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defaultThemeVersion="124226"/>
  <bookViews>
    <workbookView xWindow="1335" yWindow="180" windowWidth="12945" windowHeight="10605" tabRatio="825" activeTab="2"/>
  </bookViews>
  <sheets>
    <sheet name="NOTES" sheetId="98" r:id="rId1"/>
    <sheet name="Economic Values" sheetId="36" r:id="rId2"/>
    <sheet name="Vehicle Age Data" sheetId="42" r:id="rId3"/>
    <sheet name="Fuel Prices" sheetId="81" r:id="rId4"/>
    <sheet name="Fuel Economy Data" sheetId="45" r:id="rId5"/>
    <sheet name="Fleet Analysis Values" sheetId="67" r:id="rId6"/>
    <sheet name="Historic Fleet Data" sheetId="65" r:id="rId7"/>
    <sheet name="Safety Values" sheetId="43" r:id="rId8"/>
    <sheet name="Credit Trading Values" sheetId="56" r:id="rId9"/>
    <sheet name="ZEV Credit Values" sheetId="103" r:id="rId10"/>
    <sheet name="DFS Model Values" sheetId="55" r:id="rId11"/>
    <sheet name="Fuel Properties" sheetId="38" r:id="rId12"/>
    <sheet name="Emission Costs" sheetId="54" r:id="rId13"/>
    <sheet name="Upstream Emissions" sheetId="37" r:id="rId14"/>
    <sheet name="TE_Notes" sheetId="95" r:id="rId15"/>
    <sheet name="TE_Gasoline" sheetId="101" r:id="rId16"/>
    <sheet name="TE_Diesel" sheetId="102" r:id="rId17"/>
  </sheets>
  <definedNames>
    <definedName name="_xlnm._FilterDatabase" localSheetId="6" hidden="1">'Historic Fleet Data'!$A$3:$M$1563</definedName>
    <definedName name="_xlnm._FilterDatabase" localSheetId="16" hidden="1">TE_Diesel!$A$4:$AU$3044</definedName>
    <definedName name="_xlnm._FilterDatabase" localSheetId="15" hidden="1">TE_Gasoline!$A$4:$AU$3044</definedName>
    <definedName name="_xlnm._FilterDatabase" localSheetId="13" hidden="1">'Upstream Emissions'!$A$4:$H$94</definedName>
  </definedNames>
  <calcPr calcId="152511"/>
</workbook>
</file>

<file path=xl/calcChain.xml><?xml version="1.0" encoding="utf-8"?>
<calcChain xmlns="http://schemas.openxmlformats.org/spreadsheetml/2006/main">
  <c r="G72" i="37" l="1"/>
  <c r="G36" i="37"/>
  <c r="M7" i="42" l="1"/>
  <c r="M8" i="42"/>
  <c r="M9" i="42"/>
  <c r="M10" i="42"/>
  <c r="M11" i="42"/>
  <c r="M12" i="42"/>
  <c r="M13" i="42"/>
  <c r="M14" i="42"/>
  <c r="M15" i="42"/>
  <c r="M16" i="42"/>
  <c r="M17" i="42"/>
  <c r="M18" i="42"/>
  <c r="M19" i="42"/>
  <c r="M20" i="42"/>
  <c r="M21" i="42"/>
  <c r="M22" i="42"/>
  <c r="M23" i="42"/>
  <c r="M24" i="42"/>
  <c r="M25" i="42"/>
  <c r="M26" i="42"/>
  <c r="M27" i="42"/>
  <c r="M28" i="42"/>
  <c r="M29" i="42"/>
  <c r="M30" i="42"/>
  <c r="M31" i="42"/>
  <c r="M32" i="42"/>
  <c r="M33" i="42"/>
  <c r="M34" i="42"/>
  <c r="M35" i="42"/>
  <c r="M36" i="42"/>
  <c r="M37" i="42"/>
  <c r="M38" i="42"/>
  <c r="M39" i="42"/>
  <c r="M40" i="42"/>
  <c r="M41" i="42"/>
  <c r="M42" i="42"/>
  <c r="M43" i="42"/>
  <c r="M44" i="42"/>
  <c r="M45" i="42"/>
  <c r="M6" i="42"/>
  <c r="D36" i="67" l="1"/>
  <c r="D37" i="67" s="1"/>
  <c r="D38" i="67" s="1"/>
  <c r="D39" i="67" s="1"/>
  <c r="D40" i="67" s="1"/>
  <c r="D41" i="67" s="1"/>
  <c r="D42" i="67" s="1"/>
  <c r="D43" i="67" s="1"/>
  <c r="D44" i="67" s="1"/>
  <c r="D45" i="67" s="1"/>
  <c r="B36" i="67"/>
  <c r="B37" i="67" s="1"/>
  <c r="B38" i="67" s="1"/>
  <c r="B39" i="67" s="1"/>
  <c r="B40" i="67" s="1"/>
  <c r="B41" i="67" s="1"/>
  <c r="B42" i="67" s="1"/>
  <c r="B43" i="67" s="1"/>
  <c r="B44" i="67" s="1"/>
  <c r="B45" i="67" s="1"/>
  <c r="C36" i="67"/>
  <c r="C37" i="67" s="1"/>
  <c r="C38" i="67" s="1"/>
  <c r="C39" i="67" s="1"/>
  <c r="C40" i="67" s="1"/>
  <c r="C41" i="67" s="1"/>
  <c r="C42" i="67" s="1"/>
  <c r="C43" i="67" s="1"/>
  <c r="C44" i="67" s="1"/>
  <c r="C45" i="67" s="1"/>
  <c r="T82" i="81" l="1"/>
  <c r="T83" i="81" s="1"/>
  <c r="T84" i="81" s="1"/>
  <c r="T85" i="81" s="1"/>
  <c r="T86" i="81" s="1"/>
  <c r="T87" i="81" s="1"/>
  <c r="T88" i="81" s="1"/>
  <c r="T89" i="81" s="1"/>
  <c r="T90" i="81" s="1"/>
  <c r="T91" i="81" s="1"/>
  <c r="T92" i="81" s="1"/>
  <c r="T93" i="81" s="1"/>
  <c r="T94" i="81" s="1"/>
  <c r="T95" i="81" s="1"/>
  <c r="T96" i="81" s="1"/>
  <c r="T97" i="81" s="1"/>
  <c r="T98" i="81" s="1"/>
  <c r="T99" i="81" s="1"/>
  <c r="T100" i="81" s="1"/>
  <c r="T101" i="81" s="1"/>
  <c r="T102" i="81" s="1"/>
  <c r="T103" i="81" s="1"/>
  <c r="T104" i="81" s="1"/>
  <c r="T105" i="81" s="1"/>
  <c r="T106" i="81" s="1"/>
  <c r="T107" i="81" s="1"/>
  <c r="T108" i="81" s="1"/>
  <c r="T109" i="81" s="1"/>
  <c r="T110" i="81" s="1"/>
  <c r="T111" i="81" s="1"/>
  <c r="T112" i="81" s="1"/>
  <c r="T113" i="81" s="1"/>
  <c r="T114" i="81" s="1"/>
  <c r="T115" i="81" s="1"/>
  <c r="T116" i="81" s="1"/>
  <c r="T117" i="81" s="1"/>
  <c r="T118" i="81" s="1"/>
  <c r="T119" i="81" s="1"/>
  <c r="T120" i="81" s="1"/>
  <c r="T121" i="81" s="1"/>
  <c r="T122" i="81" s="1"/>
  <c r="T123" i="81" s="1"/>
  <c r="T124" i="81" s="1"/>
  <c r="T125" i="81" s="1"/>
  <c r="T126" i="81" s="1"/>
  <c r="T127" i="81" s="1"/>
  <c r="T128" i="81" s="1"/>
  <c r="T129" i="81" s="1"/>
  <c r="T130" i="81" s="1"/>
  <c r="T131" i="81" s="1"/>
  <c r="S82" i="81"/>
  <c r="S83" i="81" s="1"/>
  <c r="S84" i="81" s="1"/>
  <c r="S85" i="81" s="1"/>
  <c r="S86" i="81" s="1"/>
  <c r="S87" i="81" s="1"/>
  <c r="S88" i="81" s="1"/>
  <c r="S89" i="81" s="1"/>
  <c r="S90" i="81" s="1"/>
  <c r="S91" i="81" s="1"/>
  <c r="S92" i="81" s="1"/>
  <c r="S93" i="81" s="1"/>
  <c r="S94" i="81" s="1"/>
  <c r="S95" i="81" s="1"/>
  <c r="S96" i="81" s="1"/>
  <c r="S97" i="81" s="1"/>
  <c r="S98" i="81" s="1"/>
  <c r="S99" i="81" s="1"/>
  <c r="S100" i="81" s="1"/>
  <c r="S101" i="81" s="1"/>
  <c r="S102" i="81" s="1"/>
  <c r="S103" i="81" s="1"/>
  <c r="S104" i="81" s="1"/>
  <c r="S105" i="81" s="1"/>
  <c r="S106" i="81" s="1"/>
  <c r="S107" i="81" s="1"/>
  <c r="S108" i="81" s="1"/>
  <c r="S109" i="81" s="1"/>
  <c r="S110" i="81" s="1"/>
  <c r="S111" i="81" s="1"/>
  <c r="S112" i="81" s="1"/>
  <c r="S113" i="81" s="1"/>
  <c r="S114" i="81" s="1"/>
  <c r="S115" i="81" s="1"/>
  <c r="S116" i="81" s="1"/>
  <c r="S117" i="81" s="1"/>
  <c r="S118" i="81" s="1"/>
  <c r="S119" i="81" s="1"/>
  <c r="S120" i="81" s="1"/>
  <c r="S121" i="81" s="1"/>
  <c r="S122" i="81" s="1"/>
  <c r="S123" i="81" s="1"/>
  <c r="S124" i="81" s="1"/>
  <c r="S125" i="81" s="1"/>
  <c r="S126" i="81" s="1"/>
  <c r="S127" i="81" s="1"/>
  <c r="S128" i="81" s="1"/>
  <c r="S129" i="81" s="1"/>
  <c r="S130" i="81" s="1"/>
  <c r="S131" i="81" s="1"/>
  <c r="R82" i="81"/>
  <c r="R83" i="81" s="1"/>
  <c r="R84" i="81" s="1"/>
  <c r="R85" i="81" s="1"/>
  <c r="R86" i="81" s="1"/>
  <c r="R87" i="81" s="1"/>
  <c r="R88" i="81" s="1"/>
  <c r="R89" i="81" s="1"/>
  <c r="R90" i="81" s="1"/>
  <c r="R91" i="81" s="1"/>
  <c r="R92" i="81" s="1"/>
  <c r="R93" i="81" s="1"/>
  <c r="R94" i="81" s="1"/>
  <c r="R95" i="81" s="1"/>
  <c r="R96" i="81" s="1"/>
  <c r="R97" i="81" s="1"/>
  <c r="R98" i="81" s="1"/>
  <c r="R99" i="81" s="1"/>
  <c r="R100" i="81" s="1"/>
  <c r="R101" i="81" s="1"/>
  <c r="R102" i="81" s="1"/>
  <c r="R103" i="81" s="1"/>
  <c r="R104" i="81" s="1"/>
  <c r="R105" i="81" s="1"/>
  <c r="R106" i="81" s="1"/>
  <c r="R107" i="81" s="1"/>
  <c r="R108" i="81" s="1"/>
  <c r="R109" i="81" s="1"/>
  <c r="R110" i="81" s="1"/>
  <c r="R111" i="81" s="1"/>
  <c r="R112" i="81" s="1"/>
  <c r="R113" i="81" s="1"/>
  <c r="R114" i="81" s="1"/>
  <c r="R115" i="81" s="1"/>
  <c r="R116" i="81" s="1"/>
  <c r="R117" i="81" s="1"/>
  <c r="R118" i="81" s="1"/>
  <c r="R119" i="81" s="1"/>
  <c r="R120" i="81" s="1"/>
  <c r="R121" i="81" s="1"/>
  <c r="R122" i="81" s="1"/>
  <c r="R123" i="81" s="1"/>
  <c r="R124" i="81" s="1"/>
  <c r="R125" i="81" s="1"/>
  <c r="R126" i="81" s="1"/>
  <c r="R127" i="81" s="1"/>
  <c r="R128" i="81" s="1"/>
  <c r="R129" i="81" s="1"/>
  <c r="R130" i="81" s="1"/>
  <c r="R131" i="81" s="1"/>
  <c r="AB45" i="45" l="1"/>
  <c r="AA45" i="45"/>
  <c r="C9" i="38" l="1"/>
  <c r="X72" i="81"/>
  <c r="X73" i="81" s="1"/>
  <c r="X74" i="81" s="1"/>
  <c r="X75" i="81" s="1"/>
  <c r="X76" i="81" s="1"/>
  <c r="X77" i="81" s="1"/>
  <c r="X78" i="81" s="1"/>
  <c r="X79" i="81" s="1"/>
  <c r="X80" i="81" s="1"/>
  <c r="X81" i="81" s="1"/>
  <c r="X82" i="81" s="1"/>
  <c r="X83" i="81" s="1"/>
  <c r="X84" i="81" s="1"/>
  <c r="X85" i="81" s="1"/>
  <c r="X86" i="81" s="1"/>
  <c r="X87" i="81" s="1"/>
  <c r="X88" i="81" s="1"/>
  <c r="X89" i="81" s="1"/>
  <c r="X90" i="81" s="1"/>
  <c r="X91" i="81" s="1"/>
  <c r="X92" i="81" s="1"/>
  <c r="X93" i="81" s="1"/>
  <c r="X94" i="81" s="1"/>
  <c r="X95" i="81" s="1"/>
  <c r="X96" i="81" s="1"/>
  <c r="X97" i="81" s="1"/>
  <c r="X98" i="81" s="1"/>
  <c r="X99" i="81" s="1"/>
  <c r="X100" i="81" s="1"/>
  <c r="X101" i="81" s="1"/>
  <c r="X102" i="81" s="1"/>
  <c r="X103" i="81" s="1"/>
  <c r="X104" i="81" s="1"/>
  <c r="X105" i="81" s="1"/>
  <c r="X106" i="81" s="1"/>
  <c r="X107" i="81" s="1"/>
  <c r="X108" i="81" s="1"/>
  <c r="X109" i="81" s="1"/>
  <c r="X110" i="81" s="1"/>
  <c r="X111" i="81" s="1"/>
  <c r="X112" i="81" s="1"/>
  <c r="X113" i="81" s="1"/>
  <c r="X114" i="81" s="1"/>
  <c r="X115" i="81" s="1"/>
  <c r="X116" i="81" s="1"/>
  <c r="X117" i="81" s="1"/>
  <c r="X118" i="81" s="1"/>
  <c r="X119" i="81" s="1"/>
  <c r="X120" i="81" s="1"/>
  <c r="X121" i="81" s="1"/>
  <c r="X122" i="81" s="1"/>
  <c r="X123" i="81" s="1"/>
  <c r="X124" i="81" s="1"/>
  <c r="X125" i="81" s="1"/>
  <c r="X126" i="81" s="1"/>
  <c r="X127" i="81" s="1"/>
  <c r="X128" i="81" s="1"/>
  <c r="X129" i="81" s="1"/>
  <c r="X130" i="81" s="1"/>
  <c r="X131" i="81" s="1"/>
  <c r="W72" i="81"/>
  <c r="W73" i="81" s="1"/>
  <c r="W74" i="81" s="1"/>
  <c r="W75" i="81" s="1"/>
  <c r="W76" i="81" s="1"/>
  <c r="W77" i="81" s="1"/>
  <c r="W78" i="81" s="1"/>
  <c r="W79" i="81" s="1"/>
  <c r="W80" i="81" s="1"/>
  <c r="W81" i="81" s="1"/>
  <c r="W82" i="81" s="1"/>
  <c r="W83" i="81" s="1"/>
  <c r="W84" i="81" s="1"/>
  <c r="W85" i="81" s="1"/>
  <c r="W86" i="81" s="1"/>
  <c r="W87" i="81" s="1"/>
  <c r="W88" i="81" s="1"/>
  <c r="W89" i="81" s="1"/>
  <c r="W90" i="81" s="1"/>
  <c r="W91" i="81" s="1"/>
  <c r="W92" i="81" s="1"/>
  <c r="W93" i="81" s="1"/>
  <c r="W94" i="81" s="1"/>
  <c r="W95" i="81" s="1"/>
  <c r="W96" i="81" s="1"/>
  <c r="W97" i="81" s="1"/>
  <c r="W98" i="81" s="1"/>
  <c r="W99" i="81" s="1"/>
  <c r="W100" i="81" s="1"/>
  <c r="W101" i="81" s="1"/>
  <c r="W102" i="81" s="1"/>
  <c r="W103" i="81" s="1"/>
  <c r="W104" i="81" s="1"/>
  <c r="W105" i="81" s="1"/>
  <c r="W106" i="81" s="1"/>
  <c r="W107" i="81" s="1"/>
  <c r="W108" i="81" s="1"/>
  <c r="W109" i="81" s="1"/>
  <c r="W110" i="81" s="1"/>
  <c r="W111" i="81" s="1"/>
  <c r="W112" i="81" s="1"/>
  <c r="W113" i="81" s="1"/>
  <c r="W114" i="81" s="1"/>
  <c r="W115" i="81" s="1"/>
  <c r="W116" i="81" s="1"/>
  <c r="W117" i="81" s="1"/>
  <c r="W118" i="81" s="1"/>
  <c r="W119" i="81" s="1"/>
  <c r="W120" i="81" s="1"/>
  <c r="W121" i="81" s="1"/>
  <c r="W122" i="81" s="1"/>
  <c r="W123" i="81" s="1"/>
  <c r="W124" i="81" s="1"/>
  <c r="W125" i="81" s="1"/>
  <c r="W126" i="81" s="1"/>
  <c r="W127" i="81" s="1"/>
  <c r="W128" i="81" s="1"/>
  <c r="W129" i="81" s="1"/>
  <c r="W130" i="81" s="1"/>
  <c r="W131" i="81" s="1"/>
  <c r="V72" i="81"/>
  <c r="V73" i="81" s="1"/>
  <c r="V74" i="81" s="1"/>
  <c r="V75" i="81" s="1"/>
  <c r="V76" i="81" s="1"/>
  <c r="V77" i="81" s="1"/>
  <c r="V78" i="81" s="1"/>
  <c r="V79" i="81" s="1"/>
  <c r="V80" i="81" s="1"/>
  <c r="V81" i="81" s="1"/>
  <c r="V82" i="81" s="1"/>
  <c r="V83" i="81" s="1"/>
  <c r="V84" i="81" s="1"/>
  <c r="V85" i="81" s="1"/>
  <c r="V86" i="81" s="1"/>
  <c r="V87" i="81" s="1"/>
  <c r="V88" i="81" s="1"/>
  <c r="V89" i="81" s="1"/>
  <c r="V90" i="81" s="1"/>
  <c r="V91" i="81" s="1"/>
  <c r="V92" i="81" s="1"/>
  <c r="V93" i="81" s="1"/>
  <c r="V94" i="81" s="1"/>
  <c r="V95" i="81" s="1"/>
  <c r="V96" i="81" s="1"/>
  <c r="V97" i="81" s="1"/>
  <c r="V98" i="81" s="1"/>
  <c r="V99" i="81" s="1"/>
  <c r="V100" i="81" s="1"/>
  <c r="V101" i="81" s="1"/>
  <c r="V102" i="81" s="1"/>
  <c r="V103" i="81" s="1"/>
  <c r="V104" i="81" s="1"/>
  <c r="V105" i="81" s="1"/>
  <c r="V106" i="81" s="1"/>
  <c r="V107" i="81" s="1"/>
  <c r="V108" i="81" s="1"/>
  <c r="V109" i="81" s="1"/>
  <c r="V110" i="81" s="1"/>
  <c r="V111" i="81" s="1"/>
  <c r="V112" i="81" s="1"/>
  <c r="V113" i="81" s="1"/>
  <c r="V114" i="81" s="1"/>
  <c r="V115" i="81" s="1"/>
  <c r="V116" i="81" s="1"/>
  <c r="V117" i="81" s="1"/>
  <c r="V118" i="81" s="1"/>
  <c r="V119" i="81" s="1"/>
  <c r="V120" i="81" s="1"/>
  <c r="V121" i="81" s="1"/>
  <c r="V122" i="81" s="1"/>
  <c r="V123" i="81" s="1"/>
  <c r="V124" i="81" s="1"/>
  <c r="V125" i="81" s="1"/>
  <c r="V126" i="81" s="1"/>
  <c r="V127" i="81" s="1"/>
  <c r="V128" i="81" s="1"/>
  <c r="V129" i="81" s="1"/>
  <c r="V130" i="81" s="1"/>
  <c r="V131" i="81" s="1"/>
  <c r="C13" i="43" l="1"/>
  <c r="B16" i="54" l="1"/>
  <c r="C16" i="54"/>
  <c r="D16" i="54"/>
  <c r="E16" i="54"/>
  <c r="B17" i="54"/>
  <c r="C17" i="54"/>
  <c r="D17" i="54"/>
  <c r="E17" i="54"/>
  <c r="B18" i="54"/>
  <c r="C18" i="54"/>
  <c r="D18" i="54"/>
  <c r="E18" i="54"/>
  <c r="B19" i="54"/>
  <c r="C19" i="54"/>
  <c r="D19" i="54"/>
  <c r="E19" i="54"/>
  <c r="B20" i="54"/>
  <c r="C20" i="54"/>
  <c r="D20" i="54"/>
  <c r="E20" i="54"/>
  <c r="B21" i="54"/>
  <c r="C21" i="54"/>
  <c r="D21" i="54"/>
  <c r="E21" i="54"/>
  <c r="B22" i="54"/>
  <c r="C22" i="54"/>
  <c r="D22" i="54"/>
  <c r="E22" i="54"/>
  <c r="B23" i="54"/>
  <c r="C23" i="54"/>
  <c r="D23" i="54"/>
  <c r="E23" i="54"/>
  <c r="B24" i="54"/>
  <c r="C24" i="54"/>
  <c r="D24" i="54"/>
  <c r="E24" i="54"/>
  <c r="B25" i="54"/>
  <c r="C25" i="54"/>
  <c r="D25" i="54"/>
  <c r="E25" i="54"/>
  <c r="B26" i="54"/>
  <c r="C26" i="54"/>
  <c r="D26" i="54"/>
  <c r="E26" i="54"/>
  <c r="B27" i="54"/>
  <c r="C27" i="54"/>
  <c r="D27" i="54"/>
  <c r="E27" i="54"/>
  <c r="B28" i="54"/>
  <c r="C28" i="54"/>
  <c r="D28" i="54"/>
  <c r="E28" i="54"/>
  <c r="B29" i="54"/>
  <c r="C29" i="54"/>
  <c r="D29" i="54"/>
  <c r="E29" i="54"/>
  <c r="B30" i="54"/>
  <c r="C30" i="54"/>
  <c r="D30" i="54"/>
  <c r="E30" i="54"/>
  <c r="B31" i="54"/>
  <c r="C31" i="54"/>
  <c r="D31" i="54"/>
  <c r="E31" i="54"/>
  <c r="B32" i="54"/>
  <c r="C32" i="54"/>
  <c r="D32" i="54"/>
  <c r="E32" i="54"/>
  <c r="B33" i="54"/>
  <c r="C33" i="54"/>
  <c r="D33" i="54"/>
  <c r="E33" i="54"/>
  <c r="B34" i="54"/>
  <c r="C34" i="54"/>
  <c r="D34" i="54"/>
  <c r="E34" i="54"/>
  <c r="B35" i="54"/>
  <c r="C35" i="54"/>
  <c r="D35" i="54"/>
  <c r="E35" i="54"/>
  <c r="B36" i="54"/>
  <c r="C36" i="54"/>
  <c r="D36" i="54"/>
  <c r="E36" i="54"/>
  <c r="B37" i="54"/>
  <c r="C37" i="54"/>
  <c r="D37" i="54"/>
  <c r="E37" i="54"/>
  <c r="B38" i="54"/>
  <c r="C38" i="54"/>
  <c r="D38" i="54"/>
  <c r="E38" i="54"/>
  <c r="B39" i="54"/>
  <c r="C39" i="54"/>
  <c r="D39" i="54"/>
  <c r="E39" i="54"/>
  <c r="B40" i="54"/>
  <c r="C40" i="54"/>
  <c r="D40" i="54"/>
  <c r="E40" i="54"/>
  <c r="B41" i="54"/>
  <c r="C41" i="54"/>
  <c r="D41" i="54"/>
  <c r="E41" i="54"/>
  <c r="B42" i="54"/>
  <c r="C42" i="54"/>
  <c r="D42" i="54"/>
  <c r="E42" i="54"/>
  <c r="B43" i="54"/>
  <c r="C43" i="54"/>
  <c r="D43" i="54"/>
  <c r="E43" i="54"/>
  <c r="B44" i="54"/>
  <c r="C44" i="54"/>
  <c r="D44" i="54"/>
  <c r="E44" i="54"/>
  <c r="B45" i="54"/>
  <c r="C45" i="54"/>
  <c r="D45" i="54"/>
  <c r="E45" i="54"/>
  <c r="B46" i="54"/>
  <c r="C46" i="54"/>
  <c r="D46" i="54"/>
  <c r="E46" i="54"/>
  <c r="B47" i="54"/>
  <c r="C47" i="54"/>
  <c r="D47" i="54"/>
  <c r="E47" i="54"/>
  <c r="B48" i="54"/>
  <c r="C48" i="54"/>
  <c r="D48" i="54"/>
  <c r="E48" i="54"/>
  <c r="B49" i="54"/>
  <c r="C49" i="54"/>
  <c r="D49" i="54"/>
  <c r="E49" i="54"/>
  <c r="B50" i="54"/>
  <c r="C50" i="54"/>
  <c r="D50" i="54"/>
  <c r="E50" i="54"/>
  <c r="B51" i="54"/>
  <c r="C51" i="54"/>
  <c r="D51" i="54"/>
  <c r="E51" i="54"/>
  <c r="B52" i="54"/>
  <c r="C52" i="54"/>
  <c r="D52" i="54"/>
  <c r="E52" i="54"/>
  <c r="B53" i="54"/>
  <c r="C53" i="54"/>
  <c r="D53" i="54"/>
  <c r="E53" i="54"/>
  <c r="B54" i="54"/>
  <c r="C54" i="54"/>
  <c r="D54" i="54"/>
  <c r="E54" i="54"/>
  <c r="B55" i="54"/>
  <c r="C55" i="54"/>
  <c r="D55" i="54"/>
  <c r="E55" i="54"/>
  <c r="D56" i="54"/>
  <c r="C15" i="54"/>
  <c r="D15" i="54"/>
  <c r="E15" i="54"/>
  <c r="B15" i="54"/>
  <c r="J56" i="54"/>
  <c r="J57" i="54" s="1"/>
  <c r="I56" i="54"/>
  <c r="I57" i="54" s="1"/>
  <c r="H56" i="54"/>
  <c r="H57" i="54" s="1"/>
  <c r="H58" i="54" s="1"/>
  <c r="H59" i="54" s="1"/>
  <c r="H60" i="54" s="1"/>
  <c r="H61" i="54" s="1"/>
  <c r="H62" i="54" s="1"/>
  <c r="H63" i="54" s="1"/>
  <c r="H64" i="54" s="1"/>
  <c r="H65" i="54" s="1"/>
  <c r="H66" i="54" s="1"/>
  <c r="H67" i="54" s="1"/>
  <c r="H68" i="54" s="1"/>
  <c r="H69" i="54" s="1"/>
  <c r="H70" i="54" s="1"/>
  <c r="H71" i="54" s="1"/>
  <c r="H72" i="54" s="1"/>
  <c r="H73" i="54" s="1"/>
  <c r="H74" i="54" s="1"/>
  <c r="H75" i="54" s="1"/>
  <c r="C75" i="54" s="1"/>
  <c r="G56" i="54"/>
  <c r="G57" i="54" s="1"/>
  <c r="G58" i="54" s="1"/>
  <c r="G59" i="54" s="1"/>
  <c r="G60" i="54" s="1"/>
  <c r="G61" i="54" s="1"/>
  <c r="G62" i="54" s="1"/>
  <c r="G63" i="54" s="1"/>
  <c r="G64" i="54" s="1"/>
  <c r="G65" i="54" s="1"/>
  <c r="G66" i="54" s="1"/>
  <c r="G67" i="54" s="1"/>
  <c r="G68" i="54" s="1"/>
  <c r="G69" i="54" s="1"/>
  <c r="G70" i="54" s="1"/>
  <c r="G71" i="54" s="1"/>
  <c r="G72" i="54" s="1"/>
  <c r="G73" i="54" s="1"/>
  <c r="G74" i="54" s="1"/>
  <c r="G75" i="54" s="1"/>
  <c r="B75" i="54" s="1"/>
  <c r="B8" i="54"/>
  <c r="B7" i="54"/>
  <c r="B6" i="54"/>
  <c r="B5" i="54"/>
  <c r="D5" i="54"/>
  <c r="D8" i="54"/>
  <c r="D7" i="54"/>
  <c r="D6" i="54"/>
  <c r="I58" i="54" l="1"/>
  <c r="D57" i="54"/>
  <c r="J58" i="54"/>
  <c r="E57" i="54"/>
  <c r="E56" i="54"/>
  <c r="C74" i="54"/>
  <c r="C73" i="54"/>
  <c r="C72" i="54"/>
  <c r="C71" i="54"/>
  <c r="C70" i="54"/>
  <c r="C69" i="54"/>
  <c r="C68" i="54"/>
  <c r="C67" i="54"/>
  <c r="C66" i="54"/>
  <c r="C65" i="54"/>
  <c r="C64" i="54"/>
  <c r="C63" i="54"/>
  <c r="C62" i="54"/>
  <c r="C61" i="54"/>
  <c r="C60" i="54"/>
  <c r="C59" i="54"/>
  <c r="C58" i="54"/>
  <c r="C57" i="54"/>
  <c r="C56" i="54"/>
  <c r="B74" i="54"/>
  <c r="B73" i="54"/>
  <c r="B72" i="54"/>
  <c r="B71" i="54"/>
  <c r="B70" i="54"/>
  <c r="B69" i="54"/>
  <c r="B68" i="54"/>
  <c r="B67" i="54"/>
  <c r="B66" i="54"/>
  <c r="B65" i="54"/>
  <c r="B64" i="54"/>
  <c r="B63" i="54"/>
  <c r="B62" i="54"/>
  <c r="B61" i="54"/>
  <c r="B60" i="54"/>
  <c r="B59" i="54"/>
  <c r="B58" i="54"/>
  <c r="B57" i="54"/>
  <c r="B56" i="54"/>
  <c r="B13" i="43"/>
  <c r="J59" i="54" l="1"/>
  <c r="E58" i="54"/>
  <c r="I59" i="54"/>
  <c r="D58" i="54"/>
  <c r="G35" i="37"/>
  <c r="G37" i="37"/>
  <c r="G71" i="37"/>
  <c r="I60" i="54" l="1"/>
  <c r="D59" i="54"/>
  <c r="J60" i="54"/>
  <c r="E59" i="54"/>
  <c r="H83" i="37"/>
  <c r="H84" i="37"/>
  <c r="H85" i="37"/>
  <c r="H91" i="37"/>
  <c r="H79" i="37"/>
  <c r="H73" i="37"/>
  <c r="H67" i="37"/>
  <c r="H66" i="37"/>
  <c r="H65" i="37"/>
  <c r="H61" i="37"/>
  <c r="H60" i="37"/>
  <c r="H59" i="37"/>
  <c r="H55" i="37"/>
  <c r="H54" i="37"/>
  <c r="H53" i="37"/>
  <c r="H49" i="37"/>
  <c r="H48" i="37"/>
  <c r="H47" i="37"/>
  <c r="H43" i="37"/>
  <c r="H42" i="37"/>
  <c r="H41" i="37"/>
  <c r="H37" i="37"/>
  <c r="H31" i="37"/>
  <c r="H25" i="37"/>
  <c r="H19" i="37"/>
  <c r="H13" i="37"/>
  <c r="H7" i="37"/>
  <c r="J61" i="54" l="1"/>
  <c r="E60" i="54"/>
  <c r="I61" i="54"/>
  <c r="D60" i="54"/>
  <c r="G73" i="37"/>
  <c r="I62" i="54" l="1"/>
  <c r="D61" i="54"/>
  <c r="J62" i="54"/>
  <c r="E61" i="54"/>
  <c r="D17" i="38"/>
  <c r="B17" i="38"/>
  <c r="C17" i="38" s="1"/>
  <c r="C16" i="38"/>
  <c r="D15" i="38"/>
  <c r="B15" i="38"/>
  <c r="C14" i="38"/>
  <c r="J63" i="54" l="1"/>
  <c r="E62" i="54"/>
  <c r="I63" i="54"/>
  <c r="D62" i="54"/>
  <c r="G91" i="37"/>
  <c r="G61" i="37"/>
  <c r="G13" i="37"/>
  <c r="G55" i="37"/>
  <c r="G31" i="37"/>
  <c r="G79" i="37"/>
  <c r="G25" i="37"/>
  <c r="G43" i="37"/>
  <c r="G85" i="37"/>
  <c r="G49" i="37"/>
  <c r="G67" i="37"/>
  <c r="G19" i="37"/>
  <c r="C15" i="38"/>
  <c r="G83" i="37"/>
  <c r="G59" i="37"/>
  <c r="G53" i="37"/>
  <c r="G5" i="37"/>
  <c r="G23" i="37"/>
  <c r="G89" i="37"/>
  <c r="G77" i="37"/>
  <c r="G65" i="37"/>
  <c r="G47" i="37"/>
  <c r="G41" i="37"/>
  <c r="G29" i="37"/>
  <c r="G17" i="37"/>
  <c r="G11" i="37"/>
  <c r="G6" i="37" l="1"/>
  <c r="G78" i="37"/>
  <c r="G48" i="37"/>
  <c r="G18" i="37"/>
  <c r="G66" i="37"/>
  <c r="G42" i="37"/>
  <c r="G12" i="37"/>
  <c r="G90" i="37"/>
  <c r="G60" i="37"/>
  <c r="G30" i="37"/>
  <c r="G84" i="37"/>
  <c r="G54" i="37"/>
  <c r="G24" i="37"/>
  <c r="I64" i="54"/>
  <c r="D63" i="54"/>
  <c r="J64" i="54"/>
  <c r="E63" i="54"/>
  <c r="AB44" i="45"/>
  <c r="AA44" i="45"/>
  <c r="J65" i="54" l="1"/>
  <c r="E64" i="54"/>
  <c r="I65" i="54"/>
  <c r="D64" i="54"/>
  <c r="K72" i="81"/>
  <c r="K73" i="81" s="1"/>
  <c r="K74" i="81" s="1"/>
  <c r="K75" i="81" s="1"/>
  <c r="K76" i="81" s="1"/>
  <c r="K77" i="81" s="1"/>
  <c r="K78" i="81" s="1"/>
  <c r="K79" i="81" s="1"/>
  <c r="K80" i="81" s="1"/>
  <c r="K81" i="81" s="1"/>
  <c r="K82" i="81" s="1"/>
  <c r="K83" i="81" s="1"/>
  <c r="K84" i="81" s="1"/>
  <c r="K85" i="81" s="1"/>
  <c r="K86" i="81" s="1"/>
  <c r="K87" i="81" s="1"/>
  <c r="K88" i="81" s="1"/>
  <c r="K89" i="81" s="1"/>
  <c r="K90" i="81" s="1"/>
  <c r="K91" i="81" s="1"/>
  <c r="K92" i="81" s="1"/>
  <c r="K93" i="81" s="1"/>
  <c r="K94" i="81" s="1"/>
  <c r="K95" i="81" s="1"/>
  <c r="K96" i="81" s="1"/>
  <c r="K97" i="81" s="1"/>
  <c r="K98" i="81" s="1"/>
  <c r="K99" i="81" s="1"/>
  <c r="K100" i="81" s="1"/>
  <c r="K101" i="81" s="1"/>
  <c r="K102" i="81" s="1"/>
  <c r="K103" i="81" s="1"/>
  <c r="K104" i="81" s="1"/>
  <c r="K105" i="81" s="1"/>
  <c r="K106" i="81" s="1"/>
  <c r="K107" i="81" s="1"/>
  <c r="K108" i="81" s="1"/>
  <c r="K109" i="81" s="1"/>
  <c r="K110" i="81" s="1"/>
  <c r="K111" i="81" s="1"/>
  <c r="K112" i="81" s="1"/>
  <c r="K113" i="81" s="1"/>
  <c r="K114" i="81" s="1"/>
  <c r="K115" i="81" s="1"/>
  <c r="K116" i="81" s="1"/>
  <c r="K117" i="81" s="1"/>
  <c r="K118" i="81" s="1"/>
  <c r="K119" i="81" s="1"/>
  <c r="K120" i="81" s="1"/>
  <c r="K121" i="81" s="1"/>
  <c r="K122" i="81" s="1"/>
  <c r="K123" i="81" s="1"/>
  <c r="K124" i="81" s="1"/>
  <c r="K125" i="81" s="1"/>
  <c r="K126" i="81" s="1"/>
  <c r="K127" i="81" s="1"/>
  <c r="K128" i="81" s="1"/>
  <c r="K129" i="81" s="1"/>
  <c r="K130" i="81" s="1"/>
  <c r="K131" i="81" s="1"/>
  <c r="C72" i="81"/>
  <c r="C73" i="81" s="1"/>
  <c r="C74" i="81" s="1"/>
  <c r="C75" i="81" s="1"/>
  <c r="C76" i="81" s="1"/>
  <c r="C77" i="81" s="1"/>
  <c r="C78" i="81" s="1"/>
  <c r="C79" i="81" s="1"/>
  <c r="C80" i="81" s="1"/>
  <c r="C81" i="81" s="1"/>
  <c r="C82" i="81" s="1"/>
  <c r="C83" i="81" s="1"/>
  <c r="C84" i="81" s="1"/>
  <c r="C85" i="81" s="1"/>
  <c r="C86" i="81" s="1"/>
  <c r="C87" i="81" s="1"/>
  <c r="C88" i="81" s="1"/>
  <c r="C89" i="81" s="1"/>
  <c r="C90" i="81" s="1"/>
  <c r="C91" i="81" s="1"/>
  <c r="C92" i="81" s="1"/>
  <c r="C93" i="81" s="1"/>
  <c r="C94" i="81" s="1"/>
  <c r="C95" i="81" s="1"/>
  <c r="C96" i="81" s="1"/>
  <c r="C97" i="81" s="1"/>
  <c r="C98" i="81" s="1"/>
  <c r="C99" i="81" s="1"/>
  <c r="C100" i="81" s="1"/>
  <c r="C101" i="81" s="1"/>
  <c r="C102" i="81" s="1"/>
  <c r="C103" i="81" s="1"/>
  <c r="C104" i="81" s="1"/>
  <c r="C105" i="81" s="1"/>
  <c r="C106" i="81" s="1"/>
  <c r="C107" i="81" s="1"/>
  <c r="C108" i="81" s="1"/>
  <c r="C109" i="81" s="1"/>
  <c r="C110" i="81" s="1"/>
  <c r="C111" i="81" s="1"/>
  <c r="C112" i="81" s="1"/>
  <c r="C113" i="81" s="1"/>
  <c r="C114" i="81" s="1"/>
  <c r="C115" i="81" s="1"/>
  <c r="C116" i="81" s="1"/>
  <c r="C117" i="81" s="1"/>
  <c r="C118" i="81" s="1"/>
  <c r="C119" i="81" s="1"/>
  <c r="C120" i="81" s="1"/>
  <c r="C121" i="81" s="1"/>
  <c r="C122" i="81" s="1"/>
  <c r="C123" i="81" s="1"/>
  <c r="C124" i="81" s="1"/>
  <c r="C125" i="81" s="1"/>
  <c r="C126" i="81" s="1"/>
  <c r="C127" i="81" s="1"/>
  <c r="C128" i="81" s="1"/>
  <c r="C129" i="81" s="1"/>
  <c r="C130" i="81" s="1"/>
  <c r="C131" i="81" s="1"/>
  <c r="I66" i="54" l="1"/>
  <c r="D65" i="54"/>
  <c r="J66" i="54"/>
  <c r="E65" i="54"/>
  <c r="J67" i="54" l="1"/>
  <c r="E66" i="54"/>
  <c r="I67" i="54"/>
  <c r="D66" i="54"/>
  <c r="D6" i="38"/>
  <c r="I68" i="54" l="1"/>
  <c r="D67" i="54"/>
  <c r="J68" i="54"/>
  <c r="E67" i="54"/>
  <c r="AB43" i="45"/>
  <c r="AB42" i="45"/>
  <c r="AB41" i="45"/>
  <c r="AB40" i="45"/>
  <c r="AB39" i="45"/>
  <c r="AB38" i="45"/>
  <c r="AB37" i="45"/>
  <c r="AB36" i="45"/>
  <c r="AB35" i="45"/>
  <c r="AB34" i="45"/>
  <c r="AB33" i="45"/>
  <c r="AB32" i="45"/>
  <c r="AB31" i="45"/>
  <c r="AB30" i="45"/>
  <c r="AB29" i="45"/>
  <c r="AB28" i="45"/>
  <c r="AB27" i="45"/>
  <c r="AB26" i="45"/>
  <c r="AB25" i="45"/>
  <c r="AB24" i="45"/>
  <c r="AB23" i="45"/>
  <c r="AB22" i="45"/>
  <c r="AB21" i="45"/>
  <c r="AB20" i="45"/>
  <c r="AB19" i="45"/>
  <c r="AB18" i="45"/>
  <c r="AB17" i="45"/>
  <c r="AB16" i="45"/>
  <c r="AB15" i="45"/>
  <c r="AB14" i="45"/>
  <c r="AB13" i="45"/>
  <c r="AB12" i="45"/>
  <c r="AB11" i="45"/>
  <c r="AB10" i="45"/>
  <c r="AB9" i="45"/>
  <c r="AB8" i="45"/>
  <c r="AB7" i="45"/>
  <c r="AB6" i="45"/>
  <c r="AA43" i="45"/>
  <c r="AA42" i="45"/>
  <c r="AA41" i="45"/>
  <c r="AA40" i="45"/>
  <c r="AA39" i="45"/>
  <c r="AA38" i="45"/>
  <c r="AA37" i="45"/>
  <c r="AA36" i="45"/>
  <c r="AA35" i="45"/>
  <c r="AA34" i="45"/>
  <c r="AA33" i="45"/>
  <c r="AA32" i="45"/>
  <c r="AA31" i="45"/>
  <c r="AA30" i="45"/>
  <c r="AA29" i="45"/>
  <c r="AA28" i="45"/>
  <c r="AA27" i="45"/>
  <c r="AA26" i="45"/>
  <c r="AA25" i="45"/>
  <c r="AA24" i="45"/>
  <c r="AA23" i="45"/>
  <c r="AA22" i="45"/>
  <c r="AA21" i="45"/>
  <c r="AA20" i="45"/>
  <c r="AA19" i="45"/>
  <c r="AA18" i="45"/>
  <c r="AA17" i="45"/>
  <c r="AA16" i="45"/>
  <c r="AA15" i="45"/>
  <c r="AA14" i="45"/>
  <c r="AA13" i="45"/>
  <c r="AA12" i="45"/>
  <c r="AA11" i="45"/>
  <c r="AA10" i="45"/>
  <c r="AA9" i="45"/>
  <c r="AA8" i="45"/>
  <c r="AA7" i="45"/>
  <c r="AA6" i="45"/>
  <c r="J69" i="54" l="1"/>
  <c r="E68" i="54"/>
  <c r="I69" i="54"/>
  <c r="D68" i="54"/>
  <c r="O43" i="65"/>
  <c r="O42" i="65"/>
  <c r="O41" i="65"/>
  <c r="Q41" i="65" s="1"/>
  <c r="O40" i="65"/>
  <c r="Q40" i="65" s="1"/>
  <c r="O39" i="65"/>
  <c r="O38" i="65"/>
  <c r="Q38" i="65" s="1"/>
  <c r="O37" i="65"/>
  <c r="Q37" i="65" s="1"/>
  <c r="O36" i="65"/>
  <c r="Q36" i="65" s="1"/>
  <c r="O35" i="65"/>
  <c r="O34" i="65"/>
  <c r="Q34" i="65" s="1"/>
  <c r="O33" i="65"/>
  <c r="Q33" i="65" s="1"/>
  <c r="O32" i="65"/>
  <c r="Q32" i="65" s="1"/>
  <c r="O31" i="65"/>
  <c r="O30" i="65"/>
  <c r="Q30" i="65" s="1"/>
  <c r="O29" i="65"/>
  <c r="Q29" i="65" s="1"/>
  <c r="O28" i="65"/>
  <c r="Q28" i="65" s="1"/>
  <c r="O27" i="65"/>
  <c r="O26" i="65"/>
  <c r="Q26" i="65" s="1"/>
  <c r="O25" i="65"/>
  <c r="Q25" i="65" s="1"/>
  <c r="O24" i="65"/>
  <c r="Q24" i="65" s="1"/>
  <c r="O23" i="65"/>
  <c r="O22" i="65"/>
  <c r="Q22" i="65" s="1"/>
  <c r="O21" i="65"/>
  <c r="Q21" i="65" s="1"/>
  <c r="O20" i="65"/>
  <c r="Q20" i="65" s="1"/>
  <c r="O19" i="65"/>
  <c r="O18" i="65"/>
  <c r="Q18" i="65" s="1"/>
  <c r="O17" i="65"/>
  <c r="Q17" i="65" s="1"/>
  <c r="O16" i="65"/>
  <c r="Q16" i="65" s="1"/>
  <c r="O15" i="65"/>
  <c r="O14" i="65"/>
  <c r="Q14" i="65" s="1"/>
  <c r="O13" i="65"/>
  <c r="Q13" i="65" s="1"/>
  <c r="O12" i="65"/>
  <c r="Q12" i="65" s="1"/>
  <c r="O11" i="65"/>
  <c r="O10" i="65"/>
  <c r="Q10" i="65" s="1"/>
  <c r="O9" i="65"/>
  <c r="Q9" i="65" s="1"/>
  <c r="O8" i="65"/>
  <c r="Q8" i="65" s="1"/>
  <c r="O7" i="65"/>
  <c r="O6" i="65"/>
  <c r="Q6" i="65" s="1"/>
  <c r="O5" i="65"/>
  <c r="Q5" i="65" s="1"/>
  <c r="O4" i="65"/>
  <c r="Q4" i="65" s="1"/>
  <c r="I70" i="54" l="1"/>
  <c r="D69" i="54"/>
  <c r="J70" i="54"/>
  <c r="E69" i="54"/>
  <c r="Q7" i="65"/>
  <c r="Q11" i="65"/>
  <c r="Q15" i="65"/>
  <c r="Q19" i="65"/>
  <c r="Q23" i="65"/>
  <c r="Q27" i="65"/>
  <c r="Q31" i="65"/>
  <c r="Q35" i="65"/>
  <c r="Q39" i="65"/>
  <c r="Q43" i="65"/>
  <c r="Q42" i="65"/>
  <c r="J71" i="54" l="1"/>
  <c r="E70" i="54"/>
  <c r="I71" i="54"/>
  <c r="D70" i="54"/>
  <c r="I72" i="54" l="1"/>
  <c r="D71" i="54"/>
  <c r="J72" i="54"/>
  <c r="E71" i="54"/>
  <c r="J73" i="54" l="1"/>
  <c r="E72" i="54"/>
  <c r="I73" i="54"/>
  <c r="D72" i="54"/>
  <c r="I74" i="54" l="1"/>
  <c r="D73" i="54"/>
  <c r="J74" i="54"/>
  <c r="E73" i="54"/>
  <c r="L5" i="65"/>
  <c r="M43" i="65"/>
  <c r="J43" i="65" s="1"/>
  <c r="I43" i="65" s="1"/>
  <c r="M36" i="65"/>
  <c r="J36" i="65" s="1"/>
  <c r="I36" i="65" s="1"/>
  <c r="M35" i="65"/>
  <c r="J35" i="65" s="1"/>
  <c r="I35" i="65" s="1"/>
  <c r="M34" i="65"/>
  <c r="J34" i="65" s="1"/>
  <c r="I34" i="65" s="1"/>
  <c r="M33" i="65"/>
  <c r="J33" i="65" s="1"/>
  <c r="I33" i="65" s="1"/>
  <c r="M32" i="65"/>
  <c r="J32" i="65" s="1"/>
  <c r="I32" i="65" s="1"/>
  <c r="M31" i="65"/>
  <c r="J31" i="65" s="1"/>
  <c r="I31" i="65" s="1"/>
  <c r="M30" i="65"/>
  <c r="J30" i="65" s="1"/>
  <c r="I30" i="65" s="1"/>
  <c r="M29" i="65"/>
  <c r="J29" i="65" s="1"/>
  <c r="I29" i="65" s="1"/>
  <c r="M28" i="65"/>
  <c r="J28" i="65" s="1"/>
  <c r="I28" i="65" s="1"/>
  <c r="M27" i="65"/>
  <c r="J27" i="65" s="1"/>
  <c r="I27" i="65" s="1"/>
  <c r="M26" i="65"/>
  <c r="J26" i="65" s="1"/>
  <c r="I26" i="65" s="1"/>
  <c r="M25" i="65"/>
  <c r="J25" i="65" s="1"/>
  <c r="I25" i="65" s="1"/>
  <c r="M24" i="65"/>
  <c r="J24" i="65" s="1"/>
  <c r="I24" i="65" s="1"/>
  <c r="M23" i="65"/>
  <c r="J23" i="65" s="1"/>
  <c r="I23" i="65" s="1"/>
  <c r="M22" i="65"/>
  <c r="J22" i="65" s="1"/>
  <c r="I22" i="65" s="1"/>
  <c r="M21" i="65"/>
  <c r="J21" i="65" s="1"/>
  <c r="I21" i="65" s="1"/>
  <c r="M20" i="65"/>
  <c r="J20" i="65" s="1"/>
  <c r="I20" i="65" s="1"/>
  <c r="M19" i="65"/>
  <c r="J19" i="65" s="1"/>
  <c r="I19" i="65" s="1"/>
  <c r="M18" i="65"/>
  <c r="J18" i="65" s="1"/>
  <c r="I18" i="65" s="1"/>
  <c r="M17" i="65"/>
  <c r="J17" i="65" s="1"/>
  <c r="I17" i="65" s="1"/>
  <c r="M16" i="65"/>
  <c r="J16" i="65" s="1"/>
  <c r="I16" i="65" s="1"/>
  <c r="M15" i="65"/>
  <c r="J15" i="65" s="1"/>
  <c r="I15" i="65" s="1"/>
  <c r="M14" i="65"/>
  <c r="J14" i="65" s="1"/>
  <c r="I14" i="65" s="1"/>
  <c r="M13" i="65"/>
  <c r="J13" i="65" s="1"/>
  <c r="I13" i="65" s="1"/>
  <c r="M12" i="65"/>
  <c r="J12" i="65" s="1"/>
  <c r="I12" i="65" s="1"/>
  <c r="M11" i="65"/>
  <c r="J11" i="65" s="1"/>
  <c r="I11" i="65" s="1"/>
  <c r="M10" i="65"/>
  <c r="J10" i="65" s="1"/>
  <c r="I10" i="65" s="1"/>
  <c r="M9" i="65"/>
  <c r="J9" i="65" s="1"/>
  <c r="I9" i="65" s="1"/>
  <c r="M8" i="65"/>
  <c r="J8" i="65" s="1"/>
  <c r="I8" i="65" s="1"/>
  <c r="M7" i="65"/>
  <c r="M6" i="65"/>
  <c r="J6" i="65" s="1"/>
  <c r="I6" i="65" s="1"/>
  <c r="M5" i="65"/>
  <c r="J5" i="65" s="1"/>
  <c r="I5" i="65" s="1"/>
  <c r="M4" i="65"/>
  <c r="J4" i="65" s="1"/>
  <c r="I4" i="65" s="1"/>
  <c r="L4" i="65"/>
  <c r="L24" i="65" l="1"/>
  <c r="L8" i="65"/>
  <c r="J7" i="65"/>
  <c r="I7" i="65" s="1"/>
  <c r="J75" i="54"/>
  <c r="E75" i="54" s="1"/>
  <c r="E74" i="54"/>
  <c r="I75" i="54"/>
  <c r="D75" i="54" s="1"/>
  <c r="D74" i="54"/>
  <c r="L12" i="65"/>
  <c r="L16" i="65"/>
  <c r="L20" i="65"/>
  <c r="L28" i="65"/>
  <c r="L32" i="65"/>
  <c r="L36" i="65"/>
  <c r="L10" i="65"/>
  <c r="L14" i="65"/>
  <c r="L18" i="65"/>
  <c r="L22" i="65"/>
  <c r="L26" i="65"/>
  <c r="L30" i="65"/>
  <c r="L34" i="65"/>
  <c r="L6" i="65"/>
  <c r="L11" i="65"/>
  <c r="L15" i="65"/>
  <c r="L19" i="65"/>
  <c r="L23" i="65"/>
  <c r="L27" i="65"/>
  <c r="L31" i="65"/>
  <c r="L35" i="65"/>
  <c r="L7" i="65"/>
  <c r="L9" i="65"/>
  <c r="L13" i="65"/>
  <c r="L17" i="65"/>
  <c r="L21" i="65"/>
  <c r="L25" i="65"/>
  <c r="L29" i="65"/>
  <c r="L33" i="65"/>
  <c r="H6" i="37"/>
  <c r="H29" i="37"/>
  <c r="H17" i="37"/>
  <c r="H12" i="37" l="1"/>
  <c r="H89" i="37"/>
  <c r="H23" i="37"/>
  <c r="H71" i="37"/>
  <c r="H5" i="37"/>
  <c r="H11" i="37"/>
  <c r="H35" i="37"/>
  <c r="H77" i="37"/>
  <c r="H18" i="37"/>
  <c r="H78" i="37"/>
  <c r="H24" i="37"/>
  <c r="H90" i="37"/>
  <c r="H30" i="37"/>
  <c r="H36" i="37"/>
  <c r="H72" i="37"/>
  <c r="D26" i="36" l="1"/>
  <c r="L72" i="81" l="1"/>
  <c r="L73" i="81" s="1"/>
  <c r="L74" i="81" s="1"/>
  <c r="L75" i="81" s="1"/>
  <c r="L76" i="81" s="1"/>
  <c r="L77" i="81" s="1"/>
  <c r="L78" i="81" s="1"/>
  <c r="L79" i="81" s="1"/>
  <c r="L80" i="81" s="1"/>
  <c r="L81" i="81" s="1"/>
  <c r="L82" i="81" s="1"/>
  <c r="L83" i="81" s="1"/>
  <c r="L84" i="81" s="1"/>
  <c r="L85" i="81" s="1"/>
  <c r="L86" i="81" s="1"/>
  <c r="L87" i="81" s="1"/>
  <c r="L88" i="81" s="1"/>
  <c r="L89" i="81" s="1"/>
  <c r="L90" i="81" s="1"/>
  <c r="L91" i="81" s="1"/>
  <c r="L92" i="81" s="1"/>
  <c r="L93" i="81" s="1"/>
  <c r="L94" i="81" s="1"/>
  <c r="L95" i="81" s="1"/>
  <c r="L96" i="81" s="1"/>
  <c r="L97" i="81" s="1"/>
  <c r="L98" i="81" s="1"/>
  <c r="L99" i="81" s="1"/>
  <c r="L100" i="81" s="1"/>
  <c r="L101" i="81" s="1"/>
  <c r="L102" i="81" s="1"/>
  <c r="L103" i="81" s="1"/>
  <c r="L104" i="81" s="1"/>
  <c r="L105" i="81" s="1"/>
  <c r="L106" i="81" s="1"/>
  <c r="L107" i="81" s="1"/>
  <c r="L108" i="81" s="1"/>
  <c r="L109" i="81" s="1"/>
  <c r="L110" i="81" s="1"/>
  <c r="L111" i="81" s="1"/>
  <c r="L112" i="81" s="1"/>
  <c r="L113" i="81" s="1"/>
  <c r="L114" i="81" s="1"/>
  <c r="L115" i="81" s="1"/>
  <c r="L116" i="81" s="1"/>
  <c r="L117" i="81" s="1"/>
  <c r="L118" i="81" s="1"/>
  <c r="L119" i="81" s="1"/>
  <c r="L120" i="81" s="1"/>
  <c r="L121" i="81" s="1"/>
  <c r="L122" i="81" s="1"/>
  <c r="L123" i="81" s="1"/>
  <c r="L124" i="81" s="1"/>
  <c r="L125" i="81" s="1"/>
  <c r="L126" i="81" s="1"/>
  <c r="L127" i="81" s="1"/>
  <c r="L128" i="81" s="1"/>
  <c r="L129" i="81" s="1"/>
  <c r="L130" i="81" s="1"/>
  <c r="L131" i="81" s="1"/>
  <c r="J72" i="81"/>
  <c r="J73" i="81" s="1"/>
  <c r="J74" i="81" s="1"/>
  <c r="J75" i="81" s="1"/>
  <c r="J76" i="81" s="1"/>
  <c r="J77" i="81" s="1"/>
  <c r="J78" i="81" s="1"/>
  <c r="J79" i="81" s="1"/>
  <c r="J80" i="81" s="1"/>
  <c r="J81" i="81" s="1"/>
  <c r="J82" i="81" s="1"/>
  <c r="J83" i="81" s="1"/>
  <c r="J84" i="81" s="1"/>
  <c r="J85" i="81" s="1"/>
  <c r="J86" i="81" s="1"/>
  <c r="J87" i="81" s="1"/>
  <c r="J88" i="81" s="1"/>
  <c r="J89" i="81" s="1"/>
  <c r="J90" i="81" s="1"/>
  <c r="J91" i="81" s="1"/>
  <c r="J92" i="81" s="1"/>
  <c r="J93" i="81" s="1"/>
  <c r="J94" i="81" s="1"/>
  <c r="J95" i="81" s="1"/>
  <c r="J96" i="81" s="1"/>
  <c r="J97" i="81" s="1"/>
  <c r="J98" i="81" s="1"/>
  <c r="J99" i="81" s="1"/>
  <c r="J100" i="81" s="1"/>
  <c r="J101" i="81" s="1"/>
  <c r="J102" i="81" s="1"/>
  <c r="J103" i="81" s="1"/>
  <c r="J104" i="81" s="1"/>
  <c r="J105" i="81" s="1"/>
  <c r="J106" i="81" s="1"/>
  <c r="J107" i="81" s="1"/>
  <c r="J108" i="81" s="1"/>
  <c r="J109" i="81" s="1"/>
  <c r="J110" i="81" s="1"/>
  <c r="J111" i="81" s="1"/>
  <c r="J112" i="81" s="1"/>
  <c r="J113" i="81" s="1"/>
  <c r="J114" i="81" s="1"/>
  <c r="J115" i="81" s="1"/>
  <c r="J116" i="81" s="1"/>
  <c r="J117" i="81" s="1"/>
  <c r="J118" i="81" s="1"/>
  <c r="J119" i="81" s="1"/>
  <c r="J120" i="81" s="1"/>
  <c r="J121" i="81" s="1"/>
  <c r="J122" i="81" s="1"/>
  <c r="J123" i="81" s="1"/>
  <c r="J124" i="81" s="1"/>
  <c r="J125" i="81" s="1"/>
  <c r="J126" i="81" s="1"/>
  <c r="J127" i="81" s="1"/>
  <c r="J128" i="81" s="1"/>
  <c r="J129" i="81" s="1"/>
  <c r="J130" i="81" s="1"/>
  <c r="J131" i="81" s="1"/>
  <c r="H72" i="81"/>
  <c r="H73" i="81" s="1"/>
  <c r="H74" i="81" s="1"/>
  <c r="H75" i="81" s="1"/>
  <c r="H76" i="81" s="1"/>
  <c r="H77" i="81" s="1"/>
  <c r="H78" i="81" s="1"/>
  <c r="H79" i="81" s="1"/>
  <c r="H80" i="81" s="1"/>
  <c r="H81" i="81" s="1"/>
  <c r="H82" i="81" s="1"/>
  <c r="H83" i="81" s="1"/>
  <c r="H84" i="81" s="1"/>
  <c r="H85" i="81" s="1"/>
  <c r="H86" i="81" s="1"/>
  <c r="H87" i="81" s="1"/>
  <c r="H88" i="81" s="1"/>
  <c r="H89" i="81" s="1"/>
  <c r="H90" i="81" s="1"/>
  <c r="H91" i="81" s="1"/>
  <c r="H92" i="81" s="1"/>
  <c r="H93" i="81" s="1"/>
  <c r="H94" i="81" s="1"/>
  <c r="H95" i="81" s="1"/>
  <c r="H96" i="81" s="1"/>
  <c r="H97" i="81" s="1"/>
  <c r="H98" i="81" s="1"/>
  <c r="H99" i="81" s="1"/>
  <c r="H100" i="81" s="1"/>
  <c r="H101" i="81" s="1"/>
  <c r="H102" i="81" s="1"/>
  <c r="H103" i="81" s="1"/>
  <c r="H104" i="81" s="1"/>
  <c r="H105" i="81" s="1"/>
  <c r="H106" i="81" s="1"/>
  <c r="H107" i="81" s="1"/>
  <c r="H108" i="81" s="1"/>
  <c r="H109" i="81" s="1"/>
  <c r="H110" i="81" s="1"/>
  <c r="H111" i="81" s="1"/>
  <c r="H112" i="81" s="1"/>
  <c r="H113" i="81" s="1"/>
  <c r="H114" i="81" s="1"/>
  <c r="H115" i="81" s="1"/>
  <c r="H116" i="81" s="1"/>
  <c r="H117" i="81" s="1"/>
  <c r="H118" i="81" s="1"/>
  <c r="H119" i="81" s="1"/>
  <c r="H120" i="81" s="1"/>
  <c r="H121" i="81" s="1"/>
  <c r="H122" i="81" s="1"/>
  <c r="H123" i="81" s="1"/>
  <c r="H124" i="81" s="1"/>
  <c r="H125" i="81" s="1"/>
  <c r="H126" i="81" s="1"/>
  <c r="H127" i="81" s="1"/>
  <c r="H128" i="81" s="1"/>
  <c r="H129" i="81" s="1"/>
  <c r="H130" i="81" s="1"/>
  <c r="H131" i="81" s="1"/>
  <c r="G72" i="81"/>
  <c r="G73" i="81" s="1"/>
  <c r="G74" i="81" s="1"/>
  <c r="G75" i="81" s="1"/>
  <c r="G76" i="81" s="1"/>
  <c r="G77" i="81" s="1"/>
  <c r="G78" i="81" s="1"/>
  <c r="G79" i="81" s="1"/>
  <c r="G80" i="81" s="1"/>
  <c r="G81" i="81" s="1"/>
  <c r="G82" i="81" s="1"/>
  <c r="G83" i="81" s="1"/>
  <c r="G84" i="81" s="1"/>
  <c r="G85" i="81" s="1"/>
  <c r="G86" i="81" s="1"/>
  <c r="G87" i="81" s="1"/>
  <c r="G88" i="81" s="1"/>
  <c r="G89" i="81" s="1"/>
  <c r="G90" i="81" s="1"/>
  <c r="G91" i="81" s="1"/>
  <c r="G92" i="81" s="1"/>
  <c r="G93" i="81" s="1"/>
  <c r="G94" i="81" s="1"/>
  <c r="G95" i="81" s="1"/>
  <c r="G96" i="81" s="1"/>
  <c r="G97" i="81" s="1"/>
  <c r="G98" i="81" s="1"/>
  <c r="G99" i="81" s="1"/>
  <c r="G100" i="81" s="1"/>
  <c r="G101" i="81" s="1"/>
  <c r="G102" i="81" s="1"/>
  <c r="G103" i="81" s="1"/>
  <c r="G104" i="81" s="1"/>
  <c r="G105" i="81" s="1"/>
  <c r="G106" i="81" s="1"/>
  <c r="G107" i="81" s="1"/>
  <c r="G108" i="81" s="1"/>
  <c r="G109" i="81" s="1"/>
  <c r="G110" i="81" s="1"/>
  <c r="G111" i="81" s="1"/>
  <c r="G112" i="81" s="1"/>
  <c r="G113" i="81" s="1"/>
  <c r="G114" i="81" s="1"/>
  <c r="G115" i="81" s="1"/>
  <c r="G116" i="81" s="1"/>
  <c r="G117" i="81" s="1"/>
  <c r="G118" i="81" s="1"/>
  <c r="G119" i="81" s="1"/>
  <c r="G120" i="81" s="1"/>
  <c r="G121" i="81" s="1"/>
  <c r="G122" i="81" s="1"/>
  <c r="G123" i="81" s="1"/>
  <c r="G124" i="81" s="1"/>
  <c r="G125" i="81" s="1"/>
  <c r="G126" i="81" s="1"/>
  <c r="G127" i="81" s="1"/>
  <c r="G128" i="81" s="1"/>
  <c r="G129" i="81" s="1"/>
  <c r="G130" i="81" s="1"/>
  <c r="G131" i="81" s="1"/>
  <c r="F72" i="81"/>
  <c r="F73" i="81" s="1"/>
  <c r="F74" i="81" s="1"/>
  <c r="F75" i="81" s="1"/>
  <c r="F76" i="81" s="1"/>
  <c r="F77" i="81" s="1"/>
  <c r="F78" i="81" s="1"/>
  <c r="F79" i="81" s="1"/>
  <c r="F80" i="81" s="1"/>
  <c r="F81" i="81" s="1"/>
  <c r="F82" i="81" s="1"/>
  <c r="F83" i="81" s="1"/>
  <c r="F84" i="81" s="1"/>
  <c r="F85" i="81" s="1"/>
  <c r="F86" i="81" s="1"/>
  <c r="F87" i="81" s="1"/>
  <c r="F88" i="81" s="1"/>
  <c r="F89" i="81" s="1"/>
  <c r="F90" i="81" s="1"/>
  <c r="F91" i="81" s="1"/>
  <c r="F92" i="81" s="1"/>
  <c r="F93" i="81" s="1"/>
  <c r="F94" i="81" s="1"/>
  <c r="F95" i="81" s="1"/>
  <c r="F96" i="81" s="1"/>
  <c r="F97" i="81" s="1"/>
  <c r="F98" i="81" s="1"/>
  <c r="F99" i="81" s="1"/>
  <c r="F100" i="81" s="1"/>
  <c r="F101" i="81" s="1"/>
  <c r="F102" i="81" s="1"/>
  <c r="F103" i="81" s="1"/>
  <c r="F104" i="81" s="1"/>
  <c r="F105" i="81" s="1"/>
  <c r="F106" i="81" s="1"/>
  <c r="F107" i="81" s="1"/>
  <c r="F108" i="81" s="1"/>
  <c r="F109" i="81" s="1"/>
  <c r="F110" i="81" s="1"/>
  <c r="F111" i="81" s="1"/>
  <c r="F112" i="81" s="1"/>
  <c r="F113" i="81" s="1"/>
  <c r="F114" i="81" s="1"/>
  <c r="F115" i="81" s="1"/>
  <c r="F116" i="81" s="1"/>
  <c r="F117" i="81" s="1"/>
  <c r="F118" i="81" s="1"/>
  <c r="F119" i="81" s="1"/>
  <c r="F120" i="81" s="1"/>
  <c r="F121" i="81" s="1"/>
  <c r="F122" i="81" s="1"/>
  <c r="F123" i="81" s="1"/>
  <c r="F124" i="81" s="1"/>
  <c r="F125" i="81" s="1"/>
  <c r="F126" i="81" s="1"/>
  <c r="F127" i="81" s="1"/>
  <c r="F128" i="81" s="1"/>
  <c r="F129" i="81" s="1"/>
  <c r="F130" i="81" s="1"/>
  <c r="F131" i="81" s="1"/>
  <c r="D72" i="81"/>
  <c r="D73" i="81" s="1"/>
  <c r="D74" i="81" s="1"/>
  <c r="D75" i="81" s="1"/>
  <c r="D76" i="81" s="1"/>
  <c r="D77" i="81" s="1"/>
  <c r="D78" i="81" s="1"/>
  <c r="D79" i="81" s="1"/>
  <c r="D80" i="81" s="1"/>
  <c r="D81" i="81" s="1"/>
  <c r="D82" i="81" s="1"/>
  <c r="D83" i="81" s="1"/>
  <c r="D84" i="81" s="1"/>
  <c r="D85" i="81" s="1"/>
  <c r="D86" i="81" s="1"/>
  <c r="D87" i="81" s="1"/>
  <c r="D88" i="81" s="1"/>
  <c r="D89" i="81" s="1"/>
  <c r="D90" i="81" s="1"/>
  <c r="D91" i="81" s="1"/>
  <c r="D92" i="81" s="1"/>
  <c r="D93" i="81" s="1"/>
  <c r="D94" i="81" s="1"/>
  <c r="D95" i="81" s="1"/>
  <c r="D96" i="81" s="1"/>
  <c r="D97" i="81" s="1"/>
  <c r="D98" i="81" s="1"/>
  <c r="D99" i="81" s="1"/>
  <c r="D100" i="81" s="1"/>
  <c r="D101" i="81" s="1"/>
  <c r="D102" i="81" s="1"/>
  <c r="D103" i="81" s="1"/>
  <c r="D104" i="81" s="1"/>
  <c r="D105" i="81" s="1"/>
  <c r="D106" i="81" s="1"/>
  <c r="D107" i="81" s="1"/>
  <c r="D108" i="81" s="1"/>
  <c r="D109" i="81" s="1"/>
  <c r="D110" i="81" s="1"/>
  <c r="D111" i="81" s="1"/>
  <c r="D112" i="81" s="1"/>
  <c r="D113" i="81" s="1"/>
  <c r="D114" i="81" s="1"/>
  <c r="D115" i="81" s="1"/>
  <c r="D116" i="81" s="1"/>
  <c r="D117" i="81" s="1"/>
  <c r="D118" i="81" s="1"/>
  <c r="D119" i="81" s="1"/>
  <c r="D120" i="81" s="1"/>
  <c r="D121" i="81" s="1"/>
  <c r="D122" i="81" s="1"/>
  <c r="D123" i="81" s="1"/>
  <c r="D124" i="81" s="1"/>
  <c r="D125" i="81" s="1"/>
  <c r="D126" i="81" s="1"/>
  <c r="D127" i="81" s="1"/>
  <c r="D128" i="81" s="1"/>
  <c r="D129" i="81" s="1"/>
  <c r="D130" i="81" s="1"/>
  <c r="D131" i="81" s="1"/>
  <c r="B72" i="81"/>
  <c r="B73" i="81" s="1"/>
  <c r="B74" i="81" s="1"/>
  <c r="B75" i="81" s="1"/>
  <c r="B76" i="81" s="1"/>
  <c r="B77" i="81" s="1"/>
  <c r="B78" i="81" s="1"/>
  <c r="B79" i="81" s="1"/>
  <c r="B80" i="81" s="1"/>
  <c r="B81" i="81" s="1"/>
  <c r="B82" i="81" s="1"/>
  <c r="B83" i="81" s="1"/>
  <c r="B84" i="81" s="1"/>
  <c r="B85" i="81" s="1"/>
  <c r="B86" i="81" s="1"/>
  <c r="B87" i="81" s="1"/>
  <c r="B88" i="81" s="1"/>
  <c r="B89" i="81" s="1"/>
  <c r="B90" i="81" s="1"/>
  <c r="B91" i="81" s="1"/>
  <c r="B92" i="81" s="1"/>
  <c r="B93" i="81" s="1"/>
  <c r="B94" i="81" s="1"/>
  <c r="B95" i="81" s="1"/>
  <c r="B96" i="81" s="1"/>
  <c r="B97" i="81" s="1"/>
  <c r="B98" i="81" s="1"/>
  <c r="B99" i="81" s="1"/>
  <c r="B100" i="81" s="1"/>
  <c r="B101" i="81" s="1"/>
  <c r="B102" i="81" s="1"/>
  <c r="B103" i="81" s="1"/>
  <c r="B104" i="81" s="1"/>
  <c r="B105" i="81" s="1"/>
  <c r="B106" i="81" s="1"/>
  <c r="B107" i="81" s="1"/>
  <c r="B108" i="81" s="1"/>
  <c r="B109" i="81" s="1"/>
  <c r="B110" i="81" s="1"/>
  <c r="B111" i="81" s="1"/>
  <c r="B112" i="81" s="1"/>
  <c r="B113" i="81" s="1"/>
  <c r="B114" i="81" s="1"/>
  <c r="B115" i="81" s="1"/>
  <c r="B116" i="81" s="1"/>
  <c r="B117" i="81" s="1"/>
  <c r="B118" i="81" s="1"/>
  <c r="B119" i="81" s="1"/>
  <c r="B120" i="81" s="1"/>
  <c r="B121" i="81" s="1"/>
  <c r="B122" i="81" s="1"/>
  <c r="B123" i="81" s="1"/>
  <c r="B124" i="81" s="1"/>
  <c r="B125" i="81" s="1"/>
  <c r="B126" i="81" s="1"/>
  <c r="B127" i="81" s="1"/>
  <c r="B128" i="81" s="1"/>
  <c r="B129" i="81" s="1"/>
  <c r="B130" i="81" s="1"/>
  <c r="B131" i="81" s="1"/>
  <c r="I39" i="81"/>
  <c r="I40" i="81"/>
  <c r="I41" i="81"/>
  <c r="I42" i="81"/>
  <c r="I43" i="81"/>
  <c r="I44" i="81"/>
  <c r="I38" i="81"/>
  <c r="O72" i="81"/>
  <c r="O73" i="81" s="1"/>
  <c r="O74" i="81" s="1"/>
  <c r="O75" i="81" s="1"/>
  <c r="O76" i="81" s="1"/>
  <c r="O77" i="81" s="1"/>
  <c r="O78" i="81" s="1"/>
  <c r="O79" i="81" s="1"/>
  <c r="O80" i="81" s="1"/>
  <c r="O81" i="81" s="1"/>
  <c r="O82" i="81" s="1"/>
  <c r="O83" i="81" s="1"/>
  <c r="O84" i="81" s="1"/>
  <c r="O85" i="81" s="1"/>
  <c r="O86" i="81" s="1"/>
  <c r="O87" i="81" s="1"/>
  <c r="O88" i="81" s="1"/>
  <c r="O89" i="81" s="1"/>
  <c r="O90" i="81" s="1"/>
  <c r="O91" i="81" s="1"/>
  <c r="O92" i="81" s="1"/>
  <c r="O93" i="81" s="1"/>
  <c r="O94" i="81" s="1"/>
  <c r="O95" i="81" s="1"/>
  <c r="O96" i="81" s="1"/>
  <c r="O97" i="81" s="1"/>
  <c r="O98" i="81" s="1"/>
  <c r="O99" i="81" s="1"/>
  <c r="O100" i="81" s="1"/>
  <c r="O101" i="81" s="1"/>
  <c r="O102" i="81" s="1"/>
  <c r="O103" i="81" s="1"/>
  <c r="O104" i="81" s="1"/>
  <c r="O105" i="81" s="1"/>
  <c r="O106" i="81" s="1"/>
  <c r="O107" i="81" s="1"/>
  <c r="O108" i="81" s="1"/>
  <c r="O109" i="81" s="1"/>
  <c r="O110" i="81" s="1"/>
  <c r="O111" i="81" s="1"/>
  <c r="O112" i="81" s="1"/>
  <c r="O113" i="81" s="1"/>
  <c r="O114" i="81" s="1"/>
  <c r="O115" i="81" s="1"/>
  <c r="O116" i="81" s="1"/>
  <c r="O117" i="81" s="1"/>
  <c r="O118" i="81" s="1"/>
  <c r="O119" i="81" s="1"/>
  <c r="O120" i="81" s="1"/>
  <c r="O121" i="81" s="1"/>
  <c r="O122" i="81" s="1"/>
  <c r="O123" i="81" s="1"/>
  <c r="O124" i="81" s="1"/>
  <c r="O125" i="81" s="1"/>
  <c r="O126" i="81" s="1"/>
  <c r="O127" i="81" s="1"/>
  <c r="O128" i="81" s="1"/>
  <c r="O129" i="81" s="1"/>
  <c r="O130" i="81" s="1"/>
  <c r="O131" i="81" s="1"/>
  <c r="P72" i="81"/>
  <c r="P73" i="81" s="1"/>
  <c r="P74" i="81" s="1"/>
  <c r="P75" i="81" s="1"/>
  <c r="P76" i="81" s="1"/>
  <c r="P77" i="81" s="1"/>
  <c r="P78" i="81" s="1"/>
  <c r="P79" i="81" s="1"/>
  <c r="P80" i="81" s="1"/>
  <c r="P81" i="81" s="1"/>
  <c r="P82" i="81" s="1"/>
  <c r="P83" i="81" s="1"/>
  <c r="P84" i="81" s="1"/>
  <c r="P85" i="81" s="1"/>
  <c r="P86" i="81" s="1"/>
  <c r="P87" i="81" s="1"/>
  <c r="P88" i="81" s="1"/>
  <c r="P89" i="81" s="1"/>
  <c r="P90" i="81" s="1"/>
  <c r="P91" i="81" s="1"/>
  <c r="P92" i="81" s="1"/>
  <c r="P93" i="81" s="1"/>
  <c r="P94" i="81" s="1"/>
  <c r="P95" i="81" s="1"/>
  <c r="P96" i="81" s="1"/>
  <c r="P97" i="81" s="1"/>
  <c r="P98" i="81" s="1"/>
  <c r="P99" i="81" s="1"/>
  <c r="P100" i="81" s="1"/>
  <c r="P101" i="81" s="1"/>
  <c r="P102" i="81" s="1"/>
  <c r="P103" i="81" s="1"/>
  <c r="P104" i="81" s="1"/>
  <c r="P105" i="81" s="1"/>
  <c r="P106" i="81" s="1"/>
  <c r="P107" i="81" s="1"/>
  <c r="P108" i="81" s="1"/>
  <c r="P109" i="81" s="1"/>
  <c r="P110" i="81" s="1"/>
  <c r="P111" i="81" s="1"/>
  <c r="P112" i="81" s="1"/>
  <c r="P113" i="81" s="1"/>
  <c r="P114" i="81" s="1"/>
  <c r="P115" i="81" s="1"/>
  <c r="P116" i="81" s="1"/>
  <c r="P117" i="81" s="1"/>
  <c r="P118" i="81" s="1"/>
  <c r="P119" i="81" s="1"/>
  <c r="P120" i="81" s="1"/>
  <c r="P121" i="81" s="1"/>
  <c r="P122" i="81" s="1"/>
  <c r="P123" i="81" s="1"/>
  <c r="P124" i="81" s="1"/>
  <c r="P125" i="81" s="1"/>
  <c r="P126" i="81" s="1"/>
  <c r="P127" i="81" s="1"/>
  <c r="P128" i="81" s="1"/>
  <c r="P129" i="81" s="1"/>
  <c r="P130" i="81" s="1"/>
  <c r="P131" i="81" s="1"/>
  <c r="N72" i="81"/>
  <c r="N73" i="81" s="1"/>
  <c r="N74" i="81" s="1"/>
  <c r="N75" i="81" s="1"/>
  <c r="N76" i="81" s="1"/>
  <c r="N77" i="81" s="1"/>
  <c r="N78" i="81" s="1"/>
  <c r="N79" i="81" s="1"/>
  <c r="N80" i="81" s="1"/>
  <c r="N81" i="81" s="1"/>
  <c r="N82" i="81" s="1"/>
  <c r="N83" i="81" s="1"/>
  <c r="N84" i="81" s="1"/>
  <c r="N85" i="81" s="1"/>
  <c r="N86" i="81" s="1"/>
  <c r="N87" i="81" s="1"/>
  <c r="N88" i="81" s="1"/>
  <c r="N89" i="81" s="1"/>
  <c r="N90" i="81" s="1"/>
  <c r="N91" i="81" s="1"/>
  <c r="N92" i="81" s="1"/>
  <c r="N93" i="81" s="1"/>
  <c r="N94" i="81" s="1"/>
  <c r="N95" i="81" s="1"/>
  <c r="N96" i="81" s="1"/>
  <c r="N97" i="81" s="1"/>
  <c r="N98" i="81" s="1"/>
  <c r="N99" i="81" s="1"/>
  <c r="N100" i="81" s="1"/>
  <c r="N101" i="81" s="1"/>
  <c r="N102" i="81" s="1"/>
  <c r="N103" i="81" s="1"/>
  <c r="N104" i="81" s="1"/>
  <c r="N105" i="81" s="1"/>
  <c r="N106" i="81" s="1"/>
  <c r="N107" i="81" s="1"/>
  <c r="N108" i="81" s="1"/>
  <c r="N109" i="81" s="1"/>
  <c r="N110" i="81" s="1"/>
  <c r="N111" i="81" s="1"/>
  <c r="N112" i="81" s="1"/>
  <c r="N113" i="81" s="1"/>
  <c r="N114" i="81" s="1"/>
  <c r="N115" i="81" s="1"/>
  <c r="N116" i="81" s="1"/>
  <c r="N117" i="81" s="1"/>
  <c r="N118" i="81" s="1"/>
  <c r="N119" i="81" s="1"/>
  <c r="N120" i="81" s="1"/>
  <c r="N121" i="81" s="1"/>
  <c r="N122" i="81" s="1"/>
  <c r="N123" i="81" s="1"/>
  <c r="N124" i="81" s="1"/>
  <c r="N125" i="81" s="1"/>
  <c r="N126" i="81" s="1"/>
  <c r="N127" i="81" s="1"/>
  <c r="N128" i="81" s="1"/>
  <c r="N129" i="81" s="1"/>
  <c r="N130" i="81" s="1"/>
  <c r="N131" i="81" s="1"/>
  <c r="M72" i="81"/>
  <c r="M73" i="81" s="1"/>
  <c r="M74" i="81" s="1"/>
  <c r="M75" i="81" s="1"/>
  <c r="M76" i="81" s="1"/>
  <c r="M77" i="81" s="1"/>
  <c r="M78" i="81" s="1"/>
  <c r="M79" i="81" s="1"/>
  <c r="M80" i="81" s="1"/>
  <c r="M81" i="81" s="1"/>
  <c r="M82" i="81" s="1"/>
  <c r="M83" i="81" s="1"/>
  <c r="M84" i="81" s="1"/>
  <c r="M85" i="81" s="1"/>
  <c r="M86" i="81" s="1"/>
  <c r="M87" i="81" s="1"/>
  <c r="M88" i="81" s="1"/>
  <c r="M89" i="81" s="1"/>
  <c r="M90" i="81" s="1"/>
  <c r="M91" i="81" s="1"/>
  <c r="M92" i="81" s="1"/>
  <c r="M93" i="81" s="1"/>
  <c r="M94" i="81" s="1"/>
  <c r="M95" i="81" s="1"/>
  <c r="M96" i="81" s="1"/>
  <c r="M97" i="81" s="1"/>
  <c r="M98" i="81" s="1"/>
  <c r="M99" i="81" s="1"/>
  <c r="M100" i="81" s="1"/>
  <c r="M101" i="81" s="1"/>
  <c r="M102" i="81" s="1"/>
  <c r="M103" i="81" s="1"/>
  <c r="M104" i="81" s="1"/>
  <c r="M105" i="81" s="1"/>
  <c r="M106" i="81" s="1"/>
  <c r="M107" i="81" s="1"/>
  <c r="M108" i="81" s="1"/>
  <c r="M109" i="81" s="1"/>
  <c r="M110" i="81" s="1"/>
  <c r="M111" i="81" s="1"/>
  <c r="M112" i="81" s="1"/>
  <c r="M113" i="81" s="1"/>
  <c r="M114" i="81" s="1"/>
  <c r="M115" i="81" s="1"/>
  <c r="M116" i="81" s="1"/>
  <c r="M117" i="81" s="1"/>
  <c r="M118" i="81" s="1"/>
  <c r="M119" i="81" s="1"/>
  <c r="M120" i="81" s="1"/>
  <c r="M121" i="81" s="1"/>
  <c r="M122" i="81" s="1"/>
  <c r="M123" i="81" s="1"/>
  <c r="M124" i="81" s="1"/>
  <c r="M125" i="81" s="1"/>
  <c r="M126" i="81" s="1"/>
  <c r="M127" i="81" s="1"/>
  <c r="M128" i="81" s="1"/>
  <c r="M129" i="81" s="1"/>
  <c r="M130" i="81" s="1"/>
  <c r="M131" i="81" s="1"/>
  <c r="I67" i="81"/>
  <c r="I68" i="81" s="1"/>
  <c r="I69" i="81" s="1"/>
  <c r="I70" i="81" s="1"/>
  <c r="I71" i="81" s="1"/>
  <c r="I72" i="81" s="1"/>
  <c r="I73" i="81" s="1"/>
  <c r="I74" i="81" s="1"/>
  <c r="I75" i="81" s="1"/>
  <c r="I76" i="81" s="1"/>
  <c r="I77" i="81" s="1"/>
  <c r="I78" i="81" s="1"/>
  <c r="I79" i="81" s="1"/>
  <c r="I80" i="81" s="1"/>
  <c r="I81" i="81" s="1"/>
  <c r="I82" i="81" s="1"/>
  <c r="I83" i="81" s="1"/>
  <c r="I84" i="81" s="1"/>
  <c r="I85" i="81" s="1"/>
  <c r="I86" i="81" s="1"/>
  <c r="I87" i="81" s="1"/>
  <c r="I88" i="81" s="1"/>
  <c r="I89" i="81" s="1"/>
  <c r="I90" i="81" s="1"/>
  <c r="I91" i="81" s="1"/>
  <c r="I92" i="81" s="1"/>
  <c r="I93" i="81" s="1"/>
  <c r="I94" i="81" s="1"/>
  <c r="I95" i="81" s="1"/>
  <c r="I96" i="81" s="1"/>
  <c r="I97" i="81" s="1"/>
  <c r="I98" i="81" s="1"/>
  <c r="I99" i="81" s="1"/>
  <c r="I100" i="81" s="1"/>
  <c r="I101" i="81" s="1"/>
  <c r="I102" i="81" s="1"/>
  <c r="I103" i="81" s="1"/>
  <c r="I104" i="81" s="1"/>
  <c r="I105" i="81" s="1"/>
  <c r="I106" i="81" s="1"/>
  <c r="I107" i="81" s="1"/>
  <c r="I108" i="81" s="1"/>
  <c r="I109" i="81" s="1"/>
  <c r="I110" i="81" s="1"/>
  <c r="I111" i="81" s="1"/>
  <c r="I112" i="81" s="1"/>
  <c r="I113" i="81" s="1"/>
  <c r="I114" i="81" s="1"/>
  <c r="I115" i="81" s="1"/>
  <c r="I116" i="81" s="1"/>
  <c r="I117" i="81" s="1"/>
  <c r="I118" i="81" s="1"/>
  <c r="I119" i="81" s="1"/>
  <c r="I120" i="81" s="1"/>
  <c r="I121" i="81" s="1"/>
  <c r="I122" i="81" s="1"/>
  <c r="I123" i="81" s="1"/>
  <c r="I124" i="81" s="1"/>
  <c r="I125" i="81" s="1"/>
  <c r="I126" i="81" s="1"/>
  <c r="I127" i="81" s="1"/>
  <c r="I128" i="81" s="1"/>
  <c r="I129" i="81" s="1"/>
  <c r="I130" i="81" s="1"/>
  <c r="I131" i="81" s="1"/>
  <c r="E72" i="81"/>
  <c r="E73" i="81" s="1"/>
  <c r="E74" i="81" s="1"/>
  <c r="E75" i="81" s="1"/>
  <c r="E76" i="81" s="1"/>
  <c r="E77" i="81" s="1"/>
  <c r="E78" i="81" s="1"/>
  <c r="E79" i="81" s="1"/>
  <c r="E80" i="81" s="1"/>
  <c r="E81" i="81" s="1"/>
  <c r="E82" i="81" s="1"/>
  <c r="E83" i="81" s="1"/>
  <c r="E84" i="81" s="1"/>
  <c r="E85" i="81" s="1"/>
  <c r="E86" i="81" s="1"/>
  <c r="E87" i="81" s="1"/>
  <c r="E88" i="81" s="1"/>
  <c r="E89" i="81" s="1"/>
  <c r="E90" i="81" s="1"/>
  <c r="E91" i="81" s="1"/>
  <c r="E92" i="81" s="1"/>
  <c r="E93" i="81" s="1"/>
  <c r="E94" i="81" s="1"/>
  <c r="E95" i="81" s="1"/>
  <c r="E96" i="81" s="1"/>
  <c r="E97" i="81" s="1"/>
  <c r="E98" i="81" s="1"/>
  <c r="E99" i="81" s="1"/>
  <c r="E100" i="81" s="1"/>
  <c r="E101" i="81" s="1"/>
  <c r="E102" i="81" s="1"/>
  <c r="E103" i="81" s="1"/>
  <c r="E104" i="81" s="1"/>
  <c r="E105" i="81" s="1"/>
  <c r="E106" i="81" s="1"/>
  <c r="E107" i="81" s="1"/>
  <c r="E108" i="81" s="1"/>
  <c r="E109" i="81" s="1"/>
  <c r="E110" i="81" s="1"/>
  <c r="E111" i="81" s="1"/>
  <c r="E112" i="81" s="1"/>
  <c r="E113" i="81" s="1"/>
  <c r="E114" i="81" s="1"/>
  <c r="E115" i="81" s="1"/>
  <c r="E116" i="81" s="1"/>
  <c r="E117" i="81" s="1"/>
  <c r="E118" i="81" s="1"/>
  <c r="E119" i="81" s="1"/>
  <c r="E120" i="81" s="1"/>
  <c r="E121" i="81" s="1"/>
  <c r="E122" i="81" s="1"/>
  <c r="E123" i="81" s="1"/>
  <c r="E124" i="81" s="1"/>
  <c r="E125" i="81" s="1"/>
  <c r="E126" i="81" s="1"/>
  <c r="E127" i="81" s="1"/>
  <c r="E128" i="81" s="1"/>
  <c r="E129" i="81" s="1"/>
  <c r="E130" i="81" s="1"/>
  <c r="E131" i="81" s="1"/>
  <c r="H39" i="42" l="1"/>
  <c r="M37" i="65" s="1"/>
  <c r="J37" i="65" s="1"/>
  <c r="I37" i="65" s="1"/>
  <c r="L37" i="65" l="1"/>
  <c r="H40" i="42"/>
  <c r="M38" i="65" l="1"/>
  <c r="J38" i="65" s="1"/>
  <c r="I38" i="65" s="1"/>
  <c r="H41" i="42"/>
  <c r="G7" i="37"/>
  <c r="A11" i="43"/>
  <c r="A10" i="43"/>
  <c r="A13" i="43"/>
  <c r="A12" i="43"/>
  <c r="A9" i="43"/>
  <c r="A8" i="43"/>
  <c r="A7" i="42"/>
  <c r="A8" i="42" s="1"/>
  <c r="A9" i="42" s="1"/>
  <c r="A10" i="42" s="1"/>
  <c r="A11" i="42" s="1"/>
  <c r="A12" i="42" s="1"/>
  <c r="A13" i="42" s="1"/>
  <c r="A14" i="42" s="1"/>
  <c r="A15" i="42" s="1"/>
  <c r="A16" i="42" s="1"/>
  <c r="A17" i="42" s="1"/>
  <c r="A18" i="42" s="1"/>
  <c r="A19" i="42" s="1"/>
  <c r="A20" i="42" s="1"/>
  <c r="A21" i="42" s="1"/>
  <c r="A22" i="42" s="1"/>
  <c r="A23" i="42" s="1"/>
  <c r="A24" i="42" s="1"/>
  <c r="A25" i="42" s="1"/>
  <c r="A26" i="42" s="1"/>
  <c r="A27" i="42" s="1"/>
  <c r="A28" i="42" s="1"/>
  <c r="A29" i="42" s="1"/>
  <c r="A30" i="42" s="1"/>
  <c r="A31" i="42" s="1"/>
  <c r="A32" i="42" s="1"/>
  <c r="A33" i="42" s="1"/>
  <c r="A34" i="42" s="1"/>
  <c r="A35" i="42" s="1"/>
  <c r="A36" i="42" s="1"/>
  <c r="A37" i="42" s="1"/>
  <c r="A38" i="42" s="1"/>
  <c r="A39" i="42" s="1"/>
  <c r="A40" i="42" s="1"/>
  <c r="A41" i="42" s="1"/>
  <c r="A42" i="42" s="1"/>
  <c r="A43" i="42" s="1"/>
  <c r="A44" i="42" s="1"/>
  <c r="D5" i="38"/>
  <c r="C5" i="38"/>
  <c r="B5" i="38"/>
  <c r="H42" i="42" l="1"/>
  <c r="M39" i="65"/>
  <c r="L38" i="65"/>
  <c r="L39" i="65" l="1"/>
  <c r="J39" i="65"/>
  <c r="I39" i="65" s="1"/>
  <c r="H43" i="42"/>
  <c r="M40" i="65"/>
  <c r="J40" i="65" s="1"/>
  <c r="I40" i="65" s="1"/>
  <c r="L40" i="65" l="1"/>
  <c r="H44" i="42"/>
  <c r="M42" i="65" s="1"/>
  <c r="J42" i="65" s="1"/>
  <c r="I42" i="65" s="1"/>
  <c r="M41" i="65"/>
  <c r="J41" i="65" s="1"/>
  <c r="I41" i="65" s="1"/>
</calcChain>
</file>

<file path=xl/comments1.xml><?xml version="1.0" encoding="utf-8"?>
<comments xmlns="http://schemas.openxmlformats.org/spreadsheetml/2006/main">
  <authors>
    <author>Pickrell, Don H (VOLPE)</author>
    <author>Shaulov, Mark (VOLPE)</author>
  </authors>
  <commentList>
    <comment ref="A1" authorId="0">
      <text>
        <r>
          <rPr>
            <b/>
            <sz val="9"/>
            <color indexed="81"/>
            <rFont val="Tahoma"/>
            <family val="2"/>
          </rPr>
          <t>Pickrell, Don H (VOLPE):</t>
        </r>
        <r>
          <rPr>
            <sz val="9"/>
            <color indexed="81"/>
            <rFont val="Tahoma"/>
            <family val="2"/>
          </rPr>
          <t xml:space="preserve">
Values for all vehicle types updated from 2010$ to 2012$ using change in GDP deflator (=105.008/101.215= 1.0374), or by substituting new estimates already denominated in 2012$.</t>
        </r>
      </text>
    </comment>
    <comment ref="A6" authorId="1">
      <text>
        <r>
          <rPr>
            <sz val="9"/>
            <color indexed="81"/>
            <rFont val="Tahoma"/>
            <family val="2"/>
          </rPr>
          <t xml:space="preserve">The calendar year to use for "present year" discounting. If a </t>
        </r>
        <r>
          <rPr>
            <b/>
            <i/>
            <sz val="9"/>
            <color indexed="81"/>
            <rFont val="Tahoma"/>
            <family val="2"/>
          </rPr>
          <t>base year</t>
        </r>
        <r>
          <rPr>
            <sz val="9"/>
            <color indexed="81"/>
            <rFont val="Tahoma"/>
            <family val="2"/>
          </rPr>
          <t xml:space="preserve"> value is used, social discounting is assumed, with all costs and benefits being discounted to that year. If </t>
        </r>
        <r>
          <rPr>
            <b/>
            <i/>
            <sz val="9"/>
            <color indexed="81"/>
            <rFont val="Tahoma"/>
            <family val="2"/>
          </rPr>
          <t>0</t>
        </r>
        <r>
          <rPr>
            <sz val="9"/>
            <color indexed="81"/>
            <rFont val="Tahoma"/>
            <family val="2"/>
          </rPr>
          <t xml:space="preserve"> or </t>
        </r>
        <r>
          <rPr>
            <b/>
            <i/>
            <sz val="9"/>
            <color indexed="81"/>
            <rFont val="Tahoma"/>
            <family val="2"/>
          </rPr>
          <t>&lt;blank&gt;</t>
        </r>
        <r>
          <rPr>
            <sz val="9"/>
            <color indexed="81"/>
            <rFont val="Tahoma"/>
            <family val="2"/>
          </rPr>
          <t xml:space="preserve"> is used, private discounting is implied, with all costs and benefits being discounted to the model year being analyzed.</t>
        </r>
      </text>
    </comment>
    <comment ref="D9" authorId="0">
      <text>
        <r>
          <rPr>
            <b/>
            <sz val="9"/>
            <color indexed="81"/>
            <rFont val="Tahoma"/>
            <family val="2"/>
          </rPr>
          <t>Pickrell, Don H (VOLPE):</t>
        </r>
        <r>
          <rPr>
            <sz val="9"/>
            <color indexed="81"/>
            <rFont val="Tahoma"/>
            <family val="2"/>
          </rPr>
          <t xml:space="preserve">
AEO 2014 Reference Case forecasts that average annual VMT per vehicle will increase by 1.1% annually for class 2b trucks ("commercial light trucks"), and by 1.2% annually for class 3 trucks ("light-medium trucks").  Computed from AEO 2014 reference Case, Tables 64, 65, and 68.</t>
        </r>
      </text>
    </comment>
    <comment ref="A19" authorId="0">
      <text>
        <r>
          <rPr>
            <b/>
            <sz val="9"/>
            <color indexed="81"/>
            <rFont val="Tahoma"/>
            <family val="2"/>
          </rPr>
          <t>Pickrell, Don H (VOLPE):</t>
        </r>
        <r>
          <rPr>
            <sz val="9"/>
            <color indexed="81"/>
            <rFont val="Tahoma"/>
            <family val="2"/>
          </rPr>
          <t xml:space="preserve">
Estimate of 2.53 minutes for light truck owners to detour to fueling station and return to route, scaled up to assume approximately 1.0 minute to pay for fuel.  Estimate from NHTSA survey of drivers at fueling staitons.</t>
        </r>
      </text>
    </comment>
    <comment ref="D26" authorId="0">
      <text>
        <r>
          <rPr>
            <b/>
            <sz val="9"/>
            <color indexed="81"/>
            <rFont val="Tahoma"/>
            <family val="2"/>
          </rPr>
          <t>Pickrell, Don H (VOLPE):</t>
        </r>
        <r>
          <rPr>
            <sz val="9"/>
            <color indexed="81"/>
            <rFont val="Tahoma"/>
            <family val="2"/>
          </rPr>
          <t xml:space="preserve">
Calculated from average gallons purchased by light truck owners at refueling (13.0 gallons) form NHTSA survey, and average tank capqacity of light trucks (21.5 gallons, presumably from CAFÉ market data file).</t>
        </r>
      </text>
    </comment>
    <comment ref="D27" authorId="0">
      <text>
        <r>
          <rPr>
            <b/>
            <sz val="9"/>
            <color indexed="81"/>
            <rFont val="Tahoma"/>
            <family val="2"/>
          </rPr>
          <t>Pickrell, Don H (VOLPE):</t>
        </r>
        <r>
          <rPr>
            <sz val="9"/>
            <color indexed="81"/>
            <rFont val="Tahoma"/>
            <family val="2"/>
          </rPr>
          <t xml:space="preserve">
Weighted average of values of occupants' travel time for HERS VT2 (light-duty, long wheelbase vehicles) and HERS VT3 (2-axle, 6-tire trucks), updated for use in HERS model by Don Pickrell, August 2014.  Reflects differences between VT2 and VT3 in (a) distribution of vehicle use among household, corporate, government, and other users; (b) values of vehicle occupants' time on personal and business travel; (c) average vehicle occupancy on business and personal travel; and (d) mix of personal and business travel.  Weights are sales fractions of 2b and 3 vehicles in market data file for MY 2012. Value in 2012$.</t>
        </r>
      </text>
    </comment>
    <comment ref="A28" authorId="0">
      <text>
        <r>
          <rPr>
            <b/>
            <sz val="9"/>
            <color indexed="81"/>
            <rFont val="Tahoma"/>
            <family val="2"/>
          </rPr>
          <t>Pickrell, Don H (VOLPE):</t>
        </r>
        <r>
          <rPr>
            <sz val="9"/>
            <color indexed="81"/>
            <rFont val="Tahoma"/>
            <family val="2"/>
          </rPr>
          <t xml:space="preserve">
Updated from original values (in 2000$) reported in FHWA, 1997 Highway Cost Allocation Study, Tables V-22, V-23, and V-24 using change in GDP deflator.  Change in GDP deflator from2000 to 2012 = 105.008/81.894 = 1.28224.  FHWA estimates for "Automobiles" used for LDV, "Pickups and Vans" used for LDT1/2a and LDT2b/3, "Single-Unit Trucks " used for MDHD 4/5/6, and "Combination Trucks" used for HD 7/8.  Previous  values appearing in formulas corrected by Don on 09_05_2014.</t>
        </r>
      </text>
    </comment>
    <comment ref="A36" authorId="1">
      <text>
        <r>
          <rPr>
            <sz val="9"/>
            <color indexed="81"/>
            <rFont val="Tahoma"/>
            <family val="2"/>
          </rPr>
          <t>Relative value loss applies to electric vehicles (EVs) only.</t>
        </r>
      </text>
    </comment>
    <comment ref="A39" authorId="0">
      <text>
        <r>
          <rPr>
            <b/>
            <sz val="9"/>
            <color indexed="81"/>
            <rFont val="Tahoma"/>
            <family val="2"/>
          </rPr>
          <t>Pickrell, Don H (VOLPE):</t>
        </r>
        <r>
          <rPr>
            <sz val="9"/>
            <color indexed="81"/>
            <rFont val="Tahoma"/>
            <family val="2"/>
          </rPr>
          <t xml:space="preserve">
This needs to be changed to reflect growth estimated by ORNL in latest update for EPA.  In the meantime, updated from 2010$ to 2012$ using change in GDP deflator.</t>
        </r>
      </text>
    </comment>
  </commentList>
</comments>
</file>

<file path=xl/comments2.xml><?xml version="1.0" encoding="utf-8"?>
<comments xmlns="http://schemas.openxmlformats.org/spreadsheetml/2006/main">
  <authors>
    <author>Pickrell, Don H (VOLPE)</author>
  </authors>
  <commentList>
    <comment ref="B3" authorId="0">
      <text>
        <r>
          <rPr>
            <b/>
            <sz val="9"/>
            <color indexed="81"/>
            <rFont val="Tahoma"/>
            <family val="2"/>
          </rPr>
          <t>Pickrell, Don H (VOLPE):</t>
        </r>
        <r>
          <rPr>
            <sz val="9"/>
            <color indexed="81"/>
            <rFont val="Tahoma"/>
            <family val="2"/>
          </rPr>
          <t xml:space="preserve">
Average of survival rates for last 5 model years in 2009 fleet to have reached each age; survival rates  calculated from R.L. Polk, National Verhicle Population Profile, 1975-2009.  Maximum age defined as age when less tha 2% of vehicles originally produced remian in service.</t>
        </r>
      </text>
    </comment>
    <comment ref="I3" authorId="0">
      <text>
        <r>
          <rPr>
            <b/>
            <sz val="9"/>
            <color indexed="81"/>
            <rFont val="Tahoma"/>
            <family val="2"/>
          </rPr>
          <t>Pickrell, Don H (VOLPE):</t>
        </r>
        <r>
          <rPr>
            <sz val="9"/>
            <color indexed="81"/>
            <rFont val="Tahoma"/>
            <family val="2"/>
          </rPr>
          <t xml:space="preserve">
Averages of values for household and fgleet vehicles.  See file "Average Use by Age Including Fleet Vehicles 2009 NHTS and AEO 2012" for derivation.</t>
        </r>
      </text>
    </comment>
  </commentList>
</comments>
</file>

<file path=xl/comments3.xml><?xml version="1.0" encoding="utf-8"?>
<comments xmlns="http://schemas.openxmlformats.org/spreadsheetml/2006/main">
  <authors>
    <author>Kevin Green</author>
  </authors>
  <commentList>
    <comment ref="V3" authorId="0">
      <text>
        <r>
          <rPr>
            <b/>
            <sz val="8"/>
            <color indexed="81"/>
            <rFont val="Tahoma"/>
            <family val="2"/>
          </rPr>
          <t>Kevin Green:</t>
        </r>
        <r>
          <rPr>
            <sz val="8"/>
            <color indexed="81"/>
            <rFont val="Tahoma"/>
            <family val="2"/>
          </rPr>
          <t xml:space="preserve">
2013 dollars per delivered scf</t>
        </r>
      </text>
    </comment>
    <comment ref="I4" authorId="0">
      <text>
        <r>
          <rPr>
            <b/>
            <sz val="8"/>
            <color indexed="81"/>
            <rFont val="Tahoma"/>
            <family val="2"/>
          </rPr>
          <t>Kevin Green:</t>
        </r>
        <r>
          <rPr>
            <sz val="8"/>
            <color indexed="81"/>
            <rFont val="Tahoma"/>
            <family val="2"/>
          </rPr>
          <t xml:space="preserve">
2014-2040 values have not yet been updated to AEO2015; not found in output file
if these can't be updated, should at least inflate tax rate to 2013$</t>
        </r>
      </text>
    </comment>
    <comment ref="Q4" authorId="0">
      <text>
        <r>
          <rPr>
            <b/>
            <sz val="8"/>
            <color indexed="81"/>
            <rFont val="Tahoma"/>
            <family val="2"/>
          </rPr>
          <t>Kevin Green:</t>
        </r>
        <r>
          <rPr>
            <sz val="8"/>
            <color indexed="81"/>
            <rFont val="Tahoma"/>
            <family val="2"/>
          </rPr>
          <t xml:space="preserve">
not taxed for transportation?</t>
        </r>
      </text>
    </comment>
    <comment ref="Y4" authorId="0">
      <text>
        <r>
          <rPr>
            <b/>
            <sz val="8"/>
            <color indexed="81"/>
            <rFont val="Tahoma"/>
            <family val="2"/>
          </rPr>
          <t>Kevin Green:</t>
        </r>
        <r>
          <rPr>
            <sz val="8"/>
            <color indexed="81"/>
            <rFont val="Tahoma"/>
            <family val="2"/>
          </rPr>
          <t xml:space="preserve">
not taxed for transportation?</t>
        </r>
      </text>
    </comment>
    <comment ref="A6" authorId="0">
      <text>
        <r>
          <rPr>
            <b/>
            <sz val="8"/>
            <color indexed="81"/>
            <rFont val="Tahoma"/>
            <family val="2"/>
          </rPr>
          <t>Kevin Green:</t>
        </r>
        <r>
          <rPr>
            <sz val="8"/>
            <color indexed="81"/>
            <rFont val="Tahoma"/>
            <family val="2"/>
          </rPr>
          <t xml:space="preserve">
doesn't impact analysis, but should inflate 1975-2013 prices to 2013$</t>
        </r>
      </text>
    </comment>
    <comment ref="A45" authorId="0">
      <text>
        <r>
          <rPr>
            <b/>
            <sz val="8"/>
            <color indexed="81"/>
            <rFont val="Tahoma"/>
            <family val="2"/>
          </rPr>
          <t>Kevin Green:</t>
        </r>
        <r>
          <rPr>
            <sz val="8"/>
            <color indexed="81"/>
            <rFont val="Tahoma"/>
            <family val="2"/>
          </rPr>
          <t xml:space="preserve">
shouldn't impact analysis, but replace 2014 values with actual data for 2014?</t>
        </r>
      </text>
    </comment>
  </commentList>
</comments>
</file>

<file path=xl/comments4.xml><?xml version="1.0" encoding="utf-8"?>
<comments xmlns="http://schemas.openxmlformats.org/spreadsheetml/2006/main">
  <authors>
    <author>Keefe, Ryan (VOLPE)</author>
    <author>Pickrell, Don H (VOLPE)</author>
  </authors>
  <commentList>
    <comment ref="Z6"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AF6" authorId="0">
      <text>
        <r>
          <rPr>
            <b/>
            <sz val="9"/>
            <color indexed="81"/>
            <rFont val="Tahoma"/>
            <family val="2"/>
          </rPr>
          <t>Keefe, Ryan (VOLPE):</t>
        </r>
        <r>
          <rPr>
            <sz val="9"/>
            <color indexed="81"/>
            <rFont val="Tahoma"/>
            <family val="2"/>
          </rPr>
          <t xml:space="preserve">
Current on-road dedicated fuel vehicle mix as of early 2014, applied to all historical years (to match FE data). Source: Polk.</t>
        </r>
      </text>
    </comment>
    <comment ref="Z7"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8"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9"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0"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1"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2"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3"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4"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5"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6"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7"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8"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19"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0"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1"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2"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3"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4"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5"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6"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7"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8"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29"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0"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1"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2"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3"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4"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5"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6"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B37" authorId="1">
      <text>
        <r>
          <rPr>
            <b/>
            <sz val="9"/>
            <color indexed="81"/>
            <rFont val="Tahoma"/>
            <family val="2"/>
          </rPr>
          <t>Pickrell, Don H (VOLPE):</t>
        </r>
        <r>
          <rPr>
            <sz val="9"/>
            <color indexed="81"/>
            <rFont val="Tahoma"/>
            <family val="2"/>
          </rPr>
          <t xml:space="preserve">
Values for 2006-2010 updated from NHTSA, Summary of Fuel Economy Performance, March 2012, http://www.nhtsa.gov/staticfiles/rulemaking/pdf/cafe/March_2012_Performance_Summary.pdf</t>
        </r>
      </text>
    </comment>
    <comment ref="N37" authorId="1">
      <text>
        <r>
          <rPr>
            <b/>
            <sz val="9"/>
            <color indexed="81"/>
            <rFont val="Tahoma"/>
            <family val="2"/>
          </rPr>
          <t>Pickrell, Don H (VOLPE):</t>
        </r>
        <r>
          <rPr>
            <sz val="9"/>
            <color indexed="81"/>
            <rFont val="Tahoma"/>
            <family val="2"/>
          </rPr>
          <t xml:space="preserve">
Values for 2006-2010 updated from NHTSA, Summary of Fuel Economy Performance, March 2012, http://www.nhtsa.gov/staticfiles/rulemaking/pdf/cafe/March_2012_Performance_Summary.pdf</t>
        </r>
      </text>
    </comment>
    <comment ref="Z37"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8"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39"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40"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41" authorId="0">
      <text>
        <r>
          <rPr>
            <b/>
            <sz val="9"/>
            <color indexed="81"/>
            <rFont val="Tahoma"/>
            <family val="2"/>
          </rPr>
          <t>Keefe, Ryan (VOLPE):</t>
        </r>
        <r>
          <rPr>
            <sz val="9"/>
            <color indexed="81"/>
            <rFont val="Tahoma"/>
            <family val="2"/>
          </rPr>
          <t xml:space="preserve">
Based on 2b/3 stock average FE value for CY 2014 in AEO2014, and applied to all previous years. Diesel FE is assumed to be 120% gas FE.</t>
        </r>
      </text>
    </comment>
    <comment ref="Z42" authorId="0">
      <text>
        <r>
          <rPr>
            <b/>
            <sz val="9"/>
            <color indexed="81"/>
            <rFont val="Tahoma"/>
            <family val="2"/>
          </rPr>
          <t>Keefe, Ryan (VOLPE):</t>
        </r>
        <r>
          <rPr>
            <sz val="9"/>
            <color indexed="81"/>
            <rFont val="Tahoma"/>
            <family val="2"/>
          </rPr>
          <t xml:space="preserve">
Based on 2b/3 new  FE value for relevant CY in AEO2015 (Volpe runs). Assumes 2b = 60% of new market. Diesel FE is assumed to be 120% gas FE.</t>
        </r>
      </text>
    </comment>
    <comment ref="Z43" authorId="0">
      <text>
        <r>
          <rPr>
            <b/>
            <sz val="9"/>
            <color indexed="81"/>
            <rFont val="Tahoma"/>
            <family val="2"/>
          </rPr>
          <t>Keefe, Ryan (VOLPE):</t>
        </r>
        <r>
          <rPr>
            <sz val="9"/>
            <color indexed="81"/>
            <rFont val="Tahoma"/>
            <family val="2"/>
          </rPr>
          <t xml:space="preserve">
Based on 2b/3 new  FE value for relevant CY in AEO2015 (Volpe runs). Assumes 2b = 60% of new market. Diesel FE is assumed to be 120% gas FE.</t>
        </r>
      </text>
    </comment>
    <comment ref="Z44" authorId="0">
      <text>
        <r>
          <rPr>
            <b/>
            <sz val="9"/>
            <color indexed="81"/>
            <rFont val="Tahoma"/>
            <family val="2"/>
          </rPr>
          <t>Keefe, Ryan (VOLPE):</t>
        </r>
        <r>
          <rPr>
            <sz val="9"/>
            <color indexed="81"/>
            <rFont val="Tahoma"/>
            <family val="2"/>
          </rPr>
          <t xml:space="preserve">
Based on 2b/3 new  FE value for relevant CY in AEO2015 (Volpe runs). Assumes 2b = 60% of new market. Diesel FE is assumed to be 120% gas FE.</t>
        </r>
      </text>
    </comment>
    <comment ref="Z45" authorId="0">
      <text>
        <r>
          <rPr>
            <b/>
            <sz val="9"/>
            <color indexed="81"/>
            <rFont val="Tahoma"/>
            <family val="2"/>
          </rPr>
          <t>Keefe, Ryan (VOLPE):</t>
        </r>
        <r>
          <rPr>
            <sz val="9"/>
            <color indexed="81"/>
            <rFont val="Tahoma"/>
            <family val="2"/>
          </rPr>
          <t xml:space="preserve">
Based on 2b/3 new  FE value for relevant CY in AEO2015 (Volpe runs). Assumes 2b = 60% of new market. Diesel FE is assumed to be 120% gas FE.</t>
        </r>
      </text>
    </comment>
  </commentList>
</comments>
</file>

<file path=xl/comments5.xml><?xml version="1.0" encoding="utf-8"?>
<comments xmlns="http://schemas.openxmlformats.org/spreadsheetml/2006/main">
  <authors>
    <author>Shaulov, Mark (VOLPE)</author>
    <author>Keefe, Ryan (VOLPE)</author>
  </authors>
  <commentList>
    <comment ref="A4" authorId="0">
      <text>
        <r>
          <rPr>
            <sz val="9"/>
            <color indexed="81"/>
            <rFont val="Tahoma"/>
            <family val="2"/>
          </rPr>
          <t>Fuel Economy Growth Rates are applicable during Fleet Analysis only when Voluntary Overcompliance mode is used. Growth rates take effect after the last compliance model year.</t>
        </r>
      </text>
    </comment>
    <comment ref="A7" authorId="0">
      <text>
        <r>
          <rPr>
            <sz val="9"/>
            <color indexed="81"/>
            <rFont val="Tahoma"/>
            <family val="2"/>
          </rPr>
          <t>The model year when Fuel Economy regulations were first introduced. This value is useful when evaluating the fuel use and environmental effects assuming the absence of CAFE standards.</t>
        </r>
      </text>
    </comment>
    <comment ref="A8" authorId="0">
      <text>
        <r>
          <rPr>
            <sz val="9"/>
            <color indexed="81"/>
            <rFont val="Tahoma"/>
            <family val="2"/>
          </rPr>
          <t>The forecast of total industry sales by model year. The first model year specified should be immediately following the last model year from the Historic Fleet Data. Forecast of Sales are used to scale individual vehicle sales, after the last compliance model year, in order to evaluate the fuel use and environmental effects of future years during Fleet Analysis. Additionally, these values, in conjunction with the Historic Fleet Data, are also used when evaluating the fuel use and environmental effects assuming the absence of CAFE standards.</t>
        </r>
      </text>
    </comment>
    <comment ref="D36"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37"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38"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39"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40"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41"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42"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43"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44"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 ref="D45" authorId="1">
      <text>
        <r>
          <rPr>
            <b/>
            <sz val="9"/>
            <color indexed="81"/>
            <rFont val="Tahoma"/>
            <family val="2"/>
          </rPr>
          <t>Keefe, Ryan (VOLPE):</t>
        </r>
        <r>
          <rPr>
            <sz val="9"/>
            <color indexed="81"/>
            <rFont val="Tahoma"/>
            <family val="2"/>
          </rPr>
          <t xml:space="preserve">
MY 2041 and beyond uses a weighted average of the  the AEO2014 average growth rate for class 2b (60%) and class 3 (40%).</t>
        </r>
      </text>
    </comment>
  </commentList>
</comments>
</file>

<file path=xl/comments6.xml><?xml version="1.0" encoding="utf-8"?>
<comments xmlns="http://schemas.openxmlformats.org/spreadsheetml/2006/main">
  <authors>
    <author>Kevin Green</author>
    <author>Green, Kevin (VOLPE)</author>
  </authors>
  <commentList>
    <comment ref="B5" authorId="0">
      <text>
        <r>
          <rPr>
            <b/>
            <sz val="8"/>
            <color indexed="81"/>
            <rFont val="Tahoma"/>
            <family val="2"/>
          </rPr>
          <t>Kevin Green:</t>
        </r>
        <r>
          <rPr>
            <sz val="8"/>
            <color indexed="81"/>
            <rFont val="Tahoma"/>
            <family val="2"/>
          </rPr>
          <t xml:space="preserve">
single cohort model</t>
        </r>
      </text>
    </comment>
    <comment ref="B8" authorId="0">
      <text>
        <r>
          <rPr>
            <b/>
            <sz val="8"/>
            <color indexed="81"/>
            <rFont val="Tahoma"/>
            <family val="2"/>
          </rPr>
          <t>Kevin Green:</t>
        </r>
        <r>
          <rPr>
            <sz val="8"/>
            <color indexed="81"/>
            <rFont val="Tahoma"/>
            <family val="2"/>
          </rPr>
          <t xml:space="preserve">
95% CI:  -0.3% to 3.27%</t>
        </r>
      </text>
    </comment>
    <comment ref="B9" authorId="0">
      <text>
        <r>
          <rPr>
            <b/>
            <sz val="8"/>
            <color indexed="81"/>
            <rFont val="Tahoma"/>
            <family val="2"/>
          </rPr>
          <t>Kevin Green:</t>
        </r>
        <r>
          <rPr>
            <sz val="8"/>
            <color indexed="81"/>
            <rFont val="Tahoma"/>
            <family val="2"/>
          </rPr>
          <t xml:space="preserve">
95% CI:  -0.59% to 1.6%</t>
        </r>
      </text>
    </comment>
    <comment ref="B10" authorId="0">
      <text>
        <r>
          <rPr>
            <b/>
            <sz val="8"/>
            <color indexed="81"/>
            <rFont val="Tahoma"/>
            <family val="2"/>
          </rPr>
          <t>Kevin Green:</t>
        </r>
        <r>
          <rPr>
            <sz val="8"/>
            <color indexed="81"/>
            <rFont val="Tahoma"/>
            <family val="2"/>
          </rPr>
          <t xml:space="preserve">
95% CI:  -1.08% to 0.88%</t>
        </r>
      </text>
    </comment>
    <comment ref="B11" authorId="0">
      <text>
        <r>
          <rPr>
            <b/>
            <sz val="8"/>
            <color indexed="81"/>
            <rFont val="Tahoma"/>
            <family val="2"/>
          </rPr>
          <t>Kevin Green:</t>
        </r>
        <r>
          <rPr>
            <sz val="8"/>
            <color indexed="81"/>
            <rFont val="Tahoma"/>
            <family val="2"/>
          </rPr>
          <t xml:space="preserve">
95% CI:  -1.45% to 0.02%</t>
        </r>
      </text>
    </comment>
    <comment ref="B12" authorId="0">
      <text>
        <r>
          <rPr>
            <b/>
            <sz val="8"/>
            <color indexed="81"/>
            <rFont val="Tahoma"/>
            <family val="2"/>
          </rPr>
          <t>Kevin Green:</t>
        </r>
        <r>
          <rPr>
            <sz val="8"/>
            <color indexed="81"/>
            <rFont val="Tahoma"/>
            <family val="2"/>
          </rPr>
          <t xml:space="preserve">
95% CI:  -2.17% to 0.19%</t>
        </r>
      </text>
    </comment>
    <comment ref="B16" authorId="1">
      <text>
        <r>
          <rPr>
            <b/>
            <sz val="9"/>
            <color indexed="81"/>
            <rFont val="Tahoma"/>
            <family val="2"/>
          </rPr>
          <t>Green, Kevin (VOLPE):</t>
        </r>
        <r>
          <rPr>
            <sz val="9"/>
            <color indexed="81"/>
            <rFont val="Tahoma"/>
            <family val="2"/>
          </rPr>
          <t xml:space="preserve">
Updated by Don 10/27/2014.  DOT guidance for 2014 specifies (see p. 7) specifies that VSL for 2012 (in 2012$) was $9.14 million, and p. 8 specifies a real growth rate of 1.18% annually. See http://www.dot.gov/sites/dot.gov/files/docs/VSL_Guidance_2014.pdf </t>
        </r>
      </text>
    </comment>
  </commentList>
</comments>
</file>

<file path=xl/comments7.xml><?xml version="1.0" encoding="utf-8"?>
<comments xmlns="http://schemas.openxmlformats.org/spreadsheetml/2006/main">
  <authors>
    <author>pickrell</author>
    <author>Kevin Green</author>
  </authors>
  <commentList>
    <comment ref="A1" authorId="0">
      <text>
        <r>
          <rPr>
            <b/>
            <sz val="8"/>
            <color indexed="81"/>
            <rFont val="Tahoma"/>
            <family val="2"/>
          </rPr>
          <t>pickrell:</t>
        </r>
        <r>
          <rPr>
            <sz val="8"/>
            <color indexed="81"/>
            <rFont val="Tahoma"/>
            <family val="2"/>
          </rPr>
          <t xml:space="preserve">
Source:  GREET v1.8c, "Fuel Specs" tab.  So2 emissions factors re-computed from same source and other values verified 04_19_2010.</t>
        </r>
      </text>
    </comment>
    <comment ref="B9" authorId="1">
      <text>
        <r>
          <rPr>
            <b/>
            <sz val="8"/>
            <color indexed="81"/>
            <rFont val="Tahoma"/>
            <family val="2"/>
          </rPr>
          <t>Kevin Green:</t>
        </r>
        <r>
          <rPr>
            <sz val="8"/>
            <color indexed="81"/>
            <rFont val="Tahoma"/>
            <family val="2"/>
          </rPr>
          <t xml:space="preserve">
AEO2015 uses 0.96 thousand Btu per cubic foot</t>
        </r>
      </text>
    </comment>
    <comment ref="C9" authorId="1">
      <text>
        <r>
          <rPr>
            <b/>
            <sz val="8"/>
            <color indexed="81"/>
            <rFont val="Tahoma"/>
            <family val="2"/>
          </rPr>
          <t>Kevin Green:</t>
        </r>
        <r>
          <rPr>
            <sz val="8"/>
            <color indexed="81"/>
            <rFont val="Tahoma"/>
            <family val="2"/>
          </rPr>
          <t xml:space="preserve">
http://www3.epa.gov/ttnchie1/ap42/ch01/final/c01s04.pdf, table 1.4-2:
density of fuel, 4.2x10^4 lb/10^6 scf</t>
        </r>
      </text>
    </comment>
    <comment ref="D9" authorId="1">
      <text>
        <r>
          <rPr>
            <b/>
            <sz val="8"/>
            <color indexed="81"/>
            <rFont val="Tahoma"/>
            <family val="2"/>
          </rPr>
          <t>Kevin Green:</t>
        </r>
        <r>
          <rPr>
            <sz val="8"/>
            <color indexed="81"/>
            <rFont val="Tahoma"/>
            <family val="2"/>
          </rPr>
          <t xml:space="preserve">
http://www3.epa.gov/ttnchie1/ap42/ch01/final/c01s04.pdf, table 1.4-2</t>
        </r>
      </text>
    </comment>
    <comment ref="A15" authorId="0">
      <text>
        <r>
          <rPr>
            <b/>
            <sz val="8"/>
            <color indexed="81"/>
            <rFont val="Tahoma"/>
            <family val="2"/>
          </rPr>
          <t>pickrell:</t>
        </r>
        <r>
          <rPr>
            <sz val="8"/>
            <color indexed="81"/>
            <rFont val="Tahoma"/>
            <family val="2"/>
          </rPr>
          <t xml:space="preserve">
for electricity and hydrogen, shares of energy savings leading to reduced domestic production.</t>
        </r>
      </text>
    </comment>
    <comment ref="A16" authorId="0">
      <text>
        <r>
          <rPr>
            <b/>
            <sz val="8"/>
            <color indexed="81"/>
            <rFont val="Tahoma"/>
            <family val="2"/>
          </rPr>
          <t>pickrell:</t>
        </r>
        <r>
          <rPr>
            <sz val="8"/>
            <color indexed="81"/>
            <rFont val="Tahoma"/>
            <family val="2"/>
          </rPr>
          <t xml:space="preserve">
for electricity and hydrogen, shares of domestic production utilizing domesticallyproduced feedstocks.</t>
        </r>
      </text>
    </comment>
  </commentList>
</comments>
</file>

<file path=xl/comments8.xml><?xml version="1.0" encoding="utf-8"?>
<comments xmlns="http://schemas.openxmlformats.org/spreadsheetml/2006/main">
  <authors>
    <author>Pickrell, Don H (VOLPE)</author>
    <author>pickrell</author>
    <author>Shaulov, Mark (VOLPE)</author>
  </authors>
  <commentList>
    <comment ref="A1" authorId="0">
      <text>
        <r>
          <rPr>
            <b/>
            <sz val="9"/>
            <color indexed="81"/>
            <rFont val="Tahoma"/>
            <family val="2"/>
          </rPr>
          <t>Pickrell, Don H (VOLPE):</t>
        </r>
        <r>
          <rPr>
            <sz val="9"/>
            <color indexed="81"/>
            <rFont val="Tahoma"/>
            <family val="2"/>
          </rPr>
          <t xml:space="preserve">
Emission Damage Costs updated from 2010$ to 2012$ using change in GDP deflator between 2010 and 2012 (=105.008/101.215=1.0374).  CO2 values updated using November 2012 guidance form federal working group (http://www.whitehouse.gov/sites/default/files/omb/assets/inforeg/technical-update-social-cost-of-carbon-for-regulator-impact-analysis.pdf), Tables 2 and 3; converted from 2007$ to 2012$ using change in GDP deflator (105.008/97.338=1.0788.</t>
        </r>
      </text>
    </comment>
    <comment ref="B5"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
WEG:
Updated 2010$ Emission damage costs to 2013$ using Table 1.19 Implicit Price Deflator for GDP (1.054)</t>
        </r>
      </text>
    </comment>
    <comment ref="D5"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t>
        </r>
      </text>
    </comment>
    <comment ref="B6"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t>
        </r>
      </text>
    </comment>
    <comment ref="D6"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t>
        </r>
      </text>
    </comment>
    <comment ref="B7"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t>
        </r>
      </text>
    </comment>
    <comment ref="D7"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t>
        </r>
      </text>
    </comment>
    <comment ref="B8"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t>
        </r>
      </text>
    </comment>
    <comment ref="D8" authorId="1">
      <text>
        <r>
          <rPr>
            <b/>
            <sz val="8"/>
            <color indexed="81"/>
            <rFont val="Tahoma"/>
            <family val="2"/>
          </rPr>
          <t>pickrell:</t>
        </r>
        <r>
          <rPr>
            <sz val="8"/>
            <color indexed="81"/>
            <rFont val="Tahoma"/>
            <family val="2"/>
          </rPr>
          <t xml:space="preserve">
Supplied by Ken Davidson of EPA 04/05/12; see file Weighted Average Damage Costs_NHTSA_2010$.xls.  Original values in 2010$, updated to 2012$ using change in GDP deflator; rounded to appropriate precision.</t>
        </r>
      </text>
    </comment>
    <comment ref="A9" authorId="2">
      <text>
        <r>
          <rPr>
            <sz val="9"/>
            <color indexed="81"/>
            <rFont val="Tahoma"/>
            <family val="2"/>
          </rPr>
          <t>GWP-scalar of CO-2 Costs</t>
        </r>
      </text>
    </comment>
    <comment ref="A10" authorId="2">
      <text>
        <r>
          <rPr>
            <sz val="9"/>
            <color indexed="81"/>
            <rFont val="Tahoma"/>
            <family val="2"/>
          </rPr>
          <t>GWP-scalar of CO-2 Costs</t>
        </r>
      </text>
    </comment>
    <comment ref="A12" authorId="0">
      <text>
        <r>
          <rPr>
            <b/>
            <sz val="9"/>
            <color indexed="81"/>
            <rFont val="Tahoma"/>
            <family val="2"/>
          </rPr>
          <t>Pickrell, Don H (VOLPE):</t>
        </r>
        <r>
          <rPr>
            <sz val="9"/>
            <color indexed="81"/>
            <rFont val="Tahoma"/>
            <family val="2"/>
          </rPr>
          <t xml:space="preserve">
Revised by Don Pickrell 02_02_2015.  Values for 2010-50 from OMB Guidance, November 2013 (http://www.whitehouse.gov/sites/default/files/omb/assets/inforeg/technical-update-social-cost-of-carbon-for-regulator-impact-analysis.pdf), Appendix Table A1, p. 18; converted from 2007$ used in Guidance to 2012$ using change in GDP deflator beyween 2007 and 2012 (105.174/97.34=1.0805; source: BEA, NEPA Table 1.1.4, http://www.bea.gov/iTable/iTable.cfm?ReqID=9&amp;step=1#reqid=9&amp;step=3&amp;isuri=1&amp;903=4 ).  Values for 2051-70 projected using growth rates for 2040-50 from OMB Guidance, Table 3, p. 14.  All values rounded to whole dollars for consistency with values reported in OMB Guidance. 
WEG:
Converted from 2007$ to 2013$ using Implicit Price Deflator for GDP Table 1.1.9 for consistency with Emission Damage Costs, above.  Hence new adjustment factor = 1.097/1.0805.</t>
        </r>
      </text>
    </comment>
  </commentList>
</comments>
</file>

<file path=xl/comments9.xml><?xml version="1.0" encoding="utf-8"?>
<comments xmlns="http://schemas.openxmlformats.org/spreadsheetml/2006/main">
  <authors>
    <author>Mark Shaulov</author>
  </authors>
  <commentList>
    <comment ref="G4" authorId="0">
      <text>
        <r>
          <rPr>
            <sz val="8"/>
            <color indexed="81"/>
            <rFont val="Tahoma"/>
            <family val="2"/>
          </rPr>
          <t>Subtotals based on Fuel Import Assumptions</t>
        </r>
      </text>
    </comment>
  </commentList>
</comments>
</file>

<file path=xl/sharedStrings.xml><?xml version="1.0" encoding="utf-8"?>
<sst xmlns="http://schemas.openxmlformats.org/spreadsheetml/2006/main" count="1095" uniqueCount="220">
  <si>
    <t>Model Parameters Varying with Vehicle Age</t>
  </si>
  <si>
    <t>Pollutant</t>
  </si>
  <si>
    <t>CO</t>
  </si>
  <si>
    <t>VOC</t>
  </si>
  <si>
    <t>NOx</t>
  </si>
  <si>
    <t>Low Sulfur Diesel</t>
  </si>
  <si>
    <t>Fuel Type</t>
  </si>
  <si>
    <t>Upstream Emissions from Gasoline and Diesel Production, Storage, and Distribution</t>
  </si>
  <si>
    <t>Physical and Chemical Properties of Gasoline and Diesel Fuel</t>
  </si>
  <si>
    <t>Fuel Import Assumptions</t>
  </si>
  <si>
    <t>Gasoline</t>
  </si>
  <si>
    <t>Diesel</t>
  </si>
  <si>
    <t>Assumption</t>
  </si>
  <si>
    <t>Value of Travel Time per Vehicle ($/hour)</t>
  </si>
  <si>
    <t>Calendar
Year</t>
  </si>
  <si>
    <t>Congestion</t>
  </si>
  <si>
    <t>Accidents</t>
  </si>
  <si>
    <t>Noise</t>
  </si>
  <si>
    <t>CO2</t>
  </si>
  <si>
    <t>Petroleum
Extraction</t>
  </si>
  <si>
    <t>Petroleum
Transportation</t>
  </si>
  <si>
    <t>Petroleum
Refining</t>
  </si>
  <si>
    <t>Total Emissions by Stage of Fuel Production
 and Distribution (grams/million Btu)</t>
  </si>
  <si>
    <t>Share of Fuel Savings Leading to
Reduced Domestic Fuel Refining</t>
  </si>
  <si>
    <t>Share of Fuel Savings Leading to
Lower Fuel Imports</t>
  </si>
  <si>
    <t>Share of Reduced Domestic
Refining from Domestic Crude</t>
  </si>
  <si>
    <t>Share of Reduced Domestic
Refining from Imported Crude</t>
  </si>
  <si>
    <t>Carbon Content
(% by weight)</t>
  </si>
  <si>
    <t>Fuel
TS&amp;D</t>
  </si>
  <si>
    <t>Hydrogen</t>
  </si>
  <si>
    <t>Ethanol-85</t>
  </si>
  <si>
    <t>Low</t>
  </si>
  <si>
    <t>High</t>
  </si>
  <si>
    <t>PM2.5</t>
  </si>
  <si>
    <t>Economic Costs of Oil Imports ($/gallon)</t>
  </si>
  <si>
    <t>Vehicle
Age</t>
  </si>
  <si>
    <t>Cars</t>
  </si>
  <si>
    <t>Annual Growth Rate for Average VMT per Vehicle</t>
  </si>
  <si>
    <t>External Costs from Additional Vehicle Use Due to "Rebound" Effect ($/vehicle-mile)</t>
  </si>
  <si>
    <t>Average</t>
  </si>
  <si>
    <t>Very High</t>
  </si>
  <si>
    <t>Survival Rates</t>
  </si>
  <si>
    <t>Electricity</t>
  </si>
  <si>
    <t>Missing Data</t>
  </si>
  <si>
    <t>Retail Fuel Prices</t>
  </si>
  <si>
    <r>
      <t xml:space="preserve">Actual Data    </t>
    </r>
    <r>
      <rPr>
        <sz val="10"/>
        <rFont val="Arial"/>
        <family val="2"/>
      </rPr>
      <t xml:space="preserve">AEO Forecasts    </t>
    </r>
    <r>
      <rPr>
        <sz val="10"/>
        <color indexed="55"/>
        <rFont val="Arial"/>
        <family val="2"/>
      </rPr>
      <t>Volpe Projections</t>
    </r>
  </si>
  <si>
    <t>Low Sulfur Diesel (gallons)</t>
  </si>
  <si>
    <t>Ethanol-85 (gallons)</t>
  </si>
  <si>
    <t>Hydrogen (scf)</t>
  </si>
  <si>
    <t>Energy Density
(LHV; Btu/unit)</t>
  </si>
  <si>
    <t>Mass Density
(grams/unit)</t>
  </si>
  <si>
    <r>
      <t>SO</t>
    </r>
    <r>
      <rPr>
        <b/>
        <vertAlign val="subscript"/>
        <sz val="10"/>
        <rFont val="Arial"/>
        <family val="2"/>
      </rPr>
      <t>2</t>
    </r>
    <r>
      <rPr>
        <b/>
        <sz val="10"/>
        <rFont val="Arial"/>
        <family val="2"/>
      </rPr>
      <t xml:space="preserve"> Emissions
(grams/unit)</t>
    </r>
  </si>
  <si>
    <t>Electricity ($/kwh)</t>
  </si>
  <si>
    <t>Gasoline ($/gallon)</t>
  </si>
  <si>
    <t>Diesel ($/gallon)</t>
  </si>
  <si>
    <t>Hydrogen ($/scf)</t>
  </si>
  <si>
    <t>Electricity (kwh)</t>
  </si>
  <si>
    <t>Values for Fatality Calculations</t>
  </si>
  <si>
    <t>PC Threshold</t>
  </si>
  <si>
    <t>Parameter</t>
  </si>
  <si>
    <t>Change per 100 lbs</t>
  </si>
  <si>
    <t>Base per billion miles</t>
  </si>
  <si>
    <t>Adjustment for new FMVSS</t>
  </si>
  <si>
    <t>Monetized Fatalities</t>
  </si>
  <si>
    <t>Cost Value</t>
  </si>
  <si>
    <t>"Gap" between Test and On-Road MPG (by Fuel Type)</t>
  </si>
  <si>
    <t>LT/SUV Threshold</t>
  </si>
  <si>
    <t>CUV/Minivan Threshold</t>
  </si>
  <si>
    <t>1,3-Butadiene</t>
  </si>
  <si>
    <t>Acetaldehyde</t>
  </si>
  <si>
    <t>Acrolein</t>
  </si>
  <si>
    <t>Benzene</t>
  </si>
  <si>
    <t>Formaldehyde</t>
  </si>
  <si>
    <t>CH4</t>
  </si>
  <si>
    <t>N2O</t>
  </si>
  <si>
    <t>MTBE</t>
  </si>
  <si>
    <t>Diesel PM10</t>
  </si>
  <si>
    <t>Subtotals</t>
  </si>
  <si>
    <t>Average Tank Volume Refueled</t>
  </si>
  <si>
    <t>Gasoline
FE</t>
  </si>
  <si>
    <t>Diesel
FE</t>
  </si>
  <si>
    <t>E85
FE</t>
  </si>
  <si>
    <t>Electricity
FE</t>
  </si>
  <si>
    <t>Hydrogen
FE</t>
  </si>
  <si>
    <t>Gasoline
Share</t>
  </si>
  <si>
    <t>Diesel
Share</t>
  </si>
  <si>
    <t>E85
Share</t>
  </si>
  <si>
    <t>Electricity
Share</t>
  </si>
  <si>
    <t>Hydrogen
Share</t>
  </si>
  <si>
    <t>Model
Year</t>
  </si>
  <si>
    <t>Historic and Projected Fuel Economy Levels (MPG) and Fuel Shares (%)</t>
  </si>
  <si>
    <t>Taxes &amp; Fees (% of final vehicle MSRP)</t>
  </si>
  <si>
    <t>Financing (% of final vehicle MSRP)</t>
  </si>
  <si>
    <t>Insurance (% of final vehicle MSRP)</t>
  </si>
  <si>
    <t>Vans</t>
  </si>
  <si>
    <t>SUVs</t>
  </si>
  <si>
    <t>Pickups</t>
  </si>
  <si>
    <t>Miles Driven</t>
  </si>
  <si>
    <t>Growth Rate at Low Fuel Price</t>
  </si>
  <si>
    <t>Growth Rate at Average Fuel Prices</t>
  </si>
  <si>
    <t>Growth Rate at High Fuel Prices</t>
  </si>
  <si>
    <t>Ownership and Operating Costs</t>
  </si>
  <si>
    <t>Resale Value</t>
  </si>
  <si>
    <t>LDV</t>
  </si>
  <si>
    <t>Discount Rates</t>
  </si>
  <si>
    <t>CO-2 Damage</t>
  </si>
  <si>
    <t>Carbon Monoxide</t>
  </si>
  <si>
    <t>Volatile Organic Compounds</t>
  </si>
  <si>
    <t>Nitrogen Oxides</t>
  </si>
  <si>
    <t>Particulate Matter</t>
  </si>
  <si>
    <t>Sulfur Dioxide</t>
  </si>
  <si>
    <t>Methane</t>
  </si>
  <si>
    <t>Nitrous Oxide</t>
  </si>
  <si>
    <t>Cost of CO-2 ($/metric ton)</t>
  </si>
  <si>
    <t>Initial Share of the LDV fleet (passenger cars)</t>
  </si>
  <si>
    <t>Epsilon ("randomizer" parameter)</t>
  </si>
  <si>
    <t>Fine Tuning Parameters for the Dynamic Fleet Share Model</t>
  </si>
  <si>
    <t>Fine Tuning Parameters for using Credit Trading</t>
  </si>
  <si>
    <t>Trade credits between manufacturers</t>
  </si>
  <si>
    <t>Transfers credits between regulatory classes</t>
  </si>
  <si>
    <t>Carry credits forward into future model years</t>
  </si>
  <si>
    <t>Maximum number of years to carry forward</t>
  </si>
  <si>
    <t>Maximum number of years to carry backward</t>
  </si>
  <si>
    <t>Carry credits backward into past model years</t>
  </si>
  <si>
    <t>Credit Trading Options</t>
  </si>
  <si>
    <t>Passenger Car</t>
  </si>
  <si>
    <t>Light Truck</t>
  </si>
  <si>
    <t>Model Year</t>
  </si>
  <si>
    <t>Assumed Lifetime VMT by Regulatory Class</t>
  </si>
  <si>
    <t>Light Truck 2b3</t>
  </si>
  <si>
    <t>LDV (Passenger Cars)</t>
  </si>
  <si>
    <t>Initial Fuel Economy of the LDV fleet (passenger cars)</t>
  </si>
  <si>
    <t>Transfer Caps (mpg)</t>
  </si>
  <si>
    <t>Calendar Year</t>
  </si>
  <si>
    <t>Base Year for Average Annual Usage Data</t>
  </si>
  <si>
    <t>Relative Value Loss (% of final vehicle MSRP)</t>
  </si>
  <si>
    <t>"Monopsony"
Component</t>
  </si>
  <si>
    <t>Price Shock
Component</t>
  </si>
  <si>
    <t>Military Security
Component</t>
  </si>
  <si>
    <t>Rebound Effect (VMT elasticity wrt fuel cost per mile)</t>
  </si>
  <si>
    <t>CNG</t>
  </si>
  <si>
    <t>Compressed Natural Gas</t>
  </si>
  <si>
    <t>Ethanol-85 ($/gallon)</t>
  </si>
  <si>
    <t>CNG
FE</t>
  </si>
  <si>
    <t>CNG
Share</t>
  </si>
  <si>
    <t>Emission Damage Costs ($/metric-ton)</t>
  </si>
  <si>
    <t>LDT1/2a</t>
  </si>
  <si>
    <t>LDT2b/3</t>
  </si>
  <si>
    <t>Class 2b/3</t>
  </si>
  <si>
    <t>LDT1/2a (Light Trucks, class 1/2a)</t>
  </si>
  <si>
    <t>LDT2b/3 (Light Trucks, class 2b/3)</t>
  </si>
  <si>
    <t>Initial Fuel Economy of the LDT1/2a fleet (trucks, class 1/2a)</t>
  </si>
  <si>
    <t>Initial Fuel Economy of the LDT2b/3 fleet (trucks, class 2b/3)</t>
  </si>
  <si>
    <t>Class 1/2a
Average</t>
  </si>
  <si>
    <t>Historic Car &amp; Truck Fleet Data</t>
  </si>
  <si>
    <t>Vehicle Age</t>
  </si>
  <si>
    <t>Fine Tuning Parameters for using Fleet Analysis</t>
  </si>
  <si>
    <t>Baseline Scenario</t>
  </si>
  <si>
    <t>Fuel Economy Growth Rates</t>
  </si>
  <si>
    <t>CAFE Start Year</t>
  </si>
  <si>
    <t>Forecast of Sales</t>
  </si>
  <si>
    <t>Action Alternatives</t>
  </si>
  <si>
    <t xml:space="preserve"> </t>
  </si>
  <si>
    <t>Fixed Component of Average Refueling Time in Minutes (by Fuel Type)</t>
  </si>
  <si>
    <t>Growth Rate</t>
  </si>
  <si>
    <t>Base Year for Annual Growth</t>
  </si>
  <si>
    <t>Notes for tailpipe emissions</t>
  </si>
  <si>
    <t>* Values were updated for LDT2b/3 class only.</t>
  </si>
  <si>
    <t>* Emission factors obtained from EPA on 7/25/14.</t>
  </si>
  <si>
    <r>
      <t xml:space="preserve">* For MY-1975 to 1987, values were copied from MY-1988 (shown in </t>
    </r>
    <r>
      <rPr>
        <sz val="10"/>
        <color rgb="FF0000FF"/>
        <rFont val="Arial"/>
        <family val="2"/>
      </rPr>
      <t>blue</t>
    </r>
    <r>
      <rPr>
        <sz val="10"/>
        <rFont val="Arial"/>
        <family val="2"/>
      </rPr>
      <t>).</t>
    </r>
  </si>
  <si>
    <t>* All light duty emissions, for LDV and LDT1/2a classes, were deleted.</t>
  </si>
  <si>
    <t>Discount Rate Applied to Future Benefits</t>
  </si>
  <si>
    <t>Base Year for Discounting</t>
  </si>
  <si>
    <t>My_pct_total</t>
  </si>
  <si>
    <t>My_pop_2014</t>
  </si>
  <si>
    <t>My_pop_age_in_2014</t>
  </si>
  <si>
    <t>SUM</t>
  </si>
  <si>
    <t>* Emission factors copied over from 2012 Light Duty EIS tailpipe emissions inputs.</t>
  </si>
  <si>
    <t>* These values were originally obtained from EPA (source unknown).</t>
  </si>
  <si>
    <t>* Emission factors range from 1975 to 2011.</t>
  </si>
  <si>
    <t>As of 4/17/2015, the following modifications were made for LDV and LDT1/2a:</t>
  </si>
  <si>
    <r>
      <t xml:space="preserve">* For MY-2012+, missing data was directly copied from MY-2011 (shown in </t>
    </r>
    <r>
      <rPr>
        <sz val="10"/>
        <color rgb="FFFF6600"/>
        <rFont val="Arial"/>
        <family val="2"/>
      </rPr>
      <t>orange</t>
    </r>
    <r>
      <rPr>
        <sz val="10"/>
        <rFont val="Arial"/>
        <family val="2"/>
      </rPr>
      <t>).</t>
    </r>
  </si>
  <si>
    <r>
      <t xml:space="preserve">* For all model years, age 32 to 40, emission factor value from age 31 was copied down (shown in </t>
    </r>
    <r>
      <rPr>
        <sz val="10"/>
        <color rgb="FF0000FF"/>
        <rFont val="Arial"/>
        <family val="2"/>
      </rPr>
      <t>blue</t>
    </r>
    <r>
      <rPr>
        <sz val="10"/>
        <rFont val="Arial"/>
        <family val="2"/>
      </rPr>
      <t>).</t>
    </r>
  </si>
  <si>
    <t>* Original emission factors were supplied for model years 1987 to 2050, between vehicle ages 0 and up
  to a maximum of 30 (31 ages total). For CAFE modeling purposes, the model years were extended to
  start at 1975, while the vehicle ages were adjusted to be 1-based (1 to 31), and extended up to 40 ages
  total (per notes below).</t>
  </si>
  <si>
    <r>
      <t xml:space="preserve">* For MY-2021+, missing ages were filled in (up to age 30) by coping the values from the previous year
  at the same age (shown in </t>
    </r>
    <r>
      <rPr>
        <sz val="10"/>
        <color rgb="FFFF0000"/>
        <rFont val="Arial"/>
        <family val="2"/>
      </rPr>
      <t>red</t>
    </r>
    <r>
      <rPr>
        <sz val="10"/>
        <rFont val="Arial"/>
        <family val="2"/>
      </rPr>
      <t>). For example, for MY-2028, where age 24 is missing, emission factor
  from MY-2027 for age 24 was used.</t>
    </r>
  </si>
  <si>
    <t>* Emission factors were provided for gasoline and diesel only. The same gasoline values were used for
  "Gasoline", "Gasoline Rfg", "Ethanol-85"; the same diesel values were used for "Diesel", "Biodiesel-20"
  (shown with gray highlighting).</t>
  </si>
  <si>
    <r>
      <t xml:space="preserve">* For DPM10, LDT1/2a emission factors were used for LDT2b/3, as no updated values were provided
  (shown in </t>
    </r>
    <r>
      <rPr>
        <sz val="10"/>
        <color rgb="FFFF0000"/>
        <rFont val="Arial"/>
        <family val="2"/>
      </rPr>
      <t>red</t>
    </r>
    <r>
      <rPr>
        <sz val="10"/>
        <rFont val="Arial"/>
        <family val="2"/>
      </rPr>
      <t>). The same diesel values were used for "Diesel", "Biodiesel-20".</t>
    </r>
  </si>
  <si>
    <t>* For model years up to 2010, emissions extend for 25 vehicle years; for MY-2011, emissions extend up
  to 30 vehicle years. Beyond that, the last vehicle age value was copied down.</t>
  </si>
  <si>
    <t>* EIS Emission factors in 2012 LD FR were provided for gasoline and diesel only. The same gasoline
  values were used for "Gasoline", "Gasoline Rfg", "Ethanol-85"; the same diesel values were used for
  "Diesel", "Biodiesel-20" (shown with gray highlighting).</t>
  </si>
  <si>
    <t>Forecast Data for Benefits Computations (2013$; source for forecasts: AEO 2015 Final Release, Reference, Low Oil Price, and High Oil Price Cases, Table 12; source for historical data: AEO historical fuel price data files)</t>
  </si>
  <si>
    <t>KG:  updated mass-fatality coefficients; may need to update base rates and FMVSS adjustment</t>
  </si>
  <si>
    <t>KG:  added natural gas properties.  Can we have blank domestic/import shares if not applicable?</t>
  </si>
  <si>
    <t>KG:  added links to update fuel prices.  Some lingering issues.  See bubble comments.</t>
  </si>
  <si>
    <t>(original 2012$)</t>
  </si>
  <si>
    <t>Emission Damage Costs (2013$)</t>
  </si>
  <si>
    <t>original 2012 CO-2 Damage</t>
  </si>
  <si>
    <t>MS:  added 30% on-road gap for hydrogen and 20% for CNG, LNG, and LPG</t>
  </si>
  <si>
    <t>CNG ($/scf)</t>
  </si>
  <si>
    <t>CNG (scf)</t>
  </si>
  <si>
    <t>Additional Runtime Options</t>
  </si>
  <si>
    <t>Maximum Expiring Credit Years to Consider</t>
  </si>
  <si>
    <t>Economic Values for Benefits Computations (2013$)</t>
  </si>
  <si>
    <t>Fuel
Tax</t>
  </si>
  <si>
    <t>SO2</t>
  </si>
  <si>
    <t>Butadiene</t>
  </si>
  <si>
    <t>* Scaled values starting in MY 2017+ according to TE_Scale sheet.
  Also scaled values prior to MY-2017, but for CY 2017+ according to TE_scale sheet.</t>
  </si>
  <si>
    <t>Tailpipe Emission Rates for Gasoline fuel</t>
  </si>
  <si>
    <t>DPM10</t>
  </si>
  <si>
    <t>Tailpipe Emission Rates for Diesel fuel</t>
  </si>
  <si>
    <t>Gasoline (gallons)</t>
  </si>
  <si>
    <t>Update: 3/14/2016</t>
  </si>
  <si>
    <t>* Updated emission factors for light duty (LDV and LDT1/2a) obtained from EPA.</t>
  </si>
  <si>
    <t>* Emission rates were copied starting in model year 2010 and calendar year 2014.</t>
  </si>
  <si>
    <t>* Per EPA's guidance, the same values were used for gasoline and diesel fuels.</t>
  </si>
  <si>
    <t>* All light duty emissions terminate at calendar year 2050.</t>
  </si>
  <si>
    <t>ZEVs</t>
  </si>
  <si>
    <t>Fine Tuning Parameters for using ZEV Credits</t>
  </si>
  <si>
    <t>Max Credits from PHEV (%)</t>
  </si>
  <si>
    <t>ZEV Requirement (%)</t>
  </si>
  <si>
    <t>SOx</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</si>
</sst>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44" formatCode="_(&quot;$&quot;* #,##0.00_);_(&quot;$&quot;* \(#,##0.00\);_(&quot;$&quot;* &quot;-&quot;??_);_(@_)"/>
    <numFmt numFmtId="43" formatCode="_(* #,##0.00_);_(* \(#,##0.00\);_(* &quot;-&quot;??_);_(@_)"/>
    <numFmt numFmtId="164" formatCode="0.000"/>
    <numFmt numFmtId="165" formatCode="0.0%"/>
    <numFmt numFmtId="166" formatCode="#,##0.0000"/>
    <numFmt numFmtId="167" formatCode="0.0000"/>
    <numFmt numFmtId="168" formatCode="_(&quot;$&quot;* #,##0_);_(&quot;$&quot;* \(#,##0\);_(&quot;$&quot;* &quot;-&quot;??_);_(@_)"/>
    <numFmt numFmtId="169" formatCode="0.0;\-0.0;\-;@"/>
    <numFmt numFmtId="170" formatCode="0.00%;\-0.00%;\-;@"/>
    <numFmt numFmtId="171" formatCode="0.0;\-0.0;\-_);@"/>
    <numFmt numFmtId="172" formatCode="#,##0;\-#,##0;\-_);@"/>
    <numFmt numFmtId="173" formatCode="0.00%;\-0.00%;\-_);@"/>
    <numFmt numFmtId="174" formatCode="0;\-0;\-_);@"/>
    <numFmt numFmtId="175" formatCode="#,##0.0000;\-#,##0.0000;\-_);@"/>
    <numFmt numFmtId="176" formatCode="_(* #,##0.000_);_(* \(#,##0.000\);_(* &quot;-&quot;??_);_(@_)"/>
  </numFmts>
  <fonts count="36" x14ac:knownFonts="1">
    <font>
      <sz val="10"/>
      <name val="Arial"/>
    </font>
    <font>
      <sz val="11"/>
      <color theme="1"/>
      <name val="Calibri"/>
      <family val="2"/>
      <scheme val="minor"/>
    </font>
    <font>
      <sz val="11"/>
      <color theme="1"/>
      <name val="Calibri"/>
      <family val="2"/>
      <scheme val="minor"/>
    </font>
    <font>
      <sz val="10"/>
      <name val="Arial"/>
      <family val="2"/>
    </font>
    <font>
      <b/>
      <sz val="8"/>
      <color indexed="81"/>
      <name val="Tahoma"/>
      <family val="2"/>
    </font>
    <font>
      <sz val="8"/>
      <color indexed="81"/>
      <name val="Tahoma"/>
      <family val="2"/>
    </font>
    <font>
      <b/>
      <sz val="10"/>
      <name val="Arial"/>
      <family val="2"/>
    </font>
    <font>
      <sz val="10"/>
      <name val="Arial"/>
      <family val="2"/>
    </font>
    <font>
      <sz val="8"/>
      <name val="Arial"/>
      <family val="2"/>
    </font>
    <font>
      <sz val="10"/>
      <color indexed="12"/>
      <name val="Arial"/>
      <family val="2"/>
    </font>
    <font>
      <sz val="10"/>
      <color indexed="10"/>
      <name val="Arial"/>
      <family val="2"/>
    </font>
    <font>
      <sz val="10"/>
      <color indexed="12"/>
      <name val="Arial"/>
      <family val="2"/>
    </font>
    <font>
      <b/>
      <vertAlign val="subscript"/>
      <sz val="10"/>
      <name val="Arial"/>
      <family val="2"/>
    </font>
    <font>
      <b/>
      <sz val="10"/>
      <color indexed="10"/>
      <name val="Arial"/>
      <family val="2"/>
    </font>
    <font>
      <sz val="10"/>
      <color indexed="55"/>
      <name val="Arial"/>
      <family val="2"/>
    </font>
    <font>
      <sz val="10"/>
      <name val="Arial"/>
      <family val="2"/>
    </font>
    <font>
      <sz val="8"/>
      <name val="Arial"/>
      <family val="2"/>
    </font>
    <font>
      <sz val="9"/>
      <color indexed="81"/>
      <name val="Tahoma"/>
      <family val="2"/>
    </font>
    <font>
      <b/>
      <sz val="9"/>
      <color indexed="81"/>
      <name val="Tahoma"/>
      <family val="2"/>
    </font>
    <font>
      <sz val="10"/>
      <name val="Arial"/>
      <family val="2"/>
    </font>
    <font>
      <b/>
      <sz val="12"/>
      <name val="Arial"/>
      <family val="2"/>
    </font>
    <font>
      <sz val="10"/>
      <color rgb="FFFF0000"/>
      <name val="Arial"/>
      <family val="2"/>
    </font>
    <font>
      <b/>
      <sz val="10"/>
      <color rgb="FFFF0000"/>
      <name val="Arial"/>
      <family val="2"/>
    </font>
    <font>
      <sz val="10"/>
      <color rgb="FF0070C0"/>
      <name val="Arial"/>
      <family val="2"/>
    </font>
    <font>
      <sz val="10"/>
      <color theme="1"/>
      <name val="Arial"/>
      <family val="2"/>
    </font>
    <font>
      <sz val="10"/>
      <color rgb="FF0000FF"/>
      <name val="Arial"/>
      <family val="2"/>
    </font>
    <font>
      <sz val="10"/>
      <color rgb="FF0000FF"/>
      <name val="MS Sans Serif"/>
      <family val="2"/>
    </font>
    <font>
      <sz val="10"/>
      <color rgb="FFFF0000"/>
      <name val="MS Sans Serif"/>
      <family val="2"/>
    </font>
    <font>
      <b/>
      <i/>
      <sz val="9"/>
      <color indexed="81"/>
      <name val="Tahoma"/>
      <family val="2"/>
    </font>
    <font>
      <sz val="10"/>
      <color rgb="FF3399FF"/>
      <name val="Arial"/>
      <family val="2"/>
    </font>
    <font>
      <sz val="10"/>
      <color rgb="FFFF6600"/>
      <name val="Arial"/>
      <family val="2"/>
    </font>
    <font>
      <b/>
      <i/>
      <sz val="10"/>
      <name val="Arial"/>
      <family val="2"/>
    </font>
    <font>
      <sz val="10"/>
      <color theme="0" tint="-0.499984740745262"/>
      <name val="Arial"/>
      <family val="2"/>
    </font>
    <font>
      <sz val="10"/>
      <name val="Arial"/>
      <family val="2"/>
    </font>
    <font>
      <b/>
      <sz val="10"/>
      <color rgb="FF0000FF"/>
      <name val="Arial"/>
      <family val="2"/>
    </font>
    <font>
      <b/>
      <sz val="10"/>
      <color rgb="FF008000"/>
      <name val="Arial"/>
      <family val="2"/>
    </font>
  </fonts>
  <fills count="15">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1"/>
        <bgColor indexed="64"/>
      </patternFill>
    </fill>
    <fill>
      <patternFill patternType="solid">
        <fgColor indexed="44"/>
        <bgColor indexed="64"/>
      </patternFill>
    </fill>
    <fill>
      <patternFill patternType="solid">
        <fgColor indexed="47"/>
        <bgColor indexed="64"/>
      </patternFill>
    </fill>
    <fill>
      <patternFill patternType="solid">
        <fgColor theme="0"/>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CC"/>
        <bgColor indexed="64"/>
      </patternFill>
    </fill>
    <fill>
      <patternFill patternType="solid">
        <fgColor rgb="FF66FF66"/>
        <bgColor indexed="64"/>
      </patternFill>
    </fill>
  </fills>
  <borders count="153">
    <border>
      <left/>
      <right/>
      <top/>
      <bottom/>
      <diagonal/>
    </border>
    <border>
      <left style="thin">
        <color indexed="22"/>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22"/>
      </left>
      <right style="medium">
        <color indexed="64"/>
      </right>
      <top style="thin">
        <color indexed="22"/>
      </top>
      <bottom style="thin">
        <color indexed="22"/>
      </bottom>
      <diagonal/>
    </border>
    <border>
      <left style="medium">
        <color indexed="64"/>
      </left>
      <right/>
      <top style="thin">
        <color indexed="22"/>
      </top>
      <bottom style="thin">
        <color indexed="22"/>
      </bottom>
      <diagonal/>
    </border>
    <border>
      <left style="thin">
        <color indexed="22"/>
      </left>
      <right style="medium">
        <color indexed="64"/>
      </right>
      <top style="medium">
        <color indexed="64"/>
      </top>
      <bottom style="thin">
        <color indexed="64"/>
      </bottom>
      <diagonal/>
    </border>
    <border>
      <left style="thin">
        <color indexed="22"/>
      </left>
      <right style="thin">
        <color indexed="22"/>
      </right>
      <top style="thin">
        <color indexed="22"/>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22"/>
      </left>
      <right style="medium">
        <color indexed="64"/>
      </right>
      <top style="thin">
        <color indexed="22"/>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22"/>
      </right>
      <top style="thin">
        <color indexed="22"/>
      </top>
      <bottom style="thin">
        <color indexed="22"/>
      </bottom>
      <diagonal/>
    </border>
    <border>
      <left/>
      <right style="thin">
        <color indexed="22"/>
      </right>
      <top style="thin">
        <color indexed="22"/>
      </top>
      <bottom style="medium">
        <color indexed="64"/>
      </bottom>
      <diagonal/>
    </border>
    <border>
      <left style="medium">
        <color indexed="64"/>
      </left>
      <right style="thin">
        <color indexed="64"/>
      </right>
      <top style="medium">
        <color indexed="64"/>
      </top>
      <bottom style="thin">
        <color indexed="22"/>
      </bottom>
      <diagonal/>
    </border>
    <border>
      <left style="medium">
        <color indexed="64"/>
      </left>
      <right style="thin">
        <color indexed="64"/>
      </right>
      <top style="thin">
        <color indexed="22"/>
      </top>
      <bottom style="thin">
        <color indexed="22"/>
      </bottom>
      <diagonal/>
    </border>
    <border>
      <left style="medium">
        <color indexed="64"/>
      </left>
      <right style="thin">
        <color indexed="64"/>
      </right>
      <top style="thin">
        <color indexed="22"/>
      </top>
      <bottom style="medium">
        <color indexed="64"/>
      </bottom>
      <diagonal/>
    </border>
    <border>
      <left style="medium">
        <color indexed="64"/>
      </left>
      <right style="thin">
        <color indexed="22"/>
      </right>
      <top/>
      <bottom style="thin">
        <color indexed="22"/>
      </bottom>
      <diagonal/>
    </border>
    <border>
      <left style="thin">
        <color indexed="22"/>
      </left>
      <right style="medium">
        <color indexed="64"/>
      </right>
      <top/>
      <bottom style="thin">
        <color indexed="22"/>
      </bottom>
      <diagonal/>
    </border>
    <border>
      <left style="medium">
        <color indexed="64"/>
      </left>
      <right style="thin">
        <color indexed="22"/>
      </right>
      <top style="thin">
        <color indexed="22"/>
      </top>
      <bottom style="thin">
        <color indexed="22"/>
      </bottom>
      <diagonal/>
    </border>
    <border>
      <left style="medium">
        <color indexed="64"/>
      </left>
      <right style="thin">
        <color indexed="64"/>
      </right>
      <top style="thin">
        <color indexed="64"/>
      </top>
      <bottom style="medium">
        <color indexed="64"/>
      </bottom>
      <diagonal/>
    </border>
    <border>
      <left style="medium">
        <color indexed="64"/>
      </left>
      <right/>
      <top/>
      <bottom style="thin">
        <color indexed="22"/>
      </bottom>
      <diagonal/>
    </border>
    <border>
      <left style="medium">
        <color indexed="64"/>
      </left>
      <right/>
      <top style="thin">
        <color indexed="22"/>
      </top>
      <bottom style="medium">
        <color indexed="64"/>
      </bottom>
      <diagonal/>
    </border>
    <border>
      <left style="thin">
        <color indexed="64"/>
      </left>
      <right/>
      <top style="thin">
        <color indexed="64"/>
      </top>
      <bottom style="medium">
        <color indexed="64"/>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22"/>
      </left>
      <right/>
      <top style="thin">
        <color indexed="22"/>
      </top>
      <bottom style="thin">
        <color indexed="22"/>
      </bottom>
      <diagonal/>
    </border>
    <border>
      <left style="medium">
        <color indexed="64"/>
      </left>
      <right style="thin">
        <color indexed="22"/>
      </right>
      <top style="thin">
        <color indexed="22"/>
      </top>
      <bottom style="medium">
        <color indexed="64"/>
      </bottom>
      <diagonal/>
    </border>
    <border>
      <left style="thin">
        <color indexed="22"/>
      </left>
      <right/>
      <top style="thin">
        <color indexed="22"/>
      </top>
      <bottom style="medium">
        <color indexed="64"/>
      </bottom>
      <diagonal/>
    </border>
    <border>
      <left style="thin">
        <color indexed="64"/>
      </left>
      <right style="medium">
        <color indexed="64"/>
      </right>
      <top/>
      <bottom style="thin">
        <color indexed="22"/>
      </bottom>
      <diagonal/>
    </border>
    <border>
      <left style="thin">
        <color indexed="64"/>
      </left>
      <right style="medium">
        <color indexed="64"/>
      </right>
      <top style="thin">
        <color indexed="22"/>
      </top>
      <bottom style="thin">
        <color indexed="22"/>
      </bottom>
      <diagonal/>
    </border>
    <border>
      <left style="thin">
        <color indexed="64"/>
      </left>
      <right style="medium">
        <color indexed="64"/>
      </right>
      <top style="thin">
        <color indexed="22"/>
      </top>
      <bottom style="medium">
        <color indexed="64"/>
      </bottom>
      <diagonal/>
    </border>
    <border>
      <left/>
      <right style="thin">
        <color indexed="64"/>
      </right>
      <top style="medium">
        <color indexed="64"/>
      </top>
      <bottom style="medium">
        <color indexed="64"/>
      </bottom>
      <diagonal/>
    </border>
    <border>
      <left style="thin">
        <color indexed="22"/>
      </left>
      <right style="thin">
        <color indexed="22"/>
      </right>
      <top style="medium">
        <color indexed="64"/>
      </top>
      <bottom style="thin">
        <color indexed="22"/>
      </bottom>
      <diagonal/>
    </border>
    <border>
      <left style="thin">
        <color indexed="22"/>
      </left>
      <right style="medium">
        <color indexed="64"/>
      </right>
      <top style="medium">
        <color indexed="64"/>
      </top>
      <bottom style="thin">
        <color indexed="22"/>
      </bottom>
      <diagonal/>
    </border>
    <border>
      <left/>
      <right style="thin">
        <color indexed="22"/>
      </right>
      <top style="medium">
        <color indexed="64"/>
      </top>
      <bottom style="thin">
        <color indexed="22"/>
      </bottom>
      <diagonal/>
    </border>
    <border>
      <left style="medium">
        <color indexed="64"/>
      </left>
      <right style="thin">
        <color indexed="22"/>
      </right>
      <top style="medium">
        <color indexed="64"/>
      </top>
      <bottom style="thin">
        <color indexed="22"/>
      </bottom>
      <diagonal/>
    </border>
    <border>
      <left style="medium">
        <color indexed="64"/>
      </left>
      <right style="thin">
        <color indexed="64"/>
      </right>
      <top style="medium">
        <color indexed="64"/>
      </top>
      <bottom style="thin">
        <color indexed="64"/>
      </bottom>
      <diagonal/>
    </border>
    <border>
      <left/>
      <right style="thin">
        <color indexed="22"/>
      </right>
      <top style="medium">
        <color indexed="64"/>
      </top>
      <bottom style="thin">
        <color indexed="64"/>
      </bottom>
      <diagonal/>
    </border>
    <border>
      <left style="thin">
        <color indexed="22"/>
      </left>
      <right style="thin">
        <color indexed="22"/>
      </right>
      <top style="medium">
        <color indexed="64"/>
      </top>
      <bottom style="thin">
        <color indexed="64"/>
      </bottom>
      <diagonal/>
    </border>
    <border>
      <left style="medium">
        <color indexed="64"/>
      </left>
      <right style="thin">
        <color indexed="22"/>
      </right>
      <top style="thin">
        <color indexed="22"/>
      </top>
      <bottom/>
      <diagonal/>
    </border>
    <border>
      <left style="thin">
        <color indexed="22"/>
      </left>
      <right style="medium">
        <color indexed="64"/>
      </right>
      <top style="thin">
        <color indexed="22"/>
      </top>
      <bottom/>
      <diagonal/>
    </border>
    <border>
      <left style="medium">
        <color indexed="64"/>
      </left>
      <right style="medium">
        <color indexed="64"/>
      </right>
      <top/>
      <bottom style="thin">
        <color indexed="22"/>
      </bottom>
      <diagonal/>
    </border>
    <border>
      <left style="medium">
        <color indexed="64"/>
      </left>
      <right style="medium">
        <color indexed="64"/>
      </right>
      <top style="thin">
        <color indexed="22"/>
      </top>
      <bottom style="thin">
        <color indexed="22"/>
      </bottom>
      <diagonal/>
    </border>
    <border>
      <left style="medium">
        <color indexed="64"/>
      </left>
      <right style="medium">
        <color indexed="64"/>
      </right>
      <top style="thin">
        <color indexed="22"/>
      </top>
      <bottom style="medium">
        <color indexed="64"/>
      </bottom>
      <diagonal/>
    </border>
    <border>
      <left style="thin">
        <color indexed="64"/>
      </left>
      <right style="thin">
        <color indexed="22"/>
      </right>
      <top/>
      <bottom style="thin">
        <color indexed="22"/>
      </bottom>
      <diagonal/>
    </border>
    <border>
      <left style="thin">
        <color indexed="64"/>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22"/>
      </right>
      <top style="medium">
        <color indexed="64"/>
      </top>
      <bottom style="thin">
        <color indexed="64"/>
      </bottom>
      <diagonal/>
    </border>
    <border>
      <left style="medium">
        <color indexed="64"/>
      </left>
      <right style="thin">
        <color theme="0" tint="-0.24994659260841701"/>
      </right>
      <top style="thin">
        <color theme="0" tint="-0.24994659260841701"/>
      </top>
      <bottom style="thin">
        <color theme="0" tint="-0.24994659260841701"/>
      </bottom>
      <diagonal/>
    </border>
    <border>
      <left style="medium">
        <color indexed="64"/>
      </left>
      <right style="thin">
        <color theme="0" tint="-0.24994659260841701"/>
      </right>
      <top style="thin">
        <color theme="0" tint="-0.24994659260841701"/>
      </top>
      <bottom style="medium">
        <color indexed="64"/>
      </bottom>
      <diagonal/>
    </border>
    <border>
      <left style="thin">
        <color theme="0" tint="-0.24994659260841701"/>
      </left>
      <right style="medium">
        <color indexed="64"/>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medium">
        <color indexed="64"/>
      </left>
      <right style="thin">
        <color theme="0" tint="-0.24994659260841701"/>
      </right>
      <top style="medium">
        <color indexed="64"/>
      </top>
      <bottom style="thin">
        <color theme="0" tint="-0.24994659260841701"/>
      </bottom>
      <diagonal/>
    </border>
    <border>
      <left style="thin">
        <color theme="0" tint="-0.24994659260841701"/>
      </left>
      <right style="medium">
        <color indexed="64"/>
      </right>
      <top style="medium">
        <color indexed="64"/>
      </top>
      <bottom style="thin">
        <color theme="0" tint="-0.24994659260841701"/>
      </bottom>
      <diagonal/>
    </border>
    <border>
      <left style="thin">
        <color theme="0" tint="-0.24994659260841701"/>
      </left>
      <right style="medium">
        <color indexed="64"/>
      </right>
      <top style="thin">
        <color theme="0" tint="-0.24994659260841701"/>
      </top>
      <bottom style="medium">
        <color indexed="64"/>
      </bottom>
      <diagonal/>
    </border>
    <border>
      <left style="medium">
        <color indexed="64"/>
      </left>
      <right/>
      <top style="thin">
        <color indexed="22"/>
      </top>
      <bottom style="thin">
        <color theme="0" tint="-0.24994659260841701"/>
      </bottom>
      <diagonal/>
    </border>
    <border>
      <left style="thin">
        <color indexed="22"/>
      </left>
      <right style="medium">
        <color indexed="64"/>
      </right>
      <top style="thin">
        <color indexed="22"/>
      </top>
      <bottom style="thin">
        <color theme="0" tint="-0.24994659260841701"/>
      </bottom>
      <diagonal/>
    </border>
    <border>
      <left style="medium">
        <color indexed="64"/>
      </left>
      <right/>
      <top/>
      <bottom style="medium">
        <color indexed="64"/>
      </bottom>
      <diagonal/>
    </border>
    <border>
      <left style="thin">
        <color theme="0" tint="-0.24994659260841701"/>
      </left>
      <right style="thin">
        <color theme="0" tint="-0.24994659260841701"/>
      </right>
      <top style="thin">
        <color theme="0" tint="-0.24994659260841701"/>
      </top>
      <bottom style="medium">
        <color indexed="64"/>
      </bottom>
      <diagonal/>
    </border>
    <border>
      <left style="medium">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medium">
        <color indexed="64"/>
      </right>
      <top/>
      <bottom style="thin">
        <color theme="0" tint="-0.2499465926084170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theme="0" tint="-0.24994659260841701"/>
      </left>
      <right style="thin">
        <color auto="1"/>
      </right>
      <top style="medium">
        <color indexed="64"/>
      </top>
      <bottom style="thin">
        <color theme="0" tint="-0.24994659260841701"/>
      </bottom>
      <diagonal/>
    </border>
    <border>
      <left style="thin">
        <color auto="1"/>
      </left>
      <right style="thin">
        <color theme="0" tint="-0.24994659260841701"/>
      </right>
      <top style="medium">
        <color indexed="64"/>
      </top>
      <bottom style="thin">
        <color theme="0" tint="-0.24994659260841701"/>
      </bottom>
      <diagonal/>
    </border>
    <border>
      <left style="thin">
        <color theme="0" tint="-0.24994659260841701"/>
      </left>
      <right style="thin">
        <color auto="1"/>
      </right>
      <top style="thin">
        <color theme="0" tint="-0.24994659260841701"/>
      </top>
      <bottom style="thin">
        <color theme="0" tint="-0.24994659260841701"/>
      </bottom>
      <diagonal/>
    </border>
    <border>
      <left style="thin">
        <color auto="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auto="1"/>
      </right>
      <top style="thin">
        <color theme="0" tint="-0.24994659260841701"/>
      </top>
      <bottom style="medium">
        <color indexed="64"/>
      </bottom>
      <diagonal/>
    </border>
    <border>
      <left style="thin">
        <color auto="1"/>
      </left>
      <right style="thin">
        <color theme="0" tint="-0.24994659260841701"/>
      </right>
      <top style="thin">
        <color theme="0" tint="-0.24994659260841701"/>
      </top>
      <bottom style="medium">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medium">
        <color indexed="64"/>
      </left>
      <right style="thin">
        <color theme="0" tint="-0.24994659260841701"/>
      </right>
      <top style="thin">
        <color indexed="64"/>
      </top>
      <bottom style="thin">
        <color indexed="64"/>
      </bottom>
      <diagonal/>
    </border>
    <border>
      <left style="medium">
        <color indexed="64"/>
      </left>
      <right style="thin">
        <color theme="0" tint="-0.24994659260841701"/>
      </right>
      <top style="thin">
        <color theme="0" tint="-0.24994659260841701"/>
      </top>
      <bottom style="thin">
        <color indexed="64"/>
      </bottom>
      <diagonal/>
    </border>
    <border>
      <left style="medium">
        <color indexed="64"/>
      </left>
      <right/>
      <top style="thin">
        <color indexed="64"/>
      </top>
      <bottom style="thin">
        <color theme="0" tint="-0.24994659260841701"/>
      </bottom>
      <diagonal/>
    </border>
    <border>
      <left/>
      <right/>
      <top style="thin">
        <color indexed="64"/>
      </top>
      <bottom style="thin">
        <color theme="0" tint="-0.24994659260841701"/>
      </bottom>
      <diagonal/>
    </border>
    <border>
      <left style="medium">
        <color indexed="64"/>
      </left>
      <right style="thin">
        <color theme="0" tint="-0.24994659260841701"/>
      </right>
      <top style="thin">
        <color theme="0" tint="-0.24994659260841701"/>
      </top>
      <bottom/>
      <diagonal/>
    </border>
    <border>
      <left style="medium">
        <color indexed="64"/>
      </left>
      <right style="thin">
        <color indexed="64"/>
      </right>
      <top style="thin">
        <color indexed="22"/>
      </top>
      <bottom/>
      <diagonal/>
    </border>
    <border>
      <left style="thin">
        <color theme="0" tint="-0.24994659260841701"/>
      </left>
      <right style="thin">
        <color theme="0" tint="-0.24994659260841701"/>
      </right>
      <top style="medium">
        <color indexed="64"/>
      </top>
      <bottom style="thin">
        <color theme="0" tint="-0.24994659260841701"/>
      </bottom>
      <diagonal/>
    </border>
    <border>
      <left/>
      <right style="thin">
        <color indexed="64"/>
      </right>
      <top style="thin">
        <color indexed="64"/>
      </top>
      <bottom style="medium">
        <color indexed="64"/>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medium">
        <color indexed="64"/>
      </bottom>
      <diagonal/>
    </border>
    <border>
      <left style="thin">
        <color theme="0" tint="-0.24994659260841701"/>
      </left>
      <right/>
      <top style="thin">
        <color theme="0" tint="-0.24994659260841701"/>
      </top>
      <bottom style="medium">
        <color indexed="64"/>
      </bottom>
      <diagonal/>
    </border>
    <border>
      <left style="thin">
        <color indexed="64"/>
      </left>
      <right style="medium">
        <color indexed="64"/>
      </right>
      <top style="thin">
        <color theme="0" tint="-0.24994659260841701"/>
      </top>
      <bottom style="thin">
        <color theme="0" tint="-0.24994659260841701"/>
      </bottom>
      <diagonal/>
    </border>
    <border>
      <left style="thin">
        <color indexed="64"/>
      </left>
      <right style="medium">
        <color indexed="64"/>
      </right>
      <top style="thin">
        <color theme="0" tint="-0.24994659260841701"/>
      </top>
      <bottom style="medium">
        <color indexed="64"/>
      </bottom>
      <diagonal/>
    </border>
    <border>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style="thin">
        <color theme="0" tint="-0.24994659260841701"/>
      </top>
      <bottom style="thin">
        <color indexed="64"/>
      </bottom>
      <diagonal/>
    </border>
    <border>
      <left style="thin">
        <color theme="0" tint="-0.24994659260841701"/>
      </left>
      <right/>
      <top style="thin">
        <color theme="0" tint="-0.24994659260841701"/>
      </top>
      <bottom style="thin">
        <color indexed="64"/>
      </bottom>
      <diagonal/>
    </border>
    <border>
      <left style="thin">
        <color indexed="64"/>
      </left>
      <right style="medium">
        <color indexed="64"/>
      </right>
      <top style="thin">
        <color theme="0" tint="-0.24994659260841701"/>
      </top>
      <bottom style="thin">
        <color indexed="64"/>
      </bottom>
      <diagonal/>
    </border>
    <border>
      <left/>
      <right style="thin">
        <color auto="1"/>
      </right>
      <top style="thin">
        <color theme="0" tint="-0.24994659260841701"/>
      </top>
      <bottom style="thin">
        <color theme="0" tint="-0.24994659260841701"/>
      </bottom>
      <diagonal/>
    </border>
    <border>
      <left/>
      <right style="thin">
        <color auto="1"/>
      </right>
      <top style="thin">
        <color theme="0" tint="-0.24994659260841701"/>
      </top>
      <bottom style="thin">
        <color indexed="64"/>
      </bottom>
      <diagonal/>
    </border>
    <border>
      <left/>
      <right style="thin">
        <color auto="1"/>
      </right>
      <top style="thin">
        <color theme="0" tint="-0.24994659260841701"/>
      </top>
      <bottom style="medium">
        <color indexed="64"/>
      </bottom>
      <diagonal/>
    </border>
    <border>
      <left style="medium">
        <color indexed="64"/>
      </left>
      <right style="thin">
        <color indexed="64"/>
      </right>
      <top style="thin">
        <color theme="0" tint="-0.24994659260841701"/>
      </top>
      <bottom style="thin">
        <color theme="0" tint="-0.24994659260841701"/>
      </bottom>
      <diagonal/>
    </border>
    <border>
      <left style="medium">
        <color indexed="64"/>
      </left>
      <right style="thin">
        <color indexed="64"/>
      </right>
      <top style="thin">
        <color theme="0" tint="-0.24994659260841701"/>
      </top>
      <bottom style="thin">
        <color indexed="64"/>
      </bottom>
      <diagonal/>
    </border>
    <border>
      <left style="medium">
        <color indexed="64"/>
      </left>
      <right style="thin">
        <color indexed="64"/>
      </right>
      <top style="thin">
        <color theme="0" tint="-0.24994659260841701"/>
      </top>
      <bottom style="medium">
        <color indexed="64"/>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22"/>
      </bottom>
      <diagonal/>
    </border>
    <border>
      <left style="thin">
        <color indexed="22"/>
      </left>
      <right/>
      <top style="medium">
        <color indexed="64"/>
      </top>
      <bottom style="thin">
        <color indexed="22"/>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theme="0" tint="-0.24994659260841701"/>
      </right>
      <top style="thin">
        <color indexed="64"/>
      </top>
      <bottom style="thin">
        <color theme="0" tint="-0.24994659260841701"/>
      </bottom>
      <diagonal/>
    </border>
    <border>
      <left style="thin">
        <color indexed="64"/>
      </left>
      <right style="medium">
        <color indexed="64"/>
      </right>
      <top style="medium">
        <color indexed="64"/>
      </top>
      <bottom style="thin">
        <color indexed="22"/>
      </bottom>
      <diagonal/>
    </border>
    <border>
      <left/>
      <right/>
      <top style="thin">
        <color theme="0" tint="-0.24994659260841701"/>
      </top>
      <bottom style="thin">
        <color theme="0" tint="-0.24994659260841701"/>
      </bottom>
      <diagonal/>
    </border>
    <border>
      <left/>
      <right style="medium">
        <color indexed="64"/>
      </right>
      <top style="thin">
        <color theme="0" tint="-0.24994659260841701"/>
      </top>
      <bottom style="thin">
        <color theme="0" tint="-0.2499465926084170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thin">
        <color theme="0" tint="-0.24994659260841701"/>
      </right>
      <top/>
      <bottom style="medium">
        <color indexed="64"/>
      </bottom>
      <diagonal/>
    </border>
    <border>
      <left style="thin">
        <color theme="0" tint="-0.24994659260841701"/>
      </left>
      <right style="thin">
        <color theme="0" tint="-0.24994659260841701"/>
      </right>
      <top/>
      <bottom style="medium">
        <color indexed="64"/>
      </bottom>
      <diagonal/>
    </border>
    <border>
      <left style="thin">
        <color theme="0" tint="-0.24994659260841701"/>
      </left>
      <right style="medium">
        <color indexed="64"/>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thin">
        <color indexed="22"/>
      </left>
      <right style="thin">
        <color indexed="22"/>
      </right>
      <top/>
      <bottom style="medium">
        <color indexed="64"/>
      </bottom>
      <diagonal/>
    </border>
    <border>
      <left style="medium">
        <color indexed="64"/>
      </left>
      <right style="thin">
        <color theme="0" tint="-0.24994659260841701"/>
      </right>
      <top style="medium">
        <color indexed="64"/>
      </top>
      <bottom style="medium">
        <color indexed="64"/>
      </bottom>
      <diagonal/>
    </border>
    <border>
      <left style="thin">
        <color theme="0" tint="-0.24994659260841701"/>
      </left>
      <right style="thin">
        <color theme="0" tint="-0.24994659260841701"/>
      </right>
      <top style="medium">
        <color indexed="64"/>
      </top>
      <bottom style="medium">
        <color indexed="64"/>
      </bottom>
      <diagonal/>
    </border>
    <border>
      <left style="thin">
        <color theme="0" tint="-0.24994659260841701"/>
      </left>
      <right style="medium">
        <color indexed="64"/>
      </right>
      <top style="medium">
        <color indexed="64"/>
      </top>
      <bottom style="medium">
        <color indexed="64"/>
      </bottom>
      <diagonal/>
    </border>
    <border>
      <left style="thin">
        <color indexed="64"/>
      </left>
      <right style="thin">
        <color indexed="22"/>
      </right>
      <top style="thin">
        <color indexed="22"/>
      </top>
      <bottom style="medium">
        <color indexed="64"/>
      </bottom>
      <diagonal/>
    </border>
    <border>
      <left style="medium">
        <color indexed="64"/>
      </left>
      <right style="thin">
        <color indexed="64"/>
      </right>
      <top/>
      <bottom style="thin">
        <color theme="0" tint="-0.24994659260841701"/>
      </bottom>
      <diagonal/>
    </border>
    <border>
      <left/>
      <right style="thin">
        <color auto="1"/>
      </right>
      <top/>
      <bottom style="thin">
        <color theme="0" tint="-0.24994659260841701"/>
      </bottom>
      <diagonal/>
    </border>
    <border>
      <left style="thin">
        <color indexed="64"/>
      </left>
      <right style="medium">
        <color indexed="64"/>
      </right>
      <top/>
      <bottom style="thin">
        <color theme="0" tint="-0.24994659260841701"/>
      </bottom>
      <diagonal/>
    </border>
    <border>
      <left style="medium">
        <color indexed="64"/>
      </left>
      <right style="thin">
        <color indexed="64"/>
      </right>
      <top style="thin">
        <color indexed="64"/>
      </top>
      <bottom style="thin">
        <color theme="0" tint="-0.24994659260841701"/>
      </bottom>
      <diagonal/>
    </border>
    <border>
      <left/>
      <right style="thin">
        <color auto="1"/>
      </right>
      <top style="thin">
        <color indexed="64"/>
      </top>
      <bottom style="thin">
        <color theme="0" tint="-0.24994659260841701"/>
      </bottom>
      <diagonal/>
    </border>
    <border>
      <left/>
      <right style="thin">
        <color theme="0" tint="-0.24994659260841701"/>
      </right>
      <top style="thin">
        <color indexed="64"/>
      </top>
      <bottom style="thin">
        <color theme="0" tint="-0.24994659260841701"/>
      </bottom>
      <diagonal/>
    </border>
    <border>
      <left style="thin">
        <color indexed="64"/>
      </left>
      <right style="medium">
        <color indexed="64"/>
      </right>
      <top style="thin">
        <color indexed="64"/>
      </top>
      <bottom style="thin">
        <color theme="0" tint="-0.24994659260841701"/>
      </bottom>
      <diagonal/>
    </border>
    <border>
      <left style="medium">
        <color indexed="64"/>
      </left>
      <right style="medium">
        <color indexed="64"/>
      </right>
      <top style="thin">
        <color indexed="64"/>
      </top>
      <bottom/>
      <diagonal/>
    </border>
  </borders>
  <cellStyleXfs count="22">
    <xf numFmtId="0" fontId="0" fillId="0" borderId="0"/>
    <xf numFmtId="43" fontId="3" fillId="0" borderId="0" applyFont="0" applyFill="0" applyBorder="0" applyAlignment="0" applyProtection="0"/>
    <xf numFmtId="43" fontId="19" fillId="0" borderId="0" applyFont="0" applyFill="0" applyBorder="0" applyAlignment="0" applyProtection="0"/>
    <xf numFmtId="44" fontId="3" fillId="0" borderId="0" applyFont="0" applyFill="0" applyBorder="0" applyAlignment="0" applyProtection="0"/>
    <xf numFmtId="44" fontId="19" fillId="0" borderId="0" applyFont="0" applyFill="0" applyBorder="0" applyAlignment="0" applyProtection="0"/>
    <xf numFmtId="0" fontId="7" fillId="0" borderId="0"/>
    <xf numFmtId="9" fontId="3" fillId="0" borderId="0" applyFont="0" applyFill="0" applyBorder="0" applyAlignment="0" applyProtection="0"/>
    <xf numFmtId="9" fontId="19" fillId="0" borderId="0" applyFont="0" applyFill="0" applyBorder="0" applyAlignment="0" applyProtection="0"/>
    <xf numFmtId="0" fontId="3" fillId="0" borderId="0"/>
    <xf numFmtId="0" fontId="2" fillId="0" borderId="0"/>
    <xf numFmtId="9" fontId="2" fillId="0" borderId="0" applyFont="0" applyFill="0" applyBorder="0" applyAlignment="0" applyProtection="0"/>
    <xf numFmtId="0" fontId="1" fillId="0" borderId="0"/>
    <xf numFmtId="0" fontId="33" fillId="0" borderId="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0" fontId="1" fillId="0" borderId="0"/>
    <xf numFmtId="9" fontId="1" fillId="0" borderId="0" applyFont="0" applyFill="0" applyBorder="0" applyAlignment="0" applyProtection="0"/>
  </cellStyleXfs>
  <cellXfs count="641">
    <xf numFmtId="0" fontId="0" fillId="0" borderId="0" xfId="0"/>
    <xf numFmtId="0" fontId="7" fillId="2" borderId="0" xfId="0" applyFont="1" applyFill="1"/>
    <xf numFmtId="0" fontId="0" fillId="2" borderId="0" xfId="0" applyFill="1"/>
    <xf numFmtId="3" fontId="9" fillId="2" borderId="1" xfId="0" applyNumberFormat="1" applyFont="1" applyFill="1" applyBorder="1" applyAlignment="1">
      <alignment horizontal="center"/>
    </xf>
    <xf numFmtId="3" fontId="9" fillId="2" borderId="7" xfId="0" applyNumberFormat="1" applyFont="1" applyFill="1" applyBorder="1" applyAlignment="1">
      <alignment horizontal="center"/>
    </xf>
    <xf numFmtId="0" fontId="0" fillId="2" borderId="0" xfId="0" applyFill="1" applyAlignment="1">
      <alignment wrapText="1"/>
    </xf>
    <xf numFmtId="9" fontId="9" fillId="2" borderId="1" xfId="6" applyFont="1" applyFill="1" applyBorder="1" applyAlignment="1">
      <alignment horizontal="center"/>
    </xf>
    <xf numFmtId="164" fontId="9" fillId="2" borderId="4" xfId="6" applyNumberFormat="1" applyFont="1" applyFill="1" applyBorder="1" applyAlignment="1">
      <alignment horizontal="center"/>
    </xf>
    <xf numFmtId="9" fontId="9" fillId="2" borderId="7" xfId="6" applyFont="1" applyFill="1" applyBorder="1" applyAlignment="1">
      <alignment horizontal="center"/>
    </xf>
    <xf numFmtId="164" fontId="9" fillId="2" borderId="10" xfId="6" applyNumberFormat="1" applyFont="1" applyFill="1" applyBorder="1" applyAlignment="1">
      <alignment horizontal="center"/>
    </xf>
    <xf numFmtId="164" fontId="3" fillId="2" borderId="1" xfId="0" applyNumberFormat="1" applyFont="1" applyFill="1" applyBorder="1" applyAlignment="1">
      <alignment horizontal="center" vertical="center"/>
    </xf>
    <xf numFmtId="164" fontId="3" fillId="2" borderId="7" xfId="0" applyNumberFormat="1" applyFont="1" applyFill="1" applyBorder="1" applyAlignment="1">
      <alignment horizontal="center" vertical="center"/>
    </xf>
    <xf numFmtId="164" fontId="9" fillId="2" borderId="7" xfId="0" applyNumberFormat="1" applyFont="1" applyFill="1" applyBorder="1" applyAlignment="1">
      <alignment horizontal="center" vertical="center"/>
    </xf>
    <xf numFmtId="164" fontId="9" fillId="2" borderId="10" xfId="0" applyNumberFormat="1" applyFont="1" applyFill="1" applyBorder="1" applyAlignment="1">
      <alignment horizontal="center" vertical="center"/>
    </xf>
    <xf numFmtId="0" fontId="6" fillId="3" borderId="11" xfId="0" applyFont="1" applyFill="1" applyBorder="1" applyAlignment="1">
      <alignment horizontal="center" vertical="center"/>
    </xf>
    <xf numFmtId="0" fontId="6" fillId="3" borderId="12" xfId="0" applyFont="1" applyFill="1" applyBorder="1" applyAlignment="1">
      <alignment horizontal="center" wrapText="1"/>
    </xf>
    <xf numFmtId="0" fontId="6" fillId="3" borderId="13" xfId="0" applyFont="1" applyFill="1" applyBorder="1" applyAlignment="1">
      <alignment horizontal="center" wrapText="1"/>
    </xf>
    <xf numFmtId="0" fontId="6" fillId="3" borderId="11" xfId="0" applyFont="1" applyFill="1" applyBorder="1" applyAlignment="1">
      <alignment horizontal="center" wrapText="1"/>
    </xf>
    <xf numFmtId="164" fontId="3" fillId="2" borderId="14" xfId="0" applyNumberFormat="1" applyFont="1" applyFill="1" applyBorder="1" applyAlignment="1">
      <alignment horizontal="center" vertical="center"/>
    </xf>
    <xf numFmtId="164" fontId="3" fillId="2" borderId="15" xfId="0" applyNumberFormat="1" applyFont="1" applyFill="1" applyBorder="1" applyAlignment="1">
      <alignment horizontal="center" vertical="center"/>
    </xf>
    <xf numFmtId="0" fontId="0" fillId="2" borderId="17" xfId="0" applyFill="1" applyBorder="1"/>
    <xf numFmtId="0" fontId="0" fillId="2" borderId="16" xfId="0" applyFill="1" applyBorder="1" applyAlignment="1">
      <alignment wrapText="1"/>
    </xf>
    <xf numFmtId="0" fontId="0" fillId="2" borderId="17" xfId="0" applyFill="1" applyBorder="1" applyAlignment="1">
      <alignment wrapText="1"/>
    </xf>
    <xf numFmtId="0" fontId="0" fillId="2" borderId="18" xfId="0" applyFill="1" applyBorder="1" applyAlignment="1">
      <alignment wrapText="1"/>
    </xf>
    <xf numFmtId="0" fontId="0" fillId="2" borderId="19" xfId="0" applyFill="1" applyBorder="1"/>
    <xf numFmtId="0" fontId="0" fillId="2" borderId="20" xfId="0" applyFill="1" applyBorder="1"/>
    <xf numFmtId="0" fontId="0" fillId="2" borderId="4" xfId="0" applyFill="1" applyBorder="1"/>
    <xf numFmtId="0" fontId="7" fillId="2" borderId="23" xfId="0" applyFont="1" applyFill="1" applyBorder="1" applyAlignment="1">
      <alignment horizontal="center" vertical="center" wrapText="1"/>
    </xf>
    <xf numFmtId="0" fontId="7" fillId="2" borderId="5" xfId="0" applyFont="1" applyFill="1" applyBorder="1" applyAlignment="1">
      <alignment horizontal="center"/>
    </xf>
    <xf numFmtId="0" fontId="7" fillId="2" borderId="24" xfId="0" applyFont="1" applyFill="1" applyBorder="1" applyAlignment="1">
      <alignment horizontal="center"/>
    </xf>
    <xf numFmtId="0" fontId="3" fillId="2" borderId="0" xfId="0" applyFont="1" applyFill="1" applyBorder="1" applyAlignment="1"/>
    <xf numFmtId="0" fontId="6" fillId="4" borderId="22" xfId="0" applyFont="1" applyFill="1" applyBorder="1" applyAlignment="1">
      <alignment horizontal="center" vertical="center"/>
    </xf>
    <xf numFmtId="0" fontId="6" fillId="4" borderId="8" xfId="0" applyFont="1" applyFill="1" applyBorder="1" applyAlignment="1">
      <alignment horizontal="center" vertical="center"/>
    </xf>
    <xf numFmtId="0" fontId="3" fillId="2" borderId="23" xfId="0" applyFont="1" applyFill="1" applyBorder="1" applyAlignment="1">
      <alignment horizontal="center"/>
    </xf>
    <xf numFmtId="0" fontId="3" fillId="2" borderId="5" xfId="0" applyFont="1" applyFill="1" applyBorder="1" applyAlignment="1">
      <alignment horizontal="center"/>
    </xf>
    <xf numFmtId="0" fontId="3" fillId="2" borderId="24" xfId="0" applyFont="1" applyFill="1" applyBorder="1" applyAlignment="1">
      <alignment horizontal="center"/>
    </xf>
    <xf numFmtId="0" fontId="6" fillId="3" borderId="34" xfId="0" applyFont="1" applyFill="1" applyBorder="1" applyAlignment="1">
      <alignment horizontal="center" wrapText="1"/>
    </xf>
    <xf numFmtId="164" fontId="3" fillId="2" borderId="35" xfId="0" applyNumberFormat="1" applyFont="1" applyFill="1" applyBorder="1" applyAlignment="1">
      <alignment horizontal="center" vertical="center"/>
    </xf>
    <xf numFmtId="164" fontId="9" fillId="2" borderId="35" xfId="0" applyNumberFormat="1" applyFont="1" applyFill="1" applyBorder="1" applyAlignment="1">
      <alignment horizontal="center" vertical="center"/>
    </xf>
    <xf numFmtId="164" fontId="9" fillId="2" borderId="36" xfId="0" applyNumberFormat="1" applyFont="1" applyFill="1" applyBorder="1" applyAlignment="1">
      <alignment horizontal="center" vertical="center"/>
    </xf>
    <xf numFmtId="164" fontId="3" fillId="2" borderId="37" xfId="0" applyNumberFormat="1" applyFont="1" applyFill="1" applyBorder="1" applyAlignment="1">
      <alignment horizontal="center" vertical="center"/>
    </xf>
    <xf numFmtId="0" fontId="6" fillId="2" borderId="0" xfId="0" applyFont="1" applyFill="1" applyAlignment="1">
      <alignment horizontal="center"/>
    </xf>
    <xf numFmtId="4" fontId="9" fillId="2" borderId="7" xfId="0" applyNumberFormat="1" applyFont="1" applyFill="1" applyBorder="1" applyAlignment="1">
      <alignment horizontal="center"/>
    </xf>
    <xf numFmtId="0" fontId="6" fillId="2" borderId="38" xfId="0" applyFont="1" applyFill="1" applyBorder="1"/>
    <xf numFmtId="0" fontId="0" fillId="2" borderId="36" xfId="0" applyFill="1" applyBorder="1"/>
    <xf numFmtId="0" fontId="6" fillId="2" borderId="29" xfId="0" applyFont="1" applyFill="1" applyBorder="1"/>
    <xf numFmtId="0" fontId="0" fillId="2" borderId="10" xfId="0" applyFill="1" applyBorder="1"/>
    <xf numFmtId="0" fontId="6" fillId="3" borderId="39" xfId="0" applyFont="1" applyFill="1" applyBorder="1"/>
    <xf numFmtId="0" fontId="6" fillId="3" borderId="40" xfId="0" applyFont="1" applyFill="1" applyBorder="1"/>
    <xf numFmtId="0" fontId="6" fillId="3" borderId="41" xfId="0" applyFont="1" applyFill="1" applyBorder="1"/>
    <xf numFmtId="0" fontId="6" fillId="3" borderId="6" xfId="0" applyFont="1" applyFill="1" applyBorder="1"/>
    <xf numFmtId="0" fontId="6" fillId="2" borderId="21" xfId="0" applyFont="1" applyFill="1" applyBorder="1"/>
    <xf numFmtId="0" fontId="0" fillId="2" borderId="21" xfId="0" applyFill="1" applyBorder="1"/>
    <xf numFmtId="0" fontId="0" fillId="2" borderId="29" xfId="0" applyFill="1" applyBorder="1"/>
    <xf numFmtId="10" fontId="15" fillId="2" borderId="26" xfId="6" applyNumberFormat="1" applyFont="1" applyFill="1" applyBorder="1"/>
    <xf numFmtId="43" fontId="0" fillId="2" borderId="26" xfId="1" applyFont="1" applyFill="1" applyBorder="1"/>
    <xf numFmtId="10" fontId="15" fillId="2" borderId="1" xfId="6" applyNumberFormat="1" applyFont="1" applyFill="1" applyBorder="1"/>
    <xf numFmtId="43" fontId="15" fillId="2" borderId="1" xfId="1" applyFont="1" applyFill="1" applyBorder="1"/>
    <xf numFmtId="10" fontId="15" fillId="2" borderId="7" xfId="6" applyNumberFormat="1" applyFont="1" applyFill="1" applyBorder="1"/>
    <xf numFmtId="43" fontId="15" fillId="2" borderId="7" xfId="1" applyFont="1" applyFill="1" applyBorder="1"/>
    <xf numFmtId="0" fontId="6" fillId="3" borderId="25" xfId="0" applyFont="1" applyFill="1" applyBorder="1" applyAlignment="1">
      <alignment horizontal="center" vertical="center" wrapText="1"/>
    </xf>
    <xf numFmtId="164" fontId="9" fillId="0" borderId="1" xfId="0" applyNumberFormat="1" applyFont="1" applyFill="1" applyBorder="1" applyAlignment="1">
      <alignment horizontal="center" vertical="center"/>
    </xf>
    <xf numFmtId="164" fontId="9" fillId="0" borderId="4" xfId="0" applyNumberFormat="1" applyFont="1" applyFill="1" applyBorder="1" applyAlignment="1">
      <alignment horizontal="center" vertical="center"/>
    </xf>
    <xf numFmtId="0" fontId="0" fillId="2" borderId="45" xfId="0" applyFill="1" applyBorder="1" applyAlignment="1">
      <alignment horizontal="center" vertical="center"/>
    </xf>
    <xf numFmtId="169" fontId="0" fillId="5" borderId="21" xfId="0" applyNumberFormat="1" applyFill="1" applyBorder="1" applyAlignment="1">
      <alignment horizontal="center" vertical="center"/>
    </xf>
    <xf numFmtId="169" fontId="0" fillId="5" borderId="1" xfId="0" applyNumberFormat="1" applyFill="1" applyBorder="1" applyAlignment="1">
      <alignment horizontal="center" vertical="center"/>
    </xf>
    <xf numFmtId="169" fontId="0" fillId="6" borderId="21" xfId="0" applyNumberFormat="1" applyFill="1" applyBorder="1" applyAlignment="1">
      <alignment horizontal="center" vertical="center"/>
    </xf>
    <xf numFmtId="169" fontId="0" fillId="6" borderId="1" xfId="0" applyNumberFormat="1" applyFill="1" applyBorder="1" applyAlignment="1">
      <alignment horizontal="center" vertical="center"/>
    </xf>
    <xf numFmtId="170" fontId="0" fillId="5" borderId="48" xfId="0" applyNumberFormat="1" applyFill="1" applyBorder="1" applyAlignment="1">
      <alignment horizontal="center" vertical="center"/>
    </xf>
    <xf numFmtId="170" fontId="0" fillId="5" borderId="1" xfId="0" applyNumberFormat="1" applyFill="1" applyBorder="1" applyAlignment="1">
      <alignment horizontal="center" vertical="center"/>
    </xf>
    <xf numFmtId="170" fontId="0" fillId="5" borderId="4" xfId="0" applyNumberFormat="1" applyFill="1" applyBorder="1" applyAlignment="1">
      <alignment horizontal="center" vertical="center"/>
    </xf>
    <xf numFmtId="170" fontId="0" fillId="6" borderId="48" xfId="0" applyNumberFormat="1" applyFill="1" applyBorder="1" applyAlignment="1">
      <alignment horizontal="center" vertical="center"/>
    </xf>
    <xf numFmtId="170" fontId="0" fillId="6" borderId="1" xfId="0" applyNumberFormat="1" applyFill="1" applyBorder="1" applyAlignment="1">
      <alignment horizontal="center" vertical="center"/>
    </xf>
    <xf numFmtId="170" fontId="0" fillId="6" borderId="4" xfId="0" applyNumberFormat="1" applyFill="1" applyBorder="1" applyAlignment="1">
      <alignment horizontal="center" vertical="center"/>
    </xf>
    <xf numFmtId="0" fontId="7" fillId="2" borderId="66" xfId="0" applyFont="1" applyFill="1" applyBorder="1" applyAlignment="1">
      <alignment horizontal="left" indent="1"/>
    </xf>
    <xf numFmtId="0" fontId="7" fillId="2" borderId="67" xfId="0" applyFont="1" applyFill="1" applyBorder="1" applyAlignment="1">
      <alignment horizontal="left" indent="1"/>
    </xf>
    <xf numFmtId="167" fontId="7" fillId="2" borderId="19" xfId="0" applyNumberFormat="1" applyFont="1" applyFill="1" applyBorder="1" applyAlignment="1">
      <alignment wrapText="1"/>
    </xf>
    <xf numFmtId="167" fontId="7" fillId="2" borderId="21" xfId="0" applyNumberFormat="1" applyFont="1" applyFill="1" applyBorder="1" applyAlignment="1">
      <alignment wrapText="1"/>
    </xf>
    <xf numFmtId="167" fontId="7" fillId="2" borderId="21" xfId="0" applyNumberFormat="1" applyFont="1" applyFill="1" applyBorder="1" applyAlignment="1"/>
    <xf numFmtId="167" fontId="7" fillId="2" borderId="42" xfId="0" applyNumberFormat="1" applyFont="1" applyFill="1" applyBorder="1" applyAlignment="1"/>
    <xf numFmtId="167" fontId="7" fillId="2" borderId="29" xfId="0" applyNumberFormat="1" applyFont="1" applyFill="1" applyBorder="1" applyAlignment="1"/>
    <xf numFmtId="167" fontId="7" fillId="0" borderId="26" xfId="0" applyNumberFormat="1" applyFont="1" applyFill="1" applyBorder="1" applyAlignment="1"/>
    <xf numFmtId="167" fontId="7" fillId="0" borderId="1" xfId="0" applyNumberFormat="1" applyFont="1" applyFill="1" applyBorder="1" applyAlignment="1"/>
    <xf numFmtId="167" fontId="7" fillId="0" borderId="49" xfId="0" applyNumberFormat="1" applyFont="1" applyFill="1" applyBorder="1" applyAlignment="1"/>
    <xf numFmtId="167" fontId="7" fillId="0" borderId="7" xfId="0" applyNumberFormat="1" applyFont="1" applyFill="1" applyBorder="1" applyAlignment="1"/>
    <xf numFmtId="0" fontId="0" fillId="8" borderId="0" xfId="0" applyFill="1"/>
    <xf numFmtId="44" fontId="3" fillId="8" borderId="0" xfId="3" applyFont="1" applyFill="1" applyBorder="1"/>
    <xf numFmtId="168" fontId="3" fillId="8" borderId="0" xfId="3" applyNumberFormat="1" applyFont="1" applyFill="1" applyBorder="1"/>
    <xf numFmtId="168" fontId="19" fillId="8" borderId="0" xfId="3" applyNumberFormat="1" applyFont="1" applyFill="1" applyBorder="1"/>
    <xf numFmtId="0" fontId="6" fillId="2" borderId="0" xfId="0" applyFont="1" applyFill="1" applyAlignment="1"/>
    <xf numFmtId="0" fontId="3" fillId="2" borderId="71" xfId="0" applyFont="1" applyFill="1" applyBorder="1"/>
    <xf numFmtId="0" fontId="0" fillId="2" borderId="72" xfId="0" applyFill="1" applyBorder="1"/>
    <xf numFmtId="0" fontId="3" fillId="2" borderId="66" xfId="0" applyFont="1" applyFill="1" applyBorder="1"/>
    <xf numFmtId="0" fontId="0" fillId="2" borderId="68" xfId="0" applyFill="1" applyBorder="1"/>
    <xf numFmtId="0" fontId="3" fillId="2" borderId="67" xfId="0" applyFont="1" applyFill="1" applyBorder="1"/>
    <xf numFmtId="0" fontId="0" fillId="2" borderId="73" xfId="0" applyFill="1" applyBorder="1"/>
    <xf numFmtId="0" fontId="7" fillId="8" borderId="5" xfId="0" applyFont="1" applyFill="1" applyBorder="1" applyAlignment="1">
      <alignment horizontal="left" indent="1"/>
    </xf>
    <xf numFmtId="3" fontId="3" fillId="8" borderId="4" xfId="3" applyNumberFormat="1" applyFont="1" applyFill="1" applyBorder="1"/>
    <xf numFmtId="0" fontId="7" fillId="8" borderId="74" xfId="0" applyFont="1" applyFill="1" applyBorder="1" applyAlignment="1">
      <alignment horizontal="left" indent="1"/>
    </xf>
    <xf numFmtId="3" fontId="3" fillId="8" borderId="75" xfId="3" applyNumberFormat="1" applyFont="1" applyFill="1" applyBorder="1"/>
    <xf numFmtId="0" fontId="7" fillId="8" borderId="23" xfId="0" applyFont="1" applyFill="1" applyBorder="1" applyAlignment="1">
      <alignment horizontal="left" indent="1"/>
    </xf>
    <xf numFmtId="166" fontId="19" fillId="8" borderId="20" xfId="3" applyNumberFormat="1" applyFont="1" applyFill="1" applyBorder="1"/>
    <xf numFmtId="0" fontId="7" fillId="8" borderId="76" xfId="0" applyFont="1" applyFill="1" applyBorder="1" applyAlignment="1">
      <alignment horizontal="left" indent="1"/>
    </xf>
    <xf numFmtId="166" fontId="19" fillId="8" borderId="10" xfId="3" applyNumberFormat="1" applyFont="1" applyFill="1" applyBorder="1"/>
    <xf numFmtId="0" fontId="0" fillId="2" borderId="68" xfId="0" applyFill="1" applyBorder="1" applyAlignment="1">
      <alignment horizontal="center"/>
    </xf>
    <xf numFmtId="0" fontId="0" fillId="2" borderId="73" xfId="0" applyFill="1" applyBorder="1" applyAlignment="1">
      <alignment horizontal="center"/>
    </xf>
    <xf numFmtId="0" fontId="0" fillId="2" borderId="80" xfId="0" applyFill="1" applyBorder="1" applyAlignment="1">
      <alignment horizontal="center"/>
    </xf>
    <xf numFmtId="3" fontId="3" fillId="8" borderId="20" xfId="3" applyNumberFormat="1" applyFont="1" applyFill="1" applyBorder="1"/>
    <xf numFmtId="0" fontId="0" fillId="2" borderId="66" xfId="0" applyFill="1" applyBorder="1" applyAlignment="1">
      <alignment horizontal="center"/>
    </xf>
    <xf numFmtId="0" fontId="0" fillId="2" borderId="67" xfId="0" applyFill="1" applyBorder="1" applyAlignment="1">
      <alignment horizontal="center"/>
    </xf>
    <xf numFmtId="0" fontId="0" fillId="2" borderId="78" xfId="0" applyFill="1" applyBorder="1" applyAlignment="1">
      <alignment horizontal="center"/>
    </xf>
    <xf numFmtId="0" fontId="6" fillId="8" borderId="39" xfId="0" applyFont="1" applyFill="1" applyBorder="1" applyAlignment="1"/>
    <xf numFmtId="0" fontId="6" fillId="8" borderId="53" xfId="0" applyFont="1" applyFill="1" applyBorder="1" applyAlignment="1">
      <alignment horizontal="center"/>
    </xf>
    <xf numFmtId="0" fontId="6" fillId="8" borderId="54" xfId="0" applyFont="1" applyFill="1" applyBorder="1" applyAlignment="1">
      <alignment horizontal="center"/>
    </xf>
    <xf numFmtId="0" fontId="6" fillId="2" borderId="9" xfId="0" applyFont="1" applyFill="1" applyBorder="1" applyAlignment="1">
      <alignment horizontal="center"/>
    </xf>
    <xf numFmtId="0" fontId="6" fillId="2" borderId="8" xfId="0" applyFont="1" applyFill="1" applyBorder="1" applyAlignment="1">
      <alignment horizontal="center"/>
    </xf>
    <xf numFmtId="171" fontId="0" fillId="2" borderId="79" xfId="0" applyNumberFormat="1" applyFill="1" applyBorder="1" applyAlignment="1">
      <alignment horizontal="center"/>
    </xf>
    <xf numFmtId="171" fontId="0" fillId="2" borderId="69" xfId="0" applyNumberFormat="1" applyFill="1" applyBorder="1" applyAlignment="1">
      <alignment horizontal="center"/>
    </xf>
    <xf numFmtId="171" fontId="0" fillId="2" borderId="77" xfId="0" applyNumberFormat="1" applyFill="1" applyBorder="1" applyAlignment="1">
      <alignment horizontal="center"/>
    </xf>
    <xf numFmtId="172" fontId="0" fillId="2" borderId="79" xfId="0" applyNumberFormat="1" applyFill="1" applyBorder="1"/>
    <xf numFmtId="172" fontId="0" fillId="2" borderId="80" xfId="0" applyNumberFormat="1" applyFill="1" applyBorder="1"/>
    <xf numFmtId="172" fontId="0" fillId="2" borderId="69" xfId="0" applyNumberFormat="1" applyFill="1" applyBorder="1"/>
    <xf numFmtId="172" fontId="0" fillId="2" borderId="68" xfId="0" applyNumberFormat="1" applyFill="1" applyBorder="1"/>
    <xf numFmtId="172" fontId="0" fillId="2" borderId="77" xfId="0" applyNumberFormat="1" applyFill="1" applyBorder="1"/>
    <xf numFmtId="172" fontId="0" fillId="2" borderId="73" xfId="0" applyNumberFormat="1" applyFill="1" applyBorder="1"/>
    <xf numFmtId="171" fontId="0" fillId="2" borderId="86" xfId="0" applyNumberFormat="1" applyFill="1" applyBorder="1" applyAlignment="1">
      <alignment horizontal="center"/>
    </xf>
    <xf numFmtId="172" fontId="0" fillId="2" borderId="87" xfId="0" applyNumberFormat="1" applyFill="1" applyBorder="1"/>
    <xf numFmtId="171" fontId="0" fillId="2" borderId="88" xfId="0" applyNumberFormat="1" applyFill="1" applyBorder="1" applyAlignment="1">
      <alignment horizontal="center"/>
    </xf>
    <xf numFmtId="172" fontId="0" fillId="2" borderId="89" xfId="0" applyNumberFormat="1" applyFill="1" applyBorder="1"/>
    <xf numFmtId="171" fontId="0" fillId="2" borderId="90" xfId="0" applyNumberFormat="1" applyFill="1" applyBorder="1" applyAlignment="1">
      <alignment horizontal="center"/>
    </xf>
    <xf numFmtId="172" fontId="0" fillId="2" borderId="91" xfId="0" applyNumberFormat="1" applyFill="1" applyBorder="1"/>
    <xf numFmtId="0" fontId="6" fillId="2" borderId="53" xfId="0" applyFont="1" applyFill="1" applyBorder="1" applyAlignment="1">
      <alignment horizontal="center"/>
    </xf>
    <xf numFmtId="0" fontId="0" fillId="2" borderId="69" xfId="0" applyFill="1" applyBorder="1"/>
    <xf numFmtId="0" fontId="0" fillId="2" borderId="66" xfId="0" applyFill="1" applyBorder="1" applyAlignment="1">
      <alignment horizontal="left" indent="1"/>
    </xf>
    <xf numFmtId="10" fontId="0" fillId="2" borderId="69" xfId="0" applyNumberFormat="1" applyFill="1" applyBorder="1"/>
    <xf numFmtId="9" fontId="0" fillId="2" borderId="69" xfId="0" applyNumberFormat="1" applyFill="1" applyBorder="1"/>
    <xf numFmtId="0" fontId="0" fillId="2" borderId="66" xfId="0" applyFill="1" applyBorder="1" applyAlignment="1">
      <alignment horizontal="left" indent="2"/>
    </xf>
    <xf numFmtId="2" fontId="3" fillId="2" borderId="92" xfId="0" applyNumberFormat="1" applyFont="1" applyFill="1" applyBorder="1"/>
    <xf numFmtId="0" fontId="3" fillId="2" borderId="92" xfId="6" applyNumberFormat="1" applyFont="1" applyFill="1" applyBorder="1" applyAlignment="1">
      <alignment horizontal="right"/>
    </xf>
    <xf numFmtId="0" fontId="3" fillId="2" borderId="92" xfId="6" applyNumberFormat="1" applyFont="1" applyFill="1" applyBorder="1"/>
    <xf numFmtId="10" fontId="0" fillId="2" borderId="93" xfId="0" applyNumberFormat="1" applyFill="1" applyBorder="1"/>
    <xf numFmtId="9" fontId="0" fillId="2" borderId="92" xfId="0" applyNumberFormat="1" applyFill="1" applyBorder="1"/>
    <xf numFmtId="0" fontId="0" fillId="2" borderId="94" xfId="0" applyFill="1" applyBorder="1"/>
    <xf numFmtId="0" fontId="0" fillId="2" borderId="95" xfId="0" applyFill="1" applyBorder="1" applyAlignment="1">
      <alignment horizontal="left" indent="1"/>
    </xf>
    <xf numFmtId="0" fontId="0" fillId="2" borderId="94" xfId="0" applyFill="1" applyBorder="1" applyAlignment="1">
      <alignment horizontal="left"/>
    </xf>
    <xf numFmtId="0" fontId="3" fillId="2" borderId="66" xfId="0" applyFont="1" applyFill="1" applyBorder="1" applyAlignment="1">
      <alignment horizontal="left" indent="1"/>
    </xf>
    <xf numFmtId="0" fontId="3" fillId="2" borderId="94" xfId="0" applyFont="1" applyFill="1" applyBorder="1"/>
    <xf numFmtId="0" fontId="0" fillId="2" borderId="67" xfId="0" applyFill="1" applyBorder="1" applyAlignment="1">
      <alignment horizontal="left" indent="2"/>
    </xf>
    <xf numFmtId="0" fontId="0" fillId="2" borderId="78" xfId="0" applyFill="1" applyBorder="1" applyAlignment="1">
      <alignment horizontal="left" indent="2"/>
    </xf>
    <xf numFmtId="0" fontId="0" fillId="2" borderId="39" xfId="0" applyFill="1" applyBorder="1"/>
    <xf numFmtId="0" fontId="3" fillId="2" borderId="50" xfId="0" applyFont="1" applyFill="1" applyBorder="1" applyAlignment="1">
      <alignment horizontal="left" vertical="center" wrapText="1" indent="1"/>
    </xf>
    <xf numFmtId="0" fontId="3" fillId="2" borderId="51" xfId="0" applyFont="1" applyFill="1" applyBorder="1" applyAlignment="1">
      <alignment horizontal="center" wrapText="1"/>
    </xf>
    <xf numFmtId="0" fontId="3" fillId="2" borderId="55" xfId="0" applyFont="1" applyFill="1" applyBorder="1" applyAlignment="1">
      <alignment horizontal="center" wrapText="1"/>
    </xf>
    <xf numFmtId="0" fontId="6" fillId="2" borderId="0" xfId="0" applyFont="1" applyFill="1" applyAlignment="1"/>
    <xf numFmtId="0" fontId="6" fillId="3" borderId="9" xfId="0" applyFont="1" applyFill="1" applyBorder="1" applyAlignment="1">
      <alignment horizontal="center" vertical="center" wrapText="1"/>
    </xf>
    <xf numFmtId="0" fontId="6" fillId="3" borderId="8" xfId="0" applyFont="1" applyFill="1" applyBorder="1" applyAlignment="1">
      <alignment horizontal="center" vertical="center" wrapText="1"/>
    </xf>
    <xf numFmtId="0" fontId="0" fillId="2" borderId="98" xfId="0" applyFill="1" applyBorder="1" applyAlignment="1">
      <alignment horizontal="left" indent="1"/>
    </xf>
    <xf numFmtId="3" fontId="9" fillId="2" borderId="49" xfId="0" applyNumberFormat="1" applyFont="1" applyFill="1" applyBorder="1" applyAlignment="1">
      <alignment horizontal="center"/>
    </xf>
    <xf numFmtId="9" fontId="9" fillId="2" borderId="49" xfId="6" applyFont="1" applyFill="1" applyBorder="1" applyAlignment="1">
      <alignment horizontal="center"/>
    </xf>
    <xf numFmtId="164" fontId="9" fillId="2" borderId="43" xfId="6" applyNumberFormat="1" applyFont="1" applyFill="1" applyBorder="1" applyAlignment="1">
      <alignment horizontal="center"/>
    </xf>
    <xf numFmtId="0" fontId="3" fillId="2" borderId="17" xfId="0" applyFont="1" applyFill="1" applyBorder="1"/>
    <xf numFmtId="0" fontId="3" fillId="2" borderId="99" xfId="0" applyFont="1" applyFill="1" applyBorder="1"/>
    <xf numFmtId="0" fontId="3" fillId="2" borderId="18" xfId="0" applyFont="1" applyFill="1" applyBorder="1"/>
    <xf numFmtId="3" fontId="3" fillId="2" borderId="1" xfId="0" applyNumberFormat="1" applyFont="1" applyFill="1" applyBorder="1" applyAlignment="1">
      <alignment horizontal="center"/>
    </xf>
    <xf numFmtId="165" fontId="3" fillId="2" borderId="1" xfId="6" applyNumberFormat="1" applyFont="1" applyFill="1" applyBorder="1" applyAlignment="1">
      <alignment horizontal="center"/>
    </xf>
    <xf numFmtId="164" fontId="3" fillId="2" borderId="4" xfId="6" applyNumberFormat="1" applyFont="1" applyFill="1" applyBorder="1" applyAlignment="1">
      <alignment horizontal="center"/>
    </xf>
    <xf numFmtId="0" fontId="6" fillId="2" borderId="53" xfId="0" applyFont="1" applyFill="1" applyBorder="1" applyAlignment="1">
      <alignment horizontal="center"/>
    </xf>
    <xf numFmtId="0" fontId="6" fillId="2" borderId="0" xfId="0" applyFont="1" applyFill="1" applyAlignment="1"/>
    <xf numFmtId="0" fontId="6" fillId="3" borderId="101" xfId="0" applyFont="1" applyFill="1" applyBorder="1" applyAlignment="1">
      <alignment horizontal="center" vertical="center" wrapText="1"/>
    </xf>
    <xf numFmtId="166" fontId="3" fillId="0" borderId="69" xfId="3" applyNumberFormat="1" applyFont="1" applyFill="1" applyBorder="1"/>
    <xf numFmtId="166" fontId="3" fillId="0" borderId="93" xfId="3" applyNumberFormat="1" applyFont="1" applyFill="1" applyBorder="1"/>
    <xf numFmtId="4" fontId="0" fillId="2" borderId="79" xfId="3" applyNumberFormat="1" applyFont="1" applyFill="1" applyBorder="1"/>
    <xf numFmtId="4" fontId="0" fillId="2" borderId="80" xfId="3" applyNumberFormat="1" applyFont="1" applyFill="1" applyBorder="1"/>
    <xf numFmtId="4" fontId="0" fillId="2" borderId="69" xfId="3" applyNumberFormat="1" applyFont="1" applyFill="1" applyBorder="1"/>
    <xf numFmtId="4" fontId="0" fillId="2" borderId="68" xfId="3" applyNumberFormat="1" applyFont="1" applyFill="1" applyBorder="1"/>
    <xf numFmtId="4" fontId="0" fillId="2" borderId="77" xfId="3" applyNumberFormat="1" applyFont="1" applyFill="1" applyBorder="1"/>
    <xf numFmtId="4" fontId="0" fillId="2" borderId="73" xfId="3" applyNumberFormat="1" applyFont="1" applyFill="1" applyBorder="1"/>
    <xf numFmtId="4" fontId="3" fillId="0" borderId="92" xfId="3" applyNumberFormat="1" applyFont="1" applyFill="1" applyBorder="1"/>
    <xf numFmtId="0" fontId="6" fillId="3" borderId="126" xfId="0" applyFont="1" applyFill="1" applyBorder="1" applyAlignment="1">
      <alignment horizontal="center" wrapText="1"/>
    </xf>
    <xf numFmtId="0" fontId="6" fillId="3" borderId="12" xfId="0" applyFont="1" applyFill="1" applyBorder="1" applyAlignment="1">
      <alignment horizontal="center" vertical="center"/>
    </xf>
    <xf numFmtId="0" fontId="3" fillId="8" borderId="0" xfId="0" applyFont="1" applyFill="1"/>
    <xf numFmtId="0" fontId="3" fillId="2" borderId="122" xfId="0" applyFont="1" applyFill="1" applyBorder="1" applyAlignment="1">
      <alignment horizontal="center"/>
    </xf>
    <xf numFmtId="0" fontId="3" fillId="2" borderId="123" xfId="0" applyFont="1" applyFill="1" applyBorder="1" applyAlignment="1">
      <alignment horizontal="center"/>
    </xf>
    <xf numFmtId="0" fontId="3" fillId="2" borderId="121" xfId="0" applyFont="1" applyFill="1" applyBorder="1" applyAlignment="1">
      <alignment horizontal="center"/>
    </xf>
    <xf numFmtId="0" fontId="3" fillId="2" borderId="45" xfId="0" applyFont="1" applyFill="1" applyBorder="1" applyAlignment="1">
      <alignment horizontal="center"/>
    </xf>
    <xf numFmtId="0" fontId="3" fillId="2" borderId="76" xfId="0" applyFont="1" applyFill="1" applyBorder="1" applyAlignment="1">
      <alignment horizontal="center"/>
    </xf>
    <xf numFmtId="0" fontId="3" fillId="2" borderId="46" xfId="0" applyFont="1" applyFill="1" applyBorder="1" applyAlignment="1">
      <alignment horizontal="center"/>
    </xf>
    <xf numFmtId="3" fontId="3" fillId="2" borderId="38" xfId="0" applyNumberFormat="1" applyFont="1" applyFill="1" applyBorder="1" applyAlignment="1"/>
    <xf numFmtId="3" fontId="3" fillId="2" borderId="35" xfId="0" applyNumberFormat="1" applyFont="1" applyFill="1" applyBorder="1" applyAlignment="1"/>
    <xf numFmtId="3" fontId="3" fillId="2" borderId="21" xfId="0" applyNumberFormat="1" applyFont="1" applyFill="1" applyBorder="1" applyAlignment="1"/>
    <xf numFmtId="3" fontId="3" fillId="2" borderId="1" xfId="0" applyNumberFormat="1" applyFont="1" applyFill="1" applyBorder="1" applyAlignment="1"/>
    <xf numFmtId="3" fontId="3" fillId="2" borderId="29" xfId="0" applyNumberFormat="1" applyFont="1" applyFill="1" applyBorder="1" applyAlignment="1"/>
    <xf numFmtId="3" fontId="3" fillId="2" borderId="7" xfId="0" applyNumberFormat="1" applyFont="1" applyFill="1" applyBorder="1" applyAlignment="1"/>
    <xf numFmtId="0" fontId="0" fillId="8" borderId="79" xfId="0" applyFill="1" applyBorder="1"/>
    <xf numFmtId="173" fontId="0" fillId="8" borderId="69" xfId="6" applyNumberFormat="1" applyFont="1" applyFill="1" applyBorder="1"/>
    <xf numFmtId="172" fontId="0" fillId="8" borderId="69" xfId="0" applyNumberFormat="1" applyFill="1" applyBorder="1"/>
    <xf numFmtId="0" fontId="3" fillId="8" borderId="78" xfId="0" applyFont="1" applyFill="1" applyBorder="1"/>
    <xf numFmtId="0" fontId="3" fillId="8" borderId="66" xfId="0" applyFont="1" applyFill="1" applyBorder="1" applyAlignment="1">
      <alignment horizontal="left" indent="1"/>
    </xf>
    <xf numFmtId="0" fontId="0" fillId="8" borderId="66" xfId="0" applyFill="1" applyBorder="1" applyAlignment="1">
      <alignment horizontal="left" indent="1"/>
    </xf>
    <xf numFmtId="0" fontId="0" fillId="8" borderId="118" xfId="0" applyFill="1" applyBorder="1"/>
    <xf numFmtId="173" fontId="0" fillId="8" borderId="93" xfId="6" applyNumberFormat="1" applyFont="1" applyFill="1" applyBorder="1"/>
    <xf numFmtId="174" fontId="0" fillId="8" borderId="92" xfId="0" applyNumberFormat="1" applyFill="1" applyBorder="1"/>
    <xf numFmtId="0" fontId="3" fillId="8" borderId="127" xfId="0" applyFont="1" applyFill="1" applyBorder="1"/>
    <xf numFmtId="0" fontId="3" fillId="8" borderId="95" xfId="0" applyFont="1" applyFill="1" applyBorder="1" applyAlignment="1">
      <alignment horizontal="left" indent="1"/>
    </xf>
    <xf numFmtId="0" fontId="3" fillId="8" borderId="94" xfId="0" applyFont="1" applyFill="1" applyBorder="1"/>
    <xf numFmtId="0" fontId="0" fillId="8" borderId="11" xfId="0" applyFill="1" applyBorder="1"/>
    <xf numFmtId="0" fontId="6" fillId="4" borderId="25" xfId="0" applyFont="1" applyFill="1" applyBorder="1" applyAlignment="1">
      <alignment horizontal="center" vertical="center"/>
    </xf>
    <xf numFmtId="10" fontId="0" fillId="8" borderId="69" xfId="0" applyNumberFormat="1" applyFill="1" applyBorder="1"/>
    <xf numFmtId="10" fontId="7" fillId="8" borderId="69" xfId="0" applyNumberFormat="1" applyFont="1" applyFill="1" applyBorder="1"/>
    <xf numFmtId="10" fontId="0" fillId="8" borderId="77" xfId="0" applyNumberFormat="1" applyFill="1" applyBorder="1"/>
    <xf numFmtId="10" fontId="21" fillId="8" borderId="69" xfId="0" applyNumberFormat="1" applyFont="1" applyFill="1" applyBorder="1"/>
    <xf numFmtId="10" fontId="21" fillId="8" borderId="77" xfId="0" applyNumberFormat="1" applyFont="1" applyFill="1" applyBorder="1"/>
    <xf numFmtId="0" fontId="6" fillId="2" borderId="0" xfId="0" applyFont="1" applyFill="1" applyBorder="1" applyAlignment="1"/>
    <xf numFmtId="0" fontId="3" fillId="2" borderId="0" xfId="0" applyFont="1" applyFill="1"/>
    <xf numFmtId="0" fontId="3" fillId="0" borderId="0" xfId="0" applyFont="1" applyFill="1"/>
    <xf numFmtId="0" fontId="0" fillId="0" borderId="0" xfId="0" applyFill="1"/>
    <xf numFmtId="9" fontId="3" fillId="0" borderId="92" xfId="0" applyNumberFormat="1" applyFont="1" applyFill="1" applyBorder="1"/>
    <xf numFmtId="0" fontId="3" fillId="2" borderId="19" xfId="0" applyFont="1" applyFill="1" applyBorder="1"/>
    <xf numFmtId="0" fontId="3" fillId="2" borderId="29" xfId="0" applyFont="1" applyFill="1" applyBorder="1"/>
    <xf numFmtId="1" fontId="0" fillId="2" borderId="10" xfId="3" applyNumberFormat="1" applyFont="1" applyFill="1" applyBorder="1"/>
    <xf numFmtId="10" fontId="0" fillId="2" borderId="20" xfId="6" applyNumberFormat="1" applyFont="1" applyFill="1" applyBorder="1"/>
    <xf numFmtId="167" fontId="3" fillId="0" borderId="26" xfId="0" applyNumberFormat="1" applyFont="1" applyFill="1" applyBorder="1" applyAlignment="1"/>
    <xf numFmtId="0" fontId="0" fillId="8" borderId="78" xfId="0" applyFill="1" applyBorder="1" applyAlignment="1">
      <alignment horizontal="left" indent="1"/>
    </xf>
    <xf numFmtId="165" fontId="0" fillId="8" borderId="79" xfId="6" applyNumberFormat="1" applyFont="1" applyFill="1" applyBorder="1" applyAlignment="1"/>
    <xf numFmtId="165" fontId="0" fillId="8" borderId="80" xfId="6" applyNumberFormat="1" applyFont="1" applyFill="1" applyBorder="1" applyAlignment="1"/>
    <xf numFmtId="0" fontId="0" fillId="8" borderId="66" xfId="0" applyFill="1" applyBorder="1" applyAlignment="1">
      <alignment horizontal="left" indent="2"/>
    </xf>
    <xf numFmtId="0" fontId="0" fillId="8" borderId="67" xfId="0" applyFill="1" applyBorder="1" applyAlignment="1">
      <alignment horizontal="left" indent="2"/>
    </xf>
    <xf numFmtId="0" fontId="6" fillId="3" borderId="22" xfId="0" applyFont="1" applyFill="1" applyBorder="1" applyAlignment="1">
      <alignment horizontal="center"/>
    </xf>
    <xf numFmtId="0" fontId="6" fillId="3" borderId="8" xfId="0" applyFont="1" applyFill="1" applyBorder="1" applyAlignment="1">
      <alignment horizontal="center"/>
    </xf>
    <xf numFmtId="0" fontId="0" fillId="2" borderId="122" xfId="0" applyFill="1" applyBorder="1" applyAlignment="1">
      <alignment horizontal="center"/>
    </xf>
    <xf numFmtId="0" fontId="0" fillId="2" borderId="123" xfId="0" applyFill="1" applyBorder="1" applyAlignment="1">
      <alignment horizontal="center"/>
    </xf>
    <xf numFmtId="0" fontId="0" fillId="2" borderId="121" xfId="0" applyFill="1" applyBorder="1" applyAlignment="1">
      <alignment horizontal="center"/>
    </xf>
    <xf numFmtId="0" fontId="0" fillId="2" borderId="45" xfId="0" applyFill="1" applyBorder="1" applyAlignment="1">
      <alignment horizontal="center"/>
    </xf>
    <xf numFmtId="0" fontId="0" fillId="2" borderId="76" xfId="0" applyFill="1" applyBorder="1" applyAlignment="1">
      <alignment horizontal="center"/>
    </xf>
    <xf numFmtId="0" fontId="0" fillId="2" borderId="46" xfId="0" applyFill="1" applyBorder="1" applyAlignment="1">
      <alignment horizontal="center"/>
    </xf>
    <xf numFmtId="0" fontId="0" fillId="10" borderId="122" xfId="0" applyFill="1" applyBorder="1" applyAlignment="1">
      <alignment horizontal="center"/>
    </xf>
    <xf numFmtId="0" fontId="0" fillId="10" borderId="123" xfId="0" applyFill="1" applyBorder="1" applyAlignment="1">
      <alignment horizontal="center"/>
    </xf>
    <xf numFmtId="0" fontId="3" fillId="8" borderId="0" xfId="0" applyFont="1" applyFill="1" applyAlignment="1">
      <alignment wrapText="1"/>
    </xf>
    <xf numFmtId="173" fontId="21" fillId="8" borderId="69" xfId="6" applyNumberFormat="1" applyFont="1" applyFill="1" applyBorder="1"/>
    <xf numFmtId="173" fontId="21" fillId="8" borderId="93" xfId="6" applyNumberFormat="1" applyFont="1" applyFill="1" applyBorder="1"/>
    <xf numFmtId="174" fontId="21" fillId="8" borderId="92" xfId="0" applyNumberFormat="1" applyFont="1" applyFill="1" applyBorder="1"/>
    <xf numFmtId="1" fontId="3" fillId="8" borderId="0" xfId="0" applyNumberFormat="1" applyFont="1" applyFill="1"/>
    <xf numFmtId="1" fontId="0" fillId="0" borderId="0" xfId="0" applyNumberFormat="1"/>
    <xf numFmtId="4" fontId="24" fillId="2" borderId="79" xfId="3" applyNumberFormat="1" applyFont="1" applyFill="1" applyBorder="1"/>
    <xf numFmtId="168" fontId="0" fillId="2" borderId="20" xfId="3" applyNumberFormat="1" applyFont="1" applyFill="1" applyBorder="1"/>
    <xf numFmtId="0" fontId="0" fillId="8" borderId="112" xfId="0" applyFill="1" applyBorder="1"/>
    <xf numFmtId="0" fontId="3" fillId="8" borderId="113" xfId="0" applyFont="1" applyFill="1" applyBorder="1"/>
    <xf numFmtId="0" fontId="3" fillId="8" borderId="114" xfId="0" applyFont="1" applyFill="1" applyBorder="1"/>
    <xf numFmtId="0" fontId="6" fillId="12" borderId="131" xfId="0" applyFont="1" applyFill="1" applyBorder="1" applyAlignment="1">
      <alignment horizontal="center" vertical="center"/>
    </xf>
    <xf numFmtId="175" fontId="0" fillId="12" borderId="132" xfId="0" applyNumberFormat="1" applyFill="1" applyBorder="1" applyAlignment="1">
      <alignment horizontal="right" indent="1"/>
    </xf>
    <xf numFmtId="175" fontId="7" fillId="8" borderId="105" xfId="0" applyNumberFormat="1" applyFont="1" applyFill="1" applyBorder="1" applyAlignment="1">
      <alignment horizontal="right" indent="1"/>
    </xf>
    <xf numFmtId="175" fontId="3" fillId="8" borderId="102" xfId="0" applyNumberFormat="1" applyFont="1" applyFill="1" applyBorder="1" applyAlignment="1">
      <alignment horizontal="right" indent="1"/>
    </xf>
    <xf numFmtId="175" fontId="3" fillId="8" borderId="69" xfId="0" applyNumberFormat="1" applyFont="1" applyFill="1" applyBorder="1" applyAlignment="1">
      <alignment horizontal="right" indent="1"/>
    </xf>
    <xf numFmtId="175" fontId="3" fillId="8" borderId="70" xfId="0" applyNumberFormat="1" applyFont="1" applyFill="1" applyBorder="1" applyAlignment="1">
      <alignment horizontal="right" indent="1"/>
    </xf>
    <xf numFmtId="175" fontId="3" fillId="9" borderId="102" xfId="0" applyNumberFormat="1" applyFont="1" applyFill="1" applyBorder="1" applyAlignment="1">
      <alignment horizontal="right" indent="1"/>
    </xf>
    <xf numFmtId="175" fontId="3" fillId="9" borderId="69" xfId="0" applyNumberFormat="1" applyFont="1" applyFill="1" applyBorder="1" applyAlignment="1">
      <alignment horizontal="right" indent="1"/>
    </xf>
    <xf numFmtId="175" fontId="3" fillId="9" borderId="70" xfId="0" applyNumberFormat="1" applyFont="1" applyFill="1" applyBorder="1" applyAlignment="1">
      <alignment horizontal="right" indent="1"/>
    </xf>
    <xf numFmtId="175" fontId="0" fillId="8" borderId="105" xfId="0" applyNumberFormat="1" applyFill="1" applyBorder="1" applyAlignment="1">
      <alignment horizontal="right" indent="1"/>
    </xf>
    <xf numFmtId="175" fontId="3" fillId="9" borderId="109" xfId="0" applyNumberFormat="1" applyFont="1" applyFill="1" applyBorder="1" applyAlignment="1">
      <alignment horizontal="right" indent="1"/>
    </xf>
    <xf numFmtId="175" fontId="3" fillId="9" borderId="93" xfId="0" applyNumberFormat="1" applyFont="1" applyFill="1" applyBorder="1" applyAlignment="1">
      <alignment horizontal="right" indent="1"/>
    </xf>
    <xf numFmtId="175" fontId="3" fillId="9" borderId="110" xfId="0" applyNumberFormat="1" applyFont="1" applyFill="1" applyBorder="1" applyAlignment="1">
      <alignment horizontal="right" indent="1"/>
    </xf>
    <xf numFmtId="175" fontId="7" fillId="8" borderId="111" xfId="0" applyNumberFormat="1" applyFont="1" applyFill="1" applyBorder="1" applyAlignment="1">
      <alignment horizontal="right" indent="1"/>
    </xf>
    <xf numFmtId="175" fontId="0" fillId="12" borderId="134" xfId="0" applyNumberFormat="1" applyFill="1" applyBorder="1" applyAlignment="1">
      <alignment horizontal="right" indent="1"/>
    </xf>
    <xf numFmtId="175" fontId="3" fillId="9" borderId="103" xfId="0" applyNumberFormat="1" applyFont="1" applyFill="1" applyBorder="1" applyAlignment="1">
      <alignment horizontal="right" indent="1"/>
    </xf>
    <xf numFmtId="175" fontId="3" fillId="9" borderId="77" xfId="0" applyNumberFormat="1" applyFont="1" applyFill="1" applyBorder="1" applyAlignment="1">
      <alignment horizontal="right" indent="1"/>
    </xf>
    <xf numFmtId="175" fontId="3" fillId="9" borderId="104" xfId="0" applyNumberFormat="1" applyFont="1" applyFill="1" applyBorder="1" applyAlignment="1">
      <alignment horizontal="right" indent="1"/>
    </xf>
    <xf numFmtId="175" fontId="0" fillId="12" borderId="133" xfId="0" applyNumberFormat="1" applyFill="1" applyBorder="1" applyAlignment="1">
      <alignment horizontal="right" indent="1"/>
    </xf>
    <xf numFmtId="175" fontId="10" fillId="8" borderId="107" xfId="0" applyNumberFormat="1" applyFont="1" applyFill="1" applyBorder="1" applyAlignment="1">
      <alignment horizontal="right" indent="1"/>
    </xf>
    <xf numFmtId="175" fontId="10" fillId="8" borderId="79" xfId="0" applyNumberFormat="1" applyFont="1" applyFill="1" applyBorder="1" applyAlignment="1">
      <alignment horizontal="right" indent="1"/>
    </xf>
    <xf numFmtId="175" fontId="10" fillId="8" borderId="108" xfId="0" applyNumberFormat="1" applyFont="1" applyFill="1" applyBorder="1" applyAlignment="1">
      <alignment horizontal="right" indent="1"/>
    </xf>
    <xf numFmtId="175" fontId="10" fillId="8" borderId="102" xfId="0" applyNumberFormat="1" applyFont="1" applyFill="1" applyBorder="1" applyAlignment="1">
      <alignment horizontal="right" indent="1"/>
    </xf>
    <xf numFmtId="175" fontId="10" fillId="8" borderId="69" xfId="0" applyNumberFormat="1" applyFont="1" applyFill="1" applyBorder="1" applyAlignment="1">
      <alignment horizontal="right" indent="1"/>
    </xf>
    <xf numFmtId="175" fontId="10" fillId="8" borderId="70" xfId="0" applyNumberFormat="1" applyFont="1" applyFill="1" applyBorder="1" applyAlignment="1">
      <alignment horizontal="right" indent="1"/>
    </xf>
    <xf numFmtId="175" fontId="9" fillId="9" borderId="102" xfId="0" applyNumberFormat="1" applyFont="1" applyFill="1" applyBorder="1" applyAlignment="1">
      <alignment horizontal="right" indent="1"/>
    </xf>
    <xf numFmtId="175" fontId="9" fillId="9" borderId="69" xfId="0" applyNumberFormat="1" applyFont="1" applyFill="1" applyBorder="1" applyAlignment="1">
      <alignment horizontal="right" indent="1"/>
    </xf>
    <xf numFmtId="175" fontId="9" fillId="9" borderId="70" xfId="0" applyNumberFormat="1" applyFont="1" applyFill="1" applyBorder="1" applyAlignment="1">
      <alignment horizontal="right" indent="1"/>
    </xf>
    <xf numFmtId="175" fontId="9" fillId="9" borderId="109" xfId="0" applyNumberFormat="1" applyFont="1" applyFill="1" applyBorder="1" applyAlignment="1">
      <alignment horizontal="right" indent="1"/>
    </xf>
    <xf numFmtId="175" fontId="9" fillId="9" borderId="93" xfId="0" applyNumberFormat="1" applyFont="1" applyFill="1" applyBorder="1" applyAlignment="1">
      <alignment horizontal="right" indent="1"/>
    </xf>
    <xf numFmtId="175" fontId="9" fillId="9" borderId="110" xfId="0" applyNumberFormat="1" applyFont="1" applyFill="1" applyBorder="1" applyAlignment="1">
      <alignment horizontal="right" indent="1"/>
    </xf>
    <xf numFmtId="175" fontId="10" fillId="8" borderId="89" xfId="0" applyNumberFormat="1" applyFont="1" applyFill="1" applyBorder="1" applyAlignment="1">
      <alignment horizontal="right" indent="1"/>
    </xf>
    <xf numFmtId="175" fontId="10" fillId="8" borderId="88" xfId="0" applyNumberFormat="1" applyFont="1" applyFill="1" applyBorder="1" applyAlignment="1">
      <alignment horizontal="right" indent="1"/>
    </xf>
    <xf numFmtId="175" fontId="3" fillId="8" borderId="105" xfId="0" applyNumberFormat="1" applyFont="1" applyFill="1" applyBorder="1" applyAlignment="1">
      <alignment horizontal="right" indent="1"/>
    </xf>
    <xf numFmtId="175" fontId="3" fillId="8" borderId="111" xfId="0" applyNumberFormat="1" applyFont="1" applyFill="1" applyBorder="1" applyAlignment="1">
      <alignment horizontal="right" indent="1"/>
    </xf>
    <xf numFmtId="175" fontId="3" fillId="8" borderId="106" xfId="0" applyNumberFormat="1" applyFont="1" applyFill="1" applyBorder="1" applyAlignment="1">
      <alignment horizontal="right" indent="1"/>
    </xf>
    <xf numFmtId="172" fontId="0" fillId="12" borderId="132" xfId="0" applyNumberFormat="1" applyFill="1" applyBorder="1" applyAlignment="1">
      <alignment horizontal="right" indent="1"/>
    </xf>
    <xf numFmtId="172" fontId="7" fillId="8" borderId="105" xfId="0" applyNumberFormat="1" applyFont="1" applyFill="1" applyBorder="1" applyAlignment="1">
      <alignment horizontal="right" indent="1"/>
    </xf>
    <xf numFmtId="172" fontId="3" fillId="8" borderId="102" xfId="0" applyNumberFormat="1" applyFont="1" applyFill="1" applyBorder="1" applyAlignment="1">
      <alignment horizontal="right" indent="1"/>
    </xf>
    <xf numFmtId="172" fontId="3" fillId="8" borderId="69" xfId="0" applyNumberFormat="1" applyFont="1" applyFill="1" applyBorder="1" applyAlignment="1">
      <alignment horizontal="right" indent="1"/>
    </xf>
    <xf numFmtId="172" fontId="3" fillId="8" borderId="70" xfId="0" applyNumberFormat="1" applyFont="1" applyFill="1" applyBorder="1" applyAlignment="1">
      <alignment horizontal="right" indent="1"/>
    </xf>
    <xf numFmtId="172" fontId="3" fillId="9" borderId="102" xfId="0" applyNumberFormat="1" applyFont="1" applyFill="1" applyBorder="1" applyAlignment="1">
      <alignment horizontal="right" indent="1"/>
    </xf>
    <xf numFmtId="172" fontId="3" fillId="9" borderId="69" xfId="0" applyNumberFormat="1" applyFont="1" applyFill="1" applyBorder="1" applyAlignment="1">
      <alignment horizontal="right" indent="1"/>
    </xf>
    <xf numFmtId="172" fontId="3" fillId="9" borderId="70" xfId="0" applyNumberFormat="1" applyFont="1" applyFill="1" applyBorder="1" applyAlignment="1">
      <alignment horizontal="right" indent="1"/>
    </xf>
    <xf numFmtId="172" fontId="0" fillId="8" borderId="105" xfId="0" applyNumberFormat="1" applyFill="1" applyBorder="1" applyAlignment="1">
      <alignment horizontal="right" indent="1"/>
    </xf>
    <xf numFmtId="1" fontId="0" fillId="8" borderId="69" xfId="0" applyNumberFormat="1" applyFill="1" applyBorder="1"/>
    <xf numFmtId="1" fontId="0" fillId="8" borderId="68" xfId="0" applyNumberFormat="1" applyFill="1" applyBorder="1"/>
    <xf numFmtId="1" fontId="0" fillId="8" borderId="77" xfId="0" applyNumberFormat="1" applyFill="1" applyBorder="1"/>
    <xf numFmtId="1" fontId="0" fillId="8" borderId="73" xfId="0" applyNumberFormat="1" applyFill="1" applyBorder="1"/>
    <xf numFmtId="0" fontId="31" fillId="8" borderId="0" xfId="0" applyFont="1" applyFill="1"/>
    <xf numFmtId="0" fontId="20" fillId="8" borderId="0" xfId="0" applyFont="1" applyFill="1"/>
    <xf numFmtId="43" fontId="3" fillId="2" borderId="0" xfId="1" applyFont="1" applyFill="1" applyBorder="1" applyAlignment="1"/>
    <xf numFmtId="43" fontId="6" fillId="4" borderId="22" xfId="1" applyFont="1" applyFill="1" applyBorder="1" applyAlignment="1">
      <alignment horizontal="center" vertical="center"/>
    </xf>
    <xf numFmtId="43" fontId="6" fillId="4" borderId="8" xfId="1" applyFont="1" applyFill="1" applyBorder="1" applyAlignment="1">
      <alignment horizontal="center" vertical="center"/>
    </xf>
    <xf numFmtId="43" fontId="6" fillId="4" borderId="25" xfId="1" applyFont="1" applyFill="1" applyBorder="1" applyAlignment="1">
      <alignment horizontal="center" vertical="center"/>
    </xf>
    <xf numFmtId="43" fontId="6" fillId="3" borderId="22" xfId="1" applyFont="1" applyFill="1" applyBorder="1" applyAlignment="1">
      <alignment horizontal="center" vertical="center"/>
    </xf>
    <xf numFmtId="43" fontId="6" fillId="3" borderId="8" xfId="1" applyFont="1" applyFill="1" applyBorder="1" applyAlignment="1">
      <alignment horizontal="center" vertical="center"/>
    </xf>
    <xf numFmtId="43" fontId="6" fillId="3" borderId="25" xfId="1" applyFont="1" applyFill="1" applyBorder="1" applyAlignment="1">
      <alignment horizontal="center" vertical="center"/>
    </xf>
    <xf numFmtId="176" fontId="3" fillId="2" borderId="0" xfId="1" applyNumberFormat="1" applyFont="1" applyFill="1" applyBorder="1" applyAlignment="1"/>
    <xf numFmtId="176" fontId="6" fillId="3" borderId="22" xfId="1" applyNumberFormat="1" applyFont="1" applyFill="1" applyBorder="1" applyAlignment="1">
      <alignment horizontal="center" vertical="center"/>
    </xf>
    <xf numFmtId="176" fontId="6" fillId="3" borderId="8" xfId="1" applyNumberFormat="1" applyFont="1" applyFill="1" applyBorder="1" applyAlignment="1">
      <alignment horizontal="center" vertical="center"/>
    </xf>
    <xf numFmtId="176" fontId="6" fillId="3" borderId="25" xfId="1" applyNumberFormat="1" applyFont="1" applyFill="1" applyBorder="1" applyAlignment="1">
      <alignment horizontal="center" vertical="center"/>
    </xf>
    <xf numFmtId="14" fontId="0" fillId="0" borderId="0" xfId="0" applyNumberFormat="1"/>
    <xf numFmtId="10" fontId="0" fillId="2" borderId="0" xfId="0" applyNumberFormat="1" applyFill="1"/>
    <xf numFmtId="0" fontId="3" fillId="0" borderId="0" xfId="0" applyFont="1"/>
    <xf numFmtId="176" fontId="6" fillId="4" borderId="22" xfId="1" applyNumberFormat="1" applyFont="1" applyFill="1" applyBorder="1" applyAlignment="1">
      <alignment horizontal="center" vertical="center"/>
    </xf>
    <xf numFmtId="176" fontId="6" fillId="4" borderId="8" xfId="1" applyNumberFormat="1" applyFont="1" applyFill="1" applyBorder="1" applyAlignment="1">
      <alignment horizontal="center" vertical="center"/>
    </xf>
    <xf numFmtId="176" fontId="6" fillId="4" borderId="25" xfId="1" applyNumberFormat="1" applyFont="1" applyFill="1" applyBorder="1" applyAlignment="1">
      <alignment horizontal="center" vertical="center"/>
    </xf>
    <xf numFmtId="43" fontId="0" fillId="2" borderId="0" xfId="0" applyNumberFormat="1" applyFill="1"/>
    <xf numFmtId="0" fontId="0" fillId="2" borderId="137" xfId="0" applyFill="1" applyBorder="1" applyAlignment="1">
      <alignment horizontal="center"/>
    </xf>
    <xf numFmtId="166" fontId="11" fillId="2" borderId="38" xfId="1" applyNumberFormat="1" applyFont="1" applyFill="1" applyBorder="1" applyAlignment="1"/>
    <xf numFmtId="166" fontId="11" fillId="2" borderId="35" xfId="1" applyNumberFormat="1" applyFont="1" applyFill="1" applyBorder="1" applyAlignment="1"/>
    <xf numFmtId="166" fontId="11" fillId="2" borderId="124" xfId="1" applyNumberFormat="1" applyFont="1" applyFill="1" applyBorder="1" applyAlignment="1"/>
    <xf numFmtId="166" fontId="11" fillId="2" borderId="128" xfId="1" applyNumberFormat="1" applyFont="1" applyFill="1" applyBorder="1" applyAlignment="1"/>
    <xf numFmtId="166" fontId="3" fillId="2" borderId="21" xfId="1" applyNumberFormat="1" applyFont="1" applyFill="1" applyBorder="1" applyAlignment="1"/>
    <xf numFmtId="166" fontId="3" fillId="2" borderId="1" xfId="1" applyNumberFormat="1" applyFont="1" applyFill="1" applyBorder="1" applyAlignment="1"/>
    <xf numFmtId="166" fontId="3" fillId="2" borderId="28" xfId="1" applyNumberFormat="1" applyFont="1" applyFill="1" applyBorder="1" applyAlignment="1"/>
    <xf numFmtId="166" fontId="3" fillId="2" borderId="32" xfId="1" applyNumberFormat="1" applyFont="1" applyFill="1" applyBorder="1" applyAlignment="1"/>
    <xf numFmtId="166" fontId="11" fillId="2" borderId="21" xfId="1" applyNumberFormat="1" applyFont="1" applyFill="1" applyBorder="1" applyAlignment="1"/>
    <xf numFmtId="166" fontId="11" fillId="2" borderId="1" xfId="1" applyNumberFormat="1" applyFont="1" applyFill="1" applyBorder="1" applyAlignment="1"/>
    <xf numFmtId="166" fontId="11" fillId="2" borderId="28" xfId="1" applyNumberFormat="1" applyFont="1" applyFill="1" applyBorder="1" applyAlignment="1"/>
    <xf numFmtId="166" fontId="11" fillId="2" borderId="32" xfId="1" applyNumberFormat="1" applyFont="1" applyFill="1" applyBorder="1" applyAlignment="1"/>
    <xf numFmtId="166" fontId="3" fillId="2" borderId="21" xfId="0" applyNumberFormat="1" applyFont="1" applyFill="1" applyBorder="1" applyAlignment="1"/>
    <xf numFmtId="166" fontId="3" fillId="2" borderId="1" xfId="0" applyNumberFormat="1" applyFont="1" applyFill="1" applyBorder="1" applyAlignment="1"/>
    <xf numFmtId="166" fontId="3" fillId="2" borderId="28" xfId="0" applyNumberFormat="1" applyFont="1" applyFill="1" applyBorder="1" applyAlignment="1"/>
    <xf numFmtId="166" fontId="3" fillId="2" borderId="32" xfId="0" applyNumberFormat="1" applyFont="1" applyFill="1" applyBorder="1" applyAlignment="1"/>
    <xf numFmtId="166" fontId="11" fillId="2" borderId="19" xfId="1" applyNumberFormat="1" applyFont="1" applyFill="1" applyBorder="1" applyAlignment="1"/>
    <xf numFmtId="166" fontId="11" fillId="2" borderId="26" xfId="1" applyNumberFormat="1" applyFont="1" applyFill="1" applyBorder="1" applyAlignment="1"/>
    <xf numFmtId="166" fontId="11" fillId="2" borderId="27" xfId="1" applyNumberFormat="1" applyFont="1" applyFill="1" applyBorder="1" applyAlignment="1"/>
    <xf numFmtId="166" fontId="11" fillId="2" borderId="31" xfId="1" applyNumberFormat="1" applyFont="1" applyFill="1" applyBorder="1" applyAlignment="1"/>
    <xf numFmtId="166" fontId="3" fillId="2" borderId="19" xfId="1" applyNumberFormat="1" applyFont="1" applyFill="1" applyBorder="1" applyAlignment="1"/>
    <xf numFmtId="166" fontId="3" fillId="2" borderId="26" xfId="1" applyNumberFormat="1" applyFont="1" applyFill="1" applyBorder="1" applyAlignment="1"/>
    <xf numFmtId="166" fontId="3" fillId="2" borderId="27" xfId="1" applyNumberFormat="1" applyFont="1" applyFill="1" applyBorder="1" applyAlignment="1"/>
    <xf numFmtId="166" fontId="3" fillId="2" borderId="31" xfId="1" applyNumberFormat="1" applyFont="1" applyFill="1" applyBorder="1" applyAlignment="1"/>
    <xf numFmtId="166" fontId="3" fillId="2" borderId="19" xfId="0" applyNumberFormat="1" applyFont="1" applyFill="1" applyBorder="1" applyAlignment="1"/>
    <xf numFmtId="166" fontId="3" fillId="2" borderId="26" xfId="0" applyNumberFormat="1" applyFont="1" applyFill="1" applyBorder="1" applyAlignment="1"/>
    <xf numFmtId="166" fontId="3" fillId="2" borderId="27" xfId="0" applyNumberFormat="1" applyFont="1" applyFill="1" applyBorder="1" applyAlignment="1"/>
    <xf numFmtId="166" fontId="3" fillId="2" borderId="31" xfId="0" applyNumberFormat="1" applyFont="1" applyFill="1" applyBorder="1" applyAlignment="1"/>
    <xf numFmtId="166" fontId="22" fillId="2" borderId="21" xfId="0" applyNumberFormat="1" applyFont="1" applyFill="1" applyBorder="1" applyAlignment="1"/>
    <xf numFmtId="166" fontId="22" fillId="2" borderId="1" xfId="0" applyNumberFormat="1" applyFont="1" applyFill="1" applyBorder="1" applyAlignment="1"/>
    <xf numFmtId="166" fontId="22" fillId="2" borderId="28" xfId="0" applyNumberFormat="1" applyFont="1" applyFill="1" applyBorder="1" applyAlignment="1"/>
    <xf numFmtId="166" fontId="19" fillId="0" borderId="21" xfId="1" applyNumberFormat="1" applyFont="1" applyFill="1" applyBorder="1" applyAlignment="1"/>
    <xf numFmtId="166" fontId="19" fillId="0" borderId="1" xfId="1" applyNumberFormat="1" applyFont="1" applyFill="1" applyBorder="1" applyAlignment="1"/>
    <xf numFmtId="166" fontId="19" fillId="0" borderId="28" xfId="1" applyNumberFormat="1" applyFont="1" applyFill="1" applyBorder="1" applyAlignment="1"/>
    <xf numFmtId="166" fontId="19" fillId="0" borderId="32" xfId="1" applyNumberFormat="1" applyFont="1" applyFill="1" applyBorder="1" applyAlignment="1"/>
    <xf numFmtId="166" fontId="19" fillId="2" borderId="28" xfId="1" applyNumberFormat="1" applyFont="1" applyFill="1" applyBorder="1" applyAlignment="1"/>
    <xf numFmtId="166" fontId="7" fillId="0" borderId="21" xfId="1" applyNumberFormat="1" applyFont="1" applyFill="1" applyBorder="1" applyAlignment="1"/>
    <xf numFmtId="166" fontId="7" fillId="0" borderId="1" xfId="1" applyNumberFormat="1" applyFont="1" applyFill="1" applyBorder="1" applyAlignment="1"/>
    <xf numFmtId="166" fontId="7" fillId="0" borderId="28" xfId="1" applyNumberFormat="1" applyFont="1" applyFill="1" applyBorder="1" applyAlignment="1"/>
    <xf numFmtId="166" fontId="7" fillId="0" borderId="32" xfId="1" applyNumberFormat="1" applyFont="1" applyFill="1" applyBorder="1" applyAlignment="1"/>
    <xf numFmtId="166" fontId="7" fillId="2" borderId="28" xfId="1" applyNumberFormat="1" applyFont="1" applyFill="1" applyBorder="1" applyAlignment="1"/>
    <xf numFmtId="166" fontId="32" fillId="0" borderId="21" xfId="1" applyNumberFormat="1" applyFont="1" applyFill="1" applyBorder="1" applyAlignment="1"/>
    <xf numFmtId="166" fontId="32" fillId="0" borderId="1" xfId="1" applyNumberFormat="1" applyFont="1" applyFill="1" applyBorder="1" applyAlignment="1"/>
    <xf numFmtId="166" fontId="32" fillId="0" borderId="32" xfId="1" applyNumberFormat="1" applyFont="1" applyFill="1" applyBorder="1" applyAlignment="1"/>
    <xf numFmtId="166" fontId="32" fillId="2" borderId="28" xfId="1" applyNumberFormat="1" applyFont="1" applyFill="1" applyBorder="1" applyAlignment="1"/>
    <xf numFmtId="166" fontId="32" fillId="2" borderId="32" xfId="1" applyNumberFormat="1" applyFont="1" applyFill="1" applyBorder="1" applyAlignment="1"/>
    <xf numFmtId="166" fontId="32" fillId="2" borderId="32" xfId="0" applyNumberFormat="1" applyFont="1" applyFill="1" applyBorder="1" applyAlignment="1"/>
    <xf numFmtId="166" fontId="32" fillId="2" borderId="21" xfId="1" applyNumberFormat="1" applyFont="1" applyFill="1" applyBorder="1" applyAlignment="1"/>
    <xf numFmtId="166" fontId="32" fillId="2" borderId="1" xfId="1" applyNumberFormat="1" applyFont="1" applyFill="1" applyBorder="1" applyAlignment="1"/>
    <xf numFmtId="166" fontId="32" fillId="0" borderId="29" xfId="1" applyNumberFormat="1" applyFont="1" applyFill="1" applyBorder="1" applyAlignment="1"/>
    <xf numFmtId="166" fontId="32" fillId="0" borderId="7" xfId="1" applyNumberFormat="1" applyFont="1" applyFill="1" applyBorder="1" applyAlignment="1"/>
    <xf numFmtId="166" fontId="32" fillId="0" borderId="33" xfId="1" applyNumberFormat="1" applyFont="1" applyFill="1" applyBorder="1" applyAlignment="1"/>
    <xf numFmtId="166" fontId="32" fillId="2" borderId="30" xfId="1" applyNumberFormat="1" applyFont="1" applyFill="1" applyBorder="1" applyAlignment="1"/>
    <xf numFmtId="166" fontId="32" fillId="2" borderId="33" xfId="1" applyNumberFormat="1" applyFont="1" applyFill="1" applyBorder="1" applyAlignment="1"/>
    <xf numFmtId="166" fontId="32" fillId="2" borderId="29" xfId="0" applyNumberFormat="1" applyFont="1" applyFill="1" applyBorder="1" applyAlignment="1"/>
    <xf numFmtId="166" fontId="32" fillId="2" borderId="7" xfId="0" applyNumberFormat="1" applyFont="1" applyFill="1" applyBorder="1" applyAlignment="1"/>
    <xf numFmtId="166" fontId="32" fillId="2" borderId="30" xfId="0" applyNumberFormat="1" applyFont="1" applyFill="1" applyBorder="1" applyAlignment="1"/>
    <xf numFmtId="166" fontId="32" fillId="2" borderId="33" xfId="0" applyNumberFormat="1" applyFont="1" applyFill="1" applyBorder="1" applyAlignment="1"/>
    <xf numFmtId="166" fontId="32" fillId="2" borderId="29" xfId="1" applyNumberFormat="1" applyFont="1" applyFill="1" applyBorder="1" applyAlignment="1"/>
    <xf numFmtId="166" fontId="32" fillId="2" borderId="7" xfId="1" applyNumberFormat="1" applyFont="1" applyFill="1" applyBorder="1" applyAlignment="1"/>
    <xf numFmtId="0" fontId="3" fillId="13" borderId="5" xfId="0" applyFont="1" applyFill="1" applyBorder="1" applyAlignment="1">
      <alignment horizontal="center"/>
    </xf>
    <xf numFmtId="166" fontId="19" fillId="13" borderId="21" xfId="1" applyNumberFormat="1" applyFont="1" applyFill="1" applyBorder="1" applyAlignment="1"/>
    <xf numFmtId="166" fontId="19" fillId="13" borderId="1" xfId="1" applyNumberFormat="1" applyFont="1" applyFill="1" applyBorder="1" applyAlignment="1"/>
    <xf numFmtId="166" fontId="19" fillId="13" borderId="28" xfId="1" applyNumberFormat="1" applyFont="1" applyFill="1" applyBorder="1" applyAlignment="1"/>
    <xf numFmtId="166" fontId="19" fillId="13" borderId="32" xfId="1" applyNumberFormat="1" applyFont="1" applyFill="1" applyBorder="1" applyAlignment="1"/>
    <xf numFmtId="166" fontId="3" fillId="13" borderId="32" xfId="1" applyNumberFormat="1" applyFont="1" applyFill="1" applyBorder="1" applyAlignment="1"/>
    <xf numFmtId="166" fontId="3" fillId="13" borderId="32" xfId="0" applyNumberFormat="1" applyFont="1" applyFill="1" applyBorder="1" applyAlignment="1"/>
    <xf numFmtId="166" fontId="3" fillId="13" borderId="21" xfId="1" applyNumberFormat="1" applyFont="1" applyFill="1" applyBorder="1" applyAlignment="1"/>
    <xf numFmtId="166" fontId="3" fillId="13" borderId="1" xfId="1" applyNumberFormat="1" applyFont="1" applyFill="1" applyBorder="1" applyAlignment="1"/>
    <xf numFmtId="166" fontId="3" fillId="13" borderId="28" xfId="1" applyNumberFormat="1" applyFont="1" applyFill="1" applyBorder="1" applyAlignment="1"/>
    <xf numFmtId="166" fontId="3" fillId="0" borderId="0" xfId="0" applyNumberFormat="1" applyFont="1" applyAlignment="1"/>
    <xf numFmtId="166" fontId="3" fillId="13" borderId="0" xfId="0" applyNumberFormat="1" applyFont="1" applyFill="1" applyAlignment="1"/>
    <xf numFmtId="0" fontId="0" fillId="8" borderId="0" xfId="0" applyFill="1" applyAlignment="1">
      <alignment wrapText="1"/>
    </xf>
    <xf numFmtId="3" fontId="3" fillId="10" borderId="1" xfId="0" applyNumberFormat="1" applyFont="1" applyFill="1" applyBorder="1" applyAlignment="1"/>
    <xf numFmtId="3" fontId="3" fillId="0" borderId="26" xfId="0" applyNumberFormat="1" applyFont="1" applyFill="1" applyBorder="1" applyAlignment="1"/>
    <xf numFmtId="3" fontId="3" fillId="0" borderId="1" xfId="0" applyNumberFormat="1" applyFont="1" applyFill="1" applyBorder="1" applyAlignment="1"/>
    <xf numFmtId="167" fontId="7" fillId="0" borderId="20" xfId="0" applyNumberFormat="1" applyFont="1" applyFill="1" applyBorder="1" applyAlignment="1"/>
    <xf numFmtId="167" fontId="7" fillId="0" borderId="4" xfId="0" applyNumberFormat="1" applyFont="1" applyFill="1" applyBorder="1" applyAlignment="1"/>
    <xf numFmtId="167" fontId="23" fillId="0" borderId="4" xfId="0" applyNumberFormat="1" applyFont="1" applyFill="1" applyBorder="1" applyAlignment="1"/>
    <xf numFmtId="167" fontId="23" fillId="0" borderId="10" xfId="0" applyNumberFormat="1" applyFont="1" applyFill="1" applyBorder="1" applyAlignment="1"/>
    <xf numFmtId="3" fontId="3" fillId="0" borderId="19" xfId="0" applyNumberFormat="1" applyFont="1" applyFill="1" applyBorder="1" applyAlignment="1"/>
    <xf numFmtId="3" fontId="3" fillId="0" borderId="20" xfId="0" applyNumberFormat="1" applyFont="1" applyFill="1" applyBorder="1" applyAlignment="1"/>
    <xf numFmtId="3" fontId="3" fillId="0" borderId="21" xfId="0" applyNumberFormat="1" applyFont="1" applyFill="1" applyBorder="1" applyAlignment="1"/>
    <xf numFmtId="3" fontId="3" fillId="0" borderId="4" xfId="0" applyNumberFormat="1" applyFont="1" applyFill="1" applyBorder="1" applyAlignment="1"/>
    <xf numFmtId="3" fontId="23" fillId="0" borderId="4" xfId="0" applyNumberFormat="1" applyFont="1" applyFill="1" applyBorder="1" applyAlignment="1"/>
    <xf numFmtId="3" fontId="3" fillId="0" borderId="29" xfId="0" applyNumberFormat="1" applyFont="1" applyFill="1" applyBorder="1" applyAlignment="1"/>
    <xf numFmtId="3" fontId="3" fillId="0" borderId="7" xfId="0" applyNumberFormat="1" applyFont="1" applyFill="1" applyBorder="1" applyAlignment="1"/>
    <xf numFmtId="3" fontId="3" fillId="0" borderId="140" xfId="0" applyNumberFormat="1" applyFont="1" applyFill="1" applyBorder="1" applyAlignment="1"/>
    <xf numFmtId="3" fontId="23" fillId="0" borderId="10" xfId="0" applyNumberFormat="1" applyFont="1" applyFill="1" applyBorder="1" applyAlignment="1"/>
    <xf numFmtId="0" fontId="35" fillId="14" borderId="22" xfId="0" applyFont="1" applyFill="1" applyBorder="1" applyAlignment="1">
      <alignment horizontal="center"/>
    </xf>
    <xf numFmtId="0" fontId="35" fillId="14" borderId="8" xfId="0" applyFont="1" applyFill="1" applyBorder="1" applyAlignment="1">
      <alignment horizontal="center"/>
    </xf>
    <xf numFmtId="175" fontId="29" fillId="2" borderId="71" xfId="0" applyNumberFormat="1" applyFont="1" applyFill="1" applyBorder="1" applyAlignment="1"/>
    <xf numFmtId="175" fontId="29" fillId="2" borderId="100" xfId="0" applyNumberFormat="1" applyFont="1" applyFill="1" applyBorder="1" applyAlignment="1"/>
    <xf numFmtId="175" fontId="26" fillId="0" borderId="100" xfId="0" applyNumberFormat="1" applyFont="1" applyBorder="1"/>
    <xf numFmtId="175" fontId="29" fillId="8" borderId="71" xfId="0" applyNumberFormat="1" applyFont="1" applyFill="1" applyBorder="1" applyAlignment="1"/>
    <xf numFmtId="175" fontId="29" fillId="8" borderId="100" xfId="0" applyNumberFormat="1" applyFont="1" applyFill="1" applyBorder="1" applyAlignment="1"/>
    <xf numFmtId="175" fontId="0" fillId="8" borderId="71" xfId="0" applyNumberFormat="1" applyFill="1" applyBorder="1" applyAlignment="1"/>
    <xf numFmtId="175" fontId="0" fillId="8" borderId="100" xfId="0" applyNumberFormat="1" applyFill="1" applyBorder="1" applyAlignment="1"/>
    <xf numFmtId="175" fontId="0" fillId="2" borderId="100" xfId="0" applyNumberFormat="1" applyFill="1" applyBorder="1" applyAlignment="1"/>
    <xf numFmtId="175" fontId="29" fillId="2" borderId="66" xfId="0" applyNumberFormat="1" applyFont="1" applyFill="1" applyBorder="1" applyAlignment="1"/>
    <xf numFmtId="175" fontId="29" fillId="2" borderId="69" xfId="0" applyNumberFormat="1" applyFont="1" applyFill="1" applyBorder="1" applyAlignment="1"/>
    <xf numFmtId="175" fontId="26" fillId="0" borderId="69" xfId="0" applyNumberFormat="1" applyFont="1" applyBorder="1"/>
    <xf numFmtId="175" fontId="29" fillId="8" borderId="66" xfId="0" applyNumberFormat="1" applyFont="1" applyFill="1" applyBorder="1" applyAlignment="1"/>
    <xf numFmtId="175" fontId="29" fillId="8" borderId="69" xfId="0" applyNumberFormat="1" applyFont="1" applyFill="1" applyBorder="1" applyAlignment="1"/>
    <xf numFmtId="175" fontId="0" fillId="8" borderId="66" xfId="0" applyNumberFormat="1" applyFill="1" applyBorder="1" applyAlignment="1"/>
    <xf numFmtId="175" fontId="0" fillId="8" borderId="69" xfId="0" applyNumberFormat="1" applyFill="1" applyBorder="1" applyAlignment="1"/>
    <xf numFmtId="175" fontId="0" fillId="2" borderId="69" xfId="0" applyNumberFormat="1" applyFill="1" applyBorder="1" applyAlignment="1"/>
    <xf numFmtId="175" fontId="9" fillId="8" borderId="66" xfId="0" applyNumberFormat="1" applyFont="1" applyFill="1" applyBorder="1" applyAlignment="1"/>
    <xf numFmtId="175" fontId="9" fillId="8" borderId="69" xfId="0" applyNumberFormat="1" applyFont="1" applyFill="1" applyBorder="1" applyAlignment="1"/>
    <xf numFmtId="175" fontId="9" fillId="2" borderId="69" xfId="0" applyNumberFormat="1" applyFont="1" applyFill="1" applyBorder="1" applyAlignment="1"/>
    <xf numFmtId="175" fontId="29" fillId="2" borderId="67" xfId="0" applyNumberFormat="1" applyFont="1" applyFill="1" applyBorder="1" applyAlignment="1"/>
    <xf numFmtId="175" fontId="29" fillId="2" borderId="77" xfId="0" applyNumberFormat="1" applyFont="1" applyFill="1" applyBorder="1" applyAlignment="1"/>
    <xf numFmtId="175" fontId="26" fillId="0" borderId="77" xfId="0" applyNumberFormat="1" applyFont="1" applyBorder="1"/>
    <xf numFmtId="175" fontId="29" fillId="8" borderId="67" xfId="0" applyNumberFormat="1" applyFont="1" applyFill="1" applyBorder="1" applyAlignment="1"/>
    <xf numFmtId="175" fontId="29" fillId="8" borderId="77" xfId="0" applyNumberFormat="1" applyFont="1" applyFill="1" applyBorder="1" applyAlignment="1"/>
    <xf numFmtId="175" fontId="9" fillId="8" borderId="67" xfId="0" applyNumberFormat="1" applyFont="1" applyFill="1" applyBorder="1" applyAlignment="1"/>
    <xf numFmtId="175" fontId="9" fillId="8" borderId="77" xfId="0" applyNumberFormat="1" applyFont="1" applyFill="1" applyBorder="1" applyAlignment="1"/>
    <xf numFmtId="175" fontId="9" fillId="2" borderId="77" xfId="0" applyNumberFormat="1" applyFont="1" applyFill="1" applyBorder="1" applyAlignment="1"/>
    <xf numFmtId="175" fontId="0" fillId="0" borderId="100" xfId="0" applyNumberFormat="1" applyBorder="1"/>
    <xf numFmtId="175" fontId="0" fillId="0" borderId="69" xfId="0" applyNumberFormat="1" applyBorder="1"/>
    <xf numFmtId="175" fontId="27" fillId="0" borderId="69" xfId="0" applyNumberFormat="1" applyFont="1" applyBorder="1"/>
    <xf numFmtId="175" fontId="21" fillId="11" borderId="100" xfId="0" applyNumberFormat="1" applyFont="1" applyFill="1" applyBorder="1" applyAlignment="1"/>
    <xf numFmtId="175" fontId="21" fillId="11" borderId="69" xfId="0" applyNumberFormat="1" applyFont="1" applyFill="1" applyBorder="1" applyAlignment="1"/>
    <xf numFmtId="175" fontId="21" fillId="11" borderId="77" xfId="0" applyNumberFormat="1" applyFont="1" applyFill="1" applyBorder="1" applyAlignment="1"/>
    <xf numFmtId="169" fontId="0" fillId="8" borderId="21" xfId="0" applyNumberFormat="1" applyFill="1" applyBorder="1" applyAlignment="1">
      <alignment horizontal="center" vertical="center"/>
    </xf>
    <xf numFmtId="169" fontId="0" fillId="8" borderId="1" xfId="0" applyNumberFormat="1" applyFill="1" applyBorder="1" applyAlignment="1">
      <alignment horizontal="center" vertical="center"/>
    </xf>
    <xf numFmtId="170" fontId="0" fillId="8" borderId="48" xfId="0" applyNumberFormat="1" applyFill="1" applyBorder="1" applyAlignment="1">
      <alignment horizontal="center" vertical="center"/>
    </xf>
    <xf numFmtId="170" fontId="0" fillId="8" borderId="1" xfId="0" applyNumberFormat="1" applyFill="1" applyBorder="1" applyAlignment="1">
      <alignment horizontal="center" vertical="center"/>
    </xf>
    <xf numFmtId="170" fontId="0" fillId="8" borderId="4" xfId="0" applyNumberFormat="1" applyFill="1" applyBorder="1" applyAlignment="1">
      <alignment horizontal="center" vertical="center"/>
    </xf>
    <xf numFmtId="169" fontId="0" fillId="8" borderId="19" xfId="0" applyNumberFormat="1" applyFill="1" applyBorder="1" applyAlignment="1">
      <alignment horizontal="center" vertical="center"/>
    </xf>
    <xf numFmtId="169" fontId="0" fillId="8" borderId="26" xfId="0" applyNumberFormat="1" applyFill="1" applyBorder="1" applyAlignment="1">
      <alignment horizontal="center" vertical="center"/>
    </xf>
    <xf numFmtId="170" fontId="0" fillId="8" borderId="47" xfId="0" applyNumberFormat="1" applyFill="1" applyBorder="1" applyAlignment="1">
      <alignment horizontal="center" vertical="center"/>
    </xf>
    <xf numFmtId="170" fontId="0" fillId="8" borderId="26" xfId="0" applyNumberFormat="1" applyFill="1" applyBorder="1" applyAlignment="1">
      <alignment horizontal="center" vertical="center"/>
    </xf>
    <xf numFmtId="0" fontId="0" fillId="8" borderId="44" xfId="0" applyFill="1" applyBorder="1" applyAlignment="1">
      <alignment horizontal="center" vertical="center"/>
    </xf>
    <xf numFmtId="170" fontId="0" fillId="8" borderId="20" xfId="0" applyNumberFormat="1" applyFill="1" applyBorder="1" applyAlignment="1">
      <alignment horizontal="center" vertical="center"/>
    </xf>
    <xf numFmtId="0" fontId="0" fillId="8" borderId="45" xfId="0" applyFill="1" applyBorder="1" applyAlignment="1">
      <alignment horizontal="center" vertical="center"/>
    </xf>
    <xf numFmtId="175" fontId="3" fillId="2" borderId="71" xfId="0" applyNumberFormat="1" applyFont="1" applyFill="1" applyBorder="1" applyAlignment="1"/>
    <xf numFmtId="175" fontId="3" fillId="2" borderId="100" xfId="0" applyNumberFormat="1" applyFont="1" applyFill="1" applyBorder="1" applyAlignment="1"/>
    <xf numFmtId="175" fontId="3" fillId="2" borderId="66" xfId="0" applyNumberFormat="1" applyFont="1" applyFill="1" applyBorder="1" applyAlignment="1"/>
    <xf numFmtId="175" fontId="3" fillId="2" borderId="69" xfId="0" applyNumberFormat="1" applyFont="1" applyFill="1" applyBorder="1" applyAlignment="1"/>
    <xf numFmtId="175" fontId="3" fillId="2" borderId="67" xfId="0" applyNumberFormat="1" applyFont="1" applyFill="1" applyBorder="1" applyAlignment="1"/>
    <xf numFmtId="175" fontId="3" fillId="2" borderId="77" xfId="0" applyNumberFormat="1" applyFont="1" applyFill="1" applyBorder="1" applyAlignment="1"/>
    <xf numFmtId="175" fontId="3" fillId="8" borderId="71" xfId="0" applyNumberFormat="1" applyFont="1" applyFill="1" applyBorder="1" applyAlignment="1"/>
    <xf numFmtId="175" fontId="3" fillId="8" borderId="100" xfId="0" applyNumberFormat="1" applyFont="1" applyFill="1" applyBorder="1" applyAlignment="1"/>
    <xf numFmtId="175" fontId="3" fillId="8" borderId="66" xfId="0" applyNumberFormat="1" applyFont="1" applyFill="1" applyBorder="1" applyAlignment="1"/>
    <xf numFmtId="175" fontId="3" fillId="8" borderId="69" xfId="0" applyNumberFormat="1" applyFont="1" applyFill="1" applyBorder="1" applyAlignment="1"/>
    <xf numFmtId="175" fontId="3" fillId="8" borderId="67" xfId="0" applyNumberFormat="1" applyFont="1" applyFill="1" applyBorder="1" applyAlignment="1"/>
    <xf numFmtId="175" fontId="3" fillId="8" borderId="77" xfId="0" applyNumberFormat="1" applyFont="1" applyFill="1" applyBorder="1" applyAlignment="1"/>
    <xf numFmtId="0" fontId="6" fillId="8" borderId="0" xfId="0" applyFont="1" applyFill="1"/>
    <xf numFmtId="0" fontId="6" fillId="8" borderId="141" xfId="0" applyFont="1" applyFill="1" applyBorder="1"/>
    <xf numFmtId="0" fontId="6" fillId="8" borderId="142" xfId="0" applyFont="1" applyFill="1" applyBorder="1"/>
    <xf numFmtId="0" fontId="6" fillId="8" borderId="143" xfId="0" applyFont="1" applyFill="1" applyBorder="1"/>
    <xf numFmtId="0" fontId="0" fillId="8" borderId="78" xfId="0" applyFill="1" applyBorder="1" applyAlignment="1">
      <alignment horizontal="center"/>
    </xf>
    <xf numFmtId="0" fontId="0" fillId="8" borderId="66" xfId="0" applyFill="1" applyBorder="1" applyAlignment="1">
      <alignment horizontal="center"/>
    </xf>
    <xf numFmtId="0" fontId="0" fillId="8" borderId="67" xfId="0" applyFill="1" applyBorder="1" applyAlignment="1">
      <alignment horizontal="center"/>
    </xf>
    <xf numFmtId="169" fontId="0" fillId="6" borderId="29" xfId="0" applyNumberFormat="1" applyFill="1" applyBorder="1" applyAlignment="1">
      <alignment horizontal="center" vertical="center"/>
    </xf>
    <xf numFmtId="169" fontId="0" fillId="6" borderId="7" xfId="0" applyNumberFormat="1" applyFill="1" applyBorder="1" applyAlignment="1">
      <alignment horizontal="center" vertical="center"/>
    </xf>
    <xf numFmtId="170" fontId="0" fillId="6" borderId="144" xfId="0" applyNumberFormat="1" applyFill="1" applyBorder="1" applyAlignment="1">
      <alignment horizontal="center" vertical="center"/>
    </xf>
    <xf numFmtId="170" fontId="0" fillId="6" borderId="7" xfId="0" applyNumberFormat="1" applyFill="1" applyBorder="1" applyAlignment="1">
      <alignment horizontal="center" vertical="center"/>
    </xf>
    <xf numFmtId="170" fontId="0" fillId="6" borderId="10" xfId="0" applyNumberFormat="1" applyFill="1" applyBorder="1" applyAlignment="1">
      <alignment horizontal="center" vertical="center"/>
    </xf>
    <xf numFmtId="0" fontId="0" fillId="8" borderId="146" xfId="0" applyFill="1" applyBorder="1"/>
    <xf numFmtId="175" fontId="7" fillId="8" borderId="147" xfId="0" applyNumberFormat="1" applyFont="1" applyFill="1" applyBorder="1" applyAlignment="1">
      <alignment horizontal="right" indent="1"/>
    </xf>
    <xf numFmtId="172" fontId="7" fillId="8" borderId="147" xfId="0" applyNumberFormat="1" applyFont="1" applyFill="1" applyBorder="1" applyAlignment="1">
      <alignment horizontal="right" indent="1"/>
    </xf>
    <xf numFmtId="172" fontId="3" fillId="9" borderId="109" xfId="0" applyNumberFormat="1" applyFont="1" applyFill="1" applyBorder="1" applyAlignment="1">
      <alignment horizontal="right" indent="1"/>
    </xf>
    <xf numFmtId="172" fontId="3" fillId="9" borderId="93" xfId="0" applyNumberFormat="1" applyFont="1" applyFill="1" applyBorder="1" applyAlignment="1">
      <alignment horizontal="right" indent="1"/>
    </xf>
    <xf numFmtId="172" fontId="3" fillId="9" borderId="110" xfId="0" applyNumberFormat="1" applyFont="1" applyFill="1" applyBorder="1" applyAlignment="1">
      <alignment horizontal="right" indent="1"/>
    </xf>
    <xf numFmtId="172" fontId="7" fillId="8" borderId="111" xfId="0" applyNumberFormat="1" applyFont="1" applyFill="1" applyBorder="1" applyAlignment="1">
      <alignment horizontal="right" indent="1"/>
    </xf>
    <xf numFmtId="172" fontId="0" fillId="12" borderId="134" xfId="0" applyNumberFormat="1" applyFill="1" applyBorder="1" applyAlignment="1">
      <alignment horizontal="right" indent="1"/>
    </xf>
    <xf numFmtId="0" fontId="0" fillId="8" borderId="149" xfId="0" applyFill="1" applyBorder="1"/>
    <xf numFmtId="175" fontId="7" fillId="8" borderId="151" xfId="0" applyNumberFormat="1" applyFont="1" applyFill="1" applyBorder="1" applyAlignment="1">
      <alignment horizontal="right" indent="1"/>
    </xf>
    <xf numFmtId="175" fontId="0" fillId="12" borderId="152" xfId="0" applyNumberFormat="1" applyFill="1" applyBorder="1" applyAlignment="1">
      <alignment horizontal="right" indent="1"/>
    </xf>
    <xf numFmtId="0" fontId="0" fillId="8" borderId="79" xfId="0" applyFill="1" applyBorder="1" applyAlignment="1">
      <alignment horizontal="center"/>
    </xf>
    <xf numFmtId="0" fontId="0" fillId="8" borderId="80" xfId="0" applyFill="1" applyBorder="1" applyAlignment="1">
      <alignment horizontal="center"/>
    </xf>
    <xf numFmtId="0" fontId="0" fillId="8" borderId="69" xfId="0" applyFill="1" applyBorder="1" applyAlignment="1">
      <alignment horizontal="center"/>
    </xf>
    <xf numFmtId="0" fontId="0" fillId="8" borderId="68" xfId="0" applyFill="1" applyBorder="1" applyAlignment="1">
      <alignment horizontal="center"/>
    </xf>
    <xf numFmtId="165" fontId="0" fillId="8" borderId="69" xfId="0" applyNumberFormat="1" applyFill="1" applyBorder="1" applyAlignment="1">
      <alignment horizontal="center"/>
    </xf>
    <xf numFmtId="165" fontId="0" fillId="8" borderId="68" xfId="0" applyNumberFormat="1" applyFill="1" applyBorder="1" applyAlignment="1">
      <alignment horizontal="center"/>
    </xf>
    <xf numFmtId="165" fontId="25" fillId="8" borderId="69" xfId="0" applyNumberFormat="1" applyFont="1" applyFill="1" applyBorder="1" applyAlignment="1">
      <alignment horizontal="center"/>
    </xf>
    <xf numFmtId="165" fontId="25" fillId="8" borderId="68" xfId="0" applyNumberFormat="1" applyFont="1" applyFill="1" applyBorder="1" applyAlignment="1">
      <alignment horizontal="center"/>
    </xf>
    <xf numFmtId="165" fontId="25" fillId="8" borderId="77" xfId="0" applyNumberFormat="1" applyFont="1" applyFill="1" applyBorder="1" applyAlignment="1">
      <alignment horizontal="center"/>
    </xf>
    <xf numFmtId="165" fontId="25" fillId="8" borderId="73" xfId="0" applyNumberFormat="1" applyFont="1" applyFill="1" applyBorder="1" applyAlignment="1">
      <alignment horizontal="center"/>
    </xf>
    <xf numFmtId="175" fontId="3" fillId="8" borderId="107" xfId="0" applyNumberFormat="1" applyFont="1" applyFill="1" applyBorder="1" applyAlignment="1">
      <alignment horizontal="right" indent="1"/>
    </xf>
    <xf numFmtId="172" fontId="3" fillId="8" borderId="107" xfId="0" applyNumberFormat="1" applyFont="1" applyFill="1" applyBorder="1" applyAlignment="1">
      <alignment horizontal="right" indent="1"/>
    </xf>
    <xf numFmtId="175" fontId="3" fillId="8" borderId="150" xfId="0" applyNumberFormat="1" applyFont="1" applyFill="1" applyBorder="1" applyAlignment="1">
      <alignment horizontal="right" indent="1"/>
    </xf>
    <xf numFmtId="175" fontId="21" fillId="8" borderId="107" xfId="0" applyNumberFormat="1" applyFont="1" applyFill="1" applyBorder="1" applyAlignment="1">
      <alignment horizontal="right" indent="1"/>
    </xf>
    <xf numFmtId="0" fontId="0" fillId="2" borderId="2" xfId="0" applyFill="1" applyBorder="1" applyAlignment="1"/>
    <xf numFmtId="0" fontId="0" fillId="2" borderId="63" xfId="0" applyFill="1" applyBorder="1" applyAlignment="1"/>
    <xf numFmtId="0" fontId="0" fillId="2" borderId="64" xfId="0" applyFill="1" applyBorder="1" applyAlignment="1"/>
    <xf numFmtId="0" fontId="0" fillId="2" borderId="96" xfId="0" applyFill="1" applyBorder="1" applyAlignment="1">
      <alignment wrapText="1"/>
    </xf>
    <xf numFmtId="0" fontId="0" fillId="2" borderId="97" xfId="0" applyFill="1" applyBorder="1" applyAlignment="1">
      <alignment wrapText="1"/>
    </xf>
    <xf numFmtId="0" fontId="20" fillId="2" borderId="0" xfId="0" applyFont="1" applyFill="1" applyAlignment="1"/>
    <xf numFmtId="0" fontId="7" fillId="2" borderId="96" xfId="0" applyFont="1" applyFill="1" applyBorder="1" applyAlignment="1"/>
    <xf numFmtId="0" fontId="7" fillId="2" borderId="97" xfId="0" applyFont="1" applyFill="1" applyBorder="1" applyAlignment="1"/>
    <xf numFmtId="0" fontId="3" fillId="2" borderId="96" xfId="0" applyFont="1" applyFill="1" applyBorder="1" applyAlignment="1"/>
    <xf numFmtId="0" fontId="0" fillId="2" borderId="97" xfId="0" applyFill="1" applyBorder="1" applyAlignment="1"/>
    <xf numFmtId="0" fontId="0" fillId="2" borderId="96" xfId="0" applyFill="1" applyBorder="1" applyAlignment="1"/>
    <xf numFmtId="0" fontId="22" fillId="3" borderId="119" xfId="0" applyFont="1" applyFill="1" applyBorder="1" applyAlignment="1">
      <alignment horizontal="center" vertical="center" wrapText="1"/>
    </xf>
    <xf numFmtId="0" fontId="22" fillId="3" borderId="120" xfId="0" applyFont="1" applyFill="1" applyBorder="1" applyAlignment="1">
      <alignment horizontal="center" vertical="center" wrapText="1"/>
    </xf>
    <xf numFmtId="0" fontId="6" fillId="3" borderId="51" xfId="0" applyFont="1" applyFill="1" applyBorder="1" applyAlignment="1">
      <alignment horizontal="center" vertical="center" wrapText="1"/>
    </xf>
    <xf numFmtId="0" fontId="6" fillId="3" borderId="8"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52" xfId="0" applyFont="1" applyFill="1" applyBorder="1" applyAlignment="1">
      <alignment horizontal="center" vertical="center" wrapText="1"/>
    </xf>
    <xf numFmtId="0" fontId="6" fillId="3" borderId="39"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4" xfId="0" applyFont="1" applyFill="1" applyBorder="1" applyAlignment="1">
      <alignment horizontal="center" vertical="center"/>
    </xf>
    <xf numFmtId="0" fontId="6" fillId="3" borderId="50" xfId="0" applyFont="1" applyFill="1" applyBorder="1" applyAlignment="1">
      <alignment horizontal="center" vertical="center" wrapText="1"/>
    </xf>
    <xf numFmtId="0" fontId="6" fillId="3" borderId="22" xfId="0" applyFont="1" applyFill="1" applyBorder="1" applyAlignment="1">
      <alignment horizontal="center" vertical="center" wrapText="1"/>
    </xf>
    <xf numFmtId="0" fontId="6" fillId="3" borderId="138" xfId="0" applyFont="1" applyFill="1" applyBorder="1" applyAlignment="1">
      <alignment horizontal="center" vertical="center" wrapText="1"/>
    </xf>
    <xf numFmtId="0" fontId="6" fillId="3" borderId="139" xfId="0" applyFont="1" applyFill="1" applyBorder="1" applyAlignment="1">
      <alignment horizontal="center" vertical="center" wrapText="1"/>
    </xf>
    <xf numFmtId="43" fontId="6" fillId="3" borderId="50" xfId="1" applyFont="1" applyFill="1" applyBorder="1" applyAlignment="1">
      <alignment horizontal="center"/>
    </xf>
    <xf numFmtId="43" fontId="6" fillId="3" borderId="51" xfId="1" applyFont="1" applyFill="1" applyBorder="1" applyAlignment="1">
      <alignment horizontal="center"/>
    </xf>
    <xf numFmtId="43" fontId="6" fillId="3" borderId="56" xfId="1" applyFont="1" applyFill="1" applyBorder="1" applyAlignment="1">
      <alignment horizontal="center"/>
    </xf>
    <xf numFmtId="43" fontId="6" fillId="3" borderId="55" xfId="1" applyFont="1" applyFill="1" applyBorder="1" applyAlignment="1">
      <alignment horizontal="center" vertical="center" wrapText="1"/>
    </xf>
    <xf numFmtId="43" fontId="6" fillId="3" borderId="9" xfId="1" applyFont="1" applyFill="1" applyBorder="1" applyAlignment="1">
      <alignment horizontal="center" vertical="center"/>
    </xf>
    <xf numFmtId="176" fontId="6" fillId="3" borderId="50" xfId="1" applyNumberFormat="1" applyFont="1" applyFill="1" applyBorder="1" applyAlignment="1">
      <alignment horizontal="center"/>
    </xf>
    <xf numFmtId="176" fontId="6" fillId="3" borderId="51" xfId="1" applyNumberFormat="1" applyFont="1" applyFill="1" applyBorder="1" applyAlignment="1">
      <alignment horizontal="center"/>
    </xf>
    <xf numFmtId="176" fontId="6" fillId="3" borderId="56" xfId="1" applyNumberFormat="1" applyFont="1" applyFill="1" applyBorder="1" applyAlignment="1">
      <alignment horizontal="center"/>
    </xf>
    <xf numFmtId="0" fontId="6" fillId="4" borderId="50" xfId="0" applyFont="1" applyFill="1" applyBorder="1" applyAlignment="1">
      <alignment horizontal="center"/>
    </xf>
    <xf numFmtId="0" fontId="6" fillId="4" borderId="51" xfId="0" applyFont="1" applyFill="1" applyBorder="1" applyAlignment="1">
      <alignment horizontal="center"/>
    </xf>
    <xf numFmtId="0" fontId="6" fillId="4" borderId="56" xfId="0" applyFont="1" applyFill="1" applyBorder="1" applyAlignment="1">
      <alignment horizontal="center"/>
    </xf>
    <xf numFmtId="0" fontId="6" fillId="4" borderId="55" xfId="0" applyFont="1" applyFill="1" applyBorder="1" applyAlignment="1">
      <alignment horizontal="center" vertical="center" wrapText="1"/>
    </xf>
    <xf numFmtId="0" fontId="6" fillId="4" borderId="9" xfId="0" applyFont="1" applyFill="1" applyBorder="1" applyAlignment="1">
      <alignment horizontal="center" vertical="center"/>
    </xf>
    <xf numFmtId="176" fontId="6" fillId="4" borderId="50" xfId="1" applyNumberFormat="1" applyFont="1" applyFill="1" applyBorder="1" applyAlignment="1">
      <alignment horizontal="center"/>
    </xf>
    <xf numFmtId="176" fontId="6" fillId="4" borderId="51" xfId="1" applyNumberFormat="1" applyFont="1" applyFill="1" applyBorder="1" applyAlignment="1">
      <alignment horizontal="center"/>
    </xf>
    <xf numFmtId="176" fontId="6" fillId="4" borderId="56" xfId="1" applyNumberFormat="1" applyFont="1" applyFill="1" applyBorder="1" applyAlignment="1">
      <alignment horizontal="center"/>
    </xf>
    <xf numFmtId="176" fontId="6" fillId="4" borderId="55" xfId="1" applyNumberFormat="1" applyFont="1" applyFill="1" applyBorder="1" applyAlignment="1">
      <alignment horizontal="center" vertical="center" wrapText="1"/>
    </xf>
    <xf numFmtId="176" fontId="6" fillId="4" borderId="9" xfId="1" applyNumberFormat="1" applyFont="1" applyFill="1" applyBorder="1" applyAlignment="1">
      <alignment horizontal="center" vertical="center"/>
    </xf>
    <xf numFmtId="0" fontId="9" fillId="2" borderId="56" xfId="0" applyFont="1" applyFill="1" applyBorder="1" applyAlignment="1">
      <alignment horizontal="center"/>
    </xf>
    <xf numFmtId="0" fontId="9" fillId="2" borderId="57" xfId="0" applyFont="1" applyFill="1" applyBorder="1" applyAlignment="1">
      <alignment horizontal="center"/>
    </xf>
    <xf numFmtId="43" fontId="13" fillId="7" borderId="57" xfId="1" applyFont="1" applyFill="1" applyBorder="1" applyAlignment="1">
      <alignment horizontal="center"/>
    </xf>
    <xf numFmtId="43" fontId="13" fillId="7" borderId="58" xfId="1" applyFont="1" applyFill="1" applyBorder="1" applyAlignment="1">
      <alignment horizontal="center"/>
    </xf>
    <xf numFmtId="0" fontId="6" fillId="3" borderId="3" xfId="0" applyFont="1" applyFill="1" applyBorder="1" applyAlignment="1">
      <alignment horizontal="center" vertical="center"/>
    </xf>
    <xf numFmtId="0" fontId="6" fillId="3" borderId="52" xfId="0" applyFont="1" applyFill="1" applyBorder="1" applyAlignment="1">
      <alignment horizontal="center" vertical="center"/>
    </xf>
    <xf numFmtId="43" fontId="6" fillId="4" borderId="39" xfId="1" applyFont="1" applyFill="1" applyBorder="1" applyAlignment="1">
      <alignment horizontal="center"/>
    </xf>
    <xf numFmtId="43" fontId="6" fillId="4" borderId="53" xfId="1" applyFont="1" applyFill="1" applyBorder="1" applyAlignment="1">
      <alignment horizontal="center"/>
    </xf>
    <xf numFmtId="43" fontId="6" fillId="4" borderId="59" xfId="1" applyFont="1" applyFill="1" applyBorder="1" applyAlignment="1">
      <alignment horizontal="center"/>
    </xf>
    <xf numFmtId="43" fontId="6" fillId="4" borderId="54" xfId="1" applyFont="1" applyFill="1" applyBorder="1" applyAlignment="1">
      <alignment horizontal="center"/>
    </xf>
    <xf numFmtId="43" fontId="6" fillId="3" borderId="39" xfId="1" applyFont="1" applyFill="1" applyBorder="1" applyAlignment="1">
      <alignment horizontal="center"/>
    </xf>
    <xf numFmtId="43" fontId="6" fillId="3" borderId="53" xfId="1" applyFont="1" applyFill="1" applyBorder="1" applyAlignment="1">
      <alignment horizontal="center"/>
    </xf>
    <xf numFmtId="43" fontId="6" fillId="3" borderId="54" xfId="1" applyFont="1" applyFill="1" applyBorder="1" applyAlignment="1">
      <alignment horizontal="center"/>
    </xf>
    <xf numFmtId="43" fontId="6" fillId="4" borderId="50" xfId="1" applyFont="1" applyFill="1" applyBorder="1" applyAlignment="1">
      <alignment horizontal="center"/>
    </xf>
    <xf numFmtId="43" fontId="6" fillId="4" borderId="51" xfId="1" applyFont="1" applyFill="1" applyBorder="1" applyAlignment="1">
      <alignment horizontal="center"/>
    </xf>
    <xf numFmtId="43" fontId="6" fillId="4" borderId="56" xfId="1" applyFont="1" applyFill="1" applyBorder="1" applyAlignment="1">
      <alignment horizontal="center"/>
    </xf>
    <xf numFmtId="43" fontId="6" fillId="4" borderId="56" xfId="1" applyFont="1" applyFill="1" applyBorder="1" applyAlignment="1">
      <alignment horizontal="center" vertical="center" wrapText="1"/>
    </xf>
    <xf numFmtId="43" fontId="6" fillId="4" borderId="25" xfId="1" applyFont="1" applyFill="1" applyBorder="1" applyAlignment="1">
      <alignment horizontal="center" vertical="center"/>
    </xf>
    <xf numFmtId="43" fontId="6" fillId="4" borderId="55" xfId="1" applyFont="1" applyFill="1" applyBorder="1" applyAlignment="1">
      <alignment horizontal="center" vertical="center" wrapText="1"/>
    </xf>
    <xf numFmtId="43" fontId="6" fillId="4" borderId="9" xfId="1" applyFont="1" applyFill="1" applyBorder="1" applyAlignment="1">
      <alignment horizontal="center" vertical="center"/>
    </xf>
    <xf numFmtId="176" fontId="6" fillId="3" borderId="138" xfId="1" applyNumberFormat="1" applyFont="1" applyFill="1" applyBorder="1" applyAlignment="1">
      <alignment horizontal="center" vertical="center" wrapText="1"/>
    </xf>
    <xf numFmtId="176" fontId="6" fillId="3" borderId="139" xfId="1" applyNumberFormat="1" applyFont="1" applyFill="1" applyBorder="1" applyAlignment="1">
      <alignment horizontal="center" vertical="center"/>
    </xf>
    <xf numFmtId="176" fontId="6" fillId="3" borderId="39" xfId="1" applyNumberFormat="1" applyFont="1" applyFill="1" applyBorder="1" applyAlignment="1">
      <alignment horizontal="center"/>
    </xf>
    <xf numFmtId="176" fontId="6" fillId="3" borderId="53" xfId="1" applyNumberFormat="1" applyFont="1" applyFill="1" applyBorder="1" applyAlignment="1">
      <alignment horizontal="center"/>
    </xf>
    <xf numFmtId="176" fontId="6" fillId="3" borderId="54" xfId="1" applyNumberFormat="1" applyFont="1" applyFill="1" applyBorder="1" applyAlignment="1">
      <alignment horizontal="center"/>
    </xf>
    <xf numFmtId="0" fontId="6" fillId="4" borderId="39" xfId="0" applyFont="1" applyFill="1" applyBorder="1" applyAlignment="1">
      <alignment horizontal="center"/>
    </xf>
    <xf numFmtId="0" fontId="6" fillId="4" borderId="53" xfId="0" applyFont="1" applyFill="1" applyBorder="1" applyAlignment="1">
      <alignment horizontal="center"/>
    </xf>
    <xf numFmtId="0" fontId="6" fillId="4" borderId="54" xfId="0" applyFont="1" applyFill="1" applyBorder="1" applyAlignment="1">
      <alignment horizontal="center"/>
    </xf>
    <xf numFmtId="176" fontId="6" fillId="4" borderId="39" xfId="1" applyNumberFormat="1" applyFont="1" applyFill="1" applyBorder="1" applyAlignment="1">
      <alignment horizontal="center"/>
    </xf>
    <xf numFmtId="176" fontId="6" fillId="4" borderId="53" xfId="1" applyNumberFormat="1" applyFont="1" applyFill="1" applyBorder="1" applyAlignment="1">
      <alignment horizontal="center"/>
    </xf>
    <xf numFmtId="176" fontId="6" fillId="4" borderId="54" xfId="1" applyNumberFormat="1" applyFont="1" applyFill="1" applyBorder="1" applyAlignment="1">
      <alignment horizontal="center"/>
    </xf>
    <xf numFmtId="0" fontId="6" fillId="3" borderId="55"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2" xfId="0" applyFont="1" applyFill="1" applyBorder="1" applyAlignment="1">
      <alignment horizontal="center" vertical="center"/>
    </xf>
    <xf numFmtId="0" fontId="6" fillId="3" borderId="63" xfId="0" applyFont="1" applyFill="1" applyBorder="1" applyAlignment="1">
      <alignment horizontal="center" vertical="center"/>
    </xf>
    <xf numFmtId="0" fontId="6" fillId="3" borderId="64" xfId="0" applyFont="1" applyFill="1" applyBorder="1" applyAlignment="1">
      <alignment horizontal="center" vertical="center"/>
    </xf>
    <xf numFmtId="0" fontId="6" fillId="3" borderId="60" xfId="0" applyFont="1" applyFill="1" applyBorder="1" applyAlignment="1">
      <alignment horizontal="center" vertical="center" wrapText="1"/>
    </xf>
    <xf numFmtId="0" fontId="6" fillId="3" borderId="61"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65" xfId="0" applyFont="1" applyFill="1" applyBorder="1" applyAlignment="1">
      <alignment horizontal="center"/>
    </xf>
    <xf numFmtId="0" fontId="6" fillId="3" borderId="6" xfId="0" applyFont="1" applyFill="1" applyBorder="1" applyAlignment="1">
      <alignment horizontal="center"/>
    </xf>
    <xf numFmtId="0" fontId="6" fillId="2" borderId="81" xfId="0" applyFont="1" applyFill="1" applyBorder="1" applyAlignment="1">
      <alignment horizontal="center"/>
    </xf>
    <xf numFmtId="0" fontId="6" fillId="2" borderId="82" xfId="0" applyFont="1" applyFill="1" applyBorder="1" applyAlignment="1">
      <alignment horizontal="center"/>
    </xf>
    <xf numFmtId="0" fontId="6" fillId="2" borderId="83" xfId="0" applyFont="1" applyFill="1" applyBorder="1" applyAlignment="1">
      <alignment horizontal="center"/>
    </xf>
    <xf numFmtId="0" fontId="3" fillId="2" borderId="135" xfId="0" applyFont="1" applyFill="1" applyBorder="1" applyAlignment="1"/>
    <xf numFmtId="0" fontId="3" fillId="2" borderId="136" xfId="0" applyFont="1" applyFill="1" applyBorder="1" applyAlignment="1"/>
    <xf numFmtId="0" fontId="6" fillId="2" borderId="53" xfId="0" applyFont="1" applyFill="1" applyBorder="1" applyAlignment="1">
      <alignment horizontal="center"/>
    </xf>
    <xf numFmtId="0" fontId="6" fillId="2" borderId="54" xfId="0" applyFont="1" applyFill="1" applyBorder="1" applyAlignment="1">
      <alignment horizontal="center"/>
    </xf>
    <xf numFmtId="0" fontId="6" fillId="2" borderId="59" xfId="0" applyFont="1" applyFill="1" applyBorder="1" applyAlignment="1">
      <alignment horizontal="center"/>
    </xf>
    <xf numFmtId="0" fontId="6" fillId="2" borderId="63" xfId="0" applyFont="1" applyFill="1" applyBorder="1" applyAlignment="1">
      <alignment horizontal="center"/>
    </xf>
    <xf numFmtId="0" fontId="6" fillId="2" borderId="125" xfId="0" applyFont="1" applyFill="1" applyBorder="1" applyAlignment="1">
      <alignment horizontal="center"/>
    </xf>
    <xf numFmtId="0" fontId="6" fillId="2" borderId="85" xfId="0" applyFont="1" applyFill="1" applyBorder="1" applyAlignment="1">
      <alignment horizontal="center"/>
    </xf>
    <xf numFmtId="0" fontId="6" fillId="2" borderId="84" xfId="0" applyFont="1" applyFill="1" applyBorder="1" applyAlignment="1">
      <alignment horizontal="center"/>
    </xf>
    <xf numFmtId="0" fontId="3" fillId="2" borderId="67" xfId="0" applyFont="1" applyFill="1" applyBorder="1" applyAlignment="1"/>
    <xf numFmtId="0" fontId="3" fillId="2" borderId="77" xfId="0" applyFont="1" applyFill="1" applyBorder="1" applyAlignment="1"/>
    <xf numFmtId="0" fontId="3" fillId="2" borderId="66" xfId="0" applyFont="1" applyFill="1" applyBorder="1" applyAlignment="1"/>
    <xf numFmtId="0" fontId="3" fillId="2" borderId="69" xfId="0" applyFont="1" applyFill="1" applyBorder="1" applyAlignment="1"/>
    <xf numFmtId="0" fontId="3" fillId="2" borderId="78" xfId="0" applyFont="1" applyFill="1" applyBorder="1" applyAlignment="1"/>
    <xf numFmtId="0" fontId="3" fillId="2" borderId="79" xfId="0" applyFont="1" applyFill="1" applyBorder="1" applyAlignment="1"/>
    <xf numFmtId="0" fontId="6" fillId="2" borderId="0" xfId="0" applyFont="1" applyFill="1" applyAlignment="1"/>
    <xf numFmtId="0" fontId="6" fillId="8" borderId="2" xfId="0" applyFont="1" applyFill="1" applyBorder="1" applyAlignment="1"/>
    <xf numFmtId="0" fontId="6" fillId="8" borderId="64" xfId="0" applyFont="1" applyFill="1" applyBorder="1" applyAlignment="1"/>
    <xf numFmtId="0" fontId="0" fillId="8" borderId="70" xfId="0" applyFill="1" applyBorder="1" applyAlignment="1">
      <alignment horizontal="center"/>
    </xf>
    <xf numFmtId="0" fontId="0" fillId="8" borderId="129" xfId="0" applyFill="1" applyBorder="1" applyAlignment="1">
      <alignment horizontal="center"/>
    </xf>
    <xf numFmtId="0" fontId="0" fillId="8" borderId="130" xfId="0" applyFill="1" applyBorder="1" applyAlignment="1">
      <alignment horizontal="center"/>
    </xf>
    <xf numFmtId="0" fontId="20" fillId="8" borderId="0" xfId="0" applyFont="1" applyFill="1" applyAlignment="1"/>
    <xf numFmtId="0" fontId="6" fillId="3" borderId="8" xfId="0" applyFont="1" applyFill="1" applyBorder="1" applyAlignment="1">
      <alignment horizontal="center" vertical="center"/>
    </xf>
    <xf numFmtId="0" fontId="6" fillId="3" borderId="22" xfId="0" applyFont="1" applyFill="1" applyBorder="1" applyAlignment="1">
      <alignment horizontal="center" vertical="center"/>
    </xf>
    <xf numFmtId="0" fontId="6" fillId="3" borderId="63" xfId="0" applyFont="1" applyFill="1" applyBorder="1" applyAlignment="1">
      <alignment horizontal="center" vertical="center" wrapText="1"/>
    </xf>
    <xf numFmtId="0" fontId="6" fillId="3" borderId="64" xfId="0" applyFont="1" applyFill="1" applyBorder="1" applyAlignment="1">
      <alignment horizontal="center" vertical="center" wrapText="1"/>
    </xf>
    <xf numFmtId="0" fontId="3" fillId="2" borderId="145" xfId="0" applyFont="1" applyFill="1" applyBorder="1" applyAlignment="1">
      <alignment horizontal="center" vertical="center"/>
    </xf>
    <xf numFmtId="0" fontId="0" fillId="2" borderId="115" xfId="0" applyFill="1" applyBorder="1" applyAlignment="1">
      <alignment horizontal="center" vertical="center"/>
    </xf>
    <xf numFmtId="0" fontId="0" fillId="2" borderId="116" xfId="0" applyFill="1" applyBorder="1" applyAlignment="1">
      <alignment horizontal="center" vertical="center"/>
    </xf>
    <xf numFmtId="0" fontId="3" fillId="2" borderId="115" xfId="0" applyFont="1" applyFill="1" applyBorder="1" applyAlignment="1">
      <alignment horizontal="center" vertical="center"/>
    </xf>
    <xf numFmtId="0" fontId="3" fillId="4" borderId="145" xfId="0" applyFont="1" applyFill="1" applyBorder="1" applyAlignment="1">
      <alignment horizontal="center" vertical="center" textRotation="90"/>
    </xf>
    <xf numFmtId="0" fontId="7" fillId="4" borderId="115" xfId="0" applyFont="1" applyFill="1" applyBorder="1" applyAlignment="1">
      <alignment horizontal="center" vertical="center" textRotation="90"/>
    </xf>
    <xf numFmtId="0" fontId="7" fillId="4" borderId="116" xfId="0" applyFont="1" applyFill="1" applyBorder="1" applyAlignment="1">
      <alignment horizontal="center" vertical="center" textRotation="90"/>
    </xf>
    <xf numFmtId="0" fontId="0" fillId="4" borderId="115" xfId="0" applyFill="1" applyBorder="1" applyAlignment="1">
      <alignment horizontal="center" vertical="center" textRotation="90"/>
    </xf>
    <xf numFmtId="0" fontId="0" fillId="4" borderId="116" xfId="0" applyFill="1" applyBorder="1" applyAlignment="1">
      <alignment horizontal="center" vertical="center" textRotation="90"/>
    </xf>
    <xf numFmtId="0" fontId="3" fillId="4" borderId="148" xfId="0" applyFont="1" applyFill="1" applyBorder="1" applyAlignment="1">
      <alignment horizontal="center" vertical="center" textRotation="90"/>
    </xf>
    <xf numFmtId="0" fontId="0" fillId="4" borderId="117" xfId="0" applyFill="1" applyBorder="1" applyAlignment="1">
      <alignment horizontal="center" vertical="center" textRotation="90"/>
    </xf>
    <xf numFmtId="0" fontId="35" fillId="14" borderId="39" xfId="0" applyFont="1" applyFill="1" applyBorder="1" applyAlignment="1">
      <alignment horizontal="center"/>
    </xf>
    <xf numFmtId="0" fontId="35" fillId="14" borderId="53" xfId="0" applyFont="1" applyFill="1" applyBorder="1" applyAlignment="1">
      <alignment horizontal="center"/>
    </xf>
    <xf numFmtId="0" fontId="35" fillId="14" borderId="59" xfId="0" applyFont="1" applyFill="1" applyBorder="1" applyAlignment="1">
      <alignment horizontal="center"/>
    </xf>
    <xf numFmtId="0" fontId="22" fillId="3" borderId="39" xfId="0" applyFont="1" applyFill="1" applyBorder="1" applyAlignment="1">
      <alignment horizontal="center"/>
    </xf>
    <xf numFmtId="0" fontId="22" fillId="3" borderId="53" xfId="0" applyFont="1" applyFill="1" applyBorder="1" applyAlignment="1">
      <alignment horizontal="center"/>
    </xf>
    <xf numFmtId="0" fontId="22" fillId="3" borderId="59" xfId="0" applyFont="1" applyFill="1" applyBorder="1" applyAlignment="1">
      <alignment horizontal="center"/>
    </xf>
    <xf numFmtId="0" fontId="34" fillId="3" borderId="39" xfId="0" applyFont="1" applyFill="1" applyBorder="1" applyAlignment="1">
      <alignment horizontal="center"/>
    </xf>
    <xf numFmtId="0" fontId="34" fillId="3" borderId="53" xfId="0" applyFont="1" applyFill="1" applyBorder="1" applyAlignment="1">
      <alignment horizontal="center"/>
    </xf>
    <xf numFmtId="0" fontId="34" fillId="3" borderId="59" xfId="0" applyFont="1" applyFill="1" applyBorder="1" applyAlignment="1">
      <alignment horizontal="center"/>
    </xf>
    <xf numFmtId="0" fontId="6" fillId="3" borderId="60" xfId="0" applyFont="1" applyFill="1" applyBorder="1" applyAlignment="1">
      <alignment horizontal="center" wrapText="1"/>
    </xf>
    <xf numFmtId="0" fontId="6" fillId="3" borderId="62" xfId="0" applyFont="1" applyFill="1" applyBorder="1" applyAlignment="1">
      <alignment horizontal="center"/>
    </xf>
    <xf numFmtId="0" fontId="34" fillId="3" borderId="2" xfId="0" applyFont="1" applyFill="1" applyBorder="1" applyAlignment="1">
      <alignment horizontal="center"/>
    </xf>
    <xf numFmtId="0" fontId="34" fillId="3" borderId="63" xfId="0" applyFont="1" applyFill="1" applyBorder="1" applyAlignment="1">
      <alignment horizontal="center"/>
    </xf>
  </cellXfs>
  <cellStyles count="22">
    <cellStyle name="Comma" xfId="1" builtinId="3"/>
    <cellStyle name="Comma 2" xfId="2"/>
    <cellStyle name="Comma 2 2" xfId="14"/>
    <cellStyle name="Comma 3" xfId="13"/>
    <cellStyle name="Currency" xfId="3" builtinId="4"/>
    <cellStyle name="Currency 2" xfId="4"/>
    <cellStyle name="Currency 2 2" xfId="16"/>
    <cellStyle name="Currency 3" xfId="15"/>
    <cellStyle name="Normal" xfId="0" builtinId="0"/>
    <cellStyle name="Normal 2" xfId="5"/>
    <cellStyle name="Normal 2 2" xfId="17"/>
    <cellStyle name="Normal 3" xfId="8"/>
    <cellStyle name="Normal 4" xfId="9"/>
    <cellStyle name="Normal 4 2" xfId="20"/>
    <cellStyle name="Normal 5" xfId="12"/>
    <cellStyle name="Normal 6" xfId="11"/>
    <cellStyle name="Percent" xfId="6" builtinId="5"/>
    <cellStyle name="Percent 2" xfId="7"/>
    <cellStyle name="Percent 2 2" xfId="19"/>
    <cellStyle name="Percent 3" xfId="10"/>
    <cellStyle name="Percent 3 2" xfId="21"/>
    <cellStyle name="Percent 4" xfId="18"/>
  </cellStyles>
  <dxfs count="0"/>
  <tableStyles count="0" defaultTableStyle="TableStyleMedium9" defaultPivotStyle="PivotStyleLight16"/>
  <colors>
    <mruColors>
      <color rgb="FF0000FF"/>
      <color rgb="FF66FF66"/>
      <color rgb="FF008000"/>
      <color rgb="FF33CC33"/>
      <color rgb="FF99FF99"/>
      <color rgb="FFFF6600"/>
      <color rgb="FF3399FF"/>
      <color rgb="FFCCFF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0000"/>
  </sheetPr>
  <dimension ref="A1:B4"/>
  <sheetViews>
    <sheetView workbookViewId="0"/>
  </sheetViews>
  <sheetFormatPr defaultRowHeight="12.75" x14ac:dyDescent="0.2"/>
  <cols>
    <col min="1" max="1" width="10.140625" customWidth="1"/>
    <col min="2" max="2" width="82.85546875" bestFit="1" customWidth="1"/>
  </cols>
  <sheetData>
    <row r="1" spans="1:2" x14ac:dyDescent="0.2">
      <c r="A1" s="310">
        <v>42309</v>
      </c>
      <c r="B1" t="s">
        <v>192</v>
      </c>
    </row>
    <row r="2" spans="1:2" x14ac:dyDescent="0.2">
      <c r="A2" s="310">
        <v>42309</v>
      </c>
      <c r="B2" s="312" t="s">
        <v>190</v>
      </c>
    </row>
    <row r="3" spans="1:2" x14ac:dyDescent="0.2">
      <c r="A3" s="310">
        <v>42311</v>
      </c>
      <c r="B3" t="s">
        <v>191</v>
      </c>
    </row>
    <row r="4" spans="1:2" x14ac:dyDescent="0.2">
      <c r="A4" s="310">
        <v>42312</v>
      </c>
      <c r="B4" t="s">
        <v>196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E101"/>
  <sheetViews>
    <sheetView workbookViewId="0">
      <selection sqref="A1:D1"/>
    </sheetView>
  </sheetViews>
  <sheetFormatPr defaultColWidth="9.140625" defaultRowHeight="12.75" x14ac:dyDescent="0.2"/>
  <cols>
    <col min="1" max="1" width="46" style="2" bestFit="1" customWidth="1"/>
    <col min="2" max="2" width="12" style="2" bestFit="1" customWidth="1"/>
    <col min="3" max="3" width="11.42578125" style="2" customWidth="1"/>
    <col min="4" max="4" width="14.5703125" style="2" bestFit="1" customWidth="1"/>
    <col min="5" max="16384" width="9.140625" style="2"/>
  </cols>
  <sheetData>
    <row r="1" spans="1:4" ht="15.75" x14ac:dyDescent="0.25">
      <c r="A1" s="508" t="s">
        <v>201</v>
      </c>
      <c r="B1" s="508"/>
      <c r="C1" s="508"/>
      <c r="D1" s="508"/>
    </row>
    <row r="2" spans="1:4" ht="13.5" thickBot="1" x14ac:dyDescent="0.25">
      <c r="B2" s="41"/>
    </row>
    <row r="3" spans="1:4" x14ac:dyDescent="0.2">
      <c r="A3" s="149"/>
      <c r="B3" s="131" t="s">
        <v>103</v>
      </c>
      <c r="C3" s="131" t="s">
        <v>146</v>
      </c>
      <c r="D3" s="166" t="s">
        <v>147</v>
      </c>
    </row>
    <row r="4" spans="1:4" x14ac:dyDescent="0.2">
      <c r="A4" s="146" t="s">
        <v>139</v>
      </c>
      <c r="B4" s="137">
        <v>-0.1</v>
      </c>
      <c r="C4" s="137">
        <v>-0.1</v>
      </c>
      <c r="D4" s="137">
        <v>-0.1</v>
      </c>
    </row>
    <row r="5" spans="1:4" x14ac:dyDescent="0.2">
      <c r="A5" s="146" t="s">
        <v>171</v>
      </c>
      <c r="B5" s="138">
        <v>0.03</v>
      </c>
      <c r="C5" s="138">
        <v>0.03</v>
      </c>
      <c r="D5" s="138">
        <v>0.03</v>
      </c>
    </row>
    <row r="6" spans="1:4" x14ac:dyDescent="0.2">
      <c r="A6" s="146" t="s">
        <v>172</v>
      </c>
      <c r="B6" s="139">
        <v>2015</v>
      </c>
      <c r="C6" s="139">
        <v>2015</v>
      </c>
      <c r="D6" s="139">
        <v>2015</v>
      </c>
    </row>
    <row r="7" spans="1:4" x14ac:dyDescent="0.2">
      <c r="A7" s="513" t="s">
        <v>37</v>
      </c>
      <c r="B7" s="512"/>
      <c r="C7" s="512"/>
      <c r="D7" s="512"/>
    </row>
    <row r="8" spans="1:4" x14ac:dyDescent="0.2">
      <c r="A8" s="145" t="s">
        <v>134</v>
      </c>
      <c r="B8" s="132">
        <v>2014</v>
      </c>
      <c r="C8" s="132">
        <v>2014</v>
      </c>
      <c r="D8" s="132">
        <v>2014</v>
      </c>
    </row>
    <row r="9" spans="1:4" x14ac:dyDescent="0.2">
      <c r="A9" s="133" t="s">
        <v>98</v>
      </c>
      <c r="B9" s="134">
        <v>5.0000000000000001E-3</v>
      </c>
      <c r="C9" s="134">
        <v>5.0000000000000001E-3</v>
      </c>
      <c r="D9" s="134">
        <v>0</v>
      </c>
    </row>
    <row r="10" spans="1:4" ht="12" customHeight="1" x14ac:dyDescent="0.2">
      <c r="A10" s="133" t="s">
        <v>99</v>
      </c>
      <c r="B10" s="134">
        <v>5.0000000000000001E-3</v>
      </c>
      <c r="C10" s="134">
        <v>5.0000000000000001E-3</v>
      </c>
      <c r="D10" s="134">
        <v>0</v>
      </c>
    </row>
    <row r="11" spans="1:4" x14ac:dyDescent="0.2">
      <c r="A11" s="143" t="s">
        <v>100</v>
      </c>
      <c r="B11" s="140">
        <v>5.0000000000000001E-3</v>
      </c>
      <c r="C11" s="140">
        <v>5.0000000000000001E-3</v>
      </c>
      <c r="D11" s="134">
        <v>0</v>
      </c>
    </row>
    <row r="12" spans="1:4" x14ac:dyDescent="0.2">
      <c r="A12" s="513" t="s">
        <v>65</v>
      </c>
      <c r="B12" s="512"/>
      <c r="C12" s="512"/>
      <c r="D12" s="512"/>
    </row>
    <row r="13" spans="1:4" x14ac:dyDescent="0.2">
      <c r="A13" s="133" t="s">
        <v>10</v>
      </c>
      <c r="B13" s="135">
        <v>0.2</v>
      </c>
      <c r="C13" s="135">
        <v>0.2</v>
      </c>
      <c r="D13" s="135">
        <v>0.2</v>
      </c>
    </row>
    <row r="14" spans="1:4" ht="12.75" customHeight="1" x14ac:dyDescent="0.2">
      <c r="A14" s="133" t="s">
        <v>30</v>
      </c>
      <c r="B14" s="135">
        <v>0.2</v>
      </c>
      <c r="C14" s="135">
        <v>0.2</v>
      </c>
      <c r="D14" s="135">
        <v>0.2</v>
      </c>
    </row>
    <row r="15" spans="1:4" x14ac:dyDescent="0.2">
      <c r="A15" s="133" t="s">
        <v>11</v>
      </c>
      <c r="B15" s="135">
        <v>0.2</v>
      </c>
      <c r="C15" s="135">
        <v>0.2</v>
      </c>
      <c r="D15" s="135">
        <v>0.2</v>
      </c>
    </row>
    <row r="16" spans="1:4" ht="12.75" customHeight="1" x14ac:dyDescent="0.2">
      <c r="A16" s="133" t="s">
        <v>42</v>
      </c>
      <c r="B16" s="135">
        <v>0.3</v>
      </c>
      <c r="C16" s="135">
        <v>0.3</v>
      </c>
      <c r="D16" s="135">
        <v>0.3</v>
      </c>
    </row>
    <row r="17" spans="1:5" ht="12.75" customHeight="1" x14ac:dyDescent="0.2">
      <c r="A17" s="156" t="s">
        <v>29</v>
      </c>
      <c r="B17" s="135">
        <v>0.3</v>
      </c>
      <c r="C17" s="135">
        <v>0.3</v>
      </c>
      <c r="D17" s="135">
        <v>0.3</v>
      </c>
    </row>
    <row r="18" spans="1:5" ht="12.75" customHeight="1" x14ac:dyDescent="0.2">
      <c r="A18" s="156" t="s">
        <v>141</v>
      </c>
      <c r="B18" s="135">
        <v>0.2</v>
      </c>
      <c r="C18" s="135">
        <v>0.2</v>
      </c>
      <c r="D18" s="135">
        <v>0.2</v>
      </c>
    </row>
    <row r="19" spans="1:5" x14ac:dyDescent="0.2">
      <c r="A19" s="511" t="s">
        <v>163</v>
      </c>
      <c r="B19" s="512"/>
      <c r="C19" s="512"/>
      <c r="D19" s="512"/>
    </row>
    <row r="20" spans="1:5" x14ac:dyDescent="0.2">
      <c r="A20" s="133" t="s">
        <v>10</v>
      </c>
      <c r="B20" s="132">
        <v>3.5</v>
      </c>
      <c r="C20" s="132">
        <v>3.5</v>
      </c>
      <c r="D20" s="132">
        <v>3.5</v>
      </c>
      <c r="E20" s="214"/>
    </row>
    <row r="21" spans="1:5" x14ac:dyDescent="0.2">
      <c r="A21" s="133" t="s">
        <v>30</v>
      </c>
      <c r="B21" s="132">
        <v>3.5</v>
      </c>
      <c r="C21" s="132">
        <v>3.5</v>
      </c>
      <c r="D21" s="132">
        <v>3.5</v>
      </c>
    </row>
    <row r="22" spans="1:5" x14ac:dyDescent="0.2">
      <c r="A22" s="133" t="s">
        <v>11</v>
      </c>
      <c r="B22" s="132">
        <v>3.5</v>
      </c>
      <c r="C22" s="132">
        <v>3.5</v>
      </c>
      <c r="D22" s="132">
        <v>3.5</v>
      </c>
    </row>
    <row r="23" spans="1:5" x14ac:dyDescent="0.2">
      <c r="A23" s="133" t="s">
        <v>42</v>
      </c>
      <c r="B23" s="132">
        <v>0</v>
      </c>
      <c r="C23" s="132">
        <v>0</v>
      </c>
      <c r="D23" s="132">
        <v>0</v>
      </c>
    </row>
    <row r="24" spans="1:5" x14ac:dyDescent="0.2">
      <c r="A24" s="156" t="s">
        <v>29</v>
      </c>
      <c r="B24" s="132">
        <v>0</v>
      </c>
      <c r="C24" s="132">
        <v>0</v>
      </c>
      <c r="D24" s="132">
        <v>0</v>
      </c>
    </row>
    <row r="25" spans="1:5" x14ac:dyDescent="0.2">
      <c r="A25" s="156" t="s">
        <v>141</v>
      </c>
      <c r="B25" s="132">
        <v>0</v>
      </c>
      <c r="C25" s="132">
        <v>0</v>
      </c>
      <c r="D25" s="132">
        <v>0</v>
      </c>
    </row>
    <row r="26" spans="1:5" x14ac:dyDescent="0.2">
      <c r="A26" s="144" t="s">
        <v>78</v>
      </c>
      <c r="B26" s="141">
        <v>0.65</v>
      </c>
      <c r="C26" s="141">
        <v>0.65</v>
      </c>
      <c r="D26" s="216">
        <f>13/21.5</f>
        <v>0.60465116279069764</v>
      </c>
    </row>
    <row r="27" spans="1:5" x14ac:dyDescent="0.2">
      <c r="A27" s="142" t="s">
        <v>13</v>
      </c>
      <c r="B27" s="177">
        <v>18.07</v>
      </c>
      <c r="C27" s="177">
        <v>18.07</v>
      </c>
      <c r="D27" s="177">
        <v>18.37</v>
      </c>
      <c r="E27" s="213"/>
    </row>
    <row r="28" spans="1:5" ht="12.75" customHeight="1" x14ac:dyDescent="0.2">
      <c r="A28" s="506" t="s">
        <v>38</v>
      </c>
      <c r="B28" s="507"/>
      <c r="C28" s="507"/>
      <c r="D28" s="507"/>
    </row>
    <row r="29" spans="1:5" x14ac:dyDescent="0.2">
      <c r="A29" s="133" t="s">
        <v>15</v>
      </c>
      <c r="B29" s="169">
        <v>5.8306149119593614E-2</v>
      </c>
      <c r="C29" s="169">
        <v>5.2059061713922869E-2</v>
      </c>
      <c r="D29" s="169">
        <v>5.2059061713922869E-2</v>
      </c>
      <c r="E29" s="215"/>
    </row>
    <row r="30" spans="1:5" x14ac:dyDescent="0.2">
      <c r="A30" s="133" t="s">
        <v>16</v>
      </c>
      <c r="B30" s="169">
        <v>2.5248644931252593E-2</v>
      </c>
      <c r="C30" s="169">
        <v>2.7981745671233536E-2</v>
      </c>
      <c r="D30" s="169">
        <v>2.7981745671233536E-2</v>
      </c>
    </row>
    <row r="31" spans="1:5" x14ac:dyDescent="0.2">
      <c r="A31" s="143" t="s">
        <v>17</v>
      </c>
      <c r="B31" s="170">
        <v>7.8088592570884285E-4</v>
      </c>
      <c r="C31" s="170">
        <v>7.8088592570884285E-4</v>
      </c>
      <c r="D31" s="170">
        <v>7.8088592570884285E-4</v>
      </c>
    </row>
    <row r="32" spans="1:5" x14ac:dyDescent="0.2">
      <c r="A32" s="509" t="s">
        <v>101</v>
      </c>
      <c r="B32" s="510"/>
      <c r="C32" s="510"/>
      <c r="D32" s="510"/>
    </row>
    <row r="33" spans="1:4" x14ac:dyDescent="0.2">
      <c r="A33" s="74" t="s">
        <v>91</v>
      </c>
      <c r="B33" s="207">
        <v>5.4600000000000003E-2</v>
      </c>
      <c r="C33" s="207">
        <v>5.4600000000000003E-2</v>
      </c>
      <c r="D33" s="210">
        <v>5.4600000000000003E-2</v>
      </c>
    </row>
    <row r="34" spans="1:4" x14ac:dyDescent="0.2">
      <c r="A34" s="74" t="s">
        <v>92</v>
      </c>
      <c r="B34" s="207">
        <v>0.1532</v>
      </c>
      <c r="C34" s="207">
        <v>0.1532</v>
      </c>
      <c r="D34" s="210">
        <v>0.1532</v>
      </c>
    </row>
    <row r="35" spans="1:4" x14ac:dyDescent="0.2">
      <c r="A35" s="74" t="s">
        <v>93</v>
      </c>
      <c r="B35" s="207">
        <v>0.1923</v>
      </c>
      <c r="C35" s="207">
        <v>0.1923</v>
      </c>
      <c r="D35" s="210">
        <v>0.1923</v>
      </c>
    </row>
    <row r="36" spans="1:4" x14ac:dyDescent="0.2">
      <c r="A36" s="145" t="s">
        <v>135</v>
      </c>
      <c r="B36" s="208">
        <v>1.9400000000000001E-2</v>
      </c>
      <c r="C36" s="208">
        <v>1.9400000000000001E-2</v>
      </c>
      <c r="D36" s="210">
        <v>1.9400000000000001E-2</v>
      </c>
    </row>
    <row r="37" spans="1:4" ht="13.5" thickBot="1" x14ac:dyDescent="0.25">
      <c r="A37" s="75" t="s">
        <v>102</v>
      </c>
      <c r="B37" s="209">
        <v>0.2495</v>
      </c>
      <c r="C37" s="209">
        <v>0.2495</v>
      </c>
      <c r="D37" s="211">
        <v>0.2495</v>
      </c>
    </row>
    <row r="38" spans="1:4" ht="13.5" thickBot="1" x14ac:dyDescent="0.25"/>
    <row r="39" spans="1:4" x14ac:dyDescent="0.2">
      <c r="A39" s="503" t="s">
        <v>34</v>
      </c>
      <c r="B39" s="504"/>
      <c r="C39" s="504"/>
      <c r="D39" s="505"/>
    </row>
    <row r="40" spans="1:4" ht="25.5" x14ac:dyDescent="0.2">
      <c r="A40" s="150" t="s">
        <v>133</v>
      </c>
      <c r="B40" s="151" t="s">
        <v>136</v>
      </c>
      <c r="C40" s="151" t="s">
        <v>137</v>
      </c>
      <c r="D40" s="152" t="s">
        <v>138</v>
      </c>
    </row>
    <row r="41" spans="1:4" x14ac:dyDescent="0.2">
      <c r="A41" s="148">
        <v>2010</v>
      </c>
      <c r="B41" s="171">
        <v>0</v>
      </c>
      <c r="C41" s="243">
        <v>0.18564800175000004</v>
      </c>
      <c r="D41" s="172">
        <v>0</v>
      </c>
    </row>
    <row r="42" spans="1:4" x14ac:dyDescent="0.2">
      <c r="A42" s="136">
        <v>2011</v>
      </c>
      <c r="B42" s="173">
        <v>0</v>
      </c>
      <c r="C42" s="243">
        <v>0.18564800175000004</v>
      </c>
      <c r="D42" s="174">
        <v>0</v>
      </c>
    </row>
    <row r="43" spans="1:4" x14ac:dyDescent="0.2">
      <c r="A43" s="136">
        <v>2012</v>
      </c>
      <c r="B43" s="173">
        <v>0</v>
      </c>
      <c r="C43" s="243">
        <v>0.18564800175000004</v>
      </c>
      <c r="D43" s="174">
        <v>0</v>
      </c>
    </row>
    <row r="44" spans="1:4" x14ac:dyDescent="0.2">
      <c r="A44" s="136">
        <v>2013</v>
      </c>
      <c r="B44" s="173">
        <v>0</v>
      </c>
      <c r="C44" s="243">
        <v>0.18564800175000004</v>
      </c>
      <c r="D44" s="174">
        <v>0</v>
      </c>
    </row>
    <row r="45" spans="1:4" x14ac:dyDescent="0.2">
      <c r="A45" s="136">
        <v>2014</v>
      </c>
      <c r="B45" s="173">
        <v>0</v>
      </c>
      <c r="C45" s="243">
        <v>0.18564800175000004</v>
      </c>
      <c r="D45" s="174">
        <v>0</v>
      </c>
    </row>
    <row r="46" spans="1:4" x14ac:dyDescent="0.2">
      <c r="A46" s="136">
        <v>2015</v>
      </c>
      <c r="B46" s="173">
        <v>0</v>
      </c>
      <c r="C46" s="243">
        <v>0.18564800175000004</v>
      </c>
      <c r="D46" s="174">
        <v>0</v>
      </c>
    </row>
    <row r="47" spans="1:4" x14ac:dyDescent="0.2">
      <c r="A47" s="136">
        <v>2016</v>
      </c>
      <c r="B47" s="173">
        <v>0</v>
      </c>
      <c r="C47" s="243">
        <v>0.18564800175000004</v>
      </c>
      <c r="D47" s="174">
        <v>0</v>
      </c>
    </row>
    <row r="48" spans="1:4" x14ac:dyDescent="0.2">
      <c r="A48" s="136">
        <v>2017</v>
      </c>
      <c r="B48" s="173">
        <v>0</v>
      </c>
      <c r="C48" s="243">
        <v>0.18564800175000004</v>
      </c>
      <c r="D48" s="174">
        <v>0</v>
      </c>
    </row>
    <row r="49" spans="1:4" x14ac:dyDescent="0.2">
      <c r="A49" s="136">
        <v>2018</v>
      </c>
      <c r="B49" s="173">
        <v>0</v>
      </c>
      <c r="C49" s="243">
        <v>0.18731300625000002</v>
      </c>
      <c r="D49" s="174">
        <v>0</v>
      </c>
    </row>
    <row r="50" spans="1:4" x14ac:dyDescent="0.2">
      <c r="A50" s="136">
        <v>2019</v>
      </c>
      <c r="B50" s="173">
        <v>0</v>
      </c>
      <c r="C50" s="243">
        <v>0.18897801075000004</v>
      </c>
      <c r="D50" s="174">
        <v>0</v>
      </c>
    </row>
    <row r="51" spans="1:4" x14ac:dyDescent="0.2">
      <c r="A51" s="136">
        <v>2020</v>
      </c>
      <c r="B51" s="173">
        <v>0</v>
      </c>
      <c r="C51" s="243">
        <v>0.19064301525000002</v>
      </c>
      <c r="D51" s="174">
        <v>0</v>
      </c>
    </row>
    <row r="52" spans="1:4" x14ac:dyDescent="0.2">
      <c r="A52" s="136">
        <v>2021</v>
      </c>
      <c r="B52" s="173">
        <v>0</v>
      </c>
      <c r="C52" s="243">
        <v>0.19327927237500001</v>
      </c>
      <c r="D52" s="174">
        <v>0</v>
      </c>
    </row>
    <row r="53" spans="1:4" x14ac:dyDescent="0.2">
      <c r="A53" s="136">
        <v>2022</v>
      </c>
      <c r="B53" s="173">
        <v>0</v>
      </c>
      <c r="C53" s="243">
        <v>0.19591552950000002</v>
      </c>
      <c r="D53" s="174">
        <v>0</v>
      </c>
    </row>
    <row r="54" spans="1:4" x14ac:dyDescent="0.2">
      <c r="A54" s="136">
        <v>2023</v>
      </c>
      <c r="B54" s="173">
        <v>0</v>
      </c>
      <c r="C54" s="243">
        <v>0.19943053900000002</v>
      </c>
      <c r="D54" s="174">
        <v>0</v>
      </c>
    </row>
    <row r="55" spans="1:4" x14ac:dyDescent="0.2">
      <c r="A55" s="136">
        <v>2024</v>
      </c>
      <c r="B55" s="173">
        <v>0</v>
      </c>
      <c r="C55" s="243">
        <v>0.20294554850000002</v>
      </c>
      <c r="D55" s="174">
        <v>0</v>
      </c>
    </row>
    <row r="56" spans="1:4" x14ac:dyDescent="0.2">
      <c r="A56" s="136">
        <v>2025</v>
      </c>
      <c r="B56" s="173">
        <v>0</v>
      </c>
      <c r="C56" s="243">
        <v>0.20646055800000004</v>
      </c>
      <c r="D56" s="174">
        <v>0</v>
      </c>
    </row>
    <row r="57" spans="1:4" x14ac:dyDescent="0.2">
      <c r="A57" s="136">
        <v>2026</v>
      </c>
      <c r="B57" s="173">
        <v>0</v>
      </c>
      <c r="C57" s="243">
        <v>0.20901356490000006</v>
      </c>
      <c r="D57" s="174">
        <v>0</v>
      </c>
    </row>
    <row r="58" spans="1:4" x14ac:dyDescent="0.2">
      <c r="A58" s="136">
        <v>2027</v>
      </c>
      <c r="B58" s="173">
        <v>0</v>
      </c>
      <c r="C58" s="243">
        <v>0.21156657180000008</v>
      </c>
      <c r="D58" s="174">
        <v>0</v>
      </c>
    </row>
    <row r="59" spans="1:4" x14ac:dyDescent="0.2">
      <c r="A59" s="136">
        <v>2028</v>
      </c>
      <c r="B59" s="173">
        <v>0</v>
      </c>
      <c r="C59" s="243">
        <v>0.21411957870000009</v>
      </c>
      <c r="D59" s="174">
        <v>0</v>
      </c>
    </row>
    <row r="60" spans="1:4" x14ac:dyDescent="0.2">
      <c r="A60" s="136">
        <v>2029</v>
      </c>
      <c r="B60" s="173">
        <v>0</v>
      </c>
      <c r="C60" s="243">
        <v>0.21667258560000011</v>
      </c>
      <c r="D60" s="174">
        <v>0</v>
      </c>
    </row>
    <row r="61" spans="1:4" x14ac:dyDescent="0.2">
      <c r="A61" s="136">
        <v>2030</v>
      </c>
      <c r="B61" s="173">
        <v>0</v>
      </c>
      <c r="C61" s="243">
        <v>0.21922559250000007</v>
      </c>
      <c r="D61" s="174">
        <v>0</v>
      </c>
    </row>
    <row r="62" spans="1:4" x14ac:dyDescent="0.2">
      <c r="A62" s="136">
        <v>2031</v>
      </c>
      <c r="B62" s="173">
        <v>0</v>
      </c>
      <c r="C62" s="243">
        <v>0.22266660180000006</v>
      </c>
      <c r="D62" s="174">
        <v>0</v>
      </c>
    </row>
    <row r="63" spans="1:4" x14ac:dyDescent="0.2">
      <c r="A63" s="136">
        <v>2032</v>
      </c>
      <c r="B63" s="173">
        <v>0</v>
      </c>
      <c r="C63" s="243">
        <v>0.22610761110000005</v>
      </c>
      <c r="D63" s="174">
        <v>0</v>
      </c>
    </row>
    <row r="64" spans="1:4" x14ac:dyDescent="0.2">
      <c r="A64" s="136">
        <v>2033</v>
      </c>
      <c r="B64" s="173">
        <v>0</v>
      </c>
      <c r="C64" s="243">
        <v>0.22954862040000004</v>
      </c>
      <c r="D64" s="174">
        <v>0</v>
      </c>
    </row>
    <row r="65" spans="1:4" x14ac:dyDescent="0.2">
      <c r="A65" s="136">
        <v>2034</v>
      </c>
      <c r="B65" s="173">
        <v>0</v>
      </c>
      <c r="C65" s="243">
        <v>0.23298962970000006</v>
      </c>
      <c r="D65" s="174">
        <v>0</v>
      </c>
    </row>
    <row r="66" spans="1:4" x14ac:dyDescent="0.2">
      <c r="A66" s="136">
        <v>2035</v>
      </c>
      <c r="B66" s="173">
        <v>0</v>
      </c>
      <c r="C66" s="243">
        <v>0.236430639</v>
      </c>
      <c r="D66" s="174">
        <v>0</v>
      </c>
    </row>
    <row r="67" spans="1:4" x14ac:dyDescent="0.2">
      <c r="A67" s="136">
        <v>2036</v>
      </c>
      <c r="B67" s="173">
        <v>0</v>
      </c>
      <c r="C67" s="243">
        <v>0.236430639</v>
      </c>
      <c r="D67" s="174">
        <v>0</v>
      </c>
    </row>
    <row r="68" spans="1:4" x14ac:dyDescent="0.2">
      <c r="A68" s="136">
        <v>2037</v>
      </c>
      <c r="B68" s="173">
        <v>0</v>
      </c>
      <c r="C68" s="243">
        <v>0.236430639</v>
      </c>
      <c r="D68" s="174">
        <v>0</v>
      </c>
    </row>
    <row r="69" spans="1:4" x14ac:dyDescent="0.2">
      <c r="A69" s="136">
        <v>2038</v>
      </c>
      <c r="B69" s="173">
        <v>0</v>
      </c>
      <c r="C69" s="243">
        <v>0.236430639</v>
      </c>
      <c r="D69" s="174">
        <v>0</v>
      </c>
    </row>
    <row r="70" spans="1:4" x14ac:dyDescent="0.2">
      <c r="A70" s="136">
        <v>2039</v>
      </c>
      <c r="B70" s="173">
        <v>0</v>
      </c>
      <c r="C70" s="243">
        <v>0.236430639</v>
      </c>
      <c r="D70" s="174">
        <v>0</v>
      </c>
    </row>
    <row r="71" spans="1:4" x14ac:dyDescent="0.2">
      <c r="A71" s="136">
        <v>2040</v>
      </c>
      <c r="B71" s="173">
        <v>0</v>
      </c>
      <c r="C71" s="243">
        <v>0.236430639</v>
      </c>
      <c r="D71" s="174">
        <v>0</v>
      </c>
    </row>
    <row r="72" spans="1:4" x14ac:dyDescent="0.2">
      <c r="A72" s="136">
        <v>2041</v>
      </c>
      <c r="B72" s="173">
        <v>0</v>
      </c>
      <c r="C72" s="243">
        <v>0.236430639</v>
      </c>
      <c r="D72" s="174">
        <v>0</v>
      </c>
    </row>
    <row r="73" spans="1:4" x14ac:dyDescent="0.2">
      <c r="A73" s="136">
        <v>2042</v>
      </c>
      <c r="B73" s="173">
        <v>0</v>
      </c>
      <c r="C73" s="243">
        <v>0.236430639</v>
      </c>
      <c r="D73" s="174">
        <v>0</v>
      </c>
    </row>
    <row r="74" spans="1:4" x14ac:dyDescent="0.2">
      <c r="A74" s="136">
        <v>2043</v>
      </c>
      <c r="B74" s="173">
        <v>0</v>
      </c>
      <c r="C74" s="243">
        <v>0.236430639</v>
      </c>
      <c r="D74" s="174">
        <v>0</v>
      </c>
    </row>
    <row r="75" spans="1:4" x14ac:dyDescent="0.2">
      <c r="A75" s="136">
        <v>2044</v>
      </c>
      <c r="B75" s="173">
        <v>0</v>
      </c>
      <c r="C75" s="243">
        <v>0.236430639</v>
      </c>
      <c r="D75" s="174">
        <v>0</v>
      </c>
    </row>
    <row r="76" spans="1:4" x14ac:dyDescent="0.2">
      <c r="A76" s="136">
        <v>2045</v>
      </c>
      <c r="B76" s="173">
        <v>0</v>
      </c>
      <c r="C76" s="243">
        <v>0.236430639</v>
      </c>
      <c r="D76" s="174">
        <v>0</v>
      </c>
    </row>
    <row r="77" spans="1:4" x14ac:dyDescent="0.2">
      <c r="A77" s="136">
        <v>2046</v>
      </c>
      <c r="B77" s="173">
        <v>0</v>
      </c>
      <c r="C77" s="243">
        <v>0.236430639</v>
      </c>
      <c r="D77" s="174">
        <v>0</v>
      </c>
    </row>
    <row r="78" spans="1:4" x14ac:dyDescent="0.2">
      <c r="A78" s="136">
        <v>2047</v>
      </c>
      <c r="B78" s="173">
        <v>0</v>
      </c>
      <c r="C78" s="243">
        <v>0.236430639</v>
      </c>
      <c r="D78" s="174">
        <v>0</v>
      </c>
    </row>
    <row r="79" spans="1:4" x14ac:dyDescent="0.2">
      <c r="A79" s="136">
        <v>2048</v>
      </c>
      <c r="B79" s="173">
        <v>0</v>
      </c>
      <c r="C79" s="243">
        <v>0.236430639</v>
      </c>
      <c r="D79" s="174">
        <v>0</v>
      </c>
    </row>
    <row r="80" spans="1:4" x14ac:dyDescent="0.2">
      <c r="A80" s="136">
        <v>2049</v>
      </c>
      <c r="B80" s="173">
        <v>0</v>
      </c>
      <c r="C80" s="243">
        <v>0.236430639</v>
      </c>
      <c r="D80" s="174">
        <v>0</v>
      </c>
    </row>
    <row r="81" spans="1:4" x14ac:dyDescent="0.2">
      <c r="A81" s="136">
        <v>2050</v>
      </c>
      <c r="B81" s="173">
        <v>0</v>
      </c>
      <c r="C81" s="243">
        <v>0.236430639</v>
      </c>
      <c r="D81" s="174">
        <v>0</v>
      </c>
    </row>
    <row r="82" spans="1:4" x14ac:dyDescent="0.2">
      <c r="A82" s="136">
        <v>2051</v>
      </c>
      <c r="B82" s="173">
        <v>0</v>
      </c>
      <c r="C82" s="243">
        <v>0.236430639</v>
      </c>
      <c r="D82" s="174">
        <v>0</v>
      </c>
    </row>
    <row r="83" spans="1:4" x14ac:dyDescent="0.2">
      <c r="A83" s="136">
        <v>2052</v>
      </c>
      <c r="B83" s="173">
        <v>0</v>
      </c>
      <c r="C83" s="243">
        <v>0.236430639</v>
      </c>
      <c r="D83" s="174">
        <v>0</v>
      </c>
    </row>
    <row r="84" spans="1:4" x14ac:dyDescent="0.2">
      <c r="A84" s="136">
        <v>2053</v>
      </c>
      <c r="B84" s="173">
        <v>0</v>
      </c>
      <c r="C84" s="243">
        <v>0.236430639</v>
      </c>
      <c r="D84" s="174">
        <v>0</v>
      </c>
    </row>
    <row r="85" spans="1:4" x14ac:dyDescent="0.2">
      <c r="A85" s="136">
        <v>2054</v>
      </c>
      <c r="B85" s="173">
        <v>0</v>
      </c>
      <c r="C85" s="243">
        <v>0.236430639</v>
      </c>
      <c r="D85" s="174">
        <v>0</v>
      </c>
    </row>
    <row r="86" spans="1:4" x14ac:dyDescent="0.2">
      <c r="A86" s="136">
        <v>2055</v>
      </c>
      <c r="B86" s="173">
        <v>0</v>
      </c>
      <c r="C86" s="243">
        <v>0.236430639</v>
      </c>
      <c r="D86" s="174">
        <v>0</v>
      </c>
    </row>
    <row r="87" spans="1:4" x14ac:dyDescent="0.2">
      <c r="A87" s="136">
        <v>2056</v>
      </c>
      <c r="B87" s="173">
        <v>0</v>
      </c>
      <c r="C87" s="243">
        <v>0.236430639</v>
      </c>
      <c r="D87" s="174">
        <v>0</v>
      </c>
    </row>
    <row r="88" spans="1:4" x14ac:dyDescent="0.2">
      <c r="A88" s="136">
        <v>2057</v>
      </c>
      <c r="B88" s="173">
        <v>0</v>
      </c>
      <c r="C88" s="243">
        <v>0.236430639</v>
      </c>
      <c r="D88" s="174">
        <v>0</v>
      </c>
    </row>
    <row r="89" spans="1:4" x14ac:dyDescent="0.2">
      <c r="A89" s="136">
        <v>2058</v>
      </c>
      <c r="B89" s="173">
        <v>0</v>
      </c>
      <c r="C89" s="243">
        <v>0.236430639</v>
      </c>
      <c r="D89" s="174">
        <v>0</v>
      </c>
    </row>
    <row r="90" spans="1:4" x14ac:dyDescent="0.2">
      <c r="A90" s="136">
        <v>2059</v>
      </c>
      <c r="B90" s="173">
        <v>0</v>
      </c>
      <c r="C90" s="243">
        <v>0.236430639</v>
      </c>
      <c r="D90" s="174">
        <v>0</v>
      </c>
    </row>
    <row r="91" spans="1:4" x14ac:dyDescent="0.2">
      <c r="A91" s="136">
        <v>2060</v>
      </c>
      <c r="B91" s="173">
        <v>0</v>
      </c>
      <c r="C91" s="243">
        <v>0.236430639</v>
      </c>
      <c r="D91" s="174">
        <v>0</v>
      </c>
    </row>
    <row r="92" spans="1:4" x14ac:dyDescent="0.2">
      <c r="A92" s="136">
        <v>2061</v>
      </c>
      <c r="B92" s="173">
        <v>0</v>
      </c>
      <c r="C92" s="243">
        <v>0.236430639</v>
      </c>
      <c r="D92" s="174">
        <v>0</v>
      </c>
    </row>
    <row r="93" spans="1:4" x14ac:dyDescent="0.2">
      <c r="A93" s="136">
        <v>2062</v>
      </c>
      <c r="B93" s="173">
        <v>0</v>
      </c>
      <c r="C93" s="243">
        <v>0.236430639</v>
      </c>
      <c r="D93" s="174">
        <v>0</v>
      </c>
    </row>
    <row r="94" spans="1:4" x14ac:dyDescent="0.2">
      <c r="A94" s="136">
        <v>2063</v>
      </c>
      <c r="B94" s="173">
        <v>0</v>
      </c>
      <c r="C94" s="243">
        <v>0.236430639</v>
      </c>
      <c r="D94" s="174">
        <v>0</v>
      </c>
    </row>
    <row r="95" spans="1:4" x14ac:dyDescent="0.2">
      <c r="A95" s="136">
        <v>2064</v>
      </c>
      <c r="B95" s="173">
        <v>0</v>
      </c>
      <c r="C95" s="243">
        <v>0.236430639</v>
      </c>
      <c r="D95" s="174">
        <v>0</v>
      </c>
    </row>
    <row r="96" spans="1:4" x14ac:dyDescent="0.2">
      <c r="A96" s="136">
        <v>2065</v>
      </c>
      <c r="B96" s="173">
        <v>0</v>
      </c>
      <c r="C96" s="243">
        <v>0.236430639</v>
      </c>
      <c r="D96" s="174">
        <v>0</v>
      </c>
    </row>
    <row r="97" spans="1:4" x14ac:dyDescent="0.2">
      <c r="A97" s="136">
        <v>2066</v>
      </c>
      <c r="B97" s="173">
        <v>0</v>
      </c>
      <c r="C97" s="243">
        <v>0.236430639</v>
      </c>
      <c r="D97" s="174">
        <v>0</v>
      </c>
    </row>
    <row r="98" spans="1:4" x14ac:dyDescent="0.2">
      <c r="A98" s="136">
        <v>2067</v>
      </c>
      <c r="B98" s="173">
        <v>0</v>
      </c>
      <c r="C98" s="243">
        <v>0.236430639</v>
      </c>
      <c r="D98" s="174">
        <v>0</v>
      </c>
    </row>
    <row r="99" spans="1:4" x14ac:dyDescent="0.2">
      <c r="A99" s="136">
        <v>2068</v>
      </c>
      <c r="B99" s="173">
        <v>0</v>
      </c>
      <c r="C99" s="243">
        <v>0.236430639</v>
      </c>
      <c r="D99" s="174">
        <v>0</v>
      </c>
    </row>
    <row r="100" spans="1:4" x14ac:dyDescent="0.2">
      <c r="A100" s="136">
        <v>2069</v>
      </c>
      <c r="B100" s="173">
        <v>0</v>
      </c>
      <c r="C100" s="243">
        <v>0.236430639</v>
      </c>
      <c r="D100" s="174">
        <v>0</v>
      </c>
    </row>
    <row r="101" spans="1:4" ht="13.5" thickBot="1" x14ac:dyDescent="0.25">
      <c r="A101" s="147">
        <v>2070</v>
      </c>
      <c r="B101" s="175">
        <v>0</v>
      </c>
      <c r="C101" s="175">
        <v>0.236430639</v>
      </c>
      <c r="D101" s="176">
        <v>0</v>
      </c>
    </row>
  </sheetData>
  <mergeCells count="7">
    <mergeCell ref="A39:D39"/>
    <mergeCell ref="A28:D28"/>
    <mergeCell ref="A1:D1"/>
    <mergeCell ref="A32:D32"/>
    <mergeCell ref="A19:D19"/>
    <mergeCell ref="A12:D12"/>
    <mergeCell ref="A7:D7"/>
  </mergeCells>
  <phoneticPr fontId="8" type="noConversion"/>
  <pageMargins left="0.75" right="0.75" top="1" bottom="1" header="0.5" footer="0.5"/>
  <pageSetup orientation="portrait" horizontalDpi="300" verticalDpi="300"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45"/>
  <sheetViews>
    <sheetView tabSelected="1" zoomScaleNormal="100" workbookViewId="0">
      <selection activeCell="O6" sqref="O6"/>
    </sheetView>
  </sheetViews>
  <sheetFormatPr defaultColWidth="9.140625" defaultRowHeight="12.75" x14ac:dyDescent="0.2"/>
  <cols>
    <col min="1" max="1" width="7.85546875" style="1" bestFit="1" customWidth="1"/>
    <col min="2" max="4" width="6.5703125" style="1" bestFit="1" customWidth="1"/>
    <col min="5" max="5" width="8" style="1" bestFit="1" customWidth="1"/>
    <col min="6" max="6" width="10" style="1" bestFit="1" customWidth="1"/>
    <col min="7" max="7" width="10" style="1" customWidth="1"/>
    <col min="8" max="8" width="10" style="1" bestFit="1" customWidth="1"/>
    <col min="9" max="11" width="6.5703125" style="1" bestFit="1" customWidth="1"/>
    <col min="12" max="12" width="8" style="1" bestFit="1" customWidth="1"/>
    <col min="13" max="13" width="10" style="1" bestFit="1" customWidth="1"/>
    <col min="14" max="14" width="8" style="1" customWidth="1"/>
    <col min="15" max="15" width="10" style="1" bestFit="1" customWidth="1"/>
    <col min="16" max="16384" width="9.140625" style="1"/>
  </cols>
  <sheetData>
    <row r="1" spans="1:18" ht="15.75" x14ac:dyDescent="0.25">
      <c r="A1" s="508" t="s">
        <v>0</v>
      </c>
      <c r="B1" s="508"/>
      <c r="C1" s="508"/>
      <c r="D1" s="508"/>
      <c r="E1" s="508"/>
      <c r="F1" s="508"/>
      <c r="G1" s="508"/>
      <c r="H1" s="508"/>
      <c r="I1" s="508"/>
      <c r="J1" s="508"/>
      <c r="K1" s="508"/>
      <c r="L1" s="508"/>
      <c r="M1" s="508"/>
      <c r="N1" s="508"/>
      <c r="O1" s="508"/>
    </row>
    <row r="2" spans="1:18" ht="13.5" thickBot="1" x14ac:dyDescent="0.25"/>
    <row r="3" spans="1:18" ht="12.75" customHeight="1" x14ac:dyDescent="0.2">
      <c r="A3" s="518" t="s">
        <v>35</v>
      </c>
      <c r="B3" s="521" t="s">
        <v>41</v>
      </c>
      <c r="C3" s="522"/>
      <c r="D3" s="522"/>
      <c r="E3" s="522"/>
      <c r="F3" s="523"/>
      <c r="G3" s="523"/>
      <c r="H3" s="524"/>
      <c r="I3" s="521" t="s">
        <v>97</v>
      </c>
      <c r="J3" s="522"/>
      <c r="K3" s="522"/>
      <c r="L3" s="522"/>
      <c r="M3" s="523"/>
      <c r="N3" s="523"/>
      <c r="O3" s="524"/>
    </row>
    <row r="4" spans="1:18" ht="12.75" customHeight="1" x14ac:dyDescent="0.2">
      <c r="A4" s="519"/>
      <c r="B4" s="525" t="s">
        <v>36</v>
      </c>
      <c r="C4" s="516" t="s">
        <v>94</v>
      </c>
      <c r="D4" s="516" t="s">
        <v>95</v>
      </c>
      <c r="E4" s="516" t="s">
        <v>96</v>
      </c>
      <c r="F4" s="514" t="s">
        <v>153</v>
      </c>
      <c r="G4" s="516" t="s">
        <v>215</v>
      </c>
      <c r="H4" s="527" t="s">
        <v>148</v>
      </c>
      <c r="I4" s="525" t="s">
        <v>36</v>
      </c>
      <c r="J4" s="516" t="s">
        <v>94</v>
      </c>
      <c r="K4" s="516" t="s">
        <v>95</v>
      </c>
      <c r="L4" s="516" t="s">
        <v>96</v>
      </c>
      <c r="M4" s="514" t="s">
        <v>153</v>
      </c>
      <c r="N4" s="516" t="s">
        <v>215</v>
      </c>
      <c r="O4" s="527" t="s">
        <v>148</v>
      </c>
    </row>
    <row r="5" spans="1:18" ht="13.5" customHeight="1" thickBot="1" x14ac:dyDescent="0.25">
      <c r="A5" s="520"/>
      <c r="B5" s="526"/>
      <c r="C5" s="517"/>
      <c r="D5" s="517"/>
      <c r="E5" s="517"/>
      <c r="F5" s="515"/>
      <c r="G5" s="517"/>
      <c r="H5" s="528"/>
      <c r="I5" s="526"/>
      <c r="J5" s="517"/>
      <c r="K5" s="517"/>
      <c r="L5" s="517"/>
      <c r="M5" s="515"/>
      <c r="N5" s="517"/>
      <c r="O5" s="528"/>
    </row>
    <row r="6" spans="1:18" x14ac:dyDescent="0.2">
      <c r="A6" s="27">
        <v>1</v>
      </c>
      <c r="B6" s="76">
        <v>1</v>
      </c>
      <c r="C6" s="81">
        <v>1</v>
      </c>
      <c r="D6" s="81">
        <v>1</v>
      </c>
      <c r="E6" s="81">
        <v>1</v>
      </c>
      <c r="F6" s="81">
        <v>1</v>
      </c>
      <c r="G6" s="81">
        <v>1</v>
      </c>
      <c r="H6" s="394">
        <v>1</v>
      </c>
      <c r="I6" s="398">
        <v>15860.946</v>
      </c>
      <c r="J6" s="392">
        <v>16035.463</v>
      </c>
      <c r="K6" s="392">
        <v>16035.463</v>
      </c>
      <c r="L6" s="392">
        <v>17435.683000000001</v>
      </c>
      <c r="M6" s="392">
        <f>AVERAGE(J6:L6)</f>
        <v>16502.202999999998</v>
      </c>
      <c r="N6" s="392">
        <v>16502.202999999998</v>
      </c>
      <c r="O6" s="399">
        <v>21653.812999999998</v>
      </c>
    </row>
    <row r="7" spans="1:18" x14ac:dyDescent="0.2">
      <c r="A7" s="28">
        <f t="shared" ref="A7:A44" si="0">A6+1</f>
        <v>2</v>
      </c>
      <c r="B7" s="77">
        <v>0.98784153120842699</v>
      </c>
      <c r="C7" s="82">
        <v>0.97759705481247305</v>
      </c>
      <c r="D7" s="82">
        <v>0.97759705481247305</v>
      </c>
      <c r="E7" s="82">
        <v>0.97759705481247305</v>
      </c>
      <c r="F7" s="82">
        <v>0.97759705481247305</v>
      </c>
      <c r="G7" s="82">
        <v>0.97759705481247305</v>
      </c>
      <c r="H7" s="395">
        <v>0.99409363344018986</v>
      </c>
      <c r="I7" s="400">
        <v>13683.998874999999</v>
      </c>
      <c r="J7" s="393">
        <v>14337.362500000001</v>
      </c>
      <c r="K7" s="393">
        <v>14337.362500000001</v>
      </c>
      <c r="L7" s="393">
        <v>15809.895</v>
      </c>
      <c r="M7" s="392">
        <f t="shared" ref="M7:M45" si="1">AVERAGE(J7:L7)</f>
        <v>14828.206666666667</v>
      </c>
      <c r="N7" s="393">
        <v>14828.206666666667</v>
      </c>
      <c r="O7" s="401">
        <v>23306.558000000001</v>
      </c>
    </row>
    <row r="8" spans="1:18" x14ac:dyDescent="0.2">
      <c r="A8" s="28">
        <f t="shared" si="0"/>
        <v>3</v>
      </c>
      <c r="B8" s="77">
        <v>0.97658721686461436</v>
      </c>
      <c r="C8" s="82">
        <v>0.9629746968866757</v>
      </c>
      <c r="D8" s="82">
        <v>0.9629746968866757</v>
      </c>
      <c r="E8" s="82">
        <v>0.9629746968866757</v>
      </c>
      <c r="F8" s="82">
        <v>0.9629746968866757</v>
      </c>
      <c r="G8" s="82">
        <v>0.9629746968866757</v>
      </c>
      <c r="H8" s="395">
        <v>0.98086820243467021</v>
      </c>
      <c r="I8" s="400">
        <v>13479.022888888889</v>
      </c>
      <c r="J8" s="393">
        <v>14113.790111111111</v>
      </c>
      <c r="K8" s="393">
        <v>14113.790111111111</v>
      </c>
      <c r="L8" s="393">
        <v>15428.287</v>
      </c>
      <c r="M8" s="392">
        <f t="shared" si="1"/>
        <v>14551.955740740741</v>
      </c>
      <c r="N8" s="393">
        <v>14551.955740740741</v>
      </c>
      <c r="O8" s="401">
        <v>21063.406999999999</v>
      </c>
    </row>
    <row r="9" spans="1:18" x14ac:dyDescent="0.2">
      <c r="A9" s="28">
        <f t="shared" si="0"/>
        <v>4</v>
      </c>
      <c r="B9" s="77">
        <v>0.96143656985707726</v>
      </c>
      <c r="C9" s="82">
        <v>0.94275717186750696</v>
      </c>
      <c r="D9" s="82">
        <v>0.94275717186750696</v>
      </c>
      <c r="E9" s="82">
        <v>0.94275717186750696</v>
      </c>
      <c r="F9" s="82">
        <v>0.94275717186750696</v>
      </c>
      <c r="G9" s="82">
        <v>0.94275717186750696</v>
      </c>
      <c r="H9" s="395">
        <v>0.96845504068291688</v>
      </c>
      <c r="I9" s="400">
        <v>13218.192444444445</v>
      </c>
      <c r="J9" s="393">
        <v>14071.277</v>
      </c>
      <c r="K9" s="393">
        <v>14071.277</v>
      </c>
      <c r="L9" s="393">
        <v>14693.476000000001</v>
      </c>
      <c r="M9" s="392">
        <f t="shared" si="1"/>
        <v>14278.676666666666</v>
      </c>
      <c r="N9" s="393">
        <v>14278.676666666666</v>
      </c>
      <c r="O9" s="401">
        <v>18402.312000000002</v>
      </c>
    </row>
    <row r="10" spans="1:18" x14ac:dyDescent="0.2">
      <c r="A10" s="28">
        <f t="shared" si="0"/>
        <v>5</v>
      </c>
      <c r="B10" s="77">
        <v>0.94504606854157913</v>
      </c>
      <c r="C10" s="82">
        <v>0.93106276446040503</v>
      </c>
      <c r="D10" s="82">
        <v>0.93106276446040503</v>
      </c>
      <c r="E10" s="82">
        <v>0.93106276446040503</v>
      </c>
      <c r="F10" s="82">
        <v>0.93106276446040503</v>
      </c>
      <c r="G10" s="82">
        <v>0.93106276446040503</v>
      </c>
      <c r="H10" s="395">
        <v>0.95565668370796619</v>
      </c>
      <c r="I10" s="400">
        <v>12977.023555555556</v>
      </c>
      <c r="J10" s="393">
        <v>13832.126</v>
      </c>
      <c r="K10" s="393">
        <v>13832.126</v>
      </c>
      <c r="L10" s="393">
        <v>13685.912</v>
      </c>
      <c r="M10" s="392">
        <f t="shared" si="1"/>
        <v>13783.388000000001</v>
      </c>
      <c r="N10" s="393">
        <v>13783.388000000001</v>
      </c>
      <c r="O10" s="401">
        <v>15485.967000000001</v>
      </c>
    </row>
    <row r="11" spans="1:18" x14ac:dyDescent="0.2">
      <c r="A11" s="28">
        <f t="shared" si="0"/>
        <v>6</v>
      </c>
      <c r="B11" s="77">
        <v>0.92982900170317939</v>
      </c>
      <c r="C11" s="82">
        <v>0.91518993159279982</v>
      </c>
      <c r="D11" s="82">
        <v>0.91518993159279982</v>
      </c>
      <c r="E11" s="82">
        <v>0.91518993159279982</v>
      </c>
      <c r="F11" s="82">
        <v>0.91518993159279982</v>
      </c>
      <c r="G11" s="82">
        <v>0.91518993159279982</v>
      </c>
      <c r="H11" s="395">
        <v>0.93534156371671362</v>
      </c>
      <c r="I11" s="400">
        <v>12521.187</v>
      </c>
      <c r="J11" s="393">
        <v>13315.22</v>
      </c>
      <c r="K11" s="393">
        <v>13315.22</v>
      </c>
      <c r="L11" s="393">
        <v>12486.045</v>
      </c>
      <c r="M11" s="392">
        <f t="shared" si="1"/>
        <v>13038.828333333333</v>
      </c>
      <c r="N11" s="393">
        <v>13038.828333333333</v>
      </c>
      <c r="O11" s="401">
        <v>12477.067999999999</v>
      </c>
    </row>
    <row r="12" spans="1:18" x14ac:dyDescent="0.2">
      <c r="A12" s="28">
        <f t="shared" si="0"/>
        <v>7</v>
      </c>
      <c r="B12" s="77">
        <v>0.91129828539094981</v>
      </c>
      <c r="C12" s="82">
        <v>0.89325888816770593</v>
      </c>
      <c r="D12" s="82">
        <v>0.89325888816770593</v>
      </c>
      <c r="E12" s="82">
        <v>0.89325888816770593</v>
      </c>
      <c r="F12" s="82">
        <v>0.89325888816770593</v>
      </c>
      <c r="G12" s="82">
        <v>0.89325888816770593</v>
      </c>
      <c r="H12" s="395">
        <v>0.91371422815958181</v>
      </c>
      <c r="I12" s="400">
        <v>11465.404</v>
      </c>
      <c r="J12" s="393">
        <v>12567.529</v>
      </c>
      <c r="K12" s="393">
        <v>12567.529</v>
      </c>
      <c r="L12" s="393">
        <v>11174.324000000001</v>
      </c>
      <c r="M12" s="392">
        <f t="shared" si="1"/>
        <v>12103.127333333332</v>
      </c>
      <c r="N12" s="393">
        <v>12103.127333333332</v>
      </c>
      <c r="O12" s="401">
        <v>9538.3119999999999</v>
      </c>
    </row>
    <row r="13" spans="1:18" x14ac:dyDescent="0.2">
      <c r="A13" s="28">
        <f t="shared" si="0"/>
        <v>8</v>
      </c>
      <c r="B13" s="77">
        <v>0.8911884631556527</v>
      </c>
      <c r="C13" s="82">
        <v>0.8700153564246168</v>
      </c>
      <c r="D13" s="82">
        <v>0.8700153564246168</v>
      </c>
      <c r="E13" s="82">
        <v>0.8700153564246168</v>
      </c>
      <c r="F13" s="82">
        <v>0.8700153564246168</v>
      </c>
      <c r="G13" s="82">
        <v>0.8700153564246168</v>
      </c>
      <c r="H13" s="395">
        <v>0.88666613436284447</v>
      </c>
      <c r="I13" s="400">
        <v>10202.597</v>
      </c>
      <c r="J13" s="393">
        <v>11636.022999999999</v>
      </c>
      <c r="K13" s="393">
        <v>11636.022999999999</v>
      </c>
      <c r="L13" s="393">
        <v>9831.2000000000007</v>
      </c>
      <c r="M13" s="392">
        <f t="shared" si="1"/>
        <v>11034.415333333332</v>
      </c>
      <c r="N13" s="393">
        <v>11034.415333333332</v>
      </c>
      <c r="O13" s="401">
        <v>9411.1970519458628</v>
      </c>
    </row>
    <row r="14" spans="1:18" x14ac:dyDescent="0.2">
      <c r="A14" s="28">
        <f t="shared" si="0"/>
        <v>9</v>
      </c>
      <c r="B14" s="77">
        <v>0.8688761325951273</v>
      </c>
      <c r="C14" s="82">
        <v>0.84106131776456972</v>
      </c>
      <c r="D14" s="82">
        <v>0.84106131776456972</v>
      </c>
      <c r="E14" s="82">
        <v>0.84106131776456972</v>
      </c>
      <c r="F14" s="82">
        <v>0.84106131776456972</v>
      </c>
      <c r="G14" s="82">
        <v>0.84106131776456972</v>
      </c>
      <c r="H14" s="395">
        <v>0.85930070497859024</v>
      </c>
      <c r="I14" s="400">
        <v>8842.009</v>
      </c>
      <c r="J14" s="393">
        <v>10567.673000000001</v>
      </c>
      <c r="K14" s="393">
        <v>10567.673000000001</v>
      </c>
      <c r="L14" s="393">
        <v>8537.1229999999996</v>
      </c>
      <c r="M14" s="392">
        <f t="shared" si="1"/>
        <v>9890.8230000000003</v>
      </c>
      <c r="N14" s="393">
        <v>9890.8230000000003</v>
      </c>
      <c r="O14" s="401">
        <v>7991.0259077335559</v>
      </c>
      <c r="R14" s="213"/>
    </row>
    <row r="15" spans="1:18" x14ac:dyDescent="0.2">
      <c r="A15" s="28">
        <f t="shared" si="0"/>
        <v>10</v>
      </c>
      <c r="B15" s="77">
        <v>0.83971147978352312</v>
      </c>
      <c r="C15" s="82">
        <v>0.7962558006043855</v>
      </c>
      <c r="D15" s="82">
        <v>0.7962558006043855</v>
      </c>
      <c r="E15" s="82">
        <v>0.7962558006043855</v>
      </c>
      <c r="F15" s="82">
        <v>0.7962558006043855</v>
      </c>
      <c r="G15" s="82">
        <v>0.7962558006043855</v>
      </c>
      <c r="H15" s="395">
        <v>0.82567026038937397</v>
      </c>
      <c r="I15" s="400">
        <v>7492.8850000000002</v>
      </c>
      <c r="J15" s="393">
        <v>9409.4490000000005</v>
      </c>
      <c r="K15" s="393">
        <v>9409.4490000000005</v>
      </c>
      <c r="L15" s="393">
        <v>7372.5410000000002</v>
      </c>
      <c r="M15" s="392">
        <f t="shared" si="1"/>
        <v>8730.479666666668</v>
      </c>
      <c r="N15" s="393">
        <v>8730.479666666668</v>
      </c>
      <c r="O15" s="401">
        <v>6911.8455124211368</v>
      </c>
    </row>
    <row r="16" spans="1:18" x14ac:dyDescent="0.2">
      <c r="A16" s="28">
        <f t="shared" si="0"/>
        <v>11</v>
      </c>
      <c r="B16" s="77">
        <v>0.79989083554235363</v>
      </c>
      <c r="C16" s="82">
        <v>0.74227231357949308</v>
      </c>
      <c r="D16" s="82">
        <v>0.74227231357949308</v>
      </c>
      <c r="E16" s="82">
        <v>0.74227231357949308</v>
      </c>
      <c r="F16" s="82">
        <v>0.74227231357949308</v>
      </c>
      <c r="G16" s="82">
        <v>0.74227231357949308</v>
      </c>
      <c r="H16" s="395">
        <v>0.79308886912990217</v>
      </c>
      <c r="I16" s="400">
        <v>6264.47</v>
      </c>
      <c r="J16" s="393">
        <v>8208.3209999999999</v>
      </c>
      <c r="K16" s="393">
        <v>8208.3209999999999</v>
      </c>
      <c r="L16" s="393">
        <v>6417.9059999999999</v>
      </c>
      <c r="M16" s="392">
        <f t="shared" si="1"/>
        <v>7611.5159999999996</v>
      </c>
      <c r="N16" s="393">
        <v>7611.5159999999996</v>
      </c>
      <c r="O16" s="401">
        <v>6131.3711749308313</v>
      </c>
    </row>
    <row r="17" spans="1:15" x14ac:dyDescent="0.2">
      <c r="A17" s="28">
        <f t="shared" si="0"/>
        <v>12</v>
      </c>
      <c r="B17" s="77">
        <v>0.75563120316358268</v>
      </c>
      <c r="C17" s="82">
        <v>0.69156303121432272</v>
      </c>
      <c r="D17" s="82">
        <v>0.69156303121432272</v>
      </c>
      <c r="E17" s="82">
        <v>0.69156303121432272</v>
      </c>
      <c r="F17" s="82">
        <v>0.69156303121432272</v>
      </c>
      <c r="G17" s="82">
        <v>0.69156303121432272</v>
      </c>
      <c r="H17" s="395">
        <v>0.75078530808116151</v>
      </c>
      <c r="I17" s="400">
        <v>5266.009</v>
      </c>
      <c r="J17" s="393">
        <v>7011.26</v>
      </c>
      <c r="K17" s="393">
        <v>7011.26</v>
      </c>
      <c r="L17" s="393">
        <v>6390.1717829861109</v>
      </c>
      <c r="M17" s="392">
        <f t="shared" si="1"/>
        <v>6804.2305943287038</v>
      </c>
      <c r="N17" s="393">
        <v>6804.2305943287038</v>
      </c>
      <c r="O17" s="401">
        <v>5615.9330267347877</v>
      </c>
    </row>
    <row r="18" spans="1:15" x14ac:dyDescent="0.2">
      <c r="A18" s="28">
        <f t="shared" si="0"/>
        <v>13</v>
      </c>
      <c r="B18" s="77">
        <v>0.70550570572909765</v>
      </c>
      <c r="C18" s="82">
        <v>0.64095262682623577</v>
      </c>
      <c r="D18" s="82">
        <v>0.64095262682623577</v>
      </c>
      <c r="E18" s="82">
        <v>0.64095262682623577</v>
      </c>
      <c r="F18" s="82">
        <v>0.64095262682623577</v>
      </c>
      <c r="G18" s="82">
        <v>0.64095262682623577</v>
      </c>
      <c r="H18" s="395">
        <v>0.70638376286460847</v>
      </c>
      <c r="I18" s="400">
        <v>4905.7078888888891</v>
      </c>
      <c r="J18" s="393">
        <v>5865.2359999999999</v>
      </c>
      <c r="K18" s="393">
        <v>5865.2359999999999</v>
      </c>
      <c r="L18" s="393">
        <v>6064.0170935185179</v>
      </c>
      <c r="M18" s="392">
        <f t="shared" si="1"/>
        <v>5931.4963645061725</v>
      </c>
      <c r="N18" s="393">
        <v>5931.4963645061725</v>
      </c>
      <c r="O18" s="401">
        <v>5339.4062527442211</v>
      </c>
    </row>
    <row r="19" spans="1:15" x14ac:dyDescent="0.2">
      <c r="A19" s="28">
        <f t="shared" si="0"/>
        <v>14</v>
      </c>
      <c r="B19" s="77">
        <v>0.65265612503200177</v>
      </c>
      <c r="C19" s="82">
        <v>0.58333655133389029</v>
      </c>
      <c r="D19" s="82">
        <v>0.58333655133389029</v>
      </c>
      <c r="E19" s="82">
        <v>0.58333655133389029</v>
      </c>
      <c r="F19" s="82">
        <v>0.58333655133389029</v>
      </c>
      <c r="G19" s="82">
        <v>0.58333655133389029</v>
      </c>
      <c r="H19" s="395">
        <v>0.65890603117369873</v>
      </c>
      <c r="I19" s="400">
        <v>4644.1081250000007</v>
      </c>
      <c r="J19" s="393">
        <v>4817.22</v>
      </c>
      <c r="K19" s="393">
        <v>4817.22</v>
      </c>
      <c r="L19" s="393">
        <v>5906.0726452991457</v>
      </c>
      <c r="M19" s="392">
        <f t="shared" si="1"/>
        <v>5180.1708817663821</v>
      </c>
      <c r="N19" s="393">
        <v>5180.1708817663821</v>
      </c>
      <c r="O19" s="401">
        <v>5375.076590476232</v>
      </c>
    </row>
    <row r="20" spans="1:15" x14ac:dyDescent="0.2">
      <c r="A20" s="28">
        <f t="shared" si="0"/>
        <v>15</v>
      </c>
      <c r="B20" s="77">
        <v>0.59458496758493262</v>
      </c>
      <c r="C20" s="82">
        <v>0.53498758757965148</v>
      </c>
      <c r="D20" s="82">
        <v>0.53498758757965148</v>
      </c>
      <c r="E20" s="82">
        <v>0.53498758757965148</v>
      </c>
      <c r="F20" s="82">
        <v>0.53498758757965148</v>
      </c>
      <c r="G20" s="82">
        <v>0.53498758757965148</v>
      </c>
      <c r="H20" s="395">
        <v>0.60827776274743983</v>
      </c>
      <c r="I20" s="400">
        <v>4604.4961666666668</v>
      </c>
      <c r="J20" s="393">
        <v>4540.3698333333332</v>
      </c>
      <c r="K20" s="393">
        <v>4540.3698333333332</v>
      </c>
      <c r="L20" s="393">
        <v>5857.4041847222225</v>
      </c>
      <c r="M20" s="392">
        <f t="shared" si="1"/>
        <v>4979.3812837962969</v>
      </c>
      <c r="N20" s="393">
        <v>4979.3812837962969</v>
      </c>
      <c r="O20" s="401">
        <v>5191.7985189125548</v>
      </c>
    </row>
    <row r="21" spans="1:15" x14ac:dyDescent="0.2">
      <c r="A21" s="28">
        <f t="shared" si="0"/>
        <v>16</v>
      </c>
      <c r="B21" s="77">
        <v>0.53106576299517483</v>
      </c>
      <c r="C21" s="82">
        <v>0.4861310957767298</v>
      </c>
      <c r="D21" s="82">
        <v>0.4861310957767298</v>
      </c>
      <c r="E21" s="82">
        <v>0.4861310957767298</v>
      </c>
      <c r="F21" s="82">
        <v>0.4861310957767298</v>
      </c>
      <c r="G21" s="82">
        <v>0.4861310957767298</v>
      </c>
      <c r="H21" s="395">
        <v>0.55253725472971293</v>
      </c>
      <c r="I21" s="400">
        <v>4497.0774289583724</v>
      </c>
      <c r="J21" s="393">
        <v>4404.0041251193989</v>
      </c>
      <c r="K21" s="393">
        <v>4404.0041251193989</v>
      </c>
      <c r="L21" s="393">
        <v>5707.6126703582377</v>
      </c>
      <c r="M21" s="392">
        <f t="shared" si="1"/>
        <v>4838.5403068656788</v>
      </c>
      <c r="N21" s="393">
        <v>4838.5403068656788</v>
      </c>
      <c r="O21" s="401">
        <v>4863.9400351678023</v>
      </c>
    </row>
    <row r="22" spans="1:15" x14ac:dyDescent="0.2">
      <c r="A22" s="28">
        <f t="shared" si="0"/>
        <v>17</v>
      </c>
      <c r="B22" s="77">
        <v>0.45847806374687378</v>
      </c>
      <c r="C22" s="82">
        <v>0.44220466558398924</v>
      </c>
      <c r="D22" s="82">
        <v>0.44220466558398924</v>
      </c>
      <c r="E22" s="82">
        <v>0.44220466558398924</v>
      </c>
      <c r="F22" s="82">
        <v>0.44220466558398924</v>
      </c>
      <c r="G22" s="82">
        <v>0.44220466558398924</v>
      </c>
      <c r="H22" s="395">
        <v>0.50155519551833394</v>
      </c>
      <c r="I22" s="400">
        <v>4394.3504823831145</v>
      </c>
      <c r="J22" s="393">
        <v>4274.0978546034776</v>
      </c>
      <c r="K22" s="393">
        <v>4274.0978546034776</v>
      </c>
      <c r="L22" s="393">
        <v>5568.3365961301761</v>
      </c>
      <c r="M22" s="392">
        <f t="shared" si="1"/>
        <v>4705.5107684457107</v>
      </c>
      <c r="N22" s="393">
        <v>4705.5107684457107</v>
      </c>
      <c r="O22" s="401">
        <v>4854.068323526687</v>
      </c>
    </row>
    <row r="23" spans="1:15" x14ac:dyDescent="0.2">
      <c r="A23" s="28">
        <f t="shared" si="0"/>
        <v>18</v>
      </c>
      <c r="B23" s="77">
        <v>0.38318578590368751</v>
      </c>
      <c r="C23" s="82">
        <v>0.39760195444516855</v>
      </c>
      <c r="D23" s="82">
        <v>0.39760195444516855</v>
      </c>
      <c r="E23" s="82">
        <v>0.39760195444516855</v>
      </c>
      <c r="F23" s="82">
        <v>0.39760195444516855</v>
      </c>
      <c r="G23" s="82">
        <v>0.39760195444516855</v>
      </c>
      <c r="H23" s="395">
        <v>0.44794991005723017</v>
      </c>
      <c r="I23" s="400">
        <v>4296.3153223224044</v>
      </c>
      <c r="J23" s="393">
        <v>4150.6510224352933</v>
      </c>
      <c r="K23" s="393">
        <v>4150.6510224352933</v>
      </c>
      <c r="L23" s="393">
        <v>5439.5759620888548</v>
      </c>
      <c r="M23" s="392">
        <f t="shared" si="1"/>
        <v>4580.2926689864807</v>
      </c>
      <c r="N23" s="393">
        <v>4580.2926689864807</v>
      </c>
      <c r="O23" s="401">
        <v>4590.6723247475311</v>
      </c>
    </row>
    <row r="24" spans="1:15" x14ac:dyDescent="0.2">
      <c r="A24" s="28">
        <f t="shared" si="0"/>
        <v>19</v>
      </c>
      <c r="B24" s="77">
        <v>0.30771899790634855</v>
      </c>
      <c r="C24" s="82">
        <v>0.35197289939272502</v>
      </c>
      <c r="D24" s="82">
        <v>0.35197289939272502</v>
      </c>
      <c r="E24" s="82">
        <v>0.35197289939272502</v>
      </c>
      <c r="F24" s="82">
        <v>0.35197289939272502</v>
      </c>
      <c r="G24" s="82">
        <v>0.35197289939272502</v>
      </c>
      <c r="H24" s="395">
        <v>0.39721782281148332</v>
      </c>
      <c r="I24" s="400">
        <v>4202.9719559187515</v>
      </c>
      <c r="J24" s="393">
        <v>4033.6636283648354</v>
      </c>
      <c r="K24" s="393">
        <v>4033.6636283648354</v>
      </c>
      <c r="L24" s="393">
        <v>5321.3307698807967</v>
      </c>
      <c r="M24" s="392">
        <f t="shared" si="1"/>
        <v>4462.8860088701558</v>
      </c>
      <c r="N24" s="393">
        <v>4462.8860088701558</v>
      </c>
      <c r="O24" s="401">
        <v>4371.3754074110584</v>
      </c>
    </row>
    <row r="25" spans="1:15" x14ac:dyDescent="0.2">
      <c r="A25" s="28">
        <f t="shared" si="0"/>
        <v>20</v>
      </c>
      <c r="B25" s="77">
        <v>0.24139740588180852</v>
      </c>
      <c r="C25" s="82">
        <v>0.30918630633775834</v>
      </c>
      <c r="D25" s="82">
        <v>0.30918630633775834</v>
      </c>
      <c r="E25" s="82">
        <v>0.30918630633775834</v>
      </c>
      <c r="F25" s="82">
        <v>0.30918630633775834</v>
      </c>
      <c r="G25" s="82">
        <v>0.30918630633775834</v>
      </c>
      <c r="H25" s="395">
        <v>0.35119707534185152</v>
      </c>
      <c r="I25" s="400">
        <v>4114.3203790621437</v>
      </c>
      <c r="J25" s="393">
        <v>3923.1356704245045</v>
      </c>
      <c r="K25" s="393">
        <v>3923.1356704245045</v>
      </c>
      <c r="L25" s="393">
        <v>5213.601019112275</v>
      </c>
      <c r="M25" s="392">
        <f t="shared" si="1"/>
        <v>4353.2907866537616</v>
      </c>
      <c r="N25" s="393">
        <v>4353.2907866537616</v>
      </c>
      <c r="O25" s="401">
        <v>4181.7033999738014</v>
      </c>
    </row>
    <row r="26" spans="1:15" x14ac:dyDescent="0.2">
      <c r="A26" s="28">
        <f t="shared" si="0"/>
        <v>21</v>
      </c>
      <c r="B26" s="77">
        <v>0.18328489431094566</v>
      </c>
      <c r="C26" s="82">
        <v>0.26664233888613503</v>
      </c>
      <c r="D26" s="82">
        <v>0.26664233888613503</v>
      </c>
      <c r="E26" s="82">
        <v>0.26664233888613503</v>
      </c>
      <c r="F26" s="82">
        <v>0.26664233888613503</v>
      </c>
      <c r="G26" s="82">
        <v>0.26664233888613503</v>
      </c>
      <c r="H26" s="395">
        <v>0.30984900043266961</v>
      </c>
      <c r="I26" s="400">
        <v>4030.3605909820085</v>
      </c>
      <c r="J26" s="393">
        <v>3819.0671526565193</v>
      </c>
      <c r="K26" s="393">
        <v>3819.0671526565193</v>
      </c>
      <c r="L26" s="393">
        <v>5116.386712992814</v>
      </c>
      <c r="M26" s="392">
        <f t="shared" si="1"/>
        <v>4251.5070061019505</v>
      </c>
      <c r="N26" s="393">
        <v>4251.5070061019505</v>
      </c>
      <c r="O26" s="401">
        <v>4031.3124850826348</v>
      </c>
    </row>
    <row r="27" spans="1:15" x14ac:dyDescent="0.2">
      <c r="A27" s="28">
        <f t="shared" si="0"/>
        <v>22</v>
      </c>
      <c r="B27" s="77">
        <v>0.13877810687456002</v>
      </c>
      <c r="C27" s="82">
        <v>0.22779794658921659</v>
      </c>
      <c r="D27" s="82">
        <v>0.22779794658921659</v>
      </c>
      <c r="E27" s="82">
        <v>0.22779794658921659</v>
      </c>
      <c r="F27" s="82">
        <v>0.22779794658921659</v>
      </c>
      <c r="G27" s="82">
        <v>0.22779794658921659</v>
      </c>
      <c r="H27" s="395">
        <v>0.2716373895800448</v>
      </c>
      <c r="I27" s="400">
        <v>3951.092595440261</v>
      </c>
      <c r="J27" s="393">
        <v>3721.4580709619504</v>
      </c>
      <c r="K27" s="393">
        <v>3721.4580709619504</v>
      </c>
      <c r="L27" s="393">
        <v>5029.6878466171484</v>
      </c>
      <c r="M27" s="392">
        <f t="shared" si="1"/>
        <v>4157.534662847017</v>
      </c>
      <c r="N27" s="393">
        <v>4157.534662847017</v>
      </c>
      <c r="O27" s="401">
        <v>3819.2236235002556</v>
      </c>
    </row>
    <row r="28" spans="1:15" x14ac:dyDescent="0.2">
      <c r="A28" s="28">
        <f t="shared" si="0"/>
        <v>23</v>
      </c>
      <c r="B28" s="77">
        <v>0.10656741662386855</v>
      </c>
      <c r="C28" s="82">
        <v>0.201897410397893</v>
      </c>
      <c r="D28" s="82">
        <v>0.201897410397893</v>
      </c>
      <c r="E28" s="82">
        <v>0.201897410397893</v>
      </c>
      <c r="F28" s="82">
        <v>0.201897410397893</v>
      </c>
      <c r="G28" s="82">
        <v>0.201897410397893</v>
      </c>
      <c r="H28" s="395">
        <v>0.2393601432254584</v>
      </c>
      <c r="I28" s="400">
        <v>3876.5163864848819</v>
      </c>
      <c r="J28" s="393">
        <v>3630.3084282015438</v>
      </c>
      <c r="K28" s="393">
        <v>3630.3084282015438</v>
      </c>
      <c r="L28" s="393">
        <v>4953.5044222264005</v>
      </c>
      <c r="M28" s="392">
        <f t="shared" si="1"/>
        <v>4071.373759543163</v>
      </c>
      <c r="N28" s="393">
        <v>4071.373759543163</v>
      </c>
      <c r="O28" s="401">
        <v>3487.5092064770338</v>
      </c>
    </row>
    <row r="29" spans="1:15" x14ac:dyDescent="0.2">
      <c r="A29" s="28">
        <f t="shared" si="0"/>
        <v>24</v>
      </c>
      <c r="B29" s="77">
        <v>8.2026634315285868E-2</v>
      </c>
      <c r="C29" s="82">
        <v>0.17500330352887492</v>
      </c>
      <c r="D29" s="82">
        <v>0.17500330352887492</v>
      </c>
      <c r="E29" s="82">
        <v>0.17500330352887492</v>
      </c>
      <c r="F29" s="82">
        <v>0.17500330352887492</v>
      </c>
      <c r="G29" s="82">
        <v>0.17500330352887492</v>
      </c>
      <c r="H29" s="395">
        <v>0.21116884209687498</v>
      </c>
      <c r="I29" s="400">
        <v>3806.6319678743298</v>
      </c>
      <c r="J29" s="393">
        <v>3545.6182225970547</v>
      </c>
      <c r="K29" s="393">
        <v>3545.6182225970547</v>
      </c>
      <c r="L29" s="393">
        <v>4887.8364382425025</v>
      </c>
      <c r="M29" s="392">
        <f t="shared" si="1"/>
        <v>3993.0242944788711</v>
      </c>
      <c r="N29" s="393">
        <v>3993.0242944788711</v>
      </c>
      <c r="O29" s="401">
        <v>3159.2247091949766</v>
      </c>
    </row>
    <row r="30" spans="1:15" x14ac:dyDescent="0.2">
      <c r="A30" s="28">
        <f t="shared" si="0"/>
        <v>25</v>
      </c>
      <c r="B30" s="78">
        <v>6.2941976958408266E-2</v>
      </c>
      <c r="C30" s="82">
        <v>0.15838486551788206</v>
      </c>
      <c r="D30" s="82">
        <v>0.15838486551788206</v>
      </c>
      <c r="E30" s="82">
        <v>0.15838486551788206</v>
      </c>
      <c r="F30" s="82">
        <v>0.15838486551788206</v>
      </c>
      <c r="G30" s="82">
        <v>0.15838486551788206</v>
      </c>
      <c r="H30" s="395">
        <v>0.19164224276678907</v>
      </c>
      <c r="I30" s="400">
        <v>3741.4393413614362</v>
      </c>
      <c r="J30" s="393">
        <v>3467.387457486016</v>
      </c>
      <c r="K30" s="393">
        <v>3467.387457486016</v>
      </c>
      <c r="L30" s="393">
        <v>4832.68389548502</v>
      </c>
      <c r="M30" s="392">
        <f t="shared" si="1"/>
        <v>3922.4862701523507</v>
      </c>
      <c r="N30" s="393">
        <v>3922.4862701523507</v>
      </c>
      <c r="O30" s="401">
        <v>3032.8699215422453</v>
      </c>
    </row>
    <row r="31" spans="1:15" x14ac:dyDescent="0.2">
      <c r="A31" s="28">
        <f t="shared" si="0"/>
        <v>26</v>
      </c>
      <c r="B31" s="78">
        <v>5.141548276373481E-2</v>
      </c>
      <c r="C31" s="82">
        <v>0.14520090617638326</v>
      </c>
      <c r="D31" s="82">
        <v>0.14520090617638326</v>
      </c>
      <c r="E31" s="82">
        <v>0.14520090617638326</v>
      </c>
      <c r="F31" s="82">
        <v>0.14520090617638326</v>
      </c>
      <c r="G31" s="82">
        <v>0.14520090617638326</v>
      </c>
      <c r="H31" s="395">
        <v>0.17113710242442404</v>
      </c>
      <c r="I31" s="400">
        <v>3680.9385049936918</v>
      </c>
      <c r="J31" s="393">
        <v>3395.6161293294613</v>
      </c>
      <c r="K31" s="393">
        <v>3395.6161293294613</v>
      </c>
      <c r="L31" s="393">
        <v>4788.0467913536368</v>
      </c>
      <c r="M31" s="392">
        <f t="shared" si="1"/>
        <v>3859.7596833375196</v>
      </c>
      <c r="N31" s="393">
        <v>3859.7596833375196</v>
      </c>
      <c r="O31" s="401">
        <v>2909.5741086394628</v>
      </c>
    </row>
    <row r="32" spans="1:15" x14ac:dyDescent="0.2">
      <c r="A32" s="28">
        <f t="shared" si="0"/>
        <v>27</v>
      </c>
      <c r="B32" s="78">
        <v>4.1950559958502942E-2</v>
      </c>
      <c r="C32" s="82">
        <v>0.13903552511795045</v>
      </c>
      <c r="D32" s="82">
        <v>0.13903552511795045</v>
      </c>
      <c r="E32" s="82">
        <v>0.13903552511795045</v>
      </c>
      <c r="F32" s="82">
        <v>0.13903552511795045</v>
      </c>
      <c r="G32" s="82">
        <v>0.13903552511795045</v>
      </c>
      <c r="H32" s="395">
        <v>0.1542792146908892</v>
      </c>
      <c r="I32" s="400">
        <v>3625.1294589235317</v>
      </c>
      <c r="J32" s="393">
        <v>3330.3042374870352</v>
      </c>
      <c r="K32" s="393">
        <v>3330.3042374870352</v>
      </c>
      <c r="L32" s="393">
        <v>4753.9251302105176</v>
      </c>
      <c r="M32" s="392">
        <f t="shared" si="1"/>
        <v>3804.8445350615293</v>
      </c>
      <c r="N32" s="393">
        <v>3804.8445350615293</v>
      </c>
      <c r="O32" s="401">
        <v>2814.6357267350691</v>
      </c>
    </row>
    <row r="33" spans="1:15" x14ac:dyDescent="0.2">
      <c r="A33" s="28">
        <f t="shared" si="0"/>
        <v>28</v>
      </c>
      <c r="B33" s="78">
        <v>3.3688563512481381E-2</v>
      </c>
      <c r="C33" s="82">
        <v>0.12499861241573637</v>
      </c>
      <c r="D33" s="82">
        <v>0.12499861241573637</v>
      </c>
      <c r="E33" s="82">
        <v>0.12499861241573637</v>
      </c>
      <c r="F33" s="82">
        <v>0.12499861241573637</v>
      </c>
      <c r="G33" s="82">
        <v>0.12499861241573637</v>
      </c>
      <c r="H33" s="395">
        <v>0.13885442491192154</v>
      </c>
      <c r="I33" s="400">
        <v>3574.0122044481072</v>
      </c>
      <c r="J33" s="393">
        <v>3271.4517837145331</v>
      </c>
      <c r="K33" s="393">
        <v>3271.4517837145331</v>
      </c>
      <c r="L33" s="393">
        <v>4730.3189064740409</v>
      </c>
      <c r="M33" s="392">
        <f t="shared" si="1"/>
        <v>3757.7408246343693</v>
      </c>
      <c r="N33" s="393">
        <v>3757.7408246343693</v>
      </c>
      <c r="O33" s="401">
        <v>2718.2179649583059</v>
      </c>
    </row>
    <row r="34" spans="1:15" x14ac:dyDescent="0.2">
      <c r="A34" s="28">
        <f t="shared" si="0"/>
        <v>29</v>
      </c>
      <c r="B34" s="78">
        <v>2.814933727403867E-2</v>
      </c>
      <c r="C34" s="82">
        <v>0.11115563497316183</v>
      </c>
      <c r="D34" s="82">
        <v>0.11115563497316183</v>
      </c>
      <c r="E34" s="82">
        <v>0.11115563497316183</v>
      </c>
      <c r="F34" s="82">
        <v>0.11115563497316183</v>
      </c>
      <c r="G34" s="82">
        <v>0.11115563497316183</v>
      </c>
      <c r="H34" s="395">
        <v>0.12657254607575941</v>
      </c>
      <c r="I34" s="400">
        <v>3527.586740173585</v>
      </c>
      <c r="J34" s="393">
        <v>3219.0587669504043</v>
      </c>
      <c r="K34" s="393">
        <v>3219.0587669504043</v>
      </c>
      <c r="L34" s="393">
        <v>4717.2281273258868</v>
      </c>
      <c r="M34" s="392">
        <f t="shared" si="1"/>
        <v>3718.448553742232</v>
      </c>
      <c r="N34" s="393">
        <v>3718.448553742232</v>
      </c>
      <c r="O34" s="401">
        <v>2631.4874608824434</v>
      </c>
    </row>
    <row r="35" spans="1:15" x14ac:dyDescent="0.2">
      <c r="A35" s="28">
        <f t="shared" si="0"/>
        <v>30</v>
      </c>
      <c r="B35" s="78">
        <v>2.3520895709133148E-2</v>
      </c>
      <c r="C35" s="82">
        <v>0.10277310000000001</v>
      </c>
      <c r="D35" s="82">
        <v>0.10277310000000001</v>
      </c>
      <c r="E35" s="82">
        <v>0.10277310000000001</v>
      </c>
      <c r="F35" s="82">
        <v>0.10277310000000001</v>
      </c>
      <c r="G35" s="82">
        <v>0.10277310000000001</v>
      </c>
      <c r="H35" s="395">
        <v>0.11532140827927453</v>
      </c>
      <c r="I35" s="400">
        <v>3485.8530643576696</v>
      </c>
      <c r="J35" s="393">
        <v>3173.1251901066857</v>
      </c>
      <c r="K35" s="393">
        <v>3173.1251901066857</v>
      </c>
      <c r="L35" s="393">
        <v>4714.6527896503703</v>
      </c>
      <c r="M35" s="392">
        <f t="shared" si="1"/>
        <v>3686.9677232879135</v>
      </c>
      <c r="N35" s="393">
        <v>3686.9677232879135</v>
      </c>
      <c r="O35" s="401">
        <v>2631.4874608824434</v>
      </c>
    </row>
    <row r="36" spans="1:15" x14ac:dyDescent="0.2">
      <c r="A36" s="28">
        <f t="shared" si="0"/>
        <v>31</v>
      </c>
      <c r="B36" s="78">
        <v>0</v>
      </c>
      <c r="C36" s="82">
        <v>9.3274099999999999E-2</v>
      </c>
      <c r="D36" s="82">
        <v>9.3274099999999999E-2</v>
      </c>
      <c r="E36" s="82">
        <v>9.3274099999999999E-2</v>
      </c>
      <c r="F36" s="82">
        <v>9.3274099999999999E-2</v>
      </c>
      <c r="G36" s="82">
        <v>9.3274099999999999E-2</v>
      </c>
      <c r="H36" s="395">
        <v>0.10518720250600824</v>
      </c>
      <c r="I36" s="400">
        <v>3448.8111801047917</v>
      </c>
      <c r="J36" s="393">
        <v>3133.6510494654808</v>
      </c>
      <c r="K36" s="393">
        <v>3133.6510494654808</v>
      </c>
      <c r="L36" s="393">
        <v>4712.0788579624304</v>
      </c>
      <c r="M36" s="392">
        <f t="shared" si="1"/>
        <v>3659.7936522977975</v>
      </c>
      <c r="N36" s="393">
        <v>3659.7936522977975</v>
      </c>
      <c r="O36" s="402">
        <v>2631.4874608824434</v>
      </c>
    </row>
    <row r="37" spans="1:15" x14ac:dyDescent="0.2">
      <c r="A37" s="28">
        <f t="shared" si="0"/>
        <v>32</v>
      </c>
      <c r="B37" s="78">
        <v>0</v>
      </c>
      <c r="C37" s="82">
        <v>8.34728E-2</v>
      </c>
      <c r="D37" s="82">
        <v>8.34728E-2</v>
      </c>
      <c r="E37" s="82">
        <v>8.34728E-2</v>
      </c>
      <c r="F37" s="82">
        <v>8.34728E-2</v>
      </c>
      <c r="G37" s="82">
        <v>8.34728E-2</v>
      </c>
      <c r="H37" s="395">
        <v>9.6891679479274559E-2</v>
      </c>
      <c r="I37" s="400">
        <v>3448.8111801047917</v>
      </c>
      <c r="J37" s="393">
        <v>3133.6510494654808</v>
      </c>
      <c r="K37" s="393">
        <v>3133.6510494654808</v>
      </c>
      <c r="L37" s="393">
        <v>4712.0788579624304</v>
      </c>
      <c r="M37" s="392">
        <f t="shared" si="1"/>
        <v>3659.7936522977975</v>
      </c>
      <c r="N37" s="393">
        <v>3659.7936522977975</v>
      </c>
      <c r="O37" s="402">
        <v>2631.4874608824434</v>
      </c>
    </row>
    <row r="38" spans="1:15" x14ac:dyDescent="0.2">
      <c r="A38" s="28">
        <f t="shared" si="0"/>
        <v>33</v>
      </c>
      <c r="B38" s="78">
        <v>0</v>
      </c>
      <c r="C38" s="82">
        <v>7.3054499999999994E-2</v>
      </c>
      <c r="D38" s="82">
        <v>7.3054499999999994E-2</v>
      </c>
      <c r="E38" s="82">
        <v>7.3054499999999994E-2</v>
      </c>
      <c r="F38" s="82">
        <v>7.3054499999999994E-2</v>
      </c>
      <c r="G38" s="82">
        <v>7.3054499999999994E-2</v>
      </c>
      <c r="H38" s="395">
        <v>8.5605873105530167E-2</v>
      </c>
      <c r="I38" s="400">
        <v>3448.8111801047917</v>
      </c>
      <c r="J38" s="393">
        <v>3133.6510494654808</v>
      </c>
      <c r="K38" s="393">
        <v>3133.6510494654808</v>
      </c>
      <c r="L38" s="393">
        <v>4712.0788579624304</v>
      </c>
      <c r="M38" s="392">
        <f t="shared" si="1"/>
        <v>3659.7936522977975</v>
      </c>
      <c r="N38" s="393">
        <v>3659.7936522977975</v>
      </c>
      <c r="O38" s="402">
        <v>2631.4874608824434</v>
      </c>
    </row>
    <row r="39" spans="1:15" x14ac:dyDescent="0.2">
      <c r="A39" s="28">
        <f t="shared" si="0"/>
        <v>34</v>
      </c>
      <c r="B39" s="78">
        <v>0</v>
      </c>
      <c r="C39" s="82">
        <v>6.1905099999999998E-2</v>
      </c>
      <c r="D39" s="82">
        <v>6.1905099999999998E-2</v>
      </c>
      <c r="E39" s="82">
        <v>6.1905099999999998E-2</v>
      </c>
      <c r="F39" s="82">
        <v>6.1905099999999998E-2</v>
      </c>
      <c r="G39" s="82">
        <v>6.1905099999999998E-2</v>
      </c>
      <c r="H39" s="396">
        <f t="shared" ref="H39:H44" si="2">H38*(F39/F37)</f>
        <v>6.3487029729266967E-2</v>
      </c>
      <c r="I39" s="400">
        <v>3448.8111801047917</v>
      </c>
      <c r="J39" s="393">
        <v>3133.6510494654808</v>
      </c>
      <c r="K39" s="393">
        <v>3133.6510494654808</v>
      </c>
      <c r="L39" s="393">
        <v>4712.0788579624304</v>
      </c>
      <c r="M39" s="392">
        <f t="shared" si="1"/>
        <v>3659.7936522977975</v>
      </c>
      <c r="N39" s="393">
        <v>3659.7936522977975</v>
      </c>
      <c r="O39" s="402">
        <v>2631.4874608824434</v>
      </c>
    </row>
    <row r="40" spans="1:15" x14ac:dyDescent="0.2">
      <c r="A40" s="28">
        <f t="shared" si="0"/>
        <v>35</v>
      </c>
      <c r="B40" s="78">
        <v>0</v>
      </c>
      <c r="C40" s="82">
        <v>5.0189699999999997E-2</v>
      </c>
      <c r="D40" s="82">
        <v>5.0189699999999997E-2</v>
      </c>
      <c r="E40" s="82">
        <v>5.0189699999999997E-2</v>
      </c>
      <c r="F40" s="82">
        <v>5.0189699999999997E-2</v>
      </c>
      <c r="G40" s="82">
        <v>5.0189699999999997E-2</v>
      </c>
      <c r="H40" s="396">
        <f t="shared" si="2"/>
        <v>4.3616683106488863E-2</v>
      </c>
      <c r="I40" s="400">
        <v>3448.8111801047917</v>
      </c>
      <c r="J40" s="393">
        <v>3133.6510494654808</v>
      </c>
      <c r="K40" s="393">
        <v>3133.6510494654808</v>
      </c>
      <c r="L40" s="393">
        <v>4712.0788579624304</v>
      </c>
      <c r="M40" s="392">
        <f t="shared" si="1"/>
        <v>3659.7936522977975</v>
      </c>
      <c r="N40" s="393">
        <v>3659.7936522977975</v>
      </c>
      <c r="O40" s="402">
        <v>2631.4874608824434</v>
      </c>
    </row>
    <row r="41" spans="1:15" x14ac:dyDescent="0.2">
      <c r="A41" s="28">
        <f t="shared" si="0"/>
        <v>36</v>
      </c>
      <c r="B41" s="79">
        <v>0</v>
      </c>
      <c r="C41" s="83">
        <v>3.8393099999999999E-2</v>
      </c>
      <c r="D41" s="83">
        <v>3.8393099999999999E-2</v>
      </c>
      <c r="E41" s="83">
        <v>3.8393099999999999E-2</v>
      </c>
      <c r="F41" s="83">
        <v>3.8393099999999999E-2</v>
      </c>
      <c r="G41" s="83">
        <v>3.8393099999999999E-2</v>
      </c>
      <c r="H41" s="396">
        <f t="shared" si="2"/>
        <v>2.7050754722563044E-2</v>
      </c>
      <c r="I41" s="400">
        <v>3448.8111801047917</v>
      </c>
      <c r="J41" s="393">
        <v>3133.6510494654808</v>
      </c>
      <c r="K41" s="393">
        <v>3133.6510494654808</v>
      </c>
      <c r="L41" s="393">
        <v>4712.0788579624304</v>
      </c>
      <c r="M41" s="392">
        <f t="shared" si="1"/>
        <v>3659.7936522977975</v>
      </c>
      <c r="N41" s="393">
        <v>3659.7936522977975</v>
      </c>
      <c r="O41" s="402">
        <v>2631.4874608824434</v>
      </c>
    </row>
    <row r="42" spans="1:15" x14ac:dyDescent="0.2">
      <c r="A42" s="28">
        <f t="shared" si="0"/>
        <v>37</v>
      </c>
      <c r="B42" s="79">
        <v>0</v>
      </c>
      <c r="C42" s="83">
        <v>2.7269499999999999E-2</v>
      </c>
      <c r="D42" s="83">
        <v>2.7269499999999999E-2</v>
      </c>
      <c r="E42" s="83">
        <v>2.7269499999999999E-2</v>
      </c>
      <c r="F42" s="83">
        <v>2.7269499999999999E-2</v>
      </c>
      <c r="G42" s="83">
        <v>2.7269499999999999E-2</v>
      </c>
      <c r="H42" s="396">
        <f t="shared" si="2"/>
        <v>1.4697448996645386E-2</v>
      </c>
      <c r="I42" s="400">
        <v>3448.8111801047917</v>
      </c>
      <c r="J42" s="393">
        <v>3133.6510494654808</v>
      </c>
      <c r="K42" s="393">
        <v>3133.6510494654808</v>
      </c>
      <c r="L42" s="393">
        <v>4712.0788579624304</v>
      </c>
      <c r="M42" s="392">
        <f t="shared" si="1"/>
        <v>3659.7936522977975</v>
      </c>
      <c r="N42" s="393">
        <v>3659.7936522977975</v>
      </c>
      <c r="O42" s="402">
        <v>2631.4874608824434</v>
      </c>
    </row>
    <row r="43" spans="1:15" x14ac:dyDescent="0.2">
      <c r="A43" s="28">
        <f t="shared" si="0"/>
        <v>38</v>
      </c>
      <c r="B43" s="79">
        <v>0</v>
      </c>
      <c r="C43" s="83">
        <v>0</v>
      </c>
      <c r="D43" s="83">
        <v>0</v>
      </c>
      <c r="E43" s="83">
        <v>0</v>
      </c>
      <c r="F43" s="83">
        <v>0</v>
      </c>
      <c r="G43" s="83">
        <v>0</v>
      </c>
      <c r="H43" s="396">
        <f t="shared" si="2"/>
        <v>0</v>
      </c>
      <c r="I43" s="400">
        <v>3448.8111801047917</v>
      </c>
      <c r="J43" s="393">
        <v>3133.6510494654808</v>
      </c>
      <c r="K43" s="393">
        <v>3133.6510494654808</v>
      </c>
      <c r="L43" s="393">
        <v>4712.0788579624304</v>
      </c>
      <c r="M43" s="392">
        <f t="shared" si="1"/>
        <v>3659.7936522977975</v>
      </c>
      <c r="N43" s="393">
        <v>3659.7936522977975</v>
      </c>
      <c r="O43" s="402">
        <v>2631.4874608824434</v>
      </c>
    </row>
    <row r="44" spans="1:15" x14ac:dyDescent="0.2">
      <c r="A44" s="28">
        <f t="shared" si="0"/>
        <v>39</v>
      </c>
      <c r="B44" s="79">
        <v>0</v>
      </c>
      <c r="C44" s="83">
        <v>0</v>
      </c>
      <c r="D44" s="83">
        <v>0</v>
      </c>
      <c r="E44" s="83">
        <v>0</v>
      </c>
      <c r="F44" s="83">
        <v>0</v>
      </c>
      <c r="G44" s="83">
        <v>0</v>
      </c>
      <c r="H44" s="396">
        <f t="shared" si="2"/>
        <v>0</v>
      </c>
      <c r="I44" s="400">
        <v>3448.8111801047917</v>
      </c>
      <c r="J44" s="393">
        <v>3133.6510494654808</v>
      </c>
      <c r="K44" s="393">
        <v>3133.6510494654808</v>
      </c>
      <c r="L44" s="393">
        <v>4712.0788579624304</v>
      </c>
      <c r="M44" s="392">
        <f t="shared" si="1"/>
        <v>3659.7936522977975</v>
      </c>
      <c r="N44" s="393">
        <v>3659.7936522977975</v>
      </c>
      <c r="O44" s="402">
        <v>2631.4874608824434</v>
      </c>
    </row>
    <row r="45" spans="1:15" ht="13.5" thickBot="1" x14ac:dyDescent="0.25">
      <c r="A45" s="29">
        <v>40</v>
      </c>
      <c r="B45" s="80">
        <v>0</v>
      </c>
      <c r="C45" s="84">
        <v>0</v>
      </c>
      <c r="D45" s="84">
        <v>0</v>
      </c>
      <c r="E45" s="84">
        <v>0</v>
      </c>
      <c r="F45" s="84">
        <v>0</v>
      </c>
      <c r="G45" s="84">
        <v>0</v>
      </c>
      <c r="H45" s="397">
        <v>0</v>
      </c>
      <c r="I45" s="403">
        <v>3448.8111801047917</v>
      </c>
      <c r="J45" s="404">
        <v>3133.6510494654808</v>
      </c>
      <c r="K45" s="404">
        <v>3133.6510494654808</v>
      </c>
      <c r="L45" s="404">
        <v>4712.0788579624304</v>
      </c>
      <c r="M45" s="405">
        <f t="shared" si="1"/>
        <v>3659.7936522977975</v>
      </c>
      <c r="N45" s="404">
        <v>3659.7936522977975</v>
      </c>
      <c r="O45" s="406">
        <v>2631.4874608824434</v>
      </c>
    </row>
  </sheetData>
  <mergeCells count="18">
    <mergeCell ref="H4:H5"/>
    <mergeCell ref="O4:O5"/>
    <mergeCell ref="F4:F5"/>
    <mergeCell ref="M4:M5"/>
    <mergeCell ref="G4:G5"/>
    <mergeCell ref="N4:N5"/>
    <mergeCell ref="A1:O1"/>
    <mergeCell ref="A3:A5"/>
    <mergeCell ref="I3:O3"/>
    <mergeCell ref="B3:H3"/>
    <mergeCell ref="E4:E5"/>
    <mergeCell ref="D4:D5"/>
    <mergeCell ref="C4:C5"/>
    <mergeCell ref="B4:B5"/>
    <mergeCell ref="I4:I5"/>
    <mergeCell ref="J4:J5"/>
    <mergeCell ref="K4:K5"/>
    <mergeCell ref="L4:L5"/>
  </mergeCells>
  <phoneticPr fontId="8" type="noConversion"/>
  <printOptions headings="1" gridLines="1"/>
  <pageMargins left="0.5" right="0.5" top="0.5" bottom="0.5" header="0.5" footer="0.5"/>
  <pageSetup fitToHeight="0" orientation="landscape"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Y131"/>
  <sheetViews>
    <sheetView workbookViewId="0">
      <pane xSplit="1" ySplit="5" topLeftCell="B6" activePane="bottomRight" state="frozen"/>
      <selection pane="topRight" activeCell="B1" sqref="B1"/>
      <selection pane="bottomLeft" activeCell="A6" sqref="A6"/>
      <selection pane="bottomRight" activeCell="B6" sqref="B6"/>
    </sheetView>
  </sheetViews>
  <sheetFormatPr defaultColWidth="9.140625" defaultRowHeight="12.75" x14ac:dyDescent="0.2"/>
  <cols>
    <col min="1" max="1" width="10" style="30" customWidth="1"/>
    <col min="2" max="2" width="6.5703125" style="299" bestFit="1" customWidth="1"/>
    <col min="3" max="3" width="9.7109375" style="299" bestFit="1" customWidth="1"/>
    <col min="4" max="6" width="6.5703125" style="299" bestFit="1" customWidth="1"/>
    <col min="7" max="7" width="9.7109375" style="299" bestFit="1" customWidth="1"/>
    <col min="8" max="8" width="6.5703125" style="299" bestFit="1" customWidth="1"/>
    <col min="9" max="9" width="7.140625" style="299" bestFit="1" customWidth="1"/>
    <col min="10" max="10" width="6.5703125" style="299" bestFit="1" customWidth="1"/>
    <col min="11" max="11" width="9.7109375" style="299" bestFit="1" customWidth="1"/>
    <col min="12" max="13" width="6.5703125" style="299" bestFit="1" customWidth="1"/>
    <col min="14" max="14" width="6.5703125" style="306" bestFit="1" customWidth="1"/>
    <col min="15" max="15" width="9.7109375" style="306" bestFit="1" customWidth="1"/>
    <col min="16" max="16" width="6.5703125" style="306" bestFit="1" customWidth="1"/>
    <col min="17" max="17" width="5.5703125" style="306" bestFit="1" customWidth="1"/>
    <col min="18" max="18" width="6.5703125" style="30" bestFit="1" customWidth="1"/>
    <col min="19" max="19" width="8.5703125" style="30" bestFit="1" customWidth="1"/>
    <col min="20" max="20" width="6.5703125" style="30" bestFit="1" customWidth="1"/>
    <col min="21" max="21" width="5" style="30" bestFit="1" customWidth="1"/>
    <col min="22" max="22" width="6.5703125" style="306" bestFit="1" customWidth="1"/>
    <col min="23" max="23" width="9.7109375" style="306" bestFit="1" customWidth="1"/>
    <col min="24" max="24" width="6.5703125" style="306" bestFit="1" customWidth="1"/>
    <col min="25" max="25" width="5.5703125" style="306" bestFit="1" customWidth="1"/>
    <col min="26" max="16384" width="9.140625" style="30"/>
  </cols>
  <sheetData>
    <row r="1" spans="1:25" x14ac:dyDescent="0.2">
      <c r="A1" s="212" t="s">
        <v>189</v>
      </c>
    </row>
    <row r="2" spans="1:25" ht="13.5" thickBot="1" x14ac:dyDescent="0.25">
      <c r="A2" s="547" t="s">
        <v>45</v>
      </c>
      <c r="B2" s="548"/>
      <c r="C2" s="548"/>
      <c r="D2" s="548"/>
      <c r="E2" s="548"/>
      <c r="F2" s="549" t="s">
        <v>43</v>
      </c>
      <c r="G2" s="550"/>
    </row>
    <row r="3" spans="1:25" x14ac:dyDescent="0.2">
      <c r="A3" s="518" t="s">
        <v>14</v>
      </c>
      <c r="B3" s="553" t="s">
        <v>53</v>
      </c>
      <c r="C3" s="554"/>
      <c r="D3" s="554"/>
      <c r="E3" s="555"/>
      <c r="F3" s="553" t="s">
        <v>142</v>
      </c>
      <c r="G3" s="554"/>
      <c r="H3" s="554"/>
      <c r="I3" s="556"/>
      <c r="J3" s="557" t="s">
        <v>54</v>
      </c>
      <c r="K3" s="558"/>
      <c r="L3" s="558"/>
      <c r="M3" s="559"/>
      <c r="N3" s="569" t="s">
        <v>52</v>
      </c>
      <c r="O3" s="570"/>
      <c r="P3" s="570"/>
      <c r="Q3" s="571"/>
      <c r="R3" s="572" t="s">
        <v>55</v>
      </c>
      <c r="S3" s="573"/>
      <c r="T3" s="573"/>
      <c r="U3" s="574"/>
      <c r="V3" s="575" t="s">
        <v>197</v>
      </c>
      <c r="W3" s="576"/>
      <c r="X3" s="576"/>
      <c r="Y3" s="577"/>
    </row>
    <row r="4" spans="1:25" ht="12.75" customHeight="1" x14ac:dyDescent="0.2">
      <c r="A4" s="551"/>
      <c r="B4" s="560" t="s">
        <v>44</v>
      </c>
      <c r="C4" s="561"/>
      <c r="D4" s="562"/>
      <c r="E4" s="563" t="s">
        <v>202</v>
      </c>
      <c r="F4" s="560" t="s">
        <v>44</v>
      </c>
      <c r="G4" s="561"/>
      <c r="H4" s="562"/>
      <c r="I4" s="565" t="s">
        <v>202</v>
      </c>
      <c r="J4" s="529" t="s">
        <v>44</v>
      </c>
      <c r="K4" s="530"/>
      <c r="L4" s="531"/>
      <c r="M4" s="532" t="s">
        <v>202</v>
      </c>
      <c r="N4" s="534" t="s">
        <v>44</v>
      </c>
      <c r="O4" s="535"/>
      <c r="P4" s="536"/>
      <c r="Q4" s="567" t="s">
        <v>202</v>
      </c>
      <c r="R4" s="537" t="s">
        <v>44</v>
      </c>
      <c r="S4" s="538"/>
      <c r="T4" s="539"/>
      <c r="U4" s="540" t="s">
        <v>202</v>
      </c>
      <c r="V4" s="542" t="s">
        <v>44</v>
      </c>
      <c r="W4" s="543"/>
      <c r="X4" s="544"/>
      <c r="Y4" s="545" t="s">
        <v>202</v>
      </c>
    </row>
    <row r="5" spans="1:25" ht="13.5" thickBot="1" x14ac:dyDescent="0.25">
      <c r="A5" s="552"/>
      <c r="B5" s="300" t="s">
        <v>31</v>
      </c>
      <c r="C5" s="301" t="s">
        <v>39</v>
      </c>
      <c r="D5" s="302" t="s">
        <v>32</v>
      </c>
      <c r="E5" s="564"/>
      <c r="F5" s="300" t="s">
        <v>31</v>
      </c>
      <c r="G5" s="301" t="s">
        <v>39</v>
      </c>
      <c r="H5" s="302" t="s">
        <v>32</v>
      </c>
      <c r="I5" s="566"/>
      <c r="J5" s="303" t="s">
        <v>31</v>
      </c>
      <c r="K5" s="304" t="s">
        <v>39</v>
      </c>
      <c r="L5" s="305" t="s">
        <v>32</v>
      </c>
      <c r="M5" s="533"/>
      <c r="N5" s="307" t="s">
        <v>31</v>
      </c>
      <c r="O5" s="308" t="s">
        <v>39</v>
      </c>
      <c r="P5" s="309" t="s">
        <v>32</v>
      </c>
      <c r="Q5" s="568"/>
      <c r="R5" s="31" t="s">
        <v>31</v>
      </c>
      <c r="S5" s="32" t="s">
        <v>39</v>
      </c>
      <c r="T5" s="206" t="s">
        <v>32</v>
      </c>
      <c r="U5" s="541"/>
      <c r="V5" s="313" t="s">
        <v>31</v>
      </c>
      <c r="W5" s="314" t="s">
        <v>39</v>
      </c>
      <c r="X5" s="315" t="s">
        <v>32</v>
      </c>
      <c r="Y5" s="546"/>
    </row>
    <row r="6" spans="1:25" x14ac:dyDescent="0.2">
      <c r="A6" s="34">
        <v>1975</v>
      </c>
      <c r="B6" s="318">
        <v>1.8948750272410901</v>
      </c>
      <c r="C6" s="319">
        <v>1.8948750272410901</v>
      </c>
      <c r="D6" s="320">
        <v>1.8948750272410901</v>
      </c>
      <c r="E6" s="321" t="s">
        <v>162</v>
      </c>
      <c r="F6" s="322" t="s">
        <v>162</v>
      </c>
      <c r="G6" s="323" t="s">
        <v>162</v>
      </c>
      <c r="H6" s="324" t="s">
        <v>162</v>
      </c>
      <c r="I6" s="325" t="s">
        <v>162</v>
      </c>
      <c r="J6" s="326">
        <v>1.8948750272410901</v>
      </c>
      <c r="K6" s="327">
        <v>1.8948750272410901</v>
      </c>
      <c r="L6" s="328">
        <v>1.8948750272410901</v>
      </c>
      <c r="M6" s="329" t="s">
        <v>162</v>
      </c>
      <c r="N6" s="322" t="s">
        <v>162</v>
      </c>
      <c r="O6" s="323" t="s">
        <v>162</v>
      </c>
      <c r="P6" s="324" t="s">
        <v>162</v>
      </c>
      <c r="Q6" s="325" t="s">
        <v>162</v>
      </c>
      <c r="R6" s="330" t="s">
        <v>162</v>
      </c>
      <c r="S6" s="331" t="s">
        <v>162</v>
      </c>
      <c r="T6" s="332" t="s">
        <v>162</v>
      </c>
      <c r="U6" s="333" t="s">
        <v>162</v>
      </c>
      <c r="V6" s="322" t="s">
        <v>162</v>
      </c>
      <c r="W6" s="323" t="s">
        <v>162</v>
      </c>
      <c r="X6" s="324" t="s">
        <v>162</v>
      </c>
      <c r="Y6" s="325" t="s">
        <v>162</v>
      </c>
    </row>
    <row r="7" spans="1:25" x14ac:dyDescent="0.2">
      <c r="A7" s="33">
        <v>1976</v>
      </c>
      <c r="B7" s="326">
        <v>1.8643944638002148</v>
      </c>
      <c r="C7" s="327">
        <v>1.8643944638002148</v>
      </c>
      <c r="D7" s="328">
        <v>1.8643944638002148</v>
      </c>
      <c r="E7" s="329" t="s">
        <v>162</v>
      </c>
      <c r="F7" s="322" t="s">
        <v>162</v>
      </c>
      <c r="G7" s="323" t="s">
        <v>162</v>
      </c>
      <c r="H7" s="324" t="s">
        <v>162</v>
      </c>
      <c r="I7" s="325" t="s">
        <v>162</v>
      </c>
      <c r="J7" s="326">
        <v>1.8643944638002148</v>
      </c>
      <c r="K7" s="327">
        <v>1.8643944638002148</v>
      </c>
      <c r="L7" s="328">
        <v>1.8643944638002148</v>
      </c>
      <c r="M7" s="329" t="s">
        <v>162</v>
      </c>
      <c r="N7" s="322" t="s">
        <v>162</v>
      </c>
      <c r="O7" s="323" t="s">
        <v>162</v>
      </c>
      <c r="P7" s="324" t="s">
        <v>162</v>
      </c>
      <c r="Q7" s="325" t="s">
        <v>162</v>
      </c>
      <c r="R7" s="330" t="s">
        <v>162</v>
      </c>
      <c r="S7" s="331" t="s">
        <v>162</v>
      </c>
      <c r="T7" s="332" t="s">
        <v>162</v>
      </c>
      <c r="U7" s="333" t="s">
        <v>162</v>
      </c>
      <c r="V7" s="322" t="s">
        <v>162</v>
      </c>
      <c r="W7" s="323" t="s">
        <v>162</v>
      </c>
      <c r="X7" s="324" t="s">
        <v>162</v>
      </c>
      <c r="Y7" s="325" t="s">
        <v>162</v>
      </c>
    </row>
    <row r="8" spans="1:25" x14ac:dyDescent="0.2">
      <c r="A8" s="34">
        <v>1977</v>
      </c>
      <c r="B8" s="326">
        <v>1.8478841586030739</v>
      </c>
      <c r="C8" s="327">
        <v>1.8478841586030739</v>
      </c>
      <c r="D8" s="328">
        <v>1.8478841586030739</v>
      </c>
      <c r="E8" s="329" t="s">
        <v>162</v>
      </c>
      <c r="F8" s="322" t="s">
        <v>162</v>
      </c>
      <c r="G8" s="323" t="s">
        <v>162</v>
      </c>
      <c r="H8" s="324" t="s">
        <v>162</v>
      </c>
      <c r="I8" s="325" t="s">
        <v>162</v>
      </c>
      <c r="J8" s="326">
        <v>1.8478841586030739</v>
      </c>
      <c r="K8" s="327">
        <v>1.8478841586030739</v>
      </c>
      <c r="L8" s="328">
        <v>1.8478841586030739</v>
      </c>
      <c r="M8" s="329" t="s">
        <v>162</v>
      </c>
      <c r="N8" s="322" t="s">
        <v>162</v>
      </c>
      <c r="O8" s="323" t="s">
        <v>162</v>
      </c>
      <c r="P8" s="324" t="s">
        <v>162</v>
      </c>
      <c r="Q8" s="325" t="s">
        <v>162</v>
      </c>
      <c r="R8" s="330" t="s">
        <v>162</v>
      </c>
      <c r="S8" s="331" t="s">
        <v>162</v>
      </c>
      <c r="T8" s="332" t="s">
        <v>162</v>
      </c>
      <c r="U8" s="333" t="s">
        <v>162</v>
      </c>
      <c r="V8" s="322" t="s">
        <v>162</v>
      </c>
      <c r="W8" s="323" t="s">
        <v>162</v>
      </c>
      <c r="X8" s="324" t="s">
        <v>162</v>
      </c>
      <c r="Y8" s="325" t="s">
        <v>162</v>
      </c>
    </row>
    <row r="9" spans="1:25" x14ac:dyDescent="0.2">
      <c r="A9" s="33">
        <v>1978</v>
      </c>
      <c r="B9" s="326">
        <v>1.8097834543019793</v>
      </c>
      <c r="C9" s="327">
        <v>1.8097834543019793</v>
      </c>
      <c r="D9" s="328">
        <v>1.8097834543019793</v>
      </c>
      <c r="E9" s="329" t="s">
        <v>162</v>
      </c>
      <c r="F9" s="322" t="s">
        <v>162</v>
      </c>
      <c r="G9" s="323" t="s">
        <v>162</v>
      </c>
      <c r="H9" s="324" t="s">
        <v>162</v>
      </c>
      <c r="I9" s="325" t="s">
        <v>162</v>
      </c>
      <c r="J9" s="326">
        <v>1.8097834543019793</v>
      </c>
      <c r="K9" s="327">
        <v>1.8097834543019793</v>
      </c>
      <c r="L9" s="328">
        <v>1.8097834543019793</v>
      </c>
      <c r="M9" s="329" t="s">
        <v>162</v>
      </c>
      <c r="N9" s="322" t="s">
        <v>162</v>
      </c>
      <c r="O9" s="323" t="s">
        <v>162</v>
      </c>
      <c r="P9" s="324" t="s">
        <v>162</v>
      </c>
      <c r="Q9" s="325" t="s">
        <v>162</v>
      </c>
      <c r="R9" s="330" t="s">
        <v>162</v>
      </c>
      <c r="S9" s="331" t="s">
        <v>162</v>
      </c>
      <c r="T9" s="332" t="s">
        <v>162</v>
      </c>
      <c r="U9" s="333" t="s">
        <v>162</v>
      </c>
      <c r="V9" s="322" t="s">
        <v>162</v>
      </c>
      <c r="W9" s="323" t="s">
        <v>162</v>
      </c>
      <c r="X9" s="324" t="s">
        <v>162</v>
      </c>
      <c r="Y9" s="325" t="s">
        <v>162</v>
      </c>
    </row>
    <row r="10" spans="1:25" x14ac:dyDescent="0.2">
      <c r="A10" s="34">
        <v>1979</v>
      </c>
      <c r="B10" s="326">
        <v>2.2606417885315953</v>
      </c>
      <c r="C10" s="327">
        <v>2.2606417885315953</v>
      </c>
      <c r="D10" s="328">
        <v>2.2606417885315953</v>
      </c>
      <c r="E10" s="329" t="s">
        <v>162</v>
      </c>
      <c r="F10" s="322" t="s">
        <v>162</v>
      </c>
      <c r="G10" s="323" t="s">
        <v>162</v>
      </c>
      <c r="H10" s="324" t="s">
        <v>162</v>
      </c>
      <c r="I10" s="325" t="s">
        <v>162</v>
      </c>
      <c r="J10" s="326">
        <v>2.2606417885315953</v>
      </c>
      <c r="K10" s="327">
        <v>2.2606417885315953</v>
      </c>
      <c r="L10" s="328">
        <v>2.2606417885315953</v>
      </c>
      <c r="M10" s="329" t="s">
        <v>162</v>
      </c>
      <c r="N10" s="322" t="s">
        <v>162</v>
      </c>
      <c r="O10" s="323" t="s">
        <v>162</v>
      </c>
      <c r="P10" s="324" t="s">
        <v>162</v>
      </c>
      <c r="Q10" s="325" t="s">
        <v>162</v>
      </c>
      <c r="R10" s="330" t="s">
        <v>162</v>
      </c>
      <c r="S10" s="331" t="s">
        <v>162</v>
      </c>
      <c r="T10" s="332" t="s">
        <v>162</v>
      </c>
      <c r="U10" s="333" t="s">
        <v>162</v>
      </c>
      <c r="V10" s="322" t="s">
        <v>162</v>
      </c>
      <c r="W10" s="323" t="s">
        <v>162</v>
      </c>
      <c r="X10" s="324" t="s">
        <v>162</v>
      </c>
      <c r="Y10" s="325" t="s">
        <v>162</v>
      </c>
    </row>
    <row r="11" spans="1:25" x14ac:dyDescent="0.2">
      <c r="A11" s="33">
        <v>1980</v>
      </c>
      <c r="B11" s="326">
        <v>2.8689830338724018</v>
      </c>
      <c r="C11" s="327">
        <v>2.8689830338724018</v>
      </c>
      <c r="D11" s="328">
        <v>2.8689830338724018</v>
      </c>
      <c r="E11" s="329" t="s">
        <v>162</v>
      </c>
      <c r="F11" s="322" t="s">
        <v>162</v>
      </c>
      <c r="G11" s="323" t="s">
        <v>162</v>
      </c>
      <c r="H11" s="324" t="s">
        <v>162</v>
      </c>
      <c r="I11" s="325" t="s">
        <v>162</v>
      </c>
      <c r="J11" s="326">
        <v>2.8689830338724018</v>
      </c>
      <c r="K11" s="327">
        <v>2.8689830338724018</v>
      </c>
      <c r="L11" s="328">
        <v>2.8689830338724018</v>
      </c>
      <c r="M11" s="329" t="s">
        <v>162</v>
      </c>
      <c r="N11" s="322" t="s">
        <v>162</v>
      </c>
      <c r="O11" s="323" t="s">
        <v>162</v>
      </c>
      <c r="P11" s="324" t="s">
        <v>162</v>
      </c>
      <c r="Q11" s="325" t="s">
        <v>162</v>
      </c>
      <c r="R11" s="330" t="s">
        <v>162</v>
      </c>
      <c r="S11" s="331" t="s">
        <v>162</v>
      </c>
      <c r="T11" s="332" t="s">
        <v>162</v>
      </c>
      <c r="U11" s="333" t="s">
        <v>162</v>
      </c>
      <c r="V11" s="322" t="s">
        <v>162</v>
      </c>
      <c r="W11" s="323" t="s">
        <v>162</v>
      </c>
      <c r="X11" s="324" t="s">
        <v>162</v>
      </c>
      <c r="Y11" s="325" t="s">
        <v>162</v>
      </c>
    </row>
    <row r="12" spans="1:25" x14ac:dyDescent="0.2">
      <c r="A12" s="34">
        <v>1981</v>
      </c>
      <c r="B12" s="326">
        <v>2.9070837381734949</v>
      </c>
      <c r="C12" s="327">
        <v>2.9070837381734949</v>
      </c>
      <c r="D12" s="328">
        <v>2.9070837381734949</v>
      </c>
      <c r="E12" s="329" t="s">
        <v>162</v>
      </c>
      <c r="F12" s="322" t="s">
        <v>162</v>
      </c>
      <c r="G12" s="323" t="s">
        <v>162</v>
      </c>
      <c r="H12" s="324" t="s">
        <v>162</v>
      </c>
      <c r="I12" s="325" t="s">
        <v>162</v>
      </c>
      <c r="J12" s="326">
        <v>2.9070837381734949</v>
      </c>
      <c r="K12" s="327">
        <v>2.9070837381734949</v>
      </c>
      <c r="L12" s="328">
        <v>2.9070837381734949</v>
      </c>
      <c r="M12" s="329" t="s">
        <v>162</v>
      </c>
      <c r="N12" s="322" t="s">
        <v>162</v>
      </c>
      <c r="O12" s="323" t="s">
        <v>162</v>
      </c>
      <c r="P12" s="324" t="s">
        <v>162</v>
      </c>
      <c r="Q12" s="325" t="s">
        <v>162</v>
      </c>
      <c r="R12" s="330" t="s">
        <v>162</v>
      </c>
      <c r="S12" s="331" t="s">
        <v>162</v>
      </c>
      <c r="T12" s="332" t="s">
        <v>162</v>
      </c>
      <c r="U12" s="333" t="s">
        <v>162</v>
      </c>
      <c r="V12" s="322" t="s">
        <v>162</v>
      </c>
      <c r="W12" s="323" t="s">
        <v>162</v>
      </c>
      <c r="X12" s="324" t="s">
        <v>162</v>
      </c>
      <c r="Y12" s="325" t="s">
        <v>162</v>
      </c>
    </row>
    <row r="13" spans="1:25" x14ac:dyDescent="0.2">
      <c r="A13" s="33">
        <v>1982</v>
      </c>
      <c r="B13" s="326">
        <v>2.5933879394278185</v>
      </c>
      <c r="C13" s="327">
        <v>2.5933879394278185</v>
      </c>
      <c r="D13" s="328">
        <v>2.5933879394278185</v>
      </c>
      <c r="E13" s="329" t="s">
        <v>162</v>
      </c>
      <c r="F13" s="322" t="s">
        <v>162</v>
      </c>
      <c r="G13" s="323" t="s">
        <v>162</v>
      </c>
      <c r="H13" s="324" t="s">
        <v>162</v>
      </c>
      <c r="I13" s="325" t="s">
        <v>162</v>
      </c>
      <c r="J13" s="326">
        <v>2.5933879394278185</v>
      </c>
      <c r="K13" s="327">
        <v>2.5933879394278185</v>
      </c>
      <c r="L13" s="328">
        <v>2.5933879394278185</v>
      </c>
      <c r="M13" s="329" t="s">
        <v>162</v>
      </c>
      <c r="N13" s="322" t="s">
        <v>162</v>
      </c>
      <c r="O13" s="323" t="s">
        <v>162</v>
      </c>
      <c r="P13" s="324" t="s">
        <v>162</v>
      </c>
      <c r="Q13" s="325" t="s">
        <v>162</v>
      </c>
      <c r="R13" s="330" t="s">
        <v>162</v>
      </c>
      <c r="S13" s="331" t="s">
        <v>162</v>
      </c>
      <c r="T13" s="332" t="s">
        <v>162</v>
      </c>
      <c r="U13" s="333" t="s">
        <v>162</v>
      </c>
      <c r="V13" s="322" t="s">
        <v>162</v>
      </c>
      <c r="W13" s="323" t="s">
        <v>162</v>
      </c>
      <c r="X13" s="324" t="s">
        <v>162</v>
      </c>
      <c r="Y13" s="325" t="s">
        <v>162</v>
      </c>
    </row>
    <row r="14" spans="1:25" x14ac:dyDescent="0.2">
      <c r="A14" s="34">
        <v>1983</v>
      </c>
      <c r="B14" s="326">
        <v>2.3863741127252065</v>
      </c>
      <c r="C14" s="327">
        <v>2.3863741127252065</v>
      </c>
      <c r="D14" s="328">
        <v>2.3863741127252065</v>
      </c>
      <c r="E14" s="329" t="s">
        <v>162</v>
      </c>
      <c r="F14" s="322" t="s">
        <v>162</v>
      </c>
      <c r="G14" s="323" t="s">
        <v>162</v>
      </c>
      <c r="H14" s="324" t="s">
        <v>162</v>
      </c>
      <c r="I14" s="325" t="s">
        <v>162</v>
      </c>
      <c r="J14" s="326">
        <v>2.3863741127252065</v>
      </c>
      <c r="K14" s="327">
        <v>2.3863741127252065</v>
      </c>
      <c r="L14" s="328">
        <v>2.3863741127252065</v>
      </c>
      <c r="M14" s="329" t="s">
        <v>162</v>
      </c>
      <c r="N14" s="322" t="s">
        <v>162</v>
      </c>
      <c r="O14" s="323" t="s">
        <v>162</v>
      </c>
      <c r="P14" s="324" t="s">
        <v>162</v>
      </c>
      <c r="Q14" s="325" t="s">
        <v>162</v>
      </c>
      <c r="R14" s="330" t="s">
        <v>162</v>
      </c>
      <c r="S14" s="331" t="s">
        <v>162</v>
      </c>
      <c r="T14" s="332" t="s">
        <v>162</v>
      </c>
      <c r="U14" s="333" t="s">
        <v>162</v>
      </c>
      <c r="V14" s="322" t="s">
        <v>162</v>
      </c>
      <c r="W14" s="323" t="s">
        <v>162</v>
      </c>
      <c r="X14" s="324" t="s">
        <v>162</v>
      </c>
      <c r="Y14" s="325" t="s">
        <v>162</v>
      </c>
    </row>
    <row r="15" spans="1:25" x14ac:dyDescent="0.2">
      <c r="A15" s="33">
        <v>1984</v>
      </c>
      <c r="B15" s="326">
        <v>2.2492115772412671</v>
      </c>
      <c r="C15" s="327">
        <v>2.2492115772412671</v>
      </c>
      <c r="D15" s="328">
        <v>2.2492115772412671</v>
      </c>
      <c r="E15" s="329" t="s">
        <v>162</v>
      </c>
      <c r="F15" s="322" t="s">
        <v>162</v>
      </c>
      <c r="G15" s="323" t="s">
        <v>162</v>
      </c>
      <c r="H15" s="324" t="s">
        <v>162</v>
      </c>
      <c r="I15" s="325" t="s">
        <v>162</v>
      </c>
      <c r="J15" s="326">
        <v>2.2492115772412671</v>
      </c>
      <c r="K15" s="327">
        <v>2.2492115772412671</v>
      </c>
      <c r="L15" s="328">
        <v>2.2492115772412671</v>
      </c>
      <c r="M15" s="329" t="s">
        <v>162</v>
      </c>
      <c r="N15" s="322" t="s">
        <v>162</v>
      </c>
      <c r="O15" s="323" t="s">
        <v>162</v>
      </c>
      <c r="P15" s="324" t="s">
        <v>162</v>
      </c>
      <c r="Q15" s="325" t="s">
        <v>162</v>
      </c>
      <c r="R15" s="330" t="s">
        <v>162</v>
      </c>
      <c r="S15" s="331" t="s">
        <v>162</v>
      </c>
      <c r="T15" s="332" t="s">
        <v>162</v>
      </c>
      <c r="U15" s="333" t="s">
        <v>162</v>
      </c>
      <c r="V15" s="322" t="s">
        <v>162</v>
      </c>
      <c r="W15" s="323" t="s">
        <v>162</v>
      </c>
      <c r="X15" s="324" t="s">
        <v>162</v>
      </c>
      <c r="Y15" s="325" t="s">
        <v>162</v>
      </c>
    </row>
    <row r="16" spans="1:25" x14ac:dyDescent="0.2">
      <c r="A16" s="34">
        <v>1985</v>
      </c>
      <c r="B16" s="326">
        <v>2.179360286022594</v>
      </c>
      <c r="C16" s="327">
        <v>2.179360286022594</v>
      </c>
      <c r="D16" s="328">
        <v>2.179360286022594</v>
      </c>
      <c r="E16" s="329" t="s">
        <v>162</v>
      </c>
      <c r="F16" s="322" t="s">
        <v>162</v>
      </c>
      <c r="G16" s="323" t="s">
        <v>162</v>
      </c>
      <c r="H16" s="324" t="s">
        <v>162</v>
      </c>
      <c r="I16" s="325" t="s">
        <v>162</v>
      </c>
      <c r="J16" s="326">
        <v>2.179360286022594</v>
      </c>
      <c r="K16" s="327">
        <v>2.179360286022594</v>
      </c>
      <c r="L16" s="328">
        <v>2.179360286022594</v>
      </c>
      <c r="M16" s="329" t="s">
        <v>162</v>
      </c>
      <c r="N16" s="322" t="s">
        <v>162</v>
      </c>
      <c r="O16" s="323" t="s">
        <v>162</v>
      </c>
      <c r="P16" s="324" t="s">
        <v>162</v>
      </c>
      <c r="Q16" s="325" t="s">
        <v>162</v>
      </c>
      <c r="R16" s="330" t="s">
        <v>162</v>
      </c>
      <c r="S16" s="331" t="s">
        <v>162</v>
      </c>
      <c r="T16" s="332" t="s">
        <v>162</v>
      </c>
      <c r="U16" s="333" t="s">
        <v>162</v>
      </c>
      <c r="V16" s="322" t="s">
        <v>162</v>
      </c>
      <c r="W16" s="323" t="s">
        <v>162</v>
      </c>
      <c r="X16" s="324" t="s">
        <v>162</v>
      </c>
      <c r="Y16" s="325" t="s">
        <v>162</v>
      </c>
    </row>
    <row r="17" spans="1:25" x14ac:dyDescent="0.2">
      <c r="A17" s="33">
        <v>1986</v>
      </c>
      <c r="B17" s="326">
        <v>1.6599206840510083</v>
      </c>
      <c r="C17" s="327">
        <v>1.6599206840510083</v>
      </c>
      <c r="D17" s="328">
        <v>1.6599206840510083</v>
      </c>
      <c r="E17" s="329" t="s">
        <v>162</v>
      </c>
      <c r="F17" s="322" t="s">
        <v>162</v>
      </c>
      <c r="G17" s="323" t="s">
        <v>162</v>
      </c>
      <c r="H17" s="324" t="s">
        <v>162</v>
      </c>
      <c r="I17" s="325" t="s">
        <v>162</v>
      </c>
      <c r="J17" s="326">
        <v>1.6599206840510083</v>
      </c>
      <c r="K17" s="327">
        <v>1.6599206840510083</v>
      </c>
      <c r="L17" s="328">
        <v>1.6599206840510083</v>
      </c>
      <c r="M17" s="329" t="s">
        <v>162</v>
      </c>
      <c r="N17" s="322" t="s">
        <v>162</v>
      </c>
      <c r="O17" s="323" t="s">
        <v>162</v>
      </c>
      <c r="P17" s="324" t="s">
        <v>162</v>
      </c>
      <c r="Q17" s="325" t="s">
        <v>162</v>
      </c>
      <c r="R17" s="330" t="s">
        <v>162</v>
      </c>
      <c r="S17" s="331" t="s">
        <v>162</v>
      </c>
      <c r="T17" s="332" t="s">
        <v>162</v>
      </c>
      <c r="U17" s="333" t="s">
        <v>162</v>
      </c>
      <c r="V17" s="322" t="s">
        <v>162</v>
      </c>
      <c r="W17" s="323" t="s">
        <v>162</v>
      </c>
      <c r="X17" s="324" t="s">
        <v>162</v>
      </c>
      <c r="Y17" s="325" t="s">
        <v>162</v>
      </c>
    </row>
    <row r="18" spans="1:25" x14ac:dyDescent="0.2">
      <c r="A18" s="34">
        <v>1987</v>
      </c>
      <c r="B18" s="326">
        <v>1.6599206840510083</v>
      </c>
      <c r="C18" s="327">
        <v>1.6599206840510083</v>
      </c>
      <c r="D18" s="328">
        <v>1.6599206840510083</v>
      </c>
      <c r="E18" s="329" t="s">
        <v>162</v>
      </c>
      <c r="F18" s="322" t="s">
        <v>162</v>
      </c>
      <c r="G18" s="323" t="s">
        <v>162</v>
      </c>
      <c r="H18" s="324" t="s">
        <v>162</v>
      </c>
      <c r="I18" s="325" t="s">
        <v>162</v>
      </c>
      <c r="J18" s="326">
        <v>1.6599206840510083</v>
      </c>
      <c r="K18" s="327">
        <v>1.6599206840510083</v>
      </c>
      <c r="L18" s="328">
        <v>1.6599206840510083</v>
      </c>
      <c r="M18" s="329" t="s">
        <v>162</v>
      </c>
      <c r="N18" s="322" t="s">
        <v>162</v>
      </c>
      <c r="O18" s="323" t="s">
        <v>162</v>
      </c>
      <c r="P18" s="324" t="s">
        <v>162</v>
      </c>
      <c r="Q18" s="325" t="s">
        <v>162</v>
      </c>
      <c r="R18" s="330" t="s">
        <v>162</v>
      </c>
      <c r="S18" s="331" t="s">
        <v>162</v>
      </c>
      <c r="T18" s="332" t="s">
        <v>162</v>
      </c>
      <c r="U18" s="333" t="s">
        <v>162</v>
      </c>
      <c r="V18" s="322" t="s">
        <v>162</v>
      </c>
      <c r="W18" s="323" t="s">
        <v>162</v>
      </c>
      <c r="X18" s="324" t="s">
        <v>162</v>
      </c>
      <c r="Y18" s="325" t="s">
        <v>162</v>
      </c>
    </row>
    <row r="19" spans="1:25" x14ac:dyDescent="0.2">
      <c r="A19" s="33">
        <v>1988</v>
      </c>
      <c r="B19" s="326">
        <v>1.6154698623663986</v>
      </c>
      <c r="C19" s="327">
        <v>1.6154698623663986</v>
      </c>
      <c r="D19" s="328">
        <v>1.6154698623663986</v>
      </c>
      <c r="E19" s="329" t="s">
        <v>162</v>
      </c>
      <c r="F19" s="322" t="s">
        <v>162</v>
      </c>
      <c r="G19" s="323" t="s">
        <v>162</v>
      </c>
      <c r="H19" s="324" t="s">
        <v>162</v>
      </c>
      <c r="I19" s="325" t="s">
        <v>162</v>
      </c>
      <c r="J19" s="326">
        <v>1.6154698623663986</v>
      </c>
      <c r="K19" s="327">
        <v>1.6154698623663986</v>
      </c>
      <c r="L19" s="328">
        <v>1.6154698623663986</v>
      </c>
      <c r="M19" s="329" t="s">
        <v>162</v>
      </c>
      <c r="N19" s="322" t="s">
        <v>162</v>
      </c>
      <c r="O19" s="323" t="s">
        <v>162</v>
      </c>
      <c r="P19" s="324" t="s">
        <v>162</v>
      </c>
      <c r="Q19" s="325" t="s">
        <v>162</v>
      </c>
      <c r="R19" s="330" t="s">
        <v>162</v>
      </c>
      <c r="S19" s="331" t="s">
        <v>162</v>
      </c>
      <c r="T19" s="332" t="s">
        <v>162</v>
      </c>
      <c r="U19" s="333" t="s">
        <v>162</v>
      </c>
      <c r="V19" s="322" t="s">
        <v>162</v>
      </c>
      <c r="W19" s="323" t="s">
        <v>162</v>
      </c>
      <c r="X19" s="324" t="s">
        <v>162</v>
      </c>
      <c r="Y19" s="325" t="s">
        <v>162</v>
      </c>
    </row>
    <row r="20" spans="1:25" x14ac:dyDescent="0.2">
      <c r="A20" s="34">
        <v>1989</v>
      </c>
      <c r="B20" s="326">
        <v>1.7132616700725407</v>
      </c>
      <c r="C20" s="327">
        <v>1.7132616700725407</v>
      </c>
      <c r="D20" s="328">
        <v>1.7132616700725407</v>
      </c>
      <c r="E20" s="329" t="s">
        <v>162</v>
      </c>
      <c r="F20" s="322" t="s">
        <v>162</v>
      </c>
      <c r="G20" s="323" t="s">
        <v>162</v>
      </c>
      <c r="H20" s="324" t="s">
        <v>162</v>
      </c>
      <c r="I20" s="325" t="s">
        <v>162</v>
      </c>
      <c r="J20" s="326">
        <v>1.7132616700725407</v>
      </c>
      <c r="K20" s="327">
        <v>1.7132616700725407</v>
      </c>
      <c r="L20" s="328">
        <v>1.7132616700725407</v>
      </c>
      <c r="M20" s="329" t="s">
        <v>162</v>
      </c>
      <c r="N20" s="322" t="s">
        <v>162</v>
      </c>
      <c r="O20" s="323" t="s">
        <v>162</v>
      </c>
      <c r="P20" s="324" t="s">
        <v>162</v>
      </c>
      <c r="Q20" s="325" t="s">
        <v>162</v>
      </c>
      <c r="R20" s="330" t="s">
        <v>162</v>
      </c>
      <c r="S20" s="331" t="s">
        <v>162</v>
      </c>
      <c r="T20" s="332" t="s">
        <v>162</v>
      </c>
      <c r="U20" s="333" t="s">
        <v>162</v>
      </c>
      <c r="V20" s="322" t="s">
        <v>162</v>
      </c>
      <c r="W20" s="323" t="s">
        <v>162</v>
      </c>
      <c r="X20" s="324" t="s">
        <v>162</v>
      </c>
      <c r="Y20" s="325" t="s">
        <v>162</v>
      </c>
    </row>
    <row r="21" spans="1:25" x14ac:dyDescent="0.2">
      <c r="A21" s="33">
        <v>1990</v>
      </c>
      <c r="B21" s="326">
        <v>1.8948750272410901</v>
      </c>
      <c r="C21" s="327">
        <v>1.8948750272410901</v>
      </c>
      <c r="D21" s="328">
        <v>1.8948750272410901</v>
      </c>
      <c r="E21" s="329" t="s">
        <v>162</v>
      </c>
      <c r="F21" s="322" t="s">
        <v>162</v>
      </c>
      <c r="G21" s="323" t="s">
        <v>162</v>
      </c>
      <c r="H21" s="324" t="s">
        <v>162</v>
      </c>
      <c r="I21" s="325" t="s">
        <v>162</v>
      </c>
      <c r="J21" s="326">
        <v>1.8948750272410901</v>
      </c>
      <c r="K21" s="327">
        <v>1.8948750272410901</v>
      </c>
      <c r="L21" s="328">
        <v>1.8948750272410901</v>
      </c>
      <c r="M21" s="329" t="s">
        <v>162</v>
      </c>
      <c r="N21" s="322" t="s">
        <v>162</v>
      </c>
      <c r="O21" s="323" t="s">
        <v>162</v>
      </c>
      <c r="P21" s="324" t="s">
        <v>162</v>
      </c>
      <c r="Q21" s="325" t="s">
        <v>162</v>
      </c>
      <c r="R21" s="330" t="s">
        <v>162</v>
      </c>
      <c r="S21" s="331" t="s">
        <v>162</v>
      </c>
      <c r="T21" s="332" t="s">
        <v>162</v>
      </c>
      <c r="U21" s="333" t="s">
        <v>162</v>
      </c>
      <c r="V21" s="322" t="s">
        <v>162</v>
      </c>
      <c r="W21" s="323" t="s">
        <v>162</v>
      </c>
      <c r="X21" s="324" t="s">
        <v>162</v>
      </c>
      <c r="Y21" s="325" t="s">
        <v>162</v>
      </c>
    </row>
    <row r="22" spans="1:25" x14ac:dyDescent="0.2">
      <c r="A22" s="34">
        <v>1991</v>
      </c>
      <c r="B22" s="326">
        <v>1.7983532430116509</v>
      </c>
      <c r="C22" s="327">
        <v>1.7983532430116509</v>
      </c>
      <c r="D22" s="328">
        <v>1.7983532430116509</v>
      </c>
      <c r="E22" s="329" t="s">
        <v>162</v>
      </c>
      <c r="F22" s="322" t="s">
        <v>162</v>
      </c>
      <c r="G22" s="323" t="s">
        <v>162</v>
      </c>
      <c r="H22" s="324" t="s">
        <v>162</v>
      </c>
      <c r="I22" s="325" t="s">
        <v>162</v>
      </c>
      <c r="J22" s="326">
        <v>1.7983532430116509</v>
      </c>
      <c r="K22" s="327">
        <v>1.7983532430116509</v>
      </c>
      <c r="L22" s="328">
        <v>1.7983532430116509</v>
      </c>
      <c r="M22" s="329" t="s">
        <v>162</v>
      </c>
      <c r="N22" s="322" t="s">
        <v>162</v>
      </c>
      <c r="O22" s="323" t="s">
        <v>162</v>
      </c>
      <c r="P22" s="324" t="s">
        <v>162</v>
      </c>
      <c r="Q22" s="325" t="s">
        <v>162</v>
      </c>
      <c r="R22" s="330" t="s">
        <v>162</v>
      </c>
      <c r="S22" s="331" t="s">
        <v>162</v>
      </c>
      <c r="T22" s="332" t="s">
        <v>162</v>
      </c>
      <c r="U22" s="333" t="s">
        <v>162</v>
      </c>
      <c r="V22" s="322" t="s">
        <v>162</v>
      </c>
      <c r="W22" s="323" t="s">
        <v>162</v>
      </c>
      <c r="X22" s="324" t="s">
        <v>162</v>
      </c>
      <c r="Y22" s="325" t="s">
        <v>162</v>
      </c>
    </row>
    <row r="23" spans="1:25" x14ac:dyDescent="0.2">
      <c r="A23" s="33">
        <v>1992</v>
      </c>
      <c r="B23" s="326">
        <v>1.7500923508969319</v>
      </c>
      <c r="C23" s="327">
        <v>1.7500923508969319</v>
      </c>
      <c r="D23" s="328">
        <v>1.7500923508969319</v>
      </c>
      <c r="E23" s="329" t="s">
        <v>162</v>
      </c>
      <c r="F23" s="322" t="s">
        <v>162</v>
      </c>
      <c r="G23" s="323" t="s">
        <v>162</v>
      </c>
      <c r="H23" s="324" t="s">
        <v>162</v>
      </c>
      <c r="I23" s="325" t="s">
        <v>162</v>
      </c>
      <c r="J23" s="326">
        <v>1.7500923508969319</v>
      </c>
      <c r="K23" s="327">
        <v>1.7500923508969319</v>
      </c>
      <c r="L23" s="328">
        <v>1.7500923508969319</v>
      </c>
      <c r="M23" s="329" t="s">
        <v>162</v>
      </c>
      <c r="N23" s="322" t="s">
        <v>162</v>
      </c>
      <c r="O23" s="323" t="s">
        <v>162</v>
      </c>
      <c r="P23" s="324" t="s">
        <v>162</v>
      </c>
      <c r="Q23" s="325" t="s">
        <v>162</v>
      </c>
      <c r="R23" s="330" t="s">
        <v>162</v>
      </c>
      <c r="S23" s="331" t="s">
        <v>162</v>
      </c>
      <c r="T23" s="332" t="s">
        <v>162</v>
      </c>
      <c r="U23" s="333" t="s">
        <v>162</v>
      </c>
      <c r="V23" s="322" t="s">
        <v>162</v>
      </c>
      <c r="W23" s="323" t="s">
        <v>162</v>
      </c>
      <c r="X23" s="324" t="s">
        <v>162</v>
      </c>
      <c r="Y23" s="325" t="s">
        <v>162</v>
      </c>
    </row>
    <row r="24" spans="1:25" x14ac:dyDescent="0.2">
      <c r="A24" s="34">
        <v>1993</v>
      </c>
      <c r="B24" s="326">
        <v>1.685321153585071</v>
      </c>
      <c r="C24" s="327">
        <v>1.685321153585071</v>
      </c>
      <c r="D24" s="328">
        <v>1.685321153585071</v>
      </c>
      <c r="E24" s="329" t="s">
        <v>162</v>
      </c>
      <c r="F24" s="322" t="s">
        <v>162</v>
      </c>
      <c r="G24" s="323" t="s">
        <v>162</v>
      </c>
      <c r="H24" s="324" t="s">
        <v>162</v>
      </c>
      <c r="I24" s="325" t="s">
        <v>162</v>
      </c>
      <c r="J24" s="326">
        <v>1.685321153585071</v>
      </c>
      <c r="K24" s="327">
        <v>1.685321153585071</v>
      </c>
      <c r="L24" s="328">
        <v>1.685321153585071</v>
      </c>
      <c r="M24" s="329" t="s">
        <v>162</v>
      </c>
      <c r="N24" s="322" t="s">
        <v>162</v>
      </c>
      <c r="O24" s="323" t="s">
        <v>162</v>
      </c>
      <c r="P24" s="324" t="s">
        <v>162</v>
      </c>
      <c r="Q24" s="325" t="s">
        <v>162</v>
      </c>
      <c r="R24" s="330" t="s">
        <v>162</v>
      </c>
      <c r="S24" s="331" t="s">
        <v>162</v>
      </c>
      <c r="T24" s="332" t="s">
        <v>162</v>
      </c>
      <c r="U24" s="333" t="s">
        <v>162</v>
      </c>
      <c r="V24" s="322" t="s">
        <v>162</v>
      </c>
      <c r="W24" s="323" t="s">
        <v>162</v>
      </c>
      <c r="X24" s="324" t="s">
        <v>162</v>
      </c>
      <c r="Y24" s="325" t="s">
        <v>162</v>
      </c>
    </row>
    <row r="25" spans="1:25" x14ac:dyDescent="0.2">
      <c r="A25" s="33">
        <v>1994</v>
      </c>
      <c r="B25" s="326">
        <v>1.6523005431907896</v>
      </c>
      <c r="C25" s="327">
        <v>1.6523005431907896</v>
      </c>
      <c r="D25" s="328">
        <v>1.6523005431907896</v>
      </c>
      <c r="E25" s="329" t="s">
        <v>162</v>
      </c>
      <c r="F25" s="322" t="s">
        <v>162</v>
      </c>
      <c r="G25" s="323" t="s">
        <v>162</v>
      </c>
      <c r="H25" s="324" t="s">
        <v>162</v>
      </c>
      <c r="I25" s="325" t="s">
        <v>162</v>
      </c>
      <c r="J25" s="326">
        <v>1.6523005431907896</v>
      </c>
      <c r="K25" s="327">
        <v>1.6523005431907896</v>
      </c>
      <c r="L25" s="328">
        <v>1.6523005431907896</v>
      </c>
      <c r="M25" s="329" t="s">
        <v>162</v>
      </c>
      <c r="N25" s="322" t="s">
        <v>162</v>
      </c>
      <c r="O25" s="323" t="s">
        <v>162</v>
      </c>
      <c r="P25" s="324" t="s">
        <v>162</v>
      </c>
      <c r="Q25" s="325" t="s">
        <v>162</v>
      </c>
      <c r="R25" s="330" t="s">
        <v>162</v>
      </c>
      <c r="S25" s="331" t="s">
        <v>162</v>
      </c>
      <c r="T25" s="332" t="s">
        <v>162</v>
      </c>
      <c r="U25" s="333" t="s">
        <v>162</v>
      </c>
      <c r="V25" s="322" t="s">
        <v>162</v>
      </c>
      <c r="W25" s="323" t="s">
        <v>162</v>
      </c>
      <c r="X25" s="324" t="s">
        <v>162</v>
      </c>
      <c r="Y25" s="325" t="s">
        <v>162</v>
      </c>
    </row>
    <row r="26" spans="1:25" x14ac:dyDescent="0.2">
      <c r="A26" s="34">
        <v>1995</v>
      </c>
      <c r="B26" s="326">
        <v>1.6611907075277117</v>
      </c>
      <c r="C26" s="327">
        <v>1.6611907075277117</v>
      </c>
      <c r="D26" s="328">
        <v>1.6611907075277117</v>
      </c>
      <c r="E26" s="329" t="s">
        <v>162</v>
      </c>
      <c r="F26" s="322" t="s">
        <v>162</v>
      </c>
      <c r="G26" s="323" t="s">
        <v>162</v>
      </c>
      <c r="H26" s="324" t="s">
        <v>162</v>
      </c>
      <c r="I26" s="325" t="s">
        <v>162</v>
      </c>
      <c r="J26" s="326">
        <v>1.6611907075277117</v>
      </c>
      <c r="K26" s="327">
        <v>1.6611907075277117</v>
      </c>
      <c r="L26" s="328">
        <v>1.6611907075277117</v>
      </c>
      <c r="M26" s="329" t="s">
        <v>162</v>
      </c>
      <c r="N26" s="322" t="s">
        <v>162</v>
      </c>
      <c r="O26" s="323" t="s">
        <v>162</v>
      </c>
      <c r="P26" s="324" t="s">
        <v>162</v>
      </c>
      <c r="Q26" s="325" t="s">
        <v>162</v>
      </c>
      <c r="R26" s="330" t="s">
        <v>162</v>
      </c>
      <c r="S26" s="331" t="s">
        <v>162</v>
      </c>
      <c r="T26" s="332" t="s">
        <v>162</v>
      </c>
      <c r="U26" s="333" t="s">
        <v>162</v>
      </c>
      <c r="V26" s="322" t="s">
        <v>162</v>
      </c>
      <c r="W26" s="323" t="s">
        <v>162</v>
      </c>
      <c r="X26" s="324" t="s">
        <v>162</v>
      </c>
      <c r="Y26" s="325" t="s">
        <v>162</v>
      </c>
    </row>
    <row r="27" spans="1:25" x14ac:dyDescent="0.2">
      <c r="A27" s="33">
        <v>1996</v>
      </c>
      <c r="B27" s="326">
        <v>1.7424722100367129</v>
      </c>
      <c r="C27" s="327">
        <v>1.7424722100367129</v>
      </c>
      <c r="D27" s="328">
        <v>1.7424722100367129</v>
      </c>
      <c r="E27" s="329" t="s">
        <v>162</v>
      </c>
      <c r="F27" s="322" t="s">
        <v>162</v>
      </c>
      <c r="G27" s="323" t="s">
        <v>162</v>
      </c>
      <c r="H27" s="324" t="s">
        <v>162</v>
      </c>
      <c r="I27" s="325" t="s">
        <v>162</v>
      </c>
      <c r="J27" s="326">
        <v>1.7424722100367129</v>
      </c>
      <c r="K27" s="327">
        <v>1.7424722100367129</v>
      </c>
      <c r="L27" s="328">
        <v>1.7424722100367129</v>
      </c>
      <c r="M27" s="329" t="s">
        <v>162</v>
      </c>
      <c r="N27" s="322" t="s">
        <v>162</v>
      </c>
      <c r="O27" s="323" t="s">
        <v>162</v>
      </c>
      <c r="P27" s="324" t="s">
        <v>162</v>
      </c>
      <c r="Q27" s="325" t="s">
        <v>162</v>
      </c>
      <c r="R27" s="330" t="s">
        <v>162</v>
      </c>
      <c r="S27" s="331" t="s">
        <v>162</v>
      </c>
      <c r="T27" s="332" t="s">
        <v>162</v>
      </c>
      <c r="U27" s="333" t="s">
        <v>162</v>
      </c>
      <c r="V27" s="322" t="s">
        <v>162</v>
      </c>
      <c r="W27" s="323" t="s">
        <v>162</v>
      </c>
      <c r="X27" s="324" t="s">
        <v>162</v>
      </c>
      <c r="Y27" s="325" t="s">
        <v>162</v>
      </c>
    </row>
    <row r="28" spans="1:25" x14ac:dyDescent="0.2">
      <c r="A28" s="34">
        <v>1997</v>
      </c>
      <c r="B28" s="326">
        <v>1.7183417639793535</v>
      </c>
      <c r="C28" s="327">
        <v>1.7183417639793535</v>
      </c>
      <c r="D28" s="328">
        <v>1.7183417639793535</v>
      </c>
      <c r="E28" s="329" t="s">
        <v>162</v>
      </c>
      <c r="F28" s="322" t="s">
        <v>162</v>
      </c>
      <c r="G28" s="323" t="s">
        <v>162</v>
      </c>
      <c r="H28" s="324" t="s">
        <v>162</v>
      </c>
      <c r="I28" s="325" t="s">
        <v>162</v>
      </c>
      <c r="J28" s="326">
        <v>1.7183417639793535</v>
      </c>
      <c r="K28" s="327">
        <v>1.7183417639793535</v>
      </c>
      <c r="L28" s="328">
        <v>1.7183417639793535</v>
      </c>
      <c r="M28" s="329" t="s">
        <v>162</v>
      </c>
      <c r="N28" s="322" t="s">
        <v>162</v>
      </c>
      <c r="O28" s="323" t="s">
        <v>162</v>
      </c>
      <c r="P28" s="324" t="s">
        <v>162</v>
      </c>
      <c r="Q28" s="325" t="s">
        <v>162</v>
      </c>
      <c r="R28" s="330" t="s">
        <v>162</v>
      </c>
      <c r="S28" s="331" t="s">
        <v>162</v>
      </c>
      <c r="T28" s="332" t="s">
        <v>162</v>
      </c>
      <c r="U28" s="333" t="s">
        <v>162</v>
      </c>
      <c r="V28" s="322" t="s">
        <v>162</v>
      </c>
      <c r="W28" s="323" t="s">
        <v>162</v>
      </c>
      <c r="X28" s="324" t="s">
        <v>162</v>
      </c>
      <c r="Y28" s="325" t="s">
        <v>162</v>
      </c>
    </row>
    <row r="29" spans="1:25" x14ac:dyDescent="0.2">
      <c r="A29" s="33">
        <v>1998</v>
      </c>
      <c r="B29" s="326">
        <v>1.4681471390688337</v>
      </c>
      <c r="C29" s="327">
        <v>1.4681471390688337</v>
      </c>
      <c r="D29" s="328">
        <v>1.4681471390688337</v>
      </c>
      <c r="E29" s="329" t="s">
        <v>162</v>
      </c>
      <c r="F29" s="322" t="s">
        <v>162</v>
      </c>
      <c r="G29" s="323" t="s">
        <v>162</v>
      </c>
      <c r="H29" s="324" t="s">
        <v>162</v>
      </c>
      <c r="I29" s="325" t="s">
        <v>162</v>
      </c>
      <c r="J29" s="326">
        <v>1.4681471390688337</v>
      </c>
      <c r="K29" s="327">
        <v>1.4681471390688337</v>
      </c>
      <c r="L29" s="328">
        <v>1.4681471390688337</v>
      </c>
      <c r="M29" s="329" t="s">
        <v>162</v>
      </c>
      <c r="N29" s="322" t="s">
        <v>162</v>
      </c>
      <c r="O29" s="323" t="s">
        <v>162</v>
      </c>
      <c r="P29" s="324" t="s">
        <v>162</v>
      </c>
      <c r="Q29" s="325" t="s">
        <v>162</v>
      </c>
      <c r="R29" s="330" t="s">
        <v>162</v>
      </c>
      <c r="S29" s="331" t="s">
        <v>162</v>
      </c>
      <c r="T29" s="332" t="s">
        <v>162</v>
      </c>
      <c r="U29" s="333" t="s">
        <v>162</v>
      </c>
      <c r="V29" s="322" t="s">
        <v>162</v>
      </c>
      <c r="W29" s="323" t="s">
        <v>162</v>
      </c>
      <c r="X29" s="324" t="s">
        <v>162</v>
      </c>
      <c r="Y29" s="325" t="s">
        <v>162</v>
      </c>
    </row>
    <row r="30" spans="1:25" x14ac:dyDescent="0.2">
      <c r="A30" s="34">
        <v>1999</v>
      </c>
      <c r="B30" s="326">
        <v>1.5849892989255232</v>
      </c>
      <c r="C30" s="327">
        <v>1.5849892989255232</v>
      </c>
      <c r="D30" s="328">
        <v>1.5849892989255232</v>
      </c>
      <c r="E30" s="329" t="s">
        <v>162</v>
      </c>
      <c r="F30" s="322" t="s">
        <v>162</v>
      </c>
      <c r="G30" s="323" t="s">
        <v>162</v>
      </c>
      <c r="H30" s="324" t="s">
        <v>162</v>
      </c>
      <c r="I30" s="325" t="s">
        <v>162</v>
      </c>
      <c r="J30" s="326">
        <v>1.5849892989255232</v>
      </c>
      <c r="K30" s="327">
        <v>1.5849892989255232</v>
      </c>
      <c r="L30" s="328">
        <v>1.5849892989255232</v>
      </c>
      <c r="M30" s="329" t="s">
        <v>162</v>
      </c>
      <c r="N30" s="322" t="s">
        <v>162</v>
      </c>
      <c r="O30" s="323" t="s">
        <v>162</v>
      </c>
      <c r="P30" s="324" t="s">
        <v>162</v>
      </c>
      <c r="Q30" s="325" t="s">
        <v>162</v>
      </c>
      <c r="R30" s="330" t="s">
        <v>162</v>
      </c>
      <c r="S30" s="331" t="s">
        <v>162</v>
      </c>
      <c r="T30" s="332" t="s">
        <v>162</v>
      </c>
      <c r="U30" s="333" t="s">
        <v>162</v>
      </c>
      <c r="V30" s="322" t="s">
        <v>162</v>
      </c>
      <c r="W30" s="323" t="s">
        <v>162</v>
      </c>
      <c r="X30" s="324" t="s">
        <v>162</v>
      </c>
      <c r="Y30" s="325" t="s">
        <v>162</v>
      </c>
    </row>
    <row r="31" spans="1:25" x14ac:dyDescent="0.2">
      <c r="A31" s="33">
        <v>2000</v>
      </c>
      <c r="B31" s="334">
        <v>2.0469706562400494</v>
      </c>
      <c r="C31" s="335">
        <v>2.0469706562400494</v>
      </c>
      <c r="D31" s="336">
        <v>2.0469706562400494</v>
      </c>
      <c r="E31" s="337">
        <v>0.55139815726183394</v>
      </c>
      <c r="F31" s="338" t="s">
        <v>162</v>
      </c>
      <c r="G31" s="339" t="s">
        <v>162</v>
      </c>
      <c r="H31" s="340" t="s">
        <v>162</v>
      </c>
      <c r="I31" s="341" t="s">
        <v>162</v>
      </c>
      <c r="J31" s="334">
        <v>1.893589158660526</v>
      </c>
      <c r="K31" s="335">
        <v>1.893589158660526</v>
      </c>
      <c r="L31" s="336">
        <v>1.893589158660526</v>
      </c>
      <c r="M31" s="337">
        <v>0.62759892823408847</v>
      </c>
      <c r="N31" s="338" t="s">
        <v>162</v>
      </c>
      <c r="O31" s="339" t="s">
        <v>162</v>
      </c>
      <c r="P31" s="340" t="s">
        <v>162</v>
      </c>
      <c r="Q31" s="341" t="s">
        <v>162</v>
      </c>
      <c r="R31" s="342" t="s">
        <v>162</v>
      </c>
      <c r="S31" s="343" t="s">
        <v>162</v>
      </c>
      <c r="T31" s="344" t="s">
        <v>162</v>
      </c>
      <c r="U31" s="345" t="s">
        <v>162</v>
      </c>
      <c r="V31" s="338" t="s">
        <v>162</v>
      </c>
      <c r="W31" s="339" t="s">
        <v>162</v>
      </c>
      <c r="X31" s="340" t="s">
        <v>162</v>
      </c>
      <c r="Y31" s="341" t="s">
        <v>162</v>
      </c>
    </row>
    <row r="32" spans="1:25" x14ac:dyDescent="0.2">
      <c r="A32" s="34">
        <v>2001</v>
      </c>
      <c r="B32" s="326">
        <v>1.9580302220031938</v>
      </c>
      <c r="C32" s="327">
        <v>1.9580302220031938</v>
      </c>
      <c r="D32" s="328">
        <v>1.9580302220031938</v>
      </c>
      <c r="E32" s="329">
        <v>0.53166116391359264</v>
      </c>
      <c r="F32" s="322" t="s">
        <v>162</v>
      </c>
      <c r="G32" s="323" t="s">
        <v>162</v>
      </c>
      <c r="H32" s="324" t="s">
        <v>162</v>
      </c>
      <c r="I32" s="325" t="s">
        <v>162</v>
      </c>
      <c r="J32" s="326">
        <v>1.7375520030879714</v>
      </c>
      <c r="K32" s="327">
        <v>1.7375520030879714</v>
      </c>
      <c r="L32" s="328">
        <v>1.7375520030879714</v>
      </c>
      <c r="M32" s="329">
        <v>0.61946893109319878</v>
      </c>
      <c r="N32" s="322" t="s">
        <v>162</v>
      </c>
      <c r="O32" s="323" t="s">
        <v>162</v>
      </c>
      <c r="P32" s="324" t="s">
        <v>162</v>
      </c>
      <c r="Q32" s="325" t="s">
        <v>162</v>
      </c>
      <c r="R32" s="330" t="s">
        <v>162</v>
      </c>
      <c r="S32" s="331" t="s">
        <v>162</v>
      </c>
      <c r="T32" s="332" t="s">
        <v>162</v>
      </c>
      <c r="U32" s="333" t="s">
        <v>162</v>
      </c>
      <c r="V32" s="322" t="s">
        <v>162</v>
      </c>
      <c r="W32" s="323" t="s">
        <v>162</v>
      </c>
      <c r="X32" s="324" t="s">
        <v>162</v>
      </c>
      <c r="Y32" s="325" t="s">
        <v>162</v>
      </c>
    </row>
    <row r="33" spans="1:25" x14ac:dyDescent="0.2">
      <c r="A33" s="34">
        <v>2002</v>
      </c>
      <c r="B33" s="326">
        <v>1.8112486595354362</v>
      </c>
      <c r="C33" s="327">
        <v>1.8112486595354362</v>
      </c>
      <c r="D33" s="328">
        <v>1.8112486595354362</v>
      </c>
      <c r="E33" s="329">
        <v>0.53435257679826609</v>
      </c>
      <c r="F33" s="322" t="s">
        <v>162</v>
      </c>
      <c r="G33" s="323" t="s">
        <v>162</v>
      </c>
      <c r="H33" s="324" t="s">
        <v>162</v>
      </c>
      <c r="I33" s="325" t="s">
        <v>162</v>
      </c>
      <c r="J33" s="326">
        <v>1.6077346352826609</v>
      </c>
      <c r="K33" s="327">
        <v>1.6077346352826609</v>
      </c>
      <c r="L33" s="328">
        <v>1.6077346352826609</v>
      </c>
      <c r="M33" s="329">
        <v>0.60212365012784608</v>
      </c>
      <c r="N33" s="322" t="s">
        <v>162</v>
      </c>
      <c r="O33" s="323" t="s">
        <v>162</v>
      </c>
      <c r="P33" s="324" t="s">
        <v>162</v>
      </c>
      <c r="Q33" s="325" t="s">
        <v>162</v>
      </c>
      <c r="R33" s="330" t="s">
        <v>162</v>
      </c>
      <c r="S33" s="331" t="s">
        <v>162</v>
      </c>
      <c r="T33" s="332" t="s">
        <v>162</v>
      </c>
      <c r="U33" s="333" t="s">
        <v>162</v>
      </c>
      <c r="V33" s="322" t="s">
        <v>162</v>
      </c>
      <c r="W33" s="323" t="s">
        <v>162</v>
      </c>
      <c r="X33" s="324" t="s">
        <v>162</v>
      </c>
      <c r="Y33" s="325" t="s">
        <v>162</v>
      </c>
    </row>
    <row r="34" spans="1:25" x14ac:dyDescent="0.2">
      <c r="A34" s="34">
        <v>2003</v>
      </c>
      <c r="B34" s="326">
        <v>2.0159890764205501</v>
      </c>
      <c r="C34" s="327">
        <v>2.0159890764205501</v>
      </c>
      <c r="D34" s="328">
        <v>2.0159890764205501</v>
      </c>
      <c r="E34" s="329">
        <v>0.51143322596298768</v>
      </c>
      <c r="F34" s="322" t="s">
        <v>162</v>
      </c>
      <c r="G34" s="323" t="s">
        <v>162</v>
      </c>
      <c r="H34" s="324" t="s">
        <v>162</v>
      </c>
      <c r="I34" s="325" t="s">
        <v>162</v>
      </c>
      <c r="J34" s="326">
        <v>1.8010218965991625</v>
      </c>
      <c r="K34" s="327">
        <v>1.8010218965991625</v>
      </c>
      <c r="L34" s="328">
        <v>1.8010218965991625</v>
      </c>
      <c r="M34" s="329">
        <v>0.59414417191018587</v>
      </c>
      <c r="N34" s="322" t="s">
        <v>162</v>
      </c>
      <c r="O34" s="323" t="s">
        <v>162</v>
      </c>
      <c r="P34" s="324" t="s">
        <v>162</v>
      </c>
      <c r="Q34" s="325" t="s">
        <v>162</v>
      </c>
      <c r="R34" s="330" t="s">
        <v>162</v>
      </c>
      <c r="S34" s="331" t="s">
        <v>162</v>
      </c>
      <c r="T34" s="332" t="s">
        <v>162</v>
      </c>
      <c r="U34" s="333" t="s">
        <v>162</v>
      </c>
      <c r="V34" s="322" t="s">
        <v>162</v>
      </c>
      <c r="W34" s="323" t="s">
        <v>162</v>
      </c>
      <c r="X34" s="324" t="s">
        <v>162</v>
      </c>
      <c r="Y34" s="325" t="s">
        <v>162</v>
      </c>
    </row>
    <row r="35" spans="1:25" x14ac:dyDescent="0.2">
      <c r="A35" s="34">
        <v>2004</v>
      </c>
      <c r="B35" s="326">
        <v>2.3007453039994337</v>
      </c>
      <c r="C35" s="327">
        <v>2.3007453039994337</v>
      </c>
      <c r="D35" s="328">
        <v>2.3007453039994337</v>
      </c>
      <c r="E35" s="329">
        <v>0.49965619413220086</v>
      </c>
      <c r="F35" s="322" t="s">
        <v>162</v>
      </c>
      <c r="G35" s="323" t="s">
        <v>162</v>
      </c>
      <c r="H35" s="324" t="s">
        <v>162</v>
      </c>
      <c r="I35" s="325" t="s">
        <v>162</v>
      </c>
      <c r="J35" s="326">
        <v>2.1000194201302858</v>
      </c>
      <c r="K35" s="327">
        <v>2.1000194201302858</v>
      </c>
      <c r="L35" s="328">
        <v>2.1000194201302858</v>
      </c>
      <c r="M35" s="329">
        <v>0.57228670004388926</v>
      </c>
      <c r="N35" s="322" t="s">
        <v>162</v>
      </c>
      <c r="O35" s="323" t="s">
        <v>162</v>
      </c>
      <c r="P35" s="324" t="s">
        <v>162</v>
      </c>
      <c r="Q35" s="325" t="s">
        <v>162</v>
      </c>
      <c r="R35" s="330" t="s">
        <v>162</v>
      </c>
      <c r="S35" s="331" t="s">
        <v>162</v>
      </c>
      <c r="T35" s="332" t="s">
        <v>162</v>
      </c>
      <c r="U35" s="333" t="s">
        <v>162</v>
      </c>
      <c r="V35" s="322" t="s">
        <v>162</v>
      </c>
      <c r="W35" s="323" t="s">
        <v>162</v>
      </c>
      <c r="X35" s="324" t="s">
        <v>162</v>
      </c>
      <c r="Y35" s="325" t="s">
        <v>162</v>
      </c>
    </row>
    <row r="36" spans="1:25" x14ac:dyDescent="0.2">
      <c r="A36" s="34">
        <v>2005</v>
      </c>
      <c r="B36" s="326">
        <v>2.7087494674278387</v>
      </c>
      <c r="C36" s="327">
        <v>2.7087494674278387</v>
      </c>
      <c r="D36" s="328">
        <v>2.7087494674278387</v>
      </c>
      <c r="E36" s="329">
        <v>0.48722553452561107</v>
      </c>
      <c r="F36" s="322" t="s">
        <v>162</v>
      </c>
      <c r="G36" s="323" t="s">
        <v>162</v>
      </c>
      <c r="H36" s="324" t="s">
        <v>162</v>
      </c>
      <c r="I36" s="325" t="s">
        <v>162</v>
      </c>
      <c r="J36" s="326">
        <v>2.6986888282710018</v>
      </c>
      <c r="K36" s="327">
        <v>2.6986888282710018</v>
      </c>
      <c r="L36" s="328">
        <v>2.6986888282710018</v>
      </c>
      <c r="M36" s="329">
        <v>0.56306295996619926</v>
      </c>
      <c r="N36" s="322" t="s">
        <v>162</v>
      </c>
      <c r="O36" s="323" t="s">
        <v>162</v>
      </c>
      <c r="P36" s="324" t="s">
        <v>162</v>
      </c>
      <c r="Q36" s="325" t="s">
        <v>162</v>
      </c>
      <c r="R36" s="330" t="s">
        <v>162</v>
      </c>
      <c r="S36" s="331" t="s">
        <v>162</v>
      </c>
      <c r="T36" s="332" t="s">
        <v>162</v>
      </c>
      <c r="U36" s="333" t="s">
        <v>162</v>
      </c>
      <c r="V36" s="322" t="s">
        <v>162</v>
      </c>
      <c r="W36" s="323" t="s">
        <v>162</v>
      </c>
      <c r="X36" s="324" t="s">
        <v>162</v>
      </c>
      <c r="Y36" s="325" t="s">
        <v>162</v>
      </c>
    </row>
    <row r="37" spans="1:25" x14ac:dyDescent="0.2">
      <c r="A37" s="34">
        <v>2006</v>
      </c>
      <c r="B37" s="326">
        <v>2.9584805480767313</v>
      </c>
      <c r="C37" s="327">
        <v>2.9584805480767313</v>
      </c>
      <c r="D37" s="328">
        <v>2.9584805480767313</v>
      </c>
      <c r="E37" s="329">
        <v>0.48546894521918527</v>
      </c>
      <c r="F37" s="322" t="s">
        <v>162</v>
      </c>
      <c r="G37" s="323" t="s">
        <v>162</v>
      </c>
      <c r="H37" s="324" t="s">
        <v>162</v>
      </c>
      <c r="I37" s="325" t="s">
        <v>162</v>
      </c>
      <c r="J37" s="326">
        <v>2.9526924716102925</v>
      </c>
      <c r="K37" s="327">
        <v>2.952692148141407</v>
      </c>
      <c r="L37" s="328">
        <v>2.9526924716102925</v>
      </c>
      <c r="M37" s="329">
        <v>0.55262911095914891</v>
      </c>
      <c r="N37" s="322" t="s">
        <v>162</v>
      </c>
      <c r="O37" s="323" t="s">
        <v>162</v>
      </c>
      <c r="P37" s="324" t="s">
        <v>162</v>
      </c>
      <c r="Q37" s="325" t="s">
        <v>162</v>
      </c>
      <c r="R37" s="330" t="s">
        <v>162</v>
      </c>
      <c r="S37" s="331" t="s">
        <v>162</v>
      </c>
      <c r="T37" s="332" t="s">
        <v>162</v>
      </c>
      <c r="U37" s="333" t="s">
        <v>162</v>
      </c>
      <c r="V37" s="322" t="s">
        <v>162</v>
      </c>
      <c r="W37" s="323" t="s">
        <v>162</v>
      </c>
      <c r="X37" s="324" t="s">
        <v>162</v>
      </c>
      <c r="Y37" s="325" t="s">
        <v>162</v>
      </c>
    </row>
    <row r="38" spans="1:25" x14ac:dyDescent="0.2">
      <c r="A38" s="34">
        <v>2007</v>
      </c>
      <c r="B38" s="326">
        <v>3.0844520367796018</v>
      </c>
      <c r="C38" s="327">
        <v>3.0844520367796018</v>
      </c>
      <c r="D38" s="328">
        <v>3.0844520367796018</v>
      </c>
      <c r="E38" s="329">
        <v>0.46328969669760844</v>
      </c>
      <c r="F38" s="326">
        <v>2.7584571792235417</v>
      </c>
      <c r="G38" s="327">
        <v>2.7584571792235417</v>
      </c>
      <c r="H38" s="328">
        <v>2.7584571792235417</v>
      </c>
      <c r="I38" s="329">
        <f>E38</f>
        <v>0.46328969669760844</v>
      </c>
      <c r="J38" s="326">
        <v>3.1336011697716963</v>
      </c>
      <c r="K38" s="327">
        <v>3.1336011697716963</v>
      </c>
      <c r="L38" s="328">
        <v>3.1336011697716963</v>
      </c>
      <c r="M38" s="329">
        <v>0.54024154481031772</v>
      </c>
      <c r="N38" s="326">
        <v>0.11582088375898179</v>
      </c>
      <c r="O38" s="327">
        <v>0.11582088375898179</v>
      </c>
      <c r="P38" s="328">
        <v>0.11582088375898179</v>
      </c>
      <c r="Q38" s="325" t="s">
        <v>162</v>
      </c>
      <c r="R38" s="330" t="s">
        <v>162</v>
      </c>
      <c r="S38" s="331" t="s">
        <v>162</v>
      </c>
      <c r="T38" s="332" t="s">
        <v>162</v>
      </c>
      <c r="U38" s="333" t="s">
        <v>162</v>
      </c>
      <c r="V38" s="322" t="s">
        <v>162</v>
      </c>
      <c r="W38" s="323" t="s">
        <v>162</v>
      </c>
      <c r="X38" s="324" t="s">
        <v>162</v>
      </c>
      <c r="Y38" s="325" t="s">
        <v>162</v>
      </c>
    </row>
    <row r="39" spans="1:25" x14ac:dyDescent="0.2">
      <c r="A39" s="34">
        <v>2008</v>
      </c>
      <c r="B39" s="326">
        <v>3.4915159999999998</v>
      </c>
      <c r="C39" s="327">
        <v>3.4936161599999997</v>
      </c>
      <c r="D39" s="328">
        <v>3.4946662399999995</v>
      </c>
      <c r="E39" s="329">
        <v>0.45153439999999995</v>
      </c>
      <c r="F39" s="326">
        <v>3.5230183999999998</v>
      </c>
      <c r="G39" s="327">
        <v>3.5230183999999998</v>
      </c>
      <c r="H39" s="328">
        <v>3.5230183999999998</v>
      </c>
      <c r="I39" s="329">
        <f t="shared" ref="I39:I44" si="0">E39</f>
        <v>0.45153439999999995</v>
      </c>
      <c r="J39" s="326">
        <v>4.0290677031999991</v>
      </c>
      <c r="K39" s="327">
        <v>4.0290677031999991</v>
      </c>
      <c r="L39" s="328">
        <v>2.5632452799999994</v>
      </c>
      <c r="M39" s="329">
        <v>0.48303679999999993</v>
      </c>
      <c r="N39" s="326">
        <v>0.12390944</v>
      </c>
      <c r="O39" s="327">
        <v>0.12390944</v>
      </c>
      <c r="P39" s="328">
        <v>0.12390944</v>
      </c>
      <c r="Q39" s="325" t="s">
        <v>162</v>
      </c>
      <c r="R39" s="330" t="s">
        <v>162</v>
      </c>
      <c r="S39" s="331" t="s">
        <v>162</v>
      </c>
      <c r="T39" s="332" t="s">
        <v>162</v>
      </c>
      <c r="U39" s="333" t="s">
        <v>162</v>
      </c>
      <c r="V39" s="322" t="s">
        <v>162</v>
      </c>
      <c r="W39" s="323" t="s">
        <v>162</v>
      </c>
      <c r="X39" s="324" t="s">
        <v>162</v>
      </c>
      <c r="Y39" s="325" t="s">
        <v>162</v>
      </c>
    </row>
    <row r="40" spans="1:25" x14ac:dyDescent="0.2">
      <c r="A40" s="34">
        <v>2009</v>
      </c>
      <c r="B40" s="326">
        <v>2.4666379200000002</v>
      </c>
      <c r="C40" s="327">
        <v>2.4666379200000002</v>
      </c>
      <c r="D40" s="328">
        <v>2.4666379200000002</v>
      </c>
      <c r="E40" s="329">
        <v>0.44103359999999997</v>
      </c>
      <c r="F40" s="326">
        <v>2.0424055999999999</v>
      </c>
      <c r="G40" s="327">
        <v>2.0424055999999999</v>
      </c>
      <c r="H40" s="328">
        <v>2.0424055999999999</v>
      </c>
      <c r="I40" s="329">
        <f t="shared" si="0"/>
        <v>0.44103359999999997</v>
      </c>
      <c r="J40" s="326">
        <v>2.5632452799999994</v>
      </c>
      <c r="K40" s="327">
        <v>2.5632452799999994</v>
      </c>
      <c r="L40" s="328">
        <v>2.5632452799999994</v>
      </c>
      <c r="M40" s="329">
        <v>0.48303679999999993</v>
      </c>
      <c r="N40" s="326">
        <v>0.11900000000000001</v>
      </c>
      <c r="O40" s="327">
        <v>0.12069191</v>
      </c>
      <c r="P40" s="328">
        <v>0.11900000000000001</v>
      </c>
      <c r="Q40" s="325"/>
      <c r="R40" s="346"/>
      <c r="S40" s="347"/>
      <c r="T40" s="348"/>
      <c r="U40" s="333"/>
      <c r="V40" s="322"/>
      <c r="W40" s="323"/>
      <c r="X40" s="324"/>
      <c r="Y40" s="325"/>
    </row>
    <row r="41" spans="1:25" x14ac:dyDescent="0.2">
      <c r="A41" s="34">
        <v>2010</v>
      </c>
      <c r="B41" s="326">
        <v>2.8184147199999998</v>
      </c>
      <c r="C41" s="327">
        <v>2.8184147199999998</v>
      </c>
      <c r="D41" s="328">
        <v>2.8184147199999998</v>
      </c>
      <c r="E41" s="329">
        <v>0.44103359999999997</v>
      </c>
      <c r="F41" s="326">
        <v>2.4802889599999998</v>
      </c>
      <c r="G41" s="327">
        <v>2.4802889599999998</v>
      </c>
      <c r="H41" s="328">
        <v>2.4802889599999998</v>
      </c>
      <c r="I41" s="329">
        <f t="shared" si="0"/>
        <v>0.44103359999999997</v>
      </c>
      <c r="J41" s="326">
        <v>3.0336811199999993</v>
      </c>
      <c r="K41" s="327">
        <v>3.0336811199999993</v>
      </c>
      <c r="L41" s="328">
        <v>3.0336811199999993</v>
      </c>
      <c r="M41" s="329">
        <v>0.48303679999999993</v>
      </c>
      <c r="N41" s="326">
        <v>0.10300000000000001</v>
      </c>
      <c r="O41" s="327">
        <v>0.11148456</v>
      </c>
      <c r="P41" s="328">
        <v>0.10300000000000001</v>
      </c>
      <c r="Q41" s="325"/>
      <c r="R41" s="346"/>
      <c r="S41" s="347"/>
      <c r="T41" s="348"/>
      <c r="U41" s="333"/>
      <c r="V41" s="322">
        <v>1.608338976E-2</v>
      </c>
      <c r="W41" s="323">
        <v>1.608338976E-2</v>
      </c>
      <c r="X41" s="324">
        <v>1.608338976E-2</v>
      </c>
      <c r="Y41" s="325"/>
    </row>
    <row r="42" spans="1:25" x14ac:dyDescent="0.2">
      <c r="A42" s="34">
        <v>2011</v>
      </c>
      <c r="B42" s="326">
        <v>3.6460590000000002</v>
      </c>
      <c r="C42" s="327">
        <v>3.6460590000000002</v>
      </c>
      <c r="D42" s="328">
        <v>3.6460590000000002</v>
      </c>
      <c r="E42" s="329">
        <v>0.44103359999999997</v>
      </c>
      <c r="F42" s="326">
        <v>4.1874830000000003</v>
      </c>
      <c r="G42" s="327">
        <v>4.1874830000000003</v>
      </c>
      <c r="H42" s="328">
        <v>4.1874830000000003</v>
      </c>
      <c r="I42" s="329">
        <f t="shared" si="0"/>
        <v>0.44103359999999997</v>
      </c>
      <c r="J42" s="326">
        <v>3.8875169999999999</v>
      </c>
      <c r="K42" s="327">
        <v>3.8875169999999999</v>
      </c>
      <c r="L42" s="328">
        <v>3.8875169999999999</v>
      </c>
      <c r="M42" s="329">
        <v>0.48303679999999993</v>
      </c>
      <c r="N42" s="326">
        <v>0.106</v>
      </c>
      <c r="O42" s="327">
        <v>0.10921288000000001</v>
      </c>
      <c r="P42" s="328">
        <v>0.106</v>
      </c>
      <c r="Q42" s="325"/>
      <c r="R42" s="346"/>
      <c r="S42" s="347"/>
      <c r="T42" s="348"/>
      <c r="U42" s="333"/>
      <c r="V42" s="322">
        <v>1.6602000959999998E-2</v>
      </c>
      <c r="W42" s="323">
        <v>1.6602000959999998E-2</v>
      </c>
      <c r="X42" s="324">
        <v>1.6602000959999998E-2</v>
      </c>
      <c r="Y42" s="325"/>
    </row>
    <row r="43" spans="1:25" x14ac:dyDescent="0.2">
      <c r="A43" s="34">
        <v>2012</v>
      </c>
      <c r="B43" s="326">
        <v>3.6867230000000002</v>
      </c>
      <c r="C43" s="327">
        <v>3.6867230000000002</v>
      </c>
      <c r="D43" s="328">
        <v>3.6867230000000002</v>
      </c>
      <c r="E43" s="329">
        <v>0.43053279999999999</v>
      </c>
      <c r="F43" s="326">
        <v>3.326886</v>
      </c>
      <c r="G43" s="327">
        <v>3.326886</v>
      </c>
      <c r="H43" s="328">
        <v>3.326886</v>
      </c>
      <c r="I43" s="329">
        <f t="shared" si="0"/>
        <v>0.43053279999999999</v>
      </c>
      <c r="J43" s="326">
        <v>3.9458229999999999</v>
      </c>
      <c r="K43" s="327">
        <v>3.9458229999999999</v>
      </c>
      <c r="L43" s="328">
        <v>3.9458229999999999</v>
      </c>
      <c r="M43" s="329">
        <v>0.47253600000000001</v>
      </c>
      <c r="N43" s="326">
        <v>0.106</v>
      </c>
      <c r="O43" s="327">
        <v>0.10739789</v>
      </c>
      <c r="P43" s="328">
        <v>0.105</v>
      </c>
      <c r="Q43" s="325"/>
      <c r="R43" s="346"/>
      <c r="S43" s="347"/>
      <c r="T43" s="348"/>
      <c r="U43" s="333"/>
      <c r="V43" s="322">
        <v>1.9601434559999999E-2</v>
      </c>
      <c r="W43" s="323">
        <v>1.9601434559999999E-2</v>
      </c>
      <c r="X43" s="324">
        <v>1.9601434559999999E-2</v>
      </c>
      <c r="Y43" s="325"/>
    </row>
    <row r="44" spans="1:25" x14ac:dyDescent="0.2">
      <c r="A44" s="34">
        <v>2013</v>
      </c>
      <c r="B44" s="326">
        <v>3.5699339999999999</v>
      </c>
      <c r="C44" s="327">
        <v>3.5699339999999999</v>
      </c>
      <c r="D44" s="328">
        <v>3.5699339999999999</v>
      </c>
      <c r="E44" s="329">
        <v>0.43053279999999999</v>
      </c>
      <c r="F44" s="326">
        <v>3.182032</v>
      </c>
      <c r="G44" s="327">
        <v>3.182032</v>
      </c>
      <c r="H44" s="328">
        <v>3.182032</v>
      </c>
      <c r="I44" s="329">
        <f t="shared" si="0"/>
        <v>0.43053279999999999</v>
      </c>
      <c r="J44" s="326">
        <v>3.87927</v>
      </c>
      <c r="K44" s="327">
        <v>3.87927</v>
      </c>
      <c r="L44" s="328">
        <v>3.87927</v>
      </c>
      <c r="M44" s="329">
        <v>0.47253600000000001</v>
      </c>
      <c r="N44" s="326">
        <v>0.105</v>
      </c>
      <c r="O44" s="327">
        <v>0.10309613000000001</v>
      </c>
      <c r="P44" s="328">
        <v>0.1</v>
      </c>
      <c r="Q44" s="325"/>
      <c r="R44" s="388">
        <v>1.0830133949191688E-2</v>
      </c>
      <c r="S44" s="388">
        <v>1.165725635103926E-2</v>
      </c>
      <c r="T44" s="388">
        <v>1.4371251732101617E-2</v>
      </c>
      <c r="U44" s="333"/>
      <c r="V44" s="322">
        <v>1.6934089919999999E-2</v>
      </c>
      <c r="W44" s="323">
        <v>1.6934089919999999E-2</v>
      </c>
      <c r="X44" s="324">
        <v>1.6934089919999999E-2</v>
      </c>
      <c r="Y44" s="325"/>
    </row>
    <row r="45" spans="1:25" x14ac:dyDescent="0.2">
      <c r="A45" s="378">
        <v>2014</v>
      </c>
      <c r="B45" s="379">
        <v>3.3518509999999999</v>
      </c>
      <c r="C45" s="380">
        <v>3.3518509999999999</v>
      </c>
      <c r="D45" s="381">
        <v>3.3518509999999999</v>
      </c>
      <c r="E45" s="382">
        <v>0.42112300000000003</v>
      </c>
      <c r="F45" s="379">
        <v>3.0673180000000002</v>
      </c>
      <c r="G45" s="380">
        <v>3.0673180000000002</v>
      </c>
      <c r="H45" s="381">
        <v>3.0673170000000001</v>
      </c>
      <c r="I45" s="382">
        <v>0.33910000000000018</v>
      </c>
      <c r="J45" s="379">
        <v>3.6989909999999999</v>
      </c>
      <c r="K45" s="380">
        <v>3.6989909999999999</v>
      </c>
      <c r="L45" s="381">
        <v>3.6989909999999999</v>
      </c>
      <c r="M45" s="382">
        <v>0.47694599999999998</v>
      </c>
      <c r="N45" s="379">
        <v>0.10112809</v>
      </c>
      <c r="O45" s="380">
        <v>0.10093655</v>
      </c>
      <c r="P45" s="381">
        <v>0.10080424</v>
      </c>
      <c r="Q45" s="383"/>
      <c r="R45" s="389">
        <v>1.0933524249422632E-2</v>
      </c>
      <c r="S45" s="389">
        <v>1.1812341801385682E-2</v>
      </c>
      <c r="T45" s="389">
        <v>1.4500489607390301E-2</v>
      </c>
      <c r="U45" s="384"/>
      <c r="V45" s="385">
        <v>1.6819681920000003E-2</v>
      </c>
      <c r="W45" s="386">
        <v>1.6810721280000003E-2</v>
      </c>
      <c r="X45" s="387">
        <v>1.6760273280000001E-2</v>
      </c>
      <c r="Y45" s="383"/>
    </row>
    <row r="46" spans="1:25" x14ac:dyDescent="0.2">
      <c r="A46" s="34">
        <v>2015</v>
      </c>
      <c r="B46" s="349">
        <v>2.2060590000000002</v>
      </c>
      <c r="C46" s="350">
        <v>2.3096290000000002</v>
      </c>
      <c r="D46" s="351">
        <v>3.6452249999999999</v>
      </c>
      <c r="E46" s="352">
        <v>0.40748899999999999</v>
      </c>
      <c r="F46" s="349">
        <v>2.5487199999999999</v>
      </c>
      <c r="G46" s="350">
        <v>2.136765</v>
      </c>
      <c r="H46" s="351">
        <v>3.4148610000000001</v>
      </c>
      <c r="I46" s="352">
        <v>5.8000000000002494E-3</v>
      </c>
      <c r="J46" s="349">
        <v>2.4462079999999999</v>
      </c>
      <c r="K46" s="350">
        <v>2.6997800000000001</v>
      </c>
      <c r="L46" s="351">
        <v>4.1971220000000002</v>
      </c>
      <c r="M46" s="352">
        <v>0.47250800000000004</v>
      </c>
      <c r="N46" s="349">
        <v>9.7569680000000006E-2</v>
      </c>
      <c r="O46" s="350">
        <v>9.7703100000000001E-2</v>
      </c>
      <c r="P46" s="353">
        <v>9.7973619999999997E-2</v>
      </c>
      <c r="Q46" s="325"/>
      <c r="R46" s="388">
        <v>1.1088609699769054E-2</v>
      </c>
      <c r="S46" s="388">
        <v>1.1915732101616627E-2</v>
      </c>
      <c r="T46" s="388">
        <v>1.4371251732101617E-2</v>
      </c>
      <c r="U46" s="333"/>
      <c r="V46" s="322">
        <v>1.6219022400000001E-2</v>
      </c>
      <c r="W46" s="323">
        <v>1.6230873600000001E-2</v>
      </c>
      <c r="X46" s="324">
        <v>1.6180504320000001E-2</v>
      </c>
      <c r="Y46" s="325"/>
    </row>
    <row r="47" spans="1:25" x14ac:dyDescent="0.2">
      <c r="A47" s="34">
        <v>2016</v>
      </c>
      <c r="B47" s="349">
        <v>2.162166</v>
      </c>
      <c r="C47" s="350">
        <v>2.6297929999999998</v>
      </c>
      <c r="D47" s="351">
        <v>3.9050929999999999</v>
      </c>
      <c r="E47" s="352">
        <v>0.40746300000000002</v>
      </c>
      <c r="F47" s="349">
        <v>2.4009510000000001</v>
      </c>
      <c r="G47" s="350">
        <v>2.4374199999999999</v>
      </c>
      <c r="H47" s="351">
        <v>3.549912</v>
      </c>
      <c r="I47" s="352">
        <v>4.9799999999999844E-2</v>
      </c>
      <c r="J47" s="349">
        <v>2.4539399999999998</v>
      </c>
      <c r="K47" s="350">
        <v>3.0197289999999999</v>
      </c>
      <c r="L47" s="351">
        <v>4.5420939999999996</v>
      </c>
      <c r="M47" s="352">
        <v>0.46807200000000004</v>
      </c>
      <c r="N47" s="349">
        <v>9.8673920000000012E-2</v>
      </c>
      <c r="O47" s="350">
        <v>9.7881120000000002E-2</v>
      </c>
      <c r="P47" s="353">
        <v>9.6838669999999988E-2</v>
      </c>
      <c r="Q47" s="325"/>
      <c r="R47" s="388">
        <v>1.1140304849884528E-2</v>
      </c>
      <c r="S47" s="388">
        <v>1.2277598152424941E-2</v>
      </c>
      <c r="T47" s="388">
        <v>1.4758965357967668E-2</v>
      </c>
      <c r="U47" s="333"/>
      <c r="V47" s="322">
        <v>1.651283232E-2</v>
      </c>
      <c r="W47" s="323">
        <v>1.6393674240000003E-2</v>
      </c>
      <c r="X47" s="324">
        <v>1.6394904960000001E-2</v>
      </c>
      <c r="Y47" s="325"/>
    </row>
    <row r="48" spans="1:25" x14ac:dyDescent="0.2">
      <c r="A48" s="34">
        <v>2017</v>
      </c>
      <c r="B48" s="349">
        <v>2.1644549999999998</v>
      </c>
      <c r="C48" s="350">
        <v>2.6971059999999998</v>
      </c>
      <c r="D48" s="351">
        <v>3.9845380000000001</v>
      </c>
      <c r="E48" s="352">
        <v>0.40509300000000004</v>
      </c>
      <c r="F48" s="349">
        <v>2.3936440000000001</v>
      </c>
      <c r="G48" s="350">
        <v>2.8477030000000001</v>
      </c>
      <c r="H48" s="351">
        <v>3.4620929999999999</v>
      </c>
      <c r="I48" s="352">
        <v>-4.1000000000000369E-2</v>
      </c>
      <c r="J48" s="349">
        <v>2.4757750000000001</v>
      </c>
      <c r="K48" s="350">
        <v>3.068943</v>
      </c>
      <c r="L48" s="351">
        <v>4.6794479999999998</v>
      </c>
      <c r="M48" s="352">
        <v>0.46403899999999998</v>
      </c>
      <c r="N48" s="349">
        <v>9.9202999999999986E-2</v>
      </c>
      <c r="O48" s="350">
        <v>9.8225719999999989E-2</v>
      </c>
      <c r="P48" s="353">
        <v>9.7634440000000003E-2</v>
      </c>
      <c r="Q48" s="325"/>
      <c r="R48" s="388">
        <v>1.1217847575057735E-2</v>
      </c>
      <c r="S48" s="388">
        <v>1.253607390300231E-2</v>
      </c>
      <c r="T48" s="388">
        <v>1.4629727482678982E-2</v>
      </c>
      <c r="U48" s="333"/>
      <c r="V48" s="322">
        <v>1.6765467839999999E-2</v>
      </c>
      <c r="W48" s="323">
        <v>1.6535995199999997E-2</v>
      </c>
      <c r="X48" s="324">
        <v>1.685649312E-2</v>
      </c>
      <c r="Y48" s="325"/>
    </row>
    <row r="49" spans="1:25" x14ac:dyDescent="0.2">
      <c r="A49" s="34">
        <v>2018</v>
      </c>
      <c r="B49" s="349">
        <v>2.2098680000000002</v>
      </c>
      <c r="C49" s="350">
        <v>2.6975440000000002</v>
      </c>
      <c r="D49" s="351">
        <v>4.043196</v>
      </c>
      <c r="E49" s="352">
        <v>0.40188499999999999</v>
      </c>
      <c r="F49" s="349">
        <v>2.5225439999999999</v>
      </c>
      <c r="G49" s="350">
        <v>2.8813059999999999</v>
      </c>
      <c r="H49" s="351">
        <v>3.4398840000000002</v>
      </c>
      <c r="I49" s="352">
        <v>6.6100000000000492E-2</v>
      </c>
      <c r="J49" s="349">
        <v>2.5039419999999999</v>
      </c>
      <c r="K49" s="350">
        <v>3.0813830000000002</v>
      </c>
      <c r="L49" s="351">
        <v>4.7946790000000004</v>
      </c>
      <c r="M49" s="352">
        <v>0.45982400000000001</v>
      </c>
      <c r="N49" s="349">
        <v>9.9732009999999996E-2</v>
      </c>
      <c r="O49" s="350">
        <v>9.8169869999999992E-2</v>
      </c>
      <c r="P49" s="353">
        <v>9.8438839999999986E-2</v>
      </c>
      <c r="Q49" s="325"/>
      <c r="R49" s="388">
        <v>1.1217847575057735E-2</v>
      </c>
      <c r="S49" s="388">
        <v>1.2380988452655889E-2</v>
      </c>
      <c r="T49" s="388">
        <v>1.4758965357967668E-2</v>
      </c>
      <c r="U49" s="333"/>
      <c r="V49" s="322">
        <v>1.6943114879999999E-2</v>
      </c>
      <c r="W49" s="323">
        <v>1.6733863679999999E-2</v>
      </c>
      <c r="X49" s="324">
        <v>1.7300414400000002E-2</v>
      </c>
      <c r="Y49" s="325"/>
    </row>
    <row r="50" spans="1:25" x14ac:dyDescent="0.2">
      <c r="A50" s="34">
        <v>2019</v>
      </c>
      <c r="B50" s="349">
        <v>2.2798970000000001</v>
      </c>
      <c r="C50" s="350">
        <v>2.7045819999999998</v>
      </c>
      <c r="D50" s="351">
        <v>4.1099439999999996</v>
      </c>
      <c r="E50" s="352">
        <v>0.39896600000000004</v>
      </c>
      <c r="F50" s="349">
        <v>2.6437870000000001</v>
      </c>
      <c r="G50" s="350">
        <v>2.8619140000000001</v>
      </c>
      <c r="H50" s="351">
        <v>3.4371870000000002</v>
      </c>
      <c r="I50" s="352">
        <v>0.12889999999999979</v>
      </c>
      <c r="J50" s="349">
        <v>2.554843</v>
      </c>
      <c r="K50" s="350">
        <v>3.1244109999999998</v>
      </c>
      <c r="L50" s="351">
        <v>4.8848459999999996</v>
      </c>
      <c r="M50" s="352">
        <v>0.455762</v>
      </c>
      <c r="N50" s="349">
        <v>0.10105288</v>
      </c>
      <c r="O50" s="350">
        <v>0.10023599000000001</v>
      </c>
      <c r="P50" s="353">
        <v>0.10071553</v>
      </c>
      <c r="Q50" s="325"/>
      <c r="R50" s="388">
        <v>1.126954272517321E-2</v>
      </c>
      <c r="S50" s="388">
        <v>1.2561921478060047E-2</v>
      </c>
      <c r="T50" s="388">
        <v>1.4862355658198614E-2</v>
      </c>
      <c r="U50" s="333"/>
      <c r="V50" s="322">
        <v>1.706680512E-2</v>
      </c>
      <c r="W50" s="323">
        <v>1.6907974079999999E-2</v>
      </c>
      <c r="X50" s="324">
        <v>1.7668344960000002E-2</v>
      </c>
      <c r="Y50" s="325"/>
    </row>
    <row r="51" spans="1:25" x14ac:dyDescent="0.2">
      <c r="A51" s="34">
        <v>2020</v>
      </c>
      <c r="B51" s="349">
        <v>2.3297029999999999</v>
      </c>
      <c r="C51" s="350">
        <v>2.7362410000000001</v>
      </c>
      <c r="D51" s="351">
        <v>4.172161</v>
      </c>
      <c r="E51" s="352">
        <v>0.39647299999999996</v>
      </c>
      <c r="F51" s="349">
        <v>2.7066669999999999</v>
      </c>
      <c r="G51" s="350">
        <v>2.896989</v>
      </c>
      <c r="H51" s="351">
        <v>3.4910700000000001</v>
      </c>
      <c r="I51" s="352">
        <v>0.16940000000000044</v>
      </c>
      <c r="J51" s="349">
        <v>2.6117880000000002</v>
      </c>
      <c r="K51" s="350">
        <v>3.1705169999999998</v>
      </c>
      <c r="L51" s="351">
        <v>4.9677119999999997</v>
      </c>
      <c r="M51" s="352">
        <v>0.45202500000000001</v>
      </c>
      <c r="N51" s="349">
        <v>0.10174206999999999</v>
      </c>
      <c r="O51" s="350">
        <v>0.10305903000000001</v>
      </c>
      <c r="P51" s="353">
        <v>0.10309255000000001</v>
      </c>
      <c r="Q51" s="325"/>
      <c r="R51" s="388">
        <v>1.1347085450346421E-2</v>
      </c>
      <c r="S51" s="388">
        <v>1.2665311778290993E-2</v>
      </c>
      <c r="T51" s="388">
        <v>1.4862355658198614E-2</v>
      </c>
      <c r="U51" s="333"/>
      <c r="V51" s="322">
        <v>1.71117696E-2</v>
      </c>
      <c r="W51" s="323">
        <v>1.7085284159999999E-2</v>
      </c>
      <c r="X51" s="324">
        <v>1.8070318080000002E-2</v>
      </c>
      <c r="Y51" s="325"/>
    </row>
    <row r="52" spans="1:25" x14ac:dyDescent="0.2">
      <c r="A52" s="34">
        <v>2021</v>
      </c>
      <c r="B52" s="349">
        <v>2.3551549999999999</v>
      </c>
      <c r="C52" s="350">
        <v>2.7808419999999998</v>
      </c>
      <c r="D52" s="351">
        <v>4.2573309999999998</v>
      </c>
      <c r="E52" s="352">
        <v>0.39424199999999998</v>
      </c>
      <c r="F52" s="349">
        <v>2.6825800000000002</v>
      </c>
      <c r="G52" s="350">
        <v>2.8937400000000002</v>
      </c>
      <c r="H52" s="351">
        <v>3.523736</v>
      </c>
      <c r="I52" s="352">
        <v>0.26215000000000011</v>
      </c>
      <c r="J52" s="349">
        <v>2.6505519999999998</v>
      </c>
      <c r="K52" s="350">
        <v>3.226162</v>
      </c>
      <c r="L52" s="351">
        <v>5.074344</v>
      </c>
      <c r="M52" s="352">
        <v>0.44847100000000001</v>
      </c>
      <c r="N52" s="349">
        <v>0.10275074999999999</v>
      </c>
      <c r="O52" s="350">
        <v>0.10581396</v>
      </c>
      <c r="P52" s="353">
        <v>0.10630354</v>
      </c>
      <c r="Q52" s="325"/>
      <c r="R52" s="388">
        <v>1.1450475750577368E-2</v>
      </c>
      <c r="S52" s="388">
        <v>1.2665311778290993E-2</v>
      </c>
      <c r="T52" s="388">
        <v>1.4888203233256353E-2</v>
      </c>
      <c r="U52" s="333"/>
      <c r="V52" s="322">
        <v>1.7186436480000001E-2</v>
      </c>
      <c r="W52" s="323">
        <v>1.7083231679999998E-2</v>
      </c>
      <c r="X52" s="324">
        <v>1.8539214720000002E-2</v>
      </c>
      <c r="Y52" s="325"/>
    </row>
    <row r="53" spans="1:25" x14ac:dyDescent="0.2">
      <c r="A53" s="34">
        <v>2022</v>
      </c>
      <c r="B53" s="349">
        <v>2.373275</v>
      </c>
      <c r="C53" s="350">
        <v>2.8168129999999998</v>
      </c>
      <c r="D53" s="351">
        <v>4.3312210000000002</v>
      </c>
      <c r="E53" s="352">
        <v>0.39201200000000003</v>
      </c>
      <c r="F53" s="349">
        <v>2.7279399999999998</v>
      </c>
      <c r="G53" s="350">
        <v>2.7646929999999998</v>
      </c>
      <c r="H53" s="351">
        <v>3.526821</v>
      </c>
      <c r="I53" s="352">
        <v>0.1796000000000002</v>
      </c>
      <c r="J53" s="349">
        <v>2.6968809999999999</v>
      </c>
      <c r="K53" s="350">
        <v>3.3062999999999998</v>
      </c>
      <c r="L53" s="351">
        <v>5.1783700000000001</v>
      </c>
      <c r="M53" s="352">
        <v>0.44509300000000002</v>
      </c>
      <c r="N53" s="349">
        <v>0.10385820000000001</v>
      </c>
      <c r="O53" s="350">
        <v>0.10707784999999999</v>
      </c>
      <c r="P53" s="353">
        <v>0.10982381000000001</v>
      </c>
      <c r="Q53" s="325"/>
      <c r="R53" s="388">
        <v>1.1528018475750579E-2</v>
      </c>
      <c r="S53" s="388">
        <v>1.2820397228637415E-2</v>
      </c>
      <c r="T53" s="388">
        <v>1.4914050808314089E-2</v>
      </c>
      <c r="U53" s="333"/>
      <c r="V53" s="322">
        <v>1.7248560960000003E-2</v>
      </c>
      <c r="W53" s="323">
        <v>1.6863456960000002E-2</v>
      </c>
      <c r="X53" s="324">
        <v>1.8930891839999998E-2</v>
      </c>
      <c r="Y53" s="325"/>
    </row>
    <row r="54" spans="1:25" x14ac:dyDescent="0.2">
      <c r="A54" s="34">
        <v>2023</v>
      </c>
      <c r="B54" s="349">
        <v>2.3863210000000001</v>
      </c>
      <c r="C54" s="350">
        <v>2.8584149999999999</v>
      </c>
      <c r="D54" s="351">
        <v>4.406231</v>
      </c>
      <c r="E54" s="352">
        <v>0.38989200000000002</v>
      </c>
      <c r="F54" s="349">
        <v>2.731948</v>
      </c>
      <c r="G54" s="350">
        <v>2.786632</v>
      </c>
      <c r="H54" s="351">
        <v>3.5563259999999999</v>
      </c>
      <c r="I54" s="352">
        <v>0.18999999999999995</v>
      </c>
      <c r="J54" s="349">
        <v>2.7274409999999998</v>
      </c>
      <c r="K54" s="350">
        <v>3.3663259999999999</v>
      </c>
      <c r="L54" s="351">
        <v>5.2721520000000002</v>
      </c>
      <c r="M54" s="352">
        <v>0.44183699999999998</v>
      </c>
      <c r="N54" s="349">
        <v>0.10516018000000001</v>
      </c>
      <c r="O54" s="350">
        <v>0.10812385000000001</v>
      </c>
      <c r="P54" s="353">
        <v>0.11397648000000001</v>
      </c>
      <c r="Q54" s="325"/>
      <c r="R54" s="388">
        <v>1.1760646651270208E-2</v>
      </c>
      <c r="S54" s="388">
        <v>1.2975482678983834E-2</v>
      </c>
      <c r="T54" s="388">
        <v>1.49915935334873E-2</v>
      </c>
      <c r="U54" s="333"/>
      <c r="V54" s="322">
        <v>1.7443201919999998E-2</v>
      </c>
      <c r="W54" s="323">
        <v>1.6617859200000001E-2</v>
      </c>
      <c r="X54" s="324">
        <v>1.9495838399999996E-2</v>
      </c>
      <c r="Y54" s="325"/>
    </row>
    <row r="55" spans="1:25" x14ac:dyDescent="0.2">
      <c r="A55" s="34">
        <v>2024</v>
      </c>
      <c r="B55" s="349">
        <v>2.3970099999999999</v>
      </c>
      <c r="C55" s="350">
        <v>2.9030809999999998</v>
      </c>
      <c r="D55" s="351">
        <v>4.4856239999999996</v>
      </c>
      <c r="E55" s="352">
        <v>0.38788400000000001</v>
      </c>
      <c r="F55" s="349">
        <v>2.6897500000000001</v>
      </c>
      <c r="G55" s="350">
        <v>2.7930320000000002</v>
      </c>
      <c r="H55" s="351">
        <v>3.6001509999999999</v>
      </c>
      <c r="I55" s="352">
        <v>0.27059999999999995</v>
      </c>
      <c r="J55" s="349">
        <v>2.7618670000000001</v>
      </c>
      <c r="K55" s="350">
        <v>3.4279099999999998</v>
      </c>
      <c r="L55" s="351">
        <v>5.4157400000000004</v>
      </c>
      <c r="M55" s="352">
        <v>0.43869199999999997</v>
      </c>
      <c r="N55" s="349">
        <v>0.10660467999999999</v>
      </c>
      <c r="O55" s="350">
        <v>0.10880907000000001</v>
      </c>
      <c r="P55" s="353">
        <v>0.11775150999999999</v>
      </c>
      <c r="Q55" s="325"/>
      <c r="R55" s="388">
        <v>1.1889884526558892E-2</v>
      </c>
      <c r="S55" s="388">
        <v>1.3156415704387992E-2</v>
      </c>
      <c r="T55" s="388">
        <v>1.5043288683602772E-2</v>
      </c>
      <c r="U55" s="333"/>
      <c r="V55" s="322">
        <v>1.761746304E-2</v>
      </c>
      <c r="W55" s="323">
        <v>1.6335646079999998E-2</v>
      </c>
      <c r="X55" s="324">
        <v>1.9858605120000001E-2</v>
      </c>
      <c r="Y55" s="325"/>
    </row>
    <row r="56" spans="1:25" x14ac:dyDescent="0.2">
      <c r="A56" s="34">
        <v>2025</v>
      </c>
      <c r="B56" s="349">
        <v>2.4021149999999998</v>
      </c>
      <c r="C56" s="350">
        <v>2.9486080000000001</v>
      </c>
      <c r="D56" s="351">
        <v>4.5643120000000001</v>
      </c>
      <c r="E56" s="352">
        <v>0.38588500000000003</v>
      </c>
      <c r="F56" s="349">
        <v>2.5319980000000002</v>
      </c>
      <c r="G56" s="350">
        <v>2.7698179999999999</v>
      </c>
      <c r="H56" s="351">
        <v>3.6066370000000001</v>
      </c>
      <c r="I56" s="352">
        <v>0.30525000000000002</v>
      </c>
      <c r="J56" s="349">
        <v>2.817199</v>
      </c>
      <c r="K56" s="350">
        <v>3.4943219999999999</v>
      </c>
      <c r="L56" s="351">
        <v>5.5439420000000004</v>
      </c>
      <c r="M56" s="352">
        <v>0.43548599999999998</v>
      </c>
      <c r="N56" s="349">
        <v>0.10748465</v>
      </c>
      <c r="O56" s="350">
        <v>0.1102547</v>
      </c>
      <c r="P56" s="353">
        <v>0.11972842</v>
      </c>
      <c r="Q56" s="325"/>
      <c r="R56" s="388">
        <v>1.199327482678984E-2</v>
      </c>
      <c r="S56" s="388">
        <v>1.3311501154734413E-2</v>
      </c>
      <c r="T56" s="388">
        <v>1.5146678983833716E-2</v>
      </c>
      <c r="U56" s="333"/>
      <c r="V56" s="322">
        <v>1.7777199359999999E-2</v>
      </c>
      <c r="W56" s="323">
        <v>1.61066256E-2</v>
      </c>
      <c r="X56" s="324">
        <v>2.003450688E-2</v>
      </c>
      <c r="Y56" s="325"/>
    </row>
    <row r="57" spans="1:25" x14ac:dyDescent="0.2">
      <c r="A57" s="34">
        <v>2026</v>
      </c>
      <c r="B57" s="349">
        <v>2.4152170000000002</v>
      </c>
      <c r="C57" s="350">
        <v>2.9967259999999998</v>
      </c>
      <c r="D57" s="351">
        <v>4.6498390000000001</v>
      </c>
      <c r="E57" s="352">
        <v>0.38392599999999999</v>
      </c>
      <c r="F57" s="349">
        <v>2.4471240000000001</v>
      </c>
      <c r="G57" s="350">
        <v>2.7856580000000002</v>
      </c>
      <c r="H57" s="351">
        <v>3.625848</v>
      </c>
      <c r="I57" s="352">
        <v>0.34750000000000014</v>
      </c>
      <c r="J57" s="349">
        <v>2.8556569999999999</v>
      </c>
      <c r="K57" s="350">
        <v>3.5609479999999998</v>
      </c>
      <c r="L57" s="351">
        <v>5.6645950000000003</v>
      </c>
      <c r="M57" s="352">
        <v>0.43233100000000002</v>
      </c>
      <c r="N57" s="349">
        <v>0.10895654</v>
      </c>
      <c r="O57" s="350">
        <v>0.11137933999999999</v>
      </c>
      <c r="P57" s="353">
        <v>0.12051690000000001</v>
      </c>
      <c r="Q57" s="325"/>
      <c r="R57" s="388">
        <v>1.2096665127020787E-2</v>
      </c>
      <c r="S57" s="388">
        <v>1.3466586605080832E-2</v>
      </c>
      <c r="T57" s="388">
        <v>1.5146678983833716E-2</v>
      </c>
      <c r="U57" s="333"/>
      <c r="V57" s="322">
        <v>1.788666912E-2</v>
      </c>
      <c r="W57" s="323">
        <v>1.5923087999999998E-2</v>
      </c>
      <c r="X57" s="324">
        <v>2.0082449280000001E-2</v>
      </c>
      <c r="Y57" s="325"/>
    </row>
    <row r="58" spans="1:25" x14ac:dyDescent="0.2">
      <c r="A58" s="34">
        <v>2027</v>
      </c>
      <c r="B58" s="349">
        <v>2.4335640000000001</v>
      </c>
      <c r="C58" s="350">
        <v>3.0433819999999998</v>
      </c>
      <c r="D58" s="351">
        <v>4.7447400000000002</v>
      </c>
      <c r="E58" s="352">
        <v>0.38197000000000003</v>
      </c>
      <c r="F58" s="349">
        <v>2.4393419999999999</v>
      </c>
      <c r="G58" s="350">
        <v>2.822594</v>
      </c>
      <c r="H58" s="351">
        <v>3.6536580000000001</v>
      </c>
      <c r="I58" s="352">
        <v>0.42654999999999976</v>
      </c>
      <c r="J58" s="349">
        <v>2.8893629999999999</v>
      </c>
      <c r="K58" s="350">
        <v>3.630423</v>
      </c>
      <c r="L58" s="351">
        <v>5.7832100000000004</v>
      </c>
      <c r="M58" s="352">
        <v>0.42918800000000001</v>
      </c>
      <c r="N58" s="349">
        <v>0.11033567</v>
      </c>
      <c r="O58" s="350">
        <v>0.11190471</v>
      </c>
      <c r="P58" s="353">
        <v>0.1205442</v>
      </c>
      <c r="Q58" s="325"/>
      <c r="R58" s="388">
        <v>1.2200055427251732E-2</v>
      </c>
      <c r="S58" s="388">
        <v>1.3544129330254041E-2</v>
      </c>
      <c r="T58" s="388">
        <v>1.5198374133949193E-2</v>
      </c>
      <c r="U58" s="333"/>
      <c r="V58" s="322">
        <v>1.8065683200000002E-2</v>
      </c>
      <c r="W58" s="323">
        <v>1.5563580479999999E-2</v>
      </c>
      <c r="X58" s="324">
        <v>2.0003642880000002E-2</v>
      </c>
      <c r="Y58" s="325"/>
    </row>
    <row r="59" spans="1:25" x14ac:dyDescent="0.2">
      <c r="A59" s="34">
        <v>2028</v>
      </c>
      <c r="B59" s="349">
        <v>2.4382069999999998</v>
      </c>
      <c r="C59" s="350">
        <v>3.0933160000000002</v>
      </c>
      <c r="D59" s="351">
        <v>4.8507610000000003</v>
      </c>
      <c r="E59" s="352">
        <v>0.38004399999999999</v>
      </c>
      <c r="F59" s="349">
        <v>2.4510459999999998</v>
      </c>
      <c r="G59" s="350">
        <v>2.8746260000000001</v>
      </c>
      <c r="H59" s="351">
        <v>3.6890909999999999</v>
      </c>
      <c r="I59" s="352">
        <v>0.44349999999999978</v>
      </c>
      <c r="J59" s="349">
        <v>2.8977740000000001</v>
      </c>
      <c r="K59" s="350">
        <v>3.7019669999999998</v>
      </c>
      <c r="L59" s="351">
        <v>5.9204800000000004</v>
      </c>
      <c r="M59" s="352">
        <v>0.42604399999999998</v>
      </c>
      <c r="N59" s="349">
        <v>0.11128418</v>
      </c>
      <c r="O59" s="350">
        <v>0.11221094000000001</v>
      </c>
      <c r="P59" s="353">
        <v>0.12092896</v>
      </c>
      <c r="Q59" s="325"/>
      <c r="R59" s="388">
        <v>1.2329293302540416E-2</v>
      </c>
      <c r="S59" s="388">
        <v>1.3673367205542726E-2</v>
      </c>
      <c r="T59" s="388">
        <v>1.5327612009237877E-2</v>
      </c>
      <c r="U59" s="333"/>
      <c r="V59" s="322">
        <v>1.8051990720000001E-2</v>
      </c>
      <c r="W59" s="323">
        <v>1.5259531199999999E-2</v>
      </c>
      <c r="X59" s="324">
        <v>1.988152608E-2</v>
      </c>
      <c r="Y59" s="325"/>
    </row>
    <row r="60" spans="1:25" x14ac:dyDescent="0.2">
      <c r="A60" s="34">
        <v>2029</v>
      </c>
      <c r="B60" s="349">
        <v>2.446663</v>
      </c>
      <c r="C60" s="350">
        <v>3.1450170000000002</v>
      </c>
      <c r="D60" s="351">
        <v>4.9560360000000001</v>
      </c>
      <c r="E60" s="352">
        <v>0.37814400000000004</v>
      </c>
      <c r="F60" s="349">
        <v>2.4492409999999998</v>
      </c>
      <c r="G60" s="350">
        <v>2.9279389999999998</v>
      </c>
      <c r="H60" s="351">
        <v>3.7169249999999998</v>
      </c>
      <c r="I60" s="352">
        <v>0.5257499999999995</v>
      </c>
      <c r="J60" s="349">
        <v>2.9064510000000001</v>
      </c>
      <c r="K60" s="350">
        <v>3.7705120000000001</v>
      </c>
      <c r="L60" s="351">
        <v>6.0505399999999998</v>
      </c>
      <c r="M60" s="352">
        <v>0.422925</v>
      </c>
      <c r="N60" s="349">
        <v>0.11145582</v>
      </c>
      <c r="O60" s="350">
        <v>0.11202541000000001</v>
      </c>
      <c r="P60" s="353">
        <v>0.12108561</v>
      </c>
      <c r="Q60" s="325"/>
      <c r="R60" s="388">
        <v>1.2510226327944574E-2</v>
      </c>
      <c r="S60" s="388">
        <v>1.380260508083141E-2</v>
      </c>
      <c r="T60" s="388">
        <v>1.5301764434180139E-2</v>
      </c>
      <c r="U60" s="333"/>
      <c r="V60" s="322">
        <v>1.7886094080000001E-2</v>
      </c>
      <c r="W60" s="323">
        <v>1.5106043520000001E-2</v>
      </c>
      <c r="X60" s="324">
        <v>1.9937340479999999E-2</v>
      </c>
      <c r="Y60" s="325"/>
    </row>
    <row r="61" spans="1:25" x14ac:dyDescent="0.2">
      <c r="A61" s="34">
        <v>2030</v>
      </c>
      <c r="B61" s="349">
        <v>2.4528349999999999</v>
      </c>
      <c r="C61" s="350">
        <v>3.1980209999999998</v>
      </c>
      <c r="D61" s="351">
        <v>5.0531709999999999</v>
      </c>
      <c r="E61" s="352">
        <v>0.37621100000000002</v>
      </c>
      <c r="F61" s="349">
        <v>2.4435210000000001</v>
      </c>
      <c r="G61" s="350">
        <v>2.979514</v>
      </c>
      <c r="H61" s="351">
        <v>3.745409</v>
      </c>
      <c r="I61" s="352">
        <v>0.6048</v>
      </c>
      <c r="J61" s="349">
        <v>2.91309</v>
      </c>
      <c r="K61" s="350">
        <v>3.8392469999999999</v>
      </c>
      <c r="L61" s="351">
        <v>6.1725880000000002</v>
      </c>
      <c r="M61" s="352">
        <v>0.41975799999999996</v>
      </c>
      <c r="N61" s="349">
        <v>0.11104319999999999</v>
      </c>
      <c r="O61" s="350">
        <v>0.11220713</v>
      </c>
      <c r="P61" s="353">
        <v>0.12233561999999999</v>
      </c>
      <c r="Q61" s="325"/>
      <c r="R61" s="388">
        <v>1.253607390300231E-2</v>
      </c>
      <c r="S61" s="388">
        <v>1.3854300230946881E-2</v>
      </c>
      <c r="T61" s="388">
        <v>1.5431002309468825E-2</v>
      </c>
      <c r="U61" s="333"/>
      <c r="V61" s="322">
        <v>1.7828604480000003E-2</v>
      </c>
      <c r="W61" s="323">
        <v>1.5072503039999999E-2</v>
      </c>
      <c r="X61" s="324">
        <v>2.0112330240000004E-2</v>
      </c>
      <c r="Y61" s="325"/>
    </row>
    <row r="62" spans="1:25" x14ac:dyDescent="0.2">
      <c r="A62" s="34">
        <v>2031</v>
      </c>
      <c r="B62" s="349">
        <v>2.469789</v>
      </c>
      <c r="C62" s="350">
        <v>3.256885</v>
      </c>
      <c r="D62" s="351">
        <v>5.1570099999999996</v>
      </c>
      <c r="E62" s="352">
        <v>0.37427199999999999</v>
      </c>
      <c r="F62" s="349">
        <v>2.4715590000000001</v>
      </c>
      <c r="G62" s="350">
        <v>2.9866920000000001</v>
      </c>
      <c r="H62" s="351">
        <v>3.791617</v>
      </c>
      <c r="I62" s="352">
        <v>0.64624999999999977</v>
      </c>
      <c r="J62" s="349">
        <v>2.9285960000000002</v>
      </c>
      <c r="K62" s="350">
        <v>3.917176</v>
      </c>
      <c r="L62" s="351">
        <v>6.3005810000000002</v>
      </c>
      <c r="M62" s="352">
        <v>0.41650500000000001</v>
      </c>
      <c r="N62" s="349">
        <v>0.1109171</v>
      </c>
      <c r="O62" s="350">
        <v>0.11228001000000001</v>
      </c>
      <c r="P62" s="353">
        <v>0.12390403</v>
      </c>
      <c r="Q62" s="325"/>
      <c r="R62" s="388">
        <v>1.2561921478060047E-2</v>
      </c>
      <c r="S62" s="388">
        <v>1.3957690531177829E-2</v>
      </c>
      <c r="T62" s="388">
        <v>1.545684988452656E-2</v>
      </c>
      <c r="U62" s="333"/>
      <c r="V62" s="322">
        <v>1.7830497599999998E-2</v>
      </c>
      <c r="W62" s="323">
        <v>1.5196551360000001E-2</v>
      </c>
      <c r="X62" s="324">
        <v>2.0346675839999998E-2</v>
      </c>
      <c r="Y62" s="325"/>
    </row>
    <row r="63" spans="1:25" x14ac:dyDescent="0.2">
      <c r="A63" s="34">
        <v>2032</v>
      </c>
      <c r="B63" s="349">
        <v>2.4751289999999999</v>
      </c>
      <c r="C63" s="350">
        <v>3.3257539999999999</v>
      </c>
      <c r="D63" s="351">
        <v>5.2733420000000004</v>
      </c>
      <c r="E63" s="352">
        <v>0.37244300000000002</v>
      </c>
      <c r="F63" s="349">
        <v>2.5020639999999998</v>
      </c>
      <c r="G63" s="350">
        <v>3.0433530000000002</v>
      </c>
      <c r="H63" s="351">
        <v>3.8633099999999998</v>
      </c>
      <c r="I63" s="352">
        <v>0.65745000000000031</v>
      </c>
      <c r="J63" s="349">
        <v>2.928782</v>
      </c>
      <c r="K63" s="350">
        <v>3.99634</v>
      </c>
      <c r="L63" s="351">
        <v>6.4309159999999999</v>
      </c>
      <c r="M63" s="352">
        <v>0.41331499999999999</v>
      </c>
      <c r="N63" s="349">
        <v>0.11096508999999999</v>
      </c>
      <c r="O63" s="350">
        <v>0.11320999000000001</v>
      </c>
      <c r="P63" s="353">
        <v>0.12565108999999999</v>
      </c>
      <c r="Q63" s="325"/>
      <c r="R63" s="388">
        <v>1.2665311778290993E-2</v>
      </c>
      <c r="S63" s="388">
        <v>1.4086928406466512E-2</v>
      </c>
      <c r="T63" s="388">
        <v>1.545684988452656E-2</v>
      </c>
      <c r="U63" s="333"/>
      <c r="V63" s="322">
        <v>1.786620672E-2</v>
      </c>
      <c r="W63" s="323">
        <v>1.5527294399999999E-2</v>
      </c>
      <c r="X63" s="324">
        <v>2.0472334080000001E-2</v>
      </c>
      <c r="Y63" s="325"/>
    </row>
    <row r="64" spans="1:25" x14ac:dyDescent="0.2">
      <c r="A64" s="34">
        <v>2033</v>
      </c>
      <c r="B64" s="349">
        <v>2.4928300000000001</v>
      </c>
      <c r="C64" s="350">
        <v>3.3952589999999998</v>
      </c>
      <c r="D64" s="351">
        <v>5.4024219999999996</v>
      </c>
      <c r="E64" s="352">
        <v>0.37064900000000001</v>
      </c>
      <c r="F64" s="349">
        <v>2.5404249999999999</v>
      </c>
      <c r="G64" s="350">
        <v>3.0767769999999999</v>
      </c>
      <c r="H64" s="351">
        <v>3.9283600000000001</v>
      </c>
      <c r="I64" s="352">
        <v>0.65550000000000042</v>
      </c>
      <c r="J64" s="349">
        <v>2.944817</v>
      </c>
      <c r="K64" s="350">
        <v>4.0850669999999996</v>
      </c>
      <c r="L64" s="351">
        <v>6.5957160000000004</v>
      </c>
      <c r="M64" s="352">
        <v>0.41017700000000001</v>
      </c>
      <c r="N64" s="349">
        <v>0.11145044</v>
      </c>
      <c r="O64" s="350">
        <v>0.1141663</v>
      </c>
      <c r="P64" s="353">
        <v>0.12685462</v>
      </c>
      <c r="Q64" s="325"/>
      <c r="R64" s="388">
        <v>1.2665311778290993E-2</v>
      </c>
      <c r="S64" s="388">
        <v>1.4242013856812934E-2</v>
      </c>
      <c r="T64" s="388">
        <v>1.5560240184757507E-2</v>
      </c>
      <c r="U64" s="333"/>
      <c r="V64" s="322">
        <v>1.788132576E-2</v>
      </c>
      <c r="W64" s="323">
        <v>1.5801318719999999E-2</v>
      </c>
      <c r="X64" s="324">
        <v>2.0424633599999999E-2</v>
      </c>
      <c r="Y64" s="325"/>
    </row>
    <row r="65" spans="1:25" x14ac:dyDescent="0.2">
      <c r="A65" s="34">
        <v>2034</v>
      </c>
      <c r="B65" s="349">
        <v>2.5032139999999998</v>
      </c>
      <c r="C65" s="350">
        <v>3.45804</v>
      </c>
      <c r="D65" s="351">
        <v>5.527997</v>
      </c>
      <c r="E65" s="352">
        <v>0.36884300000000003</v>
      </c>
      <c r="F65" s="349">
        <v>2.5617130000000001</v>
      </c>
      <c r="G65" s="350">
        <v>3.1211769999999999</v>
      </c>
      <c r="H65" s="351">
        <v>4.0224510000000002</v>
      </c>
      <c r="I65" s="352">
        <v>0.6634500000000001</v>
      </c>
      <c r="J65" s="349">
        <v>2.9504890000000001</v>
      </c>
      <c r="K65" s="350">
        <v>4.1730179999999999</v>
      </c>
      <c r="L65" s="351">
        <v>6.741358</v>
      </c>
      <c r="M65" s="352">
        <v>0.40714400000000001</v>
      </c>
      <c r="N65" s="349">
        <v>0.11194367</v>
      </c>
      <c r="O65" s="350">
        <v>0.11499136</v>
      </c>
      <c r="P65" s="353">
        <v>0.12778122</v>
      </c>
      <c r="Q65" s="325"/>
      <c r="R65" s="388">
        <v>1.2768702078521941E-2</v>
      </c>
      <c r="S65" s="388">
        <v>1.4293709006928407E-2</v>
      </c>
      <c r="T65" s="388">
        <v>1.5560240184757507E-2</v>
      </c>
      <c r="U65" s="333"/>
      <c r="V65" s="322">
        <v>1.790361888E-2</v>
      </c>
      <c r="W65" s="323">
        <v>1.6104343680000001E-2</v>
      </c>
      <c r="X65" s="324">
        <v>2.0365697280000001E-2</v>
      </c>
      <c r="Y65" s="325"/>
    </row>
    <row r="66" spans="1:25" x14ac:dyDescent="0.2">
      <c r="A66" s="34">
        <v>2035</v>
      </c>
      <c r="B66" s="349">
        <v>2.51769</v>
      </c>
      <c r="C66" s="350">
        <v>3.5270429999999999</v>
      </c>
      <c r="D66" s="351">
        <v>5.6432200000000003</v>
      </c>
      <c r="E66" s="352">
        <v>0.36710599999999999</v>
      </c>
      <c r="F66" s="349">
        <v>2.5730409999999999</v>
      </c>
      <c r="G66" s="350">
        <v>3.1634500000000001</v>
      </c>
      <c r="H66" s="351">
        <v>4.0717340000000002</v>
      </c>
      <c r="I66" s="352">
        <v>0.66552418896801147</v>
      </c>
      <c r="J66" s="349">
        <v>2.9618989999999998</v>
      </c>
      <c r="K66" s="350">
        <v>4.2611540000000003</v>
      </c>
      <c r="L66" s="351">
        <v>6.836017</v>
      </c>
      <c r="M66" s="352">
        <v>0.404142</v>
      </c>
      <c r="N66" s="349">
        <v>0.11235967000000001</v>
      </c>
      <c r="O66" s="350">
        <v>0.11577125000000001</v>
      </c>
      <c r="P66" s="353">
        <v>0.12874301000000002</v>
      </c>
      <c r="Q66" s="325"/>
      <c r="R66" s="388">
        <v>1.2820397228637415E-2</v>
      </c>
      <c r="S66" s="388">
        <v>1.4371251732101617E-2</v>
      </c>
      <c r="T66" s="388">
        <v>1.5637782909930717E-2</v>
      </c>
      <c r="U66" s="333"/>
      <c r="V66" s="322">
        <v>1.8340854720000001E-2</v>
      </c>
      <c r="W66" s="323">
        <v>1.6458033600000001E-2</v>
      </c>
      <c r="X66" s="324">
        <v>2.0504374080000002E-2</v>
      </c>
      <c r="Y66" s="325"/>
    </row>
    <row r="67" spans="1:25" x14ac:dyDescent="0.2">
      <c r="A67" s="34">
        <v>2036</v>
      </c>
      <c r="B67" s="354">
        <v>2.535552</v>
      </c>
      <c r="C67" s="355">
        <v>3.5953919999999999</v>
      </c>
      <c r="D67" s="356">
        <v>5.7771100000000004</v>
      </c>
      <c r="E67" s="357">
        <v>0.365394</v>
      </c>
      <c r="F67" s="354">
        <v>2.5871339999999998</v>
      </c>
      <c r="G67" s="355">
        <v>3.1903869999999999</v>
      </c>
      <c r="H67" s="356">
        <v>4.1718580000000003</v>
      </c>
      <c r="I67" s="357">
        <f t="shared" ref="I67:I72" si="1">I66</f>
        <v>0.66552418896801147</v>
      </c>
      <c r="J67" s="354">
        <v>2.9795910000000001</v>
      </c>
      <c r="K67" s="355">
        <v>4.3540619999999999</v>
      </c>
      <c r="L67" s="356">
        <v>6.987762</v>
      </c>
      <c r="M67" s="357">
        <v>0.40115500000000004</v>
      </c>
      <c r="N67" s="354">
        <v>0.11279614</v>
      </c>
      <c r="O67" s="355">
        <v>0.11648251999999999</v>
      </c>
      <c r="P67" s="358">
        <v>0.12967749000000001</v>
      </c>
      <c r="Q67" s="325"/>
      <c r="R67" s="388">
        <v>1.2949635103926098E-2</v>
      </c>
      <c r="S67" s="388">
        <v>1.4448794457274827E-2</v>
      </c>
      <c r="T67" s="388">
        <v>1.568947806004619E-2</v>
      </c>
      <c r="U67" s="333"/>
      <c r="V67" s="322">
        <v>1.8393658559999998E-2</v>
      </c>
      <c r="W67" s="323">
        <v>1.682309664E-2</v>
      </c>
      <c r="X67" s="324">
        <v>2.0689988159999999E-2</v>
      </c>
      <c r="Y67" s="325"/>
    </row>
    <row r="68" spans="1:25" x14ac:dyDescent="0.2">
      <c r="A68" s="34">
        <v>2037</v>
      </c>
      <c r="B68" s="354">
        <v>2.5477289999999999</v>
      </c>
      <c r="C68" s="355">
        <v>3.663494</v>
      </c>
      <c r="D68" s="356">
        <v>5.8862310000000004</v>
      </c>
      <c r="E68" s="357">
        <v>0.36370599999999997</v>
      </c>
      <c r="F68" s="354">
        <v>2.6014780000000002</v>
      </c>
      <c r="G68" s="355">
        <v>3.2268849999999998</v>
      </c>
      <c r="H68" s="356">
        <v>4.2280090000000001</v>
      </c>
      <c r="I68" s="357">
        <f t="shared" si="1"/>
        <v>0.66552418896801147</v>
      </c>
      <c r="J68" s="354">
        <v>2.9928569999999999</v>
      </c>
      <c r="K68" s="355">
        <v>4.4462390000000003</v>
      </c>
      <c r="L68" s="356">
        <v>7.1379349999999997</v>
      </c>
      <c r="M68" s="357">
        <v>0.39819899999999997</v>
      </c>
      <c r="N68" s="354">
        <v>0.11371362</v>
      </c>
      <c r="O68" s="355">
        <v>0.11764237</v>
      </c>
      <c r="P68" s="358">
        <v>0.13097217</v>
      </c>
      <c r="Q68" s="325"/>
      <c r="R68" s="388">
        <v>1.3027177829099307E-2</v>
      </c>
      <c r="S68" s="388">
        <v>1.4578032332563511E-2</v>
      </c>
      <c r="T68" s="388">
        <v>1.5741173210161663E-2</v>
      </c>
      <c r="U68" s="333"/>
      <c r="V68" s="322">
        <v>1.848505344E-2</v>
      </c>
      <c r="W68" s="323">
        <v>1.7218300799999999E-2</v>
      </c>
      <c r="X68" s="324">
        <v>2.0832237119999999E-2</v>
      </c>
      <c r="Y68" s="325"/>
    </row>
    <row r="69" spans="1:25" x14ac:dyDescent="0.2">
      <c r="A69" s="34">
        <v>2038</v>
      </c>
      <c r="B69" s="354">
        <v>2.5629050000000002</v>
      </c>
      <c r="C69" s="355">
        <v>3.7402410000000001</v>
      </c>
      <c r="D69" s="356">
        <v>6.0358000000000001</v>
      </c>
      <c r="E69" s="357">
        <v>0.36203600000000002</v>
      </c>
      <c r="F69" s="354">
        <v>2.6255639999999998</v>
      </c>
      <c r="G69" s="355">
        <v>3.2819820000000002</v>
      </c>
      <c r="H69" s="356">
        <v>4.3231330000000003</v>
      </c>
      <c r="I69" s="357">
        <f t="shared" si="1"/>
        <v>0.66552418896801147</v>
      </c>
      <c r="J69" s="354">
        <v>3.0041410000000002</v>
      </c>
      <c r="K69" s="355">
        <v>4.5514989999999997</v>
      </c>
      <c r="L69" s="356">
        <v>7.2881010000000002</v>
      </c>
      <c r="M69" s="357">
        <v>0.39520500000000003</v>
      </c>
      <c r="N69" s="354">
        <v>0.11514169</v>
      </c>
      <c r="O69" s="355">
        <v>0.11928677</v>
      </c>
      <c r="P69" s="358">
        <v>0.13305133</v>
      </c>
      <c r="Q69" s="325"/>
      <c r="R69" s="388">
        <v>1.3104720554272517E-2</v>
      </c>
      <c r="S69" s="388">
        <v>1.4603879907621249E-2</v>
      </c>
      <c r="T69" s="388">
        <v>1.5792868360277136E-2</v>
      </c>
      <c r="U69" s="333"/>
      <c r="V69" s="322">
        <v>1.871955552E-2</v>
      </c>
      <c r="W69" s="323">
        <v>1.7706986880000001E-2</v>
      </c>
      <c r="X69" s="324">
        <v>2.13032688E-2</v>
      </c>
      <c r="Y69" s="325"/>
    </row>
    <row r="70" spans="1:25" x14ac:dyDescent="0.2">
      <c r="A70" s="34">
        <v>2039</v>
      </c>
      <c r="B70" s="354">
        <v>2.5799349999999999</v>
      </c>
      <c r="C70" s="355">
        <v>3.827839</v>
      </c>
      <c r="D70" s="356">
        <v>6.1659600000000001</v>
      </c>
      <c r="E70" s="357">
        <v>0.36036899999999999</v>
      </c>
      <c r="F70" s="354">
        <v>2.6547209999999999</v>
      </c>
      <c r="G70" s="355">
        <v>3.3268309999999999</v>
      </c>
      <c r="H70" s="356">
        <v>4.3918150000000002</v>
      </c>
      <c r="I70" s="357">
        <f t="shared" si="1"/>
        <v>0.66552418896801147</v>
      </c>
      <c r="J70" s="354">
        <v>3.0151620000000001</v>
      </c>
      <c r="K70" s="355">
        <v>4.6520210000000004</v>
      </c>
      <c r="L70" s="356">
        <v>7.4392670000000001</v>
      </c>
      <c r="M70" s="357">
        <v>0.39214000000000004</v>
      </c>
      <c r="N70" s="354">
        <v>0.11725353999999999</v>
      </c>
      <c r="O70" s="355">
        <v>0.12126398999999999</v>
      </c>
      <c r="P70" s="358">
        <v>0.13559754999999998</v>
      </c>
      <c r="Q70" s="325"/>
      <c r="R70" s="388">
        <v>1.3233958429561201E-2</v>
      </c>
      <c r="S70" s="388">
        <v>1.4810660508083141E-2</v>
      </c>
      <c r="T70" s="388">
        <v>1.5844563510392609E-2</v>
      </c>
      <c r="U70" s="333"/>
      <c r="V70" s="322">
        <v>1.8994476480000001E-2</v>
      </c>
      <c r="W70" s="323">
        <v>1.8246881279999998E-2</v>
      </c>
      <c r="X70" s="324">
        <v>2.16118176E-2</v>
      </c>
      <c r="Y70" s="325"/>
    </row>
    <row r="71" spans="1:25" x14ac:dyDescent="0.2">
      <c r="A71" s="34">
        <v>2040</v>
      </c>
      <c r="B71" s="354">
        <v>2.5984750000000001</v>
      </c>
      <c r="C71" s="355">
        <v>3.8986589999999999</v>
      </c>
      <c r="D71" s="356">
        <v>6.329472</v>
      </c>
      <c r="E71" s="357">
        <v>0.35851699999999997</v>
      </c>
      <c r="F71" s="354">
        <v>2.6857890000000002</v>
      </c>
      <c r="G71" s="355">
        <v>3.3777889999999999</v>
      </c>
      <c r="H71" s="356">
        <v>4.5313670000000004</v>
      </c>
      <c r="I71" s="357">
        <f t="shared" si="1"/>
        <v>0.66552418896801147</v>
      </c>
      <c r="J71" s="354">
        <v>3.028877</v>
      </c>
      <c r="K71" s="355">
        <v>4.7479100000000001</v>
      </c>
      <c r="L71" s="356">
        <v>7.6137819999999996</v>
      </c>
      <c r="M71" s="357">
        <v>0.38909400000000005</v>
      </c>
      <c r="N71" s="354">
        <v>0.11887750999999999</v>
      </c>
      <c r="O71" s="355">
        <v>0.12292541999999999</v>
      </c>
      <c r="P71" s="358">
        <v>0.13745787000000001</v>
      </c>
      <c r="Q71" s="325"/>
      <c r="R71" s="388">
        <v>1.3311501154734413E-2</v>
      </c>
      <c r="S71" s="388">
        <v>1.4810660508083141E-2</v>
      </c>
      <c r="T71" s="388">
        <v>1.5844563510392609E-2</v>
      </c>
      <c r="U71" s="333"/>
      <c r="V71" s="322">
        <v>1.92206688E-2</v>
      </c>
      <c r="W71" s="323">
        <v>1.8771546239999999E-2</v>
      </c>
      <c r="X71" s="324">
        <v>2.184717408E-2</v>
      </c>
      <c r="Y71" s="325"/>
    </row>
    <row r="72" spans="1:25" x14ac:dyDescent="0.2">
      <c r="A72" s="34">
        <v>2041</v>
      </c>
      <c r="B72" s="359">
        <f>B71</f>
        <v>2.5984750000000001</v>
      </c>
      <c r="C72" s="360">
        <f>C71*1.002</f>
        <v>3.906456318</v>
      </c>
      <c r="D72" s="360">
        <f t="shared" ref="D72:H72" si="2">D71</f>
        <v>6.329472</v>
      </c>
      <c r="E72" s="361">
        <f t="shared" si="2"/>
        <v>0.35851699999999997</v>
      </c>
      <c r="F72" s="359">
        <f t="shared" si="2"/>
        <v>2.6857890000000002</v>
      </c>
      <c r="G72" s="360">
        <f t="shared" si="2"/>
        <v>3.3777889999999999</v>
      </c>
      <c r="H72" s="360">
        <f t="shared" si="2"/>
        <v>4.5313670000000004</v>
      </c>
      <c r="I72" s="361">
        <f t="shared" si="1"/>
        <v>0.66552418896801147</v>
      </c>
      <c r="J72" s="359">
        <f>J71</f>
        <v>3.028877</v>
      </c>
      <c r="K72" s="360">
        <f>K71*1.007</f>
        <v>4.78114537</v>
      </c>
      <c r="L72" s="360">
        <f>L71</f>
        <v>7.6137819999999996</v>
      </c>
      <c r="M72" s="361">
        <f>M71</f>
        <v>0.38909400000000005</v>
      </c>
      <c r="N72" s="359">
        <f t="shared" ref="N72:N131" si="3">N71*((N$66/N$56)^0.1)</f>
        <v>0.11940598640724039</v>
      </c>
      <c r="O72" s="360">
        <f>O71*(1-0.0001)</f>
        <v>0.122913127458</v>
      </c>
      <c r="P72" s="362">
        <f t="shared" ref="P72:P130" si="4">P71*((P$66/P$56)^0.1)</f>
        <v>0.13845933794943591</v>
      </c>
      <c r="Q72" s="363"/>
      <c r="R72" s="388">
        <v>1.3337348729792149E-2</v>
      </c>
      <c r="S72" s="388">
        <v>1.4836508083140876E-2</v>
      </c>
      <c r="T72" s="388">
        <v>1.5870411085450349E-2</v>
      </c>
      <c r="U72" s="364"/>
      <c r="V72" s="365">
        <f>V71</f>
        <v>1.92206688E-2</v>
      </c>
      <c r="W72" s="366">
        <f>W71</f>
        <v>1.8771546239999999E-2</v>
      </c>
      <c r="X72" s="362">
        <f>X71</f>
        <v>2.184717408E-2</v>
      </c>
      <c r="Y72" s="363"/>
    </row>
    <row r="73" spans="1:25" x14ac:dyDescent="0.2">
      <c r="A73" s="34">
        <v>2042</v>
      </c>
      <c r="B73" s="359">
        <f t="shared" ref="B73:B131" si="5">B72</f>
        <v>2.5984750000000001</v>
      </c>
      <c r="C73" s="360">
        <f t="shared" ref="C73:C131" si="6">C72*1.002</f>
        <v>3.9142692306360001</v>
      </c>
      <c r="D73" s="360">
        <f t="shared" ref="D73:D131" si="7">D72</f>
        <v>6.329472</v>
      </c>
      <c r="E73" s="361">
        <f t="shared" ref="E73:E131" si="8">E72</f>
        <v>0.35851699999999997</v>
      </c>
      <c r="F73" s="359">
        <f t="shared" ref="F73:F131" si="9">F72</f>
        <v>2.6857890000000002</v>
      </c>
      <c r="G73" s="360">
        <f t="shared" ref="G73:G131" si="10">G72</f>
        <v>3.3777889999999999</v>
      </c>
      <c r="H73" s="360">
        <f t="shared" ref="H73:M115" si="11">H72</f>
        <v>4.5313670000000004</v>
      </c>
      <c r="I73" s="361">
        <f t="shared" si="11"/>
        <v>0.66552418896801147</v>
      </c>
      <c r="J73" s="359">
        <f t="shared" si="11"/>
        <v>3.028877</v>
      </c>
      <c r="K73" s="360">
        <f t="shared" ref="K73:K131" si="12">K72*1.007</f>
        <v>4.8146133875899997</v>
      </c>
      <c r="L73" s="360">
        <f t="shared" si="11"/>
        <v>7.6137819999999996</v>
      </c>
      <c r="M73" s="361">
        <f t="shared" si="11"/>
        <v>0.38909400000000005</v>
      </c>
      <c r="N73" s="359">
        <f t="shared" si="3"/>
        <v>0.11993681218496313</v>
      </c>
      <c r="O73" s="360">
        <f t="shared" ref="O73:O91" si="13">O72*(1-0.0001)</f>
        <v>0.1229008361452542</v>
      </c>
      <c r="P73" s="362">
        <f t="shared" si="4"/>
        <v>0.13946810222940384</v>
      </c>
      <c r="Q73" s="363"/>
      <c r="R73" s="388">
        <v>1.3389043879907621E-2</v>
      </c>
      <c r="S73" s="388">
        <v>1.4862355658198614E-2</v>
      </c>
      <c r="T73" s="388">
        <v>1.5922106235565822E-2</v>
      </c>
      <c r="U73" s="364"/>
      <c r="V73" s="365">
        <f t="shared" ref="V73:V131" si="14">V72</f>
        <v>1.92206688E-2</v>
      </c>
      <c r="W73" s="366">
        <f t="shared" ref="W73:W131" si="15">W72</f>
        <v>1.8771546239999999E-2</v>
      </c>
      <c r="X73" s="362">
        <f t="shared" ref="X73:X131" si="16">X72</f>
        <v>2.184717408E-2</v>
      </c>
      <c r="Y73" s="363"/>
    </row>
    <row r="74" spans="1:25" x14ac:dyDescent="0.2">
      <c r="A74" s="34">
        <v>2043</v>
      </c>
      <c r="B74" s="359">
        <f t="shared" si="5"/>
        <v>2.5984750000000001</v>
      </c>
      <c r="C74" s="360">
        <f t="shared" si="6"/>
        <v>3.922097769097272</v>
      </c>
      <c r="D74" s="360">
        <f t="shared" si="7"/>
        <v>6.329472</v>
      </c>
      <c r="E74" s="361">
        <f t="shared" si="8"/>
        <v>0.35851699999999997</v>
      </c>
      <c r="F74" s="359">
        <f t="shared" si="9"/>
        <v>2.6857890000000002</v>
      </c>
      <c r="G74" s="360">
        <f t="shared" si="10"/>
        <v>3.3777889999999999</v>
      </c>
      <c r="H74" s="360">
        <f t="shared" si="11"/>
        <v>4.5313670000000004</v>
      </c>
      <c r="I74" s="361">
        <f t="shared" si="11"/>
        <v>0.66552418896801147</v>
      </c>
      <c r="J74" s="359">
        <f t="shared" si="11"/>
        <v>3.028877</v>
      </c>
      <c r="K74" s="360">
        <f t="shared" si="12"/>
        <v>4.848315681303129</v>
      </c>
      <c r="L74" s="360">
        <f t="shared" si="11"/>
        <v>7.6137819999999996</v>
      </c>
      <c r="M74" s="361">
        <f t="shared" si="11"/>
        <v>0.38909400000000005</v>
      </c>
      <c r="N74" s="359">
        <f t="shared" si="3"/>
        <v>0.12046999777742193</v>
      </c>
      <c r="O74" s="360">
        <f t="shared" si="13"/>
        <v>0.12288854606163967</v>
      </c>
      <c r="P74" s="362">
        <f t="shared" si="4"/>
        <v>0.14048421599830915</v>
      </c>
      <c r="Q74" s="363"/>
      <c r="R74" s="388">
        <v>1.3569976905311778E-2</v>
      </c>
      <c r="S74" s="388">
        <v>1.5043288683602772E-2</v>
      </c>
      <c r="T74" s="388">
        <v>1.5947953810623559E-2</v>
      </c>
      <c r="U74" s="364"/>
      <c r="V74" s="365">
        <f t="shared" si="14"/>
        <v>1.92206688E-2</v>
      </c>
      <c r="W74" s="366">
        <f t="shared" si="15"/>
        <v>1.8771546239999999E-2</v>
      </c>
      <c r="X74" s="362">
        <f t="shared" si="16"/>
        <v>2.184717408E-2</v>
      </c>
      <c r="Y74" s="363"/>
    </row>
    <row r="75" spans="1:25" x14ac:dyDescent="0.2">
      <c r="A75" s="34">
        <v>2044</v>
      </c>
      <c r="B75" s="359">
        <f t="shared" si="5"/>
        <v>2.5984750000000001</v>
      </c>
      <c r="C75" s="360">
        <f t="shared" si="6"/>
        <v>3.9299419646354665</v>
      </c>
      <c r="D75" s="360">
        <f t="shared" si="7"/>
        <v>6.329472</v>
      </c>
      <c r="E75" s="361">
        <f t="shared" si="8"/>
        <v>0.35851699999999997</v>
      </c>
      <c r="F75" s="359">
        <f t="shared" si="9"/>
        <v>2.6857890000000002</v>
      </c>
      <c r="G75" s="360">
        <f t="shared" si="10"/>
        <v>3.3777889999999999</v>
      </c>
      <c r="H75" s="360">
        <f t="shared" si="11"/>
        <v>4.5313670000000004</v>
      </c>
      <c r="I75" s="361">
        <f t="shared" si="11"/>
        <v>0.66552418896801147</v>
      </c>
      <c r="J75" s="359">
        <f t="shared" si="11"/>
        <v>3.028877</v>
      </c>
      <c r="K75" s="360">
        <f t="shared" si="12"/>
        <v>4.8822538910722502</v>
      </c>
      <c r="L75" s="360">
        <f t="shared" si="11"/>
        <v>7.6137819999999996</v>
      </c>
      <c r="M75" s="361">
        <f t="shared" si="11"/>
        <v>0.38909400000000005</v>
      </c>
      <c r="N75" s="359">
        <f t="shared" si="3"/>
        <v>0.12100555367530094</v>
      </c>
      <c r="O75" s="360">
        <f t="shared" si="13"/>
        <v>0.1228762572070335</v>
      </c>
      <c r="P75" s="362">
        <f t="shared" si="4"/>
        <v>0.14150773280185003</v>
      </c>
      <c r="Q75" s="363"/>
      <c r="R75" s="388">
        <v>1.3776757505773674E-2</v>
      </c>
      <c r="S75" s="388">
        <v>1.5224221709006929E-2</v>
      </c>
      <c r="T75" s="388">
        <v>1.5999648960739032E-2</v>
      </c>
      <c r="U75" s="364"/>
      <c r="V75" s="365">
        <f t="shared" si="14"/>
        <v>1.92206688E-2</v>
      </c>
      <c r="W75" s="366">
        <f t="shared" si="15"/>
        <v>1.8771546239999999E-2</v>
      </c>
      <c r="X75" s="362">
        <f t="shared" si="16"/>
        <v>2.184717408E-2</v>
      </c>
      <c r="Y75" s="363"/>
    </row>
    <row r="76" spans="1:25" x14ac:dyDescent="0.2">
      <c r="A76" s="34">
        <v>2045</v>
      </c>
      <c r="B76" s="359">
        <f t="shared" si="5"/>
        <v>2.5984750000000001</v>
      </c>
      <c r="C76" s="360">
        <f t="shared" si="6"/>
        <v>3.9378018485647375</v>
      </c>
      <c r="D76" s="360">
        <f t="shared" si="7"/>
        <v>6.329472</v>
      </c>
      <c r="E76" s="361">
        <f t="shared" si="8"/>
        <v>0.35851699999999997</v>
      </c>
      <c r="F76" s="359">
        <f t="shared" si="9"/>
        <v>2.6857890000000002</v>
      </c>
      <c r="G76" s="360">
        <f t="shared" si="10"/>
        <v>3.3777889999999999</v>
      </c>
      <c r="H76" s="360">
        <f t="shared" si="11"/>
        <v>4.5313670000000004</v>
      </c>
      <c r="I76" s="361">
        <f t="shared" si="11"/>
        <v>0.66552418896801147</v>
      </c>
      <c r="J76" s="359">
        <f t="shared" si="11"/>
        <v>3.028877</v>
      </c>
      <c r="K76" s="360">
        <f t="shared" si="12"/>
        <v>4.916429668309755</v>
      </c>
      <c r="L76" s="360">
        <f t="shared" si="11"/>
        <v>7.6137819999999996</v>
      </c>
      <c r="M76" s="361">
        <f t="shared" si="11"/>
        <v>0.38909400000000005</v>
      </c>
      <c r="N76" s="359">
        <f t="shared" si="3"/>
        <v>0.12154349041592125</v>
      </c>
      <c r="O76" s="360">
        <f t="shared" si="13"/>
        <v>0.12286396958131281</v>
      </c>
      <c r="P76" s="362">
        <f t="shared" si="4"/>
        <v>0.14253870657583906</v>
      </c>
      <c r="Q76" s="363"/>
      <c r="R76" s="388">
        <v>1.3750909930715935E-2</v>
      </c>
      <c r="S76" s="388">
        <v>1.5198374133949193E-2</v>
      </c>
      <c r="T76" s="388">
        <v>1.6025496535796765E-2</v>
      </c>
      <c r="U76" s="364"/>
      <c r="V76" s="365">
        <f t="shared" si="14"/>
        <v>1.92206688E-2</v>
      </c>
      <c r="W76" s="366">
        <f t="shared" si="15"/>
        <v>1.8771546239999999E-2</v>
      </c>
      <c r="X76" s="362">
        <f t="shared" si="16"/>
        <v>2.184717408E-2</v>
      </c>
      <c r="Y76" s="363"/>
    </row>
    <row r="77" spans="1:25" x14ac:dyDescent="0.2">
      <c r="A77" s="34">
        <v>2046</v>
      </c>
      <c r="B77" s="359">
        <f t="shared" si="5"/>
        <v>2.5984750000000001</v>
      </c>
      <c r="C77" s="360">
        <f t="shared" si="6"/>
        <v>3.9456774522618669</v>
      </c>
      <c r="D77" s="360">
        <f t="shared" si="7"/>
        <v>6.329472</v>
      </c>
      <c r="E77" s="361">
        <f t="shared" si="8"/>
        <v>0.35851699999999997</v>
      </c>
      <c r="F77" s="359">
        <f t="shared" si="9"/>
        <v>2.6857890000000002</v>
      </c>
      <c r="G77" s="360">
        <f t="shared" si="10"/>
        <v>3.3777889999999999</v>
      </c>
      <c r="H77" s="360">
        <f t="shared" si="11"/>
        <v>4.5313670000000004</v>
      </c>
      <c r="I77" s="361">
        <f t="shared" si="11"/>
        <v>0.66552418896801147</v>
      </c>
      <c r="J77" s="359">
        <f t="shared" si="11"/>
        <v>3.028877</v>
      </c>
      <c r="K77" s="360">
        <f t="shared" si="12"/>
        <v>4.9508446759879225</v>
      </c>
      <c r="L77" s="360">
        <f t="shared" si="11"/>
        <v>7.6137819999999996</v>
      </c>
      <c r="M77" s="361">
        <f t="shared" si="11"/>
        <v>0.38909400000000005</v>
      </c>
      <c r="N77" s="359">
        <f t="shared" si="3"/>
        <v>0.12208381858344818</v>
      </c>
      <c r="O77" s="360">
        <f t="shared" si="13"/>
        <v>0.12285168318435467</v>
      </c>
      <c r="P77" s="362">
        <f t="shared" si="4"/>
        <v>0.1435771916490455</v>
      </c>
      <c r="Q77" s="363"/>
      <c r="R77" s="388">
        <v>1.3750909930715935E-2</v>
      </c>
      <c r="S77" s="388">
        <v>1.5172526558891454E-2</v>
      </c>
      <c r="T77" s="388">
        <v>1.6025496535796765E-2</v>
      </c>
      <c r="U77" s="364"/>
      <c r="V77" s="365">
        <f t="shared" si="14"/>
        <v>1.92206688E-2</v>
      </c>
      <c r="W77" s="366">
        <f t="shared" si="15"/>
        <v>1.8771546239999999E-2</v>
      </c>
      <c r="X77" s="362">
        <f t="shared" si="16"/>
        <v>2.184717408E-2</v>
      </c>
      <c r="Y77" s="363"/>
    </row>
    <row r="78" spans="1:25" x14ac:dyDescent="0.2">
      <c r="A78" s="34">
        <v>2047</v>
      </c>
      <c r="B78" s="359">
        <f t="shared" si="5"/>
        <v>2.5984750000000001</v>
      </c>
      <c r="C78" s="360">
        <f t="shared" si="6"/>
        <v>3.9535688071663908</v>
      </c>
      <c r="D78" s="360">
        <f t="shared" si="7"/>
        <v>6.329472</v>
      </c>
      <c r="E78" s="361">
        <f t="shared" si="8"/>
        <v>0.35851699999999997</v>
      </c>
      <c r="F78" s="359">
        <f t="shared" si="9"/>
        <v>2.6857890000000002</v>
      </c>
      <c r="G78" s="360">
        <f t="shared" si="10"/>
        <v>3.3777889999999999</v>
      </c>
      <c r="H78" s="360">
        <f t="shared" si="11"/>
        <v>4.5313670000000004</v>
      </c>
      <c r="I78" s="361">
        <f t="shared" si="11"/>
        <v>0.66552418896801147</v>
      </c>
      <c r="J78" s="359">
        <f t="shared" si="11"/>
        <v>3.028877</v>
      </c>
      <c r="K78" s="360">
        <f t="shared" si="12"/>
        <v>4.9855005887198374</v>
      </c>
      <c r="L78" s="360">
        <f t="shared" si="11"/>
        <v>7.6137819999999996</v>
      </c>
      <c r="M78" s="361">
        <f t="shared" si="11"/>
        <v>0.38909400000000005</v>
      </c>
      <c r="N78" s="359">
        <f t="shared" si="3"/>
        <v>0.12262654880909951</v>
      </c>
      <c r="O78" s="360">
        <f t="shared" si="13"/>
        <v>0.12283939801603624</v>
      </c>
      <c r="P78" s="362">
        <f t="shared" si="4"/>
        <v>0.14462324274605826</v>
      </c>
      <c r="Q78" s="363"/>
      <c r="R78" s="388">
        <v>1.4164471131639725E-2</v>
      </c>
      <c r="S78" s="388">
        <v>1.5586087759815242E-2</v>
      </c>
      <c r="T78" s="388">
        <v>1.6154734411085451E-2</v>
      </c>
      <c r="U78" s="364"/>
      <c r="V78" s="365">
        <f t="shared" si="14"/>
        <v>1.92206688E-2</v>
      </c>
      <c r="W78" s="366">
        <f t="shared" si="15"/>
        <v>1.8771546239999999E-2</v>
      </c>
      <c r="X78" s="362">
        <f t="shared" si="16"/>
        <v>2.184717408E-2</v>
      </c>
      <c r="Y78" s="363"/>
    </row>
    <row r="79" spans="1:25" x14ac:dyDescent="0.2">
      <c r="A79" s="34">
        <v>2048</v>
      </c>
      <c r="B79" s="359">
        <f t="shared" si="5"/>
        <v>2.5984750000000001</v>
      </c>
      <c r="C79" s="360">
        <f t="shared" si="6"/>
        <v>3.9614759447807235</v>
      </c>
      <c r="D79" s="360">
        <f t="shared" si="7"/>
        <v>6.329472</v>
      </c>
      <c r="E79" s="361">
        <f t="shared" si="8"/>
        <v>0.35851699999999997</v>
      </c>
      <c r="F79" s="359">
        <f t="shared" si="9"/>
        <v>2.6857890000000002</v>
      </c>
      <c r="G79" s="360">
        <f t="shared" si="10"/>
        <v>3.3777889999999999</v>
      </c>
      <c r="H79" s="360">
        <f t="shared" si="11"/>
        <v>4.5313670000000004</v>
      </c>
      <c r="I79" s="361">
        <f t="shared" si="11"/>
        <v>0.66552418896801147</v>
      </c>
      <c r="J79" s="359">
        <f t="shared" si="11"/>
        <v>3.028877</v>
      </c>
      <c r="K79" s="360">
        <f t="shared" si="12"/>
        <v>5.0203990928408757</v>
      </c>
      <c r="L79" s="360">
        <f t="shared" si="11"/>
        <v>7.6137819999999996</v>
      </c>
      <c r="M79" s="361">
        <f t="shared" si="11"/>
        <v>0.38909400000000005</v>
      </c>
      <c r="N79" s="359">
        <f t="shared" si="3"/>
        <v>0.12317169177135472</v>
      </c>
      <c r="O79" s="360">
        <f t="shared" si="13"/>
        <v>0.12282711407623464</v>
      </c>
      <c r="P79" s="362">
        <f t="shared" si="4"/>
        <v>0.1456769149901696</v>
      </c>
      <c r="Q79" s="363"/>
      <c r="R79" s="388">
        <v>1.4578032332563511E-2</v>
      </c>
      <c r="S79" s="388">
        <v>1.5973801385681295E-2</v>
      </c>
      <c r="T79" s="388">
        <v>1.6283972286374137E-2</v>
      </c>
      <c r="U79" s="364"/>
      <c r="V79" s="365">
        <f t="shared" si="14"/>
        <v>1.92206688E-2</v>
      </c>
      <c r="W79" s="366">
        <f t="shared" si="15"/>
        <v>1.8771546239999999E-2</v>
      </c>
      <c r="X79" s="362">
        <f t="shared" si="16"/>
        <v>2.184717408E-2</v>
      </c>
      <c r="Y79" s="363"/>
    </row>
    <row r="80" spans="1:25" x14ac:dyDescent="0.2">
      <c r="A80" s="34">
        <v>2049</v>
      </c>
      <c r="B80" s="359">
        <f t="shared" si="5"/>
        <v>2.5984750000000001</v>
      </c>
      <c r="C80" s="360">
        <f t="shared" si="6"/>
        <v>3.9693988966702851</v>
      </c>
      <c r="D80" s="360">
        <f t="shared" si="7"/>
        <v>6.329472</v>
      </c>
      <c r="E80" s="361">
        <f t="shared" si="8"/>
        <v>0.35851699999999997</v>
      </c>
      <c r="F80" s="359">
        <f t="shared" si="9"/>
        <v>2.6857890000000002</v>
      </c>
      <c r="G80" s="360">
        <f t="shared" si="10"/>
        <v>3.3777889999999999</v>
      </c>
      <c r="H80" s="360">
        <f t="shared" si="11"/>
        <v>4.5313670000000004</v>
      </c>
      <c r="I80" s="361">
        <f t="shared" si="11"/>
        <v>0.66552418896801147</v>
      </c>
      <c r="J80" s="359">
        <f t="shared" si="11"/>
        <v>3.028877</v>
      </c>
      <c r="K80" s="360">
        <f t="shared" si="12"/>
        <v>5.0555418864907615</v>
      </c>
      <c r="L80" s="360">
        <f t="shared" si="11"/>
        <v>7.6137819999999996</v>
      </c>
      <c r="M80" s="361">
        <f t="shared" si="11"/>
        <v>0.38909400000000005</v>
      </c>
      <c r="N80" s="359">
        <f t="shared" si="3"/>
        <v>0.12371925819616499</v>
      </c>
      <c r="O80" s="360">
        <f t="shared" si="13"/>
        <v>0.12281483136482703</v>
      </c>
      <c r="P80" s="362">
        <f t="shared" si="4"/>
        <v>0.14673826390628006</v>
      </c>
      <c r="Q80" s="363"/>
      <c r="R80" s="388">
        <v>1.4319556581986144E-2</v>
      </c>
      <c r="S80" s="388">
        <v>1.5663630484988457E-2</v>
      </c>
      <c r="T80" s="388">
        <v>1.6180581986143187E-2</v>
      </c>
      <c r="U80" s="364"/>
      <c r="V80" s="365">
        <f t="shared" si="14"/>
        <v>1.92206688E-2</v>
      </c>
      <c r="W80" s="366">
        <f t="shared" si="15"/>
        <v>1.8771546239999999E-2</v>
      </c>
      <c r="X80" s="362">
        <f t="shared" si="16"/>
        <v>2.184717408E-2</v>
      </c>
      <c r="Y80" s="363"/>
    </row>
    <row r="81" spans="1:25" x14ac:dyDescent="0.2">
      <c r="A81" s="34">
        <v>2050</v>
      </c>
      <c r="B81" s="359">
        <f t="shared" si="5"/>
        <v>2.5984750000000001</v>
      </c>
      <c r="C81" s="360">
        <f t="shared" si="6"/>
        <v>3.9773376944636256</v>
      </c>
      <c r="D81" s="360">
        <f t="shared" si="7"/>
        <v>6.329472</v>
      </c>
      <c r="E81" s="361">
        <f t="shared" si="8"/>
        <v>0.35851699999999997</v>
      </c>
      <c r="F81" s="359">
        <f t="shared" si="9"/>
        <v>2.6857890000000002</v>
      </c>
      <c r="G81" s="360">
        <f t="shared" si="10"/>
        <v>3.3777889999999999</v>
      </c>
      <c r="H81" s="360">
        <f t="shared" si="11"/>
        <v>4.5313670000000004</v>
      </c>
      <c r="I81" s="361">
        <f t="shared" si="11"/>
        <v>0.66552418896801147</v>
      </c>
      <c r="J81" s="359">
        <f t="shared" si="11"/>
        <v>3.028877</v>
      </c>
      <c r="K81" s="360">
        <f t="shared" si="12"/>
        <v>5.0909306796961964</v>
      </c>
      <c r="L81" s="360">
        <f t="shared" si="11"/>
        <v>7.6137819999999996</v>
      </c>
      <c r="M81" s="361">
        <f t="shared" si="11"/>
        <v>0.38909400000000005</v>
      </c>
      <c r="N81" s="359">
        <f t="shared" si="3"/>
        <v>0.12426925885716433</v>
      </c>
      <c r="O81" s="360">
        <f t="shared" si="13"/>
        <v>0.12280254988169055</v>
      </c>
      <c r="P81" s="362">
        <f t="shared" si="4"/>
        <v>0.14780734542382434</v>
      </c>
      <c r="Q81" s="363"/>
      <c r="R81" s="388">
        <v>1.4086928406466512E-2</v>
      </c>
      <c r="S81" s="388">
        <v>1.5353459584295615E-2</v>
      </c>
      <c r="T81" s="388">
        <v>1.6051344110854505E-2</v>
      </c>
      <c r="U81" s="364"/>
      <c r="V81" s="365">
        <f t="shared" si="14"/>
        <v>1.92206688E-2</v>
      </c>
      <c r="W81" s="366">
        <f t="shared" si="15"/>
        <v>1.8771546239999999E-2</v>
      </c>
      <c r="X81" s="362">
        <f t="shared" si="16"/>
        <v>2.184717408E-2</v>
      </c>
      <c r="Y81" s="363"/>
    </row>
    <row r="82" spans="1:25" x14ac:dyDescent="0.2">
      <c r="A82" s="34">
        <v>2051</v>
      </c>
      <c r="B82" s="359">
        <f t="shared" si="5"/>
        <v>2.5984750000000001</v>
      </c>
      <c r="C82" s="360">
        <f t="shared" si="6"/>
        <v>3.9852923698525529</v>
      </c>
      <c r="D82" s="360">
        <f t="shared" si="7"/>
        <v>6.329472</v>
      </c>
      <c r="E82" s="361">
        <f t="shared" si="8"/>
        <v>0.35851699999999997</v>
      </c>
      <c r="F82" s="359">
        <f t="shared" si="9"/>
        <v>2.6857890000000002</v>
      </c>
      <c r="G82" s="360">
        <f t="shared" si="10"/>
        <v>3.3777889999999999</v>
      </c>
      <c r="H82" s="360">
        <f t="shared" si="11"/>
        <v>4.5313670000000004</v>
      </c>
      <c r="I82" s="361">
        <f t="shared" si="11"/>
        <v>0.66552418896801147</v>
      </c>
      <c r="J82" s="359">
        <f t="shared" si="11"/>
        <v>3.028877</v>
      </c>
      <c r="K82" s="360">
        <f t="shared" si="12"/>
        <v>5.1265671944540694</v>
      </c>
      <c r="L82" s="360">
        <f t="shared" si="11"/>
        <v>7.6137819999999996</v>
      </c>
      <c r="M82" s="361">
        <f t="shared" si="11"/>
        <v>0.38909400000000005</v>
      </c>
      <c r="N82" s="359">
        <f t="shared" si="3"/>
        <v>0.12482170457588153</v>
      </c>
      <c r="O82" s="360">
        <f t="shared" si="13"/>
        <v>0.12279026962670238</v>
      </c>
      <c r="P82" s="362">
        <f t="shared" si="4"/>
        <v>0.14888421587971867</v>
      </c>
      <c r="Q82" s="363"/>
      <c r="R82" s="359">
        <f>R81</f>
        <v>1.4086928406466512E-2</v>
      </c>
      <c r="S82" s="360">
        <f>S81</f>
        <v>1.5353459584295615E-2</v>
      </c>
      <c r="T82" s="362">
        <f>T81</f>
        <v>1.6051344110854505E-2</v>
      </c>
      <c r="U82" s="364"/>
      <c r="V82" s="365">
        <f t="shared" si="14"/>
        <v>1.92206688E-2</v>
      </c>
      <c r="W82" s="366">
        <f t="shared" si="15"/>
        <v>1.8771546239999999E-2</v>
      </c>
      <c r="X82" s="362">
        <f t="shared" si="16"/>
        <v>2.184717408E-2</v>
      </c>
      <c r="Y82" s="363"/>
    </row>
    <row r="83" spans="1:25" x14ac:dyDescent="0.2">
      <c r="A83" s="34">
        <v>2052</v>
      </c>
      <c r="B83" s="359">
        <f t="shared" si="5"/>
        <v>2.5984750000000001</v>
      </c>
      <c r="C83" s="360">
        <f t="shared" si="6"/>
        <v>3.9932629545922578</v>
      </c>
      <c r="D83" s="360">
        <f t="shared" si="7"/>
        <v>6.329472</v>
      </c>
      <c r="E83" s="361">
        <f t="shared" si="8"/>
        <v>0.35851699999999997</v>
      </c>
      <c r="F83" s="359">
        <f t="shared" si="9"/>
        <v>2.6857890000000002</v>
      </c>
      <c r="G83" s="360">
        <f t="shared" si="10"/>
        <v>3.3777889999999999</v>
      </c>
      <c r="H83" s="360">
        <f t="shared" si="11"/>
        <v>4.5313670000000004</v>
      </c>
      <c r="I83" s="361">
        <f t="shared" si="11"/>
        <v>0.66552418896801147</v>
      </c>
      <c r="J83" s="359">
        <f t="shared" si="11"/>
        <v>3.028877</v>
      </c>
      <c r="K83" s="360">
        <f t="shared" si="12"/>
        <v>5.162453164815247</v>
      </c>
      <c r="L83" s="360">
        <f t="shared" si="11"/>
        <v>7.6137819999999996</v>
      </c>
      <c r="M83" s="361">
        <f t="shared" si="11"/>
        <v>0.38909400000000005</v>
      </c>
      <c r="N83" s="359">
        <f t="shared" si="3"/>
        <v>0.12537660622195304</v>
      </c>
      <c r="O83" s="360">
        <f t="shared" si="13"/>
        <v>0.12277799059973971</v>
      </c>
      <c r="P83" s="362">
        <f t="shared" si="4"/>
        <v>0.14996893202132944</v>
      </c>
      <c r="Q83" s="363"/>
      <c r="R83" s="359">
        <f t="shared" ref="R83:T98" si="17">R82</f>
        <v>1.4086928406466512E-2</v>
      </c>
      <c r="S83" s="360">
        <f t="shared" si="17"/>
        <v>1.5353459584295615E-2</v>
      </c>
      <c r="T83" s="362">
        <f t="shared" si="17"/>
        <v>1.6051344110854505E-2</v>
      </c>
      <c r="U83" s="364"/>
      <c r="V83" s="365">
        <f t="shared" si="14"/>
        <v>1.92206688E-2</v>
      </c>
      <c r="W83" s="366">
        <f t="shared" si="15"/>
        <v>1.8771546239999999E-2</v>
      </c>
      <c r="X83" s="362">
        <f t="shared" si="16"/>
        <v>2.184717408E-2</v>
      </c>
      <c r="Y83" s="363"/>
    </row>
    <row r="84" spans="1:25" x14ac:dyDescent="0.2">
      <c r="A84" s="34">
        <v>2053</v>
      </c>
      <c r="B84" s="359">
        <f t="shared" si="5"/>
        <v>2.5984750000000001</v>
      </c>
      <c r="C84" s="360">
        <f t="shared" si="6"/>
        <v>4.0012494805014427</v>
      </c>
      <c r="D84" s="360">
        <f t="shared" si="7"/>
        <v>6.329472</v>
      </c>
      <c r="E84" s="361">
        <f t="shared" si="8"/>
        <v>0.35851699999999997</v>
      </c>
      <c r="F84" s="359">
        <f t="shared" si="9"/>
        <v>2.6857890000000002</v>
      </c>
      <c r="G84" s="360">
        <f t="shared" si="10"/>
        <v>3.3777889999999999</v>
      </c>
      <c r="H84" s="360">
        <f t="shared" si="11"/>
        <v>4.5313670000000004</v>
      </c>
      <c r="I84" s="361">
        <f t="shared" si="11"/>
        <v>0.66552418896801147</v>
      </c>
      <c r="J84" s="359">
        <f t="shared" si="11"/>
        <v>3.028877</v>
      </c>
      <c r="K84" s="360">
        <f t="shared" si="12"/>
        <v>5.1985903369689535</v>
      </c>
      <c r="L84" s="360">
        <f t="shared" si="11"/>
        <v>7.6137819999999996</v>
      </c>
      <c r="M84" s="361">
        <f t="shared" si="11"/>
        <v>0.38909400000000005</v>
      </c>
      <c r="N84" s="359">
        <f t="shared" si="3"/>
        <v>0.12593397471333692</v>
      </c>
      <c r="O84" s="360">
        <f t="shared" si="13"/>
        <v>0.12276571280067973</v>
      </c>
      <c r="P84" s="362">
        <f t="shared" si="4"/>
        <v>0.15106155100946372</v>
      </c>
      <c r="Q84" s="363"/>
      <c r="R84" s="359">
        <f t="shared" si="17"/>
        <v>1.4086928406466512E-2</v>
      </c>
      <c r="S84" s="360">
        <f t="shared" si="17"/>
        <v>1.5353459584295615E-2</v>
      </c>
      <c r="T84" s="362">
        <f t="shared" si="17"/>
        <v>1.6051344110854505E-2</v>
      </c>
      <c r="U84" s="364"/>
      <c r="V84" s="365">
        <f t="shared" si="14"/>
        <v>1.92206688E-2</v>
      </c>
      <c r="W84" s="366">
        <f t="shared" si="15"/>
        <v>1.8771546239999999E-2</v>
      </c>
      <c r="X84" s="362">
        <f t="shared" si="16"/>
        <v>2.184717408E-2</v>
      </c>
      <c r="Y84" s="363"/>
    </row>
    <row r="85" spans="1:25" x14ac:dyDescent="0.2">
      <c r="A85" s="34">
        <v>2054</v>
      </c>
      <c r="B85" s="359">
        <f t="shared" si="5"/>
        <v>2.5984750000000001</v>
      </c>
      <c r="C85" s="360">
        <f t="shared" si="6"/>
        <v>4.0092519794624453</v>
      </c>
      <c r="D85" s="360">
        <f t="shared" si="7"/>
        <v>6.329472</v>
      </c>
      <c r="E85" s="361">
        <f t="shared" si="8"/>
        <v>0.35851699999999997</v>
      </c>
      <c r="F85" s="359">
        <f t="shared" si="9"/>
        <v>2.6857890000000002</v>
      </c>
      <c r="G85" s="360">
        <f t="shared" si="10"/>
        <v>3.3777889999999999</v>
      </c>
      <c r="H85" s="360">
        <f t="shared" si="11"/>
        <v>4.5313670000000004</v>
      </c>
      <c r="I85" s="361">
        <f t="shared" si="11"/>
        <v>0.66552418896801147</v>
      </c>
      <c r="J85" s="359">
        <f t="shared" si="11"/>
        <v>3.028877</v>
      </c>
      <c r="K85" s="360">
        <f t="shared" si="12"/>
        <v>5.234980469327736</v>
      </c>
      <c r="L85" s="360">
        <f t="shared" si="11"/>
        <v>7.6137819999999996</v>
      </c>
      <c r="M85" s="361">
        <f t="shared" si="11"/>
        <v>0.38909400000000005</v>
      </c>
      <c r="N85" s="359">
        <f t="shared" si="3"/>
        <v>0.12649382101652756</v>
      </c>
      <c r="O85" s="360">
        <f t="shared" si="13"/>
        <v>0.12275343622939966</v>
      </c>
      <c r="P85" s="362">
        <f t="shared" si="4"/>
        <v>0.15216213042138138</v>
      </c>
      <c r="Q85" s="363"/>
      <c r="R85" s="359">
        <f t="shared" si="17"/>
        <v>1.4086928406466512E-2</v>
      </c>
      <c r="S85" s="360">
        <f t="shared" si="17"/>
        <v>1.5353459584295615E-2</v>
      </c>
      <c r="T85" s="362">
        <f t="shared" si="17"/>
        <v>1.6051344110854505E-2</v>
      </c>
      <c r="U85" s="364"/>
      <c r="V85" s="365">
        <f t="shared" si="14"/>
        <v>1.92206688E-2</v>
      </c>
      <c r="W85" s="366">
        <f t="shared" si="15"/>
        <v>1.8771546239999999E-2</v>
      </c>
      <c r="X85" s="362">
        <f t="shared" si="16"/>
        <v>2.184717408E-2</v>
      </c>
      <c r="Y85" s="363"/>
    </row>
    <row r="86" spans="1:25" x14ac:dyDescent="0.2">
      <c r="A86" s="34">
        <v>2055</v>
      </c>
      <c r="B86" s="359">
        <f t="shared" si="5"/>
        <v>2.5984750000000001</v>
      </c>
      <c r="C86" s="360">
        <f t="shared" si="6"/>
        <v>4.0172704834213704</v>
      </c>
      <c r="D86" s="360">
        <f t="shared" si="7"/>
        <v>6.329472</v>
      </c>
      <c r="E86" s="361">
        <f t="shared" si="8"/>
        <v>0.35851699999999997</v>
      </c>
      <c r="F86" s="359">
        <f t="shared" si="9"/>
        <v>2.6857890000000002</v>
      </c>
      <c r="G86" s="360">
        <f t="shared" si="10"/>
        <v>3.3777889999999999</v>
      </c>
      <c r="H86" s="360">
        <f t="shared" si="11"/>
        <v>4.5313670000000004</v>
      </c>
      <c r="I86" s="361">
        <f t="shared" si="11"/>
        <v>0.66552418896801147</v>
      </c>
      <c r="J86" s="359">
        <f t="shared" si="11"/>
        <v>3.028877</v>
      </c>
      <c r="K86" s="360">
        <f t="shared" si="12"/>
        <v>5.2716253326130298</v>
      </c>
      <c r="L86" s="360">
        <f t="shared" si="11"/>
        <v>7.6137819999999996</v>
      </c>
      <c r="M86" s="361">
        <f t="shared" si="11"/>
        <v>0.38909400000000005</v>
      </c>
      <c r="N86" s="359">
        <f t="shared" si="3"/>
        <v>0.12705615614677149</v>
      </c>
      <c r="O86" s="360">
        <f t="shared" si="13"/>
        <v>0.12274116088577672</v>
      </c>
      <c r="P86" s="362">
        <f t="shared" si="4"/>
        <v>0.15327072825382923</v>
      </c>
      <c r="Q86" s="363"/>
      <c r="R86" s="359">
        <f t="shared" si="17"/>
        <v>1.4086928406466512E-2</v>
      </c>
      <c r="S86" s="360">
        <f t="shared" si="17"/>
        <v>1.5353459584295615E-2</v>
      </c>
      <c r="T86" s="362">
        <f t="shared" si="17"/>
        <v>1.6051344110854505E-2</v>
      </c>
      <c r="U86" s="364"/>
      <c r="V86" s="365">
        <f t="shared" si="14"/>
        <v>1.92206688E-2</v>
      </c>
      <c r="W86" s="366">
        <f t="shared" si="15"/>
        <v>1.8771546239999999E-2</v>
      </c>
      <c r="X86" s="362">
        <f t="shared" si="16"/>
        <v>2.184717408E-2</v>
      </c>
      <c r="Y86" s="363"/>
    </row>
    <row r="87" spans="1:25" x14ac:dyDescent="0.2">
      <c r="A87" s="34">
        <v>2056</v>
      </c>
      <c r="B87" s="359">
        <f t="shared" si="5"/>
        <v>2.5984750000000001</v>
      </c>
      <c r="C87" s="360">
        <f t="shared" si="6"/>
        <v>4.0253050243882127</v>
      </c>
      <c r="D87" s="360">
        <f t="shared" si="7"/>
        <v>6.329472</v>
      </c>
      <c r="E87" s="361">
        <f t="shared" si="8"/>
        <v>0.35851699999999997</v>
      </c>
      <c r="F87" s="359">
        <f t="shared" si="9"/>
        <v>2.6857890000000002</v>
      </c>
      <c r="G87" s="360">
        <f t="shared" si="10"/>
        <v>3.3777889999999999</v>
      </c>
      <c r="H87" s="360">
        <f t="shared" si="11"/>
        <v>4.5313670000000004</v>
      </c>
      <c r="I87" s="361">
        <f t="shared" si="11"/>
        <v>0.66552418896801147</v>
      </c>
      <c r="J87" s="359">
        <f t="shared" si="11"/>
        <v>3.028877</v>
      </c>
      <c r="K87" s="360">
        <f t="shared" si="12"/>
        <v>5.3085267099413205</v>
      </c>
      <c r="L87" s="360">
        <f t="shared" si="11"/>
        <v>7.6137819999999996</v>
      </c>
      <c r="M87" s="361">
        <f t="shared" si="11"/>
        <v>0.38909400000000005</v>
      </c>
      <c r="N87" s="359">
        <f t="shared" si="3"/>
        <v>0.12762099116828415</v>
      </c>
      <c r="O87" s="360">
        <f t="shared" si="13"/>
        <v>0.12272888676968814</v>
      </c>
      <c r="P87" s="362">
        <f t="shared" si="4"/>
        <v>0.15438740292609726</v>
      </c>
      <c r="Q87" s="363"/>
      <c r="R87" s="359">
        <f t="shared" si="17"/>
        <v>1.4086928406466512E-2</v>
      </c>
      <c r="S87" s="360">
        <f t="shared" si="17"/>
        <v>1.5353459584295615E-2</v>
      </c>
      <c r="T87" s="362">
        <f t="shared" si="17"/>
        <v>1.6051344110854505E-2</v>
      </c>
      <c r="U87" s="364"/>
      <c r="V87" s="365">
        <f t="shared" si="14"/>
        <v>1.92206688E-2</v>
      </c>
      <c r="W87" s="366">
        <f t="shared" si="15"/>
        <v>1.8771546239999999E-2</v>
      </c>
      <c r="X87" s="362">
        <f t="shared" si="16"/>
        <v>2.184717408E-2</v>
      </c>
      <c r="Y87" s="363"/>
    </row>
    <row r="88" spans="1:25" x14ac:dyDescent="0.2">
      <c r="A88" s="34">
        <v>2057</v>
      </c>
      <c r="B88" s="359">
        <f t="shared" si="5"/>
        <v>2.5984750000000001</v>
      </c>
      <c r="C88" s="360">
        <f t="shared" si="6"/>
        <v>4.0333556344369894</v>
      </c>
      <c r="D88" s="360">
        <f t="shared" si="7"/>
        <v>6.329472</v>
      </c>
      <c r="E88" s="361">
        <f t="shared" si="8"/>
        <v>0.35851699999999997</v>
      </c>
      <c r="F88" s="359">
        <f t="shared" si="9"/>
        <v>2.6857890000000002</v>
      </c>
      <c r="G88" s="360">
        <f t="shared" si="10"/>
        <v>3.3777889999999999</v>
      </c>
      <c r="H88" s="360">
        <f t="shared" si="11"/>
        <v>4.5313670000000004</v>
      </c>
      <c r="I88" s="361">
        <f t="shared" si="11"/>
        <v>0.66552418896801147</v>
      </c>
      <c r="J88" s="359">
        <f t="shared" si="11"/>
        <v>3.028877</v>
      </c>
      <c r="K88" s="360">
        <f t="shared" si="12"/>
        <v>5.3456863969109092</v>
      </c>
      <c r="L88" s="360">
        <f t="shared" si="11"/>
        <v>7.6137819999999996</v>
      </c>
      <c r="M88" s="361">
        <f t="shared" si="11"/>
        <v>0.38909400000000005</v>
      </c>
      <c r="N88" s="359">
        <f t="shared" si="3"/>
        <v>0.12818833719446751</v>
      </c>
      <c r="O88" s="360">
        <f t="shared" si="13"/>
        <v>0.12271661388101117</v>
      </c>
      <c r="P88" s="362">
        <f t="shared" si="4"/>
        <v>0.15551221328309706</v>
      </c>
      <c r="Q88" s="363"/>
      <c r="R88" s="359">
        <f t="shared" si="17"/>
        <v>1.4086928406466512E-2</v>
      </c>
      <c r="S88" s="360">
        <f t="shared" si="17"/>
        <v>1.5353459584295615E-2</v>
      </c>
      <c r="T88" s="362">
        <f t="shared" si="17"/>
        <v>1.6051344110854505E-2</v>
      </c>
      <c r="U88" s="364"/>
      <c r="V88" s="365">
        <f t="shared" si="14"/>
        <v>1.92206688E-2</v>
      </c>
      <c r="W88" s="366">
        <f t="shared" si="15"/>
        <v>1.8771546239999999E-2</v>
      </c>
      <c r="X88" s="362">
        <f t="shared" si="16"/>
        <v>2.184717408E-2</v>
      </c>
      <c r="Y88" s="363"/>
    </row>
    <row r="89" spans="1:25" x14ac:dyDescent="0.2">
      <c r="A89" s="34">
        <v>2058</v>
      </c>
      <c r="B89" s="359">
        <f t="shared" si="5"/>
        <v>2.5984750000000001</v>
      </c>
      <c r="C89" s="360">
        <f t="shared" si="6"/>
        <v>4.0414223457058638</v>
      </c>
      <c r="D89" s="360">
        <f t="shared" si="7"/>
        <v>6.329472</v>
      </c>
      <c r="E89" s="361">
        <f t="shared" si="8"/>
        <v>0.35851699999999997</v>
      </c>
      <c r="F89" s="359">
        <f t="shared" si="9"/>
        <v>2.6857890000000002</v>
      </c>
      <c r="G89" s="360">
        <f t="shared" si="10"/>
        <v>3.3777889999999999</v>
      </c>
      <c r="H89" s="360">
        <f t="shared" si="11"/>
        <v>4.5313670000000004</v>
      </c>
      <c r="I89" s="361">
        <f t="shared" si="11"/>
        <v>0.66552418896801147</v>
      </c>
      <c r="J89" s="359">
        <f t="shared" si="11"/>
        <v>3.028877</v>
      </c>
      <c r="K89" s="360">
        <f t="shared" si="12"/>
        <v>5.3831062016892846</v>
      </c>
      <c r="L89" s="360">
        <f t="shared" si="11"/>
        <v>7.6137819999999996</v>
      </c>
      <c r="M89" s="361">
        <f t="shared" si="11"/>
        <v>0.38909400000000005</v>
      </c>
      <c r="N89" s="359">
        <f t="shared" si="3"/>
        <v>0.12875820538812882</v>
      </c>
      <c r="O89" s="360">
        <f t="shared" si="13"/>
        <v>0.12270434221962306</v>
      </c>
      <c r="P89" s="362">
        <f t="shared" si="4"/>
        <v>0.15664521859846287</v>
      </c>
      <c r="Q89" s="363"/>
      <c r="R89" s="359">
        <f t="shared" si="17"/>
        <v>1.4086928406466512E-2</v>
      </c>
      <c r="S89" s="360">
        <f t="shared" si="17"/>
        <v>1.5353459584295615E-2</v>
      </c>
      <c r="T89" s="362">
        <f t="shared" si="17"/>
        <v>1.6051344110854505E-2</v>
      </c>
      <c r="U89" s="364"/>
      <c r="V89" s="365">
        <f t="shared" si="14"/>
        <v>1.92206688E-2</v>
      </c>
      <c r="W89" s="366">
        <f t="shared" si="15"/>
        <v>1.8771546239999999E-2</v>
      </c>
      <c r="X89" s="362">
        <f t="shared" si="16"/>
        <v>2.184717408E-2</v>
      </c>
      <c r="Y89" s="363"/>
    </row>
    <row r="90" spans="1:25" x14ac:dyDescent="0.2">
      <c r="A90" s="34">
        <v>2059</v>
      </c>
      <c r="B90" s="359">
        <f t="shared" si="5"/>
        <v>2.5984750000000001</v>
      </c>
      <c r="C90" s="360">
        <f t="shared" si="6"/>
        <v>4.0495051903972756</v>
      </c>
      <c r="D90" s="360">
        <f t="shared" si="7"/>
        <v>6.329472</v>
      </c>
      <c r="E90" s="361">
        <f t="shared" si="8"/>
        <v>0.35851699999999997</v>
      </c>
      <c r="F90" s="359">
        <f t="shared" si="9"/>
        <v>2.6857890000000002</v>
      </c>
      <c r="G90" s="360">
        <f t="shared" si="10"/>
        <v>3.3777889999999999</v>
      </c>
      <c r="H90" s="360">
        <f t="shared" si="11"/>
        <v>4.5313670000000004</v>
      </c>
      <c r="I90" s="361">
        <f t="shared" si="11"/>
        <v>0.66552418896801147</v>
      </c>
      <c r="J90" s="359">
        <f t="shared" si="11"/>
        <v>3.028877</v>
      </c>
      <c r="K90" s="360">
        <f t="shared" si="12"/>
        <v>5.4207879451011092</v>
      </c>
      <c r="L90" s="360">
        <f t="shared" si="11"/>
        <v>7.6137819999999996</v>
      </c>
      <c r="M90" s="361">
        <f t="shared" si="11"/>
        <v>0.38909400000000005</v>
      </c>
      <c r="N90" s="359">
        <f t="shared" si="3"/>
        <v>0.12933060696170012</v>
      </c>
      <c r="O90" s="360">
        <f t="shared" si="13"/>
        <v>0.12269207178540111</v>
      </c>
      <c r="P90" s="362">
        <f t="shared" si="4"/>
        <v>0.15778647857767497</v>
      </c>
      <c r="Q90" s="363"/>
      <c r="R90" s="359">
        <f t="shared" si="17"/>
        <v>1.4086928406466512E-2</v>
      </c>
      <c r="S90" s="360">
        <f t="shared" si="17"/>
        <v>1.5353459584295615E-2</v>
      </c>
      <c r="T90" s="362">
        <f t="shared" si="17"/>
        <v>1.6051344110854505E-2</v>
      </c>
      <c r="U90" s="364"/>
      <c r="V90" s="365">
        <f t="shared" si="14"/>
        <v>1.92206688E-2</v>
      </c>
      <c r="W90" s="366">
        <f t="shared" si="15"/>
        <v>1.8771546239999999E-2</v>
      </c>
      <c r="X90" s="362">
        <f t="shared" si="16"/>
        <v>2.184717408E-2</v>
      </c>
      <c r="Y90" s="363"/>
    </row>
    <row r="91" spans="1:25" x14ac:dyDescent="0.2">
      <c r="A91" s="34">
        <v>2060</v>
      </c>
      <c r="B91" s="359">
        <f t="shared" si="5"/>
        <v>2.5984750000000001</v>
      </c>
      <c r="C91" s="360">
        <f t="shared" si="6"/>
        <v>4.0576042007780702</v>
      </c>
      <c r="D91" s="360">
        <f t="shared" si="7"/>
        <v>6.329472</v>
      </c>
      <c r="E91" s="361">
        <f t="shared" si="8"/>
        <v>0.35851699999999997</v>
      </c>
      <c r="F91" s="359">
        <f t="shared" si="9"/>
        <v>2.6857890000000002</v>
      </c>
      <c r="G91" s="360">
        <f t="shared" si="10"/>
        <v>3.3777889999999999</v>
      </c>
      <c r="H91" s="360">
        <f t="shared" si="11"/>
        <v>4.5313670000000004</v>
      </c>
      <c r="I91" s="361">
        <f t="shared" si="11"/>
        <v>0.66552418896801147</v>
      </c>
      <c r="J91" s="359">
        <f t="shared" si="11"/>
        <v>3.028877</v>
      </c>
      <c r="K91" s="360">
        <f t="shared" si="12"/>
        <v>5.4587334607168163</v>
      </c>
      <c r="L91" s="360">
        <f t="shared" si="11"/>
        <v>7.6137819999999996</v>
      </c>
      <c r="M91" s="361">
        <f t="shared" si="11"/>
        <v>0.38909400000000005</v>
      </c>
      <c r="N91" s="359">
        <f t="shared" si="3"/>
        <v>0.129905553177459</v>
      </c>
      <c r="O91" s="360">
        <f t="shared" si="13"/>
        <v>0.12267980257822257</v>
      </c>
      <c r="P91" s="362">
        <f t="shared" si="4"/>
        <v>0.15893605336120606</v>
      </c>
      <c r="Q91" s="363"/>
      <c r="R91" s="359">
        <f t="shared" si="17"/>
        <v>1.4086928406466512E-2</v>
      </c>
      <c r="S91" s="360">
        <f t="shared" si="17"/>
        <v>1.5353459584295615E-2</v>
      </c>
      <c r="T91" s="362">
        <f t="shared" si="17"/>
        <v>1.6051344110854505E-2</v>
      </c>
      <c r="U91" s="364"/>
      <c r="V91" s="365">
        <f t="shared" si="14"/>
        <v>1.92206688E-2</v>
      </c>
      <c r="W91" s="366">
        <f t="shared" si="15"/>
        <v>1.8771546239999999E-2</v>
      </c>
      <c r="X91" s="362">
        <f t="shared" si="16"/>
        <v>2.184717408E-2</v>
      </c>
      <c r="Y91" s="363"/>
    </row>
    <row r="92" spans="1:25" x14ac:dyDescent="0.2">
      <c r="A92" s="34">
        <v>2061</v>
      </c>
      <c r="B92" s="359">
        <f t="shared" si="5"/>
        <v>2.5984750000000001</v>
      </c>
      <c r="C92" s="360">
        <f t="shared" si="6"/>
        <v>4.0657194091796267</v>
      </c>
      <c r="D92" s="360">
        <f t="shared" si="7"/>
        <v>6.329472</v>
      </c>
      <c r="E92" s="361">
        <f t="shared" si="8"/>
        <v>0.35851699999999997</v>
      </c>
      <c r="F92" s="359">
        <f t="shared" si="9"/>
        <v>2.6857890000000002</v>
      </c>
      <c r="G92" s="360">
        <f t="shared" si="10"/>
        <v>3.3777889999999999</v>
      </c>
      <c r="H92" s="360">
        <f t="shared" si="11"/>
        <v>4.5313670000000004</v>
      </c>
      <c r="I92" s="361">
        <f t="shared" si="11"/>
        <v>0.66552418896801147</v>
      </c>
      <c r="J92" s="359">
        <f t="shared" si="11"/>
        <v>3.028877</v>
      </c>
      <c r="K92" s="360">
        <f t="shared" si="12"/>
        <v>5.4969445949418336</v>
      </c>
      <c r="L92" s="360">
        <f t="shared" si="11"/>
        <v>7.6137819999999996</v>
      </c>
      <c r="M92" s="361">
        <f t="shared" si="11"/>
        <v>0.38909400000000005</v>
      </c>
      <c r="N92" s="359">
        <f t="shared" si="3"/>
        <v>0.13048305534775009</v>
      </c>
      <c r="O92" s="360">
        <f t="shared" ref="O92:O131" si="18">O91</f>
        <v>0.12267980257822257</v>
      </c>
      <c r="P92" s="362">
        <f t="shared" si="4"/>
        <v>0.1600940035276904</v>
      </c>
      <c r="Q92" s="363"/>
      <c r="R92" s="359">
        <f t="shared" si="17"/>
        <v>1.4086928406466512E-2</v>
      </c>
      <c r="S92" s="360">
        <f t="shared" si="17"/>
        <v>1.5353459584295615E-2</v>
      </c>
      <c r="T92" s="362">
        <f t="shared" si="17"/>
        <v>1.6051344110854505E-2</v>
      </c>
      <c r="U92" s="364"/>
      <c r="V92" s="365">
        <f t="shared" si="14"/>
        <v>1.92206688E-2</v>
      </c>
      <c r="W92" s="366">
        <f t="shared" si="15"/>
        <v>1.8771546239999999E-2</v>
      </c>
      <c r="X92" s="362">
        <f t="shared" si="16"/>
        <v>2.184717408E-2</v>
      </c>
      <c r="Y92" s="363"/>
    </row>
    <row r="93" spans="1:25" x14ac:dyDescent="0.2">
      <c r="A93" s="34">
        <v>2062</v>
      </c>
      <c r="B93" s="359">
        <f t="shared" si="5"/>
        <v>2.5984750000000001</v>
      </c>
      <c r="C93" s="360">
        <f t="shared" si="6"/>
        <v>4.0738508479979858</v>
      </c>
      <c r="D93" s="360">
        <f t="shared" si="7"/>
        <v>6.329472</v>
      </c>
      <c r="E93" s="361">
        <f t="shared" si="8"/>
        <v>0.35851699999999997</v>
      </c>
      <c r="F93" s="359">
        <f t="shared" si="9"/>
        <v>2.6857890000000002</v>
      </c>
      <c r="G93" s="360">
        <f t="shared" si="10"/>
        <v>3.3777889999999999</v>
      </c>
      <c r="H93" s="360">
        <f t="shared" si="11"/>
        <v>4.5313670000000004</v>
      </c>
      <c r="I93" s="361">
        <f t="shared" si="11"/>
        <v>0.66552418896801147</v>
      </c>
      <c r="J93" s="359">
        <f t="shared" si="11"/>
        <v>3.028877</v>
      </c>
      <c r="K93" s="360">
        <f t="shared" si="12"/>
        <v>5.535423207106426</v>
      </c>
      <c r="L93" s="360">
        <f t="shared" si="11"/>
        <v>7.6137819999999996</v>
      </c>
      <c r="M93" s="361">
        <f t="shared" si="11"/>
        <v>0.38909400000000005</v>
      </c>
      <c r="N93" s="359">
        <f t="shared" si="3"/>
        <v>0.13106312483520763</v>
      </c>
      <c r="O93" s="360">
        <f t="shared" si="18"/>
        <v>0.12267980257822257</v>
      </c>
      <c r="P93" s="362">
        <f t="shared" si="4"/>
        <v>0.16126039009711607</v>
      </c>
      <c r="Q93" s="363"/>
      <c r="R93" s="359">
        <f t="shared" si="17"/>
        <v>1.4086928406466512E-2</v>
      </c>
      <c r="S93" s="360">
        <f t="shared" si="17"/>
        <v>1.5353459584295615E-2</v>
      </c>
      <c r="T93" s="362">
        <f t="shared" si="17"/>
        <v>1.6051344110854505E-2</v>
      </c>
      <c r="U93" s="364"/>
      <c r="V93" s="365">
        <f t="shared" si="14"/>
        <v>1.92206688E-2</v>
      </c>
      <c r="W93" s="366">
        <f t="shared" si="15"/>
        <v>1.8771546239999999E-2</v>
      </c>
      <c r="X93" s="362">
        <f t="shared" si="16"/>
        <v>2.184717408E-2</v>
      </c>
      <c r="Y93" s="363"/>
    </row>
    <row r="94" spans="1:25" x14ac:dyDescent="0.2">
      <c r="A94" s="34">
        <v>2063</v>
      </c>
      <c r="B94" s="359">
        <f t="shared" si="5"/>
        <v>2.5984750000000001</v>
      </c>
      <c r="C94" s="360">
        <f t="shared" si="6"/>
        <v>4.0819985496939815</v>
      </c>
      <c r="D94" s="360">
        <f t="shared" si="7"/>
        <v>6.329472</v>
      </c>
      <c r="E94" s="361">
        <f t="shared" si="8"/>
        <v>0.35851699999999997</v>
      </c>
      <c r="F94" s="359">
        <f t="shared" si="9"/>
        <v>2.6857890000000002</v>
      </c>
      <c r="G94" s="360">
        <f t="shared" si="10"/>
        <v>3.3777889999999999</v>
      </c>
      <c r="H94" s="360">
        <f t="shared" si="11"/>
        <v>4.5313670000000004</v>
      </c>
      <c r="I94" s="361">
        <f t="shared" si="11"/>
        <v>0.66552418896801147</v>
      </c>
      <c r="J94" s="359">
        <f t="shared" si="11"/>
        <v>3.028877</v>
      </c>
      <c r="K94" s="360">
        <f t="shared" si="12"/>
        <v>5.5741711695561706</v>
      </c>
      <c r="L94" s="360">
        <f t="shared" si="11"/>
        <v>7.6137819999999996</v>
      </c>
      <c r="M94" s="361">
        <f t="shared" si="11"/>
        <v>0.38909400000000005</v>
      </c>
      <c r="N94" s="359">
        <f t="shared" si="3"/>
        <v>0.13164577305297909</v>
      </c>
      <c r="O94" s="360">
        <f t="shared" si="18"/>
        <v>0.12267980257822257</v>
      </c>
      <c r="P94" s="362">
        <f t="shared" si="4"/>
        <v>0.16243527453404058</v>
      </c>
      <c r="Q94" s="363"/>
      <c r="R94" s="359">
        <f t="shared" si="17"/>
        <v>1.4086928406466512E-2</v>
      </c>
      <c r="S94" s="360">
        <f t="shared" si="17"/>
        <v>1.5353459584295615E-2</v>
      </c>
      <c r="T94" s="362">
        <f t="shared" si="17"/>
        <v>1.6051344110854505E-2</v>
      </c>
      <c r="U94" s="364"/>
      <c r="V94" s="365">
        <f t="shared" si="14"/>
        <v>1.92206688E-2</v>
      </c>
      <c r="W94" s="366">
        <f t="shared" si="15"/>
        <v>1.8771546239999999E-2</v>
      </c>
      <c r="X94" s="362">
        <f t="shared" si="16"/>
        <v>2.184717408E-2</v>
      </c>
      <c r="Y94" s="363"/>
    </row>
    <row r="95" spans="1:25" x14ac:dyDescent="0.2">
      <c r="A95" s="34">
        <v>2064</v>
      </c>
      <c r="B95" s="359">
        <f t="shared" si="5"/>
        <v>2.5984750000000001</v>
      </c>
      <c r="C95" s="360">
        <f t="shared" si="6"/>
        <v>4.0901625467933691</v>
      </c>
      <c r="D95" s="360">
        <f t="shared" si="7"/>
        <v>6.329472</v>
      </c>
      <c r="E95" s="361">
        <f t="shared" si="8"/>
        <v>0.35851699999999997</v>
      </c>
      <c r="F95" s="359">
        <f t="shared" si="9"/>
        <v>2.6857890000000002</v>
      </c>
      <c r="G95" s="360">
        <f t="shared" si="10"/>
        <v>3.3777889999999999</v>
      </c>
      <c r="H95" s="360">
        <f t="shared" si="11"/>
        <v>4.5313670000000004</v>
      </c>
      <c r="I95" s="361">
        <f t="shared" si="11"/>
        <v>0.66552418896801147</v>
      </c>
      <c r="J95" s="359">
        <f t="shared" si="11"/>
        <v>3.028877</v>
      </c>
      <c r="K95" s="360">
        <f t="shared" si="12"/>
        <v>5.613190367743063</v>
      </c>
      <c r="L95" s="360">
        <f t="shared" si="11"/>
        <v>7.6137819999999996</v>
      </c>
      <c r="M95" s="361">
        <f t="shared" si="11"/>
        <v>0.38909400000000005</v>
      </c>
      <c r="N95" s="359">
        <f t="shared" si="3"/>
        <v>0.13223101146494973</v>
      </c>
      <c r="O95" s="360">
        <f t="shared" si="18"/>
        <v>0.12267980257822257</v>
      </c>
      <c r="P95" s="362">
        <f t="shared" si="4"/>
        <v>0.16361871875082978</v>
      </c>
      <c r="Q95" s="363"/>
      <c r="R95" s="359">
        <f t="shared" si="17"/>
        <v>1.4086928406466512E-2</v>
      </c>
      <c r="S95" s="360">
        <f t="shared" si="17"/>
        <v>1.5353459584295615E-2</v>
      </c>
      <c r="T95" s="362">
        <f t="shared" si="17"/>
        <v>1.6051344110854505E-2</v>
      </c>
      <c r="U95" s="364"/>
      <c r="V95" s="365">
        <f t="shared" si="14"/>
        <v>1.92206688E-2</v>
      </c>
      <c r="W95" s="366">
        <f t="shared" si="15"/>
        <v>1.8771546239999999E-2</v>
      </c>
      <c r="X95" s="362">
        <f t="shared" si="16"/>
        <v>2.184717408E-2</v>
      </c>
      <c r="Y95" s="363"/>
    </row>
    <row r="96" spans="1:25" x14ac:dyDescent="0.2">
      <c r="A96" s="34">
        <v>2065</v>
      </c>
      <c r="B96" s="359">
        <f t="shared" si="5"/>
        <v>2.5984750000000001</v>
      </c>
      <c r="C96" s="360">
        <f t="shared" si="6"/>
        <v>4.0983428718869561</v>
      </c>
      <c r="D96" s="360">
        <f t="shared" si="7"/>
        <v>6.329472</v>
      </c>
      <c r="E96" s="361">
        <f t="shared" si="8"/>
        <v>0.35851699999999997</v>
      </c>
      <c r="F96" s="359">
        <f t="shared" si="9"/>
        <v>2.6857890000000002</v>
      </c>
      <c r="G96" s="360">
        <f t="shared" si="10"/>
        <v>3.3777889999999999</v>
      </c>
      <c r="H96" s="360">
        <f t="shared" si="11"/>
        <v>4.5313670000000004</v>
      </c>
      <c r="I96" s="361">
        <f t="shared" si="11"/>
        <v>0.66552418896801147</v>
      </c>
      <c r="J96" s="359">
        <f t="shared" si="11"/>
        <v>3.028877</v>
      </c>
      <c r="K96" s="360">
        <f t="shared" si="12"/>
        <v>5.6524827003172637</v>
      </c>
      <c r="L96" s="360">
        <f t="shared" si="11"/>
        <v>7.6137819999999996</v>
      </c>
      <c r="M96" s="361">
        <f t="shared" si="11"/>
        <v>0.38909400000000005</v>
      </c>
      <c r="N96" s="359">
        <f t="shared" si="3"/>
        <v>0.13281885158596807</v>
      </c>
      <c r="O96" s="360">
        <f t="shared" si="18"/>
        <v>0.12267980257822257</v>
      </c>
      <c r="P96" s="362">
        <f t="shared" si="4"/>
        <v>0.16481078511092051</v>
      </c>
      <c r="Q96" s="363"/>
      <c r="R96" s="359">
        <f t="shared" si="17"/>
        <v>1.4086928406466512E-2</v>
      </c>
      <c r="S96" s="360">
        <f t="shared" si="17"/>
        <v>1.5353459584295615E-2</v>
      </c>
      <c r="T96" s="362">
        <f t="shared" si="17"/>
        <v>1.6051344110854505E-2</v>
      </c>
      <c r="U96" s="364"/>
      <c r="V96" s="365">
        <f t="shared" si="14"/>
        <v>1.92206688E-2</v>
      </c>
      <c r="W96" s="366">
        <f t="shared" si="15"/>
        <v>1.8771546239999999E-2</v>
      </c>
      <c r="X96" s="362">
        <f t="shared" si="16"/>
        <v>2.184717408E-2</v>
      </c>
      <c r="Y96" s="363"/>
    </row>
    <row r="97" spans="1:25" x14ac:dyDescent="0.2">
      <c r="A97" s="34">
        <v>2066</v>
      </c>
      <c r="B97" s="359">
        <f t="shared" si="5"/>
        <v>2.5984750000000001</v>
      </c>
      <c r="C97" s="360">
        <f t="shared" si="6"/>
        <v>4.1065395576307298</v>
      </c>
      <c r="D97" s="360">
        <f t="shared" si="7"/>
        <v>6.329472</v>
      </c>
      <c r="E97" s="361">
        <f t="shared" si="8"/>
        <v>0.35851699999999997</v>
      </c>
      <c r="F97" s="359">
        <f t="shared" si="9"/>
        <v>2.6857890000000002</v>
      </c>
      <c r="G97" s="360">
        <f t="shared" si="10"/>
        <v>3.3777889999999999</v>
      </c>
      <c r="H97" s="360">
        <f t="shared" si="11"/>
        <v>4.5313670000000004</v>
      </c>
      <c r="I97" s="361">
        <f t="shared" si="11"/>
        <v>0.66552418896801147</v>
      </c>
      <c r="J97" s="359">
        <f t="shared" si="11"/>
        <v>3.028877</v>
      </c>
      <c r="K97" s="360">
        <f t="shared" si="12"/>
        <v>5.6920500792194844</v>
      </c>
      <c r="L97" s="360">
        <f t="shared" si="11"/>
        <v>7.6137819999999996</v>
      </c>
      <c r="M97" s="361">
        <f t="shared" si="11"/>
        <v>0.38909400000000005</v>
      </c>
      <c r="N97" s="359">
        <f t="shared" si="3"/>
        <v>0.13340930498207257</v>
      </c>
      <c r="O97" s="360">
        <f t="shared" si="18"/>
        <v>0.12267980257822257</v>
      </c>
      <c r="P97" s="362">
        <f t="shared" si="4"/>
        <v>0.16601153643210681</v>
      </c>
      <c r="Q97" s="363"/>
      <c r="R97" s="359">
        <f t="shared" si="17"/>
        <v>1.4086928406466512E-2</v>
      </c>
      <c r="S97" s="360">
        <f t="shared" si="17"/>
        <v>1.5353459584295615E-2</v>
      </c>
      <c r="T97" s="362">
        <f t="shared" si="17"/>
        <v>1.6051344110854505E-2</v>
      </c>
      <c r="U97" s="364"/>
      <c r="V97" s="365">
        <f t="shared" si="14"/>
        <v>1.92206688E-2</v>
      </c>
      <c r="W97" s="366">
        <f t="shared" si="15"/>
        <v>1.8771546239999999E-2</v>
      </c>
      <c r="X97" s="362">
        <f t="shared" si="16"/>
        <v>2.184717408E-2</v>
      </c>
      <c r="Y97" s="363"/>
    </row>
    <row r="98" spans="1:25" x14ac:dyDescent="0.2">
      <c r="A98" s="34">
        <v>2067</v>
      </c>
      <c r="B98" s="359">
        <f t="shared" si="5"/>
        <v>2.5984750000000001</v>
      </c>
      <c r="C98" s="360">
        <f t="shared" si="6"/>
        <v>4.1147526367459912</v>
      </c>
      <c r="D98" s="360">
        <f t="shared" si="7"/>
        <v>6.329472</v>
      </c>
      <c r="E98" s="361">
        <f t="shared" si="8"/>
        <v>0.35851699999999997</v>
      </c>
      <c r="F98" s="359">
        <f t="shared" si="9"/>
        <v>2.6857890000000002</v>
      </c>
      <c r="G98" s="360">
        <f t="shared" si="10"/>
        <v>3.3777889999999999</v>
      </c>
      <c r="H98" s="360">
        <f t="shared" si="11"/>
        <v>4.5313670000000004</v>
      </c>
      <c r="I98" s="361">
        <f t="shared" si="11"/>
        <v>0.66552418896801147</v>
      </c>
      <c r="J98" s="359">
        <f t="shared" si="11"/>
        <v>3.028877</v>
      </c>
      <c r="K98" s="360">
        <f t="shared" si="12"/>
        <v>5.7318944297740204</v>
      </c>
      <c r="L98" s="360">
        <f t="shared" si="11"/>
        <v>7.6137819999999996</v>
      </c>
      <c r="M98" s="361">
        <f t="shared" si="11"/>
        <v>0.38909400000000005</v>
      </c>
      <c r="N98" s="359">
        <f t="shared" si="3"/>
        <v>0.13400238327071912</v>
      </c>
      <c r="O98" s="360">
        <f t="shared" si="18"/>
        <v>0.12267980257822257</v>
      </c>
      <c r="P98" s="362">
        <f t="shared" si="4"/>
        <v>0.16722103598985033</v>
      </c>
      <c r="Q98" s="363"/>
      <c r="R98" s="359">
        <f t="shared" si="17"/>
        <v>1.4086928406466512E-2</v>
      </c>
      <c r="S98" s="360">
        <f t="shared" si="17"/>
        <v>1.5353459584295615E-2</v>
      </c>
      <c r="T98" s="362">
        <f t="shared" si="17"/>
        <v>1.6051344110854505E-2</v>
      </c>
      <c r="U98" s="364"/>
      <c r="V98" s="365">
        <f t="shared" si="14"/>
        <v>1.92206688E-2</v>
      </c>
      <c r="W98" s="366">
        <f t="shared" si="15"/>
        <v>1.8771546239999999E-2</v>
      </c>
      <c r="X98" s="362">
        <f t="shared" si="16"/>
        <v>2.184717408E-2</v>
      </c>
      <c r="Y98" s="363"/>
    </row>
    <row r="99" spans="1:25" x14ac:dyDescent="0.2">
      <c r="A99" s="34">
        <v>2068</v>
      </c>
      <c r="B99" s="359">
        <f t="shared" si="5"/>
        <v>2.5984750000000001</v>
      </c>
      <c r="C99" s="360">
        <f t="shared" si="6"/>
        <v>4.1229821420194837</v>
      </c>
      <c r="D99" s="360">
        <f t="shared" si="7"/>
        <v>6.329472</v>
      </c>
      <c r="E99" s="361">
        <f t="shared" si="8"/>
        <v>0.35851699999999997</v>
      </c>
      <c r="F99" s="359">
        <f t="shared" si="9"/>
        <v>2.6857890000000002</v>
      </c>
      <c r="G99" s="360">
        <f t="shared" si="10"/>
        <v>3.3777889999999999</v>
      </c>
      <c r="H99" s="360">
        <f t="shared" si="11"/>
        <v>4.5313670000000004</v>
      </c>
      <c r="I99" s="361">
        <f t="shared" si="11"/>
        <v>0.66552418896801147</v>
      </c>
      <c r="J99" s="359">
        <f t="shared" si="11"/>
        <v>3.028877</v>
      </c>
      <c r="K99" s="360">
        <f t="shared" si="12"/>
        <v>5.7720176907824383</v>
      </c>
      <c r="L99" s="360">
        <f t="shared" si="11"/>
        <v>7.6137819999999996</v>
      </c>
      <c r="M99" s="361">
        <f t="shared" si="11"/>
        <v>0.38909400000000005</v>
      </c>
      <c r="N99" s="359">
        <f t="shared" si="3"/>
        <v>0.13459809812100965</v>
      </c>
      <c r="O99" s="360">
        <f t="shared" si="18"/>
        <v>0.12267980257822257</v>
      </c>
      <c r="P99" s="362">
        <f t="shared" si="4"/>
        <v>0.16843934752061465</v>
      </c>
      <c r="Q99" s="363"/>
      <c r="R99" s="359">
        <f t="shared" ref="R99:T114" si="19">R98</f>
        <v>1.4086928406466512E-2</v>
      </c>
      <c r="S99" s="360">
        <f t="shared" si="19"/>
        <v>1.5353459584295615E-2</v>
      </c>
      <c r="T99" s="362">
        <f t="shared" si="19"/>
        <v>1.6051344110854505E-2</v>
      </c>
      <c r="U99" s="364"/>
      <c r="V99" s="365">
        <f t="shared" si="14"/>
        <v>1.92206688E-2</v>
      </c>
      <c r="W99" s="366">
        <f t="shared" si="15"/>
        <v>1.8771546239999999E-2</v>
      </c>
      <c r="X99" s="362">
        <f t="shared" si="16"/>
        <v>2.184717408E-2</v>
      </c>
      <c r="Y99" s="363"/>
    </row>
    <row r="100" spans="1:25" x14ac:dyDescent="0.2">
      <c r="A100" s="34">
        <v>2069</v>
      </c>
      <c r="B100" s="359">
        <f t="shared" si="5"/>
        <v>2.5984750000000001</v>
      </c>
      <c r="C100" s="360">
        <f t="shared" si="6"/>
        <v>4.1312281063035226</v>
      </c>
      <c r="D100" s="360">
        <f t="shared" si="7"/>
        <v>6.329472</v>
      </c>
      <c r="E100" s="361">
        <f t="shared" si="8"/>
        <v>0.35851699999999997</v>
      </c>
      <c r="F100" s="359">
        <f t="shared" si="9"/>
        <v>2.6857890000000002</v>
      </c>
      <c r="G100" s="360">
        <f t="shared" si="10"/>
        <v>3.3777889999999999</v>
      </c>
      <c r="H100" s="360">
        <f t="shared" si="11"/>
        <v>4.5313670000000004</v>
      </c>
      <c r="I100" s="361">
        <f t="shared" si="11"/>
        <v>0.66552418896801147</v>
      </c>
      <c r="J100" s="359">
        <f t="shared" si="11"/>
        <v>3.028877</v>
      </c>
      <c r="K100" s="360">
        <f t="shared" si="12"/>
        <v>5.812421814617915</v>
      </c>
      <c r="L100" s="360">
        <f t="shared" si="11"/>
        <v>7.6137819999999996</v>
      </c>
      <c r="M100" s="361">
        <f t="shared" si="11"/>
        <v>0.38909400000000005</v>
      </c>
      <c r="N100" s="359">
        <f t="shared" si="3"/>
        <v>0.13519646125392168</v>
      </c>
      <c r="O100" s="360">
        <f t="shared" si="18"/>
        <v>0.12267980257822257</v>
      </c>
      <c r="P100" s="362">
        <f t="shared" si="4"/>
        <v>0.16966653522522401</v>
      </c>
      <c r="Q100" s="363"/>
      <c r="R100" s="359">
        <f t="shared" si="19"/>
        <v>1.4086928406466512E-2</v>
      </c>
      <c r="S100" s="360">
        <f t="shared" si="19"/>
        <v>1.5353459584295615E-2</v>
      </c>
      <c r="T100" s="362">
        <f t="shared" si="19"/>
        <v>1.6051344110854505E-2</v>
      </c>
      <c r="U100" s="364"/>
      <c r="V100" s="365">
        <f t="shared" si="14"/>
        <v>1.92206688E-2</v>
      </c>
      <c r="W100" s="366">
        <f t="shared" si="15"/>
        <v>1.8771546239999999E-2</v>
      </c>
      <c r="X100" s="362">
        <f t="shared" si="16"/>
        <v>2.184717408E-2</v>
      </c>
      <c r="Y100" s="363"/>
    </row>
    <row r="101" spans="1:25" x14ac:dyDescent="0.2">
      <c r="A101" s="34">
        <v>2070</v>
      </c>
      <c r="B101" s="359">
        <f t="shared" si="5"/>
        <v>2.5984750000000001</v>
      </c>
      <c r="C101" s="360">
        <f t="shared" si="6"/>
        <v>4.13949056251613</v>
      </c>
      <c r="D101" s="360">
        <f t="shared" si="7"/>
        <v>6.329472</v>
      </c>
      <c r="E101" s="361">
        <f t="shared" si="8"/>
        <v>0.35851699999999997</v>
      </c>
      <c r="F101" s="359">
        <f t="shared" si="9"/>
        <v>2.6857890000000002</v>
      </c>
      <c r="G101" s="360">
        <f t="shared" si="10"/>
        <v>3.3777889999999999</v>
      </c>
      <c r="H101" s="360">
        <f t="shared" si="11"/>
        <v>4.5313670000000004</v>
      </c>
      <c r="I101" s="361">
        <f t="shared" si="11"/>
        <v>0.66552418896801147</v>
      </c>
      <c r="J101" s="359">
        <f t="shared" si="11"/>
        <v>3.028877</v>
      </c>
      <c r="K101" s="360">
        <f t="shared" si="12"/>
        <v>5.85310876732024</v>
      </c>
      <c r="L101" s="360">
        <f t="shared" si="11"/>
        <v>7.6137819999999996</v>
      </c>
      <c r="M101" s="361">
        <f t="shared" si="11"/>
        <v>0.38909400000000005</v>
      </c>
      <c r="N101" s="359">
        <f t="shared" si="3"/>
        <v>0.135797484442539</v>
      </c>
      <c r="O101" s="360">
        <f t="shared" si="18"/>
        <v>0.12267980257822257</v>
      </c>
      <c r="P101" s="362">
        <f t="shared" si="4"/>
        <v>0.17090266377224644</v>
      </c>
      <c r="Q101" s="363"/>
      <c r="R101" s="359">
        <f t="shared" si="19"/>
        <v>1.4086928406466512E-2</v>
      </c>
      <c r="S101" s="360">
        <f t="shared" si="19"/>
        <v>1.5353459584295615E-2</v>
      </c>
      <c r="T101" s="362">
        <f t="shared" si="19"/>
        <v>1.6051344110854505E-2</v>
      </c>
      <c r="U101" s="364"/>
      <c r="V101" s="365">
        <f t="shared" si="14"/>
        <v>1.92206688E-2</v>
      </c>
      <c r="W101" s="366">
        <f t="shared" si="15"/>
        <v>1.8771546239999999E-2</v>
      </c>
      <c r="X101" s="362">
        <f t="shared" si="16"/>
        <v>2.184717408E-2</v>
      </c>
      <c r="Y101" s="363"/>
    </row>
    <row r="102" spans="1:25" x14ac:dyDescent="0.2">
      <c r="A102" s="34">
        <v>2071</v>
      </c>
      <c r="B102" s="359">
        <f t="shared" si="5"/>
        <v>2.5984750000000001</v>
      </c>
      <c r="C102" s="360">
        <f t="shared" si="6"/>
        <v>4.1477695436411626</v>
      </c>
      <c r="D102" s="360">
        <f t="shared" si="7"/>
        <v>6.329472</v>
      </c>
      <c r="E102" s="361">
        <f t="shared" si="8"/>
        <v>0.35851699999999997</v>
      </c>
      <c r="F102" s="359">
        <f t="shared" si="9"/>
        <v>2.6857890000000002</v>
      </c>
      <c r="G102" s="360">
        <f t="shared" si="10"/>
        <v>3.3777889999999999</v>
      </c>
      <c r="H102" s="360">
        <f t="shared" si="11"/>
        <v>4.5313670000000004</v>
      </c>
      <c r="I102" s="361">
        <f t="shared" si="11"/>
        <v>0.66552418896801147</v>
      </c>
      <c r="J102" s="359">
        <f t="shared" si="11"/>
        <v>3.028877</v>
      </c>
      <c r="K102" s="360">
        <f t="shared" si="12"/>
        <v>5.8940805286914815</v>
      </c>
      <c r="L102" s="360">
        <f t="shared" si="11"/>
        <v>7.6137819999999996</v>
      </c>
      <c r="M102" s="361">
        <f t="shared" si="11"/>
        <v>0.38909400000000005</v>
      </c>
      <c r="N102" s="359">
        <f t="shared" si="3"/>
        <v>0.13640117951228328</v>
      </c>
      <c r="O102" s="360">
        <f t="shared" si="18"/>
        <v>0.12267980257822257</v>
      </c>
      <c r="P102" s="362">
        <f t="shared" si="4"/>
        <v>0.17214779830140164</v>
      </c>
      <c r="Q102" s="363"/>
      <c r="R102" s="359">
        <f t="shared" si="19"/>
        <v>1.4086928406466512E-2</v>
      </c>
      <c r="S102" s="360">
        <f t="shared" si="19"/>
        <v>1.5353459584295615E-2</v>
      </c>
      <c r="T102" s="362">
        <f t="shared" si="19"/>
        <v>1.6051344110854505E-2</v>
      </c>
      <c r="U102" s="364"/>
      <c r="V102" s="365">
        <f t="shared" si="14"/>
        <v>1.92206688E-2</v>
      </c>
      <c r="W102" s="366">
        <f t="shared" si="15"/>
        <v>1.8771546239999999E-2</v>
      </c>
      <c r="X102" s="362">
        <f t="shared" si="16"/>
        <v>2.184717408E-2</v>
      </c>
      <c r="Y102" s="363"/>
    </row>
    <row r="103" spans="1:25" x14ac:dyDescent="0.2">
      <c r="A103" s="34">
        <v>2072</v>
      </c>
      <c r="B103" s="359">
        <f t="shared" si="5"/>
        <v>2.5984750000000001</v>
      </c>
      <c r="C103" s="360">
        <f t="shared" si="6"/>
        <v>4.1560650827284453</v>
      </c>
      <c r="D103" s="360">
        <f t="shared" si="7"/>
        <v>6.329472</v>
      </c>
      <c r="E103" s="361">
        <f t="shared" si="8"/>
        <v>0.35851699999999997</v>
      </c>
      <c r="F103" s="359">
        <f t="shared" si="9"/>
        <v>2.6857890000000002</v>
      </c>
      <c r="G103" s="360">
        <f t="shared" si="10"/>
        <v>3.3777889999999999</v>
      </c>
      <c r="H103" s="360">
        <f t="shared" si="11"/>
        <v>4.5313670000000004</v>
      </c>
      <c r="I103" s="361">
        <f t="shared" si="11"/>
        <v>0.66552418896801147</v>
      </c>
      <c r="J103" s="359">
        <f t="shared" si="11"/>
        <v>3.028877</v>
      </c>
      <c r="K103" s="360">
        <f t="shared" si="12"/>
        <v>5.9353390923923213</v>
      </c>
      <c r="L103" s="360">
        <f t="shared" si="11"/>
        <v>7.6137819999999996</v>
      </c>
      <c r="M103" s="361">
        <f t="shared" si="11"/>
        <v>0.38909400000000005</v>
      </c>
      <c r="N103" s="359">
        <f t="shared" si="3"/>
        <v>0.13700755834114675</v>
      </c>
      <c r="O103" s="360">
        <f t="shared" si="18"/>
        <v>0.12267980257822257</v>
      </c>
      <c r="P103" s="362">
        <f t="shared" si="4"/>
        <v>0.17340200442699352</v>
      </c>
      <c r="Q103" s="363"/>
      <c r="R103" s="359">
        <f t="shared" si="19"/>
        <v>1.4086928406466512E-2</v>
      </c>
      <c r="S103" s="360">
        <f t="shared" si="19"/>
        <v>1.5353459584295615E-2</v>
      </c>
      <c r="T103" s="362">
        <f t="shared" si="19"/>
        <v>1.6051344110854505E-2</v>
      </c>
      <c r="U103" s="364"/>
      <c r="V103" s="365">
        <f t="shared" si="14"/>
        <v>1.92206688E-2</v>
      </c>
      <c r="W103" s="366">
        <f t="shared" si="15"/>
        <v>1.8771546239999999E-2</v>
      </c>
      <c r="X103" s="362">
        <f t="shared" si="16"/>
        <v>2.184717408E-2</v>
      </c>
      <c r="Y103" s="363"/>
    </row>
    <row r="104" spans="1:25" x14ac:dyDescent="0.2">
      <c r="A104" s="34">
        <v>2073</v>
      </c>
      <c r="B104" s="359">
        <f t="shared" si="5"/>
        <v>2.5984750000000001</v>
      </c>
      <c r="C104" s="360">
        <f t="shared" si="6"/>
        <v>4.1643772128939025</v>
      </c>
      <c r="D104" s="360">
        <f t="shared" si="7"/>
        <v>6.329472</v>
      </c>
      <c r="E104" s="361">
        <f t="shared" si="8"/>
        <v>0.35851699999999997</v>
      </c>
      <c r="F104" s="359">
        <f t="shared" si="9"/>
        <v>2.6857890000000002</v>
      </c>
      <c r="G104" s="360">
        <f t="shared" si="10"/>
        <v>3.3777889999999999</v>
      </c>
      <c r="H104" s="360">
        <f t="shared" si="11"/>
        <v>4.5313670000000004</v>
      </c>
      <c r="I104" s="361">
        <f t="shared" si="11"/>
        <v>0.66552418896801147</v>
      </c>
      <c r="J104" s="359">
        <f t="shared" si="11"/>
        <v>3.028877</v>
      </c>
      <c r="K104" s="360">
        <f t="shared" si="12"/>
        <v>5.9768864660390673</v>
      </c>
      <c r="L104" s="360">
        <f t="shared" si="11"/>
        <v>7.6137819999999996</v>
      </c>
      <c r="M104" s="361">
        <f t="shared" si="11"/>
        <v>0.38909400000000005</v>
      </c>
      <c r="N104" s="359">
        <f t="shared" si="3"/>
        <v>0.13761663285992587</v>
      </c>
      <c r="O104" s="360">
        <f t="shared" si="18"/>
        <v>0.12267980257822257</v>
      </c>
      <c r="P104" s="362">
        <f t="shared" si="4"/>
        <v>0.1746653482413679</v>
      </c>
      <c r="Q104" s="363"/>
      <c r="R104" s="359">
        <f t="shared" si="19"/>
        <v>1.4086928406466512E-2</v>
      </c>
      <c r="S104" s="360">
        <f t="shared" si="19"/>
        <v>1.5353459584295615E-2</v>
      </c>
      <c r="T104" s="362">
        <f t="shared" si="19"/>
        <v>1.6051344110854505E-2</v>
      </c>
      <c r="U104" s="364"/>
      <c r="V104" s="365">
        <f t="shared" si="14"/>
        <v>1.92206688E-2</v>
      </c>
      <c r="W104" s="366">
        <f t="shared" si="15"/>
        <v>1.8771546239999999E-2</v>
      </c>
      <c r="X104" s="362">
        <f t="shared" si="16"/>
        <v>2.184717408E-2</v>
      </c>
      <c r="Y104" s="363"/>
    </row>
    <row r="105" spans="1:25" x14ac:dyDescent="0.2">
      <c r="A105" s="34">
        <v>2074</v>
      </c>
      <c r="B105" s="359">
        <f t="shared" si="5"/>
        <v>2.5984750000000001</v>
      </c>
      <c r="C105" s="360">
        <f t="shared" si="6"/>
        <v>4.1727059673196907</v>
      </c>
      <c r="D105" s="360">
        <f t="shared" si="7"/>
        <v>6.329472</v>
      </c>
      <c r="E105" s="361">
        <f t="shared" si="8"/>
        <v>0.35851699999999997</v>
      </c>
      <c r="F105" s="359">
        <f t="shared" si="9"/>
        <v>2.6857890000000002</v>
      </c>
      <c r="G105" s="360">
        <f t="shared" si="10"/>
        <v>3.3777889999999999</v>
      </c>
      <c r="H105" s="360">
        <f t="shared" si="11"/>
        <v>4.5313670000000004</v>
      </c>
      <c r="I105" s="361">
        <f t="shared" si="11"/>
        <v>0.66552418896801147</v>
      </c>
      <c r="J105" s="359">
        <f t="shared" si="11"/>
        <v>3.028877</v>
      </c>
      <c r="K105" s="360">
        <f t="shared" si="12"/>
        <v>6.0187246713013405</v>
      </c>
      <c r="L105" s="360">
        <f t="shared" si="11"/>
        <v>7.6137819999999996</v>
      </c>
      <c r="M105" s="361">
        <f t="shared" si="11"/>
        <v>0.38909400000000005</v>
      </c>
      <c r="N105" s="359">
        <f t="shared" si="3"/>
        <v>0.13822841505245609</v>
      </c>
      <c r="O105" s="360">
        <f t="shared" si="18"/>
        <v>0.12267980257822257</v>
      </c>
      <c r="P105" s="362">
        <f t="shared" si="4"/>
        <v>0.17593789631839535</v>
      </c>
      <c r="Q105" s="363"/>
      <c r="R105" s="359">
        <f t="shared" si="19"/>
        <v>1.4086928406466512E-2</v>
      </c>
      <c r="S105" s="360">
        <f t="shared" si="19"/>
        <v>1.5353459584295615E-2</v>
      </c>
      <c r="T105" s="362">
        <f t="shared" si="19"/>
        <v>1.6051344110854505E-2</v>
      </c>
      <c r="U105" s="364"/>
      <c r="V105" s="365">
        <f t="shared" si="14"/>
        <v>1.92206688E-2</v>
      </c>
      <c r="W105" s="366">
        <f t="shared" si="15"/>
        <v>1.8771546239999999E-2</v>
      </c>
      <c r="X105" s="362">
        <f t="shared" si="16"/>
        <v>2.184717408E-2</v>
      </c>
      <c r="Y105" s="363"/>
    </row>
    <row r="106" spans="1:25" x14ac:dyDescent="0.2">
      <c r="A106" s="34">
        <v>2075</v>
      </c>
      <c r="B106" s="359">
        <f t="shared" si="5"/>
        <v>2.5984750000000001</v>
      </c>
      <c r="C106" s="360">
        <f t="shared" si="6"/>
        <v>4.1810513792543302</v>
      </c>
      <c r="D106" s="360">
        <f t="shared" si="7"/>
        <v>6.329472</v>
      </c>
      <c r="E106" s="361">
        <f t="shared" si="8"/>
        <v>0.35851699999999997</v>
      </c>
      <c r="F106" s="359">
        <f t="shared" si="9"/>
        <v>2.6857890000000002</v>
      </c>
      <c r="G106" s="360">
        <f t="shared" si="10"/>
        <v>3.3777889999999999</v>
      </c>
      <c r="H106" s="360">
        <f t="shared" si="11"/>
        <v>4.5313670000000004</v>
      </c>
      <c r="I106" s="361">
        <f t="shared" si="11"/>
        <v>0.66552418896801147</v>
      </c>
      <c r="J106" s="359">
        <f t="shared" si="11"/>
        <v>3.028877</v>
      </c>
      <c r="K106" s="360">
        <f t="shared" si="12"/>
        <v>6.0608557440004489</v>
      </c>
      <c r="L106" s="360">
        <f t="shared" si="11"/>
        <v>7.6137819999999996</v>
      </c>
      <c r="M106" s="361">
        <f t="shared" si="11"/>
        <v>0.38909400000000005</v>
      </c>
      <c r="N106" s="359">
        <f t="shared" si="3"/>
        <v>0.13884291695584772</v>
      </c>
      <c r="O106" s="360">
        <f t="shared" si="18"/>
        <v>0.12267980257822257</v>
      </c>
      <c r="P106" s="362">
        <f t="shared" si="4"/>
        <v>0.17721971571697945</v>
      </c>
      <c r="Q106" s="363"/>
      <c r="R106" s="359">
        <f t="shared" si="19"/>
        <v>1.4086928406466512E-2</v>
      </c>
      <c r="S106" s="360">
        <f t="shared" si="19"/>
        <v>1.5353459584295615E-2</v>
      </c>
      <c r="T106" s="362">
        <f t="shared" si="19"/>
        <v>1.6051344110854505E-2</v>
      </c>
      <c r="U106" s="364"/>
      <c r="V106" s="365">
        <f t="shared" si="14"/>
        <v>1.92206688E-2</v>
      </c>
      <c r="W106" s="366">
        <f t="shared" si="15"/>
        <v>1.8771546239999999E-2</v>
      </c>
      <c r="X106" s="362">
        <f t="shared" si="16"/>
        <v>2.184717408E-2</v>
      </c>
      <c r="Y106" s="363"/>
    </row>
    <row r="107" spans="1:25" x14ac:dyDescent="0.2">
      <c r="A107" s="34">
        <v>2076</v>
      </c>
      <c r="B107" s="359">
        <f t="shared" si="5"/>
        <v>2.5984750000000001</v>
      </c>
      <c r="C107" s="360">
        <f t="shared" si="6"/>
        <v>4.1894134820128386</v>
      </c>
      <c r="D107" s="360">
        <f t="shared" si="7"/>
        <v>6.329472</v>
      </c>
      <c r="E107" s="361">
        <f t="shared" si="8"/>
        <v>0.35851699999999997</v>
      </c>
      <c r="F107" s="359">
        <f t="shared" si="9"/>
        <v>2.6857890000000002</v>
      </c>
      <c r="G107" s="360">
        <f t="shared" si="10"/>
        <v>3.3777889999999999</v>
      </c>
      <c r="H107" s="360">
        <f t="shared" si="11"/>
        <v>4.5313670000000004</v>
      </c>
      <c r="I107" s="361">
        <f t="shared" si="11"/>
        <v>0.66552418896801147</v>
      </c>
      <c r="J107" s="359">
        <f t="shared" si="11"/>
        <v>3.028877</v>
      </c>
      <c r="K107" s="360">
        <f t="shared" si="12"/>
        <v>6.1032817342084513</v>
      </c>
      <c r="L107" s="360">
        <f t="shared" si="11"/>
        <v>7.6137819999999996</v>
      </c>
      <c r="M107" s="361">
        <f t="shared" si="11"/>
        <v>0.38909400000000005</v>
      </c>
      <c r="N107" s="359">
        <f t="shared" si="3"/>
        <v>0.13946015066072262</v>
      </c>
      <c r="O107" s="360">
        <f t="shared" si="18"/>
        <v>0.12267980257822257</v>
      </c>
      <c r="P107" s="362">
        <f t="shared" si="4"/>
        <v>0.17851087398459045</v>
      </c>
      <c r="Q107" s="363"/>
      <c r="R107" s="359">
        <f t="shared" si="19"/>
        <v>1.4086928406466512E-2</v>
      </c>
      <c r="S107" s="360">
        <f t="shared" si="19"/>
        <v>1.5353459584295615E-2</v>
      </c>
      <c r="T107" s="362">
        <f t="shared" si="19"/>
        <v>1.6051344110854505E-2</v>
      </c>
      <c r="U107" s="364"/>
      <c r="V107" s="365">
        <f t="shared" si="14"/>
        <v>1.92206688E-2</v>
      </c>
      <c r="W107" s="366">
        <f t="shared" si="15"/>
        <v>1.8771546239999999E-2</v>
      </c>
      <c r="X107" s="362">
        <f t="shared" si="16"/>
        <v>2.184717408E-2</v>
      </c>
      <c r="Y107" s="363"/>
    </row>
    <row r="108" spans="1:25" x14ac:dyDescent="0.2">
      <c r="A108" s="34">
        <v>2077</v>
      </c>
      <c r="B108" s="359">
        <f t="shared" si="5"/>
        <v>2.5984750000000001</v>
      </c>
      <c r="C108" s="360">
        <f t="shared" si="6"/>
        <v>4.1977923089768643</v>
      </c>
      <c r="D108" s="360">
        <f t="shared" si="7"/>
        <v>6.329472</v>
      </c>
      <c r="E108" s="361">
        <f t="shared" si="8"/>
        <v>0.35851699999999997</v>
      </c>
      <c r="F108" s="359">
        <f t="shared" si="9"/>
        <v>2.6857890000000002</v>
      </c>
      <c r="G108" s="360">
        <f t="shared" si="10"/>
        <v>3.3777889999999999</v>
      </c>
      <c r="H108" s="360">
        <f t="shared" si="11"/>
        <v>4.5313670000000004</v>
      </c>
      <c r="I108" s="361">
        <f t="shared" si="11"/>
        <v>0.66552418896801147</v>
      </c>
      <c r="J108" s="359">
        <f t="shared" si="11"/>
        <v>3.028877</v>
      </c>
      <c r="K108" s="360">
        <f t="shared" si="12"/>
        <v>6.1460047063479095</v>
      </c>
      <c r="L108" s="360">
        <f t="shared" si="11"/>
        <v>7.6137819999999996</v>
      </c>
      <c r="M108" s="361">
        <f t="shared" si="11"/>
        <v>0.38909400000000005</v>
      </c>
      <c r="N108" s="359">
        <f t="shared" si="3"/>
        <v>0.14008012831145222</v>
      </c>
      <c r="O108" s="360">
        <f t="shared" si="18"/>
        <v>0.12267980257822257</v>
      </c>
      <c r="P108" s="362">
        <f t="shared" si="4"/>
        <v>0.17981143916082487</v>
      </c>
      <c r="Q108" s="363"/>
      <c r="R108" s="359">
        <f t="shared" si="19"/>
        <v>1.4086928406466512E-2</v>
      </c>
      <c r="S108" s="360">
        <f t="shared" si="19"/>
        <v>1.5353459584295615E-2</v>
      </c>
      <c r="T108" s="362">
        <f t="shared" si="19"/>
        <v>1.6051344110854505E-2</v>
      </c>
      <c r="U108" s="364"/>
      <c r="V108" s="365">
        <f t="shared" si="14"/>
        <v>1.92206688E-2</v>
      </c>
      <c r="W108" s="366">
        <f t="shared" si="15"/>
        <v>1.8771546239999999E-2</v>
      </c>
      <c r="X108" s="362">
        <f t="shared" si="16"/>
        <v>2.184717408E-2</v>
      </c>
      <c r="Y108" s="363"/>
    </row>
    <row r="109" spans="1:25" x14ac:dyDescent="0.2">
      <c r="A109" s="34">
        <v>2078</v>
      </c>
      <c r="B109" s="359">
        <f t="shared" si="5"/>
        <v>2.5984750000000001</v>
      </c>
      <c r="C109" s="360">
        <f t="shared" si="6"/>
        <v>4.2061878935948176</v>
      </c>
      <c r="D109" s="360">
        <f t="shared" si="7"/>
        <v>6.329472</v>
      </c>
      <c r="E109" s="361">
        <f t="shared" si="8"/>
        <v>0.35851699999999997</v>
      </c>
      <c r="F109" s="359">
        <f t="shared" si="9"/>
        <v>2.6857890000000002</v>
      </c>
      <c r="G109" s="360">
        <f t="shared" si="10"/>
        <v>3.3777889999999999</v>
      </c>
      <c r="H109" s="360">
        <f t="shared" si="11"/>
        <v>4.5313670000000004</v>
      </c>
      <c r="I109" s="361">
        <f t="shared" si="11"/>
        <v>0.66552418896801147</v>
      </c>
      <c r="J109" s="359">
        <f t="shared" si="11"/>
        <v>3.028877</v>
      </c>
      <c r="K109" s="360">
        <f t="shared" si="12"/>
        <v>6.1890267392923439</v>
      </c>
      <c r="L109" s="360">
        <f t="shared" si="11"/>
        <v>7.6137819999999996</v>
      </c>
      <c r="M109" s="361">
        <f t="shared" si="11"/>
        <v>0.38909400000000005</v>
      </c>
      <c r="N109" s="359">
        <f t="shared" si="3"/>
        <v>0.14070286210639638</v>
      </c>
      <c r="O109" s="360">
        <f t="shared" si="18"/>
        <v>0.12267980257822257</v>
      </c>
      <c r="P109" s="362">
        <f t="shared" si="4"/>
        <v>0.18112147978099097</v>
      </c>
      <c r="Q109" s="363"/>
      <c r="R109" s="359">
        <f t="shared" si="19"/>
        <v>1.4086928406466512E-2</v>
      </c>
      <c r="S109" s="360">
        <f t="shared" si="19"/>
        <v>1.5353459584295615E-2</v>
      </c>
      <c r="T109" s="362">
        <f t="shared" si="19"/>
        <v>1.6051344110854505E-2</v>
      </c>
      <c r="U109" s="364"/>
      <c r="V109" s="365">
        <f t="shared" si="14"/>
        <v>1.92206688E-2</v>
      </c>
      <c r="W109" s="366">
        <f t="shared" si="15"/>
        <v>1.8771546239999999E-2</v>
      </c>
      <c r="X109" s="362">
        <f t="shared" si="16"/>
        <v>2.184717408E-2</v>
      </c>
      <c r="Y109" s="363"/>
    </row>
    <row r="110" spans="1:25" x14ac:dyDescent="0.2">
      <c r="A110" s="34">
        <v>2079</v>
      </c>
      <c r="B110" s="359">
        <f t="shared" si="5"/>
        <v>2.5984750000000001</v>
      </c>
      <c r="C110" s="360">
        <f t="shared" si="6"/>
        <v>4.2146002693820073</v>
      </c>
      <c r="D110" s="360">
        <f t="shared" si="7"/>
        <v>6.329472</v>
      </c>
      <c r="E110" s="361">
        <f t="shared" si="8"/>
        <v>0.35851699999999997</v>
      </c>
      <c r="F110" s="359">
        <f t="shared" si="9"/>
        <v>2.6857890000000002</v>
      </c>
      <c r="G110" s="360">
        <f t="shared" si="10"/>
        <v>3.3777889999999999</v>
      </c>
      <c r="H110" s="360">
        <f t="shared" si="11"/>
        <v>4.5313670000000004</v>
      </c>
      <c r="I110" s="361">
        <f t="shared" si="11"/>
        <v>0.66552418896801147</v>
      </c>
      <c r="J110" s="359">
        <f t="shared" si="11"/>
        <v>3.028877</v>
      </c>
      <c r="K110" s="360">
        <f t="shared" si="12"/>
        <v>6.2323499264673901</v>
      </c>
      <c r="L110" s="360">
        <f t="shared" si="11"/>
        <v>7.6137819999999996</v>
      </c>
      <c r="M110" s="361">
        <f t="shared" si="11"/>
        <v>0.38909400000000005</v>
      </c>
      <c r="N110" s="359">
        <f t="shared" si="3"/>
        <v>0.14132836429814341</v>
      </c>
      <c r="O110" s="360">
        <f t="shared" si="18"/>
        <v>0.12267980257822257</v>
      </c>
      <c r="P110" s="362">
        <f t="shared" si="4"/>
        <v>0.18244106487972023</v>
      </c>
      <c r="Q110" s="363"/>
      <c r="R110" s="359">
        <f t="shared" si="19"/>
        <v>1.4086928406466512E-2</v>
      </c>
      <c r="S110" s="360">
        <f t="shared" si="19"/>
        <v>1.5353459584295615E-2</v>
      </c>
      <c r="T110" s="362">
        <f t="shared" si="19"/>
        <v>1.6051344110854505E-2</v>
      </c>
      <c r="U110" s="364"/>
      <c r="V110" s="365">
        <f t="shared" si="14"/>
        <v>1.92206688E-2</v>
      </c>
      <c r="W110" s="366">
        <f t="shared" si="15"/>
        <v>1.8771546239999999E-2</v>
      </c>
      <c r="X110" s="362">
        <f t="shared" si="16"/>
        <v>2.184717408E-2</v>
      </c>
      <c r="Y110" s="363"/>
    </row>
    <row r="111" spans="1:25" x14ac:dyDescent="0.2">
      <c r="A111" s="34">
        <v>2080</v>
      </c>
      <c r="B111" s="359">
        <f t="shared" si="5"/>
        <v>2.5984750000000001</v>
      </c>
      <c r="C111" s="360">
        <f t="shared" si="6"/>
        <v>4.2230294699207711</v>
      </c>
      <c r="D111" s="360">
        <f t="shared" si="7"/>
        <v>6.329472</v>
      </c>
      <c r="E111" s="361">
        <f t="shared" si="8"/>
        <v>0.35851699999999997</v>
      </c>
      <c r="F111" s="359">
        <f t="shared" si="9"/>
        <v>2.6857890000000002</v>
      </c>
      <c r="G111" s="360">
        <f t="shared" si="10"/>
        <v>3.3777889999999999</v>
      </c>
      <c r="H111" s="360">
        <f t="shared" si="11"/>
        <v>4.5313670000000004</v>
      </c>
      <c r="I111" s="361">
        <f t="shared" si="11"/>
        <v>0.66552418896801147</v>
      </c>
      <c r="J111" s="359">
        <f t="shared" si="11"/>
        <v>3.028877</v>
      </c>
      <c r="K111" s="360">
        <f t="shared" si="12"/>
        <v>6.275976375952661</v>
      </c>
      <c r="L111" s="360">
        <f t="shared" si="11"/>
        <v>7.6137819999999996</v>
      </c>
      <c r="M111" s="361">
        <f t="shared" si="11"/>
        <v>0.38909400000000005</v>
      </c>
      <c r="N111" s="359">
        <f t="shared" si="3"/>
        <v>0.1419566471937512</v>
      </c>
      <c r="O111" s="360">
        <f t="shared" si="18"/>
        <v>0.12267980257822257</v>
      </c>
      <c r="P111" s="362">
        <f t="shared" si="4"/>
        <v>0.18377026399460536</v>
      </c>
      <c r="Q111" s="363"/>
      <c r="R111" s="359">
        <f t="shared" si="19"/>
        <v>1.4086928406466512E-2</v>
      </c>
      <c r="S111" s="360">
        <f t="shared" si="19"/>
        <v>1.5353459584295615E-2</v>
      </c>
      <c r="T111" s="362">
        <f t="shared" si="19"/>
        <v>1.6051344110854505E-2</v>
      </c>
      <c r="U111" s="364"/>
      <c r="V111" s="365">
        <f t="shared" si="14"/>
        <v>1.92206688E-2</v>
      </c>
      <c r="W111" s="366">
        <f t="shared" si="15"/>
        <v>1.8771546239999999E-2</v>
      </c>
      <c r="X111" s="362">
        <f t="shared" si="16"/>
        <v>2.184717408E-2</v>
      </c>
      <c r="Y111" s="363"/>
    </row>
    <row r="112" spans="1:25" x14ac:dyDescent="0.2">
      <c r="A112" s="34">
        <v>2081</v>
      </c>
      <c r="B112" s="359">
        <f t="shared" si="5"/>
        <v>2.5984750000000001</v>
      </c>
      <c r="C112" s="360">
        <f t="shared" si="6"/>
        <v>4.2314755288606127</v>
      </c>
      <c r="D112" s="360">
        <f t="shared" si="7"/>
        <v>6.329472</v>
      </c>
      <c r="E112" s="361">
        <f t="shared" si="8"/>
        <v>0.35851699999999997</v>
      </c>
      <c r="F112" s="359">
        <f t="shared" si="9"/>
        <v>2.6857890000000002</v>
      </c>
      <c r="G112" s="360">
        <f t="shared" si="10"/>
        <v>3.3777889999999999</v>
      </c>
      <c r="H112" s="360">
        <f t="shared" si="11"/>
        <v>4.5313670000000004</v>
      </c>
      <c r="I112" s="361">
        <f t="shared" si="11"/>
        <v>0.66552418896801147</v>
      </c>
      <c r="J112" s="359">
        <f t="shared" si="11"/>
        <v>3.028877</v>
      </c>
      <c r="K112" s="360">
        <f t="shared" si="12"/>
        <v>6.3199082105843294</v>
      </c>
      <c r="L112" s="360">
        <f t="shared" si="11"/>
        <v>7.6137819999999996</v>
      </c>
      <c r="M112" s="361">
        <f t="shared" si="11"/>
        <v>0.38909400000000005</v>
      </c>
      <c r="N112" s="359">
        <f t="shared" si="3"/>
        <v>0.14258772315498933</v>
      </c>
      <c r="O112" s="360">
        <f t="shared" si="18"/>
        <v>0.12267980257822257</v>
      </c>
      <c r="P112" s="362">
        <f t="shared" si="4"/>
        <v>0.1851091471698646</v>
      </c>
      <c r="Q112" s="363"/>
      <c r="R112" s="359">
        <f t="shared" si="19"/>
        <v>1.4086928406466512E-2</v>
      </c>
      <c r="S112" s="360">
        <f t="shared" si="19"/>
        <v>1.5353459584295615E-2</v>
      </c>
      <c r="T112" s="362">
        <f t="shared" si="19"/>
        <v>1.6051344110854505E-2</v>
      </c>
      <c r="U112" s="364"/>
      <c r="V112" s="365">
        <f t="shared" si="14"/>
        <v>1.92206688E-2</v>
      </c>
      <c r="W112" s="366">
        <f t="shared" si="15"/>
        <v>1.8771546239999999E-2</v>
      </c>
      <c r="X112" s="362">
        <f t="shared" si="16"/>
        <v>2.184717408E-2</v>
      </c>
      <c r="Y112" s="363"/>
    </row>
    <row r="113" spans="1:25" x14ac:dyDescent="0.2">
      <c r="A113" s="34">
        <v>2082</v>
      </c>
      <c r="B113" s="359">
        <f t="shared" si="5"/>
        <v>2.5984750000000001</v>
      </c>
      <c r="C113" s="360">
        <f t="shared" si="6"/>
        <v>4.2399384799183339</v>
      </c>
      <c r="D113" s="360">
        <f t="shared" si="7"/>
        <v>6.329472</v>
      </c>
      <c r="E113" s="361">
        <f t="shared" si="8"/>
        <v>0.35851699999999997</v>
      </c>
      <c r="F113" s="359">
        <f t="shared" si="9"/>
        <v>2.6857890000000002</v>
      </c>
      <c r="G113" s="360">
        <f t="shared" si="10"/>
        <v>3.3777889999999999</v>
      </c>
      <c r="H113" s="360">
        <f t="shared" si="11"/>
        <v>4.5313670000000004</v>
      </c>
      <c r="I113" s="361">
        <f t="shared" si="11"/>
        <v>0.66552418896801147</v>
      </c>
      <c r="J113" s="359">
        <f t="shared" si="11"/>
        <v>3.028877</v>
      </c>
      <c r="K113" s="360">
        <f t="shared" si="12"/>
        <v>6.364147568058419</v>
      </c>
      <c r="L113" s="360">
        <f t="shared" si="11"/>
        <v>7.6137819999999996</v>
      </c>
      <c r="M113" s="361">
        <f t="shared" si="11"/>
        <v>0.38909400000000005</v>
      </c>
      <c r="N113" s="359">
        <f t="shared" si="3"/>
        <v>0.1432216045985823</v>
      </c>
      <c r="O113" s="360">
        <f t="shared" si="18"/>
        <v>0.12267980257822257</v>
      </c>
      <c r="P113" s="362">
        <f t="shared" si="4"/>
        <v>0.18645778496003285</v>
      </c>
      <c r="Q113" s="363"/>
      <c r="R113" s="359">
        <f t="shared" si="19"/>
        <v>1.4086928406466512E-2</v>
      </c>
      <c r="S113" s="360">
        <f t="shared" si="19"/>
        <v>1.5353459584295615E-2</v>
      </c>
      <c r="T113" s="362">
        <f t="shared" si="19"/>
        <v>1.6051344110854505E-2</v>
      </c>
      <c r="U113" s="364"/>
      <c r="V113" s="365">
        <f t="shared" si="14"/>
        <v>1.92206688E-2</v>
      </c>
      <c r="W113" s="366">
        <f t="shared" si="15"/>
        <v>1.8771546239999999E-2</v>
      </c>
      <c r="X113" s="362">
        <f t="shared" si="16"/>
        <v>2.184717408E-2</v>
      </c>
      <c r="Y113" s="363"/>
    </row>
    <row r="114" spans="1:25" x14ac:dyDescent="0.2">
      <c r="A114" s="34">
        <v>2083</v>
      </c>
      <c r="B114" s="359">
        <f t="shared" si="5"/>
        <v>2.5984750000000001</v>
      </c>
      <c r="C114" s="360">
        <f t="shared" si="6"/>
        <v>4.2484183568781706</v>
      </c>
      <c r="D114" s="360">
        <f t="shared" si="7"/>
        <v>6.329472</v>
      </c>
      <c r="E114" s="361">
        <f t="shared" si="8"/>
        <v>0.35851699999999997</v>
      </c>
      <c r="F114" s="359">
        <f t="shared" si="9"/>
        <v>2.6857890000000002</v>
      </c>
      <c r="G114" s="360">
        <f t="shared" si="10"/>
        <v>3.3777889999999999</v>
      </c>
      <c r="H114" s="360">
        <f t="shared" si="11"/>
        <v>4.5313670000000004</v>
      </c>
      <c r="I114" s="361">
        <f t="shared" si="11"/>
        <v>0.66552418896801147</v>
      </c>
      <c r="J114" s="359">
        <f t="shared" si="11"/>
        <v>3.028877</v>
      </c>
      <c r="K114" s="360">
        <f t="shared" si="12"/>
        <v>6.4086966010348272</v>
      </c>
      <c r="L114" s="360">
        <f t="shared" si="11"/>
        <v>7.6137819999999996</v>
      </c>
      <c r="M114" s="361">
        <f t="shared" si="11"/>
        <v>0.38909400000000005</v>
      </c>
      <c r="N114" s="359">
        <f t="shared" si="3"/>
        <v>0.1438583039964538</v>
      </c>
      <c r="O114" s="360">
        <f t="shared" si="18"/>
        <v>0.12267980257822257</v>
      </c>
      <c r="P114" s="362">
        <f t="shared" si="4"/>
        <v>0.18781624843367961</v>
      </c>
      <c r="Q114" s="363"/>
      <c r="R114" s="359">
        <f t="shared" si="19"/>
        <v>1.4086928406466512E-2</v>
      </c>
      <c r="S114" s="360">
        <f t="shared" si="19"/>
        <v>1.5353459584295615E-2</v>
      </c>
      <c r="T114" s="362">
        <f t="shared" si="19"/>
        <v>1.6051344110854505E-2</v>
      </c>
      <c r="U114" s="364"/>
      <c r="V114" s="365">
        <f t="shared" si="14"/>
        <v>1.92206688E-2</v>
      </c>
      <c r="W114" s="366">
        <f t="shared" si="15"/>
        <v>1.8771546239999999E-2</v>
      </c>
      <c r="X114" s="362">
        <f t="shared" si="16"/>
        <v>2.184717408E-2</v>
      </c>
      <c r="Y114" s="363"/>
    </row>
    <row r="115" spans="1:25" x14ac:dyDescent="0.2">
      <c r="A115" s="34">
        <v>2084</v>
      </c>
      <c r="B115" s="359">
        <f t="shared" si="5"/>
        <v>2.5984750000000001</v>
      </c>
      <c r="C115" s="360">
        <f t="shared" si="6"/>
        <v>4.2569151935919267</v>
      </c>
      <c r="D115" s="360">
        <f t="shared" si="7"/>
        <v>6.329472</v>
      </c>
      <c r="E115" s="361">
        <f t="shared" si="8"/>
        <v>0.35851699999999997</v>
      </c>
      <c r="F115" s="359">
        <f t="shared" si="9"/>
        <v>2.6857890000000002</v>
      </c>
      <c r="G115" s="360">
        <f t="shared" si="10"/>
        <v>3.3777889999999999</v>
      </c>
      <c r="H115" s="360">
        <f t="shared" si="11"/>
        <v>4.5313670000000004</v>
      </c>
      <c r="I115" s="361">
        <f t="shared" si="11"/>
        <v>0.66552418896801147</v>
      </c>
      <c r="J115" s="359">
        <f t="shared" si="11"/>
        <v>3.028877</v>
      </c>
      <c r="K115" s="360">
        <f t="shared" si="12"/>
        <v>6.4535574772420707</v>
      </c>
      <c r="L115" s="360">
        <f>L114</f>
        <v>7.6137819999999996</v>
      </c>
      <c r="M115" s="361">
        <f>M114</f>
        <v>0.38909400000000005</v>
      </c>
      <c r="N115" s="359">
        <f t="shared" si="3"/>
        <v>0.14449783387597218</v>
      </c>
      <c r="O115" s="360">
        <f t="shared" si="18"/>
        <v>0.12267980257822257</v>
      </c>
      <c r="P115" s="362">
        <f t="shared" si="4"/>
        <v>0.1891846091771541</v>
      </c>
      <c r="Q115" s="363"/>
      <c r="R115" s="359">
        <f t="shared" ref="R115:T130" si="20">R114</f>
        <v>1.4086928406466512E-2</v>
      </c>
      <c r="S115" s="360">
        <f t="shared" si="20"/>
        <v>1.5353459584295615E-2</v>
      </c>
      <c r="T115" s="362">
        <f t="shared" si="20"/>
        <v>1.6051344110854505E-2</v>
      </c>
      <c r="U115" s="364"/>
      <c r="V115" s="365">
        <f t="shared" si="14"/>
        <v>1.92206688E-2</v>
      </c>
      <c r="W115" s="366">
        <f t="shared" si="15"/>
        <v>1.8771546239999999E-2</v>
      </c>
      <c r="X115" s="362">
        <f t="shared" si="16"/>
        <v>2.184717408E-2</v>
      </c>
      <c r="Y115" s="363"/>
    </row>
    <row r="116" spans="1:25" x14ac:dyDescent="0.2">
      <c r="A116" s="34">
        <v>2085</v>
      </c>
      <c r="B116" s="359">
        <f t="shared" si="5"/>
        <v>2.5984750000000001</v>
      </c>
      <c r="C116" s="360">
        <f t="shared" si="6"/>
        <v>4.2654290239791104</v>
      </c>
      <c r="D116" s="360">
        <f t="shared" si="7"/>
        <v>6.329472</v>
      </c>
      <c r="E116" s="361">
        <f t="shared" si="8"/>
        <v>0.35851699999999997</v>
      </c>
      <c r="F116" s="359">
        <f t="shared" si="9"/>
        <v>2.6857890000000002</v>
      </c>
      <c r="G116" s="360">
        <f t="shared" si="10"/>
        <v>3.3777889999999999</v>
      </c>
      <c r="H116" s="360">
        <f t="shared" ref="H116:M131" si="21">H115</f>
        <v>4.5313670000000004</v>
      </c>
      <c r="I116" s="361">
        <f t="shared" si="21"/>
        <v>0.66552418896801147</v>
      </c>
      <c r="J116" s="359">
        <f t="shared" si="21"/>
        <v>3.028877</v>
      </c>
      <c r="K116" s="360">
        <f t="shared" si="12"/>
        <v>6.4987323795827647</v>
      </c>
      <c r="L116" s="360">
        <f t="shared" si="21"/>
        <v>7.6137819999999996</v>
      </c>
      <c r="M116" s="361">
        <f t="shared" si="21"/>
        <v>0.38909400000000005</v>
      </c>
      <c r="N116" s="359">
        <f t="shared" si="3"/>
        <v>0.14514020682019682</v>
      </c>
      <c r="O116" s="360">
        <f t="shared" si="18"/>
        <v>0.12267980257822257</v>
      </c>
      <c r="P116" s="362">
        <f t="shared" si="4"/>
        <v>0.19056293929835763</v>
      </c>
      <c r="Q116" s="363"/>
      <c r="R116" s="359">
        <f t="shared" si="20"/>
        <v>1.4086928406466512E-2</v>
      </c>
      <c r="S116" s="360">
        <f t="shared" si="20"/>
        <v>1.5353459584295615E-2</v>
      </c>
      <c r="T116" s="362">
        <f t="shared" si="20"/>
        <v>1.6051344110854505E-2</v>
      </c>
      <c r="U116" s="364"/>
      <c r="V116" s="365">
        <f t="shared" si="14"/>
        <v>1.92206688E-2</v>
      </c>
      <c r="W116" s="366">
        <f t="shared" si="15"/>
        <v>1.8771546239999999E-2</v>
      </c>
      <c r="X116" s="362">
        <f t="shared" si="16"/>
        <v>2.184717408E-2</v>
      </c>
      <c r="Y116" s="363"/>
    </row>
    <row r="117" spans="1:25" x14ac:dyDescent="0.2">
      <c r="A117" s="34">
        <v>2086</v>
      </c>
      <c r="B117" s="359">
        <f t="shared" si="5"/>
        <v>2.5984750000000001</v>
      </c>
      <c r="C117" s="360">
        <f t="shared" si="6"/>
        <v>4.2739598820270688</v>
      </c>
      <c r="D117" s="360">
        <f t="shared" si="7"/>
        <v>6.329472</v>
      </c>
      <c r="E117" s="361">
        <f t="shared" si="8"/>
        <v>0.35851699999999997</v>
      </c>
      <c r="F117" s="359">
        <f t="shared" si="9"/>
        <v>2.6857890000000002</v>
      </c>
      <c r="G117" s="360">
        <f t="shared" si="10"/>
        <v>3.3777889999999999</v>
      </c>
      <c r="H117" s="360">
        <f t="shared" si="21"/>
        <v>4.5313670000000004</v>
      </c>
      <c r="I117" s="361">
        <f t="shared" si="21"/>
        <v>0.66552418896801147</v>
      </c>
      <c r="J117" s="359">
        <f t="shared" si="21"/>
        <v>3.028877</v>
      </c>
      <c r="K117" s="360">
        <f t="shared" si="12"/>
        <v>6.5442235062398435</v>
      </c>
      <c r="L117" s="360">
        <f t="shared" si="21"/>
        <v>7.6137819999999996</v>
      </c>
      <c r="M117" s="361">
        <f t="shared" si="21"/>
        <v>0.38909400000000005</v>
      </c>
      <c r="N117" s="359">
        <f t="shared" si="3"/>
        <v>0.14578543546812581</v>
      </c>
      <c r="O117" s="360">
        <f t="shared" si="18"/>
        <v>0.12267980257822257</v>
      </c>
      <c r="P117" s="362">
        <f t="shared" si="4"/>
        <v>0.19195131143054334</v>
      </c>
      <c r="Q117" s="363"/>
      <c r="R117" s="359">
        <f t="shared" si="20"/>
        <v>1.4086928406466512E-2</v>
      </c>
      <c r="S117" s="360">
        <f t="shared" si="20"/>
        <v>1.5353459584295615E-2</v>
      </c>
      <c r="T117" s="362">
        <f t="shared" si="20"/>
        <v>1.6051344110854505E-2</v>
      </c>
      <c r="U117" s="364"/>
      <c r="V117" s="365">
        <f t="shared" si="14"/>
        <v>1.92206688E-2</v>
      </c>
      <c r="W117" s="366">
        <f t="shared" si="15"/>
        <v>1.8771546239999999E-2</v>
      </c>
      <c r="X117" s="362">
        <f t="shared" si="16"/>
        <v>2.184717408E-2</v>
      </c>
      <c r="Y117" s="363"/>
    </row>
    <row r="118" spans="1:25" x14ac:dyDescent="0.2">
      <c r="A118" s="34">
        <v>2087</v>
      </c>
      <c r="B118" s="359">
        <f t="shared" si="5"/>
        <v>2.5984750000000001</v>
      </c>
      <c r="C118" s="360">
        <f t="shared" si="6"/>
        <v>4.2825078017911231</v>
      </c>
      <c r="D118" s="360">
        <f t="shared" si="7"/>
        <v>6.329472</v>
      </c>
      <c r="E118" s="361">
        <f t="shared" si="8"/>
        <v>0.35851699999999997</v>
      </c>
      <c r="F118" s="359">
        <f t="shared" si="9"/>
        <v>2.6857890000000002</v>
      </c>
      <c r="G118" s="360">
        <f t="shared" si="10"/>
        <v>3.3777889999999999</v>
      </c>
      <c r="H118" s="360">
        <f t="shared" si="21"/>
        <v>4.5313670000000004</v>
      </c>
      <c r="I118" s="361">
        <f t="shared" si="21"/>
        <v>0.66552418896801147</v>
      </c>
      <c r="J118" s="359">
        <f t="shared" si="21"/>
        <v>3.028877</v>
      </c>
      <c r="K118" s="360">
        <f t="shared" si="12"/>
        <v>6.5900330707835213</v>
      </c>
      <c r="L118" s="360">
        <f t="shared" si="21"/>
        <v>7.6137819999999996</v>
      </c>
      <c r="M118" s="361">
        <f t="shared" si="21"/>
        <v>0.38909400000000005</v>
      </c>
      <c r="N118" s="359">
        <f t="shared" si="3"/>
        <v>0.14643353251494459</v>
      </c>
      <c r="O118" s="360">
        <f t="shared" si="18"/>
        <v>0.12267980257822257</v>
      </c>
      <c r="P118" s="362">
        <f t="shared" si="4"/>
        <v>0.1933497987361438</v>
      </c>
      <c r="Q118" s="363"/>
      <c r="R118" s="359">
        <f t="shared" si="20"/>
        <v>1.4086928406466512E-2</v>
      </c>
      <c r="S118" s="360">
        <f t="shared" si="20"/>
        <v>1.5353459584295615E-2</v>
      </c>
      <c r="T118" s="362">
        <f t="shared" si="20"/>
        <v>1.6051344110854505E-2</v>
      </c>
      <c r="U118" s="364"/>
      <c r="V118" s="365">
        <f t="shared" si="14"/>
        <v>1.92206688E-2</v>
      </c>
      <c r="W118" s="366">
        <f t="shared" si="15"/>
        <v>1.8771546239999999E-2</v>
      </c>
      <c r="X118" s="362">
        <f t="shared" si="16"/>
        <v>2.184717408E-2</v>
      </c>
      <c r="Y118" s="363"/>
    </row>
    <row r="119" spans="1:25" x14ac:dyDescent="0.2">
      <c r="A119" s="34">
        <v>2088</v>
      </c>
      <c r="B119" s="359">
        <f t="shared" si="5"/>
        <v>2.5984750000000001</v>
      </c>
      <c r="C119" s="360">
        <f t="shared" si="6"/>
        <v>4.2910728173947055</v>
      </c>
      <c r="D119" s="360">
        <f t="shared" si="7"/>
        <v>6.329472</v>
      </c>
      <c r="E119" s="361">
        <f t="shared" si="8"/>
        <v>0.35851699999999997</v>
      </c>
      <c r="F119" s="359">
        <f t="shared" si="9"/>
        <v>2.6857890000000002</v>
      </c>
      <c r="G119" s="360">
        <f t="shared" si="10"/>
        <v>3.3777889999999999</v>
      </c>
      <c r="H119" s="360">
        <f t="shared" si="21"/>
        <v>4.5313670000000004</v>
      </c>
      <c r="I119" s="361">
        <f t="shared" si="21"/>
        <v>0.66552418896801147</v>
      </c>
      <c r="J119" s="359">
        <f t="shared" si="21"/>
        <v>3.028877</v>
      </c>
      <c r="K119" s="360">
        <f t="shared" si="12"/>
        <v>6.6361633022790052</v>
      </c>
      <c r="L119" s="360">
        <f t="shared" si="21"/>
        <v>7.6137819999999996</v>
      </c>
      <c r="M119" s="361">
        <f t="shared" si="21"/>
        <v>0.38909400000000005</v>
      </c>
      <c r="N119" s="359">
        <f t="shared" si="3"/>
        <v>0.14708451071227577</v>
      </c>
      <c r="O119" s="360">
        <f t="shared" si="18"/>
        <v>0.12267980257822257</v>
      </c>
      <c r="P119" s="362">
        <f t="shared" si="4"/>
        <v>0.19475847491062642</v>
      </c>
      <c r="Q119" s="363"/>
      <c r="R119" s="359">
        <f t="shared" si="20"/>
        <v>1.4086928406466512E-2</v>
      </c>
      <c r="S119" s="360">
        <f t="shared" si="20"/>
        <v>1.5353459584295615E-2</v>
      </c>
      <c r="T119" s="362">
        <f t="shared" si="20"/>
        <v>1.6051344110854505E-2</v>
      </c>
      <c r="U119" s="364"/>
      <c r="V119" s="365">
        <f t="shared" si="14"/>
        <v>1.92206688E-2</v>
      </c>
      <c r="W119" s="366">
        <f t="shared" si="15"/>
        <v>1.8771546239999999E-2</v>
      </c>
      <c r="X119" s="362">
        <f t="shared" si="16"/>
        <v>2.184717408E-2</v>
      </c>
      <c r="Y119" s="363"/>
    </row>
    <row r="120" spans="1:25" x14ac:dyDescent="0.2">
      <c r="A120" s="34">
        <v>2089</v>
      </c>
      <c r="B120" s="359">
        <f t="shared" si="5"/>
        <v>2.5984750000000001</v>
      </c>
      <c r="C120" s="360">
        <f t="shared" si="6"/>
        <v>4.2996549630294947</v>
      </c>
      <c r="D120" s="360">
        <f t="shared" si="7"/>
        <v>6.329472</v>
      </c>
      <c r="E120" s="361">
        <f t="shared" si="8"/>
        <v>0.35851699999999997</v>
      </c>
      <c r="F120" s="359">
        <f t="shared" si="9"/>
        <v>2.6857890000000002</v>
      </c>
      <c r="G120" s="360">
        <f t="shared" si="10"/>
        <v>3.3777889999999999</v>
      </c>
      <c r="H120" s="360">
        <f t="shared" si="21"/>
        <v>4.5313670000000004</v>
      </c>
      <c r="I120" s="361">
        <f t="shared" si="21"/>
        <v>0.66552418896801147</v>
      </c>
      <c r="J120" s="359">
        <f t="shared" si="21"/>
        <v>3.028877</v>
      </c>
      <c r="K120" s="360">
        <f t="shared" si="12"/>
        <v>6.6826164453949577</v>
      </c>
      <c r="L120" s="360">
        <f t="shared" si="21"/>
        <v>7.6137819999999996</v>
      </c>
      <c r="M120" s="361">
        <f t="shared" si="21"/>
        <v>0.38909400000000005</v>
      </c>
      <c r="N120" s="359">
        <f t="shared" si="3"/>
        <v>0.14773838286842991</v>
      </c>
      <c r="O120" s="360">
        <f t="shared" si="18"/>
        <v>0.12267980257822257</v>
      </c>
      <c r="P120" s="362">
        <f t="shared" si="4"/>
        <v>0.19617741418637694</v>
      </c>
      <c r="Q120" s="363"/>
      <c r="R120" s="359">
        <f t="shared" si="20"/>
        <v>1.4086928406466512E-2</v>
      </c>
      <c r="S120" s="360">
        <f t="shared" si="20"/>
        <v>1.5353459584295615E-2</v>
      </c>
      <c r="T120" s="362">
        <f t="shared" si="20"/>
        <v>1.6051344110854505E-2</v>
      </c>
      <c r="U120" s="364"/>
      <c r="V120" s="365">
        <f t="shared" si="14"/>
        <v>1.92206688E-2</v>
      </c>
      <c r="W120" s="366">
        <f t="shared" si="15"/>
        <v>1.8771546239999999E-2</v>
      </c>
      <c r="X120" s="362">
        <f t="shared" si="16"/>
        <v>2.184717408E-2</v>
      </c>
      <c r="Y120" s="363"/>
    </row>
    <row r="121" spans="1:25" x14ac:dyDescent="0.2">
      <c r="A121" s="34">
        <v>2090</v>
      </c>
      <c r="B121" s="359">
        <f t="shared" si="5"/>
        <v>2.5984750000000001</v>
      </c>
      <c r="C121" s="360">
        <f t="shared" si="6"/>
        <v>4.308254272955554</v>
      </c>
      <c r="D121" s="360">
        <f t="shared" si="7"/>
        <v>6.329472</v>
      </c>
      <c r="E121" s="361">
        <f t="shared" si="8"/>
        <v>0.35851699999999997</v>
      </c>
      <c r="F121" s="359">
        <f t="shared" si="9"/>
        <v>2.6857890000000002</v>
      </c>
      <c r="G121" s="360">
        <f t="shared" si="10"/>
        <v>3.3777889999999999</v>
      </c>
      <c r="H121" s="360">
        <f t="shared" si="21"/>
        <v>4.5313670000000004</v>
      </c>
      <c r="I121" s="361">
        <f t="shared" si="21"/>
        <v>0.66552418896801147</v>
      </c>
      <c r="J121" s="359">
        <f t="shared" si="21"/>
        <v>3.028877</v>
      </c>
      <c r="K121" s="360">
        <f t="shared" si="12"/>
        <v>6.7293947605127213</v>
      </c>
      <c r="L121" s="360">
        <f t="shared" si="21"/>
        <v>7.6137819999999996</v>
      </c>
      <c r="M121" s="361">
        <f t="shared" si="21"/>
        <v>0.38909400000000005</v>
      </c>
      <c r="N121" s="359">
        <f t="shared" si="3"/>
        <v>0.14839516184865767</v>
      </c>
      <c r="O121" s="360">
        <f t="shared" si="18"/>
        <v>0.12267980257822257</v>
      </c>
      <c r="P121" s="362">
        <f t="shared" si="4"/>
        <v>0.19760669133661118</v>
      </c>
      <c r="Q121" s="363"/>
      <c r="R121" s="359">
        <f t="shared" si="20"/>
        <v>1.4086928406466512E-2</v>
      </c>
      <c r="S121" s="360">
        <f t="shared" si="20"/>
        <v>1.5353459584295615E-2</v>
      </c>
      <c r="T121" s="362">
        <f t="shared" si="20"/>
        <v>1.6051344110854505E-2</v>
      </c>
      <c r="U121" s="364"/>
      <c r="V121" s="365">
        <f t="shared" si="14"/>
        <v>1.92206688E-2</v>
      </c>
      <c r="W121" s="366">
        <f t="shared" si="15"/>
        <v>1.8771546239999999E-2</v>
      </c>
      <c r="X121" s="362">
        <f t="shared" si="16"/>
        <v>2.184717408E-2</v>
      </c>
      <c r="Y121" s="363"/>
    </row>
    <row r="122" spans="1:25" x14ac:dyDescent="0.2">
      <c r="A122" s="34">
        <v>2091</v>
      </c>
      <c r="B122" s="359">
        <f t="shared" si="5"/>
        <v>2.5984750000000001</v>
      </c>
      <c r="C122" s="360">
        <f t="shared" si="6"/>
        <v>4.3168707815014651</v>
      </c>
      <c r="D122" s="360">
        <f t="shared" si="7"/>
        <v>6.329472</v>
      </c>
      <c r="E122" s="361">
        <f t="shared" si="8"/>
        <v>0.35851699999999997</v>
      </c>
      <c r="F122" s="359">
        <f t="shared" si="9"/>
        <v>2.6857890000000002</v>
      </c>
      <c r="G122" s="360">
        <f t="shared" si="10"/>
        <v>3.3777889999999999</v>
      </c>
      <c r="H122" s="360">
        <f t="shared" si="21"/>
        <v>4.5313670000000004</v>
      </c>
      <c r="I122" s="361">
        <f t="shared" si="21"/>
        <v>0.66552418896801147</v>
      </c>
      <c r="J122" s="359">
        <f t="shared" si="21"/>
        <v>3.028877</v>
      </c>
      <c r="K122" s="360">
        <f t="shared" si="12"/>
        <v>6.7765005238363099</v>
      </c>
      <c r="L122" s="360">
        <f t="shared" si="21"/>
        <v>7.6137819999999996</v>
      </c>
      <c r="M122" s="361">
        <f t="shared" si="21"/>
        <v>0.38909400000000005</v>
      </c>
      <c r="N122" s="359">
        <f t="shared" si="3"/>
        <v>0.14905486057540285</v>
      </c>
      <c r="O122" s="360">
        <f t="shared" si="18"/>
        <v>0.12267980257822257</v>
      </c>
      <c r="P122" s="362">
        <f t="shared" si="4"/>
        <v>0.19904638167931538</v>
      </c>
      <c r="Q122" s="363"/>
      <c r="R122" s="359">
        <f t="shared" si="20"/>
        <v>1.4086928406466512E-2</v>
      </c>
      <c r="S122" s="360">
        <f t="shared" si="20"/>
        <v>1.5353459584295615E-2</v>
      </c>
      <c r="T122" s="362">
        <f t="shared" si="20"/>
        <v>1.6051344110854505E-2</v>
      </c>
      <c r="U122" s="364"/>
      <c r="V122" s="365">
        <f t="shared" si="14"/>
        <v>1.92206688E-2</v>
      </c>
      <c r="W122" s="366">
        <f t="shared" si="15"/>
        <v>1.8771546239999999E-2</v>
      </c>
      <c r="X122" s="362">
        <f t="shared" si="16"/>
        <v>2.184717408E-2</v>
      </c>
      <c r="Y122" s="363"/>
    </row>
    <row r="123" spans="1:25" x14ac:dyDescent="0.2">
      <c r="A123" s="34">
        <v>2092</v>
      </c>
      <c r="B123" s="359">
        <f t="shared" si="5"/>
        <v>2.5984750000000001</v>
      </c>
      <c r="C123" s="360">
        <f t="shared" si="6"/>
        <v>4.3255045230644678</v>
      </c>
      <c r="D123" s="360">
        <f t="shared" si="7"/>
        <v>6.329472</v>
      </c>
      <c r="E123" s="361">
        <f t="shared" si="8"/>
        <v>0.35851699999999997</v>
      </c>
      <c r="F123" s="359">
        <f t="shared" si="9"/>
        <v>2.6857890000000002</v>
      </c>
      <c r="G123" s="360">
        <f t="shared" si="10"/>
        <v>3.3777889999999999</v>
      </c>
      <c r="H123" s="360">
        <f t="shared" si="21"/>
        <v>4.5313670000000004</v>
      </c>
      <c r="I123" s="361">
        <f t="shared" si="21"/>
        <v>0.66552418896801147</v>
      </c>
      <c r="J123" s="359">
        <f t="shared" si="21"/>
        <v>3.028877</v>
      </c>
      <c r="K123" s="360">
        <f t="shared" si="12"/>
        <v>6.8239360275031631</v>
      </c>
      <c r="L123" s="360">
        <f t="shared" si="21"/>
        <v>7.6137819999999996</v>
      </c>
      <c r="M123" s="361">
        <f t="shared" si="21"/>
        <v>0.38909400000000005</v>
      </c>
      <c r="N123" s="359">
        <f t="shared" si="3"/>
        <v>0.14971749202855666</v>
      </c>
      <c r="O123" s="360">
        <f t="shared" si="18"/>
        <v>0.12267980257822257</v>
      </c>
      <c r="P123" s="362">
        <f t="shared" si="4"/>
        <v>0.20049656108121516</v>
      </c>
      <c r="Q123" s="363"/>
      <c r="R123" s="359">
        <f t="shared" si="20"/>
        <v>1.4086928406466512E-2</v>
      </c>
      <c r="S123" s="360">
        <f t="shared" si="20"/>
        <v>1.5353459584295615E-2</v>
      </c>
      <c r="T123" s="362">
        <f t="shared" si="20"/>
        <v>1.6051344110854505E-2</v>
      </c>
      <c r="U123" s="364"/>
      <c r="V123" s="365">
        <f t="shared" si="14"/>
        <v>1.92206688E-2</v>
      </c>
      <c r="W123" s="366">
        <f t="shared" si="15"/>
        <v>1.8771546239999999E-2</v>
      </c>
      <c r="X123" s="362">
        <f t="shared" si="16"/>
        <v>2.184717408E-2</v>
      </c>
      <c r="Y123" s="363"/>
    </row>
    <row r="124" spans="1:25" x14ac:dyDescent="0.2">
      <c r="A124" s="34">
        <v>2093</v>
      </c>
      <c r="B124" s="359">
        <f t="shared" si="5"/>
        <v>2.5984750000000001</v>
      </c>
      <c r="C124" s="360">
        <f t="shared" si="6"/>
        <v>4.3341555321105965</v>
      </c>
      <c r="D124" s="360">
        <f t="shared" si="7"/>
        <v>6.329472</v>
      </c>
      <c r="E124" s="361">
        <f t="shared" si="8"/>
        <v>0.35851699999999997</v>
      </c>
      <c r="F124" s="359">
        <f t="shared" si="9"/>
        <v>2.6857890000000002</v>
      </c>
      <c r="G124" s="360">
        <f t="shared" si="10"/>
        <v>3.3777889999999999</v>
      </c>
      <c r="H124" s="360">
        <f t="shared" si="21"/>
        <v>4.5313670000000004</v>
      </c>
      <c r="I124" s="361">
        <f t="shared" si="21"/>
        <v>0.66552418896801147</v>
      </c>
      <c r="J124" s="359">
        <f t="shared" si="21"/>
        <v>3.028877</v>
      </c>
      <c r="K124" s="360">
        <f t="shared" si="12"/>
        <v>6.8717035796956845</v>
      </c>
      <c r="L124" s="360">
        <f t="shared" si="21"/>
        <v>7.6137819999999996</v>
      </c>
      <c r="M124" s="361">
        <f t="shared" si="21"/>
        <v>0.38909400000000005</v>
      </c>
      <c r="N124" s="359">
        <f t="shared" si="3"/>
        <v>0.15038306924571318</v>
      </c>
      <c r="O124" s="360">
        <f t="shared" si="18"/>
        <v>0.12267980257822257</v>
      </c>
      <c r="P124" s="362">
        <f t="shared" si="4"/>
        <v>0.2019573059617735</v>
      </c>
      <c r="Q124" s="363"/>
      <c r="R124" s="359">
        <f t="shared" si="20"/>
        <v>1.4086928406466512E-2</v>
      </c>
      <c r="S124" s="360">
        <f t="shared" si="20"/>
        <v>1.5353459584295615E-2</v>
      </c>
      <c r="T124" s="362">
        <f t="shared" si="20"/>
        <v>1.6051344110854505E-2</v>
      </c>
      <c r="U124" s="364"/>
      <c r="V124" s="365">
        <f t="shared" si="14"/>
        <v>1.92206688E-2</v>
      </c>
      <c r="W124" s="366">
        <f t="shared" si="15"/>
        <v>1.8771546239999999E-2</v>
      </c>
      <c r="X124" s="362">
        <f t="shared" si="16"/>
        <v>2.184717408E-2</v>
      </c>
      <c r="Y124" s="363"/>
    </row>
    <row r="125" spans="1:25" x14ac:dyDescent="0.2">
      <c r="A125" s="34">
        <v>2094</v>
      </c>
      <c r="B125" s="359">
        <f t="shared" si="5"/>
        <v>2.5984750000000001</v>
      </c>
      <c r="C125" s="360">
        <f t="shared" si="6"/>
        <v>4.3428238431748181</v>
      </c>
      <c r="D125" s="360">
        <f t="shared" si="7"/>
        <v>6.329472</v>
      </c>
      <c r="E125" s="361">
        <f t="shared" si="8"/>
        <v>0.35851699999999997</v>
      </c>
      <c r="F125" s="359">
        <f t="shared" si="9"/>
        <v>2.6857890000000002</v>
      </c>
      <c r="G125" s="360">
        <f t="shared" si="10"/>
        <v>3.3777889999999999</v>
      </c>
      <c r="H125" s="360">
        <f t="shared" si="21"/>
        <v>4.5313670000000004</v>
      </c>
      <c r="I125" s="361">
        <f t="shared" si="21"/>
        <v>0.66552418896801147</v>
      </c>
      <c r="J125" s="359">
        <f t="shared" si="21"/>
        <v>3.028877</v>
      </c>
      <c r="K125" s="360">
        <f t="shared" si="12"/>
        <v>6.9198055047535538</v>
      </c>
      <c r="L125" s="360">
        <f t="shared" si="21"/>
        <v>7.6137819999999996</v>
      </c>
      <c r="M125" s="361">
        <f t="shared" si="21"/>
        <v>0.38909400000000005</v>
      </c>
      <c r="N125" s="359">
        <f t="shared" si="3"/>
        <v>0.15105160532242573</v>
      </c>
      <c r="O125" s="360">
        <f t="shared" si="18"/>
        <v>0.12267980257822257</v>
      </c>
      <c r="P125" s="362">
        <f t="shared" si="4"/>
        <v>0.20342869329721772</v>
      </c>
      <c r="Q125" s="363"/>
      <c r="R125" s="359">
        <f t="shared" si="20"/>
        <v>1.4086928406466512E-2</v>
      </c>
      <c r="S125" s="360">
        <f t="shared" si="20"/>
        <v>1.5353459584295615E-2</v>
      </c>
      <c r="T125" s="362">
        <f t="shared" si="20"/>
        <v>1.6051344110854505E-2</v>
      </c>
      <c r="U125" s="364"/>
      <c r="V125" s="365">
        <f t="shared" si="14"/>
        <v>1.92206688E-2</v>
      </c>
      <c r="W125" s="366">
        <f t="shared" si="15"/>
        <v>1.8771546239999999E-2</v>
      </c>
      <c r="X125" s="362">
        <f t="shared" si="16"/>
        <v>2.184717408E-2</v>
      </c>
      <c r="Y125" s="363"/>
    </row>
    <row r="126" spans="1:25" x14ac:dyDescent="0.2">
      <c r="A126" s="34">
        <v>2095</v>
      </c>
      <c r="B126" s="359">
        <f t="shared" si="5"/>
        <v>2.5984750000000001</v>
      </c>
      <c r="C126" s="360">
        <f t="shared" si="6"/>
        <v>4.3515094908611678</v>
      </c>
      <c r="D126" s="360">
        <f t="shared" si="7"/>
        <v>6.329472</v>
      </c>
      <c r="E126" s="361">
        <f t="shared" si="8"/>
        <v>0.35851699999999997</v>
      </c>
      <c r="F126" s="359">
        <f t="shared" si="9"/>
        <v>2.6857890000000002</v>
      </c>
      <c r="G126" s="360">
        <f t="shared" si="10"/>
        <v>3.3777889999999999</v>
      </c>
      <c r="H126" s="360">
        <f t="shared" si="21"/>
        <v>4.5313670000000004</v>
      </c>
      <c r="I126" s="361">
        <f t="shared" si="21"/>
        <v>0.66552418896801147</v>
      </c>
      <c r="J126" s="359">
        <f t="shared" si="21"/>
        <v>3.028877</v>
      </c>
      <c r="K126" s="360">
        <f t="shared" si="12"/>
        <v>6.9682441432868281</v>
      </c>
      <c r="L126" s="360">
        <f t="shared" si="21"/>
        <v>7.6137819999999996</v>
      </c>
      <c r="M126" s="361">
        <f t="shared" si="21"/>
        <v>0.38909400000000005</v>
      </c>
      <c r="N126" s="359">
        <f t="shared" si="3"/>
        <v>0.15172311341246472</v>
      </c>
      <c r="O126" s="360">
        <f t="shared" si="18"/>
        <v>0.12267980257822257</v>
      </c>
      <c r="P126" s="362">
        <f t="shared" si="4"/>
        <v>0.20491080062459585</v>
      </c>
      <c r="Q126" s="363"/>
      <c r="R126" s="359">
        <f t="shared" si="20"/>
        <v>1.4086928406466512E-2</v>
      </c>
      <c r="S126" s="360">
        <f t="shared" si="20"/>
        <v>1.5353459584295615E-2</v>
      </c>
      <c r="T126" s="362">
        <f t="shared" si="20"/>
        <v>1.6051344110854505E-2</v>
      </c>
      <c r="U126" s="364"/>
      <c r="V126" s="365">
        <f t="shared" si="14"/>
        <v>1.92206688E-2</v>
      </c>
      <c r="W126" s="366">
        <f t="shared" si="15"/>
        <v>1.8771546239999999E-2</v>
      </c>
      <c r="X126" s="362">
        <f t="shared" si="16"/>
        <v>2.184717408E-2</v>
      </c>
      <c r="Y126" s="363"/>
    </row>
    <row r="127" spans="1:25" x14ac:dyDescent="0.2">
      <c r="A127" s="34">
        <v>2096</v>
      </c>
      <c r="B127" s="359">
        <f t="shared" si="5"/>
        <v>2.5984750000000001</v>
      </c>
      <c r="C127" s="360">
        <f t="shared" si="6"/>
        <v>4.3602125098428903</v>
      </c>
      <c r="D127" s="360">
        <f t="shared" si="7"/>
        <v>6.329472</v>
      </c>
      <c r="E127" s="361">
        <f t="shared" si="8"/>
        <v>0.35851699999999997</v>
      </c>
      <c r="F127" s="359">
        <f t="shared" si="9"/>
        <v>2.6857890000000002</v>
      </c>
      <c r="G127" s="360">
        <f t="shared" si="10"/>
        <v>3.3777889999999999</v>
      </c>
      <c r="H127" s="360">
        <f t="shared" si="21"/>
        <v>4.5313670000000004</v>
      </c>
      <c r="I127" s="361">
        <f t="shared" si="21"/>
        <v>0.66552418896801147</v>
      </c>
      <c r="J127" s="359">
        <f t="shared" si="21"/>
        <v>3.028877</v>
      </c>
      <c r="K127" s="360">
        <f t="shared" si="12"/>
        <v>7.0170218522898349</v>
      </c>
      <c r="L127" s="360">
        <f t="shared" si="21"/>
        <v>7.6137819999999996</v>
      </c>
      <c r="M127" s="361">
        <f t="shared" si="21"/>
        <v>0.38909400000000005</v>
      </c>
      <c r="N127" s="359">
        <f t="shared" si="3"/>
        <v>0.15239760672807628</v>
      </c>
      <c r="O127" s="360">
        <f t="shared" si="18"/>
        <v>0.12267980257822257</v>
      </c>
      <c r="P127" s="362">
        <f t="shared" si="4"/>
        <v>0.20640370604586261</v>
      </c>
      <c r="Q127" s="363"/>
      <c r="R127" s="359">
        <f t="shared" si="20"/>
        <v>1.4086928406466512E-2</v>
      </c>
      <c r="S127" s="360">
        <f t="shared" si="20"/>
        <v>1.5353459584295615E-2</v>
      </c>
      <c r="T127" s="362">
        <f t="shared" si="20"/>
        <v>1.6051344110854505E-2</v>
      </c>
      <c r="U127" s="364"/>
      <c r="V127" s="365">
        <f t="shared" si="14"/>
        <v>1.92206688E-2</v>
      </c>
      <c r="W127" s="366">
        <f t="shared" si="15"/>
        <v>1.8771546239999999E-2</v>
      </c>
      <c r="X127" s="362">
        <f t="shared" si="16"/>
        <v>2.184717408E-2</v>
      </c>
      <c r="Y127" s="363"/>
    </row>
    <row r="128" spans="1:25" x14ac:dyDescent="0.2">
      <c r="A128" s="34">
        <v>2097</v>
      </c>
      <c r="B128" s="359">
        <f t="shared" si="5"/>
        <v>2.5984750000000001</v>
      </c>
      <c r="C128" s="360">
        <f t="shared" si="6"/>
        <v>4.3689329348625758</v>
      </c>
      <c r="D128" s="360">
        <f t="shared" si="7"/>
        <v>6.329472</v>
      </c>
      <c r="E128" s="361">
        <f t="shared" si="8"/>
        <v>0.35851699999999997</v>
      </c>
      <c r="F128" s="359">
        <f t="shared" si="9"/>
        <v>2.6857890000000002</v>
      </c>
      <c r="G128" s="360">
        <f t="shared" si="10"/>
        <v>3.3777889999999999</v>
      </c>
      <c r="H128" s="360">
        <f t="shared" si="21"/>
        <v>4.5313670000000004</v>
      </c>
      <c r="I128" s="361">
        <f t="shared" si="21"/>
        <v>0.66552418896801147</v>
      </c>
      <c r="J128" s="359">
        <f t="shared" si="21"/>
        <v>3.028877</v>
      </c>
      <c r="K128" s="360">
        <f t="shared" si="12"/>
        <v>7.0661410052558633</v>
      </c>
      <c r="L128" s="360">
        <f t="shared" si="21"/>
        <v>7.6137819999999996</v>
      </c>
      <c r="M128" s="361">
        <f t="shared" si="21"/>
        <v>0.38909400000000005</v>
      </c>
      <c r="N128" s="359">
        <f t="shared" si="3"/>
        <v>0.15307509854024234</v>
      </c>
      <c r="O128" s="360">
        <f t="shared" si="18"/>
        <v>0.12267980257822257</v>
      </c>
      <c r="P128" s="362">
        <f t="shared" si="4"/>
        <v>0.20790748823199515</v>
      </c>
      <c r="Q128" s="363"/>
      <c r="R128" s="359">
        <f t="shared" si="20"/>
        <v>1.4086928406466512E-2</v>
      </c>
      <c r="S128" s="360">
        <f t="shared" si="20"/>
        <v>1.5353459584295615E-2</v>
      </c>
      <c r="T128" s="362">
        <f t="shared" si="20"/>
        <v>1.6051344110854505E-2</v>
      </c>
      <c r="U128" s="364"/>
      <c r="V128" s="365">
        <f t="shared" si="14"/>
        <v>1.92206688E-2</v>
      </c>
      <c r="W128" s="366">
        <f t="shared" si="15"/>
        <v>1.8771546239999999E-2</v>
      </c>
      <c r="X128" s="362">
        <f t="shared" si="16"/>
        <v>2.184717408E-2</v>
      </c>
      <c r="Y128" s="363"/>
    </row>
    <row r="129" spans="1:25" x14ac:dyDescent="0.2">
      <c r="A129" s="34">
        <v>2098</v>
      </c>
      <c r="B129" s="359">
        <f t="shared" si="5"/>
        <v>2.5984750000000001</v>
      </c>
      <c r="C129" s="360">
        <f t="shared" si="6"/>
        <v>4.3776708007323011</v>
      </c>
      <c r="D129" s="360">
        <f t="shared" si="7"/>
        <v>6.329472</v>
      </c>
      <c r="E129" s="361">
        <f t="shared" si="8"/>
        <v>0.35851699999999997</v>
      </c>
      <c r="F129" s="359">
        <f t="shared" si="9"/>
        <v>2.6857890000000002</v>
      </c>
      <c r="G129" s="360">
        <f t="shared" si="10"/>
        <v>3.3777889999999999</v>
      </c>
      <c r="H129" s="360">
        <f t="shared" si="21"/>
        <v>4.5313670000000004</v>
      </c>
      <c r="I129" s="361">
        <f t="shared" si="21"/>
        <v>0.66552418896801147</v>
      </c>
      <c r="J129" s="359">
        <f t="shared" si="21"/>
        <v>3.028877</v>
      </c>
      <c r="K129" s="360">
        <f t="shared" si="12"/>
        <v>7.1156039922926535</v>
      </c>
      <c r="L129" s="360">
        <f t="shared" si="21"/>
        <v>7.6137819999999996</v>
      </c>
      <c r="M129" s="361">
        <f t="shared" si="21"/>
        <v>0.38909400000000005</v>
      </c>
      <c r="N129" s="359">
        <f t="shared" si="3"/>
        <v>0.15375560217894169</v>
      </c>
      <c r="O129" s="360">
        <f t="shared" si="18"/>
        <v>0.12267980257822257</v>
      </c>
      <c r="P129" s="362">
        <f t="shared" si="4"/>
        <v>0.20942222642713862</v>
      </c>
      <c r="Q129" s="363"/>
      <c r="R129" s="359">
        <f t="shared" si="20"/>
        <v>1.4086928406466512E-2</v>
      </c>
      <c r="S129" s="360">
        <f t="shared" si="20"/>
        <v>1.5353459584295615E-2</v>
      </c>
      <c r="T129" s="362">
        <f t="shared" si="20"/>
        <v>1.6051344110854505E-2</v>
      </c>
      <c r="U129" s="364"/>
      <c r="V129" s="365">
        <f t="shared" si="14"/>
        <v>1.92206688E-2</v>
      </c>
      <c r="W129" s="366">
        <f t="shared" si="15"/>
        <v>1.8771546239999999E-2</v>
      </c>
      <c r="X129" s="362">
        <f t="shared" si="16"/>
        <v>2.184717408E-2</v>
      </c>
      <c r="Y129" s="363"/>
    </row>
    <row r="130" spans="1:25" x14ac:dyDescent="0.2">
      <c r="A130" s="34">
        <v>2099</v>
      </c>
      <c r="B130" s="359">
        <f t="shared" si="5"/>
        <v>2.5984750000000001</v>
      </c>
      <c r="C130" s="360">
        <f t="shared" si="6"/>
        <v>4.3864261423337654</v>
      </c>
      <c r="D130" s="360">
        <f t="shared" si="7"/>
        <v>6.329472</v>
      </c>
      <c r="E130" s="361">
        <f t="shared" si="8"/>
        <v>0.35851699999999997</v>
      </c>
      <c r="F130" s="359">
        <f t="shared" si="9"/>
        <v>2.6857890000000002</v>
      </c>
      <c r="G130" s="360">
        <f t="shared" si="10"/>
        <v>3.3777889999999999</v>
      </c>
      <c r="H130" s="360">
        <f t="shared" si="21"/>
        <v>4.5313670000000004</v>
      </c>
      <c r="I130" s="361">
        <f t="shared" si="21"/>
        <v>0.66552418896801147</v>
      </c>
      <c r="J130" s="359">
        <f t="shared" si="21"/>
        <v>3.028877</v>
      </c>
      <c r="K130" s="360">
        <f t="shared" si="12"/>
        <v>7.1654132202387011</v>
      </c>
      <c r="L130" s="360">
        <f t="shared" si="21"/>
        <v>7.6137819999999996</v>
      </c>
      <c r="M130" s="361">
        <f t="shared" si="21"/>
        <v>0.38909400000000005</v>
      </c>
      <c r="N130" s="359">
        <f t="shared" si="3"/>
        <v>0.15443913103341222</v>
      </c>
      <c r="O130" s="360">
        <f t="shared" si="18"/>
        <v>0.12267980257822257</v>
      </c>
      <c r="P130" s="362">
        <f t="shared" si="4"/>
        <v>0.21094800045278217</v>
      </c>
      <c r="Q130" s="363"/>
      <c r="R130" s="359">
        <f t="shared" si="20"/>
        <v>1.4086928406466512E-2</v>
      </c>
      <c r="S130" s="360">
        <f t="shared" si="20"/>
        <v>1.5353459584295615E-2</v>
      </c>
      <c r="T130" s="362">
        <f t="shared" si="20"/>
        <v>1.6051344110854505E-2</v>
      </c>
      <c r="U130" s="364"/>
      <c r="V130" s="365">
        <f t="shared" si="14"/>
        <v>1.92206688E-2</v>
      </c>
      <c r="W130" s="366">
        <f t="shared" si="15"/>
        <v>1.8771546239999999E-2</v>
      </c>
      <c r="X130" s="362">
        <f t="shared" si="16"/>
        <v>2.184717408E-2</v>
      </c>
      <c r="Y130" s="363"/>
    </row>
    <row r="131" spans="1:25" ht="13.5" thickBot="1" x14ac:dyDescent="0.25">
      <c r="A131" s="35">
        <v>2100</v>
      </c>
      <c r="B131" s="367">
        <f t="shared" si="5"/>
        <v>2.5984750000000001</v>
      </c>
      <c r="C131" s="368">
        <f t="shared" si="6"/>
        <v>4.3951989946184327</v>
      </c>
      <c r="D131" s="368">
        <f t="shared" si="7"/>
        <v>6.329472</v>
      </c>
      <c r="E131" s="369">
        <f t="shared" si="8"/>
        <v>0.35851699999999997</v>
      </c>
      <c r="F131" s="367">
        <f t="shared" si="9"/>
        <v>2.6857890000000002</v>
      </c>
      <c r="G131" s="368">
        <f t="shared" si="10"/>
        <v>3.3777889999999999</v>
      </c>
      <c r="H131" s="368">
        <f t="shared" si="21"/>
        <v>4.5313670000000004</v>
      </c>
      <c r="I131" s="369">
        <f t="shared" si="21"/>
        <v>0.66552418896801147</v>
      </c>
      <c r="J131" s="367">
        <f t="shared" si="21"/>
        <v>3.028877</v>
      </c>
      <c r="K131" s="368">
        <f t="shared" si="12"/>
        <v>7.2155711127803714</v>
      </c>
      <c r="L131" s="368">
        <f t="shared" si="21"/>
        <v>7.6137819999999996</v>
      </c>
      <c r="M131" s="369">
        <f t="shared" si="21"/>
        <v>0.38909400000000005</v>
      </c>
      <c r="N131" s="367">
        <f t="shared" si="3"/>
        <v>0.15512569855241448</v>
      </c>
      <c r="O131" s="368">
        <f t="shared" si="18"/>
        <v>0.12267980257822257</v>
      </c>
      <c r="P131" s="370">
        <f>P130*((P$66/P$56)^0.1)</f>
        <v>0.21248489071196525</v>
      </c>
      <c r="Q131" s="371"/>
      <c r="R131" s="372">
        <f t="shared" ref="R131:T131" si="22">R130</f>
        <v>1.4086928406466512E-2</v>
      </c>
      <c r="S131" s="373">
        <f t="shared" si="22"/>
        <v>1.5353459584295615E-2</v>
      </c>
      <c r="T131" s="374">
        <f t="shared" si="22"/>
        <v>1.6051344110854505E-2</v>
      </c>
      <c r="U131" s="375"/>
      <c r="V131" s="376">
        <f t="shared" si="14"/>
        <v>1.92206688E-2</v>
      </c>
      <c r="W131" s="377">
        <f t="shared" si="15"/>
        <v>1.8771546239999999E-2</v>
      </c>
      <c r="X131" s="370">
        <f t="shared" si="16"/>
        <v>2.184717408E-2</v>
      </c>
      <c r="Y131" s="371"/>
    </row>
  </sheetData>
  <mergeCells count="21">
    <mergeCell ref="V4:X4"/>
    <mergeCell ref="Y4:Y5"/>
    <mergeCell ref="A2:E2"/>
    <mergeCell ref="F2:G2"/>
    <mergeCell ref="A3:A5"/>
    <mergeCell ref="B3:E3"/>
    <mergeCell ref="F3:I3"/>
    <mergeCell ref="J3:M3"/>
    <mergeCell ref="B4:D4"/>
    <mergeCell ref="E4:E5"/>
    <mergeCell ref="F4:H4"/>
    <mergeCell ref="I4:I5"/>
    <mergeCell ref="Q4:Q5"/>
    <mergeCell ref="N3:Q3"/>
    <mergeCell ref="R3:U3"/>
    <mergeCell ref="V3:Y3"/>
    <mergeCell ref="J4:L4"/>
    <mergeCell ref="M4:M5"/>
    <mergeCell ref="N4:P4"/>
    <mergeCell ref="R4:T4"/>
    <mergeCell ref="U4:U5"/>
  </mergeCells>
  <printOptions headings="1" gridLines="1"/>
  <pageMargins left="0.5" right="0.5" top="0.5" bottom="0.5" header="0.5" footer="0.5"/>
  <pageSetup fitToWidth="2" fitToHeight="0" orientation="landscape"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K81"/>
  <sheetViews>
    <sheetView zoomScale="85" zoomScaleNormal="85" workbookViewId="0">
      <pane xSplit="1" ySplit="5" topLeftCell="B6" activePane="bottomRight" state="frozen"/>
      <selection pane="topRight" activeCell="B1" sqref="B1"/>
      <selection pane="bottomLeft" activeCell="A6" sqref="A6"/>
      <selection pane="bottomRight" activeCell="B6" sqref="B6"/>
    </sheetView>
  </sheetViews>
  <sheetFormatPr defaultColWidth="9.140625" defaultRowHeight="12.75" x14ac:dyDescent="0.2"/>
  <cols>
    <col min="1" max="1" width="6.5703125" style="2" bestFit="1" customWidth="1"/>
    <col min="2" max="2" width="9" style="2" bestFit="1" customWidth="1"/>
    <col min="3" max="3" width="4.42578125" style="2" bestFit="1" customWidth="1"/>
    <col min="4" max="4" width="6.5703125" style="2" bestFit="1" customWidth="1"/>
    <col min="5" max="5" width="9.85546875" style="2" bestFit="1" customWidth="1"/>
    <col min="6" max="6" width="9.7109375" style="2" bestFit="1" customWidth="1"/>
    <col min="7" max="7" width="5" style="2" bestFit="1" customWidth="1"/>
    <col min="8" max="8" width="9" style="2" bestFit="1" customWidth="1"/>
    <col min="9" max="9" width="6.42578125" style="2" bestFit="1" customWidth="1"/>
    <col min="10" max="10" width="6.5703125" style="2" bestFit="1" customWidth="1"/>
    <col min="11" max="11" width="9.85546875" style="2" bestFit="1" customWidth="1"/>
    <col min="12" max="12" width="9.7109375" style="2" bestFit="1" customWidth="1"/>
    <col min="13" max="13" width="6.42578125" style="2" bestFit="1" customWidth="1"/>
    <col min="14" max="14" width="9" style="2" bestFit="1" customWidth="1"/>
    <col min="15" max="15" width="4.140625" style="2" bestFit="1" customWidth="1"/>
    <col min="16" max="16" width="6.5703125" style="2" bestFit="1" customWidth="1"/>
    <col min="17" max="17" width="9.85546875" style="2" bestFit="1" customWidth="1"/>
    <col min="18" max="18" width="9.7109375" style="2" bestFit="1" customWidth="1"/>
    <col min="19" max="19" width="5" style="2" bestFit="1" customWidth="1"/>
    <col min="20" max="20" width="9" style="2" bestFit="1" customWidth="1"/>
    <col min="21" max="21" width="6.42578125" style="2" bestFit="1" customWidth="1"/>
    <col min="22" max="22" width="6.5703125" style="2" bestFit="1" customWidth="1"/>
    <col min="23" max="23" width="9.85546875" style="2" bestFit="1" customWidth="1"/>
    <col min="24" max="24" width="9.7109375" style="2" bestFit="1" customWidth="1"/>
    <col min="25" max="25" width="6.42578125" style="2" bestFit="1" customWidth="1"/>
    <col min="26" max="26" width="9" style="2" bestFit="1" customWidth="1"/>
    <col min="27" max="27" width="4.7109375" style="2" bestFit="1" customWidth="1"/>
    <col min="28" max="28" width="6.5703125" style="2" bestFit="1" customWidth="1"/>
    <col min="29" max="29" width="9.85546875" style="2" bestFit="1" customWidth="1"/>
    <col min="30" max="30" width="9.7109375" style="2" bestFit="1" customWidth="1"/>
    <col min="31" max="31" width="5" style="2" bestFit="1" customWidth="1"/>
    <col min="32" max="32" width="9" style="2" bestFit="1" customWidth="1"/>
    <col min="33" max="33" width="6.42578125" style="2" bestFit="1" customWidth="1"/>
    <col min="34" max="34" width="7.42578125" style="2" bestFit="1" customWidth="1"/>
    <col min="35" max="35" width="9.85546875" style="2" bestFit="1" customWidth="1"/>
    <col min="36" max="36" width="9.7109375" style="2" bestFit="1" customWidth="1"/>
    <col min="37" max="37" width="6.42578125" style="2" bestFit="1" customWidth="1"/>
    <col min="38" max="16384" width="9.140625" style="2"/>
  </cols>
  <sheetData>
    <row r="1" spans="1:37" ht="15.75" x14ac:dyDescent="0.25">
      <c r="A1" s="508" t="s">
        <v>90</v>
      </c>
      <c r="B1" s="508"/>
      <c r="C1" s="508"/>
      <c r="D1" s="508"/>
      <c r="E1" s="508"/>
      <c r="F1" s="508"/>
      <c r="G1" s="508"/>
      <c r="H1" s="508"/>
      <c r="I1" s="508"/>
      <c r="J1" s="508"/>
      <c r="K1" s="508"/>
      <c r="L1" s="508"/>
      <c r="M1" s="508"/>
      <c r="N1" s="89"/>
      <c r="O1" s="89"/>
      <c r="P1" s="89"/>
      <c r="Q1" s="89"/>
      <c r="R1" s="153"/>
      <c r="S1" s="153"/>
      <c r="T1" s="89"/>
      <c r="U1" s="89"/>
      <c r="V1" s="89"/>
      <c r="W1" s="89"/>
      <c r="X1" s="153"/>
      <c r="Y1" s="153"/>
      <c r="Z1" s="167"/>
      <c r="AA1" s="167"/>
      <c r="AB1" s="167"/>
      <c r="AC1" s="167"/>
      <c r="AD1" s="167"/>
      <c r="AE1" s="167"/>
      <c r="AF1" s="167"/>
      <c r="AG1" s="167"/>
      <c r="AH1" s="167"/>
      <c r="AI1" s="167"/>
      <c r="AJ1" s="167"/>
      <c r="AK1" s="167"/>
    </row>
    <row r="2" spans="1:37" ht="13.5" thickBot="1" x14ac:dyDescent="0.25"/>
    <row r="3" spans="1:37" x14ac:dyDescent="0.2">
      <c r="A3" s="583" t="s">
        <v>89</v>
      </c>
      <c r="B3" s="580" t="s">
        <v>130</v>
      </c>
      <c r="C3" s="581"/>
      <c r="D3" s="581"/>
      <c r="E3" s="581"/>
      <c r="F3" s="581"/>
      <c r="G3" s="581"/>
      <c r="H3" s="581"/>
      <c r="I3" s="581"/>
      <c r="J3" s="581"/>
      <c r="K3" s="581"/>
      <c r="L3" s="581"/>
      <c r="M3" s="582"/>
      <c r="N3" s="580" t="s">
        <v>149</v>
      </c>
      <c r="O3" s="581"/>
      <c r="P3" s="581"/>
      <c r="Q3" s="581"/>
      <c r="R3" s="581"/>
      <c r="S3" s="581"/>
      <c r="T3" s="581"/>
      <c r="U3" s="581"/>
      <c r="V3" s="581"/>
      <c r="W3" s="581"/>
      <c r="X3" s="581"/>
      <c r="Y3" s="582"/>
      <c r="Z3" s="580" t="s">
        <v>150</v>
      </c>
      <c r="AA3" s="581"/>
      <c r="AB3" s="581"/>
      <c r="AC3" s="581"/>
      <c r="AD3" s="581"/>
      <c r="AE3" s="581"/>
      <c r="AF3" s="581"/>
      <c r="AG3" s="581"/>
      <c r="AH3" s="581"/>
      <c r="AI3" s="581"/>
      <c r="AJ3" s="581"/>
      <c r="AK3" s="582"/>
    </row>
    <row r="4" spans="1:37" ht="12.75" customHeight="1" x14ac:dyDescent="0.2">
      <c r="A4" s="584"/>
      <c r="B4" s="525" t="s">
        <v>79</v>
      </c>
      <c r="C4" s="516" t="s">
        <v>81</v>
      </c>
      <c r="D4" s="516" t="s">
        <v>80</v>
      </c>
      <c r="E4" s="516" t="s">
        <v>82</v>
      </c>
      <c r="F4" s="516" t="s">
        <v>83</v>
      </c>
      <c r="G4" s="516" t="s">
        <v>143</v>
      </c>
      <c r="H4" s="516" t="s">
        <v>84</v>
      </c>
      <c r="I4" s="516" t="s">
        <v>86</v>
      </c>
      <c r="J4" s="516" t="s">
        <v>85</v>
      </c>
      <c r="K4" s="516" t="s">
        <v>87</v>
      </c>
      <c r="L4" s="516" t="s">
        <v>88</v>
      </c>
      <c r="M4" s="578" t="s">
        <v>144</v>
      </c>
      <c r="N4" s="525" t="s">
        <v>79</v>
      </c>
      <c r="O4" s="516" t="s">
        <v>81</v>
      </c>
      <c r="P4" s="516" t="s">
        <v>80</v>
      </c>
      <c r="Q4" s="516" t="s">
        <v>82</v>
      </c>
      <c r="R4" s="516" t="s">
        <v>83</v>
      </c>
      <c r="S4" s="516" t="s">
        <v>143</v>
      </c>
      <c r="T4" s="516" t="s">
        <v>84</v>
      </c>
      <c r="U4" s="516" t="s">
        <v>86</v>
      </c>
      <c r="V4" s="516" t="s">
        <v>85</v>
      </c>
      <c r="W4" s="516" t="s">
        <v>87</v>
      </c>
      <c r="X4" s="516" t="s">
        <v>88</v>
      </c>
      <c r="Y4" s="578" t="s">
        <v>144</v>
      </c>
      <c r="Z4" s="525" t="s">
        <v>79</v>
      </c>
      <c r="AA4" s="516" t="s">
        <v>81</v>
      </c>
      <c r="AB4" s="516" t="s">
        <v>80</v>
      </c>
      <c r="AC4" s="516" t="s">
        <v>82</v>
      </c>
      <c r="AD4" s="516" t="s">
        <v>83</v>
      </c>
      <c r="AE4" s="516" t="s">
        <v>143</v>
      </c>
      <c r="AF4" s="516" t="s">
        <v>84</v>
      </c>
      <c r="AG4" s="516" t="s">
        <v>86</v>
      </c>
      <c r="AH4" s="516" t="s">
        <v>85</v>
      </c>
      <c r="AI4" s="516" t="s">
        <v>87</v>
      </c>
      <c r="AJ4" s="516" t="s">
        <v>88</v>
      </c>
      <c r="AK4" s="578" t="s">
        <v>144</v>
      </c>
    </row>
    <row r="5" spans="1:37" ht="13.5" thickBot="1" x14ac:dyDescent="0.25">
      <c r="A5" s="585"/>
      <c r="B5" s="526"/>
      <c r="C5" s="517"/>
      <c r="D5" s="517"/>
      <c r="E5" s="517"/>
      <c r="F5" s="517"/>
      <c r="G5" s="517"/>
      <c r="H5" s="517"/>
      <c r="I5" s="517"/>
      <c r="J5" s="517"/>
      <c r="K5" s="517"/>
      <c r="L5" s="517"/>
      <c r="M5" s="579"/>
      <c r="N5" s="526"/>
      <c r="O5" s="517"/>
      <c r="P5" s="517"/>
      <c r="Q5" s="517"/>
      <c r="R5" s="517"/>
      <c r="S5" s="517"/>
      <c r="T5" s="517"/>
      <c r="U5" s="517"/>
      <c r="V5" s="517"/>
      <c r="W5" s="517"/>
      <c r="X5" s="517"/>
      <c r="Y5" s="579"/>
      <c r="Z5" s="526"/>
      <c r="AA5" s="517"/>
      <c r="AB5" s="517"/>
      <c r="AC5" s="517"/>
      <c r="AD5" s="517"/>
      <c r="AE5" s="517"/>
      <c r="AF5" s="517"/>
      <c r="AG5" s="517"/>
      <c r="AH5" s="517"/>
      <c r="AI5" s="517"/>
      <c r="AJ5" s="517"/>
      <c r="AK5" s="579"/>
    </row>
    <row r="6" spans="1:37" x14ac:dyDescent="0.2">
      <c r="A6" s="451">
        <v>1975</v>
      </c>
      <c r="B6" s="447">
        <v>15.8</v>
      </c>
      <c r="C6" s="448">
        <v>0</v>
      </c>
      <c r="D6" s="448">
        <v>15.8</v>
      </c>
      <c r="E6" s="448">
        <v>0</v>
      </c>
      <c r="F6" s="448">
        <v>0</v>
      </c>
      <c r="G6" s="448">
        <v>0</v>
      </c>
      <c r="H6" s="449">
        <v>0.99690000000000001</v>
      </c>
      <c r="I6" s="450">
        <v>0</v>
      </c>
      <c r="J6" s="450">
        <v>3.0999999999999999E-3</v>
      </c>
      <c r="K6" s="450">
        <v>0</v>
      </c>
      <c r="L6" s="450">
        <v>0</v>
      </c>
      <c r="M6" s="452">
        <v>0</v>
      </c>
      <c r="N6" s="447">
        <v>13.7</v>
      </c>
      <c r="O6" s="448">
        <v>0</v>
      </c>
      <c r="P6" s="448">
        <v>13.7</v>
      </c>
      <c r="Q6" s="448">
        <v>0</v>
      </c>
      <c r="R6" s="448">
        <v>0</v>
      </c>
      <c r="S6" s="448">
        <v>0</v>
      </c>
      <c r="T6" s="449">
        <v>0.99690000000000001</v>
      </c>
      <c r="U6" s="450">
        <v>0</v>
      </c>
      <c r="V6" s="450">
        <v>3.0999999999999999E-3</v>
      </c>
      <c r="W6" s="450">
        <v>0</v>
      </c>
      <c r="X6" s="450">
        <v>0</v>
      </c>
      <c r="Y6" s="452">
        <v>0</v>
      </c>
      <c r="Z6" s="447">
        <v>14.89</v>
      </c>
      <c r="AA6" s="448">
        <f>Z6*0.75</f>
        <v>11.1675</v>
      </c>
      <c r="AB6" s="448">
        <f>Z6*1.25</f>
        <v>18.612500000000001</v>
      </c>
      <c r="AC6" s="448"/>
      <c r="AD6" s="448"/>
      <c r="AE6" s="448"/>
      <c r="AF6" s="449">
        <v>0.47599999999999998</v>
      </c>
      <c r="AG6" s="450">
        <v>6.1199999999999997E-5</v>
      </c>
      <c r="AH6" s="450">
        <v>0.52393880000000004</v>
      </c>
      <c r="AI6" s="450"/>
      <c r="AJ6" s="450"/>
      <c r="AK6" s="452"/>
    </row>
    <row r="7" spans="1:37" x14ac:dyDescent="0.2">
      <c r="A7" s="453">
        <v>1976</v>
      </c>
      <c r="B7" s="442">
        <v>17.5</v>
      </c>
      <c r="C7" s="443">
        <v>0</v>
      </c>
      <c r="D7" s="443">
        <v>17.5</v>
      </c>
      <c r="E7" s="443">
        <v>0</v>
      </c>
      <c r="F7" s="443">
        <v>0</v>
      </c>
      <c r="G7" s="443">
        <v>0</v>
      </c>
      <c r="H7" s="444">
        <v>0.9889</v>
      </c>
      <c r="I7" s="445">
        <v>0</v>
      </c>
      <c r="J7" s="445">
        <v>1.11E-2</v>
      </c>
      <c r="K7" s="445">
        <v>0</v>
      </c>
      <c r="L7" s="445">
        <v>0</v>
      </c>
      <c r="M7" s="446">
        <v>0</v>
      </c>
      <c r="N7" s="442">
        <v>14.4</v>
      </c>
      <c r="O7" s="443">
        <v>0</v>
      </c>
      <c r="P7" s="443">
        <v>14.4</v>
      </c>
      <c r="Q7" s="443">
        <v>0</v>
      </c>
      <c r="R7" s="443">
        <v>0</v>
      </c>
      <c r="S7" s="443">
        <v>0</v>
      </c>
      <c r="T7" s="444">
        <v>0.99690000000000001</v>
      </c>
      <c r="U7" s="445">
        <v>0</v>
      </c>
      <c r="V7" s="445">
        <v>3.0999999999999999E-3</v>
      </c>
      <c r="W7" s="445">
        <v>0</v>
      </c>
      <c r="X7" s="445">
        <v>0</v>
      </c>
      <c r="Y7" s="446">
        <v>0</v>
      </c>
      <c r="Z7" s="447">
        <v>14.89</v>
      </c>
      <c r="AA7" s="448">
        <f t="shared" ref="AA7:AA43" si="0">Z7*0.75</f>
        <v>11.1675</v>
      </c>
      <c r="AB7" s="448">
        <f t="shared" ref="AB7:AB43" si="1">Z7*1.25</f>
        <v>18.612500000000001</v>
      </c>
      <c r="AC7" s="443"/>
      <c r="AD7" s="443"/>
      <c r="AE7" s="443"/>
      <c r="AF7" s="449">
        <v>0.47599999999999998</v>
      </c>
      <c r="AG7" s="450">
        <v>6.1199999999999997E-5</v>
      </c>
      <c r="AH7" s="450">
        <v>0.52393880000000004</v>
      </c>
      <c r="AI7" s="445"/>
      <c r="AJ7" s="445"/>
      <c r="AK7" s="446"/>
    </row>
    <row r="8" spans="1:37" x14ac:dyDescent="0.2">
      <c r="A8" s="453">
        <v>1977</v>
      </c>
      <c r="B8" s="442">
        <v>18.3</v>
      </c>
      <c r="C8" s="443">
        <v>0</v>
      </c>
      <c r="D8" s="443">
        <v>18.3</v>
      </c>
      <c r="E8" s="443">
        <v>0</v>
      </c>
      <c r="F8" s="443">
        <v>0</v>
      </c>
      <c r="G8" s="443">
        <v>0</v>
      </c>
      <c r="H8" s="444">
        <v>0.98089999999999999</v>
      </c>
      <c r="I8" s="445">
        <v>0</v>
      </c>
      <c r="J8" s="445">
        <v>1.9099999999999999E-2</v>
      </c>
      <c r="K8" s="445">
        <v>0</v>
      </c>
      <c r="L8" s="445">
        <v>0</v>
      </c>
      <c r="M8" s="446">
        <v>0</v>
      </c>
      <c r="N8" s="442">
        <v>15.6</v>
      </c>
      <c r="O8" s="443">
        <v>0</v>
      </c>
      <c r="P8" s="443">
        <v>15.6</v>
      </c>
      <c r="Q8" s="443">
        <v>0</v>
      </c>
      <c r="R8" s="443">
        <v>0</v>
      </c>
      <c r="S8" s="443">
        <v>0</v>
      </c>
      <c r="T8" s="444">
        <v>0.99690000000000001</v>
      </c>
      <c r="U8" s="445">
        <v>0</v>
      </c>
      <c r="V8" s="445">
        <v>3.0999999999999999E-3</v>
      </c>
      <c r="W8" s="445">
        <v>0</v>
      </c>
      <c r="X8" s="445">
        <v>0</v>
      </c>
      <c r="Y8" s="446">
        <v>0</v>
      </c>
      <c r="Z8" s="447">
        <v>14.89</v>
      </c>
      <c r="AA8" s="448">
        <f t="shared" si="0"/>
        <v>11.1675</v>
      </c>
      <c r="AB8" s="448">
        <f t="shared" si="1"/>
        <v>18.612500000000001</v>
      </c>
      <c r="AC8" s="443"/>
      <c r="AD8" s="443"/>
      <c r="AE8" s="443"/>
      <c r="AF8" s="449">
        <v>0.47599999999999998</v>
      </c>
      <c r="AG8" s="450">
        <v>6.1199999999999997E-5</v>
      </c>
      <c r="AH8" s="450">
        <v>0.52393880000000004</v>
      </c>
      <c r="AI8" s="445"/>
      <c r="AJ8" s="445"/>
      <c r="AK8" s="446"/>
    </row>
    <row r="9" spans="1:37" x14ac:dyDescent="0.2">
      <c r="A9" s="453">
        <v>1978</v>
      </c>
      <c r="B9" s="442">
        <v>19.899999999999999</v>
      </c>
      <c r="C9" s="443">
        <v>0</v>
      </c>
      <c r="D9" s="443">
        <v>19.899999999999999</v>
      </c>
      <c r="E9" s="443">
        <v>0</v>
      </c>
      <c r="F9" s="443">
        <v>0</v>
      </c>
      <c r="G9" s="443">
        <v>0</v>
      </c>
      <c r="H9" s="444">
        <v>0.97289999999999999</v>
      </c>
      <c r="I9" s="445">
        <v>0</v>
      </c>
      <c r="J9" s="445">
        <v>2.7099999999999999E-2</v>
      </c>
      <c r="K9" s="445">
        <v>0</v>
      </c>
      <c r="L9" s="445">
        <v>0</v>
      </c>
      <c r="M9" s="446">
        <v>0</v>
      </c>
      <c r="N9" s="442">
        <v>15.2</v>
      </c>
      <c r="O9" s="443">
        <v>0</v>
      </c>
      <c r="P9" s="443">
        <v>15.2</v>
      </c>
      <c r="Q9" s="443">
        <v>0</v>
      </c>
      <c r="R9" s="443">
        <v>0</v>
      </c>
      <c r="S9" s="443">
        <v>0</v>
      </c>
      <c r="T9" s="444">
        <v>0.99690000000000001</v>
      </c>
      <c r="U9" s="445">
        <v>0</v>
      </c>
      <c r="V9" s="445">
        <v>3.0999999999999999E-3</v>
      </c>
      <c r="W9" s="445">
        <v>0</v>
      </c>
      <c r="X9" s="445">
        <v>0</v>
      </c>
      <c r="Y9" s="446">
        <v>0</v>
      </c>
      <c r="Z9" s="447">
        <v>14.89</v>
      </c>
      <c r="AA9" s="448">
        <f t="shared" si="0"/>
        <v>11.1675</v>
      </c>
      <c r="AB9" s="448">
        <f t="shared" si="1"/>
        <v>18.612500000000001</v>
      </c>
      <c r="AC9" s="443"/>
      <c r="AD9" s="443"/>
      <c r="AE9" s="443"/>
      <c r="AF9" s="449">
        <v>0.47599999999999998</v>
      </c>
      <c r="AG9" s="450">
        <v>6.1199999999999997E-5</v>
      </c>
      <c r="AH9" s="450">
        <v>0.52393880000000004</v>
      </c>
      <c r="AI9" s="445"/>
      <c r="AJ9" s="445"/>
      <c r="AK9" s="446"/>
    </row>
    <row r="10" spans="1:37" x14ac:dyDescent="0.2">
      <c r="A10" s="453">
        <v>1979</v>
      </c>
      <c r="B10" s="442">
        <v>20.3</v>
      </c>
      <c r="C10" s="443">
        <v>0</v>
      </c>
      <c r="D10" s="443">
        <v>20.3</v>
      </c>
      <c r="E10" s="443">
        <v>0</v>
      </c>
      <c r="F10" s="443">
        <v>0</v>
      </c>
      <c r="G10" s="443">
        <v>0</v>
      </c>
      <c r="H10" s="444">
        <v>0.96489999999999998</v>
      </c>
      <c r="I10" s="445">
        <v>0</v>
      </c>
      <c r="J10" s="445">
        <v>3.5099999999999999E-2</v>
      </c>
      <c r="K10" s="445">
        <v>0</v>
      </c>
      <c r="L10" s="445">
        <v>0</v>
      </c>
      <c r="M10" s="446">
        <v>0</v>
      </c>
      <c r="N10" s="442">
        <v>18.2</v>
      </c>
      <c r="O10" s="443">
        <v>0</v>
      </c>
      <c r="P10" s="443">
        <v>18.2</v>
      </c>
      <c r="Q10" s="443">
        <v>0</v>
      </c>
      <c r="R10" s="443">
        <v>0</v>
      </c>
      <c r="S10" s="443">
        <v>0</v>
      </c>
      <c r="T10" s="444">
        <v>0.99690000000000001</v>
      </c>
      <c r="U10" s="445">
        <v>0</v>
      </c>
      <c r="V10" s="445">
        <v>3.0999999999999999E-3</v>
      </c>
      <c r="W10" s="445">
        <v>0</v>
      </c>
      <c r="X10" s="445">
        <v>0</v>
      </c>
      <c r="Y10" s="446">
        <v>0</v>
      </c>
      <c r="Z10" s="447">
        <v>14.89</v>
      </c>
      <c r="AA10" s="448">
        <f t="shared" si="0"/>
        <v>11.1675</v>
      </c>
      <c r="AB10" s="448">
        <f t="shared" si="1"/>
        <v>18.612500000000001</v>
      </c>
      <c r="AC10" s="443"/>
      <c r="AD10" s="443"/>
      <c r="AE10" s="443"/>
      <c r="AF10" s="449">
        <v>0.47599999999999998</v>
      </c>
      <c r="AG10" s="450">
        <v>6.1199999999999997E-5</v>
      </c>
      <c r="AH10" s="450">
        <v>0.52393880000000004</v>
      </c>
      <c r="AI10" s="445"/>
      <c r="AJ10" s="445"/>
      <c r="AK10" s="446"/>
    </row>
    <row r="11" spans="1:37" x14ac:dyDescent="0.2">
      <c r="A11" s="453">
        <v>1980</v>
      </c>
      <c r="B11" s="442">
        <v>24.3</v>
      </c>
      <c r="C11" s="443">
        <v>0</v>
      </c>
      <c r="D11" s="443">
        <v>24.3</v>
      </c>
      <c r="E11" s="443">
        <v>0</v>
      </c>
      <c r="F11" s="443">
        <v>0</v>
      </c>
      <c r="G11" s="443">
        <v>0</v>
      </c>
      <c r="H11" s="444">
        <v>0.95689999999999997</v>
      </c>
      <c r="I11" s="445">
        <v>0</v>
      </c>
      <c r="J11" s="445">
        <v>4.3099999999999999E-2</v>
      </c>
      <c r="K11" s="445">
        <v>0</v>
      </c>
      <c r="L11" s="445">
        <v>0</v>
      </c>
      <c r="M11" s="446">
        <v>0</v>
      </c>
      <c r="N11" s="442">
        <v>18.5</v>
      </c>
      <c r="O11" s="443">
        <v>0</v>
      </c>
      <c r="P11" s="443">
        <v>18.5</v>
      </c>
      <c r="Q11" s="443">
        <v>0</v>
      </c>
      <c r="R11" s="443">
        <v>0</v>
      </c>
      <c r="S11" s="443">
        <v>0</v>
      </c>
      <c r="T11" s="444">
        <v>0.99690000000000001</v>
      </c>
      <c r="U11" s="445">
        <v>0</v>
      </c>
      <c r="V11" s="445">
        <v>3.0999999999999999E-3</v>
      </c>
      <c r="W11" s="445">
        <v>0</v>
      </c>
      <c r="X11" s="445">
        <v>0</v>
      </c>
      <c r="Y11" s="446">
        <v>0</v>
      </c>
      <c r="Z11" s="447">
        <v>14.89</v>
      </c>
      <c r="AA11" s="448">
        <f t="shared" si="0"/>
        <v>11.1675</v>
      </c>
      <c r="AB11" s="448">
        <f t="shared" si="1"/>
        <v>18.612500000000001</v>
      </c>
      <c r="AC11" s="443"/>
      <c r="AD11" s="443"/>
      <c r="AE11" s="443"/>
      <c r="AF11" s="449">
        <v>0.47599999999999998</v>
      </c>
      <c r="AG11" s="450">
        <v>6.1199999999999997E-5</v>
      </c>
      <c r="AH11" s="450">
        <v>0.52393880000000004</v>
      </c>
      <c r="AI11" s="445"/>
      <c r="AJ11" s="445"/>
      <c r="AK11" s="446"/>
    </row>
    <row r="12" spans="1:37" x14ac:dyDescent="0.2">
      <c r="A12" s="453">
        <v>1981</v>
      </c>
      <c r="B12" s="442">
        <v>25.9</v>
      </c>
      <c r="C12" s="443">
        <v>0</v>
      </c>
      <c r="D12" s="443">
        <v>25.9</v>
      </c>
      <c r="E12" s="443">
        <v>0</v>
      </c>
      <c r="F12" s="443">
        <v>0</v>
      </c>
      <c r="G12" s="443">
        <v>0</v>
      </c>
      <c r="H12" s="444">
        <v>0.93900000000000006</v>
      </c>
      <c r="I12" s="445">
        <v>0</v>
      </c>
      <c r="J12" s="445">
        <v>6.0999999999999999E-2</v>
      </c>
      <c r="K12" s="445">
        <v>0</v>
      </c>
      <c r="L12" s="445">
        <v>0</v>
      </c>
      <c r="M12" s="446">
        <v>0</v>
      </c>
      <c r="N12" s="442">
        <v>20.100000000000001</v>
      </c>
      <c r="O12" s="443">
        <v>0</v>
      </c>
      <c r="P12" s="443">
        <v>20.100000000000001</v>
      </c>
      <c r="Q12" s="443">
        <v>0</v>
      </c>
      <c r="R12" s="443">
        <v>0</v>
      </c>
      <c r="S12" s="443">
        <v>0</v>
      </c>
      <c r="T12" s="444">
        <v>0.99690000000000001</v>
      </c>
      <c r="U12" s="445">
        <v>0</v>
      </c>
      <c r="V12" s="445">
        <v>3.0999999999999999E-3</v>
      </c>
      <c r="W12" s="445">
        <v>0</v>
      </c>
      <c r="X12" s="445">
        <v>0</v>
      </c>
      <c r="Y12" s="446">
        <v>0</v>
      </c>
      <c r="Z12" s="447">
        <v>14.89</v>
      </c>
      <c r="AA12" s="448">
        <f t="shared" si="0"/>
        <v>11.1675</v>
      </c>
      <c r="AB12" s="448">
        <f t="shared" si="1"/>
        <v>18.612500000000001</v>
      </c>
      <c r="AC12" s="443"/>
      <c r="AD12" s="443"/>
      <c r="AE12" s="443"/>
      <c r="AF12" s="449">
        <v>0.47599999999999998</v>
      </c>
      <c r="AG12" s="450">
        <v>6.1199999999999997E-5</v>
      </c>
      <c r="AH12" s="450">
        <v>0.52393880000000004</v>
      </c>
      <c r="AI12" s="445"/>
      <c r="AJ12" s="445"/>
      <c r="AK12" s="446"/>
    </row>
    <row r="13" spans="1:37" x14ac:dyDescent="0.2">
      <c r="A13" s="453">
        <v>1982</v>
      </c>
      <c r="B13" s="442">
        <v>26.6</v>
      </c>
      <c r="C13" s="443">
        <v>0</v>
      </c>
      <c r="D13" s="443">
        <v>26.6</v>
      </c>
      <c r="E13" s="443">
        <v>0</v>
      </c>
      <c r="F13" s="443">
        <v>0</v>
      </c>
      <c r="G13" s="443">
        <v>0</v>
      </c>
      <c r="H13" s="444">
        <v>0.9556</v>
      </c>
      <c r="I13" s="445">
        <v>0</v>
      </c>
      <c r="J13" s="445">
        <v>4.4400000000000002E-2</v>
      </c>
      <c r="K13" s="445">
        <v>0</v>
      </c>
      <c r="L13" s="445">
        <v>0</v>
      </c>
      <c r="M13" s="446">
        <v>0</v>
      </c>
      <c r="N13" s="442">
        <v>20.5</v>
      </c>
      <c r="O13" s="443">
        <v>0</v>
      </c>
      <c r="P13" s="443">
        <v>20.5</v>
      </c>
      <c r="Q13" s="443">
        <v>0</v>
      </c>
      <c r="R13" s="443">
        <v>0</v>
      </c>
      <c r="S13" s="443">
        <v>0</v>
      </c>
      <c r="T13" s="444">
        <v>0.99690000000000001</v>
      </c>
      <c r="U13" s="445">
        <v>0</v>
      </c>
      <c r="V13" s="445">
        <v>3.0999999999999999E-3</v>
      </c>
      <c r="W13" s="445">
        <v>0</v>
      </c>
      <c r="X13" s="445">
        <v>0</v>
      </c>
      <c r="Y13" s="446">
        <v>0</v>
      </c>
      <c r="Z13" s="447">
        <v>14.89</v>
      </c>
      <c r="AA13" s="448">
        <f t="shared" si="0"/>
        <v>11.1675</v>
      </c>
      <c r="AB13" s="448">
        <f t="shared" si="1"/>
        <v>18.612500000000001</v>
      </c>
      <c r="AC13" s="443"/>
      <c r="AD13" s="443"/>
      <c r="AE13" s="443"/>
      <c r="AF13" s="449">
        <v>0.47599999999999998</v>
      </c>
      <c r="AG13" s="450">
        <v>6.1199999999999997E-5</v>
      </c>
      <c r="AH13" s="450">
        <v>0.52393880000000004</v>
      </c>
      <c r="AI13" s="445"/>
      <c r="AJ13" s="445"/>
      <c r="AK13" s="446"/>
    </row>
    <row r="14" spans="1:37" x14ac:dyDescent="0.2">
      <c r="A14" s="453">
        <v>1983</v>
      </c>
      <c r="B14" s="442">
        <v>26.4</v>
      </c>
      <c r="C14" s="443">
        <v>0</v>
      </c>
      <c r="D14" s="443">
        <v>26.4</v>
      </c>
      <c r="E14" s="443">
        <v>0</v>
      </c>
      <c r="F14" s="443">
        <v>0</v>
      </c>
      <c r="G14" s="443">
        <v>0</v>
      </c>
      <c r="H14" s="444">
        <v>0.97909999999999997</v>
      </c>
      <c r="I14" s="445">
        <v>0</v>
      </c>
      <c r="J14" s="445">
        <v>2.0899999999999998E-2</v>
      </c>
      <c r="K14" s="445">
        <v>0</v>
      </c>
      <c r="L14" s="445">
        <v>0</v>
      </c>
      <c r="M14" s="446">
        <v>0</v>
      </c>
      <c r="N14" s="442">
        <v>20.7</v>
      </c>
      <c r="O14" s="443">
        <v>0</v>
      </c>
      <c r="P14" s="443">
        <v>20.7</v>
      </c>
      <c r="Q14" s="443">
        <v>0</v>
      </c>
      <c r="R14" s="443">
        <v>0</v>
      </c>
      <c r="S14" s="443">
        <v>0</v>
      </c>
      <c r="T14" s="444">
        <v>0.99690000000000001</v>
      </c>
      <c r="U14" s="445">
        <v>0</v>
      </c>
      <c r="V14" s="445">
        <v>3.0999999999999999E-3</v>
      </c>
      <c r="W14" s="445">
        <v>0</v>
      </c>
      <c r="X14" s="445">
        <v>0</v>
      </c>
      <c r="Y14" s="446">
        <v>0</v>
      </c>
      <c r="Z14" s="447">
        <v>14.89</v>
      </c>
      <c r="AA14" s="448">
        <f t="shared" si="0"/>
        <v>11.1675</v>
      </c>
      <c r="AB14" s="448">
        <f t="shared" si="1"/>
        <v>18.612500000000001</v>
      </c>
      <c r="AC14" s="443"/>
      <c r="AD14" s="443"/>
      <c r="AE14" s="443"/>
      <c r="AF14" s="449">
        <v>0.47599999999999998</v>
      </c>
      <c r="AG14" s="450">
        <v>6.1199999999999997E-5</v>
      </c>
      <c r="AH14" s="450">
        <v>0.52393880000000004</v>
      </c>
      <c r="AI14" s="445"/>
      <c r="AJ14" s="445"/>
      <c r="AK14" s="446"/>
    </row>
    <row r="15" spans="1:37" x14ac:dyDescent="0.2">
      <c r="A15" s="453">
        <v>1984</v>
      </c>
      <c r="B15" s="442">
        <v>26.9</v>
      </c>
      <c r="C15" s="443">
        <v>0</v>
      </c>
      <c r="D15" s="443">
        <v>26.9</v>
      </c>
      <c r="E15" s="443">
        <v>0</v>
      </c>
      <c r="F15" s="443">
        <v>0</v>
      </c>
      <c r="G15" s="443">
        <v>0</v>
      </c>
      <c r="H15" s="444">
        <v>0.98550000000000004</v>
      </c>
      <c r="I15" s="445">
        <v>0</v>
      </c>
      <c r="J15" s="445">
        <v>1.4500000000000001E-2</v>
      </c>
      <c r="K15" s="445">
        <v>0</v>
      </c>
      <c r="L15" s="445">
        <v>0</v>
      </c>
      <c r="M15" s="446">
        <v>0</v>
      </c>
      <c r="N15" s="442">
        <v>20.6</v>
      </c>
      <c r="O15" s="443">
        <v>0</v>
      </c>
      <c r="P15" s="443">
        <v>20.6</v>
      </c>
      <c r="Q15" s="443">
        <v>0</v>
      </c>
      <c r="R15" s="443">
        <v>0</v>
      </c>
      <c r="S15" s="443">
        <v>0</v>
      </c>
      <c r="T15" s="444">
        <v>0.99690000000000001</v>
      </c>
      <c r="U15" s="445">
        <v>0</v>
      </c>
      <c r="V15" s="445">
        <v>3.0999999999999999E-3</v>
      </c>
      <c r="W15" s="445">
        <v>0</v>
      </c>
      <c r="X15" s="445">
        <v>0</v>
      </c>
      <c r="Y15" s="446">
        <v>0</v>
      </c>
      <c r="Z15" s="447">
        <v>14.89</v>
      </c>
      <c r="AA15" s="448">
        <f t="shared" si="0"/>
        <v>11.1675</v>
      </c>
      <c r="AB15" s="448">
        <f t="shared" si="1"/>
        <v>18.612500000000001</v>
      </c>
      <c r="AC15" s="443"/>
      <c r="AD15" s="443"/>
      <c r="AE15" s="443"/>
      <c r="AF15" s="449">
        <v>0.47599999999999998</v>
      </c>
      <c r="AG15" s="450">
        <v>6.1199999999999997E-5</v>
      </c>
      <c r="AH15" s="450">
        <v>0.52393880000000004</v>
      </c>
      <c r="AI15" s="445"/>
      <c r="AJ15" s="445"/>
      <c r="AK15" s="446"/>
    </row>
    <row r="16" spans="1:37" x14ac:dyDescent="0.2">
      <c r="A16" s="453">
        <v>1985</v>
      </c>
      <c r="B16" s="442">
        <v>27.6</v>
      </c>
      <c r="C16" s="443">
        <v>0</v>
      </c>
      <c r="D16" s="443">
        <v>27.6</v>
      </c>
      <c r="E16" s="443">
        <v>0</v>
      </c>
      <c r="F16" s="443">
        <v>0</v>
      </c>
      <c r="G16" s="443">
        <v>0</v>
      </c>
      <c r="H16" s="444">
        <v>0.99180000000000001</v>
      </c>
      <c r="I16" s="445">
        <v>0</v>
      </c>
      <c r="J16" s="445">
        <v>8.2000000000000007E-3</v>
      </c>
      <c r="K16" s="445">
        <v>0</v>
      </c>
      <c r="L16" s="445">
        <v>0</v>
      </c>
      <c r="M16" s="446">
        <v>0</v>
      </c>
      <c r="N16" s="442">
        <v>20.7</v>
      </c>
      <c r="O16" s="443">
        <v>0</v>
      </c>
      <c r="P16" s="443">
        <v>20.7</v>
      </c>
      <c r="Q16" s="443">
        <v>0</v>
      </c>
      <c r="R16" s="443">
        <v>0</v>
      </c>
      <c r="S16" s="443">
        <v>0</v>
      </c>
      <c r="T16" s="444">
        <v>0.99690000000000001</v>
      </c>
      <c r="U16" s="445">
        <v>0</v>
      </c>
      <c r="V16" s="445">
        <v>3.0999999999999999E-3</v>
      </c>
      <c r="W16" s="445">
        <v>0</v>
      </c>
      <c r="X16" s="445">
        <v>0</v>
      </c>
      <c r="Y16" s="446">
        <v>0</v>
      </c>
      <c r="Z16" s="447">
        <v>14.89</v>
      </c>
      <c r="AA16" s="448">
        <f t="shared" si="0"/>
        <v>11.1675</v>
      </c>
      <c r="AB16" s="448">
        <f t="shared" si="1"/>
        <v>18.612500000000001</v>
      </c>
      <c r="AC16" s="443"/>
      <c r="AD16" s="443"/>
      <c r="AE16" s="443"/>
      <c r="AF16" s="449">
        <v>0.47599999999999998</v>
      </c>
      <c r="AG16" s="450">
        <v>6.1199999999999997E-5</v>
      </c>
      <c r="AH16" s="450">
        <v>0.52393880000000004</v>
      </c>
      <c r="AI16" s="445"/>
      <c r="AJ16" s="445"/>
      <c r="AK16" s="446"/>
    </row>
    <row r="17" spans="1:37" x14ac:dyDescent="0.2">
      <c r="A17" s="453">
        <v>1986</v>
      </c>
      <c r="B17" s="442">
        <v>28.2</v>
      </c>
      <c r="C17" s="443">
        <v>0</v>
      </c>
      <c r="D17" s="443">
        <v>28.2</v>
      </c>
      <c r="E17" s="443">
        <v>0</v>
      </c>
      <c r="F17" s="443">
        <v>0</v>
      </c>
      <c r="G17" s="443">
        <v>0</v>
      </c>
      <c r="H17" s="444">
        <v>0.99629999999999996</v>
      </c>
      <c r="I17" s="445">
        <v>0</v>
      </c>
      <c r="J17" s="445">
        <v>3.7000000000000002E-3</v>
      </c>
      <c r="K17" s="445">
        <v>0</v>
      </c>
      <c r="L17" s="445">
        <v>0</v>
      </c>
      <c r="M17" s="446">
        <v>0</v>
      </c>
      <c r="N17" s="442">
        <v>21.5</v>
      </c>
      <c r="O17" s="443">
        <v>0</v>
      </c>
      <c r="P17" s="443">
        <v>21.5</v>
      </c>
      <c r="Q17" s="443">
        <v>0</v>
      </c>
      <c r="R17" s="443">
        <v>0</v>
      </c>
      <c r="S17" s="443">
        <v>0</v>
      </c>
      <c r="T17" s="444">
        <v>0.99690000000000001</v>
      </c>
      <c r="U17" s="445">
        <v>0</v>
      </c>
      <c r="V17" s="445">
        <v>3.0999999999999999E-3</v>
      </c>
      <c r="W17" s="445">
        <v>0</v>
      </c>
      <c r="X17" s="445">
        <v>0</v>
      </c>
      <c r="Y17" s="446">
        <v>0</v>
      </c>
      <c r="Z17" s="447">
        <v>14.89</v>
      </c>
      <c r="AA17" s="448">
        <f t="shared" si="0"/>
        <v>11.1675</v>
      </c>
      <c r="AB17" s="448">
        <f t="shared" si="1"/>
        <v>18.612500000000001</v>
      </c>
      <c r="AC17" s="443"/>
      <c r="AD17" s="443"/>
      <c r="AE17" s="443"/>
      <c r="AF17" s="449">
        <v>0.47599999999999998</v>
      </c>
      <c r="AG17" s="450">
        <v>6.1199999999999997E-5</v>
      </c>
      <c r="AH17" s="450">
        <v>0.52393880000000004</v>
      </c>
      <c r="AI17" s="445"/>
      <c r="AJ17" s="445"/>
      <c r="AK17" s="446"/>
    </row>
    <row r="18" spans="1:37" x14ac:dyDescent="0.2">
      <c r="A18" s="453">
        <v>1987</v>
      </c>
      <c r="B18" s="442">
        <v>28.5</v>
      </c>
      <c r="C18" s="443">
        <v>0</v>
      </c>
      <c r="D18" s="443">
        <v>28.5</v>
      </c>
      <c r="E18" s="443">
        <v>0</v>
      </c>
      <c r="F18" s="443">
        <v>0</v>
      </c>
      <c r="G18" s="443">
        <v>0</v>
      </c>
      <c r="H18" s="444">
        <v>0.99839999999999995</v>
      </c>
      <c r="I18" s="445">
        <v>0</v>
      </c>
      <c r="J18" s="445">
        <v>1.6000000000000001E-3</v>
      </c>
      <c r="K18" s="445">
        <v>0</v>
      </c>
      <c r="L18" s="445">
        <v>0</v>
      </c>
      <c r="M18" s="446">
        <v>0</v>
      </c>
      <c r="N18" s="442">
        <v>21.7</v>
      </c>
      <c r="O18" s="443">
        <v>0</v>
      </c>
      <c r="P18" s="443">
        <v>21.7</v>
      </c>
      <c r="Q18" s="443">
        <v>0</v>
      </c>
      <c r="R18" s="443">
        <v>0</v>
      </c>
      <c r="S18" s="443">
        <v>0</v>
      </c>
      <c r="T18" s="444">
        <v>0.99690000000000001</v>
      </c>
      <c r="U18" s="445">
        <v>0</v>
      </c>
      <c r="V18" s="445">
        <v>3.0999999999999999E-3</v>
      </c>
      <c r="W18" s="445">
        <v>0</v>
      </c>
      <c r="X18" s="445">
        <v>0</v>
      </c>
      <c r="Y18" s="446">
        <v>0</v>
      </c>
      <c r="Z18" s="447">
        <v>14.89</v>
      </c>
      <c r="AA18" s="448">
        <f t="shared" si="0"/>
        <v>11.1675</v>
      </c>
      <c r="AB18" s="448">
        <f t="shared" si="1"/>
        <v>18.612500000000001</v>
      </c>
      <c r="AC18" s="443"/>
      <c r="AD18" s="443"/>
      <c r="AE18" s="443"/>
      <c r="AF18" s="449">
        <v>0.47599999999999998</v>
      </c>
      <c r="AG18" s="450">
        <v>6.1199999999999997E-5</v>
      </c>
      <c r="AH18" s="450">
        <v>0.52393880000000004</v>
      </c>
      <c r="AI18" s="445"/>
      <c r="AJ18" s="445"/>
      <c r="AK18" s="446"/>
    </row>
    <row r="19" spans="1:37" x14ac:dyDescent="0.2">
      <c r="A19" s="453">
        <v>1988</v>
      </c>
      <c r="B19" s="442">
        <v>28.8</v>
      </c>
      <c r="C19" s="443">
        <v>0</v>
      </c>
      <c r="D19" s="443">
        <v>28.8</v>
      </c>
      <c r="E19" s="443">
        <v>0</v>
      </c>
      <c r="F19" s="443">
        <v>0</v>
      </c>
      <c r="G19" s="443">
        <v>0</v>
      </c>
      <c r="H19" s="444">
        <v>0.99980000000000002</v>
      </c>
      <c r="I19" s="445">
        <v>0</v>
      </c>
      <c r="J19" s="445">
        <v>2.0000000000000001E-4</v>
      </c>
      <c r="K19" s="445">
        <v>0</v>
      </c>
      <c r="L19" s="445">
        <v>0</v>
      </c>
      <c r="M19" s="446">
        <v>0</v>
      </c>
      <c r="N19" s="442">
        <v>21.3</v>
      </c>
      <c r="O19" s="443">
        <v>0</v>
      </c>
      <c r="P19" s="443">
        <v>21.3</v>
      </c>
      <c r="Q19" s="443">
        <v>0</v>
      </c>
      <c r="R19" s="443">
        <v>0</v>
      </c>
      <c r="S19" s="443">
        <v>0</v>
      </c>
      <c r="T19" s="444">
        <v>0.99690000000000001</v>
      </c>
      <c r="U19" s="445">
        <v>0</v>
      </c>
      <c r="V19" s="445">
        <v>3.0999999999999999E-3</v>
      </c>
      <c r="W19" s="445">
        <v>0</v>
      </c>
      <c r="X19" s="445">
        <v>0</v>
      </c>
      <c r="Y19" s="446">
        <v>0</v>
      </c>
      <c r="Z19" s="447">
        <v>14.89</v>
      </c>
      <c r="AA19" s="448">
        <f t="shared" si="0"/>
        <v>11.1675</v>
      </c>
      <c r="AB19" s="448">
        <f t="shared" si="1"/>
        <v>18.612500000000001</v>
      </c>
      <c r="AC19" s="443"/>
      <c r="AD19" s="443"/>
      <c r="AE19" s="443"/>
      <c r="AF19" s="449">
        <v>0.47599999999999998</v>
      </c>
      <c r="AG19" s="450">
        <v>6.1199999999999997E-5</v>
      </c>
      <c r="AH19" s="450">
        <v>0.52393880000000004</v>
      </c>
      <c r="AI19" s="445"/>
      <c r="AJ19" s="445"/>
      <c r="AK19" s="446"/>
    </row>
    <row r="20" spans="1:37" x14ac:dyDescent="0.2">
      <c r="A20" s="453">
        <v>1989</v>
      </c>
      <c r="B20" s="442">
        <v>28.4</v>
      </c>
      <c r="C20" s="443">
        <v>0</v>
      </c>
      <c r="D20" s="443">
        <v>28.4</v>
      </c>
      <c r="E20" s="443">
        <v>0</v>
      </c>
      <c r="F20" s="443">
        <v>0</v>
      </c>
      <c r="G20" s="443">
        <v>0</v>
      </c>
      <c r="H20" s="444">
        <v>0.99870000000000003</v>
      </c>
      <c r="I20" s="445">
        <v>0</v>
      </c>
      <c r="J20" s="445">
        <v>1.2999999999999999E-3</v>
      </c>
      <c r="K20" s="445">
        <v>0</v>
      </c>
      <c r="L20" s="445">
        <v>0</v>
      </c>
      <c r="M20" s="446">
        <v>0</v>
      </c>
      <c r="N20" s="442">
        <v>21</v>
      </c>
      <c r="O20" s="443">
        <v>0</v>
      </c>
      <c r="P20" s="443">
        <v>21</v>
      </c>
      <c r="Q20" s="443">
        <v>0</v>
      </c>
      <c r="R20" s="443">
        <v>0</v>
      </c>
      <c r="S20" s="443">
        <v>0</v>
      </c>
      <c r="T20" s="444">
        <v>0.99690000000000001</v>
      </c>
      <c r="U20" s="445">
        <v>0</v>
      </c>
      <c r="V20" s="445">
        <v>3.0999999999999999E-3</v>
      </c>
      <c r="W20" s="445">
        <v>0</v>
      </c>
      <c r="X20" s="445">
        <v>0</v>
      </c>
      <c r="Y20" s="446">
        <v>0</v>
      </c>
      <c r="Z20" s="447">
        <v>14.89</v>
      </c>
      <c r="AA20" s="448">
        <f t="shared" si="0"/>
        <v>11.1675</v>
      </c>
      <c r="AB20" s="448">
        <f t="shared" si="1"/>
        <v>18.612500000000001</v>
      </c>
      <c r="AC20" s="443"/>
      <c r="AD20" s="443"/>
      <c r="AE20" s="443"/>
      <c r="AF20" s="449">
        <v>0.47599999999999998</v>
      </c>
      <c r="AG20" s="450">
        <v>6.1199999999999997E-5</v>
      </c>
      <c r="AH20" s="450">
        <v>0.52393880000000004</v>
      </c>
      <c r="AI20" s="445"/>
      <c r="AJ20" s="445"/>
      <c r="AK20" s="446"/>
    </row>
    <row r="21" spans="1:37" x14ac:dyDescent="0.2">
      <c r="A21" s="453">
        <v>1990</v>
      </c>
      <c r="B21" s="442">
        <v>28</v>
      </c>
      <c r="C21" s="443">
        <v>0</v>
      </c>
      <c r="D21" s="443">
        <v>28</v>
      </c>
      <c r="E21" s="443">
        <v>0</v>
      </c>
      <c r="F21" s="443">
        <v>0</v>
      </c>
      <c r="G21" s="443">
        <v>0</v>
      </c>
      <c r="H21" s="444">
        <v>0.99919999999999998</v>
      </c>
      <c r="I21" s="445">
        <v>0</v>
      </c>
      <c r="J21" s="445">
        <v>8.0000000000000004E-4</v>
      </c>
      <c r="K21" s="445">
        <v>0</v>
      </c>
      <c r="L21" s="445">
        <v>0</v>
      </c>
      <c r="M21" s="446">
        <v>0</v>
      </c>
      <c r="N21" s="442">
        <v>20.8</v>
      </c>
      <c r="O21" s="443">
        <v>0</v>
      </c>
      <c r="P21" s="443">
        <v>20.8</v>
      </c>
      <c r="Q21" s="443">
        <v>0</v>
      </c>
      <c r="R21" s="443">
        <v>0</v>
      </c>
      <c r="S21" s="443">
        <v>0</v>
      </c>
      <c r="T21" s="444">
        <v>0.99690000000000001</v>
      </c>
      <c r="U21" s="445">
        <v>0</v>
      </c>
      <c r="V21" s="445">
        <v>3.0999999999999999E-3</v>
      </c>
      <c r="W21" s="445">
        <v>0</v>
      </c>
      <c r="X21" s="445">
        <v>0</v>
      </c>
      <c r="Y21" s="446">
        <v>0</v>
      </c>
      <c r="Z21" s="447">
        <v>14.89</v>
      </c>
      <c r="AA21" s="448">
        <f t="shared" si="0"/>
        <v>11.1675</v>
      </c>
      <c r="AB21" s="448">
        <f t="shared" si="1"/>
        <v>18.612500000000001</v>
      </c>
      <c r="AC21" s="443"/>
      <c r="AD21" s="443"/>
      <c r="AE21" s="443"/>
      <c r="AF21" s="449">
        <v>0.47599999999999998</v>
      </c>
      <c r="AG21" s="450">
        <v>6.1199999999999997E-5</v>
      </c>
      <c r="AH21" s="450">
        <v>0.52393880000000004</v>
      </c>
      <c r="AI21" s="445"/>
      <c r="AJ21" s="445"/>
      <c r="AK21" s="446"/>
    </row>
    <row r="22" spans="1:37" x14ac:dyDescent="0.2">
      <c r="A22" s="453">
        <v>1991</v>
      </c>
      <c r="B22" s="442">
        <v>28.4</v>
      </c>
      <c r="C22" s="443">
        <v>0</v>
      </c>
      <c r="D22" s="443">
        <v>28.4</v>
      </c>
      <c r="E22" s="443">
        <v>0</v>
      </c>
      <c r="F22" s="443">
        <v>0</v>
      </c>
      <c r="G22" s="443">
        <v>0</v>
      </c>
      <c r="H22" s="444">
        <v>0.999</v>
      </c>
      <c r="I22" s="445">
        <v>0</v>
      </c>
      <c r="J22" s="445">
        <v>1E-3</v>
      </c>
      <c r="K22" s="445">
        <v>0</v>
      </c>
      <c r="L22" s="445">
        <v>0</v>
      </c>
      <c r="M22" s="446">
        <v>0</v>
      </c>
      <c r="N22" s="442">
        <v>21.3</v>
      </c>
      <c r="O22" s="443">
        <v>0</v>
      </c>
      <c r="P22" s="443">
        <v>21.3</v>
      </c>
      <c r="Q22" s="443">
        <v>0</v>
      </c>
      <c r="R22" s="443">
        <v>0</v>
      </c>
      <c r="S22" s="443">
        <v>0</v>
      </c>
      <c r="T22" s="444">
        <v>0.99690000000000001</v>
      </c>
      <c r="U22" s="445">
        <v>0</v>
      </c>
      <c r="V22" s="445">
        <v>3.0999999999999999E-3</v>
      </c>
      <c r="W22" s="445">
        <v>0</v>
      </c>
      <c r="X22" s="445">
        <v>0</v>
      </c>
      <c r="Y22" s="446">
        <v>0</v>
      </c>
      <c r="Z22" s="447">
        <v>14.89</v>
      </c>
      <c r="AA22" s="448">
        <f t="shared" si="0"/>
        <v>11.1675</v>
      </c>
      <c r="AB22" s="448">
        <f t="shared" si="1"/>
        <v>18.612500000000001</v>
      </c>
      <c r="AC22" s="443"/>
      <c r="AD22" s="443"/>
      <c r="AE22" s="443"/>
      <c r="AF22" s="449">
        <v>0.47599999999999998</v>
      </c>
      <c r="AG22" s="450">
        <v>6.1199999999999997E-5</v>
      </c>
      <c r="AH22" s="450">
        <v>0.52393880000000004</v>
      </c>
      <c r="AI22" s="445"/>
      <c r="AJ22" s="445"/>
      <c r="AK22" s="446"/>
    </row>
    <row r="23" spans="1:37" x14ac:dyDescent="0.2">
      <c r="A23" s="453">
        <v>1992</v>
      </c>
      <c r="B23" s="442">
        <v>27.9</v>
      </c>
      <c r="C23" s="443">
        <v>0</v>
      </c>
      <c r="D23" s="443">
        <v>27.9</v>
      </c>
      <c r="E23" s="443">
        <v>0</v>
      </c>
      <c r="F23" s="443">
        <v>0</v>
      </c>
      <c r="G23" s="443">
        <v>0</v>
      </c>
      <c r="H23" s="444">
        <v>0.99939999999999996</v>
      </c>
      <c r="I23" s="445">
        <v>0</v>
      </c>
      <c r="J23" s="445">
        <v>5.9999999999999995E-4</v>
      </c>
      <c r="K23" s="445">
        <v>0</v>
      </c>
      <c r="L23" s="445">
        <v>0</v>
      </c>
      <c r="M23" s="446">
        <v>0</v>
      </c>
      <c r="N23" s="442">
        <v>20.8</v>
      </c>
      <c r="O23" s="443">
        <v>0</v>
      </c>
      <c r="P23" s="443">
        <v>20.8</v>
      </c>
      <c r="Q23" s="443">
        <v>0</v>
      </c>
      <c r="R23" s="443">
        <v>0</v>
      </c>
      <c r="S23" s="443">
        <v>0</v>
      </c>
      <c r="T23" s="444">
        <v>0.99690000000000001</v>
      </c>
      <c r="U23" s="445">
        <v>0</v>
      </c>
      <c r="V23" s="445">
        <v>3.0999999999999999E-3</v>
      </c>
      <c r="W23" s="445">
        <v>0</v>
      </c>
      <c r="X23" s="445">
        <v>0</v>
      </c>
      <c r="Y23" s="446">
        <v>0</v>
      </c>
      <c r="Z23" s="447">
        <v>14.89</v>
      </c>
      <c r="AA23" s="448">
        <f t="shared" si="0"/>
        <v>11.1675</v>
      </c>
      <c r="AB23" s="448">
        <f t="shared" si="1"/>
        <v>18.612500000000001</v>
      </c>
      <c r="AC23" s="443"/>
      <c r="AD23" s="443"/>
      <c r="AE23" s="443"/>
      <c r="AF23" s="449">
        <v>0.47599999999999998</v>
      </c>
      <c r="AG23" s="450">
        <v>6.1199999999999997E-5</v>
      </c>
      <c r="AH23" s="450">
        <v>0.52393880000000004</v>
      </c>
      <c r="AI23" s="445"/>
      <c r="AJ23" s="445"/>
      <c r="AK23" s="446"/>
    </row>
    <row r="24" spans="1:37" x14ac:dyDescent="0.2">
      <c r="A24" s="453">
        <v>1993</v>
      </c>
      <c r="B24" s="442">
        <v>28.4</v>
      </c>
      <c r="C24" s="443">
        <v>0</v>
      </c>
      <c r="D24" s="443">
        <v>28.4</v>
      </c>
      <c r="E24" s="443">
        <v>0</v>
      </c>
      <c r="F24" s="443">
        <v>0</v>
      </c>
      <c r="G24" s="443">
        <v>0</v>
      </c>
      <c r="H24" s="444">
        <v>0.99970000000000003</v>
      </c>
      <c r="I24" s="445">
        <v>0</v>
      </c>
      <c r="J24" s="445">
        <v>2.9999999999999997E-4</v>
      </c>
      <c r="K24" s="445">
        <v>0</v>
      </c>
      <c r="L24" s="445">
        <v>0</v>
      </c>
      <c r="M24" s="446">
        <v>0</v>
      </c>
      <c r="N24" s="442">
        <v>21</v>
      </c>
      <c r="O24" s="443">
        <v>0</v>
      </c>
      <c r="P24" s="443">
        <v>21</v>
      </c>
      <c r="Q24" s="443">
        <v>0</v>
      </c>
      <c r="R24" s="443">
        <v>0</v>
      </c>
      <c r="S24" s="443">
        <v>0</v>
      </c>
      <c r="T24" s="444">
        <v>0.99690000000000001</v>
      </c>
      <c r="U24" s="445">
        <v>0</v>
      </c>
      <c r="V24" s="445">
        <v>3.0999999999999999E-3</v>
      </c>
      <c r="W24" s="445">
        <v>0</v>
      </c>
      <c r="X24" s="445">
        <v>0</v>
      </c>
      <c r="Y24" s="446">
        <v>0</v>
      </c>
      <c r="Z24" s="447">
        <v>14.89</v>
      </c>
      <c r="AA24" s="448">
        <f t="shared" si="0"/>
        <v>11.1675</v>
      </c>
      <c r="AB24" s="448">
        <f t="shared" si="1"/>
        <v>18.612500000000001</v>
      </c>
      <c r="AC24" s="443"/>
      <c r="AD24" s="443"/>
      <c r="AE24" s="443"/>
      <c r="AF24" s="449">
        <v>0.47599999999999998</v>
      </c>
      <c r="AG24" s="450">
        <v>6.1199999999999997E-5</v>
      </c>
      <c r="AH24" s="450">
        <v>0.52393880000000004</v>
      </c>
      <c r="AI24" s="445"/>
      <c r="AJ24" s="445"/>
      <c r="AK24" s="446"/>
    </row>
    <row r="25" spans="1:37" x14ac:dyDescent="0.2">
      <c r="A25" s="453">
        <v>1994</v>
      </c>
      <c r="B25" s="442">
        <v>28.3</v>
      </c>
      <c r="C25" s="443">
        <v>0</v>
      </c>
      <c r="D25" s="443">
        <v>28.3</v>
      </c>
      <c r="E25" s="443">
        <v>0</v>
      </c>
      <c r="F25" s="443">
        <v>0</v>
      </c>
      <c r="G25" s="443">
        <v>0</v>
      </c>
      <c r="H25" s="444">
        <v>0.99960000000000004</v>
      </c>
      <c r="I25" s="445">
        <v>0</v>
      </c>
      <c r="J25" s="445">
        <v>4.0000000000000002E-4</v>
      </c>
      <c r="K25" s="445">
        <v>0</v>
      </c>
      <c r="L25" s="445">
        <v>0</v>
      </c>
      <c r="M25" s="446">
        <v>0</v>
      </c>
      <c r="N25" s="442">
        <v>20.8</v>
      </c>
      <c r="O25" s="443">
        <v>0</v>
      </c>
      <c r="P25" s="443">
        <v>20.8</v>
      </c>
      <c r="Q25" s="443">
        <v>0</v>
      </c>
      <c r="R25" s="443">
        <v>0</v>
      </c>
      <c r="S25" s="443">
        <v>0</v>
      </c>
      <c r="T25" s="444">
        <v>0.99690000000000001</v>
      </c>
      <c r="U25" s="445">
        <v>0</v>
      </c>
      <c r="V25" s="445">
        <v>3.0999999999999999E-3</v>
      </c>
      <c r="W25" s="445">
        <v>0</v>
      </c>
      <c r="X25" s="445">
        <v>0</v>
      </c>
      <c r="Y25" s="446">
        <v>0</v>
      </c>
      <c r="Z25" s="447">
        <v>14.89</v>
      </c>
      <c r="AA25" s="448">
        <f t="shared" si="0"/>
        <v>11.1675</v>
      </c>
      <c r="AB25" s="448">
        <f t="shared" si="1"/>
        <v>18.612500000000001</v>
      </c>
      <c r="AC25" s="443"/>
      <c r="AD25" s="443"/>
      <c r="AE25" s="443"/>
      <c r="AF25" s="449">
        <v>0.47599999999999998</v>
      </c>
      <c r="AG25" s="450">
        <v>6.1199999999999997E-5</v>
      </c>
      <c r="AH25" s="450">
        <v>0.52393880000000004</v>
      </c>
      <c r="AI25" s="445"/>
      <c r="AJ25" s="445"/>
      <c r="AK25" s="446"/>
    </row>
    <row r="26" spans="1:37" x14ac:dyDescent="0.2">
      <c r="A26" s="453">
        <v>1995</v>
      </c>
      <c r="B26" s="442">
        <v>28.6</v>
      </c>
      <c r="C26" s="443">
        <v>0</v>
      </c>
      <c r="D26" s="443">
        <v>28.6</v>
      </c>
      <c r="E26" s="443">
        <v>0</v>
      </c>
      <c r="F26" s="443">
        <v>0</v>
      </c>
      <c r="G26" s="443">
        <v>0</v>
      </c>
      <c r="H26" s="444">
        <v>0.99960000000000004</v>
      </c>
      <c r="I26" s="445">
        <v>0</v>
      </c>
      <c r="J26" s="445">
        <v>4.0000000000000002E-4</v>
      </c>
      <c r="K26" s="445">
        <v>0</v>
      </c>
      <c r="L26" s="445">
        <v>0</v>
      </c>
      <c r="M26" s="446">
        <v>0</v>
      </c>
      <c r="N26" s="442">
        <v>20.5</v>
      </c>
      <c r="O26" s="443">
        <v>0</v>
      </c>
      <c r="P26" s="443">
        <v>20.5</v>
      </c>
      <c r="Q26" s="443">
        <v>0</v>
      </c>
      <c r="R26" s="443">
        <v>0</v>
      </c>
      <c r="S26" s="443">
        <v>0</v>
      </c>
      <c r="T26" s="444">
        <v>0.99690000000000001</v>
      </c>
      <c r="U26" s="445">
        <v>0</v>
      </c>
      <c r="V26" s="445">
        <v>3.0999999999999999E-3</v>
      </c>
      <c r="W26" s="445">
        <v>0</v>
      </c>
      <c r="X26" s="445">
        <v>0</v>
      </c>
      <c r="Y26" s="446">
        <v>0</v>
      </c>
      <c r="Z26" s="447">
        <v>14.89</v>
      </c>
      <c r="AA26" s="448">
        <f t="shared" si="0"/>
        <v>11.1675</v>
      </c>
      <c r="AB26" s="448">
        <f t="shared" si="1"/>
        <v>18.612500000000001</v>
      </c>
      <c r="AC26" s="443"/>
      <c r="AD26" s="443"/>
      <c r="AE26" s="443"/>
      <c r="AF26" s="449">
        <v>0.47599999999999998</v>
      </c>
      <c r="AG26" s="450">
        <v>6.1199999999999997E-5</v>
      </c>
      <c r="AH26" s="450">
        <v>0.52393880000000004</v>
      </c>
      <c r="AI26" s="445"/>
      <c r="AJ26" s="445"/>
      <c r="AK26" s="446"/>
    </row>
    <row r="27" spans="1:37" x14ac:dyDescent="0.2">
      <c r="A27" s="453">
        <v>1996</v>
      </c>
      <c r="B27" s="442">
        <v>28.5</v>
      </c>
      <c r="C27" s="443">
        <v>0</v>
      </c>
      <c r="D27" s="443">
        <v>28.5</v>
      </c>
      <c r="E27" s="443">
        <v>0</v>
      </c>
      <c r="F27" s="443">
        <v>0</v>
      </c>
      <c r="G27" s="443">
        <v>0</v>
      </c>
      <c r="H27" s="444">
        <v>0.999</v>
      </c>
      <c r="I27" s="445">
        <v>0</v>
      </c>
      <c r="J27" s="445">
        <v>1E-3</v>
      </c>
      <c r="K27" s="445">
        <v>0</v>
      </c>
      <c r="L27" s="445">
        <v>0</v>
      </c>
      <c r="M27" s="446">
        <v>0</v>
      </c>
      <c r="N27" s="442">
        <v>20.8</v>
      </c>
      <c r="O27" s="443">
        <v>0</v>
      </c>
      <c r="P27" s="443">
        <v>20.8</v>
      </c>
      <c r="Q27" s="443">
        <v>0</v>
      </c>
      <c r="R27" s="443">
        <v>0</v>
      </c>
      <c r="S27" s="443">
        <v>0</v>
      </c>
      <c r="T27" s="444">
        <v>0.99690000000000001</v>
      </c>
      <c r="U27" s="445">
        <v>0</v>
      </c>
      <c r="V27" s="445">
        <v>3.0999999999999999E-3</v>
      </c>
      <c r="W27" s="445">
        <v>0</v>
      </c>
      <c r="X27" s="445">
        <v>0</v>
      </c>
      <c r="Y27" s="446">
        <v>0</v>
      </c>
      <c r="Z27" s="447">
        <v>14.89</v>
      </c>
      <c r="AA27" s="448">
        <f t="shared" si="0"/>
        <v>11.1675</v>
      </c>
      <c r="AB27" s="448">
        <f t="shared" si="1"/>
        <v>18.612500000000001</v>
      </c>
      <c r="AC27" s="443"/>
      <c r="AD27" s="443"/>
      <c r="AE27" s="443"/>
      <c r="AF27" s="449">
        <v>0.47599999999999998</v>
      </c>
      <c r="AG27" s="450">
        <v>6.1199999999999997E-5</v>
      </c>
      <c r="AH27" s="450">
        <v>0.52393880000000004</v>
      </c>
      <c r="AI27" s="445"/>
      <c r="AJ27" s="445"/>
      <c r="AK27" s="446"/>
    </row>
    <row r="28" spans="1:37" x14ac:dyDescent="0.2">
      <c r="A28" s="453">
        <v>1997</v>
      </c>
      <c r="B28" s="442">
        <v>28.7</v>
      </c>
      <c r="C28" s="443">
        <v>0</v>
      </c>
      <c r="D28" s="443">
        <v>28.7</v>
      </c>
      <c r="E28" s="443">
        <v>0</v>
      </c>
      <c r="F28" s="443">
        <v>0</v>
      </c>
      <c r="G28" s="443">
        <v>0</v>
      </c>
      <c r="H28" s="444">
        <v>0.99909999999999999</v>
      </c>
      <c r="I28" s="445">
        <v>0</v>
      </c>
      <c r="J28" s="445">
        <v>8.9999999999999998E-4</v>
      </c>
      <c r="K28" s="445">
        <v>0</v>
      </c>
      <c r="L28" s="445">
        <v>0</v>
      </c>
      <c r="M28" s="446">
        <v>0</v>
      </c>
      <c r="N28" s="442">
        <v>20.6</v>
      </c>
      <c r="O28" s="443">
        <v>0</v>
      </c>
      <c r="P28" s="443">
        <v>20.6</v>
      </c>
      <c r="Q28" s="443">
        <v>0</v>
      </c>
      <c r="R28" s="443">
        <v>0</v>
      </c>
      <c r="S28" s="443">
        <v>0</v>
      </c>
      <c r="T28" s="444">
        <v>0.99690000000000001</v>
      </c>
      <c r="U28" s="445">
        <v>0</v>
      </c>
      <c r="V28" s="445">
        <v>3.0999999999999999E-3</v>
      </c>
      <c r="W28" s="445">
        <v>0</v>
      </c>
      <c r="X28" s="445">
        <v>0</v>
      </c>
      <c r="Y28" s="446">
        <v>0</v>
      </c>
      <c r="Z28" s="447">
        <v>14.89</v>
      </c>
      <c r="AA28" s="448">
        <f t="shared" si="0"/>
        <v>11.1675</v>
      </c>
      <c r="AB28" s="448">
        <f t="shared" si="1"/>
        <v>18.612500000000001</v>
      </c>
      <c r="AC28" s="443"/>
      <c r="AD28" s="443"/>
      <c r="AE28" s="443"/>
      <c r="AF28" s="449">
        <v>0.47599999999999998</v>
      </c>
      <c r="AG28" s="450">
        <v>6.1199999999999997E-5</v>
      </c>
      <c r="AH28" s="450">
        <v>0.52393880000000004</v>
      </c>
      <c r="AI28" s="445"/>
      <c r="AJ28" s="445"/>
      <c r="AK28" s="446"/>
    </row>
    <row r="29" spans="1:37" x14ac:dyDescent="0.2">
      <c r="A29" s="453">
        <v>1998</v>
      </c>
      <c r="B29" s="442">
        <v>28.8</v>
      </c>
      <c r="C29" s="443">
        <v>0</v>
      </c>
      <c r="D29" s="443">
        <v>28.8</v>
      </c>
      <c r="E29" s="443">
        <v>0</v>
      </c>
      <c r="F29" s="443">
        <v>0</v>
      </c>
      <c r="G29" s="443">
        <v>0</v>
      </c>
      <c r="H29" s="444">
        <v>0.99870000000000003</v>
      </c>
      <c r="I29" s="445">
        <v>0</v>
      </c>
      <c r="J29" s="445">
        <v>1.2999999999999999E-3</v>
      </c>
      <c r="K29" s="445">
        <v>0</v>
      </c>
      <c r="L29" s="445">
        <v>0</v>
      </c>
      <c r="M29" s="446">
        <v>0</v>
      </c>
      <c r="N29" s="442">
        <v>21</v>
      </c>
      <c r="O29" s="443">
        <v>0</v>
      </c>
      <c r="P29" s="443">
        <v>21</v>
      </c>
      <c r="Q29" s="443">
        <v>0</v>
      </c>
      <c r="R29" s="443">
        <v>0</v>
      </c>
      <c r="S29" s="443">
        <v>0</v>
      </c>
      <c r="T29" s="444">
        <v>0.99690000000000001</v>
      </c>
      <c r="U29" s="445">
        <v>0</v>
      </c>
      <c r="V29" s="445">
        <v>3.0999999999999999E-3</v>
      </c>
      <c r="W29" s="445">
        <v>0</v>
      </c>
      <c r="X29" s="445">
        <v>0</v>
      </c>
      <c r="Y29" s="446">
        <v>0</v>
      </c>
      <c r="Z29" s="447">
        <v>14.89</v>
      </c>
      <c r="AA29" s="448">
        <f t="shared" si="0"/>
        <v>11.1675</v>
      </c>
      <c r="AB29" s="448">
        <f t="shared" si="1"/>
        <v>18.612500000000001</v>
      </c>
      <c r="AC29" s="443"/>
      <c r="AD29" s="443"/>
      <c r="AE29" s="443"/>
      <c r="AF29" s="449">
        <v>0.47599999999999998</v>
      </c>
      <c r="AG29" s="450">
        <v>6.1199999999999997E-5</v>
      </c>
      <c r="AH29" s="450">
        <v>0.52393880000000004</v>
      </c>
      <c r="AI29" s="445"/>
      <c r="AJ29" s="445"/>
      <c r="AK29" s="446"/>
    </row>
    <row r="30" spans="1:37" x14ac:dyDescent="0.2">
      <c r="A30" s="453">
        <v>1999</v>
      </c>
      <c r="B30" s="442">
        <v>28.3</v>
      </c>
      <c r="C30" s="443">
        <v>0</v>
      </c>
      <c r="D30" s="443">
        <v>28.3</v>
      </c>
      <c r="E30" s="443">
        <v>0</v>
      </c>
      <c r="F30" s="443">
        <v>0</v>
      </c>
      <c r="G30" s="443">
        <v>0</v>
      </c>
      <c r="H30" s="444">
        <v>0.99839999999999995</v>
      </c>
      <c r="I30" s="445">
        <v>0</v>
      </c>
      <c r="J30" s="445">
        <v>1.6000000000000001E-3</v>
      </c>
      <c r="K30" s="445">
        <v>0</v>
      </c>
      <c r="L30" s="445">
        <v>0</v>
      </c>
      <c r="M30" s="446">
        <v>0</v>
      </c>
      <c r="N30" s="442">
        <v>20.9</v>
      </c>
      <c r="O30" s="443">
        <v>0</v>
      </c>
      <c r="P30" s="443">
        <v>20.9</v>
      </c>
      <c r="Q30" s="443">
        <v>0</v>
      </c>
      <c r="R30" s="443">
        <v>0</v>
      </c>
      <c r="S30" s="443">
        <v>0</v>
      </c>
      <c r="T30" s="444">
        <v>0.99690000000000001</v>
      </c>
      <c r="U30" s="445">
        <v>0</v>
      </c>
      <c r="V30" s="445">
        <v>3.0999999999999999E-3</v>
      </c>
      <c r="W30" s="445">
        <v>0</v>
      </c>
      <c r="X30" s="445">
        <v>0</v>
      </c>
      <c r="Y30" s="446">
        <v>0</v>
      </c>
      <c r="Z30" s="447">
        <v>14.89</v>
      </c>
      <c r="AA30" s="448">
        <f t="shared" si="0"/>
        <v>11.1675</v>
      </c>
      <c r="AB30" s="448">
        <f t="shared" si="1"/>
        <v>18.612500000000001</v>
      </c>
      <c r="AC30" s="443"/>
      <c r="AD30" s="443"/>
      <c r="AE30" s="443"/>
      <c r="AF30" s="449">
        <v>0.47599999999999998</v>
      </c>
      <c r="AG30" s="450">
        <v>6.1199999999999997E-5</v>
      </c>
      <c r="AH30" s="450">
        <v>0.52393880000000004</v>
      </c>
      <c r="AI30" s="445"/>
      <c r="AJ30" s="445"/>
      <c r="AK30" s="446"/>
    </row>
    <row r="31" spans="1:37" x14ac:dyDescent="0.2">
      <c r="A31" s="453">
        <v>2000</v>
      </c>
      <c r="B31" s="442">
        <v>28.5</v>
      </c>
      <c r="C31" s="443">
        <v>0</v>
      </c>
      <c r="D31" s="443">
        <v>28.5</v>
      </c>
      <c r="E31" s="443">
        <v>0</v>
      </c>
      <c r="F31" s="443">
        <v>0</v>
      </c>
      <c r="G31" s="443">
        <v>0</v>
      </c>
      <c r="H31" s="444">
        <v>0.99739999999999995</v>
      </c>
      <c r="I31" s="445">
        <v>0</v>
      </c>
      <c r="J31" s="445">
        <v>2.5999999999999999E-3</v>
      </c>
      <c r="K31" s="445">
        <v>0</v>
      </c>
      <c r="L31" s="445">
        <v>0</v>
      </c>
      <c r="M31" s="446">
        <v>0</v>
      </c>
      <c r="N31" s="442">
        <v>21.3</v>
      </c>
      <c r="O31" s="443">
        <v>0</v>
      </c>
      <c r="P31" s="443">
        <v>21.3</v>
      </c>
      <c r="Q31" s="443">
        <v>0</v>
      </c>
      <c r="R31" s="443">
        <v>0</v>
      </c>
      <c r="S31" s="443">
        <v>0</v>
      </c>
      <c r="T31" s="444">
        <v>0.99690000000000001</v>
      </c>
      <c r="U31" s="445">
        <v>0</v>
      </c>
      <c r="V31" s="445">
        <v>3.0999999999999999E-3</v>
      </c>
      <c r="W31" s="445">
        <v>0</v>
      </c>
      <c r="X31" s="445">
        <v>0</v>
      </c>
      <c r="Y31" s="446">
        <v>0</v>
      </c>
      <c r="Z31" s="447">
        <v>14.89</v>
      </c>
      <c r="AA31" s="448">
        <f t="shared" si="0"/>
        <v>11.1675</v>
      </c>
      <c r="AB31" s="448">
        <f t="shared" si="1"/>
        <v>18.612500000000001</v>
      </c>
      <c r="AC31" s="443"/>
      <c r="AD31" s="443"/>
      <c r="AE31" s="443"/>
      <c r="AF31" s="449">
        <v>0.47599999999999998</v>
      </c>
      <c r="AG31" s="450">
        <v>6.1199999999999997E-5</v>
      </c>
      <c r="AH31" s="450">
        <v>0.52393880000000004</v>
      </c>
      <c r="AI31" s="445"/>
      <c r="AJ31" s="445"/>
      <c r="AK31" s="446"/>
    </row>
    <row r="32" spans="1:37" x14ac:dyDescent="0.2">
      <c r="A32" s="453">
        <v>2001</v>
      </c>
      <c r="B32" s="442">
        <v>28.8</v>
      </c>
      <c r="C32" s="443">
        <v>0</v>
      </c>
      <c r="D32" s="443">
        <v>28.8</v>
      </c>
      <c r="E32" s="443">
        <v>0</v>
      </c>
      <c r="F32" s="443">
        <v>0</v>
      </c>
      <c r="G32" s="443">
        <v>0</v>
      </c>
      <c r="H32" s="444">
        <v>0.99819999999999998</v>
      </c>
      <c r="I32" s="445">
        <v>0</v>
      </c>
      <c r="J32" s="445">
        <v>1.8E-3</v>
      </c>
      <c r="K32" s="445">
        <v>0</v>
      </c>
      <c r="L32" s="445">
        <v>0</v>
      </c>
      <c r="M32" s="446">
        <v>0</v>
      </c>
      <c r="N32" s="442">
        <v>20.9</v>
      </c>
      <c r="O32" s="443">
        <v>0</v>
      </c>
      <c r="P32" s="443">
        <v>20.9</v>
      </c>
      <c r="Q32" s="443">
        <v>0</v>
      </c>
      <c r="R32" s="443">
        <v>0</v>
      </c>
      <c r="S32" s="443">
        <v>0</v>
      </c>
      <c r="T32" s="444">
        <v>0.99690000000000001</v>
      </c>
      <c r="U32" s="445">
        <v>0</v>
      </c>
      <c r="V32" s="445">
        <v>3.0999999999999999E-3</v>
      </c>
      <c r="W32" s="445">
        <v>0</v>
      </c>
      <c r="X32" s="445">
        <v>0</v>
      </c>
      <c r="Y32" s="446">
        <v>0</v>
      </c>
      <c r="Z32" s="447">
        <v>14.89</v>
      </c>
      <c r="AA32" s="448">
        <f t="shared" si="0"/>
        <v>11.1675</v>
      </c>
      <c r="AB32" s="448">
        <f t="shared" si="1"/>
        <v>18.612500000000001</v>
      </c>
      <c r="AC32" s="443"/>
      <c r="AD32" s="443"/>
      <c r="AE32" s="443"/>
      <c r="AF32" s="449">
        <v>0.47599999999999998</v>
      </c>
      <c r="AG32" s="450">
        <v>6.1199999999999997E-5</v>
      </c>
      <c r="AH32" s="450">
        <v>0.52393880000000004</v>
      </c>
      <c r="AI32" s="445"/>
      <c r="AJ32" s="445"/>
      <c r="AK32" s="446"/>
    </row>
    <row r="33" spans="1:37" x14ac:dyDescent="0.2">
      <c r="A33" s="453">
        <v>2002</v>
      </c>
      <c r="B33" s="442">
        <v>29</v>
      </c>
      <c r="C33" s="443">
        <v>0</v>
      </c>
      <c r="D33" s="443">
        <v>29</v>
      </c>
      <c r="E33" s="443">
        <v>0</v>
      </c>
      <c r="F33" s="443">
        <v>0</v>
      </c>
      <c r="G33" s="443">
        <v>0</v>
      </c>
      <c r="H33" s="444">
        <v>0.99609999999999999</v>
      </c>
      <c r="I33" s="445">
        <v>0</v>
      </c>
      <c r="J33" s="445">
        <v>3.8999999999999998E-3</v>
      </c>
      <c r="K33" s="445">
        <v>0</v>
      </c>
      <c r="L33" s="445">
        <v>0</v>
      </c>
      <c r="M33" s="446">
        <v>0</v>
      </c>
      <c r="N33" s="442">
        <v>21.4</v>
      </c>
      <c r="O33" s="443">
        <v>0</v>
      </c>
      <c r="P33" s="443">
        <v>21.4</v>
      </c>
      <c r="Q33" s="443">
        <v>0</v>
      </c>
      <c r="R33" s="443">
        <v>0</v>
      </c>
      <c r="S33" s="443">
        <v>0</v>
      </c>
      <c r="T33" s="444">
        <v>0.99690000000000001</v>
      </c>
      <c r="U33" s="445">
        <v>0</v>
      </c>
      <c r="V33" s="445">
        <v>3.0999999999999999E-3</v>
      </c>
      <c r="W33" s="445">
        <v>0</v>
      </c>
      <c r="X33" s="445">
        <v>0</v>
      </c>
      <c r="Y33" s="446">
        <v>0</v>
      </c>
      <c r="Z33" s="447">
        <v>14.89</v>
      </c>
      <c r="AA33" s="448">
        <f t="shared" si="0"/>
        <v>11.1675</v>
      </c>
      <c r="AB33" s="448">
        <f t="shared" si="1"/>
        <v>18.612500000000001</v>
      </c>
      <c r="AC33" s="443"/>
      <c r="AD33" s="443"/>
      <c r="AE33" s="443"/>
      <c r="AF33" s="449">
        <v>0.47599999999999998</v>
      </c>
      <c r="AG33" s="450">
        <v>6.1199999999999997E-5</v>
      </c>
      <c r="AH33" s="450">
        <v>0.52393880000000004</v>
      </c>
      <c r="AI33" s="445"/>
      <c r="AJ33" s="445"/>
      <c r="AK33" s="446"/>
    </row>
    <row r="34" spans="1:37" x14ac:dyDescent="0.2">
      <c r="A34" s="453">
        <v>2003</v>
      </c>
      <c r="B34" s="442">
        <v>29.5</v>
      </c>
      <c r="C34" s="443">
        <v>0</v>
      </c>
      <c r="D34" s="443">
        <v>29.5</v>
      </c>
      <c r="E34" s="443">
        <v>0</v>
      </c>
      <c r="F34" s="443">
        <v>0</v>
      </c>
      <c r="G34" s="443">
        <v>0</v>
      </c>
      <c r="H34" s="444">
        <v>0.99490000000000001</v>
      </c>
      <c r="I34" s="445">
        <v>0</v>
      </c>
      <c r="J34" s="445">
        <v>5.1000000000000004E-3</v>
      </c>
      <c r="K34" s="445">
        <v>0</v>
      </c>
      <c r="L34" s="445">
        <v>0</v>
      </c>
      <c r="M34" s="446">
        <v>0</v>
      </c>
      <c r="N34" s="442">
        <v>21.8</v>
      </c>
      <c r="O34" s="443">
        <v>0</v>
      </c>
      <c r="P34" s="443">
        <v>21.8</v>
      </c>
      <c r="Q34" s="443">
        <v>0</v>
      </c>
      <c r="R34" s="443">
        <v>0</v>
      </c>
      <c r="S34" s="443">
        <v>0</v>
      </c>
      <c r="T34" s="444">
        <v>0.99690000000000001</v>
      </c>
      <c r="U34" s="445">
        <v>0</v>
      </c>
      <c r="V34" s="445">
        <v>3.0999999999999999E-3</v>
      </c>
      <c r="W34" s="445">
        <v>0</v>
      </c>
      <c r="X34" s="445">
        <v>0</v>
      </c>
      <c r="Y34" s="446">
        <v>0</v>
      </c>
      <c r="Z34" s="447">
        <v>14.89</v>
      </c>
      <c r="AA34" s="448">
        <f t="shared" si="0"/>
        <v>11.1675</v>
      </c>
      <c r="AB34" s="448">
        <f t="shared" si="1"/>
        <v>18.612500000000001</v>
      </c>
      <c r="AC34" s="443"/>
      <c r="AD34" s="443"/>
      <c r="AE34" s="443"/>
      <c r="AF34" s="449">
        <v>0.47599999999999998</v>
      </c>
      <c r="AG34" s="450">
        <v>6.1199999999999997E-5</v>
      </c>
      <c r="AH34" s="450">
        <v>0.52393880000000004</v>
      </c>
      <c r="AI34" s="445"/>
      <c r="AJ34" s="445"/>
      <c r="AK34" s="446"/>
    </row>
    <row r="35" spans="1:37" x14ac:dyDescent="0.2">
      <c r="A35" s="453">
        <v>2004</v>
      </c>
      <c r="B35" s="442">
        <v>29.5</v>
      </c>
      <c r="C35" s="443">
        <v>0</v>
      </c>
      <c r="D35" s="443">
        <v>29.5</v>
      </c>
      <c r="E35" s="443">
        <v>0</v>
      </c>
      <c r="F35" s="443">
        <v>0</v>
      </c>
      <c r="G35" s="443">
        <v>0</v>
      </c>
      <c r="H35" s="444">
        <v>0.996</v>
      </c>
      <c r="I35" s="445">
        <v>0</v>
      </c>
      <c r="J35" s="445">
        <v>4.0000000000000001E-3</v>
      </c>
      <c r="K35" s="445">
        <v>0</v>
      </c>
      <c r="L35" s="445">
        <v>0</v>
      </c>
      <c r="M35" s="446">
        <v>0</v>
      </c>
      <c r="N35" s="442">
        <v>21.5</v>
      </c>
      <c r="O35" s="443">
        <v>0</v>
      </c>
      <c r="P35" s="443">
        <v>21.5</v>
      </c>
      <c r="Q35" s="443">
        <v>0</v>
      </c>
      <c r="R35" s="443">
        <v>0</v>
      </c>
      <c r="S35" s="443">
        <v>0</v>
      </c>
      <c r="T35" s="444">
        <v>0.99690000000000001</v>
      </c>
      <c r="U35" s="445">
        <v>0</v>
      </c>
      <c r="V35" s="445">
        <v>3.0999999999999999E-3</v>
      </c>
      <c r="W35" s="445">
        <v>0</v>
      </c>
      <c r="X35" s="445">
        <v>0</v>
      </c>
      <c r="Y35" s="446">
        <v>0</v>
      </c>
      <c r="Z35" s="447">
        <v>14.89</v>
      </c>
      <c r="AA35" s="448">
        <f t="shared" si="0"/>
        <v>11.1675</v>
      </c>
      <c r="AB35" s="448">
        <f t="shared" si="1"/>
        <v>18.612500000000001</v>
      </c>
      <c r="AC35" s="443"/>
      <c r="AD35" s="443"/>
      <c r="AE35" s="443"/>
      <c r="AF35" s="449">
        <v>0.47599999999999998</v>
      </c>
      <c r="AG35" s="450">
        <v>6.1199999999999997E-5</v>
      </c>
      <c r="AH35" s="450">
        <v>0.52393880000000004</v>
      </c>
      <c r="AI35" s="445"/>
      <c r="AJ35" s="445"/>
      <c r="AK35" s="446"/>
    </row>
    <row r="36" spans="1:37" x14ac:dyDescent="0.2">
      <c r="A36" s="453">
        <v>2005</v>
      </c>
      <c r="B36" s="442">
        <v>30.3</v>
      </c>
      <c r="C36" s="443">
        <v>0</v>
      </c>
      <c r="D36" s="443">
        <v>30.3</v>
      </c>
      <c r="E36" s="443">
        <v>0</v>
      </c>
      <c r="F36" s="443">
        <v>0</v>
      </c>
      <c r="G36" s="443">
        <v>0</v>
      </c>
      <c r="H36" s="444">
        <v>0.99370000000000003</v>
      </c>
      <c r="I36" s="445">
        <v>0</v>
      </c>
      <c r="J36" s="445">
        <v>6.3E-3</v>
      </c>
      <c r="K36" s="445">
        <v>0</v>
      </c>
      <c r="L36" s="445">
        <v>0</v>
      </c>
      <c r="M36" s="446">
        <v>0</v>
      </c>
      <c r="N36" s="442">
        <v>22.1</v>
      </c>
      <c r="O36" s="443">
        <v>0</v>
      </c>
      <c r="P36" s="443">
        <v>22.1</v>
      </c>
      <c r="Q36" s="443">
        <v>0</v>
      </c>
      <c r="R36" s="443">
        <v>0</v>
      </c>
      <c r="S36" s="443">
        <v>0</v>
      </c>
      <c r="T36" s="444">
        <v>0.99690000000000001</v>
      </c>
      <c r="U36" s="445">
        <v>0</v>
      </c>
      <c r="V36" s="445">
        <v>3.0999999999999999E-3</v>
      </c>
      <c r="W36" s="445">
        <v>0</v>
      </c>
      <c r="X36" s="445">
        <v>0</v>
      </c>
      <c r="Y36" s="446">
        <v>0</v>
      </c>
      <c r="Z36" s="447">
        <v>14.89</v>
      </c>
      <c r="AA36" s="448">
        <f t="shared" si="0"/>
        <v>11.1675</v>
      </c>
      <c r="AB36" s="448">
        <f t="shared" si="1"/>
        <v>18.612500000000001</v>
      </c>
      <c r="AC36" s="443"/>
      <c r="AD36" s="443"/>
      <c r="AE36" s="443"/>
      <c r="AF36" s="449">
        <v>0.47599999999999998</v>
      </c>
      <c r="AG36" s="450">
        <v>6.1199999999999997E-5</v>
      </c>
      <c r="AH36" s="450">
        <v>0.52393880000000004</v>
      </c>
      <c r="AI36" s="445"/>
      <c r="AJ36" s="445"/>
      <c r="AK36" s="446"/>
    </row>
    <row r="37" spans="1:37" x14ac:dyDescent="0.2">
      <c r="A37" s="453">
        <v>2006</v>
      </c>
      <c r="B37" s="442">
        <v>30.1</v>
      </c>
      <c r="C37" s="443">
        <v>0</v>
      </c>
      <c r="D37" s="443">
        <v>30.1</v>
      </c>
      <c r="E37" s="443">
        <v>0</v>
      </c>
      <c r="F37" s="443">
        <v>0</v>
      </c>
      <c r="G37" s="443">
        <v>0</v>
      </c>
      <c r="H37" s="444">
        <v>0.99370000000000003</v>
      </c>
      <c r="I37" s="445">
        <v>0</v>
      </c>
      <c r="J37" s="445">
        <v>6.3E-3</v>
      </c>
      <c r="K37" s="445">
        <v>0</v>
      </c>
      <c r="L37" s="445">
        <v>0</v>
      </c>
      <c r="M37" s="446">
        <v>0</v>
      </c>
      <c r="N37" s="442">
        <v>22.5</v>
      </c>
      <c r="O37" s="443">
        <v>0</v>
      </c>
      <c r="P37" s="443">
        <v>22.5</v>
      </c>
      <c r="Q37" s="443">
        <v>0</v>
      </c>
      <c r="R37" s="443">
        <v>0</v>
      </c>
      <c r="S37" s="443">
        <v>0</v>
      </c>
      <c r="T37" s="444">
        <v>0.99690000000000001</v>
      </c>
      <c r="U37" s="445">
        <v>0</v>
      </c>
      <c r="V37" s="445">
        <v>3.0999999999999999E-3</v>
      </c>
      <c r="W37" s="445">
        <v>0</v>
      </c>
      <c r="X37" s="445">
        <v>0</v>
      </c>
      <c r="Y37" s="446">
        <v>0</v>
      </c>
      <c r="Z37" s="447">
        <v>14.89</v>
      </c>
      <c r="AA37" s="448">
        <f t="shared" si="0"/>
        <v>11.1675</v>
      </c>
      <c r="AB37" s="448">
        <f t="shared" si="1"/>
        <v>18.612500000000001</v>
      </c>
      <c r="AC37" s="443"/>
      <c r="AD37" s="443"/>
      <c r="AE37" s="443"/>
      <c r="AF37" s="449">
        <v>0.47599999999999998</v>
      </c>
      <c r="AG37" s="450">
        <v>6.1199999999999997E-5</v>
      </c>
      <c r="AH37" s="450">
        <v>0.52393880000000004</v>
      </c>
      <c r="AI37" s="445"/>
      <c r="AJ37" s="445"/>
      <c r="AK37" s="446"/>
    </row>
    <row r="38" spans="1:37" x14ac:dyDescent="0.2">
      <c r="A38" s="453">
        <v>2007</v>
      </c>
      <c r="B38" s="442">
        <v>31.2</v>
      </c>
      <c r="C38" s="443">
        <v>0</v>
      </c>
      <c r="D38" s="443">
        <v>31.2</v>
      </c>
      <c r="E38" s="443">
        <v>0</v>
      </c>
      <c r="F38" s="443">
        <v>0</v>
      </c>
      <c r="G38" s="443">
        <v>0</v>
      </c>
      <c r="H38" s="444">
        <v>0.99370000000000003</v>
      </c>
      <c r="I38" s="445">
        <v>0</v>
      </c>
      <c r="J38" s="445">
        <v>6.3E-3</v>
      </c>
      <c r="K38" s="445">
        <v>0</v>
      </c>
      <c r="L38" s="445">
        <v>0</v>
      </c>
      <c r="M38" s="446">
        <v>0</v>
      </c>
      <c r="N38" s="442">
        <v>23.1</v>
      </c>
      <c r="O38" s="443">
        <v>0</v>
      </c>
      <c r="P38" s="443">
        <v>23.1</v>
      </c>
      <c r="Q38" s="443">
        <v>0</v>
      </c>
      <c r="R38" s="443">
        <v>0</v>
      </c>
      <c r="S38" s="443">
        <v>0</v>
      </c>
      <c r="T38" s="444">
        <v>0.99582053568411288</v>
      </c>
      <c r="U38" s="445">
        <v>0</v>
      </c>
      <c r="V38" s="445">
        <v>4.1794643158870907E-3</v>
      </c>
      <c r="W38" s="445">
        <v>0</v>
      </c>
      <c r="X38" s="445">
        <v>0</v>
      </c>
      <c r="Y38" s="446">
        <v>0</v>
      </c>
      <c r="Z38" s="447">
        <v>14.89</v>
      </c>
      <c r="AA38" s="448">
        <f t="shared" si="0"/>
        <v>11.1675</v>
      </c>
      <c r="AB38" s="448">
        <f t="shared" si="1"/>
        <v>18.612500000000001</v>
      </c>
      <c r="AC38" s="443"/>
      <c r="AD38" s="443"/>
      <c r="AE38" s="443"/>
      <c r="AF38" s="449">
        <v>0.47599999999999998</v>
      </c>
      <c r="AG38" s="450">
        <v>6.1199999999999997E-5</v>
      </c>
      <c r="AH38" s="450">
        <v>0.52393880000000004</v>
      </c>
      <c r="AI38" s="445"/>
      <c r="AJ38" s="445"/>
      <c r="AK38" s="446"/>
    </row>
    <row r="39" spans="1:37" x14ac:dyDescent="0.2">
      <c r="A39" s="453">
        <v>2008</v>
      </c>
      <c r="B39" s="442">
        <v>31.5</v>
      </c>
      <c r="C39" s="443">
        <v>0</v>
      </c>
      <c r="D39" s="443">
        <v>31.5</v>
      </c>
      <c r="E39" s="443">
        <v>0</v>
      </c>
      <c r="F39" s="443">
        <v>0</v>
      </c>
      <c r="G39" s="443">
        <v>0</v>
      </c>
      <c r="H39" s="444">
        <v>0.99370000000000003</v>
      </c>
      <c r="I39" s="445">
        <v>0</v>
      </c>
      <c r="J39" s="445">
        <v>6.3E-3</v>
      </c>
      <c r="K39" s="445">
        <v>0</v>
      </c>
      <c r="L39" s="445">
        <v>0</v>
      </c>
      <c r="M39" s="446">
        <v>0</v>
      </c>
      <c r="N39" s="442">
        <v>23.6</v>
      </c>
      <c r="O39" s="443">
        <v>0</v>
      </c>
      <c r="P39" s="443">
        <v>23.6</v>
      </c>
      <c r="Q39" s="443">
        <v>0</v>
      </c>
      <c r="R39" s="443">
        <v>0</v>
      </c>
      <c r="S39" s="443">
        <v>0</v>
      </c>
      <c r="T39" s="444">
        <v>0.99436518646200855</v>
      </c>
      <c r="U39" s="445">
        <v>0</v>
      </c>
      <c r="V39" s="445">
        <v>5.6348135379914663E-3</v>
      </c>
      <c r="W39" s="445">
        <v>0</v>
      </c>
      <c r="X39" s="445">
        <v>0</v>
      </c>
      <c r="Y39" s="446">
        <v>0</v>
      </c>
      <c r="Z39" s="447">
        <v>14.89</v>
      </c>
      <c r="AA39" s="448">
        <f t="shared" si="0"/>
        <v>11.1675</v>
      </c>
      <c r="AB39" s="448">
        <f t="shared" si="1"/>
        <v>18.612500000000001</v>
      </c>
      <c r="AC39" s="443"/>
      <c r="AD39" s="443"/>
      <c r="AE39" s="443"/>
      <c r="AF39" s="449">
        <v>0.47599999999999998</v>
      </c>
      <c r="AG39" s="450">
        <v>6.1199999999999997E-5</v>
      </c>
      <c r="AH39" s="450">
        <v>0.52393880000000004</v>
      </c>
      <c r="AI39" s="445"/>
      <c r="AJ39" s="445"/>
      <c r="AK39" s="446"/>
    </row>
    <row r="40" spans="1:37" x14ac:dyDescent="0.2">
      <c r="A40" s="453">
        <v>2009</v>
      </c>
      <c r="B40" s="442">
        <v>32.9</v>
      </c>
      <c r="C40" s="443">
        <v>0</v>
      </c>
      <c r="D40" s="443">
        <v>32.9</v>
      </c>
      <c r="E40" s="443">
        <v>0</v>
      </c>
      <c r="F40" s="443">
        <v>0</v>
      </c>
      <c r="G40" s="443">
        <v>0</v>
      </c>
      <c r="H40" s="444">
        <v>0.99370000000000003</v>
      </c>
      <c r="I40" s="445">
        <v>0</v>
      </c>
      <c r="J40" s="445">
        <v>6.3E-3</v>
      </c>
      <c r="K40" s="445">
        <v>0</v>
      </c>
      <c r="L40" s="445">
        <v>0</v>
      </c>
      <c r="M40" s="446">
        <v>0</v>
      </c>
      <c r="N40" s="442">
        <v>24.8</v>
      </c>
      <c r="O40" s="443">
        <v>0</v>
      </c>
      <c r="P40" s="443">
        <v>24.8</v>
      </c>
      <c r="Q40" s="443">
        <v>0</v>
      </c>
      <c r="R40" s="443">
        <v>0</v>
      </c>
      <c r="S40" s="443">
        <v>0</v>
      </c>
      <c r="T40" s="444">
        <v>0.99240306383589905</v>
      </c>
      <c r="U40" s="445">
        <v>0</v>
      </c>
      <c r="V40" s="445">
        <v>7.5969361641009085E-3</v>
      </c>
      <c r="W40" s="445">
        <v>0</v>
      </c>
      <c r="X40" s="445">
        <v>0</v>
      </c>
      <c r="Y40" s="446">
        <v>0</v>
      </c>
      <c r="Z40" s="447">
        <v>14.89</v>
      </c>
      <c r="AA40" s="448">
        <f t="shared" si="0"/>
        <v>11.1675</v>
      </c>
      <c r="AB40" s="448">
        <f t="shared" si="1"/>
        <v>18.612500000000001</v>
      </c>
      <c r="AC40" s="443"/>
      <c r="AD40" s="443"/>
      <c r="AE40" s="443"/>
      <c r="AF40" s="449">
        <v>0.47599999999999998</v>
      </c>
      <c r="AG40" s="450">
        <v>6.1199999999999997E-5</v>
      </c>
      <c r="AH40" s="450">
        <v>0.52393880000000004</v>
      </c>
      <c r="AI40" s="445"/>
      <c r="AJ40" s="445"/>
      <c r="AK40" s="446"/>
    </row>
    <row r="41" spans="1:37" x14ac:dyDescent="0.2">
      <c r="A41" s="453">
        <v>2010</v>
      </c>
      <c r="B41" s="442">
        <v>33.9</v>
      </c>
      <c r="C41" s="443">
        <v>0</v>
      </c>
      <c r="D41" s="443">
        <v>33.9</v>
      </c>
      <c r="E41" s="443">
        <v>0</v>
      </c>
      <c r="F41" s="443">
        <v>0</v>
      </c>
      <c r="G41" s="443">
        <v>0</v>
      </c>
      <c r="H41" s="444">
        <v>0.99370000000000003</v>
      </c>
      <c r="I41" s="445">
        <v>0</v>
      </c>
      <c r="J41" s="445">
        <v>6.3E-3</v>
      </c>
      <c r="K41" s="445">
        <v>0</v>
      </c>
      <c r="L41" s="445">
        <v>0</v>
      </c>
      <c r="M41" s="446">
        <v>0</v>
      </c>
      <c r="N41" s="442">
        <v>25.2</v>
      </c>
      <c r="O41" s="443">
        <v>0</v>
      </c>
      <c r="P41" s="443">
        <v>25.2</v>
      </c>
      <c r="Q41" s="443">
        <v>0</v>
      </c>
      <c r="R41" s="443">
        <v>0</v>
      </c>
      <c r="S41" s="443">
        <v>0</v>
      </c>
      <c r="T41" s="444">
        <v>0.98975770206195746</v>
      </c>
      <c r="U41" s="445">
        <v>0</v>
      </c>
      <c r="V41" s="445">
        <v>1.0242297938042551E-2</v>
      </c>
      <c r="W41" s="445">
        <v>0</v>
      </c>
      <c r="X41" s="445">
        <v>0</v>
      </c>
      <c r="Y41" s="446">
        <v>0</v>
      </c>
      <c r="Z41" s="447">
        <v>14.89</v>
      </c>
      <c r="AA41" s="448">
        <f t="shared" si="0"/>
        <v>11.1675</v>
      </c>
      <c r="AB41" s="448">
        <f t="shared" si="1"/>
        <v>18.612500000000001</v>
      </c>
      <c r="AC41" s="443"/>
      <c r="AD41" s="443"/>
      <c r="AE41" s="443"/>
      <c r="AF41" s="449">
        <v>0.47599999999999998</v>
      </c>
      <c r="AG41" s="450">
        <v>6.1199999999999997E-5</v>
      </c>
      <c r="AH41" s="450">
        <v>0.52393880000000004</v>
      </c>
      <c r="AI41" s="445"/>
      <c r="AJ41" s="445"/>
      <c r="AK41" s="446"/>
    </row>
    <row r="42" spans="1:37" x14ac:dyDescent="0.2">
      <c r="A42" s="453">
        <v>2011</v>
      </c>
      <c r="B42" s="442">
        <v>33.1</v>
      </c>
      <c r="C42" s="443">
        <v>0</v>
      </c>
      <c r="D42" s="443">
        <v>33.1</v>
      </c>
      <c r="E42" s="443">
        <v>0</v>
      </c>
      <c r="F42" s="443">
        <v>0</v>
      </c>
      <c r="G42" s="443">
        <v>0</v>
      </c>
      <c r="H42" s="444">
        <v>0.99370000000000003</v>
      </c>
      <c r="I42" s="445">
        <v>0</v>
      </c>
      <c r="J42" s="445">
        <v>6.3E-3</v>
      </c>
      <c r="K42" s="445">
        <v>0</v>
      </c>
      <c r="L42" s="445">
        <v>0</v>
      </c>
      <c r="M42" s="446">
        <v>0</v>
      </c>
      <c r="N42" s="442">
        <v>24.7</v>
      </c>
      <c r="O42" s="443">
        <v>0</v>
      </c>
      <c r="P42" s="443">
        <v>24.7</v>
      </c>
      <c r="Q42" s="443">
        <v>0</v>
      </c>
      <c r="R42" s="443">
        <v>0</v>
      </c>
      <c r="S42" s="443">
        <v>0</v>
      </c>
      <c r="T42" s="444">
        <v>0.98975770206195746</v>
      </c>
      <c r="U42" s="445">
        <v>0</v>
      </c>
      <c r="V42" s="445">
        <v>1.0242297938042551E-2</v>
      </c>
      <c r="W42" s="445">
        <v>0</v>
      </c>
      <c r="X42" s="445">
        <v>0</v>
      </c>
      <c r="Y42" s="446">
        <v>0</v>
      </c>
      <c r="Z42" s="447">
        <v>15.969438</v>
      </c>
      <c r="AA42" s="448">
        <f t="shared" si="0"/>
        <v>11.977078500000001</v>
      </c>
      <c r="AB42" s="448">
        <f t="shared" si="1"/>
        <v>19.961797499999999</v>
      </c>
      <c r="AC42" s="443"/>
      <c r="AD42" s="443"/>
      <c r="AE42" s="443"/>
      <c r="AF42" s="449">
        <v>0.47599999999999998</v>
      </c>
      <c r="AG42" s="450">
        <v>6.1199999999999997E-5</v>
      </c>
      <c r="AH42" s="450">
        <v>0.52393880000000004</v>
      </c>
      <c r="AI42" s="445"/>
      <c r="AJ42" s="445"/>
      <c r="AK42" s="446"/>
    </row>
    <row r="43" spans="1:37" x14ac:dyDescent="0.2">
      <c r="A43" s="453">
        <v>2012</v>
      </c>
      <c r="B43" s="442">
        <v>35.270000000000003</v>
      </c>
      <c r="C43" s="443">
        <v>0</v>
      </c>
      <c r="D43" s="443">
        <v>35.270000000000003</v>
      </c>
      <c r="E43" s="443">
        <v>0</v>
      </c>
      <c r="F43" s="443">
        <v>0</v>
      </c>
      <c r="G43" s="443">
        <v>0</v>
      </c>
      <c r="H43" s="444">
        <v>0.99370000000000003</v>
      </c>
      <c r="I43" s="445">
        <v>0</v>
      </c>
      <c r="J43" s="445">
        <v>6.3E-3</v>
      </c>
      <c r="K43" s="445">
        <v>0</v>
      </c>
      <c r="L43" s="445">
        <v>0</v>
      </c>
      <c r="M43" s="446">
        <v>0</v>
      </c>
      <c r="N43" s="442">
        <v>25</v>
      </c>
      <c r="O43" s="443">
        <v>0</v>
      </c>
      <c r="P43" s="443">
        <v>25</v>
      </c>
      <c r="Q43" s="443">
        <v>0</v>
      </c>
      <c r="R43" s="443">
        <v>0</v>
      </c>
      <c r="S43" s="443">
        <v>0</v>
      </c>
      <c r="T43" s="444">
        <v>0.98975770206195746</v>
      </c>
      <c r="U43" s="445">
        <v>0</v>
      </c>
      <c r="V43" s="445">
        <v>1.0242297938042551E-2</v>
      </c>
      <c r="W43" s="445">
        <v>0</v>
      </c>
      <c r="X43" s="445">
        <v>0</v>
      </c>
      <c r="Y43" s="446">
        <v>0</v>
      </c>
      <c r="Z43" s="447">
        <v>15.9272332</v>
      </c>
      <c r="AA43" s="448">
        <f t="shared" si="0"/>
        <v>11.945424899999999</v>
      </c>
      <c r="AB43" s="448">
        <f t="shared" si="1"/>
        <v>19.909041500000001</v>
      </c>
      <c r="AC43" s="443"/>
      <c r="AD43" s="443"/>
      <c r="AE43" s="443"/>
      <c r="AF43" s="449">
        <v>0.47599999999999998</v>
      </c>
      <c r="AG43" s="450">
        <v>6.1199999999999997E-5</v>
      </c>
      <c r="AH43" s="450">
        <v>0.52393880000000004</v>
      </c>
      <c r="AI43" s="445"/>
      <c r="AJ43" s="445"/>
      <c r="AK43" s="446"/>
    </row>
    <row r="44" spans="1:37" x14ac:dyDescent="0.2">
      <c r="A44" s="453">
        <v>2013</v>
      </c>
      <c r="B44" s="442">
        <v>36.399000000000001</v>
      </c>
      <c r="C44" s="443">
        <v>0</v>
      </c>
      <c r="D44" s="443">
        <v>36.399000000000001</v>
      </c>
      <c r="E44" s="443">
        <v>0</v>
      </c>
      <c r="F44" s="443">
        <v>0</v>
      </c>
      <c r="G44" s="443">
        <v>0</v>
      </c>
      <c r="H44" s="444">
        <v>0.99370000000000003</v>
      </c>
      <c r="I44" s="445">
        <v>0</v>
      </c>
      <c r="J44" s="445">
        <v>6.3E-3</v>
      </c>
      <c r="K44" s="445">
        <v>0</v>
      </c>
      <c r="L44" s="445">
        <v>0</v>
      </c>
      <c r="M44" s="446">
        <v>0</v>
      </c>
      <c r="N44" s="442">
        <v>25.7</v>
      </c>
      <c r="O44" s="443">
        <v>0</v>
      </c>
      <c r="P44" s="443">
        <v>25.7</v>
      </c>
      <c r="Q44" s="443">
        <v>0</v>
      </c>
      <c r="R44" s="443">
        <v>0</v>
      </c>
      <c r="S44" s="443">
        <v>0</v>
      </c>
      <c r="T44" s="444">
        <v>0.98975770206195746</v>
      </c>
      <c r="U44" s="445">
        <v>0</v>
      </c>
      <c r="V44" s="445">
        <v>1.0242297938042551E-2</v>
      </c>
      <c r="W44" s="445">
        <v>0</v>
      </c>
      <c r="X44" s="445">
        <v>0</v>
      </c>
      <c r="Y44" s="446">
        <v>0</v>
      </c>
      <c r="Z44" s="447">
        <v>16.003539</v>
      </c>
      <c r="AA44" s="448">
        <f t="shared" ref="AA44" si="2">Z44*0.75</f>
        <v>12.002654249999999</v>
      </c>
      <c r="AB44" s="448">
        <f t="shared" ref="AB44" si="3">Z44*1.25</f>
        <v>20.004423750000001</v>
      </c>
      <c r="AC44" s="443"/>
      <c r="AD44" s="443"/>
      <c r="AE44" s="443"/>
      <c r="AF44" s="449">
        <v>0.47599999999999998</v>
      </c>
      <c r="AG44" s="450">
        <v>6.1199999999999997E-5</v>
      </c>
      <c r="AH44" s="450">
        <v>0.52393880000000004</v>
      </c>
      <c r="AI44" s="445"/>
      <c r="AJ44" s="445"/>
      <c r="AK44" s="446"/>
    </row>
    <row r="45" spans="1:37" x14ac:dyDescent="0.2">
      <c r="A45" s="453">
        <v>2014</v>
      </c>
      <c r="B45" s="442">
        <v>36.57</v>
      </c>
      <c r="C45" s="443">
        <v>0</v>
      </c>
      <c r="D45" s="443">
        <v>36.57</v>
      </c>
      <c r="E45" s="443">
        <v>0</v>
      </c>
      <c r="F45" s="443">
        <v>0</v>
      </c>
      <c r="G45" s="443">
        <v>0</v>
      </c>
      <c r="H45" s="444">
        <v>0.99370000000000003</v>
      </c>
      <c r="I45" s="445">
        <v>0</v>
      </c>
      <c r="J45" s="445">
        <v>6.3E-3</v>
      </c>
      <c r="K45" s="445">
        <v>0</v>
      </c>
      <c r="L45" s="445">
        <v>0</v>
      </c>
      <c r="M45" s="446">
        <v>0</v>
      </c>
      <c r="N45" s="442">
        <v>26.51</v>
      </c>
      <c r="O45" s="443">
        <v>0</v>
      </c>
      <c r="P45" s="443">
        <v>26.51</v>
      </c>
      <c r="Q45" s="443">
        <v>0</v>
      </c>
      <c r="R45" s="443">
        <v>0</v>
      </c>
      <c r="S45" s="443">
        <v>0</v>
      </c>
      <c r="T45" s="444">
        <v>0.98975770206195746</v>
      </c>
      <c r="U45" s="445">
        <v>0</v>
      </c>
      <c r="V45" s="445">
        <v>1.0242297938042551E-2</v>
      </c>
      <c r="W45" s="445">
        <v>0</v>
      </c>
      <c r="X45" s="445">
        <v>0</v>
      </c>
      <c r="Y45" s="446">
        <v>0</v>
      </c>
      <c r="Z45" s="447">
        <v>16.1629316</v>
      </c>
      <c r="AA45" s="448">
        <f t="shared" ref="AA45" si="4">Z45*0.75</f>
        <v>12.1221987</v>
      </c>
      <c r="AB45" s="448">
        <f t="shared" ref="AB45" si="5">Z45*1.25</f>
        <v>20.203664500000002</v>
      </c>
      <c r="AC45" s="443"/>
      <c r="AD45" s="443"/>
      <c r="AE45" s="443"/>
      <c r="AF45" s="449">
        <v>0.47599999999999998</v>
      </c>
      <c r="AG45" s="450">
        <v>6.1199999999999997E-5</v>
      </c>
      <c r="AH45" s="450">
        <v>0.52393880000000004</v>
      </c>
      <c r="AI45" s="445"/>
      <c r="AJ45" s="445"/>
      <c r="AK45" s="446"/>
    </row>
    <row r="46" spans="1:37" x14ac:dyDescent="0.2">
      <c r="A46" s="63">
        <v>2015</v>
      </c>
      <c r="B46" s="64">
        <v>33.9</v>
      </c>
      <c r="C46" s="65">
        <v>0</v>
      </c>
      <c r="D46" s="65">
        <v>33.9</v>
      </c>
      <c r="E46" s="65">
        <v>0</v>
      </c>
      <c r="F46" s="65">
        <v>0</v>
      </c>
      <c r="G46" s="65">
        <v>0</v>
      </c>
      <c r="H46" s="68">
        <v>0.99370000000000003</v>
      </c>
      <c r="I46" s="69">
        <v>0</v>
      </c>
      <c r="J46" s="69">
        <v>6.3E-3</v>
      </c>
      <c r="K46" s="69">
        <v>0</v>
      </c>
      <c r="L46" s="69">
        <v>0</v>
      </c>
      <c r="M46" s="70">
        <v>0</v>
      </c>
      <c r="N46" s="64">
        <v>26.5</v>
      </c>
      <c r="O46" s="65">
        <v>0</v>
      </c>
      <c r="P46" s="65">
        <v>26.5</v>
      </c>
      <c r="Q46" s="65">
        <v>0</v>
      </c>
      <c r="R46" s="65">
        <v>0</v>
      </c>
      <c r="S46" s="65">
        <v>0</v>
      </c>
      <c r="T46" s="68">
        <v>0.98975770206195746</v>
      </c>
      <c r="U46" s="69">
        <v>0</v>
      </c>
      <c r="V46" s="69">
        <v>1.0242297938042551E-2</v>
      </c>
      <c r="W46" s="69">
        <v>0</v>
      </c>
      <c r="X46" s="69">
        <v>0</v>
      </c>
      <c r="Y46" s="70">
        <v>0</v>
      </c>
      <c r="Z46" s="64"/>
      <c r="AA46" s="65"/>
      <c r="AB46" s="65"/>
      <c r="AC46" s="65"/>
      <c r="AD46" s="65"/>
      <c r="AE46" s="65"/>
      <c r="AF46" s="68"/>
      <c r="AG46" s="69"/>
      <c r="AH46" s="69"/>
      <c r="AI46" s="69"/>
      <c r="AJ46" s="69"/>
      <c r="AK46" s="70"/>
    </row>
    <row r="47" spans="1:37" x14ac:dyDescent="0.2">
      <c r="A47" s="63">
        <v>2016</v>
      </c>
      <c r="B47" s="64">
        <v>33.9</v>
      </c>
      <c r="C47" s="65">
        <v>0</v>
      </c>
      <c r="D47" s="65">
        <v>33.9</v>
      </c>
      <c r="E47" s="65">
        <v>0</v>
      </c>
      <c r="F47" s="65">
        <v>0</v>
      </c>
      <c r="G47" s="65">
        <v>0</v>
      </c>
      <c r="H47" s="68">
        <v>0.99370000000000003</v>
      </c>
      <c r="I47" s="69">
        <v>0</v>
      </c>
      <c r="J47" s="69">
        <v>6.3E-3</v>
      </c>
      <c r="K47" s="69">
        <v>0</v>
      </c>
      <c r="L47" s="69">
        <v>0</v>
      </c>
      <c r="M47" s="70">
        <v>0</v>
      </c>
      <c r="N47" s="64">
        <v>26.5</v>
      </c>
      <c r="O47" s="65">
        <v>0</v>
      </c>
      <c r="P47" s="65">
        <v>26.5</v>
      </c>
      <c r="Q47" s="65">
        <v>0</v>
      </c>
      <c r="R47" s="65">
        <v>0</v>
      </c>
      <c r="S47" s="65">
        <v>0</v>
      </c>
      <c r="T47" s="68">
        <v>0.98975770206195746</v>
      </c>
      <c r="U47" s="69">
        <v>0</v>
      </c>
      <c r="V47" s="69">
        <v>1.0242297938042551E-2</v>
      </c>
      <c r="W47" s="69">
        <v>0</v>
      </c>
      <c r="X47" s="69">
        <v>0</v>
      </c>
      <c r="Y47" s="70">
        <v>0</v>
      </c>
      <c r="Z47" s="64"/>
      <c r="AA47" s="65"/>
      <c r="AB47" s="65"/>
      <c r="AC47" s="65"/>
      <c r="AD47" s="65"/>
      <c r="AE47" s="65"/>
      <c r="AF47" s="68"/>
      <c r="AG47" s="69"/>
      <c r="AH47" s="69"/>
      <c r="AI47" s="69"/>
      <c r="AJ47" s="69"/>
      <c r="AK47" s="70"/>
    </row>
    <row r="48" spans="1:37" x14ac:dyDescent="0.2">
      <c r="A48" s="63">
        <v>2017</v>
      </c>
      <c r="B48" s="64">
        <v>33.9</v>
      </c>
      <c r="C48" s="65">
        <v>0</v>
      </c>
      <c r="D48" s="65">
        <v>33.9</v>
      </c>
      <c r="E48" s="65">
        <v>0</v>
      </c>
      <c r="F48" s="65">
        <v>0</v>
      </c>
      <c r="G48" s="65">
        <v>0</v>
      </c>
      <c r="H48" s="68">
        <v>0.99370000000000003</v>
      </c>
      <c r="I48" s="69">
        <v>0</v>
      </c>
      <c r="J48" s="69">
        <v>6.3E-3</v>
      </c>
      <c r="K48" s="69">
        <v>0</v>
      </c>
      <c r="L48" s="69">
        <v>0</v>
      </c>
      <c r="M48" s="70">
        <v>0</v>
      </c>
      <c r="N48" s="64">
        <v>26.5</v>
      </c>
      <c r="O48" s="65">
        <v>0</v>
      </c>
      <c r="P48" s="65">
        <v>26.5</v>
      </c>
      <c r="Q48" s="65">
        <v>0</v>
      </c>
      <c r="R48" s="65">
        <v>0</v>
      </c>
      <c r="S48" s="65">
        <v>0</v>
      </c>
      <c r="T48" s="68">
        <v>0.98975770206195746</v>
      </c>
      <c r="U48" s="69">
        <v>0</v>
      </c>
      <c r="V48" s="69">
        <v>1.0242297938042551E-2</v>
      </c>
      <c r="W48" s="69">
        <v>0</v>
      </c>
      <c r="X48" s="69">
        <v>0</v>
      </c>
      <c r="Y48" s="70">
        <v>0</v>
      </c>
      <c r="Z48" s="64"/>
      <c r="AA48" s="65"/>
      <c r="AB48" s="65"/>
      <c r="AC48" s="65"/>
      <c r="AD48" s="65"/>
      <c r="AE48" s="65"/>
      <c r="AF48" s="68"/>
      <c r="AG48" s="69"/>
      <c r="AH48" s="69"/>
      <c r="AI48" s="69"/>
      <c r="AJ48" s="69"/>
      <c r="AK48" s="70"/>
    </row>
    <row r="49" spans="1:37" x14ac:dyDescent="0.2">
      <c r="A49" s="63">
        <v>2018</v>
      </c>
      <c r="B49" s="64">
        <v>33.9</v>
      </c>
      <c r="C49" s="65">
        <v>0</v>
      </c>
      <c r="D49" s="65">
        <v>33.9</v>
      </c>
      <c r="E49" s="65">
        <v>0</v>
      </c>
      <c r="F49" s="65">
        <v>0</v>
      </c>
      <c r="G49" s="65">
        <v>0</v>
      </c>
      <c r="H49" s="68">
        <v>0.99370000000000003</v>
      </c>
      <c r="I49" s="69">
        <v>0</v>
      </c>
      <c r="J49" s="69">
        <v>6.3E-3</v>
      </c>
      <c r="K49" s="69">
        <v>0</v>
      </c>
      <c r="L49" s="69">
        <v>0</v>
      </c>
      <c r="M49" s="70">
        <v>0</v>
      </c>
      <c r="N49" s="64">
        <v>26.5</v>
      </c>
      <c r="O49" s="65">
        <v>0</v>
      </c>
      <c r="P49" s="65">
        <v>26.5</v>
      </c>
      <c r="Q49" s="65">
        <v>0</v>
      </c>
      <c r="R49" s="65">
        <v>0</v>
      </c>
      <c r="S49" s="65">
        <v>0</v>
      </c>
      <c r="T49" s="68">
        <v>0.98975770206195746</v>
      </c>
      <c r="U49" s="69">
        <v>0</v>
      </c>
      <c r="V49" s="69">
        <v>1.0242297938042551E-2</v>
      </c>
      <c r="W49" s="69">
        <v>0</v>
      </c>
      <c r="X49" s="69">
        <v>0</v>
      </c>
      <c r="Y49" s="70">
        <v>0</v>
      </c>
      <c r="Z49" s="64"/>
      <c r="AA49" s="65"/>
      <c r="AB49" s="65"/>
      <c r="AC49" s="65"/>
      <c r="AD49" s="65"/>
      <c r="AE49" s="65"/>
      <c r="AF49" s="68"/>
      <c r="AG49" s="69"/>
      <c r="AH49" s="69"/>
      <c r="AI49" s="69"/>
      <c r="AJ49" s="69"/>
      <c r="AK49" s="70"/>
    </row>
    <row r="50" spans="1:37" x14ac:dyDescent="0.2">
      <c r="A50" s="63">
        <v>2019</v>
      </c>
      <c r="B50" s="64">
        <v>33.9</v>
      </c>
      <c r="C50" s="65">
        <v>0</v>
      </c>
      <c r="D50" s="65">
        <v>33.9</v>
      </c>
      <c r="E50" s="65">
        <v>0</v>
      </c>
      <c r="F50" s="65">
        <v>0</v>
      </c>
      <c r="G50" s="65">
        <v>0</v>
      </c>
      <c r="H50" s="68">
        <v>0.99370000000000003</v>
      </c>
      <c r="I50" s="69">
        <v>0</v>
      </c>
      <c r="J50" s="69">
        <v>6.3E-3</v>
      </c>
      <c r="K50" s="69">
        <v>0</v>
      </c>
      <c r="L50" s="69">
        <v>0</v>
      </c>
      <c r="M50" s="70">
        <v>0</v>
      </c>
      <c r="N50" s="64">
        <v>26.5</v>
      </c>
      <c r="O50" s="65">
        <v>0</v>
      </c>
      <c r="P50" s="65">
        <v>26.5</v>
      </c>
      <c r="Q50" s="65">
        <v>0</v>
      </c>
      <c r="R50" s="65">
        <v>0</v>
      </c>
      <c r="S50" s="65">
        <v>0</v>
      </c>
      <c r="T50" s="68">
        <v>0.98975770206195746</v>
      </c>
      <c r="U50" s="69">
        <v>0</v>
      </c>
      <c r="V50" s="69">
        <v>1.0242297938042551E-2</v>
      </c>
      <c r="W50" s="69">
        <v>0</v>
      </c>
      <c r="X50" s="69">
        <v>0</v>
      </c>
      <c r="Y50" s="70">
        <v>0</v>
      </c>
      <c r="Z50" s="64"/>
      <c r="AA50" s="65"/>
      <c r="AB50" s="65"/>
      <c r="AC50" s="65"/>
      <c r="AD50" s="65"/>
      <c r="AE50" s="65"/>
      <c r="AF50" s="68"/>
      <c r="AG50" s="69"/>
      <c r="AH50" s="69"/>
      <c r="AI50" s="69"/>
      <c r="AJ50" s="69"/>
      <c r="AK50" s="70"/>
    </row>
    <row r="51" spans="1:37" x14ac:dyDescent="0.2">
      <c r="A51" s="63">
        <v>2020</v>
      </c>
      <c r="B51" s="64">
        <v>33.9</v>
      </c>
      <c r="C51" s="65">
        <v>0</v>
      </c>
      <c r="D51" s="65">
        <v>33.9</v>
      </c>
      <c r="E51" s="65">
        <v>0</v>
      </c>
      <c r="F51" s="65">
        <v>0</v>
      </c>
      <c r="G51" s="65">
        <v>0</v>
      </c>
      <c r="H51" s="68">
        <v>0.99370000000000003</v>
      </c>
      <c r="I51" s="69">
        <v>0</v>
      </c>
      <c r="J51" s="69">
        <v>6.3E-3</v>
      </c>
      <c r="K51" s="69">
        <v>0</v>
      </c>
      <c r="L51" s="69">
        <v>0</v>
      </c>
      <c r="M51" s="70">
        <v>0</v>
      </c>
      <c r="N51" s="64">
        <v>26.5</v>
      </c>
      <c r="O51" s="65">
        <v>0</v>
      </c>
      <c r="P51" s="65">
        <v>26.5</v>
      </c>
      <c r="Q51" s="65">
        <v>0</v>
      </c>
      <c r="R51" s="65">
        <v>0</v>
      </c>
      <c r="S51" s="65">
        <v>0</v>
      </c>
      <c r="T51" s="68">
        <v>0.98975770206195746</v>
      </c>
      <c r="U51" s="69">
        <v>0</v>
      </c>
      <c r="V51" s="69">
        <v>1.0242297938042551E-2</v>
      </c>
      <c r="W51" s="69">
        <v>0</v>
      </c>
      <c r="X51" s="69">
        <v>0</v>
      </c>
      <c r="Y51" s="70">
        <v>0</v>
      </c>
      <c r="Z51" s="64"/>
      <c r="AA51" s="65"/>
      <c r="AB51" s="65"/>
      <c r="AC51" s="65"/>
      <c r="AD51" s="65"/>
      <c r="AE51" s="65"/>
      <c r="AF51" s="68"/>
      <c r="AG51" s="69"/>
      <c r="AH51" s="69"/>
      <c r="AI51" s="69"/>
      <c r="AJ51" s="69"/>
      <c r="AK51" s="70"/>
    </row>
    <row r="52" spans="1:37" x14ac:dyDescent="0.2">
      <c r="A52" s="63">
        <v>2021</v>
      </c>
      <c r="B52" s="64">
        <v>33.9</v>
      </c>
      <c r="C52" s="65">
        <v>0</v>
      </c>
      <c r="D52" s="65">
        <v>33.9</v>
      </c>
      <c r="E52" s="65">
        <v>0</v>
      </c>
      <c r="F52" s="65">
        <v>0</v>
      </c>
      <c r="G52" s="65">
        <v>0</v>
      </c>
      <c r="H52" s="68">
        <v>0.99370000000000003</v>
      </c>
      <c r="I52" s="69">
        <v>0</v>
      </c>
      <c r="J52" s="69">
        <v>6.3E-3</v>
      </c>
      <c r="K52" s="69">
        <v>0</v>
      </c>
      <c r="L52" s="69">
        <v>0</v>
      </c>
      <c r="M52" s="70">
        <v>0</v>
      </c>
      <c r="N52" s="64">
        <v>26.5</v>
      </c>
      <c r="O52" s="65">
        <v>0</v>
      </c>
      <c r="P52" s="65">
        <v>26.5</v>
      </c>
      <c r="Q52" s="65">
        <v>0</v>
      </c>
      <c r="R52" s="65">
        <v>0</v>
      </c>
      <c r="S52" s="65">
        <v>0</v>
      </c>
      <c r="T52" s="68">
        <v>0.98975770206195746</v>
      </c>
      <c r="U52" s="69">
        <v>0</v>
      </c>
      <c r="V52" s="69">
        <v>1.0242297938042551E-2</v>
      </c>
      <c r="W52" s="69">
        <v>0</v>
      </c>
      <c r="X52" s="69">
        <v>0</v>
      </c>
      <c r="Y52" s="70">
        <v>0</v>
      </c>
      <c r="Z52" s="64"/>
      <c r="AA52" s="65"/>
      <c r="AB52" s="65"/>
      <c r="AC52" s="65"/>
      <c r="AD52" s="65"/>
      <c r="AE52" s="65"/>
      <c r="AF52" s="68"/>
      <c r="AG52" s="69"/>
      <c r="AH52" s="69"/>
      <c r="AI52" s="69"/>
      <c r="AJ52" s="69"/>
      <c r="AK52" s="70"/>
    </row>
    <row r="53" spans="1:37" x14ac:dyDescent="0.2">
      <c r="A53" s="63">
        <v>2022</v>
      </c>
      <c r="B53" s="64">
        <v>33.9</v>
      </c>
      <c r="C53" s="65">
        <v>0</v>
      </c>
      <c r="D53" s="65">
        <v>33.9</v>
      </c>
      <c r="E53" s="65">
        <v>0</v>
      </c>
      <c r="F53" s="65">
        <v>0</v>
      </c>
      <c r="G53" s="65">
        <v>0</v>
      </c>
      <c r="H53" s="68">
        <v>0.99370000000000003</v>
      </c>
      <c r="I53" s="69">
        <v>0</v>
      </c>
      <c r="J53" s="69">
        <v>6.3E-3</v>
      </c>
      <c r="K53" s="69">
        <v>0</v>
      </c>
      <c r="L53" s="69">
        <v>0</v>
      </c>
      <c r="M53" s="70">
        <v>0</v>
      </c>
      <c r="N53" s="64">
        <v>26.5</v>
      </c>
      <c r="O53" s="65">
        <v>0</v>
      </c>
      <c r="P53" s="65">
        <v>26.5</v>
      </c>
      <c r="Q53" s="65">
        <v>0</v>
      </c>
      <c r="R53" s="65">
        <v>0</v>
      </c>
      <c r="S53" s="65">
        <v>0</v>
      </c>
      <c r="T53" s="68">
        <v>0.98975770206195746</v>
      </c>
      <c r="U53" s="69">
        <v>0</v>
      </c>
      <c r="V53" s="69">
        <v>1.0242297938042551E-2</v>
      </c>
      <c r="W53" s="69">
        <v>0</v>
      </c>
      <c r="X53" s="69">
        <v>0</v>
      </c>
      <c r="Y53" s="70">
        <v>0</v>
      </c>
      <c r="Z53" s="64"/>
      <c r="AA53" s="65"/>
      <c r="AB53" s="65"/>
      <c r="AC53" s="65"/>
      <c r="AD53" s="65"/>
      <c r="AE53" s="65"/>
      <c r="AF53" s="68"/>
      <c r="AG53" s="69"/>
      <c r="AH53" s="69"/>
      <c r="AI53" s="69"/>
      <c r="AJ53" s="69"/>
      <c r="AK53" s="70"/>
    </row>
    <row r="54" spans="1:37" x14ac:dyDescent="0.2">
      <c r="A54" s="63">
        <v>2023</v>
      </c>
      <c r="B54" s="64">
        <v>33.9</v>
      </c>
      <c r="C54" s="65">
        <v>0</v>
      </c>
      <c r="D54" s="65">
        <v>33.9</v>
      </c>
      <c r="E54" s="65">
        <v>0</v>
      </c>
      <c r="F54" s="65">
        <v>0</v>
      </c>
      <c r="G54" s="65">
        <v>0</v>
      </c>
      <c r="H54" s="68">
        <v>0.99370000000000003</v>
      </c>
      <c r="I54" s="69">
        <v>0</v>
      </c>
      <c r="J54" s="69">
        <v>6.3E-3</v>
      </c>
      <c r="K54" s="69">
        <v>0</v>
      </c>
      <c r="L54" s="69">
        <v>0</v>
      </c>
      <c r="M54" s="70">
        <v>0</v>
      </c>
      <c r="N54" s="64">
        <v>26.5</v>
      </c>
      <c r="O54" s="65">
        <v>0</v>
      </c>
      <c r="P54" s="65">
        <v>26.5</v>
      </c>
      <c r="Q54" s="65">
        <v>0</v>
      </c>
      <c r="R54" s="65">
        <v>0</v>
      </c>
      <c r="S54" s="65">
        <v>0</v>
      </c>
      <c r="T54" s="68">
        <v>0.98975770206195746</v>
      </c>
      <c r="U54" s="69">
        <v>0</v>
      </c>
      <c r="V54" s="69">
        <v>1.0242297938042551E-2</v>
      </c>
      <c r="W54" s="69">
        <v>0</v>
      </c>
      <c r="X54" s="69">
        <v>0</v>
      </c>
      <c r="Y54" s="70">
        <v>0</v>
      </c>
      <c r="Z54" s="64"/>
      <c r="AA54" s="65"/>
      <c r="AB54" s="65"/>
      <c r="AC54" s="65"/>
      <c r="AD54" s="65"/>
      <c r="AE54" s="65"/>
      <c r="AF54" s="68"/>
      <c r="AG54" s="69"/>
      <c r="AH54" s="69"/>
      <c r="AI54" s="69"/>
      <c r="AJ54" s="69"/>
      <c r="AK54" s="70"/>
    </row>
    <row r="55" spans="1:37" x14ac:dyDescent="0.2">
      <c r="A55" s="63">
        <v>2024</v>
      </c>
      <c r="B55" s="64">
        <v>33.9</v>
      </c>
      <c r="C55" s="65">
        <v>0</v>
      </c>
      <c r="D55" s="65">
        <v>33.9</v>
      </c>
      <c r="E55" s="65">
        <v>0</v>
      </c>
      <c r="F55" s="65">
        <v>0</v>
      </c>
      <c r="G55" s="65">
        <v>0</v>
      </c>
      <c r="H55" s="68">
        <v>0.99370000000000003</v>
      </c>
      <c r="I55" s="69">
        <v>0</v>
      </c>
      <c r="J55" s="69">
        <v>6.3E-3</v>
      </c>
      <c r="K55" s="69">
        <v>0</v>
      </c>
      <c r="L55" s="69">
        <v>0</v>
      </c>
      <c r="M55" s="70">
        <v>0</v>
      </c>
      <c r="N55" s="64">
        <v>26.5</v>
      </c>
      <c r="O55" s="65">
        <v>0</v>
      </c>
      <c r="P55" s="65">
        <v>26.5</v>
      </c>
      <c r="Q55" s="65">
        <v>0</v>
      </c>
      <c r="R55" s="65">
        <v>0</v>
      </c>
      <c r="S55" s="65">
        <v>0</v>
      </c>
      <c r="T55" s="68">
        <v>0.98975770206195746</v>
      </c>
      <c r="U55" s="69">
        <v>0</v>
      </c>
      <c r="V55" s="69">
        <v>1.0242297938042551E-2</v>
      </c>
      <c r="W55" s="69">
        <v>0</v>
      </c>
      <c r="X55" s="69">
        <v>0</v>
      </c>
      <c r="Y55" s="70">
        <v>0</v>
      </c>
      <c r="Z55" s="64"/>
      <c r="AA55" s="65"/>
      <c r="AB55" s="65"/>
      <c r="AC55" s="65"/>
      <c r="AD55" s="65"/>
      <c r="AE55" s="65"/>
      <c r="AF55" s="68"/>
      <c r="AG55" s="69"/>
      <c r="AH55" s="69"/>
      <c r="AI55" s="69"/>
      <c r="AJ55" s="69"/>
      <c r="AK55" s="70"/>
    </row>
    <row r="56" spans="1:37" x14ac:dyDescent="0.2">
      <c r="A56" s="63">
        <v>2025</v>
      </c>
      <c r="B56" s="64">
        <v>33.9</v>
      </c>
      <c r="C56" s="65">
        <v>0</v>
      </c>
      <c r="D56" s="65">
        <v>33.9</v>
      </c>
      <c r="E56" s="65">
        <v>0</v>
      </c>
      <c r="F56" s="65">
        <v>0</v>
      </c>
      <c r="G56" s="65">
        <v>0</v>
      </c>
      <c r="H56" s="68">
        <v>0.99370000000000003</v>
      </c>
      <c r="I56" s="69">
        <v>0</v>
      </c>
      <c r="J56" s="69">
        <v>6.3E-3</v>
      </c>
      <c r="K56" s="69">
        <v>0</v>
      </c>
      <c r="L56" s="69">
        <v>0</v>
      </c>
      <c r="M56" s="70">
        <v>0</v>
      </c>
      <c r="N56" s="64">
        <v>26.5</v>
      </c>
      <c r="O56" s="65">
        <v>0</v>
      </c>
      <c r="P56" s="65">
        <v>26.5</v>
      </c>
      <c r="Q56" s="65">
        <v>0</v>
      </c>
      <c r="R56" s="65">
        <v>0</v>
      </c>
      <c r="S56" s="65">
        <v>0</v>
      </c>
      <c r="T56" s="68">
        <v>0.98975770206195746</v>
      </c>
      <c r="U56" s="69">
        <v>0</v>
      </c>
      <c r="V56" s="69">
        <v>1.0242297938042551E-2</v>
      </c>
      <c r="W56" s="69">
        <v>0</v>
      </c>
      <c r="X56" s="69">
        <v>0</v>
      </c>
      <c r="Y56" s="70">
        <v>0</v>
      </c>
      <c r="Z56" s="64"/>
      <c r="AA56" s="65"/>
      <c r="AB56" s="65"/>
      <c r="AC56" s="65"/>
      <c r="AD56" s="65"/>
      <c r="AE56" s="65"/>
      <c r="AF56" s="68"/>
      <c r="AG56" s="69"/>
      <c r="AH56" s="69"/>
      <c r="AI56" s="69"/>
      <c r="AJ56" s="69"/>
      <c r="AK56" s="70"/>
    </row>
    <row r="57" spans="1:37" x14ac:dyDescent="0.2">
      <c r="A57" s="63">
        <v>2026</v>
      </c>
      <c r="B57" s="66">
        <v>33.9</v>
      </c>
      <c r="C57" s="67">
        <v>0</v>
      </c>
      <c r="D57" s="67">
        <v>33.9</v>
      </c>
      <c r="E57" s="67">
        <v>0</v>
      </c>
      <c r="F57" s="67">
        <v>0</v>
      </c>
      <c r="G57" s="67">
        <v>0</v>
      </c>
      <c r="H57" s="71">
        <v>0.99370000000000003</v>
      </c>
      <c r="I57" s="72">
        <v>0</v>
      </c>
      <c r="J57" s="72">
        <v>6.3E-3</v>
      </c>
      <c r="K57" s="72">
        <v>0</v>
      </c>
      <c r="L57" s="72">
        <v>0</v>
      </c>
      <c r="M57" s="73">
        <v>0</v>
      </c>
      <c r="N57" s="66">
        <v>25.2</v>
      </c>
      <c r="O57" s="67">
        <v>0</v>
      </c>
      <c r="P57" s="67">
        <v>25.2</v>
      </c>
      <c r="Q57" s="67">
        <v>0</v>
      </c>
      <c r="R57" s="67">
        <v>0</v>
      </c>
      <c r="S57" s="67">
        <v>0</v>
      </c>
      <c r="T57" s="71">
        <v>0.98975770206195746</v>
      </c>
      <c r="U57" s="72">
        <v>0</v>
      </c>
      <c r="V57" s="72">
        <v>1.0242297938042551E-2</v>
      </c>
      <c r="W57" s="72">
        <v>0</v>
      </c>
      <c r="X57" s="72">
        <v>0</v>
      </c>
      <c r="Y57" s="73">
        <v>0</v>
      </c>
      <c r="Z57" s="66"/>
      <c r="AA57" s="67"/>
      <c r="AB57" s="67"/>
      <c r="AC57" s="67"/>
      <c r="AD57" s="67"/>
      <c r="AE57" s="67"/>
      <c r="AF57" s="71"/>
      <c r="AG57" s="72"/>
      <c r="AH57" s="72"/>
      <c r="AI57" s="72"/>
      <c r="AJ57" s="72"/>
      <c r="AK57" s="73"/>
    </row>
    <row r="58" spans="1:37" x14ac:dyDescent="0.2">
      <c r="A58" s="63">
        <v>2027</v>
      </c>
      <c r="B58" s="66">
        <v>33.9</v>
      </c>
      <c r="C58" s="67">
        <v>0</v>
      </c>
      <c r="D58" s="67">
        <v>33.9</v>
      </c>
      <c r="E58" s="67">
        <v>0</v>
      </c>
      <c r="F58" s="67">
        <v>0</v>
      </c>
      <c r="G58" s="67">
        <v>0</v>
      </c>
      <c r="H58" s="71">
        <v>0.99370000000000003</v>
      </c>
      <c r="I58" s="72">
        <v>0</v>
      </c>
      <c r="J58" s="72">
        <v>6.3E-3</v>
      </c>
      <c r="K58" s="72">
        <v>0</v>
      </c>
      <c r="L58" s="72">
        <v>0</v>
      </c>
      <c r="M58" s="73">
        <v>0</v>
      </c>
      <c r="N58" s="66">
        <v>25.2</v>
      </c>
      <c r="O58" s="67">
        <v>0</v>
      </c>
      <c r="P58" s="67">
        <v>25.2</v>
      </c>
      <c r="Q58" s="67">
        <v>0</v>
      </c>
      <c r="R58" s="67">
        <v>0</v>
      </c>
      <c r="S58" s="67">
        <v>0</v>
      </c>
      <c r="T58" s="71">
        <v>0.98975770206195746</v>
      </c>
      <c r="U58" s="72">
        <v>0</v>
      </c>
      <c r="V58" s="72">
        <v>1.0242297938042551E-2</v>
      </c>
      <c r="W58" s="72">
        <v>0</v>
      </c>
      <c r="X58" s="72">
        <v>0</v>
      </c>
      <c r="Y58" s="73">
        <v>0</v>
      </c>
      <c r="Z58" s="66"/>
      <c r="AA58" s="67"/>
      <c r="AB58" s="67"/>
      <c r="AC58" s="67"/>
      <c r="AD58" s="67"/>
      <c r="AE58" s="67"/>
      <c r="AF58" s="71"/>
      <c r="AG58" s="72"/>
      <c r="AH58" s="72"/>
      <c r="AI58" s="72"/>
      <c r="AJ58" s="72"/>
      <c r="AK58" s="73"/>
    </row>
    <row r="59" spans="1:37" x14ac:dyDescent="0.2">
      <c r="A59" s="63">
        <v>2028</v>
      </c>
      <c r="B59" s="66">
        <v>33.9</v>
      </c>
      <c r="C59" s="67">
        <v>0</v>
      </c>
      <c r="D59" s="67">
        <v>33.9</v>
      </c>
      <c r="E59" s="67">
        <v>0</v>
      </c>
      <c r="F59" s="67">
        <v>0</v>
      </c>
      <c r="G59" s="67">
        <v>0</v>
      </c>
      <c r="H59" s="71">
        <v>0.99370000000000003</v>
      </c>
      <c r="I59" s="72">
        <v>0</v>
      </c>
      <c r="J59" s="72">
        <v>6.3E-3</v>
      </c>
      <c r="K59" s="72">
        <v>0</v>
      </c>
      <c r="L59" s="72">
        <v>0</v>
      </c>
      <c r="M59" s="73">
        <v>0</v>
      </c>
      <c r="N59" s="66">
        <v>25.2</v>
      </c>
      <c r="O59" s="67">
        <v>0</v>
      </c>
      <c r="P59" s="67">
        <v>25.2</v>
      </c>
      <c r="Q59" s="67">
        <v>0</v>
      </c>
      <c r="R59" s="67">
        <v>0</v>
      </c>
      <c r="S59" s="67">
        <v>0</v>
      </c>
      <c r="T59" s="71">
        <v>0.98975770206195746</v>
      </c>
      <c r="U59" s="72">
        <v>0</v>
      </c>
      <c r="V59" s="72">
        <v>1.0242297938042551E-2</v>
      </c>
      <c r="W59" s="72">
        <v>0</v>
      </c>
      <c r="X59" s="72">
        <v>0</v>
      </c>
      <c r="Y59" s="73">
        <v>0</v>
      </c>
      <c r="Z59" s="66"/>
      <c r="AA59" s="67"/>
      <c r="AB59" s="67"/>
      <c r="AC59" s="67"/>
      <c r="AD59" s="67"/>
      <c r="AE59" s="67"/>
      <c r="AF59" s="71"/>
      <c r="AG59" s="72"/>
      <c r="AH59" s="72"/>
      <c r="AI59" s="72"/>
      <c r="AJ59" s="72"/>
      <c r="AK59" s="73"/>
    </row>
    <row r="60" spans="1:37" x14ac:dyDescent="0.2">
      <c r="A60" s="63">
        <v>2029</v>
      </c>
      <c r="B60" s="66">
        <v>33.9</v>
      </c>
      <c r="C60" s="67">
        <v>0</v>
      </c>
      <c r="D60" s="67">
        <v>33.9</v>
      </c>
      <c r="E60" s="67">
        <v>0</v>
      </c>
      <c r="F60" s="67">
        <v>0</v>
      </c>
      <c r="G60" s="67">
        <v>0</v>
      </c>
      <c r="H60" s="71">
        <v>0.99370000000000003</v>
      </c>
      <c r="I60" s="72">
        <v>0</v>
      </c>
      <c r="J60" s="72">
        <v>6.3E-3</v>
      </c>
      <c r="K60" s="72">
        <v>0</v>
      </c>
      <c r="L60" s="72">
        <v>0</v>
      </c>
      <c r="M60" s="73">
        <v>0</v>
      </c>
      <c r="N60" s="66">
        <v>25.2</v>
      </c>
      <c r="O60" s="67">
        <v>0</v>
      </c>
      <c r="P60" s="67">
        <v>25.2</v>
      </c>
      <c r="Q60" s="67">
        <v>0</v>
      </c>
      <c r="R60" s="67">
        <v>0</v>
      </c>
      <c r="S60" s="67">
        <v>0</v>
      </c>
      <c r="T60" s="71">
        <v>0.98975770206195746</v>
      </c>
      <c r="U60" s="72">
        <v>0</v>
      </c>
      <c r="V60" s="72">
        <v>1.0242297938042551E-2</v>
      </c>
      <c r="W60" s="72">
        <v>0</v>
      </c>
      <c r="X60" s="72">
        <v>0</v>
      </c>
      <c r="Y60" s="73">
        <v>0</v>
      </c>
      <c r="Z60" s="66"/>
      <c r="AA60" s="67"/>
      <c r="AB60" s="67"/>
      <c r="AC60" s="67"/>
      <c r="AD60" s="67"/>
      <c r="AE60" s="67"/>
      <c r="AF60" s="71"/>
      <c r="AG60" s="72"/>
      <c r="AH60" s="72"/>
      <c r="AI60" s="72"/>
      <c r="AJ60" s="72"/>
      <c r="AK60" s="73"/>
    </row>
    <row r="61" spans="1:37" x14ac:dyDescent="0.2">
      <c r="A61" s="63">
        <v>2030</v>
      </c>
      <c r="B61" s="66">
        <v>33.9</v>
      </c>
      <c r="C61" s="67">
        <v>0</v>
      </c>
      <c r="D61" s="67">
        <v>33.9</v>
      </c>
      <c r="E61" s="67">
        <v>0</v>
      </c>
      <c r="F61" s="67">
        <v>0</v>
      </c>
      <c r="G61" s="67">
        <v>0</v>
      </c>
      <c r="H61" s="71">
        <v>0.99370000000000003</v>
      </c>
      <c r="I61" s="72">
        <v>0</v>
      </c>
      <c r="J61" s="72">
        <v>6.3E-3</v>
      </c>
      <c r="K61" s="72">
        <v>0</v>
      </c>
      <c r="L61" s="72">
        <v>0</v>
      </c>
      <c r="M61" s="73">
        <v>0</v>
      </c>
      <c r="N61" s="66">
        <v>25.2</v>
      </c>
      <c r="O61" s="67">
        <v>0</v>
      </c>
      <c r="P61" s="67">
        <v>25.2</v>
      </c>
      <c r="Q61" s="67">
        <v>0</v>
      </c>
      <c r="R61" s="67">
        <v>0</v>
      </c>
      <c r="S61" s="67">
        <v>0</v>
      </c>
      <c r="T61" s="71">
        <v>0.98975770206195746</v>
      </c>
      <c r="U61" s="72">
        <v>0</v>
      </c>
      <c r="V61" s="72">
        <v>1.0242297938042551E-2</v>
      </c>
      <c r="W61" s="72">
        <v>0</v>
      </c>
      <c r="X61" s="72">
        <v>0</v>
      </c>
      <c r="Y61" s="73">
        <v>0</v>
      </c>
      <c r="Z61" s="66"/>
      <c r="AA61" s="67"/>
      <c r="AB61" s="67"/>
      <c r="AC61" s="67"/>
      <c r="AD61" s="67"/>
      <c r="AE61" s="67"/>
      <c r="AF61" s="71"/>
      <c r="AG61" s="72"/>
      <c r="AH61" s="72"/>
      <c r="AI61" s="72"/>
      <c r="AJ61" s="72"/>
      <c r="AK61" s="73"/>
    </row>
    <row r="62" spans="1:37" x14ac:dyDescent="0.2">
      <c r="A62" s="63">
        <v>2031</v>
      </c>
      <c r="B62" s="66">
        <v>33.9</v>
      </c>
      <c r="C62" s="67">
        <v>0</v>
      </c>
      <c r="D62" s="67">
        <v>33.9</v>
      </c>
      <c r="E62" s="67">
        <v>0</v>
      </c>
      <c r="F62" s="67">
        <v>0</v>
      </c>
      <c r="G62" s="67">
        <v>0</v>
      </c>
      <c r="H62" s="71">
        <v>0.99370000000000003</v>
      </c>
      <c r="I62" s="72">
        <v>0</v>
      </c>
      <c r="J62" s="72">
        <v>6.3E-3</v>
      </c>
      <c r="K62" s="72">
        <v>0</v>
      </c>
      <c r="L62" s="72">
        <v>0</v>
      </c>
      <c r="M62" s="73">
        <v>0</v>
      </c>
      <c r="N62" s="66">
        <v>25.2</v>
      </c>
      <c r="O62" s="67">
        <v>0</v>
      </c>
      <c r="P62" s="67">
        <v>25.2</v>
      </c>
      <c r="Q62" s="67">
        <v>0</v>
      </c>
      <c r="R62" s="67">
        <v>0</v>
      </c>
      <c r="S62" s="67">
        <v>0</v>
      </c>
      <c r="T62" s="71">
        <v>0.98975770206195746</v>
      </c>
      <c r="U62" s="72">
        <v>0</v>
      </c>
      <c r="V62" s="72">
        <v>1.0242297938042551E-2</v>
      </c>
      <c r="W62" s="72">
        <v>0</v>
      </c>
      <c r="X62" s="72">
        <v>0</v>
      </c>
      <c r="Y62" s="73">
        <v>0</v>
      </c>
      <c r="Z62" s="66"/>
      <c r="AA62" s="67"/>
      <c r="AB62" s="67"/>
      <c r="AC62" s="67"/>
      <c r="AD62" s="67"/>
      <c r="AE62" s="67"/>
      <c r="AF62" s="71"/>
      <c r="AG62" s="72"/>
      <c r="AH62" s="72"/>
      <c r="AI62" s="72"/>
      <c r="AJ62" s="72"/>
      <c r="AK62" s="73"/>
    </row>
    <row r="63" spans="1:37" x14ac:dyDescent="0.2">
      <c r="A63" s="63">
        <v>2032</v>
      </c>
      <c r="B63" s="66">
        <v>33.9</v>
      </c>
      <c r="C63" s="67">
        <v>0</v>
      </c>
      <c r="D63" s="67">
        <v>33.9</v>
      </c>
      <c r="E63" s="67">
        <v>0</v>
      </c>
      <c r="F63" s="67">
        <v>0</v>
      </c>
      <c r="G63" s="67">
        <v>0</v>
      </c>
      <c r="H63" s="71">
        <v>0.99370000000000003</v>
      </c>
      <c r="I63" s="72">
        <v>0</v>
      </c>
      <c r="J63" s="72">
        <v>6.3E-3</v>
      </c>
      <c r="K63" s="72">
        <v>0</v>
      </c>
      <c r="L63" s="72">
        <v>0</v>
      </c>
      <c r="M63" s="73">
        <v>0</v>
      </c>
      <c r="N63" s="66">
        <v>25.2</v>
      </c>
      <c r="O63" s="67">
        <v>0</v>
      </c>
      <c r="P63" s="67">
        <v>25.2</v>
      </c>
      <c r="Q63" s="67">
        <v>0</v>
      </c>
      <c r="R63" s="67">
        <v>0</v>
      </c>
      <c r="S63" s="67">
        <v>0</v>
      </c>
      <c r="T63" s="71">
        <v>0.98975770206195746</v>
      </c>
      <c r="U63" s="72">
        <v>0</v>
      </c>
      <c r="V63" s="72">
        <v>1.0242297938042551E-2</v>
      </c>
      <c r="W63" s="72">
        <v>0</v>
      </c>
      <c r="X63" s="72">
        <v>0</v>
      </c>
      <c r="Y63" s="73">
        <v>0</v>
      </c>
      <c r="Z63" s="66"/>
      <c r="AA63" s="67"/>
      <c r="AB63" s="67"/>
      <c r="AC63" s="67"/>
      <c r="AD63" s="67"/>
      <c r="AE63" s="67"/>
      <c r="AF63" s="71"/>
      <c r="AG63" s="72"/>
      <c r="AH63" s="72"/>
      <c r="AI63" s="72"/>
      <c r="AJ63" s="72"/>
      <c r="AK63" s="73"/>
    </row>
    <row r="64" spans="1:37" x14ac:dyDescent="0.2">
      <c r="A64" s="63">
        <v>2033</v>
      </c>
      <c r="B64" s="66">
        <v>33.9</v>
      </c>
      <c r="C64" s="67">
        <v>0</v>
      </c>
      <c r="D64" s="67">
        <v>33.9</v>
      </c>
      <c r="E64" s="67">
        <v>0</v>
      </c>
      <c r="F64" s="67">
        <v>0</v>
      </c>
      <c r="G64" s="67">
        <v>0</v>
      </c>
      <c r="H64" s="71">
        <v>0.99370000000000003</v>
      </c>
      <c r="I64" s="72">
        <v>0</v>
      </c>
      <c r="J64" s="72">
        <v>6.3E-3</v>
      </c>
      <c r="K64" s="72">
        <v>0</v>
      </c>
      <c r="L64" s="72">
        <v>0</v>
      </c>
      <c r="M64" s="73">
        <v>0</v>
      </c>
      <c r="N64" s="66">
        <v>25.2</v>
      </c>
      <c r="O64" s="67">
        <v>0</v>
      </c>
      <c r="P64" s="67">
        <v>25.2</v>
      </c>
      <c r="Q64" s="67">
        <v>0</v>
      </c>
      <c r="R64" s="67">
        <v>0</v>
      </c>
      <c r="S64" s="67">
        <v>0</v>
      </c>
      <c r="T64" s="71">
        <v>0.98975770206195746</v>
      </c>
      <c r="U64" s="72">
        <v>0</v>
      </c>
      <c r="V64" s="72">
        <v>1.0242297938042551E-2</v>
      </c>
      <c r="W64" s="72">
        <v>0</v>
      </c>
      <c r="X64" s="72">
        <v>0</v>
      </c>
      <c r="Y64" s="73">
        <v>0</v>
      </c>
      <c r="Z64" s="66"/>
      <c r="AA64" s="67"/>
      <c r="AB64" s="67"/>
      <c r="AC64" s="67"/>
      <c r="AD64" s="67"/>
      <c r="AE64" s="67"/>
      <c r="AF64" s="71"/>
      <c r="AG64" s="72"/>
      <c r="AH64" s="72"/>
      <c r="AI64" s="72"/>
      <c r="AJ64" s="72"/>
      <c r="AK64" s="73"/>
    </row>
    <row r="65" spans="1:37" x14ac:dyDescent="0.2">
      <c r="A65" s="63">
        <v>2034</v>
      </c>
      <c r="B65" s="66">
        <v>33.9</v>
      </c>
      <c r="C65" s="67">
        <v>0</v>
      </c>
      <c r="D65" s="67">
        <v>33.9</v>
      </c>
      <c r="E65" s="67">
        <v>0</v>
      </c>
      <c r="F65" s="67">
        <v>0</v>
      </c>
      <c r="G65" s="67">
        <v>0</v>
      </c>
      <c r="H65" s="71">
        <v>0.99370000000000003</v>
      </c>
      <c r="I65" s="72">
        <v>0</v>
      </c>
      <c r="J65" s="72">
        <v>6.3E-3</v>
      </c>
      <c r="K65" s="72">
        <v>0</v>
      </c>
      <c r="L65" s="72">
        <v>0</v>
      </c>
      <c r="M65" s="73">
        <v>0</v>
      </c>
      <c r="N65" s="66">
        <v>25.2</v>
      </c>
      <c r="O65" s="67">
        <v>0</v>
      </c>
      <c r="P65" s="67">
        <v>25.2</v>
      </c>
      <c r="Q65" s="67">
        <v>0</v>
      </c>
      <c r="R65" s="67">
        <v>0</v>
      </c>
      <c r="S65" s="67">
        <v>0</v>
      </c>
      <c r="T65" s="71">
        <v>0.98975770206195746</v>
      </c>
      <c r="U65" s="72">
        <v>0</v>
      </c>
      <c r="V65" s="72">
        <v>1.0242297938042551E-2</v>
      </c>
      <c r="W65" s="72">
        <v>0</v>
      </c>
      <c r="X65" s="72">
        <v>0</v>
      </c>
      <c r="Y65" s="73">
        <v>0</v>
      </c>
      <c r="Z65" s="66"/>
      <c r="AA65" s="67"/>
      <c r="AB65" s="67"/>
      <c r="AC65" s="67"/>
      <c r="AD65" s="67"/>
      <c r="AE65" s="67"/>
      <c r="AF65" s="71"/>
      <c r="AG65" s="72"/>
      <c r="AH65" s="72"/>
      <c r="AI65" s="72"/>
      <c r="AJ65" s="72"/>
      <c r="AK65" s="73"/>
    </row>
    <row r="66" spans="1:37" x14ac:dyDescent="0.2">
      <c r="A66" s="63">
        <v>2035</v>
      </c>
      <c r="B66" s="66">
        <v>33.9</v>
      </c>
      <c r="C66" s="67">
        <v>0</v>
      </c>
      <c r="D66" s="67">
        <v>33.9</v>
      </c>
      <c r="E66" s="67">
        <v>0</v>
      </c>
      <c r="F66" s="67">
        <v>0</v>
      </c>
      <c r="G66" s="67">
        <v>0</v>
      </c>
      <c r="H66" s="71">
        <v>0.99370000000000003</v>
      </c>
      <c r="I66" s="72">
        <v>0</v>
      </c>
      <c r="J66" s="72">
        <v>6.3E-3</v>
      </c>
      <c r="K66" s="72">
        <v>0</v>
      </c>
      <c r="L66" s="72">
        <v>0</v>
      </c>
      <c r="M66" s="73">
        <v>0</v>
      </c>
      <c r="N66" s="66">
        <v>25.2</v>
      </c>
      <c r="O66" s="67">
        <v>0</v>
      </c>
      <c r="P66" s="67">
        <v>25.2</v>
      </c>
      <c r="Q66" s="67">
        <v>0</v>
      </c>
      <c r="R66" s="67">
        <v>0</v>
      </c>
      <c r="S66" s="67">
        <v>0</v>
      </c>
      <c r="T66" s="71">
        <v>0.98975770206195746</v>
      </c>
      <c r="U66" s="72">
        <v>0</v>
      </c>
      <c r="V66" s="72">
        <v>1.0242297938042551E-2</v>
      </c>
      <c r="W66" s="72">
        <v>0</v>
      </c>
      <c r="X66" s="72">
        <v>0</v>
      </c>
      <c r="Y66" s="73">
        <v>0</v>
      </c>
      <c r="Z66" s="66"/>
      <c r="AA66" s="67"/>
      <c r="AB66" s="67"/>
      <c r="AC66" s="67"/>
      <c r="AD66" s="67"/>
      <c r="AE66" s="67"/>
      <c r="AF66" s="71"/>
      <c r="AG66" s="72"/>
      <c r="AH66" s="72"/>
      <c r="AI66" s="72"/>
      <c r="AJ66" s="72"/>
      <c r="AK66" s="73"/>
    </row>
    <row r="67" spans="1:37" x14ac:dyDescent="0.2">
      <c r="A67" s="63">
        <v>2036</v>
      </c>
      <c r="B67" s="66">
        <v>33.9</v>
      </c>
      <c r="C67" s="67">
        <v>0</v>
      </c>
      <c r="D67" s="67">
        <v>33.9</v>
      </c>
      <c r="E67" s="67">
        <v>0</v>
      </c>
      <c r="F67" s="67">
        <v>0</v>
      </c>
      <c r="G67" s="67">
        <v>0</v>
      </c>
      <c r="H67" s="71">
        <v>0.99370000000000003</v>
      </c>
      <c r="I67" s="72">
        <v>0</v>
      </c>
      <c r="J67" s="72">
        <v>6.3E-3</v>
      </c>
      <c r="K67" s="72">
        <v>0</v>
      </c>
      <c r="L67" s="72">
        <v>0</v>
      </c>
      <c r="M67" s="73">
        <v>0</v>
      </c>
      <c r="N67" s="66">
        <v>25.2</v>
      </c>
      <c r="O67" s="67">
        <v>0</v>
      </c>
      <c r="P67" s="67">
        <v>25.2</v>
      </c>
      <c r="Q67" s="67">
        <v>0</v>
      </c>
      <c r="R67" s="67">
        <v>0</v>
      </c>
      <c r="S67" s="67">
        <v>0</v>
      </c>
      <c r="T67" s="71">
        <v>0.98975770206195746</v>
      </c>
      <c r="U67" s="72">
        <v>0</v>
      </c>
      <c r="V67" s="72">
        <v>1.0242297938042551E-2</v>
      </c>
      <c r="W67" s="72">
        <v>0</v>
      </c>
      <c r="X67" s="72">
        <v>0</v>
      </c>
      <c r="Y67" s="73">
        <v>0</v>
      </c>
      <c r="Z67" s="66"/>
      <c r="AA67" s="67"/>
      <c r="AB67" s="67"/>
      <c r="AC67" s="67"/>
      <c r="AD67" s="67"/>
      <c r="AE67" s="67"/>
      <c r="AF67" s="71"/>
      <c r="AG67" s="72"/>
      <c r="AH67" s="72"/>
      <c r="AI67" s="72"/>
      <c r="AJ67" s="72"/>
      <c r="AK67" s="73"/>
    </row>
    <row r="68" spans="1:37" x14ac:dyDescent="0.2">
      <c r="A68" s="63">
        <v>2037</v>
      </c>
      <c r="B68" s="66">
        <v>33.9</v>
      </c>
      <c r="C68" s="67">
        <v>0</v>
      </c>
      <c r="D68" s="67">
        <v>33.9</v>
      </c>
      <c r="E68" s="67">
        <v>0</v>
      </c>
      <c r="F68" s="67">
        <v>0</v>
      </c>
      <c r="G68" s="67">
        <v>0</v>
      </c>
      <c r="H68" s="71">
        <v>0.99370000000000003</v>
      </c>
      <c r="I68" s="72">
        <v>0</v>
      </c>
      <c r="J68" s="72">
        <v>6.3E-3</v>
      </c>
      <c r="K68" s="72">
        <v>0</v>
      </c>
      <c r="L68" s="72">
        <v>0</v>
      </c>
      <c r="M68" s="73">
        <v>0</v>
      </c>
      <c r="N68" s="66">
        <v>25.2</v>
      </c>
      <c r="O68" s="67">
        <v>0</v>
      </c>
      <c r="P68" s="67">
        <v>25.2</v>
      </c>
      <c r="Q68" s="67">
        <v>0</v>
      </c>
      <c r="R68" s="67">
        <v>0</v>
      </c>
      <c r="S68" s="67">
        <v>0</v>
      </c>
      <c r="T68" s="71">
        <v>0.98975770206195746</v>
      </c>
      <c r="U68" s="72">
        <v>0</v>
      </c>
      <c r="V68" s="72">
        <v>1.0242297938042551E-2</v>
      </c>
      <c r="W68" s="72">
        <v>0</v>
      </c>
      <c r="X68" s="72">
        <v>0</v>
      </c>
      <c r="Y68" s="73">
        <v>0</v>
      </c>
      <c r="Z68" s="66"/>
      <c r="AA68" s="67"/>
      <c r="AB68" s="67"/>
      <c r="AC68" s="67"/>
      <c r="AD68" s="67"/>
      <c r="AE68" s="67"/>
      <c r="AF68" s="71"/>
      <c r="AG68" s="72"/>
      <c r="AH68" s="72"/>
      <c r="AI68" s="72"/>
      <c r="AJ68" s="72"/>
      <c r="AK68" s="73"/>
    </row>
    <row r="69" spans="1:37" x14ac:dyDescent="0.2">
      <c r="A69" s="63">
        <v>2038</v>
      </c>
      <c r="B69" s="66">
        <v>33.9</v>
      </c>
      <c r="C69" s="67">
        <v>0</v>
      </c>
      <c r="D69" s="67">
        <v>33.9</v>
      </c>
      <c r="E69" s="67">
        <v>0</v>
      </c>
      <c r="F69" s="67">
        <v>0</v>
      </c>
      <c r="G69" s="67">
        <v>0</v>
      </c>
      <c r="H69" s="71">
        <v>0.99370000000000003</v>
      </c>
      <c r="I69" s="72">
        <v>0</v>
      </c>
      <c r="J69" s="72">
        <v>6.3E-3</v>
      </c>
      <c r="K69" s="72">
        <v>0</v>
      </c>
      <c r="L69" s="72">
        <v>0</v>
      </c>
      <c r="M69" s="73">
        <v>0</v>
      </c>
      <c r="N69" s="66">
        <v>25.2</v>
      </c>
      <c r="O69" s="67">
        <v>0</v>
      </c>
      <c r="P69" s="67">
        <v>25.2</v>
      </c>
      <c r="Q69" s="67">
        <v>0</v>
      </c>
      <c r="R69" s="67">
        <v>0</v>
      </c>
      <c r="S69" s="67">
        <v>0</v>
      </c>
      <c r="T69" s="71">
        <v>0.98975770206195746</v>
      </c>
      <c r="U69" s="72">
        <v>0</v>
      </c>
      <c r="V69" s="72">
        <v>1.0242297938042551E-2</v>
      </c>
      <c r="W69" s="72">
        <v>0</v>
      </c>
      <c r="X69" s="72">
        <v>0</v>
      </c>
      <c r="Y69" s="73">
        <v>0</v>
      </c>
      <c r="Z69" s="66"/>
      <c r="AA69" s="67"/>
      <c r="AB69" s="67"/>
      <c r="AC69" s="67"/>
      <c r="AD69" s="67"/>
      <c r="AE69" s="67"/>
      <c r="AF69" s="71"/>
      <c r="AG69" s="72"/>
      <c r="AH69" s="72"/>
      <c r="AI69" s="72"/>
      <c r="AJ69" s="72"/>
      <c r="AK69" s="73"/>
    </row>
    <row r="70" spans="1:37" x14ac:dyDescent="0.2">
      <c r="A70" s="63">
        <v>2039</v>
      </c>
      <c r="B70" s="66">
        <v>33.9</v>
      </c>
      <c r="C70" s="67">
        <v>0</v>
      </c>
      <c r="D70" s="67">
        <v>33.9</v>
      </c>
      <c r="E70" s="67">
        <v>0</v>
      </c>
      <c r="F70" s="67">
        <v>0</v>
      </c>
      <c r="G70" s="67">
        <v>0</v>
      </c>
      <c r="H70" s="71">
        <v>0.99370000000000003</v>
      </c>
      <c r="I70" s="72">
        <v>0</v>
      </c>
      <c r="J70" s="72">
        <v>6.3E-3</v>
      </c>
      <c r="K70" s="72">
        <v>0</v>
      </c>
      <c r="L70" s="72">
        <v>0</v>
      </c>
      <c r="M70" s="73">
        <v>0</v>
      </c>
      <c r="N70" s="66">
        <v>25.2</v>
      </c>
      <c r="O70" s="67">
        <v>0</v>
      </c>
      <c r="P70" s="67">
        <v>25.2</v>
      </c>
      <c r="Q70" s="67">
        <v>0</v>
      </c>
      <c r="R70" s="67">
        <v>0</v>
      </c>
      <c r="S70" s="67">
        <v>0</v>
      </c>
      <c r="T70" s="71">
        <v>0.98975770206195746</v>
      </c>
      <c r="U70" s="72">
        <v>0</v>
      </c>
      <c r="V70" s="72">
        <v>1.0242297938042551E-2</v>
      </c>
      <c r="W70" s="72">
        <v>0</v>
      </c>
      <c r="X70" s="72">
        <v>0</v>
      </c>
      <c r="Y70" s="73">
        <v>0</v>
      </c>
      <c r="Z70" s="66"/>
      <c r="AA70" s="67"/>
      <c r="AB70" s="67"/>
      <c r="AC70" s="67"/>
      <c r="AD70" s="67"/>
      <c r="AE70" s="67"/>
      <c r="AF70" s="71"/>
      <c r="AG70" s="72"/>
      <c r="AH70" s="72"/>
      <c r="AI70" s="72"/>
      <c r="AJ70" s="72"/>
      <c r="AK70" s="73"/>
    </row>
    <row r="71" spans="1:37" x14ac:dyDescent="0.2">
      <c r="A71" s="63">
        <v>2040</v>
      </c>
      <c r="B71" s="66">
        <v>33.9</v>
      </c>
      <c r="C71" s="67">
        <v>0</v>
      </c>
      <c r="D71" s="67">
        <v>33.9</v>
      </c>
      <c r="E71" s="67">
        <v>0</v>
      </c>
      <c r="F71" s="67">
        <v>0</v>
      </c>
      <c r="G71" s="67">
        <v>0</v>
      </c>
      <c r="H71" s="71">
        <v>0.99370000000000003</v>
      </c>
      <c r="I71" s="72">
        <v>0</v>
      </c>
      <c r="J71" s="72">
        <v>6.3E-3</v>
      </c>
      <c r="K71" s="72">
        <v>0</v>
      </c>
      <c r="L71" s="72">
        <v>0</v>
      </c>
      <c r="M71" s="73">
        <v>0</v>
      </c>
      <c r="N71" s="66">
        <v>25.2</v>
      </c>
      <c r="O71" s="67">
        <v>0</v>
      </c>
      <c r="P71" s="67">
        <v>25.2</v>
      </c>
      <c r="Q71" s="67">
        <v>0</v>
      </c>
      <c r="R71" s="67">
        <v>0</v>
      </c>
      <c r="S71" s="67">
        <v>0</v>
      </c>
      <c r="T71" s="71">
        <v>0.98975770206195746</v>
      </c>
      <c r="U71" s="72">
        <v>0</v>
      </c>
      <c r="V71" s="72">
        <v>1.0242297938042551E-2</v>
      </c>
      <c r="W71" s="72">
        <v>0</v>
      </c>
      <c r="X71" s="72">
        <v>0</v>
      </c>
      <c r="Y71" s="73">
        <v>0</v>
      </c>
      <c r="Z71" s="66"/>
      <c r="AA71" s="67"/>
      <c r="AB71" s="67"/>
      <c r="AC71" s="67"/>
      <c r="AD71" s="67"/>
      <c r="AE71" s="67"/>
      <c r="AF71" s="71"/>
      <c r="AG71" s="72"/>
      <c r="AH71" s="72"/>
      <c r="AI71" s="72"/>
      <c r="AJ71" s="72"/>
      <c r="AK71" s="73"/>
    </row>
    <row r="72" spans="1:37" x14ac:dyDescent="0.2">
      <c r="A72" s="63">
        <v>2041</v>
      </c>
      <c r="B72" s="66">
        <v>33.9</v>
      </c>
      <c r="C72" s="67">
        <v>0</v>
      </c>
      <c r="D72" s="67">
        <v>33.9</v>
      </c>
      <c r="E72" s="67">
        <v>0</v>
      </c>
      <c r="F72" s="67">
        <v>0</v>
      </c>
      <c r="G72" s="67">
        <v>0</v>
      </c>
      <c r="H72" s="71">
        <v>0.99370000000000003</v>
      </c>
      <c r="I72" s="72">
        <v>0</v>
      </c>
      <c r="J72" s="72">
        <v>6.3E-3</v>
      </c>
      <c r="K72" s="72">
        <v>0</v>
      </c>
      <c r="L72" s="72">
        <v>0</v>
      </c>
      <c r="M72" s="73">
        <v>0</v>
      </c>
      <c r="N72" s="66">
        <v>25.2</v>
      </c>
      <c r="O72" s="67">
        <v>0</v>
      </c>
      <c r="P72" s="67">
        <v>25.2</v>
      </c>
      <c r="Q72" s="67">
        <v>0</v>
      </c>
      <c r="R72" s="67">
        <v>0</v>
      </c>
      <c r="S72" s="67">
        <v>0</v>
      </c>
      <c r="T72" s="71">
        <v>0.98975770206195746</v>
      </c>
      <c r="U72" s="72">
        <v>0</v>
      </c>
      <c r="V72" s="72">
        <v>1.0242297938042551E-2</v>
      </c>
      <c r="W72" s="72">
        <v>0</v>
      </c>
      <c r="X72" s="72">
        <v>0</v>
      </c>
      <c r="Y72" s="73">
        <v>0</v>
      </c>
      <c r="Z72" s="66"/>
      <c r="AA72" s="67"/>
      <c r="AB72" s="67"/>
      <c r="AC72" s="67"/>
      <c r="AD72" s="67"/>
      <c r="AE72" s="67"/>
      <c r="AF72" s="71"/>
      <c r="AG72" s="72"/>
      <c r="AH72" s="72"/>
      <c r="AI72" s="72"/>
      <c r="AJ72" s="72"/>
      <c r="AK72" s="73"/>
    </row>
    <row r="73" spans="1:37" x14ac:dyDescent="0.2">
      <c r="A73" s="63">
        <v>2042</v>
      </c>
      <c r="B73" s="66">
        <v>33.9</v>
      </c>
      <c r="C73" s="67">
        <v>0</v>
      </c>
      <c r="D73" s="67">
        <v>33.9</v>
      </c>
      <c r="E73" s="67">
        <v>0</v>
      </c>
      <c r="F73" s="67">
        <v>0</v>
      </c>
      <c r="G73" s="67">
        <v>0</v>
      </c>
      <c r="H73" s="71">
        <v>0.99370000000000003</v>
      </c>
      <c r="I73" s="72">
        <v>0</v>
      </c>
      <c r="J73" s="72">
        <v>6.3E-3</v>
      </c>
      <c r="K73" s="72">
        <v>0</v>
      </c>
      <c r="L73" s="72">
        <v>0</v>
      </c>
      <c r="M73" s="73">
        <v>0</v>
      </c>
      <c r="N73" s="66">
        <v>25.2</v>
      </c>
      <c r="O73" s="67">
        <v>0</v>
      </c>
      <c r="P73" s="67">
        <v>25.2</v>
      </c>
      <c r="Q73" s="67">
        <v>0</v>
      </c>
      <c r="R73" s="67">
        <v>0</v>
      </c>
      <c r="S73" s="67">
        <v>0</v>
      </c>
      <c r="T73" s="71">
        <v>0.98975770206195746</v>
      </c>
      <c r="U73" s="72">
        <v>0</v>
      </c>
      <c r="V73" s="72">
        <v>1.0242297938042551E-2</v>
      </c>
      <c r="W73" s="72">
        <v>0</v>
      </c>
      <c r="X73" s="72">
        <v>0</v>
      </c>
      <c r="Y73" s="73">
        <v>0</v>
      </c>
      <c r="Z73" s="66"/>
      <c r="AA73" s="67"/>
      <c r="AB73" s="67"/>
      <c r="AC73" s="67"/>
      <c r="AD73" s="67"/>
      <c r="AE73" s="67"/>
      <c r="AF73" s="71"/>
      <c r="AG73" s="72"/>
      <c r="AH73" s="72"/>
      <c r="AI73" s="72"/>
      <c r="AJ73" s="72"/>
      <c r="AK73" s="73"/>
    </row>
    <row r="74" spans="1:37" x14ac:dyDescent="0.2">
      <c r="A74" s="63">
        <v>2043</v>
      </c>
      <c r="B74" s="66">
        <v>33.9</v>
      </c>
      <c r="C74" s="67">
        <v>0</v>
      </c>
      <c r="D74" s="67">
        <v>33.9</v>
      </c>
      <c r="E74" s="67">
        <v>0</v>
      </c>
      <c r="F74" s="67">
        <v>0</v>
      </c>
      <c r="G74" s="67">
        <v>0</v>
      </c>
      <c r="H74" s="71">
        <v>0.99370000000000003</v>
      </c>
      <c r="I74" s="72">
        <v>0</v>
      </c>
      <c r="J74" s="72">
        <v>6.3E-3</v>
      </c>
      <c r="K74" s="72">
        <v>0</v>
      </c>
      <c r="L74" s="72">
        <v>0</v>
      </c>
      <c r="M74" s="73">
        <v>0</v>
      </c>
      <c r="N74" s="66">
        <v>25.2</v>
      </c>
      <c r="O74" s="67">
        <v>0</v>
      </c>
      <c r="P74" s="67">
        <v>25.2</v>
      </c>
      <c r="Q74" s="67">
        <v>0</v>
      </c>
      <c r="R74" s="67">
        <v>0</v>
      </c>
      <c r="S74" s="67">
        <v>0</v>
      </c>
      <c r="T74" s="71">
        <v>0.98975770206195746</v>
      </c>
      <c r="U74" s="72">
        <v>0</v>
      </c>
      <c r="V74" s="72">
        <v>1.0242297938042551E-2</v>
      </c>
      <c r="W74" s="72">
        <v>0</v>
      </c>
      <c r="X74" s="72">
        <v>0</v>
      </c>
      <c r="Y74" s="73">
        <v>0</v>
      </c>
      <c r="Z74" s="66"/>
      <c r="AA74" s="67"/>
      <c r="AB74" s="67"/>
      <c r="AC74" s="67"/>
      <c r="AD74" s="67"/>
      <c r="AE74" s="67"/>
      <c r="AF74" s="71"/>
      <c r="AG74" s="72"/>
      <c r="AH74" s="72"/>
      <c r="AI74" s="72"/>
      <c r="AJ74" s="72"/>
      <c r="AK74" s="73"/>
    </row>
    <row r="75" spans="1:37" x14ac:dyDescent="0.2">
      <c r="A75" s="63">
        <v>2044</v>
      </c>
      <c r="B75" s="66">
        <v>33.9</v>
      </c>
      <c r="C75" s="67">
        <v>0</v>
      </c>
      <c r="D75" s="67">
        <v>33.9</v>
      </c>
      <c r="E75" s="67">
        <v>0</v>
      </c>
      <c r="F75" s="67">
        <v>0</v>
      </c>
      <c r="G75" s="67">
        <v>0</v>
      </c>
      <c r="H75" s="71">
        <v>0.99370000000000003</v>
      </c>
      <c r="I75" s="72">
        <v>0</v>
      </c>
      <c r="J75" s="72">
        <v>6.3E-3</v>
      </c>
      <c r="K75" s="72">
        <v>0</v>
      </c>
      <c r="L75" s="72">
        <v>0</v>
      </c>
      <c r="M75" s="73">
        <v>0</v>
      </c>
      <c r="N75" s="66">
        <v>25.2</v>
      </c>
      <c r="O75" s="67">
        <v>0</v>
      </c>
      <c r="P75" s="67">
        <v>25.2</v>
      </c>
      <c r="Q75" s="67">
        <v>0</v>
      </c>
      <c r="R75" s="67">
        <v>0</v>
      </c>
      <c r="S75" s="67">
        <v>0</v>
      </c>
      <c r="T75" s="71">
        <v>0.98975770206195746</v>
      </c>
      <c r="U75" s="72">
        <v>0</v>
      </c>
      <c r="V75" s="72">
        <v>1.0242297938042551E-2</v>
      </c>
      <c r="W75" s="72">
        <v>0</v>
      </c>
      <c r="X75" s="72">
        <v>0</v>
      </c>
      <c r="Y75" s="73">
        <v>0</v>
      </c>
      <c r="Z75" s="66"/>
      <c r="AA75" s="67"/>
      <c r="AB75" s="67"/>
      <c r="AC75" s="67"/>
      <c r="AD75" s="67"/>
      <c r="AE75" s="67"/>
      <c r="AF75" s="71"/>
      <c r="AG75" s="72"/>
      <c r="AH75" s="72"/>
      <c r="AI75" s="72"/>
      <c r="AJ75" s="72"/>
      <c r="AK75" s="73"/>
    </row>
    <row r="76" spans="1:37" x14ac:dyDescent="0.2">
      <c r="A76" s="63">
        <v>2045</v>
      </c>
      <c r="B76" s="66">
        <v>33.9</v>
      </c>
      <c r="C76" s="67">
        <v>0</v>
      </c>
      <c r="D76" s="67">
        <v>33.9</v>
      </c>
      <c r="E76" s="67">
        <v>0</v>
      </c>
      <c r="F76" s="67">
        <v>0</v>
      </c>
      <c r="G76" s="67">
        <v>0</v>
      </c>
      <c r="H76" s="71">
        <v>0.99370000000000003</v>
      </c>
      <c r="I76" s="72">
        <v>0</v>
      </c>
      <c r="J76" s="72">
        <v>6.3E-3</v>
      </c>
      <c r="K76" s="72">
        <v>0</v>
      </c>
      <c r="L76" s="72">
        <v>0</v>
      </c>
      <c r="M76" s="73">
        <v>0</v>
      </c>
      <c r="N76" s="66">
        <v>25.2</v>
      </c>
      <c r="O76" s="67">
        <v>0</v>
      </c>
      <c r="P76" s="67">
        <v>25.2</v>
      </c>
      <c r="Q76" s="67">
        <v>0</v>
      </c>
      <c r="R76" s="67">
        <v>0</v>
      </c>
      <c r="S76" s="67">
        <v>0</v>
      </c>
      <c r="T76" s="71">
        <v>0.98975770206195746</v>
      </c>
      <c r="U76" s="72">
        <v>0</v>
      </c>
      <c r="V76" s="72">
        <v>1.0242297938042551E-2</v>
      </c>
      <c r="W76" s="72">
        <v>0</v>
      </c>
      <c r="X76" s="72">
        <v>0</v>
      </c>
      <c r="Y76" s="73">
        <v>0</v>
      </c>
      <c r="Z76" s="66"/>
      <c r="AA76" s="67"/>
      <c r="AB76" s="67"/>
      <c r="AC76" s="67"/>
      <c r="AD76" s="67"/>
      <c r="AE76" s="67"/>
      <c r="AF76" s="71"/>
      <c r="AG76" s="72"/>
      <c r="AH76" s="72"/>
      <c r="AI76" s="72"/>
      <c r="AJ76" s="72"/>
      <c r="AK76" s="73"/>
    </row>
    <row r="77" spans="1:37" x14ac:dyDescent="0.2">
      <c r="A77" s="63">
        <v>2046</v>
      </c>
      <c r="B77" s="66">
        <v>33.9</v>
      </c>
      <c r="C77" s="67">
        <v>0</v>
      </c>
      <c r="D77" s="67">
        <v>33.9</v>
      </c>
      <c r="E77" s="67">
        <v>0</v>
      </c>
      <c r="F77" s="67">
        <v>0</v>
      </c>
      <c r="G77" s="67">
        <v>0</v>
      </c>
      <c r="H77" s="71">
        <v>0.99370000000000003</v>
      </c>
      <c r="I77" s="72">
        <v>0</v>
      </c>
      <c r="J77" s="72">
        <v>6.3E-3</v>
      </c>
      <c r="K77" s="72">
        <v>0</v>
      </c>
      <c r="L77" s="72">
        <v>0</v>
      </c>
      <c r="M77" s="73">
        <v>0</v>
      </c>
      <c r="N77" s="66">
        <v>25.2</v>
      </c>
      <c r="O77" s="67">
        <v>0</v>
      </c>
      <c r="P77" s="67">
        <v>25.2</v>
      </c>
      <c r="Q77" s="67">
        <v>0</v>
      </c>
      <c r="R77" s="67">
        <v>0</v>
      </c>
      <c r="S77" s="67">
        <v>0</v>
      </c>
      <c r="T77" s="71">
        <v>0.98975770206195746</v>
      </c>
      <c r="U77" s="72">
        <v>0</v>
      </c>
      <c r="V77" s="72">
        <v>1.0242297938042551E-2</v>
      </c>
      <c r="W77" s="72">
        <v>0</v>
      </c>
      <c r="X77" s="72">
        <v>0</v>
      </c>
      <c r="Y77" s="73">
        <v>0</v>
      </c>
      <c r="Z77" s="66"/>
      <c r="AA77" s="67"/>
      <c r="AB77" s="67"/>
      <c r="AC77" s="67"/>
      <c r="AD77" s="67"/>
      <c r="AE77" s="67"/>
      <c r="AF77" s="71"/>
      <c r="AG77" s="72"/>
      <c r="AH77" s="72"/>
      <c r="AI77" s="72"/>
      <c r="AJ77" s="72"/>
      <c r="AK77" s="73"/>
    </row>
    <row r="78" spans="1:37" x14ac:dyDescent="0.2">
      <c r="A78" s="63">
        <v>2047</v>
      </c>
      <c r="B78" s="66">
        <v>33.9</v>
      </c>
      <c r="C78" s="67">
        <v>0</v>
      </c>
      <c r="D78" s="67">
        <v>33.9</v>
      </c>
      <c r="E78" s="67">
        <v>0</v>
      </c>
      <c r="F78" s="67">
        <v>0</v>
      </c>
      <c r="G78" s="67">
        <v>0</v>
      </c>
      <c r="H78" s="71">
        <v>0.99370000000000003</v>
      </c>
      <c r="I78" s="72">
        <v>0</v>
      </c>
      <c r="J78" s="72">
        <v>6.3E-3</v>
      </c>
      <c r="K78" s="72">
        <v>0</v>
      </c>
      <c r="L78" s="72">
        <v>0</v>
      </c>
      <c r="M78" s="73">
        <v>0</v>
      </c>
      <c r="N78" s="66">
        <v>25.2</v>
      </c>
      <c r="O78" s="67">
        <v>0</v>
      </c>
      <c r="P78" s="67">
        <v>25.2</v>
      </c>
      <c r="Q78" s="67">
        <v>0</v>
      </c>
      <c r="R78" s="67">
        <v>0</v>
      </c>
      <c r="S78" s="67">
        <v>0</v>
      </c>
      <c r="T78" s="71">
        <v>0.98975770206195746</v>
      </c>
      <c r="U78" s="72">
        <v>0</v>
      </c>
      <c r="V78" s="72">
        <v>1.0242297938042551E-2</v>
      </c>
      <c r="W78" s="72">
        <v>0</v>
      </c>
      <c r="X78" s="72">
        <v>0</v>
      </c>
      <c r="Y78" s="73">
        <v>0</v>
      </c>
      <c r="Z78" s="66"/>
      <c r="AA78" s="67"/>
      <c r="AB78" s="67"/>
      <c r="AC78" s="67"/>
      <c r="AD78" s="67"/>
      <c r="AE78" s="67"/>
      <c r="AF78" s="71"/>
      <c r="AG78" s="72"/>
      <c r="AH78" s="72"/>
      <c r="AI78" s="72"/>
      <c r="AJ78" s="72"/>
      <c r="AK78" s="73"/>
    </row>
    <row r="79" spans="1:37" x14ac:dyDescent="0.2">
      <c r="A79" s="63">
        <v>2048</v>
      </c>
      <c r="B79" s="66">
        <v>33.9</v>
      </c>
      <c r="C79" s="67">
        <v>0</v>
      </c>
      <c r="D79" s="67">
        <v>33.9</v>
      </c>
      <c r="E79" s="67">
        <v>0</v>
      </c>
      <c r="F79" s="67">
        <v>0</v>
      </c>
      <c r="G79" s="67">
        <v>0</v>
      </c>
      <c r="H79" s="71">
        <v>0.99370000000000003</v>
      </c>
      <c r="I79" s="72">
        <v>0</v>
      </c>
      <c r="J79" s="72">
        <v>6.3E-3</v>
      </c>
      <c r="K79" s="72">
        <v>0</v>
      </c>
      <c r="L79" s="72">
        <v>0</v>
      </c>
      <c r="M79" s="73">
        <v>0</v>
      </c>
      <c r="N79" s="66">
        <v>25.2</v>
      </c>
      <c r="O79" s="67">
        <v>0</v>
      </c>
      <c r="P79" s="67">
        <v>25.2</v>
      </c>
      <c r="Q79" s="67">
        <v>0</v>
      </c>
      <c r="R79" s="67">
        <v>0</v>
      </c>
      <c r="S79" s="67">
        <v>0</v>
      </c>
      <c r="T79" s="71">
        <v>0.98975770206195746</v>
      </c>
      <c r="U79" s="72">
        <v>0</v>
      </c>
      <c r="V79" s="72">
        <v>1.0242297938042551E-2</v>
      </c>
      <c r="W79" s="72">
        <v>0</v>
      </c>
      <c r="X79" s="72">
        <v>0</v>
      </c>
      <c r="Y79" s="73">
        <v>0</v>
      </c>
      <c r="Z79" s="66"/>
      <c r="AA79" s="67"/>
      <c r="AB79" s="67"/>
      <c r="AC79" s="67"/>
      <c r="AD79" s="67"/>
      <c r="AE79" s="67"/>
      <c r="AF79" s="71"/>
      <c r="AG79" s="72"/>
      <c r="AH79" s="72"/>
      <c r="AI79" s="72"/>
      <c r="AJ79" s="72"/>
      <c r="AK79" s="73"/>
    </row>
    <row r="80" spans="1:37" x14ac:dyDescent="0.2">
      <c r="A80" s="63">
        <v>2049</v>
      </c>
      <c r="B80" s="66">
        <v>33.9</v>
      </c>
      <c r="C80" s="67">
        <v>0</v>
      </c>
      <c r="D80" s="67">
        <v>33.9</v>
      </c>
      <c r="E80" s="67">
        <v>0</v>
      </c>
      <c r="F80" s="67">
        <v>0</v>
      </c>
      <c r="G80" s="67">
        <v>0</v>
      </c>
      <c r="H80" s="71">
        <v>0.99370000000000003</v>
      </c>
      <c r="I80" s="72">
        <v>0</v>
      </c>
      <c r="J80" s="72">
        <v>6.3E-3</v>
      </c>
      <c r="K80" s="72">
        <v>0</v>
      </c>
      <c r="L80" s="72">
        <v>0</v>
      </c>
      <c r="M80" s="73">
        <v>0</v>
      </c>
      <c r="N80" s="66">
        <v>25.2</v>
      </c>
      <c r="O80" s="67">
        <v>0</v>
      </c>
      <c r="P80" s="67">
        <v>25.2</v>
      </c>
      <c r="Q80" s="67">
        <v>0</v>
      </c>
      <c r="R80" s="67">
        <v>0</v>
      </c>
      <c r="S80" s="67">
        <v>0</v>
      </c>
      <c r="T80" s="71">
        <v>0.98975770206195746</v>
      </c>
      <c r="U80" s="72">
        <v>0</v>
      </c>
      <c r="V80" s="72">
        <v>1.0242297938042551E-2</v>
      </c>
      <c r="W80" s="72">
        <v>0</v>
      </c>
      <c r="X80" s="72">
        <v>0</v>
      </c>
      <c r="Y80" s="73">
        <v>0</v>
      </c>
      <c r="Z80" s="66"/>
      <c r="AA80" s="67"/>
      <c r="AB80" s="67"/>
      <c r="AC80" s="67"/>
      <c r="AD80" s="67"/>
      <c r="AE80" s="67"/>
      <c r="AF80" s="71"/>
      <c r="AG80" s="72"/>
      <c r="AH80" s="72"/>
      <c r="AI80" s="72"/>
      <c r="AJ80" s="72"/>
      <c r="AK80" s="73"/>
    </row>
    <row r="81" spans="1:37" ht="13.5" thickBot="1" x14ac:dyDescent="0.25">
      <c r="A81" s="63">
        <v>2050</v>
      </c>
      <c r="B81" s="473">
        <v>33.9</v>
      </c>
      <c r="C81" s="474">
        <v>0</v>
      </c>
      <c r="D81" s="474">
        <v>33.9</v>
      </c>
      <c r="E81" s="474">
        <v>0</v>
      </c>
      <c r="F81" s="474">
        <v>0</v>
      </c>
      <c r="G81" s="474">
        <v>0</v>
      </c>
      <c r="H81" s="475">
        <v>0.99370000000000003</v>
      </c>
      <c r="I81" s="476">
        <v>0</v>
      </c>
      <c r="J81" s="476">
        <v>6.3E-3</v>
      </c>
      <c r="K81" s="476">
        <v>0</v>
      </c>
      <c r="L81" s="476">
        <v>0</v>
      </c>
      <c r="M81" s="477">
        <v>0</v>
      </c>
      <c r="N81" s="473">
        <v>25.2</v>
      </c>
      <c r="O81" s="474">
        <v>0</v>
      </c>
      <c r="P81" s="474">
        <v>25.2</v>
      </c>
      <c r="Q81" s="474">
        <v>0</v>
      </c>
      <c r="R81" s="474">
        <v>0</v>
      </c>
      <c r="S81" s="474">
        <v>0</v>
      </c>
      <c r="T81" s="475">
        <v>0.98975770206195746</v>
      </c>
      <c r="U81" s="476">
        <v>0</v>
      </c>
      <c r="V81" s="476">
        <v>1.0242297938042551E-2</v>
      </c>
      <c r="W81" s="476">
        <v>0</v>
      </c>
      <c r="X81" s="476">
        <v>0</v>
      </c>
      <c r="Y81" s="477">
        <v>0</v>
      </c>
      <c r="Z81" s="473"/>
      <c r="AA81" s="474"/>
      <c r="AB81" s="474"/>
      <c r="AC81" s="474"/>
      <c r="AD81" s="474"/>
      <c r="AE81" s="474"/>
      <c r="AF81" s="475"/>
      <c r="AG81" s="476"/>
      <c r="AH81" s="476"/>
      <c r="AI81" s="476"/>
      <c r="AJ81" s="476"/>
      <c r="AK81" s="477"/>
    </row>
  </sheetData>
  <mergeCells count="41">
    <mergeCell ref="X4:X5"/>
    <mergeCell ref="Y4:Y5"/>
    <mergeCell ref="Q4:Q5"/>
    <mergeCell ref="N4:N5"/>
    <mergeCell ref="Z3:AK3"/>
    <mergeCell ref="Z4:Z5"/>
    <mergeCell ref="AA4:AA5"/>
    <mergeCell ref="AB4:AB5"/>
    <mergeCell ref="AC4:AC5"/>
    <mergeCell ref="AD4:AD5"/>
    <mergeCell ref="AE4:AE5"/>
    <mergeCell ref="AF4:AF5"/>
    <mergeCell ref="AG4:AG5"/>
    <mergeCell ref="AH4:AH5"/>
    <mergeCell ref="AI4:AI5"/>
    <mergeCell ref="AJ4:AJ5"/>
    <mergeCell ref="AK4:AK5"/>
    <mergeCell ref="W4:W5"/>
    <mergeCell ref="U4:U5"/>
    <mergeCell ref="A1:M1"/>
    <mergeCell ref="B3:M3"/>
    <mergeCell ref="F4:F5"/>
    <mergeCell ref="G4:G5"/>
    <mergeCell ref="D4:D5"/>
    <mergeCell ref="B4:B5"/>
    <mergeCell ref="J4:J5"/>
    <mergeCell ref="H4:H5"/>
    <mergeCell ref="E4:E5"/>
    <mergeCell ref="A3:A5"/>
    <mergeCell ref="N3:Y3"/>
    <mergeCell ref="R4:R5"/>
    <mergeCell ref="S4:S5"/>
    <mergeCell ref="K4:K5"/>
    <mergeCell ref="I4:I5"/>
    <mergeCell ref="C4:C5"/>
    <mergeCell ref="O4:O5"/>
    <mergeCell ref="V4:V5"/>
    <mergeCell ref="T4:T5"/>
    <mergeCell ref="L4:L5"/>
    <mergeCell ref="M4:M5"/>
    <mergeCell ref="P4:P5"/>
  </mergeCells>
  <phoneticPr fontId="16" type="noConversion"/>
  <pageMargins left="0.75" right="0.75" top="1" bottom="1" header="0.5" footer="0.5"/>
  <pageSetup orientation="portrait"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D45"/>
  <sheetViews>
    <sheetView workbookViewId="0">
      <selection sqref="A1:D1"/>
    </sheetView>
  </sheetViews>
  <sheetFormatPr defaultColWidth="9.140625" defaultRowHeight="12.75" x14ac:dyDescent="0.2"/>
  <cols>
    <col min="1" max="1" width="25.28515625" style="85" customWidth="1"/>
    <col min="2" max="2" width="10.140625" style="85" bestFit="1" customWidth="1"/>
    <col min="3" max="3" width="9.28515625" style="85" bestFit="1" customWidth="1"/>
    <col min="4" max="16384" width="9.140625" style="85"/>
  </cols>
  <sheetData>
    <row r="1" spans="1:4" ht="15.75" x14ac:dyDescent="0.25">
      <c r="A1" s="508" t="s">
        <v>156</v>
      </c>
      <c r="B1" s="508"/>
      <c r="C1" s="508"/>
      <c r="D1" s="508"/>
    </row>
    <row r="2" spans="1:4" ht="13.5" thickBot="1" x14ac:dyDescent="0.25"/>
    <row r="3" spans="1:4" ht="13.5" thickBot="1" x14ac:dyDescent="0.25">
      <c r="A3" s="205"/>
      <c r="B3" s="179" t="s">
        <v>103</v>
      </c>
      <c r="C3" s="179" t="s">
        <v>146</v>
      </c>
      <c r="D3" s="179" t="s">
        <v>147</v>
      </c>
    </row>
    <row r="4" spans="1:4" x14ac:dyDescent="0.2">
      <c r="A4" s="196" t="s">
        <v>158</v>
      </c>
      <c r="B4" s="193"/>
      <c r="C4" s="193"/>
      <c r="D4" s="193"/>
    </row>
    <row r="5" spans="1:4" x14ac:dyDescent="0.2">
      <c r="A5" s="197" t="s">
        <v>157</v>
      </c>
      <c r="B5" s="194">
        <v>7.6E-3</v>
      </c>
      <c r="C5" s="194">
        <v>1.29E-2</v>
      </c>
      <c r="D5" s="238">
        <v>5.0000000000000001E-3</v>
      </c>
    </row>
    <row r="6" spans="1:4" x14ac:dyDescent="0.2">
      <c r="A6" s="203" t="s">
        <v>161</v>
      </c>
      <c r="B6" s="200">
        <v>2.5000000000000001E-3</v>
      </c>
      <c r="C6" s="200">
        <v>8.6999999999999994E-3</v>
      </c>
      <c r="D6" s="239">
        <v>5.0000000000000001E-3</v>
      </c>
    </row>
    <row r="7" spans="1:4" x14ac:dyDescent="0.2">
      <c r="A7" s="204" t="s">
        <v>159</v>
      </c>
      <c r="B7" s="201">
        <v>1978</v>
      </c>
      <c r="C7" s="201">
        <v>1979</v>
      </c>
      <c r="D7" s="240">
        <v>2014</v>
      </c>
    </row>
    <row r="8" spans="1:4" x14ac:dyDescent="0.2">
      <c r="A8" s="202" t="s">
        <v>160</v>
      </c>
      <c r="B8" s="199"/>
      <c r="C8" s="199"/>
      <c r="D8" s="199"/>
    </row>
    <row r="9" spans="1:4" x14ac:dyDescent="0.2">
      <c r="A9" s="198">
        <v>2014</v>
      </c>
      <c r="B9" s="195">
        <v>10633774</v>
      </c>
      <c r="C9" s="195">
        <v>6321396</v>
      </c>
      <c r="D9" s="195">
        <v>638109</v>
      </c>
    </row>
    <row r="10" spans="1:4" x14ac:dyDescent="0.2">
      <c r="A10" s="198">
        <v>2015</v>
      </c>
      <c r="B10" s="195">
        <v>7998832</v>
      </c>
      <c r="C10" s="195">
        <v>8230253</v>
      </c>
      <c r="D10" s="195">
        <v>750183</v>
      </c>
    </row>
    <row r="11" spans="1:4" x14ac:dyDescent="0.2">
      <c r="A11" s="198">
        <v>2016</v>
      </c>
      <c r="B11" s="195">
        <v>8184080</v>
      </c>
      <c r="C11" s="195">
        <v>8114972</v>
      </c>
      <c r="D11" s="195">
        <v>762270</v>
      </c>
    </row>
    <row r="12" spans="1:4" x14ac:dyDescent="0.2">
      <c r="A12" s="198">
        <v>2017</v>
      </c>
      <c r="B12" s="195">
        <v>8266686</v>
      </c>
      <c r="C12" s="195">
        <v>7912655</v>
      </c>
      <c r="D12" s="195">
        <v>775620</v>
      </c>
    </row>
    <row r="13" spans="1:4" x14ac:dyDescent="0.2">
      <c r="A13" s="198">
        <v>2018</v>
      </c>
      <c r="B13" s="195">
        <v>8201768</v>
      </c>
      <c r="C13" s="195">
        <v>7955063</v>
      </c>
      <c r="D13" s="195">
        <v>785962</v>
      </c>
    </row>
    <row r="14" spans="1:4" x14ac:dyDescent="0.2">
      <c r="A14" s="198">
        <v>2019</v>
      </c>
      <c r="B14" s="195">
        <v>8208597</v>
      </c>
      <c r="C14" s="195">
        <v>7760471</v>
      </c>
      <c r="D14" s="195">
        <v>782946</v>
      </c>
    </row>
    <row r="15" spans="1:4" x14ac:dyDescent="0.2">
      <c r="A15" s="198">
        <v>2020</v>
      </c>
      <c r="B15" s="195">
        <v>8286745</v>
      </c>
      <c r="C15" s="195">
        <v>7737266</v>
      </c>
      <c r="D15" s="195">
        <v>784697</v>
      </c>
    </row>
    <row r="16" spans="1:4" x14ac:dyDescent="0.2">
      <c r="A16" s="198">
        <v>2021</v>
      </c>
      <c r="B16" s="195">
        <v>8248149</v>
      </c>
      <c r="C16" s="195">
        <v>7645726</v>
      </c>
      <c r="D16" s="195">
        <v>775013</v>
      </c>
    </row>
    <row r="17" spans="1:4" x14ac:dyDescent="0.2">
      <c r="A17" s="198">
        <v>2022</v>
      </c>
      <c r="B17" s="195">
        <v>8254780</v>
      </c>
      <c r="C17" s="195">
        <v>7560852</v>
      </c>
      <c r="D17" s="195">
        <v>769013</v>
      </c>
    </row>
    <row r="18" spans="1:4" x14ac:dyDescent="0.2">
      <c r="A18" s="198">
        <v>2023</v>
      </c>
      <c r="B18" s="195">
        <v>8369426</v>
      </c>
      <c r="C18" s="195">
        <v>7499473</v>
      </c>
      <c r="D18" s="195">
        <v>768109</v>
      </c>
    </row>
    <row r="19" spans="1:4" x14ac:dyDescent="0.2">
      <c r="A19" s="198">
        <v>2024</v>
      </c>
      <c r="B19" s="195">
        <v>8501114</v>
      </c>
      <c r="C19" s="195">
        <v>7478227</v>
      </c>
      <c r="D19" s="195">
        <v>771002</v>
      </c>
    </row>
    <row r="20" spans="1:4" x14ac:dyDescent="0.2">
      <c r="A20" s="198">
        <v>2025</v>
      </c>
      <c r="B20" s="195">
        <v>8675682</v>
      </c>
      <c r="C20" s="195">
        <v>7502635</v>
      </c>
      <c r="D20" s="195">
        <v>781872</v>
      </c>
    </row>
    <row r="21" spans="1:4" x14ac:dyDescent="0.2">
      <c r="A21" s="198">
        <v>2026</v>
      </c>
      <c r="B21" s="195">
        <v>8810013</v>
      </c>
      <c r="C21" s="195">
        <v>7509018</v>
      </c>
      <c r="D21" s="195">
        <v>792975</v>
      </c>
    </row>
    <row r="22" spans="1:4" x14ac:dyDescent="0.2">
      <c r="A22" s="198">
        <v>2027</v>
      </c>
      <c r="B22" s="195">
        <v>8943910</v>
      </c>
      <c r="C22" s="195">
        <v>7524583</v>
      </c>
      <c r="D22" s="195">
        <v>803267</v>
      </c>
    </row>
    <row r="23" spans="1:4" x14ac:dyDescent="0.2">
      <c r="A23" s="198">
        <v>2028</v>
      </c>
      <c r="B23" s="195">
        <v>9045345</v>
      </c>
      <c r="C23" s="195">
        <v>7494492</v>
      </c>
      <c r="D23" s="195">
        <v>812815</v>
      </c>
    </row>
    <row r="24" spans="1:4" x14ac:dyDescent="0.2">
      <c r="A24" s="198">
        <v>2029</v>
      </c>
      <c r="B24" s="195">
        <v>9087568</v>
      </c>
      <c r="C24" s="195">
        <v>7444696</v>
      </c>
      <c r="D24" s="195">
        <v>822725</v>
      </c>
    </row>
    <row r="25" spans="1:4" x14ac:dyDescent="0.2">
      <c r="A25" s="198">
        <v>2030</v>
      </c>
      <c r="B25" s="195">
        <v>9103668</v>
      </c>
      <c r="C25" s="195">
        <v>7408103</v>
      </c>
      <c r="D25" s="195">
        <v>820852</v>
      </c>
    </row>
    <row r="26" spans="1:4" x14ac:dyDescent="0.2">
      <c r="A26" s="198">
        <v>2031</v>
      </c>
      <c r="B26" s="195">
        <v>9116650</v>
      </c>
      <c r="C26" s="195">
        <v>7303018</v>
      </c>
      <c r="D26" s="195">
        <v>818653</v>
      </c>
    </row>
    <row r="27" spans="1:4" x14ac:dyDescent="0.2">
      <c r="A27" s="198">
        <v>2032</v>
      </c>
      <c r="B27" s="195">
        <v>9167489</v>
      </c>
      <c r="C27" s="195">
        <v>7230635</v>
      </c>
      <c r="D27" s="195">
        <v>819804</v>
      </c>
    </row>
    <row r="28" spans="1:4" x14ac:dyDescent="0.2">
      <c r="A28" s="198">
        <v>2033</v>
      </c>
      <c r="B28" s="195">
        <v>9166257.811999999</v>
      </c>
      <c r="C28" s="195">
        <v>7479904.7850000001</v>
      </c>
      <c r="D28" s="195">
        <v>823266.74099999992</v>
      </c>
    </row>
    <row r="29" spans="1:4" x14ac:dyDescent="0.2">
      <c r="A29" s="198">
        <v>2034</v>
      </c>
      <c r="B29" s="195">
        <v>9273608.398</v>
      </c>
      <c r="C29" s="195">
        <v>7466005.8590000002</v>
      </c>
      <c r="D29" s="195">
        <v>829972.39899999998</v>
      </c>
    </row>
    <row r="30" spans="1:4" x14ac:dyDescent="0.2">
      <c r="A30" s="198">
        <v>2035</v>
      </c>
      <c r="B30" s="195">
        <v>9391648.438000001</v>
      </c>
      <c r="C30" s="195">
        <v>7455629.3949999996</v>
      </c>
      <c r="D30" s="195">
        <v>837405.28500000003</v>
      </c>
    </row>
    <row r="31" spans="1:4" x14ac:dyDescent="0.2">
      <c r="A31" s="198">
        <v>2036</v>
      </c>
      <c r="B31" s="195">
        <v>9513947.2659999989</v>
      </c>
      <c r="C31" s="195">
        <v>7444951.1720000003</v>
      </c>
      <c r="D31" s="195">
        <v>845062.50899999996</v>
      </c>
    </row>
    <row r="32" spans="1:4" x14ac:dyDescent="0.2">
      <c r="A32" s="198">
        <v>2037</v>
      </c>
      <c r="B32" s="195">
        <v>9634132.811999999</v>
      </c>
      <c r="C32" s="195">
        <v>7421641.602</v>
      </c>
      <c r="D32" s="195">
        <v>852009.65599999996</v>
      </c>
    </row>
    <row r="33" spans="1:4" x14ac:dyDescent="0.2">
      <c r="A33" s="198">
        <v>2038</v>
      </c>
      <c r="B33" s="195">
        <v>9760913.0860000011</v>
      </c>
      <c r="C33" s="195">
        <v>7401769.5309999995</v>
      </c>
      <c r="D33" s="195">
        <v>859482.62</v>
      </c>
    </row>
    <row r="34" spans="1:4" x14ac:dyDescent="0.2">
      <c r="A34" s="198">
        <v>2039</v>
      </c>
      <c r="B34" s="195">
        <v>9879204.102</v>
      </c>
      <c r="C34" s="195">
        <v>7358359.8629999999</v>
      </c>
      <c r="D34" s="195">
        <v>865373.86199999996</v>
      </c>
    </row>
    <row r="35" spans="1:4" x14ac:dyDescent="0.2">
      <c r="A35" s="198">
        <v>2040</v>
      </c>
      <c r="B35" s="195">
        <v>9986501.9530000016</v>
      </c>
      <c r="C35" s="195">
        <v>7310292.4800000004</v>
      </c>
      <c r="D35" s="195">
        <v>870495.13</v>
      </c>
    </row>
    <row r="36" spans="1:4" x14ac:dyDescent="0.2">
      <c r="A36" s="198">
        <v>2041</v>
      </c>
      <c r="B36" s="195">
        <f>B35*1.009</f>
        <v>10076380.470577</v>
      </c>
      <c r="C36" s="195">
        <f>C35*1.004</f>
        <v>7339533.6499200007</v>
      </c>
      <c r="D36" s="195">
        <f>D35*(1 + 0.021*0.4 + 0.004*0.6)</f>
        <v>879896.47740399989</v>
      </c>
    </row>
    <row r="37" spans="1:4" x14ac:dyDescent="0.2">
      <c r="A37" s="198">
        <v>2042</v>
      </c>
      <c r="B37" s="195">
        <f t="shared" ref="B37:B45" si="0">B36*1.009</f>
        <v>10167067.894812191</v>
      </c>
      <c r="C37" s="195">
        <f t="shared" ref="C37:C45" si="1">C36*1.004</f>
        <v>7368891.7845196808</v>
      </c>
      <c r="D37" s="195">
        <f t="shared" ref="D37:D45" si="2">D36*(1 + 0.021*0.4 + 0.004*0.6)</f>
        <v>889399.35935996298</v>
      </c>
    </row>
    <row r="38" spans="1:4" x14ac:dyDescent="0.2">
      <c r="A38" s="198">
        <v>2043</v>
      </c>
      <c r="B38" s="195">
        <f t="shared" si="0"/>
        <v>10258571.505865499</v>
      </c>
      <c r="C38" s="195">
        <f t="shared" si="1"/>
        <v>7398367.3516577594</v>
      </c>
      <c r="D38" s="195">
        <f t="shared" si="2"/>
        <v>899004.87244105048</v>
      </c>
    </row>
    <row r="39" spans="1:4" x14ac:dyDescent="0.2">
      <c r="A39" s="198">
        <v>2044</v>
      </c>
      <c r="B39" s="195">
        <f t="shared" si="0"/>
        <v>10350898.649418287</v>
      </c>
      <c r="C39" s="195">
        <f t="shared" si="1"/>
        <v>7427960.8210643902</v>
      </c>
      <c r="D39" s="195">
        <f t="shared" si="2"/>
        <v>908714.12506341375</v>
      </c>
    </row>
    <row r="40" spans="1:4" x14ac:dyDescent="0.2">
      <c r="A40" s="198">
        <v>2045</v>
      </c>
      <c r="B40" s="195">
        <f t="shared" si="0"/>
        <v>10444056.73726305</v>
      </c>
      <c r="C40" s="195">
        <f t="shared" si="1"/>
        <v>7457672.6643486479</v>
      </c>
      <c r="D40" s="195">
        <f t="shared" si="2"/>
        <v>918528.23761409859</v>
      </c>
    </row>
    <row r="41" spans="1:4" x14ac:dyDescent="0.2">
      <c r="A41" s="198">
        <v>2046</v>
      </c>
      <c r="B41" s="195">
        <f t="shared" si="0"/>
        <v>10538053.247898417</v>
      </c>
      <c r="C41" s="195">
        <f t="shared" si="1"/>
        <v>7487503.3550060429</v>
      </c>
      <c r="D41" s="195">
        <f t="shared" si="2"/>
        <v>928448.34258033079</v>
      </c>
    </row>
    <row r="42" spans="1:4" x14ac:dyDescent="0.2">
      <c r="A42" s="198">
        <v>2047</v>
      </c>
      <c r="B42" s="195">
        <f t="shared" si="0"/>
        <v>10632895.7271295</v>
      </c>
      <c r="C42" s="195">
        <f t="shared" si="1"/>
        <v>7517453.3684260668</v>
      </c>
      <c r="D42" s="195">
        <f t="shared" si="2"/>
        <v>938475.58468019834</v>
      </c>
    </row>
    <row r="43" spans="1:4" x14ac:dyDescent="0.2">
      <c r="A43" s="198">
        <v>2048</v>
      </c>
      <c r="B43" s="195">
        <f t="shared" si="0"/>
        <v>10728591.788673665</v>
      </c>
      <c r="C43" s="195">
        <f t="shared" si="1"/>
        <v>7547523.1818997711</v>
      </c>
      <c r="D43" s="195">
        <f t="shared" si="2"/>
        <v>948611.12099474436</v>
      </c>
    </row>
    <row r="44" spans="1:4" x14ac:dyDescent="0.2">
      <c r="A44" s="198">
        <v>2049</v>
      </c>
      <c r="B44" s="195">
        <f t="shared" si="0"/>
        <v>10825149.114771727</v>
      </c>
      <c r="C44" s="195">
        <f t="shared" si="1"/>
        <v>7577713.2746273698</v>
      </c>
      <c r="D44" s="195">
        <f t="shared" si="2"/>
        <v>958856.12110148754</v>
      </c>
    </row>
    <row r="45" spans="1:4" x14ac:dyDescent="0.2">
      <c r="A45" s="198">
        <v>2050</v>
      </c>
      <c r="B45" s="195">
        <f t="shared" si="0"/>
        <v>10922575.456804672</v>
      </c>
      <c r="C45" s="195">
        <f t="shared" si="1"/>
        <v>7608024.1277258797</v>
      </c>
      <c r="D45" s="195">
        <f t="shared" si="2"/>
        <v>969211.76720938354</v>
      </c>
    </row>
  </sheetData>
  <mergeCells count="1">
    <mergeCell ref="A1:D1"/>
  </mergeCells>
  <pageMargins left="0.7" right="0.7" top="0.75" bottom="0.75" header="0.3" footer="0.3"/>
  <pageSetup orientation="portrait"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Q1603"/>
  <sheetViews>
    <sheetView workbookViewId="0">
      <selection sqref="A1:E1"/>
    </sheetView>
  </sheetViews>
  <sheetFormatPr defaultColWidth="9.140625" defaultRowHeight="12.75" x14ac:dyDescent="0.2"/>
  <cols>
    <col min="1" max="1" width="6.5703125" style="180" bestFit="1" customWidth="1"/>
    <col min="2" max="2" width="7.85546875" style="180" bestFit="1" customWidth="1"/>
    <col min="3" max="3" width="10.5703125" style="180" bestFit="1" customWidth="1"/>
    <col min="4" max="4" width="9.140625" style="180" bestFit="1" customWidth="1"/>
    <col min="5" max="5" width="12.85546875" style="180" bestFit="1" customWidth="1"/>
    <col min="6" max="11" width="9.140625" style="180"/>
    <col min="12" max="12" width="18" style="180" customWidth="1"/>
    <col min="13" max="15" width="9.140625" style="180"/>
    <col min="16" max="16" width="12.5703125" style="180" bestFit="1" customWidth="1"/>
    <col min="17" max="17" width="19.28515625" style="180" bestFit="1" customWidth="1"/>
    <col min="18" max="16384" width="9.140625" style="180"/>
  </cols>
  <sheetData>
    <row r="1" spans="1:17" ht="15.75" x14ac:dyDescent="0.25">
      <c r="A1" s="508" t="s">
        <v>154</v>
      </c>
      <c r="B1" s="508"/>
      <c r="C1" s="508"/>
      <c r="D1" s="508"/>
      <c r="E1" s="508"/>
    </row>
    <row r="2" spans="1:17" ht="13.5" thickBot="1" x14ac:dyDescent="0.25"/>
    <row r="3" spans="1:17" ht="26.25" thickBot="1" x14ac:dyDescent="0.25">
      <c r="A3" s="178" t="s">
        <v>127</v>
      </c>
      <c r="B3" s="178" t="s">
        <v>155</v>
      </c>
      <c r="C3" s="14" t="s">
        <v>103</v>
      </c>
      <c r="D3" s="179" t="s">
        <v>146</v>
      </c>
      <c r="E3" s="179" t="s">
        <v>147</v>
      </c>
      <c r="O3" s="180" t="s">
        <v>173</v>
      </c>
      <c r="P3" s="180" t="s">
        <v>174</v>
      </c>
      <c r="Q3" s="180" t="s">
        <v>175</v>
      </c>
    </row>
    <row r="4" spans="1:17" x14ac:dyDescent="0.2">
      <c r="A4" s="181">
        <v>1975</v>
      </c>
      <c r="B4" s="182">
        <v>1</v>
      </c>
      <c r="C4" s="187">
        <v>7459274.4120387249</v>
      </c>
      <c r="D4" s="188">
        <v>1716731.4845419149</v>
      </c>
      <c r="E4" s="188">
        <v>1861479.4993501615</v>
      </c>
      <c r="I4" s="180">
        <f>ROUND(J4,0)</f>
        <v>638109</v>
      </c>
      <c r="J4" s="180">
        <f>$P$4*M4</f>
        <v>638109</v>
      </c>
      <c r="K4" s="180">
        <v>1</v>
      </c>
      <c r="L4" s="180">
        <f>1</f>
        <v>1</v>
      </c>
      <c r="M4" s="221">
        <f>'Vehicle Age Data'!H6</f>
        <v>1</v>
      </c>
      <c r="N4" s="180">
        <v>1</v>
      </c>
      <c r="O4" s="180">
        <f>N4/SUM(N$4:N$43)</f>
        <v>5.7293376893351296E-2</v>
      </c>
      <c r="P4" s="180">
        <v>638109</v>
      </c>
      <c r="Q4" s="241">
        <f>ROUND(O4*$P$4,0)</f>
        <v>36559</v>
      </c>
    </row>
    <row r="5" spans="1:17" x14ac:dyDescent="0.2">
      <c r="A5" s="183">
        <v>1975</v>
      </c>
      <c r="B5" s="184">
        <v>2</v>
      </c>
      <c r="C5" s="189">
        <v>7395419</v>
      </c>
      <c r="D5" s="190">
        <v>1739671</v>
      </c>
      <c r="E5" s="190">
        <v>1850484.9190834276</v>
      </c>
      <c r="I5" s="180">
        <f t="shared" ref="I5:I43" si="0">ROUND(J5,0)</f>
        <v>634340</v>
      </c>
      <c r="J5" s="180">
        <f t="shared" ref="J5:J43" si="1">$P$4*M5</f>
        <v>634340.09434088611</v>
      </c>
      <c r="K5" s="180">
        <v>2</v>
      </c>
      <c r="L5" s="180">
        <f>('Vehicle Age Data'!H6-'Vehicle Age Data'!H7)/'Vehicle Age Data'!H6</f>
        <v>5.9063665598101389E-3</v>
      </c>
      <c r="M5" s="221">
        <f>'Vehicle Age Data'!H7</f>
        <v>0.99409363344018986</v>
      </c>
      <c r="N5" s="180">
        <v>0.99409363344018986</v>
      </c>
      <c r="O5" s="180">
        <f t="shared" ref="O5:O43" si="2">N5/SUM(N$4:N$43)</f>
        <v>5.6954981207969803E-2</v>
      </c>
      <c r="Q5" s="241">
        <f t="shared" ref="Q5:Q43" si="3">ROUND(O5*$P$4,0)</f>
        <v>36343</v>
      </c>
    </row>
    <row r="6" spans="1:17" x14ac:dyDescent="0.2">
      <c r="A6" s="183">
        <v>1975</v>
      </c>
      <c r="B6" s="184">
        <v>3</v>
      </c>
      <c r="C6" s="189">
        <v>7206478</v>
      </c>
      <c r="D6" s="190">
        <v>1735045</v>
      </c>
      <c r="E6" s="190">
        <v>1825866.0503965828</v>
      </c>
      <c r="I6" s="180">
        <f t="shared" si="0"/>
        <v>625901</v>
      </c>
      <c r="J6" s="180">
        <f t="shared" si="1"/>
        <v>625900.82778738497</v>
      </c>
      <c r="K6" s="180">
        <v>3</v>
      </c>
      <c r="L6" s="180">
        <f>(M5-M6)/M5</f>
        <v>1.3304009361523957E-2</v>
      </c>
      <c r="M6" s="221">
        <f>'Vehicle Age Data'!H8</f>
        <v>0.98086820243467021</v>
      </c>
      <c r="N6" s="180">
        <v>0.98086820243467021</v>
      </c>
      <c r="O6" s="180">
        <f t="shared" si="2"/>
        <v>5.6197251604793552E-2</v>
      </c>
      <c r="Q6" s="241">
        <f t="shared" si="3"/>
        <v>35860</v>
      </c>
    </row>
    <row r="7" spans="1:17" x14ac:dyDescent="0.2">
      <c r="A7" s="183">
        <v>1975</v>
      </c>
      <c r="B7" s="184">
        <v>4</v>
      </c>
      <c r="C7" s="189">
        <v>6911003</v>
      </c>
      <c r="D7" s="190">
        <v>1667717</v>
      </c>
      <c r="E7" s="190">
        <v>1802759.2042735764</v>
      </c>
      <c r="I7" s="180">
        <f t="shared" si="0"/>
        <v>617980</v>
      </c>
      <c r="J7" s="180">
        <f t="shared" si="1"/>
        <v>617979.8775551354</v>
      </c>
      <c r="K7" s="180">
        <v>4</v>
      </c>
      <c r="L7" s="180">
        <f t="shared" ref="L7:L40" si="4">(M6-M7)/M6</f>
        <v>1.2655280006979427E-2</v>
      </c>
      <c r="M7" s="221">
        <f>'Vehicle Age Data'!H9</f>
        <v>0.96845504068291688</v>
      </c>
      <c r="N7" s="180">
        <v>0.96845504068291688</v>
      </c>
      <c r="O7" s="180">
        <f t="shared" si="2"/>
        <v>5.5486059650112218E-2</v>
      </c>
      <c r="Q7" s="241">
        <f t="shared" si="3"/>
        <v>35406</v>
      </c>
    </row>
    <row r="8" spans="1:17" x14ac:dyDescent="0.2">
      <c r="A8" s="183">
        <v>1975</v>
      </c>
      <c r="B8" s="184">
        <v>5</v>
      </c>
      <c r="C8" s="189">
        <v>6608778</v>
      </c>
      <c r="D8" s="190">
        <v>1717860</v>
      </c>
      <c r="E8" s="190">
        <v>1778935.3251393405</v>
      </c>
      <c r="I8" s="180">
        <f t="shared" si="0"/>
        <v>609813</v>
      </c>
      <c r="J8" s="180">
        <f t="shared" si="1"/>
        <v>609813.13078420656</v>
      </c>
      <c r="K8" s="180">
        <v>5</v>
      </c>
      <c r="L8" s="180">
        <f t="shared" si="4"/>
        <v>1.3215230895928614E-2</v>
      </c>
      <c r="M8" s="221">
        <f>'Vehicle Age Data'!H10</f>
        <v>0.95565668370796619</v>
      </c>
      <c r="N8" s="180">
        <v>0.95565668370796619</v>
      </c>
      <c r="O8" s="180">
        <f t="shared" si="2"/>
        <v>5.4752798560330718E-2</v>
      </c>
      <c r="Q8" s="241">
        <f t="shared" si="3"/>
        <v>34938</v>
      </c>
    </row>
    <row r="9" spans="1:17" x14ac:dyDescent="0.2">
      <c r="A9" s="183">
        <v>1975</v>
      </c>
      <c r="B9" s="184">
        <v>6</v>
      </c>
      <c r="C9" s="189">
        <v>6391110</v>
      </c>
      <c r="D9" s="190">
        <v>1698790</v>
      </c>
      <c r="E9" s="190">
        <v>1741119.1457487852</v>
      </c>
      <c r="I9" s="180">
        <f t="shared" si="0"/>
        <v>596850</v>
      </c>
      <c r="J9" s="180">
        <f t="shared" si="1"/>
        <v>596849.86988170841</v>
      </c>
      <c r="K9" s="180">
        <v>6</v>
      </c>
      <c r="L9" s="180">
        <f t="shared" si="4"/>
        <v>2.1257759546482236E-2</v>
      </c>
      <c r="M9" s="221">
        <f>'Vehicle Age Data'!H11</f>
        <v>0.93534156371671362</v>
      </c>
      <c r="N9" s="180">
        <v>0.93534156371671362</v>
      </c>
      <c r="O9" s="180">
        <f t="shared" si="2"/>
        <v>5.3588876734038227E-2</v>
      </c>
      <c r="Q9" s="241">
        <f t="shared" si="3"/>
        <v>34196</v>
      </c>
    </row>
    <row r="10" spans="1:17" x14ac:dyDescent="0.2">
      <c r="A10" s="183">
        <v>1975</v>
      </c>
      <c r="B10" s="184">
        <v>7</v>
      </c>
      <c r="C10" s="189">
        <v>6120707</v>
      </c>
      <c r="D10" s="190">
        <v>1663575</v>
      </c>
      <c r="E10" s="190">
        <v>1700860.3039836176</v>
      </c>
      <c r="I10" s="180">
        <f t="shared" si="0"/>
        <v>583049</v>
      </c>
      <c r="J10" s="180">
        <f t="shared" si="1"/>
        <v>583049.27241668256</v>
      </c>
      <c r="K10" s="180">
        <v>7</v>
      </c>
      <c r="L10" s="180">
        <f t="shared" si="4"/>
        <v>2.3122393354565039E-2</v>
      </c>
      <c r="M10" s="221">
        <f>'Vehicle Age Data'!H12</f>
        <v>0.91371422815958181</v>
      </c>
      <c r="N10" s="180">
        <v>0.91371422815958181</v>
      </c>
      <c r="O10" s="180">
        <f t="shared" si="2"/>
        <v>5.2349773646764498E-2</v>
      </c>
      <c r="Q10" s="241">
        <f t="shared" si="3"/>
        <v>33405</v>
      </c>
    </row>
    <row r="11" spans="1:17" x14ac:dyDescent="0.2">
      <c r="A11" s="183">
        <v>1975</v>
      </c>
      <c r="B11" s="184">
        <v>8</v>
      </c>
      <c r="C11" s="189">
        <v>5800710</v>
      </c>
      <c r="D11" s="190">
        <v>1606425</v>
      </c>
      <c r="E11" s="190">
        <v>1650510.8318844908</v>
      </c>
      <c r="I11" s="180">
        <f t="shared" si="0"/>
        <v>565790</v>
      </c>
      <c r="J11" s="180">
        <f t="shared" si="1"/>
        <v>565789.64033214038</v>
      </c>
      <c r="K11" s="180">
        <v>8</v>
      </c>
      <c r="L11" s="180">
        <f t="shared" si="4"/>
        <v>2.9602355926117131E-2</v>
      </c>
      <c r="M11" s="221">
        <f>'Vehicle Age Data'!H13</f>
        <v>0.88666613436284447</v>
      </c>
      <c r="N11" s="180">
        <v>0.88666613436284447</v>
      </c>
      <c r="O11" s="180">
        <f t="shared" si="2"/>
        <v>5.0800097014621307E-2</v>
      </c>
      <c r="Q11" s="241">
        <f t="shared" si="3"/>
        <v>32416</v>
      </c>
    </row>
    <row r="12" spans="1:17" x14ac:dyDescent="0.2">
      <c r="A12" s="183">
        <v>1975</v>
      </c>
      <c r="B12" s="184">
        <v>9</v>
      </c>
      <c r="C12" s="189">
        <v>5351707</v>
      </c>
      <c r="D12" s="190">
        <v>1546097</v>
      </c>
      <c r="E12" s="190">
        <v>1599570.6460947872</v>
      </c>
      <c r="I12" s="180">
        <f t="shared" si="0"/>
        <v>548328</v>
      </c>
      <c r="J12" s="180">
        <f t="shared" si="1"/>
        <v>548327.51355318329</v>
      </c>
      <c r="K12" s="180">
        <v>9</v>
      </c>
      <c r="L12" s="180">
        <f t="shared" si="4"/>
        <v>3.0863284751389483E-2</v>
      </c>
      <c r="M12" s="221">
        <f>'Vehicle Age Data'!H14</f>
        <v>0.85930070497859024</v>
      </c>
      <c r="N12" s="180">
        <v>0.85930070497859024</v>
      </c>
      <c r="O12" s="180">
        <f t="shared" si="2"/>
        <v>4.9232239155060836E-2</v>
      </c>
      <c r="Q12" s="241">
        <f t="shared" si="3"/>
        <v>31416</v>
      </c>
    </row>
    <row r="13" spans="1:17" x14ac:dyDescent="0.2">
      <c r="A13" s="183">
        <v>1975</v>
      </c>
      <c r="B13" s="184">
        <v>10</v>
      </c>
      <c r="C13" s="189">
        <v>4852883</v>
      </c>
      <c r="D13" s="190">
        <v>1474850</v>
      </c>
      <c r="E13" s="190">
        <v>1536968.2629379295</v>
      </c>
      <c r="I13" s="180">
        <f t="shared" si="0"/>
        <v>526868</v>
      </c>
      <c r="J13" s="180">
        <f t="shared" si="1"/>
        <v>526867.624186803</v>
      </c>
      <c r="K13" s="180">
        <v>10</v>
      </c>
      <c r="L13" s="180">
        <f t="shared" si="4"/>
        <v>3.9136991735686036E-2</v>
      </c>
      <c r="M13" s="221">
        <f>'Vehicle Age Data'!H15</f>
        <v>0.82567026038937397</v>
      </c>
      <c r="N13" s="180">
        <v>0.82567026038937397</v>
      </c>
      <c r="O13" s="180">
        <f t="shared" si="2"/>
        <v>4.7305437418119906E-2</v>
      </c>
      <c r="Q13" s="241">
        <f t="shared" si="3"/>
        <v>30186</v>
      </c>
    </row>
    <row r="14" spans="1:17" x14ac:dyDescent="0.2">
      <c r="A14" s="183">
        <v>1975</v>
      </c>
      <c r="B14" s="184">
        <v>11</v>
      </c>
      <c r="C14" s="189">
        <v>4136386</v>
      </c>
      <c r="D14" s="190">
        <v>1362105</v>
      </c>
      <c r="E14" s="190">
        <v>1476318.6710481164</v>
      </c>
      <c r="I14" s="180">
        <f t="shared" si="0"/>
        <v>506077</v>
      </c>
      <c r="J14" s="180">
        <f t="shared" si="1"/>
        <v>506077.14519161277</v>
      </c>
      <c r="K14" s="180">
        <v>11</v>
      </c>
      <c r="L14" s="180">
        <f t="shared" si="4"/>
        <v>3.9460536272805671E-2</v>
      </c>
      <c r="M14" s="221">
        <f>'Vehicle Age Data'!H16</f>
        <v>0.79308886912990217</v>
      </c>
      <c r="N14" s="180">
        <v>0.79308886912990217</v>
      </c>
      <c r="O14" s="180">
        <f t="shared" si="2"/>
        <v>4.5438739488981243E-2</v>
      </c>
      <c r="Q14" s="241">
        <f t="shared" si="3"/>
        <v>28995</v>
      </c>
    </row>
    <row r="15" spans="1:17" x14ac:dyDescent="0.2">
      <c r="A15" s="183">
        <v>1975</v>
      </c>
      <c r="B15" s="184">
        <v>12</v>
      </c>
      <c r="C15" s="189">
        <v>3449819</v>
      </c>
      <c r="D15" s="190">
        <v>1253015</v>
      </c>
      <c r="E15" s="190">
        <v>1397571.4594063777</v>
      </c>
      <c r="I15" s="180">
        <f t="shared" si="0"/>
        <v>479083</v>
      </c>
      <c r="J15" s="180">
        <f t="shared" si="1"/>
        <v>479082.86215436191</v>
      </c>
      <c r="K15" s="180">
        <v>12</v>
      </c>
      <c r="L15" s="180">
        <f t="shared" si="4"/>
        <v>5.3340253148618649E-2</v>
      </c>
      <c r="M15" s="221">
        <f>'Vehicle Age Data'!H17</f>
        <v>0.75078530808116151</v>
      </c>
      <c r="N15" s="180">
        <v>0.75078530808116151</v>
      </c>
      <c r="O15" s="180">
        <f t="shared" si="2"/>
        <v>4.3015025621884848E-2</v>
      </c>
      <c r="Q15" s="241">
        <f t="shared" si="3"/>
        <v>27448</v>
      </c>
    </row>
    <row r="16" spans="1:17" x14ac:dyDescent="0.2">
      <c r="A16" s="183">
        <v>1975</v>
      </c>
      <c r="B16" s="184">
        <v>13</v>
      </c>
      <c r="C16" s="189">
        <v>2781982</v>
      </c>
      <c r="D16" s="190">
        <v>1164438</v>
      </c>
      <c r="E16" s="190">
        <v>1314918.8932462952</v>
      </c>
      <c r="I16" s="180">
        <f t="shared" si="0"/>
        <v>450750</v>
      </c>
      <c r="J16" s="180">
        <f t="shared" si="1"/>
        <v>450749.83653777244</v>
      </c>
      <c r="K16" s="180">
        <v>13</v>
      </c>
      <c r="L16" s="180">
        <f t="shared" si="4"/>
        <v>5.9140135986455851E-2</v>
      </c>
      <c r="M16" s="221">
        <f>'Vehicle Age Data'!H18</f>
        <v>0.70638376286460847</v>
      </c>
      <c r="N16" s="180">
        <v>0.70638376286460847</v>
      </c>
      <c r="O16" s="180">
        <f t="shared" si="2"/>
        <v>4.0471111157145696E-2</v>
      </c>
      <c r="Q16" s="241">
        <f t="shared" si="3"/>
        <v>25825</v>
      </c>
    </row>
    <row r="17" spans="1:17" x14ac:dyDescent="0.2">
      <c r="A17" s="183">
        <v>1975</v>
      </c>
      <c r="B17" s="184">
        <v>14</v>
      </c>
      <c r="C17" s="189">
        <v>2192925</v>
      </c>
      <c r="D17" s="190">
        <v>1056454</v>
      </c>
      <c r="E17" s="190">
        <v>1226540.0690280192</v>
      </c>
      <c r="I17" s="180">
        <f t="shared" si="0"/>
        <v>420454</v>
      </c>
      <c r="J17" s="180">
        <f t="shared" si="1"/>
        <v>420453.86864621774</v>
      </c>
      <c r="K17" s="180">
        <v>14</v>
      </c>
      <c r="L17" s="180">
        <f t="shared" si="4"/>
        <v>6.7212376879067268E-2</v>
      </c>
      <c r="M17" s="221">
        <f>'Vehicle Age Data'!H19</f>
        <v>0.65890603117369873</v>
      </c>
      <c r="N17" s="180">
        <v>0.65890603117369873</v>
      </c>
      <c r="O17" s="180">
        <f t="shared" si="2"/>
        <v>3.7750951581336997E-2</v>
      </c>
      <c r="Q17" s="241">
        <f t="shared" si="3"/>
        <v>24089</v>
      </c>
    </row>
    <row r="18" spans="1:17" x14ac:dyDescent="0.2">
      <c r="A18" s="183">
        <v>1975</v>
      </c>
      <c r="B18" s="184">
        <v>15</v>
      </c>
      <c r="C18" s="189">
        <v>1751152.808273775</v>
      </c>
      <c r="D18" s="190">
        <v>973324.30668889161</v>
      </c>
      <c r="E18" s="190">
        <v>1132296.5852649412</v>
      </c>
      <c r="I18" s="180">
        <f t="shared" si="0"/>
        <v>388148</v>
      </c>
      <c r="J18" s="180">
        <f t="shared" si="1"/>
        <v>388147.51490900607</v>
      </c>
      <c r="K18" s="180">
        <v>15</v>
      </c>
      <c r="L18" s="180">
        <f t="shared" si="4"/>
        <v>7.6836856897599753E-2</v>
      </c>
      <c r="M18" s="221">
        <f>'Vehicle Age Data'!H20</f>
        <v>0.60827776274743983</v>
      </c>
      <c r="N18" s="180">
        <v>0.60827776274743983</v>
      </c>
      <c r="O18" s="180">
        <f t="shared" si="2"/>
        <v>3.4850287116933588E-2</v>
      </c>
      <c r="Q18" s="241">
        <f t="shared" si="3"/>
        <v>22238</v>
      </c>
    </row>
    <row r="19" spans="1:17" x14ac:dyDescent="0.2">
      <c r="A19" s="183">
        <v>1975</v>
      </c>
      <c r="B19" s="184">
        <v>16</v>
      </c>
      <c r="C19" s="189">
        <v>1440657.594251029</v>
      </c>
      <c r="D19" s="190">
        <v>902022.40914854116</v>
      </c>
      <c r="E19" s="190">
        <v>1028536.7723065792</v>
      </c>
      <c r="I19" s="180">
        <f t="shared" si="0"/>
        <v>352579</v>
      </c>
      <c r="J19" s="180">
        <f t="shared" si="1"/>
        <v>352578.99507832242</v>
      </c>
      <c r="K19" s="180">
        <v>16</v>
      </c>
      <c r="L19" s="180">
        <f t="shared" si="4"/>
        <v>9.1636603261577146E-2</v>
      </c>
      <c r="M19" s="221">
        <f>'Vehicle Age Data'!H21</f>
        <v>0.55253725472971293</v>
      </c>
      <c r="N19" s="180">
        <v>0.55253725472971293</v>
      </c>
      <c r="O19" s="180">
        <f t="shared" si="2"/>
        <v>3.1656725182847095E-2</v>
      </c>
      <c r="Q19" s="241">
        <f t="shared" si="3"/>
        <v>20200</v>
      </c>
    </row>
    <row r="20" spans="1:17" x14ac:dyDescent="0.2">
      <c r="A20" s="183">
        <v>1975</v>
      </c>
      <c r="B20" s="184">
        <v>17</v>
      </c>
      <c r="C20" s="189">
        <v>1185336.2375009498</v>
      </c>
      <c r="D20" s="190">
        <v>805762.75948421832</v>
      </c>
      <c r="E20" s="190">
        <v>933634.71424994105</v>
      </c>
      <c r="I20" s="180">
        <f t="shared" si="0"/>
        <v>320047</v>
      </c>
      <c r="J20" s="180">
        <f t="shared" si="1"/>
        <v>320046.88425700855</v>
      </c>
      <c r="K20" s="180">
        <v>17</v>
      </c>
      <c r="L20" s="180">
        <f t="shared" si="4"/>
        <v>9.2268998651173509E-2</v>
      </c>
      <c r="M20" s="221">
        <f>'Vehicle Age Data'!H22</f>
        <v>0.50155519551833394</v>
      </c>
      <c r="N20" s="180">
        <v>0.50155519551833394</v>
      </c>
      <c r="O20" s="180">
        <f t="shared" si="2"/>
        <v>2.8735790849650403E-2</v>
      </c>
      <c r="Q20" s="241">
        <f t="shared" si="3"/>
        <v>18337</v>
      </c>
    </row>
    <row r="21" spans="1:17" x14ac:dyDescent="0.2">
      <c r="A21" s="183">
        <v>1975</v>
      </c>
      <c r="B21" s="184">
        <v>18</v>
      </c>
      <c r="C21" s="189">
        <v>991494.62895515026</v>
      </c>
      <c r="D21" s="190">
        <v>748164.16461526882</v>
      </c>
      <c r="E21" s="190">
        <v>833849.57430728304</v>
      </c>
      <c r="I21" s="180">
        <f t="shared" si="0"/>
        <v>285841</v>
      </c>
      <c r="J21" s="180">
        <f t="shared" si="1"/>
        <v>285840.86915670912</v>
      </c>
      <c r="K21" s="180">
        <v>18</v>
      </c>
      <c r="L21" s="180">
        <f t="shared" si="4"/>
        <v>0.10687813811938525</v>
      </c>
      <c r="M21" s="221">
        <f>'Vehicle Age Data'!H23</f>
        <v>0.44794991005723017</v>
      </c>
      <c r="N21" s="180">
        <v>0.44794991005723017</v>
      </c>
      <c r="O21" s="180">
        <f t="shared" si="2"/>
        <v>2.56645630262517E-2</v>
      </c>
      <c r="Q21" s="241">
        <f t="shared" si="3"/>
        <v>16377</v>
      </c>
    </row>
    <row r="22" spans="1:17" x14ac:dyDescent="0.2">
      <c r="A22" s="183">
        <v>1975</v>
      </c>
      <c r="B22" s="184">
        <v>19</v>
      </c>
      <c r="C22" s="189">
        <v>711686</v>
      </c>
      <c r="D22" s="190">
        <v>621073</v>
      </c>
      <c r="E22" s="190">
        <v>739412.83394008141</v>
      </c>
      <c r="I22" s="180">
        <f t="shared" si="0"/>
        <v>253468</v>
      </c>
      <c r="J22" s="180">
        <f t="shared" si="1"/>
        <v>253468.2676964128</v>
      </c>
      <c r="K22" s="180">
        <v>19</v>
      </c>
      <c r="L22" s="180">
        <f t="shared" si="4"/>
        <v>0.11325392885839693</v>
      </c>
      <c r="M22" s="221">
        <f>'Vehicle Age Data'!H24</f>
        <v>0.39721782281148332</v>
      </c>
      <c r="N22" s="180">
        <v>0.39721782281148332</v>
      </c>
      <c r="O22" s="180">
        <f t="shared" si="2"/>
        <v>2.2757950431094746E-2</v>
      </c>
      <c r="Q22" s="241">
        <f t="shared" si="3"/>
        <v>14522</v>
      </c>
    </row>
    <row r="23" spans="1:17" x14ac:dyDescent="0.2">
      <c r="A23" s="183">
        <v>1975</v>
      </c>
      <c r="B23" s="184">
        <v>20</v>
      </c>
      <c r="C23" s="189">
        <v>588117</v>
      </c>
      <c r="D23" s="190">
        <v>559900</v>
      </c>
      <c r="E23" s="190">
        <v>653746.15598059096</v>
      </c>
      <c r="I23" s="180">
        <f t="shared" si="0"/>
        <v>224102</v>
      </c>
      <c r="J23" s="180">
        <f t="shared" si="1"/>
        <v>224102.01454931352</v>
      </c>
      <c r="K23" s="180">
        <v>20</v>
      </c>
      <c r="L23" s="180">
        <f t="shared" si="4"/>
        <v>0.11585771037135188</v>
      </c>
      <c r="M23" s="221">
        <f>'Vehicle Age Data'!H25</f>
        <v>0.35119707534185152</v>
      </c>
      <c r="N23" s="180">
        <v>0.35119707534185152</v>
      </c>
      <c r="O23" s="180">
        <f t="shared" si="2"/>
        <v>2.0121266401403388E-2</v>
      </c>
      <c r="Q23" s="241">
        <f t="shared" si="3"/>
        <v>12840</v>
      </c>
    </row>
    <row r="24" spans="1:17" x14ac:dyDescent="0.2">
      <c r="A24" s="183">
        <v>1975</v>
      </c>
      <c r="B24" s="184">
        <v>21</v>
      </c>
      <c r="C24" s="189">
        <v>487660</v>
      </c>
      <c r="D24" s="190">
        <v>478377</v>
      </c>
      <c r="E24" s="190">
        <v>576777.56219955406</v>
      </c>
      <c r="I24" s="180">
        <f t="shared" si="0"/>
        <v>197717</v>
      </c>
      <c r="J24" s="180">
        <f t="shared" si="1"/>
        <v>197717.43581709036</v>
      </c>
      <c r="K24" s="180">
        <v>21</v>
      </c>
      <c r="L24" s="180">
        <f t="shared" si="4"/>
        <v>0.11773467893755701</v>
      </c>
      <c r="M24" s="221">
        <f>'Vehicle Age Data'!H26</f>
        <v>0.30984900043266961</v>
      </c>
      <c r="N24" s="180">
        <v>0.30984900043266961</v>
      </c>
      <c r="O24" s="180">
        <f t="shared" si="2"/>
        <v>1.7752295561817108E-2</v>
      </c>
      <c r="Q24" s="241">
        <f t="shared" si="3"/>
        <v>11328</v>
      </c>
    </row>
    <row r="25" spans="1:17" x14ac:dyDescent="0.2">
      <c r="A25" s="183">
        <v>1975</v>
      </c>
      <c r="B25" s="184">
        <v>22</v>
      </c>
      <c r="C25" s="189">
        <v>404663</v>
      </c>
      <c r="D25" s="190">
        <v>413846</v>
      </c>
      <c r="E25" s="190">
        <v>505647.43196024676</v>
      </c>
      <c r="I25" s="180">
        <f t="shared" si="0"/>
        <v>173334</v>
      </c>
      <c r="J25" s="180">
        <f t="shared" si="1"/>
        <v>173334.26302753281</v>
      </c>
      <c r="K25" s="180">
        <v>22</v>
      </c>
      <c r="L25" s="180">
        <f t="shared" si="4"/>
        <v>0.12332333103952749</v>
      </c>
      <c r="M25" s="221">
        <f>'Vehicle Age Data'!H27</f>
        <v>0.2716373895800448</v>
      </c>
      <c r="N25" s="180">
        <v>0.2716373895800448</v>
      </c>
      <c r="O25" s="180">
        <f t="shared" si="2"/>
        <v>1.5563023339535602E-2</v>
      </c>
      <c r="Q25" s="241">
        <f t="shared" si="3"/>
        <v>9931</v>
      </c>
    </row>
    <row r="26" spans="1:17" x14ac:dyDescent="0.2">
      <c r="A26" s="183">
        <v>1975</v>
      </c>
      <c r="B26" s="184">
        <v>23</v>
      </c>
      <c r="C26" s="189">
        <v>344296</v>
      </c>
      <c r="D26" s="190">
        <v>361774</v>
      </c>
      <c r="E26" s="190">
        <v>445563.9995757094</v>
      </c>
      <c r="I26" s="180">
        <f t="shared" si="0"/>
        <v>152738</v>
      </c>
      <c r="J26" s="180">
        <f t="shared" si="1"/>
        <v>152737.86163345404</v>
      </c>
      <c r="K26" s="180">
        <v>23</v>
      </c>
      <c r="L26" s="180">
        <f t="shared" si="4"/>
        <v>0.11882475532726725</v>
      </c>
      <c r="M26" s="221">
        <f>'Vehicle Age Data'!H28</f>
        <v>0.2393601432254584</v>
      </c>
      <c r="N26" s="180">
        <v>0.2393601432254584</v>
      </c>
      <c r="O26" s="180">
        <f t="shared" si="2"/>
        <v>1.3713750899062734E-2</v>
      </c>
      <c r="Q26" s="241">
        <f t="shared" si="3"/>
        <v>8751</v>
      </c>
    </row>
    <row r="27" spans="1:17" x14ac:dyDescent="0.2">
      <c r="A27" s="183">
        <v>1975</v>
      </c>
      <c r="B27" s="184">
        <v>24</v>
      </c>
      <c r="C27" s="189">
        <v>296543</v>
      </c>
      <c r="D27" s="190">
        <v>312324</v>
      </c>
      <c r="E27" s="190">
        <v>393086.47046484426</v>
      </c>
      <c r="I27" s="180">
        <f t="shared" si="0"/>
        <v>134749</v>
      </c>
      <c r="J27" s="180">
        <f t="shared" si="1"/>
        <v>134748.73866159481</v>
      </c>
      <c r="K27" s="180">
        <v>24</v>
      </c>
      <c r="L27" s="180">
        <f t="shared" si="4"/>
        <v>0.11777775843837726</v>
      </c>
      <c r="M27" s="221">
        <f>'Vehicle Age Data'!H29</f>
        <v>0.21116884209687498</v>
      </c>
      <c r="N27" s="180">
        <v>0.21116884209687498</v>
      </c>
      <c r="O27" s="180">
        <f t="shared" si="2"/>
        <v>1.2098576058388844E-2</v>
      </c>
      <c r="Q27" s="241">
        <f t="shared" si="3"/>
        <v>7720</v>
      </c>
    </row>
    <row r="28" spans="1:17" x14ac:dyDescent="0.2">
      <c r="A28" s="183">
        <v>1975</v>
      </c>
      <c r="B28" s="184">
        <v>25</v>
      </c>
      <c r="C28" s="189">
        <v>243184</v>
      </c>
      <c r="D28" s="190">
        <v>266538</v>
      </c>
      <c r="E28" s="190">
        <v>356738.10611986474</v>
      </c>
      <c r="I28" s="180">
        <f t="shared" si="0"/>
        <v>122289</v>
      </c>
      <c r="J28" s="180">
        <f t="shared" si="1"/>
        <v>122288.63988967301</v>
      </c>
      <c r="K28" s="180">
        <v>25</v>
      </c>
      <c r="L28" s="180">
        <f t="shared" si="4"/>
        <v>9.2469131033677612E-2</v>
      </c>
      <c r="M28" s="221">
        <f>'Vehicle Age Data'!H30</f>
        <v>0.19164224276678907</v>
      </c>
      <c r="N28" s="180">
        <v>0.19164224276678907</v>
      </c>
      <c r="O28" s="180">
        <f t="shared" si="2"/>
        <v>1.0979831243524772E-2</v>
      </c>
      <c r="Q28" s="241">
        <f t="shared" si="3"/>
        <v>7006</v>
      </c>
    </row>
    <row r="29" spans="1:17" x14ac:dyDescent="0.2">
      <c r="A29" s="183">
        <v>1975</v>
      </c>
      <c r="B29" s="184">
        <v>26</v>
      </c>
      <c r="C29" s="189">
        <v>212919</v>
      </c>
      <c r="D29" s="190">
        <v>229689</v>
      </c>
      <c r="E29" s="190">
        <v>318568.2077412543</v>
      </c>
      <c r="I29" s="180">
        <f t="shared" si="0"/>
        <v>109204</v>
      </c>
      <c r="J29" s="180">
        <f t="shared" si="1"/>
        <v>109204.1252909468</v>
      </c>
      <c r="K29" s="180">
        <v>26</v>
      </c>
      <c r="L29" s="180">
        <f t="shared" si="4"/>
        <v>0.10699697543885403</v>
      </c>
      <c r="M29" s="221">
        <f>'Vehicle Age Data'!H31</f>
        <v>0.17113710242442404</v>
      </c>
      <c r="N29" s="180">
        <v>0.17113710242442404</v>
      </c>
      <c r="O29" s="180">
        <f t="shared" si="2"/>
        <v>9.8050225096385901E-3</v>
      </c>
      <c r="Q29" s="241">
        <f t="shared" si="3"/>
        <v>6257</v>
      </c>
    </row>
    <row r="30" spans="1:17" x14ac:dyDescent="0.2">
      <c r="A30" s="183">
        <v>1975</v>
      </c>
      <c r="B30" s="184">
        <v>27</v>
      </c>
      <c r="C30" s="189">
        <v>187363</v>
      </c>
      <c r="D30" s="190">
        <v>197691</v>
      </c>
      <c r="E30" s="190">
        <v>287187.59532293264</v>
      </c>
      <c r="I30" s="180">
        <f t="shared" si="0"/>
        <v>98447</v>
      </c>
      <c r="J30" s="180">
        <f t="shared" si="1"/>
        <v>98446.955407188623</v>
      </c>
      <c r="K30" s="180">
        <v>27</v>
      </c>
      <c r="L30" s="180">
        <f t="shared" si="4"/>
        <v>9.8505160451571011E-2</v>
      </c>
      <c r="M30" s="221">
        <f>'Vehicle Age Data'!H32</f>
        <v>0.1542792146908892</v>
      </c>
      <c r="N30" s="180">
        <v>0.1542792146908892</v>
      </c>
      <c r="O30" s="180">
        <f t="shared" si="2"/>
        <v>8.8391771940953753E-3</v>
      </c>
      <c r="Q30" s="241">
        <f t="shared" si="3"/>
        <v>5640</v>
      </c>
    </row>
    <row r="31" spans="1:17" x14ac:dyDescent="0.2">
      <c r="A31" s="183">
        <v>1975</v>
      </c>
      <c r="B31" s="184">
        <v>28</v>
      </c>
      <c r="C31" s="189">
        <v>169579</v>
      </c>
      <c r="D31" s="190">
        <v>173875</v>
      </c>
      <c r="E31" s="190">
        <v>258474.66536759841</v>
      </c>
      <c r="I31" s="180">
        <f t="shared" si="0"/>
        <v>88604</v>
      </c>
      <c r="J31" s="180">
        <f t="shared" si="1"/>
        <v>88604.258226121339</v>
      </c>
      <c r="K31" s="180">
        <v>28</v>
      </c>
      <c r="L31" s="180">
        <f t="shared" si="4"/>
        <v>9.9979701153343745E-2</v>
      </c>
      <c r="M31" s="221">
        <f>'Vehicle Age Data'!H33</f>
        <v>0.13885442491192154</v>
      </c>
      <c r="N31" s="180">
        <v>0.13885442491192154</v>
      </c>
      <c r="O31" s="180">
        <f t="shared" si="2"/>
        <v>7.9554388997882669E-3</v>
      </c>
      <c r="Q31" s="241">
        <f t="shared" si="3"/>
        <v>5076</v>
      </c>
    </row>
    <row r="32" spans="1:17" x14ac:dyDescent="0.2">
      <c r="A32" s="183">
        <v>1975</v>
      </c>
      <c r="B32" s="184">
        <v>29</v>
      </c>
      <c r="C32" s="189">
        <v>162788</v>
      </c>
      <c r="D32" s="190">
        <v>162660</v>
      </c>
      <c r="E32" s="190">
        <v>235612.19970057998</v>
      </c>
      <c r="I32" s="180">
        <f t="shared" si="0"/>
        <v>80767</v>
      </c>
      <c r="J32" s="180">
        <f t="shared" si="1"/>
        <v>80767.080803856763</v>
      </c>
      <c r="K32" s="180">
        <v>29</v>
      </c>
      <c r="L32" s="180">
        <f t="shared" si="4"/>
        <v>8.8451476025721218E-2</v>
      </c>
      <c r="M32" s="221">
        <f>'Vehicle Age Data'!H34</f>
        <v>0.12657254607575941</v>
      </c>
      <c r="N32" s="180">
        <v>0.12657254607575941</v>
      </c>
      <c r="O32" s="180">
        <f t="shared" si="2"/>
        <v>7.2517685866695554E-3</v>
      </c>
      <c r="Q32" s="241">
        <f t="shared" si="3"/>
        <v>4627</v>
      </c>
    </row>
    <row r="33" spans="1:17" x14ac:dyDescent="0.2">
      <c r="A33" s="183">
        <v>1975</v>
      </c>
      <c r="B33" s="184">
        <v>30</v>
      </c>
      <c r="C33" s="189">
        <v>150873</v>
      </c>
      <c r="D33" s="190">
        <v>145220</v>
      </c>
      <c r="E33" s="190">
        <v>214668.43734805964</v>
      </c>
      <c r="I33" s="180">
        <f t="shared" si="0"/>
        <v>73588</v>
      </c>
      <c r="J33" s="180">
        <f t="shared" si="1"/>
        <v>73587.628515679593</v>
      </c>
      <c r="K33" s="180">
        <v>30</v>
      </c>
      <c r="L33" s="180">
        <f t="shared" si="4"/>
        <v>8.8890823052185083E-2</v>
      </c>
      <c r="M33" s="221">
        <f>'Vehicle Age Data'!H35</f>
        <v>0.11532140827927453</v>
      </c>
      <c r="N33" s="180">
        <v>0.11532140827927453</v>
      </c>
      <c r="O33" s="180">
        <f t="shared" si="2"/>
        <v>6.607152908416518E-3</v>
      </c>
      <c r="Q33" s="241">
        <f t="shared" si="3"/>
        <v>4216</v>
      </c>
    </row>
    <row r="34" spans="1:17" x14ac:dyDescent="0.2">
      <c r="A34" s="183">
        <v>1975</v>
      </c>
      <c r="B34" s="184">
        <v>31</v>
      </c>
      <c r="C34" s="189">
        <v>135272</v>
      </c>
      <c r="D34" s="190">
        <v>129439</v>
      </c>
      <c r="E34" s="190">
        <v>195803.82105892838</v>
      </c>
      <c r="I34" s="180">
        <f t="shared" si="0"/>
        <v>67121</v>
      </c>
      <c r="J34" s="180">
        <f t="shared" si="1"/>
        <v>67120.900603906412</v>
      </c>
      <c r="K34" s="180">
        <v>31</v>
      </c>
      <c r="L34" s="180">
        <f t="shared" si="4"/>
        <v>8.7877922447185397E-2</v>
      </c>
      <c r="M34" s="221">
        <f>'Vehicle Age Data'!H36</f>
        <v>0.10518720250600824</v>
      </c>
      <c r="N34" s="180">
        <v>0.10518720250600824</v>
      </c>
      <c r="O34" s="180">
        <f t="shared" si="2"/>
        <v>6.0265300375339954E-3</v>
      </c>
      <c r="Q34" s="241">
        <f t="shared" si="3"/>
        <v>3846</v>
      </c>
    </row>
    <row r="35" spans="1:17" x14ac:dyDescent="0.2">
      <c r="A35" s="183">
        <v>1975</v>
      </c>
      <c r="B35" s="184">
        <v>32</v>
      </c>
      <c r="C35" s="189">
        <v>125375.557167138</v>
      </c>
      <c r="D35" s="190">
        <v>112706.17236255572</v>
      </c>
      <c r="E35" s="190">
        <v>180361.87500827643</v>
      </c>
      <c r="I35" s="180">
        <f t="shared" si="0"/>
        <v>61827</v>
      </c>
      <c r="J35" s="180">
        <f t="shared" si="1"/>
        <v>61827.452700840411</v>
      </c>
      <c r="K35" s="180">
        <v>32</v>
      </c>
      <c r="L35" s="180">
        <f t="shared" si="4"/>
        <v>7.8864375409735302E-2</v>
      </c>
      <c r="M35" s="221">
        <f>'Vehicle Age Data'!H37</f>
        <v>9.6891679479274559E-2</v>
      </c>
      <c r="N35" s="180">
        <v>9.6891679479274559E-2</v>
      </c>
      <c r="O35" s="180">
        <f t="shared" si="2"/>
        <v>5.5512515102358684E-3</v>
      </c>
      <c r="Q35" s="241">
        <f t="shared" si="3"/>
        <v>3542</v>
      </c>
    </row>
    <row r="36" spans="1:17" x14ac:dyDescent="0.2">
      <c r="A36" s="183">
        <v>1975</v>
      </c>
      <c r="B36" s="184">
        <v>33</v>
      </c>
      <c r="C36" s="189">
        <v>116667.624532958</v>
      </c>
      <c r="D36" s="190">
        <v>97896.658246656763</v>
      </c>
      <c r="E36" s="190">
        <v>159353.57780991585</v>
      </c>
      <c r="I36" s="180">
        <f t="shared" si="0"/>
        <v>54626</v>
      </c>
      <c r="J36" s="180">
        <f t="shared" si="1"/>
        <v>54625.878081496747</v>
      </c>
      <c r="K36" s="180">
        <v>33</v>
      </c>
      <c r="L36" s="180">
        <f t="shared" si="4"/>
        <v>0.11647859170568368</v>
      </c>
      <c r="M36" s="221">
        <f>'Vehicle Age Data'!H38</f>
        <v>8.5605873105530167E-2</v>
      </c>
      <c r="N36" s="180">
        <v>8.5605873105530167E-2</v>
      </c>
      <c r="O36" s="180">
        <f t="shared" si="2"/>
        <v>4.904649552119545E-3</v>
      </c>
      <c r="Q36" s="241">
        <f t="shared" si="3"/>
        <v>3130</v>
      </c>
    </row>
    <row r="37" spans="1:17" x14ac:dyDescent="0.2">
      <c r="A37" s="183">
        <v>1975</v>
      </c>
      <c r="B37" s="184">
        <v>34</v>
      </c>
      <c r="C37" s="189">
        <v>111065.782402678</v>
      </c>
      <c r="D37" s="190">
        <v>85202.789004457649</v>
      </c>
      <c r="E37" s="190">
        <v>118179.80431566476</v>
      </c>
      <c r="I37" s="180">
        <f t="shared" si="0"/>
        <v>40512</v>
      </c>
      <c r="J37" s="180">
        <f t="shared" si="1"/>
        <v>40511.645053512817</v>
      </c>
      <c r="K37" s="180">
        <v>34</v>
      </c>
      <c r="L37" s="180">
        <f t="shared" si="4"/>
        <v>0.25837997527338247</v>
      </c>
      <c r="M37" s="221">
        <f>'Vehicle Age Data'!H39</f>
        <v>6.3487029729266967E-2</v>
      </c>
      <c r="N37" s="180">
        <v>6.3487029729266967E-2</v>
      </c>
      <c r="O37" s="180">
        <f t="shared" si="2"/>
        <v>3.6373863221182906E-3</v>
      </c>
      <c r="Q37" s="241">
        <f t="shared" si="3"/>
        <v>2321</v>
      </c>
    </row>
    <row r="38" spans="1:17" x14ac:dyDescent="0.2">
      <c r="A38" s="183">
        <v>1975</v>
      </c>
      <c r="B38" s="184">
        <v>35</v>
      </c>
      <c r="C38" s="189">
        <v>102471.918364659</v>
      </c>
      <c r="D38" s="190">
        <v>74047.570579494801</v>
      </c>
      <c r="E38" s="190">
        <v>81191.561432381583</v>
      </c>
      <c r="I38" s="180">
        <f t="shared" si="0"/>
        <v>27832</v>
      </c>
      <c r="J38" s="180">
        <f t="shared" si="1"/>
        <v>27832.198040398504</v>
      </c>
      <c r="K38" s="180">
        <v>35</v>
      </c>
      <c r="L38" s="180">
        <f t="shared" si="4"/>
        <v>0.31298277313512507</v>
      </c>
      <c r="M38" s="221">
        <f>'Vehicle Age Data'!H40</f>
        <v>4.3616683106488863E-2</v>
      </c>
      <c r="N38" s="180">
        <v>4.3616683106488863E-2</v>
      </c>
      <c r="O38" s="180">
        <f t="shared" si="2"/>
        <v>2.4989470640579348E-3</v>
      </c>
      <c r="Q38" s="241">
        <f t="shared" si="3"/>
        <v>1595</v>
      </c>
    </row>
    <row r="39" spans="1:17" x14ac:dyDescent="0.2">
      <c r="A39" s="183">
        <v>1975</v>
      </c>
      <c r="B39" s="184">
        <v>36</v>
      </c>
      <c r="C39" s="189">
        <v>78386.892309900024</v>
      </c>
      <c r="D39" s="190">
        <v>64238.671619613669</v>
      </c>
      <c r="E39" s="190">
        <v>50354.425358000699</v>
      </c>
      <c r="I39" s="180">
        <f t="shared" si="0"/>
        <v>17261</v>
      </c>
      <c r="J39" s="180">
        <f t="shared" si="1"/>
        <v>17261.33004525998</v>
      </c>
      <c r="K39" s="180">
        <v>36</v>
      </c>
      <c r="L39" s="180">
        <f t="shared" si="4"/>
        <v>0.37980715643783797</v>
      </c>
      <c r="M39" s="221">
        <f>'Vehicle Age Data'!H41</f>
        <v>2.7050754722563044E-2</v>
      </c>
      <c r="N39" s="180">
        <v>2.7050754722563044E-2</v>
      </c>
      <c r="O39" s="180">
        <f t="shared" si="2"/>
        <v>1.5498290855694068E-3</v>
      </c>
      <c r="Q39" s="241">
        <f t="shared" si="3"/>
        <v>989</v>
      </c>
    </row>
    <row r="40" spans="1:17" x14ac:dyDescent="0.2">
      <c r="A40" s="183">
        <v>1975</v>
      </c>
      <c r="B40" s="184">
        <v>37</v>
      </c>
      <c r="C40" s="189">
        <v>55675.925097083033</v>
      </c>
      <c r="D40" s="190">
        <v>45626.856277066843</v>
      </c>
      <c r="E40" s="190">
        <v>27359</v>
      </c>
      <c r="I40" s="180">
        <f t="shared" si="0"/>
        <v>9379</v>
      </c>
      <c r="J40" s="180">
        <f t="shared" si="1"/>
        <v>9378.5744818003914</v>
      </c>
      <c r="K40" s="180">
        <v>37</v>
      </c>
      <c r="L40" s="180">
        <f t="shared" si="4"/>
        <v>0.45667138875107838</v>
      </c>
      <c r="M40" s="221">
        <f>'Vehicle Age Data'!H42</f>
        <v>1.4697448996645386E-2</v>
      </c>
      <c r="N40" s="180">
        <v>1.4697448996645386E-2</v>
      </c>
      <c r="O40" s="180">
        <f t="shared" si="2"/>
        <v>8.4206648473561193E-4</v>
      </c>
      <c r="Q40" s="241">
        <f t="shared" si="3"/>
        <v>537</v>
      </c>
    </row>
    <row r="41" spans="1:17" x14ac:dyDescent="0.2">
      <c r="A41" s="183">
        <v>1975</v>
      </c>
      <c r="B41" s="184">
        <v>38</v>
      </c>
      <c r="C41" s="189">
        <v>0</v>
      </c>
      <c r="D41" s="190">
        <v>0</v>
      </c>
      <c r="E41" s="190">
        <v>25059</v>
      </c>
      <c r="I41" s="180">
        <f t="shared" si="0"/>
        <v>0</v>
      </c>
      <c r="J41" s="180">
        <f t="shared" si="1"/>
        <v>0</v>
      </c>
      <c r="K41" s="180">
        <v>38</v>
      </c>
      <c r="L41" s="180">
        <v>1</v>
      </c>
      <c r="M41" s="221">
        <f>'Vehicle Age Data'!H43</f>
        <v>0</v>
      </c>
      <c r="N41" s="180">
        <v>0</v>
      </c>
      <c r="O41" s="180">
        <f t="shared" si="2"/>
        <v>0</v>
      </c>
      <c r="Q41" s="241">
        <f t="shared" si="3"/>
        <v>0</v>
      </c>
    </row>
    <row r="42" spans="1:17" x14ac:dyDescent="0.2">
      <c r="A42" s="183">
        <v>1975</v>
      </c>
      <c r="B42" s="184">
        <v>39</v>
      </c>
      <c r="C42" s="189">
        <v>0</v>
      </c>
      <c r="D42" s="190">
        <v>0</v>
      </c>
      <c r="E42" s="190">
        <v>23811</v>
      </c>
      <c r="I42" s="180">
        <f t="shared" si="0"/>
        <v>0</v>
      </c>
      <c r="J42" s="180">
        <f t="shared" si="1"/>
        <v>0</v>
      </c>
      <c r="K42" s="180">
        <v>39</v>
      </c>
      <c r="L42" s="180">
        <v>1</v>
      </c>
      <c r="M42" s="221">
        <f>'Vehicle Age Data'!H44</f>
        <v>0</v>
      </c>
      <c r="N42" s="180">
        <v>0</v>
      </c>
      <c r="O42" s="180">
        <f t="shared" si="2"/>
        <v>0</v>
      </c>
      <c r="Q42" s="241">
        <f t="shared" si="3"/>
        <v>0</v>
      </c>
    </row>
    <row r="43" spans="1:17" ht="13.5" thickBot="1" x14ac:dyDescent="0.25">
      <c r="A43" s="185">
        <v>1975</v>
      </c>
      <c r="B43" s="186">
        <v>40</v>
      </c>
      <c r="C43" s="191">
        <v>0</v>
      </c>
      <c r="D43" s="192">
        <v>0</v>
      </c>
      <c r="E43" s="190">
        <v>0</v>
      </c>
      <c r="I43" s="180">
        <f t="shared" si="0"/>
        <v>0</v>
      </c>
      <c r="J43" s="180">
        <f t="shared" si="1"/>
        <v>0</v>
      </c>
      <c r="K43" s="180">
        <v>40</v>
      </c>
      <c r="L43" s="180">
        <v>1</v>
      </c>
      <c r="M43" s="221">
        <f>'Vehicle Age Data'!H45</f>
        <v>0</v>
      </c>
      <c r="N43" s="180">
        <v>0</v>
      </c>
      <c r="O43" s="180">
        <f t="shared" si="2"/>
        <v>0</v>
      </c>
      <c r="Q43" s="241">
        <f t="shared" si="3"/>
        <v>0</v>
      </c>
    </row>
    <row r="44" spans="1:17" x14ac:dyDescent="0.2">
      <c r="A44" s="181">
        <v>1976</v>
      </c>
      <c r="B44" s="182">
        <v>1</v>
      </c>
      <c r="C44" s="187">
        <v>9452325</v>
      </c>
      <c r="D44" s="188">
        <v>2415823</v>
      </c>
      <c r="E44" s="188">
        <v>1326987.0052852577</v>
      </c>
    </row>
    <row r="45" spans="1:17" x14ac:dyDescent="0.2">
      <c r="A45" s="183">
        <v>1976</v>
      </c>
      <c r="B45" s="184">
        <v>2</v>
      </c>
      <c r="C45" s="189">
        <v>9371408</v>
      </c>
      <c r="D45" s="190">
        <v>2448104</v>
      </c>
      <c r="E45" s="190">
        <v>1319149.3336119382</v>
      </c>
    </row>
    <row r="46" spans="1:17" x14ac:dyDescent="0.2">
      <c r="A46" s="183">
        <v>1976</v>
      </c>
      <c r="B46" s="184">
        <v>3</v>
      </c>
      <c r="C46" s="189">
        <v>9096899</v>
      </c>
      <c r="D46" s="190">
        <v>2381056</v>
      </c>
      <c r="E46" s="190">
        <v>1301599.3585283167</v>
      </c>
    </row>
    <row r="47" spans="1:17" x14ac:dyDescent="0.2">
      <c r="A47" s="183">
        <v>1976</v>
      </c>
      <c r="B47" s="184">
        <v>4</v>
      </c>
      <c r="C47" s="189">
        <v>8797199</v>
      </c>
      <c r="D47" s="190">
        <v>2458341</v>
      </c>
      <c r="E47" s="190">
        <v>1285127.2541892361</v>
      </c>
    </row>
    <row r="48" spans="1:17" x14ac:dyDescent="0.2">
      <c r="A48" s="183">
        <v>1976</v>
      </c>
      <c r="B48" s="184">
        <v>5</v>
      </c>
      <c r="C48" s="189">
        <v>8632878</v>
      </c>
      <c r="D48" s="190">
        <v>2458364</v>
      </c>
      <c r="E48" s="190">
        <v>1268144.0007944745</v>
      </c>
    </row>
    <row r="49" spans="1:5" x14ac:dyDescent="0.2">
      <c r="A49" s="183">
        <v>1976</v>
      </c>
      <c r="B49" s="184">
        <v>6</v>
      </c>
      <c r="C49" s="189">
        <v>8371761</v>
      </c>
      <c r="D49" s="190">
        <v>2437886</v>
      </c>
      <c r="E49" s="190">
        <v>1241186.1005552716</v>
      </c>
    </row>
    <row r="50" spans="1:5" x14ac:dyDescent="0.2">
      <c r="A50" s="183">
        <v>1976</v>
      </c>
      <c r="B50" s="184">
        <v>7</v>
      </c>
      <c r="C50" s="189">
        <v>8096334</v>
      </c>
      <c r="D50" s="190">
        <v>2366582</v>
      </c>
      <c r="E50" s="190">
        <v>1212486.9073120139</v>
      </c>
    </row>
    <row r="51" spans="1:5" x14ac:dyDescent="0.2">
      <c r="A51" s="183">
        <v>1976</v>
      </c>
      <c r="B51" s="184">
        <v>8</v>
      </c>
      <c r="C51" s="189">
        <v>7710662</v>
      </c>
      <c r="D51" s="190">
        <v>2305796</v>
      </c>
      <c r="E51" s="190">
        <v>1176594.4383260068</v>
      </c>
    </row>
    <row r="52" spans="1:5" x14ac:dyDescent="0.2">
      <c r="A52" s="183">
        <v>1976</v>
      </c>
      <c r="B52" s="184">
        <v>9</v>
      </c>
      <c r="C52" s="189">
        <v>7212932</v>
      </c>
      <c r="D52" s="190">
        <v>2254370</v>
      </c>
      <c r="E52" s="190">
        <v>1140280.8691390501</v>
      </c>
    </row>
    <row r="53" spans="1:5" x14ac:dyDescent="0.2">
      <c r="A53" s="183">
        <v>1976</v>
      </c>
      <c r="B53" s="184">
        <v>10</v>
      </c>
      <c r="C53" s="189">
        <v>6413062</v>
      </c>
      <c r="D53" s="190">
        <v>2100311</v>
      </c>
      <c r="E53" s="190">
        <v>1095653.7061871942</v>
      </c>
    </row>
    <row r="54" spans="1:5" x14ac:dyDescent="0.2">
      <c r="A54" s="183">
        <v>1976</v>
      </c>
      <c r="B54" s="184">
        <v>11</v>
      </c>
      <c r="C54" s="189">
        <v>5555298</v>
      </c>
      <c r="D54" s="190">
        <v>1959480</v>
      </c>
      <c r="E54" s="190">
        <v>1052418.6233717606</v>
      </c>
    </row>
    <row r="55" spans="1:5" x14ac:dyDescent="0.2">
      <c r="A55" s="183">
        <v>1976</v>
      </c>
      <c r="B55" s="184">
        <v>12</v>
      </c>
      <c r="C55" s="189">
        <v>4620037</v>
      </c>
      <c r="D55" s="190">
        <v>1841596</v>
      </c>
      <c r="E55" s="190">
        <v>996282.3475827903</v>
      </c>
    </row>
    <row r="56" spans="1:5" x14ac:dyDescent="0.2">
      <c r="A56" s="183">
        <v>1976</v>
      </c>
      <c r="B56" s="184">
        <v>13</v>
      </c>
      <c r="C56" s="189">
        <v>3733459</v>
      </c>
      <c r="D56" s="190">
        <v>1686393</v>
      </c>
      <c r="E56" s="190">
        <v>937362.07406583871</v>
      </c>
    </row>
    <row r="57" spans="1:5" x14ac:dyDescent="0.2">
      <c r="A57" s="183">
        <v>1976</v>
      </c>
      <c r="B57" s="184">
        <v>14</v>
      </c>
      <c r="C57" s="189">
        <v>2981341</v>
      </c>
      <c r="D57" s="190">
        <v>1553695</v>
      </c>
      <c r="E57" s="190">
        <v>874359.74107158137</v>
      </c>
    </row>
    <row r="58" spans="1:5" x14ac:dyDescent="0.2">
      <c r="A58" s="183">
        <v>1976</v>
      </c>
      <c r="B58" s="184">
        <v>15</v>
      </c>
      <c r="C58" s="189">
        <v>2452722.3052201294</v>
      </c>
      <c r="D58" s="190">
        <v>1439877.4358668108</v>
      </c>
      <c r="E58" s="190">
        <v>807176.68676984194</v>
      </c>
    </row>
    <row r="59" spans="1:5" x14ac:dyDescent="0.2">
      <c r="A59" s="183">
        <v>1976</v>
      </c>
      <c r="B59" s="184">
        <v>16</v>
      </c>
      <c r="C59" s="189">
        <v>2018037.2078042151</v>
      </c>
      <c r="D59" s="190">
        <v>1286220.3912852518</v>
      </c>
      <c r="E59" s="190">
        <v>733209.7569623196</v>
      </c>
    </row>
    <row r="60" spans="1:5" x14ac:dyDescent="0.2">
      <c r="A60" s="183">
        <v>1976</v>
      </c>
      <c r="B60" s="184">
        <v>17</v>
      </c>
      <c r="C60" s="189">
        <v>1688021.499104742</v>
      </c>
      <c r="D60" s="190">
        <v>1194277.0911540275</v>
      </c>
      <c r="E60" s="190">
        <v>665557.22688613611</v>
      </c>
    </row>
    <row r="61" spans="1:5" x14ac:dyDescent="0.2">
      <c r="A61" s="183">
        <v>1976</v>
      </c>
      <c r="B61" s="184">
        <v>18</v>
      </c>
      <c r="C61" s="189">
        <v>1248558</v>
      </c>
      <c r="D61" s="190">
        <v>1022419</v>
      </c>
      <c r="E61" s="190">
        <v>594423.70966464467</v>
      </c>
    </row>
    <row r="62" spans="1:5" x14ac:dyDescent="0.2">
      <c r="A62" s="183">
        <v>1976</v>
      </c>
      <c r="B62" s="184">
        <v>19</v>
      </c>
      <c r="C62" s="189">
        <v>1026011</v>
      </c>
      <c r="D62" s="190">
        <v>925735</v>
      </c>
      <c r="E62" s="190">
        <v>527102.8891385406</v>
      </c>
    </row>
    <row r="63" spans="1:5" x14ac:dyDescent="0.2">
      <c r="A63" s="183">
        <v>1976</v>
      </c>
      <c r="B63" s="184">
        <v>20</v>
      </c>
      <c r="C63" s="189">
        <v>838594</v>
      </c>
      <c r="D63" s="190">
        <v>791766</v>
      </c>
      <c r="E63" s="190">
        <v>466033.95527282479</v>
      </c>
    </row>
    <row r="64" spans="1:5" x14ac:dyDescent="0.2">
      <c r="A64" s="183">
        <v>1976</v>
      </c>
      <c r="B64" s="184">
        <v>21</v>
      </c>
      <c r="C64" s="189">
        <v>692249</v>
      </c>
      <c r="D64" s="190">
        <v>691520</v>
      </c>
      <c r="E64" s="190">
        <v>411165.59717477899</v>
      </c>
    </row>
    <row r="65" spans="1:5" x14ac:dyDescent="0.2">
      <c r="A65" s="183">
        <v>1976</v>
      </c>
      <c r="B65" s="184">
        <v>22</v>
      </c>
      <c r="C65" s="189">
        <v>579573</v>
      </c>
      <c r="D65" s="190">
        <v>598927</v>
      </c>
      <c r="E65" s="190">
        <v>360459.28612232872</v>
      </c>
    </row>
    <row r="66" spans="1:5" x14ac:dyDescent="0.2">
      <c r="A66" s="183">
        <v>1976</v>
      </c>
      <c r="B66" s="184">
        <v>23</v>
      </c>
      <c r="C66" s="189">
        <v>492258</v>
      </c>
      <c r="D66" s="190">
        <v>517860</v>
      </c>
      <c r="E66" s="190">
        <v>317627.79964340158</v>
      </c>
    </row>
    <row r="67" spans="1:5" x14ac:dyDescent="0.2">
      <c r="A67" s="183">
        <v>1976</v>
      </c>
      <c r="B67" s="184">
        <v>24</v>
      </c>
      <c r="C67" s="189">
        <v>403099</v>
      </c>
      <c r="D67" s="190">
        <v>444786</v>
      </c>
      <c r="E67" s="190">
        <v>280218.30938368774</v>
      </c>
    </row>
    <row r="68" spans="1:5" x14ac:dyDescent="0.2">
      <c r="A68" s="183">
        <v>1976</v>
      </c>
      <c r="B68" s="184">
        <v>25</v>
      </c>
      <c r="C68" s="189">
        <v>346009</v>
      </c>
      <c r="D68" s="190">
        <v>382567</v>
      </c>
      <c r="E68" s="190">
        <v>254306.76581525191</v>
      </c>
    </row>
    <row r="69" spans="1:5" x14ac:dyDescent="0.2">
      <c r="A69" s="183">
        <v>1976</v>
      </c>
      <c r="B69" s="184">
        <v>26</v>
      </c>
      <c r="C69" s="189">
        <v>300888</v>
      </c>
      <c r="D69" s="190">
        <v>329210</v>
      </c>
      <c r="E69" s="190">
        <v>227096.71103938302</v>
      </c>
    </row>
    <row r="70" spans="1:5" x14ac:dyDescent="0.2">
      <c r="A70" s="183">
        <v>1976</v>
      </c>
      <c r="B70" s="184">
        <v>27</v>
      </c>
      <c r="C70" s="189">
        <v>267571</v>
      </c>
      <c r="D70" s="190">
        <v>289805</v>
      </c>
      <c r="E70" s="190">
        <v>204726.51308042451</v>
      </c>
    </row>
    <row r="71" spans="1:5" x14ac:dyDescent="0.2">
      <c r="A71" s="183">
        <v>1976</v>
      </c>
      <c r="B71" s="184">
        <v>28</v>
      </c>
      <c r="C71" s="189">
        <v>268922</v>
      </c>
      <c r="D71" s="190">
        <v>270615</v>
      </c>
      <c r="E71" s="190">
        <v>184258.01748447755</v>
      </c>
    </row>
    <row r="72" spans="1:5" x14ac:dyDescent="0.2">
      <c r="A72" s="183">
        <v>1976</v>
      </c>
      <c r="B72" s="184">
        <v>29</v>
      </c>
      <c r="C72" s="189">
        <v>245921</v>
      </c>
      <c r="D72" s="190">
        <v>242343</v>
      </c>
      <c r="E72" s="190">
        <v>167960.12386840236</v>
      </c>
    </row>
    <row r="73" spans="1:5" x14ac:dyDescent="0.2">
      <c r="A73" s="183">
        <v>1976</v>
      </c>
      <c r="B73" s="184">
        <v>30</v>
      </c>
      <c r="C73" s="189">
        <v>220356.53596969601</v>
      </c>
      <c r="D73" s="190">
        <v>216331</v>
      </c>
      <c r="E73" s="190">
        <v>153030.01021779311</v>
      </c>
    </row>
    <row r="74" spans="1:5" x14ac:dyDescent="0.2">
      <c r="A74" s="183">
        <v>1976</v>
      </c>
      <c r="B74" s="184">
        <v>31</v>
      </c>
      <c r="C74" s="189">
        <v>201348.557167138</v>
      </c>
      <c r="D74" s="190">
        <v>188345.10090556275</v>
      </c>
      <c r="E74" s="190">
        <v>139582.05084778191</v>
      </c>
    </row>
    <row r="75" spans="1:5" x14ac:dyDescent="0.2">
      <c r="A75" s="183">
        <v>1976</v>
      </c>
      <c r="B75" s="184">
        <v>32</v>
      </c>
      <c r="C75" s="189">
        <v>185394.624532958</v>
      </c>
      <c r="D75" s="190">
        <v>163997.36869340233</v>
      </c>
      <c r="E75" s="190">
        <v>128573.99958926169</v>
      </c>
    </row>
    <row r="76" spans="1:5" x14ac:dyDescent="0.2">
      <c r="A76" s="183">
        <v>1976</v>
      </c>
      <c r="B76" s="184">
        <v>33</v>
      </c>
      <c r="C76" s="189">
        <v>174034.78240267801</v>
      </c>
      <c r="D76" s="190">
        <v>142448.22639068565</v>
      </c>
      <c r="E76" s="190">
        <v>113597.88118713733</v>
      </c>
    </row>
    <row r="77" spans="1:5" x14ac:dyDescent="0.2">
      <c r="A77" s="183">
        <v>1976</v>
      </c>
      <c r="B77" s="184">
        <v>34</v>
      </c>
      <c r="C77" s="189">
        <v>158020.91836465901</v>
      </c>
      <c r="D77" s="190">
        <v>123977.53298835705</v>
      </c>
      <c r="E77" s="190">
        <v>84246.463454896148</v>
      </c>
    </row>
    <row r="78" spans="1:5" x14ac:dyDescent="0.2">
      <c r="A78" s="183">
        <v>1976</v>
      </c>
      <c r="B78" s="184">
        <v>35</v>
      </c>
      <c r="C78" s="189">
        <v>128115.81737929066</v>
      </c>
      <c r="D78" s="190">
        <v>107745.71151358345</v>
      </c>
      <c r="E78" s="190">
        <v>57878.771695955787</v>
      </c>
    </row>
    <row r="79" spans="1:5" x14ac:dyDescent="0.2">
      <c r="A79" s="183">
        <v>1976</v>
      </c>
      <c r="B79" s="184">
        <v>36</v>
      </c>
      <c r="C79" s="189">
        <v>98003.442702882152</v>
      </c>
      <c r="D79" s="190">
        <v>93472.902975420438</v>
      </c>
      <c r="E79" s="190">
        <v>35896</v>
      </c>
    </row>
    <row r="80" spans="1:5" x14ac:dyDescent="0.2">
      <c r="A80" s="183">
        <v>1976</v>
      </c>
      <c r="B80" s="184">
        <v>37</v>
      </c>
      <c r="C80" s="189">
        <v>69608.98913571045</v>
      </c>
      <c r="D80" s="190">
        <v>66391.078805520461</v>
      </c>
      <c r="E80" s="190">
        <v>33369</v>
      </c>
    </row>
    <row r="81" spans="1:5" x14ac:dyDescent="0.2">
      <c r="A81" s="183">
        <v>1976</v>
      </c>
      <c r="B81" s="184">
        <v>38</v>
      </c>
      <c r="C81" s="189">
        <v>0</v>
      </c>
      <c r="D81" s="190">
        <v>0</v>
      </c>
      <c r="E81" s="190">
        <v>31442</v>
      </c>
    </row>
    <row r="82" spans="1:5" x14ac:dyDescent="0.2">
      <c r="A82" s="183">
        <v>1976</v>
      </c>
      <c r="B82" s="184">
        <v>39</v>
      </c>
      <c r="C82" s="189">
        <v>0</v>
      </c>
      <c r="D82" s="190">
        <v>0</v>
      </c>
      <c r="E82" s="190">
        <v>0</v>
      </c>
    </row>
    <row r="83" spans="1:5" ht="13.5" thickBot="1" x14ac:dyDescent="0.25">
      <c r="A83" s="185">
        <v>1976</v>
      </c>
      <c r="B83" s="186">
        <v>40</v>
      </c>
      <c r="C83" s="191">
        <v>0</v>
      </c>
      <c r="D83" s="192">
        <v>0</v>
      </c>
      <c r="E83" s="190">
        <v>0</v>
      </c>
    </row>
    <row r="84" spans="1:5" x14ac:dyDescent="0.2">
      <c r="A84" s="181">
        <v>1977</v>
      </c>
      <c r="B84" s="182">
        <v>1</v>
      </c>
      <c r="C84" s="187">
        <v>10267394</v>
      </c>
      <c r="D84" s="188">
        <v>2879854</v>
      </c>
      <c r="E84" s="188">
        <v>594921.42763451498</v>
      </c>
    </row>
    <row r="85" spans="1:5" x14ac:dyDescent="0.2">
      <c r="A85" s="183">
        <v>1977</v>
      </c>
      <c r="B85" s="184">
        <v>2</v>
      </c>
      <c r="C85" s="189">
        <v>10110566</v>
      </c>
      <c r="D85" s="190">
        <v>2858443</v>
      </c>
      <c r="E85" s="190">
        <v>591407.60360862</v>
      </c>
    </row>
    <row r="86" spans="1:5" x14ac:dyDescent="0.2">
      <c r="A86" s="183">
        <v>1977</v>
      </c>
      <c r="B86" s="184">
        <v>3</v>
      </c>
      <c r="C86" s="189">
        <v>9823405</v>
      </c>
      <c r="D86" s="190">
        <v>2965957</v>
      </c>
      <c r="E86" s="190">
        <v>583539.51131373446</v>
      </c>
    </row>
    <row r="87" spans="1:5" x14ac:dyDescent="0.2">
      <c r="A87" s="183">
        <v>1977</v>
      </c>
      <c r="B87" s="184">
        <v>4</v>
      </c>
      <c r="C87" s="189">
        <v>9649940</v>
      </c>
      <c r="D87" s="190">
        <v>2976576</v>
      </c>
      <c r="E87" s="190">
        <v>576154.65540292324</v>
      </c>
    </row>
    <row r="88" spans="1:5" x14ac:dyDescent="0.2">
      <c r="A88" s="183">
        <v>1977</v>
      </c>
      <c r="B88" s="184">
        <v>5</v>
      </c>
      <c r="C88" s="189">
        <v>9552440</v>
      </c>
      <c r="D88" s="190">
        <v>2967591</v>
      </c>
      <c r="E88" s="190">
        <v>568540.63860000938</v>
      </c>
    </row>
    <row r="89" spans="1:5" x14ac:dyDescent="0.2">
      <c r="A89" s="183">
        <v>1977</v>
      </c>
      <c r="B89" s="184">
        <v>6</v>
      </c>
      <c r="C89" s="189">
        <v>9326547</v>
      </c>
      <c r="D89" s="190">
        <v>2902269</v>
      </c>
      <c r="E89" s="190">
        <v>556454.73841224692</v>
      </c>
    </row>
    <row r="90" spans="1:5" x14ac:dyDescent="0.2">
      <c r="A90" s="183">
        <v>1977</v>
      </c>
      <c r="B90" s="184">
        <v>7</v>
      </c>
      <c r="C90" s="189">
        <v>9065537</v>
      </c>
      <c r="D90" s="190">
        <v>2849101</v>
      </c>
      <c r="E90" s="190">
        <v>543588.1730666674</v>
      </c>
    </row>
    <row r="91" spans="1:5" x14ac:dyDescent="0.2">
      <c r="A91" s="183">
        <v>1977</v>
      </c>
      <c r="B91" s="184">
        <v>8</v>
      </c>
      <c r="C91" s="189">
        <v>8759009</v>
      </c>
      <c r="D91" s="190">
        <v>2807895</v>
      </c>
      <c r="E91" s="190">
        <v>527496.68249032018</v>
      </c>
    </row>
    <row r="92" spans="1:5" x14ac:dyDescent="0.2">
      <c r="A92" s="183">
        <v>1977</v>
      </c>
      <c r="B92" s="184">
        <v>9</v>
      </c>
      <c r="C92" s="189">
        <v>8124962</v>
      </c>
      <c r="D92" s="190">
        <v>2666349</v>
      </c>
      <c r="E92" s="190">
        <v>511216.40217320813</v>
      </c>
    </row>
    <row r="93" spans="1:5" x14ac:dyDescent="0.2">
      <c r="A93" s="183">
        <v>1977</v>
      </c>
      <c r="B93" s="184">
        <v>10</v>
      </c>
      <c r="C93" s="189">
        <v>7382318</v>
      </c>
      <c r="D93" s="190">
        <v>2504819</v>
      </c>
      <c r="E93" s="190">
        <v>491208.93006620812</v>
      </c>
    </row>
    <row r="94" spans="1:5" x14ac:dyDescent="0.2">
      <c r="A94" s="183">
        <v>1977</v>
      </c>
      <c r="B94" s="184">
        <v>11</v>
      </c>
      <c r="C94" s="189">
        <v>6478613</v>
      </c>
      <c r="D94" s="190">
        <v>2400395</v>
      </c>
      <c r="E94" s="190">
        <v>471825.56226380449</v>
      </c>
    </row>
    <row r="95" spans="1:5" x14ac:dyDescent="0.2">
      <c r="A95" s="183">
        <v>1977</v>
      </c>
      <c r="B95" s="184">
        <v>12</v>
      </c>
      <c r="C95" s="189">
        <v>5492110</v>
      </c>
      <c r="D95" s="190">
        <v>2219014</v>
      </c>
      <c r="E95" s="190">
        <v>446658.26733066386</v>
      </c>
    </row>
    <row r="96" spans="1:5" x14ac:dyDescent="0.2">
      <c r="A96" s="183">
        <v>1977</v>
      </c>
      <c r="B96" s="184">
        <v>13</v>
      </c>
      <c r="C96" s="189">
        <v>4568814</v>
      </c>
      <c r="D96" s="190">
        <v>2072211</v>
      </c>
      <c r="E96" s="190">
        <v>420242.83666125371</v>
      </c>
    </row>
    <row r="97" spans="1:5" x14ac:dyDescent="0.2">
      <c r="A97" s="183">
        <v>1977</v>
      </c>
      <c r="B97" s="184">
        <v>14</v>
      </c>
      <c r="C97" s="189">
        <v>3758722</v>
      </c>
      <c r="D97" s="190">
        <v>1920409</v>
      </c>
      <c r="E97" s="190">
        <v>391997.31674284919</v>
      </c>
    </row>
    <row r="98" spans="1:5" x14ac:dyDescent="0.2">
      <c r="A98" s="183">
        <v>1977</v>
      </c>
      <c r="B98" s="184">
        <v>15</v>
      </c>
      <c r="C98" s="189">
        <v>3092580.3682090733</v>
      </c>
      <c r="D98" s="190">
        <v>1715471.8546726371</v>
      </c>
      <c r="E98" s="190">
        <v>361877.47501203581</v>
      </c>
    </row>
    <row r="99" spans="1:5" x14ac:dyDescent="0.2">
      <c r="A99" s="183">
        <v>1977</v>
      </c>
      <c r="B99" s="184">
        <v>16</v>
      </c>
      <c r="C99" s="189">
        <v>2586841.3768873578</v>
      </c>
      <c r="D99" s="190">
        <v>1592844.2360549388</v>
      </c>
      <c r="E99" s="190">
        <v>328716.25240505656</v>
      </c>
    </row>
    <row r="100" spans="1:5" x14ac:dyDescent="0.2">
      <c r="A100" s="183">
        <v>1977</v>
      </c>
      <c r="B100" s="184">
        <v>17</v>
      </c>
      <c r="C100" s="189">
        <v>2045619</v>
      </c>
      <c r="D100" s="190">
        <v>1420734</v>
      </c>
      <c r="E100" s="190">
        <v>298385.93295527558</v>
      </c>
    </row>
    <row r="101" spans="1:5" x14ac:dyDescent="0.2">
      <c r="A101" s="183">
        <v>1977</v>
      </c>
      <c r="B101" s="184">
        <v>18</v>
      </c>
      <c r="C101" s="189">
        <v>1672671</v>
      </c>
      <c r="D101" s="190">
        <v>1285810</v>
      </c>
      <c r="E101" s="190">
        <v>266495</v>
      </c>
    </row>
    <row r="102" spans="1:5" x14ac:dyDescent="0.2">
      <c r="A102" s="183">
        <v>1977</v>
      </c>
      <c r="B102" s="184">
        <v>19</v>
      </c>
      <c r="C102" s="189">
        <v>1357676</v>
      </c>
      <c r="D102" s="190">
        <v>1112629</v>
      </c>
      <c r="E102" s="190">
        <v>238676</v>
      </c>
    </row>
    <row r="103" spans="1:5" x14ac:dyDescent="0.2">
      <c r="A103" s="183">
        <v>1977</v>
      </c>
      <c r="B103" s="184">
        <v>20</v>
      </c>
      <c r="C103" s="189">
        <v>1107313</v>
      </c>
      <c r="D103" s="190">
        <v>964800</v>
      </c>
      <c r="E103" s="190">
        <v>208689</v>
      </c>
    </row>
    <row r="104" spans="1:5" x14ac:dyDescent="0.2">
      <c r="A104" s="183">
        <v>1977</v>
      </c>
      <c r="B104" s="184">
        <v>21</v>
      </c>
      <c r="C104" s="189">
        <v>928877</v>
      </c>
      <c r="D104" s="190">
        <v>852914</v>
      </c>
      <c r="E104" s="190">
        <v>186193</v>
      </c>
    </row>
    <row r="105" spans="1:5" x14ac:dyDescent="0.2">
      <c r="A105" s="183">
        <v>1977</v>
      </c>
      <c r="B105" s="184">
        <v>22</v>
      </c>
      <c r="C105" s="189">
        <v>770578</v>
      </c>
      <c r="D105" s="190">
        <v>734321</v>
      </c>
      <c r="E105" s="190">
        <v>160332</v>
      </c>
    </row>
    <row r="106" spans="1:5" x14ac:dyDescent="0.2">
      <c r="A106" s="183">
        <v>1977</v>
      </c>
      <c r="B106" s="184">
        <v>23</v>
      </c>
      <c r="C106" s="189">
        <v>623041</v>
      </c>
      <c r="D106" s="190">
        <v>636029</v>
      </c>
      <c r="E106" s="190">
        <v>141877</v>
      </c>
    </row>
    <row r="107" spans="1:5" x14ac:dyDescent="0.2">
      <c r="A107" s="183">
        <v>1977</v>
      </c>
      <c r="B107" s="184">
        <v>24</v>
      </c>
      <c r="C107" s="189">
        <v>524926</v>
      </c>
      <c r="D107" s="190">
        <v>549676</v>
      </c>
      <c r="E107" s="190">
        <v>123066</v>
      </c>
    </row>
    <row r="108" spans="1:5" x14ac:dyDescent="0.2">
      <c r="A108" s="183">
        <v>1977</v>
      </c>
      <c r="B108" s="184">
        <v>25</v>
      </c>
      <c r="C108" s="189">
        <v>445606</v>
      </c>
      <c r="D108" s="190">
        <v>473109</v>
      </c>
      <c r="E108" s="190">
        <v>106621</v>
      </c>
    </row>
    <row r="109" spans="1:5" x14ac:dyDescent="0.2">
      <c r="A109" s="183">
        <v>1977</v>
      </c>
      <c r="B109" s="184">
        <v>26</v>
      </c>
      <c r="C109" s="189">
        <v>392570</v>
      </c>
      <c r="D109" s="190">
        <v>415832</v>
      </c>
      <c r="E109" s="190">
        <v>93761</v>
      </c>
    </row>
    <row r="110" spans="1:5" x14ac:dyDescent="0.2">
      <c r="A110" s="183">
        <v>1977</v>
      </c>
      <c r="B110" s="184">
        <v>27</v>
      </c>
      <c r="C110" s="189">
        <v>356875</v>
      </c>
      <c r="D110" s="190">
        <v>399388</v>
      </c>
      <c r="E110" s="190">
        <v>86977</v>
      </c>
    </row>
    <row r="111" spans="1:5" x14ac:dyDescent="0.2">
      <c r="A111" s="183">
        <v>1977</v>
      </c>
      <c r="B111" s="184">
        <v>28</v>
      </c>
      <c r="C111" s="189">
        <v>320266</v>
      </c>
      <c r="D111" s="190">
        <v>354133</v>
      </c>
      <c r="E111" s="190">
        <v>78472</v>
      </c>
    </row>
    <row r="112" spans="1:5" x14ac:dyDescent="0.2">
      <c r="A112" s="183">
        <v>1977</v>
      </c>
      <c r="B112" s="184">
        <v>29</v>
      </c>
      <c r="C112" s="189">
        <v>280102</v>
      </c>
      <c r="D112" s="190">
        <v>320112</v>
      </c>
      <c r="E112" s="190">
        <v>70820</v>
      </c>
    </row>
    <row r="113" spans="1:5" x14ac:dyDescent="0.2">
      <c r="A113" s="183">
        <v>1977</v>
      </c>
      <c r="B113" s="184">
        <v>30</v>
      </c>
      <c r="C113" s="189">
        <v>252867.557167138</v>
      </c>
      <c r="D113" s="190">
        <v>278970.20969560312</v>
      </c>
      <c r="E113" s="190">
        <v>64504</v>
      </c>
    </row>
    <row r="114" spans="1:5" x14ac:dyDescent="0.2">
      <c r="A114" s="183">
        <v>1977</v>
      </c>
      <c r="B114" s="184">
        <v>31</v>
      </c>
      <c r="C114" s="189">
        <v>227581.624532958</v>
      </c>
      <c r="D114" s="190">
        <v>242880.91995490415</v>
      </c>
      <c r="E114" s="190">
        <v>57823</v>
      </c>
    </row>
    <row r="115" spans="1:5" x14ac:dyDescent="0.2">
      <c r="A115" s="183">
        <v>1977</v>
      </c>
      <c r="B115" s="184">
        <v>32</v>
      </c>
      <c r="C115" s="189">
        <v>210066.78240267801</v>
      </c>
      <c r="D115" s="190">
        <v>211483.23788049605</v>
      </c>
      <c r="E115" s="190">
        <v>52837</v>
      </c>
    </row>
    <row r="116" spans="1:5" x14ac:dyDescent="0.2">
      <c r="A116" s="183">
        <v>1977</v>
      </c>
      <c r="B116" s="184">
        <v>33</v>
      </c>
      <c r="C116" s="189">
        <v>187447.91836465901</v>
      </c>
      <c r="D116" s="190">
        <v>183694.48478015783</v>
      </c>
      <c r="E116" s="190">
        <v>48568</v>
      </c>
    </row>
    <row r="117" spans="1:5" x14ac:dyDescent="0.2">
      <c r="A117" s="183">
        <v>1977</v>
      </c>
      <c r="B117" s="184">
        <v>34</v>
      </c>
      <c r="C117" s="189">
        <v>158840.07324882181</v>
      </c>
      <c r="D117" s="190">
        <v>159875.55355129647</v>
      </c>
      <c r="E117" s="190">
        <v>43406</v>
      </c>
    </row>
    <row r="118" spans="1:5" x14ac:dyDescent="0.2">
      <c r="A118" s="183">
        <v>1977</v>
      </c>
      <c r="B118" s="184">
        <v>35</v>
      </c>
      <c r="C118" s="189">
        <v>128779.94905648148</v>
      </c>
      <c r="D118" s="190">
        <v>138943.76550169109</v>
      </c>
      <c r="E118" s="190">
        <v>49242</v>
      </c>
    </row>
    <row r="119" spans="1:5" x14ac:dyDescent="0.2">
      <c r="A119" s="183">
        <v>1977</v>
      </c>
      <c r="B119" s="184">
        <v>36</v>
      </c>
      <c r="C119" s="189">
        <v>98511.476699808904</v>
      </c>
      <c r="D119" s="190">
        <v>120538.2277339346</v>
      </c>
      <c r="E119" s="190">
        <v>46121</v>
      </c>
    </row>
    <row r="120" spans="1:5" x14ac:dyDescent="0.2">
      <c r="A120" s="183">
        <v>1977</v>
      </c>
      <c r="B120" s="184">
        <v>37</v>
      </c>
      <c r="C120" s="189">
        <v>69969.830877564949</v>
      </c>
      <c r="D120" s="190">
        <v>85614.7901886154</v>
      </c>
      <c r="E120" s="190">
        <v>43957</v>
      </c>
    </row>
    <row r="121" spans="1:5" x14ac:dyDescent="0.2">
      <c r="A121" s="183">
        <v>1977</v>
      </c>
      <c r="B121" s="184">
        <v>38</v>
      </c>
      <c r="C121" s="189">
        <v>0</v>
      </c>
      <c r="D121" s="190">
        <v>0</v>
      </c>
      <c r="E121" s="190">
        <v>0</v>
      </c>
    </row>
    <row r="122" spans="1:5" x14ac:dyDescent="0.2">
      <c r="A122" s="183">
        <v>1977</v>
      </c>
      <c r="B122" s="184">
        <v>39</v>
      </c>
      <c r="C122" s="189">
        <v>0</v>
      </c>
      <c r="D122" s="190">
        <v>0</v>
      </c>
      <c r="E122" s="190">
        <v>0</v>
      </c>
    </row>
    <row r="123" spans="1:5" ht="13.5" thickBot="1" x14ac:dyDescent="0.25">
      <c r="A123" s="185">
        <v>1977</v>
      </c>
      <c r="B123" s="186">
        <v>40</v>
      </c>
      <c r="C123" s="191">
        <v>0</v>
      </c>
      <c r="D123" s="192">
        <v>0</v>
      </c>
      <c r="E123" s="190">
        <v>0</v>
      </c>
    </row>
    <row r="124" spans="1:5" x14ac:dyDescent="0.2">
      <c r="A124" s="181">
        <v>1978</v>
      </c>
      <c r="B124" s="182">
        <v>1</v>
      </c>
      <c r="C124" s="187">
        <v>10573362</v>
      </c>
      <c r="D124" s="188">
        <v>3143823</v>
      </c>
      <c r="E124" s="188">
        <v>740297.3856472139</v>
      </c>
    </row>
    <row r="125" spans="1:5" x14ac:dyDescent="0.2">
      <c r="A125" s="183">
        <v>1978</v>
      </c>
      <c r="B125" s="184">
        <v>2</v>
      </c>
      <c r="C125" s="189">
        <v>10358469</v>
      </c>
      <c r="D125" s="190">
        <v>3269424</v>
      </c>
      <c r="E125" s="190">
        <v>735924.91792431229</v>
      </c>
    </row>
    <row r="126" spans="1:5" x14ac:dyDescent="0.2">
      <c r="A126" s="183">
        <v>1978</v>
      </c>
      <c r="B126" s="184">
        <v>3</v>
      </c>
      <c r="C126" s="189">
        <v>10165079</v>
      </c>
      <c r="D126" s="190">
        <v>3265480</v>
      </c>
      <c r="E126" s="190">
        <v>726134.16592686845</v>
      </c>
    </row>
    <row r="127" spans="1:5" x14ac:dyDescent="0.2">
      <c r="A127" s="183">
        <v>1978</v>
      </c>
      <c r="B127" s="184">
        <v>4</v>
      </c>
      <c r="C127" s="189">
        <v>10029281</v>
      </c>
      <c r="D127" s="190">
        <v>3264937</v>
      </c>
      <c r="E127" s="190">
        <v>716944.7347344294</v>
      </c>
    </row>
    <row r="128" spans="1:5" x14ac:dyDescent="0.2">
      <c r="A128" s="183">
        <v>1978</v>
      </c>
      <c r="B128" s="184">
        <v>5</v>
      </c>
      <c r="C128" s="189">
        <v>9911813</v>
      </c>
      <c r="D128" s="190">
        <v>3210082</v>
      </c>
      <c r="E128" s="190">
        <v>707470.14452529361</v>
      </c>
    </row>
    <row r="129" spans="1:5" x14ac:dyDescent="0.2">
      <c r="A129" s="183">
        <v>1978</v>
      </c>
      <c r="B129" s="184">
        <v>6</v>
      </c>
      <c r="C129" s="189">
        <v>9711627</v>
      </c>
      <c r="D129" s="190">
        <v>3168461</v>
      </c>
      <c r="E129" s="190">
        <v>692430.91430665995</v>
      </c>
    </row>
    <row r="130" spans="1:5" x14ac:dyDescent="0.2">
      <c r="A130" s="183">
        <v>1978</v>
      </c>
      <c r="B130" s="184">
        <v>7</v>
      </c>
      <c r="C130" s="189">
        <v>9517715</v>
      </c>
      <c r="D130" s="190">
        <v>3156589</v>
      </c>
      <c r="E130" s="190">
        <v>676420.25433520018</v>
      </c>
    </row>
    <row r="131" spans="1:5" x14ac:dyDescent="0.2">
      <c r="A131" s="183">
        <v>1978</v>
      </c>
      <c r="B131" s="184">
        <v>8</v>
      </c>
      <c r="C131" s="189">
        <v>9039690</v>
      </c>
      <c r="D131" s="190">
        <v>3034945</v>
      </c>
      <c r="E131" s="190">
        <v>656396.62121073494</v>
      </c>
    </row>
    <row r="132" spans="1:5" x14ac:dyDescent="0.2">
      <c r="A132" s="183">
        <v>1978</v>
      </c>
      <c r="B132" s="184">
        <v>9</v>
      </c>
      <c r="C132" s="189">
        <v>8431937</v>
      </c>
      <c r="D132" s="190">
        <v>2905963</v>
      </c>
      <c r="E132" s="190">
        <v>636138.06538045814</v>
      </c>
    </row>
    <row r="133" spans="1:5" x14ac:dyDescent="0.2">
      <c r="A133" s="183">
        <v>1978</v>
      </c>
      <c r="B133" s="184">
        <v>10</v>
      </c>
      <c r="C133" s="189">
        <v>7672854</v>
      </c>
      <c r="D133" s="190">
        <v>2798833</v>
      </c>
      <c r="E133" s="190">
        <v>611241.53517290787</v>
      </c>
    </row>
    <row r="134" spans="1:5" x14ac:dyDescent="0.2">
      <c r="A134" s="183">
        <v>1978</v>
      </c>
      <c r="B134" s="184">
        <v>11</v>
      </c>
      <c r="C134" s="189">
        <v>6761473</v>
      </c>
      <c r="D134" s="190">
        <v>2624958</v>
      </c>
      <c r="E134" s="190">
        <v>587121.61640277202</v>
      </c>
    </row>
    <row r="135" spans="1:5" x14ac:dyDescent="0.2">
      <c r="A135" s="183">
        <v>1978</v>
      </c>
      <c r="B135" s="184">
        <v>12</v>
      </c>
      <c r="C135" s="189">
        <v>5790537</v>
      </c>
      <c r="D135" s="190">
        <v>2481751</v>
      </c>
      <c r="E135" s="190">
        <v>555804.40075482207</v>
      </c>
    </row>
    <row r="136" spans="1:5" x14ac:dyDescent="0.2">
      <c r="A136" s="183">
        <v>1978</v>
      </c>
      <c r="B136" s="184">
        <v>13</v>
      </c>
      <c r="C136" s="189">
        <v>4890993</v>
      </c>
      <c r="D136" s="190">
        <v>2325935</v>
      </c>
      <c r="E136" s="190">
        <v>522934.05291231134</v>
      </c>
    </row>
    <row r="137" spans="1:5" x14ac:dyDescent="0.2">
      <c r="A137" s="183">
        <v>1978</v>
      </c>
      <c r="B137" s="184">
        <v>14</v>
      </c>
      <c r="C137" s="189">
        <v>4024184</v>
      </c>
      <c r="D137" s="190">
        <v>2077722</v>
      </c>
      <c r="E137" s="190">
        <v>487786.41226507095</v>
      </c>
    </row>
    <row r="138" spans="1:5" x14ac:dyDescent="0.2">
      <c r="A138" s="183">
        <v>1978</v>
      </c>
      <c r="B138" s="184">
        <v>15</v>
      </c>
      <c r="C138" s="189">
        <v>3366097.0581134837</v>
      </c>
      <c r="D138" s="190">
        <v>1929199.5393629398</v>
      </c>
      <c r="E138" s="190">
        <v>450306.43750926614</v>
      </c>
    </row>
    <row r="139" spans="1:5" x14ac:dyDescent="0.2">
      <c r="A139" s="183">
        <v>1978</v>
      </c>
      <c r="B139" s="184">
        <v>16</v>
      </c>
      <c r="C139" s="189">
        <v>2744690</v>
      </c>
      <c r="D139" s="190">
        <v>1773052</v>
      </c>
      <c r="E139" s="190">
        <v>409041.88514909532</v>
      </c>
    </row>
    <row r="140" spans="1:5" x14ac:dyDescent="0.2">
      <c r="A140" s="183">
        <v>1978</v>
      </c>
      <c r="B140" s="184">
        <v>17</v>
      </c>
      <c r="C140" s="189">
        <v>2250866</v>
      </c>
      <c r="D140" s="190">
        <v>1615858</v>
      </c>
      <c r="E140" s="190">
        <v>371300</v>
      </c>
    </row>
    <row r="141" spans="1:5" x14ac:dyDescent="0.2">
      <c r="A141" s="183">
        <v>1978</v>
      </c>
      <c r="B141" s="184">
        <v>18</v>
      </c>
      <c r="C141" s="189">
        <v>1823609</v>
      </c>
      <c r="D141" s="190">
        <v>1405320</v>
      </c>
      <c r="E141" s="190">
        <v>329457</v>
      </c>
    </row>
    <row r="142" spans="1:5" x14ac:dyDescent="0.2">
      <c r="A142" s="183">
        <v>1978</v>
      </c>
      <c r="B142" s="184">
        <v>19</v>
      </c>
      <c r="C142" s="189">
        <v>1476876</v>
      </c>
      <c r="D142" s="190">
        <v>1233879</v>
      </c>
      <c r="E142" s="190">
        <v>294086</v>
      </c>
    </row>
    <row r="143" spans="1:5" x14ac:dyDescent="0.2">
      <c r="A143" s="183">
        <v>1978</v>
      </c>
      <c r="B143" s="184">
        <v>20</v>
      </c>
      <c r="C143" s="189">
        <v>1228212</v>
      </c>
      <c r="D143" s="190">
        <v>1079125</v>
      </c>
      <c r="E143" s="190">
        <v>258408</v>
      </c>
    </row>
    <row r="144" spans="1:5" x14ac:dyDescent="0.2">
      <c r="A144" s="183">
        <v>1978</v>
      </c>
      <c r="B144" s="184">
        <v>21</v>
      </c>
      <c r="C144" s="189">
        <v>1011442</v>
      </c>
      <c r="D144" s="190">
        <v>940424</v>
      </c>
      <c r="E144" s="190">
        <v>225835</v>
      </c>
    </row>
    <row r="145" spans="1:5" x14ac:dyDescent="0.2">
      <c r="A145" s="183">
        <v>1978</v>
      </c>
      <c r="B145" s="184">
        <v>22</v>
      </c>
      <c r="C145" s="189">
        <v>817812</v>
      </c>
      <c r="D145" s="190">
        <v>813011</v>
      </c>
      <c r="E145" s="190">
        <v>198739</v>
      </c>
    </row>
    <row r="146" spans="1:5" x14ac:dyDescent="0.2">
      <c r="A146" s="183">
        <v>1978</v>
      </c>
      <c r="B146" s="184">
        <v>23</v>
      </c>
      <c r="C146" s="189">
        <v>679055</v>
      </c>
      <c r="D146" s="190">
        <v>706957</v>
      </c>
      <c r="E146" s="190">
        <v>177693</v>
      </c>
    </row>
    <row r="147" spans="1:5" x14ac:dyDescent="0.2">
      <c r="A147" s="183">
        <v>1978</v>
      </c>
      <c r="B147" s="184">
        <v>24</v>
      </c>
      <c r="C147" s="189">
        <v>569295</v>
      </c>
      <c r="D147" s="190">
        <v>606196</v>
      </c>
      <c r="E147" s="190">
        <v>152674</v>
      </c>
    </row>
    <row r="148" spans="1:5" x14ac:dyDescent="0.2">
      <c r="A148" s="183">
        <v>1978</v>
      </c>
      <c r="B148" s="184">
        <v>25</v>
      </c>
      <c r="C148" s="189">
        <v>495961</v>
      </c>
      <c r="D148" s="190">
        <v>536874</v>
      </c>
      <c r="E148" s="190">
        <v>137063</v>
      </c>
    </row>
    <row r="149" spans="1:5" x14ac:dyDescent="0.2">
      <c r="A149" s="183">
        <v>1978</v>
      </c>
      <c r="B149" s="184">
        <v>26</v>
      </c>
      <c r="C149" s="189">
        <v>448988</v>
      </c>
      <c r="D149" s="190">
        <v>505596</v>
      </c>
      <c r="E149" s="190">
        <v>129747</v>
      </c>
    </row>
    <row r="150" spans="1:5" x14ac:dyDescent="0.2">
      <c r="A150" s="183">
        <v>1978</v>
      </c>
      <c r="B150" s="184">
        <v>27</v>
      </c>
      <c r="C150" s="189">
        <v>401147</v>
      </c>
      <c r="D150" s="190">
        <v>452733</v>
      </c>
      <c r="E150" s="190">
        <v>117702</v>
      </c>
    </row>
    <row r="151" spans="1:5" x14ac:dyDescent="0.2">
      <c r="A151" s="183">
        <v>1978</v>
      </c>
      <c r="B151" s="184">
        <v>28</v>
      </c>
      <c r="C151" s="189">
        <v>349590</v>
      </c>
      <c r="D151" s="190">
        <v>399354</v>
      </c>
      <c r="E151" s="190">
        <v>105032</v>
      </c>
    </row>
    <row r="152" spans="1:5" x14ac:dyDescent="0.2">
      <c r="A152" s="183">
        <v>1978</v>
      </c>
      <c r="B152" s="184">
        <v>29</v>
      </c>
      <c r="C152" s="189">
        <v>312917.55716713797</v>
      </c>
      <c r="D152" s="190">
        <v>348305.79941002949</v>
      </c>
      <c r="E152" s="190">
        <v>95336</v>
      </c>
    </row>
    <row r="153" spans="1:5" x14ac:dyDescent="0.2">
      <c r="A153" s="183">
        <v>1978</v>
      </c>
      <c r="B153" s="184">
        <v>30</v>
      </c>
      <c r="C153" s="189">
        <v>280910.62453295803</v>
      </c>
      <c r="D153" s="190">
        <v>303540.45427728607</v>
      </c>
      <c r="E153" s="190">
        <v>85141</v>
      </c>
    </row>
    <row r="154" spans="1:5" x14ac:dyDescent="0.2">
      <c r="A154" s="183">
        <v>1978</v>
      </c>
      <c r="B154" s="184">
        <v>31</v>
      </c>
      <c r="C154" s="189">
        <v>257207.78240267801</v>
      </c>
      <c r="D154" s="190">
        <v>264272.60766961647</v>
      </c>
      <c r="E154" s="190">
        <v>76682</v>
      </c>
    </row>
    <row r="155" spans="1:5" x14ac:dyDescent="0.2">
      <c r="A155" s="183">
        <v>1978</v>
      </c>
      <c r="B155" s="184">
        <v>32</v>
      </c>
      <c r="C155" s="189">
        <v>228425.91836465901</v>
      </c>
      <c r="D155" s="190">
        <v>230109.58112094391</v>
      </c>
      <c r="E155" s="190">
        <v>69967</v>
      </c>
    </row>
    <row r="156" spans="1:5" x14ac:dyDescent="0.2">
      <c r="A156" s="183">
        <v>1978</v>
      </c>
      <c r="B156" s="184">
        <v>33</v>
      </c>
      <c r="C156" s="189">
        <v>199915.91576143343</v>
      </c>
      <c r="D156" s="190">
        <v>199873.33923303834</v>
      </c>
      <c r="E156" s="190">
        <v>62938</v>
      </c>
    </row>
    <row r="157" spans="1:5" x14ac:dyDescent="0.2">
      <c r="A157" s="183">
        <v>1978</v>
      </c>
      <c r="B157" s="184">
        <v>34</v>
      </c>
      <c r="C157" s="189">
        <v>169405.23522579871</v>
      </c>
      <c r="D157" s="190">
        <v>173956.56047197638</v>
      </c>
      <c r="E157" s="190">
        <v>54696</v>
      </c>
    </row>
    <row r="158" spans="1:5" x14ac:dyDescent="0.2">
      <c r="A158" s="183">
        <v>1978</v>
      </c>
      <c r="B158" s="184">
        <v>35</v>
      </c>
      <c r="C158" s="189">
        <v>137345.67805257189</v>
      </c>
      <c r="D158" s="190">
        <v>151181.20943952803</v>
      </c>
      <c r="E158" s="190">
        <v>49688</v>
      </c>
    </row>
    <row r="159" spans="1:5" x14ac:dyDescent="0.2">
      <c r="A159" s="183">
        <v>1978</v>
      </c>
      <c r="B159" s="184">
        <v>36</v>
      </c>
      <c r="C159" s="189">
        <v>105063.91454900503</v>
      </c>
      <c r="D159" s="190">
        <v>131154.60766961653</v>
      </c>
      <c r="E159" s="190">
        <v>46530</v>
      </c>
    </row>
    <row r="160" spans="1:5" x14ac:dyDescent="0.2">
      <c r="A160" s="183">
        <v>1978</v>
      </c>
      <c r="B160" s="184">
        <v>37</v>
      </c>
      <c r="C160" s="189">
        <v>74623.836517345379</v>
      </c>
      <c r="D160" s="190">
        <v>93155.295452740407</v>
      </c>
      <c r="E160" s="190">
        <v>537</v>
      </c>
    </row>
    <row r="161" spans="1:5" x14ac:dyDescent="0.2">
      <c r="A161" s="183">
        <v>1978</v>
      </c>
      <c r="B161" s="184">
        <v>38</v>
      </c>
      <c r="C161" s="189">
        <v>0</v>
      </c>
      <c r="D161" s="190">
        <v>0</v>
      </c>
      <c r="E161" s="190">
        <v>0</v>
      </c>
    </row>
    <row r="162" spans="1:5" x14ac:dyDescent="0.2">
      <c r="A162" s="183">
        <v>1978</v>
      </c>
      <c r="B162" s="184">
        <v>39</v>
      </c>
      <c r="C162" s="189">
        <v>0</v>
      </c>
      <c r="D162" s="190">
        <v>0</v>
      </c>
      <c r="E162" s="190">
        <v>0</v>
      </c>
    </row>
    <row r="163" spans="1:5" ht="13.5" thickBot="1" x14ac:dyDescent="0.25">
      <c r="A163" s="185">
        <v>1978</v>
      </c>
      <c r="B163" s="186">
        <v>40</v>
      </c>
      <c r="C163" s="191">
        <v>0</v>
      </c>
      <c r="D163" s="192">
        <v>0</v>
      </c>
      <c r="E163" s="190">
        <v>0</v>
      </c>
    </row>
    <row r="164" spans="1:5" x14ac:dyDescent="0.2">
      <c r="A164" s="181">
        <v>1979</v>
      </c>
      <c r="B164" s="182">
        <v>1</v>
      </c>
      <c r="C164" s="187">
        <v>10277491</v>
      </c>
      <c r="D164" s="188">
        <v>3368587</v>
      </c>
      <c r="E164" s="188">
        <v>739189.97588641045</v>
      </c>
    </row>
    <row r="165" spans="1:5" x14ac:dyDescent="0.2">
      <c r="A165" s="183">
        <v>1979</v>
      </c>
      <c r="B165" s="184">
        <v>2</v>
      </c>
      <c r="C165" s="189">
        <v>10119116</v>
      </c>
      <c r="D165" s="190">
        <v>3415518</v>
      </c>
      <c r="E165" s="190">
        <v>734824.04893148807</v>
      </c>
    </row>
    <row r="166" spans="1:5" x14ac:dyDescent="0.2">
      <c r="A166" s="183">
        <v>1979</v>
      </c>
      <c r="B166" s="184">
        <v>3</v>
      </c>
      <c r="C166" s="189">
        <v>9950999</v>
      </c>
      <c r="D166" s="190">
        <v>3429755</v>
      </c>
      <c r="E166" s="190">
        <v>725047.94290543057</v>
      </c>
    </row>
    <row r="167" spans="1:5" x14ac:dyDescent="0.2">
      <c r="A167" s="183">
        <v>1979</v>
      </c>
      <c r="B167" s="184">
        <v>4</v>
      </c>
      <c r="C167" s="189">
        <v>9887960</v>
      </c>
      <c r="D167" s="190">
        <v>3388922</v>
      </c>
      <c r="E167" s="190">
        <v>715872.25816947792</v>
      </c>
    </row>
    <row r="168" spans="1:5" x14ac:dyDescent="0.2">
      <c r="A168" s="183">
        <v>1979</v>
      </c>
      <c r="B168" s="184">
        <v>5</v>
      </c>
      <c r="C168" s="189">
        <v>9781534</v>
      </c>
      <c r="D168" s="190">
        <v>3367079</v>
      </c>
      <c r="E168" s="190">
        <v>706411.84098577837</v>
      </c>
    </row>
    <row r="169" spans="1:5" x14ac:dyDescent="0.2">
      <c r="A169" s="183">
        <v>1979</v>
      </c>
      <c r="B169" s="184">
        <v>6</v>
      </c>
      <c r="C169" s="189">
        <v>9619638</v>
      </c>
      <c r="D169" s="190">
        <v>3366747</v>
      </c>
      <c r="E169" s="190">
        <v>691395.10792931495</v>
      </c>
    </row>
    <row r="170" spans="1:5" x14ac:dyDescent="0.2">
      <c r="A170" s="183">
        <v>1979</v>
      </c>
      <c r="B170" s="184">
        <v>7</v>
      </c>
      <c r="C170" s="189">
        <v>9282881</v>
      </c>
      <c r="D170" s="190">
        <v>3271477</v>
      </c>
      <c r="E170" s="190">
        <v>675408.39828035131</v>
      </c>
    </row>
    <row r="171" spans="1:5" x14ac:dyDescent="0.2">
      <c r="A171" s="183">
        <v>1979</v>
      </c>
      <c r="B171" s="184">
        <v>8</v>
      </c>
      <c r="C171" s="189">
        <v>8847549</v>
      </c>
      <c r="D171" s="190">
        <v>3154217</v>
      </c>
      <c r="E171" s="190">
        <v>655414.71847896767</v>
      </c>
    </row>
    <row r="172" spans="1:5" x14ac:dyDescent="0.2">
      <c r="A172" s="183">
        <v>1979</v>
      </c>
      <c r="B172" s="184">
        <v>9</v>
      </c>
      <c r="C172" s="189">
        <v>8251338</v>
      </c>
      <c r="D172" s="190">
        <v>3089615</v>
      </c>
      <c r="E172" s="190">
        <v>635186.46739229956</v>
      </c>
    </row>
    <row r="173" spans="1:5" x14ac:dyDescent="0.2">
      <c r="A173" s="183">
        <v>1979</v>
      </c>
      <c r="B173" s="184">
        <v>10</v>
      </c>
      <c r="C173" s="189">
        <v>7508011</v>
      </c>
      <c r="D173" s="190">
        <v>2907090</v>
      </c>
      <c r="E173" s="190">
        <v>610327.17986734747</v>
      </c>
    </row>
    <row r="174" spans="1:5" x14ac:dyDescent="0.2">
      <c r="A174" s="183">
        <v>1979</v>
      </c>
      <c r="B174" s="184">
        <v>11</v>
      </c>
      <c r="C174" s="189">
        <v>6623891</v>
      </c>
      <c r="D174" s="190">
        <v>2774038</v>
      </c>
      <c r="E174" s="190">
        <v>586243.34204791288</v>
      </c>
    </row>
    <row r="175" spans="1:5" x14ac:dyDescent="0.2">
      <c r="A175" s="183">
        <v>1979</v>
      </c>
      <c r="B175" s="184">
        <v>12</v>
      </c>
      <c r="C175" s="189">
        <v>5742992</v>
      </c>
      <c r="D175" s="190">
        <v>2620622</v>
      </c>
      <c r="E175" s="190">
        <v>554972.97377638507</v>
      </c>
    </row>
    <row r="176" spans="1:5" x14ac:dyDescent="0.2">
      <c r="A176" s="183">
        <v>1979</v>
      </c>
      <c r="B176" s="184">
        <v>13</v>
      </c>
      <c r="C176" s="189">
        <v>4806320</v>
      </c>
      <c r="D176" s="190">
        <v>2382444</v>
      </c>
      <c r="E176" s="190">
        <v>522151.79663844185</v>
      </c>
    </row>
    <row r="177" spans="1:5" x14ac:dyDescent="0.2">
      <c r="A177" s="183">
        <v>1979</v>
      </c>
      <c r="B177" s="184">
        <v>14</v>
      </c>
      <c r="C177" s="189">
        <v>4020328</v>
      </c>
      <c r="D177" s="190">
        <v>2212139</v>
      </c>
      <c r="E177" s="190">
        <v>487056.73329469678</v>
      </c>
    </row>
    <row r="178" spans="1:5" x14ac:dyDescent="0.2">
      <c r="A178" s="183">
        <v>1979</v>
      </c>
      <c r="B178" s="184">
        <v>15</v>
      </c>
      <c r="C178" s="189">
        <v>3408441</v>
      </c>
      <c r="D178" s="190">
        <v>2052461</v>
      </c>
      <c r="E178" s="190">
        <v>449632.8247775198</v>
      </c>
    </row>
    <row r="179" spans="1:5" x14ac:dyDescent="0.2">
      <c r="A179" s="183">
        <v>1979</v>
      </c>
      <c r="B179" s="184">
        <v>16</v>
      </c>
      <c r="C179" s="189">
        <v>2817453</v>
      </c>
      <c r="D179" s="190">
        <v>1875893</v>
      </c>
      <c r="E179" s="190">
        <v>408430</v>
      </c>
    </row>
    <row r="180" spans="1:5" x14ac:dyDescent="0.2">
      <c r="A180" s="183">
        <v>1979</v>
      </c>
      <c r="B180" s="184">
        <v>17</v>
      </c>
      <c r="C180" s="189">
        <v>2310446</v>
      </c>
      <c r="D180" s="190">
        <v>1650564</v>
      </c>
      <c r="E180" s="190">
        <v>366528</v>
      </c>
    </row>
    <row r="181" spans="1:5" x14ac:dyDescent="0.2">
      <c r="A181" s="183">
        <v>1979</v>
      </c>
      <c r="B181" s="184">
        <v>18</v>
      </c>
      <c r="C181" s="189">
        <v>1872073</v>
      </c>
      <c r="D181" s="190">
        <v>1446005</v>
      </c>
      <c r="E181" s="190">
        <v>326230</v>
      </c>
    </row>
    <row r="182" spans="1:5" x14ac:dyDescent="0.2">
      <c r="A182" s="183">
        <v>1979</v>
      </c>
      <c r="B182" s="184">
        <v>19</v>
      </c>
      <c r="C182" s="189">
        <v>1569808</v>
      </c>
      <c r="D182" s="190">
        <v>1277183</v>
      </c>
      <c r="E182" s="190">
        <v>291617</v>
      </c>
    </row>
    <row r="183" spans="1:5" x14ac:dyDescent="0.2">
      <c r="A183" s="183">
        <v>1979</v>
      </c>
      <c r="B183" s="184">
        <v>20</v>
      </c>
      <c r="C183" s="189">
        <v>1291359</v>
      </c>
      <c r="D183" s="190">
        <v>1109315</v>
      </c>
      <c r="E183" s="190">
        <v>252704</v>
      </c>
    </row>
    <row r="184" spans="1:5" x14ac:dyDescent="0.2">
      <c r="A184" s="183">
        <v>1979</v>
      </c>
      <c r="B184" s="184">
        <v>21</v>
      </c>
      <c r="C184" s="189">
        <v>1046662</v>
      </c>
      <c r="D184" s="190">
        <v>961265</v>
      </c>
      <c r="E184" s="190">
        <v>223209</v>
      </c>
    </row>
    <row r="185" spans="1:5" x14ac:dyDescent="0.2">
      <c r="A185" s="183">
        <v>1979</v>
      </c>
      <c r="B185" s="184">
        <v>22</v>
      </c>
      <c r="C185" s="189">
        <v>869030</v>
      </c>
      <c r="D185" s="190">
        <v>823764</v>
      </c>
      <c r="E185" s="190">
        <v>195186</v>
      </c>
    </row>
    <row r="186" spans="1:5" x14ac:dyDescent="0.2">
      <c r="A186" s="183">
        <v>1979</v>
      </c>
      <c r="B186" s="184">
        <v>23</v>
      </c>
      <c r="C186" s="189">
        <v>731015</v>
      </c>
      <c r="D186" s="190">
        <v>713656</v>
      </c>
      <c r="E186" s="190">
        <v>170034</v>
      </c>
    </row>
    <row r="187" spans="1:5" x14ac:dyDescent="0.2">
      <c r="A187" s="183">
        <v>1979</v>
      </c>
      <c r="B187" s="184">
        <v>24</v>
      </c>
      <c r="C187" s="189">
        <v>634897</v>
      </c>
      <c r="D187" s="190">
        <v>621374</v>
      </c>
      <c r="E187" s="190">
        <v>149258</v>
      </c>
    </row>
    <row r="188" spans="1:5" x14ac:dyDescent="0.2">
      <c r="A188" s="183">
        <v>1979</v>
      </c>
      <c r="B188" s="184">
        <v>25</v>
      </c>
      <c r="C188" s="189">
        <v>589311</v>
      </c>
      <c r="D188" s="190">
        <v>579713</v>
      </c>
      <c r="E188" s="190">
        <v>141702</v>
      </c>
    </row>
    <row r="189" spans="1:5" x14ac:dyDescent="0.2">
      <c r="A189" s="183">
        <v>1979</v>
      </c>
      <c r="B189" s="184">
        <v>26</v>
      </c>
      <c r="C189" s="189">
        <v>528824</v>
      </c>
      <c r="D189" s="190">
        <v>502617</v>
      </c>
      <c r="E189" s="190">
        <v>127466</v>
      </c>
    </row>
    <row r="190" spans="1:5" x14ac:dyDescent="0.2">
      <c r="A190" s="183">
        <v>1979</v>
      </c>
      <c r="B190" s="184">
        <v>27</v>
      </c>
      <c r="C190" s="189">
        <v>461134</v>
      </c>
      <c r="D190" s="190">
        <v>452792</v>
      </c>
      <c r="E190" s="190">
        <v>115427</v>
      </c>
    </row>
    <row r="191" spans="1:5" x14ac:dyDescent="0.2">
      <c r="A191" s="183">
        <v>1979</v>
      </c>
      <c r="B191" s="184">
        <v>28</v>
      </c>
      <c r="C191" s="189">
        <v>415168.55716713797</v>
      </c>
      <c r="D191" s="190">
        <v>395269.92618025752</v>
      </c>
      <c r="E191" s="190">
        <v>105069</v>
      </c>
    </row>
    <row r="192" spans="1:5" x14ac:dyDescent="0.2">
      <c r="A192" s="183">
        <v>1979</v>
      </c>
      <c r="B192" s="184">
        <v>29</v>
      </c>
      <c r="C192" s="189">
        <v>371613.62453295803</v>
      </c>
      <c r="D192" s="190">
        <v>344743.78025751072</v>
      </c>
      <c r="E192" s="190">
        <v>93450</v>
      </c>
    </row>
    <row r="193" spans="1:5" x14ac:dyDescent="0.2">
      <c r="A193" s="183">
        <v>1979</v>
      </c>
      <c r="B193" s="184">
        <v>30</v>
      </c>
      <c r="C193" s="189">
        <v>340127.78240267799</v>
      </c>
      <c r="D193" s="190">
        <v>300436.23690987116</v>
      </c>
      <c r="E193" s="190">
        <v>84183</v>
      </c>
    </row>
    <row r="194" spans="1:5" x14ac:dyDescent="0.2">
      <c r="A194" s="183">
        <v>1979</v>
      </c>
      <c r="B194" s="184">
        <v>31</v>
      </c>
      <c r="C194" s="189">
        <v>301137.91836465901</v>
      </c>
      <c r="D194" s="190">
        <v>261569.97081545059</v>
      </c>
      <c r="E194" s="190">
        <v>77069</v>
      </c>
    </row>
    <row r="195" spans="1:5" x14ac:dyDescent="0.2">
      <c r="A195" s="183">
        <v>1979</v>
      </c>
      <c r="B195" s="184">
        <v>32</v>
      </c>
      <c r="C195" s="189">
        <v>269494.16003016388</v>
      </c>
      <c r="D195" s="190">
        <v>227756.31931330467</v>
      </c>
      <c r="E195" s="190">
        <v>68298</v>
      </c>
    </row>
    <row r="196" spans="1:5" x14ac:dyDescent="0.2">
      <c r="A196" s="183">
        <v>1979</v>
      </c>
      <c r="B196" s="184">
        <v>33</v>
      </c>
      <c r="C196" s="189">
        <v>235858.4007475921</v>
      </c>
      <c r="D196" s="190">
        <v>197829.29442060084</v>
      </c>
      <c r="E196" s="190">
        <v>57877</v>
      </c>
    </row>
    <row r="197" spans="1:5" x14ac:dyDescent="0.2">
      <c r="A197" s="183">
        <v>1979</v>
      </c>
      <c r="B197" s="184">
        <v>34</v>
      </c>
      <c r="C197" s="189">
        <v>199862.26562524916</v>
      </c>
      <c r="D197" s="190">
        <v>172177.55879828322</v>
      </c>
      <c r="E197" s="190">
        <v>53421</v>
      </c>
    </row>
    <row r="198" spans="1:5" x14ac:dyDescent="0.2">
      <c r="A198" s="183">
        <v>1979</v>
      </c>
      <c r="B198" s="184">
        <v>35</v>
      </c>
      <c r="C198" s="189">
        <v>162038.78441439505</v>
      </c>
      <c r="D198" s="190">
        <v>149635.12446351929</v>
      </c>
      <c r="E198" s="190">
        <v>50729</v>
      </c>
    </row>
    <row r="199" spans="1:5" x14ac:dyDescent="0.2">
      <c r="A199" s="183">
        <v>1979</v>
      </c>
      <c r="B199" s="184">
        <v>36</v>
      </c>
      <c r="C199" s="189">
        <v>123953.14683889943</v>
      </c>
      <c r="D199" s="190">
        <v>129813.32875536478</v>
      </c>
      <c r="E199" s="190">
        <v>1595</v>
      </c>
    </row>
    <row r="200" spans="1:5" x14ac:dyDescent="0.2">
      <c r="A200" s="183">
        <v>1979</v>
      </c>
      <c r="B200" s="184">
        <v>37</v>
      </c>
      <c r="C200" s="189">
        <v>88040.307704336665</v>
      </c>
      <c r="D200" s="190">
        <v>92202.62413023226</v>
      </c>
      <c r="E200" s="190">
        <v>866.60913494202998</v>
      </c>
    </row>
    <row r="201" spans="1:5" x14ac:dyDescent="0.2">
      <c r="A201" s="183">
        <v>1979</v>
      </c>
      <c r="B201" s="184">
        <v>38</v>
      </c>
      <c r="C201" s="189">
        <v>0</v>
      </c>
      <c r="D201" s="190">
        <v>0</v>
      </c>
      <c r="E201" s="190">
        <v>0</v>
      </c>
    </row>
    <row r="202" spans="1:5" x14ac:dyDescent="0.2">
      <c r="A202" s="183">
        <v>1979</v>
      </c>
      <c r="B202" s="184">
        <v>39</v>
      </c>
      <c r="C202" s="189">
        <v>0</v>
      </c>
      <c r="D202" s="190">
        <v>0</v>
      </c>
      <c r="E202" s="190">
        <v>0</v>
      </c>
    </row>
    <row r="203" spans="1:5" ht="13.5" thickBot="1" x14ac:dyDescent="0.25">
      <c r="A203" s="185">
        <v>1979</v>
      </c>
      <c r="B203" s="186">
        <v>40</v>
      </c>
      <c r="C203" s="191">
        <v>0</v>
      </c>
      <c r="D203" s="192">
        <v>0</v>
      </c>
      <c r="E203" s="190">
        <v>0</v>
      </c>
    </row>
    <row r="204" spans="1:5" x14ac:dyDescent="0.2">
      <c r="A204" s="181">
        <v>1980</v>
      </c>
      <c r="B204" s="182">
        <v>1</v>
      </c>
      <c r="C204" s="187">
        <v>8707110</v>
      </c>
      <c r="D204" s="188">
        <v>1950450</v>
      </c>
      <c r="E204" s="188">
        <v>307464.79890249303</v>
      </c>
    </row>
    <row r="205" spans="1:5" x14ac:dyDescent="0.2">
      <c r="A205" s="183">
        <v>1980</v>
      </c>
      <c r="B205" s="184">
        <v>2</v>
      </c>
      <c r="C205" s="189">
        <v>8712739</v>
      </c>
      <c r="D205" s="190">
        <v>1907867</v>
      </c>
      <c r="E205" s="190">
        <v>305648.79909593659</v>
      </c>
    </row>
    <row r="206" spans="1:5" x14ac:dyDescent="0.2">
      <c r="A206" s="183">
        <v>1980</v>
      </c>
      <c r="B206" s="184">
        <v>3</v>
      </c>
      <c r="C206" s="189">
        <v>8635812</v>
      </c>
      <c r="D206" s="190">
        <v>1884684</v>
      </c>
      <c r="E206" s="190">
        <v>301582.44461142569</v>
      </c>
    </row>
    <row r="207" spans="1:5" x14ac:dyDescent="0.2">
      <c r="A207" s="183">
        <v>1980</v>
      </c>
      <c r="B207" s="184">
        <v>4</v>
      </c>
      <c r="C207" s="189">
        <v>8571932</v>
      </c>
      <c r="D207" s="190">
        <v>1859864</v>
      </c>
      <c r="E207" s="190">
        <v>297765.83432967874</v>
      </c>
    </row>
    <row r="208" spans="1:5" x14ac:dyDescent="0.2">
      <c r="A208" s="183">
        <v>1980</v>
      </c>
      <c r="B208" s="184">
        <v>5</v>
      </c>
      <c r="C208" s="189">
        <v>8511328</v>
      </c>
      <c r="D208" s="190">
        <v>1870570</v>
      </c>
      <c r="E208" s="190">
        <v>293830.79007609317</v>
      </c>
    </row>
    <row r="209" spans="1:5" x14ac:dyDescent="0.2">
      <c r="A209" s="183">
        <v>1980</v>
      </c>
      <c r="B209" s="184">
        <v>6</v>
      </c>
      <c r="C209" s="189">
        <v>8208434</v>
      </c>
      <c r="D209" s="190">
        <v>1823496</v>
      </c>
      <c r="E209" s="190">
        <v>287584.6057933027</v>
      </c>
    </row>
    <row r="210" spans="1:5" x14ac:dyDescent="0.2">
      <c r="A210" s="183">
        <v>1980</v>
      </c>
      <c r="B210" s="184">
        <v>7</v>
      </c>
      <c r="C210" s="189">
        <v>7886440</v>
      </c>
      <c r="D210" s="190">
        <v>1764526</v>
      </c>
      <c r="E210" s="190">
        <v>280934.96141543245</v>
      </c>
    </row>
    <row r="211" spans="1:5" x14ac:dyDescent="0.2">
      <c r="A211" s="183">
        <v>1980</v>
      </c>
      <c r="B211" s="184">
        <v>8</v>
      </c>
      <c r="C211" s="189">
        <v>7423259</v>
      </c>
      <c r="D211" s="190">
        <v>1734253</v>
      </c>
      <c r="E211" s="190">
        <v>272618.62469552283</v>
      </c>
    </row>
    <row r="212" spans="1:5" x14ac:dyDescent="0.2">
      <c r="A212" s="183">
        <v>1980</v>
      </c>
      <c r="B212" s="184">
        <v>9</v>
      </c>
      <c r="C212" s="189">
        <v>6843044</v>
      </c>
      <c r="D212" s="190">
        <v>1655878</v>
      </c>
      <c r="E212" s="190">
        <v>264204.71845301276</v>
      </c>
    </row>
    <row r="213" spans="1:5" x14ac:dyDescent="0.2">
      <c r="A213" s="183">
        <v>1980</v>
      </c>
      <c r="B213" s="184">
        <v>10</v>
      </c>
      <c r="C213" s="189">
        <v>6110959</v>
      </c>
      <c r="D213" s="190">
        <v>1561019</v>
      </c>
      <c r="E213" s="190">
        <v>253864.54057038791</v>
      </c>
    </row>
    <row r="214" spans="1:5" x14ac:dyDescent="0.2">
      <c r="A214" s="183">
        <v>1980</v>
      </c>
      <c r="B214" s="184">
        <v>11</v>
      </c>
      <c r="C214" s="189">
        <v>5326166</v>
      </c>
      <c r="D214" s="190">
        <v>1472748</v>
      </c>
      <c r="E214" s="190">
        <v>243846.90965883099</v>
      </c>
    </row>
    <row r="215" spans="1:5" x14ac:dyDescent="0.2">
      <c r="A215" s="183">
        <v>1980</v>
      </c>
      <c r="B215" s="184">
        <v>12</v>
      </c>
      <c r="C215" s="189">
        <v>4447916</v>
      </c>
      <c r="D215" s="190">
        <v>1346078</v>
      </c>
      <c r="E215" s="190">
        <v>230840.05376812062</v>
      </c>
    </row>
    <row r="216" spans="1:5" x14ac:dyDescent="0.2">
      <c r="A216" s="183">
        <v>1980</v>
      </c>
      <c r="B216" s="184">
        <v>13</v>
      </c>
      <c r="C216" s="189">
        <v>3709393</v>
      </c>
      <c r="D216" s="190">
        <v>1250432</v>
      </c>
      <c r="E216" s="190">
        <v>217188.14159715321</v>
      </c>
    </row>
    <row r="217" spans="1:5" x14ac:dyDescent="0.2">
      <c r="A217" s="183">
        <v>1980</v>
      </c>
      <c r="B217" s="184">
        <v>14</v>
      </c>
      <c r="C217" s="189">
        <v>3137578</v>
      </c>
      <c r="D217" s="190">
        <v>1157448</v>
      </c>
      <c r="E217" s="190">
        <v>202590.41037046112</v>
      </c>
    </row>
    <row r="218" spans="1:5" x14ac:dyDescent="0.2">
      <c r="A218" s="183">
        <v>1980</v>
      </c>
      <c r="B218" s="184">
        <v>15</v>
      </c>
      <c r="C218" s="189">
        <v>2583720</v>
      </c>
      <c r="D218" s="190">
        <v>1054867</v>
      </c>
      <c r="E218" s="190">
        <v>187024</v>
      </c>
    </row>
    <row r="219" spans="1:5" x14ac:dyDescent="0.2">
      <c r="A219" s="183">
        <v>1980</v>
      </c>
      <c r="B219" s="184">
        <v>16</v>
      </c>
      <c r="C219" s="189">
        <v>2080754</v>
      </c>
      <c r="D219" s="190">
        <v>927742</v>
      </c>
      <c r="E219" s="190">
        <v>168701</v>
      </c>
    </row>
    <row r="220" spans="1:5" x14ac:dyDescent="0.2">
      <c r="A220" s="183">
        <v>1980</v>
      </c>
      <c r="B220" s="184">
        <v>17</v>
      </c>
      <c r="C220" s="189">
        <v>1669010</v>
      </c>
      <c r="D220" s="190">
        <v>818659</v>
      </c>
      <c r="E220" s="190">
        <v>154557</v>
      </c>
    </row>
    <row r="221" spans="1:5" x14ac:dyDescent="0.2">
      <c r="A221" s="183">
        <v>1980</v>
      </c>
      <c r="B221" s="184">
        <v>18</v>
      </c>
      <c r="C221" s="189">
        <v>1363087</v>
      </c>
      <c r="D221" s="190">
        <v>711132</v>
      </c>
      <c r="E221" s="190">
        <v>136784</v>
      </c>
    </row>
    <row r="222" spans="1:5" x14ac:dyDescent="0.2">
      <c r="A222" s="183">
        <v>1980</v>
      </c>
      <c r="B222" s="184">
        <v>19</v>
      </c>
      <c r="C222" s="189">
        <v>1089970</v>
      </c>
      <c r="D222" s="190">
        <v>617145</v>
      </c>
      <c r="E222" s="190">
        <v>121262</v>
      </c>
    </row>
    <row r="223" spans="1:5" x14ac:dyDescent="0.2">
      <c r="A223" s="183">
        <v>1980</v>
      </c>
      <c r="B223" s="184">
        <v>20</v>
      </c>
      <c r="C223" s="189">
        <v>870417</v>
      </c>
      <c r="D223" s="190">
        <v>532117</v>
      </c>
      <c r="E223" s="190">
        <v>106533</v>
      </c>
    </row>
    <row r="224" spans="1:5" x14ac:dyDescent="0.2">
      <c r="A224" s="183">
        <v>1980</v>
      </c>
      <c r="B224" s="184">
        <v>21</v>
      </c>
      <c r="C224" s="189">
        <v>709890</v>
      </c>
      <c r="D224" s="190">
        <v>448478</v>
      </c>
      <c r="E224" s="190">
        <v>90824</v>
      </c>
    </row>
    <row r="225" spans="1:5" x14ac:dyDescent="0.2">
      <c r="A225" s="183">
        <v>1980</v>
      </c>
      <c r="B225" s="184">
        <v>22</v>
      </c>
      <c r="C225" s="189">
        <v>583257</v>
      </c>
      <c r="D225" s="190">
        <v>381775</v>
      </c>
      <c r="E225" s="190">
        <v>79099</v>
      </c>
    </row>
    <row r="226" spans="1:5" x14ac:dyDescent="0.2">
      <c r="A226" s="183">
        <v>1980</v>
      </c>
      <c r="B226" s="184">
        <v>23</v>
      </c>
      <c r="C226" s="189">
        <v>494398</v>
      </c>
      <c r="D226" s="190">
        <v>333308</v>
      </c>
      <c r="E226" s="190">
        <v>70533</v>
      </c>
    </row>
    <row r="227" spans="1:5" x14ac:dyDescent="0.2">
      <c r="A227" s="183">
        <v>1980</v>
      </c>
      <c r="B227" s="184">
        <v>24</v>
      </c>
      <c r="C227" s="189">
        <v>445701</v>
      </c>
      <c r="D227" s="190">
        <v>309886</v>
      </c>
      <c r="E227" s="190">
        <v>66716</v>
      </c>
    </row>
    <row r="228" spans="1:5" x14ac:dyDescent="0.2">
      <c r="A228" s="183">
        <v>1980</v>
      </c>
      <c r="B228" s="184">
        <v>25</v>
      </c>
      <c r="C228" s="189">
        <v>394720</v>
      </c>
      <c r="D228" s="190">
        <v>272646</v>
      </c>
      <c r="E228" s="190">
        <v>59799</v>
      </c>
    </row>
    <row r="229" spans="1:5" x14ac:dyDescent="0.2">
      <c r="A229" s="183">
        <v>1980</v>
      </c>
      <c r="B229" s="184">
        <v>26</v>
      </c>
      <c r="C229" s="189">
        <v>338916</v>
      </c>
      <c r="D229" s="190">
        <v>246500</v>
      </c>
      <c r="E229" s="190">
        <v>54088</v>
      </c>
    </row>
    <row r="230" spans="1:5" x14ac:dyDescent="0.2">
      <c r="A230" s="183">
        <v>1980</v>
      </c>
      <c r="B230" s="184">
        <v>27</v>
      </c>
      <c r="C230" s="189">
        <v>299603.55716713797</v>
      </c>
      <c r="D230" s="190">
        <v>215594.96996996994</v>
      </c>
      <c r="E230" s="190">
        <v>49204</v>
      </c>
    </row>
    <row r="231" spans="1:5" x14ac:dyDescent="0.2">
      <c r="A231" s="183">
        <v>1980</v>
      </c>
      <c r="B231" s="184">
        <v>28</v>
      </c>
      <c r="C231" s="189">
        <v>265951.62453295803</v>
      </c>
      <c r="D231" s="190">
        <v>188206.08108108104</v>
      </c>
      <c r="E231" s="190">
        <v>43468</v>
      </c>
    </row>
    <row r="232" spans="1:5" x14ac:dyDescent="0.2">
      <c r="A232" s="183">
        <v>1980</v>
      </c>
      <c r="B232" s="184">
        <v>29</v>
      </c>
      <c r="C232" s="189">
        <v>241269.78240267801</v>
      </c>
      <c r="D232" s="190">
        <v>164148.27327327323</v>
      </c>
      <c r="E232" s="190">
        <v>38713</v>
      </c>
    </row>
    <row r="233" spans="1:5" x14ac:dyDescent="0.2">
      <c r="A233" s="183">
        <v>1980</v>
      </c>
      <c r="B233" s="184">
        <v>30</v>
      </c>
      <c r="C233" s="189">
        <v>210784.91836465901</v>
      </c>
      <c r="D233" s="190">
        <v>143051.42642642636</v>
      </c>
      <c r="E233" s="190">
        <v>35135</v>
      </c>
    </row>
    <row r="234" spans="1:5" x14ac:dyDescent="0.2">
      <c r="A234" s="183">
        <v>1980</v>
      </c>
      <c r="B234" s="184">
        <v>31</v>
      </c>
      <c r="C234" s="189">
        <v>191302.7198171218</v>
      </c>
      <c r="D234" s="190">
        <v>124545.42042042037</v>
      </c>
      <c r="E234" s="190">
        <v>31319</v>
      </c>
    </row>
    <row r="235" spans="1:5" x14ac:dyDescent="0.2">
      <c r="A235" s="183">
        <v>1980</v>
      </c>
      <c r="B235" s="184">
        <v>32</v>
      </c>
      <c r="C235" s="189">
        <v>171200.5119400846</v>
      </c>
      <c r="D235" s="190">
        <v>108445.19519519515</v>
      </c>
      <c r="E235" s="190">
        <v>26176</v>
      </c>
    </row>
    <row r="236" spans="1:5" x14ac:dyDescent="0.2">
      <c r="A236" s="183">
        <v>1980</v>
      </c>
      <c r="B236" s="184">
        <v>33</v>
      </c>
      <c r="C236" s="189">
        <v>149832.85333098818</v>
      </c>
      <c r="D236" s="190">
        <v>94195.570570570533</v>
      </c>
      <c r="E236" s="190">
        <v>23311</v>
      </c>
    </row>
    <row r="237" spans="1:5" x14ac:dyDescent="0.2">
      <c r="A237" s="183">
        <v>1980</v>
      </c>
      <c r="B237" s="184">
        <v>34</v>
      </c>
      <c r="C237" s="189">
        <v>126965.72789821512</v>
      </c>
      <c r="D237" s="190">
        <v>81981.606606606569</v>
      </c>
      <c r="E237" s="190">
        <v>21835</v>
      </c>
    </row>
    <row r="238" spans="1:5" x14ac:dyDescent="0.2">
      <c r="A238" s="183">
        <v>1980</v>
      </c>
      <c r="B238" s="184">
        <v>35</v>
      </c>
      <c r="C238" s="189">
        <v>102937.75138870702</v>
      </c>
      <c r="D238" s="190">
        <v>71248.123123123092</v>
      </c>
      <c r="E238" s="190">
        <v>1221</v>
      </c>
    </row>
    <row r="239" spans="1:5" x14ac:dyDescent="0.2">
      <c r="A239" s="183">
        <v>1980</v>
      </c>
      <c r="B239" s="184">
        <v>36</v>
      </c>
      <c r="C239" s="189">
        <v>78743.235820133763</v>
      </c>
      <c r="D239" s="190">
        <v>61810.06006006003</v>
      </c>
      <c r="E239" s="190">
        <v>757.25546198939981</v>
      </c>
    </row>
    <row r="240" spans="1:5" x14ac:dyDescent="0.2">
      <c r="A240" s="183">
        <v>1980</v>
      </c>
      <c r="B240" s="184">
        <v>37</v>
      </c>
      <c r="C240" s="189">
        <v>55929.025507112936</v>
      </c>
      <c r="D240" s="190">
        <v>43901.884265865665</v>
      </c>
      <c r="E240" s="190">
        <v>411.43855852336117</v>
      </c>
    </row>
    <row r="241" spans="1:5" x14ac:dyDescent="0.2">
      <c r="A241" s="183">
        <v>1980</v>
      </c>
      <c r="B241" s="184">
        <v>38</v>
      </c>
      <c r="C241" s="189">
        <v>0</v>
      </c>
      <c r="D241" s="190">
        <v>0</v>
      </c>
      <c r="E241" s="190">
        <v>0</v>
      </c>
    </row>
    <row r="242" spans="1:5" x14ac:dyDescent="0.2">
      <c r="A242" s="183">
        <v>1980</v>
      </c>
      <c r="B242" s="184">
        <v>39</v>
      </c>
      <c r="C242" s="189">
        <v>0</v>
      </c>
      <c r="D242" s="190">
        <v>0</v>
      </c>
      <c r="E242" s="190">
        <v>0</v>
      </c>
    </row>
    <row r="243" spans="1:5" ht="13.5" thickBot="1" x14ac:dyDescent="0.25">
      <c r="A243" s="185">
        <v>1980</v>
      </c>
      <c r="B243" s="186">
        <v>40</v>
      </c>
      <c r="C243" s="191">
        <v>0</v>
      </c>
      <c r="D243" s="192">
        <v>0</v>
      </c>
      <c r="E243" s="190">
        <v>0</v>
      </c>
    </row>
    <row r="244" spans="1:5" x14ac:dyDescent="0.2">
      <c r="A244" s="181">
        <v>1981</v>
      </c>
      <c r="B244" s="182">
        <v>1</v>
      </c>
      <c r="C244" s="187">
        <v>8127671</v>
      </c>
      <c r="D244" s="188">
        <v>1861330</v>
      </c>
      <c r="E244" s="188">
        <v>304805.22335218336</v>
      </c>
    </row>
    <row r="245" spans="1:5" x14ac:dyDescent="0.2">
      <c r="A245" s="183">
        <v>1981</v>
      </c>
      <c r="B245" s="184">
        <v>2</v>
      </c>
      <c r="C245" s="189">
        <v>8141874</v>
      </c>
      <c r="D245" s="190">
        <v>1864288</v>
      </c>
      <c r="E245" s="190">
        <v>303004.93197372055</v>
      </c>
    </row>
    <row r="246" spans="1:5" x14ac:dyDescent="0.2">
      <c r="A246" s="183">
        <v>1981</v>
      </c>
      <c r="B246" s="184">
        <v>3</v>
      </c>
      <c r="C246" s="189">
        <v>8045038</v>
      </c>
      <c r="D246" s="190">
        <v>1859372</v>
      </c>
      <c r="E246" s="190">
        <v>298973.75152215426</v>
      </c>
    </row>
    <row r="247" spans="1:5" x14ac:dyDescent="0.2">
      <c r="A247" s="183">
        <v>1981</v>
      </c>
      <c r="B247" s="184">
        <v>4</v>
      </c>
      <c r="C247" s="189">
        <v>8043169</v>
      </c>
      <c r="D247" s="190">
        <v>1875581</v>
      </c>
      <c r="E247" s="190">
        <v>295190.15498190431</v>
      </c>
    </row>
    <row r="248" spans="1:5" x14ac:dyDescent="0.2">
      <c r="A248" s="183">
        <v>1981</v>
      </c>
      <c r="B248" s="184">
        <v>5</v>
      </c>
      <c r="C248" s="189">
        <v>7882011</v>
      </c>
      <c r="D248" s="190">
        <v>1843863</v>
      </c>
      <c r="E248" s="190">
        <v>291289.1489256135</v>
      </c>
    </row>
    <row r="249" spans="1:5" x14ac:dyDescent="0.2">
      <c r="A249" s="183">
        <v>1981</v>
      </c>
      <c r="B249" s="184">
        <v>6</v>
      </c>
      <c r="C249" s="189">
        <v>7632468</v>
      </c>
      <c r="D249" s="190">
        <v>1795576</v>
      </c>
      <c r="E249" s="190">
        <v>285096.9942392534</v>
      </c>
    </row>
    <row r="250" spans="1:5" x14ac:dyDescent="0.2">
      <c r="A250" s="183">
        <v>1981</v>
      </c>
      <c r="B250" s="184">
        <v>7</v>
      </c>
      <c r="C250" s="189">
        <v>7317346</v>
      </c>
      <c r="D250" s="190">
        <v>1753489</v>
      </c>
      <c r="E250" s="190">
        <v>278504.86939424922</v>
      </c>
    </row>
    <row r="251" spans="1:5" x14ac:dyDescent="0.2">
      <c r="A251" s="183">
        <v>1981</v>
      </c>
      <c r="B251" s="184">
        <v>8</v>
      </c>
      <c r="C251" s="189">
        <v>6900636</v>
      </c>
      <c r="D251" s="190">
        <v>1714214</v>
      </c>
      <c r="E251" s="190">
        <v>270260.46912328387</v>
      </c>
    </row>
    <row r="252" spans="1:5" x14ac:dyDescent="0.2">
      <c r="A252" s="183">
        <v>1981</v>
      </c>
      <c r="B252" s="184">
        <v>9</v>
      </c>
      <c r="C252" s="189">
        <v>6323335</v>
      </c>
      <c r="D252" s="190">
        <v>1642524</v>
      </c>
      <c r="E252" s="190">
        <v>261919.34330768784</v>
      </c>
    </row>
    <row r="253" spans="1:5" x14ac:dyDescent="0.2">
      <c r="A253" s="183">
        <v>1981</v>
      </c>
      <c r="B253" s="184">
        <v>10</v>
      </c>
      <c r="C253" s="189">
        <v>5673270</v>
      </c>
      <c r="D253" s="190">
        <v>1558469</v>
      </c>
      <c r="E253" s="190">
        <v>251668.60813323854</v>
      </c>
    </row>
    <row r="254" spans="1:5" x14ac:dyDescent="0.2">
      <c r="A254" s="183">
        <v>1981</v>
      </c>
      <c r="B254" s="184">
        <v>11</v>
      </c>
      <c r="C254" s="189">
        <v>4887408</v>
      </c>
      <c r="D254" s="190">
        <v>1448073</v>
      </c>
      <c r="E254" s="190">
        <v>241737.62989327038</v>
      </c>
    </row>
    <row r="255" spans="1:5" x14ac:dyDescent="0.2">
      <c r="A255" s="183">
        <v>1981</v>
      </c>
      <c r="B255" s="184">
        <v>12</v>
      </c>
      <c r="C255" s="189">
        <v>4191678</v>
      </c>
      <c r="D255" s="190">
        <v>1367723</v>
      </c>
      <c r="E255" s="190">
        <v>228843.28351921629</v>
      </c>
    </row>
    <row r="256" spans="1:5" x14ac:dyDescent="0.2">
      <c r="A256" s="183">
        <v>1981</v>
      </c>
      <c r="B256" s="184">
        <v>13</v>
      </c>
      <c r="C256" s="189">
        <v>3613469</v>
      </c>
      <c r="D256" s="190">
        <v>1275387</v>
      </c>
      <c r="E256" s="190">
        <v>215309.46061230279</v>
      </c>
    </row>
    <row r="257" spans="1:5" x14ac:dyDescent="0.2">
      <c r="A257" s="183">
        <v>1981</v>
      </c>
      <c r="B257" s="184">
        <v>14</v>
      </c>
      <c r="C257" s="189">
        <v>3023624</v>
      </c>
      <c r="D257" s="190">
        <v>1175762</v>
      </c>
      <c r="E257" s="190">
        <v>200838</v>
      </c>
    </row>
    <row r="258" spans="1:5" x14ac:dyDescent="0.2">
      <c r="A258" s="183">
        <v>1981</v>
      </c>
      <c r="B258" s="184">
        <v>15</v>
      </c>
      <c r="C258" s="189">
        <v>2498530</v>
      </c>
      <c r="D258" s="190">
        <v>1033508</v>
      </c>
      <c r="E258" s="190">
        <v>180937</v>
      </c>
    </row>
    <row r="259" spans="1:5" x14ac:dyDescent="0.2">
      <c r="A259" s="183">
        <v>1981</v>
      </c>
      <c r="B259" s="184">
        <v>16</v>
      </c>
      <c r="C259" s="189">
        <v>2045433</v>
      </c>
      <c r="D259" s="190">
        <v>927117</v>
      </c>
      <c r="E259" s="190">
        <v>166671</v>
      </c>
    </row>
    <row r="260" spans="1:5" x14ac:dyDescent="0.2">
      <c r="A260" s="183">
        <v>1981</v>
      </c>
      <c r="B260" s="184">
        <v>17</v>
      </c>
      <c r="C260" s="189">
        <v>1675395</v>
      </c>
      <c r="D260" s="190">
        <v>823375</v>
      </c>
      <c r="E260" s="190">
        <v>150749</v>
      </c>
    </row>
    <row r="261" spans="1:5" x14ac:dyDescent="0.2">
      <c r="A261" s="183">
        <v>1981</v>
      </c>
      <c r="B261" s="184">
        <v>18</v>
      </c>
      <c r="C261" s="189">
        <v>1321446</v>
      </c>
      <c r="D261" s="190">
        <v>720851</v>
      </c>
      <c r="E261" s="190">
        <v>133129</v>
      </c>
    </row>
    <row r="262" spans="1:5" x14ac:dyDescent="0.2">
      <c r="A262" s="183">
        <v>1981</v>
      </c>
      <c r="B262" s="184">
        <v>19</v>
      </c>
      <c r="C262" s="189">
        <v>1051398</v>
      </c>
      <c r="D262" s="190">
        <v>628552</v>
      </c>
      <c r="E262" s="190">
        <v>117915</v>
      </c>
    </row>
    <row r="263" spans="1:5" x14ac:dyDescent="0.2">
      <c r="A263" s="183">
        <v>1981</v>
      </c>
      <c r="B263" s="184">
        <v>20</v>
      </c>
      <c r="C263" s="189">
        <v>855054.81852758001</v>
      </c>
      <c r="D263" s="190">
        <v>528835</v>
      </c>
      <c r="E263" s="190">
        <v>100358</v>
      </c>
    </row>
    <row r="264" spans="1:5" x14ac:dyDescent="0.2">
      <c r="A264" s="183">
        <v>1981</v>
      </c>
      <c r="B264" s="184">
        <v>21</v>
      </c>
      <c r="C264" s="189">
        <v>705534.00268260797</v>
      </c>
      <c r="D264" s="190">
        <v>456765</v>
      </c>
      <c r="E264" s="190">
        <v>87859</v>
      </c>
    </row>
    <row r="265" spans="1:5" x14ac:dyDescent="0.2">
      <c r="A265" s="183">
        <v>1981</v>
      </c>
      <c r="B265" s="184">
        <v>22</v>
      </c>
      <c r="C265" s="189">
        <v>591808.01268204604</v>
      </c>
      <c r="D265" s="190">
        <v>399337</v>
      </c>
      <c r="E265" s="190">
        <v>77626</v>
      </c>
    </row>
    <row r="266" spans="1:5" x14ac:dyDescent="0.2">
      <c r="A266" s="183">
        <v>1981</v>
      </c>
      <c r="B266" s="184">
        <v>23</v>
      </c>
      <c r="C266" s="189">
        <v>522277.42834318802</v>
      </c>
      <c r="D266" s="190">
        <v>367562</v>
      </c>
      <c r="E266" s="190">
        <v>72567</v>
      </c>
    </row>
    <row r="267" spans="1:5" x14ac:dyDescent="0.2">
      <c r="A267" s="183">
        <v>1981</v>
      </c>
      <c r="B267" s="184">
        <v>24</v>
      </c>
      <c r="C267" s="189">
        <v>450069.83557896601</v>
      </c>
      <c r="D267" s="190">
        <v>324996</v>
      </c>
      <c r="E267" s="190">
        <v>65396</v>
      </c>
    </row>
    <row r="268" spans="1:5" x14ac:dyDescent="0.2">
      <c r="A268" s="183">
        <v>1981</v>
      </c>
      <c r="B268" s="184">
        <v>25</v>
      </c>
      <c r="C268" s="189">
        <v>383300.53596969601</v>
      </c>
      <c r="D268" s="190">
        <v>292428</v>
      </c>
      <c r="E268" s="190">
        <v>58833</v>
      </c>
    </row>
    <row r="269" spans="1:5" x14ac:dyDescent="0.2">
      <c r="A269" s="183">
        <v>1981</v>
      </c>
      <c r="B269" s="184">
        <v>26</v>
      </c>
      <c r="C269" s="189">
        <v>339143.55716713797</v>
      </c>
      <c r="D269" s="190">
        <v>255922.53350854141</v>
      </c>
      <c r="E269" s="190">
        <v>53368</v>
      </c>
    </row>
    <row r="270" spans="1:5" x14ac:dyDescent="0.2">
      <c r="A270" s="183">
        <v>1981</v>
      </c>
      <c r="B270" s="184">
        <v>27</v>
      </c>
      <c r="C270" s="189">
        <v>299362.62453295803</v>
      </c>
      <c r="D270" s="190">
        <v>223836.14980289093</v>
      </c>
      <c r="E270" s="190">
        <v>47297</v>
      </c>
    </row>
    <row r="271" spans="1:5" x14ac:dyDescent="0.2">
      <c r="A271" s="183">
        <v>1981</v>
      </c>
      <c r="B271" s="184">
        <v>28</v>
      </c>
      <c r="C271" s="189">
        <v>270747.78240267799</v>
      </c>
      <c r="D271" s="190">
        <v>195400.31274638631</v>
      </c>
      <c r="E271" s="190">
        <v>42160</v>
      </c>
    </row>
    <row r="272" spans="1:5" x14ac:dyDescent="0.2">
      <c r="A272" s="183">
        <v>1981</v>
      </c>
      <c r="B272" s="184">
        <v>29</v>
      </c>
      <c r="C272" s="189">
        <v>227780.91836465901</v>
      </c>
      <c r="D272" s="190">
        <v>170422.88830486199</v>
      </c>
      <c r="E272" s="190">
        <v>38095</v>
      </c>
    </row>
    <row r="273" spans="1:5" x14ac:dyDescent="0.2">
      <c r="A273" s="183">
        <v>1981</v>
      </c>
      <c r="B273" s="184">
        <v>30</v>
      </c>
      <c r="C273" s="189">
        <v>210603.36803289503</v>
      </c>
      <c r="D273" s="190">
        <v>148519.6084099868</v>
      </c>
      <c r="E273" s="190">
        <v>33788</v>
      </c>
    </row>
    <row r="274" spans="1:5" x14ac:dyDescent="0.2">
      <c r="A274" s="183">
        <v>1981</v>
      </c>
      <c r="B274" s="184">
        <v>31</v>
      </c>
      <c r="C274" s="189">
        <v>191137.94962141896</v>
      </c>
      <c r="D274" s="190">
        <v>129306.20499342965</v>
      </c>
      <c r="E274" s="190">
        <v>50601</v>
      </c>
    </row>
    <row r="275" spans="1:5" x14ac:dyDescent="0.2">
      <c r="A275" s="183">
        <v>1981</v>
      </c>
      <c r="B275" s="184">
        <v>32</v>
      </c>
      <c r="C275" s="189">
        <v>171053.05589824807</v>
      </c>
      <c r="D275" s="190">
        <v>112590.54402102494</v>
      </c>
      <c r="E275" s="190">
        <v>45101</v>
      </c>
    </row>
    <row r="276" spans="1:5" x14ac:dyDescent="0.2">
      <c r="A276" s="183">
        <v>1981</v>
      </c>
      <c r="B276" s="184">
        <v>33</v>
      </c>
      <c r="C276" s="189">
        <v>149703.80138342746</v>
      </c>
      <c r="D276" s="190">
        <v>97796.223390275933</v>
      </c>
      <c r="E276" s="190">
        <v>42859</v>
      </c>
    </row>
    <row r="277" spans="1:5" x14ac:dyDescent="0.2">
      <c r="A277" s="183">
        <v>1981</v>
      </c>
      <c r="B277" s="184">
        <v>34</v>
      </c>
      <c r="C277" s="189">
        <v>126856.37154482222</v>
      </c>
      <c r="D277" s="190">
        <v>85115.377135348201</v>
      </c>
      <c r="E277" s="190">
        <v>20113</v>
      </c>
    </row>
    <row r="278" spans="1:5" x14ac:dyDescent="0.2">
      <c r="A278" s="183">
        <v>1981</v>
      </c>
      <c r="B278" s="184">
        <v>35</v>
      </c>
      <c r="C278" s="189">
        <v>102849.09047757235</v>
      </c>
      <c r="D278" s="190">
        <v>73971.603153745062</v>
      </c>
      <c r="E278" s="190">
        <v>13817.977483933228</v>
      </c>
    </row>
    <row r="279" spans="1:5" x14ac:dyDescent="0.2">
      <c r="A279" s="183">
        <v>1981</v>
      </c>
      <c r="B279" s="184">
        <v>36</v>
      </c>
      <c r="C279" s="189">
        <v>78675.413792361433</v>
      </c>
      <c r="D279" s="190">
        <v>64172.767411300905</v>
      </c>
      <c r="E279" s="190">
        <v>8569.810748038477</v>
      </c>
    </row>
    <row r="280" spans="1:5" x14ac:dyDescent="0.2">
      <c r="A280" s="183">
        <v>1981</v>
      </c>
      <c r="B280" s="184">
        <v>37</v>
      </c>
      <c r="C280" s="189">
        <v>55880.853497394062</v>
      </c>
      <c r="D280" s="190">
        <v>45580.046438617093</v>
      </c>
      <c r="E280" s="190">
        <v>4656.2233723978279</v>
      </c>
    </row>
    <row r="281" spans="1:5" x14ac:dyDescent="0.2">
      <c r="A281" s="183">
        <v>1981</v>
      </c>
      <c r="B281" s="184">
        <v>38</v>
      </c>
      <c r="C281" s="189">
        <v>0</v>
      </c>
      <c r="D281" s="190">
        <v>0</v>
      </c>
      <c r="E281" s="190">
        <v>0</v>
      </c>
    </row>
    <row r="282" spans="1:5" x14ac:dyDescent="0.2">
      <c r="A282" s="183">
        <v>1981</v>
      </c>
      <c r="B282" s="184">
        <v>39</v>
      </c>
      <c r="C282" s="189">
        <v>0</v>
      </c>
      <c r="D282" s="190">
        <v>0</v>
      </c>
      <c r="E282" s="190">
        <v>0</v>
      </c>
    </row>
    <row r="283" spans="1:5" ht="13.5" thickBot="1" x14ac:dyDescent="0.25">
      <c r="A283" s="185">
        <v>1981</v>
      </c>
      <c r="B283" s="186">
        <v>40</v>
      </c>
      <c r="C283" s="191">
        <v>0</v>
      </c>
      <c r="D283" s="192">
        <v>0</v>
      </c>
      <c r="E283" s="190">
        <v>0</v>
      </c>
    </row>
    <row r="284" spans="1:5" x14ac:dyDescent="0.2">
      <c r="A284" s="181">
        <v>1982</v>
      </c>
      <c r="B284" s="182">
        <v>1</v>
      </c>
      <c r="C284" s="187">
        <v>7303353</v>
      </c>
      <c r="D284" s="188">
        <v>1996118</v>
      </c>
      <c r="E284" s="188">
        <v>341552.30157271214</v>
      </c>
    </row>
    <row r="285" spans="1:5" x14ac:dyDescent="0.2">
      <c r="A285" s="183">
        <v>1982</v>
      </c>
      <c r="B285" s="184">
        <v>2</v>
      </c>
      <c r="C285" s="189">
        <v>7332088</v>
      </c>
      <c r="D285" s="190">
        <v>1986850</v>
      </c>
      <c r="E285" s="190">
        <v>339534.96848027688</v>
      </c>
    </row>
    <row r="286" spans="1:5" x14ac:dyDescent="0.2">
      <c r="A286" s="183">
        <v>1982</v>
      </c>
      <c r="B286" s="184">
        <v>3</v>
      </c>
      <c r="C286" s="189">
        <v>7310447</v>
      </c>
      <c r="D286" s="190">
        <v>2014784</v>
      </c>
      <c r="E286" s="190">
        <v>335017.79208105052</v>
      </c>
    </row>
    <row r="287" spans="1:5" x14ac:dyDescent="0.2">
      <c r="A287" s="183">
        <v>1982</v>
      </c>
      <c r="B287" s="184">
        <v>4</v>
      </c>
      <c r="C287" s="189">
        <v>7213789</v>
      </c>
      <c r="D287" s="190">
        <v>1987197</v>
      </c>
      <c r="E287" s="190">
        <v>330778.04811494477</v>
      </c>
    </row>
    <row r="288" spans="1:5" x14ac:dyDescent="0.2">
      <c r="A288" s="183">
        <v>1982</v>
      </c>
      <c r="B288" s="184">
        <v>5</v>
      </c>
      <c r="C288" s="189">
        <v>7082456</v>
      </c>
      <c r="D288" s="190">
        <v>1958795</v>
      </c>
      <c r="E288" s="190">
        <v>326406.73983380117</v>
      </c>
    </row>
    <row r="289" spans="1:5" x14ac:dyDescent="0.2">
      <c r="A289" s="183">
        <v>1982</v>
      </c>
      <c r="B289" s="184">
        <v>6</v>
      </c>
      <c r="C289" s="189">
        <v>6863899</v>
      </c>
      <c r="D289" s="190">
        <v>1919379</v>
      </c>
      <c r="E289" s="190">
        <v>319468.06384406309</v>
      </c>
    </row>
    <row r="290" spans="1:5" x14ac:dyDescent="0.2">
      <c r="A290" s="183">
        <v>1982</v>
      </c>
      <c r="B290" s="184">
        <v>7</v>
      </c>
      <c r="C290" s="189">
        <v>6592469</v>
      </c>
      <c r="D290" s="190">
        <v>1897252</v>
      </c>
      <c r="E290" s="190">
        <v>312081.19760763936</v>
      </c>
    </row>
    <row r="291" spans="1:5" x14ac:dyDescent="0.2">
      <c r="A291" s="183">
        <v>1982</v>
      </c>
      <c r="B291" s="184">
        <v>8</v>
      </c>
      <c r="C291" s="189">
        <v>6188480</v>
      </c>
      <c r="D291" s="190">
        <v>1834402</v>
      </c>
      <c r="E291" s="190">
        <v>302842.85891820915</v>
      </c>
    </row>
    <row r="292" spans="1:5" x14ac:dyDescent="0.2">
      <c r="A292" s="183">
        <v>1982</v>
      </c>
      <c r="B292" s="184">
        <v>9</v>
      </c>
      <c r="C292" s="189">
        <v>5721147</v>
      </c>
      <c r="D292" s="190">
        <v>1776519</v>
      </c>
      <c r="E292" s="190">
        <v>293496.1335284916</v>
      </c>
    </row>
    <row r="293" spans="1:5" x14ac:dyDescent="0.2">
      <c r="A293" s="183">
        <v>1982</v>
      </c>
      <c r="B293" s="184">
        <v>10</v>
      </c>
      <c r="C293" s="189">
        <v>5077121</v>
      </c>
      <c r="D293" s="190">
        <v>1656785</v>
      </c>
      <c r="E293" s="190">
        <v>282009.57777613122</v>
      </c>
    </row>
    <row r="294" spans="1:5" x14ac:dyDescent="0.2">
      <c r="A294" s="183">
        <v>1982</v>
      </c>
      <c r="B294" s="184">
        <v>11</v>
      </c>
      <c r="C294" s="189">
        <v>4506915</v>
      </c>
      <c r="D294" s="190">
        <v>1584290</v>
      </c>
      <c r="E294" s="190">
        <v>270881.32860301761</v>
      </c>
    </row>
    <row r="295" spans="1:5" x14ac:dyDescent="0.2">
      <c r="A295" s="183">
        <v>1982</v>
      </c>
      <c r="B295" s="184">
        <v>12</v>
      </c>
      <c r="C295" s="189">
        <v>3987902</v>
      </c>
      <c r="D295" s="190">
        <v>1484151</v>
      </c>
      <c r="E295" s="190">
        <v>256432.44996209853</v>
      </c>
    </row>
    <row r="296" spans="1:5" x14ac:dyDescent="0.2">
      <c r="A296" s="183">
        <v>1982</v>
      </c>
      <c r="B296" s="184">
        <v>13</v>
      </c>
      <c r="C296" s="189">
        <v>3429827</v>
      </c>
      <c r="D296" s="190">
        <v>1375142</v>
      </c>
      <c r="E296" s="190">
        <v>241267</v>
      </c>
    </row>
    <row r="297" spans="1:5" x14ac:dyDescent="0.2">
      <c r="A297" s="183">
        <v>1982</v>
      </c>
      <c r="B297" s="184">
        <v>14</v>
      </c>
      <c r="C297" s="189">
        <v>2870915</v>
      </c>
      <c r="D297" s="190">
        <v>1233782</v>
      </c>
      <c r="E297" s="190">
        <v>218894</v>
      </c>
    </row>
    <row r="298" spans="1:5" x14ac:dyDescent="0.2">
      <c r="A298" s="183">
        <v>1982</v>
      </c>
      <c r="B298" s="184">
        <v>15</v>
      </c>
      <c r="C298" s="189">
        <v>2402815</v>
      </c>
      <c r="D298" s="190">
        <v>1119777</v>
      </c>
      <c r="E298" s="190">
        <v>203017</v>
      </c>
    </row>
    <row r="299" spans="1:5" x14ac:dyDescent="0.2">
      <c r="A299" s="183">
        <v>1982</v>
      </c>
      <c r="B299" s="184">
        <v>16</v>
      </c>
      <c r="C299" s="189">
        <v>1982609.6925220699</v>
      </c>
      <c r="D299" s="190">
        <v>987782</v>
      </c>
      <c r="E299" s="190">
        <v>180633</v>
      </c>
    </row>
    <row r="300" spans="1:5" x14ac:dyDescent="0.2">
      <c r="A300" s="183">
        <v>1982</v>
      </c>
      <c r="B300" s="184">
        <v>17</v>
      </c>
      <c r="C300" s="189">
        <v>1590154.03640088</v>
      </c>
      <c r="D300" s="190">
        <v>871710</v>
      </c>
      <c r="E300" s="190">
        <v>162324</v>
      </c>
    </row>
    <row r="301" spans="1:5" x14ac:dyDescent="0.2">
      <c r="A301" s="183">
        <v>1982</v>
      </c>
      <c r="B301" s="184">
        <v>18</v>
      </c>
      <c r="C301" s="189">
        <v>1271481.1260590099</v>
      </c>
      <c r="D301" s="190">
        <v>758723</v>
      </c>
      <c r="E301" s="190">
        <v>142815</v>
      </c>
    </row>
    <row r="302" spans="1:5" x14ac:dyDescent="0.2">
      <c r="A302" s="183">
        <v>1982</v>
      </c>
      <c r="B302" s="184">
        <v>19</v>
      </c>
      <c r="C302" s="189">
        <v>1034659.81852758</v>
      </c>
      <c r="D302" s="190">
        <v>647489</v>
      </c>
      <c r="E302" s="190">
        <v>122951</v>
      </c>
    </row>
    <row r="303" spans="1:5" x14ac:dyDescent="0.2">
      <c r="A303" s="183">
        <v>1982</v>
      </c>
      <c r="B303" s="184">
        <v>20</v>
      </c>
      <c r="C303" s="189">
        <v>853465.00268260797</v>
      </c>
      <c r="D303" s="190">
        <v>561720</v>
      </c>
      <c r="E303" s="190">
        <v>107664</v>
      </c>
    </row>
    <row r="304" spans="1:5" x14ac:dyDescent="0.2">
      <c r="A304" s="183">
        <v>1982</v>
      </c>
      <c r="B304" s="184">
        <v>21</v>
      </c>
      <c r="C304" s="189">
        <v>717773.01268204604</v>
      </c>
      <c r="D304" s="190">
        <v>492438</v>
      </c>
      <c r="E304" s="190">
        <v>95705</v>
      </c>
    </row>
    <row r="305" spans="1:5" x14ac:dyDescent="0.2">
      <c r="A305" s="183">
        <v>1982</v>
      </c>
      <c r="B305" s="184">
        <v>22</v>
      </c>
      <c r="C305" s="189">
        <v>633221.42834318802</v>
      </c>
      <c r="D305" s="190">
        <v>450148</v>
      </c>
      <c r="E305" s="190">
        <v>88122</v>
      </c>
    </row>
    <row r="306" spans="1:5" x14ac:dyDescent="0.2">
      <c r="A306" s="183">
        <v>1982</v>
      </c>
      <c r="B306" s="184">
        <v>23</v>
      </c>
      <c r="C306" s="189">
        <v>536759.83557896595</v>
      </c>
      <c r="D306" s="190">
        <v>402541</v>
      </c>
      <c r="E306" s="190">
        <v>79003</v>
      </c>
    </row>
    <row r="307" spans="1:5" x14ac:dyDescent="0.2">
      <c r="A307" s="183">
        <v>1982</v>
      </c>
      <c r="B307" s="184">
        <v>24</v>
      </c>
      <c r="C307" s="189">
        <v>452628.53596969601</v>
      </c>
      <c r="D307" s="190">
        <v>360180</v>
      </c>
      <c r="E307" s="190">
        <v>70379</v>
      </c>
    </row>
    <row r="308" spans="1:5" x14ac:dyDescent="0.2">
      <c r="A308" s="183">
        <v>1982</v>
      </c>
      <c r="B308" s="184">
        <v>25</v>
      </c>
      <c r="C308" s="189">
        <v>396747.55716713797</v>
      </c>
      <c r="D308" s="190">
        <v>315961.93659942364</v>
      </c>
      <c r="E308" s="190">
        <v>64104</v>
      </c>
    </row>
    <row r="309" spans="1:5" x14ac:dyDescent="0.2">
      <c r="A309" s="183">
        <v>1982</v>
      </c>
      <c r="B309" s="184">
        <v>26</v>
      </c>
      <c r="C309" s="189">
        <v>348527.62453295803</v>
      </c>
      <c r="D309" s="190">
        <v>276518.59365994239</v>
      </c>
      <c r="E309" s="190">
        <v>56177</v>
      </c>
    </row>
    <row r="310" spans="1:5" x14ac:dyDescent="0.2">
      <c r="A310" s="183">
        <v>1982</v>
      </c>
      <c r="B310" s="184">
        <v>27</v>
      </c>
      <c r="C310" s="189">
        <v>311332.78240267799</v>
      </c>
      <c r="D310" s="190">
        <v>241849.9711815562</v>
      </c>
      <c r="E310" s="190">
        <v>49216</v>
      </c>
    </row>
    <row r="311" spans="1:5" x14ac:dyDescent="0.2">
      <c r="A311" s="183">
        <v>1982</v>
      </c>
      <c r="B311" s="184">
        <v>28</v>
      </c>
      <c r="C311" s="189">
        <v>254856.91836465901</v>
      </c>
      <c r="D311" s="190">
        <v>211125.68299711816</v>
      </c>
      <c r="E311" s="190">
        <v>44066</v>
      </c>
    </row>
    <row r="312" spans="1:5" x14ac:dyDescent="0.2">
      <c r="A312" s="183">
        <v>1982</v>
      </c>
      <c r="B312" s="184">
        <v>29</v>
      </c>
      <c r="C312" s="189">
        <v>226632.77648160968</v>
      </c>
      <c r="D312" s="190">
        <v>184138.13256484151</v>
      </c>
      <c r="E312" s="190">
        <v>38915</v>
      </c>
    </row>
    <row r="313" spans="1:5" x14ac:dyDescent="0.2">
      <c r="A313" s="183">
        <v>1982</v>
      </c>
      <c r="B313" s="184">
        <v>30</v>
      </c>
      <c r="C313" s="189">
        <v>209541.81050961421</v>
      </c>
      <c r="D313" s="190">
        <v>160472.12680115271</v>
      </c>
      <c r="E313" s="190">
        <v>61762</v>
      </c>
    </row>
    <row r="314" spans="1:5" x14ac:dyDescent="0.2">
      <c r="A314" s="183">
        <v>1982</v>
      </c>
      <c r="B314" s="184">
        <v>31</v>
      </c>
      <c r="C314" s="189">
        <v>190174.50857913992</v>
      </c>
      <c r="D314" s="190">
        <v>139712.47262247838</v>
      </c>
      <c r="E314" s="190">
        <v>54530</v>
      </c>
    </row>
    <row r="315" spans="1:5" x14ac:dyDescent="0.2">
      <c r="A315" s="183">
        <v>1982</v>
      </c>
      <c r="B315" s="184">
        <v>32</v>
      </c>
      <c r="C315" s="189">
        <v>170190.85383536085</v>
      </c>
      <c r="D315" s="190">
        <v>121651.5734870317</v>
      </c>
      <c r="E315" s="190">
        <v>51890</v>
      </c>
    </row>
    <row r="316" spans="1:5" x14ac:dyDescent="0.2">
      <c r="A316" s="183">
        <v>1982</v>
      </c>
      <c r="B316" s="184">
        <v>33</v>
      </c>
      <c r="C316" s="189">
        <v>148949.21137802216</v>
      </c>
      <c r="D316" s="190">
        <v>105666.63976945245</v>
      </c>
      <c r="E316" s="190">
        <v>28998</v>
      </c>
    </row>
    <row r="317" spans="1:5" x14ac:dyDescent="0.2">
      <c r="A317" s="183">
        <v>1982</v>
      </c>
      <c r="B317" s="184">
        <v>34</v>
      </c>
      <c r="C317" s="189">
        <v>126216.94522962446</v>
      </c>
      <c r="D317" s="190">
        <v>91965.268011527369</v>
      </c>
      <c r="E317" s="190">
        <v>21505.497477022458</v>
      </c>
    </row>
    <row r="318" spans="1:5" x14ac:dyDescent="0.2">
      <c r="A318" s="183">
        <v>1982</v>
      </c>
      <c r="B318" s="184">
        <v>35</v>
      </c>
      <c r="C318" s="189">
        <v>102330.67414463885</v>
      </c>
      <c r="D318" s="190">
        <v>79924.668587896245</v>
      </c>
      <c r="E318" s="190">
        <v>14774.647239013533</v>
      </c>
    </row>
    <row r="319" spans="1:5" x14ac:dyDescent="0.2">
      <c r="A319" s="183">
        <v>1982</v>
      </c>
      <c r="B319" s="184">
        <v>36</v>
      </c>
      <c r="C319" s="189">
        <v>78278.846167690455</v>
      </c>
      <c r="D319" s="190">
        <v>69337.244956772323</v>
      </c>
      <c r="E319" s="190">
        <v>9163.1304837916487</v>
      </c>
    </row>
    <row r="320" spans="1:5" x14ac:dyDescent="0.2">
      <c r="A320" s="183">
        <v>1982</v>
      </c>
      <c r="B320" s="184">
        <v>37</v>
      </c>
      <c r="C320" s="189">
        <v>55599.183071172549</v>
      </c>
      <c r="D320" s="190">
        <v>49248.224325430943</v>
      </c>
      <c r="E320" s="190">
        <v>4978.5909604511762</v>
      </c>
    </row>
    <row r="321" spans="1:5" x14ac:dyDescent="0.2">
      <c r="A321" s="183">
        <v>1982</v>
      </c>
      <c r="B321" s="184">
        <v>38</v>
      </c>
      <c r="C321" s="189">
        <v>0</v>
      </c>
      <c r="D321" s="190">
        <v>0</v>
      </c>
      <c r="E321" s="190">
        <v>0</v>
      </c>
    </row>
    <row r="322" spans="1:5" x14ac:dyDescent="0.2">
      <c r="A322" s="183">
        <v>1982</v>
      </c>
      <c r="B322" s="184">
        <v>39</v>
      </c>
      <c r="C322" s="189">
        <v>0</v>
      </c>
      <c r="D322" s="190">
        <v>0</v>
      </c>
      <c r="E322" s="190">
        <v>0</v>
      </c>
    </row>
    <row r="323" spans="1:5" ht="13.5" thickBot="1" x14ac:dyDescent="0.25">
      <c r="A323" s="185">
        <v>1982</v>
      </c>
      <c r="B323" s="186">
        <v>40</v>
      </c>
      <c r="C323" s="191">
        <v>0</v>
      </c>
      <c r="D323" s="192">
        <v>0</v>
      </c>
      <c r="E323" s="190">
        <v>0</v>
      </c>
    </row>
    <row r="324" spans="1:5" x14ac:dyDescent="0.2">
      <c r="A324" s="181">
        <v>1983</v>
      </c>
      <c r="B324" s="182">
        <v>1</v>
      </c>
      <c r="C324" s="187">
        <v>7657122</v>
      </c>
      <c r="D324" s="188">
        <v>2339221</v>
      </c>
      <c r="E324" s="188">
        <v>403177.8415771522</v>
      </c>
    </row>
    <row r="325" spans="1:5" x14ac:dyDescent="0.2">
      <c r="A325" s="183">
        <v>1983</v>
      </c>
      <c r="B325" s="184">
        <v>2</v>
      </c>
      <c r="C325" s="189">
        <v>7709523</v>
      </c>
      <c r="D325" s="190">
        <v>2340526</v>
      </c>
      <c r="E325" s="190">
        <v>400796.52545600449</v>
      </c>
    </row>
    <row r="326" spans="1:5" x14ac:dyDescent="0.2">
      <c r="A326" s="183">
        <v>1983</v>
      </c>
      <c r="B326" s="184">
        <v>3</v>
      </c>
      <c r="C326" s="189">
        <v>7584096</v>
      </c>
      <c r="D326" s="190">
        <v>2318074</v>
      </c>
      <c r="E326" s="190">
        <v>395464.32472927152</v>
      </c>
    </row>
    <row r="327" spans="1:5" x14ac:dyDescent="0.2">
      <c r="A327" s="183">
        <v>1983</v>
      </c>
      <c r="B327" s="184">
        <v>4</v>
      </c>
      <c r="C327" s="189">
        <v>7504135</v>
      </c>
      <c r="D327" s="190">
        <v>2283813</v>
      </c>
      <c r="E327" s="190">
        <v>390459.61296705151</v>
      </c>
    </row>
    <row r="328" spans="1:5" x14ac:dyDescent="0.2">
      <c r="A328" s="183">
        <v>1983</v>
      </c>
      <c r="B328" s="184">
        <v>5</v>
      </c>
      <c r="C328" s="189">
        <v>7394091</v>
      </c>
      <c r="D328" s="190">
        <v>2260870</v>
      </c>
      <c r="E328" s="190">
        <v>385299.599026157</v>
      </c>
    </row>
    <row r="329" spans="1:5" x14ac:dyDescent="0.2">
      <c r="A329" s="183">
        <v>1983</v>
      </c>
      <c r="B329" s="184">
        <v>6</v>
      </c>
      <c r="C329" s="189">
        <v>7178288</v>
      </c>
      <c r="D329" s="190">
        <v>2244480</v>
      </c>
      <c r="E329" s="190">
        <v>377108.99279670295</v>
      </c>
    </row>
    <row r="330" spans="1:5" x14ac:dyDescent="0.2">
      <c r="A330" s="183">
        <v>1983</v>
      </c>
      <c r="B330" s="184">
        <v>7</v>
      </c>
      <c r="C330" s="189">
        <v>6883603</v>
      </c>
      <c r="D330" s="190">
        <v>2190354</v>
      </c>
      <c r="E330" s="190">
        <v>368389.33032771375</v>
      </c>
    </row>
    <row r="331" spans="1:5" x14ac:dyDescent="0.2">
      <c r="A331" s="183">
        <v>1983</v>
      </c>
      <c r="B331" s="184">
        <v>8</v>
      </c>
      <c r="C331" s="189">
        <v>6542913</v>
      </c>
      <c r="D331" s="190">
        <v>2139663</v>
      </c>
      <c r="E331" s="190">
        <v>357484.13825196883</v>
      </c>
    </row>
    <row r="332" spans="1:5" x14ac:dyDescent="0.2">
      <c r="A332" s="183">
        <v>1983</v>
      </c>
      <c r="B332" s="184">
        <v>9</v>
      </c>
      <c r="C332" s="189">
        <v>5997860</v>
      </c>
      <c r="D332" s="190">
        <v>2018071</v>
      </c>
      <c r="E332" s="190">
        <v>346451.00349899323</v>
      </c>
    </row>
    <row r="333" spans="1:5" x14ac:dyDescent="0.2">
      <c r="A333" s="183">
        <v>1983</v>
      </c>
      <c r="B333" s="184">
        <v>10</v>
      </c>
      <c r="C333" s="189">
        <v>5542802</v>
      </c>
      <c r="D333" s="190">
        <v>1942454</v>
      </c>
      <c r="E333" s="190">
        <v>332891.953438233</v>
      </c>
    </row>
    <row r="334" spans="1:5" x14ac:dyDescent="0.2">
      <c r="A334" s="183">
        <v>1983</v>
      </c>
      <c r="B334" s="184">
        <v>11</v>
      </c>
      <c r="C334" s="189">
        <v>5081856</v>
      </c>
      <c r="D334" s="190">
        <v>1837935</v>
      </c>
      <c r="E334" s="190">
        <v>319755.8584346585</v>
      </c>
    </row>
    <row r="335" spans="1:5" x14ac:dyDescent="0.2">
      <c r="A335" s="183">
        <v>1983</v>
      </c>
      <c r="B335" s="184">
        <v>12</v>
      </c>
      <c r="C335" s="189">
        <v>4527397</v>
      </c>
      <c r="D335" s="190">
        <v>1716258</v>
      </c>
      <c r="E335" s="190">
        <v>302700</v>
      </c>
    </row>
    <row r="336" spans="1:5" x14ac:dyDescent="0.2">
      <c r="A336" s="183">
        <v>1983</v>
      </c>
      <c r="B336" s="184">
        <v>13</v>
      </c>
      <c r="C336" s="189">
        <v>3945381</v>
      </c>
      <c r="D336" s="190">
        <v>1571267</v>
      </c>
      <c r="E336" s="190">
        <v>279958</v>
      </c>
    </row>
    <row r="337" spans="1:5" x14ac:dyDescent="0.2">
      <c r="A337" s="183">
        <v>1983</v>
      </c>
      <c r="B337" s="184">
        <v>14</v>
      </c>
      <c r="C337" s="189">
        <v>3365059</v>
      </c>
      <c r="D337" s="190">
        <v>1424848</v>
      </c>
      <c r="E337" s="190">
        <v>260187</v>
      </c>
    </row>
    <row r="338" spans="1:5" x14ac:dyDescent="0.2">
      <c r="A338" s="183">
        <v>1983</v>
      </c>
      <c r="B338" s="184">
        <v>15</v>
      </c>
      <c r="C338" s="189">
        <v>2879782</v>
      </c>
      <c r="D338" s="190">
        <v>1278723</v>
      </c>
      <c r="E338" s="190">
        <v>237245</v>
      </c>
    </row>
    <row r="339" spans="1:5" x14ac:dyDescent="0.2">
      <c r="A339" s="183">
        <v>1983</v>
      </c>
      <c r="B339" s="184">
        <v>16</v>
      </c>
      <c r="C339" s="189">
        <v>2381724</v>
      </c>
      <c r="D339" s="190">
        <v>1124698</v>
      </c>
      <c r="E339" s="190">
        <v>211708</v>
      </c>
    </row>
    <row r="340" spans="1:5" x14ac:dyDescent="0.2">
      <c r="A340" s="183">
        <v>1983</v>
      </c>
      <c r="B340" s="184">
        <v>17</v>
      </c>
      <c r="C340" s="189">
        <v>1943526</v>
      </c>
      <c r="D340" s="190">
        <v>984772</v>
      </c>
      <c r="E340" s="190">
        <v>188597</v>
      </c>
    </row>
    <row r="341" spans="1:5" x14ac:dyDescent="0.2">
      <c r="A341" s="183">
        <v>1983</v>
      </c>
      <c r="B341" s="184">
        <v>18</v>
      </c>
      <c r="C341" s="189">
        <v>1600399</v>
      </c>
      <c r="D341" s="190">
        <v>838391</v>
      </c>
      <c r="E341" s="190">
        <v>163436</v>
      </c>
    </row>
    <row r="342" spans="1:5" x14ac:dyDescent="0.2">
      <c r="A342" s="183">
        <v>1983</v>
      </c>
      <c r="B342" s="184">
        <v>19</v>
      </c>
      <c r="C342" s="189">
        <v>1323607</v>
      </c>
      <c r="D342" s="190">
        <v>736671</v>
      </c>
      <c r="E342" s="190">
        <v>145929</v>
      </c>
    </row>
    <row r="343" spans="1:5" x14ac:dyDescent="0.2">
      <c r="A343" s="183">
        <v>1983</v>
      </c>
      <c r="B343" s="184">
        <v>20</v>
      </c>
      <c r="C343" s="189">
        <v>1109748</v>
      </c>
      <c r="D343" s="190">
        <v>641888</v>
      </c>
      <c r="E343" s="190">
        <v>128221</v>
      </c>
    </row>
    <row r="344" spans="1:5" x14ac:dyDescent="0.2">
      <c r="A344" s="183">
        <v>1983</v>
      </c>
      <c r="B344" s="184">
        <v>21</v>
      </c>
      <c r="C344" s="189">
        <v>953591</v>
      </c>
      <c r="D344" s="190">
        <v>585690</v>
      </c>
      <c r="E344" s="190">
        <v>118669</v>
      </c>
    </row>
    <row r="345" spans="1:5" x14ac:dyDescent="0.2">
      <c r="A345" s="183">
        <v>1983</v>
      </c>
      <c r="B345" s="184">
        <v>22</v>
      </c>
      <c r="C345" s="189">
        <v>819561</v>
      </c>
      <c r="D345" s="190">
        <v>523761</v>
      </c>
      <c r="E345" s="190">
        <v>106370</v>
      </c>
    </row>
    <row r="346" spans="1:5" x14ac:dyDescent="0.2">
      <c r="A346" s="183">
        <v>1983</v>
      </c>
      <c r="B346" s="184">
        <v>23</v>
      </c>
      <c r="C346" s="189">
        <v>691067.53596969601</v>
      </c>
      <c r="D346" s="190">
        <v>460281</v>
      </c>
      <c r="E346" s="190">
        <v>93785</v>
      </c>
    </row>
    <row r="347" spans="1:5" x14ac:dyDescent="0.2">
      <c r="A347" s="183">
        <v>1983</v>
      </c>
      <c r="B347" s="184">
        <v>24</v>
      </c>
      <c r="C347" s="189">
        <v>599230.55716713797</v>
      </c>
      <c r="D347" s="190">
        <v>404348.1189873417</v>
      </c>
      <c r="E347" s="190">
        <v>84239</v>
      </c>
    </row>
    <row r="348" spans="1:5" x14ac:dyDescent="0.2">
      <c r="A348" s="183">
        <v>1983</v>
      </c>
      <c r="B348" s="184">
        <v>25</v>
      </c>
      <c r="C348" s="189">
        <v>516654.62453295803</v>
      </c>
      <c r="D348" s="190">
        <v>354707.68708860758</v>
      </c>
      <c r="E348" s="190">
        <v>73699</v>
      </c>
    </row>
    <row r="349" spans="1:5" x14ac:dyDescent="0.2">
      <c r="A349" s="183">
        <v>1983</v>
      </c>
      <c r="B349" s="184">
        <v>26</v>
      </c>
      <c r="C349" s="189">
        <v>454508.78240267799</v>
      </c>
      <c r="D349" s="190">
        <v>310427.48962025315</v>
      </c>
      <c r="E349" s="190">
        <v>64499</v>
      </c>
    </row>
    <row r="350" spans="1:5" x14ac:dyDescent="0.2">
      <c r="A350" s="183">
        <v>1983</v>
      </c>
      <c r="B350" s="184">
        <v>27</v>
      </c>
      <c r="C350" s="189">
        <v>368452.91836465901</v>
      </c>
      <c r="D350" s="190">
        <v>271507.52658227843</v>
      </c>
      <c r="E350" s="190">
        <v>56968</v>
      </c>
    </row>
    <row r="351" spans="1:5" x14ac:dyDescent="0.2">
      <c r="A351" s="183">
        <v>1983</v>
      </c>
      <c r="B351" s="184">
        <v>28</v>
      </c>
      <c r="C351" s="189">
        <v>331254.21360504359</v>
      </c>
      <c r="D351" s="190">
        <v>237015.58329113919</v>
      </c>
      <c r="E351" s="190">
        <v>50025</v>
      </c>
    </row>
    <row r="352" spans="1:5" x14ac:dyDescent="0.2">
      <c r="A352" s="183">
        <v>1983</v>
      </c>
      <c r="B352" s="184">
        <v>29</v>
      </c>
      <c r="C352" s="189">
        <v>294569.44952589372</v>
      </c>
      <c r="D352" s="190">
        <v>206718.60607594933</v>
      </c>
      <c r="E352" s="190">
        <v>77259</v>
      </c>
    </row>
    <row r="353" spans="1:5" x14ac:dyDescent="0.2">
      <c r="A353" s="183">
        <v>1983</v>
      </c>
      <c r="B353" s="184">
        <v>30</v>
      </c>
      <c r="C353" s="189">
        <v>272355.20268836705</v>
      </c>
      <c r="D353" s="190">
        <v>180150.48759493665</v>
      </c>
      <c r="E353" s="190">
        <v>68693</v>
      </c>
    </row>
    <row r="354" spans="1:5" x14ac:dyDescent="0.2">
      <c r="A354" s="183">
        <v>1983</v>
      </c>
      <c r="B354" s="184">
        <v>31</v>
      </c>
      <c r="C354" s="189">
        <v>247182.25305138226</v>
      </c>
      <c r="D354" s="190">
        <v>156845.12050632908</v>
      </c>
      <c r="E354" s="190">
        <v>64562</v>
      </c>
    </row>
    <row r="355" spans="1:5" x14ac:dyDescent="0.2">
      <c r="A355" s="183">
        <v>1983</v>
      </c>
      <c r="B355" s="184">
        <v>32</v>
      </c>
      <c r="C355" s="189">
        <v>221208.18933130871</v>
      </c>
      <c r="D355" s="190">
        <v>136569.4511392405</v>
      </c>
      <c r="E355" s="190">
        <v>33567</v>
      </c>
    </row>
    <row r="356" spans="1:5" x14ac:dyDescent="0.2">
      <c r="A356" s="183">
        <v>1983</v>
      </c>
      <c r="B356" s="184">
        <v>33</v>
      </c>
      <c r="C356" s="189">
        <v>193599.03666229107</v>
      </c>
      <c r="D356" s="190">
        <v>118624.31848101265</v>
      </c>
      <c r="E356" s="190">
        <v>29657.163112215316</v>
      </c>
    </row>
    <row r="357" spans="1:5" x14ac:dyDescent="0.2">
      <c r="A357" s="183">
        <v>1983</v>
      </c>
      <c r="B357" s="184">
        <v>34</v>
      </c>
      <c r="C357" s="189">
        <v>164052.42284161542</v>
      </c>
      <c r="D357" s="190">
        <v>103242.77620253163</v>
      </c>
      <c r="E357" s="190">
        <v>21994.346040602453</v>
      </c>
    </row>
    <row r="358" spans="1:5" x14ac:dyDescent="0.2">
      <c r="A358" s="183">
        <v>1983</v>
      </c>
      <c r="B358" s="184">
        <v>35</v>
      </c>
      <c r="C358" s="189">
        <v>133005.87329143842</v>
      </c>
      <c r="D358" s="190">
        <v>89725.663291139237</v>
      </c>
      <c r="E358" s="190">
        <v>15110.494623521137</v>
      </c>
    </row>
    <row r="359" spans="1:5" x14ac:dyDescent="0.2">
      <c r="A359" s="183">
        <v>1983</v>
      </c>
      <c r="B359" s="184">
        <v>36</v>
      </c>
      <c r="C359" s="189">
        <v>101744.13861540364</v>
      </c>
      <c r="D359" s="190">
        <v>77839.926075949363</v>
      </c>
      <c r="E359" s="190">
        <v>9371.4206281923343</v>
      </c>
    </row>
    <row r="360" spans="1:5" x14ac:dyDescent="0.2">
      <c r="A360" s="183">
        <v>1983</v>
      </c>
      <c r="B360" s="184">
        <v>37</v>
      </c>
      <c r="C360" s="189">
        <v>72265.896423387268</v>
      </c>
      <c r="D360" s="190">
        <v>55287.430921913081</v>
      </c>
      <c r="E360" s="190">
        <v>5091.7609553452376</v>
      </c>
    </row>
    <row r="361" spans="1:5" x14ac:dyDescent="0.2">
      <c r="A361" s="183">
        <v>1983</v>
      </c>
      <c r="B361" s="184">
        <v>38</v>
      </c>
      <c r="C361" s="189">
        <v>0</v>
      </c>
      <c r="D361" s="190">
        <v>0</v>
      </c>
      <c r="E361" s="190">
        <v>0</v>
      </c>
    </row>
    <row r="362" spans="1:5" x14ac:dyDescent="0.2">
      <c r="A362" s="183">
        <v>1983</v>
      </c>
      <c r="B362" s="184">
        <v>39</v>
      </c>
      <c r="C362" s="189">
        <v>0</v>
      </c>
      <c r="D362" s="190">
        <v>0</v>
      </c>
      <c r="E362" s="190">
        <v>0</v>
      </c>
    </row>
    <row r="363" spans="1:5" ht="13.5" thickBot="1" x14ac:dyDescent="0.25">
      <c r="A363" s="185">
        <v>1983</v>
      </c>
      <c r="B363" s="186">
        <v>40</v>
      </c>
      <c r="C363" s="191">
        <v>0</v>
      </c>
      <c r="D363" s="192">
        <v>0</v>
      </c>
      <c r="E363" s="190">
        <v>0</v>
      </c>
    </row>
    <row r="364" spans="1:5" x14ac:dyDescent="0.2">
      <c r="A364" s="181">
        <v>1984</v>
      </c>
      <c r="B364" s="182">
        <v>1</v>
      </c>
      <c r="C364" s="187">
        <v>10407770</v>
      </c>
      <c r="D364" s="188">
        <v>3557322</v>
      </c>
      <c r="E364" s="188">
        <v>556309.66109011683</v>
      </c>
    </row>
    <row r="365" spans="1:5" x14ac:dyDescent="0.2">
      <c r="A365" s="183">
        <v>1984</v>
      </c>
      <c r="B365" s="184">
        <v>2</v>
      </c>
      <c r="C365" s="189">
        <v>10297997</v>
      </c>
      <c r="D365" s="190">
        <v>3527521</v>
      </c>
      <c r="E365" s="190">
        <v>553023.89231095486</v>
      </c>
    </row>
    <row r="366" spans="1:5" x14ac:dyDescent="0.2">
      <c r="A366" s="183">
        <v>1984</v>
      </c>
      <c r="B366" s="184">
        <v>3</v>
      </c>
      <c r="C366" s="189">
        <v>10130948</v>
      </c>
      <c r="D366" s="190">
        <v>3490587</v>
      </c>
      <c r="E366" s="190">
        <v>545666.45727050351</v>
      </c>
    </row>
    <row r="367" spans="1:5" x14ac:dyDescent="0.2">
      <c r="A367" s="183">
        <v>1984</v>
      </c>
      <c r="B367" s="184">
        <v>4</v>
      </c>
      <c r="C367" s="189">
        <v>10035595</v>
      </c>
      <c r="D367" s="190">
        <v>3464306</v>
      </c>
      <c r="E367" s="190">
        <v>538760.89546332881</v>
      </c>
    </row>
    <row r="368" spans="1:5" x14ac:dyDescent="0.2">
      <c r="A368" s="183">
        <v>1984</v>
      </c>
      <c r="B368" s="184">
        <v>5</v>
      </c>
      <c r="C368" s="189">
        <v>9870349</v>
      </c>
      <c r="D368" s="190">
        <v>3451859</v>
      </c>
      <c r="E368" s="190">
        <v>531641.04583208368</v>
      </c>
    </row>
    <row r="369" spans="1:5" x14ac:dyDescent="0.2">
      <c r="A369" s="183">
        <v>1984</v>
      </c>
      <c r="B369" s="184">
        <v>6</v>
      </c>
      <c r="C369" s="189">
        <v>9548854</v>
      </c>
      <c r="D369" s="190">
        <v>3389067</v>
      </c>
      <c r="E369" s="190">
        <v>520339.54831474496</v>
      </c>
    </row>
    <row r="370" spans="1:5" x14ac:dyDescent="0.2">
      <c r="A370" s="183">
        <v>1984</v>
      </c>
      <c r="B370" s="184">
        <v>7</v>
      </c>
      <c r="C370" s="189">
        <v>9207570</v>
      </c>
      <c r="D370" s="190">
        <v>3326807</v>
      </c>
      <c r="E370" s="190">
        <v>508308.05260067468</v>
      </c>
    </row>
    <row r="371" spans="1:5" x14ac:dyDescent="0.2">
      <c r="A371" s="183">
        <v>1984</v>
      </c>
      <c r="B371" s="184">
        <v>8</v>
      </c>
      <c r="C371" s="189">
        <v>8567087</v>
      </c>
      <c r="D371" s="190">
        <v>3170438</v>
      </c>
      <c r="E371" s="190">
        <v>493260.93670747802</v>
      </c>
    </row>
    <row r="372" spans="1:5" x14ac:dyDescent="0.2">
      <c r="A372" s="183">
        <v>1984</v>
      </c>
      <c r="B372" s="184">
        <v>9</v>
      </c>
      <c r="C372" s="189">
        <v>8068743</v>
      </c>
      <c r="D372" s="190">
        <v>3078748</v>
      </c>
      <c r="E372" s="190">
        <v>478037.28396113805</v>
      </c>
    </row>
    <row r="373" spans="1:5" x14ac:dyDescent="0.2">
      <c r="A373" s="183">
        <v>1984</v>
      </c>
      <c r="B373" s="184">
        <v>10</v>
      </c>
      <c r="C373" s="189">
        <v>7510017</v>
      </c>
      <c r="D373" s="190">
        <v>2938224</v>
      </c>
      <c r="E373" s="190">
        <v>459328.34272940119</v>
      </c>
    </row>
    <row r="374" spans="1:5" x14ac:dyDescent="0.2">
      <c r="A374" s="183">
        <v>1984</v>
      </c>
      <c r="B374" s="184">
        <v>11</v>
      </c>
      <c r="C374" s="189">
        <v>6843004</v>
      </c>
      <c r="D374" s="190">
        <v>2765158</v>
      </c>
      <c r="E374" s="190">
        <v>441203</v>
      </c>
    </row>
    <row r="375" spans="1:5" x14ac:dyDescent="0.2">
      <c r="A375" s="183">
        <v>1984</v>
      </c>
      <c r="B375" s="184">
        <v>12</v>
      </c>
      <c r="C375" s="189">
        <v>6106625</v>
      </c>
      <c r="D375" s="190">
        <v>2540321</v>
      </c>
      <c r="E375" s="190">
        <v>400990</v>
      </c>
    </row>
    <row r="376" spans="1:5" x14ac:dyDescent="0.2">
      <c r="A376" s="183">
        <v>1984</v>
      </c>
      <c r="B376" s="184">
        <v>13</v>
      </c>
      <c r="C376" s="189">
        <v>5342215</v>
      </c>
      <c r="D376" s="190">
        <v>2332498</v>
      </c>
      <c r="E376" s="190">
        <v>379820</v>
      </c>
    </row>
    <row r="377" spans="1:5" x14ac:dyDescent="0.2">
      <c r="A377" s="183">
        <v>1984</v>
      </c>
      <c r="B377" s="184">
        <v>14</v>
      </c>
      <c r="C377" s="189">
        <v>4635653</v>
      </c>
      <c r="D377" s="190">
        <v>2090259</v>
      </c>
      <c r="E377" s="190">
        <v>346195</v>
      </c>
    </row>
    <row r="378" spans="1:5" x14ac:dyDescent="0.2">
      <c r="A378" s="183">
        <v>1984</v>
      </c>
      <c r="B378" s="184">
        <v>15</v>
      </c>
      <c r="C378" s="189">
        <v>3903893</v>
      </c>
      <c r="D378" s="190">
        <v>1859267</v>
      </c>
      <c r="E378" s="190">
        <v>315644</v>
      </c>
    </row>
    <row r="379" spans="1:5" x14ac:dyDescent="0.2">
      <c r="A379" s="183">
        <v>1984</v>
      </c>
      <c r="B379" s="184">
        <v>16</v>
      </c>
      <c r="C379" s="189">
        <v>3233758</v>
      </c>
      <c r="D379" s="190">
        <v>1618847</v>
      </c>
      <c r="E379" s="190">
        <v>281863</v>
      </c>
    </row>
    <row r="380" spans="1:5" x14ac:dyDescent="0.2">
      <c r="A380" s="183">
        <v>1984</v>
      </c>
      <c r="B380" s="184">
        <v>17</v>
      </c>
      <c r="C380" s="189">
        <v>2681484</v>
      </c>
      <c r="D380" s="190">
        <v>1394115</v>
      </c>
      <c r="E380" s="190">
        <v>248641</v>
      </c>
    </row>
    <row r="381" spans="1:5" x14ac:dyDescent="0.2">
      <c r="A381" s="183">
        <v>1984</v>
      </c>
      <c r="B381" s="184">
        <v>18</v>
      </c>
      <c r="C381" s="189">
        <v>2238695</v>
      </c>
      <c r="D381" s="190">
        <v>1219254</v>
      </c>
      <c r="E381" s="190">
        <v>222017</v>
      </c>
    </row>
    <row r="382" spans="1:5" x14ac:dyDescent="0.2">
      <c r="A382" s="183">
        <v>1984</v>
      </c>
      <c r="B382" s="184">
        <v>19</v>
      </c>
      <c r="C382" s="189">
        <v>1885341</v>
      </c>
      <c r="D382" s="190">
        <v>1066249</v>
      </c>
      <c r="E382" s="190">
        <v>197892</v>
      </c>
    </row>
    <row r="383" spans="1:5" x14ac:dyDescent="0.2">
      <c r="A383" s="183">
        <v>1984</v>
      </c>
      <c r="B383" s="184">
        <v>20</v>
      </c>
      <c r="C383" s="189">
        <v>1614133</v>
      </c>
      <c r="D383" s="190">
        <v>968857</v>
      </c>
      <c r="E383" s="190">
        <v>183087</v>
      </c>
    </row>
    <row r="384" spans="1:5" x14ac:dyDescent="0.2">
      <c r="A384" s="183">
        <v>1984</v>
      </c>
      <c r="B384" s="184">
        <v>21</v>
      </c>
      <c r="C384" s="189">
        <v>1395151</v>
      </c>
      <c r="D384" s="190">
        <v>870583</v>
      </c>
      <c r="E384" s="190">
        <v>166197</v>
      </c>
    </row>
    <row r="385" spans="1:5" x14ac:dyDescent="0.2">
      <c r="A385" s="183">
        <v>1984</v>
      </c>
      <c r="B385" s="184">
        <v>22</v>
      </c>
      <c r="C385" s="189">
        <v>1184356.5359697</v>
      </c>
      <c r="D385" s="190">
        <v>762985</v>
      </c>
      <c r="E385" s="190">
        <v>147176</v>
      </c>
    </row>
    <row r="386" spans="1:5" x14ac:dyDescent="0.2">
      <c r="A386" s="183">
        <v>1984</v>
      </c>
      <c r="B386" s="184">
        <v>23</v>
      </c>
      <c r="C386" s="189">
        <v>1022308.55716714</v>
      </c>
      <c r="D386" s="190">
        <v>671522.00311942969</v>
      </c>
      <c r="E386" s="190">
        <v>132956</v>
      </c>
    </row>
    <row r="387" spans="1:5" x14ac:dyDescent="0.2">
      <c r="A387" s="183">
        <v>1984</v>
      </c>
      <c r="B387" s="184">
        <v>24</v>
      </c>
      <c r="C387" s="189">
        <v>879933.62453295803</v>
      </c>
      <c r="D387" s="190">
        <v>589919.32932263822</v>
      </c>
      <c r="E387" s="190">
        <v>115856</v>
      </c>
    </row>
    <row r="388" spans="1:5" x14ac:dyDescent="0.2">
      <c r="A388" s="183">
        <v>1984</v>
      </c>
      <c r="B388" s="184">
        <v>25</v>
      </c>
      <c r="C388" s="189">
        <v>769444.78240267804</v>
      </c>
      <c r="D388" s="190">
        <v>517496.95632798586</v>
      </c>
      <c r="E388" s="190">
        <v>101835</v>
      </c>
    </row>
    <row r="389" spans="1:5" x14ac:dyDescent="0.2">
      <c r="A389" s="183">
        <v>1984</v>
      </c>
      <c r="B389" s="184">
        <v>26</v>
      </c>
      <c r="C389" s="189">
        <v>617204.91836465895</v>
      </c>
      <c r="D389" s="190">
        <v>452894.83957219264</v>
      </c>
      <c r="E389" s="190">
        <v>90160</v>
      </c>
    </row>
    <row r="390" spans="1:5" x14ac:dyDescent="0.2">
      <c r="A390" s="183">
        <v>1984</v>
      </c>
      <c r="B390" s="184">
        <v>27</v>
      </c>
      <c r="C390" s="189">
        <v>590997.75745180261</v>
      </c>
      <c r="D390" s="190">
        <v>396112.97905525856</v>
      </c>
      <c r="E390" s="190">
        <v>79574</v>
      </c>
    </row>
    <row r="391" spans="1:5" x14ac:dyDescent="0.2">
      <c r="A391" s="183">
        <v>1984</v>
      </c>
      <c r="B391" s="184">
        <v>28</v>
      </c>
      <c r="C391" s="189">
        <v>531331.10807195853</v>
      </c>
      <c r="D391" s="190">
        <v>345791.3302139038</v>
      </c>
      <c r="E391" s="190">
        <v>104960</v>
      </c>
    </row>
    <row r="392" spans="1:5" x14ac:dyDescent="0.2">
      <c r="A392" s="183">
        <v>1984</v>
      </c>
      <c r="B392" s="184">
        <v>29</v>
      </c>
      <c r="C392" s="189">
        <v>472488.81853425252</v>
      </c>
      <c r="D392" s="190">
        <v>301589.88190730842</v>
      </c>
      <c r="E392" s="190">
        <v>105814</v>
      </c>
    </row>
    <row r="393" spans="1:5" x14ac:dyDescent="0.2">
      <c r="A393" s="183">
        <v>1984</v>
      </c>
      <c r="B393" s="184">
        <v>30</v>
      </c>
      <c r="C393" s="189">
        <v>436857.21023344464</v>
      </c>
      <c r="D393" s="190">
        <v>262828.61185383244</v>
      </c>
      <c r="E393" s="391">
        <v>104186</v>
      </c>
    </row>
    <row r="394" spans="1:5" x14ac:dyDescent="0.2">
      <c r="A394" s="183">
        <v>1984</v>
      </c>
      <c r="B394" s="184">
        <v>31</v>
      </c>
      <c r="C394" s="189">
        <v>396479.84845290583</v>
      </c>
      <c r="D394" s="190">
        <v>228827.497771836</v>
      </c>
      <c r="E394" s="190">
        <v>3846</v>
      </c>
    </row>
    <row r="395" spans="1:5" x14ac:dyDescent="0.2">
      <c r="A395" s="183">
        <v>1984</v>
      </c>
      <c r="B395" s="184">
        <v>32</v>
      </c>
      <c r="C395" s="189">
        <v>354817.50125640148</v>
      </c>
      <c r="D395" s="190">
        <v>199246.52852049909</v>
      </c>
      <c r="E395" s="190">
        <v>3542.6876121741579</v>
      </c>
    </row>
    <row r="396" spans="1:5" x14ac:dyDescent="0.2">
      <c r="A396" s="183">
        <v>1984</v>
      </c>
      <c r="B396" s="184">
        <v>33</v>
      </c>
      <c r="C396" s="189">
        <v>310532.47459694394</v>
      </c>
      <c r="D396" s="190">
        <v>173065.67067736186</v>
      </c>
      <c r="E396" s="190">
        <v>3130.0403482549409</v>
      </c>
    </row>
    <row r="397" spans="1:5" x14ac:dyDescent="0.2">
      <c r="A397" s="183">
        <v>1984</v>
      </c>
      <c r="B397" s="184">
        <v>34</v>
      </c>
      <c r="C397" s="189">
        <v>263139.76405520912</v>
      </c>
      <c r="D397" s="190">
        <v>150624.93538324421</v>
      </c>
      <c r="E397" s="190">
        <v>2321.3006004681401</v>
      </c>
    </row>
    <row r="398" spans="1:5" x14ac:dyDescent="0.2">
      <c r="A398" s="183">
        <v>1984</v>
      </c>
      <c r="B398" s="184">
        <v>35</v>
      </c>
      <c r="C398" s="189">
        <v>213341.1595490796</v>
      </c>
      <c r="D398" s="190">
        <v>130904.28921568629</v>
      </c>
      <c r="E398" s="190">
        <v>1594.7735012533906</v>
      </c>
    </row>
    <row r="399" spans="1:5" x14ac:dyDescent="0.2">
      <c r="A399" s="183">
        <v>1984</v>
      </c>
      <c r="B399" s="184">
        <v>36</v>
      </c>
      <c r="C399" s="189">
        <v>163197.39852367653</v>
      </c>
      <c r="D399" s="190">
        <v>113563.7210338681</v>
      </c>
      <c r="E399" s="190">
        <v>989.06711257992538</v>
      </c>
    </row>
    <row r="400" spans="1:5" x14ac:dyDescent="0.2">
      <c r="A400" s="183">
        <v>1984</v>
      </c>
      <c r="B400" s="184">
        <v>37</v>
      </c>
      <c r="C400" s="189">
        <v>115914.35594003602</v>
      </c>
      <c r="D400" s="190">
        <v>80661.001344852761</v>
      </c>
      <c r="E400" s="190">
        <v>537.38846071003172</v>
      </c>
    </row>
    <row r="401" spans="1:5" x14ac:dyDescent="0.2">
      <c r="A401" s="183">
        <v>1984</v>
      </c>
      <c r="B401" s="184">
        <v>38</v>
      </c>
      <c r="C401" s="189">
        <v>0</v>
      </c>
      <c r="D401" s="190">
        <v>0</v>
      </c>
      <c r="E401" s="190">
        <v>0</v>
      </c>
    </row>
    <row r="402" spans="1:5" x14ac:dyDescent="0.2">
      <c r="A402" s="183">
        <v>1984</v>
      </c>
      <c r="B402" s="184">
        <v>39</v>
      </c>
      <c r="C402" s="189">
        <v>0</v>
      </c>
      <c r="D402" s="190">
        <v>0</v>
      </c>
      <c r="E402" s="190">
        <v>0</v>
      </c>
    </row>
    <row r="403" spans="1:5" ht="13.5" thickBot="1" x14ac:dyDescent="0.25">
      <c r="A403" s="185">
        <v>1984</v>
      </c>
      <c r="B403" s="186">
        <v>40</v>
      </c>
      <c r="C403" s="191">
        <v>0</v>
      </c>
      <c r="D403" s="192">
        <v>0</v>
      </c>
      <c r="E403" s="190">
        <v>0</v>
      </c>
    </row>
    <row r="404" spans="1:5" x14ac:dyDescent="0.2">
      <c r="A404" s="181">
        <v>1985</v>
      </c>
      <c r="B404" s="182">
        <v>1</v>
      </c>
      <c r="C404" s="187">
        <v>10531723</v>
      </c>
      <c r="D404" s="188">
        <v>3943446</v>
      </c>
      <c r="E404" s="188">
        <v>565208.68243446539</v>
      </c>
    </row>
    <row r="405" spans="1:5" x14ac:dyDescent="0.2">
      <c r="A405" s="183">
        <v>1985</v>
      </c>
      <c r="B405" s="184">
        <v>2</v>
      </c>
      <c r="C405" s="189">
        <v>10430492</v>
      </c>
      <c r="D405" s="190">
        <v>3893445</v>
      </c>
      <c r="E405" s="190">
        <v>561870.35277322016</v>
      </c>
    </row>
    <row r="406" spans="1:5" x14ac:dyDescent="0.2">
      <c r="A406" s="183">
        <v>1985</v>
      </c>
      <c r="B406" s="184">
        <v>3</v>
      </c>
      <c r="C406" s="189">
        <v>10275898</v>
      </c>
      <c r="D406" s="190">
        <v>3877033</v>
      </c>
      <c r="E406" s="190">
        <v>554395.22433996247</v>
      </c>
    </row>
    <row r="407" spans="1:5" x14ac:dyDescent="0.2">
      <c r="A407" s="183">
        <v>1985</v>
      </c>
      <c r="B407" s="184">
        <v>4</v>
      </c>
      <c r="C407" s="189">
        <v>10162403</v>
      </c>
      <c r="D407" s="190">
        <v>3864320</v>
      </c>
      <c r="E407" s="190">
        <v>547379.19754140801</v>
      </c>
    </row>
    <row r="408" spans="1:5" x14ac:dyDescent="0.2">
      <c r="A408" s="183">
        <v>1985</v>
      </c>
      <c r="B408" s="184">
        <v>5</v>
      </c>
      <c r="C408" s="189">
        <v>9989364</v>
      </c>
      <c r="D408" s="190">
        <v>3822957</v>
      </c>
      <c r="E408" s="190">
        <v>540145.45505827013</v>
      </c>
    </row>
    <row r="409" spans="1:5" x14ac:dyDescent="0.2">
      <c r="A409" s="183">
        <v>1985</v>
      </c>
      <c r="B409" s="184">
        <v>6</v>
      </c>
      <c r="C409" s="189">
        <v>9732009</v>
      </c>
      <c r="D409" s="190">
        <v>3769185</v>
      </c>
      <c r="E409" s="190">
        <v>528663.17285451619</v>
      </c>
    </row>
    <row r="410" spans="1:5" x14ac:dyDescent="0.2">
      <c r="A410" s="183">
        <v>1985</v>
      </c>
      <c r="B410" s="184">
        <v>7</v>
      </c>
      <c r="C410" s="189">
        <v>9214337</v>
      </c>
      <c r="D410" s="190">
        <v>3609242</v>
      </c>
      <c r="E410" s="190">
        <v>516439.21501970169</v>
      </c>
    </row>
    <row r="411" spans="1:5" x14ac:dyDescent="0.2">
      <c r="A411" s="183">
        <v>1985</v>
      </c>
      <c r="B411" s="184">
        <v>8</v>
      </c>
      <c r="C411" s="189">
        <v>8862556</v>
      </c>
      <c r="D411" s="190">
        <v>3539319</v>
      </c>
      <c r="E411" s="190">
        <v>501151.39756248397</v>
      </c>
    </row>
    <row r="412" spans="1:5" x14ac:dyDescent="0.2">
      <c r="A412" s="183">
        <v>1985</v>
      </c>
      <c r="B412" s="184">
        <v>9</v>
      </c>
      <c r="C412" s="189">
        <v>8418552</v>
      </c>
      <c r="D412" s="190">
        <v>3402894</v>
      </c>
      <c r="E412" s="190">
        <v>485684.21927595622</v>
      </c>
    </row>
    <row r="413" spans="1:5" x14ac:dyDescent="0.2">
      <c r="A413" s="183">
        <v>1985</v>
      </c>
      <c r="B413" s="184">
        <v>10</v>
      </c>
      <c r="C413" s="189">
        <v>7822933</v>
      </c>
      <c r="D413" s="190">
        <v>3207938</v>
      </c>
      <c r="E413" s="190">
        <v>466676</v>
      </c>
    </row>
    <row r="414" spans="1:5" x14ac:dyDescent="0.2">
      <c r="A414" s="183">
        <v>1985</v>
      </c>
      <c r="B414" s="184">
        <v>11</v>
      </c>
      <c r="C414" s="189">
        <v>7190935</v>
      </c>
      <c r="D414" s="190">
        <v>3023105</v>
      </c>
      <c r="E414" s="190">
        <v>436654</v>
      </c>
    </row>
    <row r="415" spans="1:5" x14ac:dyDescent="0.2">
      <c r="A415" s="183">
        <v>1985</v>
      </c>
      <c r="B415" s="184">
        <v>12</v>
      </c>
      <c r="C415" s="189">
        <v>6469338</v>
      </c>
      <c r="D415" s="190">
        <v>2788281</v>
      </c>
      <c r="E415" s="190">
        <v>414039</v>
      </c>
    </row>
    <row r="416" spans="1:5" x14ac:dyDescent="0.2">
      <c r="A416" s="183">
        <v>1985</v>
      </c>
      <c r="B416" s="184">
        <v>13</v>
      </c>
      <c r="C416" s="189">
        <v>5773762</v>
      </c>
      <c r="D416" s="190">
        <v>2546266</v>
      </c>
      <c r="E416" s="190">
        <v>385271</v>
      </c>
    </row>
    <row r="417" spans="1:5" x14ac:dyDescent="0.2">
      <c r="A417" s="183">
        <v>1985</v>
      </c>
      <c r="B417" s="184">
        <v>14</v>
      </c>
      <c r="C417" s="189">
        <v>4987414</v>
      </c>
      <c r="D417" s="190">
        <v>2269853</v>
      </c>
      <c r="E417" s="190">
        <v>351288</v>
      </c>
    </row>
    <row r="418" spans="1:5" x14ac:dyDescent="0.2">
      <c r="A418" s="183">
        <v>1985</v>
      </c>
      <c r="B418" s="184">
        <v>15</v>
      </c>
      <c r="C418" s="189">
        <v>4188891.1260590102</v>
      </c>
      <c r="D418" s="190">
        <v>2004994</v>
      </c>
      <c r="E418" s="190">
        <v>319309</v>
      </c>
    </row>
    <row r="419" spans="1:5" x14ac:dyDescent="0.2">
      <c r="A419" s="183">
        <v>1985</v>
      </c>
      <c r="B419" s="184">
        <v>16</v>
      </c>
      <c r="C419" s="189">
        <v>3540923.8185275798</v>
      </c>
      <c r="D419" s="190">
        <v>1721077</v>
      </c>
      <c r="E419" s="190">
        <v>280655</v>
      </c>
    </row>
    <row r="420" spans="1:5" x14ac:dyDescent="0.2">
      <c r="A420" s="183">
        <v>1985</v>
      </c>
      <c r="B420" s="184">
        <v>17</v>
      </c>
      <c r="C420" s="189">
        <v>2981578.0026826099</v>
      </c>
      <c r="D420" s="190">
        <v>1495592</v>
      </c>
      <c r="E420" s="190">
        <v>251190</v>
      </c>
    </row>
    <row r="421" spans="1:5" x14ac:dyDescent="0.2">
      <c r="A421" s="183">
        <v>1985</v>
      </c>
      <c r="B421" s="184">
        <v>18</v>
      </c>
      <c r="C421" s="189">
        <v>2518983.01268205</v>
      </c>
      <c r="D421" s="190">
        <v>1301325</v>
      </c>
      <c r="E421" s="190">
        <v>223446</v>
      </c>
    </row>
    <row r="422" spans="1:5" x14ac:dyDescent="0.2">
      <c r="A422" s="183">
        <v>1985</v>
      </c>
      <c r="B422" s="184">
        <v>19</v>
      </c>
      <c r="C422" s="189">
        <v>2172298.4283431899</v>
      </c>
      <c r="D422" s="190">
        <v>1186889</v>
      </c>
      <c r="E422" s="190">
        <v>209045</v>
      </c>
    </row>
    <row r="423" spans="1:5" x14ac:dyDescent="0.2">
      <c r="A423" s="183">
        <v>1985</v>
      </c>
      <c r="B423" s="184">
        <v>20</v>
      </c>
      <c r="C423" s="189">
        <v>1867812.8355789699</v>
      </c>
      <c r="D423" s="190">
        <v>1063935</v>
      </c>
      <c r="E423" s="190">
        <v>190527</v>
      </c>
    </row>
    <row r="424" spans="1:5" x14ac:dyDescent="0.2">
      <c r="A424" s="183">
        <v>1985</v>
      </c>
      <c r="B424" s="184">
        <v>21</v>
      </c>
      <c r="C424" s="189">
        <v>1572684.5359697</v>
      </c>
      <c r="D424" s="190">
        <v>938761</v>
      </c>
      <c r="E424" s="190">
        <v>169835</v>
      </c>
    </row>
    <row r="425" spans="1:5" x14ac:dyDescent="0.2">
      <c r="A425" s="183">
        <v>1985</v>
      </c>
      <c r="B425" s="184">
        <v>22</v>
      </c>
      <c r="C425" s="189">
        <v>1355106.5571671401</v>
      </c>
      <c r="D425" s="190">
        <v>828709.55310778914</v>
      </c>
      <c r="E425" s="190">
        <v>153207</v>
      </c>
    </row>
    <row r="426" spans="1:5" x14ac:dyDescent="0.2">
      <c r="A426" s="183">
        <v>1985</v>
      </c>
      <c r="B426" s="184">
        <v>23</v>
      </c>
      <c r="C426" s="189">
        <v>1153291.6245329599</v>
      </c>
      <c r="D426" s="190">
        <v>729367.81077891437</v>
      </c>
      <c r="E426" s="190">
        <v>133632</v>
      </c>
    </row>
    <row r="427" spans="1:5" x14ac:dyDescent="0.2">
      <c r="A427" s="183">
        <v>1985</v>
      </c>
      <c r="B427" s="184">
        <v>24</v>
      </c>
      <c r="C427" s="189">
        <v>999212.78240267804</v>
      </c>
      <c r="D427" s="190">
        <v>640735.77301337535</v>
      </c>
      <c r="E427" s="190">
        <v>116975</v>
      </c>
    </row>
    <row r="428" spans="1:5" x14ac:dyDescent="0.2">
      <c r="A428" s="183">
        <v>1985</v>
      </c>
      <c r="B428" s="184">
        <v>25</v>
      </c>
      <c r="C428" s="189">
        <v>791095.91836465895</v>
      </c>
      <c r="D428" s="190">
        <v>562074.83949645958</v>
      </c>
      <c r="E428" s="190">
        <v>103490</v>
      </c>
    </row>
    <row r="429" spans="1:5" x14ac:dyDescent="0.2">
      <c r="A429" s="183">
        <v>1985</v>
      </c>
      <c r="B429" s="184">
        <v>26</v>
      </c>
      <c r="C429" s="189">
        <v>389727.77510917035</v>
      </c>
      <c r="D429" s="190">
        <v>491907.80959874124</v>
      </c>
      <c r="E429" s="190">
        <v>90163</v>
      </c>
    </row>
    <row r="430" spans="1:5" x14ac:dyDescent="0.2">
      <c r="A430" s="183">
        <v>1985</v>
      </c>
      <c r="B430" s="184">
        <v>27</v>
      </c>
      <c r="C430" s="189">
        <v>373179.5296065947</v>
      </c>
      <c r="D430" s="190">
        <v>430234.68332022033</v>
      </c>
      <c r="E430" s="190">
        <v>120979</v>
      </c>
    </row>
    <row r="431" spans="1:5" x14ac:dyDescent="0.2">
      <c r="A431" s="183">
        <v>1985</v>
      </c>
      <c r="B431" s="184">
        <v>28</v>
      </c>
      <c r="C431" s="189">
        <v>335503.63004857028</v>
      </c>
      <c r="D431" s="190">
        <v>375578.26003147132</v>
      </c>
      <c r="E431" s="190">
        <v>117686</v>
      </c>
    </row>
    <row r="432" spans="1:5" x14ac:dyDescent="0.2">
      <c r="A432" s="183">
        <v>1985</v>
      </c>
      <c r="B432" s="184">
        <v>29</v>
      </c>
      <c r="C432" s="189">
        <v>298348.26413764805</v>
      </c>
      <c r="D432" s="190">
        <v>327569.23957513773</v>
      </c>
      <c r="E432" s="190">
        <v>114175</v>
      </c>
    </row>
    <row r="433" spans="1:5" x14ac:dyDescent="0.2">
      <c r="A433" s="183">
        <v>1985</v>
      </c>
      <c r="B433" s="184">
        <v>30</v>
      </c>
      <c r="C433" s="189">
        <v>275849.04708113271</v>
      </c>
      <c r="D433" s="190">
        <v>285469.02163650666</v>
      </c>
      <c r="E433" s="190">
        <v>4216</v>
      </c>
    </row>
    <row r="434" spans="1:5" x14ac:dyDescent="0.2">
      <c r="A434" s="183">
        <v>1985</v>
      </c>
      <c r="B434" s="184">
        <v>31</v>
      </c>
      <c r="C434" s="189">
        <v>250353.17220508363</v>
      </c>
      <c r="D434" s="190">
        <v>248539.00590086545</v>
      </c>
      <c r="E434" s="190">
        <v>3845.5066789626662</v>
      </c>
    </row>
    <row r="435" spans="1:5" x14ac:dyDescent="0.2">
      <c r="A435" s="183">
        <v>1985</v>
      </c>
      <c r="B435" s="184">
        <v>32</v>
      </c>
      <c r="C435" s="189">
        <v>224045.90634313819</v>
      </c>
      <c r="D435" s="190">
        <v>216409.89221085759</v>
      </c>
      <c r="E435" s="190">
        <v>3542.2331965923099</v>
      </c>
    </row>
    <row r="436" spans="1:5" x14ac:dyDescent="0.2">
      <c r="A436" s="183">
        <v>1985</v>
      </c>
      <c r="B436" s="184">
        <v>33</v>
      </c>
      <c r="C436" s="189">
        <v>196082.57617984287</v>
      </c>
      <c r="D436" s="190">
        <v>187973.78009441384</v>
      </c>
      <c r="E436" s="190">
        <v>3129.6388623601156</v>
      </c>
    </row>
    <row r="437" spans="1:5" x14ac:dyDescent="0.2">
      <c r="A437" s="183">
        <v>1985</v>
      </c>
      <c r="B437" s="184">
        <v>34</v>
      </c>
      <c r="C437" s="189">
        <v>166156.93060209558</v>
      </c>
      <c r="D437" s="190">
        <v>163599.96970889063</v>
      </c>
      <c r="E437" s="190">
        <v>2321.0028504888924</v>
      </c>
    </row>
    <row r="438" spans="1:5" x14ac:dyDescent="0.2">
      <c r="A438" s="183">
        <v>1985</v>
      </c>
      <c r="B438" s="184">
        <v>35</v>
      </c>
      <c r="C438" s="189">
        <v>134712.10772359621</v>
      </c>
      <c r="D438" s="190">
        <v>142180.56058221872</v>
      </c>
      <c r="E438" s="190">
        <v>1594.5689418883487</v>
      </c>
    </row>
    <row r="439" spans="1:5" x14ac:dyDescent="0.2">
      <c r="A439" s="183">
        <v>1985</v>
      </c>
      <c r="B439" s="184">
        <v>36</v>
      </c>
      <c r="C439" s="189">
        <v>103049.33926767448</v>
      </c>
      <c r="D439" s="190">
        <v>123346.25255704169</v>
      </c>
      <c r="E439" s="190">
        <v>988.94024632564276</v>
      </c>
    </row>
    <row r="440" spans="1:5" x14ac:dyDescent="0.2">
      <c r="A440" s="183">
        <v>1985</v>
      </c>
      <c r="B440" s="184">
        <v>37</v>
      </c>
      <c r="C440" s="189">
        <v>73192.942407876661</v>
      </c>
      <c r="D440" s="190">
        <v>87609.248383283673</v>
      </c>
      <c r="E440" s="190">
        <v>537.31953064427796</v>
      </c>
    </row>
    <row r="441" spans="1:5" x14ac:dyDescent="0.2">
      <c r="A441" s="183">
        <v>1985</v>
      </c>
      <c r="B441" s="184">
        <v>38</v>
      </c>
      <c r="C441" s="189">
        <v>0</v>
      </c>
      <c r="D441" s="190">
        <v>0</v>
      </c>
      <c r="E441" s="190">
        <v>0</v>
      </c>
    </row>
    <row r="442" spans="1:5" x14ac:dyDescent="0.2">
      <c r="A442" s="183">
        <v>1985</v>
      </c>
      <c r="B442" s="184">
        <v>39</v>
      </c>
      <c r="C442" s="189">
        <v>0</v>
      </c>
      <c r="D442" s="190">
        <v>0</v>
      </c>
      <c r="E442" s="190">
        <v>0</v>
      </c>
    </row>
    <row r="443" spans="1:5" ht="13.5" thickBot="1" x14ac:dyDescent="0.25">
      <c r="A443" s="185">
        <v>1985</v>
      </c>
      <c r="B443" s="186">
        <v>40</v>
      </c>
      <c r="C443" s="191">
        <v>0</v>
      </c>
      <c r="D443" s="192">
        <v>0</v>
      </c>
      <c r="E443" s="190">
        <v>0</v>
      </c>
    </row>
    <row r="444" spans="1:5" x14ac:dyDescent="0.2">
      <c r="A444" s="181">
        <v>1986</v>
      </c>
      <c r="B444" s="182">
        <v>1</v>
      </c>
      <c r="C444" s="187">
        <v>10694040</v>
      </c>
      <c r="D444" s="188">
        <v>4488215</v>
      </c>
      <c r="E444" s="188">
        <v>550197.38405984407</v>
      </c>
    </row>
    <row r="445" spans="1:5" x14ac:dyDescent="0.2">
      <c r="A445" s="183">
        <v>1986</v>
      </c>
      <c r="B445" s="184">
        <v>2</v>
      </c>
      <c r="C445" s="189">
        <v>10634544</v>
      </c>
      <c r="D445" s="190">
        <v>4480931</v>
      </c>
      <c r="E445" s="190">
        <v>546947.71662933799</v>
      </c>
    </row>
    <row r="446" spans="1:5" x14ac:dyDescent="0.2">
      <c r="A446" s="183">
        <v>1986</v>
      </c>
      <c r="B446" s="184">
        <v>3</v>
      </c>
      <c r="C446" s="189">
        <v>10488906</v>
      </c>
      <c r="D446" s="190">
        <v>4484704</v>
      </c>
      <c r="E446" s="190">
        <v>539671.11908703705</v>
      </c>
    </row>
    <row r="447" spans="1:5" x14ac:dyDescent="0.2">
      <c r="A447" s="183">
        <v>1986</v>
      </c>
      <c r="B447" s="184">
        <v>4</v>
      </c>
      <c r="C447" s="189">
        <v>10365672</v>
      </c>
      <c r="D447" s="190">
        <v>4456642</v>
      </c>
      <c r="E447" s="190">
        <v>532841.4299633106</v>
      </c>
    </row>
    <row r="448" spans="1:5" x14ac:dyDescent="0.2">
      <c r="A448" s="183">
        <v>1986</v>
      </c>
      <c r="B448" s="184">
        <v>5</v>
      </c>
      <c r="C448" s="189">
        <v>10213937</v>
      </c>
      <c r="D448" s="190">
        <v>4422916</v>
      </c>
      <c r="E448" s="190">
        <v>525799.80743542861</v>
      </c>
    </row>
    <row r="449" spans="1:5" x14ac:dyDescent="0.2">
      <c r="A449" s="183">
        <v>1986</v>
      </c>
      <c r="B449" s="184">
        <v>6</v>
      </c>
      <c r="C449" s="189">
        <v>9751543</v>
      </c>
      <c r="D449" s="190">
        <v>4277771</v>
      </c>
      <c r="E449" s="190">
        <v>514622.48155937961</v>
      </c>
    </row>
    <row r="450" spans="1:5" x14ac:dyDescent="0.2">
      <c r="A450" s="183">
        <v>1986</v>
      </c>
      <c r="B450" s="184">
        <v>7</v>
      </c>
      <c r="C450" s="189">
        <v>9500664</v>
      </c>
      <c r="D450" s="190">
        <v>4204278</v>
      </c>
      <c r="E450" s="190">
        <v>502723.17811166123</v>
      </c>
    </row>
    <row r="451" spans="1:5" x14ac:dyDescent="0.2">
      <c r="A451" s="183">
        <v>1986</v>
      </c>
      <c r="B451" s="184">
        <v>8</v>
      </c>
      <c r="C451" s="189">
        <v>9133672</v>
      </c>
      <c r="D451" s="190">
        <v>4032599</v>
      </c>
      <c r="E451" s="190">
        <v>487841.38766089105</v>
      </c>
    </row>
    <row r="452" spans="1:5" x14ac:dyDescent="0.2">
      <c r="A452" s="183">
        <v>1986</v>
      </c>
      <c r="B452" s="184">
        <v>9</v>
      </c>
      <c r="C452" s="189">
        <v>8664605</v>
      </c>
      <c r="D452" s="190">
        <v>3826961</v>
      </c>
      <c r="E452" s="190">
        <v>472785</v>
      </c>
    </row>
    <row r="453" spans="1:5" x14ac:dyDescent="0.2">
      <c r="A453" s="183">
        <v>1986</v>
      </c>
      <c r="B453" s="184">
        <v>10</v>
      </c>
      <c r="C453" s="189">
        <v>8134380</v>
      </c>
      <c r="D453" s="190">
        <v>3632338</v>
      </c>
      <c r="E453" s="190">
        <v>448378</v>
      </c>
    </row>
    <row r="454" spans="1:5" x14ac:dyDescent="0.2">
      <c r="A454" s="183">
        <v>1986</v>
      </c>
      <c r="B454" s="184">
        <v>11</v>
      </c>
      <c r="C454" s="189">
        <v>7503671</v>
      </c>
      <c r="D454" s="190">
        <v>3411979</v>
      </c>
      <c r="E454" s="190">
        <v>429740</v>
      </c>
    </row>
    <row r="455" spans="1:5" x14ac:dyDescent="0.2">
      <c r="A455" s="183">
        <v>1986</v>
      </c>
      <c r="B455" s="184">
        <v>12</v>
      </c>
      <c r="C455" s="189">
        <v>6870066</v>
      </c>
      <c r="D455" s="190">
        <v>3131364</v>
      </c>
      <c r="E455" s="190">
        <v>401047</v>
      </c>
    </row>
    <row r="456" spans="1:5" x14ac:dyDescent="0.2">
      <c r="A456" s="183">
        <v>1986</v>
      </c>
      <c r="B456" s="184">
        <v>13</v>
      </c>
      <c r="C456" s="189">
        <v>6089358</v>
      </c>
      <c r="D456" s="190">
        <v>2843482</v>
      </c>
      <c r="E456" s="190">
        <v>372285</v>
      </c>
    </row>
    <row r="457" spans="1:5" x14ac:dyDescent="0.2">
      <c r="A457" s="183">
        <v>1986</v>
      </c>
      <c r="B457" s="184">
        <v>14</v>
      </c>
      <c r="C457" s="189">
        <v>5334162</v>
      </c>
      <c r="D457" s="190">
        <v>2547188</v>
      </c>
      <c r="E457" s="190">
        <v>339506</v>
      </c>
    </row>
    <row r="458" spans="1:5" x14ac:dyDescent="0.2">
      <c r="A458" s="183">
        <v>1986</v>
      </c>
      <c r="B458" s="184">
        <v>15</v>
      </c>
      <c r="C458" s="189">
        <v>4578092</v>
      </c>
      <c r="D458" s="190">
        <v>2243371</v>
      </c>
      <c r="E458" s="190">
        <v>309507</v>
      </c>
    </row>
    <row r="459" spans="1:5" x14ac:dyDescent="0.2">
      <c r="A459" s="183">
        <v>1986</v>
      </c>
      <c r="B459" s="184">
        <v>16</v>
      </c>
      <c r="C459" s="189">
        <v>3902178.0026826099</v>
      </c>
      <c r="D459" s="190">
        <v>1904978</v>
      </c>
      <c r="E459" s="190">
        <v>270866</v>
      </c>
    </row>
    <row r="460" spans="1:5" x14ac:dyDescent="0.2">
      <c r="A460" s="183">
        <v>1986</v>
      </c>
      <c r="B460" s="184">
        <v>17</v>
      </c>
      <c r="C460" s="189">
        <v>3361098.01268205</v>
      </c>
      <c r="D460" s="190">
        <v>1678087</v>
      </c>
      <c r="E460" s="190">
        <v>245265</v>
      </c>
    </row>
    <row r="461" spans="1:5" x14ac:dyDescent="0.2">
      <c r="A461" s="183">
        <v>1986</v>
      </c>
      <c r="B461" s="184">
        <v>18</v>
      </c>
      <c r="C461" s="189">
        <v>2939455.4283431899</v>
      </c>
      <c r="D461" s="190">
        <v>1542385</v>
      </c>
      <c r="E461" s="190">
        <v>231016</v>
      </c>
    </row>
    <row r="462" spans="1:5" x14ac:dyDescent="0.2">
      <c r="A462" s="183">
        <v>1986</v>
      </c>
      <c r="B462" s="184">
        <v>19</v>
      </c>
      <c r="C462" s="189">
        <v>2590793.8355789701</v>
      </c>
      <c r="D462" s="190">
        <v>1403920</v>
      </c>
      <c r="E462" s="190">
        <v>213418</v>
      </c>
    </row>
    <row r="463" spans="1:5" x14ac:dyDescent="0.2">
      <c r="A463" s="183">
        <v>1986</v>
      </c>
      <c r="B463" s="184">
        <v>20</v>
      </c>
      <c r="C463" s="189">
        <v>2259558.5359697002</v>
      </c>
      <c r="D463" s="190">
        <v>1253188</v>
      </c>
      <c r="E463" s="190">
        <v>191128</v>
      </c>
    </row>
    <row r="464" spans="1:5" x14ac:dyDescent="0.2">
      <c r="A464" s="183">
        <v>1986</v>
      </c>
      <c r="B464" s="184">
        <v>21</v>
      </c>
      <c r="C464" s="189">
        <v>1918985.5571671401</v>
      </c>
      <c r="D464" s="190">
        <v>1108807.4820744866</v>
      </c>
      <c r="E464" s="190">
        <v>171856</v>
      </c>
    </row>
    <row r="465" spans="1:5" x14ac:dyDescent="0.2">
      <c r="A465" s="183">
        <v>1986</v>
      </c>
      <c r="B465" s="184">
        <v>22</v>
      </c>
      <c r="C465" s="189">
        <v>1630230.6245329599</v>
      </c>
      <c r="D465" s="190">
        <v>978821.39644970419</v>
      </c>
      <c r="E465" s="190">
        <v>148808</v>
      </c>
    </row>
    <row r="466" spans="1:5" x14ac:dyDescent="0.2">
      <c r="A466" s="183">
        <v>1986</v>
      </c>
      <c r="B466" s="184">
        <v>23</v>
      </c>
      <c r="C466" s="189">
        <v>1255112.78240268</v>
      </c>
      <c r="D466" s="190">
        <v>861484.96345283696</v>
      </c>
      <c r="E466" s="190">
        <v>143488</v>
      </c>
    </row>
    <row r="467" spans="1:5" x14ac:dyDescent="0.2">
      <c r="A467" s="183">
        <v>1986</v>
      </c>
      <c r="B467" s="184">
        <v>24</v>
      </c>
      <c r="C467" s="189">
        <v>997527.91836465895</v>
      </c>
      <c r="D467" s="190">
        <v>756798.18308388453</v>
      </c>
      <c r="E467" s="190">
        <v>128585</v>
      </c>
    </row>
    <row r="468" spans="1:5" x14ac:dyDescent="0.2">
      <c r="A468" s="183">
        <v>1986</v>
      </c>
      <c r="B468" s="184">
        <v>25</v>
      </c>
      <c r="C468" s="189">
        <v>566762.93333333335</v>
      </c>
      <c r="D468" s="190">
        <v>663888.6655064394</v>
      </c>
      <c r="E468" s="190">
        <v>115523</v>
      </c>
    </row>
    <row r="469" spans="1:5" x14ac:dyDescent="0.2">
      <c r="A469" s="183">
        <v>1986</v>
      </c>
      <c r="B469" s="184">
        <v>26</v>
      </c>
      <c r="C469" s="189">
        <v>427425.8666666667</v>
      </c>
      <c r="D469" s="190">
        <v>581011.63104768551</v>
      </c>
      <c r="E469" s="190">
        <v>182131</v>
      </c>
    </row>
    <row r="470" spans="1:5" x14ac:dyDescent="0.2">
      <c r="A470" s="183">
        <v>1986</v>
      </c>
      <c r="B470" s="184">
        <v>27</v>
      </c>
      <c r="C470" s="189">
        <v>409276.92110134271</v>
      </c>
      <c r="D470" s="190">
        <v>508167.07970762276</v>
      </c>
      <c r="E470" s="190">
        <v>163497</v>
      </c>
    </row>
    <row r="471" spans="1:5" x14ac:dyDescent="0.2">
      <c r="A471" s="183">
        <v>1986</v>
      </c>
      <c r="B471" s="184">
        <v>28</v>
      </c>
      <c r="C471" s="189">
        <v>367956.65847309167</v>
      </c>
      <c r="D471" s="190">
        <v>443610.2318134355</v>
      </c>
      <c r="E471" s="190">
        <v>150694</v>
      </c>
    </row>
    <row r="472" spans="1:5" x14ac:dyDescent="0.2">
      <c r="A472" s="183">
        <v>1986</v>
      </c>
      <c r="B472" s="184">
        <v>29</v>
      </c>
      <c r="C472" s="189">
        <v>327207.28034282004</v>
      </c>
      <c r="D472" s="190">
        <v>386904.89244691964</v>
      </c>
      <c r="E472" s="190">
        <v>4627</v>
      </c>
    </row>
    <row r="473" spans="1:5" x14ac:dyDescent="0.2">
      <c r="A473" s="183">
        <v>1986</v>
      </c>
      <c r="B473" s="184">
        <v>30</v>
      </c>
      <c r="C473" s="189">
        <v>302531.72996150918</v>
      </c>
      <c r="D473" s="190">
        <v>337178.67177166726</v>
      </c>
      <c r="E473" s="190">
        <v>4215.7021617375394</v>
      </c>
    </row>
    <row r="474" spans="1:5" x14ac:dyDescent="0.2">
      <c r="A474" s="183">
        <v>1986</v>
      </c>
      <c r="B474" s="184">
        <v>31</v>
      </c>
      <c r="C474" s="189">
        <v>274569.65717296454</v>
      </c>
      <c r="D474" s="190">
        <v>293559.17995127046</v>
      </c>
      <c r="E474" s="190">
        <v>3845.235014107936</v>
      </c>
    </row>
    <row r="475" spans="1:5" x14ac:dyDescent="0.2">
      <c r="A475" s="183">
        <v>1986</v>
      </c>
      <c r="B475" s="184">
        <v>32</v>
      </c>
      <c r="C475" s="189">
        <v>245717.70812334222</v>
      </c>
      <c r="D475" s="190">
        <v>255610.22206752526</v>
      </c>
      <c r="E475" s="190">
        <v>3541.9829564166689</v>
      </c>
    </row>
    <row r="476" spans="1:5" x14ac:dyDescent="0.2">
      <c r="A476" s="183">
        <v>1986</v>
      </c>
      <c r="B476" s="184">
        <v>33</v>
      </c>
      <c r="C476" s="189">
        <v>215049.50484585043</v>
      </c>
      <c r="D476" s="190">
        <v>222023.21336581974</v>
      </c>
      <c r="E476" s="190">
        <v>3129.4177698077215</v>
      </c>
    </row>
    <row r="477" spans="1:5" x14ac:dyDescent="0.2">
      <c r="A477" s="183">
        <v>1986</v>
      </c>
      <c r="B477" s="184">
        <v>34</v>
      </c>
      <c r="C477" s="189">
        <v>182229.17277420085</v>
      </c>
      <c r="D477" s="190">
        <v>193234.34876435783</v>
      </c>
      <c r="E477" s="190">
        <v>2320.8388838247188</v>
      </c>
    </row>
    <row r="478" spans="1:5" x14ac:dyDescent="0.2">
      <c r="A478" s="183">
        <v>1986</v>
      </c>
      <c r="B478" s="184">
        <v>35</v>
      </c>
      <c r="C478" s="189">
        <v>147742.71445786062</v>
      </c>
      <c r="D478" s="190">
        <v>167935.04350852768</v>
      </c>
      <c r="E478" s="190">
        <v>1594.4562939654297</v>
      </c>
    </row>
    <row r="479" spans="1:5" x14ac:dyDescent="0.2">
      <c r="A479" s="183">
        <v>1986</v>
      </c>
      <c r="B479" s="184">
        <v>36</v>
      </c>
      <c r="C479" s="189">
        <v>113017.22884281214</v>
      </c>
      <c r="D479" s="190">
        <v>145689.1026801253</v>
      </c>
      <c r="E479" s="190">
        <v>988.87038289000634</v>
      </c>
    </row>
    <row r="480" spans="1:5" x14ac:dyDescent="0.2">
      <c r="A480" s="183">
        <v>1986</v>
      </c>
      <c r="B480" s="184">
        <v>37</v>
      </c>
      <c r="C480" s="189">
        <v>80272.843868535376</v>
      </c>
      <c r="D480" s="190">
        <v>103478.72366481677</v>
      </c>
      <c r="E480" s="190">
        <v>537.28157184081658</v>
      </c>
    </row>
    <row r="481" spans="1:5" x14ac:dyDescent="0.2">
      <c r="A481" s="183">
        <v>1986</v>
      </c>
      <c r="B481" s="184">
        <v>38</v>
      </c>
      <c r="C481" s="189">
        <v>0</v>
      </c>
      <c r="D481" s="190">
        <v>0</v>
      </c>
      <c r="E481" s="190">
        <v>0</v>
      </c>
    </row>
    <row r="482" spans="1:5" x14ac:dyDescent="0.2">
      <c r="A482" s="183">
        <v>1986</v>
      </c>
      <c r="B482" s="184">
        <v>39</v>
      </c>
      <c r="C482" s="189">
        <v>0</v>
      </c>
      <c r="D482" s="190">
        <v>0</v>
      </c>
      <c r="E482" s="190">
        <v>0</v>
      </c>
    </row>
    <row r="483" spans="1:5" ht="13.5" thickBot="1" x14ac:dyDescent="0.25">
      <c r="A483" s="185">
        <v>1986</v>
      </c>
      <c r="B483" s="186">
        <v>40</v>
      </c>
      <c r="C483" s="191">
        <v>0</v>
      </c>
      <c r="D483" s="192">
        <v>0</v>
      </c>
      <c r="E483" s="190">
        <v>0</v>
      </c>
    </row>
    <row r="484" spans="1:5" x14ac:dyDescent="0.2">
      <c r="A484" s="181">
        <v>1987</v>
      </c>
      <c r="B484" s="182">
        <v>1</v>
      </c>
      <c r="C484" s="187">
        <v>10380058</v>
      </c>
      <c r="D484" s="188">
        <v>4162249</v>
      </c>
      <c r="E484" s="188">
        <v>322906.20889196533</v>
      </c>
    </row>
    <row r="485" spans="1:5" x14ac:dyDescent="0.2">
      <c r="A485" s="183">
        <v>1987</v>
      </c>
      <c r="B485" s="184">
        <v>2</v>
      </c>
      <c r="C485" s="189">
        <v>10303488</v>
      </c>
      <c r="D485" s="190">
        <v>4162357</v>
      </c>
      <c r="E485" s="190">
        <v>320999.00645781076</v>
      </c>
    </row>
    <row r="486" spans="1:5" x14ac:dyDescent="0.2">
      <c r="A486" s="183">
        <v>1987</v>
      </c>
      <c r="B486" s="184">
        <v>3</v>
      </c>
      <c r="C486" s="189">
        <v>10140513</v>
      </c>
      <c r="D486" s="190">
        <v>4156419</v>
      </c>
      <c r="E486" s="190">
        <v>316728.43267085613</v>
      </c>
    </row>
    <row r="487" spans="1:5" x14ac:dyDescent="0.2">
      <c r="A487" s="183">
        <v>1987</v>
      </c>
      <c r="B487" s="184">
        <v>4</v>
      </c>
      <c r="C487" s="189">
        <v>10048634</v>
      </c>
      <c r="D487" s="190">
        <v>4136966</v>
      </c>
      <c r="E487" s="190">
        <v>312720.14566923468</v>
      </c>
    </row>
    <row r="488" spans="1:5" x14ac:dyDescent="0.2">
      <c r="A488" s="183">
        <v>1987</v>
      </c>
      <c r="B488" s="184">
        <v>5</v>
      </c>
      <c r="C488" s="189">
        <v>9639671</v>
      </c>
      <c r="D488" s="190">
        <v>4016358</v>
      </c>
      <c r="E488" s="190">
        <v>308587.47673840728</v>
      </c>
    </row>
    <row r="489" spans="1:5" x14ac:dyDescent="0.2">
      <c r="A489" s="183">
        <v>1987</v>
      </c>
      <c r="B489" s="184">
        <v>6</v>
      </c>
      <c r="C489" s="189">
        <v>9471195</v>
      </c>
      <c r="D489" s="190">
        <v>3967807</v>
      </c>
      <c r="E489" s="190">
        <v>302027.59835884656</v>
      </c>
    </row>
    <row r="490" spans="1:5" x14ac:dyDescent="0.2">
      <c r="A490" s="183">
        <v>1987</v>
      </c>
      <c r="B490" s="184">
        <v>7</v>
      </c>
      <c r="C490" s="189">
        <v>9204796</v>
      </c>
      <c r="D490" s="190">
        <v>3815824</v>
      </c>
      <c r="E490" s="190">
        <v>295043.99742565874</v>
      </c>
    </row>
    <row r="491" spans="1:5" x14ac:dyDescent="0.2">
      <c r="A491" s="183">
        <v>1987</v>
      </c>
      <c r="B491" s="184">
        <v>8</v>
      </c>
      <c r="C491" s="189">
        <v>8839276</v>
      </c>
      <c r="D491" s="190">
        <v>3635227</v>
      </c>
      <c r="E491" s="190">
        <v>286310</v>
      </c>
    </row>
    <row r="492" spans="1:5" x14ac:dyDescent="0.2">
      <c r="A492" s="183">
        <v>1987</v>
      </c>
      <c r="B492" s="184">
        <v>9</v>
      </c>
      <c r="C492" s="189">
        <v>8431072.0505454391</v>
      </c>
      <c r="D492" s="190">
        <v>3485425</v>
      </c>
      <c r="E492" s="190">
        <v>271463</v>
      </c>
    </row>
    <row r="493" spans="1:5" x14ac:dyDescent="0.2">
      <c r="A493" s="183">
        <v>1987</v>
      </c>
      <c r="B493" s="184">
        <v>10</v>
      </c>
      <c r="C493" s="189">
        <v>7944407.27630236</v>
      </c>
      <c r="D493" s="190">
        <v>3283002</v>
      </c>
      <c r="E493" s="190">
        <v>259524</v>
      </c>
    </row>
    <row r="494" spans="1:5" x14ac:dyDescent="0.2">
      <c r="A494" s="183">
        <v>1987</v>
      </c>
      <c r="B494" s="184">
        <v>11</v>
      </c>
      <c r="C494" s="189">
        <v>7438984.6925220704</v>
      </c>
      <c r="D494" s="190">
        <v>3074338</v>
      </c>
      <c r="E494" s="190">
        <v>247837</v>
      </c>
    </row>
    <row r="495" spans="1:5" x14ac:dyDescent="0.2">
      <c r="A495" s="183">
        <v>1987</v>
      </c>
      <c r="B495" s="184">
        <v>12</v>
      </c>
      <c r="C495" s="189">
        <v>6780061.0364008797</v>
      </c>
      <c r="D495" s="190">
        <v>2820395</v>
      </c>
      <c r="E495" s="190">
        <v>230146</v>
      </c>
    </row>
    <row r="496" spans="1:5" x14ac:dyDescent="0.2">
      <c r="A496" s="183">
        <v>1987</v>
      </c>
      <c r="B496" s="184">
        <v>13</v>
      </c>
      <c r="C496" s="189">
        <v>6084309.1260590097</v>
      </c>
      <c r="D496" s="190">
        <v>2566692</v>
      </c>
      <c r="E496" s="190">
        <v>211685</v>
      </c>
    </row>
    <row r="497" spans="1:5" x14ac:dyDescent="0.2">
      <c r="A497" s="183">
        <v>1987</v>
      </c>
      <c r="B497" s="184">
        <v>14</v>
      </c>
      <c r="C497" s="189">
        <v>5345111.8185275802</v>
      </c>
      <c r="D497" s="190">
        <v>2277741</v>
      </c>
      <c r="E497" s="190">
        <v>194439</v>
      </c>
    </row>
    <row r="498" spans="1:5" x14ac:dyDescent="0.2">
      <c r="A498" s="183">
        <v>1987</v>
      </c>
      <c r="B498" s="184">
        <v>15</v>
      </c>
      <c r="C498" s="189">
        <v>4649718.0026826104</v>
      </c>
      <c r="D498" s="190">
        <v>2028666</v>
      </c>
      <c r="E498" s="190">
        <v>177326</v>
      </c>
    </row>
    <row r="499" spans="1:5" x14ac:dyDescent="0.2">
      <c r="A499" s="183">
        <v>1987</v>
      </c>
      <c r="B499" s="184">
        <v>16</v>
      </c>
      <c r="C499" s="189">
        <v>4045698.01268205</v>
      </c>
      <c r="D499" s="190">
        <v>1802394</v>
      </c>
      <c r="E499" s="190">
        <v>160019</v>
      </c>
    </row>
    <row r="500" spans="1:5" x14ac:dyDescent="0.2">
      <c r="A500" s="183">
        <v>1987</v>
      </c>
      <c r="B500" s="184">
        <v>17</v>
      </c>
      <c r="C500" s="189">
        <v>3587766.4283431899</v>
      </c>
      <c r="D500" s="190">
        <v>1650145</v>
      </c>
      <c r="E500" s="190">
        <v>150041</v>
      </c>
    </row>
    <row r="501" spans="1:5" x14ac:dyDescent="0.2">
      <c r="A501" s="183">
        <v>1987</v>
      </c>
      <c r="B501" s="184">
        <v>18</v>
      </c>
      <c r="C501" s="189">
        <v>3181533.8355789701</v>
      </c>
      <c r="D501" s="190">
        <v>1482362</v>
      </c>
      <c r="E501" s="190">
        <v>135208</v>
      </c>
    </row>
    <row r="502" spans="1:5" x14ac:dyDescent="0.2">
      <c r="A502" s="183">
        <v>1987</v>
      </c>
      <c r="B502" s="184">
        <v>19</v>
      </c>
      <c r="C502" s="189">
        <v>2779459.5359697002</v>
      </c>
      <c r="D502" s="190">
        <v>1326663</v>
      </c>
      <c r="E502" s="190">
        <v>121295</v>
      </c>
    </row>
    <row r="503" spans="1:5" x14ac:dyDescent="0.2">
      <c r="A503" s="183">
        <v>1987</v>
      </c>
      <c r="B503" s="184">
        <v>20</v>
      </c>
      <c r="C503" s="189">
        <v>2384159.5571671398</v>
      </c>
      <c r="D503" s="190">
        <v>1177843.8810259581</v>
      </c>
      <c r="E503" s="190">
        <v>108114</v>
      </c>
    </row>
    <row r="504" spans="1:5" x14ac:dyDescent="0.2">
      <c r="A504" s="183">
        <v>1987</v>
      </c>
      <c r="B504" s="184">
        <v>21</v>
      </c>
      <c r="C504" s="189">
        <v>2036952.6245329599</v>
      </c>
      <c r="D504" s="190">
        <v>1042143.8028430161</v>
      </c>
      <c r="E504" s="190">
        <v>93151</v>
      </c>
    </row>
    <row r="505" spans="1:5" x14ac:dyDescent="0.2">
      <c r="A505" s="183">
        <v>1987</v>
      </c>
      <c r="B505" s="184">
        <v>22</v>
      </c>
      <c r="C505" s="189">
        <v>1574123.78240268</v>
      </c>
      <c r="D505" s="190">
        <v>919972.73547589628</v>
      </c>
      <c r="E505" s="190">
        <v>84846</v>
      </c>
    </row>
    <row r="506" spans="1:5" x14ac:dyDescent="0.2">
      <c r="A506" s="183">
        <v>1987</v>
      </c>
      <c r="B506" s="184">
        <v>23</v>
      </c>
      <c r="C506" s="189">
        <v>1244952.9183646601</v>
      </c>
      <c r="D506" s="190">
        <v>809690.7988257109</v>
      </c>
      <c r="E506" s="190">
        <v>74626</v>
      </c>
    </row>
    <row r="507" spans="1:5" x14ac:dyDescent="0.2">
      <c r="A507" s="183">
        <v>1987</v>
      </c>
      <c r="B507" s="184">
        <v>24</v>
      </c>
      <c r="C507" s="189">
        <v>708619.15591054317</v>
      </c>
      <c r="D507" s="190">
        <v>711297.99289245985</v>
      </c>
      <c r="E507" s="190">
        <v>65272</v>
      </c>
    </row>
    <row r="508" spans="1:5" x14ac:dyDescent="0.2">
      <c r="A508" s="183">
        <v>1987</v>
      </c>
      <c r="B508" s="184">
        <v>25</v>
      </c>
      <c r="C508" s="189">
        <v>534572.34568690101</v>
      </c>
      <c r="D508" s="190">
        <v>623974.37762669974</v>
      </c>
      <c r="E508" s="190">
        <v>146549</v>
      </c>
    </row>
    <row r="509" spans="1:5" x14ac:dyDescent="0.2">
      <c r="A509" s="183">
        <v>1987</v>
      </c>
      <c r="B509" s="184">
        <v>26</v>
      </c>
      <c r="C509" s="189">
        <v>403149.24408945692</v>
      </c>
      <c r="D509" s="190">
        <v>546080.07292954274</v>
      </c>
      <c r="E509" s="190">
        <v>129921</v>
      </c>
    </row>
    <row r="510" spans="1:5" x14ac:dyDescent="0.2">
      <c r="A510" s="183">
        <v>1987</v>
      </c>
      <c r="B510" s="184">
        <v>27</v>
      </c>
      <c r="C510" s="189">
        <v>386031.10909509752</v>
      </c>
      <c r="D510" s="190">
        <v>477615.07880098891</v>
      </c>
      <c r="E510" s="190">
        <v>118354</v>
      </c>
    </row>
    <row r="511" spans="1:5" x14ac:dyDescent="0.2">
      <c r="A511" s="183">
        <v>1987</v>
      </c>
      <c r="B511" s="184">
        <v>28</v>
      </c>
      <c r="C511" s="189">
        <v>347057.72460138745</v>
      </c>
      <c r="D511" s="190">
        <v>416939.51514215081</v>
      </c>
      <c r="E511" s="190">
        <v>5076</v>
      </c>
    </row>
    <row r="512" spans="1:5" x14ac:dyDescent="0.2">
      <c r="A512" s="183">
        <v>1987</v>
      </c>
      <c r="B512" s="184">
        <v>29</v>
      </c>
      <c r="C512" s="189">
        <v>308622.79992438818</v>
      </c>
      <c r="D512" s="190">
        <v>363643.41192830657</v>
      </c>
      <c r="E512" s="190">
        <v>4627.0203076934395</v>
      </c>
    </row>
    <row r="513" spans="1:5" x14ac:dyDescent="0.2">
      <c r="A513" s="183">
        <v>1987</v>
      </c>
      <c r="B513" s="184">
        <v>30</v>
      </c>
      <c r="C513" s="189">
        <v>285348.75345336634</v>
      </c>
      <c r="D513" s="190">
        <v>316906.82911001233</v>
      </c>
      <c r="E513" s="190">
        <v>4215.7206642633946</v>
      </c>
    </row>
    <row r="514" spans="1:5" x14ac:dyDescent="0.2">
      <c r="A514" s="183">
        <v>1987</v>
      </c>
      <c r="B514" s="184">
        <v>31</v>
      </c>
      <c r="C514" s="189">
        <v>258974.85007735132</v>
      </c>
      <c r="D514" s="190">
        <v>275909.82663782447</v>
      </c>
      <c r="E514" s="190">
        <v>3845.2518906702589</v>
      </c>
    </row>
    <row r="515" spans="1:5" x14ac:dyDescent="0.2">
      <c r="A515" s="183">
        <v>1987</v>
      </c>
      <c r="B515" s="184">
        <v>32</v>
      </c>
      <c r="C515" s="189">
        <v>231761.61298299028</v>
      </c>
      <c r="D515" s="190">
        <v>240242.434487021</v>
      </c>
      <c r="E515" s="190">
        <v>3541.9985020194449</v>
      </c>
    </row>
    <row r="516" spans="1:5" x14ac:dyDescent="0.2">
      <c r="A516" s="183">
        <v>1987</v>
      </c>
      <c r="B516" s="184">
        <v>33</v>
      </c>
      <c r="C516" s="189">
        <v>202835.27994347695</v>
      </c>
      <c r="D516" s="190">
        <v>208674.74258343634</v>
      </c>
      <c r="E516" s="190">
        <v>3129.4315046805791</v>
      </c>
    </row>
    <row r="517" spans="1:5" x14ac:dyDescent="0.2">
      <c r="A517" s="183">
        <v>1987</v>
      </c>
      <c r="B517" s="184">
        <v>34</v>
      </c>
      <c r="C517" s="189">
        <v>171879.05315112602</v>
      </c>
      <c r="D517" s="190">
        <v>181616.72095179232</v>
      </c>
      <c r="E517" s="190">
        <v>2320.8490698814671</v>
      </c>
    </row>
    <row r="518" spans="1:5" x14ac:dyDescent="0.2">
      <c r="A518" s="183">
        <v>1987</v>
      </c>
      <c r="B518" s="184">
        <v>35</v>
      </c>
      <c r="C518" s="189">
        <v>139351.33153712811</v>
      </c>
      <c r="D518" s="190">
        <v>157838.45951792336</v>
      </c>
      <c r="E518" s="190">
        <v>1594.4632919618898</v>
      </c>
    </row>
    <row r="519" spans="1:5" x14ac:dyDescent="0.2">
      <c r="A519" s="183">
        <v>1987</v>
      </c>
      <c r="B519" s="184">
        <v>36</v>
      </c>
      <c r="C519" s="189">
        <v>106598.15872256883</v>
      </c>
      <c r="D519" s="190">
        <v>136929.98825710753</v>
      </c>
      <c r="E519" s="190">
        <v>988.87472299733008</v>
      </c>
    </row>
    <row r="520" spans="1:5" x14ac:dyDescent="0.2">
      <c r="A520" s="183">
        <v>1987</v>
      </c>
      <c r="B520" s="184">
        <v>37</v>
      </c>
      <c r="C520" s="189">
        <v>75713.565439755854</v>
      </c>
      <c r="D520" s="190">
        <v>97257.379966118751</v>
      </c>
      <c r="E520" s="190">
        <v>537.28392994530145</v>
      </c>
    </row>
    <row r="521" spans="1:5" x14ac:dyDescent="0.2">
      <c r="A521" s="183">
        <v>1987</v>
      </c>
      <c r="B521" s="184">
        <v>38</v>
      </c>
      <c r="C521" s="189">
        <v>0</v>
      </c>
      <c r="D521" s="190">
        <v>0</v>
      </c>
      <c r="E521" s="190">
        <v>0</v>
      </c>
    </row>
    <row r="522" spans="1:5" x14ac:dyDescent="0.2">
      <c r="A522" s="183">
        <v>1987</v>
      </c>
      <c r="B522" s="184">
        <v>39</v>
      </c>
      <c r="C522" s="189">
        <v>0</v>
      </c>
      <c r="D522" s="190">
        <v>0</v>
      </c>
      <c r="E522" s="190">
        <v>0</v>
      </c>
    </row>
    <row r="523" spans="1:5" ht="13.5" thickBot="1" x14ac:dyDescent="0.25">
      <c r="A523" s="185">
        <v>1987</v>
      </c>
      <c r="B523" s="186">
        <v>40</v>
      </c>
      <c r="C523" s="191">
        <v>0</v>
      </c>
      <c r="D523" s="192">
        <v>0</v>
      </c>
      <c r="E523" s="190">
        <v>0</v>
      </c>
    </row>
    <row r="524" spans="1:5" x14ac:dyDescent="0.2">
      <c r="A524" s="181">
        <v>1988</v>
      </c>
      <c r="B524" s="182">
        <v>1</v>
      </c>
      <c r="C524" s="187">
        <v>10303489</v>
      </c>
      <c r="D524" s="188">
        <v>4598016</v>
      </c>
      <c r="E524" s="188">
        <v>460356.1890978188</v>
      </c>
    </row>
    <row r="525" spans="1:5" x14ac:dyDescent="0.2">
      <c r="A525" s="183">
        <v>1988</v>
      </c>
      <c r="B525" s="184">
        <v>2</v>
      </c>
      <c r="C525" s="189">
        <v>10244997</v>
      </c>
      <c r="D525" s="190">
        <v>4620139</v>
      </c>
      <c r="E525" s="190">
        <v>457637.15669692983</v>
      </c>
    </row>
    <row r="526" spans="1:5" x14ac:dyDescent="0.2">
      <c r="A526" s="183">
        <v>1988</v>
      </c>
      <c r="B526" s="184">
        <v>3</v>
      </c>
      <c r="C526" s="189">
        <v>10124353</v>
      </c>
      <c r="D526" s="190">
        <v>4627205</v>
      </c>
      <c r="E526" s="190">
        <v>451548.74768005265</v>
      </c>
    </row>
    <row r="527" spans="1:5" x14ac:dyDescent="0.2">
      <c r="A527" s="183">
        <v>1988</v>
      </c>
      <c r="B527" s="184">
        <v>4</v>
      </c>
      <c r="C527" s="189">
        <v>9761027</v>
      </c>
      <c r="D527" s="190">
        <v>4507123</v>
      </c>
      <c r="E527" s="190">
        <v>445834.27184136066</v>
      </c>
    </row>
    <row r="528" spans="1:5" x14ac:dyDescent="0.2">
      <c r="A528" s="183">
        <v>1988</v>
      </c>
      <c r="B528" s="184">
        <v>5</v>
      </c>
      <c r="C528" s="189">
        <v>9686002</v>
      </c>
      <c r="D528" s="190">
        <v>4473276</v>
      </c>
      <c r="E528" s="190">
        <v>439942.46899765887</v>
      </c>
    </row>
    <row r="529" spans="1:5" x14ac:dyDescent="0.2">
      <c r="A529" s="183">
        <v>1988</v>
      </c>
      <c r="B529" s="184">
        <v>6</v>
      </c>
      <c r="C529" s="189">
        <v>9410451</v>
      </c>
      <c r="D529" s="190">
        <v>4311047</v>
      </c>
      <c r="E529" s="190">
        <v>430590.27777742094</v>
      </c>
    </row>
    <row r="530" spans="1:5" x14ac:dyDescent="0.2">
      <c r="A530" s="183">
        <v>1988</v>
      </c>
      <c r="B530" s="184">
        <v>7</v>
      </c>
      <c r="C530" s="189">
        <v>9145629</v>
      </c>
      <c r="D530" s="190">
        <v>4157908</v>
      </c>
      <c r="E530" s="190">
        <v>420634</v>
      </c>
    </row>
    <row r="531" spans="1:5" x14ac:dyDescent="0.2">
      <c r="A531" s="183">
        <v>1988</v>
      </c>
      <c r="B531" s="184">
        <v>8</v>
      </c>
      <c r="C531" s="189">
        <v>8802525</v>
      </c>
      <c r="D531" s="190">
        <v>3998540</v>
      </c>
      <c r="E531" s="190">
        <v>403150</v>
      </c>
    </row>
    <row r="532" spans="1:5" x14ac:dyDescent="0.2">
      <c r="A532" s="183">
        <v>1988</v>
      </c>
      <c r="B532" s="184">
        <v>9</v>
      </c>
      <c r="C532" s="189">
        <v>8462933</v>
      </c>
      <c r="D532" s="190">
        <v>3823474</v>
      </c>
      <c r="E532" s="190">
        <v>391824</v>
      </c>
    </row>
    <row r="533" spans="1:5" x14ac:dyDescent="0.2">
      <c r="A533" s="183">
        <v>1988</v>
      </c>
      <c r="B533" s="184">
        <v>10</v>
      </c>
      <c r="C533" s="189">
        <v>8007458</v>
      </c>
      <c r="D533" s="190">
        <v>3602936</v>
      </c>
      <c r="E533" s="190">
        <v>374151</v>
      </c>
    </row>
    <row r="534" spans="1:5" x14ac:dyDescent="0.2">
      <c r="A534" s="183">
        <v>1988</v>
      </c>
      <c r="B534" s="184">
        <v>11</v>
      </c>
      <c r="C534" s="189">
        <v>7474561</v>
      </c>
      <c r="D534" s="190">
        <v>3379961</v>
      </c>
      <c r="E534" s="190">
        <v>356468</v>
      </c>
    </row>
    <row r="535" spans="1:5" x14ac:dyDescent="0.2">
      <c r="A535" s="183">
        <v>1988</v>
      </c>
      <c r="B535" s="184">
        <v>12</v>
      </c>
      <c r="C535" s="189">
        <v>6876036</v>
      </c>
      <c r="D535" s="190">
        <v>3096350</v>
      </c>
      <c r="E535" s="190">
        <v>331578</v>
      </c>
    </row>
    <row r="536" spans="1:5" x14ac:dyDescent="0.2">
      <c r="A536" s="183">
        <v>1988</v>
      </c>
      <c r="B536" s="184">
        <v>13</v>
      </c>
      <c r="C536" s="189">
        <v>6189251</v>
      </c>
      <c r="D536" s="190">
        <v>2815330</v>
      </c>
      <c r="E536" s="190">
        <v>311757</v>
      </c>
    </row>
    <row r="537" spans="1:5" x14ac:dyDescent="0.2">
      <c r="A537" s="183">
        <v>1988</v>
      </c>
      <c r="B537" s="184">
        <v>14</v>
      </c>
      <c r="C537" s="189">
        <v>5506139</v>
      </c>
      <c r="D537" s="190">
        <v>2533154</v>
      </c>
      <c r="E537" s="190">
        <v>285901</v>
      </c>
    </row>
    <row r="538" spans="1:5" x14ac:dyDescent="0.2">
      <c r="A538" s="183">
        <v>1988</v>
      </c>
      <c r="B538" s="184">
        <v>15</v>
      </c>
      <c r="C538" s="189">
        <v>4876582</v>
      </c>
      <c r="D538" s="190">
        <v>2298883</v>
      </c>
      <c r="E538" s="190">
        <v>267348</v>
      </c>
    </row>
    <row r="539" spans="1:5" x14ac:dyDescent="0.2">
      <c r="A539" s="183">
        <v>1988</v>
      </c>
      <c r="B539" s="184">
        <v>16</v>
      </c>
      <c r="C539" s="189">
        <v>4342775</v>
      </c>
      <c r="D539" s="190">
        <v>2124270</v>
      </c>
      <c r="E539" s="190">
        <v>253821</v>
      </c>
    </row>
    <row r="540" spans="1:5" x14ac:dyDescent="0.2">
      <c r="A540" s="183">
        <v>1988</v>
      </c>
      <c r="B540" s="184">
        <v>17</v>
      </c>
      <c r="C540" s="189">
        <v>3881669</v>
      </c>
      <c r="D540" s="190">
        <v>1936355</v>
      </c>
      <c r="E540" s="190">
        <v>235390</v>
      </c>
    </row>
    <row r="541" spans="1:5" x14ac:dyDescent="0.2">
      <c r="A541" s="183">
        <v>1988</v>
      </c>
      <c r="B541" s="184">
        <v>18</v>
      </c>
      <c r="C541" s="189">
        <v>3418968</v>
      </c>
      <c r="D541" s="190">
        <v>1741939</v>
      </c>
      <c r="E541" s="190">
        <v>213683</v>
      </c>
    </row>
    <row r="542" spans="1:5" x14ac:dyDescent="0.2">
      <c r="A542" s="183">
        <v>1988</v>
      </c>
      <c r="B542" s="184">
        <v>19</v>
      </c>
      <c r="C542" s="189">
        <v>2638404.7928994084</v>
      </c>
      <c r="D542" s="190">
        <v>1551586.7338287914</v>
      </c>
      <c r="E542" s="190">
        <v>193310</v>
      </c>
    </row>
    <row r="543" spans="1:5" x14ac:dyDescent="0.2">
      <c r="A543" s="183">
        <v>1988</v>
      </c>
      <c r="B543" s="184">
        <v>20</v>
      </c>
      <c r="C543" s="189">
        <v>2023057.9881656806</v>
      </c>
      <c r="D543" s="190">
        <v>1377536.676851087</v>
      </c>
      <c r="E543" s="190">
        <v>169004</v>
      </c>
    </row>
    <row r="544" spans="1:5" x14ac:dyDescent="0.2">
      <c r="A544" s="183">
        <v>1988</v>
      </c>
      <c r="B544" s="184">
        <v>21</v>
      </c>
      <c r="C544" s="189">
        <v>1544267.5976331364</v>
      </c>
      <c r="D544" s="190">
        <v>1218829.8755849157</v>
      </c>
      <c r="E544" s="190">
        <v>155195</v>
      </c>
    </row>
    <row r="545" spans="1:5" x14ac:dyDescent="0.2">
      <c r="A545" s="183">
        <v>1988</v>
      </c>
      <c r="B545" s="184">
        <v>22</v>
      </c>
      <c r="C545" s="189">
        <v>1173373.633136095</v>
      </c>
      <c r="D545" s="190">
        <v>1075945.8067712632</v>
      </c>
      <c r="E545" s="190">
        <v>137170</v>
      </c>
    </row>
    <row r="546" spans="1:5" x14ac:dyDescent="0.2">
      <c r="A546" s="183">
        <v>1988</v>
      </c>
      <c r="B546" s="184">
        <v>23</v>
      </c>
      <c r="C546" s="189">
        <v>888459.6331360949</v>
      </c>
      <c r="D546" s="190">
        <v>946966.56344618765</v>
      </c>
      <c r="E546" s="190">
        <v>122382</v>
      </c>
    </row>
    <row r="547" spans="1:5" x14ac:dyDescent="0.2">
      <c r="A547" s="183">
        <v>1988</v>
      </c>
      <c r="B547" s="184">
        <v>24</v>
      </c>
      <c r="C547" s="189">
        <v>672666.78106508893</v>
      </c>
      <c r="D547" s="190">
        <v>831892.14560968883</v>
      </c>
      <c r="E547" s="190">
        <v>206378</v>
      </c>
    </row>
    <row r="548" spans="1:5" x14ac:dyDescent="0.2">
      <c r="A548" s="183">
        <v>1988</v>
      </c>
      <c r="B548" s="184">
        <v>25</v>
      </c>
      <c r="C548" s="189">
        <v>507450.37869822502</v>
      </c>
      <c r="D548" s="190">
        <v>729763.5997797962</v>
      </c>
      <c r="E548" s="190">
        <v>182331</v>
      </c>
    </row>
    <row r="549" spans="1:5" x14ac:dyDescent="0.2">
      <c r="A549" s="183">
        <v>1988</v>
      </c>
      <c r="B549" s="184">
        <v>26</v>
      </c>
      <c r="C549" s="189">
        <v>382695.1360946747</v>
      </c>
      <c r="D549" s="190">
        <v>638663.01899256802</v>
      </c>
      <c r="E549" s="190">
        <v>167111</v>
      </c>
    </row>
    <row r="550" spans="1:5" x14ac:dyDescent="0.2">
      <c r="A550" s="183">
        <v>1988</v>
      </c>
      <c r="B550" s="184">
        <v>27</v>
      </c>
      <c r="C550" s="189">
        <v>366445.50373792951</v>
      </c>
      <c r="D550" s="190">
        <v>558590.40324800427</v>
      </c>
      <c r="E550" s="190">
        <v>5640</v>
      </c>
    </row>
    <row r="551" spans="1:5" x14ac:dyDescent="0.2">
      <c r="A551" s="183">
        <v>1988</v>
      </c>
      <c r="B551" s="184">
        <v>28</v>
      </c>
      <c r="C551" s="189">
        <v>329449.46591432666</v>
      </c>
      <c r="D551" s="190">
        <v>487627.84558216337</v>
      </c>
      <c r="E551" s="190">
        <v>5076.1144854951408</v>
      </c>
    </row>
    <row r="552" spans="1:5" x14ac:dyDescent="0.2">
      <c r="A552" s="183">
        <v>1988</v>
      </c>
      <c r="B552" s="184">
        <v>29</v>
      </c>
      <c r="C552" s="189">
        <v>292964.56870641082</v>
      </c>
      <c r="D552" s="190">
        <v>425295.86925405991</v>
      </c>
      <c r="E552" s="190">
        <v>4627.1246667775513</v>
      </c>
    </row>
    <row r="553" spans="1:5" x14ac:dyDescent="0.2">
      <c r="A553" s="183">
        <v>1988</v>
      </c>
      <c r="B553" s="184">
        <v>30</v>
      </c>
      <c r="C553" s="189">
        <v>270871.35009746038</v>
      </c>
      <c r="D553" s="190">
        <v>370635.52078172297</v>
      </c>
      <c r="E553" s="190">
        <v>4215.8157467826268</v>
      </c>
    </row>
    <row r="554" spans="1:5" x14ac:dyDescent="0.2">
      <c r="A554" s="183">
        <v>1988</v>
      </c>
      <c r="B554" s="184">
        <v>31</v>
      </c>
      <c r="C554" s="189">
        <v>245835.54836942282</v>
      </c>
      <c r="D554" s="190">
        <v>322687.84668318188</v>
      </c>
      <c r="E554" s="190">
        <v>3845.3386175352402</v>
      </c>
    </row>
    <row r="555" spans="1:5" x14ac:dyDescent="0.2">
      <c r="A555" s="183">
        <v>1988</v>
      </c>
      <c r="B555" s="184">
        <v>32</v>
      </c>
      <c r="C555" s="189">
        <v>220002.99720856227</v>
      </c>
      <c r="D555" s="190">
        <v>280973.37021745107</v>
      </c>
      <c r="E555" s="190">
        <v>3542.0783892243885</v>
      </c>
    </row>
    <row r="556" spans="1:5" x14ac:dyDescent="0.2">
      <c r="A556" s="183">
        <v>1988</v>
      </c>
      <c r="B556" s="184">
        <v>33</v>
      </c>
      <c r="C556" s="189">
        <v>192544.26543224751</v>
      </c>
      <c r="D556" s="190">
        <v>244053.66116157442</v>
      </c>
      <c r="E556" s="190">
        <v>3129.5020867363955</v>
      </c>
    </row>
    <row r="557" spans="1:5" x14ac:dyDescent="0.2">
      <c r="A557" s="183">
        <v>1988</v>
      </c>
      <c r="B557" s="184">
        <v>34</v>
      </c>
      <c r="C557" s="189">
        <v>163158.62822974389</v>
      </c>
      <c r="D557" s="190">
        <v>212408.19625653725</v>
      </c>
      <c r="E557" s="190">
        <v>2320.9014149474469</v>
      </c>
    </row>
    <row r="558" spans="1:5" x14ac:dyDescent="0.2">
      <c r="A558" s="183">
        <v>1988</v>
      </c>
      <c r="B558" s="184">
        <v>35</v>
      </c>
      <c r="C558" s="189">
        <v>132281.22728599707</v>
      </c>
      <c r="D558" s="190">
        <v>184598.5452793834</v>
      </c>
      <c r="E558" s="190">
        <v>1594.4992539239593</v>
      </c>
    </row>
    <row r="559" spans="1:5" x14ac:dyDescent="0.2">
      <c r="A559" s="183">
        <v>1988</v>
      </c>
      <c r="B559" s="184">
        <v>36</v>
      </c>
      <c r="C559" s="189">
        <v>101189.81359350652</v>
      </c>
      <c r="D559" s="190">
        <v>160145.23148912741</v>
      </c>
      <c r="E559" s="190">
        <v>988.897026348846</v>
      </c>
    </row>
    <row r="560" spans="1:5" x14ac:dyDescent="0.2">
      <c r="A560" s="183">
        <v>1988</v>
      </c>
      <c r="B560" s="184">
        <v>37</v>
      </c>
      <c r="C560" s="189">
        <v>71872.17551560374</v>
      </c>
      <c r="D560" s="190">
        <v>113746.49064787058</v>
      </c>
      <c r="E560" s="190">
        <v>537.29604799430672</v>
      </c>
    </row>
    <row r="561" spans="1:5" x14ac:dyDescent="0.2">
      <c r="A561" s="183">
        <v>1988</v>
      </c>
      <c r="B561" s="184">
        <v>38</v>
      </c>
      <c r="C561" s="189">
        <v>0</v>
      </c>
      <c r="D561" s="190">
        <v>0</v>
      </c>
      <c r="E561" s="190">
        <v>0</v>
      </c>
    </row>
    <row r="562" spans="1:5" x14ac:dyDescent="0.2">
      <c r="A562" s="183">
        <v>1988</v>
      </c>
      <c r="B562" s="184">
        <v>39</v>
      </c>
      <c r="C562" s="189">
        <v>0</v>
      </c>
      <c r="D562" s="190">
        <v>0</v>
      </c>
      <c r="E562" s="190">
        <v>0</v>
      </c>
    </row>
    <row r="563" spans="1:5" ht="13.5" thickBot="1" x14ac:dyDescent="0.25">
      <c r="A563" s="185">
        <v>1988</v>
      </c>
      <c r="B563" s="186">
        <v>40</v>
      </c>
      <c r="C563" s="191">
        <v>0</v>
      </c>
      <c r="D563" s="192">
        <v>0</v>
      </c>
      <c r="E563" s="190">
        <v>0</v>
      </c>
    </row>
    <row r="564" spans="1:5" x14ac:dyDescent="0.2">
      <c r="A564" s="181">
        <v>1989</v>
      </c>
      <c r="B564" s="182">
        <v>1</v>
      </c>
      <c r="C564" s="187">
        <v>9728781</v>
      </c>
      <c r="D564" s="188">
        <v>4525434</v>
      </c>
      <c r="E564" s="188">
        <v>504408.24860306544</v>
      </c>
    </row>
    <row r="565" spans="1:5" x14ac:dyDescent="0.2">
      <c r="A565" s="183">
        <v>1989</v>
      </c>
      <c r="B565" s="184">
        <v>2</v>
      </c>
      <c r="C565" s="189">
        <v>9712925</v>
      </c>
      <c r="D565" s="190">
        <v>4559086</v>
      </c>
      <c r="E565" s="190">
        <v>501429.02859102387</v>
      </c>
    </row>
    <row r="566" spans="1:5" x14ac:dyDescent="0.2">
      <c r="A566" s="183">
        <v>1989</v>
      </c>
      <c r="B566" s="184">
        <v>3</v>
      </c>
      <c r="C566" s="189">
        <v>9309281</v>
      </c>
      <c r="D566" s="190">
        <v>4463547</v>
      </c>
      <c r="E566" s="190">
        <v>494758.01210050902</v>
      </c>
    </row>
    <row r="567" spans="1:5" x14ac:dyDescent="0.2">
      <c r="A567" s="183">
        <v>1989</v>
      </c>
      <c r="B567" s="184">
        <v>4</v>
      </c>
      <c r="C567" s="189">
        <v>9253223</v>
      </c>
      <c r="D567" s="190">
        <v>4438682</v>
      </c>
      <c r="E567" s="190">
        <v>488496.71092168055</v>
      </c>
    </row>
    <row r="568" spans="1:5" x14ac:dyDescent="0.2">
      <c r="A568" s="183">
        <v>1989</v>
      </c>
      <c r="B568" s="184">
        <v>5</v>
      </c>
      <c r="C568" s="189">
        <v>9125564</v>
      </c>
      <c r="D568" s="190">
        <v>4366809</v>
      </c>
      <c r="E568" s="190">
        <v>482041.1140949488</v>
      </c>
    </row>
    <row r="569" spans="1:5" x14ac:dyDescent="0.2">
      <c r="A569" s="183">
        <v>1989</v>
      </c>
      <c r="B569" s="184">
        <v>6</v>
      </c>
      <c r="C569" s="189">
        <v>8956933</v>
      </c>
      <c r="D569" s="190">
        <v>4235044</v>
      </c>
      <c r="E569" s="190">
        <v>471794</v>
      </c>
    </row>
    <row r="570" spans="1:5" x14ac:dyDescent="0.2">
      <c r="A570" s="183">
        <v>1989</v>
      </c>
      <c r="B570" s="184">
        <v>7</v>
      </c>
      <c r="C570" s="189">
        <v>8692264</v>
      </c>
      <c r="D570" s="190">
        <v>4103198</v>
      </c>
      <c r="E570" s="190">
        <v>460433</v>
      </c>
    </row>
    <row r="571" spans="1:5" x14ac:dyDescent="0.2">
      <c r="A571" s="183">
        <v>1989</v>
      </c>
      <c r="B571" s="184">
        <v>8</v>
      </c>
      <c r="C571" s="189">
        <v>8478479</v>
      </c>
      <c r="D571" s="190">
        <v>3952125</v>
      </c>
      <c r="E571" s="190">
        <v>448136</v>
      </c>
    </row>
    <row r="572" spans="1:5" x14ac:dyDescent="0.2">
      <c r="A572" s="183">
        <v>1989</v>
      </c>
      <c r="B572" s="184">
        <v>9</v>
      </c>
      <c r="C572" s="189">
        <v>8186878</v>
      </c>
      <c r="D572" s="190">
        <v>3784830</v>
      </c>
      <c r="E572" s="190">
        <v>436061</v>
      </c>
    </row>
    <row r="573" spans="1:5" x14ac:dyDescent="0.2">
      <c r="A573" s="183">
        <v>1989</v>
      </c>
      <c r="B573" s="184">
        <v>10</v>
      </c>
      <c r="C573" s="189">
        <v>7796595</v>
      </c>
      <c r="D573" s="190">
        <v>3568711</v>
      </c>
      <c r="E573" s="190">
        <v>415150</v>
      </c>
    </row>
    <row r="574" spans="1:5" x14ac:dyDescent="0.2">
      <c r="A574" s="183">
        <v>1989</v>
      </c>
      <c r="B574" s="184">
        <v>11</v>
      </c>
      <c r="C574" s="189">
        <v>7337484</v>
      </c>
      <c r="D574" s="190">
        <v>3323532</v>
      </c>
      <c r="E574" s="190">
        <v>390233</v>
      </c>
    </row>
    <row r="575" spans="1:5" x14ac:dyDescent="0.2">
      <c r="A575" s="183">
        <v>1989</v>
      </c>
      <c r="B575" s="184">
        <v>12</v>
      </c>
      <c r="C575" s="189">
        <v>6741466</v>
      </c>
      <c r="D575" s="190">
        <v>3036055</v>
      </c>
      <c r="E575" s="190">
        <v>367489</v>
      </c>
    </row>
    <row r="576" spans="1:5" x14ac:dyDescent="0.2">
      <c r="A576" s="183">
        <v>1989</v>
      </c>
      <c r="B576" s="184">
        <v>13</v>
      </c>
      <c r="C576" s="189">
        <v>6149617</v>
      </c>
      <c r="D576" s="190">
        <v>2780578</v>
      </c>
      <c r="E576" s="190">
        <v>344577</v>
      </c>
    </row>
    <row r="577" spans="1:5" x14ac:dyDescent="0.2">
      <c r="A577" s="183">
        <v>1989</v>
      </c>
      <c r="B577" s="184">
        <v>14</v>
      </c>
      <c r="C577" s="189">
        <v>5562610</v>
      </c>
      <c r="D577" s="190">
        <v>2539888</v>
      </c>
      <c r="E577" s="190">
        <v>322098</v>
      </c>
    </row>
    <row r="578" spans="1:5" x14ac:dyDescent="0.2">
      <c r="A578" s="183">
        <v>1989</v>
      </c>
      <c r="B578" s="184">
        <v>15</v>
      </c>
      <c r="C578" s="189">
        <v>5047539</v>
      </c>
      <c r="D578" s="190">
        <v>2383024</v>
      </c>
      <c r="E578" s="190">
        <v>311268</v>
      </c>
    </row>
    <row r="579" spans="1:5" x14ac:dyDescent="0.2">
      <c r="A579" s="183">
        <v>1989</v>
      </c>
      <c r="B579" s="184">
        <v>16</v>
      </c>
      <c r="C579" s="189">
        <v>4573984</v>
      </c>
      <c r="D579" s="190">
        <v>2183337</v>
      </c>
      <c r="E579" s="190">
        <v>289956</v>
      </c>
    </row>
    <row r="580" spans="1:5" x14ac:dyDescent="0.2">
      <c r="A580" s="183">
        <v>1989</v>
      </c>
      <c r="B580" s="184">
        <v>17</v>
      </c>
      <c r="C580" s="189">
        <v>4079381</v>
      </c>
      <c r="D580" s="190">
        <v>1986333</v>
      </c>
      <c r="E580" s="190">
        <v>268636</v>
      </c>
    </row>
    <row r="581" spans="1:5" x14ac:dyDescent="0.2">
      <c r="A581" s="183">
        <v>1989</v>
      </c>
      <c r="B581" s="184">
        <v>18</v>
      </c>
      <c r="C581" s="189">
        <v>3177029.4423963134</v>
      </c>
      <c r="D581" s="190">
        <v>1776550.4158050222</v>
      </c>
      <c r="E581" s="190">
        <v>244732</v>
      </c>
    </row>
    <row r="582" spans="1:5" x14ac:dyDescent="0.2">
      <c r="A582" s="183">
        <v>1989</v>
      </c>
      <c r="B582" s="184">
        <v>19</v>
      </c>
      <c r="C582" s="189">
        <v>2451701.7146697389</v>
      </c>
      <c r="D582" s="190">
        <v>1582415.9497784341</v>
      </c>
      <c r="E582" s="190">
        <v>217325</v>
      </c>
    </row>
    <row r="583" spans="1:5" x14ac:dyDescent="0.2">
      <c r="A583" s="183">
        <v>1989</v>
      </c>
      <c r="B583" s="184">
        <v>20</v>
      </c>
      <c r="C583" s="189">
        <v>1879899.0783410138</v>
      </c>
      <c r="D583" s="190">
        <v>1404907.6093057606</v>
      </c>
      <c r="E583" s="190">
        <v>202474</v>
      </c>
    </row>
    <row r="584" spans="1:5" x14ac:dyDescent="0.2">
      <c r="A584" s="183">
        <v>1989</v>
      </c>
      <c r="B584" s="184">
        <v>21</v>
      </c>
      <c r="C584" s="189">
        <v>1434989.6298003073</v>
      </c>
      <c r="D584" s="190">
        <v>1243047.3870014769</v>
      </c>
      <c r="E584" s="190">
        <v>183582</v>
      </c>
    </row>
    <row r="585" spans="1:5" x14ac:dyDescent="0.2">
      <c r="A585" s="183">
        <v>1989</v>
      </c>
      <c r="B585" s="184">
        <v>22</v>
      </c>
      <c r="C585" s="189">
        <v>1090341.4654377881</v>
      </c>
      <c r="D585" s="190">
        <v>1097324.2865583457</v>
      </c>
      <c r="E585" s="190">
        <v>163585</v>
      </c>
    </row>
    <row r="586" spans="1:5" x14ac:dyDescent="0.2">
      <c r="A586" s="183">
        <v>1989</v>
      </c>
      <c r="B586" s="184">
        <v>23</v>
      </c>
      <c r="C586" s="189">
        <v>825589.01190476189</v>
      </c>
      <c r="D586" s="190">
        <v>965782.29320531769</v>
      </c>
      <c r="E586" s="190">
        <v>265967</v>
      </c>
    </row>
    <row r="587" spans="1:5" x14ac:dyDescent="0.2">
      <c r="A587" s="183">
        <v>1989</v>
      </c>
      <c r="B587" s="184">
        <v>24</v>
      </c>
      <c r="C587" s="189">
        <v>625066.44354838703</v>
      </c>
      <c r="D587" s="190">
        <v>848421.40694239293</v>
      </c>
      <c r="E587" s="190">
        <v>236605</v>
      </c>
    </row>
    <row r="588" spans="1:5" x14ac:dyDescent="0.2">
      <c r="A588" s="183">
        <v>1989</v>
      </c>
      <c r="B588" s="184">
        <v>25</v>
      </c>
      <c r="C588" s="189">
        <v>471541.3521505376</v>
      </c>
      <c r="D588" s="190">
        <v>744263.62038404739</v>
      </c>
      <c r="E588" s="190">
        <v>216904</v>
      </c>
    </row>
    <row r="589" spans="1:5" x14ac:dyDescent="0.2">
      <c r="A589" s="183">
        <v>1989</v>
      </c>
      <c r="B589" s="184">
        <v>26</v>
      </c>
      <c r="C589" s="189">
        <v>355614.24231950846</v>
      </c>
      <c r="D589" s="190">
        <v>651352.91875923204</v>
      </c>
      <c r="E589" s="190">
        <v>6257</v>
      </c>
    </row>
    <row r="590" spans="1:5" x14ac:dyDescent="0.2">
      <c r="A590" s="183">
        <v>1989</v>
      </c>
      <c r="B590" s="184">
        <v>27</v>
      </c>
      <c r="C590" s="189">
        <v>340514.49279699312</v>
      </c>
      <c r="D590" s="190">
        <v>569689.30206794688</v>
      </c>
      <c r="E590" s="190">
        <v>5640.6532110545204</v>
      </c>
    </row>
    <row r="591" spans="1:5" x14ac:dyDescent="0.2">
      <c r="A591" s="183">
        <v>1989</v>
      </c>
      <c r="B591" s="184">
        <v>28</v>
      </c>
      <c r="C591" s="189">
        <v>306136.42859235773</v>
      </c>
      <c r="D591" s="190">
        <v>497316.75553914328</v>
      </c>
      <c r="E591" s="190">
        <v>5076.7023887036403</v>
      </c>
    </row>
    <row r="592" spans="1:5" x14ac:dyDescent="0.2">
      <c r="A592" s="183">
        <v>1989</v>
      </c>
      <c r="B592" s="184">
        <v>29</v>
      </c>
      <c r="C592" s="189">
        <v>272233.33484232804</v>
      </c>
      <c r="D592" s="190">
        <v>433746.27548005909</v>
      </c>
      <c r="E592" s="190">
        <v>4627.6605690794986</v>
      </c>
    </row>
    <row r="593" spans="1:5" x14ac:dyDescent="0.2">
      <c r="A593" s="183">
        <v>1989</v>
      </c>
      <c r="B593" s="184">
        <v>30</v>
      </c>
      <c r="C593" s="189">
        <v>251703.51239358514</v>
      </c>
      <c r="D593" s="190">
        <v>377999.85450516985</v>
      </c>
      <c r="E593" s="190">
        <v>4216.3040122878783</v>
      </c>
    </row>
    <row r="594" spans="1:5" x14ac:dyDescent="0.2">
      <c r="A594" s="183">
        <v>1989</v>
      </c>
      <c r="B594" s="184">
        <v>31</v>
      </c>
      <c r="C594" s="189">
        <v>228439.33466393928</v>
      </c>
      <c r="D594" s="190">
        <v>329099.48522895126</v>
      </c>
      <c r="E594" s="190">
        <v>3845.7839752822874</v>
      </c>
    </row>
    <row r="595" spans="1:5" x14ac:dyDescent="0.2">
      <c r="A595" s="183">
        <v>1989</v>
      </c>
      <c r="B595" s="184">
        <v>32</v>
      </c>
      <c r="C595" s="189">
        <v>204434.78837679562</v>
      </c>
      <c r="D595" s="190">
        <v>286556.16395864106</v>
      </c>
      <c r="E595" s="190">
        <v>3542.4886241108807</v>
      </c>
    </row>
    <row r="596" spans="1:5" x14ac:dyDescent="0.2">
      <c r="A596" s="183">
        <v>1989</v>
      </c>
      <c r="B596" s="184">
        <v>33</v>
      </c>
      <c r="C596" s="189">
        <v>178919.13590382275</v>
      </c>
      <c r="D596" s="190">
        <v>248902.87961595276</v>
      </c>
      <c r="E596" s="190">
        <v>3129.8645380410403</v>
      </c>
    </row>
    <row r="597" spans="1:5" x14ac:dyDescent="0.2">
      <c r="A597" s="183">
        <v>1989</v>
      </c>
      <c r="B597" s="184">
        <v>34</v>
      </c>
      <c r="C597" s="189">
        <v>151612.93281097998</v>
      </c>
      <c r="D597" s="190">
        <v>216628.63589364846</v>
      </c>
      <c r="E597" s="190">
        <v>2321.1702160929599</v>
      </c>
    </row>
    <row r="598" spans="1:5" x14ac:dyDescent="0.2">
      <c r="A598" s="183">
        <v>1989</v>
      </c>
      <c r="B598" s="184">
        <v>35</v>
      </c>
      <c r="C598" s="189">
        <v>122920.52858170395</v>
      </c>
      <c r="D598" s="190">
        <v>188266.42171344167</v>
      </c>
      <c r="E598" s="190">
        <v>1594.6839249415277</v>
      </c>
    </row>
    <row r="599" spans="1:5" x14ac:dyDescent="0.2">
      <c r="A599" s="183">
        <v>1989</v>
      </c>
      <c r="B599" s="184">
        <v>36</v>
      </c>
      <c r="C599" s="189">
        <v>94029.255920840689</v>
      </c>
      <c r="D599" s="190">
        <v>163327.23338257018</v>
      </c>
      <c r="E599" s="190">
        <v>989.01155799235539</v>
      </c>
    </row>
    <row r="600" spans="1:5" x14ac:dyDescent="0.2">
      <c r="A600" s="183">
        <v>1989</v>
      </c>
      <c r="B600" s="184">
        <v>37</v>
      </c>
      <c r="C600" s="189">
        <v>66786.240088280581</v>
      </c>
      <c r="D600" s="190">
        <v>116006.573856396</v>
      </c>
      <c r="E600" s="190">
        <v>537.35827631311872</v>
      </c>
    </row>
    <row r="601" spans="1:5" x14ac:dyDescent="0.2">
      <c r="A601" s="183">
        <v>1989</v>
      </c>
      <c r="B601" s="184">
        <v>38</v>
      </c>
      <c r="C601" s="189">
        <v>0</v>
      </c>
      <c r="D601" s="190">
        <v>0</v>
      </c>
      <c r="E601" s="190">
        <v>0</v>
      </c>
    </row>
    <row r="602" spans="1:5" x14ac:dyDescent="0.2">
      <c r="A602" s="183">
        <v>1989</v>
      </c>
      <c r="B602" s="184">
        <v>39</v>
      </c>
      <c r="C602" s="189">
        <v>0</v>
      </c>
      <c r="D602" s="190">
        <v>0</v>
      </c>
      <c r="E602" s="190">
        <v>0</v>
      </c>
    </row>
    <row r="603" spans="1:5" ht="13.5" thickBot="1" x14ac:dyDescent="0.25">
      <c r="A603" s="185">
        <v>1989</v>
      </c>
      <c r="B603" s="186">
        <v>40</v>
      </c>
      <c r="C603" s="191">
        <v>0</v>
      </c>
      <c r="D603" s="192">
        <v>0</v>
      </c>
      <c r="E603" s="190">
        <v>0</v>
      </c>
    </row>
    <row r="604" spans="1:5" x14ac:dyDescent="0.2">
      <c r="A604" s="181">
        <v>1990</v>
      </c>
      <c r="B604" s="182">
        <v>1</v>
      </c>
      <c r="C604" s="187">
        <v>8695605</v>
      </c>
      <c r="D604" s="188">
        <v>3869770</v>
      </c>
      <c r="E604" s="188">
        <v>400058.94011706702</v>
      </c>
    </row>
    <row r="605" spans="1:5" x14ac:dyDescent="0.2">
      <c r="A605" s="183">
        <v>1990</v>
      </c>
      <c r="B605" s="184">
        <v>2</v>
      </c>
      <c r="C605" s="189">
        <v>8372021</v>
      </c>
      <c r="D605" s="190">
        <v>3841893</v>
      </c>
      <c r="E605" s="190">
        <v>397696.04537120648</v>
      </c>
    </row>
    <row r="606" spans="1:5" x14ac:dyDescent="0.2">
      <c r="A606" s="183">
        <v>1990</v>
      </c>
      <c r="B606" s="184">
        <v>3</v>
      </c>
      <c r="C606" s="189">
        <v>8361689</v>
      </c>
      <c r="D606" s="190">
        <v>3830341</v>
      </c>
      <c r="E606" s="190">
        <v>392405.09346054686</v>
      </c>
    </row>
    <row r="607" spans="1:5" x14ac:dyDescent="0.2">
      <c r="A607" s="183">
        <v>1990</v>
      </c>
      <c r="B607" s="184">
        <v>4</v>
      </c>
      <c r="C607" s="189">
        <v>8224990</v>
      </c>
      <c r="D607" s="190">
        <v>3746503</v>
      </c>
      <c r="E607" s="190">
        <v>387439.09712663869</v>
      </c>
    </row>
    <row r="608" spans="1:5" x14ac:dyDescent="0.2">
      <c r="A608" s="183">
        <v>1990</v>
      </c>
      <c r="B608" s="184">
        <v>5</v>
      </c>
      <c r="C608" s="189">
        <v>8151296</v>
      </c>
      <c r="D608" s="190">
        <v>3674252</v>
      </c>
      <c r="E608" s="190">
        <v>382319</v>
      </c>
    </row>
    <row r="609" spans="1:5" x14ac:dyDescent="0.2">
      <c r="A609" s="183">
        <v>1990</v>
      </c>
      <c r="B609" s="184">
        <v>6</v>
      </c>
      <c r="C609" s="189">
        <v>7931813</v>
      </c>
      <c r="D609" s="190">
        <v>3537229</v>
      </c>
      <c r="E609" s="190">
        <v>369428</v>
      </c>
    </row>
    <row r="610" spans="1:5" x14ac:dyDescent="0.2">
      <c r="A610" s="183">
        <v>1990</v>
      </c>
      <c r="B610" s="184">
        <v>7</v>
      </c>
      <c r="C610" s="189">
        <v>7821143</v>
      </c>
      <c r="D610" s="190">
        <v>3437787</v>
      </c>
      <c r="E610" s="190">
        <v>364519</v>
      </c>
    </row>
    <row r="611" spans="1:5" x14ac:dyDescent="0.2">
      <c r="A611" s="183">
        <v>1990</v>
      </c>
      <c r="B611" s="184">
        <v>8</v>
      </c>
      <c r="C611" s="189">
        <v>7620442</v>
      </c>
      <c r="D611" s="190">
        <v>3283266</v>
      </c>
      <c r="E611" s="190">
        <v>351364</v>
      </c>
    </row>
    <row r="612" spans="1:5" x14ac:dyDescent="0.2">
      <c r="A612" s="183">
        <v>1990</v>
      </c>
      <c r="B612" s="184">
        <v>9</v>
      </c>
      <c r="C612" s="189">
        <v>7386749</v>
      </c>
      <c r="D612" s="190">
        <v>3144971</v>
      </c>
      <c r="E612" s="190">
        <v>339112</v>
      </c>
    </row>
    <row r="613" spans="1:5" x14ac:dyDescent="0.2">
      <c r="A613" s="183">
        <v>1990</v>
      </c>
      <c r="B613" s="184">
        <v>10</v>
      </c>
      <c r="C613" s="189">
        <v>7070909</v>
      </c>
      <c r="D613" s="190">
        <v>2936637</v>
      </c>
      <c r="E613" s="190">
        <v>317643</v>
      </c>
    </row>
    <row r="614" spans="1:5" x14ac:dyDescent="0.2">
      <c r="A614" s="183">
        <v>1990</v>
      </c>
      <c r="B614" s="184">
        <v>11</v>
      </c>
      <c r="C614" s="189">
        <v>6691817</v>
      </c>
      <c r="D614" s="190">
        <v>2750584</v>
      </c>
      <c r="E614" s="190">
        <v>305946</v>
      </c>
    </row>
    <row r="615" spans="1:5" x14ac:dyDescent="0.2">
      <c r="A615" s="183">
        <v>1990</v>
      </c>
      <c r="B615" s="184">
        <v>12</v>
      </c>
      <c r="C615" s="189">
        <v>6250652</v>
      </c>
      <c r="D615" s="190">
        <v>2523932</v>
      </c>
      <c r="E615" s="190">
        <v>285753</v>
      </c>
    </row>
    <row r="616" spans="1:5" x14ac:dyDescent="0.2">
      <c r="A616" s="183">
        <v>1990</v>
      </c>
      <c r="B616" s="184">
        <v>13</v>
      </c>
      <c r="C616" s="189">
        <v>5785594</v>
      </c>
      <c r="D616" s="190">
        <v>2340504</v>
      </c>
      <c r="E616" s="190">
        <v>271340</v>
      </c>
    </row>
    <row r="617" spans="1:5" x14ac:dyDescent="0.2">
      <c r="A617" s="183">
        <v>1990</v>
      </c>
      <c r="B617" s="184">
        <v>14</v>
      </c>
      <c r="C617" s="189">
        <v>5330098</v>
      </c>
      <c r="D617" s="190">
        <v>2205362</v>
      </c>
      <c r="E617" s="190">
        <v>261935</v>
      </c>
    </row>
    <row r="618" spans="1:5" x14ac:dyDescent="0.2">
      <c r="A618" s="183">
        <v>1990</v>
      </c>
      <c r="B618" s="184">
        <v>15</v>
      </c>
      <c r="C618" s="189">
        <v>4908967</v>
      </c>
      <c r="D618" s="190">
        <v>2045781</v>
      </c>
      <c r="E618" s="190">
        <v>247022</v>
      </c>
    </row>
    <row r="619" spans="1:5" x14ac:dyDescent="0.2">
      <c r="A619" s="183">
        <v>1990</v>
      </c>
      <c r="B619" s="184">
        <v>16</v>
      </c>
      <c r="C619" s="189">
        <v>4459387</v>
      </c>
      <c r="D619" s="190">
        <v>1871579</v>
      </c>
      <c r="E619" s="190">
        <v>229607</v>
      </c>
    </row>
    <row r="620" spans="1:5" x14ac:dyDescent="0.2">
      <c r="A620" s="183">
        <v>1990</v>
      </c>
      <c r="B620" s="184">
        <v>17</v>
      </c>
      <c r="C620" s="189">
        <v>3510351.7980652968</v>
      </c>
      <c r="D620" s="190">
        <v>1681192.8124723574</v>
      </c>
      <c r="E620" s="190">
        <v>211579</v>
      </c>
    </row>
    <row r="621" spans="1:5" x14ac:dyDescent="0.2">
      <c r="A621" s="183">
        <v>1990</v>
      </c>
      <c r="B621" s="184">
        <v>18</v>
      </c>
      <c r="C621" s="189">
        <v>2733868.4510278115</v>
      </c>
      <c r="D621" s="190">
        <v>1503636.9984520124</v>
      </c>
      <c r="E621" s="190">
        <v>190222</v>
      </c>
    </row>
    <row r="622" spans="1:5" x14ac:dyDescent="0.2">
      <c r="A622" s="183">
        <v>1990</v>
      </c>
      <c r="B622" s="184">
        <v>19</v>
      </c>
      <c r="C622" s="189">
        <v>2109716.0383917778</v>
      </c>
      <c r="D622" s="190">
        <v>1339325.4409553295</v>
      </c>
      <c r="E622" s="190">
        <v>176854</v>
      </c>
    </row>
    <row r="623" spans="1:5" x14ac:dyDescent="0.2">
      <c r="A623" s="183">
        <v>1990</v>
      </c>
      <c r="B623" s="184">
        <v>20</v>
      </c>
      <c r="C623" s="189">
        <v>1617673.6396614269</v>
      </c>
      <c r="D623" s="190">
        <v>1189085.9060150376</v>
      </c>
      <c r="E623" s="190">
        <v>159880</v>
      </c>
    </row>
    <row r="624" spans="1:5" x14ac:dyDescent="0.2">
      <c r="A624" s="183">
        <v>1990</v>
      </c>
      <c r="B624" s="184">
        <v>21</v>
      </c>
      <c r="C624" s="189">
        <v>1234824.2116082227</v>
      </c>
      <c r="D624" s="190">
        <v>1052090.6275984077</v>
      </c>
      <c r="E624" s="190">
        <v>145908</v>
      </c>
    </row>
    <row r="625" spans="1:5" x14ac:dyDescent="0.2">
      <c r="A625" s="183">
        <v>1990</v>
      </c>
      <c r="B625" s="184">
        <v>22</v>
      </c>
      <c r="C625" s="189">
        <v>938250.71100362774</v>
      </c>
      <c r="D625" s="190">
        <v>928753.48872180446</v>
      </c>
      <c r="E625" s="190">
        <v>247063</v>
      </c>
    </row>
    <row r="626" spans="1:5" x14ac:dyDescent="0.2">
      <c r="A626" s="183">
        <v>1990</v>
      </c>
      <c r="B626" s="184">
        <v>23</v>
      </c>
      <c r="C626" s="189">
        <v>710428.34008464345</v>
      </c>
      <c r="D626" s="190">
        <v>817418.95731977012</v>
      </c>
      <c r="E626" s="190">
        <v>221359</v>
      </c>
    </row>
    <row r="627" spans="1:5" x14ac:dyDescent="0.2">
      <c r="A627" s="183">
        <v>1990</v>
      </c>
      <c r="B627" s="184">
        <v>24</v>
      </c>
      <c r="C627" s="189">
        <v>537876.48518742458</v>
      </c>
      <c r="D627" s="190">
        <v>718087.03339230432</v>
      </c>
      <c r="E627" s="190">
        <v>203250</v>
      </c>
    </row>
    <row r="628" spans="1:5" x14ac:dyDescent="0.2">
      <c r="A628" s="183">
        <v>1990</v>
      </c>
      <c r="B628" s="184">
        <v>25</v>
      </c>
      <c r="C628" s="189">
        <v>405766.47128174134</v>
      </c>
      <c r="D628" s="190">
        <v>629929.95090667857</v>
      </c>
      <c r="E628" s="242">
        <v>7006</v>
      </c>
    </row>
    <row r="629" spans="1:5" x14ac:dyDescent="0.2">
      <c r="A629" s="183">
        <v>1990</v>
      </c>
      <c r="B629" s="184">
        <v>26</v>
      </c>
      <c r="C629" s="189">
        <v>306009.93016928667</v>
      </c>
      <c r="D629" s="190">
        <v>551292.17779743485</v>
      </c>
      <c r="E629" s="190">
        <v>6256.3791900753886</v>
      </c>
    </row>
    <row r="630" spans="1:5" x14ac:dyDescent="0.2">
      <c r="A630" s="183">
        <v>1990</v>
      </c>
      <c r="B630" s="184">
        <v>27</v>
      </c>
      <c r="C630" s="189">
        <v>293016.43118336279</v>
      </c>
      <c r="D630" s="190">
        <v>482173.71406457323</v>
      </c>
      <c r="E630" s="190">
        <v>5640.093554111143</v>
      </c>
    </row>
    <row r="631" spans="1:5" x14ac:dyDescent="0.2">
      <c r="A631" s="183">
        <v>1990</v>
      </c>
      <c r="B631" s="184">
        <v>28</v>
      </c>
      <c r="C631" s="189">
        <v>263433.73236343247</v>
      </c>
      <c r="D631" s="190">
        <v>420919.02764263604</v>
      </c>
      <c r="E631" s="190">
        <v>5076.1986860942106</v>
      </c>
    </row>
    <row r="632" spans="1:5" x14ac:dyDescent="0.2">
      <c r="A632" s="183">
        <v>1990</v>
      </c>
      <c r="B632" s="184">
        <v>29</v>
      </c>
      <c r="C632" s="189">
        <v>234259.7507948089</v>
      </c>
      <c r="D632" s="190">
        <v>367114.23551525874</v>
      </c>
      <c r="E632" s="190">
        <v>4627.2014197093513</v>
      </c>
    </row>
    <row r="633" spans="1:5" x14ac:dyDescent="0.2">
      <c r="A633" s="183">
        <v>1990</v>
      </c>
      <c r="B633" s="184">
        <v>30</v>
      </c>
      <c r="C633" s="189">
        <v>216593.61489161529</v>
      </c>
      <c r="D633" s="190">
        <v>319931.57164971245</v>
      </c>
      <c r="E633" s="190">
        <v>4215.885677083148</v>
      </c>
    </row>
    <row r="634" spans="1:5" x14ac:dyDescent="0.2">
      <c r="A634" s="183">
        <v>1990</v>
      </c>
      <c r="B634" s="184">
        <v>31</v>
      </c>
      <c r="C634" s="189">
        <v>196574.53647658788</v>
      </c>
      <c r="D634" s="190">
        <v>278543.27001326845</v>
      </c>
      <c r="E634" s="190">
        <v>3845.4024025062354</v>
      </c>
    </row>
    <row r="635" spans="1:5" x14ac:dyDescent="0.2">
      <c r="A635" s="183">
        <v>1990</v>
      </c>
      <c r="B635" s="184">
        <v>32</v>
      </c>
      <c r="C635" s="189">
        <v>175918.36285102644</v>
      </c>
      <c r="D635" s="190">
        <v>242535.44758956213</v>
      </c>
      <c r="E635" s="190">
        <v>3542.1371438334854</v>
      </c>
    </row>
    <row r="636" spans="1:5" x14ac:dyDescent="0.2">
      <c r="A636" s="183">
        <v>1990</v>
      </c>
      <c r="B636" s="184">
        <v>33</v>
      </c>
      <c r="C636" s="189">
        <v>153961.86588805346</v>
      </c>
      <c r="D636" s="190">
        <v>210666.45532950023</v>
      </c>
      <c r="E636" s="190">
        <v>3129.5539976913683</v>
      </c>
    </row>
    <row r="637" spans="1:5" x14ac:dyDescent="0.2">
      <c r="A637" s="183">
        <v>1990</v>
      </c>
      <c r="B637" s="184">
        <v>34</v>
      </c>
      <c r="C637" s="189">
        <v>130464.58060744428</v>
      </c>
      <c r="D637" s="190">
        <v>183350.17624944713</v>
      </c>
      <c r="E637" s="190">
        <v>2320.9399131511573</v>
      </c>
    </row>
    <row r="638" spans="1:5" x14ac:dyDescent="0.2">
      <c r="A638" s="183">
        <v>1990</v>
      </c>
      <c r="B638" s="184">
        <v>35</v>
      </c>
      <c r="C638" s="189">
        <v>105774.45414535225</v>
      </c>
      <c r="D638" s="190">
        <v>159344.9613003096</v>
      </c>
      <c r="E638" s="190">
        <v>1594.5257028531116</v>
      </c>
    </row>
    <row r="639" spans="1:5" x14ac:dyDescent="0.2">
      <c r="A639" s="183">
        <v>1990</v>
      </c>
      <c r="B639" s="184">
        <v>36</v>
      </c>
      <c r="C639" s="189">
        <v>80913.199231075763</v>
      </c>
      <c r="D639" s="190">
        <v>138236.92746572313</v>
      </c>
      <c r="E639" s="190">
        <v>988.91342978542627</v>
      </c>
    </row>
    <row r="640" spans="1:5" x14ac:dyDescent="0.2">
      <c r="A640" s="183">
        <v>1990</v>
      </c>
      <c r="B640" s="184">
        <v>37</v>
      </c>
      <c r="C640" s="189">
        <v>57470.287276406976</v>
      </c>
      <c r="D640" s="190">
        <v>98185.660796511278</v>
      </c>
      <c r="E640" s="190">
        <v>537.30496045072357</v>
      </c>
    </row>
    <row r="641" spans="1:5" x14ac:dyDescent="0.2">
      <c r="A641" s="183">
        <v>1990</v>
      </c>
      <c r="B641" s="184">
        <v>38</v>
      </c>
      <c r="C641" s="189">
        <v>0</v>
      </c>
      <c r="D641" s="190">
        <v>0</v>
      </c>
      <c r="E641" s="190">
        <v>0</v>
      </c>
    </row>
    <row r="642" spans="1:5" x14ac:dyDescent="0.2">
      <c r="A642" s="183">
        <v>1990</v>
      </c>
      <c r="B642" s="184">
        <v>39</v>
      </c>
      <c r="C642" s="189">
        <v>0</v>
      </c>
      <c r="D642" s="190">
        <v>0</v>
      </c>
      <c r="E642" s="190">
        <v>0</v>
      </c>
    </row>
    <row r="643" spans="1:5" ht="13.5" thickBot="1" x14ac:dyDescent="0.25">
      <c r="A643" s="185">
        <v>1990</v>
      </c>
      <c r="B643" s="186">
        <v>40</v>
      </c>
      <c r="C643" s="191">
        <v>0</v>
      </c>
      <c r="D643" s="192">
        <v>0</v>
      </c>
      <c r="E643" s="190">
        <v>0</v>
      </c>
    </row>
    <row r="644" spans="1:5" x14ac:dyDescent="0.2">
      <c r="A644" s="181">
        <v>1991</v>
      </c>
      <c r="B644" s="182">
        <v>1</v>
      </c>
      <c r="C644" s="187">
        <v>8100316</v>
      </c>
      <c r="D644" s="188">
        <v>3977269</v>
      </c>
      <c r="E644" s="188">
        <v>293630.5642020044</v>
      </c>
    </row>
    <row r="645" spans="1:5" x14ac:dyDescent="0.2">
      <c r="A645" s="183">
        <v>1991</v>
      </c>
      <c r="B645" s="184">
        <v>2</v>
      </c>
      <c r="C645" s="189">
        <v>8176278</v>
      </c>
      <c r="D645" s="190">
        <v>3994048</v>
      </c>
      <c r="E645" s="190">
        <v>291896.27445666352</v>
      </c>
    </row>
    <row r="646" spans="1:5" x14ac:dyDescent="0.2">
      <c r="A646" s="183">
        <v>1991</v>
      </c>
      <c r="B646" s="184">
        <v>3</v>
      </c>
      <c r="C646" s="189">
        <v>7995374</v>
      </c>
      <c r="D646" s="190">
        <v>3936083</v>
      </c>
      <c r="E646" s="190">
        <v>288012.88368869812</v>
      </c>
    </row>
    <row r="647" spans="1:5" x14ac:dyDescent="0.2">
      <c r="A647" s="183">
        <v>1991</v>
      </c>
      <c r="B647" s="184">
        <v>4</v>
      </c>
      <c r="C647" s="189">
        <v>7941567</v>
      </c>
      <c r="D647" s="190">
        <v>3856654</v>
      </c>
      <c r="E647" s="190">
        <v>284368</v>
      </c>
    </row>
    <row r="648" spans="1:5" x14ac:dyDescent="0.2">
      <c r="A648" s="183">
        <v>1991</v>
      </c>
      <c r="B648" s="184">
        <v>5</v>
      </c>
      <c r="C648" s="189">
        <v>7753149</v>
      </c>
      <c r="D648" s="190">
        <v>3729648</v>
      </c>
      <c r="E648" s="190">
        <v>275900</v>
      </c>
    </row>
    <row r="649" spans="1:5" x14ac:dyDescent="0.2">
      <c r="A649" s="183">
        <v>1991</v>
      </c>
      <c r="B649" s="184">
        <v>6</v>
      </c>
      <c r="C649" s="189">
        <v>7664933</v>
      </c>
      <c r="D649" s="190">
        <v>3622891</v>
      </c>
      <c r="E649" s="190">
        <v>271548</v>
      </c>
    </row>
    <row r="650" spans="1:5" x14ac:dyDescent="0.2">
      <c r="A650" s="183">
        <v>1991</v>
      </c>
      <c r="B650" s="184">
        <v>7</v>
      </c>
      <c r="C650" s="189">
        <v>7536142</v>
      </c>
      <c r="D650" s="190">
        <v>3510983</v>
      </c>
      <c r="E650" s="190">
        <v>266952</v>
      </c>
    </row>
    <row r="651" spans="1:5" x14ac:dyDescent="0.2">
      <c r="A651" s="183">
        <v>1991</v>
      </c>
      <c r="B651" s="184">
        <v>8</v>
      </c>
      <c r="C651" s="189">
        <v>7353565</v>
      </c>
      <c r="D651" s="190">
        <v>3349775</v>
      </c>
      <c r="E651" s="190">
        <v>255646</v>
      </c>
    </row>
    <row r="652" spans="1:5" x14ac:dyDescent="0.2">
      <c r="A652" s="183">
        <v>1991</v>
      </c>
      <c r="B652" s="184">
        <v>9</v>
      </c>
      <c r="C652" s="189">
        <v>7108571</v>
      </c>
      <c r="D652" s="190">
        <v>3155146</v>
      </c>
      <c r="E652" s="190">
        <v>241090</v>
      </c>
    </row>
    <row r="653" spans="1:5" x14ac:dyDescent="0.2">
      <c r="A653" s="183">
        <v>1991</v>
      </c>
      <c r="B653" s="184">
        <v>10</v>
      </c>
      <c r="C653" s="189">
        <v>6810128</v>
      </c>
      <c r="D653" s="190">
        <v>2986692</v>
      </c>
      <c r="E653" s="190">
        <v>231037</v>
      </c>
    </row>
    <row r="654" spans="1:5" x14ac:dyDescent="0.2">
      <c r="A654" s="183">
        <v>1991</v>
      </c>
      <c r="B654" s="184">
        <v>11</v>
      </c>
      <c r="C654" s="189">
        <v>6447501</v>
      </c>
      <c r="D654" s="190">
        <v>2786742</v>
      </c>
      <c r="E654" s="190">
        <v>220044</v>
      </c>
    </row>
    <row r="655" spans="1:5" x14ac:dyDescent="0.2">
      <c r="A655" s="183">
        <v>1991</v>
      </c>
      <c r="B655" s="184">
        <v>12</v>
      </c>
      <c r="C655" s="189">
        <v>6049746</v>
      </c>
      <c r="D655" s="190">
        <v>2589751</v>
      </c>
      <c r="E655" s="190">
        <v>209470</v>
      </c>
    </row>
    <row r="656" spans="1:5" x14ac:dyDescent="0.2">
      <c r="A656" s="183">
        <v>1991</v>
      </c>
      <c r="B656" s="184">
        <v>13</v>
      </c>
      <c r="C656" s="189">
        <v>5646257</v>
      </c>
      <c r="D656" s="190">
        <v>2447417</v>
      </c>
      <c r="E656" s="190">
        <v>203455</v>
      </c>
    </row>
    <row r="657" spans="1:5" x14ac:dyDescent="0.2">
      <c r="A657" s="183">
        <v>1991</v>
      </c>
      <c r="B657" s="184">
        <v>14</v>
      </c>
      <c r="C657" s="189">
        <v>5263864</v>
      </c>
      <c r="D657" s="190">
        <v>2271531</v>
      </c>
      <c r="E657" s="190">
        <v>191481</v>
      </c>
    </row>
    <row r="658" spans="1:5" x14ac:dyDescent="0.2">
      <c r="A658" s="183">
        <v>1991</v>
      </c>
      <c r="B658" s="184">
        <v>15</v>
      </c>
      <c r="C658" s="189">
        <v>4830757</v>
      </c>
      <c r="D658" s="190">
        <v>2079235</v>
      </c>
      <c r="E658" s="190">
        <v>178622</v>
      </c>
    </row>
    <row r="659" spans="1:5" x14ac:dyDescent="0.2">
      <c r="A659" s="183">
        <v>1991</v>
      </c>
      <c r="B659" s="184">
        <v>16</v>
      </c>
      <c r="C659" s="189">
        <v>3858074.3978754221</v>
      </c>
      <c r="D659" s="190">
        <v>1877081.3875024954</v>
      </c>
      <c r="E659" s="190">
        <v>163326</v>
      </c>
    </row>
    <row r="660" spans="1:5" x14ac:dyDescent="0.2">
      <c r="A660" s="183">
        <v>1991</v>
      </c>
      <c r="B660" s="184">
        <v>17</v>
      </c>
      <c r="C660" s="189">
        <v>3037008.9879285372</v>
      </c>
      <c r="D660" s="190">
        <v>1686135.4701537231</v>
      </c>
      <c r="E660" s="190">
        <v>148725</v>
      </c>
    </row>
    <row r="661" spans="1:5" x14ac:dyDescent="0.2">
      <c r="A661" s="183">
        <v>1991</v>
      </c>
      <c r="B661" s="184">
        <v>18</v>
      </c>
      <c r="C661" s="189">
        <v>2365228.1979719941</v>
      </c>
      <c r="D661" s="190">
        <v>1508057.647234977</v>
      </c>
      <c r="E661" s="190">
        <v>140314</v>
      </c>
    </row>
    <row r="662" spans="1:5" x14ac:dyDescent="0.2">
      <c r="A662" s="183">
        <v>1991</v>
      </c>
      <c r="B662" s="184">
        <v>19</v>
      </c>
      <c r="C662" s="189">
        <v>1825237.7366006759</v>
      </c>
      <c r="D662" s="190">
        <v>1343263.01856658</v>
      </c>
      <c r="E662" s="190">
        <v>129431</v>
      </c>
    </row>
    <row r="663" spans="1:5" x14ac:dyDescent="0.2">
      <c r="A663" s="183">
        <v>1991</v>
      </c>
      <c r="B663" s="184">
        <v>20</v>
      </c>
      <c r="C663" s="189">
        <v>1399543.3124094638</v>
      </c>
      <c r="D663" s="190">
        <v>1192581.7837891793</v>
      </c>
      <c r="E663" s="190">
        <v>117651</v>
      </c>
    </row>
    <row r="664" spans="1:5" x14ac:dyDescent="0.2">
      <c r="A664" s="183">
        <v>1991</v>
      </c>
      <c r="B664" s="184">
        <v>21</v>
      </c>
      <c r="C664" s="189">
        <v>1068318.0618058909</v>
      </c>
      <c r="D664" s="190">
        <v>1055183.743262128</v>
      </c>
      <c r="E664" s="190">
        <v>212814</v>
      </c>
    </row>
    <row r="665" spans="1:5" x14ac:dyDescent="0.2">
      <c r="A665" s="183">
        <v>1991</v>
      </c>
      <c r="B665" s="184">
        <v>22</v>
      </c>
      <c r="C665" s="189">
        <v>811735.12119748909</v>
      </c>
      <c r="D665" s="190">
        <v>931483.99680574948</v>
      </c>
      <c r="E665" s="190">
        <v>191997</v>
      </c>
    </row>
    <row r="666" spans="1:5" x14ac:dyDescent="0.2">
      <c r="A666" s="183">
        <v>1991</v>
      </c>
      <c r="B666" s="184">
        <v>23</v>
      </c>
      <c r="C666" s="189">
        <v>614632.77136648959</v>
      </c>
      <c r="D666" s="190">
        <v>819822.1451387502</v>
      </c>
      <c r="E666" s="190">
        <v>177029</v>
      </c>
    </row>
    <row r="667" spans="1:5" x14ac:dyDescent="0.2">
      <c r="A667" s="183">
        <v>1991</v>
      </c>
      <c r="B667" s="184">
        <v>24</v>
      </c>
      <c r="C667" s="189">
        <v>465348.15137614676</v>
      </c>
      <c r="D667" s="190">
        <v>720198.18826112989</v>
      </c>
      <c r="E667" s="190">
        <v>7720</v>
      </c>
    </row>
    <row r="668" spans="1:5" x14ac:dyDescent="0.2">
      <c r="A668" s="183">
        <v>1991</v>
      </c>
      <c r="B668" s="184">
        <v>25</v>
      </c>
      <c r="C668" s="189">
        <v>351052.11419604055</v>
      </c>
      <c r="D668" s="190">
        <v>631781.92653224198</v>
      </c>
      <c r="E668" s="190">
        <v>7006.1383084200088</v>
      </c>
    </row>
    <row r="669" spans="1:5" x14ac:dyDescent="0.2">
      <c r="A669" s="183">
        <v>1991</v>
      </c>
      <c r="B669" s="184">
        <v>26</v>
      </c>
      <c r="C669" s="189">
        <v>264746.94326412363</v>
      </c>
      <c r="D669" s="190">
        <v>552912.96067079261</v>
      </c>
      <c r="E669" s="190">
        <v>6256.5026999127786</v>
      </c>
    </row>
    <row r="670" spans="1:5" x14ac:dyDescent="0.2">
      <c r="A670" s="183">
        <v>1991</v>
      </c>
      <c r="B670" s="184">
        <v>27</v>
      </c>
      <c r="C670" s="189">
        <v>253505.51349442362</v>
      </c>
      <c r="D670" s="190">
        <v>483591.29067678179</v>
      </c>
      <c r="E670" s="190">
        <v>5640.2048975921834</v>
      </c>
    </row>
    <row r="671" spans="1:5" x14ac:dyDescent="0.2">
      <c r="A671" s="183">
        <v>1991</v>
      </c>
      <c r="B671" s="184">
        <v>28</v>
      </c>
      <c r="C671" s="189">
        <v>227911.80455253707</v>
      </c>
      <c r="D671" s="190">
        <v>422156.51726891595</v>
      </c>
      <c r="E671" s="190">
        <v>5076.2988974872915</v>
      </c>
    </row>
    <row r="672" spans="1:5" x14ac:dyDescent="0.2">
      <c r="A672" s="183">
        <v>1991</v>
      </c>
      <c r="B672" s="184">
        <v>29</v>
      </c>
      <c r="C672" s="189">
        <v>202671.70061583098</v>
      </c>
      <c r="D672" s="190">
        <v>368193.54062687163</v>
      </c>
      <c r="E672" s="190">
        <v>4627.2927672567994</v>
      </c>
    </row>
    <row r="673" spans="1:5" x14ac:dyDescent="0.2">
      <c r="A673" s="183">
        <v>1991</v>
      </c>
      <c r="B673" s="184">
        <v>30</v>
      </c>
      <c r="C673" s="189">
        <v>187387.70157347401</v>
      </c>
      <c r="D673" s="190">
        <v>320872.16111000197</v>
      </c>
      <c r="E673" s="190">
        <v>4215.9689046719195</v>
      </c>
    </row>
    <row r="674" spans="1:5" x14ac:dyDescent="0.2">
      <c r="A674" s="183">
        <v>1991</v>
      </c>
      <c r="B674" s="184">
        <v>31</v>
      </c>
      <c r="C674" s="189">
        <v>170068.03546194843</v>
      </c>
      <c r="D674" s="190">
        <v>279362.1790776602</v>
      </c>
      <c r="E674" s="190">
        <v>3845.4783162274152</v>
      </c>
    </row>
    <row r="675" spans="1:5" x14ac:dyDescent="0.2">
      <c r="A675" s="183">
        <v>1991</v>
      </c>
      <c r="B675" s="184">
        <v>32</v>
      </c>
      <c r="C675" s="189">
        <v>152197.18132373434</v>
      </c>
      <c r="D675" s="190">
        <v>243248.49470952284</v>
      </c>
      <c r="E675" s="190">
        <v>3542.2070706664595</v>
      </c>
    </row>
    <row r="676" spans="1:5" x14ac:dyDescent="0.2">
      <c r="A676" s="183">
        <v>1991</v>
      </c>
      <c r="B676" s="184">
        <v>33</v>
      </c>
      <c r="C676" s="189">
        <v>133201.34203015533</v>
      </c>
      <c r="D676" s="190">
        <v>211285.80854461968</v>
      </c>
      <c r="E676" s="190">
        <v>3129.615779545315</v>
      </c>
    </row>
    <row r="677" spans="1:5" x14ac:dyDescent="0.2">
      <c r="A677" s="183">
        <v>1991</v>
      </c>
      <c r="B677" s="184">
        <v>34</v>
      </c>
      <c r="C677" s="189">
        <v>112872.47737662935</v>
      </c>
      <c r="D677" s="190">
        <v>183889.22040327408</v>
      </c>
      <c r="E677" s="190">
        <v>2320.985731811209</v>
      </c>
    </row>
    <row r="678" spans="1:5" x14ac:dyDescent="0.2">
      <c r="A678" s="183">
        <v>1991</v>
      </c>
      <c r="B678" s="184">
        <v>35</v>
      </c>
      <c r="C678" s="189">
        <v>91511.616616237006</v>
      </c>
      <c r="D678" s="190">
        <v>159813.43082451588</v>
      </c>
      <c r="E678" s="190">
        <v>1594.557181061879</v>
      </c>
    </row>
    <row r="679" spans="1:5" x14ac:dyDescent="0.2">
      <c r="A679" s="183">
        <v>1991</v>
      </c>
      <c r="B679" s="184">
        <v>36</v>
      </c>
      <c r="C679" s="189">
        <v>70002.702704117561</v>
      </c>
      <c r="D679" s="190">
        <v>138643.33998802156</v>
      </c>
      <c r="E679" s="190">
        <v>988.93295234523191</v>
      </c>
    </row>
    <row r="680" spans="1:5" x14ac:dyDescent="0.2">
      <c r="A680" s="183">
        <v>1991</v>
      </c>
      <c r="B680" s="184">
        <v>37</v>
      </c>
      <c r="C680" s="189">
        <v>49720.879569243793</v>
      </c>
      <c r="D680" s="190">
        <v>98474.323766597488</v>
      </c>
      <c r="E680" s="190">
        <v>537.31556761603088</v>
      </c>
    </row>
    <row r="681" spans="1:5" x14ac:dyDescent="0.2">
      <c r="A681" s="183">
        <v>1991</v>
      </c>
      <c r="B681" s="184">
        <v>38</v>
      </c>
      <c r="C681" s="189">
        <v>0</v>
      </c>
      <c r="D681" s="190">
        <v>0</v>
      </c>
      <c r="E681" s="190">
        <v>0</v>
      </c>
    </row>
    <row r="682" spans="1:5" x14ac:dyDescent="0.2">
      <c r="A682" s="183">
        <v>1991</v>
      </c>
      <c r="B682" s="184">
        <v>39</v>
      </c>
      <c r="C682" s="189">
        <v>0</v>
      </c>
      <c r="D682" s="190">
        <v>0</v>
      </c>
      <c r="E682" s="190">
        <v>0</v>
      </c>
    </row>
    <row r="683" spans="1:5" ht="13.5" thickBot="1" x14ac:dyDescent="0.25">
      <c r="A683" s="185">
        <v>1991</v>
      </c>
      <c r="B683" s="186">
        <v>40</v>
      </c>
      <c r="C683" s="191">
        <v>0</v>
      </c>
      <c r="D683" s="192">
        <v>0</v>
      </c>
      <c r="E683" s="190">
        <v>0</v>
      </c>
    </row>
    <row r="684" spans="1:5" x14ac:dyDescent="0.2">
      <c r="A684" s="181">
        <v>1992</v>
      </c>
      <c r="B684" s="182">
        <v>1</v>
      </c>
      <c r="C684" s="187">
        <v>7739082</v>
      </c>
      <c r="D684" s="188">
        <v>4077077</v>
      </c>
      <c r="E684" s="188">
        <v>321675.22529206978</v>
      </c>
    </row>
    <row r="685" spans="1:5" x14ac:dyDescent="0.2">
      <c r="A685" s="183">
        <v>1992</v>
      </c>
      <c r="B685" s="184">
        <v>2</v>
      </c>
      <c r="C685" s="189">
        <v>7718194</v>
      </c>
      <c r="D685" s="190">
        <v>4024094</v>
      </c>
      <c r="E685" s="190">
        <v>319775.29349828529</v>
      </c>
    </row>
    <row r="686" spans="1:5" x14ac:dyDescent="0.2">
      <c r="A686" s="183">
        <v>1992</v>
      </c>
      <c r="B686" s="184">
        <v>3</v>
      </c>
      <c r="C686" s="189">
        <v>7651425</v>
      </c>
      <c r="D686" s="190">
        <v>3941282</v>
      </c>
      <c r="E686" s="190">
        <v>315521</v>
      </c>
    </row>
    <row r="687" spans="1:5" x14ac:dyDescent="0.2">
      <c r="A687" s="183">
        <v>1992</v>
      </c>
      <c r="B687" s="184">
        <v>4</v>
      </c>
      <c r="C687" s="189">
        <v>7473813</v>
      </c>
      <c r="D687" s="190">
        <v>3801576</v>
      </c>
      <c r="E687" s="190">
        <v>304721</v>
      </c>
    </row>
    <row r="688" spans="1:5" x14ac:dyDescent="0.2">
      <c r="A688" s="183">
        <v>1992</v>
      </c>
      <c r="B688" s="184">
        <v>5</v>
      </c>
      <c r="C688" s="189">
        <v>7429617</v>
      </c>
      <c r="D688" s="190">
        <v>3724527</v>
      </c>
      <c r="E688" s="190">
        <v>304889</v>
      </c>
    </row>
    <row r="689" spans="1:5" x14ac:dyDescent="0.2">
      <c r="A689" s="183">
        <v>1992</v>
      </c>
      <c r="B689" s="184">
        <v>6</v>
      </c>
      <c r="C689" s="189">
        <v>7319877</v>
      </c>
      <c r="D689" s="190">
        <v>3579480</v>
      </c>
      <c r="E689" s="190">
        <v>295197</v>
      </c>
    </row>
    <row r="690" spans="1:5" x14ac:dyDescent="0.2">
      <c r="A690" s="183">
        <v>1992</v>
      </c>
      <c r="B690" s="184">
        <v>7</v>
      </c>
      <c r="C690" s="189">
        <v>7203577</v>
      </c>
      <c r="D690" s="190">
        <v>3460928</v>
      </c>
      <c r="E690" s="190">
        <v>287185</v>
      </c>
    </row>
    <row r="691" spans="1:5" x14ac:dyDescent="0.2">
      <c r="A691" s="183">
        <v>1992</v>
      </c>
      <c r="B691" s="184">
        <v>8</v>
      </c>
      <c r="C691" s="189">
        <v>7020798</v>
      </c>
      <c r="D691" s="190">
        <v>3289473</v>
      </c>
      <c r="E691" s="190">
        <v>273321</v>
      </c>
    </row>
    <row r="692" spans="1:5" x14ac:dyDescent="0.2">
      <c r="A692" s="183">
        <v>1992</v>
      </c>
      <c r="B692" s="184">
        <v>9</v>
      </c>
      <c r="C692" s="189">
        <v>6807239</v>
      </c>
      <c r="D692" s="190">
        <v>3159564</v>
      </c>
      <c r="E692" s="190">
        <v>265263</v>
      </c>
    </row>
    <row r="693" spans="1:5" x14ac:dyDescent="0.2">
      <c r="A693" s="183">
        <v>1992</v>
      </c>
      <c r="B693" s="184">
        <v>10</v>
      </c>
      <c r="C693" s="189">
        <v>6552278</v>
      </c>
      <c r="D693" s="190">
        <v>2987666</v>
      </c>
      <c r="E693" s="190">
        <v>253554</v>
      </c>
    </row>
    <row r="694" spans="1:5" x14ac:dyDescent="0.2">
      <c r="A694" s="183">
        <v>1992</v>
      </c>
      <c r="B694" s="184">
        <v>11</v>
      </c>
      <c r="C694" s="189">
        <v>6238595</v>
      </c>
      <c r="D694" s="190">
        <v>2827293</v>
      </c>
      <c r="E694" s="190">
        <v>246283</v>
      </c>
    </row>
    <row r="695" spans="1:5" x14ac:dyDescent="0.2">
      <c r="A695" s="183">
        <v>1992</v>
      </c>
      <c r="B695" s="184">
        <v>12</v>
      </c>
      <c r="C695" s="189">
        <v>5889497</v>
      </c>
      <c r="D695" s="190">
        <v>2676074</v>
      </c>
      <c r="E695" s="190">
        <v>238153</v>
      </c>
    </row>
    <row r="696" spans="1:5" x14ac:dyDescent="0.2">
      <c r="A696" s="183">
        <v>1992</v>
      </c>
      <c r="B696" s="184">
        <v>13</v>
      </c>
      <c r="C696" s="189">
        <v>5572662</v>
      </c>
      <c r="D696" s="190">
        <v>2537233</v>
      </c>
      <c r="E696" s="190">
        <v>229515</v>
      </c>
    </row>
    <row r="697" spans="1:5" x14ac:dyDescent="0.2">
      <c r="A697" s="183">
        <v>1992</v>
      </c>
      <c r="B697" s="184">
        <v>14</v>
      </c>
      <c r="C697" s="189">
        <v>5201542</v>
      </c>
      <c r="D697" s="190">
        <v>2341904</v>
      </c>
      <c r="E697" s="190">
        <v>215798</v>
      </c>
    </row>
    <row r="698" spans="1:5" x14ac:dyDescent="0.2">
      <c r="A698" s="183">
        <v>1992</v>
      </c>
      <c r="B698" s="184">
        <v>15</v>
      </c>
      <c r="C698" s="189">
        <v>4229443.8484491557</v>
      </c>
      <c r="D698" s="190">
        <v>2126263.7549392786</v>
      </c>
      <c r="E698" s="190">
        <v>200715</v>
      </c>
    </row>
    <row r="699" spans="1:5" x14ac:dyDescent="0.2">
      <c r="A699" s="183">
        <v>1992</v>
      </c>
      <c r="B699" s="184">
        <v>16</v>
      </c>
      <c r="C699" s="189">
        <v>3377836.8543384369</v>
      </c>
      <c r="D699" s="190">
        <v>1919537.771977524</v>
      </c>
      <c r="E699" s="190">
        <v>179372</v>
      </c>
    </row>
    <row r="700" spans="1:5" x14ac:dyDescent="0.2">
      <c r="A700" s="183">
        <v>1992</v>
      </c>
      <c r="B700" s="184">
        <v>17</v>
      </c>
      <c r="C700" s="189">
        <v>2658974.3557126028</v>
      </c>
      <c r="D700" s="190">
        <v>1724272.9831430125</v>
      </c>
      <c r="E700" s="190">
        <v>173835</v>
      </c>
    </row>
    <row r="701" spans="1:5" x14ac:dyDescent="0.2">
      <c r="A701" s="183">
        <v>1992</v>
      </c>
      <c r="B701" s="184">
        <v>18</v>
      </c>
      <c r="C701" s="189">
        <v>2070814.1295641928</v>
      </c>
      <c r="D701" s="190">
        <v>1542167.3431212616</v>
      </c>
      <c r="E701" s="190">
        <v>158635</v>
      </c>
    </row>
    <row r="702" spans="1:5" x14ac:dyDescent="0.2">
      <c r="A702" s="183">
        <v>1992</v>
      </c>
      <c r="B702" s="184">
        <v>19</v>
      </c>
      <c r="C702" s="189">
        <v>1598039.5033372592</v>
      </c>
      <c r="D702" s="190">
        <v>1373645.3405836504</v>
      </c>
      <c r="E702" s="190">
        <v>146321</v>
      </c>
    </row>
    <row r="703" spans="1:5" x14ac:dyDescent="0.2">
      <c r="A703" s="183">
        <v>1992</v>
      </c>
      <c r="B703" s="184">
        <v>20</v>
      </c>
      <c r="C703" s="189">
        <v>1225333.8044758537</v>
      </c>
      <c r="D703" s="190">
        <v>1219555.952872938</v>
      </c>
      <c r="E703" s="190">
        <v>248876</v>
      </c>
    </row>
    <row r="704" spans="1:5" x14ac:dyDescent="0.2">
      <c r="A704" s="183">
        <v>1992</v>
      </c>
      <c r="B704" s="184">
        <v>21</v>
      </c>
      <c r="C704" s="189">
        <v>935338.13741656847</v>
      </c>
      <c r="D704" s="190">
        <v>1079050.2026463654</v>
      </c>
      <c r="E704" s="190">
        <v>225712</v>
      </c>
    </row>
    <row r="705" spans="1:5" x14ac:dyDescent="0.2">
      <c r="A705" s="183">
        <v>1992</v>
      </c>
      <c r="B705" s="184">
        <v>22</v>
      </c>
      <c r="C705" s="189">
        <v>710693.60659599525</v>
      </c>
      <c r="D705" s="190">
        <v>952552.57857531239</v>
      </c>
      <c r="E705" s="190">
        <v>208473</v>
      </c>
    </row>
    <row r="706" spans="1:5" x14ac:dyDescent="0.2">
      <c r="A706" s="183">
        <v>1992</v>
      </c>
      <c r="B706" s="184">
        <v>23</v>
      </c>
      <c r="C706" s="189">
        <v>538125.76246564579</v>
      </c>
      <c r="D706" s="190">
        <v>838365.1259742612</v>
      </c>
      <c r="E706" s="190">
        <v>8751</v>
      </c>
    </row>
    <row r="707" spans="1:5" x14ac:dyDescent="0.2">
      <c r="A707" s="183">
        <v>1992</v>
      </c>
      <c r="B707" s="184">
        <v>24</v>
      </c>
      <c r="C707" s="189">
        <v>407423.48998822138</v>
      </c>
      <c r="D707" s="190">
        <v>736487.8448432117</v>
      </c>
      <c r="E707" s="190">
        <v>7720.3268359057611</v>
      </c>
    </row>
    <row r="708" spans="1:5" x14ac:dyDescent="0.2">
      <c r="A708" s="183">
        <v>1992</v>
      </c>
      <c r="B708" s="184">
        <v>25</v>
      </c>
      <c r="C708" s="189">
        <v>307354.56262269331</v>
      </c>
      <c r="D708" s="190">
        <v>646071.75783940533</v>
      </c>
      <c r="E708" s="190">
        <v>7006.4349220935737</v>
      </c>
    </row>
    <row r="709" spans="1:5" x14ac:dyDescent="0.2">
      <c r="A709" s="183">
        <v>1992</v>
      </c>
      <c r="B709" s="184">
        <v>26</v>
      </c>
      <c r="C709" s="189">
        <v>231792.31134668234</v>
      </c>
      <c r="D709" s="190">
        <v>565418.9102773245</v>
      </c>
      <c r="E709" s="190">
        <v>6256.767576820399</v>
      </c>
    </row>
    <row r="710" spans="1:5" x14ac:dyDescent="0.2">
      <c r="A710" s="183">
        <v>1992</v>
      </c>
      <c r="B710" s="184">
        <v>27</v>
      </c>
      <c r="C710" s="189">
        <v>221950.16942415736</v>
      </c>
      <c r="D710" s="190">
        <v>494529.30215696921</v>
      </c>
      <c r="E710" s="190">
        <v>5640.4436827575182</v>
      </c>
    </row>
    <row r="711" spans="1:5" x14ac:dyDescent="0.2">
      <c r="A711" s="183">
        <v>1992</v>
      </c>
      <c r="B711" s="184">
        <v>28</v>
      </c>
      <c r="C711" s="189">
        <v>199542.26216588289</v>
      </c>
      <c r="D711" s="190">
        <v>431704.97879282205</v>
      </c>
      <c r="E711" s="190">
        <v>5076.5138089831562</v>
      </c>
    </row>
    <row r="712" spans="1:5" x14ac:dyDescent="0.2">
      <c r="A712" s="183">
        <v>1992</v>
      </c>
      <c r="B712" s="184">
        <v>29</v>
      </c>
      <c r="C712" s="189">
        <v>177443.9445876402</v>
      </c>
      <c r="D712" s="190">
        <v>376521.45151350362</v>
      </c>
      <c r="E712" s="190">
        <v>4627.4886695136402</v>
      </c>
    </row>
    <row r="713" spans="1:5" x14ac:dyDescent="0.2">
      <c r="A713" s="183">
        <v>1992</v>
      </c>
      <c r="B713" s="184">
        <v>30</v>
      </c>
      <c r="C713" s="189">
        <v>164062.43611404084</v>
      </c>
      <c r="D713" s="190">
        <v>328129.74297625507</v>
      </c>
      <c r="E713" s="190">
        <v>4216.1473930159118</v>
      </c>
    </row>
    <row r="714" spans="1:5" x14ac:dyDescent="0.2">
      <c r="A714" s="183">
        <v>1992</v>
      </c>
      <c r="B714" s="184">
        <v>31</v>
      </c>
      <c r="C714" s="189">
        <v>148898.65219930757</v>
      </c>
      <c r="D714" s="190">
        <v>285680.87583831785</v>
      </c>
      <c r="E714" s="190">
        <v>3845.6411193865565</v>
      </c>
    </row>
    <row r="715" spans="1:5" x14ac:dyDescent="0.2">
      <c r="A715" s="183">
        <v>1992</v>
      </c>
      <c r="B715" s="184">
        <v>32</v>
      </c>
      <c r="C715" s="189">
        <v>133252.28992080718</v>
      </c>
      <c r="D715" s="190">
        <v>248750.36142831243</v>
      </c>
      <c r="E715" s="190">
        <v>3542.3570344561404</v>
      </c>
    </row>
    <row r="716" spans="1:5" x14ac:dyDescent="0.2">
      <c r="A716" s="183">
        <v>1992</v>
      </c>
      <c r="B716" s="184">
        <v>33</v>
      </c>
      <c r="C716" s="189">
        <v>116620.97610262992</v>
      </c>
      <c r="D716" s="190">
        <v>216064.73373210075</v>
      </c>
      <c r="E716" s="190">
        <v>3129.7482757639673</v>
      </c>
    </row>
    <row r="717" spans="1:5" x14ac:dyDescent="0.2">
      <c r="A717" s="183">
        <v>1992</v>
      </c>
      <c r="B717" s="184">
        <v>34</v>
      </c>
      <c r="C717" s="189">
        <v>98822.566545947426</v>
      </c>
      <c r="D717" s="190">
        <v>188048.48142106214</v>
      </c>
      <c r="E717" s="190">
        <v>2321.0839936601624</v>
      </c>
    </row>
    <row r="718" spans="1:5" x14ac:dyDescent="0.2">
      <c r="A718" s="183">
        <v>1992</v>
      </c>
      <c r="B718" s="184">
        <v>35</v>
      </c>
      <c r="C718" s="189">
        <v>80120.619596303659</v>
      </c>
      <c r="D718" s="190">
        <v>163428.13848105853</v>
      </c>
      <c r="E718" s="190">
        <v>1594.6246886448537</v>
      </c>
    </row>
    <row r="719" spans="1:5" x14ac:dyDescent="0.2">
      <c r="A719" s="183">
        <v>1992</v>
      </c>
      <c r="B719" s="184">
        <v>36</v>
      </c>
      <c r="C719" s="189">
        <v>61289.048554242123</v>
      </c>
      <c r="D719" s="190">
        <v>141779.21624071052</v>
      </c>
      <c r="E719" s="190">
        <v>988.97482006507903</v>
      </c>
    </row>
    <row r="720" spans="1:5" x14ac:dyDescent="0.2">
      <c r="A720" s="183">
        <v>1992</v>
      </c>
      <c r="B720" s="184">
        <v>37</v>
      </c>
      <c r="C720" s="189">
        <v>43531.8249776628</v>
      </c>
      <c r="D720" s="190">
        <v>100701.64527678295</v>
      </c>
      <c r="E720" s="190">
        <v>537.33831554611152</v>
      </c>
    </row>
    <row r="721" spans="1:5" x14ac:dyDescent="0.2">
      <c r="A721" s="183">
        <v>1992</v>
      </c>
      <c r="B721" s="184">
        <v>38</v>
      </c>
      <c r="C721" s="189">
        <v>0</v>
      </c>
      <c r="D721" s="190">
        <v>0</v>
      </c>
      <c r="E721" s="190">
        <v>0</v>
      </c>
    </row>
    <row r="722" spans="1:5" x14ac:dyDescent="0.2">
      <c r="A722" s="183">
        <v>1992</v>
      </c>
      <c r="B722" s="184">
        <v>39</v>
      </c>
      <c r="C722" s="189">
        <v>0</v>
      </c>
      <c r="D722" s="190">
        <v>0</v>
      </c>
      <c r="E722" s="190">
        <v>0</v>
      </c>
    </row>
    <row r="723" spans="1:5" ht="13.5" thickBot="1" x14ac:dyDescent="0.25">
      <c r="A723" s="185">
        <v>1992</v>
      </c>
      <c r="B723" s="186">
        <v>40</v>
      </c>
      <c r="C723" s="191">
        <v>0</v>
      </c>
      <c r="D723" s="192">
        <v>0</v>
      </c>
      <c r="E723" s="190">
        <v>0</v>
      </c>
    </row>
    <row r="724" spans="1:5" x14ac:dyDescent="0.2">
      <c r="A724" s="181">
        <v>1993</v>
      </c>
      <c r="B724" s="182">
        <v>1</v>
      </c>
      <c r="C724" s="187">
        <v>8201002</v>
      </c>
      <c r="D724" s="188">
        <v>4786498</v>
      </c>
      <c r="E724" s="188">
        <v>366686.78657414578</v>
      </c>
    </row>
    <row r="725" spans="1:5" x14ac:dyDescent="0.2">
      <c r="A725" s="183">
        <v>1993</v>
      </c>
      <c r="B725" s="184">
        <v>2</v>
      </c>
      <c r="C725" s="189">
        <v>8218607</v>
      </c>
      <c r="D725" s="190">
        <v>4760190</v>
      </c>
      <c r="E725" s="190">
        <v>364521</v>
      </c>
    </row>
    <row r="726" spans="1:5" x14ac:dyDescent="0.2">
      <c r="A726" s="183">
        <v>1993</v>
      </c>
      <c r="B726" s="184">
        <v>3</v>
      </c>
      <c r="C726" s="189">
        <v>8040416</v>
      </c>
      <c r="D726" s="190">
        <v>4605759</v>
      </c>
      <c r="E726" s="190">
        <v>349498</v>
      </c>
    </row>
    <row r="727" spans="1:5" x14ac:dyDescent="0.2">
      <c r="A727" s="183">
        <v>1993</v>
      </c>
      <c r="B727" s="184">
        <v>4</v>
      </c>
      <c r="C727" s="189">
        <v>8012569</v>
      </c>
      <c r="D727" s="190">
        <v>4484616</v>
      </c>
      <c r="E727" s="190">
        <v>345412</v>
      </c>
    </row>
    <row r="728" spans="1:5" x14ac:dyDescent="0.2">
      <c r="A728" s="183">
        <v>1993</v>
      </c>
      <c r="B728" s="184">
        <v>5</v>
      </c>
      <c r="C728" s="189">
        <v>7953209</v>
      </c>
      <c r="D728" s="190">
        <v>4350815</v>
      </c>
      <c r="E728" s="190">
        <v>337778</v>
      </c>
    </row>
    <row r="729" spans="1:5" x14ac:dyDescent="0.2">
      <c r="A729" s="183">
        <v>1993</v>
      </c>
      <c r="B729" s="184">
        <v>6</v>
      </c>
      <c r="C729" s="189">
        <v>7825522</v>
      </c>
      <c r="D729" s="190">
        <v>4192981</v>
      </c>
      <c r="E729" s="190">
        <v>326081</v>
      </c>
    </row>
    <row r="730" spans="1:5" x14ac:dyDescent="0.2">
      <c r="A730" s="183">
        <v>1993</v>
      </c>
      <c r="B730" s="184">
        <v>7</v>
      </c>
      <c r="C730" s="189">
        <v>7650403</v>
      </c>
      <c r="D730" s="190">
        <v>4012060</v>
      </c>
      <c r="E730" s="190">
        <v>312835</v>
      </c>
    </row>
    <row r="731" spans="1:5" x14ac:dyDescent="0.2">
      <c r="A731" s="183">
        <v>1993</v>
      </c>
      <c r="B731" s="184">
        <v>8</v>
      </c>
      <c r="C731" s="189">
        <v>7419418</v>
      </c>
      <c r="D731" s="190">
        <v>3850824</v>
      </c>
      <c r="E731" s="190">
        <v>302542</v>
      </c>
    </row>
    <row r="732" spans="1:5" x14ac:dyDescent="0.2">
      <c r="A732" s="183">
        <v>1993</v>
      </c>
      <c r="B732" s="184">
        <v>9</v>
      </c>
      <c r="C732" s="189">
        <v>7196392</v>
      </c>
      <c r="D732" s="190">
        <v>3689180</v>
      </c>
      <c r="E732" s="190">
        <v>290520</v>
      </c>
    </row>
    <row r="733" spans="1:5" x14ac:dyDescent="0.2">
      <c r="A733" s="183">
        <v>1993</v>
      </c>
      <c r="B733" s="184">
        <v>10</v>
      </c>
      <c r="C733" s="189">
        <v>6904614</v>
      </c>
      <c r="D733" s="190">
        <v>3520685</v>
      </c>
      <c r="E733" s="190">
        <v>280779</v>
      </c>
    </row>
    <row r="734" spans="1:5" x14ac:dyDescent="0.2">
      <c r="A734" s="183">
        <v>1993</v>
      </c>
      <c r="B734" s="184">
        <v>11</v>
      </c>
      <c r="C734" s="189">
        <v>6567318</v>
      </c>
      <c r="D734" s="190">
        <v>3364700</v>
      </c>
      <c r="E734" s="190">
        <v>274912</v>
      </c>
    </row>
    <row r="735" spans="1:5" x14ac:dyDescent="0.2">
      <c r="A735" s="183">
        <v>1993</v>
      </c>
      <c r="B735" s="184">
        <v>12</v>
      </c>
      <c r="C735" s="189">
        <v>6257694</v>
      </c>
      <c r="D735" s="190">
        <v>3185181</v>
      </c>
      <c r="E735" s="190">
        <v>264150</v>
      </c>
    </row>
    <row r="736" spans="1:5" x14ac:dyDescent="0.2">
      <c r="A736" s="183">
        <v>1993</v>
      </c>
      <c r="B736" s="184">
        <v>13</v>
      </c>
      <c r="C736" s="189">
        <v>5871155</v>
      </c>
      <c r="D736" s="190">
        <v>2973155</v>
      </c>
      <c r="E736" s="190">
        <v>250573</v>
      </c>
    </row>
    <row r="737" spans="1:5" x14ac:dyDescent="0.2">
      <c r="A737" s="183">
        <v>1993</v>
      </c>
      <c r="B737" s="184">
        <v>14</v>
      </c>
      <c r="C737" s="189">
        <v>4882883.8481632648</v>
      </c>
      <c r="D737" s="190">
        <v>2714812.3361469712</v>
      </c>
      <c r="E737" s="190">
        <v>233799</v>
      </c>
    </row>
    <row r="738" spans="1:5" x14ac:dyDescent="0.2">
      <c r="A738" s="183">
        <v>1993</v>
      </c>
      <c r="B738" s="184">
        <v>15</v>
      </c>
      <c r="C738" s="189">
        <v>3970338.6138775507</v>
      </c>
      <c r="D738" s="190">
        <v>2464835.0537901358</v>
      </c>
      <c r="E738" s="190">
        <v>212694</v>
      </c>
    </row>
    <row r="739" spans="1:5" x14ac:dyDescent="0.2">
      <c r="A739" s="183">
        <v>1993</v>
      </c>
      <c r="B739" s="184">
        <v>16</v>
      </c>
      <c r="C739" s="189">
        <v>3170902.977959183</v>
      </c>
      <c r="D739" s="190">
        <v>2225191.4779874212</v>
      </c>
      <c r="E739" s="190">
        <v>201694</v>
      </c>
    </row>
    <row r="740" spans="1:5" x14ac:dyDescent="0.2">
      <c r="A740" s="183">
        <v>1993</v>
      </c>
      <c r="B740" s="184">
        <v>17</v>
      </c>
      <c r="C740" s="189">
        <v>2496079.6114285714</v>
      </c>
      <c r="D740" s="190">
        <v>1998834.0963257197</v>
      </c>
      <c r="E740" s="190">
        <v>187196</v>
      </c>
    </row>
    <row r="741" spans="1:5" x14ac:dyDescent="0.2">
      <c r="A741" s="183">
        <v>1993</v>
      </c>
      <c r="B741" s="184">
        <v>18</v>
      </c>
      <c r="C741" s="189">
        <v>1943951.4024489794</v>
      </c>
      <c r="D741" s="190">
        <v>1787731.2338629591</v>
      </c>
      <c r="E741" s="190">
        <v>171059</v>
      </c>
    </row>
    <row r="742" spans="1:5" x14ac:dyDescent="0.2">
      <c r="A742" s="183">
        <v>1993</v>
      </c>
      <c r="B742" s="184">
        <v>19</v>
      </c>
      <c r="C742" s="189">
        <v>1500140.0122448979</v>
      </c>
      <c r="D742" s="190">
        <v>1592374.9718636209</v>
      </c>
      <c r="E742" s="190">
        <v>295237</v>
      </c>
    </row>
    <row r="743" spans="1:5" x14ac:dyDescent="0.2">
      <c r="A743" s="183">
        <v>1993</v>
      </c>
      <c r="B743" s="184">
        <v>20</v>
      </c>
      <c r="C743" s="189">
        <v>1150267.1020408163</v>
      </c>
      <c r="D743" s="190">
        <v>1413749.4728566697</v>
      </c>
      <c r="E743" s="190">
        <v>270628</v>
      </c>
    </row>
    <row r="744" spans="1:5" x14ac:dyDescent="0.2">
      <c r="A744" s="183">
        <v>1993</v>
      </c>
      <c r="B744" s="184">
        <v>21</v>
      </c>
      <c r="C744" s="189">
        <v>878037.22122448985</v>
      </c>
      <c r="D744" s="190">
        <v>1250870.5743131409</v>
      </c>
      <c r="E744" s="190">
        <v>250534</v>
      </c>
    </row>
    <row r="745" spans="1:5" x14ac:dyDescent="0.2">
      <c r="A745" s="183">
        <v>1993</v>
      </c>
      <c r="B745" s="184">
        <v>22</v>
      </c>
      <c r="C745" s="189">
        <v>667154.91918367345</v>
      </c>
      <c r="D745" s="190">
        <v>1104230.357497517</v>
      </c>
      <c r="E745" s="190">
        <v>9931</v>
      </c>
    </row>
    <row r="746" spans="1:5" x14ac:dyDescent="0.2">
      <c r="A746" s="183">
        <v>1993</v>
      </c>
      <c r="B746" s="184">
        <v>23</v>
      </c>
      <c r="C746" s="189">
        <v>505158.96897959185</v>
      </c>
      <c r="D746" s="190">
        <v>971860.49735187006</v>
      </c>
      <c r="E746" s="190">
        <v>8750.9513548449086</v>
      </c>
    </row>
    <row r="747" spans="1:5" x14ac:dyDescent="0.2">
      <c r="A747" s="183">
        <v>1993</v>
      </c>
      <c r="B747" s="184">
        <v>24</v>
      </c>
      <c r="C747" s="189">
        <v>382463.81142857141</v>
      </c>
      <c r="D747" s="190">
        <v>853760.9938761997</v>
      </c>
      <c r="E747" s="190">
        <v>7720.2839200679946</v>
      </c>
    </row>
    <row r="748" spans="1:5" x14ac:dyDescent="0.2">
      <c r="A748" s="183">
        <v>1993</v>
      </c>
      <c r="B748" s="184">
        <v>25</v>
      </c>
      <c r="C748" s="189">
        <v>288525.33142857143</v>
      </c>
      <c r="D748" s="190">
        <v>748947.68454154243</v>
      </c>
      <c r="E748" s="190">
        <v>7006.3959746460332</v>
      </c>
    </row>
    <row r="749" spans="1:5" x14ac:dyDescent="0.2">
      <c r="A749" s="183">
        <v>1993</v>
      </c>
      <c r="B749" s="184">
        <v>26</v>
      </c>
      <c r="C749" s="189">
        <v>217592.19346938777</v>
      </c>
      <c r="D749" s="190">
        <v>655452.24428997014</v>
      </c>
      <c r="E749" s="190">
        <v>6256.7327966319463</v>
      </c>
    </row>
    <row r="750" spans="1:5" x14ac:dyDescent="0.2">
      <c r="A750" s="183">
        <v>1993</v>
      </c>
      <c r="B750" s="184">
        <v>27</v>
      </c>
      <c r="C750" s="189">
        <v>208353.00327831987</v>
      </c>
      <c r="D750" s="190">
        <v>573274.67312148283</v>
      </c>
      <c r="E750" s="190">
        <v>5640.41232859711</v>
      </c>
    </row>
    <row r="751" spans="1:5" x14ac:dyDescent="0.2">
      <c r="A751" s="183">
        <v>1993</v>
      </c>
      <c r="B751" s="184">
        <v>28</v>
      </c>
      <c r="C751" s="189">
        <v>187317.85477378627</v>
      </c>
      <c r="D751" s="190">
        <v>500446.64597815281</v>
      </c>
      <c r="E751" s="190">
        <v>5076.4855896023355</v>
      </c>
    </row>
    <row r="752" spans="1:5" x14ac:dyDescent="0.2">
      <c r="A752" s="183">
        <v>1993</v>
      </c>
      <c r="B752" s="184">
        <v>29</v>
      </c>
      <c r="C752" s="189">
        <v>166573.32978977507</v>
      </c>
      <c r="D752" s="190">
        <v>436476.08159549808</v>
      </c>
      <c r="E752" s="190">
        <v>4627.4629461787054</v>
      </c>
    </row>
    <row r="753" spans="1:5" x14ac:dyDescent="0.2">
      <c r="A753" s="183">
        <v>1993</v>
      </c>
      <c r="B753" s="184">
        <v>30</v>
      </c>
      <c r="C753" s="189">
        <v>154011.60259622397</v>
      </c>
      <c r="D753" s="190">
        <v>380378.81744455465</v>
      </c>
      <c r="E753" s="190">
        <v>4216.1239562493911</v>
      </c>
    </row>
    <row r="754" spans="1:5" x14ac:dyDescent="0.2">
      <c r="A754" s="183">
        <v>1993</v>
      </c>
      <c r="B754" s="184">
        <v>31</v>
      </c>
      <c r="C754" s="189">
        <v>139776.78616019612</v>
      </c>
      <c r="D754" s="190">
        <v>331170.69099635869</v>
      </c>
      <c r="E754" s="190">
        <v>3845.6197421943866</v>
      </c>
    </row>
    <row r="755" spans="1:5" x14ac:dyDescent="0.2">
      <c r="A755" s="183">
        <v>1993</v>
      </c>
      <c r="B755" s="184">
        <v>32</v>
      </c>
      <c r="C755" s="189">
        <v>125088.95519541673</v>
      </c>
      <c r="D755" s="190">
        <v>288359.62098642823</v>
      </c>
      <c r="E755" s="190">
        <v>3542.3373431628788</v>
      </c>
    </row>
    <row r="756" spans="1:5" x14ac:dyDescent="0.2">
      <c r="A756" s="183">
        <v>1993</v>
      </c>
      <c r="B756" s="184">
        <v>33</v>
      </c>
      <c r="C756" s="189">
        <v>109476.51303566636</v>
      </c>
      <c r="D756" s="190">
        <v>250469.36362131737</v>
      </c>
      <c r="E756" s="190">
        <v>3129.7308780848139</v>
      </c>
    </row>
    <row r="757" spans="1:5" x14ac:dyDescent="0.2">
      <c r="A757" s="183">
        <v>1993</v>
      </c>
      <c r="B757" s="184">
        <v>34</v>
      </c>
      <c r="C757" s="189">
        <v>92768.474045051698</v>
      </c>
      <c r="D757" s="190">
        <v>217992.00016550804</v>
      </c>
      <c r="E757" s="190">
        <v>2321.0710911929182</v>
      </c>
    </row>
    <row r="758" spans="1:5" x14ac:dyDescent="0.2">
      <c r="A758" s="183">
        <v>1993</v>
      </c>
      <c r="B758" s="184">
        <v>35</v>
      </c>
      <c r="C758" s="189">
        <v>75212.250392599817</v>
      </c>
      <c r="D758" s="190">
        <v>189451.28682555442</v>
      </c>
      <c r="E758" s="190">
        <v>1594.6158244275878</v>
      </c>
    </row>
    <row r="759" spans="1:5" x14ac:dyDescent="0.2">
      <c r="A759" s="183">
        <v>1993</v>
      </c>
      <c r="B759" s="184">
        <v>36</v>
      </c>
      <c r="C759" s="189">
        <v>57534.34371092324</v>
      </c>
      <c r="D759" s="190">
        <v>164355.14233697447</v>
      </c>
      <c r="E759" s="190">
        <v>988.96932254096691</v>
      </c>
    </row>
    <row r="760" spans="1:5" x14ac:dyDescent="0.2">
      <c r="A760" s="183">
        <v>1993</v>
      </c>
      <c r="B760" s="184">
        <v>37</v>
      </c>
      <c r="C760" s="189">
        <v>40864.967554717419</v>
      </c>
      <c r="D760" s="190">
        <v>116736.66762929082</v>
      </c>
      <c r="E760" s="190">
        <v>537.33532858397041</v>
      </c>
    </row>
    <row r="761" spans="1:5" x14ac:dyDescent="0.2">
      <c r="A761" s="183">
        <v>1993</v>
      </c>
      <c r="B761" s="184">
        <v>38</v>
      </c>
      <c r="C761" s="189">
        <v>0</v>
      </c>
      <c r="D761" s="190">
        <v>0</v>
      </c>
      <c r="E761" s="190">
        <v>0</v>
      </c>
    </row>
    <row r="762" spans="1:5" x14ac:dyDescent="0.2">
      <c r="A762" s="183">
        <v>1993</v>
      </c>
      <c r="B762" s="184">
        <v>39</v>
      </c>
      <c r="C762" s="189">
        <v>0</v>
      </c>
      <c r="D762" s="190">
        <v>0</v>
      </c>
      <c r="E762" s="190">
        <v>0</v>
      </c>
    </row>
    <row r="763" spans="1:5" ht="13.5" thickBot="1" x14ac:dyDescent="0.25">
      <c r="A763" s="185">
        <v>1993</v>
      </c>
      <c r="B763" s="186">
        <v>40</v>
      </c>
      <c r="C763" s="191">
        <v>0</v>
      </c>
      <c r="D763" s="192">
        <v>0</v>
      </c>
      <c r="E763" s="190">
        <v>0</v>
      </c>
    </row>
    <row r="764" spans="1:5" x14ac:dyDescent="0.2">
      <c r="A764" s="181">
        <v>1994</v>
      </c>
      <c r="B764" s="182">
        <v>1</v>
      </c>
      <c r="C764" s="187">
        <v>8150339</v>
      </c>
      <c r="D764" s="188">
        <v>5579857</v>
      </c>
      <c r="E764" s="188"/>
    </row>
    <row r="765" spans="1:5" x14ac:dyDescent="0.2">
      <c r="A765" s="183">
        <v>1994</v>
      </c>
      <c r="B765" s="184">
        <v>2</v>
      </c>
      <c r="C765" s="189">
        <v>7972857</v>
      </c>
      <c r="D765" s="190">
        <v>5393116</v>
      </c>
      <c r="E765" s="190">
        <v>439725</v>
      </c>
    </row>
    <row r="766" spans="1:5" x14ac:dyDescent="0.2">
      <c r="A766" s="183">
        <v>1994</v>
      </c>
      <c r="B766" s="184">
        <v>3</v>
      </c>
      <c r="C766" s="189">
        <v>7937896</v>
      </c>
      <c r="D766" s="190">
        <v>5310223</v>
      </c>
      <c r="E766" s="190">
        <v>412285</v>
      </c>
    </row>
    <row r="767" spans="1:5" x14ac:dyDescent="0.2">
      <c r="A767" s="183">
        <v>1994</v>
      </c>
      <c r="B767" s="184">
        <v>4</v>
      </c>
      <c r="C767" s="189">
        <v>7878070</v>
      </c>
      <c r="D767" s="190">
        <v>5165838</v>
      </c>
      <c r="E767" s="190">
        <v>410622</v>
      </c>
    </row>
    <row r="768" spans="1:5" x14ac:dyDescent="0.2">
      <c r="A768" s="183">
        <v>1994</v>
      </c>
      <c r="B768" s="184">
        <v>5</v>
      </c>
      <c r="C768" s="189">
        <v>7771064</v>
      </c>
      <c r="D768" s="190">
        <v>5027352</v>
      </c>
      <c r="E768" s="190">
        <v>400394</v>
      </c>
    </row>
    <row r="769" spans="1:5" x14ac:dyDescent="0.2">
      <c r="A769" s="183">
        <v>1994</v>
      </c>
      <c r="B769" s="184">
        <v>6</v>
      </c>
      <c r="C769" s="189">
        <v>7628074</v>
      </c>
      <c r="D769" s="190">
        <v>4819042</v>
      </c>
      <c r="E769" s="190">
        <v>393771</v>
      </c>
    </row>
    <row r="770" spans="1:5" x14ac:dyDescent="0.2">
      <c r="A770" s="183">
        <v>1994</v>
      </c>
      <c r="B770" s="184">
        <v>7</v>
      </c>
      <c r="C770" s="189">
        <v>7471341</v>
      </c>
      <c r="D770" s="190">
        <v>4686256</v>
      </c>
      <c r="E770" s="190">
        <v>376372</v>
      </c>
    </row>
    <row r="771" spans="1:5" x14ac:dyDescent="0.2">
      <c r="A771" s="183">
        <v>1994</v>
      </c>
      <c r="B771" s="184">
        <v>8</v>
      </c>
      <c r="C771" s="189">
        <v>7295859</v>
      </c>
      <c r="D771" s="190">
        <v>4466789</v>
      </c>
      <c r="E771" s="190">
        <v>370028</v>
      </c>
    </row>
    <row r="772" spans="1:5" x14ac:dyDescent="0.2">
      <c r="A772" s="183">
        <v>1994</v>
      </c>
      <c r="B772" s="184">
        <v>9</v>
      </c>
      <c r="C772" s="189">
        <v>7069872</v>
      </c>
      <c r="D772" s="190">
        <v>4336664</v>
      </c>
      <c r="E772" s="190">
        <v>351362</v>
      </c>
    </row>
    <row r="773" spans="1:5" x14ac:dyDescent="0.2">
      <c r="A773" s="183">
        <v>1994</v>
      </c>
      <c r="B773" s="184">
        <v>10</v>
      </c>
      <c r="C773" s="189">
        <v>6767980</v>
      </c>
      <c r="D773" s="190">
        <v>4158971</v>
      </c>
      <c r="E773" s="190">
        <v>342927</v>
      </c>
    </row>
    <row r="774" spans="1:5" x14ac:dyDescent="0.2">
      <c r="A774" s="183">
        <v>1994</v>
      </c>
      <c r="B774" s="184">
        <v>11</v>
      </c>
      <c r="C774" s="189">
        <v>6506342</v>
      </c>
      <c r="D774" s="190">
        <v>4005940</v>
      </c>
      <c r="E774" s="190">
        <v>335886</v>
      </c>
    </row>
    <row r="775" spans="1:5" x14ac:dyDescent="0.2">
      <c r="A775" s="183">
        <v>1994</v>
      </c>
      <c r="B775" s="184">
        <v>12</v>
      </c>
      <c r="C775" s="189">
        <v>6178454</v>
      </c>
      <c r="D775" s="190">
        <v>3791321</v>
      </c>
      <c r="E775" s="190">
        <v>328127</v>
      </c>
    </row>
    <row r="776" spans="1:5" x14ac:dyDescent="0.2">
      <c r="A776" s="183">
        <v>1994</v>
      </c>
      <c r="B776" s="184">
        <v>13</v>
      </c>
      <c r="C776" s="189">
        <v>5277968.026499304</v>
      </c>
      <c r="D776" s="190">
        <v>3523636.5916012917</v>
      </c>
      <c r="E776" s="190">
        <v>316169</v>
      </c>
    </row>
    <row r="777" spans="1:5" x14ac:dyDescent="0.2">
      <c r="A777" s="183">
        <v>1994</v>
      </c>
      <c r="B777" s="184">
        <v>14</v>
      </c>
      <c r="C777" s="189">
        <v>4389545.9799163183</v>
      </c>
      <c r="D777" s="190">
        <v>3217461.614674665</v>
      </c>
      <c r="E777" s="190">
        <v>299754</v>
      </c>
    </row>
    <row r="778" spans="1:5" x14ac:dyDescent="0.2">
      <c r="A778" s="183">
        <v>1994</v>
      </c>
      <c r="B778" s="184">
        <v>15</v>
      </c>
      <c r="C778" s="189">
        <v>3569198.9495118554</v>
      </c>
      <c r="D778" s="190">
        <v>2921200.875096139</v>
      </c>
      <c r="E778" s="190">
        <v>276514</v>
      </c>
    </row>
    <row r="779" spans="1:5" x14ac:dyDescent="0.2">
      <c r="A779" s="183">
        <v>1994</v>
      </c>
      <c r="B779" s="184">
        <v>16</v>
      </c>
      <c r="C779" s="189">
        <v>2850533.588842399</v>
      </c>
      <c r="D779" s="190">
        <v>2637187.1345946775</v>
      </c>
      <c r="E779" s="190">
        <v>271659</v>
      </c>
    </row>
    <row r="780" spans="1:5" x14ac:dyDescent="0.2">
      <c r="A780" s="183">
        <v>1994</v>
      </c>
      <c r="B780" s="184">
        <v>17</v>
      </c>
      <c r="C780" s="189">
        <v>2243890.4066945608</v>
      </c>
      <c r="D780" s="190">
        <v>2368919.5357637284</v>
      </c>
      <c r="E780" s="190">
        <v>254345</v>
      </c>
    </row>
    <row r="781" spans="1:5" x14ac:dyDescent="0.2">
      <c r="A781" s="183">
        <v>1994</v>
      </c>
      <c r="B781" s="184">
        <v>18</v>
      </c>
      <c r="C781" s="189">
        <v>1747545.9849372385</v>
      </c>
      <c r="D781" s="190">
        <v>2118730.8403322566</v>
      </c>
      <c r="E781" s="190">
        <v>238042</v>
      </c>
    </row>
    <row r="782" spans="1:5" x14ac:dyDescent="0.2">
      <c r="A782" s="183">
        <v>1994</v>
      </c>
      <c r="B782" s="184">
        <v>19</v>
      </c>
      <c r="C782" s="189">
        <v>1348574.6875871688</v>
      </c>
      <c r="D782" s="190">
        <v>1887204.2387325026</v>
      </c>
      <c r="E782" s="190">
        <v>424756</v>
      </c>
    </row>
    <row r="783" spans="1:5" x14ac:dyDescent="0.2">
      <c r="A783" s="183">
        <v>1994</v>
      </c>
      <c r="B783" s="184">
        <v>20</v>
      </c>
      <c r="C783" s="189">
        <v>1034050.8786610878</v>
      </c>
      <c r="D783" s="190">
        <v>1675506.1118289493</v>
      </c>
      <c r="E783" s="190">
        <v>391395</v>
      </c>
    </row>
    <row r="784" spans="1:5" x14ac:dyDescent="0.2">
      <c r="A784" s="183">
        <v>1994</v>
      </c>
      <c r="B784" s="184">
        <v>21</v>
      </c>
      <c r="C784" s="189">
        <v>789325.50404463045</v>
      </c>
      <c r="D784" s="190">
        <v>1482470.078757114</v>
      </c>
      <c r="E784" s="190">
        <v>363384</v>
      </c>
    </row>
    <row r="785" spans="1:5" x14ac:dyDescent="0.2">
      <c r="A785" s="183">
        <v>1994</v>
      </c>
      <c r="B785" s="184">
        <v>22</v>
      </c>
      <c r="C785" s="189">
        <v>599749.50962343102</v>
      </c>
      <c r="D785" s="190">
        <v>1308679.3299492383</v>
      </c>
      <c r="E785" s="190">
        <v>318570.27467353235</v>
      </c>
    </row>
    <row r="786" spans="1:5" x14ac:dyDescent="0.2">
      <c r="A786" s="183">
        <v>1994</v>
      </c>
      <c r="B786" s="184">
        <v>23</v>
      </c>
      <c r="C786" s="189">
        <v>454120.67754532781</v>
      </c>
      <c r="D786" s="190">
        <v>1151801.1036763573</v>
      </c>
      <c r="E786" s="190">
        <v>280716.23973090952</v>
      </c>
    </row>
    <row r="787" spans="1:5" x14ac:dyDescent="0.2">
      <c r="A787" s="183">
        <v>1994</v>
      </c>
      <c r="B787" s="184">
        <v>24</v>
      </c>
      <c r="C787" s="189">
        <v>343821.91715481173</v>
      </c>
      <c r="D787" s="190">
        <v>1011835.3999384708</v>
      </c>
      <c r="E787" s="190">
        <v>247654.11025815288</v>
      </c>
    </row>
    <row r="788" spans="1:5" x14ac:dyDescent="0.2">
      <c r="A788" s="183">
        <v>1994</v>
      </c>
      <c r="B788" s="184">
        <v>25</v>
      </c>
      <c r="C788" s="189">
        <v>259374.4287308229</v>
      </c>
      <c r="D788" s="190">
        <v>887615.83787109668</v>
      </c>
      <c r="E788" s="190">
        <v>224753.7498856629</v>
      </c>
    </row>
    <row r="789" spans="1:5" x14ac:dyDescent="0.2">
      <c r="A789" s="183">
        <v>1994</v>
      </c>
      <c r="B789" s="184">
        <v>26</v>
      </c>
      <c r="C789" s="189">
        <v>195607.95788005582</v>
      </c>
      <c r="D789" s="190">
        <v>776809.65574526996</v>
      </c>
      <c r="E789" s="190">
        <v>200705.77842935629</v>
      </c>
    </row>
    <row r="790" spans="1:5" x14ac:dyDescent="0.2">
      <c r="A790" s="183">
        <v>1994</v>
      </c>
      <c r="B790" s="184">
        <v>27</v>
      </c>
      <c r="C790" s="189">
        <v>187302.24113110226</v>
      </c>
      <c r="D790" s="190">
        <v>679416.85356099054</v>
      </c>
      <c r="E790" s="190">
        <v>180935.22352161509</v>
      </c>
    </row>
    <row r="791" spans="1:5" x14ac:dyDescent="0.2">
      <c r="A791" s="183">
        <v>1994</v>
      </c>
      <c r="B791" s="184">
        <v>28</v>
      </c>
      <c r="C791" s="189">
        <v>168392.36032577639</v>
      </c>
      <c r="D791" s="190">
        <v>593104.66958929389</v>
      </c>
      <c r="E791" s="190">
        <v>162845.37394581057</v>
      </c>
    </row>
    <row r="792" spans="1:5" x14ac:dyDescent="0.2">
      <c r="A792" s="183">
        <v>1994</v>
      </c>
      <c r="B792" s="184">
        <v>29</v>
      </c>
      <c r="C792" s="189">
        <v>149743.74014958838</v>
      </c>
      <c r="D792" s="190">
        <v>517289.91339793871</v>
      </c>
      <c r="E792" s="190">
        <v>148441.4602563431</v>
      </c>
    </row>
    <row r="793" spans="1:5" x14ac:dyDescent="0.2">
      <c r="A793" s="183">
        <v>1994</v>
      </c>
      <c r="B793" s="184">
        <v>30</v>
      </c>
      <c r="C793" s="189">
        <v>138451.17599736116</v>
      </c>
      <c r="D793" s="190">
        <v>450806.20412244258</v>
      </c>
      <c r="E793" s="190">
        <v>135246.37667908854</v>
      </c>
    </row>
    <row r="794" spans="1:5" x14ac:dyDescent="0.2">
      <c r="A794" s="183">
        <v>1994</v>
      </c>
      <c r="B794" s="184">
        <v>31</v>
      </c>
      <c r="C794" s="189">
        <v>125654.56170043975</v>
      </c>
      <c r="D794" s="190">
        <v>392487.16089832323</v>
      </c>
      <c r="E794" s="190">
        <v>123361.20607802077</v>
      </c>
    </row>
    <row r="795" spans="1:5" x14ac:dyDescent="0.2">
      <c r="A795" s="183">
        <v>1994</v>
      </c>
      <c r="B795" s="184">
        <v>32</v>
      </c>
      <c r="C795" s="189">
        <v>112450.70279861685</v>
      </c>
      <c r="D795" s="190">
        <v>341749.59329333942</v>
      </c>
      <c r="E795" s="190">
        <v>113632.40161088601</v>
      </c>
    </row>
    <row r="796" spans="1:5" x14ac:dyDescent="0.2">
      <c r="A796" s="183">
        <v>1994</v>
      </c>
      <c r="B796" s="184">
        <v>33</v>
      </c>
      <c r="C796" s="189">
        <v>98415.649979413109</v>
      </c>
      <c r="D796" s="190">
        <v>296843.93001076754</v>
      </c>
      <c r="E796" s="190">
        <v>100396.65949911535</v>
      </c>
    </row>
    <row r="797" spans="1:5" x14ac:dyDescent="0.2">
      <c r="A797" s="183">
        <v>1994</v>
      </c>
      <c r="B797" s="184">
        <v>34</v>
      </c>
      <c r="C797" s="189">
        <v>83395.69299003575</v>
      </c>
      <c r="D797" s="190">
        <v>258353.36148284873</v>
      </c>
      <c r="E797" s="190">
        <v>74456.173100203741</v>
      </c>
    </row>
    <row r="798" spans="1:5" x14ac:dyDescent="0.2">
      <c r="A798" s="183">
        <v>1994</v>
      </c>
      <c r="B798" s="184">
        <v>35</v>
      </c>
      <c r="C798" s="189">
        <v>67613.246928960565</v>
      </c>
      <c r="D798" s="190">
        <v>224528.31641285954</v>
      </c>
      <c r="E798" s="190">
        <v>51152.673566273064</v>
      </c>
    </row>
    <row r="799" spans="1:5" x14ac:dyDescent="0.2">
      <c r="A799" s="183">
        <v>1994</v>
      </c>
      <c r="B799" s="184">
        <v>36</v>
      </c>
      <c r="C799" s="189">
        <v>51721.411976327334</v>
      </c>
      <c r="D799" s="190">
        <v>194785.60436855865</v>
      </c>
      <c r="E799" s="190">
        <v>31724.52207487393</v>
      </c>
    </row>
    <row r="800" spans="1:5" x14ac:dyDescent="0.2">
      <c r="A800" s="183">
        <v>1994</v>
      </c>
      <c r="B800" s="184">
        <v>37</v>
      </c>
      <c r="C800" s="189">
        <v>36736.211555942558</v>
      </c>
      <c r="D800" s="190">
        <v>138350.53794375577</v>
      </c>
      <c r="E800" s="190">
        <v>17236.84052147701</v>
      </c>
    </row>
    <row r="801" spans="1:5" x14ac:dyDescent="0.2">
      <c r="A801" s="183">
        <v>1994</v>
      </c>
      <c r="B801" s="184">
        <v>38</v>
      </c>
      <c r="C801" s="189">
        <v>0</v>
      </c>
      <c r="D801" s="190">
        <v>0</v>
      </c>
      <c r="E801" s="190">
        <v>0</v>
      </c>
    </row>
    <row r="802" spans="1:5" x14ac:dyDescent="0.2">
      <c r="A802" s="183">
        <v>1994</v>
      </c>
      <c r="B802" s="184">
        <v>39</v>
      </c>
      <c r="C802" s="189">
        <v>0</v>
      </c>
      <c r="D802" s="190">
        <v>0</v>
      </c>
      <c r="E802" s="190">
        <v>0</v>
      </c>
    </row>
    <row r="803" spans="1:5" ht="13.5" thickBot="1" x14ac:dyDescent="0.25">
      <c r="A803" s="185">
        <v>1994</v>
      </c>
      <c r="B803" s="186">
        <v>40</v>
      </c>
      <c r="C803" s="191">
        <v>0</v>
      </c>
      <c r="D803" s="192">
        <v>0</v>
      </c>
      <c r="E803" s="190">
        <v>0</v>
      </c>
    </row>
    <row r="804" spans="1:5" x14ac:dyDescent="0.2">
      <c r="A804" s="181">
        <v>1995</v>
      </c>
      <c r="B804" s="182">
        <v>1</v>
      </c>
      <c r="C804" s="187">
        <v>9178951</v>
      </c>
      <c r="D804" s="188">
        <v>5827365</v>
      </c>
      <c r="E804" s="188">
        <v>329883</v>
      </c>
    </row>
    <row r="805" spans="1:5" x14ac:dyDescent="0.2">
      <c r="A805" s="183">
        <v>1995</v>
      </c>
      <c r="B805" s="184">
        <v>2</v>
      </c>
      <c r="C805" s="189">
        <v>8968315</v>
      </c>
      <c r="D805" s="190">
        <v>5772358</v>
      </c>
      <c r="E805" s="190">
        <v>593269</v>
      </c>
    </row>
    <row r="806" spans="1:5" x14ac:dyDescent="0.2">
      <c r="A806" s="183">
        <v>1995</v>
      </c>
      <c r="B806" s="184">
        <v>3</v>
      </c>
      <c r="C806" s="189">
        <v>8925796</v>
      </c>
      <c r="D806" s="190">
        <v>5595896</v>
      </c>
      <c r="E806" s="190">
        <v>592755</v>
      </c>
    </row>
    <row r="807" spans="1:5" x14ac:dyDescent="0.2">
      <c r="A807" s="183">
        <v>1995</v>
      </c>
      <c r="B807" s="184">
        <v>4</v>
      </c>
      <c r="C807" s="189">
        <v>8811365</v>
      </c>
      <c r="D807" s="190">
        <v>5507262</v>
      </c>
      <c r="E807" s="190">
        <v>575874</v>
      </c>
    </row>
    <row r="808" spans="1:5" x14ac:dyDescent="0.2">
      <c r="A808" s="183">
        <v>1995</v>
      </c>
      <c r="B808" s="184">
        <v>5</v>
      </c>
      <c r="C808" s="189">
        <v>8675007</v>
      </c>
      <c r="D808" s="190">
        <v>5299510</v>
      </c>
      <c r="E808" s="190">
        <v>569323</v>
      </c>
    </row>
    <row r="809" spans="1:5" x14ac:dyDescent="0.2">
      <c r="A809" s="183">
        <v>1995</v>
      </c>
      <c r="B809" s="184">
        <v>6</v>
      </c>
      <c r="C809" s="189">
        <v>8555214</v>
      </c>
      <c r="D809" s="190">
        <v>5092014</v>
      </c>
      <c r="E809" s="190">
        <v>546873</v>
      </c>
    </row>
    <row r="810" spans="1:5" x14ac:dyDescent="0.2">
      <c r="A810" s="183">
        <v>1995</v>
      </c>
      <c r="B810" s="184">
        <v>7</v>
      </c>
      <c r="C810" s="189">
        <v>8386004</v>
      </c>
      <c r="D810" s="190">
        <v>4890373</v>
      </c>
      <c r="E810" s="190">
        <v>532056</v>
      </c>
    </row>
    <row r="811" spans="1:5" x14ac:dyDescent="0.2">
      <c r="A811" s="183">
        <v>1995</v>
      </c>
      <c r="B811" s="184">
        <v>8</v>
      </c>
      <c r="C811" s="189">
        <v>8160683</v>
      </c>
      <c r="D811" s="190">
        <v>4679603</v>
      </c>
      <c r="E811" s="190">
        <v>511611</v>
      </c>
    </row>
    <row r="812" spans="1:5" x14ac:dyDescent="0.2">
      <c r="A812" s="183">
        <v>1995</v>
      </c>
      <c r="B812" s="184">
        <v>9</v>
      </c>
      <c r="C812" s="189">
        <v>7867135</v>
      </c>
      <c r="D812" s="190">
        <v>4518548</v>
      </c>
      <c r="E812" s="190">
        <v>492830</v>
      </c>
    </row>
    <row r="813" spans="1:5" x14ac:dyDescent="0.2">
      <c r="A813" s="183">
        <v>1995</v>
      </c>
      <c r="B813" s="184">
        <v>10</v>
      </c>
      <c r="C813" s="189">
        <v>7596063</v>
      </c>
      <c r="D813" s="190">
        <v>4369001</v>
      </c>
      <c r="E813" s="190">
        <v>478741</v>
      </c>
    </row>
    <row r="814" spans="1:5" x14ac:dyDescent="0.2">
      <c r="A814" s="183">
        <v>1995</v>
      </c>
      <c r="B814" s="184">
        <v>11</v>
      </c>
      <c r="C814" s="189">
        <v>7264785</v>
      </c>
      <c r="D814" s="190">
        <v>4173514</v>
      </c>
      <c r="E814" s="190">
        <v>466196</v>
      </c>
    </row>
    <row r="815" spans="1:5" x14ac:dyDescent="0.2">
      <c r="A815" s="183">
        <v>1995</v>
      </c>
      <c r="B815" s="184">
        <v>12</v>
      </c>
      <c r="C815" s="189">
        <v>6621981.7505720817</v>
      </c>
      <c r="D815" s="190">
        <v>3900519.625359402</v>
      </c>
      <c r="E815" s="190">
        <v>450941</v>
      </c>
    </row>
    <row r="816" spans="1:5" x14ac:dyDescent="0.2">
      <c r="A816" s="183">
        <v>1995</v>
      </c>
      <c r="B816" s="184">
        <v>13</v>
      </c>
      <c r="C816" s="189">
        <v>5656853.3085430972</v>
      </c>
      <c r="D816" s="190">
        <v>3625125.3001725129</v>
      </c>
      <c r="E816" s="190">
        <v>432472</v>
      </c>
    </row>
    <row r="817" spans="1:5" x14ac:dyDescent="0.2">
      <c r="A817" s="183">
        <v>1995</v>
      </c>
      <c r="B817" s="184">
        <v>14</v>
      </c>
      <c r="C817" s="189">
        <v>4704654.8169336384</v>
      </c>
      <c r="D817" s="190">
        <v>3310131.790971823</v>
      </c>
      <c r="E817" s="190">
        <v>403569</v>
      </c>
    </row>
    <row r="818" spans="1:5" x14ac:dyDescent="0.2">
      <c r="A818" s="183">
        <v>1995</v>
      </c>
      <c r="B818" s="184">
        <v>15</v>
      </c>
      <c r="C818" s="189">
        <v>3825418.1884057974</v>
      </c>
      <c r="D818" s="190">
        <v>3005338.0715928697</v>
      </c>
      <c r="E818" s="190">
        <v>397141</v>
      </c>
    </row>
    <row r="819" spans="1:5" x14ac:dyDescent="0.2">
      <c r="A819" s="183">
        <v>1995</v>
      </c>
      <c r="B819" s="184">
        <v>16</v>
      </c>
      <c r="C819" s="189">
        <v>3055162.5705568269</v>
      </c>
      <c r="D819" s="190">
        <v>2713144.0925819436</v>
      </c>
      <c r="E819" s="190">
        <v>377616</v>
      </c>
    </row>
    <row r="820" spans="1:5" x14ac:dyDescent="0.2">
      <c r="A820" s="183">
        <v>1995</v>
      </c>
      <c r="B820" s="184">
        <v>17</v>
      </c>
      <c r="C820" s="189">
        <v>2404970.778032037</v>
      </c>
      <c r="D820" s="190">
        <v>2437149.7797584818</v>
      </c>
      <c r="E820" s="190">
        <v>351747</v>
      </c>
    </row>
    <row r="821" spans="1:5" x14ac:dyDescent="0.2">
      <c r="A821" s="183">
        <v>1995</v>
      </c>
      <c r="B821" s="184">
        <v>18</v>
      </c>
      <c r="C821" s="189">
        <v>1872995.6750572084</v>
      </c>
      <c r="D821" s="190">
        <v>2179755.0836687754</v>
      </c>
      <c r="E821" s="190">
        <v>528545</v>
      </c>
    </row>
    <row r="822" spans="1:5" x14ac:dyDescent="0.2">
      <c r="A822" s="183">
        <v>1995</v>
      </c>
      <c r="B822" s="184">
        <v>19</v>
      </c>
      <c r="C822" s="189">
        <v>1445383.7433257056</v>
      </c>
      <c r="D822" s="190">
        <v>1941559.9919493962</v>
      </c>
      <c r="E822" s="190">
        <v>490018</v>
      </c>
    </row>
    <row r="823" spans="1:5" x14ac:dyDescent="0.2">
      <c r="A823" s="183">
        <v>1995</v>
      </c>
      <c r="B823" s="184">
        <v>20</v>
      </c>
      <c r="C823" s="189">
        <v>1108281.4645308924</v>
      </c>
      <c r="D823" s="190">
        <v>1723764.4798734905</v>
      </c>
      <c r="E823" s="190">
        <v>459545</v>
      </c>
    </row>
    <row r="824" spans="1:5" x14ac:dyDescent="0.2">
      <c r="A824" s="183">
        <v>1995</v>
      </c>
      <c r="B824" s="184">
        <v>21</v>
      </c>
      <c r="C824" s="189">
        <v>845988.18459191464</v>
      </c>
      <c r="D824" s="190">
        <v>1525168.5721679125</v>
      </c>
      <c r="E824" s="190">
        <v>405440.61696764035</v>
      </c>
    </row>
    <row r="825" spans="1:5" x14ac:dyDescent="0.2">
      <c r="A825" s="183">
        <v>1995</v>
      </c>
      <c r="B825" s="184">
        <v>22</v>
      </c>
      <c r="C825" s="189">
        <v>642803.24942791765</v>
      </c>
      <c r="D825" s="190">
        <v>1346372.2564692351</v>
      </c>
      <c r="E825" s="190">
        <v>355440.32954446977</v>
      </c>
    </row>
    <row r="826" spans="1:5" x14ac:dyDescent="0.2">
      <c r="A826" s="183">
        <v>1995</v>
      </c>
      <c r="B826" s="184">
        <v>23</v>
      </c>
      <c r="C826" s="189">
        <v>486720.27650648361</v>
      </c>
      <c r="D826" s="190">
        <v>1184975.5822311675</v>
      </c>
      <c r="E826" s="190">
        <v>313205.21935290494</v>
      </c>
    </row>
    <row r="827" spans="1:5" x14ac:dyDescent="0.2">
      <c r="A827" s="183">
        <v>1995</v>
      </c>
      <c r="B827" s="184">
        <v>24</v>
      </c>
      <c r="C827" s="189">
        <v>368503.58695652173</v>
      </c>
      <c r="D827" s="190">
        <v>1040978.549453709</v>
      </c>
      <c r="E827" s="190">
        <v>276316.61068631953</v>
      </c>
    </row>
    <row r="828" spans="1:5" x14ac:dyDescent="0.2">
      <c r="A828" s="183">
        <v>1995</v>
      </c>
      <c r="B828" s="184">
        <v>25</v>
      </c>
      <c r="C828" s="189">
        <v>277993.93401983217</v>
      </c>
      <c r="D828" s="190">
        <v>913181.18286371487</v>
      </c>
      <c r="E828" s="190">
        <v>250765.85380598457</v>
      </c>
    </row>
    <row r="829" spans="1:5" x14ac:dyDescent="0.2">
      <c r="A829" s="183">
        <v>1995</v>
      </c>
      <c r="B829" s="184">
        <v>26</v>
      </c>
      <c r="C829" s="189">
        <v>209649.9103737605</v>
      </c>
      <c r="D829" s="190">
        <v>799183.53191489377</v>
      </c>
      <c r="E829" s="190">
        <v>223934.66590540239</v>
      </c>
    </row>
    <row r="830" spans="1:5" x14ac:dyDescent="0.2">
      <c r="A830" s="183">
        <v>1995</v>
      </c>
      <c r="B830" s="184">
        <v>27</v>
      </c>
      <c r="C830" s="189">
        <v>200747.95775956425</v>
      </c>
      <c r="D830" s="190">
        <v>698985.59660724562</v>
      </c>
      <c r="E830" s="190">
        <v>201875.9457097218</v>
      </c>
    </row>
    <row r="831" spans="1:5" x14ac:dyDescent="0.2">
      <c r="A831" s="183">
        <v>1995</v>
      </c>
      <c r="B831" s="184">
        <v>28</v>
      </c>
      <c r="C831" s="189">
        <v>180480.60841968711</v>
      </c>
      <c r="D831" s="190">
        <v>610187.42639447958</v>
      </c>
      <c r="E831" s="190">
        <v>181692.44898761515</v>
      </c>
    </row>
    <row r="832" spans="1:5" x14ac:dyDescent="0.2">
      <c r="A832" s="183">
        <v>1995</v>
      </c>
      <c r="B832" s="184">
        <v>29</v>
      </c>
      <c r="C832" s="189">
        <v>160493.27461740142</v>
      </c>
      <c r="D832" s="190">
        <v>532189.03364002297</v>
      </c>
      <c r="E832" s="190">
        <v>165621.48369193252</v>
      </c>
    </row>
    <row r="833" spans="1:5" x14ac:dyDescent="0.2">
      <c r="A833" s="183">
        <v>1995</v>
      </c>
      <c r="B833" s="184">
        <v>30</v>
      </c>
      <c r="C833" s="189">
        <v>148390.06016711771</v>
      </c>
      <c r="D833" s="190">
        <v>463790.44307073019</v>
      </c>
      <c r="E833" s="190">
        <v>150899.25369143259</v>
      </c>
    </row>
    <row r="834" spans="1:5" x14ac:dyDescent="0.2">
      <c r="A834" s="183">
        <v>1995</v>
      </c>
      <c r="B834" s="184">
        <v>31</v>
      </c>
      <c r="C834" s="189">
        <v>134674.82552373875</v>
      </c>
      <c r="D834" s="190">
        <v>403791.67941345595</v>
      </c>
      <c r="E834" s="190">
        <v>137638.54077819872</v>
      </c>
    </row>
    <row r="835" spans="1:5" x14ac:dyDescent="0.2">
      <c r="A835" s="183">
        <v>1995</v>
      </c>
      <c r="B835" s="184">
        <v>32</v>
      </c>
      <c r="C835" s="189">
        <v>120523.11173174482</v>
      </c>
      <c r="D835" s="190">
        <v>351592.75503162731</v>
      </c>
      <c r="E835" s="190">
        <v>126783.76322741869</v>
      </c>
    </row>
    <row r="836" spans="1:5" x14ac:dyDescent="0.2">
      <c r="A836" s="183">
        <v>1995</v>
      </c>
      <c r="B836" s="184">
        <v>33</v>
      </c>
      <c r="C836" s="189">
        <v>105480.53576742066</v>
      </c>
      <c r="D836" s="190">
        <v>305393.70701552613</v>
      </c>
      <c r="E836" s="190">
        <v>112016.16903554212</v>
      </c>
    </row>
    <row r="837" spans="1:5" x14ac:dyDescent="0.2">
      <c r="A837" s="183">
        <v>1995</v>
      </c>
      <c r="B837" s="184">
        <v>34</v>
      </c>
      <c r="C837" s="189">
        <v>89382.353102625479</v>
      </c>
      <c r="D837" s="190">
        <v>265794.52300172509</v>
      </c>
      <c r="E837" s="190">
        <v>83073.434049919713</v>
      </c>
    </row>
    <row r="838" spans="1:5" x14ac:dyDescent="0.2">
      <c r="A838" s="183">
        <v>1995</v>
      </c>
      <c r="B838" s="184">
        <v>35</v>
      </c>
      <c r="C838" s="189">
        <v>72466.945171154584</v>
      </c>
      <c r="D838" s="190">
        <v>230995.24008050602</v>
      </c>
      <c r="E838" s="190">
        <v>57072.880287117914</v>
      </c>
    </row>
    <row r="839" spans="1:5" x14ac:dyDescent="0.2">
      <c r="A839" s="183">
        <v>1995</v>
      </c>
      <c r="B839" s="184">
        <v>36</v>
      </c>
      <c r="C839" s="189">
        <v>55434.295734994528</v>
      </c>
      <c r="D839" s="190">
        <v>200395.87061529612</v>
      </c>
      <c r="E839" s="190">
        <v>35396.191915550517</v>
      </c>
    </row>
    <row r="840" spans="1:5" x14ac:dyDescent="0.2">
      <c r="A840" s="183">
        <v>1995</v>
      </c>
      <c r="B840" s="184">
        <v>37</v>
      </c>
      <c r="C840" s="189">
        <v>39373.364681295163</v>
      </c>
      <c r="D840" s="190">
        <v>142335.34655299567</v>
      </c>
      <c r="E840" s="190">
        <v>19231.763796976367</v>
      </c>
    </row>
    <row r="841" spans="1:5" x14ac:dyDescent="0.2">
      <c r="A841" s="183">
        <v>1995</v>
      </c>
      <c r="B841" s="184">
        <v>38</v>
      </c>
      <c r="C841" s="189">
        <v>0</v>
      </c>
      <c r="D841" s="190">
        <v>0</v>
      </c>
      <c r="E841" s="190">
        <v>0</v>
      </c>
    </row>
    <row r="842" spans="1:5" x14ac:dyDescent="0.2">
      <c r="A842" s="183">
        <v>1995</v>
      </c>
      <c r="B842" s="184">
        <v>39</v>
      </c>
      <c r="C842" s="189">
        <v>0</v>
      </c>
      <c r="D842" s="190">
        <v>0</v>
      </c>
      <c r="E842" s="190">
        <v>0</v>
      </c>
    </row>
    <row r="843" spans="1:5" ht="13.5" thickBot="1" x14ac:dyDescent="0.25">
      <c r="A843" s="185">
        <v>1995</v>
      </c>
      <c r="B843" s="186">
        <v>40</v>
      </c>
      <c r="C843" s="191">
        <v>0</v>
      </c>
      <c r="D843" s="192">
        <v>0</v>
      </c>
      <c r="E843" s="190">
        <v>0</v>
      </c>
    </row>
    <row r="844" spans="1:5" x14ac:dyDescent="0.2">
      <c r="A844" s="181">
        <v>1996</v>
      </c>
      <c r="B844" s="182">
        <v>1</v>
      </c>
      <c r="C844" s="187">
        <v>7695487</v>
      </c>
      <c r="D844" s="188">
        <v>5326263</v>
      </c>
      <c r="E844" s="188">
        <v>307312</v>
      </c>
    </row>
    <row r="845" spans="1:5" x14ac:dyDescent="0.2">
      <c r="A845" s="183">
        <v>1996</v>
      </c>
      <c r="B845" s="184">
        <v>2</v>
      </c>
      <c r="C845" s="189">
        <v>7563701</v>
      </c>
      <c r="D845" s="190">
        <v>5085100</v>
      </c>
      <c r="E845" s="190">
        <v>400149</v>
      </c>
    </row>
    <row r="846" spans="1:5" x14ac:dyDescent="0.2">
      <c r="A846" s="183">
        <v>1996</v>
      </c>
      <c r="B846" s="184">
        <v>3</v>
      </c>
      <c r="C846" s="189">
        <v>7488372</v>
      </c>
      <c r="D846" s="190">
        <v>5058216</v>
      </c>
      <c r="E846" s="190">
        <v>384357</v>
      </c>
    </row>
    <row r="847" spans="1:5" x14ac:dyDescent="0.2">
      <c r="A847" s="183">
        <v>1996</v>
      </c>
      <c r="B847" s="184">
        <v>4</v>
      </c>
      <c r="C847" s="189">
        <v>7413283</v>
      </c>
      <c r="D847" s="190">
        <v>4897716</v>
      </c>
      <c r="E847" s="190">
        <v>383645</v>
      </c>
    </row>
    <row r="848" spans="1:5" x14ac:dyDescent="0.2">
      <c r="A848" s="183">
        <v>1996</v>
      </c>
      <c r="B848" s="184">
        <v>5</v>
      </c>
      <c r="C848" s="189">
        <v>7337172</v>
      </c>
      <c r="D848" s="190">
        <v>4753145</v>
      </c>
      <c r="E848" s="190">
        <v>371345</v>
      </c>
    </row>
    <row r="849" spans="1:5" x14ac:dyDescent="0.2">
      <c r="A849" s="183">
        <v>1996</v>
      </c>
      <c r="B849" s="184">
        <v>6</v>
      </c>
      <c r="C849" s="189">
        <v>7243491</v>
      </c>
      <c r="D849" s="190">
        <v>4557909</v>
      </c>
      <c r="E849" s="190">
        <v>362228</v>
      </c>
    </row>
    <row r="850" spans="1:5" x14ac:dyDescent="0.2">
      <c r="A850" s="183">
        <v>1996</v>
      </c>
      <c r="B850" s="184">
        <v>7</v>
      </c>
      <c r="C850" s="189">
        <v>7076943</v>
      </c>
      <c r="D850" s="190">
        <v>4407753</v>
      </c>
      <c r="E850" s="190">
        <v>345324</v>
      </c>
    </row>
    <row r="851" spans="1:5" x14ac:dyDescent="0.2">
      <c r="A851" s="183">
        <v>1996</v>
      </c>
      <c r="B851" s="184">
        <v>8</v>
      </c>
      <c r="C851" s="189">
        <v>6874774</v>
      </c>
      <c r="D851" s="190">
        <v>4267523</v>
      </c>
      <c r="E851" s="190">
        <v>336258</v>
      </c>
    </row>
    <row r="852" spans="1:5" x14ac:dyDescent="0.2">
      <c r="A852" s="183">
        <v>1996</v>
      </c>
      <c r="B852" s="184">
        <v>9</v>
      </c>
      <c r="C852" s="189">
        <v>6675430</v>
      </c>
      <c r="D852" s="190">
        <v>4197038</v>
      </c>
      <c r="E852" s="190">
        <v>328638</v>
      </c>
    </row>
    <row r="853" spans="1:5" x14ac:dyDescent="0.2">
      <c r="A853" s="183">
        <v>1996</v>
      </c>
      <c r="B853" s="184">
        <v>10</v>
      </c>
      <c r="C853" s="189">
        <v>6441945</v>
      </c>
      <c r="D853" s="190">
        <v>4042318</v>
      </c>
      <c r="E853" s="190">
        <v>324183</v>
      </c>
    </row>
    <row r="854" spans="1:5" x14ac:dyDescent="0.2">
      <c r="A854" s="183">
        <v>1996</v>
      </c>
      <c r="B854" s="184">
        <v>11</v>
      </c>
      <c r="C854" s="189">
        <v>6140613.1083373716</v>
      </c>
      <c r="D854" s="190">
        <v>3799265.5057424675</v>
      </c>
      <c r="E854" s="190">
        <v>315461</v>
      </c>
    </row>
    <row r="855" spans="1:5" x14ac:dyDescent="0.2">
      <c r="A855" s="183">
        <v>1996</v>
      </c>
      <c r="B855" s="184">
        <v>12</v>
      </c>
      <c r="C855" s="189">
        <v>5597278.9202617537</v>
      </c>
      <c r="D855" s="190">
        <v>3550751.1576813944</v>
      </c>
      <c r="E855" s="190">
        <v>305807</v>
      </c>
    </row>
    <row r="856" spans="1:5" x14ac:dyDescent="0.2">
      <c r="A856" s="183">
        <v>1996</v>
      </c>
      <c r="B856" s="184">
        <v>13</v>
      </c>
      <c r="C856" s="189">
        <v>4781496.9855792532</v>
      </c>
      <c r="D856" s="190">
        <v>3300052.068098905</v>
      </c>
      <c r="E856" s="190">
        <v>288653</v>
      </c>
    </row>
    <row r="857" spans="1:5" x14ac:dyDescent="0.2">
      <c r="A857" s="183">
        <v>1996</v>
      </c>
      <c r="B857" s="184">
        <v>14</v>
      </c>
      <c r="C857" s="189">
        <v>3976644.1868637898</v>
      </c>
      <c r="D857" s="190">
        <v>3013304.7434130516</v>
      </c>
      <c r="E857" s="190">
        <v>294216</v>
      </c>
    </row>
    <row r="858" spans="1:5" x14ac:dyDescent="0.2">
      <c r="A858" s="183">
        <v>1996</v>
      </c>
      <c r="B858" s="184">
        <v>15</v>
      </c>
      <c r="C858" s="189">
        <v>3233462.941105186</v>
      </c>
      <c r="D858" s="190">
        <v>2735842.5701932167</v>
      </c>
      <c r="E858" s="190">
        <v>282188</v>
      </c>
    </row>
    <row r="859" spans="1:5" x14ac:dyDescent="0.2">
      <c r="A859" s="183">
        <v>1996</v>
      </c>
      <c r="B859" s="184">
        <v>16</v>
      </c>
      <c r="C859" s="189">
        <v>2582398.6984973336</v>
      </c>
      <c r="D859" s="190">
        <v>2469850.2899608156</v>
      </c>
      <c r="E859" s="190">
        <v>271559</v>
      </c>
    </row>
    <row r="860" spans="1:5" x14ac:dyDescent="0.2">
      <c r="A860" s="183">
        <v>1996</v>
      </c>
      <c r="B860" s="184">
        <v>17</v>
      </c>
      <c r="C860" s="189">
        <v>2032819.2898691227</v>
      </c>
      <c r="D860" s="190">
        <v>2218605.0149979726</v>
      </c>
      <c r="E860" s="190">
        <v>463093</v>
      </c>
    </row>
    <row r="861" spans="1:5" x14ac:dyDescent="0.2">
      <c r="A861" s="183">
        <v>1996</v>
      </c>
      <c r="B861" s="184">
        <v>18</v>
      </c>
      <c r="C861" s="189">
        <v>1583163.4100824043</v>
      </c>
      <c r="D861" s="190">
        <v>1984291.4868261041</v>
      </c>
      <c r="E861" s="190">
        <v>437517</v>
      </c>
    </row>
    <row r="862" spans="1:5" x14ac:dyDescent="0.2">
      <c r="A862" s="183">
        <v>1996</v>
      </c>
      <c r="B862" s="184">
        <v>19</v>
      </c>
      <c r="C862" s="189">
        <v>1221721.2706010663</v>
      </c>
      <c r="D862" s="190">
        <v>1767455.8908255636</v>
      </c>
      <c r="E862" s="190">
        <v>415416</v>
      </c>
    </row>
    <row r="863" spans="1:5" x14ac:dyDescent="0.2">
      <c r="A863" s="183">
        <v>1996</v>
      </c>
      <c r="B863" s="184">
        <v>20</v>
      </c>
      <c r="C863" s="189">
        <v>936783.08288899646</v>
      </c>
      <c r="D863" s="190">
        <v>1569190.5977570594</v>
      </c>
      <c r="E863" s="190">
        <v>367286.8533883745</v>
      </c>
    </row>
    <row r="864" spans="1:5" x14ac:dyDescent="0.2">
      <c r="A864" s="183">
        <v>1996</v>
      </c>
      <c r="B864" s="184">
        <v>21</v>
      </c>
      <c r="C864" s="189">
        <v>715077.75327193399</v>
      </c>
      <c r="D864" s="190">
        <v>1388403.2368598832</v>
      </c>
      <c r="E864" s="190">
        <v>324044.45362670865</v>
      </c>
    </row>
    <row r="865" spans="1:5" x14ac:dyDescent="0.2">
      <c r="A865" s="183">
        <v>1996</v>
      </c>
      <c r="B865" s="184">
        <v>22</v>
      </c>
      <c r="C865" s="189">
        <v>543334.188075618</v>
      </c>
      <c r="D865" s="190">
        <v>1225639.9935143895</v>
      </c>
      <c r="E865" s="190">
        <v>284082.21220057923</v>
      </c>
    </row>
    <row r="866" spans="1:5" x14ac:dyDescent="0.2">
      <c r="A866" s="183">
        <v>1996</v>
      </c>
      <c r="B866" s="184">
        <v>23</v>
      </c>
      <c r="C866" s="189">
        <v>411403.90390208433</v>
      </c>
      <c r="D866" s="190">
        <v>1078716.1261991621</v>
      </c>
      <c r="E866" s="190">
        <v>250326.2128430166</v>
      </c>
    </row>
    <row r="867" spans="1:5" x14ac:dyDescent="0.2">
      <c r="A867" s="183">
        <v>1996</v>
      </c>
      <c r="B867" s="184">
        <v>24</v>
      </c>
      <c r="C867" s="189">
        <v>311480.37506059132</v>
      </c>
      <c r="D867" s="190">
        <v>947631.63491420052</v>
      </c>
      <c r="E867" s="190">
        <v>220843.35261599798</v>
      </c>
    </row>
    <row r="868" spans="1:5" x14ac:dyDescent="0.2">
      <c r="A868" s="183">
        <v>1996</v>
      </c>
      <c r="B868" s="184">
        <v>25</v>
      </c>
      <c r="C868" s="189">
        <v>234976.42329132327</v>
      </c>
      <c r="D868" s="190">
        <v>831294.14889879734</v>
      </c>
      <c r="E868" s="190">
        <v>200422.15970503259</v>
      </c>
    </row>
    <row r="869" spans="1:5" x14ac:dyDescent="0.2">
      <c r="A869" s="183">
        <v>1996</v>
      </c>
      <c r="B869" s="184">
        <v>26</v>
      </c>
      <c r="C869" s="189">
        <v>177208.13317983516</v>
      </c>
      <c r="D869" s="190">
        <v>727518.92663153622</v>
      </c>
      <c r="E869" s="190">
        <v>178977.59480567113</v>
      </c>
    </row>
    <row r="870" spans="1:5" x14ac:dyDescent="0.2">
      <c r="A870" s="183">
        <v>1996</v>
      </c>
      <c r="B870" s="184">
        <v>27</v>
      </c>
      <c r="C870" s="189">
        <v>169683.69206939189</v>
      </c>
      <c r="D870" s="190">
        <v>636305.96811241715</v>
      </c>
      <c r="E870" s="190">
        <v>161347.37811210225</v>
      </c>
    </row>
    <row r="871" spans="1:5" x14ac:dyDescent="0.2">
      <c r="A871" s="183">
        <v>1996</v>
      </c>
      <c r="B871" s="184">
        <v>28</v>
      </c>
      <c r="C871" s="189">
        <v>152552.56554221976</v>
      </c>
      <c r="D871" s="190">
        <v>555470.53182002425</v>
      </c>
      <c r="E871" s="190">
        <v>145215.91546657871</v>
      </c>
    </row>
    <row r="872" spans="1:5" x14ac:dyDescent="0.2">
      <c r="A872" s="183">
        <v>1996</v>
      </c>
      <c r="B872" s="184">
        <v>29</v>
      </c>
      <c r="C872" s="189">
        <v>135658.12421366974</v>
      </c>
      <c r="D872" s="190">
        <v>484466.43237400346</v>
      </c>
      <c r="E872" s="190">
        <v>132371.35340113347</v>
      </c>
    </row>
    <row r="873" spans="1:5" x14ac:dyDescent="0.2">
      <c r="A873" s="183">
        <v>1996</v>
      </c>
      <c r="B873" s="184">
        <v>30</v>
      </c>
      <c r="C873" s="189">
        <v>125427.79292287031</v>
      </c>
      <c r="D873" s="190">
        <v>422201.29901364667</v>
      </c>
      <c r="E873" s="190">
        <v>120604.75484877506</v>
      </c>
    </row>
    <row r="874" spans="1:5" x14ac:dyDescent="0.2">
      <c r="A874" s="183">
        <v>1996</v>
      </c>
      <c r="B874" s="184">
        <v>31</v>
      </c>
      <c r="C874" s="189">
        <v>113834.88967314499</v>
      </c>
      <c r="D874" s="190">
        <v>367582.76097824611</v>
      </c>
      <c r="E874" s="190">
        <v>110006.2595554126</v>
      </c>
    </row>
    <row r="875" spans="1:5" x14ac:dyDescent="0.2">
      <c r="A875" s="183">
        <v>1996</v>
      </c>
      <c r="B875" s="184">
        <v>32</v>
      </c>
      <c r="C875" s="189">
        <v>101873.04920346053</v>
      </c>
      <c r="D875" s="190">
        <v>320064.6328874476</v>
      </c>
      <c r="E875" s="190">
        <v>101330.68460441376</v>
      </c>
    </row>
    <row r="876" spans="1:5" x14ac:dyDescent="0.2">
      <c r="A876" s="183">
        <v>1996</v>
      </c>
      <c r="B876" s="184">
        <v>33</v>
      </c>
      <c r="C876" s="189">
        <v>89158.200911365217</v>
      </c>
      <c r="D876" s="190">
        <v>278008.35860018915</v>
      </c>
      <c r="E876" s="190">
        <v>89527.829165118848</v>
      </c>
    </row>
    <row r="877" spans="1:5" x14ac:dyDescent="0.2">
      <c r="A877" s="183">
        <v>1996</v>
      </c>
      <c r="B877" s="184">
        <v>34</v>
      </c>
      <c r="C877" s="189">
        <v>75551.09326924631</v>
      </c>
      <c r="D877" s="190">
        <v>241960.12349682473</v>
      </c>
      <c r="E877" s="190">
        <v>66395.63087915584</v>
      </c>
    </row>
    <row r="878" spans="1:5" x14ac:dyDescent="0.2">
      <c r="A878" s="183">
        <v>1996</v>
      </c>
      <c r="B878" s="184">
        <v>35</v>
      </c>
      <c r="C878" s="189">
        <v>61253.219942387484</v>
      </c>
      <c r="D878" s="190">
        <v>210281.37143629239</v>
      </c>
      <c r="E878" s="190">
        <v>45614.942202541497</v>
      </c>
    </row>
    <row r="879" spans="1:5" x14ac:dyDescent="0.2">
      <c r="A879" s="183">
        <v>1996</v>
      </c>
      <c r="B879" s="184">
        <v>36</v>
      </c>
      <c r="C879" s="189">
        <v>46856.247368883989</v>
      </c>
      <c r="D879" s="190">
        <v>182425.91703823805</v>
      </c>
      <c r="E879" s="190">
        <v>28290.06071351788</v>
      </c>
    </row>
    <row r="880" spans="1:5" x14ac:dyDescent="0.2">
      <c r="A880" s="183">
        <v>1996</v>
      </c>
      <c r="B880" s="184">
        <v>37</v>
      </c>
      <c r="C880" s="189">
        <v>33280.626925822136</v>
      </c>
      <c r="D880" s="190">
        <v>129571.81224423744</v>
      </c>
      <c r="E880" s="190">
        <v>15370.799399623347</v>
      </c>
    </row>
    <row r="881" spans="1:5" x14ac:dyDescent="0.2">
      <c r="A881" s="183">
        <v>1996</v>
      </c>
      <c r="B881" s="184">
        <v>38</v>
      </c>
      <c r="C881" s="189">
        <v>0</v>
      </c>
      <c r="D881" s="190">
        <v>0</v>
      </c>
      <c r="E881" s="190">
        <v>0</v>
      </c>
    </row>
    <row r="882" spans="1:5" x14ac:dyDescent="0.2">
      <c r="A882" s="183">
        <v>1996</v>
      </c>
      <c r="B882" s="184">
        <v>39</v>
      </c>
      <c r="C882" s="189">
        <v>0</v>
      </c>
      <c r="D882" s="190">
        <v>0</v>
      </c>
      <c r="E882" s="190">
        <v>0</v>
      </c>
    </row>
    <row r="883" spans="1:5" ht="13.5" thickBot="1" x14ac:dyDescent="0.25">
      <c r="A883" s="185">
        <v>1996</v>
      </c>
      <c r="B883" s="186">
        <v>40</v>
      </c>
      <c r="C883" s="191">
        <v>0</v>
      </c>
      <c r="D883" s="192">
        <v>0</v>
      </c>
      <c r="E883" s="190">
        <v>0</v>
      </c>
    </row>
    <row r="884" spans="1:5" x14ac:dyDescent="0.2">
      <c r="A884" s="181">
        <v>1997</v>
      </c>
      <c r="B884" s="182">
        <v>1</v>
      </c>
      <c r="C884" s="187">
        <v>8049242</v>
      </c>
      <c r="D884" s="188">
        <v>6025733</v>
      </c>
      <c r="E884" s="188">
        <v>323282</v>
      </c>
    </row>
    <row r="885" spans="1:5" x14ac:dyDescent="0.2">
      <c r="A885" s="183">
        <v>1997</v>
      </c>
      <c r="B885" s="184">
        <v>2</v>
      </c>
      <c r="C885" s="189">
        <v>7971488</v>
      </c>
      <c r="D885" s="190">
        <v>6005462</v>
      </c>
      <c r="E885" s="190">
        <v>501176</v>
      </c>
    </row>
    <row r="886" spans="1:5" x14ac:dyDescent="0.2">
      <c r="A886" s="183">
        <v>1997</v>
      </c>
      <c r="B886" s="184">
        <v>3</v>
      </c>
      <c r="C886" s="189">
        <v>7905675</v>
      </c>
      <c r="D886" s="190">
        <v>5858297</v>
      </c>
      <c r="E886" s="190">
        <v>500661</v>
      </c>
    </row>
    <row r="887" spans="1:5" x14ac:dyDescent="0.2">
      <c r="A887" s="183">
        <v>1997</v>
      </c>
      <c r="B887" s="184">
        <v>4</v>
      </c>
      <c r="C887" s="189">
        <v>7859442</v>
      </c>
      <c r="D887" s="190">
        <v>5689552</v>
      </c>
      <c r="E887" s="190">
        <v>486754</v>
      </c>
    </row>
    <row r="888" spans="1:5" x14ac:dyDescent="0.2">
      <c r="A888" s="183">
        <v>1997</v>
      </c>
      <c r="B888" s="184">
        <v>5</v>
      </c>
      <c r="C888" s="189">
        <v>7778460</v>
      </c>
      <c r="D888" s="190">
        <v>5491456</v>
      </c>
      <c r="E888" s="190">
        <v>477111</v>
      </c>
    </row>
    <row r="889" spans="1:5" x14ac:dyDescent="0.2">
      <c r="A889" s="183">
        <v>1997</v>
      </c>
      <c r="B889" s="184">
        <v>6</v>
      </c>
      <c r="C889" s="189">
        <v>7631081</v>
      </c>
      <c r="D889" s="190">
        <v>5318882</v>
      </c>
      <c r="E889" s="190">
        <v>457254</v>
      </c>
    </row>
    <row r="890" spans="1:5" x14ac:dyDescent="0.2">
      <c r="A890" s="183">
        <v>1997</v>
      </c>
      <c r="B890" s="184">
        <v>7</v>
      </c>
      <c r="C890" s="189">
        <v>7449933</v>
      </c>
      <c r="D890" s="190">
        <v>5184922</v>
      </c>
      <c r="E890" s="190">
        <v>444737</v>
      </c>
    </row>
    <row r="891" spans="1:5" x14ac:dyDescent="0.2">
      <c r="A891" s="183">
        <v>1997</v>
      </c>
      <c r="B891" s="184">
        <v>8</v>
      </c>
      <c r="C891" s="189">
        <v>7262763</v>
      </c>
      <c r="D891" s="190">
        <v>5083797</v>
      </c>
      <c r="E891" s="190">
        <v>436552</v>
      </c>
    </row>
    <row r="892" spans="1:5" x14ac:dyDescent="0.2">
      <c r="A892" s="183">
        <v>1997</v>
      </c>
      <c r="B892" s="184">
        <v>9</v>
      </c>
      <c r="C892" s="189">
        <v>7051626</v>
      </c>
      <c r="D892" s="190">
        <v>4949051</v>
      </c>
      <c r="E892" s="190">
        <v>419484</v>
      </c>
    </row>
    <row r="893" spans="1:5" x14ac:dyDescent="0.2">
      <c r="A893" s="183">
        <v>1997</v>
      </c>
      <c r="B893" s="184">
        <v>10</v>
      </c>
      <c r="C893" s="189">
        <v>6763135.489539749</v>
      </c>
      <c r="D893" s="190">
        <v>4679689.0827903412</v>
      </c>
      <c r="E893" s="190">
        <v>415302</v>
      </c>
    </row>
    <row r="894" spans="1:5" x14ac:dyDescent="0.2">
      <c r="A894" s="183">
        <v>1997</v>
      </c>
      <c r="B894" s="184">
        <v>11</v>
      </c>
      <c r="C894" s="189">
        <v>6446779.4184100414</v>
      </c>
      <c r="D894" s="190">
        <v>4398313.3711511437</v>
      </c>
      <c r="E894" s="190">
        <v>404644</v>
      </c>
    </row>
    <row r="895" spans="1:5" x14ac:dyDescent="0.2">
      <c r="A895" s="183">
        <v>1997</v>
      </c>
      <c r="B895" s="184">
        <v>12</v>
      </c>
      <c r="C895" s="189">
        <v>5876354.9999999991</v>
      </c>
      <c r="D895" s="190">
        <v>4110614.6098121889</v>
      </c>
      <c r="E895" s="190">
        <v>383564</v>
      </c>
    </row>
    <row r="896" spans="1:5" x14ac:dyDescent="0.2">
      <c r="A896" s="183">
        <v>1997</v>
      </c>
      <c r="B896" s="184">
        <v>13</v>
      </c>
      <c r="C896" s="189">
        <v>5019898.79707113</v>
      </c>
      <c r="D896" s="190">
        <v>3820386.6285933307</v>
      </c>
      <c r="E896" s="190">
        <v>395264</v>
      </c>
    </row>
    <row r="897" spans="1:5" x14ac:dyDescent="0.2">
      <c r="A897" s="183">
        <v>1997</v>
      </c>
      <c r="B897" s="184">
        <v>14</v>
      </c>
      <c r="C897" s="189">
        <v>4174916.6485355645</v>
      </c>
      <c r="D897" s="190">
        <v>3488426.5193560752</v>
      </c>
      <c r="E897" s="190">
        <v>385806</v>
      </c>
    </row>
    <row r="898" spans="1:5" x14ac:dyDescent="0.2">
      <c r="A898" s="183">
        <v>1997</v>
      </c>
      <c r="B898" s="184">
        <v>15</v>
      </c>
      <c r="C898" s="189">
        <v>3394680.9497907949</v>
      </c>
      <c r="D898" s="190">
        <v>3167215.594608407</v>
      </c>
      <c r="E898" s="190">
        <v>371203</v>
      </c>
    </row>
    <row r="899" spans="1:5" x14ac:dyDescent="0.2">
      <c r="A899" s="183">
        <v>1997</v>
      </c>
      <c r="B899" s="184">
        <v>16</v>
      </c>
      <c r="C899" s="189">
        <v>2711155.1380753135</v>
      </c>
      <c r="D899" s="190">
        <v>2859283.074230229</v>
      </c>
      <c r="E899" s="190">
        <v>334637.58892489551</v>
      </c>
    </row>
    <row r="900" spans="1:5" x14ac:dyDescent="0.2">
      <c r="A900" s="183">
        <v>1997</v>
      </c>
      <c r="B900" s="184">
        <v>17</v>
      </c>
      <c r="C900" s="189">
        <v>2134174.117154812</v>
      </c>
      <c r="D900" s="190">
        <v>2568422.7880413956</v>
      </c>
      <c r="E900" s="190">
        <v>301674.05953472183</v>
      </c>
    </row>
    <row r="901" spans="1:5" x14ac:dyDescent="0.2">
      <c r="A901" s="183">
        <v>1997</v>
      </c>
      <c r="B901" s="184">
        <v>18</v>
      </c>
      <c r="C901" s="189">
        <v>1662098.7364016736</v>
      </c>
      <c r="D901" s="190">
        <v>2297163.9559218097</v>
      </c>
      <c r="E901" s="190">
        <v>271957.60789617727</v>
      </c>
    </row>
    <row r="902" spans="1:5" x14ac:dyDescent="0.2">
      <c r="A902" s="183">
        <v>1997</v>
      </c>
      <c r="B902" s="184">
        <v>19</v>
      </c>
      <c r="C902" s="189">
        <v>1282635.3661087865</v>
      </c>
      <c r="D902" s="190">
        <v>2046138.8828414467</v>
      </c>
      <c r="E902" s="190">
        <v>245168.38009433891</v>
      </c>
    </row>
    <row r="903" spans="1:5" x14ac:dyDescent="0.2">
      <c r="A903" s="183">
        <v>1997</v>
      </c>
      <c r="B903" s="184">
        <v>20</v>
      </c>
      <c r="C903" s="189">
        <v>983490.37656903756</v>
      </c>
      <c r="D903" s="190">
        <v>1816612.1787402586</v>
      </c>
      <c r="E903" s="190">
        <v>221018.02947549432</v>
      </c>
    </row>
    <row r="904" spans="1:5" x14ac:dyDescent="0.2">
      <c r="A904" s="183">
        <v>1997</v>
      </c>
      <c r="B904" s="184">
        <v>21</v>
      </c>
      <c r="C904" s="189">
        <v>750730.98744769872</v>
      </c>
      <c r="D904" s="190">
        <v>1607319.2336782934</v>
      </c>
      <c r="E904" s="190">
        <v>199246.61301932071</v>
      </c>
    </row>
    <row r="905" spans="1:5" x14ac:dyDescent="0.2">
      <c r="A905" s="183">
        <v>1997</v>
      </c>
      <c r="B905" s="184">
        <v>22</v>
      </c>
      <c r="C905" s="189">
        <v>570424.41841004184</v>
      </c>
      <c r="D905" s="190">
        <v>1418892.3526255274</v>
      </c>
      <c r="E905" s="190">
        <v>179619.79343442046</v>
      </c>
    </row>
    <row r="906" spans="1:5" x14ac:dyDescent="0.2">
      <c r="A906" s="183">
        <v>1997</v>
      </c>
      <c r="B906" s="184">
        <v>23</v>
      </c>
      <c r="C906" s="189">
        <v>431916.19037656905</v>
      </c>
      <c r="D906" s="190">
        <v>1248802.3157020574</v>
      </c>
      <c r="E906" s="190">
        <v>161926.31686188484</v>
      </c>
    </row>
    <row r="907" spans="1:5" x14ac:dyDescent="0.2">
      <c r="A907" s="183">
        <v>1997</v>
      </c>
      <c r="B907" s="184">
        <v>24</v>
      </c>
      <c r="C907" s="189">
        <v>327010.55020920502</v>
      </c>
      <c r="D907" s="190">
        <v>1097049.1229078833</v>
      </c>
      <c r="E907" s="190">
        <v>145975.73903807296</v>
      </c>
    </row>
    <row r="908" spans="1:5" x14ac:dyDescent="0.2">
      <c r="A908" s="183">
        <v>1997</v>
      </c>
      <c r="B908" s="184">
        <v>25</v>
      </c>
      <c r="C908" s="189">
        <v>246692.16945606694</v>
      </c>
      <c r="D908" s="190">
        <v>962368.16430305387</v>
      </c>
      <c r="E908" s="190">
        <v>131596.37544209094</v>
      </c>
    </row>
    <row r="909" spans="1:5" x14ac:dyDescent="0.2">
      <c r="A909" s="183">
        <v>1997</v>
      </c>
      <c r="B909" s="184">
        <v>26</v>
      </c>
      <c r="C909" s="189">
        <v>186043.59623430963</v>
      </c>
      <c r="D909" s="190">
        <v>842230.22000766604</v>
      </c>
      <c r="E909" s="190">
        <v>118633.4533643226</v>
      </c>
    </row>
    <row r="910" spans="1:5" x14ac:dyDescent="0.2">
      <c r="A910" s="183">
        <v>1997</v>
      </c>
      <c r="B910" s="184">
        <v>27</v>
      </c>
      <c r="C910" s="189">
        <v>178143.99219966005</v>
      </c>
      <c r="D910" s="190">
        <v>736635.29002171988</v>
      </c>
      <c r="E910" s="190">
        <v>106947.44600574604</v>
      </c>
    </row>
    <row r="911" spans="1:5" x14ac:dyDescent="0.2">
      <c r="A911" s="183">
        <v>1997</v>
      </c>
      <c r="B911" s="184">
        <v>28</v>
      </c>
      <c r="C911" s="189">
        <v>160158.72070297482</v>
      </c>
      <c r="D911" s="190">
        <v>643054.15446531249</v>
      </c>
      <c r="E911" s="190">
        <v>96254.872314978187</v>
      </c>
    </row>
    <row r="912" spans="1:5" x14ac:dyDescent="0.2">
      <c r="A912" s="183">
        <v>1997</v>
      </c>
      <c r="B912" s="184">
        <v>29</v>
      </c>
      <c r="C912" s="189">
        <v>142421.93534931788</v>
      </c>
      <c r="D912" s="190">
        <v>560854.50836846826</v>
      </c>
      <c r="E912" s="190">
        <v>87740.986784051041</v>
      </c>
    </row>
    <row r="913" spans="1:5" x14ac:dyDescent="0.2">
      <c r="A913" s="183">
        <v>1997</v>
      </c>
      <c r="B913" s="184">
        <v>30</v>
      </c>
      <c r="C913" s="189">
        <v>131681.52750315424</v>
      </c>
      <c r="D913" s="190">
        <v>488771.74179123552</v>
      </c>
      <c r="E913" s="190">
        <v>79941.618253405846</v>
      </c>
    </row>
    <row r="914" spans="1:5" x14ac:dyDescent="0.2">
      <c r="A914" s="183">
        <v>1997</v>
      </c>
      <c r="B914" s="184">
        <v>31</v>
      </c>
      <c r="C914" s="189">
        <v>119510.61089411489</v>
      </c>
      <c r="D914" s="190">
        <v>425541.24479366303</v>
      </c>
      <c r="E914" s="190">
        <v>72916.514924230549</v>
      </c>
    </row>
    <row r="915" spans="1:5" x14ac:dyDescent="0.2">
      <c r="A915" s="183">
        <v>1997</v>
      </c>
      <c r="B915" s="184">
        <v>32</v>
      </c>
      <c r="C915" s="189">
        <v>106952.3621352795</v>
      </c>
      <c r="D915" s="190">
        <v>370530.71240577498</v>
      </c>
      <c r="E915" s="190">
        <v>67165.999517676464</v>
      </c>
    </row>
    <row r="916" spans="1:5" x14ac:dyDescent="0.2">
      <c r="A916" s="183">
        <v>1997</v>
      </c>
      <c r="B916" s="184">
        <v>33</v>
      </c>
      <c r="C916" s="189">
        <v>93603.561155391653</v>
      </c>
      <c r="D916" s="190">
        <v>321843.22971764416</v>
      </c>
      <c r="E916" s="190">
        <v>59342.598483352886</v>
      </c>
    </row>
    <row r="917" spans="1:5" x14ac:dyDescent="0.2">
      <c r="A917" s="183">
        <v>1997</v>
      </c>
      <c r="B917" s="184">
        <v>34</v>
      </c>
      <c r="C917" s="189">
        <v>79318.013451336141</v>
      </c>
      <c r="D917" s="190">
        <v>280111.10169924627</v>
      </c>
      <c r="E917" s="190">
        <v>44009.659354565905</v>
      </c>
    </row>
    <row r="918" spans="1:5" x14ac:dyDescent="0.2">
      <c r="A918" s="183">
        <v>1997</v>
      </c>
      <c r="B918" s="184">
        <v>35</v>
      </c>
      <c r="C918" s="189">
        <v>64307.259009653892</v>
      </c>
      <c r="D918" s="190">
        <v>243437.41344065423</v>
      </c>
      <c r="E918" s="190">
        <v>30235.394125041668</v>
      </c>
    </row>
    <row r="919" spans="1:5" x14ac:dyDescent="0.2">
      <c r="A919" s="183">
        <v>1997</v>
      </c>
      <c r="B919" s="184">
        <v>36</v>
      </c>
      <c r="C919" s="189">
        <v>49192.464308085975</v>
      </c>
      <c r="D919" s="190">
        <v>211189.85997189223</v>
      </c>
      <c r="E919" s="190">
        <v>18751.77505863228</v>
      </c>
    </row>
    <row r="920" spans="1:5" x14ac:dyDescent="0.2">
      <c r="A920" s="183">
        <v>1997</v>
      </c>
      <c r="B920" s="184">
        <v>37</v>
      </c>
      <c r="C920" s="189">
        <v>34939.97373093995</v>
      </c>
      <c r="D920" s="190">
        <v>150002.00261254015</v>
      </c>
      <c r="E920" s="190">
        <v>10188.375901058842</v>
      </c>
    </row>
    <row r="921" spans="1:5" x14ac:dyDescent="0.2">
      <c r="A921" s="183">
        <v>1997</v>
      </c>
      <c r="B921" s="184">
        <v>38</v>
      </c>
      <c r="C921" s="189">
        <v>0</v>
      </c>
      <c r="D921" s="190">
        <v>0</v>
      </c>
      <c r="E921" s="190">
        <v>0</v>
      </c>
    </row>
    <row r="922" spans="1:5" x14ac:dyDescent="0.2">
      <c r="A922" s="183">
        <v>1997</v>
      </c>
      <c r="B922" s="184">
        <v>39</v>
      </c>
      <c r="C922" s="189">
        <v>0</v>
      </c>
      <c r="D922" s="190">
        <v>0</v>
      </c>
      <c r="E922" s="190">
        <v>0</v>
      </c>
    </row>
    <row r="923" spans="1:5" ht="13.5" thickBot="1" x14ac:dyDescent="0.25">
      <c r="A923" s="185">
        <v>1997</v>
      </c>
      <c r="B923" s="186">
        <v>40</v>
      </c>
      <c r="C923" s="191">
        <v>0</v>
      </c>
      <c r="D923" s="192">
        <v>0</v>
      </c>
      <c r="E923" s="190">
        <v>0</v>
      </c>
    </row>
    <row r="924" spans="1:5" x14ac:dyDescent="0.2">
      <c r="A924" s="181">
        <v>1998</v>
      </c>
      <c r="B924" s="182">
        <v>1</v>
      </c>
      <c r="C924" s="187">
        <v>7714249</v>
      </c>
      <c r="D924" s="188">
        <v>6258520</v>
      </c>
      <c r="E924" s="188">
        <v>281790</v>
      </c>
    </row>
    <row r="925" spans="1:5" x14ac:dyDescent="0.2">
      <c r="A925" s="183">
        <v>1998</v>
      </c>
      <c r="B925" s="184">
        <v>2</v>
      </c>
      <c r="C925" s="189">
        <v>7654951</v>
      </c>
      <c r="D925" s="190">
        <v>6180773</v>
      </c>
      <c r="E925" s="190">
        <v>367077</v>
      </c>
    </row>
    <row r="926" spans="1:5" x14ac:dyDescent="0.2">
      <c r="A926" s="183">
        <v>1998</v>
      </c>
      <c r="B926" s="184">
        <v>3</v>
      </c>
      <c r="C926" s="189">
        <v>7555097</v>
      </c>
      <c r="D926" s="190">
        <v>6007270</v>
      </c>
      <c r="E926" s="190">
        <v>353858</v>
      </c>
    </row>
    <row r="927" spans="1:5" x14ac:dyDescent="0.2">
      <c r="A927" s="183">
        <v>1998</v>
      </c>
      <c r="B927" s="184">
        <v>4</v>
      </c>
      <c r="C927" s="189">
        <v>7507160</v>
      </c>
      <c r="D927" s="190">
        <v>5828397</v>
      </c>
      <c r="E927" s="190">
        <v>342903</v>
      </c>
    </row>
    <row r="928" spans="1:5" x14ac:dyDescent="0.2">
      <c r="A928" s="183">
        <v>1998</v>
      </c>
      <c r="B928" s="184">
        <v>5</v>
      </c>
      <c r="C928" s="189">
        <v>7400233</v>
      </c>
      <c r="D928" s="190">
        <v>5678888</v>
      </c>
      <c r="E928" s="190">
        <v>331864</v>
      </c>
    </row>
    <row r="929" spans="1:5" x14ac:dyDescent="0.2">
      <c r="A929" s="183">
        <v>1998</v>
      </c>
      <c r="B929" s="184">
        <v>6</v>
      </c>
      <c r="C929" s="189">
        <v>7249623</v>
      </c>
      <c r="D929" s="190">
        <v>5539608</v>
      </c>
      <c r="E929" s="190">
        <v>326744</v>
      </c>
    </row>
    <row r="930" spans="1:5" x14ac:dyDescent="0.2">
      <c r="A930" s="183">
        <v>1998</v>
      </c>
      <c r="B930" s="184">
        <v>7</v>
      </c>
      <c r="C930" s="189">
        <v>7088393</v>
      </c>
      <c r="D930" s="190">
        <v>5468174</v>
      </c>
      <c r="E930" s="190">
        <v>320645</v>
      </c>
    </row>
    <row r="931" spans="1:5" x14ac:dyDescent="0.2">
      <c r="A931" s="183">
        <v>1998</v>
      </c>
      <c r="B931" s="184">
        <v>8</v>
      </c>
      <c r="C931" s="189">
        <v>6915746</v>
      </c>
      <c r="D931" s="190">
        <v>5315968</v>
      </c>
      <c r="E931" s="190">
        <v>302341</v>
      </c>
    </row>
    <row r="932" spans="1:5" x14ac:dyDescent="0.2">
      <c r="A932" s="183">
        <v>1998</v>
      </c>
      <c r="B932" s="184">
        <v>9</v>
      </c>
      <c r="C932" s="189">
        <v>6672244.7391791884</v>
      </c>
      <c r="D932" s="190">
        <v>5058118.3486506194</v>
      </c>
      <c r="E932" s="190">
        <v>307885</v>
      </c>
    </row>
    <row r="933" spans="1:5" x14ac:dyDescent="0.2">
      <c r="A933" s="183">
        <v>1998</v>
      </c>
      <c r="B933" s="184">
        <v>10</v>
      </c>
      <c r="C933" s="189">
        <v>6399275.1729087243</v>
      </c>
      <c r="D933" s="190">
        <v>4782820.2246535374</v>
      </c>
      <c r="E933" s="190">
        <v>299509</v>
      </c>
    </row>
    <row r="934" spans="1:5" x14ac:dyDescent="0.2">
      <c r="A934" s="183">
        <v>1998</v>
      </c>
      <c r="B934" s="184">
        <v>11</v>
      </c>
      <c r="C934" s="189">
        <v>6099939.228078044</v>
      </c>
      <c r="D934" s="190">
        <v>4495243.5458302945</v>
      </c>
      <c r="E934" s="190">
        <v>287936</v>
      </c>
    </row>
    <row r="935" spans="1:5" x14ac:dyDescent="0.2">
      <c r="A935" s="183">
        <v>1998</v>
      </c>
      <c r="B935" s="184">
        <v>12</v>
      </c>
      <c r="C935" s="189">
        <v>5560203.9493159894</v>
      </c>
      <c r="D935" s="190">
        <v>4201204.4697301239</v>
      </c>
      <c r="E935" s="190">
        <v>293960</v>
      </c>
    </row>
    <row r="936" spans="1:5" x14ac:dyDescent="0.2">
      <c r="A936" s="183">
        <v>1998</v>
      </c>
      <c r="B936" s="184">
        <v>13</v>
      </c>
      <c r="C936" s="189">
        <v>4749825.5494505493</v>
      </c>
      <c r="D936" s="190">
        <v>3904580.4347191826</v>
      </c>
      <c r="E936" s="190">
        <v>284698</v>
      </c>
    </row>
    <row r="937" spans="1:5" x14ac:dyDescent="0.2">
      <c r="A937" s="183">
        <v>1998</v>
      </c>
      <c r="B937" s="184">
        <v>14</v>
      </c>
      <c r="C937" s="189">
        <v>3950303.8936981382</v>
      </c>
      <c r="D937" s="190">
        <v>3565304.5776805244</v>
      </c>
      <c r="E937" s="190">
        <v>277896</v>
      </c>
    </row>
    <row r="938" spans="1:5" x14ac:dyDescent="0.2">
      <c r="A938" s="183">
        <v>1998</v>
      </c>
      <c r="B938" s="184">
        <v>15</v>
      </c>
      <c r="C938" s="189">
        <v>3212045.2940121102</v>
      </c>
      <c r="D938" s="190">
        <v>3237014.7960126423</v>
      </c>
      <c r="E938" s="190">
        <v>248161.96851344424</v>
      </c>
    </row>
    <row r="939" spans="1:5" x14ac:dyDescent="0.2">
      <c r="A939" s="183">
        <v>1998</v>
      </c>
      <c r="B939" s="184">
        <v>16</v>
      </c>
      <c r="C939" s="189">
        <v>2565293.537564476</v>
      </c>
      <c r="D939" s="190">
        <v>2922296.0486263065</v>
      </c>
      <c r="E939" s="190">
        <v>221609.38846355359</v>
      </c>
    </row>
    <row r="940" spans="1:5" x14ac:dyDescent="0.2">
      <c r="A940" s="183">
        <v>1998</v>
      </c>
      <c r="B940" s="184">
        <v>17</v>
      </c>
      <c r="C940" s="189">
        <v>2019354.4050235478</v>
      </c>
      <c r="D940" s="190">
        <v>2625025.7738876729</v>
      </c>
      <c r="E940" s="190">
        <v>197897.8541690993</v>
      </c>
    </row>
    <row r="941" spans="1:5" x14ac:dyDescent="0.2">
      <c r="A941" s="183">
        <v>1998</v>
      </c>
      <c r="B941" s="184">
        <v>18</v>
      </c>
      <c r="C941" s="189">
        <v>1572676.9329446063</v>
      </c>
      <c r="D941" s="190">
        <v>2347788.9307075124</v>
      </c>
      <c r="E941" s="190">
        <v>176723.38232716627</v>
      </c>
    </row>
    <row r="942" spans="1:5" x14ac:dyDescent="0.2">
      <c r="A942" s="183">
        <v>1998</v>
      </c>
      <c r="B942" s="184">
        <v>19</v>
      </c>
      <c r="C942" s="189">
        <v>1213628.8954922627</v>
      </c>
      <c r="D942" s="190">
        <v>2091231.7588135176</v>
      </c>
      <c r="E942" s="190">
        <v>157814.51492883524</v>
      </c>
    </row>
    <row r="943" spans="1:5" x14ac:dyDescent="0.2">
      <c r="A943" s="183">
        <v>1998</v>
      </c>
      <c r="B943" s="184">
        <v>20</v>
      </c>
      <c r="C943" s="189">
        <v>930578.06683112786</v>
      </c>
      <c r="D943" s="190">
        <v>1856646.7376610744</v>
      </c>
      <c r="E943" s="190">
        <v>140928.83915109999</v>
      </c>
    </row>
    <row r="944" spans="1:5" x14ac:dyDescent="0.2">
      <c r="A944" s="183">
        <v>1998</v>
      </c>
      <c r="B944" s="184">
        <v>21</v>
      </c>
      <c r="C944" s="189">
        <v>710341.25768109434</v>
      </c>
      <c r="D944" s="190">
        <v>1642741.3877947966</v>
      </c>
      <c r="E944" s="190">
        <v>125849.87960982355</v>
      </c>
    </row>
    <row r="945" spans="1:5" x14ac:dyDescent="0.2">
      <c r="A945" s="183">
        <v>1998</v>
      </c>
      <c r="B945" s="184">
        <v>22</v>
      </c>
      <c r="C945" s="189">
        <v>539735.27876205416</v>
      </c>
      <c r="D945" s="190">
        <v>1450161.9489423775</v>
      </c>
      <c r="E945" s="190">
        <v>112384.32313222853</v>
      </c>
    </row>
    <row r="946" spans="1:5" x14ac:dyDescent="0.2">
      <c r="A946" s="183">
        <v>1998</v>
      </c>
      <c r="B946" s="184">
        <v>23</v>
      </c>
      <c r="C946" s="189">
        <v>408678.86768333701</v>
      </c>
      <c r="D946" s="190">
        <v>1276323.4621930462</v>
      </c>
      <c r="E946" s="190">
        <v>100359.54047033725</v>
      </c>
    </row>
    <row r="947" spans="1:5" x14ac:dyDescent="0.2">
      <c r="A947" s="183">
        <v>1998</v>
      </c>
      <c r="B947" s="184">
        <v>24</v>
      </c>
      <c r="C947" s="189">
        <v>309417.20722134999</v>
      </c>
      <c r="D947" s="190">
        <v>1121225.9275468024</v>
      </c>
      <c r="E947" s="190">
        <v>89621.373183577904</v>
      </c>
    </row>
    <row r="948" spans="1:5" x14ac:dyDescent="0.2">
      <c r="A948" s="183">
        <v>1998</v>
      </c>
      <c r="B948" s="184">
        <v>25</v>
      </c>
      <c r="C948" s="189">
        <v>233419.99843014122</v>
      </c>
      <c r="D948" s="190">
        <v>983576.86554826132</v>
      </c>
      <c r="E948" s="190">
        <v>80032.157318258251</v>
      </c>
    </row>
    <row r="949" spans="1:5" x14ac:dyDescent="0.2">
      <c r="A949" s="183">
        <v>1998</v>
      </c>
      <c r="B949" s="184">
        <v>26</v>
      </c>
      <c r="C949" s="189">
        <v>176034.35097555502</v>
      </c>
      <c r="D949" s="190">
        <v>860791.31728665181</v>
      </c>
      <c r="E949" s="190">
        <v>71468.958547358066</v>
      </c>
    </row>
    <row r="950" spans="1:5" x14ac:dyDescent="0.2">
      <c r="A950" s="183">
        <v>1998</v>
      </c>
      <c r="B950" s="184">
        <v>27</v>
      </c>
      <c r="C950" s="189">
        <v>168559.74987478912</v>
      </c>
      <c r="D950" s="190">
        <v>752869.28276197391</v>
      </c>
      <c r="E950" s="190">
        <v>64428.897318343887</v>
      </c>
    </row>
    <row r="951" spans="1:5" x14ac:dyDescent="0.2">
      <c r="A951" s="183">
        <v>1998</v>
      </c>
      <c r="B951" s="184">
        <v>28</v>
      </c>
      <c r="C951" s="189">
        <v>151542.09563072296</v>
      </c>
      <c r="D951" s="190">
        <v>657225.80306345702</v>
      </c>
      <c r="E951" s="190">
        <v>57987.315418816397</v>
      </c>
    </row>
    <row r="952" spans="1:5" x14ac:dyDescent="0.2">
      <c r="A952" s="183">
        <v>1998</v>
      </c>
      <c r="B952" s="184">
        <v>29</v>
      </c>
      <c r="C952" s="189">
        <v>134759.55884191877</v>
      </c>
      <c r="D952" s="190">
        <v>573214.63846340845</v>
      </c>
      <c r="E952" s="190">
        <v>52858.251779253027</v>
      </c>
    </row>
    <row r="953" spans="1:5" x14ac:dyDescent="0.2">
      <c r="A953" s="183">
        <v>1998</v>
      </c>
      <c r="B953" s="184">
        <v>30</v>
      </c>
      <c r="C953" s="189">
        <v>124596.99069831555</v>
      </c>
      <c r="D953" s="190">
        <v>499543.30950644269</v>
      </c>
      <c r="E953" s="190">
        <v>48159.638273495599</v>
      </c>
    </row>
    <row r="954" spans="1:5" x14ac:dyDescent="0.2">
      <c r="A954" s="183">
        <v>1998</v>
      </c>
      <c r="B954" s="184">
        <v>31</v>
      </c>
      <c r="C954" s="189">
        <v>113080.8759305086</v>
      </c>
      <c r="D954" s="190">
        <v>434919.3367371746</v>
      </c>
      <c r="E954" s="190">
        <v>43927.469316212853</v>
      </c>
    </row>
    <row r="955" spans="1:5" x14ac:dyDescent="0.2">
      <c r="A955" s="183">
        <v>1998</v>
      </c>
      <c r="B955" s="184">
        <v>32</v>
      </c>
      <c r="C955" s="189">
        <v>101198.26769030372</v>
      </c>
      <c r="D955" s="190">
        <v>378696.48042791133</v>
      </c>
      <c r="E955" s="190">
        <v>40463.156885259414</v>
      </c>
    </row>
    <row r="956" spans="1:5" x14ac:dyDescent="0.2">
      <c r="A956" s="183">
        <v>1998</v>
      </c>
      <c r="B956" s="184">
        <v>33</v>
      </c>
      <c r="C956" s="189">
        <v>88567.639362538364</v>
      </c>
      <c r="D956" s="190">
        <v>328936.02139557485</v>
      </c>
      <c r="E956" s="190">
        <v>35750.065355298262</v>
      </c>
    </row>
    <row r="957" spans="1:5" x14ac:dyDescent="0.2">
      <c r="A957" s="183">
        <v>1998</v>
      </c>
      <c r="B957" s="184">
        <v>34</v>
      </c>
      <c r="C957" s="189">
        <v>75050.661786773897</v>
      </c>
      <c r="D957" s="190">
        <v>286284.19936785783</v>
      </c>
      <c r="E957" s="190">
        <v>26512.964352774492</v>
      </c>
    </row>
    <row r="958" spans="1:5" x14ac:dyDescent="0.2">
      <c r="A958" s="183">
        <v>1998</v>
      </c>
      <c r="B958" s="184">
        <v>35</v>
      </c>
      <c r="C958" s="189">
        <v>60847.493984819434</v>
      </c>
      <c r="D958" s="190">
        <v>248802.29516168233</v>
      </c>
      <c r="E958" s="190">
        <v>18214.863245610413</v>
      </c>
    </row>
    <row r="959" spans="1:5" x14ac:dyDescent="0.2">
      <c r="A959" s="183">
        <v>1998</v>
      </c>
      <c r="B959" s="184">
        <v>36</v>
      </c>
      <c r="C959" s="189">
        <v>46545.883344761394</v>
      </c>
      <c r="D959" s="190">
        <v>215844.06904935557</v>
      </c>
      <c r="E959" s="190">
        <v>11296.727831391034</v>
      </c>
    </row>
    <row r="960" spans="1:5" x14ac:dyDescent="0.2">
      <c r="A960" s="183">
        <v>1998</v>
      </c>
      <c r="B960" s="184">
        <v>37</v>
      </c>
      <c r="C960" s="189">
        <v>33060.184404749052</v>
      </c>
      <c r="D960" s="190">
        <v>153307.75167781196</v>
      </c>
      <c r="E960" s="190">
        <v>6137.8354442867321</v>
      </c>
    </row>
    <row r="961" spans="1:5" x14ac:dyDescent="0.2">
      <c r="A961" s="183">
        <v>1998</v>
      </c>
      <c r="B961" s="184">
        <v>38</v>
      </c>
      <c r="C961" s="189">
        <v>0</v>
      </c>
      <c r="D961" s="190">
        <v>0</v>
      </c>
      <c r="E961" s="190">
        <v>0</v>
      </c>
    </row>
    <row r="962" spans="1:5" x14ac:dyDescent="0.2">
      <c r="A962" s="183">
        <v>1998</v>
      </c>
      <c r="B962" s="184">
        <v>39</v>
      </c>
      <c r="C962" s="189">
        <v>0</v>
      </c>
      <c r="D962" s="190">
        <v>0</v>
      </c>
      <c r="E962" s="190">
        <v>0</v>
      </c>
    </row>
    <row r="963" spans="1:5" ht="13.5" thickBot="1" x14ac:dyDescent="0.25">
      <c r="A963" s="185">
        <v>1998</v>
      </c>
      <c r="B963" s="186">
        <v>40</v>
      </c>
      <c r="C963" s="191">
        <v>0</v>
      </c>
      <c r="D963" s="192">
        <v>0</v>
      </c>
      <c r="E963" s="190">
        <v>0</v>
      </c>
    </row>
    <row r="964" spans="1:5" x14ac:dyDescent="0.2">
      <c r="A964" s="181">
        <v>1999</v>
      </c>
      <c r="B964" s="182">
        <v>1</v>
      </c>
      <c r="C964" s="187">
        <v>8177224</v>
      </c>
      <c r="D964" s="188">
        <v>7025859</v>
      </c>
      <c r="E964" s="188">
        <v>550776</v>
      </c>
    </row>
    <row r="965" spans="1:5" x14ac:dyDescent="0.2">
      <c r="A965" s="183">
        <v>1999</v>
      </c>
      <c r="B965" s="184">
        <v>2</v>
      </c>
      <c r="C965" s="189">
        <v>8093210</v>
      </c>
      <c r="D965" s="190">
        <v>6878352</v>
      </c>
      <c r="E965" s="190">
        <v>678169</v>
      </c>
    </row>
    <row r="966" spans="1:5" x14ac:dyDescent="0.2">
      <c r="A966" s="183">
        <v>1999</v>
      </c>
      <c r="B966" s="184">
        <v>3</v>
      </c>
      <c r="C966" s="189">
        <v>8044186</v>
      </c>
      <c r="D966" s="190">
        <v>6685041</v>
      </c>
      <c r="E966" s="190">
        <v>664101</v>
      </c>
    </row>
    <row r="967" spans="1:5" x14ac:dyDescent="0.2">
      <c r="A967" s="183">
        <v>1999</v>
      </c>
      <c r="B967" s="184">
        <v>4</v>
      </c>
      <c r="C967" s="189">
        <v>7966759</v>
      </c>
      <c r="D967" s="190">
        <v>6456982</v>
      </c>
      <c r="E967" s="190">
        <v>641543</v>
      </c>
    </row>
    <row r="968" spans="1:5" x14ac:dyDescent="0.2">
      <c r="A968" s="183">
        <v>1999</v>
      </c>
      <c r="B968" s="184">
        <v>5</v>
      </c>
      <c r="C968" s="189">
        <v>7839597</v>
      </c>
      <c r="D968" s="190">
        <v>6337325</v>
      </c>
      <c r="E968" s="190">
        <v>622971</v>
      </c>
    </row>
    <row r="969" spans="1:5" x14ac:dyDescent="0.2">
      <c r="A969" s="183">
        <v>1999</v>
      </c>
      <c r="B969" s="184">
        <v>6</v>
      </c>
      <c r="C969" s="189">
        <v>7682143</v>
      </c>
      <c r="D969" s="190">
        <v>6256806</v>
      </c>
      <c r="E969" s="190">
        <v>608921</v>
      </c>
    </row>
    <row r="970" spans="1:5" x14ac:dyDescent="0.2">
      <c r="A970" s="183">
        <v>1999</v>
      </c>
      <c r="B970" s="184">
        <v>7</v>
      </c>
      <c r="C970" s="189">
        <v>7518069</v>
      </c>
      <c r="D970" s="190">
        <v>6084759</v>
      </c>
      <c r="E970" s="190">
        <v>599232</v>
      </c>
    </row>
    <row r="971" spans="1:5" x14ac:dyDescent="0.2">
      <c r="A971" s="183">
        <v>1999</v>
      </c>
      <c r="B971" s="184">
        <v>8</v>
      </c>
      <c r="C971" s="189">
        <v>7297141.8526338711</v>
      </c>
      <c r="D971" s="190">
        <v>5826918.2228172291</v>
      </c>
      <c r="E971" s="190">
        <v>580285</v>
      </c>
    </row>
    <row r="972" spans="1:5" x14ac:dyDescent="0.2">
      <c r="A972" s="183">
        <v>1999</v>
      </c>
      <c r="B972" s="184">
        <v>9</v>
      </c>
      <c r="C972" s="189">
        <v>7040211.7627340015</v>
      </c>
      <c r="D972" s="190">
        <v>5544285.0632130373</v>
      </c>
      <c r="E972" s="190">
        <v>571722</v>
      </c>
    </row>
    <row r="973" spans="1:5" x14ac:dyDescent="0.2">
      <c r="A973" s="183">
        <v>1999</v>
      </c>
      <c r="B973" s="184">
        <v>10</v>
      </c>
      <c r="C973" s="189">
        <v>6752188.2224640846</v>
      </c>
      <c r="D973" s="190">
        <v>5242526.35145518</v>
      </c>
      <c r="E973" s="190">
        <v>547711</v>
      </c>
    </row>
    <row r="974" spans="1:5" x14ac:dyDescent="0.2">
      <c r="A974" s="183">
        <v>1999</v>
      </c>
      <c r="B974" s="184">
        <v>11</v>
      </c>
      <c r="C974" s="189">
        <v>6436344.2265999131</v>
      </c>
      <c r="D974" s="190">
        <v>4927308.9178114086</v>
      </c>
      <c r="E974" s="190">
        <v>571247</v>
      </c>
    </row>
    <row r="975" spans="1:5" x14ac:dyDescent="0.2">
      <c r="A975" s="183">
        <v>1999</v>
      </c>
      <c r="B975" s="184">
        <v>12</v>
      </c>
      <c r="C975" s="189">
        <v>5866843.1356116673</v>
      </c>
      <c r="D975" s="190">
        <v>4605007.9463329455</v>
      </c>
      <c r="E975" s="190">
        <v>561902</v>
      </c>
    </row>
    <row r="976" spans="1:5" x14ac:dyDescent="0.2">
      <c r="A976" s="183">
        <v>1999</v>
      </c>
      <c r="B976" s="184">
        <v>13</v>
      </c>
      <c r="C976" s="189">
        <v>5011773.2504353514</v>
      </c>
      <c r="D976" s="190">
        <v>4279873.5597206056</v>
      </c>
      <c r="E976" s="190">
        <v>550514</v>
      </c>
    </row>
    <row r="977" spans="1:5" x14ac:dyDescent="0.2">
      <c r="A977" s="183">
        <v>1999</v>
      </c>
      <c r="B977" s="184">
        <v>14</v>
      </c>
      <c r="C977" s="189">
        <v>4168158.8469743147</v>
      </c>
      <c r="D977" s="190">
        <v>3907987.8233993016</v>
      </c>
      <c r="E977" s="190">
        <v>496285.53009916388</v>
      </c>
    </row>
    <row r="978" spans="1:5" x14ac:dyDescent="0.2">
      <c r="A978" s="183">
        <v>1999</v>
      </c>
      <c r="B978" s="184">
        <v>15</v>
      </c>
      <c r="C978" s="189">
        <v>3389186.0903352201</v>
      </c>
      <c r="D978" s="190">
        <v>3548144.1013969737</v>
      </c>
      <c r="E978" s="190">
        <v>447398.84432695276</v>
      </c>
    </row>
    <row r="979" spans="1:5" x14ac:dyDescent="0.2">
      <c r="A979" s="183">
        <v>1999</v>
      </c>
      <c r="B979" s="184">
        <v>16</v>
      </c>
      <c r="C979" s="189">
        <v>2706766.6795820636</v>
      </c>
      <c r="D979" s="190">
        <v>3203175.8088474977</v>
      </c>
      <c r="E979" s="190">
        <v>403327.74938067887</v>
      </c>
    </row>
    <row r="980" spans="1:5" x14ac:dyDescent="0.2">
      <c r="A980" s="183">
        <v>1999</v>
      </c>
      <c r="B980" s="184">
        <v>17</v>
      </c>
      <c r="C980" s="189">
        <v>2130719.5990422294</v>
      </c>
      <c r="D980" s="190">
        <v>2877333.0684516886</v>
      </c>
      <c r="E980" s="190">
        <v>363597.88471336407</v>
      </c>
    </row>
    <row r="981" spans="1:5" x14ac:dyDescent="0.2">
      <c r="A981" s="183">
        <v>1999</v>
      </c>
      <c r="B981" s="184">
        <v>18</v>
      </c>
      <c r="C981" s="189">
        <v>1659408.3513278191</v>
      </c>
      <c r="D981" s="190">
        <v>2573449.2953434233</v>
      </c>
      <c r="E981" s="190">
        <v>327781.61673982232</v>
      </c>
    </row>
    <row r="982" spans="1:5" x14ac:dyDescent="0.2">
      <c r="A982" s="183">
        <v>1999</v>
      </c>
      <c r="B982" s="184">
        <v>19</v>
      </c>
      <c r="C982" s="189">
        <v>1280559.206029604</v>
      </c>
      <c r="D982" s="190">
        <v>2292232.8433061703</v>
      </c>
      <c r="E982" s="190">
        <v>295493.43598979077</v>
      </c>
    </row>
    <row r="983" spans="1:5" x14ac:dyDescent="0.2">
      <c r="A983" s="183">
        <v>1999</v>
      </c>
      <c r="B983" s="184">
        <v>20</v>
      </c>
      <c r="C983" s="189">
        <v>981898.43273835443</v>
      </c>
      <c r="D983" s="190">
        <v>2035100.4199068688</v>
      </c>
      <c r="E983" s="190">
        <v>266385.80766523042</v>
      </c>
    </row>
    <row r="984" spans="1:5" x14ac:dyDescent="0.2">
      <c r="A984" s="183">
        <v>1999</v>
      </c>
      <c r="B984" s="184">
        <v>21</v>
      </c>
      <c r="C984" s="189">
        <v>749515.80365694396</v>
      </c>
      <c r="D984" s="190">
        <v>1800635.3175785798</v>
      </c>
      <c r="E984" s="190">
        <v>240145.43093914556</v>
      </c>
    </row>
    <row r="985" spans="1:5" x14ac:dyDescent="0.2">
      <c r="A985" s="183">
        <v>1999</v>
      </c>
      <c r="B985" s="184">
        <v>22</v>
      </c>
      <c r="C985" s="189">
        <v>569501.09098824568</v>
      </c>
      <c r="D985" s="190">
        <v>1589545.890104773</v>
      </c>
      <c r="E985" s="190">
        <v>216489.86673277337</v>
      </c>
    </row>
    <row r="986" spans="1:5" x14ac:dyDescent="0.2">
      <c r="A986" s="183">
        <v>1999</v>
      </c>
      <c r="B986" s="184">
        <v>23</v>
      </c>
      <c r="C986" s="189">
        <v>431217.0617109274</v>
      </c>
      <c r="D986" s="190">
        <v>1398998.7223515718</v>
      </c>
      <c r="E986" s="190">
        <v>195164.49767412231</v>
      </c>
    </row>
    <row r="987" spans="1:5" x14ac:dyDescent="0.2">
      <c r="A987" s="183">
        <v>1999</v>
      </c>
      <c r="B987" s="184">
        <v>24</v>
      </c>
      <c r="C987" s="189">
        <v>326481.2288855029</v>
      </c>
      <c r="D987" s="190">
        <v>1228993.8143189757</v>
      </c>
      <c r="E987" s="190">
        <v>175939.78751628264</v>
      </c>
    </row>
    <row r="988" spans="1:5" x14ac:dyDescent="0.2">
      <c r="A988" s="183">
        <v>1999</v>
      </c>
      <c r="B988" s="184">
        <v>25</v>
      </c>
      <c r="C988" s="189">
        <v>246292.85687853728</v>
      </c>
      <c r="D988" s="190">
        <v>1078114.4584400468</v>
      </c>
      <c r="E988" s="190">
        <v>158608.81051717591</v>
      </c>
    </row>
    <row r="989" spans="1:5" x14ac:dyDescent="0.2">
      <c r="A989" s="183">
        <v>1999</v>
      </c>
      <c r="B989" s="184">
        <v>26</v>
      </c>
      <c r="C989" s="189">
        <v>185742.45352633877</v>
      </c>
      <c r="D989" s="190">
        <v>943527.23958090821</v>
      </c>
      <c r="E989" s="190">
        <v>142985.02418814867</v>
      </c>
    </row>
    <row r="990" spans="1:5" x14ac:dyDescent="0.2">
      <c r="A990" s="183">
        <v>1999</v>
      </c>
      <c r="B990" s="184">
        <v>27</v>
      </c>
      <c r="C990" s="189">
        <v>177855.63632337295</v>
      </c>
      <c r="D990" s="190">
        <v>825232.15774156002</v>
      </c>
      <c r="E990" s="190">
        <v>128900.26143832333</v>
      </c>
    </row>
    <row r="991" spans="1:5" x14ac:dyDescent="0.2">
      <c r="A991" s="183">
        <v>1999</v>
      </c>
      <c r="B991" s="184">
        <v>28</v>
      </c>
      <c r="C991" s="189">
        <v>159899.47699970379</v>
      </c>
      <c r="D991" s="190">
        <v>720395.79778812581</v>
      </c>
      <c r="E991" s="190">
        <v>116012.85182113189</v>
      </c>
    </row>
    <row r="992" spans="1:5" x14ac:dyDescent="0.2">
      <c r="A992" s="183">
        <v>1999</v>
      </c>
      <c r="B992" s="184">
        <v>29</v>
      </c>
      <c r="C992" s="189">
        <v>142191.4016026388</v>
      </c>
      <c r="D992" s="190">
        <v>628309.80593713629</v>
      </c>
      <c r="E992" s="190">
        <v>105751.34383959949</v>
      </c>
    </row>
    <row r="993" spans="1:5" x14ac:dyDescent="0.2">
      <c r="A993" s="183">
        <v>1999</v>
      </c>
      <c r="B993" s="184">
        <v>30</v>
      </c>
      <c r="C993" s="189">
        <v>131468.37890473596</v>
      </c>
      <c r="D993" s="190">
        <v>547557.47462165309</v>
      </c>
      <c r="E993" s="190">
        <v>96351.019846822863</v>
      </c>
    </row>
    <row r="994" spans="1:5" x14ac:dyDescent="0.2">
      <c r="A994" s="183">
        <v>1999</v>
      </c>
      <c r="B994" s="184">
        <v>31</v>
      </c>
      <c r="C994" s="189">
        <v>119317.16296188625</v>
      </c>
      <c r="D994" s="190">
        <v>476722.09627473808</v>
      </c>
      <c r="E994" s="190">
        <v>87883.892397016549</v>
      </c>
    </row>
    <row r="995" spans="1:5" x14ac:dyDescent="0.2">
      <c r="A995" s="183">
        <v>1999</v>
      </c>
      <c r="B995" s="184">
        <v>32</v>
      </c>
      <c r="C995" s="189">
        <v>106779.2418311722</v>
      </c>
      <c r="D995" s="190">
        <v>415095.31711292203</v>
      </c>
      <c r="E995" s="190">
        <v>80952.984114549443</v>
      </c>
    </row>
    <row r="996" spans="1:5" x14ac:dyDescent="0.2">
      <c r="A996" s="183">
        <v>1999</v>
      </c>
      <c r="B996" s="184">
        <v>33</v>
      </c>
      <c r="C996" s="189">
        <v>93452.048120529915</v>
      </c>
      <c r="D996" s="190">
        <v>360552.0757857975</v>
      </c>
      <c r="E996" s="190">
        <v>71523.694530514142</v>
      </c>
    </row>
    <row r="997" spans="1:5" x14ac:dyDescent="0.2">
      <c r="A997" s="183">
        <v>1999</v>
      </c>
      <c r="B997" s="184">
        <v>34</v>
      </c>
      <c r="C997" s="189">
        <v>79189.623967123407</v>
      </c>
      <c r="D997" s="190">
        <v>313800.72607683355</v>
      </c>
      <c r="E997" s="190">
        <v>53043.404106258939</v>
      </c>
    </row>
    <row r="998" spans="1:5" x14ac:dyDescent="0.2">
      <c r="A998" s="183">
        <v>1999</v>
      </c>
      <c r="B998" s="184">
        <v>35</v>
      </c>
      <c r="C998" s="189">
        <v>64203.166944609307</v>
      </c>
      <c r="D998" s="190">
        <v>272716.20663562283</v>
      </c>
      <c r="E998" s="190">
        <v>36441.732392554935</v>
      </c>
    </row>
    <row r="999" spans="1:5" x14ac:dyDescent="0.2">
      <c r="A999" s="183">
        <v>1999</v>
      </c>
      <c r="B999" s="184">
        <v>36</v>
      </c>
      <c r="C999" s="189">
        <v>49112.838068788609</v>
      </c>
      <c r="D999" s="190">
        <v>236590.16367869615</v>
      </c>
      <c r="E999" s="190">
        <v>22600.901636869992</v>
      </c>
    </row>
    <row r="1000" spans="1:5" x14ac:dyDescent="0.2">
      <c r="A1000" s="183">
        <v>1999</v>
      </c>
      <c r="B1000" s="184">
        <v>37</v>
      </c>
      <c r="C1000" s="189">
        <v>34883.417533797241</v>
      </c>
      <c r="D1000" s="190">
        <v>168043.09806804359</v>
      </c>
      <c r="E1000" s="190">
        <v>12279.716499334052</v>
      </c>
    </row>
    <row r="1001" spans="1:5" x14ac:dyDescent="0.2">
      <c r="A1001" s="183">
        <v>1999</v>
      </c>
      <c r="B1001" s="184">
        <v>38</v>
      </c>
      <c r="C1001" s="189">
        <v>0</v>
      </c>
      <c r="D1001" s="190">
        <v>0</v>
      </c>
      <c r="E1001" s="190">
        <v>0</v>
      </c>
    </row>
    <row r="1002" spans="1:5" x14ac:dyDescent="0.2">
      <c r="A1002" s="183">
        <v>1999</v>
      </c>
      <c r="B1002" s="184">
        <v>39</v>
      </c>
      <c r="C1002" s="189">
        <v>0</v>
      </c>
      <c r="D1002" s="190">
        <v>0</v>
      </c>
      <c r="E1002" s="190">
        <v>0</v>
      </c>
    </row>
    <row r="1003" spans="1:5" ht="13.5" thickBot="1" x14ac:dyDescent="0.25">
      <c r="A1003" s="185">
        <v>1999</v>
      </c>
      <c r="B1003" s="186">
        <v>40</v>
      </c>
      <c r="C1003" s="191">
        <v>0</v>
      </c>
      <c r="D1003" s="192">
        <v>0</v>
      </c>
      <c r="E1003" s="190">
        <v>0</v>
      </c>
    </row>
    <row r="1004" spans="1:5" x14ac:dyDescent="0.2">
      <c r="A1004" s="181">
        <v>2000</v>
      </c>
      <c r="B1004" s="182">
        <v>1</v>
      </c>
      <c r="C1004" s="187">
        <v>8882145</v>
      </c>
      <c r="D1004" s="188">
        <v>7277352</v>
      </c>
      <c r="E1004" s="188">
        <v>452004</v>
      </c>
    </row>
    <row r="1005" spans="1:5" x14ac:dyDescent="0.2">
      <c r="A1005" s="183">
        <v>2000</v>
      </c>
      <c r="B1005" s="184">
        <v>2</v>
      </c>
      <c r="C1005" s="189">
        <v>8838924</v>
      </c>
      <c r="D1005" s="190">
        <v>7217456</v>
      </c>
      <c r="E1005" s="190">
        <v>562839</v>
      </c>
    </row>
    <row r="1006" spans="1:5" x14ac:dyDescent="0.2">
      <c r="A1006" s="183">
        <v>2000</v>
      </c>
      <c r="B1006" s="184">
        <v>3</v>
      </c>
      <c r="C1006" s="189">
        <v>8758284</v>
      </c>
      <c r="D1006" s="190">
        <v>7028541</v>
      </c>
      <c r="E1006" s="190">
        <v>561719</v>
      </c>
    </row>
    <row r="1007" spans="1:5" x14ac:dyDescent="0.2">
      <c r="A1007" s="183">
        <v>2000</v>
      </c>
      <c r="B1007" s="184">
        <v>4</v>
      </c>
      <c r="C1007" s="189">
        <v>8642328</v>
      </c>
      <c r="D1007" s="190">
        <v>6899321</v>
      </c>
      <c r="E1007" s="190">
        <v>546521</v>
      </c>
    </row>
    <row r="1008" spans="1:5" x14ac:dyDescent="0.2">
      <c r="A1008" s="183">
        <v>2000</v>
      </c>
      <c r="B1008" s="184">
        <v>5</v>
      </c>
      <c r="C1008" s="189">
        <v>8507579</v>
      </c>
      <c r="D1008" s="190">
        <v>6857095</v>
      </c>
      <c r="E1008" s="190">
        <v>545681</v>
      </c>
    </row>
    <row r="1009" spans="1:5" x14ac:dyDescent="0.2">
      <c r="A1009" s="183">
        <v>2000</v>
      </c>
      <c r="B1009" s="184">
        <v>6</v>
      </c>
      <c r="C1009" s="189">
        <v>8356643</v>
      </c>
      <c r="D1009" s="190">
        <v>6685061</v>
      </c>
      <c r="E1009" s="190">
        <v>540585</v>
      </c>
    </row>
    <row r="1010" spans="1:5" x14ac:dyDescent="0.2">
      <c r="A1010" s="183">
        <v>2000</v>
      </c>
      <c r="B1010" s="184">
        <v>7</v>
      </c>
      <c r="C1010" s="189">
        <v>8156893.2204398168</v>
      </c>
      <c r="D1010" s="190">
        <v>6442799.729608437</v>
      </c>
      <c r="E1010" s="190">
        <v>526572</v>
      </c>
    </row>
    <row r="1011" spans="1:5" x14ac:dyDescent="0.2">
      <c r="A1011" s="183">
        <v>2000</v>
      </c>
      <c r="B1011" s="184">
        <v>8</v>
      </c>
      <c r="C1011" s="189">
        <v>7917193.4849675987</v>
      </c>
      <c r="D1011" s="190">
        <v>6169787.0286098951</v>
      </c>
      <c r="E1011" s="190">
        <v>516930</v>
      </c>
    </row>
    <row r="1012" spans="1:5" x14ac:dyDescent="0.2">
      <c r="A1012" s="183">
        <v>2000</v>
      </c>
      <c r="B1012" s="184">
        <v>9</v>
      </c>
      <c r="C1012" s="189">
        <v>7638431.5703813881</v>
      </c>
      <c r="D1012" s="190">
        <v>5870523.1063614935</v>
      </c>
      <c r="E1012" s="190">
        <v>504234</v>
      </c>
    </row>
    <row r="1013" spans="1:5" x14ac:dyDescent="0.2">
      <c r="A1013" s="183">
        <v>2000</v>
      </c>
      <c r="B1013" s="184">
        <v>10</v>
      </c>
      <c r="C1013" s="189">
        <v>7325934.1374694584</v>
      </c>
      <c r="D1013" s="190">
        <v>5551008.2420060579</v>
      </c>
      <c r="E1013" s="190">
        <v>510840</v>
      </c>
    </row>
    <row r="1014" spans="1:5" x14ac:dyDescent="0.2">
      <c r="A1014" s="183">
        <v>2000</v>
      </c>
      <c r="B1014" s="184">
        <v>11</v>
      </c>
      <c r="C1014" s="189">
        <v>6983252.2934239889</v>
      </c>
      <c r="D1014" s="190">
        <v>5217242.7146864124</v>
      </c>
      <c r="E1014" s="190">
        <v>500463</v>
      </c>
    </row>
    <row r="1015" spans="1:5" x14ac:dyDescent="0.2">
      <c r="A1015" s="183">
        <v>2000</v>
      </c>
      <c r="B1015" s="184">
        <v>12</v>
      </c>
      <c r="C1015" s="189">
        <v>6365359.6419844897</v>
      </c>
      <c r="D1015" s="190">
        <v>4875976.8384382352</v>
      </c>
      <c r="E1015" s="190">
        <v>495151</v>
      </c>
    </row>
    <row r="1016" spans="1:5" x14ac:dyDescent="0.2">
      <c r="A1016" s="183">
        <v>2000</v>
      </c>
      <c r="B1016" s="184">
        <v>13</v>
      </c>
      <c r="C1016" s="189">
        <v>5437632.8880271977</v>
      </c>
      <c r="D1016" s="190">
        <v>4531710.8226186456</v>
      </c>
      <c r="E1016" s="190">
        <v>465867.70252617041</v>
      </c>
    </row>
    <row r="1017" spans="1:5" x14ac:dyDescent="0.2">
      <c r="A1017" s="183">
        <v>2000</v>
      </c>
      <c r="B1017" s="184">
        <v>14</v>
      </c>
      <c r="C1017" s="189">
        <v>4522335.0092425374</v>
      </c>
      <c r="D1017" s="190">
        <v>4137942.5038707494</v>
      </c>
      <c r="E1017" s="190">
        <v>413106.35488684668</v>
      </c>
    </row>
    <row r="1018" spans="1:5" x14ac:dyDescent="0.2">
      <c r="A1018" s="183">
        <v>2000</v>
      </c>
      <c r="B1018" s="184">
        <v>15</v>
      </c>
      <c r="C1018" s="189">
        <v>3677171.4975034534</v>
      </c>
      <c r="D1018" s="190">
        <v>3756924.7783013568</v>
      </c>
      <c r="E1018" s="190">
        <v>366320.43715954007</v>
      </c>
    </row>
    <row r="1019" spans="1:5" x14ac:dyDescent="0.2">
      <c r="A1019" s="183">
        <v>2000</v>
      </c>
      <c r="B1019" s="184">
        <v>16</v>
      </c>
      <c r="C1019" s="189">
        <v>2936765.647933709</v>
      </c>
      <c r="D1019" s="190">
        <v>3391657.7854818795</v>
      </c>
      <c r="E1019" s="190">
        <v>324833.20843009668</v>
      </c>
    </row>
    <row r="1020" spans="1:5" x14ac:dyDescent="0.2">
      <c r="A1020" s="183">
        <v>2000</v>
      </c>
      <c r="B1020" s="184">
        <v>17</v>
      </c>
      <c r="C1020" s="189">
        <v>2311770.7821098487</v>
      </c>
      <c r="D1020" s="190">
        <v>3046641.734769437</v>
      </c>
      <c r="E1020" s="190">
        <v>288044.57135170972</v>
      </c>
    </row>
    <row r="1021" spans="1:5" x14ac:dyDescent="0.2">
      <c r="A1021" s="183">
        <v>2000</v>
      </c>
      <c r="B1021" s="184">
        <v>18</v>
      </c>
      <c r="C1021" s="189">
        <v>1800411.3464357806</v>
      </c>
      <c r="D1021" s="190">
        <v>2724876.7657354418</v>
      </c>
      <c r="E1021" s="190">
        <v>255422.39195979576</v>
      </c>
    </row>
    <row r="1022" spans="1:5" x14ac:dyDescent="0.2">
      <c r="A1022" s="183">
        <v>2000</v>
      </c>
      <c r="B1022" s="184">
        <v>19</v>
      </c>
      <c r="C1022" s="189">
        <v>1389370.6889408268</v>
      </c>
      <c r="D1022" s="190">
        <v>2427112.9132727468</v>
      </c>
      <c r="E1022" s="190">
        <v>226494.80255193947</v>
      </c>
    </row>
    <row r="1023" spans="1:5" x14ac:dyDescent="0.2">
      <c r="A1023" s="183">
        <v>2000</v>
      </c>
      <c r="B1023" s="184">
        <v>20</v>
      </c>
      <c r="C1023" s="189">
        <v>1065332.157654308</v>
      </c>
      <c r="D1023" s="190">
        <v>2154850.2471670588</v>
      </c>
      <c r="E1023" s="190">
        <v>200843.37629692547</v>
      </c>
    </row>
    <row r="1024" spans="1:5" x14ac:dyDescent="0.2">
      <c r="A1024" s="183">
        <v>2000</v>
      </c>
      <c r="B1024" s="184">
        <v>21</v>
      </c>
      <c r="C1024" s="189">
        <v>813203.54700945516</v>
      </c>
      <c r="D1024" s="190">
        <v>1906588.6976326706</v>
      </c>
      <c r="E1024" s="190">
        <v>178097.07484611325</v>
      </c>
    </row>
    <row r="1025" spans="1:5" x14ac:dyDescent="0.2">
      <c r="A1025" s="183">
        <v>2000</v>
      </c>
      <c r="B1025" s="184">
        <v>22</v>
      </c>
      <c r="C1025" s="189">
        <v>617892.65143949864</v>
      </c>
      <c r="D1025" s="190">
        <v>1683078.2995624363</v>
      </c>
      <c r="E1025" s="190">
        <v>157926.88140160294</v>
      </c>
    </row>
    <row r="1026" spans="1:5" x14ac:dyDescent="0.2">
      <c r="A1026" s="183">
        <v>2000</v>
      </c>
      <c r="B1026" s="184">
        <v>23</v>
      </c>
      <c r="C1026" s="189">
        <v>467858.3725698503</v>
      </c>
      <c r="D1026" s="190">
        <v>1481318.913384943</v>
      </c>
      <c r="E1026" s="190">
        <v>140041.04161051731</v>
      </c>
    </row>
    <row r="1027" spans="1:5" x14ac:dyDescent="0.2">
      <c r="A1027" s="183">
        <v>2000</v>
      </c>
      <c r="B1027" s="184">
        <v>24</v>
      </c>
      <c r="C1027" s="189">
        <v>354222.94242005743</v>
      </c>
      <c r="D1027" s="190">
        <v>1301310.5391001904</v>
      </c>
      <c r="E1027" s="190">
        <v>124180.84344670398</v>
      </c>
    </row>
    <row r="1028" spans="1:5" x14ac:dyDescent="0.2">
      <c r="A1028" s="183">
        <v>2000</v>
      </c>
      <c r="B1028" s="184">
        <v>25</v>
      </c>
      <c r="C1028" s="189">
        <v>267220.81621162227</v>
      </c>
      <c r="D1028" s="190">
        <v>1141553.1069224726</v>
      </c>
      <c r="E1028" s="190">
        <v>110116.87503741524</v>
      </c>
    </row>
    <row r="1029" spans="1:5" x14ac:dyDescent="0.2">
      <c r="A1029" s="183">
        <v>2000</v>
      </c>
      <c r="B1029" s="184">
        <v>26</v>
      </c>
      <c r="C1029" s="189">
        <v>201525.33315627329</v>
      </c>
      <c r="D1029" s="190">
        <v>999046.47728037683</v>
      </c>
      <c r="E1029" s="190">
        <v>97645.706305818836</v>
      </c>
    </row>
    <row r="1030" spans="1:5" x14ac:dyDescent="0.2">
      <c r="A1030" s="183">
        <v>2000</v>
      </c>
      <c r="B1030" s="184">
        <v>27</v>
      </c>
      <c r="C1030" s="189">
        <v>192968.35851641296</v>
      </c>
      <c r="D1030" s="190">
        <v>873790.65017390309</v>
      </c>
      <c r="E1030" s="190">
        <v>86586.946430531709</v>
      </c>
    </row>
    <row r="1031" spans="1:5" x14ac:dyDescent="0.2">
      <c r="A1031" s="183">
        <v>2000</v>
      </c>
      <c r="B1031" s="184">
        <v>28</v>
      </c>
      <c r="C1031" s="189">
        <v>173486.43114219306</v>
      </c>
      <c r="D1031" s="190">
        <v>762785.48603163892</v>
      </c>
      <c r="E1031" s="190">
        <v>76780.63455942244</v>
      </c>
    </row>
    <row r="1032" spans="1:5" x14ac:dyDescent="0.2">
      <c r="A1032" s="183">
        <v>2000</v>
      </c>
      <c r="B1032" s="184">
        <v>29</v>
      </c>
      <c r="C1032" s="189">
        <v>154273.66784441585</v>
      </c>
      <c r="D1032" s="190">
        <v>665280.94996073132</v>
      </c>
      <c r="E1032" s="190">
        <v>68084.926035327037</v>
      </c>
    </row>
    <row r="1033" spans="1:5" x14ac:dyDescent="0.2">
      <c r="A1033" s="183">
        <v>2000</v>
      </c>
      <c r="B1033" s="184">
        <v>30</v>
      </c>
      <c r="C1033" s="189">
        <v>142639.4900858523</v>
      </c>
      <c r="D1033" s="190">
        <v>579776.97217547381</v>
      </c>
      <c r="E1033" s="190">
        <v>60374.040665792891</v>
      </c>
    </row>
    <row r="1034" spans="1:5" x14ac:dyDescent="0.2">
      <c r="A1034" s="183">
        <v>2000</v>
      </c>
      <c r="B1034" s="184">
        <v>31</v>
      </c>
      <c r="C1034" s="189">
        <v>129455.76286223531</v>
      </c>
      <c r="D1034" s="190">
        <v>504773.48289016029</v>
      </c>
      <c r="E1034" s="190">
        <v>53536.443359335222</v>
      </c>
    </row>
    <row r="1035" spans="1:5" x14ac:dyDescent="0.2">
      <c r="A1035" s="183">
        <v>2000</v>
      </c>
      <c r="B1035" s="184">
        <v>32</v>
      </c>
      <c r="C1035" s="189">
        <v>115852.47139609812</v>
      </c>
      <c r="D1035" s="190">
        <v>439520.44721193751</v>
      </c>
      <c r="E1035" s="190">
        <v>47473.230811785477</v>
      </c>
    </row>
    <row r="1036" spans="1:5" x14ac:dyDescent="0.2">
      <c r="A1036" s="183">
        <v>2000</v>
      </c>
      <c r="B1036" s="184">
        <v>33</v>
      </c>
      <c r="C1036" s="189">
        <v>101392.84139990811</v>
      </c>
      <c r="D1036" s="190">
        <v>381767.76046224608</v>
      </c>
      <c r="E1036" s="190">
        <v>42096.700906749269</v>
      </c>
    </row>
    <row r="1037" spans="1:5" x14ac:dyDescent="0.2">
      <c r="A1037" s="183">
        <v>2000</v>
      </c>
      <c r="B1037" s="184">
        <v>34</v>
      </c>
      <c r="C1037" s="189">
        <v>85918.512701414031</v>
      </c>
      <c r="D1037" s="190">
        <v>332265.4575339391</v>
      </c>
      <c r="E1037" s="190">
        <v>37329.084137083075</v>
      </c>
    </row>
    <row r="1038" spans="1:5" x14ac:dyDescent="0.2">
      <c r="A1038" s="183">
        <v>2000</v>
      </c>
      <c r="B1038" s="184">
        <v>35</v>
      </c>
      <c r="C1038" s="189">
        <v>69658.628722514943</v>
      </c>
      <c r="D1038" s="190">
        <v>288763.43374845723</v>
      </c>
      <c r="E1038" s="190">
        <v>33101.418697872752</v>
      </c>
    </row>
    <row r="1039" spans="1:5" x14ac:dyDescent="0.2">
      <c r="A1039" s="183">
        <v>2000</v>
      </c>
      <c r="B1039" s="184">
        <v>36</v>
      </c>
      <c r="C1039" s="189">
        <v>53286.046706921705</v>
      </c>
      <c r="D1039" s="190">
        <v>250511.65421294729</v>
      </c>
      <c r="E1039" s="190">
        <v>29352.552979551863</v>
      </c>
    </row>
    <row r="1040" spans="1:5" x14ac:dyDescent="0.2">
      <c r="A1040" s="183">
        <v>2000</v>
      </c>
      <c r="B1040" s="184">
        <v>37</v>
      </c>
      <c r="C1040" s="189">
        <v>37847.526005308282</v>
      </c>
      <c r="D1040" s="190">
        <v>177931.12706606046</v>
      </c>
      <c r="E1040" s="190">
        <v>26028.261032593371</v>
      </c>
    </row>
    <row r="1041" spans="1:5" x14ac:dyDescent="0.2">
      <c r="A1041" s="183">
        <v>2000</v>
      </c>
      <c r="B1041" s="184">
        <v>38</v>
      </c>
      <c r="C1041" s="189">
        <v>0</v>
      </c>
      <c r="D1041" s="190">
        <v>0</v>
      </c>
      <c r="E1041" s="190">
        <v>0</v>
      </c>
    </row>
    <row r="1042" spans="1:5" x14ac:dyDescent="0.2">
      <c r="A1042" s="183">
        <v>2000</v>
      </c>
      <c r="B1042" s="184">
        <v>39</v>
      </c>
      <c r="C1042" s="189">
        <v>0</v>
      </c>
      <c r="D1042" s="190">
        <v>0</v>
      </c>
      <c r="E1042" s="190">
        <v>0</v>
      </c>
    </row>
    <row r="1043" spans="1:5" ht="13.5" thickBot="1" x14ac:dyDescent="0.25">
      <c r="A1043" s="185">
        <v>2000</v>
      </c>
      <c r="B1043" s="186">
        <v>40</v>
      </c>
      <c r="C1043" s="191">
        <v>0</v>
      </c>
      <c r="D1043" s="192">
        <v>0</v>
      </c>
      <c r="E1043" s="190">
        <v>0</v>
      </c>
    </row>
    <row r="1044" spans="1:5" x14ac:dyDescent="0.2">
      <c r="A1044" s="181">
        <v>2001</v>
      </c>
      <c r="B1044" s="182">
        <v>1</v>
      </c>
      <c r="C1044" s="187">
        <v>8092939</v>
      </c>
      <c r="D1044" s="188">
        <v>7238982</v>
      </c>
      <c r="E1044" s="188">
        <v>522919</v>
      </c>
    </row>
    <row r="1045" spans="1:5" x14ac:dyDescent="0.2">
      <c r="A1045" s="183">
        <v>2001</v>
      </c>
      <c r="B1045" s="184">
        <v>2</v>
      </c>
      <c r="C1045" s="189">
        <v>8005049</v>
      </c>
      <c r="D1045" s="190">
        <v>7035283</v>
      </c>
      <c r="E1045" s="190">
        <v>700756</v>
      </c>
    </row>
    <row r="1046" spans="1:5" x14ac:dyDescent="0.2">
      <c r="A1046" s="183">
        <v>2001</v>
      </c>
      <c r="B1046" s="184">
        <v>3</v>
      </c>
      <c r="C1046" s="189">
        <v>7902514</v>
      </c>
      <c r="D1046" s="190">
        <v>6947578</v>
      </c>
      <c r="E1046" s="190">
        <v>683842</v>
      </c>
    </row>
    <row r="1047" spans="1:5" x14ac:dyDescent="0.2">
      <c r="A1047" s="183">
        <v>2001</v>
      </c>
      <c r="B1047" s="184">
        <v>4</v>
      </c>
      <c r="C1047" s="189">
        <v>7789184</v>
      </c>
      <c r="D1047" s="190">
        <v>6869740</v>
      </c>
      <c r="E1047" s="190">
        <v>673335</v>
      </c>
    </row>
    <row r="1048" spans="1:5" x14ac:dyDescent="0.2">
      <c r="A1048" s="183">
        <v>2001</v>
      </c>
      <c r="B1048" s="184">
        <v>5</v>
      </c>
      <c r="C1048" s="189">
        <v>7667216</v>
      </c>
      <c r="D1048" s="190">
        <v>6716641</v>
      </c>
      <c r="E1048" s="190">
        <v>670320</v>
      </c>
    </row>
    <row r="1049" spans="1:5" x14ac:dyDescent="0.2">
      <c r="A1049" s="183">
        <v>2001</v>
      </c>
      <c r="B1049" s="184">
        <v>6</v>
      </c>
      <c r="C1049" s="189">
        <v>7523350.7982904203</v>
      </c>
      <c r="D1049" s="190">
        <v>6514191.6466811746</v>
      </c>
      <c r="E1049" s="190">
        <v>647659</v>
      </c>
    </row>
    <row r="1050" spans="1:5" x14ac:dyDescent="0.2">
      <c r="A1050" s="183">
        <v>2001</v>
      </c>
      <c r="B1050" s="184">
        <v>7</v>
      </c>
      <c r="C1050" s="189">
        <v>7343519.2961534448</v>
      </c>
      <c r="D1050" s="190">
        <v>6278122.5451577799</v>
      </c>
      <c r="E1050" s="190">
        <v>643290</v>
      </c>
    </row>
    <row r="1051" spans="1:5" x14ac:dyDescent="0.2">
      <c r="A1051" s="183">
        <v>2001</v>
      </c>
      <c r="B1051" s="184">
        <v>8</v>
      </c>
      <c r="C1051" s="189">
        <v>7127721.4935890753</v>
      </c>
      <c r="D1051" s="190">
        <v>6012088.015886833</v>
      </c>
      <c r="E1051" s="190">
        <v>619663</v>
      </c>
    </row>
    <row r="1052" spans="1:5" x14ac:dyDescent="0.2">
      <c r="A1052" s="183">
        <v>2001</v>
      </c>
      <c r="B1052" s="184">
        <v>9</v>
      </c>
      <c r="C1052" s="189">
        <v>6876756.6417179191</v>
      </c>
      <c r="D1052" s="190">
        <v>5720473.2434167564</v>
      </c>
      <c r="E1052" s="190">
        <v>634063</v>
      </c>
    </row>
    <row r="1053" spans="1:5" x14ac:dyDescent="0.2">
      <c r="A1053" s="183">
        <v>2001</v>
      </c>
      <c r="B1053" s="184">
        <v>10</v>
      </c>
      <c r="C1053" s="189">
        <v>6595420.2472636299</v>
      </c>
      <c r="D1053" s="190">
        <v>5409125.1404787805</v>
      </c>
      <c r="E1053" s="190">
        <v>638359</v>
      </c>
    </row>
    <row r="1054" spans="1:5" x14ac:dyDescent="0.2">
      <c r="A1054" s="183">
        <v>2001</v>
      </c>
      <c r="B1054" s="184">
        <v>11</v>
      </c>
      <c r="C1054" s="189">
        <v>6286909.3147086408</v>
      </c>
      <c r="D1054" s="190">
        <v>5083890.6198041346</v>
      </c>
      <c r="E1054" s="190">
        <v>634330</v>
      </c>
    </row>
    <row r="1055" spans="1:5" x14ac:dyDescent="0.2">
      <c r="A1055" s="183">
        <v>2001</v>
      </c>
      <c r="B1055" s="184">
        <v>12</v>
      </c>
      <c r="C1055" s="189">
        <v>5730630.5347649315</v>
      </c>
      <c r="D1055" s="190">
        <v>4751347.4582154509</v>
      </c>
      <c r="E1055" s="190">
        <v>600494.67722023674</v>
      </c>
    </row>
    <row r="1056" spans="1:5" x14ac:dyDescent="0.2">
      <c r="A1056" s="183">
        <v>2001</v>
      </c>
      <c r="B1056" s="184">
        <v>13</v>
      </c>
      <c r="C1056" s="189">
        <v>4895413.1137287607</v>
      </c>
      <c r="D1056" s="190">
        <v>4415880.840261152</v>
      </c>
      <c r="E1056" s="190">
        <v>564981.34035028901</v>
      </c>
    </row>
    <row r="1057" spans="1:5" x14ac:dyDescent="0.2">
      <c r="A1057" s="183">
        <v>2001</v>
      </c>
      <c r="B1057" s="184">
        <v>14</v>
      </c>
      <c r="C1057" s="189">
        <v>4071385.2083811108</v>
      </c>
      <c r="D1057" s="190">
        <v>4032177.1922742096</v>
      </c>
      <c r="E1057" s="190">
        <v>531568.26705216279</v>
      </c>
    </row>
    <row r="1058" spans="1:5" x14ac:dyDescent="0.2">
      <c r="A1058" s="183">
        <v>2001</v>
      </c>
      <c r="B1058" s="184">
        <v>15</v>
      </c>
      <c r="C1058" s="189">
        <v>3310498.1415615552</v>
      </c>
      <c r="D1058" s="190">
        <v>3660898.2338411305</v>
      </c>
      <c r="E1058" s="190">
        <v>500131.2474526132</v>
      </c>
    </row>
    <row r="1059" spans="1:5" x14ac:dyDescent="0.2">
      <c r="A1059" s="183">
        <v>2001</v>
      </c>
      <c r="B1059" s="184">
        <v>16</v>
      </c>
      <c r="C1059" s="189">
        <v>2643922.7069738349</v>
      </c>
      <c r="D1059" s="190">
        <v>3304967.421327529</v>
      </c>
      <c r="E1059" s="190">
        <v>470553.41746718984</v>
      </c>
    </row>
    <row r="1060" spans="1:5" x14ac:dyDescent="0.2">
      <c r="A1060" s="183">
        <v>2001</v>
      </c>
      <c r="B1060" s="184">
        <v>17</v>
      </c>
      <c r="C1060" s="189">
        <v>2081249.918065256</v>
      </c>
      <c r="D1060" s="190">
        <v>2968769.9392818273</v>
      </c>
      <c r="E1060" s="190">
        <v>442724.82436928869</v>
      </c>
    </row>
    <row r="1061" spans="1:5" x14ac:dyDescent="0.2">
      <c r="A1061" s="183">
        <v>2001</v>
      </c>
      <c r="B1061" s="184">
        <v>18</v>
      </c>
      <c r="C1061" s="189">
        <v>1620881.2725946002</v>
      </c>
      <c r="D1061" s="190">
        <v>2655229.2440696405</v>
      </c>
      <c r="E1061" s="190">
        <v>416542.01805150916</v>
      </c>
    </row>
    <row r="1062" spans="1:5" x14ac:dyDescent="0.2">
      <c r="A1062" s="183">
        <v>2001</v>
      </c>
      <c r="B1062" s="184">
        <v>19</v>
      </c>
      <c r="C1062" s="189">
        <v>1250828.0037527364</v>
      </c>
      <c r="D1062" s="190">
        <v>2365076.1997823715</v>
      </c>
      <c r="E1062" s="190">
        <v>391907.66645987018</v>
      </c>
    </row>
    <row r="1063" spans="1:5" x14ac:dyDescent="0.2">
      <c r="A1063" s="183">
        <v>2001</v>
      </c>
      <c r="B1063" s="184">
        <v>20</v>
      </c>
      <c r="C1063" s="189">
        <v>959101.34473053261</v>
      </c>
      <c r="D1063" s="190">
        <v>2099772.5346028288</v>
      </c>
      <c r="E1063" s="190">
        <v>368730.19377129886</v>
      </c>
    </row>
    <row r="1064" spans="1:5" x14ac:dyDescent="0.2">
      <c r="A1064" s="183">
        <v>2001</v>
      </c>
      <c r="B1064" s="184">
        <v>21</v>
      </c>
      <c r="C1064" s="189">
        <v>732114.02647764003</v>
      </c>
      <c r="D1064" s="190">
        <v>1857856.5203482041</v>
      </c>
      <c r="E1064" s="190">
        <v>346923.43996935204</v>
      </c>
    </row>
    <row r="1065" spans="1:5" x14ac:dyDescent="0.2">
      <c r="A1065" s="183">
        <v>2001</v>
      </c>
      <c r="B1065" s="184">
        <v>22</v>
      </c>
      <c r="C1065" s="189">
        <v>556278.77994370903</v>
      </c>
      <c r="D1065" s="190">
        <v>1640059.0211099016</v>
      </c>
      <c r="E1065" s="190">
        <v>326406.34055267554</v>
      </c>
    </row>
    <row r="1066" spans="1:5" x14ac:dyDescent="0.2">
      <c r="A1066" s="183">
        <v>2001</v>
      </c>
      <c r="B1066" s="184">
        <v>23</v>
      </c>
      <c r="C1066" s="189">
        <v>421205.34056082566</v>
      </c>
      <c r="D1066" s="190">
        <v>1443456.5805223067</v>
      </c>
      <c r="E1066" s="190">
        <v>307102.62518554891</v>
      </c>
    </row>
    <row r="1067" spans="1:5" x14ac:dyDescent="0.2">
      <c r="A1067" s="183">
        <v>2001</v>
      </c>
      <c r="B1067" s="184">
        <v>24</v>
      </c>
      <c r="C1067" s="189">
        <v>318901.19712290214</v>
      </c>
      <c r="D1067" s="190">
        <v>1268049.1985854188</v>
      </c>
      <c r="E1067" s="190">
        <v>288940.53417027794</v>
      </c>
    </row>
    <row r="1068" spans="1:5" x14ac:dyDescent="0.2">
      <c r="A1068" s="183">
        <v>2001</v>
      </c>
      <c r="B1068" s="184">
        <v>25</v>
      </c>
      <c r="C1068" s="189">
        <v>240574.58730324198</v>
      </c>
      <c r="D1068" s="190">
        <v>1112375.1471164308</v>
      </c>
      <c r="E1068" s="190">
        <v>271852.55168744852</v>
      </c>
    </row>
    <row r="1069" spans="1:5" x14ac:dyDescent="0.2">
      <c r="A1069" s="183">
        <v>2001</v>
      </c>
      <c r="B1069" s="184">
        <v>26</v>
      </c>
      <c r="C1069" s="189">
        <v>181430.00437819248</v>
      </c>
      <c r="D1069" s="190">
        <v>973510.96974972787</v>
      </c>
      <c r="E1069" s="190">
        <v>255775.1548123878</v>
      </c>
    </row>
    <row r="1070" spans="1:5" x14ac:dyDescent="0.2">
      <c r="A1070" s="183">
        <v>2001</v>
      </c>
      <c r="B1070" s="184">
        <v>27</v>
      </c>
      <c r="C1070" s="189">
        <v>173726.29823832936</v>
      </c>
      <c r="D1070" s="190">
        <v>851456.66648530995</v>
      </c>
      <c r="E1070" s="190">
        <v>240648.57737482639</v>
      </c>
    </row>
    <row r="1071" spans="1:5" x14ac:dyDescent="0.2">
      <c r="A1071" s="183">
        <v>2001</v>
      </c>
      <c r="B1071" s="184">
        <v>28</v>
      </c>
      <c r="C1071" s="189">
        <v>156187.03350450343</v>
      </c>
      <c r="D1071" s="190">
        <v>743288.78095756238</v>
      </c>
      <c r="E1071" s="190">
        <v>226416.58778393202</v>
      </c>
    </row>
    <row r="1072" spans="1:5" x14ac:dyDescent="0.2">
      <c r="A1072" s="183">
        <v>2001</v>
      </c>
      <c r="B1072" s="184">
        <v>29</v>
      </c>
      <c r="C1072" s="189">
        <v>138890.09284379828</v>
      </c>
      <c r="D1072" s="190">
        <v>648276.4490750815</v>
      </c>
      <c r="E1072" s="190">
        <v>213026.27999280096</v>
      </c>
    </row>
    <row r="1073" spans="1:5" x14ac:dyDescent="0.2">
      <c r="A1073" s="183">
        <v>2001</v>
      </c>
      <c r="B1073" s="184">
        <v>30</v>
      </c>
      <c r="C1073" s="189">
        <v>128416.03040899741</v>
      </c>
      <c r="D1073" s="190">
        <v>564957.94265505963</v>
      </c>
      <c r="E1073" s="190">
        <v>200427.87682533791</v>
      </c>
    </row>
    <row r="1074" spans="1:5" x14ac:dyDescent="0.2">
      <c r="A1074" s="183">
        <v>2001</v>
      </c>
      <c r="B1074" s="184">
        <v>31</v>
      </c>
      <c r="C1074" s="189">
        <v>116546.93360394757</v>
      </c>
      <c r="D1074" s="190">
        <v>491871.53351468971</v>
      </c>
      <c r="E1074" s="190">
        <v>188574.54493441081</v>
      </c>
    </row>
    <row r="1075" spans="1:5" x14ac:dyDescent="0.2">
      <c r="A1075" s="183">
        <v>2001</v>
      </c>
      <c r="B1075" s="184">
        <v>32</v>
      </c>
      <c r="C1075" s="189">
        <v>104300.10988404708</v>
      </c>
      <c r="D1075" s="190">
        <v>428286.35756256786</v>
      </c>
      <c r="E1075" s="190">
        <v>177422.22070340574</v>
      </c>
    </row>
    <row r="1076" spans="1:5" x14ac:dyDescent="0.2">
      <c r="A1076" s="183">
        <v>2001</v>
      </c>
      <c r="B1076" s="184">
        <v>33</v>
      </c>
      <c r="C1076" s="189">
        <v>91282.338408728552</v>
      </c>
      <c r="D1076" s="190">
        <v>372009.82252448302</v>
      </c>
      <c r="E1076" s="190">
        <v>166929.44644398734</v>
      </c>
    </row>
    <row r="1077" spans="1:5" x14ac:dyDescent="0.2">
      <c r="A1077" s="183">
        <v>2001</v>
      </c>
      <c r="B1077" s="184">
        <v>34</v>
      </c>
      <c r="C1077" s="189">
        <v>77351.050071195918</v>
      </c>
      <c r="D1077" s="190">
        <v>323772.7924918388</v>
      </c>
      <c r="E1077" s="190">
        <v>157057.21628114613</v>
      </c>
    </row>
    <row r="1078" spans="1:5" x14ac:dyDescent="0.2">
      <c r="A1078" s="183">
        <v>2001</v>
      </c>
      <c r="B1078" s="184">
        <v>35</v>
      </c>
      <c r="C1078" s="189">
        <v>62712.538995305746</v>
      </c>
      <c r="D1078" s="190">
        <v>281382.67519042426</v>
      </c>
      <c r="E1078" s="190">
        <v>147768.83115262495</v>
      </c>
    </row>
    <row r="1079" spans="1:5" x14ac:dyDescent="0.2">
      <c r="A1079" s="183">
        <v>2001</v>
      </c>
      <c r="B1079" s="184">
        <v>36</v>
      </c>
      <c r="C1079" s="189">
        <v>47972.567696174177</v>
      </c>
      <c r="D1079" s="190">
        <v>244108.60652883557</v>
      </c>
      <c r="E1079" s="190">
        <v>139029.76238369907</v>
      </c>
    </row>
    <row r="1080" spans="1:5" x14ac:dyDescent="0.2">
      <c r="A1080" s="183">
        <v>2001</v>
      </c>
      <c r="B1080" s="184">
        <v>37</v>
      </c>
      <c r="C1080" s="189">
        <v>34073.516720213316</v>
      </c>
      <c r="D1080" s="190">
        <v>173383.22890670673</v>
      </c>
      <c r="E1080" s="190">
        <v>130807.52333016247</v>
      </c>
    </row>
    <row r="1081" spans="1:5" x14ac:dyDescent="0.2">
      <c r="A1081" s="183">
        <v>2001</v>
      </c>
      <c r="B1081" s="184">
        <v>38</v>
      </c>
      <c r="C1081" s="189">
        <v>0</v>
      </c>
      <c r="D1081" s="190">
        <v>0</v>
      </c>
      <c r="E1081" s="190">
        <v>0</v>
      </c>
    </row>
    <row r="1082" spans="1:5" x14ac:dyDescent="0.2">
      <c r="A1082" s="183">
        <v>2001</v>
      </c>
      <c r="B1082" s="184">
        <v>39</v>
      </c>
      <c r="C1082" s="189">
        <v>0</v>
      </c>
      <c r="D1082" s="190">
        <v>0</v>
      </c>
      <c r="E1082" s="190">
        <v>0</v>
      </c>
    </row>
    <row r="1083" spans="1:5" ht="13.5" thickBot="1" x14ac:dyDescent="0.25">
      <c r="A1083" s="185">
        <v>2001</v>
      </c>
      <c r="B1083" s="186">
        <v>40</v>
      </c>
      <c r="C1083" s="191">
        <v>0</v>
      </c>
      <c r="D1083" s="192">
        <v>0</v>
      </c>
      <c r="E1083" s="190">
        <v>0</v>
      </c>
    </row>
    <row r="1084" spans="1:5" x14ac:dyDescent="0.2">
      <c r="A1084" s="181">
        <v>2002</v>
      </c>
      <c r="B1084" s="182">
        <v>1</v>
      </c>
      <c r="C1084" s="187">
        <v>8053834</v>
      </c>
      <c r="D1084" s="188">
        <v>7800519</v>
      </c>
      <c r="E1084" s="188">
        <v>492550</v>
      </c>
    </row>
    <row r="1085" spans="1:5" x14ac:dyDescent="0.2">
      <c r="A1085" s="183">
        <v>2002</v>
      </c>
      <c r="B1085" s="184">
        <v>2</v>
      </c>
      <c r="C1085" s="189">
        <v>7915719</v>
      </c>
      <c r="D1085" s="190">
        <v>7658016</v>
      </c>
      <c r="E1085" s="190">
        <v>629805</v>
      </c>
    </row>
    <row r="1086" spans="1:5" x14ac:dyDescent="0.2">
      <c r="A1086" s="183">
        <v>2002</v>
      </c>
      <c r="B1086" s="184">
        <v>3</v>
      </c>
      <c r="C1086" s="189">
        <v>7819369</v>
      </c>
      <c r="D1086" s="190">
        <v>7595597</v>
      </c>
      <c r="E1086" s="190">
        <v>617797</v>
      </c>
    </row>
    <row r="1087" spans="1:5" x14ac:dyDescent="0.2">
      <c r="A1087" s="183">
        <v>2002</v>
      </c>
      <c r="B1087" s="184">
        <v>4</v>
      </c>
      <c r="C1087" s="189">
        <v>7706541</v>
      </c>
      <c r="D1087" s="190">
        <v>7403266</v>
      </c>
      <c r="E1087" s="190">
        <v>611047</v>
      </c>
    </row>
    <row r="1088" spans="1:5" x14ac:dyDescent="0.2">
      <c r="A1088" s="183">
        <v>2002</v>
      </c>
      <c r="B1088" s="184">
        <v>5</v>
      </c>
      <c r="C1088" s="189">
        <v>7597250.8285890464</v>
      </c>
      <c r="D1088" s="190">
        <v>7222506.8513800437</v>
      </c>
      <c r="E1088" s="190">
        <v>593770</v>
      </c>
    </row>
    <row r="1089" spans="1:5" x14ac:dyDescent="0.2">
      <c r="A1089" s="183">
        <v>2002</v>
      </c>
      <c r="B1089" s="184">
        <v>6</v>
      </c>
      <c r="C1089" s="189">
        <v>7454698.431096497</v>
      </c>
      <c r="D1089" s="190">
        <v>7004809.9636942679</v>
      </c>
      <c r="E1089" s="190">
        <v>588621</v>
      </c>
    </row>
    <row r="1090" spans="1:5" x14ac:dyDescent="0.2">
      <c r="A1090" s="183">
        <v>2002</v>
      </c>
      <c r="B1090" s="184">
        <v>7</v>
      </c>
      <c r="C1090" s="189">
        <v>7276507.9342308091</v>
      </c>
      <c r="D1090" s="190">
        <v>6750961.2462845016</v>
      </c>
      <c r="E1090" s="190">
        <v>568884</v>
      </c>
    </row>
    <row r="1091" spans="1:5" x14ac:dyDescent="0.2">
      <c r="A1091" s="183">
        <v>2002</v>
      </c>
      <c r="B1091" s="184">
        <v>8</v>
      </c>
      <c r="C1091" s="189">
        <v>7062679.3379919855</v>
      </c>
      <c r="D1091" s="190">
        <v>6464890.2458598735</v>
      </c>
      <c r="E1091" s="190">
        <v>576214</v>
      </c>
    </row>
    <row r="1092" spans="1:5" x14ac:dyDescent="0.2">
      <c r="A1092" s="183">
        <v>2002</v>
      </c>
      <c r="B1092" s="184">
        <v>9</v>
      </c>
      <c r="C1092" s="189">
        <v>6814004.6001438713</v>
      </c>
      <c r="D1092" s="190">
        <v>6151312.4184713382</v>
      </c>
      <c r="E1092" s="190">
        <v>577668</v>
      </c>
    </row>
    <row r="1093" spans="1:5" x14ac:dyDescent="0.2">
      <c r="A1093" s="183">
        <v>2002</v>
      </c>
      <c r="B1093" s="184">
        <v>10</v>
      </c>
      <c r="C1093" s="189">
        <v>6535235.4672695519</v>
      </c>
      <c r="D1093" s="190">
        <v>5816515.0388535038</v>
      </c>
      <c r="E1093" s="190">
        <v>577955</v>
      </c>
    </row>
    <row r="1094" spans="1:5" x14ac:dyDescent="0.2">
      <c r="A1094" s="183">
        <v>2002</v>
      </c>
      <c r="B1094" s="184">
        <v>11</v>
      </c>
      <c r="C1094" s="189">
        <v>6229539.7704244172</v>
      </c>
      <c r="D1094" s="190">
        <v>5466785.3817409771</v>
      </c>
      <c r="E1094" s="190">
        <v>555148.58575845056</v>
      </c>
    </row>
    <row r="1095" spans="1:5" x14ac:dyDescent="0.2">
      <c r="A1095" s="183">
        <v>2002</v>
      </c>
      <c r="B1095" s="184">
        <v>12</v>
      </c>
      <c r="C1095" s="189">
        <v>5678337.1667865589</v>
      </c>
      <c r="D1095" s="190">
        <v>5109196.6312101912</v>
      </c>
      <c r="E1095" s="190">
        <v>525536.81965899712</v>
      </c>
    </row>
    <row r="1096" spans="1:5" x14ac:dyDescent="0.2">
      <c r="A1096" s="183">
        <v>2002</v>
      </c>
      <c r="B1096" s="184">
        <v>13</v>
      </c>
      <c r="C1096" s="189">
        <v>4850741.303565925</v>
      </c>
      <c r="D1096" s="190">
        <v>4748464.2433121018</v>
      </c>
      <c r="E1096" s="190">
        <v>490214.24087225023</v>
      </c>
    </row>
    <row r="1097" spans="1:5" x14ac:dyDescent="0.2">
      <c r="A1097" s="183">
        <v>2002</v>
      </c>
      <c r="B1097" s="184">
        <v>14</v>
      </c>
      <c r="C1097" s="189">
        <v>4034232.8490391541</v>
      </c>
      <c r="D1097" s="190">
        <v>4335861.8388535026</v>
      </c>
      <c r="E1097" s="190">
        <v>457265.77656325873</v>
      </c>
    </row>
    <row r="1098" spans="1:5" x14ac:dyDescent="0.2">
      <c r="A1098" s="183">
        <v>2002</v>
      </c>
      <c r="B1098" s="184">
        <v>15</v>
      </c>
      <c r="C1098" s="189">
        <v>3280289.0578563362</v>
      </c>
      <c r="D1098" s="190">
        <v>3936619.8932059444</v>
      </c>
      <c r="E1098" s="190">
        <v>422130.91152529779</v>
      </c>
    </row>
    <row r="1099" spans="1:5" x14ac:dyDescent="0.2">
      <c r="A1099" s="183">
        <v>2002</v>
      </c>
      <c r="B1099" s="184">
        <v>16</v>
      </c>
      <c r="C1099" s="189">
        <v>2619796.2828075229</v>
      </c>
      <c r="D1099" s="190">
        <v>3553882.0437367298</v>
      </c>
      <c r="E1099" s="190">
        <v>383448.26866140612</v>
      </c>
    </row>
    <row r="1100" spans="1:5" x14ac:dyDescent="0.2">
      <c r="A1100" s="183">
        <v>2002</v>
      </c>
      <c r="B1100" s="184">
        <v>17</v>
      </c>
      <c r="C1100" s="189">
        <v>2062258.0170588847</v>
      </c>
      <c r="D1100" s="190">
        <v>3192363.7464968148</v>
      </c>
      <c r="E1100" s="190">
        <v>348067.88087749202</v>
      </c>
    </row>
    <row r="1101" spans="1:5" x14ac:dyDescent="0.2">
      <c r="A1101" s="183">
        <v>2002</v>
      </c>
      <c r="B1101" s="184">
        <v>18</v>
      </c>
      <c r="C1101" s="189">
        <v>1606090.3450827259</v>
      </c>
      <c r="D1101" s="190">
        <v>2855208.6388535029</v>
      </c>
      <c r="E1101" s="190">
        <v>310867.03383014566</v>
      </c>
    </row>
    <row r="1102" spans="1:5" x14ac:dyDescent="0.2">
      <c r="A1102" s="183">
        <v>2002</v>
      </c>
      <c r="B1102" s="184">
        <v>19</v>
      </c>
      <c r="C1102" s="189">
        <v>1239413.9004213342</v>
      </c>
      <c r="D1102" s="190">
        <v>2543202.6301486194</v>
      </c>
      <c r="E1102" s="190">
        <v>275660.1208963255</v>
      </c>
    </row>
    <row r="1103" spans="1:5" x14ac:dyDescent="0.2">
      <c r="A1103" s="183">
        <v>2002</v>
      </c>
      <c r="B1103" s="184">
        <v>20</v>
      </c>
      <c r="C1103" s="189">
        <v>950349.31661699747</v>
      </c>
      <c r="D1103" s="190">
        <v>2257917.5390658169</v>
      </c>
      <c r="E1103" s="190">
        <v>243722.77044858719</v>
      </c>
    </row>
    <row r="1104" spans="1:5" x14ac:dyDescent="0.2">
      <c r="A1104" s="183">
        <v>2002</v>
      </c>
      <c r="B1104" s="184">
        <v>21</v>
      </c>
      <c r="C1104" s="189">
        <v>725433.31168430811</v>
      </c>
      <c r="D1104" s="190">
        <v>1997781.546921443</v>
      </c>
      <c r="E1104" s="190">
        <v>215028.14832005085</v>
      </c>
    </row>
    <row r="1105" spans="1:5" x14ac:dyDescent="0.2">
      <c r="A1105" s="183">
        <v>2002</v>
      </c>
      <c r="B1105" s="184">
        <v>22</v>
      </c>
      <c r="C1105" s="189">
        <v>551202.60363785853</v>
      </c>
      <c r="D1105" s="190">
        <v>1763580.5630573242</v>
      </c>
      <c r="E1105" s="190">
        <v>188510.16080196059</v>
      </c>
    </row>
    <row r="1106" spans="1:5" x14ac:dyDescent="0.2">
      <c r="A1106" s="183">
        <v>2002</v>
      </c>
      <c r="B1106" s="184">
        <v>23</v>
      </c>
      <c r="C1106" s="189">
        <v>417361.74154763139</v>
      </c>
      <c r="D1106" s="190">
        <v>1552170.9501061568</v>
      </c>
      <c r="E1106" s="190">
        <v>166110.48706796381</v>
      </c>
    </row>
    <row r="1107" spans="1:5" x14ac:dyDescent="0.2">
      <c r="A1107" s="183">
        <v>2002</v>
      </c>
      <c r="B1107" s="184">
        <v>24</v>
      </c>
      <c r="C1107" s="189">
        <v>315991.14777515165</v>
      </c>
      <c r="D1107" s="190">
        <v>1363552.7080679401</v>
      </c>
      <c r="E1107" s="190">
        <v>146546.36624799197</v>
      </c>
    </row>
    <row r="1108" spans="1:5" x14ac:dyDescent="0.2">
      <c r="A1108" s="183">
        <v>2002</v>
      </c>
      <c r="B1108" s="184">
        <v>25</v>
      </c>
      <c r="C1108" s="189">
        <v>238379.28691809686</v>
      </c>
      <c r="D1108" s="190">
        <v>1196154.0182590231</v>
      </c>
      <c r="E1108" s="190">
        <v>132995.3511048971</v>
      </c>
    </row>
    <row r="1109" spans="1:5" x14ac:dyDescent="0.2">
      <c r="A1109" s="183">
        <v>2002</v>
      </c>
      <c r="B1109" s="184">
        <v>26</v>
      </c>
      <c r="C1109" s="189">
        <v>179774.41239338202</v>
      </c>
      <c r="D1109" s="190">
        <v>1046831.2433121017</v>
      </c>
      <c r="E1109" s="190">
        <v>118765.25078924466</v>
      </c>
    </row>
    <row r="1110" spans="1:5" x14ac:dyDescent="0.2">
      <c r="A1110" s="183">
        <v>2002</v>
      </c>
      <c r="B1110" s="184">
        <v>27</v>
      </c>
      <c r="C1110" s="189">
        <v>172141.00440614371</v>
      </c>
      <c r="D1110" s="190">
        <v>915584.38322717592</v>
      </c>
      <c r="E1110" s="190">
        <v>107066.26070417905</v>
      </c>
    </row>
    <row r="1111" spans="1:5" x14ac:dyDescent="0.2">
      <c r="A1111" s="183">
        <v>2002</v>
      </c>
      <c r="B1111" s="184">
        <v>28</v>
      </c>
      <c r="C1111" s="189">
        <v>154761.78963876248</v>
      </c>
      <c r="D1111" s="190">
        <v>799269.80063694238</v>
      </c>
      <c r="E1111" s="190">
        <v>96361.807955369237</v>
      </c>
    </row>
    <row r="1112" spans="1:5" x14ac:dyDescent="0.2">
      <c r="A1112" s="183">
        <v>2002</v>
      </c>
      <c r="B1112" s="184">
        <v>29</v>
      </c>
      <c r="C1112" s="189">
        <v>137622.68767964229</v>
      </c>
      <c r="D1112" s="190">
        <v>697101.5861995751</v>
      </c>
      <c r="E1112" s="190">
        <v>87838.463809209745</v>
      </c>
    </row>
    <row r="1113" spans="1:5" x14ac:dyDescent="0.2">
      <c r="A1113" s="183">
        <v>2002</v>
      </c>
      <c r="B1113" s="184">
        <v>30</v>
      </c>
      <c r="C1113" s="189">
        <v>127244.20355822399</v>
      </c>
      <c r="D1113" s="190">
        <v>607507.92123142222</v>
      </c>
      <c r="E1113" s="190">
        <v>80030.430465569516</v>
      </c>
    </row>
    <row r="1114" spans="1:5" x14ac:dyDescent="0.2">
      <c r="A1114" s="183">
        <v>2002</v>
      </c>
      <c r="B1114" s="184">
        <v>31</v>
      </c>
      <c r="C1114" s="189">
        <v>115483.41508731506</v>
      </c>
      <c r="D1114" s="190">
        <v>528916.987048832</v>
      </c>
      <c r="E1114" s="190">
        <v>72997.52250370133</v>
      </c>
    </row>
    <row r="1115" spans="1:5" x14ac:dyDescent="0.2">
      <c r="A1115" s="183">
        <v>2002</v>
      </c>
      <c r="B1115" s="184">
        <v>32</v>
      </c>
      <c r="C1115" s="189">
        <v>103348.34654958271</v>
      </c>
      <c r="D1115" s="190">
        <v>460542.87430997856</v>
      </c>
      <c r="E1115" s="190">
        <v>67240.618484988823</v>
      </c>
    </row>
    <row r="1116" spans="1:5" x14ac:dyDescent="0.2">
      <c r="A1116" s="183">
        <v>2002</v>
      </c>
      <c r="B1116" s="184">
        <v>33</v>
      </c>
      <c r="C1116" s="189">
        <v>90449.365338247779</v>
      </c>
      <c r="D1116" s="190">
        <v>400027.85498938413</v>
      </c>
      <c r="E1116" s="190">
        <v>59408.525938438164</v>
      </c>
    </row>
    <row r="1117" spans="1:5" x14ac:dyDescent="0.2">
      <c r="A1117" s="183">
        <v>2002</v>
      </c>
      <c r="B1117" s="184">
        <v>34</v>
      </c>
      <c r="C1117" s="189">
        <v>76645.203323556561</v>
      </c>
      <c r="D1117" s="190">
        <v>348157.83842887456</v>
      </c>
      <c r="E1117" s="190">
        <v>44058.552475436416</v>
      </c>
    </row>
    <row r="1118" spans="1:5" x14ac:dyDescent="0.2">
      <c r="A1118" s="183">
        <v>2002</v>
      </c>
      <c r="B1118" s="184">
        <v>35</v>
      </c>
      <c r="C1118" s="189">
        <v>62140.272146370924</v>
      </c>
      <c r="D1118" s="190">
        <v>302575.09660297225</v>
      </c>
      <c r="E1118" s="190">
        <v>30268.984541354894</v>
      </c>
    </row>
    <row r="1119" spans="1:5" x14ac:dyDescent="0.2">
      <c r="A1119" s="183">
        <v>2002</v>
      </c>
      <c r="B1119" s="184">
        <v>36</v>
      </c>
      <c r="C1119" s="189">
        <v>47534.806594636619</v>
      </c>
      <c r="D1119" s="190">
        <v>262493.72016985121</v>
      </c>
      <c r="E1119" s="190">
        <v>18772.607594442015</v>
      </c>
    </row>
    <row r="1120" spans="1:5" x14ac:dyDescent="0.2">
      <c r="A1120" s="183">
        <v>2002</v>
      </c>
      <c r="B1120" s="184">
        <v>37</v>
      </c>
      <c r="C1120" s="189">
        <v>33762.587767917757</v>
      </c>
      <c r="D1120" s="190">
        <v>186441.63930945293</v>
      </c>
      <c r="E1120" s="190">
        <v>10199.694813809139</v>
      </c>
    </row>
    <row r="1121" spans="1:5" x14ac:dyDescent="0.2">
      <c r="A1121" s="183">
        <v>2002</v>
      </c>
      <c r="B1121" s="184">
        <v>38</v>
      </c>
      <c r="C1121" s="189">
        <v>0</v>
      </c>
      <c r="D1121" s="190">
        <v>0</v>
      </c>
      <c r="E1121" s="190">
        <v>0</v>
      </c>
    </row>
    <row r="1122" spans="1:5" x14ac:dyDescent="0.2">
      <c r="A1122" s="183">
        <v>2002</v>
      </c>
      <c r="B1122" s="184">
        <v>39</v>
      </c>
      <c r="C1122" s="189">
        <v>0</v>
      </c>
      <c r="D1122" s="190">
        <v>0</v>
      </c>
      <c r="E1122" s="190">
        <v>0</v>
      </c>
    </row>
    <row r="1123" spans="1:5" ht="13.5" thickBot="1" x14ac:dyDescent="0.25">
      <c r="A1123" s="185">
        <v>2002</v>
      </c>
      <c r="B1123" s="186">
        <v>40</v>
      </c>
      <c r="C1123" s="191">
        <v>0</v>
      </c>
      <c r="D1123" s="192">
        <v>0</v>
      </c>
      <c r="E1123" s="190">
        <v>0</v>
      </c>
    </row>
    <row r="1124" spans="1:5" x14ac:dyDescent="0.2">
      <c r="A1124" s="181">
        <v>2003</v>
      </c>
      <c r="B1124" s="182">
        <v>1</v>
      </c>
      <c r="C1124" s="187">
        <v>7681366</v>
      </c>
      <c r="D1124" s="188">
        <v>7840548</v>
      </c>
      <c r="E1124" s="188">
        <v>536408</v>
      </c>
    </row>
    <row r="1125" spans="1:5" x14ac:dyDescent="0.2">
      <c r="A1125" s="183">
        <v>2003</v>
      </c>
      <c r="B1125" s="184">
        <v>2</v>
      </c>
      <c r="C1125" s="189">
        <v>7585029</v>
      </c>
      <c r="D1125" s="190">
        <v>7768600</v>
      </c>
      <c r="E1125" s="190">
        <v>720863</v>
      </c>
    </row>
    <row r="1126" spans="1:5" x14ac:dyDescent="0.2">
      <c r="A1126" s="183">
        <v>2003</v>
      </c>
      <c r="B1126" s="184">
        <v>3</v>
      </c>
      <c r="C1126" s="189">
        <v>7477675</v>
      </c>
      <c r="D1126" s="190">
        <v>7608695</v>
      </c>
      <c r="E1126" s="190">
        <v>709389</v>
      </c>
    </row>
    <row r="1127" spans="1:5" x14ac:dyDescent="0.2">
      <c r="A1127" s="183">
        <v>2003</v>
      </c>
      <c r="B1127" s="184">
        <v>4</v>
      </c>
      <c r="C1127" s="189">
        <v>7401612.798799715</v>
      </c>
      <c r="D1127" s="190">
        <v>7463699.5626366753</v>
      </c>
      <c r="E1127" s="190">
        <v>682579</v>
      </c>
    </row>
    <row r="1128" spans="1:5" x14ac:dyDescent="0.2">
      <c r="A1128" s="183">
        <v>2003</v>
      </c>
      <c r="B1128" s="184">
        <v>5</v>
      </c>
      <c r="C1128" s="189">
        <v>7296646.9611433232</v>
      </c>
      <c r="D1128" s="190">
        <v>7281464.8599396022</v>
      </c>
      <c r="E1128" s="190">
        <v>675807</v>
      </c>
    </row>
    <row r="1129" spans="1:5" x14ac:dyDescent="0.2">
      <c r="A1129" s="183">
        <v>2003</v>
      </c>
      <c r="B1129" s="184">
        <v>6</v>
      </c>
      <c r="C1129" s="189">
        <v>7159734.9989828104</v>
      </c>
      <c r="D1129" s="190">
        <v>7061990.8919087779</v>
      </c>
      <c r="E1129" s="190">
        <v>654261</v>
      </c>
    </row>
    <row r="1130" spans="1:5" x14ac:dyDescent="0.2">
      <c r="A1130" s="183">
        <v>2003</v>
      </c>
      <c r="B1130" s="184">
        <v>7</v>
      </c>
      <c r="C1130" s="189">
        <v>6988595.0462821685</v>
      </c>
      <c r="D1130" s="190">
        <v>6806069.9833385395</v>
      </c>
      <c r="E1130" s="190">
        <v>663856</v>
      </c>
    </row>
    <row r="1131" spans="1:5" x14ac:dyDescent="0.2">
      <c r="A1131" s="183">
        <v>2003</v>
      </c>
      <c r="B1131" s="184">
        <v>8</v>
      </c>
      <c r="C1131" s="189">
        <v>6783227.1030414002</v>
      </c>
      <c r="D1131" s="190">
        <v>6517663.7582005616</v>
      </c>
      <c r="E1131" s="190">
        <v>660552</v>
      </c>
    </row>
    <row r="1132" spans="1:5" x14ac:dyDescent="0.2">
      <c r="A1132" s="183">
        <v>2003</v>
      </c>
      <c r="B1132" s="184">
        <v>9</v>
      </c>
      <c r="C1132" s="189">
        <v>6544391.7912725061</v>
      </c>
      <c r="D1132" s="190">
        <v>6201526.1652608551</v>
      </c>
      <c r="E1132" s="190">
        <v>657920</v>
      </c>
    </row>
    <row r="1133" spans="1:5" x14ac:dyDescent="0.2">
      <c r="A1133" s="183">
        <v>2003</v>
      </c>
      <c r="B1133" s="184">
        <v>10</v>
      </c>
      <c r="C1133" s="189">
        <v>6276652.8430475034</v>
      </c>
      <c r="D1133" s="190">
        <v>5863995.8028741013</v>
      </c>
      <c r="E1133" s="190">
        <v>632170.99039725738</v>
      </c>
    </row>
    <row r="1134" spans="1:5" x14ac:dyDescent="0.2">
      <c r="A1134" s="183">
        <v>2003</v>
      </c>
      <c r="B1134" s="184">
        <v>11</v>
      </c>
      <c r="C1134" s="189">
        <v>5983052.7464144034</v>
      </c>
      <c r="D1134" s="190">
        <v>5511411.2693949807</v>
      </c>
      <c r="E1134" s="190">
        <v>607225.18410007097</v>
      </c>
    </row>
    <row r="1135" spans="1:5" x14ac:dyDescent="0.2">
      <c r="A1135" s="183">
        <v>2003</v>
      </c>
      <c r="B1135" s="184">
        <v>12</v>
      </c>
      <c r="C1135" s="189">
        <v>5453659.8260604208</v>
      </c>
      <c r="D1135" s="190">
        <v>5150903.4879725082</v>
      </c>
      <c r="E1135" s="190">
        <v>538454.54629897454</v>
      </c>
    </row>
    <row r="1136" spans="1:5" x14ac:dyDescent="0.2">
      <c r="A1136" s="183">
        <v>2003</v>
      </c>
      <c r="B1136" s="184">
        <v>13</v>
      </c>
      <c r="C1136" s="189">
        <v>4658809.8235174455</v>
      </c>
      <c r="D1136" s="190">
        <v>4787226.4073726954</v>
      </c>
      <c r="E1136" s="190">
        <v>477472.45341895008</v>
      </c>
    </row>
    <row r="1137" spans="1:5" x14ac:dyDescent="0.2">
      <c r="A1137" s="183">
        <v>2003</v>
      </c>
      <c r="B1137" s="184">
        <v>14</v>
      </c>
      <c r="C1137" s="189">
        <v>3874608.5291425083</v>
      </c>
      <c r="D1137" s="190">
        <v>4371255.8903467664</v>
      </c>
      <c r="E1137" s="190">
        <v>423396.8221475961</v>
      </c>
    </row>
    <row r="1138" spans="1:5" x14ac:dyDescent="0.2">
      <c r="A1138" s="183">
        <v>2003</v>
      </c>
      <c r="B1138" s="184">
        <v>15</v>
      </c>
      <c r="C1138" s="189">
        <v>3150496.373715797</v>
      </c>
      <c r="D1138" s="190">
        <v>3968754.8948245342</v>
      </c>
      <c r="E1138" s="190">
        <v>375445.46857322095</v>
      </c>
    </row>
    <row r="1139" spans="1:5" x14ac:dyDescent="0.2">
      <c r="A1139" s="183">
        <v>2003</v>
      </c>
      <c r="B1139" s="184">
        <v>16</v>
      </c>
      <c r="C1139" s="189">
        <v>2516137.6157054217</v>
      </c>
      <c r="D1139" s="190">
        <v>3582892.7199833388</v>
      </c>
      <c r="E1139" s="190">
        <v>332924.79418522189</v>
      </c>
    </row>
    <row r="1140" spans="1:5" x14ac:dyDescent="0.2">
      <c r="A1140" s="183">
        <v>2003</v>
      </c>
      <c r="B1140" s="184">
        <v>17</v>
      </c>
      <c r="C1140" s="189">
        <v>1980659.7192554169</v>
      </c>
      <c r="D1140" s="190">
        <v>3218423.3145891912</v>
      </c>
      <c r="E1140" s="190">
        <v>295219.75322937232</v>
      </c>
    </row>
    <row r="1141" spans="1:5" x14ac:dyDescent="0.2">
      <c r="A1141" s="183">
        <v>2003</v>
      </c>
      <c r="B1141" s="184">
        <v>18</v>
      </c>
      <c r="C1141" s="189">
        <v>1542541.4403417762</v>
      </c>
      <c r="D1141" s="190">
        <v>2878515.977819432</v>
      </c>
      <c r="E1141" s="190">
        <v>261784.95629953948</v>
      </c>
    </row>
    <row r="1142" spans="1:5" x14ac:dyDescent="0.2">
      <c r="A1142" s="183">
        <v>2003</v>
      </c>
      <c r="B1142" s="184">
        <v>19</v>
      </c>
      <c r="C1142" s="189">
        <v>1190373.4487844575</v>
      </c>
      <c r="D1142" s="190">
        <v>2563963.0344683956</v>
      </c>
      <c r="E1142" s="190">
        <v>232136.78148259289</v>
      </c>
    </row>
    <row r="1143" spans="1:5" x14ac:dyDescent="0.2">
      <c r="A1143" s="183">
        <v>2003</v>
      </c>
      <c r="B1143" s="184">
        <v>20</v>
      </c>
      <c r="C1143" s="189">
        <v>912746.41440341785</v>
      </c>
      <c r="D1143" s="190">
        <v>2276349.1341247531</v>
      </c>
      <c r="E1143" s="190">
        <v>205241.94548704487</v>
      </c>
    </row>
    <row r="1144" spans="1:5" x14ac:dyDescent="0.2">
      <c r="A1144" s="183">
        <v>2003</v>
      </c>
      <c r="B1144" s="184">
        <v>21</v>
      </c>
      <c r="C1144" s="189">
        <v>696729.76299460907</v>
      </c>
      <c r="D1144" s="190">
        <v>2014089.6271998335</v>
      </c>
      <c r="E1144" s="190">
        <v>181077.85093060805</v>
      </c>
    </row>
    <row r="1145" spans="1:5" x14ac:dyDescent="0.2">
      <c r="A1145" s="183">
        <v>2003</v>
      </c>
      <c r="B1145" s="184">
        <v>22</v>
      </c>
      <c r="C1145" s="189">
        <v>529392.92035398248</v>
      </c>
      <c r="D1145" s="190">
        <v>1777976.8384879727</v>
      </c>
      <c r="E1145" s="190">
        <v>158746.72717636646</v>
      </c>
    </row>
    <row r="1146" spans="1:5" x14ac:dyDescent="0.2">
      <c r="A1146" s="183">
        <v>2003</v>
      </c>
      <c r="B1146" s="184">
        <v>23</v>
      </c>
      <c r="C1146" s="189">
        <v>400847.80032550113</v>
      </c>
      <c r="D1146" s="190">
        <v>1564841.46881183</v>
      </c>
      <c r="E1146" s="190">
        <v>139883.68616063028</v>
      </c>
    </row>
    <row r="1147" spans="1:5" x14ac:dyDescent="0.2">
      <c r="A1147" s="183">
        <v>2003</v>
      </c>
      <c r="B1147" s="184">
        <v>24</v>
      </c>
      <c r="C1147" s="189">
        <v>303488.18278913654</v>
      </c>
      <c r="D1147" s="190">
        <v>1374683.518171405</v>
      </c>
      <c r="E1147" s="190">
        <v>123408.4991625338</v>
      </c>
    </row>
    <row r="1148" spans="1:5" x14ac:dyDescent="0.2">
      <c r="A1148" s="183">
        <v>2003</v>
      </c>
      <c r="B1148" s="184">
        <v>25</v>
      </c>
      <c r="C1148" s="189">
        <v>228947.22561285738</v>
      </c>
      <c r="D1148" s="190">
        <v>1205918.3369780281</v>
      </c>
      <c r="E1148" s="190">
        <v>111997.02248280396</v>
      </c>
    </row>
    <row r="1149" spans="1:5" x14ac:dyDescent="0.2">
      <c r="A1149" s="183">
        <v>2003</v>
      </c>
      <c r="B1149" s="184">
        <v>26</v>
      </c>
      <c r="C1149" s="189">
        <v>172661.19672464661</v>
      </c>
      <c r="D1149" s="190">
        <v>1055376.6260543584</v>
      </c>
      <c r="E1149" s="190">
        <v>100013.67981898661</v>
      </c>
    </row>
    <row r="1150" spans="1:5" x14ac:dyDescent="0.2">
      <c r="A1150" s="183">
        <v>2003</v>
      </c>
      <c r="B1150" s="184">
        <v>27</v>
      </c>
      <c r="C1150" s="189">
        <v>165329.82325154069</v>
      </c>
      <c r="D1150" s="190">
        <v>923058.38540039596</v>
      </c>
      <c r="E1150" s="190">
        <v>90161.816241065288</v>
      </c>
    </row>
    <row r="1151" spans="1:5" x14ac:dyDescent="0.2">
      <c r="A1151" s="183">
        <v>2003</v>
      </c>
      <c r="B1151" s="184">
        <v>28</v>
      </c>
      <c r="C1151" s="189">
        <v>148638.25975303494</v>
      </c>
      <c r="D1151" s="190">
        <v>805794.31583880051</v>
      </c>
      <c r="E1151" s="190">
        <v>81147.46479784089</v>
      </c>
    </row>
    <row r="1152" spans="1:5" x14ac:dyDescent="0.2">
      <c r="A1152" s="183">
        <v>2003</v>
      </c>
      <c r="B1152" s="184">
        <v>29</v>
      </c>
      <c r="C1152" s="189">
        <v>132177.30841046019</v>
      </c>
      <c r="D1152" s="190">
        <v>702792.09257523704</v>
      </c>
      <c r="E1152" s="190">
        <v>73969.851760726611</v>
      </c>
    </row>
    <row r="1153" spans="1:5" x14ac:dyDescent="0.2">
      <c r="A1153" s="183">
        <v>2003</v>
      </c>
      <c r="B1153" s="184">
        <v>30</v>
      </c>
      <c r="C1153" s="189">
        <v>122209.47447494628</v>
      </c>
      <c r="D1153" s="190">
        <v>612467.06602103508</v>
      </c>
      <c r="E1153" s="190">
        <v>67394.610756667505</v>
      </c>
    </row>
    <row r="1154" spans="1:5" x14ac:dyDescent="0.2">
      <c r="A1154" s="183">
        <v>2003</v>
      </c>
      <c r="B1154" s="184">
        <v>31</v>
      </c>
      <c r="C1154" s="189">
        <v>110914.03045275064</v>
      </c>
      <c r="D1154" s="190">
        <v>533234.58658752474</v>
      </c>
      <c r="E1154" s="190">
        <v>61472.11237923483</v>
      </c>
    </row>
    <row r="1155" spans="1:5" x14ac:dyDescent="0.2">
      <c r="A1155" s="183">
        <v>2003</v>
      </c>
      <c r="B1155" s="184">
        <v>32</v>
      </c>
      <c r="C1155" s="189">
        <v>99259.11567280053</v>
      </c>
      <c r="D1155" s="190">
        <v>464302.32948037074</v>
      </c>
      <c r="E1155" s="190">
        <v>56624.152631329416</v>
      </c>
    </row>
    <row r="1156" spans="1:5" x14ac:dyDescent="0.2">
      <c r="A1156" s="183">
        <v>2003</v>
      </c>
      <c r="B1156" s="184">
        <v>33</v>
      </c>
      <c r="C1156" s="189">
        <v>86870.514298293652</v>
      </c>
      <c r="D1156" s="190">
        <v>403293.32031656778</v>
      </c>
      <c r="E1156" s="190">
        <v>50028.651076304486</v>
      </c>
    </row>
    <row r="1157" spans="1:5" x14ac:dyDescent="0.2">
      <c r="A1157" s="183">
        <v>2003</v>
      </c>
      <c r="B1157" s="184">
        <v>34</v>
      </c>
      <c r="C1157" s="189">
        <v>73612.547819604515</v>
      </c>
      <c r="D1157" s="190">
        <v>350999.88389045093</v>
      </c>
      <c r="E1157" s="190">
        <v>37102.249448248258</v>
      </c>
    </row>
    <row r="1158" spans="1:5" x14ac:dyDescent="0.2">
      <c r="A1158" s="183">
        <v>2003</v>
      </c>
      <c r="B1158" s="184">
        <v>35</v>
      </c>
      <c r="C1158" s="189">
        <v>59681.539829539157</v>
      </c>
      <c r="D1158" s="190">
        <v>305045.04581901495</v>
      </c>
      <c r="E1158" s="190">
        <v>25489.88452638435</v>
      </c>
    </row>
    <row r="1159" spans="1:5" x14ac:dyDescent="0.2">
      <c r="A1159" s="183">
        <v>2003</v>
      </c>
      <c r="B1159" s="184">
        <v>36</v>
      </c>
      <c r="C1159" s="189">
        <v>45653.975354096154</v>
      </c>
      <c r="D1159" s="190">
        <v>264636.48130792467</v>
      </c>
      <c r="E1159" s="190">
        <v>15808.643966489462</v>
      </c>
    </row>
    <row r="1160" spans="1:5" x14ac:dyDescent="0.2">
      <c r="A1160" s="183">
        <v>2003</v>
      </c>
      <c r="B1160" s="184">
        <v>37</v>
      </c>
      <c r="C1160" s="189">
        <v>32426.688152780709</v>
      </c>
      <c r="D1160" s="190">
        <v>187963.58009711254</v>
      </c>
      <c r="E1160" s="190">
        <v>8589.2885720413633</v>
      </c>
    </row>
    <row r="1161" spans="1:5" x14ac:dyDescent="0.2">
      <c r="A1161" s="183">
        <v>2003</v>
      </c>
      <c r="B1161" s="184">
        <v>38</v>
      </c>
      <c r="C1161" s="189">
        <v>0</v>
      </c>
      <c r="D1161" s="190">
        <v>0</v>
      </c>
      <c r="E1161" s="190">
        <v>0</v>
      </c>
    </row>
    <row r="1162" spans="1:5" x14ac:dyDescent="0.2">
      <c r="A1162" s="183">
        <v>2003</v>
      </c>
      <c r="B1162" s="184">
        <v>39</v>
      </c>
      <c r="C1162" s="189">
        <v>0</v>
      </c>
      <c r="D1162" s="190">
        <v>0</v>
      </c>
      <c r="E1162" s="190">
        <v>0</v>
      </c>
    </row>
    <row r="1163" spans="1:5" ht="13.5" thickBot="1" x14ac:dyDescent="0.25">
      <c r="A1163" s="185">
        <v>2003</v>
      </c>
      <c r="B1163" s="186">
        <v>40</v>
      </c>
      <c r="C1163" s="191">
        <v>0</v>
      </c>
      <c r="D1163" s="192">
        <v>0</v>
      </c>
      <c r="E1163" s="190">
        <v>0</v>
      </c>
    </row>
    <row r="1164" spans="1:5" x14ac:dyDescent="0.2">
      <c r="A1164" s="181">
        <v>2004</v>
      </c>
      <c r="B1164" s="182">
        <v>1</v>
      </c>
      <c r="C1164" s="187">
        <v>7187534</v>
      </c>
      <c r="D1164" s="188">
        <v>8355555</v>
      </c>
      <c r="E1164" s="188">
        <v>558437</v>
      </c>
    </row>
    <row r="1165" spans="1:5" x14ac:dyDescent="0.2">
      <c r="A1165" s="183">
        <v>2004</v>
      </c>
      <c r="B1165" s="184">
        <v>2</v>
      </c>
      <c r="C1165" s="189">
        <v>7097776</v>
      </c>
      <c r="D1165" s="190">
        <v>8200837</v>
      </c>
      <c r="E1165" s="190">
        <v>752230</v>
      </c>
    </row>
    <row r="1166" spans="1:5" x14ac:dyDescent="0.2">
      <c r="A1166" s="183">
        <v>2004</v>
      </c>
      <c r="B1166" s="184">
        <v>3</v>
      </c>
      <c r="C1166" s="189">
        <v>7048306.6521212123</v>
      </c>
      <c r="D1166" s="190">
        <v>8084656.3711117962</v>
      </c>
      <c r="E1166" s="190">
        <v>729770</v>
      </c>
    </row>
    <row r="1167" spans="1:5" x14ac:dyDescent="0.2">
      <c r="A1167" s="183">
        <v>2004</v>
      </c>
      <c r="B1167" s="184">
        <v>4</v>
      </c>
      <c r="C1167" s="189">
        <v>6976611.945050505</v>
      </c>
      <c r="D1167" s="190">
        <v>7930590.7545426544</v>
      </c>
      <c r="E1167" s="190">
        <v>718642</v>
      </c>
    </row>
    <row r="1168" spans="1:5" x14ac:dyDescent="0.2">
      <c r="A1168" s="183">
        <v>2004</v>
      </c>
      <c r="B1168" s="184">
        <v>5</v>
      </c>
      <c r="C1168" s="189">
        <v>6877673.2492929297</v>
      </c>
      <c r="D1168" s="190">
        <v>7736956.3730623145</v>
      </c>
      <c r="E1168" s="190">
        <v>687437</v>
      </c>
    </row>
    <row r="1169" spans="1:5" x14ac:dyDescent="0.2">
      <c r="A1169" s="183">
        <v>2004</v>
      </c>
      <c r="B1169" s="184">
        <v>6</v>
      </c>
      <c r="C1169" s="189">
        <v>6748622.776565657</v>
      </c>
      <c r="D1169" s="190">
        <v>7503753.2266707728</v>
      </c>
      <c r="E1169" s="190">
        <v>695938</v>
      </c>
    </row>
    <row r="1170" spans="1:5" x14ac:dyDescent="0.2">
      <c r="A1170" s="183">
        <v>2004</v>
      </c>
      <c r="B1170" s="184">
        <v>7</v>
      </c>
      <c r="C1170" s="189">
        <v>6587309.6856565652</v>
      </c>
      <c r="D1170" s="190">
        <v>7231823.2039831635</v>
      </c>
      <c r="E1170" s="190">
        <v>691081</v>
      </c>
    </row>
    <row r="1171" spans="1:5" x14ac:dyDescent="0.2">
      <c r="A1171" s="183">
        <v>2004</v>
      </c>
      <c r="B1171" s="184">
        <v>8</v>
      </c>
      <c r="C1171" s="189">
        <v>6393733.9765656572</v>
      </c>
      <c r="D1171" s="190">
        <v>6925375.7480751462</v>
      </c>
      <c r="E1171" s="190">
        <v>689647</v>
      </c>
    </row>
    <row r="1172" spans="1:5" x14ac:dyDescent="0.2">
      <c r="A1172" s="183">
        <v>2004</v>
      </c>
      <c r="B1172" s="184">
        <v>9</v>
      </c>
      <c r="C1172" s="189">
        <v>6168612.5963636367</v>
      </c>
      <c r="D1172" s="190">
        <v>6589462.1906375112</v>
      </c>
      <c r="E1172" s="190">
        <v>668362.22826105857</v>
      </c>
    </row>
    <row r="1173" spans="1:5" x14ac:dyDescent="0.2">
      <c r="A1173" s="183">
        <v>2004</v>
      </c>
      <c r="B1173" s="184">
        <v>10</v>
      </c>
      <c r="C1173" s="189">
        <v>5916247.2274747482</v>
      </c>
      <c r="D1173" s="190">
        <v>6230817.640591315</v>
      </c>
      <c r="E1173" s="190">
        <v>642204.54125716083</v>
      </c>
    </row>
    <row r="1174" spans="1:5" x14ac:dyDescent="0.2">
      <c r="A1174" s="183">
        <v>2004</v>
      </c>
      <c r="B1174" s="184">
        <v>11</v>
      </c>
      <c r="C1174" s="189">
        <v>5639505.6581818182</v>
      </c>
      <c r="D1174" s="190">
        <v>5856177.2068576124</v>
      </c>
      <c r="E1174" s="190">
        <v>583355.09849719517</v>
      </c>
    </row>
    <row r="1175" spans="1:5" x14ac:dyDescent="0.2">
      <c r="A1175" s="183">
        <v>2004</v>
      </c>
      <c r="B1175" s="184">
        <v>12</v>
      </c>
      <c r="C1175" s="189">
        <v>5140510.4969696971</v>
      </c>
      <c r="D1175" s="190">
        <v>5473117.8869725903</v>
      </c>
      <c r="E1175" s="190">
        <v>529898.41877558944</v>
      </c>
    </row>
    <row r="1176" spans="1:5" x14ac:dyDescent="0.2">
      <c r="A1176" s="183">
        <v>2004</v>
      </c>
      <c r="B1176" s="184">
        <v>13</v>
      </c>
      <c r="C1176" s="189">
        <v>4391300.8080808092</v>
      </c>
      <c r="D1176" s="190">
        <v>5086691.01262704</v>
      </c>
      <c r="E1176" s="190">
        <v>481340.32760531368</v>
      </c>
    </row>
    <row r="1177" spans="1:5" x14ac:dyDescent="0.2">
      <c r="A1177" s="183">
        <v>2004</v>
      </c>
      <c r="B1177" s="184">
        <v>14</v>
      </c>
      <c r="C1177" s="189">
        <v>3652128.3781818184</v>
      </c>
      <c r="D1177" s="190">
        <v>4644699.4896827834</v>
      </c>
      <c r="E1177" s="190">
        <v>437231.93497074797</v>
      </c>
    </row>
    <row r="1178" spans="1:5" x14ac:dyDescent="0.2">
      <c r="A1178" s="183">
        <v>2004</v>
      </c>
      <c r="B1178" s="184">
        <v>15</v>
      </c>
      <c r="C1178" s="189">
        <v>2969594.7668686872</v>
      </c>
      <c r="D1178" s="190">
        <v>4217020.0731957704</v>
      </c>
      <c r="E1178" s="190">
        <v>397165.48561254184</v>
      </c>
    </row>
    <row r="1179" spans="1:5" x14ac:dyDescent="0.2">
      <c r="A1179" s="183">
        <v>2004</v>
      </c>
      <c r="B1179" s="184">
        <v>16</v>
      </c>
      <c r="C1179" s="189">
        <v>2371660.9098989898</v>
      </c>
      <c r="D1179" s="190">
        <v>3807020.317626527</v>
      </c>
      <c r="E1179" s="190">
        <v>360770.58957827371</v>
      </c>
    </row>
    <row r="1180" spans="1:5" x14ac:dyDescent="0.2">
      <c r="A1180" s="183">
        <v>2004</v>
      </c>
      <c r="B1180" s="184">
        <v>17</v>
      </c>
      <c r="C1180" s="189">
        <v>1866930.1721212124</v>
      </c>
      <c r="D1180" s="190">
        <v>3419751.5546658454</v>
      </c>
      <c r="E1180" s="190">
        <v>327482.64853509289</v>
      </c>
    </row>
    <row r="1181" spans="1:5" x14ac:dyDescent="0.2">
      <c r="A1181" s="183">
        <v>2004</v>
      </c>
      <c r="B1181" s="184">
        <v>18</v>
      </c>
      <c r="C1181" s="189">
        <v>1453968.6593939394</v>
      </c>
      <c r="D1181" s="190">
        <v>3058581.3387742531</v>
      </c>
      <c r="E1181" s="190">
        <v>292481.9127932571</v>
      </c>
    </row>
    <row r="1182" spans="1:5" x14ac:dyDescent="0.2">
      <c r="A1182" s="183">
        <v>2004</v>
      </c>
      <c r="B1182" s="184">
        <v>19</v>
      </c>
      <c r="C1182" s="189">
        <v>1122022.1656565657</v>
      </c>
      <c r="D1182" s="190">
        <v>2724351.5585668823</v>
      </c>
      <c r="E1182" s="190">
        <v>259357.18704940172</v>
      </c>
    </row>
    <row r="1183" spans="1:5" x14ac:dyDescent="0.2">
      <c r="A1183" s="183">
        <v>2004</v>
      </c>
      <c r="B1183" s="184">
        <v>20</v>
      </c>
      <c r="C1183" s="189">
        <v>860336.48484848486</v>
      </c>
      <c r="D1183" s="190">
        <v>2418745.9912739964</v>
      </c>
      <c r="E1183" s="190">
        <v>229308.6571895036</v>
      </c>
    </row>
    <row r="1184" spans="1:5" x14ac:dyDescent="0.2">
      <c r="A1184" s="183">
        <v>2004</v>
      </c>
      <c r="B1184" s="184">
        <v>21</v>
      </c>
      <c r="C1184" s="189">
        <v>656723.5167676768</v>
      </c>
      <c r="D1184" s="190">
        <v>2140080.8596653319</v>
      </c>
      <c r="E1184" s="190">
        <v>202311.07605769506</v>
      </c>
    </row>
    <row r="1185" spans="1:5" x14ac:dyDescent="0.2">
      <c r="A1185" s="183">
        <v>2004</v>
      </c>
      <c r="B1185" s="184">
        <v>22</v>
      </c>
      <c r="C1185" s="189">
        <v>498995.16121212125</v>
      </c>
      <c r="D1185" s="190">
        <v>1889198.0523560208</v>
      </c>
      <c r="E1185" s="190">
        <v>177361.40025206891</v>
      </c>
    </row>
    <row r="1186" spans="1:5" x14ac:dyDescent="0.2">
      <c r="A1186" s="183">
        <v>2004</v>
      </c>
      <c r="B1186" s="184">
        <v>23</v>
      </c>
      <c r="C1186" s="189">
        <v>377831.1062626263</v>
      </c>
      <c r="D1186" s="190">
        <v>1662730.0148855355</v>
      </c>
      <c r="E1186" s="190">
        <v>156286.47526261531</v>
      </c>
    </row>
    <row r="1187" spans="1:5" x14ac:dyDescent="0.2">
      <c r="A1187" s="183">
        <v>2004</v>
      </c>
      <c r="B1187" s="184">
        <v>24</v>
      </c>
      <c r="C1187" s="189">
        <v>286061.88121212122</v>
      </c>
      <c r="D1187" s="190">
        <v>1460676.7472538752</v>
      </c>
      <c r="E1187" s="190">
        <v>137879.40453194958</v>
      </c>
    </row>
    <row r="1188" spans="1:5" x14ac:dyDescent="0.2">
      <c r="A1188" s="183">
        <v>2004</v>
      </c>
      <c r="B1188" s="184">
        <v>25</v>
      </c>
      <c r="C1188" s="189">
        <v>215801.06828282829</v>
      </c>
      <c r="D1188" s="190">
        <v>1281354.4722307771</v>
      </c>
      <c r="E1188" s="190">
        <v>125129.81580743928</v>
      </c>
    </row>
    <row r="1189" spans="1:5" x14ac:dyDescent="0.2">
      <c r="A1189" s="183">
        <v>2004</v>
      </c>
      <c r="B1189" s="184">
        <v>26</v>
      </c>
      <c r="C1189" s="189">
        <v>162746.98505050506</v>
      </c>
      <c r="D1189" s="190">
        <v>1121395.6353557131</v>
      </c>
      <c r="E1189" s="190">
        <v>111741.30397882238</v>
      </c>
    </row>
    <row r="1190" spans="1:5" x14ac:dyDescent="0.2">
      <c r="A1190" s="183">
        <v>2004</v>
      </c>
      <c r="B1190" s="184">
        <v>27</v>
      </c>
      <c r="C1190" s="189">
        <v>155836.57928672453</v>
      </c>
      <c r="D1190" s="190">
        <v>980800.23662868293</v>
      </c>
      <c r="E1190" s="190">
        <v>100734.20890132072</v>
      </c>
    </row>
    <row r="1191" spans="1:5" x14ac:dyDescent="0.2">
      <c r="A1191" s="183">
        <v>2004</v>
      </c>
      <c r="B1191" s="184">
        <v>28</v>
      </c>
      <c r="C1191" s="189">
        <v>140103.4459209629</v>
      </c>
      <c r="D1191" s="190">
        <v>856200.72158915922</v>
      </c>
      <c r="E1191" s="190">
        <v>90662.832799448166</v>
      </c>
    </row>
    <row r="1192" spans="1:5" x14ac:dyDescent="0.2">
      <c r="A1192" s="183">
        <v>2004</v>
      </c>
      <c r="B1192" s="184">
        <v>29</v>
      </c>
      <c r="C1192" s="189">
        <v>124587.68295344785</v>
      </c>
      <c r="D1192" s="190">
        <v>746755.20162201009</v>
      </c>
      <c r="E1192" s="190">
        <v>82643.571417663799</v>
      </c>
    </row>
    <row r="1193" spans="1:5" x14ac:dyDescent="0.2">
      <c r="A1193" s="183">
        <v>2004</v>
      </c>
      <c r="B1193" s="184">
        <v>30</v>
      </c>
      <c r="C1193" s="189">
        <v>115192.20237493618</v>
      </c>
      <c r="D1193" s="190">
        <v>650779.89949697151</v>
      </c>
      <c r="E1193" s="190">
        <v>75297.316334375631</v>
      </c>
    </row>
    <row r="1194" spans="1:5" x14ac:dyDescent="0.2">
      <c r="A1194" s="183">
        <v>2004</v>
      </c>
      <c r="B1194" s="184">
        <v>31</v>
      </c>
      <c r="C1194" s="189">
        <v>104545.34312519555</v>
      </c>
      <c r="D1194" s="190">
        <v>566591.03798377991</v>
      </c>
      <c r="E1194" s="190">
        <v>68680.344609062187</v>
      </c>
    </row>
    <row r="1195" spans="1:5" x14ac:dyDescent="0.2">
      <c r="A1195" s="183">
        <v>2004</v>
      </c>
      <c r="B1195" s="184">
        <v>32</v>
      </c>
      <c r="C1195" s="189">
        <v>93559.653940598975</v>
      </c>
      <c r="D1195" s="190">
        <v>493346.72846730315</v>
      </c>
      <c r="E1195" s="190">
        <v>63263.912128543117</v>
      </c>
    </row>
    <row r="1196" spans="1:5" x14ac:dyDescent="0.2">
      <c r="A1196" s="183">
        <v>2004</v>
      </c>
      <c r="B1196" s="184">
        <v>33</v>
      </c>
      <c r="C1196" s="189">
        <v>81882.406470173373</v>
      </c>
      <c r="D1196" s="190">
        <v>428521.30510214559</v>
      </c>
      <c r="E1196" s="190">
        <v>55895.020738018298</v>
      </c>
    </row>
    <row r="1197" spans="1:5" x14ac:dyDescent="0.2">
      <c r="A1197" s="183">
        <v>2004</v>
      </c>
      <c r="B1197" s="184">
        <v>34</v>
      </c>
      <c r="C1197" s="189">
        <v>69385.712868840797</v>
      </c>
      <c r="D1197" s="190">
        <v>372956.65650343907</v>
      </c>
      <c r="E1197" s="190">
        <v>41452.866661823937</v>
      </c>
    </row>
    <row r="1198" spans="1:5" x14ac:dyDescent="0.2">
      <c r="A1198" s="183">
        <v>2004</v>
      </c>
      <c r="B1198" s="184">
        <v>35</v>
      </c>
      <c r="C1198" s="189">
        <v>56254.623822160996</v>
      </c>
      <c r="D1198" s="190">
        <v>324127.11682578793</v>
      </c>
      <c r="E1198" s="190">
        <v>28478.833499605706</v>
      </c>
    </row>
    <row r="1199" spans="1:5" x14ac:dyDescent="0.2">
      <c r="A1199" s="183">
        <v>2004</v>
      </c>
      <c r="B1199" s="184">
        <v>36</v>
      </c>
      <c r="C1199" s="189">
        <v>43032.522566714077</v>
      </c>
      <c r="D1199" s="190">
        <v>281190.79745406017</v>
      </c>
      <c r="E1199" s="190">
        <v>17662.368729453818</v>
      </c>
    </row>
    <row r="1200" spans="1:5" x14ac:dyDescent="0.2">
      <c r="A1200" s="183">
        <v>2004</v>
      </c>
      <c r="B1200" s="184">
        <v>37</v>
      </c>
      <c r="C1200" s="189">
        <v>30564.746637625238</v>
      </c>
      <c r="D1200" s="190">
        <v>199721.62839607883</v>
      </c>
      <c r="E1200" s="190">
        <v>9596.4702731405232</v>
      </c>
    </row>
    <row r="1201" spans="1:5" x14ac:dyDescent="0.2">
      <c r="A1201" s="183">
        <v>2004</v>
      </c>
      <c r="B1201" s="184">
        <v>38</v>
      </c>
      <c r="C1201" s="189">
        <v>0</v>
      </c>
      <c r="D1201" s="190">
        <v>0</v>
      </c>
      <c r="E1201" s="190">
        <v>0</v>
      </c>
    </row>
    <row r="1202" spans="1:5" x14ac:dyDescent="0.2">
      <c r="A1202" s="183">
        <v>2004</v>
      </c>
      <c r="B1202" s="184">
        <v>39</v>
      </c>
      <c r="C1202" s="189">
        <v>0</v>
      </c>
      <c r="D1202" s="190">
        <v>0</v>
      </c>
      <c r="E1202" s="190">
        <v>0</v>
      </c>
    </row>
    <row r="1203" spans="1:5" ht="13.5" thickBot="1" x14ac:dyDescent="0.25">
      <c r="A1203" s="185">
        <v>2004</v>
      </c>
      <c r="B1203" s="186">
        <v>40</v>
      </c>
      <c r="C1203" s="191">
        <v>0</v>
      </c>
      <c r="D1203" s="192">
        <v>0</v>
      </c>
      <c r="E1203" s="190">
        <v>0</v>
      </c>
    </row>
    <row r="1204" spans="1:5" x14ac:dyDescent="0.2">
      <c r="A1204" s="181">
        <v>2005</v>
      </c>
      <c r="B1204" s="182">
        <v>1</v>
      </c>
      <c r="C1204" s="187">
        <v>7500318</v>
      </c>
      <c r="D1204" s="188">
        <v>8102264</v>
      </c>
      <c r="E1204" s="188">
        <v>528157</v>
      </c>
    </row>
    <row r="1205" spans="1:5" x14ac:dyDescent="0.2">
      <c r="A1205" s="183">
        <v>2005</v>
      </c>
      <c r="B1205" s="184">
        <v>2</v>
      </c>
      <c r="C1205" s="189">
        <v>7462627.9597989945</v>
      </c>
      <c r="D1205" s="190">
        <v>7932075.7411055276</v>
      </c>
      <c r="E1205" s="190">
        <v>659854</v>
      </c>
    </row>
    <row r="1206" spans="1:5" x14ac:dyDescent="0.2">
      <c r="A1206" s="183">
        <v>2005</v>
      </c>
      <c r="B1206" s="184">
        <v>3</v>
      </c>
      <c r="C1206" s="189">
        <v>7410615.7043216079</v>
      </c>
      <c r="D1206" s="190">
        <v>7819702.6323618097</v>
      </c>
      <c r="E1206" s="190">
        <v>651081</v>
      </c>
    </row>
    <row r="1207" spans="1:5" x14ac:dyDescent="0.2">
      <c r="A1207" s="183">
        <v>2005</v>
      </c>
      <c r="B1207" s="184">
        <v>4</v>
      </c>
      <c r="C1207" s="189">
        <v>7335235.6239195978</v>
      </c>
      <c r="D1207" s="190">
        <v>7670686.1185929645</v>
      </c>
      <c r="E1207" s="190">
        <v>623610</v>
      </c>
    </row>
    <row r="1208" spans="1:5" x14ac:dyDescent="0.2">
      <c r="A1208" s="183">
        <v>2005</v>
      </c>
      <c r="B1208" s="184">
        <v>5</v>
      </c>
      <c r="C1208" s="189">
        <v>7231211.1129648248</v>
      </c>
      <c r="D1208" s="190">
        <v>7483397.604020101</v>
      </c>
      <c r="E1208" s="190">
        <v>628322</v>
      </c>
    </row>
    <row r="1209" spans="1:5" x14ac:dyDescent="0.2">
      <c r="A1209" s="183">
        <v>2005</v>
      </c>
      <c r="B1209" s="184">
        <v>6</v>
      </c>
      <c r="C1209" s="189">
        <v>7095526.9682412073</v>
      </c>
      <c r="D1209" s="190">
        <v>7257837.0886432165</v>
      </c>
      <c r="E1209" s="190">
        <v>625319</v>
      </c>
    </row>
    <row r="1210" spans="1:5" x14ac:dyDescent="0.2">
      <c r="A1210" s="183">
        <v>2005</v>
      </c>
      <c r="B1210" s="184">
        <v>7</v>
      </c>
      <c r="C1210" s="189">
        <v>6925921.7873366838</v>
      </c>
      <c r="D1210" s="190">
        <v>6994818.8703517588</v>
      </c>
      <c r="E1210" s="190">
        <v>614580</v>
      </c>
    </row>
    <row r="1211" spans="1:5" x14ac:dyDescent="0.2">
      <c r="A1211" s="183">
        <v>2005</v>
      </c>
      <c r="B1211" s="184">
        <v>8</v>
      </c>
      <c r="C1211" s="189">
        <v>6722395.5702512572</v>
      </c>
      <c r="D1211" s="190">
        <v>6698414.4385929648</v>
      </c>
      <c r="E1211" s="190">
        <v>596386.98409492697</v>
      </c>
    </row>
    <row r="1212" spans="1:5" x14ac:dyDescent="0.2">
      <c r="A1212" s="183">
        <v>2005</v>
      </c>
      <c r="B1212" s="184">
        <v>9</v>
      </c>
      <c r="C1212" s="189">
        <v>6485702.1177889453</v>
      </c>
      <c r="D1212" s="190">
        <v>6373509.5807035174</v>
      </c>
      <c r="E1212" s="190">
        <v>577980.52278278291</v>
      </c>
    </row>
    <row r="1213" spans="1:5" x14ac:dyDescent="0.2">
      <c r="A1213" s="183">
        <v>2005</v>
      </c>
      <c r="B1213" s="184">
        <v>10</v>
      </c>
      <c r="C1213" s="189">
        <v>6220364.2347738706</v>
      </c>
      <c r="D1213" s="190">
        <v>6026618.6797989951</v>
      </c>
      <c r="E1213" s="190">
        <v>539133.07805674616</v>
      </c>
    </row>
    <row r="1214" spans="1:5" x14ac:dyDescent="0.2">
      <c r="A1214" s="183">
        <v>2005</v>
      </c>
      <c r="B1214" s="184">
        <v>11</v>
      </c>
      <c r="C1214" s="189">
        <v>5929397.1244221106</v>
      </c>
      <c r="D1214" s="190">
        <v>5664256.1189949755</v>
      </c>
      <c r="E1214" s="190">
        <v>502896.66242642456</v>
      </c>
    </row>
    <row r="1215" spans="1:5" x14ac:dyDescent="0.2">
      <c r="A1215" s="183">
        <v>2005</v>
      </c>
      <c r="B1215" s="184">
        <v>12</v>
      </c>
      <c r="C1215" s="189">
        <v>5404751.7648241203</v>
      </c>
      <c r="D1215" s="190">
        <v>5293750.5792964827</v>
      </c>
      <c r="E1215" s="190">
        <v>469095.78242019465</v>
      </c>
    </row>
    <row r="1216" spans="1:5" x14ac:dyDescent="0.2">
      <c r="A1216" s="183">
        <v>2005</v>
      </c>
      <c r="B1216" s="184">
        <v>13</v>
      </c>
      <c r="C1216" s="189">
        <v>4617029.9246231159</v>
      </c>
      <c r="D1216" s="190">
        <v>4919987.8480402008</v>
      </c>
      <c r="E1216" s="190">
        <v>437566.73989978759</v>
      </c>
    </row>
    <row r="1217" spans="1:5" x14ac:dyDescent="0.2">
      <c r="A1217" s="183">
        <v>2005</v>
      </c>
      <c r="B1217" s="184">
        <v>14</v>
      </c>
      <c r="C1217" s="189">
        <v>3839861.2956783916</v>
      </c>
      <c r="D1217" s="190">
        <v>4492481.4560804013</v>
      </c>
      <c r="E1217" s="190">
        <v>408156.83926789829</v>
      </c>
    </row>
    <row r="1218" spans="1:5" x14ac:dyDescent="0.2">
      <c r="A1218" s="183">
        <v>2005</v>
      </c>
      <c r="B1218" s="184">
        <v>15</v>
      </c>
      <c r="C1218" s="189">
        <v>3122242.9302512561</v>
      </c>
      <c r="D1218" s="190">
        <v>4078818.1282412056</v>
      </c>
      <c r="E1218" s="190">
        <v>376795.35061729414</v>
      </c>
    </row>
    <row r="1219" spans="1:5" x14ac:dyDescent="0.2">
      <c r="A1219" s="183">
        <v>2005</v>
      </c>
      <c r="B1219" s="184">
        <v>16</v>
      </c>
      <c r="C1219" s="189">
        <v>2493573.0596984923</v>
      </c>
      <c r="D1219" s="190">
        <v>3682255.0560804014</v>
      </c>
      <c r="E1219" s="190">
        <v>342267.10456197028</v>
      </c>
    </row>
    <row r="1220" spans="1:5" x14ac:dyDescent="0.2">
      <c r="A1220" s="183">
        <v>2005</v>
      </c>
      <c r="B1220" s="184">
        <v>17</v>
      </c>
      <c r="C1220" s="189">
        <v>1962897.2936683418</v>
      </c>
      <c r="D1220" s="190">
        <v>3307678.0269346726</v>
      </c>
      <c r="E1220" s="190">
        <v>310686.46155280079</v>
      </c>
    </row>
    <row r="1221" spans="1:5" x14ac:dyDescent="0.2">
      <c r="A1221" s="183">
        <v>2005</v>
      </c>
      <c r="B1221" s="184">
        <v>18</v>
      </c>
      <c r="C1221" s="189">
        <v>1528708.0305527637</v>
      </c>
      <c r="D1221" s="190">
        <v>2958344.2323618084</v>
      </c>
      <c r="E1221" s="190">
        <v>277480.87100313744</v>
      </c>
    </row>
    <row r="1222" spans="1:5" x14ac:dyDescent="0.2">
      <c r="A1222" s="183">
        <v>2005</v>
      </c>
      <c r="B1222" s="184">
        <v>19</v>
      </c>
      <c r="C1222" s="189">
        <v>1179698.2582914573</v>
      </c>
      <c r="D1222" s="190">
        <v>2635067.9702512557</v>
      </c>
      <c r="E1222" s="190">
        <v>246055.07217898211</v>
      </c>
    </row>
    <row r="1223" spans="1:5" x14ac:dyDescent="0.2">
      <c r="A1223" s="183">
        <v>2005</v>
      </c>
      <c r="B1223" s="184">
        <v>20</v>
      </c>
      <c r="C1223" s="189">
        <v>904560.96482412063</v>
      </c>
      <c r="D1223" s="190">
        <v>2339477.836381909</v>
      </c>
      <c r="E1223" s="190">
        <v>217547.69489106754</v>
      </c>
    </row>
    <row r="1224" spans="1:5" x14ac:dyDescent="0.2">
      <c r="A1224" s="183">
        <v>2005</v>
      </c>
      <c r="B1224" s="184">
        <v>21</v>
      </c>
      <c r="C1224" s="189">
        <v>690481.53648241214</v>
      </c>
      <c r="D1224" s="190">
        <v>2069945.2349748735</v>
      </c>
      <c r="E1224" s="190">
        <v>191934.78687946207</v>
      </c>
    </row>
    <row r="1225" spans="1:5" x14ac:dyDescent="0.2">
      <c r="A1225" s="183">
        <v>2005</v>
      </c>
      <c r="B1225" s="184">
        <v>22</v>
      </c>
      <c r="C1225" s="189">
        <v>524645.35959799006</v>
      </c>
      <c r="D1225" s="190">
        <v>1827284.4639195972</v>
      </c>
      <c r="E1225" s="190">
        <v>168264.74961912501</v>
      </c>
    </row>
    <row r="1226" spans="1:5" x14ac:dyDescent="0.2">
      <c r="A1226" s="183">
        <v>2005</v>
      </c>
      <c r="B1226" s="184">
        <v>23</v>
      </c>
      <c r="C1226" s="189">
        <v>397253.02371859306</v>
      </c>
      <c r="D1226" s="190">
        <v>1608238.3316582909</v>
      </c>
      <c r="E1226" s="190">
        <v>148270.73191542859</v>
      </c>
    </row>
    <row r="1227" spans="1:5" x14ac:dyDescent="0.2">
      <c r="A1227" s="183">
        <v>2005</v>
      </c>
      <c r="B1227" s="184">
        <v>24</v>
      </c>
      <c r="C1227" s="189">
        <v>300766.52080402017</v>
      </c>
      <c r="D1227" s="190">
        <v>1412806.8381909542</v>
      </c>
      <c r="E1227" s="190">
        <v>130807.73746841185</v>
      </c>
    </row>
    <row r="1228" spans="1:5" x14ac:dyDescent="0.2">
      <c r="A1228" s="183">
        <v>2005</v>
      </c>
      <c r="B1228" s="184">
        <v>25</v>
      </c>
      <c r="C1228" s="189">
        <v>226894.0420100503</v>
      </c>
      <c r="D1228" s="190">
        <v>1239361.387738693</v>
      </c>
      <c r="E1228" s="190">
        <v>118712.05965222638</v>
      </c>
    </row>
    <row r="1229" spans="1:5" x14ac:dyDescent="0.2">
      <c r="A1229" s="183">
        <v>2005</v>
      </c>
      <c r="B1229" s="184">
        <v>26</v>
      </c>
      <c r="C1229" s="189">
        <v>171112.78251256287</v>
      </c>
      <c r="D1229" s="190">
        <v>1084644.7887437183</v>
      </c>
      <c r="E1229" s="190">
        <v>106010.22832132134</v>
      </c>
    </row>
    <row r="1230" spans="1:5" x14ac:dyDescent="0.2">
      <c r="A1230" s="183">
        <v>2005</v>
      </c>
      <c r="B1230" s="184">
        <v>27</v>
      </c>
      <c r="C1230" s="189">
        <v>163847.15631270187</v>
      </c>
      <c r="D1230" s="190">
        <v>948657.04120602983</v>
      </c>
      <c r="E1230" s="190">
        <v>95567.673771021902</v>
      </c>
    </row>
    <row r="1231" spans="1:5" x14ac:dyDescent="0.2">
      <c r="A1231" s="183">
        <v>2005</v>
      </c>
      <c r="B1231" s="184">
        <v>28</v>
      </c>
      <c r="C1231" s="189">
        <v>147305.28165357214</v>
      </c>
      <c r="D1231" s="190">
        <v>828140.95356783888</v>
      </c>
      <c r="E1231" s="190">
        <v>86012.846307474887</v>
      </c>
    </row>
    <row r="1232" spans="1:5" x14ac:dyDescent="0.2">
      <c r="A1232" s="183">
        <v>2005</v>
      </c>
      <c r="B1232" s="184">
        <v>29</v>
      </c>
      <c r="C1232" s="189">
        <v>130991.95103578542</v>
      </c>
      <c r="D1232" s="190">
        <v>722282.22793969826</v>
      </c>
      <c r="E1232" s="190">
        <v>78404.883094405232</v>
      </c>
    </row>
    <row r="1233" spans="1:5" x14ac:dyDescent="0.2">
      <c r="A1233" s="183">
        <v>2005</v>
      </c>
      <c r="B1233" s="184">
        <v>30</v>
      </c>
      <c r="C1233" s="189">
        <v>121113.50797686815</v>
      </c>
      <c r="D1233" s="190">
        <v>629452.26854271325</v>
      </c>
      <c r="E1233" s="190">
        <v>71435.408504833191</v>
      </c>
    </row>
    <row r="1234" spans="1:5" x14ac:dyDescent="0.2">
      <c r="A1234" s="183">
        <v>2005</v>
      </c>
      <c r="B1234" s="184">
        <v>31</v>
      </c>
      <c r="C1234" s="189">
        <v>109919.3607508696</v>
      </c>
      <c r="D1234" s="190">
        <v>548022.4795979897</v>
      </c>
      <c r="E1234" s="190">
        <v>65157.813216262453</v>
      </c>
    </row>
    <row r="1235" spans="1:5" x14ac:dyDescent="0.2">
      <c r="A1235" s="183">
        <v>2005</v>
      </c>
      <c r="B1235" s="184">
        <v>32</v>
      </c>
      <c r="C1235" s="189">
        <v>98368.966477137685</v>
      </c>
      <c r="D1235" s="190">
        <v>477178.56321608019</v>
      </c>
      <c r="E1235" s="190">
        <v>60019.182973897718</v>
      </c>
    </row>
    <row r="1236" spans="1:5" x14ac:dyDescent="0.2">
      <c r="A1236" s="183">
        <v>2005</v>
      </c>
      <c r="B1236" s="184">
        <v>33</v>
      </c>
      <c r="C1236" s="189">
        <v>86091.465261786521</v>
      </c>
      <c r="D1236" s="190">
        <v>414477.62572864303</v>
      </c>
      <c r="E1236" s="190">
        <v>53028.233065772365</v>
      </c>
    </row>
    <row r="1237" spans="1:5" x14ac:dyDescent="0.2">
      <c r="A1237" s="183">
        <v>2005</v>
      </c>
      <c r="B1237" s="184">
        <v>34</v>
      </c>
      <c r="C1237" s="189">
        <v>72952.39535110665</v>
      </c>
      <c r="D1237" s="190">
        <v>360733.96502512542</v>
      </c>
      <c r="E1237" s="190">
        <v>39326.79951744694</v>
      </c>
    </row>
    <row r="1238" spans="1:5" x14ac:dyDescent="0.2">
      <c r="A1238" s="183">
        <v>2005</v>
      </c>
      <c r="B1238" s="184">
        <v>35</v>
      </c>
      <c r="C1238" s="189">
        <v>59146.319720886284</v>
      </c>
      <c r="D1238" s="190">
        <v>313504.68743718578</v>
      </c>
      <c r="E1238" s="190">
        <v>27018.188745947296</v>
      </c>
    </row>
    <row r="1239" spans="1:5" x14ac:dyDescent="0.2">
      <c r="A1239" s="183">
        <v>2005</v>
      </c>
      <c r="B1239" s="184">
        <v>36</v>
      </c>
      <c r="C1239" s="189">
        <v>45244.553517473891</v>
      </c>
      <c r="D1239" s="190">
        <v>271975.49507537676</v>
      </c>
      <c r="E1239" s="190">
        <v>16756.487306248258</v>
      </c>
    </row>
    <row r="1240" spans="1:5" x14ac:dyDescent="0.2">
      <c r="A1240" s="183">
        <v>2005</v>
      </c>
      <c r="B1240" s="184">
        <v>37</v>
      </c>
      <c r="C1240" s="189">
        <v>32135.88775443385</v>
      </c>
      <c r="D1240" s="190">
        <v>193176.26768763101</v>
      </c>
      <c r="E1240" s="190">
        <v>9104.27897751405</v>
      </c>
    </row>
    <row r="1241" spans="1:5" x14ac:dyDescent="0.2">
      <c r="A1241" s="183">
        <v>2005</v>
      </c>
      <c r="B1241" s="184">
        <v>38</v>
      </c>
      <c r="C1241" s="189">
        <v>0</v>
      </c>
      <c r="D1241" s="190">
        <v>0</v>
      </c>
      <c r="E1241" s="190">
        <v>0</v>
      </c>
    </row>
    <row r="1242" spans="1:5" x14ac:dyDescent="0.2">
      <c r="A1242" s="183">
        <v>2005</v>
      </c>
      <c r="B1242" s="184">
        <v>39</v>
      </c>
      <c r="C1242" s="189">
        <v>0</v>
      </c>
      <c r="D1242" s="190">
        <v>0</v>
      </c>
      <c r="E1242" s="190">
        <v>0</v>
      </c>
    </row>
    <row r="1243" spans="1:5" ht="13.5" thickBot="1" x14ac:dyDescent="0.25">
      <c r="A1243" s="185">
        <v>2005</v>
      </c>
      <c r="B1243" s="186">
        <v>40</v>
      </c>
      <c r="C1243" s="191">
        <v>0</v>
      </c>
      <c r="D1243" s="192">
        <v>0</v>
      </c>
      <c r="E1243" s="190">
        <v>0</v>
      </c>
    </row>
    <row r="1244" spans="1:5" x14ac:dyDescent="0.2">
      <c r="A1244" s="181">
        <v>2006</v>
      </c>
      <c r="B1244" s="182">
        <v>1</v>
      </c>
      <c r="C1244" s="187">
        <v>7476856.5602956777</v>
      </c>
      <c r="D1244" s="188">
        <v>7623623.7916338891</v>
      </c>
      <c r="E1244" s="188">
        <v>520334</v>
      </c>
    </row>
    <row r="1245" spans="1:5" x14ac:dyDescent="0.2">
      <c r="A1245" s="183">
        <v>2006</v>
      </c>
      <c r="B1245" s="184">
        <v>2</v>
      </c>
      <c r="C1245" s="189">
        <v>7439284.416776604</v>
      </c>
      <c r="D1245" s="190">
        <v>7463489.3823422827</v>
      </c>
      <c r="E1245" s="190">
        <v>714881</v>
      </c>
    </row>
    <row r="1246" spans="1:5" x14ac:dyDescent="0.2">
      <c r="A1246" s="183">
        <v>2006</v>
      </c>
      <c r="B1246" s="184">
        <v>3</v>
      </c>
      <c r="C1246" s="189">
        <v>7387434.8587202821</v>
      </c>
      <c r="D1246" s="190">
        <v>7357754.7006090693</v>
      </c>
      <c r="E1246" s="190">
        <v>678097</v>
      </c>
    </row>
    <row r="1247" spans="1:5" x14ac:dyDescent="0.2">
      <c r="A1247" s="183">
        <v>2006</v>
      </c>
      <c r="B1247" s="184">
        <v>4</v>
      </c>
      <c r="C1247" s="189">
        <v>7312290.5716821337</v>
      </c>
      <c r="D1247" s="190">
        <v>7217541.3183106761</v>
      </c>
      <c r="E1247" s="190">
        <v>676185</v>
      </c>
    </row>
    <row r="1248" spans="1:5" x14ac:dyDescent="0.2">
      <c r="A1248" s="183">
        <v>2006</v>
      </c>
      <c r="B1248" s="184">
        <v>5</v>
      </c>
      <c r="C1248" s="189">
        <v>7208591.4555694908</v>
      </c>
      <c r="D1248" s="190">
        <v>7041316.8487553205</v>
      </c>
      <c r="E1248" s="190">
        <v>667702</v>
      </c>
    </row>
    <row r="1249" spans="1:5" x14ac:dyDescent="0.2">
      <c r="A1249" s="183">
        <v>2006</v>
      </c>
      <c r="B1249" s="184">
        <v>6</v>
      </c>
      <c r="C1249" s="189">
        <v>7073331.7389008254</v>
      </c>
      <c r="D1249" s="190">
        <v>6829081.2919429997</v>
      </c>
      <c r="E1249" s="190">
        <v>664186</v>
      </c>
    </row>
    <row r="1250" spans="1:5" x14ac:dyDescent="0.2">
      <c r="A1250" s="183">
        <v>2006</v>
      </c>
      <c r="B1250" s="184">
        <v>7</v>
      </c>
      <c r="C1250" s="189">
        <v>6904257.0930649927</v>
      </c>
      <c r="D1250" s="190">
        <v>6581600.8412196077</v>
      </c>
      <c r="E1250" s="190">
        <v>648828.43004740484</v>
      </c>
    </row>
    <row r="1251" spans="1:5" x14ac:dyDescent="0.2">
      <c r="A1251" s="183">
        <v>2006</v>
      </c>
      <c r="B1251" s="184">
        <v>8</v>
      </c>
      <c r="C1251" s="189">
        <v>6701367.5180619955</v>
      </c>
      <c r="D1251" s="190">
        <v>6302706.4633146096</v>
      </c>
      <c r="E1251" s="190">
        <v>629621.57992615772</v>
      </c>
    </row>
    <row r="1252" spans="1:5" x14ac:dyDescent="0.2">
      <c r="A1252" s="183">
        <v>2006</v>
      </c>
      <c r="B1252" s="184">
        <v>9</v>
      </c>
      <c r="C1252" s="189">
        <v>6465414.4567622123</v>
      </c>
      <c r="D1252" s="190">
        <v>5996995.3183033606</v>
      </c>
      <c r="E1252" s="190">
        <v>596037.40546506317</v>
      </c>
    </row>
    <row r="1253" spans="1:5" x14ac:dyDescent="0.2">
      <c r="A1253" s="183">
        <v>2006</v>
      </c>
      <c r="B1253" s="184">
        <v>10</v>
      </c>
      <c r="C1253" s="189">
        <v>6200906.5663879337</v>
      </c>
      <c r="D1253" s="190">
        <v>5670596.9529530052</v>
      </c>
      <c r="E1253" s="190">
        <v>564244.61937151081</v>
      </c>
    </row>
    <row r="1254" spans="1:5" x14ac:dyDescent="0.2">
      <c r="A1254" s="183">
        <v>2006</v>
      </c>
      <c r="B1254" s="184">
        <v>11</v>
      </c>
      <c r="C1254" s="189">
        <v>5910849.6184206838</v>
      </c>
      <c r="D1254" s="190">
        <v>5329640.914030686</v>
      </c>
      <c r="E1254" s="190">
        <v>534147.66853648843</v>
      </c>
    </row>
    <row r="1255" spans="1:5" x14ac:dyDescent="0.2">
      <c r="A1255" s="183">
        <v>2006</v>
      </c>
      <c r="B1255" s="184">
        <v>12</v>
      </c>
      <c r="C1255" s="189">
        <v>5387845.3806351768</v>
      </c>
      <c r="D1255" s="190">
        <v>4981022.9416494379</v>
      </c>
      <c r="E1255" s="190">
        <v>505656.09667800769</v>
      </c>
    </row>
    <row r="1256" spans="1:5" x14ac:dyDescent="0.2">
      <c r="A1256" s="183">
        <v>2006</v>
      </c>
      <c r="B1256" s="184">
        <v>13</v>
      </c>
      <c r="C1256" s="189">
        <v>4602587.5810865359</v>
      </c>
      <c r="D1256" s="190">
        <v>4629340.195884618</v>
      </c>
      <c r="E1256" s="190">
        <v>475751.52635808988</v>
      </c>
    </row>
    <row r="1257" spans="1:5" x14ac:dyDescent="0.2">
      <c r="A1257" s="183">
        <v>2006</v>
      </c>
      <c r="B1257" s="184">
        <v>14</v>
      </c>
      <c r="C1257" s="189">
        <v>3827849.9817232345</v>
      </c>
      <c r="D1257" s="190">
        <v>4227088.68929087</v>
      </c>
      <c r="E1257" s="190">
        <v>443775.13546771847</v>
      </c>
    </row>
    <row r="1258" spans="1:5" x14ac:dyDescent="0.2">
      <c r="A1258" s="183">
        <v>2006</v>
      </c>
      <c r="B1258" s="184">
        <v>15</v>
      </c>
      <c r="C1258" s="189">
        <v>3112476.3691200702</v>
      </c>
      <c r="D1258" s="190">
        <v>3837862.4695773008</v>
      </c>
      <c r="E1258" s="190">
        <v>409676.84888907243</v>
      </c>
    </row>
    <row r="1259" spans="1:5" x14ac:dyDescent="0.2">
      <c r="A1259" s="183">
        <v>2006</v>
      </c>
      <c r="B1259" s="184">
        <v>16</v>
      </c>
      <c r="C1259" s="189">
        <v>2485773.0152219199</v>
      </c>
      <c r="D1259" s="190">
        <v>3464726.3101274814</v>
      </c>
      <c r="E1259" s="190">
        <v>372135.45402197138</v>
      </c>
    </row>
    <row r="1260" spans="1:5" x14ac:dyDescent="0.2">
      <c r="A1260" s="183">
        <v>2006</v>
      </c>
      <c r="B1260" s="184">
        <v>17</v>
      </c>
      <c r="C1260" s="189">
        <v>1956757.2344733616</v>
      </c>
      <c r="D1260" s="190">
        <v>3112277.3710167687</v>
      </c>
      <c r="E1260" s="190">
        <v>337798.88831676426</v>
      </c>
    </row>
    <row r="1261" spans="1:5" x14ac:dyDescent="0.2">
      <c r="A1261" s="183">
        <v>2006</v>
      </c>
      <c r="B1261" s="184">
        <v>18</v>
      </c>
      <c r="C1261" s="189">
        <v>1523926.1411336318</v>
      </c>
      <c r="D1261" s="190">
        <v>2783580.4256287348</v>
      </c>
      <c r="E1261" s="190">
        <v>301695.57207467034</v>
      </c>
    </row>
    <row r="1262" spans="1:5" x14ac:dyDescent="0.2">
      <c r="A1262" s="183">
        <v>2006</v>
      </c>
      <c r="B1262" s="184">
        <v>19</v>
      </c>
      <c r="C1262" s="189">
        <v>1176008.0921470087</v>
      </c>
      <c r="D1262" s="190">
        <v>2479401.6673092721</v>
      </c>
      <c r="E1262" s="190">
        <v>267527.36321803229</v>
      </c>
    </row>
    <row r="1263" spans="1:5" x14ac:dyDescent="0.2">
      <c r="A1263" s="183">
        <v>2006</v>
      </c>
      <c r="B1263" s="184">
        <v>20</v>
      </c>
      <c r="C1263" s="189">
        <v>901731.44445777021</v>
      </c>
      <c r="D1263" s="190">
        <v>2201273.4827501667</v>
      </c>
      <c r="E1263" s="190">
        <v>236532.25545390605</v>
      </c>
    </row>
    <row r="1264" spans="1:5" x14ac:dyDescent="0.2">
      <c r="A1264" s="183">
        <v>2006</v>
      </c>
      <c r="B1264" s="184">
        <v>21</v>
      </c>
      <c r="C1264" s="189">
        <v>688321.66926943138</v>
      </c>
      <c r="D1264" s="190">
        <v>1947663.4852596321</v>
      </c>
      <c r="E1264" s="190">
        <v>208684.20629966419</v>
      </c>
    </row>
    <row r="1265" spans="1:5" x14ac:dyDescent="0.2">
      <c r="A1265" s="183">
        <v>2006</v>
      </c>
      <c r="B1265" s="184">
        <v>22</v>
      </c>
      <c r="C1265" s="189">
        <v>523004.23778550682</v>
      </c>
      <c r="D1265" s="190">
        <v>1719337.8681835621</v>
      </c>
      <c r="E1265" s="190">
        <v>182948.57484344963</v>
      </c>
    </row>
    <row r="1266" spans="1:5" x14ac:dyDescent="0.2">
      <c r="A1266" s="183">
        <v>2006</v>
      </c>
      <c r="B1266" s="184">
        <v>23</v>
      </c>
      <c r="C1266" s="189">
        <v>396010.3926910375</v>
      </c>
      <c r="D1266" s="190">
        <v>1513231.8581383848</v>
      </c>
      <c r="E1266" s="190">
        <v>161209.7552002045</v>
      </c>
    </row>
    <row r="1267" spans="1:5" x14ac:dyDescent="0.2">
      <c r="A1267" s="183">
        <v>2006</v>
      </c>
      <c r="B1267" s="184">
        <v>24</v>
      </c>
      <c r="C1267" s="189">
        <v>299825.70528220863</v>
      </c>
      <c r="D1267" s="190">
        <v>1329345.4551241</v>
      </c>
      <c r="E1267" s="190">
        <v>142222.83159432487</v>
      </c>
    </row>
    <row r="1268" spans="1:5" x14ac:dyDescent="0.2">
      <c r="A1268" s="183">
        <v>2006</v>
      </c>
      <c r="B1268" s="184">
        <v>25</v>
      </c>
      <c r="C1268" s="189">
        <v>226184.30398482404</v>
      </c>
      <c r="D1268" s="190">
        <v>1166146.2724489223</v>
      </c>
      <c r="E1268" s="190">
        <v>129071.60994364858</v>
      </c>
    </row>
    <row r="1269" spans="1:5" x14ac:dyDescent="0.2">
      <c r="A1269" s="183">
        <v>2006</v>
      </c>
      <c r="B1269" s="184">
        <v>26</v>
      </c>
      <c r="C1269" s="189">
        <v>170577.53157659489</v>
      </c>
      <c r="D1269" s="190">
        <v>1020569.5367292803</v>
      </c>
      <c r="E1269" s="190">
        <v>115261.33806465467</v>
      </c>
    </row>
    <row r="1270" spans="1:5" x14ac:dyDescent="0.2">
      <c r="A1270" s="183">
        <v>2006</v>
      </c>
      <c r="B1270" s="184">
        <v>27</v>
      </c>
      <c r="C1270" s="189">
        <v>163334.63268656292</v>
      </c>
      <c r="D1270" s="190">
        <v>892615.24796517368</v>
      </c>
      <c r="E1270" s="190">
        <v>103907.5014647331</v>
      </c>
    </row>
    <row r="1271" spans="1:5" x14ac:dyDescent="0.2">
      <c r="A1271" s="183">
        <v>2006</v>
      </c>
      <c r="B1271" s="184">
        <v>28</v>
      </c>
      <c r="C1271" s="189">
        <v>146844.5019928106</v>
      </c>
      <c r="D1271" s="190">
        <v>779218.63277303136</v>
      </c>
      <c r="E1271" s="190">
        <v>93518.86052069845</v>
      </c>
    </row>
    <row r="1272" spans="1:5" x14ac:dyDescent="0.2">
      <c r="A1272" s="183">
        <v>2006</v>
      </c>
      <c r="B1272" s="184">
        <v>29</v>
      </c>
      <c r="C1272" s="189">
        <v>130582.20044108028</v>
      </c>
      <c r="D1272" s="190">
        <v>679613.49780696048</v>
      </c>
      <c r="E1272" s="190">
        <v>85246.979271399119</v>
      </c>
    </row>
    <row r="1273" spans="1:5" x14ac:dyDescent="0.2">
      <c r="A1273" s="183">
        <v>2006</v>
      </c>
      <c r="B1273" s="184">
        <v>30</v>
      </c>
      <c r="C1273" s="189">
        <v>120734.65773814783</v>
      </c>
      <c r="D1273" s="190">
        <v>592267.45637517516</v>
      </c>
      <c r="E1273" s="190">
        <v>77669.305121251891</v>
      </c>
    </row>
    <row r="1274" spans="1:5" x14ac:dyDescent="0.2">
      <c r="A1274" s="183">
        <v>2006</v>
      </c>
      <c r="B1274" s="184">
        <v>31</v>
      </c>
      <c r="C1274" s="189">
        <v>109575.52646883059</v>
      </c>
      <c r="D1274" s="190">
        <v>515648.1217858899</v>
      </c>
      <c r="E1274" s="190">
        <v>70843.887949279742</v>
      </c>
    </row>
    <row r="1275" spans="1:5" x14ac:dyDescent="0.2">
      <c r="A1275" s="183">
        <v>2006</v>
      </c>
      <c r="B1275" s="184">
        <v>32</v>
      </c>
      <c r="C1275" s="189">
        <v>98061.262513681751</v>
      </c>
      <c r="D1275" s="190">
        <v>448989.30069321173</v>
      </c>
      <c r="E1275" s="190">
        <v>65256.828974562522</v>
      </c>
    </row>
    <row r="1276" spans="1:5" x14ac:dyDescent="0.2">
      <c r="A1276" s="183">
        <v>2006</v>
      </c>
      <c r="B1276" s="184">
        <v>33</v>
      </c>
      <c r="C1276" s="189">
        <v>85822.166050566928</v>
      </c>
      <c r="D1276" s="190">
        <v>389992.41305946209</v>
      </c>
      <c r="E1276" s="190">
        <v>57655.805436426832</v>
      </c>
    </row>
    <row r="1277" spans="1:5" x14ac:dyDescent="0.2">
      <c r="A1277" s="183">
        <v>2006</v>
      </c>
      <c r="B1277" s="184">
        <v>34</v>
      </c>
      <c r="C1277" s="189">
        <v>72724.195930119997</v>
      </c>
      <c r="D1277" s="190">
        <v>339423.65223053377</v>
      </c>
      <c r="E1277" s="190">
        <v>42758.699853395919</v>
      </c>
    </row>
    <row r="1278" spans="1:5" x14ac:dyDescent="0.2">
      <c r="A1278" s="183">
        <v>2006</v>
      </c>
      <c r="B1278" s="184">
        <v>35</v>
      </c>
      <c r="C1278" s="189">
        <v>58961.306523597304</v>
      </c>
      <c r="D1278" s="190">
        <v>294984.43816874834</v>
      </c>
      <c r="E1278" s="190">
        <v>29375.963397627598</v>
      </c>
    </row>
    <row r="1279" spans="1:5" x14ac:dyDescent="0.2">
      <c r="A1279" s="183">
        <v>2006</v>
      </c>
      <c r="B1279" s="184">
        <v>36</v>
      </c>
      <c r="C1279" s="189">
        <v>45103.025869672936</v>
      </c>
      <c r="D1279" s="190">
        <v>255908.57752821283</v>
      </c>
      <c r="E1279" s="190">
        <v>18218.762271952648</v>
      </c>
    </row>
    <row r="1280" spans="1:5" x14ac:dyDescent="0.2">
      <c r="A1280" s="183">
        <v>2006</v>
      </c>
      <c r="B1280" s="184">
        <v>37</v>
      </c>
      <c r="C1280" s="189">
        <v>32035.364790888107</v>
      </c>
      <c r="D1280" s="190">
        <v>181764.40440875053</v>
      </c>
      <c r="E1280" s="190">
        <v>9898.7748038942809</v>
      </c>
    </row>
    <row r="1281" spans="1:5" x14ac:dyDescent="0.2">
      <c r="A1281" s="183">
        <v>2006</v>
      </c>
      <c r="B1281" s="184">
        <v>38</v>
      </c>
      <c r="C1281" s="189">
        <v>0</v>
      </c>
      <c r="D1281" s="190">
        <v>0</v>
      </c>
      <c r="E1281" s="190">
        <v>0</v>
      </c>
    </row>
    <row r="1282" spans="1:5" x14ac:dyDescent="0.2">
      <c r="A1282" s="183">
        <v>2006</v>
      </c>
      <c r="B1282" s="184">
        <v>39</v>
      </c>
      <c r="C1282" s="189">
        <v>0</v>
      </c>
      <c r="D1282" s="190">
        <v>0</v>
      </c>
      <c r="E1282" s="190">
        <v>0</v>
      </c>
    </row>
    <row r="1283" spans="1:5" ht="13.5" thickBot="1" x14ac:dyDescent="0.25">
      <c r="A1283" s="185">
        <v>2006</v>
      </c>
      <c r="B1283" s="186">
        <v>40</v>
      </c>
      <c r="C1283" s="191">
        <v>0</v>
      </c>
      <c r="D1283" s="192">
        <v>0</v>
      </c>
      <c r="E1283" s="190">
        <v>0</v>
      </c>
    </row>
    <row r="1284" spans="1:5" x14ac:dyDescent="0.2">
      <c r="A1284" s="181">
        <v>2007</v>
      </c>
      <c r="B1284" s="182">
        <v>1</v>
      </c>
      <c r="C1284" s="187">
        <v>7765778.085928889</v>
      </c>
      <c r="D1284" s="188">
        <v>7485060.7006568648</v>
      </c>
      <c r="E1284" s="188">
        <v>424166</v>
      </c>
    </row>
    <row r="1285" spans="1:5" x14ac:dyDescent="0.2">
      <c r="A1285" s="183">
        <v>2007</v>
      </c>
      <c r="B1285" s="184">
        <v>2</v>
      </c>
      <c r="C1285" s="189">
        <v>7726754.0754468339</v>
      </c>
      <c r="D1285" s="190">
        <v>7327836.8125727149</v>
      </c>
      <c r="E1285" s="190">
        <v>522150</v>
      </c>
    </row>
    <row r="1286" spans="1:5" x14ac:dyDescent="0.2">
      <c r="A1286" s="183">
        <v>2007</v>
      </c>
      <c r="B1286" s="184">
        <v>3</v>
      </c>
      <c r="C1286" s="189">
        <v>7672900.9409815986</v>
      </c>
      <c r="D1286" s="190">
        <v>7224023.910392751</v>
      </c>
      <c r="E1286" s="190">
        <v>516493</v>
      </c>
    </row>
    <row r="1287" spans="1:5" x14ac:dyDescent="0.2">
      <c r="A1287" s="183">
        <v>2007</v>
      </c>
      <c r="B1287" s="184">
        <v>4</v>
      </c>
      <c r="C1287" s="189">
        <v>7594852.9200174883</v>
      </c>
      <c r="D1287" s="190">
        <v>7086358.9748932319</v>
      </c>
      <c r="E1287" s="190">
        <v>516652</v>
      </c>
    </row>
    <row r="1288" spans="1:5" x14ac:dyDescent="0.2">
      <c r="A1288" s="183">
        <v>2007</v>
      </c>
      <c r="B1288" s="184">
        <v>5</v>
      </c>
      <c r="C1288" s="189">
        <v>7487146.6510870177</v>
      </c>
      <c r="D1288" s="190">
        <v>6913337.4712599581</v>
      </c>
      <c r="E1288" s="190">
        <v>511098</v>
      </c>
    </row>
    <row r="1289" spans="1:5" x14ac:dyDescent="0.2">
      <c r="A1289" s="183">
        <v>2007</v>
      </c>
      <c r="B1289" s="184">
        <v>6</v>
      </c>
      <c r="C1289" s="189">
        <v>7346660.2133516213</v>
      </c>
      <c r="D1289" s="190">
        <v>6704959.3994929278</v>
      </c>
      <c r="E1289" s="190">
        <v>500233.20161131205</v>
      </c>
    </row>
    <row r="1290" spans="1:5" x14ac:dyDescent="0.2">
      <c r="A1290" s="183">
        <v>2007</v>
      </c>
      <c r="B1290" s="184">
        <v>7</v>
      </c>
      <c r="C1290" s="189">
        <v>7171052.1661823746</v>
      </c>
      <c r="D1290" s="190">
        <v>6461977.0269992426</v>
      </c>
      <c r="E1290" s="190">
        <v>488666.61275464186</v>
      </c>
    </row>
    <row r="1291" spans="1:5" x14ac:dyDescent="0.2">
      <c r="A1291" s="183">
        <v>2007</v>
      </c>
      <c r="B1291" s="184">
        <v>8</v>
      </c>
      <c r="C1291" s="189">
        <v>6960322.5095792795</v>
      </c>
      <c r="D1291" s="190">
        <v>6188151.6908144085</v>
      </c>
      <c r="E1291" s="190">
        <v>455822.16820995969</v>
      </c>
    </row>
    <row r="1292" spans="1:5" x14ac:dyDescent="0.2">
      <c r="A1292" s="183">
        <v>2007</v>
      </c>
      <c r="B1292" s="184">
        <v>9</v>
      </c>
      <c r="C1292" s="189">
        <v>6715251.7237519762</v>
      </c>
      <c r="D1292" s="190">
        <v>5887996.9953810321</v>
      </c>
      <c r="E1292" s="190">
        <v>425185.27685039828</v>
      </c>
    </row>
    <row r="1293" spans="1:5" x14ac:dyDescent="0.2">
      <c r="A1293" s="183">
        <v>2007</v>
      </c>
      <c r="B1293" s="184">
        <v>10</v>
      </c>
      <c r="C1293" s="189">
        <v>6440522.6899583116</v>
      </c>
      <c r="D1293" s="190">
        <v>5567531.0799559243</v>
      </c>
      <c r="E1293" s="190">
        <v>396607.5637792988</v>
      </c>
    </row>
    <row r="1294" spans="1:5" x14ac:dyDescent="0.2">
      <c r="A1294" s="183">
        <v>2007</v>
      </c>
      <c r="B1294" s="184">
        <v>11</v>
      </c>
      <c r="C1294" s="189">
        <v>6139257.3290368486</v>
      </c>
      <c r="D1294" s="190">
        <v>5232772.0837958939</v>
      </c>
      <c r="E1294" s="190">
        <v>369950.62672947586</v>
      </c>
    </row>
    <row r="1295" spans="1:5" x14ac:dyDescent="0.2">
      <c r="A1295" s="183">
        <v>2007</v>
      </c>
      <c r="B1295" s="184">
        <v>12</v>
      </c>
      <c r="C1295" s="189">
        <v>5596043.103126647</v>
      </c>
      <c r="D1295" s="190">
        <v>4890490.4135648515</v>
      </c>
      <c r="E1295" s="190">
        <v>345085.36577908718</v>
      </c>
    </row>
    <row r="1296" spans="1:5" x14ac:dyDescent="0.2">
      <c r="A1296" s="183">
        <v>2007</v>
      </c>
      <c r="B1296" s="184">
        <v>13</v>
      </c>
      <c r="C1296" s="189">
        <v>4780441.2840517042</v>
      </c>
      <c r="D1296" s="190">
        <v>4545199.6737054037</v>
      </c>
      <c r="E1296" s="190">
        <v>321891.35811889241</v>
      </c>
    </row>
    <row r="1297" spans="1:5" x14ac:dyDescent="0.2">
      <c r="A1297" s="183">
        <v>2007</v>
      </c>
      <c r="B1297" s="184">
        <v>14</v>
      </c>
      <c r="C1297" s="189">
        <v>3975766.1879117354</v>
      </c>
      <c r="D1297" s="190">
        <v>4150259.2849772777</v>
      </c>
      <c r="E1297" s="190">
        <v>300256.27484289062</v>
      </c>
    </row>
    <row r="1298" spans="1:5" x14ac:dyDescent="0.2">
      <c r="A1298" s="183">
        <v>2007</v>
      </c>
      <c r="B1298" s="184">
        <v>15</v>
      </c>
      <c r="C1298" s="189">
        <v>3232749.0283334134</v>
      </c>
      <c r="D1298" s="190">
        <v>3768107.4421698726</v>
      </c>
      <c r="E1298" s="190">
        <v>280075.33693784545</v>
      </c>
    </row>
    <row r="1299" spans="1:5" x14ac:dyDescent="0.2">
      <c r="A1299" s="183">
        <v>2007</v>
      </c>
      <c r="B1299" s="184">
        <v>16</v>
      </c>
      <c r="C1299" s="189">
        <v>2581828.5334927402</v>
      </c>
      <c r="D1299" s="190">
        <v>3401753.2149115917</v>
      </c>
      <c r="E1299" s="190">
        <v>261250.80783704724</v>
      </c>
    </row>
    <row r="1300" spans="1:5" x14ac:dyDescent="0.2">
      <c r="A1300" s="183">
        <v>2007</v>
      </c>
      <c r="B1300" s="184">
        <v>17</v>
      </c>
      <c r="C1300" s="189">
        <v>2032370.46590541</v>
      </c>
      <c r="D1300" s="190">
        <v>3055710.2076450433</v>
      </c>
      <c r="E1300" s="190">
        <v>237145.45740111271</v>
      </c>
    </row>
    <row r="1301" spans="1:5" x14ac:dyDescent="0.2">
      <c r="A1301" s="183">
        <v>2007</v>
      </c>
      <c r="B1301" s="184">
        <v>18</v>
      </c>
      <c r="C1301" s="189">
        <v>1582813.8651521394</v>
      </c>
      <c r="D1301" s="190">
        <v>2732987.4899986321</v>
      </c>
      <c r="E1301" s="190">
        <v>211799.7924506118</v>
      </c>
    </row>
    <row r="1302" spans="1:5" x14ac:dyDescent="0.2">
      <c r="A1302" s="183">
        <v>2007</v>
      </c>
      <c r="B1302" s="184">
        <v>19</v>
      </c>
      <c r="C1302" s="189">
        <v>1221451.5280883128</v>
      </c>
      <c r="D1302" s="190">
        <v>2434337.3293794584</v>
      </c>
      <c r="E1302" s="190">
        <v>187812.63382418698</v>
      </c>
    </row>
    <row r="1303" spans="1:5" x14ac:dyDescent="0.2">
      <c r="A1303" s="183">
        <v>2007</v>
      </c>
      <c r="B1303" s="184">
        <v>20</v>
      </c>
      <c r="C1303" s="189">
        <v>936576.25156931335</v>
      </c>
      <c r="D1303" s="190">
        <v>2161264.2606017259</v>
      </c>
      <c r="E1303" s="190">
        <v>166053.09209050357</v>
      </c>
    </row>
    <row r="1304" spans="1:5" x14ac:dyDescent="0.2">
      <c r="A1304" s="183">
        <v>2007</v>
      </c>
      <c r="B1304" s="184">
        <v>21</v>
      </c>
      <c r="C1304" s="189">
        <v>714919.87203124259</v>
      </c>
      <c r="D1304" s="190">
        <v>1912263.7488512311</v>
      </c>
      <c r="E1304" s="190">
        <v>146502.88460663953</v>
      </c>
    </row>
    <row r="1305" spans="1:5" x14ac:dyDescent="0.2">
      <c r="A1305" s="183">
        <v>2007</v>
      </c>
      <c r="B1305" s="184">
        <v>22</v>
      </c>
      <c r="C1305" s="189">
        <v>543214.22591020179</v>
      </c>
      <c r="D1305" s="190">
        <v>1688088.0615350758</v>
      </c>
      <c r="E1305" s="190">
        <v>128435.66087004922</v>
      </c>
    </row>
    <row r="1306" spans="1:5" x14ac:dyDescent="0.2">
      <c r="A1306" s="183">
        <v>2007</v>
      </c>
      <c r="B1306" s="184">
        <v>23</v>
      </c>
      <c r="C1306" s="189">
        <v>411313.07048085681</v>
      </c>
      <c r="D1306" s="190">
        <v>1485728.1290248551</v>
      </c>
      <c r="E1306" s="190">
        <v>113174.32489186975</v>
      </c>
    </row>
    <row r="1307" spans="1:5" x14ac:dyDescent="0.2">
      <c r="A1307" s="183">
        <v>2007</v>
      </c>
      <c r="B1307" s="184">
        <v>24</v>
      </c>
      <c r="C1307" s="189">
        <v>311411.60364679672</v>
      </c>
      <c r="D1307" s="190">
        <v>1305183.9513205688</v>
      </c>
      <c r="E1307" s="190">
        <v>99844.906593328691</v>
      </c>
    </row>
    <row r="1308" spans="1:5" x14ac:dyDescent="0.2">
      <c r="A1308" s="183">
        <v>2007</v>
      </c>
      <c r="B1308" s="184">
        <v>25</v>
      </c>
      <c r="C1308" s="189">
        <v>234924.54310196947</v>
      </c>
      <c r="D1308" s="190">
        <v>1144950.9936080149</v>
      </c>
      <c r="E1308" s="190">
        <v>90612.334842504875</v>
      </c>
    </row>
    <row r="1309" spans="1:5" x14ac:dyDescent="0.2">
      <c r="A1309" s="183">
        <v>2007</v>
      </c>
      <c r="B1309" s="184">
        <v>26</v>
      </c>
      <c r="C1309" s="189">
        <v>177169.00758852848</v>
      </c>
      <c r="D1309" s="190">
        <v>1002020.1862587883</v>
      </c>
      <c r="E1309" s="190">
        <v>80917.089076904173</v>
      </c>
    </row>
    <row r="1310" spans="1:5" x14ac:dyDescent="0.2">
      <c r="A1310" s="183">
        <v>2007</v>
      </c>
      <c r="B1310" s="184">
        <v>27</v>
      </c>
      <c r="C1310" s="189">
        <v>169646.22779126771</v>
      </c>
      <c r="D1310" s="190">
        <v>876391.52927288914</v>
      </c>
      <c r="E1310" s="190">
        <v>72946.338234109659</v>
      </c>
    </row>
    <row r="1311" spans="1:5" x14ac:dyDescent="0.2">
      <c r="A1311" s="183">
        <v>2007</v>
      </c>
      <c r="B1311" s="184">
        <v>28</v>
      </c>
      <c r="C1311" s="189">
        <v>152518.88362692</v>
      </c>
      <c r="D1311" s="190">
        <v>765055.9530219126</v>
      </c>
      <c r="E1311" s="190">
        <v>65653.185137232635</v>
      </c>
    </row>
    <row r="1312" spans="1:5" x14ac:dyDescent="0.2">
      <c r="A1312" s="183">
        <v>2007</v>
      </c>
      <c r="B1312" s="184">
        <v>29</v>
      </c>
      <c r="C1312" s="189">
        <v>135628.17240372641</v>
      </c>
      <c r="D1312" s="190">
        <v>667261.19009875762</v>
      </c>
      <c r="E1312" s="190">
        <v>59846.064006054468</v>
      </c>
    </row>
    <row r="1313" spans="1:5" x14ac:dyDescent="0.2">
      <c r="A1313" s="183">
        <v>2007</v>
      </c>
      <c r="B1313" s="184">
        <v>30</v>
      </c>
      <c r="C1313" s="189">
        <v>125400.09985666425</v>
      </c>
      <c r="D1313" s="190">
        <v>581502.70568922162</v>
      </c>
      <c r="E1313" s="190">
        <v>54526.298120122534</v>
      </c>
    </row>
    <row r="1314" spans="1:5" x14ac:dyDescent="0.2">
      <c r="A1314" s="183">
        <v>2007</v>
      </c>
      <c r="B1314" s="184">
        <v>31</v>
      </c>
      <c r="C1314" s="189">
        <v>113809.7561914595</v>
      </c>
      <c r="D1314" s="190">
        <v>506275.96497910243</v>
      </c>
      <c r="E1314" s="190">
        <v>49734.640322590298</v>
      </c>
    </row>
    <row r="1315" spans="1:5" x14ac:dyDescent="0.2">
      <c r="A1315" s="183">
        <v>2007</v>
      </c>
      <c r="B1315" s="184">
        <v>32</v>
      </c>
      <c r="C1315" s="189">
        <v>101850.55676354381</v>
      </c>
      <c r="D1315" s="190">
        <v>440828.7005612987</v>
      </c>
      <c r="E1315" s="190">
        <v>45812.348977321373</v>
      </c>
    </row>
    <row r="1316" spans="1:5" x14ac:dyDescent="0.2">
      <c r="A1316" s="183">
        <v>2007</v>
      </c>
      <c r="B1316" s="184">
        <v>33</v>
      </c>
      <c r="C1316" s="189">
        <v>89138.515768996731</v>
      </c>
      <c r="D1316" s="190">
        <v>382904.11021450692</v>
      </c>
      <c r="E1316" s="190">
        <v>40476.191085713661</v>
      </c>
    </row>
    <row r="1317" spans="1:5" x14ac:dyDescent="0.2">
      <c r="A1317" s="183">
        <v>2007</v>
      </c>
      <c r="B1317" s="184">
        <v>34</v>
      </c>
      <c r="C1317" s="189">
        <v>75534.412425399118</v>
      </c>
      <c r="D1317" s="190">
        <v>333254.4613458282</v>
      </c>
      <c r="E1317" s="190">
        <v>30017.953833826265</v>
      </c>
    </row>
    <row r="1318" spans="1:5" x14ac:dyDescent="0.2">
      <c r="A1318" s="183">
        <v>2007</v>
      </c>
      <c r="B1318" s="184">
        <v>35</v>
      </c>
      <c r="C1318" s="189">
        <v>61239.695910467053</v>
      </c>
      <c r="D1318" s="190">
        <v>289622.95173395908</v>
      </c>
      <c r="E1318" s="190">
        <v>20622.851399073159</v>
      </c>
    </row>
    <row r="1319" spans="1:5" x14ac:dyDescent="0.2">
      <c r="A1319" s="183">
        <v>2007</v>
      </c>
      <c r="B1319" s="184">
        <v>36</v>
      </c>
      <c r="C1319" s="189">
        <v>46845.902028905388</v>
      </c>
      <c r="D1319" s="190">
        <v>251257.31397179826</v>
      </c>
      <c r="E1319" s="190">
        <v>12790.144851551093</v>
      </c>
    </row>
    <row r="1320" spans="1:5" x14ac:dyDescent="0.2">
      <c r="A1320" s="183">
        <v>2007</v>
      </c>
      <c r="B1320" s="184">
        <v>37</v>
      </c>
      <c r="C1320" s="189">
        <v>33273.278932340327</v>
      </c>
      <c r="D1320" s="190">
        <v>178460.7474612353</v>
      </c>
      <c r="E1320" s="190">
        <v>6949.2516398657999</v>
      </c>
    </row>
    <row r="1321" spans="1:5" x14ac:dyDescent="0.2">
      <c r="A1321" s="183">
        <v>2007</v>
      </c>
      <c r="B1321" s="184">
        <v>38</v>
      </c>
      <c r="C1321" s="189">
        <v>0</v>
      </c>
      <c r="D1321" s="190">
        <v>0</v>
      </c>
      <c r="E1321" s="190">
        <v>0</v>
      </c>
    </row>
    <row r="1322" spans="1:5" x14ac:dyDescent="0.2">
      <c r="A1322" s="183">
        <v>2007</v>
      </c>
      <c r="B1322" s="184">
        <v>39</v>
      </c>
      <c r="C1322" s="189">
        <v>0</v>
      </c>
      <c r="D1322" s="190">
        <v>0</v>
      </c>
      <c r="E1322" s="190">
        <v>0</v>
      </c>
    </row>
    <row r="1323" spans="1:5" ht="13.5" thickBot="1" x14ac:dyDescent="0.25">
      <c r="A1323" s="185">
        <v>2007</v>
      </c>
      <c r="B1323" s="186">
        <v>40</v>
      </c>
      <c r="C1323" s="191">
        <v>0</v>
      </c>
      <c r="D1323" s="192">
        <v>0</v>
      </c>
      <c r="E1323" s="190">
        <v>0</v>
      </c>
    </row>
    <row r="1324" spans="1:5" x14ac:dyDescent="0.2">
      <c r="A1324" s="181">
        <v>2008</v>
      </c>
      <c r="B1324" s="182">
        <v>1</v>
      </c>
      <c r="C1324" s="187">
        <v>7659846</v>
      </c>
      <c r="D1324" s="188">
        <v>7307158</v>
      </c>
      <c r="E1324" s="188">
        <v>380623</v>
      </c>
    </row>
    <row r="1325" spans="1:5" x14ac:dyDescent="0.2">
      <c r="A1325" s="183">
        <v>2008</v>
      </c>
      <c r="B1325" s="184">
        <v>2</v>
      </c>
      <c r="C1325" s="189">
        <v>7216609</v>
      </c>
      <c r="D1325" s="190">
        <v>7535285</v>
      </c>
      <c r="E1325" s="190">
        <v>505554</v>
      </c>
    </row>
    <row r="1326" spans="1:5" x14ac:dyDescent="0.2">
      <c r="A1326" s="183">
        <v>2008</v>
      </c>
      <c r="B1326" s="184">
        <v>3</v>
      </c>
      <c r="C1326" s="189">
        <v>7278219</v>
      </c>
      <c r="D1326" s="190">
        <v>7809047</v>
      </c>
      <c r="E1326" s="190">
        <v>496403</v>
      </c>
    </row>
    <row r="1327" spans="1:5" x14ac:dyDescent="0.2">
      <c r="A1327" s="183">
        <v>2008</v>
      </c>
      <c r="B1327" s="184">
        <v>4</v>
      </c>
      <c r="C1327" s="189">
        <v>6894290</v>
      </c>
      <c r="D1327" s="190">
        <v>7884621</v>
      </c>
      <c r="E1327" s="190">
        <v>492373</v>
      </c>
    </row>
    <row r="1328" spans="1:5" x14ac:dyDescent="0.2">
      <c r="A1328" s="183">
        <v>2008</v>
      </c>
      <c r="B1328" s="184">
        <v>5</v>
      </c>
      <c r="C1328" s="189">
        <v>7214564</v>
      </c>
      <c r="D1328" s="190">
        <v>7363445</v>
      </c>
      <c r="E1328" s="190">
        <v>485866.17711807898</v>
      </c>
    </row>
    <row r="1329" spans="1:5" x14ac:dyDescent="0.2">
      <c r="A1329" s="183">
        <v>2008</v>
      </c>
      <c r="B1329" s="184">
        <v>6</v>
      </c>
      <c r="C1329" s="189">
        <v>7390320</v>
      </c>
      <c r="D1329" s="190">
        <v>7149826</v>
      </c>
      <c r="E1329" s="190">
        <v>475537.75075313431</v>
      </c>
    </row>
    <row r="1330" spans="1:5" x14ac:dyDescent="0.2">
      <c r="A1330" s="183">
        <v>2008</v>
      </c>
      <c r="B1330" s="184">
        <v>7</v>
      </c>
      <c r="C1330" s="189">
        <v>7312326</v>
      </c>
      <c r="D1330" s="190">
        <v>6502702</v>
      </c>
      <c r="E1330" s="190">
        <v>431961.08655146655</v>
      </c>
    </row>
    <row r="1331" spans="1:5" x14ac:dyDescent="0.2">
      <c r="A1331" s="183">
        <v>2008</v>
      </c>
      <c r="B1331" s="184">
        <v>8</v>
      </c>
      <c r="C1331" s="189">
        <v>7914216</v>
      </c>
      <c r="D1331" s="190">
        <v>6476360</v>
      </c>
      <c r="E1331" s="190">
        <v>392377.63983871002</v>
      </c>
    </row>
    <row r="1332" spans="1:5" x14ac:dyDescent="0.2">
      <c r="A1332" s="183">
        <v>2008</v>
      </c>
      <c r="B1332" s="184">
        <v>9</v>
      </c>
      <c r="C1332" s="189">
        <v>7038618</v>
      </c>
      <c r="D1332" s="190">
        <v>5835462</v>
      </c>
      <c r="E1332" s="190">
        <v>356421.4857280961</v>
      </c>
    </row>
    <row r="1333" spans="1:5" x14ac:dyDescent="0.2">
      <c r="A1333" s="183">
        <v>2008</v>
      </c>
      <c r="B1333" s="184">
        <v>10</v>
      </c>
      <c r="C1333" s="189">
        <v>6423136</v>
      </c>
      <c r="D1333" s="190">
        <v>4910878</v>
      </c>
      <c r="E1333" s="190">
        <v>323760.23144652869</v>
      </c>
    </row>
    <row r="1334" spans="1:5" x14ac:dyDescent="0.2">
      <c r="A1334" s="183">
        <v>2008</v>
      </c>
      <c r="B1334" s="184">
        <v>11</v>
      </c>
      <c r="C1334" s="189">
        <v>6428157</v>
      </c>
      <c r="D1334" s="190">
        <v>4478215</v>
      </c>
      <c r="E1334" s="190">
        <v>294091.94356558676</v>
      </c>
    </row>
    <row r="1335" spans="1:5" x14ac:dyDescent="0.2">
      <c r="A1335" s="183">
        <v>2008</v>
      </c>
      <c r="B1335" s="184">
        <v>12</v>
      </c>
      <c r="C1335" s="189">
        <v>5746898</v>
      </c>
      <c r="D1335" s="190">
        <v>3560425</v>
      </c>
      <c r="E1335" s="190">
        <v>267142.35681064095</v>
      </c>
    </row>
    <row r="1336" spans="1:5" x14ac:dyDescent="0.2">
      <c r="A1336" s="183">
        <v>2008</v>
      </c>
      <c r="B1336" s="184">
        <v>13</v>
      </c>
      <c r="C1336" s="189">
        <v>6347719</v>
      </c>
      <c r="D1336" s="190">
        <v>3662641</v>
      </c>
      <c r="E1336" s="190">
        <v>242662.33864522155</v>
      </c>
    </row>
    <row r="1337" spans="1:5" x14ac:dyDescent="0.2">
      <c r="A1337" s="183">
        <v>2008</v>
      </c>
      <c r="B1337" s="184">
        <v>14</v>
      </c>
      <c r="C1337" s="189">
        <v>5301119</v>
      </c>
      <c r="D1337" s="190">
        <v>3264549</v>
      </c>
      <c r="E1337" s="190">
        <v>220425.58619226288</v>
      </c>
    </row>
    <row r="1338" spans="1:5" x14ac:dyDescent="0.2">
      <c r="A1338" s="183">
        <v>2008</v>
      </c>
      <c r="B1338" s="184">
        <v>15</v>
      </c>
      <c r="C1338" s="189">
        <v>4908021</v>
      </c>
      <c r="D1338" s="190">
        <v>2497422</v>
      </c>
      <c r="E1338" s="190">
        <v>200226.53420166191</v>
      </c>
    </row>
    <row r="1339" spans="1:5" x14ac:dyDescent="0.2">
      <c r="A1339" s="183">
        <v>2008</v>
      </c>
      <c r="B1339" s="184">
        <v>16</v>
      </c>
      <c r="C1339" s="189">
        <v>4290138</v>
      </c>
      <c r="D1339" s="190">
        <v>1934480</v>
      </c>
      <c r="E1339" s="190">
        <v>181878.4547245836</v>
      </c>
    </row>
    <row r="1340" spans="1:5" x14ac:dyDescent="0.2">
      <c r="A1340" s="183">
        <v>2008</v>
      </c>
      <c r="B1340" s="184">
        <v>17</v>
      </c>
      <c r="C1340" s="189">
        <v>3859173</v>
      </c>
      <c r="D1340" s="190">
        <v>1718864</v>
      </c>
      <c r="E1340" s="190">
        <v>165096.71183092348</v>
      </c>
    </row>
    <row r="1341" spans="1:5" x14ac:dyDescent="0.2">
      <c r="A1341" s="183">
        <v>2008</v>
      </c>
      <c r="B1341" s="184">
        <v>18</v>
      </c>
      <c r="C1341" s="189">
        <v>3478793</v>
      </c>
      <c r="D1341" s="190">
        <v>1569073</v>
      </c>
      <c r="E1341" s="190">
        <v>147451.48266080167</v>
      </c>
    </row>
    <row r="1342" spans="1:5" x14ac:dyDescent="0.2">
      <c r="A1342" s="183">
        <v>2008</v>
      </c>
      <c r="B1342" s="184">
        <v>19</v>
      </c>
      <c r="C1342" s="189">
        <v>3078097</v>
      </c>
      <c r="D1342" s="190">
        <v>1642798</v>
      </c>
      <c r="E1342" s="190">
        <v>130752.0229334701</v>
      </c>
    </row>
    <row r="1343" spans="1:5" x14ac:dyDescent="0.2">
      <c r="A1343" s="183">
        <v>2008</v>
      </c>
      <c r="B1343" s="184">
        <v>20</v>
      </c>
      <c r="C1343" s="189">
        <v>2502211</v>
      </c>
      <c r="D1343" s="190">
        <v>1416127</v>
      </c>
      <c r="E1343" s="190">
        <v>115603.39292997577</v>
      </c>
    </row>
    <row r="1344" spans="1:5" x14ac:dyDescent="0.2">
      <c r="A1344" s="183">
        <v>2008</v>
      </c>
      <c r="B1344" s="184">
        <v>21</v>
      </c>
      <c r="C1344" s="189">
        <v>2030229</v>
      </c>
      <c r="D1344" s="190">
        <v>1083215</v>
      </c>
      <c r="E1344" s="190">
        <v>101992.86457927282</v>
      </c>
    </row>
    <row r="1345" spans="1:5" x14ac:dyDescent="0.2">
      <c r="A1345" s="183">
        <v>2008</v>
      </c>
      <c r="B1345" s="184">
        <v>22</v>
      </c>
      <c r="C1345" s="189">
        <v>1619367</v>
      </c>
      <c r="D1345" s="190">
        <v>1025606</v>
      </c>
      <c r="E1345" s="190">
        <v>89414.764777093456</v>
      </c>
    </row>
    <row r="1346" spans="1:5" x14ac:dyDescent="0.2">
      <c r="A1346" s="183">
        <v>2008</v>
      </c>
      <c r="B1346" s="184">
        <v>23</v>
      </c>
      <c r="C1346" s="189">
        <v>1147233</v>
      </c>
      <c r="D1346" s="190">
        <v>767164</v>
      </c>
      <c r="E1346" s="190">
        <v>78790.07722981018</v>
      </c>
    </row>
    <row r="1347" spans="1:5" x14ac:dyDescent="0.2">
      <c r="A1347" s="183">
        <v>2008</v>
      </c>
      <c r="B1347" s="184">
        <v>24</v>
      </c>
      <c r="C1347" s="189">
        <v>869145</v>
      </c>
      <c r="D1347" s="190">
        <v>586040.50668583391</v>
      </c>
      <c r="E1347" s="190">
        <v>69510.358546496514</v>
      </c>
    </row>
    <row r="1348" spans="1:5" x14ac:dyDescent="0.2">
      <c r="A1348" s="183">
        <v>2008</v>
      </c>
      <c r="B1348" s="184">
        <v>25</v>
      </c>
      <c r="C1348" s="189">
        <v>509865</v>
      </c>
      <c r="D1348" s="190">
        <v>355469.89809702279</v>
      </c>
      <c r="E1348" s="190">
        <v>63082.79609386262</v>
      </c>
    </row>
    <row r="1349" spans="1:5" x14ac:dyDescent="0.2">
      <c r="A1349" s="183">
        <v>2008</v>
      </c>
      <c r="B1349" s="184">
        <v>26</v>
      </c>
      <c r="C1349" s="189">
        <v>341039</v>
      </c>
      <c r="D1349" s="190">
        <v>288362.33857712382</v>
      </c>
      <c r="E1349" s="190">
        <v>56333.127709593369</v>
      </c>
    </row>
    <row r="1350" spans="1:5" x14ac:dyDescent="0.2">
      <c r="A1350" s="183">
        <v>2008</v>
      </c>
      <c r="B1350" s="184">
        <v>27</v>
      </c>
      <c r="C1350" s="189">
        <v>290614</v>
      </c>
      <c r="D1350" s="190">
        <v>236755.91086548555</v>
      </c>
      <c r="E1350" s="190">
        <v>50784.023925821035</v>
      </c>
    </row>
    <row r="1351" spans="1:5" x14ac:dyDescent="0.2">
      <c r="A1351" s="183">
        <v>2008</v>
      </c>
      <c r="B1351" s="184">
        <v>28</v>
      </c>
      <c r="C1351" s="189">
        <v>261273.84866399749</v>
      </c>
      <c r="D1351" s="190">
        <v>201489.54205454275</v>
      </c>
      <c r="E1351" s="190">
        <v>45706.652390353185</v>
      </c>
    </row>
    <row r="1352" spans="1:5" x14ac:dyDescent="0.2">
      <c r="A1352" s="183">
        <v>2008</v>
      </c>
      <c r="B1352" s="184">
        <v>29</v>
      </c>
      <c r="C1352" s="189">
        <v>232339.0635212544</v>
      </c>
      <c r="D1352" s="190">
        <v>367469.99878487427</v>
      </c>
      <c r="E1352" s="190">
        <v>41663.831522231885</v>
      </c>
    </row>
    <row r="1353" spans="1:5" x14ac:dyDescent="0.2">
      <c r="A1353" s="183">
        <v>2008</v>
      </c>
      <c r="B1353" s="184">
        <v>30</v>
      </c>
      <c r="C1353" s="189">
        <v>214817.77163111477</v>
      </c>
      <c r="D1353" s="190">
        <v>310734.74220552616</v>
      </c>
      <c r="E1353" s="190">
        <v>37960.299246713119</v>
      </c>
    </row>
    <row r="1354" spans="1:5" x14ac:dyDescent="0.2">
      <c r="A1354" s="183">
        <v>2008</v>
      </c>
      <c r="B1354" s="184">
        <v>31</v>
      </c>
      <c r="C1354" s="189">
        <v>194962.82892019177</v>
      </c>
      <c r="D1354" s="190">
        <v>261561.04713244434</v>
      </c>
      <c r="E1354" s="190">
        <v>34624.427013438515</v>
      </c>
    </row>
    <row r="1355" spans="1:5" x14ac:dyDescent="0.2">
      <c r="A1355" s="183">
        <v>2008</v>
      </c>
      <c r="B1355" s="184">
        <v>32</v>
      </c>
      <c r="C1355" s="189">
        <v>174476.01451945808</v>
      </c>
      <c r="D1355" s="190">
        <v>172383.34906289575</v>
      </c>
      <c r="E1355" s="190">
        <v>31893.79320310372</v>
      </c>
    </row>
    <row r="1356" spans="1:5" x14ac:dyDescent="0.2">
      <c r="A1356" s="183">
        <v>2008</v>
      </c>
      <c r="B1356" s="184">
        <v>33</v>
      </c>
      <c r="C1356" s="189">
        <v>152699.53808560094</v>
      </c>
      <c r="D1356" s="190">
        <v>102835.38595836837</v>
      </c>
      <c r="E1356" s="190">
        <v>28178.849086653892</v>
      </c>
    </row>
    <row r="1357" spans="1:5" x14ac:dyDescent="0.2">
      <c r="A1357" s="183">
        <v>2008</v>
      </c>
      <c r="B1357" s="184">
        <v>34</v>
      </c>
      <c r="C1357" s="189">
        <v>129394.90620212219</v>
      </c>
      <c r="D1357" s="190">
        <v>119051.79189290518</v>
      </c>
      <c r="E1357" s="190">
        <v>20897.998756411886</v>
      </c>
    </row>
    <row r="1358" spans="1:5" x14ac:dyDescent="0.2">
      <c r="A1358" s="183">
        <v>2008</v>
      </c>
      <c r="B1358" s="184">
        <v>35</v>
      </c>
      <c r="C1358" s="189">
        <v>104907.2131991169</v>
      </c>
      <c r="D1358" s="190">
        <v>96521.509852457108</v>
      </c>
      <c r="E1358" s="190">
        <v>14357.285152655697</v>
      </c>
    </row>
    <row r="1359" spans="1:5" x14ac:dyDescent="0.2">
      <c r="A1359" s="183">
        <v>2008</v>
      </c>
      <c r="B1359" s="184">
        <v>36</v>
      </c>
      <c r="C1359" s="189">
        <v>80249.7948199534</v>
      </c>
      <c r="D1359" s="190">
        <v>73835.069345231605</v>
      </c>
      <c r="E1359" s="190">
        <v>8904.2855046583463</v>
      </c>
    </row>
    <row r="1360" spans="1:5" x14ac:dyDescent="0.2">
      <c r="A1360" s="183">
        <v>2008</v>
      </c>
      <c r="B1360" s="184">
        <v>37</v>
      </c>
      <c r="C1360" s="189">
        <v>56999.090457470724</v>
      </c>
      <c r="D1360" s="190">
        <v>52442.897903784622</v>
      </c>
      <c r="E1360" s="190">
        <v>4837.9530774099221</v>
      </c>
    </row>
    <row r="1361" spans="1:5" x14ac:dyDescent="0.2">
      <c r="A1361" s="183">
        <v>2008</v>
      </c>
      <c r="B1361" s="184">
        <v>38</v>
      </c>
      <c r="C1361" s="189">
        <v>0</v>
      </c>
      <c r="D1361" s="190">
        <v>0</v>
      </c>
      <c r="E1361" s="190">
        <v>0</v>
      </c>
    </row>
    <row r="1362" spans="1:5" x14ac:dyDescent="0.2">
      <c r="A1362" s="183">
        <v>2008</v>
      </c>
      <c r="B1362" s="184">
        <v>39</v>
      </c>
      <c r="C1362" s="189">
        <v>0</v>
      </c>
      <c r="D1362" s="190">
        <v>0</v>
      </c>
      <c r="E1362" s="190">
        <v>0</v>
      </c>
    </row>
    <row r="1363" spans="1:5" ht="13.5" thickBot="1" x14ac:dyDescent="0.25">
      <c r="A1363" s="185">
        <v>2008</v>
      </c>
      <c r="B1363" s="186">
        <v>40</v>
      </c>
      <c r="C1363" s="191">
        <v>0</v>
      </c>
      <c r="D1363" s="192">
        <v>0</v>
      </c>
      <c r="E1363" s="190">
        <v>0</v>
      </c>
    </row>
    <row r="1364" spans="1:5" x14ac:dyDescent="0.2">
      <c r="A1364" s="181">
        <v>2009</v>
      </c>
      <c r="B1364" s="182">
        <v>1</v>
      </c>
      <c r="C1364" s="187">
        <v>6894305</v>
      </c>
      <c r="D1364" s="188">
        <v>6816660</v>
      </c>
      <c r="E1364" s="188">
        <v>153536</v>
      </c>
    </row>
    <row r="1365" spans="1:5" x14ac:dyDescent="0.2">
      <c r="A1365" s="183">
        <v>2009</v>
      </c>
      <c r="B1365" s="184">
        <v>2</v>
      </c>
      <c r="C1365" s="189">
        <v>7577453</v>
      </c>
      <c r="D1365" s="190">
        <v>7156173</v>
      </c>
      <c r="E1365" s="190">
        <v>246480</v>
      </c>
    </row>
    <row r="1366" spans="1:5" x14ac:dyDescent="0.2">
      <c r="A1366" s="183">
        <v>2009</v>
      </c>
      <c r="B1366" s="184">
        <v>3</v>
      </c>
      <c r="C1366" s="189">
        <v>7171436</v>
      </c>
      <c r="D1366" s="190">
        <v>7478573</v>
      </c>
      <c r="E1366" s="190">
        <v>241341</v>
      </c>
    </row>
    <row r="1367" spans="1:5" x14ac:dyDescent="0.2">
      <c r="A1367" s="183">
        <v>2009</v>
      </c>
      <c r="B1367" s="184">
        <v>4</v>
      </c>
      <c r="C1367" s="189">
        <v>7206951</v>
      </c>
      <c r="D1367" s="190">
        <v>7782816</v>
      </c>
      <c r="E1367" s="190">
        <v>423984</v>
      </c>
    </row>
    <row r="1368" spans="1:5" x14ac:dyDescent="0.2">
      <c r="A1368" s="183">
        <v>2009</v>
      </c>
      <c r="B1368" s="184">
        <v>5</v>
      </c>
      <c r="C1368" s="189">
        <v>6815407</v>
      </c>
      <c r="D1368" s="190">
        <v>7897721</v>
      </c>
      <c r="E1368" s="190">
        <v>422278</v>
      </c>
    </row>
    <row r="1369" spans="1:5" x14ac:dyDescent="0.2">
      <c r="A1369" s="183">
        <v>2009</v>
      </c>
      <c r="B1369" s="184">
        <v>6</v>
      </c>
      <c r="C1369" s="189">
        <v>7114031</v>
      </c>
      <c r="D1369" s="190">
        <v>7363140</v>
      </c>
      <c r="E1369" s="190">
        <v>420093</v>
      </c>
    </row>
    <row r="1370" spans="1:5" x14ac:dyDescent="0.2">
      <c r="A1370" s="183">
        <v>2009</v>
      </c>
      <c r="B1370" s="184">
        <v>7</v>
      </c>
      <c r="C1370" s="189">
        <v>7264456</v>
      </c>
      <c r="D1370" s="190">
        <v>7167363</v>
      </c>
      <c r="E1370" s="190">
        <v>410379.44440850074</v>
      </c>
    </row>
    <row r="1371" spans="1:5" x14ac:dyDescent="0.2">
      <c r="A1371" s="183">
        <v>2009</v>
      </c>
      <c r="B1371" s="184">
        <v>8</v>
      </c>
      <c r="C1371" s="189">
        <v>7169494</v>
      </c>
      <c r="D1371" s="190">
        <v>6523757</v>
      </c>
      <c r="E1371" s="190">
        <v>398231.24603035807</v>
      </c>
    </row>
    <row r="1372" spans="1:5" x14ac:dyDescent="0.2">
      <c r="A1372" s="183">
        <v>2009</v>
      </c>
      <c r="B1372" s="184">
        <v>9</v>
      </c>
      <c r="C1372" s="189">
        <v>7731896</v>
      </c>
      <c r="D1372" s="190">
        <v>6460313</v>
      </c>
      <c r="E1372" s="190">
        <v>385940.52168722253</v>
      </c>
    </row>
    <row r="1373" spans="1:5" x14ac:dyDescent="0.2">
      <c r="A1373" s="183">
        <v>2009</v>
      </c>
      <c r="B1373" s="184">
        <v>10</v>
      </c>
      <c r="C1373" s="189">
        <v>6853501</v>
      </c>
      <c r="D1373" s="190">
        <v>5859766</v>
      </c>
      <c r="E1373" s="190">
        <v>370835.97067948332</v>
      </c>
    </row>
    <row r="1374" spans="1:5" x14ac:dyDescent="0.2">
      <c r="A1374" s="183">
        <v>2009</v>
      </c>
      <c r="B1374" s="184">
        <v>11</v>
      </c>
      <c r="C1374" s="189">
        <v>6198790</v>
      </c>
      <c r="D1374" s="190">
        <v>4806375</v>
      </c>
      <c r="E1374" s="190">
        <v>356202.58440722449</v>
      </c>
    </row>
    <row r="1375" spans="1:5" x14ac:dyDescent="0.2">
      <c r="A1375" s="183">
        <v>2009</v>
      </c>
      <c r="B1375" s="184">
        <v>12</v>
      </c>
      <c r="C1375" s="189">
        <v>6122786</v>
      </c>
      <c r="D1375" s="190">
        <v>4430769</v>
      </c>
      <c r="E1375" s="190">
        <v>337202.64838275092</v>
      </c>
    </row>
    <row r="1376" spans="1:5" x14ac:dyDescent="0.2">
      <c r="A1376" s="183">
        <v>2009</v>
      </c>
      <c r="B1376" s="184">
        <v>13</v>
      </c>
      <c r="C1376" s="189">
        <v>5397851</v>
      </c>
      <c r="D1376" s="190">
        <v>3455214</v>
      </c>
      <c r="E1376" s="190">
        <v>317260.43790240196</v>
      </c>
    </row>
    <row r="1377" spans="1:5" x14ac:dyDescent="0.2">
      <c r="A1377" s="183">
        <v>2009</v>
      </c>
      <c r="B1377" s="184">
        <v>14</v>
      </c>
      <c r="C1377" s="189">
        <v>5860695</v>
      </c>
      <c r="D1377" s="190">
        <v>3497365</v>
      </c>
      <c r="E1377" s="190">
        <v>295936.60978128779</v>
      </c>
    </row>
    <row r="1378" spans="1:5" x14ac:dyDescent="0.2">
      <c r="A1378" s="183">
        <v>2009</v>
      </c>
      <c r="B1378" s="184">
        <v>15</v>
      </c>
      <c r="C1378" s="189">
        <v>4824388</v>
      </c>
      <c r="D1378" s="190">
        <v>3100323</v>
      </c>
      <c r="E1378" s="190">
        <v>273197.77084476216</v>
      </c>
    </row>
    <row r="1379" spans="1:5" x14ac:dyDescent="0.2">
      <c r="A1379" s="183">
        <v>2009</v>
      </c>
      <c r="B1379" s="184">
        <v>16</v>
      </c>
      <c r="C1379" s="189">
        <v>4364650</v>
      </c>
      <c r="D1379" s="190">
        <v>2309953</v>
      </c>
      <c r="E1379" s="190">
        <v>248162.85510591342</v>
      </c>
    </row>
    <row r="1380" spans="1:5" x14ac:dyDescent="0.2">
      <c r="A1380" s="183">
        <v>2009</v>
      </c>
      <c r="B1380" s="184">
        <v>17</v>
      </c>
      <c r="C1380" s="189">
        <v>3762913</v>
      </c>
      <c r="D1380" s="190">
        <v>1795732</v>
      </c>
      <c r="E1380" s="190">
        <v>225265.11696287451</v>
      </c>
    </row>
    <row r="1381" spans="1:5" x14ac:dyDescent="0.2">
      <c r="A1381" s="183">
        <v>2009</v>
      </c>
      <c r="B1381" s="184">
        <v>18</v>
      </c>
      <c r="C1381" s="189">
        <v>3291221</v>
      </c>
      <c r="D1381" s="190">
        <v>1549599</v>
      </c>
      <c r="E1381" s="190">
        <v>201189.20067863693</v>
      </c>
    </row>
    <row r="1382" spans="1:5" x14ac:dyDescent="0.2">
      <c r="A1382" s="183">
        <v>2009</v>
      </c>
      <c r="B1382" s="184">
        <v>19</v>
      </c>
      <c r="C1382" s="189">
        <v>2886549</v>
      </c>
      <c r="D1382" s="190">
        <v>1407231</v>
      </c>
      <c r="E1382" s="190">
        <v>178403.73325790084</v>
      </c>
    </row>
    <row r="1383" spans="1:5" x14ac:dyDescent="0.2">
      <c r="A1383" s="183">
        <v>2009</v>
      </c>
      <c r="B1383" s="184">
        <v>20</v>
      </c>
      <c r="C1383" s="189">
        <v>2467127</v>
      </c>
      <c r="D1383" s="190">
        <v>1468166</v>
      </c>
      <c r="E1383" s="190">
        <v>157734.28520093905</v>
      </c>
    </row>
    <row r="1384" spans="1:5" x14ac:dyDescent="0.2">
      <c r="A1384" s="183">
        <v>2009</v>
      </c>
      <c r="B1384" s="184">
        <v>21</v>
      </c>
      <c r="C1384" s="189">
        <v>1961296</v>
      </c>
      <c r="D1384" s="190">
        <v>1252755</v>
      </c>
      <c r="E1384" s="190">
        <v>139163.48977536144</v>
      </c>
    </row>
    <row r="1385" spans="1:5" x14ac:dyDescent="0.2">
      <c r="A1385" s="183">
        <v>2009</v>
      </c>
      <c r="B1385" s="184">
        <v>22</v>
      </c>
      <c r="C1385" s="189">
        <v>1567806</v>
      </c>
      <c r="D1385" s="190">
        <v>957244</v>
      </c>
      <c r="E1385" s="190">
        <v>122001.38465717863</v>
      </c>
    </row>
    <row r="1386" spans="1:5" x14ac:dyDescent="0.2">
      <c r="A1386" s="183">
        <v>2009</v>
      </c>
      <c r="B1386" s="184">
        <v>23</v>
      </c>
      <c r="C1386" s="189">
        <v>1244995</v>
      </c>
      <c r="D1386" s="190">
        <v>939270</v>
      </c>
      <c r="E1386" s="190">
        <v>107504.59997570157</v>
      </c>
    </row>
    <row r="1387" spans="1:5" x14ac:dyDescent="0.2">
      <c r="A1387" s="183">
        <v>2009</v>
      </c>
      <c r="B1387" s="184">
        <v>24</v>
      </c>
      <c r="C1387" s="189">
        <v>993078</v>
      </c>
      <c r="D1387" s="190">
        <v>677923</v>
      </c>
      <c r="E1387" s="190">
        <v>94842.949168749008</v>
      </c>
    </row>
    <row r="1388" spans="1:5" x14ac:dyDescent="0.2">
      <c r="A1388" s="183">
        <v>2009</v>
      </c>
      <c r="B1388" s="184">
        <v>25</v>
      </c>
      <c r="C1388" s="189">
        <v>759485</v>
      </c>
      <c r="D1388" s="190">
        <v>513609.97859330015</v>
      </c>
      <c r="E1388" s="190">
        <v>86072.904074443533</v>
      </c>
    </row>
    <row r="1389" spans="1:5" x14ac:dyDescent="0.2">
      <c r="A1389" s="183">
        <v>2009</v>
      </c>
      <c r="B1389" s="184">
        <v>26</v>
      </c>
      <c r="C1389" s="189">
        <v>448178</v>
      </c>
      <c r="D1389" s="190">
        <v>312386.83324263495</v>
      </c>
      <c r="E1389" s="190">
        <v>76863.363671239465</v>
      </c>
    </row>
    <row r="1390" spans="1:5" x14ac:dyDescent="0.2">
      <c r="A1390" s="183">
        <v>2009</v>
      </c>
      <c r="B1390" s="184">
        <v>27</v>
      </c>
      <c r="C1390" s="189">
        <v>304201</v>
      </c>
      <c r="D1390" s="190">
        <v>258016.81594845856</v>
      </c>
      <c r="E1390" s="190">
        <v>69291.92569995657</v>
      </c>
    </row>
    <row r="1391" spans="1:5" x14ac:dyDescent="0.2">
      <c r="A1391" s="183">
        <v>2009</v>
      </c>
      <c r="B1391" s="184">
        <v>28</v>
      </c>
      <c r="C1391" s="189">
        <v>262313</v>
      </c>
      <c r="D1391" s="190">
        <v>213030.49115242099</v>
      </c>
      <c r="E1391" s="190">
        <v>62364.139676135215</v>
      </c>
    </row>
    <row r="1392" spans="1:5" x14ac:dyDescent="0.2">
      <c r="A1392" s="183">
        <v>2009</v>
      </c>
      <c r="B1392" s="184">
        <v>29</v>
      </c>
      <c r="C1392" s="189">
        <v>233263.13399175211</v>
      </c>
      <c r="D1392" s="190">
        <v>182167.25026754395</v>
      </c>
      <c r="E1392" s="190">
        <v>56847.939470706813</v>
      </c>
    </row>
    <row r="1393" spans="1:5" x14ac:dyDescent="0.2">
      <c r="A1393" s="183">
        <v>2009</v>
      </c>
      <c r="B1393" s="184">
        <v>30</v>
      </c>
      <c r="C1393" s="189">
        <v>215672.15554871317</v>
      </c>
      <c r="D1393" s="190">
        <v>331042.27610646037</v>
      </c>
      <c r="E1393" s="190">
        <v>51794.679342334886</v>
      </c>
    </row>
    <row r="1394" spans="1:5" x14ac:dyDescent="0.2">
      <c r="A1394" s="183">
        <v>2009</v>
      </c>
      <c r="B1394" s="184">
        <v>31</v>
      </c>
      <c r="C1394" s="189">
        <v>195738.2447728659</v>
      </c>
      <c r="D1394" s="190">
        <v>274097.89487125014</v>
      </c>
      <c r="E1394" s="190">
        <v>47243.070527912343</v>
      </c>
    </row>
    <row r="1395" spans="1:5" x14ac:dyDescent="0.2">
      <c r="A1395" s="183">
        <v>2009</v>
      </c>
      <c r="B1395" s="184">
        <v>32</v>
      </c>
      <c r="C1395" s="189">
        <v>175169.94919571973</v>
      </c>
      <c r="D1395" s="190">
        <v>236433.28896109946</v>
      </c>
      <c r="E1395" s="190">
        <v>43517.275278290457</v>
      </c>
    </row>
    <row r="1396" spans="1:5" x14ac:dyDescent="0.2">
      <c r="A1396" s="183">
        <v>2009</v>
      </c>
      <c r="B1396" s="184">
        <v>33</v>
      </c>
      <c r="C1396" s="189">
        <v>153306.86227751683</v>
      </c>
      <c r="D1396" s="190">
        <v>153880.50113320912</v>
      </c>
      <c r="E1396" s="190">
        <v>38448.444339006623</v>
      </c>
    </row>
    <row r="1397" spans="1:5" x14ac:dyDescent="0.2">
      <c r="A1397" s="183">
        <v>2009</v>
      </c>
      <c r="B1397" s="184">
        <v>34</v>
      </c>
      <c r="C1397" s="189">
        <v>129909.54205389001</v>
      </c>
      <c r="D1397" s="190">
        <v>91660.305213229876</v>
      </c>
      <c r="E1397" s="190">
        <v>28514.136241394073</v>
      </c>
    </row>
    <row r="1398" spans="1:5" x14ac:dyDescent="0.2">
      <c r="A1398" s="183">
        <v>2009</v>
      </c>
      <c r="B1398" s="184">
        <v>35</v>
      </c>
      <c r="C1398" s="189">
        <v>105324.4553812549</v>
      </c>
      <c r="D1398" s="190">
        <v>107970.12885806183</v>
      </c>
      <c r="E1398" s="190">
        <v>19589.702807009784</v>
      </c>
    </row>
    <row r="1399" spans="1:5" x14ac:dyDescent="0.2">
      <c r="A1399" s="183">
        <v>2009</v>
      </c>
      <c r="B1399" s="184">
        <v>36</v>
      </c>
      <c r="C1399" s="189">
        <v>80568.96829226031</v>
      </c>
      <c r="D1399" s="190">
        <v>82592.801994442154</v>
      </c>
      <c r="E1399" s="190">
        <v>12149.393488417065</v>
      </c>
    </row>
    <row r="1400" spans="1:5" x14ac:dyDescent="0.2">
      <c r="A1400" s="183">
        <v>2009</v>
      </c>
      <c r="B1400" s="184">
        <v>37</v>
      </c>
      <c r="C1400" s="189">
        <v>57225.790072846226</v>
      </c>
      <c r="D1400" s="190">
        <v>58663.26016881784</v>
      </c>
      <c r="E1400" s="190">
        <v>6601.1130915783351</v>
      </c>
    </row>
    <row r="1401" spans="1:5" x14ac:dyDescent="0.2">
      <c r="A1401" s="183">
        <v>2009</v>
      </c>
      <c r="B1401" s="184">
        <v>38</v>
      </c>
      <c r="C1401" s="189">
        <v>0</v>
      </c>
      <c r="D1401" s="190">
        <v>0</v>
      </c>
      <c r="E1401" s="190">
        <v>0</v>
      </c>
    </row>
    <row r="1402" spans="1:5" x14ac:dyDescent="0.2">
      <c r="A1402" s="183">
        <v>2009</v>
      </c>
      <c r="B1402" s="184">
        <v>39</v>
      </c>
      <c r="C1402" s="189">
        <v>0</v>
      </c>
      <c r="D1402" s="190">
        <v>0</v>
      </c>
      <c r="E1402" s="190">
        <v>0</v>
      </c>
    </row>
    <row r="1403" spans="1:5" ht="13.5" thickBot="1" x14ac:dyDescent="0.25">
      <c r="A1403" s="185">
        <v>2009</v>
      </c>
      <c r="B1403" s="186">
        <v>40</v>
      </c>
      <c r="C1403" s="191">
        <v>0</v>
      </c>
      <c r="D1403" s="192">
        <v>0</v>
      </c>
      <c r="E1403" s="190">
        <v>0</v>
      </c>
    </row>
    <row r="1404" spans="1:5" x14ac:dyDescent="0.2">
      <c r="A1404" s="181">
        <v>2010</v>
      </c>
      <c r="B1404" s="182">
        <v>1</v>
      </c>
      <c r="C1404" s="187">
        <v>6005318</v>
      </c>
      <c r="D1404" s="188">
        <v>5118470</v>
      </c>
      <c r="E1404" s="188">
        <v>163464</v>
      </c>
    </row>
    <row r="1405" spans="1:5" x14ac:dyDescent="0.2">
      <c r="A1405" s="183">
        <v>2010</v>
      </c>
      <c r="B1405" s="184">
        <v>2</v>
      </c>
      <c r="C1405" s="189">
        <v>6005318</v>
      </c>
      <c r="D1405" s="190">
        <v>5118470</v>
      </c>
      <c r="E1405" s="190">
        <v>215911</v>
      </c>
    </row>
    <row r="1406" spans="1:5" x14ac:dyDescent="0.2">
      <c r="A1406" s="183">
        <v>2010</v>
      </c>
      <c r="B1406" s="184">
        <v>3</v>
      </c>
      <c r="C1406" s="189">
        <v>5932302.5290000001</v>
      </c>
      <c r="D1406" s="190">
        <v>5003801.1969999997</v>
      </c>
      <c r="E1406" s="190">
        <v>487765</v>
      </c>
    </row>
    <row r="1407" spans="1:5" x14ac:dyDescent="0.2">
      <c r="A1407" s="183">
        <v>2010</v>
      </c>
      <c r="B1407" s="184">
        <v>4</v>
      </c>
      <c r="C1407" s="189">
        <v>5864716.7920000004</v>
      </c>
      <c r="D1407" s="190">
        <v>4928957.0970000001</v>
      </c>
      <c r="E1407" s="190">
        <v>483963</v>
      </c>
    </row>
    <row r="1408" spans="1:5" x14ac:dyDescent="0.2">
      <c r="A1408" s="183">
        <v>2010</v>
      </c>
      <c r="B1408" s="184">
        <v>5</v>
      </c>
      <c r="C1408" s="189">
        <v>5773732.3389999997</v>
      </c>
      <c r="D1408" s="190">
        <v>4825474.301</v>
      </c>
      <c r="E1408" s="190">
        <v>479995</v>
      </c>
    </row>
    <row r="1409" spans="1:5" x14ac:dyDescent="0.2">
      <c r="A1409" s="183">
        <v>2010</v>
      </c>
      <c r="B1409" s="184">
        <v>6</v>
      </c>
      <c r="C1409" s="189">
        <v>5675302.1660000002</v>
      </c>
      <c r="D1409" s="190">
        <v>4765616.8279999997</v>
      </c>
      <c r="E1409" s="190">
        <v>469791.38170648628</v>
      </c>
    </row>
    <row r="1410" spans="1:5" x14ac:dyDescent="0.2">
      <c r="A1410" s="183">
        <v>2010</v>
      </c>
      <c r="B1410" s="184">
        <v>7</v>
      </c>
      <c r="C1410" s="189">
        <v>5583918.841</v>
      </c>
      <c r="D1410" s="190">
        <v>4684372.2089999998</v>
      </c>
      <c r="E1410" s="190">
        <v>458928.6805840843</v>
      </c>
    </row>
    <row r="1411" spans="1:5" x14ac:dyDescent="0.2">
      <c r="A1411" s="183">
        <v>2010</v>
      </c>
      <c r="B1411" s="184">
        <v>8</v>
      </c>
      <c r="C1411" s="189">
        <v>5472635.9970000004</v>
      </c>
      <c r="D1411" s="190">
        <v>4572118.8210000005</v>
      </c>
      <c r="E1411" s="190">
        <v>445343.31043673091</v>
      </c>
    </row>
    <row r="1412" spans="1:5" x14ac:dyDescent="0.2">
      <c r="A1412" s="183">
        <v>2010</v>
      </c>
      <c r="B1412" s="184">
        <v>9</v>
      </c>
      <c r="C1412" s="189">
        <v>5351870.1189999999</v>
      </c>
      <c r="D1412" s="190">
        <v>4453147.5010000002</v>
      </c>
      <c r="E1412" s="190">
        <v>431598.55303459568</v>
      </c>
    </row>
    <row r="1413" spans="1:5" x14ac:dyDescent="0.2">
      <c r="A1413" s="183">
        <v>2010</v>
      </c>
      <c r="B1413" s="184">
        <v>10</v>
      </c>
      <c r="C1413" s="189">
        <v>5217877.4790000003</v>
      </c>
      <c r="D1413" s="190">
        <v>4304947.1229999997</v>
      </c>
      <c r="E1413" s="190">
        <v>414707.08403134666</v>
      </c>
    </row>
    <row r="1414" spans="1:5" x14ac:dyDescent="0.2">
      <c r="A1414" s="183">
        <v>2010</v>
      </c>
      <c r="B1414" s="184">
        <v>11</v>
      </c>
      <c r="C1414" s="189">
        <v>5042734.4639999997</v>
      </c>
      <c r="D1414" s="190">
        <v>4075611.4279999998</v>
      </c>
      <c r="E1414" s="190">
        <v>398342.52009933826</v>
      </c>
    </row>
    <row r="1415" spans="1:5" x14ac:dyDescent="0.2">
      <c r="A1415" s="183">
        <v>2010</v>
      </c>
      <c r="B1415" s="184">
        <v>12</v>
      </c>
      <c r="C1415" s="189">
        <v>4803598.8329999996</v>
      </c>
      <c r="D1415" s="190">
        <v>3799298.5690000001</v>
      </c>
      <c r="E1415" s="190">
        <v>377094.82923738082</v>
      </c>
    </row>
    <row r="1416" spans="1:5" x14ac:dyDescent="0.2">
      <c r="A1416" s="183">
        <v>2010</v>
      </c>
      <c r="B1416" s="184">
        <v>13</v>
      </c>
      <c r="C1416" s="189">
        <v>4537805.6660000002</v>
      </c>
      <c r="D1416" s="190">
        <v>3539744.628</v>
      </c>
      <c r="E1416" s="190">
        <v>354793.38975649275</v>
      </c>
    </row>
    <row r="1417" spans="1:5" x14ac:dyDescent="0.2">
      <c r="A1417" s="183">
        <v>2010</v>
      </c>
      <c r="B1417" s="184">
        <v>14</v>
      </c>
      <c r="C1417" s="189">
        <v>4236786.1140000001</v>
      </c>
      <c r="D1417" s="190">
        <v>3280696.7919999999</v>
      </c>
      <c r="E1417" s="190">
        <v>330946.88272997754</v>
      </c>
    </row>
    <row r="1418" spans="1:5" x14ac:dyDescent="0.2">
      <c r="A1418" s="183">
        <v>2010</v>
      </c>
      <c r="B1418" s="184">
        <v>15</v>
      </c>
      <c r="C1418" s="189">
        <v>3919407.5750000002</v>
      </c>
      <c r="D1418" s="190">
        <v>2985790.6379999998</v>
      </c>
      <c r="E1418" s="190">
        <v>305517.96446094755</v>
      </c>
    </row>
    <row r="1419" spans="1:5" x14ac:dyDescent="0.2">
      <c r="A1419" s="183">
        <v>2010</v>
      </c>
      <c r="B1419" s="184">
        <v>16</v>
      </c>
      <c r="C1419" s="189">
        <v>3570671.8080000002</v>
      </c>
      <c r="D1419" s="190">
        <v>2738317.9169999999</v>
      </c>
      <c r="E1419" s="190">
        <v>277521.33596235508</v>
      </c>
    </row>
    <row r="1420" spans="1:5" x14ac:dyDescent="0.2">
      <c r="A1420" s="183">
        <v>2010</v>
      </c>
      <c r="B1420" s="184">
        <v>17</v>
      </c>
      <c r="C1420" s="189">
        <v>3189218.7859999998</v>
      </c>
      <c r="D1420" s="190">
        <v>2488247.4300000002</v>
      </c>
      <c r="E1420" s="190">
        <v>251914.72018877266</v>
      </c>
    </row>
    <row r="1421" spans="1:5" x14ac:dyDescent="0.2">
      <c r="A1421" s="183">
        <v>2010</v>
      </c>
      <c r="B1421" s="184">
        <v>18</v>
      </c>
      <c r="C1421" s="189">
        <v>2753306.5690000001</v>
      </c>
      <c r="D1421" s="190">
        <v>2263411.3149999999</v>
      </c>
      <c r="E1421" s="190">
        <v>224990.54393013072</v>
      </c>
    </row>
    <row r="1422" spans="1:5" x14ac:dyDescent="0.2">
      <c r="A1422" s="183">
        <v>2010</v>
      </c>
      <c r="B1422" s="184">
        <v>19</v>
      </c>
      <c r="C1422" s="189">
        <v>2301152.497</v>
      </c>
      <c r="D1422" s="190">
        <v>2035113.676</v>
      </c>
      <c r="E1422" s="190">
        <v>199509.48087405568</v>
      </c>
    </row>
    <row r="1423" spans="1:5" x14ac:dyDescent="0.2">
      <c r="A1423" s="183">
        <v>2010</v>
      </c>
      <c r="B1423" s="184">
        <v>20</v>
      </c>
      <c r="C1423" s="189">
        <v>1847950.4369999999</v>
      </c>
      <c r="D1423" s="190">
        <v>1801562.726</v>
      </c>
      <c r="E1423" s="190">
        <v>176394.76922261057</v>
      </c>
    </row>
    <row r="1424" spans="1:5" x14ac:dyDescent="0.2">
      <c r="A1424" s="183">
        <v>2010</v>
      </c>
      <c r="B1424" s="184">
        <v>21</v>
      </c>
      <c r="C1424" s="189">
        <v>1449668.1869999999</v>
      </c>
      <c r="D1424" s="190">
        <v>1582560.8330000001</v>
      </c>
      <c r="E1424" s="190">
        <v>155626.98770192204</v>
      </c>
    </row>
    <row r="1425" spans="1:5" x14ac:dyDescent="0.2">
      <c r="A1425" s="183">
        <v>2010</v>
      </c>
      <c r="B1425" s="184">
        <v>22</v>
      </c>
      <c r="C1425" s="189">
        <v>1100684.075</v>
      </c>
      <c r="D1425" s="190">
        <v>1364800.8119999999</v>
      </c>
      <c r="E1425" s="190">
        <v>136434.54917887342</v>
      </c>
    </row>
    <row r="1426" spans="1:5" x14ac:dyDescent="0.2">
      <c r="A1426" s="183">
        <v>2010</v>
      </c>
      <c r="B1426" s="184">
        <v>23</v>
      </c>
      <c r="C1426" s="189">
        <v>833406.66319999995</v>
      </c>
      <c r="D1426" s="190">
        <v>1165976.956</v>
      </c>
      <c r="E1426" s="190">
        <v>120222.74725450778</v>
      </c>
    </row>
    <row r="1427" spans="1:5" x14ac:dyDescent="0.2">
      <c r="A1427" s="183">
        <v>2010</v>
      </c>
      <c r="B1427" s="184">
        <v>24</v>
      </c>
      <c r="C1427" s="189">
        <v>639971.22530000005</v>
      </c>
      <c r="D1427" s="190">
        <v>1033405.838</v>
      </c>
      <c r="E1427" s="190">
        <v>106063.18156956827</v>
      </c>
    </row>
    <row r="1428" spans="1:5" x14ac:dyDescent="0.2">
      <c r="A1428" s="183">
        <v>2010</v>
      </c>
      <c r="B1428" s="184">
        <v>25</v>
      </c>
      <c r="C1428" s="189">
        <v>492596.02350000001</v>
      </c>
      <c r="D1428" s="190">
        <v>895749.15899999999</v>
      </c>
      <c r="E1428" s="190">
        <v>96255.611335163121</v>
      </c>
    </row>
    <row r="1429" spans="1:5" x14ac:dyDescent="0.2">
      <c r="A1429" s="183">
        <v>2010</v>
      </c>
      <c r="B1429" s="184">
        <v>26</v>
      </c>
      <c r="C1429" s="189">
        <v>377986.58720000001</v>
      </c>
      <c r="D1429" s="190">
        <v>810688.18259999994</v>
      </c>
      <c r="E1429" s="190">
        <v>85956.552053282794</v>
      </c>
    </row>
    <row r="1430" spans="1:5" x14ac:dyDescent="0.2">
      <c r="A1430" s="183">
        <v>2010</v>
      </c>
      <c r="B1430" s="184">
        <v>27</v>
      </c>
      <c r="C1430" s="189">
        <v>308766.32410000003</v>
      </c>
      <c r="D1430" s="190">
        <v>743206.48219999997</v>
      </c>
      <c r="E1430" s="190">
        <v>77489.388101410354</v>
      </c>
    </row>
    <row r="1431" spans="1:5" x14ac:dyDescent="0.2">
      <c r="A1431" s="183">
        <v>2010</v>
      </c>
      <c r="B1431" s="184">
        <v>28</v>
      </c>
      <c r="C1431" s="189">
        <v>251926.4528</v>
      </c>
      <c r="D1431" s="190">
        <v>711649.16429999995</v>
      </c>
      <c r="E1431" s="190">
        <v>69742.022236475881</v>
      </c>
    </row>
    <row r="1432" spans="1:5" x14ac:dyDescent="0.2">
      <c r="A1432" s="183">
        <v>2010</v>
      </c>
      <c r="B1432" s="184">
        <v>29</v>
      </c>
      <c r="C1432" s="189">
        <v>202310.53690000001</v>
      </c>
      <c r="D1432" s="190">
        <v>639801.64769999997</v>
      </c>
      <c r="E1432" s="190">
        <v>63573.237428640918</v>
      </c>
    </row>
    <row r="1433" spans="1:5" x14ac:dyDescent="0.2">
      <c r="A1433" s="183">
        <v>2010</v>
      </c>
      <c r="B1433" s="184">
        <v>30</v>
      </c>
      <c r="C1433" s="189">
        <v>169045.7218</v>
      </c>
      <c r="D1433" s="190">
        <v>568946.78289999999</v>
      </c>
      <c r="E1433" s="190">
        <v>57922.16002951705</v>
      </c>
    </row>
    <row r="1434" spans="1:5" x14ac:dyDescent="0.2">
      <c r="A1434" s="183">
        <v>2010</v>
      </c>
      <c r="B1434" s="184">
        <v>31</v>
      </c>
      <c r="C1434" s="189">
        <v>141250.4584</v>
      </c>
      <c r="D1434" s="190">
        <v>526041.02919999999</v>
      </c>
      <c r="E1434" s="190">
        <v>52832.080942469685</v>
      </c>
    </row>
    <row r="1435" spans="1:5" x14ac:dyDescent="0.2">
      <c r="A1435" s="183">
        <v>2010</v>
      </c>
      <c r="B1435" s="184">
        <v>32</v>
      </c>
      <c r="C1435" s="189">
        <v>126407.77304666056</v>
      </c>
      <c r="D1435" s="190">
        <v>477420.6826</v>
      </c>
      <c r="E1435" s="190">
        <v>48665.511877345234</v>
      </c>
    </row>
    <row r="1436" spans="1:5" x14ac:dyDescent="0.2">
      <c r="A1436" s="183">
        <v>2010</v>
      </c>
      <c r="B1436" s="184">
        <v>33</v>
      </c>
      <c r="C1436" s="189">
        <v>110630.7282855884</v>
      </c>
      <c r="D1436" s="190">
        <v>427253.02260000003</v>
      </c>
      <c r="E1436" s="190">
        <v>42997.021589235839</v>
      </c>
    </row>
    <row r="1437" spans="1:5" x14ac:dyDescent="0.2">
      <c r="A1437" s="183">
        <v>2010</v>
      </c>
      <c r="B1437" s="184">
        <v>34</v>
      </c>
      <c r="C1437" s="189">
        <v>93746.535772501054</v>
      </c>
      <c r="D1437" s="190">
        <v>373927.26659999997</v>
      </c>
      <c r="E1437" s="190">
        <v>31887.452214179993</v>
      </c>
    </row>
    <row r="1438" spans="1:5" x14ac:dyDescent="0.2">
      <c r="A1438" s="183">
        <v>2010</v>
      </c>
      <c r="B1438" s="184">
        <v>35</v>
      </c>
      <c r="C1438" s="189">
        <v>76005.216152806403</v>
      </c>
      <c r="D1438" s="190">
        <v>316859.39720000001</v>
      </c>
      <c r="E1438" s="190">
        <v>21907.228991972152</v>
      </c>
    </row>
    <row r="1439" spans="1:5" x14ac:dyDescent="0.2">
      <c r="A1439" s="183">
        <v>2010</v>
      </c>
      <c r="B1439" s="184">
        <v>36</v>
      </c>
      <c r="C1439" s="189">
        <v>58140.930594849371</v>
      </c>
      <c r="D1439" s="190">
        <v>256894.47380000001</v>
      </c>
      <c r="E1439" s="190">
        <v>13586.706643098643</v>
      </c>
    </row>
    <row r="1440" spans="1:5" x14ac:dyDescent="0.2">
      <c r="A1440" s="183">
        <v>2010</v>
      </c>
      <c r="B1440" s="184">
        <v>37</v>
      </c>
      <c r="C1440" s="189">
        <v>41295.808539978403</v>
      </c>
      <c r="D1440" s="190">
        <v>196513.93059999999</v>
      </c>
      <c r="E1440" s="190">
        <v>7382.0464518412837</v>
      </c>
    </row>
    <row r="1441" spans="1:5" x14ac:dyDescent="0.2">
      <c r="A1441" s="183">
        <v>2010</v>
      </c>
      <c r="B1441" s="184">
        <v>38</v>
      </c>
      <c r="C1441" s="189">
        <v>0</v>
      </c>
      <c r="D1441" s="190">
        <v>139578.1177</v>
      </c>
      <c r="E1441" s="190">
        <v>0</v>
      </c>
    </row>
    <row r="1442" spans="1:5" x14ac:dyDescent="0.2">
      <c r="A1442" s="183">
        <v>2010</v>
      </c>
      <c r="B1442" s="184">
        <v>39</v>
      </c>
      <c r="C1442" s="189">
        <v>0</v>
      </c>
      <c r="D1442" s="190">
        <v>0</v>
      </c>
      <c r="E1442" s="190">
        <v>0</v>
      </c>
    </row>
    <row r="1443" spans="1:5" ht="13.5" thickBot="1" x14ac:dyDescent="0.25">
      <c r="A1443" s="185">
        <v>2010</v>
      </c>
      <c r="B1443" s="186">
        <v>40</v>
      </c>
      <c r="C1443" s="191">
        <v>0</v>
      </c>
      <c r="D1443" s="192">
        <v>0</v>
      </c>
      <c r="E1443" s="190">
        <v>0</v>
      </c>
    </row>
    <row r="1444" spans="1:5" x14ac:dyDescent="0.2">
      <c r="A1444" s="181">
        <v>2011</v>
      </c>
      <c r="B1444" s="182">
        <v>1</v>
      </c>
      <c r="C1444" s="187">
        <v>6951598</v>
      </c>
      <c r="D1444" s="188">
        <v>5069696</v>
      </c>
      <c r="E1444" s="188">
        <v>284544</v>
      </c>
    </row>
    <row r="1445" spans="1:5" x14ac:dyDescent="0.2">
      <c r="A1445" s="183">
        <v>2011</v>
      </c>
      <c r="B1445" s="184">
        <v>2</v>
      </c>
      <c r="C1445" s="189">
        <v>6867077.2130000005</v>
      </c>
      <c r="D1445" s="190">
        <v>4956119.8779999996</v>
      </c>
      <c r="E1445" s="190">
        <v>731103</v>
      </c>
    </row>
    <row r="1446" spans="1:5" x14ac:dyDescent="0.2">
      <c r="A1446" s="183">
        <v>2011</v>
      </c>
      <c r="B1446" s="184">
        <v>3</v>
      </c>
      <c r="C1446" s="189">
        <v>6788841.7439999999</v>
      </c>
      <c r="D1446" s="190">
        <v>4881988.9689999996</v>
      </c>
      <c r="E1446" s="190">
        <v>727826</v>
      </c>
    </row>
    <row r="1447" spans="1:5" x14ac:dyDescent="0.2">
      <c r="A1447" s="183">
        <v>2011</v>
      </c>
      <c r="B1447" s="184">
        <v>4</v>
      </c>
      <c r="C1447" s="189">
        <v>6683520.5360000003</v>
      </c>
      <c r="D1447" s="190">
        <v>4779492.2630000003</v>
      </c>
      <c r="E1447" s="190">
        <v>726383</v>
      </c>
    </row>
    <row r="1448" spans="1:5" x14ac:dyDescent="0.2">
      <c r="A1448" s="183">
        <v>2011</v>
      </c>
      <c r="B1448" s="184">
        <v>5</v>
      </c>
      <c r="C1448" s="189">
        <v>6569580.3600000003</v>
      </c>
      <c r="D1448" s="190">
        <v>4720205.1730000004</v>
      </c>
      <c r="E1448" s="190">
        <v>716783.68093612266</v>
      </c>
    </row>
    <row r="1449" spans="1:5" x14ac:dyDescent="0.2">
      <c r="A1449" s="183">
        <v>2011</v>
      </c>
      <c r="B1449" s="184">
        <v>6</v>
      </c>
      <c r="C1449" s="189">
        <v>6463797.4289999995</v>
      </c>
      <c r="D1449" s="190">
        <v>4639734.7350000003</v>
      </c>
      <c r="E1449" s="190">
        <v>701546.46579994017</v>
      </c>
    </row>
    <row r="1450" spans="1:5" x14ac:dyDescent="0.2">
      <c r="A1450" s="183">
        <v>2011</v>
      </c>
      <c r="B1450" s="184">
        <v>7</v>
      </c>
      <c r="C1450" s="189">
        <v>6334979.3380000005</v>
      </c>
      <c r="D1450" s="190">
        <v>4528551.0120000001</v>
      </c>
      <c r="E1450" s="190">
        <v>685325.03246120911</v>
      </c>
    </row>
    <row r="1451" spans="1:5" x14ac:dyDescent="0.2">
      <c r="A1451" s="183">
        <v>2011</v>
      </c>
      <c r="B1451" s="184">
        <v>8</v>
      </c>
      <c r="C1451" s="189">
        <v>6195183.9380000001</v>
      </c>
      <c r="D1451" s="190">
        <v>4410713.3720000004</v>
      </c>
      <c r="E1451" s="190">
        <v>665037.79692521458</v>
      </c>
    </row>
    <row r="1452" spans="1:5" x14ac:dyDescent="0.2">
      <c r="A1452" s="183">
        <v>2011</v>
      </c>
      <c r="B1452" s="184">
        <v>9</v>
      </c>
      <c r="C1452" s="189">
        <v>6040077.5860000001</v>
      </c>
      <c r="D1452" s="190">
        <v>4263925.1979999999</v>
      </c>
      <c r="E1452" s="190">
        <v>644512.54602827493</v>
      </c>
    </row>
    <row r="1453" spans="1:5" x14ac:dyDescent="0.2">
      <c r="A1453" s="183">
        <v>2011</v>
      </c>
      <c r="B1453" s="184">
        <v>10</v>
      </c>
      <c r="C1453" s="189">
        <v>5837336.6430000002</v>
      </c>
      <c r="D1453" s="190">
        <v>4036774.8470000001</v>
      </c>
      <c r="E1453" s="190">
        <v>619288.26384082029</v>
      </c>
    </row>
    <row r="1454" spans="1:5" x14ac:dyDescent="0.2">
      <c r="A1454" s="183">
        <v>2011</v>
      </c>
      <c r="B1454" s="184">
        <v>11</v>
      </c>
      <c r="C1454" s="189">
        <v>5560519.5329999998</v>
      </c>
      <c r="D1454" s="190">
        <v>3763094.9789999998</v>
      </c>
      <c r="E1454" s="190">
        <v>594850.81684220675</v>
      </c>
    </row>
    <row r="1455" spans="1:5" x14ac:dyDescent="0.2">
      <c r="A1455" s="183">
        <v>2011</v>
      </c>
      <c r="B1455" s="184">
        <v>12</v>
      </c>
      <c r="C1455" s="189">
        <v>5252844.3609999996</v>
      </c>
      <c r="D1455" s="190">
        <v>3506014.3330000001</v>
      </c>
      <c r="E1455" s="190">
        <v>563121.32368618087</v>
      </c>
    </row>
    <row r="1456" spans="1:5" x14ac:dyDescent="0.2">
      <c r="A1456" s="183">
        <v>2011</v>
      </c>
      <c r="B1456" s="184">
        <v>13</v>
      </c>
      <c r="C1456" s="189">
        <v>4904392.0530000003</v>
      </c>
      <c r="D1456" s="190">
        <v>3249434.9679999999</v>
      </c>
      <c r="E1456" s="190">
        <v>529818.25202650717</v>
      </c>
    </row>
    <row r="1457" spans="1:5" x14ac:dyDescent="0.2">
      <c r="A1457" s="183">
        <v>2011</v>
      </c>
      <c r="B1457" s="184">
        <v>14</v>
      </c>
      <c r="C1457" s="189">
        <v>4537003.0130000003</v>
      </c>
      <c r="D1457" s="190">
        <v>2957338.9810000001</v>
      </c>
      <c r="E1457" s="190">
        <v>494207.90799389296</v>
      </c>
    </row>
    <row r="1458" spans="1:5" x14ac:dyDescent="0.2">
      <c r="A1458" s="183">
        <v>2011</v>
      </c>
      <c r="B1458" s="184">
        <v>15</v>
      </c>
      <c r="C1458" s="189">
        <v>4133315.6710000001</v>
      </c>
      <c r="D1458" s="190">
        <v>2712224.4330000002</v>
      </c>
      <c r="E1458" s="190">
        <v>456234.52568970405</v>
      </c>
    </row>
    <row r="1459" spans="1:5" x14ac:dyDescent="0.2">
      <c r="A1459" s="183">
        <v>2011</v>
      </c>
      <c r="B1459" s="184">
        <v>16</v>
      </c>
      <c r="C1459" s="189">
        <v>3691755.696</v>
      </c>
      <c r="D1459" s="190">
        <v>2464536.872</v>
      </c>
      <c r="E1459" s="190">
        <v>414426.74346484279</v>
      </c>
    </row>
    <row r="1460" spans="1:5" x14ac:dyDescent="0.2">
      <c r="A1460" s="183">
        <v>2011</v>
      </c>
      <c r="B1460" s="184">
        <v>17</v>
      </c>
      <c r="C1460" s="189">
        <v>3187155.1910000001</v>
      </c>
      <c r="D1460" s="190">
        <v>2241843.2239999999</v>
      </c>
      <c r="E1460" s="190">
        <v>376188.00283107493</v>
      </c>
    </row>
    <row r="1461" spans="1:5" x14ac:dyDescent="0.2">
      <c r="A1461" s="183">
        <v>2011</v>
      </c>
      <c r="B1461" s="184">
        <v>18</v>
      </c>
      <c r="C1461" s="189">
        <v>2663753.5430000001</v>
      </c>
      <c r="D1461" s="190">
        <v>2015721.0379999999</v>
      </c>
      <c r="E1461" s="190">
        <v>335981.72950563958</v>
      </c>
    </row>
    <row r="1462" spans="1:5" x14ac:dyDescent="0.2">
      <c r="A1462" s="183">
        <v>2011</v>
      </c>
      <c r="B1462" s="184">
        <v>19</v>
      </c>
      <c r="C1462" s="189">
        <v>2139138.77</v>
      </c>
      <c r="D1462" s="190">
        <v>1784395.6</v>
      </c>
      <c r="E1462" s="190">
        <v>297930.4786144867</v>
      </c>
    </row>
    <row r="1463" spans="1:5" x14ac:dyDescent="0.2">
      <c r="A1463" s="183">
        <v>2011</v>
      </c>
      <c r="B1463" s="184">
        <v>20</v>
      </c>
      <c r="C1463" s="189">
        <v>1678097.7239999999</v>
      </c>
      <c r="D1463" s="190">
        <v>1567480.58</v>
      </c>
      <c r="E1463" s="190">
        <v>263412.93551237124</v>
      </c>
    </row>
    <row r="1464" spans="1:5" x14ac:dyDescent="0.2">
      <c r="A1464" s="183">
        <v>2011</v>
      </c>
      <c r="B1464" s="184">
        <v>21</v>
      </c>
      <c r="C1464" s="189">
        <v>1274122.905</v>
      </c>
      <c r="D1464" s="190">
        <v>1351795.5989999999</v>
      </c>
      <c r="E1464" s="190">
        <v>232400.09812182278</v>
      </c>
    </row>
    <row r="1465" spans="1:5" x14ac:dyDescent="0.2">
      <c r="A1465" s="183">
        <v>2011</v>
      </c>
      <c r="B1465" s="184">
        <v>22</v>
      </c>
      <c r="C1465" s="189">
        <v>964729.6102</v>
      </c>
      <c r="D1465" s="190">
        <v>1154866.3389999999</v>
      </c>
      <c r="E1465" s="190">
        <v>203739.74388752657</v>
      </c>
    </row>
    <row r="1466" spans="1:5" x14ac:dyDescent="0.2">
      <c r="A1466" s="183">
        <v>2011</v>
      </c>
      <c r="B1466" s="184">
        <v>23</v>
      </c>
      <c r="C1466" s="189">
        <v>740813.84030000004</v>
      </c>
      <c r="D1466" s="190">
        <v>1023558.4939999999</v>
      </c>
      <c r="E1466" s="190">
        <v>179530.41866965115</v>
      </c>
    </row>
    <row r="1467" spans="1:5" x14ac:dyDescent="0.2">
      <c r="A1467" s="183">
        <v>2011</v>
      </c>
      <c r="B1467" s="184">
        <v>24</v>
      </c>
      <c r="C1467" s="189">
        <v>570216.18709999998</v>
      </c>
      <c r="D1467" s="190">
        <v>887213.54790000001</v>
      </c>
      <c r="E1467" s="190">
        <v>158385.72838723625</v>
      </c>
    </row>
    <row r="1468" spans="1:5" x14ac:dyDescent="0.2">
      <c r="A1468" s="183">
        <v>2011</v>
      </c>
      <c r="B1468" s="184">
        <v>25</v>
      </c>
      <c r="C1468" s="189">
        <v>437547.3211</v>
      </c>
      <c r="D1468" s="190">
        <v>802963.11919999996</v>
      </c>
      <c r="E1468" s="190">
        <v>143739.93771513243</v>
      </c>
    </row>
    <row r="1469" spans="1:5" x14ac:dyDescent="0.2">
      <c r="A1469" s="183">
        <v>2011</v>
      </c>
      <c r="B1469" s="184">
        <v>26</v>
      </c>
      <c r="C1469" s="189">
        <v>357419.7671</v>
      </c>
      <c r="D1469" s="190">
        <v>736124.45319999999</v>
      </c>
      <c r="E1469" s="190">
        <v>128360.199129844</v>
      </c>
    </row>
    <row r="1470" spans="1:5" x14ac:dyDescent="0.2">
      <c r="A1470" s="183">
        <v>2011</v>
      </c>
      <c r="B1470" s="184">
        <v>27</v>
      </c>
      <c r="C1470" s="189">
        <v>291623.42869999999</v>
      </c>
      <c r="D1470" s="190">
        <v>704867.84550000005</v>
      </c>
      <c r="E1470" s="190">
        <v>115716.05711896312</v>
      </c>
    </row>
    <row r="1471" spans="1:5" x14ac:dyDescent="0.2">
      <c r="A1471" s="183">
        <v>2011</v>
      </c>
      <c r="B1471" s="184">
        <v>28</v>
      </c>
      <c r="C1471" s="189">
        <v>234189.35070000001</v>
      </c>
      <c r="D1471" s="190">
        <v>633704.96539999999</v>
      </c>
      <c r="E1471" s="190">
        <v>104146.80030956592</v>
      </c>
    </row>
    <row r="1472" spans="1:5" x14ac:dyDescent="0.2">
      <c r="A1472" s="183">
        <v>2011</v>
      </c>
      <c r="B1472" s="184">
        <v>29</v>
      </c>
      <c r="C1472" s="189">
        <v>195682.87669999999</v>
      </c>
      <c r="D1472" s="190">
        <v>563525.27800000005</v>
      </c>
      <c r="E1472" s="190">
        <v>94934.862098828773</v>
      </c>
    </row>
    <row r="1473" spans="1:5" x14ac:dyDescent="0.2">
      <c r="A1473" s="183">
        <v>2011</v>
      </c>
      <c r="B1473" s="184">
        <v>30</v>
      </c>
      <c r="C1473" s="189">
        <v>163507.81159999999</v>
      </c>
      <c r="D1473" s="190">
        <v>521028.37400000001</v>
      </c>
      <c r="E1473" s="190">
        <v>86496.024070518193</v>
      </c>
    </row>
    <row r="1474" spans="1:5" x14ac:dyDescent="0.2">
      <c r="A1474" s="183">
        <v>2011</v>
      </c>
      <c r="B1474" s="184">
        <v>31</v>
      </c>
      <c r="C1474" s="189">
        <v>148395.28991496371</v>
      </c>
      <c r="D1474" s="190">
        <v>472871.33169999998</v>
      </c>
      <c r="E1474" s="190">
        <v>78894.933175259313</v>
      </c>
    </row>
    <row r="1475" spans="1:5" x14ac:dyDescent="0.2">
      <c r="A1475" s="183">
        <v>2011</v>
      </c>
      <c r="B1475" s="184">
        <v>32</v>
      </c>
      <c r="C1475" s="189">
        <v>132801.82125599479</v>
      </c>
      <c r="D1475" s="190">
        <v>423181.72029999999</v>
      </c>
      <c r="E1475" s="190">
        <v>72672.933547399676</v>
      </c>
    </row>
    <row r="1476" spans="1:5" x14ac:dyDescent="0.2">
      <c r="A1476" s="183">
        <v>2011</v>
      </c>
      <c r="B1476" s="184">
        <v>33</v>
      </c>
      <c r="C1476" s="189">
        <v>116226.73075476168</v>
      </c>
      <c r="D1476" s="190">
        <v>370364.10639999999</v>
      </c>
      <c r="E1476" s="190">
        <v>64208.092592677829</v>
      </c>
    </row>
    <row r="1477" spans="1:5" x14ac:dyDescent="0.2">
      <c r="A1477" s="183">
        <v>2011</v>
      </c>
      <c r="B1477" s="184">
        <v>34</v>
      </c>
      <c r="C1477" s="189">
        <v>98488.4899636107</v>
      </c>
      <c r="D1477" s="190">
        <v>313840.03779999999</v>
      </c>
      <c r="E1477" s="190">
        <v>47618.007216230682</v>
      </c>
    </row>
    <row r="1478" spans="1:5" x14ac:dyDescent="0.2">
      <c r="A1478" s="183">
        <v>2011</v>
      </c>
      <c r="B1478" s="184">
        <v>35</v>
      </c>
      <c r="C1478" s="189">
        <v>79849.766250706831</v>
      </c>
      <c r="D1478" s="190">
        <v>254446.52129999999</v>
      </c>
      <c r="E1478" s="190">
        <v>32714.391266526403</v>
      </c>
    </row>
    <row r="1479" spans="1:5" x14ac:dyDescent="0.2">
      <c r="A1479" s="183">
        <v>2011</v>
      </c>
      <c r="B1479" s="184">
        <v>36</v>
      </c>
      <c r="C1479" s="189">
        <v>61081.856648675173</v>
      </c>
      <c r="D1479" s="190">
        <v>194641.3455</v>
      </c>
      <c r="E1479" s="190">
        <v>20289.231344992168</v>
      </c>
    </row>
    <row r="1480" spans="1:5" x14ac:dyDescent="0.2">
      <c r="A1480" s="183">
        <v>2011</v>
      </c>
      <c r="B1480" s="184">
        <v>37</v>
      </c>
      <c r="C1480" s="189">
        <v>43384.66260554755</v>
      </c>
      <c r="D1480" s="190">
        <v>138248.07509999999</v>
      </c>
      <c r="E1480" s="190">
        <v>11023.719889982685</v>
      </c>
    </row>
    <row r="1481" spans="1:5" x14ac:dyDescent="0.2">
      <c r="A1481" s="183">
        <v>2011</v>
      </c>
      <c r="B1481" s="184">
        <v>38</v>
      </c>
      <c r="C1481" s="189">
        <v>0</v>
      </c>
      <c r="D1481" s="190">
        <v>0</v>
      </c>
      <c r="E1481" s="190">
        <v>0</v>
      </c>
    </row>
    <row r="1482" spans="1:5" x14ac:dyDescent="0.2">
      <c r="A1482" s="183">
        <v>2011</v>
      </c>
      <c r="B1482" s="184">
        <v>39</v>
      </c>
      <c r="C1482" s="189">
        <v>0</v>
      </c>
      <c r="D1482" s="190">
        <v>0</v>
      </c>
      <c r="E1482" s="190">
        <v>0</v>
      </c>
    </row>
    <row r="1483" spans="1:5" ht="13.5" thickBot="1" x14ac:dyDescent="0.25">
      <c r="A1483" s="185">
        <v>2011</v>
      </c>
      <c r="B1483" s="186">
        <v>40</v>
      </c>
      <c r="C1483" s="191">
        <v>0</v>
      </c>
      <c r="D1483" s="192">
        <v>0</v>
      </c>
      <c r="E1483" s="190">
        <v>0</v>
      </c>
    </row>
    <row r="1484" spans="1:5" x14ac:dyDescent="0.2">
      <c r="A1484" s="181">
        <v>2012</v>
      </c>
      <c r="B1484" s="182">
        <v>1</v>
      </c>
      <c r="C1484" s="187">
        <v>8656220</v>
      </c>
      <c r="D1484" s="188">
        <v>4788574</v>
      </c>
      <c r="E1484" s="188">
        <v>678572</v>
      </c>
    </row>
    <row r="1485" spans="1:5" x14ac:dyDescent="0.2">
      <c r="A1485" s="183">
        <v>2012</v>
      </c>
      <c r="B1485" s="184">
        <v>2</v>
      </c>
      <c r="C1485" s="189">
        <v>8550973.6192770097</v>
      </c>
      <c r="D1485" s="190">
        <v>4681295.8391515836</v>
      </c>
      <c r="E1485" s="190">
        <v>800261</v>
      </c>
    </row>
    <row r="1486" spans="1:5" x14ac:dyDescent="0.2">
      <c r="A1486" s="183">
        <v>2012</v>
      </c>
      <c r="B1486" s="184">
        <v>3</v>
      </c>
      <c r="C1486" s="189">
        <v>8453553.7983678114</v>
      </c>
      <c r="D1486" s="190">
        <v>4611275.5961694168</v>
      </c>
      <c r="E1486" s="190">
        <v>795013</v>
      </c>
    </row>
    <row r="1487" spans="1:5" x14ac:dyDescent="0.2">
      <c r="A1487" s="183">
        <v>2012</v>
      </c>
      <c r="B1487" s="184">
        <v>4</v>
      </c>
      <c r="C1487" s="189">
        <v>8322406.4647282297</v>
      </c>
      <c r="D1487" s="190">
        <v>4514462.4815182751</v>
      </c>
      <c r="E1487" s="190">
        <v>784951.8878758112</v>
      </c>
    </row>
    <row r="1488" spans="1:5" x14ac:dyDescent="0.2">
      <c r="A1488" s="183">
        <v>2012</v>
      </c>
      <c r="B1488" s="184">
        <v>5</v>
      </c>
      <c r="C1488" s="189">
        <v>8180526.6794309877</v>
      </c>
      <c r="D1488" s="190">
        <v>4458462.9462632192</v>
      </c>
      <c r="E1488" s="190">
        <v>774578.56743533735</v>
      </c>
    </row>
    <row r="1489" spans="1:5" x14ac:dyDescent="0.2">
      <c r="A1489" s="183">
        <v>2012</v>
      </c>
      <c r="B1489" s="184">
        <v>6</v>
      </c>
      <c r="C1489" s="189">
        <v>8048804.4011230953</v>
      </c>
      <c r="D1489" s="190">
        <v>4382454.7114870595</v>
      </c>
      <c r="E1489" s="190">
        <v>758112.76249893825</v>
      </c>
    </row>
    <row r="1490" spans="1:5" x14ac:dyDescent="0.2">
      <c r="A1490" s="183">
        <v>2012</v>
      </c>
      <c r="B1490" s="184">
        <v>7</v>
      </c>
      <c r="C1490" s="189">
        <v>7888398.4439668478</v>
      </c>
      <c r="D1490" s="190">
        <v>4277436.2871487839</v>
      </c>
      <c r="E1490" s="190">
        <v>740583.38099732192</v>
      </c>
    </row>
    <row r="1491" spans="1:5" x14ac:dyDescent="0.2">
      <c r="A1491" s="183">
        <v>2012</v>
      </c>
      <c r="B1491" s="184">
        <v>8</v>
      </c>
      <c r="C1491" s="189">
        <v>7714323.3985372242</v>
      </c>
      <c r="D1491" s="190">
        <v>4166132.9153756532</v>
      </c>
      <c r="E1491" s="190">
        <v>718660.36816007202</v>
      </c>
    </row>
    <row r="1492" spans="1:5" x14ac:dyDescent="0.2">
      <c r="A1492" s="183">
        <v>2012</v>
      </c>
      <c r="B1492" s="184">
        <v>9</v>
      </c>
      <c r="C1492" s="189">
        <v>7521182.9564925926</v>
      </c>
      <c r="D1492" s="190">
        <v>4027484.3586531566</v>
      </c>
      <c r="E1492" s="190">
        <v>696480.14857800934</v>
      </c>
    </row>
    <row r="1493" spans="1:5" x14ac:dyDescent="0.2">
      <c r="A1493" s="183">
        <v>2012</v>
      </c>
      <c r="B1493" s="184">
        <v>10</v>
      </c>
      <c r="C1493" s="189">
        <v>7268727.3055317281</v>
      </c>
      <c r="D1493" s="190">
        <v>3812929.8241233448</v>
      </c>
      <c r="E1493" s="190">
        <v>669222.01075904234</v>
      </c>
    </row>
    <row r="1494" spans="1:5" x14ac:dyDescent="0.2">
      <c r="A1494" s="183">
        <v>2012</v>
      </c>
      <c r="B1494" s="184">
        <v>11</v>
      </c>
      <c r="C1494" s="189">
        <v>6924031.0484384326</v>
      </c>
      <c r="D1494" s="190">
        <v>3554425.9017266082</v>
      </c>
      <c r="E1494" s="190">
        <v>642814.15132892516</v>
      </c>
    </row>
    <row r="1495" spans="1:5" x14ac:dyDescent="0.2">
      <c r="A1495" s="183">
        <v>2012</v>
      </c>
      <c r="B1495" s="184">
        <v>12</v>
      </c>
      <c r="C1495" s="189">
        <v>6540909.9334486676</v>
      </c>
      <c r="D1495" s="190">
        <v>3311600.7506340942</v>
      </c>
      <c r="E1495" s="190">
        <v>608526.28176952584</v>
      </c>
    </row>
    <row r="1496" spans="1:5" x14ac:dyDescent="0.2">
      <c r="A1496" s="183">
        <v>2012</v>
      </c>
      <c r="B1496" s="184">
        <v>13</v>
      </c>
      <c r="C1496" s="189">
        <v>6107012.6000463301</v>
      </c>
      <c r="D1496" s="190">
        <v>3069249.0840518153</v>
      </c>
      <c r="E1496" s="190">
        <v>572537.95471434377</v>
      </c>
    </row>
    <row r="1497" spans="1:5" x14ac:dyDescent="0.2">
      <c r="A1497" s="183">
        <v>2012</v>
      </c>
      <c r="B1497" s="184">
        <v>14</v>
      </c>
      <c r="C1497" s="189">
        <v>5649535.0026245145</v>
      </c>
      <c r="D1497" s="190">
        <v>2793350.2429671325</v>
      </c>
      <c r="E1497" s="190">
        <v>534056.31792451302</v>
      </c>
    </row>
    <row r="1498" spans="1:5" x14ac:dyDescent="0.2">
      <c r="A1498" s="183">
        <v>2012</v>
      </c>
      <c r="B1498" s="184">
        <v>15</v>
      </c>
      <c r="C1498" s="189">
        <v>5146858.2881080452</v>
      </c>
      <c r="D1498" s="190">
        <v>2561827.6522066421</v>
      </c>
      <c r="E1498" s="190">
        <v>493021.10904888815</v>
      </c>
    </row>
    <row r="1499" spans="1:5" x14ac:dyDescent="0.2">
      <c r="A1499" s="183">
        <v>2012</v>
      </c>
      <c r="B1499" s="184">
        <v>16</v>
      </c>
      <c r="C1499" s="189">
        <v>4597022.0789540922</v>
      </c>
      <c r="D1499" s="190">
        <v>2327874.725827958</v>
      </c>
      <c r="E1499" s="190">
        <v>447842.32927939238</v>
      </c>
    </row>
    <row r="1500" spans="1:5" x14ac:dyDescent="0.2">
      <c r="A1500" s="183">
        <v>2012</v>
      </c>
      <c r="B1500" s="184">
        <v>17</v>
      </c>
      <c r="C1500" s="189">
        <v>3968686.9849669635</v>
      </c>
      <c r="D1500" s="190">
        <v>2117529.7642941857</v>
      </c>
      <c r="E1500" s="190">
        <v>406520.36600317369</v>
      </c>
    </row>
    <row r="1501" spans="1:5" x14ac:dyDescent="0.2">
      <c r="A1501" s="183">
        <v>2012</v>
      </c>
      <c r="B1501" s="184">
        <v>18</v>
      </c>
      <c r="C1501" s="189">
        <v>3316940.463655218</v>
      </c>
      <c r="D1501" s="190">
        <v>1903946.3814053186</v>
      </c>
      <c r="E1501" s="190">
        <v>363072.22617714346</v>
      </c>
    </row>
    <row r="1502" spans="1:5" x14ac:dyDescent="0.2">
      <c r="A1502" s="183">
        <v>2012</v>
      </c>
      <c r="B1502" s="184">
        <v>19</v>
      </c>
      <c r="C1502" s="189">
        <v>2663683.3440568922</v>
      </c>
      <c r="D1502" s="190">
        <v>1685448.2747366186</v>
      </c>
      <c r="E1502" s="190">
        <v>321952.87010321749</v>
      </c>
    </row>
    <row r="1503" spans="1:5" x14ac:dyDescent="0.2">
      <c r="A1503" s="183">
        <v>2012</v>
      </c>
      <c r="B1503" s="184">
        <v>20</v>
      </c>
      <c r="C1503" s="189">
        <v>2089589.0527422286</v>
      </c>
      <c r="D1503" s="190">
        <v>1480561.5076850248</v>
      </c>
      <c r="E1503" s="190">
        <v>284652.14772557345</v>
      </c>
    </row>
    <row r="1504" spans="1:5" x14ac:dyDescent="0.2">
      <c r="A1504" s="183">
        <v>2012</v>
      </c>
      <c r="B1504" s="184">
        <v>21</v>
      </c>
      <c r="C1504" s="189">
        <v>1586554.367832294</v>
      </c>
      <c r="D1504" s="190">
        <v>1276836.5712893351</v>
      </c>
      <c r="E1504" s="190">
        <v>251138.71850421699</v>
      </c>
    </row>
    <row r="1505" spans="1:5" x14ac:dyDescent="0.2">
      <c r="A1505" s="183">
        <v>2012</v>
      </c>
      <c r="B1505" s="184">
        <v>22</v>
      </c>
      <c r="C1505" s="189">
        <v>1201293.824289704</v>
      </c>
      <c r="D1505" s="190">
        <v>1090827.3242905112</v>
      </c>
      <c r="E1505" s="190">
        <v>220167.45518527873</v>
      </c>
    </row>
    <row r="1506" spans="1:5" x14ac:dyDescent="0.2">
      <c r="A1506" s="183">
        <v>2012</v>
      </c>
      <c r="B1506" s="184">
        <v>23</v>
      </c>
      <c r="C1506" s="189">
        <v>922471.0031278634</v>
      </c>
      <c r="D1506" s="190">
        <v>966800.69009868009</v>
      </c>
      <c r="E1506" s="190">
        <v>194006.11119186092</v>
      </c>
    </row>
    <row r="1507" spans="1:5" x14ac:dyDescent="0.2">
      <c r="A1507" s="183">
        <v>2012</v>
      </c>
      <c r="B1507" s="184">
        <v>24</v>
      </c>
      <c r="C1507" s="189">
        <v>710040.59249266388</v>
      </c>
      <c r="D1507" s="190">
        <v>838016.26919247862</v>
      </c>
      <c r="E1507" s="190">
        <v>171156.50629233697</v>
      </c>
    </row>
    <row r="1508" spans="1:5" x14ac:dyDescent="0.2">
      <c r="A1508" s="183">
        <v>2012</v>
      </c>
      <c r="B1508" s="184">
        <v>25</v>
      </c>
      <c r="C1508" s="189">
        <v>544839.59978691279</v>
      </c>
      <c r="D1508" s="190">
        <v>758437.6490124265</v>
      </c>
      <c r="E1508" s="190">
        <v>155329.81288472441</v>
      </c>
    </row>
    <row r="1509" spans="1:5" x14ac:dyDescent="0.2">
      <c r="A1509" s="183">
        <v>2012</v>
      </c>
      <c r="B1509" s="184">
        <v>26</v>
      </c>
      <c r="C1509" s="189">
        <v>445063.73020909651</v>
      </c>
      <c r="D1509" s="190">
        <v>695305.28409266833</v>
      </c>
      <c r="E1509" s="190">
        <v>138709.99271057575</v>
      </c>
    </row>
    <row r="1510" spans="1:5" x14ac:dyDescent="0.2">
      <c r="A1510" s="183">
        <v>2012</v>
      </c>
      <c r="B1510" s="184">
        <v>27</v>
      </c>
      <c r="C1510" s="189">
        <v>363133.27612399234</v>
      </c>
      <c r="D1510" s="190">
        <v>665781.90065616439</v>
      </c>
      <c r="E1510" s="190">
        <v>125046.34262238424</v>
      </c>
    </row>
    <row r="1511" spans="1:5" x14ac:dyDescent="0.2">
      <c r="A1511" s="183">
        <v>2012</v>
      </c>
      <c r="B1511" s="184">
        <v>28</v>
      </c>
      <c r="C1511" s="189">
        <v>291615.61724801158</v>
      </c>
      <c r="D1511" s="190">
        <v>598565.10545007233</v>
      </c>
      <c r="E1511" s="190">
        <v>112544.24665667964</v>
      </c>
    </row>
    <row r="1512" spans="1:5" x14ac:dyDescent="0.2">
      <c r="A1512" s="183">
        <v>2012</v>
      </c>
      <c r="B1512" s="184">
        <v>29</v>
      </c>
      <c r="C1512" s="189">
        <v>243666.85629827902</v>
      </c>
      <c r="D1512" s="190">
        <v>532276.9835859735</v>
      </c>
      <c r="E1512" s="190">
        <v>102589.54192169348</v>
      </c>
    </row>
    <row r="1513" spans="1:5" x14ac:dyDescent="0.2">
      <c r="A1513" s="183">
        <v>2012</v>
      </c>
      <c r="B1513" s="184">
        <v>30</v>
      </c>
      <c r="C1513" s="189">
        <v>203602.04785531253</v>
      </c>
      <c r="D1513" s="190">
        <v>492136.59455940005</v>
      </c>
      <c r="E1513" s="190">
        <v>93470.273103727508</v>
      </c>
    </row>
    <row r="1514" spans="1:5" x14ac:dyDescent="0.2">
      <c r="A1514" s="183">
        <v>2012</v>
      </c>
      <c r="B1514" s="184">
        <v>31</v>
      </c>
      <c r="C1514" s="189">
        <v>184783.73982940288</v>
      </c>
      <c r="D1514" s="190">
        <v>446649.9301333999</v>
      </c>
      <c r="E1514" s="190">
        <v>85256.299692800909</v>
      </c>
    </row>
    <row r="1515" spans="1:5" x14ac:dyDescent="0.2">
      <c r="A1515" s="183">
        <v>2012</v>
      </c>
      <c r="B1515" s="184">
        <v>32</v>
      </c>
      <c r="C1515" s="189">
        <v>165366.55039321506</v>
      </c>
      <c r="D1515" s="190">
        <v>399715.6797872</v>
      </c>
      <c r="E1515" s="190">
        <v>78532.614867782948</v>
      </c>
    </row>
    <row r="1516" spans="1:5" x14ac:dyDescent="0.2">
      <c r="A1516" s="183">
        <v>2012</v>
      </c>
      <c r="B1516" s="184">
        <v>33</v>
      </c>
      <c r="C1516" s="189">
        <v>144727.03270647599</v>
      </c>
      <c r="D1516" s="190">
        <v>349826.87928299996</v>
      </c>
      <c r="E1516" s="190">
        <v>69385.246485018753</v>
      </c>
    </row>
    <row r="1517" spans="1:5" x14ac:dyDescent="0.2">
      <c r="A1517" s="183">
        <v>2012</v>
      </c>
      <c r="B1517" s="184">
        <v>34</v>
      </c>
      <c r="C1517" s="189">
        <v>122639.14519157159</v>
      </c>
      <c r="D1517" s="190">
        <v>296437.15232739999</v>
      </c>
      <c r="E1517" s="190">
        <v>51457.488213882061</v>
      </c>
    </row>
    <row r="1518" spans="1:5" x14ac:dyDescent="0.2">
      <c r="A1518" s="183">
        <v>2012</v>
      </c>
      <c r="B1518" s="184">
        <v>35</v>
      </c>
      <c r="C1518" s="189">
        <v>99429.964662385173</v>
      </c>
      <c r="D1518" s="190">
        <v>240337.09248779999</v>
      </c>
      <c r="E1518" s="190">
        <v>35352.180854133236</v>
      </c>
    </row>
    <row r="1519" spans="1:5" x14ac:dyDescent="0.2">
      <c r="A1519" s="183">
        <v>2012</v>
      </c>
      <c r="B1519" s="184">
        <v>36</v>
      </c>
      <c r="C1519" s="189">
        <v>76059.920188393633</v>
      </c>
      <c r="D1519" s="190">
        <v>183848.20043940001</v>
      </c>
      <c r="E1519" s="190">
        <v>21925.169570048711</v>
      </c>
    </row>
    <row r="1520" spans="1:5" x14ac:dyDescent="0.2">
      <c r="A1520" s="183">
        <v>2012</v>
      </c>
      <c r="B1520" s="184">
        <v>37</v>
      </c>
      <c r="C1520" s="189">
        <v>54023.144616543083</v>
      </c>
      <c r="D1520" s="190">
        <v>130582.01869299999</v>
      </c>
      <c r="E1520" s="190">
        <v>11912.571933891682</v>
      </c>
    </row>
    <row r="1521" spans="1:5" x14ac:dyDescent="0.2">
      <c r="A1521" s="183">
        <v>2012</v>
      </c>
      <c r="B1521" s="184">
        <v>38</v>
      </c>
      <c r="C1521" s="189">
        <v>0</v>
      </c>
      <c r="D1521" s="190">
        <v>0</v>
      </c>
      <c r="E1521" s="190">
        <v>0</v>
      </c>
    </row>
    <row r="1522" spans="1:5" x14ac:dyDescent="0.2">
      <c r="A1522" s="183">
        <v>2012</v>
      </c>
      <c r="B1522" s="184">
        <v>39</v>
      </c>
      <c r="C1522" s="189">
        <v>0</v>
      </c>
      <c r="D1522" s="190">
        <v>0</v>
      </c>
      <c r="E1522" s="190">
        <v>0</v>
      </c>
    </row>
    <row r="1523" spans="1:5" ht="13.5" thickBot="1" x14ac:dyDescent="0.25">
      <c r="A1523" s="185">
        <v>2012</v>
      </c>
      <c r="B1523" s="186">
        <v>40</v>
      </c>
      <c r="C1523" s="191">
        <v>0</v>
      </c>
      <c r="D1523" s="192">
        <v>0</v>
      </c>
      <c r="E1523" s="190">
        <v>0</v>
      </c>
    </row>
    <row r="1524" spans="1:5" x14ac:dyDescent="0.2">
      <c r="A1524" s="181">
        <v>2013</v>
      </c>
      <c r="B1524" s="182">
        <v>1</v>
      </c>
      <c r="C1524" s="187">
        <v>9739385</v>
      </c>
      <c r="D1524" s="188">
        <v>5457777</v>
      </c>
      <c r="E1524" s="188">
        <v>681063</v>
      </c>
    </row>
    <row r="1525" spans="1:5" x14ac:dyDescent="0.2">
      <c r="A1525" s="183">
        <v>2013</v>
      </c>
      <c r="B1525" s="184">
        <v>2</v>
      </c>
      <c r="C1525" s="189">
        <v>9620968.9914283864</v>
      </c>
      <c r="D1525" s="190">
        <v>5335506.721023255</v>
      </c>
      <c r="E1525" s="190">
        <v>741506</v>
      </c>
    </row>
    <row r="1526" spans="1:5" x14ac:dyDescent="0.2">
      <c r="A1526" s="183">
        <v>2013</v>
      </c>
      <c r="B1526" s="184">
        <v>3</v>
      </c>
      <c r="C1526" s="189">
        <v>9511358.8911229726</v>
      </c>
      <c r="D1526" s="190">
        <v>5255701.1522500711</v>
      </c>
      <c r="E1526" s="190">
        <v>731640.99723437382</v>
      </c>
    </row>
    <row r="1527" spans="1:5" x14ac:dyDescent="0.2">
      <c r="A1527" s="183">
        <v>2013</v>
      </c>
      <c r="B1527" s="184">
        <v>4</v>
      </c>
      <c r="C1527" s="189">
        <v>9363800.9069174696</v>
      </c>
      <c r="D1527" s="190">
        <v>5145358.4092035256</v>
      </c>
      <c r="E1527" s="190">
        <v>722381.87554978707</v>
      </c>
    </row>
    <row r="1528" spans="1:5" x14ac:dyDescent="0.2">
      <c r="A1528" s="183">
        <v>2013</v>
      </c>
      <c r="B1528" s="184">
        <v>5</v>
      </c>
      <c r="C1528" s="189">
        <v>9204167.5042628273</v>
      </c>
      <c r="D1528" s="190">
        <v>5081532.9414284164</v>
      </c>
      <c r="E1528" s="190">
        <v>712835.43226936273</v>
      </c>
    </row>
    <row r="1529" spans="1:5" x14ac:dyDescent="0.2">
      <c r="A1529" s="183">
        <v>2013</v>
      </c>
      <c r="B1529" s="184">
        <v>6</v>
      </c>
      <c r="C1529" s="189">
        <v>9055962.6317529194</v>
      </c>
      <c r="D1529" s="190">
        <v>4994902.5592787554</v>
      </c>
      <c r="E1529" s="190">
        <v>697682.14805396786</v>
      </c>
    </row>
    <row r="1530" spans="1:5" x14ac:dyDescent="0.2">
      <c r="A1530" s="183">
        <v>2013</v>
      </c>
      <c r="B1530" s="184">
        <v>7</v>
      </c>
      <c r="C1530" s="189">
        <v>8875484.8512623366</v>
      </c>
      <c r="D1530" s="190">
        <v>4875207.8148872778</v>
      </c>
      <c r="E1530" s="190">
        <v>681550.06699020613</v>
      </c>
    </row>
    <row r="1531" spans="1:5" x14ac:dyDescent="0.2">
      <c r="A1531" s="183">
        <v>2013</v>
      </c>
      <c r="B1531" s="184">
        <v>8</v>
      </c>
      <c r="C1531" s="189">
        <v>8679627.5502312165</v>
      </c>
      <c r="D1531" s="190">
        <v>4748349.8019410754</v>
      </c>
      <c r="E1531" s="190">
        <v>661374.57932569308</v>
      </c>
    </row>
    <row r="1532" spans="1:5" x14ac:dyDescent="0.2">
      <c r="A1532" s="183">
        <v>2013</v>
      </c>
      <c r="B1532" s="184">
        <v>9</v>
      </c>
      <c r="C1532" s="189">
        <v>8462319.1726549938</v>
      </c>
      <c r="D1532" s="190">
        <v>4590325.1156851603</v>
      </c>
      <c r="E1532" s="190">
        <v>640962.38735663379</v>
      </c>
    </row>
    <row r="1533" spans="1:5" x14ac:dyDescent="0.2">
      <c r="A1533" s="183">
        <v>2013</v>
      </c>
      <c r="B1533" s="184">
        <v>10</v>
      </c>
      <c r="C1533" s="189">
        <v>8178273.3905314486</v>
      </c>
      <c r="D1533" s="190">
        <v>4345786.5946552008</v>
      </c>
      <c r="E1533" s="190">
        <v>615877.04769977159</v>
      </c>
    </row>
    <row r="1534" spans="1:5" x14ac:dyDescent="0.2">
      <c r="A1534" s="183">
        <v>2013</v>
      </c>
      <c r="B1534" s="184">
        <v>11</v>
      </c>
      <c r="C1534" s="189">
        <v>7790444.8053186657</v>
      </c>
      <c r="D1534" s="190">
        <v>4051156.7607909455</v>
      </c>
      <c r="E1534" s="190">
        <v>591574.20911942632</v>
      </c>
    </row>
    <row r="1535" spans="1:5" x14ac:dyDescent="0.2">
      <c r="A1535" s="183">
        <v>2013</v>
      </c>
      <c r="B1535" s="184">
        <v>12</v>
      </c>
      <c r="C1535" s="189">
        <v>7359383.2056233501</v>
      </c>
      <c r="D1535" s="190">
        <v>3774396.8058118126</v>
      </c>
      <c r="E1535" s="190">
        <v>560019.49104880227</v>
      </c>
    </row>
    <row r="1536" spans="1:5" x14ac:dyDescent="0.2">
      <c r="A1536" s="183">
        <v>2013</v>
      </c>
      <c r="B1536" s="184">
        <v>13</v>
      </c>
      <c r="C1536" s="189">
        <v>6871191.6877923878</v>
      </c>
      <c r="D1536" s="190">
        <v>3498176.5047818124</v>
      </c>
      <c r="E1536" s="190">
        <v>526899.86219311028</v>
      </c>
    </row>
    <row r="1537" spans="1:5" x14ac:dyDescent="0.2">
      <c r="A1537" s="183">
        <v>2013</v>
      </c>
      <c r="B1537" s="184">
        <v>14</v>
      </c>
      <c r="C1537" s="189">
        <v>6356469.2742948029</v>
      </c>
      <c r="D1537" s="190">
        <v>3183720.8131294255</v>
      </c>
      <c r="E1537" s="190">
        <v>491485.67007785838</v>
      </c>
    </row>
    <row r="1538" spans="1:5" x14ac:dyDescent="0.2">
      <c r="A1538" s="183">
        <v>2013</v>
      </c>
      <c r="B1538" s="184">
        <v>15</v>
      </c>
      <c r="C1538" s="189">
        <v>5790891.9145221794</v>
      </c>
      <c r="D1538" s="190">
        <v>2919842.9507777076</v>
      </c>
      <c r="E1538" s="190">
        <v>453721.45597886504</v>
      </c>
    </row>
    <row r="1539" spans="1:5" x14ac:dyDescent="0.2">
      <c r="A1539" s="183">
        <v>2013</v>
      </c>
      <c r="B1539" s="184">
        <v>16</v>
      </c>
      <c r="C1539" s="189">
        <v>5172253.9261287609</v>
      </c>
      <c r="D1539" s="190">
        <v>2653195.1135150329</v>
      </c>
      <c r="E1539" s="190">
        <v>412143.96292606462</v>
      </c>
    </row>
    <row r="1540" spans="1:5" x14ac:dyDescent="0.2">
      <c r="A1540" s="183">
        <v>2013</v>
      </c>
      <c r="B1540" s="184">
        <v>17</v>
      </c>
      <c r="C1540" s="189">
        <v>4465294.3768853461</v>
      </c>
      <c r="D1540" s="190">
        <v>2413454.4531169878</v>
      </c>
      <c r="E1540" s="190">
        <v>374115.85216675024</v>
      </c>
    </row>
    <row r="1541" spans="1:5" x14ac:dyDescent="0.2">
      <c r="A1541" s="183">
        <v>2013</v>
      </c>
      <c r="B1541" s="184">
        <v>18</v>
      </c>
      <c r="C1541" s="189">
        <v>3731993.8954435857</v>
      </c>
      <c r="D1541" s="190">
        <v>2170022.8021258889</v>
      </c>
      <c r="E1541" s="190">
        <v>334131.04644622077</v>
      </c>
    </row>
    <row r="1542" spans="1:5" x14ac:dyDescent="0.2">
      <c r="A1542" s="183">
        <v>2013</v>
      </c>
      <c r="B1542" s="184">
        <v>19</v>
      </c>
      <c r="C1542" s="189">
        <v>2996993.7924241223</v>
      </c>
      <c r="D1542" s="190">
        <v>1920989.5949289284</v>
      </c>
      <c r="E1542" s="190">
        <v>296289.39268261875</v>
      </c>
    </row>
    <row r="1543" spans="1:5" x14ac:dyDescent="0.2">
      <c r="A1543" s="183">
        <v>2013</v>
      </c>
      <c r="B1543" s="184">
        <v>20</v>
      </c>
      <c r="C1543" s="189">
        <v>2351062.2738841977</v>
      </c>
      <c r="D1543" s="190">
        <v>1687469.9114451718</v>
      </c>
      <c r="E1543" s="190">
        <v>261961.98203909217</v>
      </c>
    </row>
    <row r="1544" spans="1:5" x14ac:dyDescent="0.2">
      <c r="A1544" s="183">
        <v>2013</v>
      </c>
      <c r="B1544" s="184">
        <v>21</v>
      </c>
      <c r="C1544" s="189">
        <v>1785082.1503786095</v>
      </c>
      <c r="D1544" s="190">
        <v>1455274.4243989533</v>
      </c>
      <c r="E1544" s="190">
        <v>231119.97218987357</v>
      </c>
    </row>
    <row r="1545" spans="1:5" x14ac:dyDescent="0.2">
      <c r="A1545" s="183">
        <v>2013</v>
      </c>
      <c r="B1545" s="184">
        <v>22</v>
      </c>
      <c r="C1545" s="189">
        <v>1351613.4124224868</v>
      </c>
      <c r="D1545" s="190">
        <v>1243270.3935418548</v>
      </c>
      <c r="E1545" s="190">
        <v>202617.48734965539</v>
      </c>
    </row>
    <row r="1546" spans="1:5" x14ac:dyDescent="0.2">
      <c r="A1546" s="183">
        <v>2013</v>
      </c>
      <c r="B1546" s="184">
        <v>23</v>
      </c>
      <c r="C1546" s="189">
        <v>1037901.098955256</v>
      </c>
      <c r="D1546" s="190">
        <v>1101911.0428291813</v>
      </c>
      <c r="E1546" s="190">
        <v>178541.51399030694</v>
      </c>
    </row>
    <row r="1547" spans="1:5" x14ac:dyDescent="0.2">
      <c r="A1547" s="183">
        <v>2013</v>
      </c>
      <c r="B1547" s="184">
        <v>24</v>
      </c>
      <c r="C1547" s="189">
        <v>798888.97185078042</v>
      </c>
      <c r="D1547" s="190">
        <v>955129.00492391235</v>
      </c>
      <c r="E1547" s="190">
        <v>157513.29468433443</v>
      </c>
    </row>
    <row r="1548" spans="1:5" x14ac:dyDescent="0.2">
      <c r="A1548" s="183">
        <v>2013</v>
      </c>
      <c r="B1548" s="184">
        <v>25</v>
      </c>
      <c r="C1548" s="189">
        <v>613016.14625906711</v>
      </c>
      <c r="D1548" s="190">
        <v>864429.27617158974</v>
      </c>
      <c r="E1548" s="190">
        <v>142948.17719862243</v>
      </c>
    </row>
    <row r="1549" spans="1:5" x14ac:dyDescent="0.2">
      <c r="A1549" s="183">
        <v>2013</v>
      </c>
      <c r="B1549" s="184">
        <v>26</v>
      </c>
      <c r="C1549" s="189">
        <v>500755.18159687734</v>
      </c>
      <c r="D1549" s="190">
        <v>792474.16610862245</v>
      </c>
      <c r="E1549" s="190">
        <v>127653.15459387247</v>
      </c>
    </row>
    <row r="1550" spans="1:5" x14ac:dyDescent="0.2">
      <c r="A1550" s="183">
        <v>2013</v>
      </c>
      <c r="B1550" s="184">
        <v>27</v>
      </c>
      <c r="C1550" s="189">
        <v>408572.65440144419</v>
      </c>
      <c r="D1550" s="190">
        <v>758824.89117167227</v>
      </c>
      <c r="E1550" s="190">
        <v>115078.66011845387</v>
      </c>
    </row>
    <row r="1551" spans="1:5" x14ac:dyDescent="0.2">
      <c r="A1551" s="183">
        <v>2013</v>
      </c>
      <c r="B1551" s="184">
        <v>28</v>
      </c>
      <c r="C1551" s="189">
        <v>328105.89014500845</v>
      </c>
      <c r="D1551" s="190">
        <v>682214.55187452037</v>
      </c>
      <c r="E1551" s="190">
        <v>103573.13007068363</v>
      </c>
    </row>
    <row r="1552" spans="1:5" x14ac:dyDescent="0.2">
      <c r="A1552" s="183">
        <v>2013</v>
      </c>
      <c r="B1552" s="184">
        <v>29</v>
      </c>
      <c r="C1552" s="189">
        <v>274157.23320671311</v>
      </c>
      <c r="D1552" s="190">
        <v>606662.66797691828</v>
      </c>
      <c r="E1552" s="190">
        <v>94411.933839327656</v>
      </c>
    </row>
    <row r="1553" spans="1:5" x14ac:dyDescent="0.2">
      <c r="A1553" s="183">
        <v>2013</v>
      </c>
      <c r="B1553" s="184">
        <v>30</v>
      </c>
      <c r="C1553" s="189">
        <v>229079.05885609574</v>
      </c>
      <c r="D1553" s="190">
        <v>560912.66139870009</v>
      </c>
      <c r="E1553" s="190">
        <v>86019.57933440138</v>
      </c>
    </row>
    <row r="1554" spans="1:5" x14ac:dyDescent="0.2">
      <c r="A1554" s="183">
        <v>2013</v>
      </c>
      <c r="B1554" s="184">
        <v>31</v>
      </c>
      <c r="C1554" s="189">
        <v>207905.98944324302</v>
      </c>
      <c r="D1554" s="190">
        <v>509069.23767569993</v>
      </c>
      <c r="E1554" s="190">
        <v>78460.357412713347</v>
      </c>
    </row>
    <row r="1555" spans="1:5" x14ac:dyDescent="0.2">
      <c r="A1555" s="183">
        <v>2013</v>
      </c>
      <c r="B1555" s="184">
        <v>32</v>
      </c>
      <c r="C1555" s="189">
        <v>186059.09974578084</v>
      </c>
      <c r="D1555" s="190">
        <v>455575.92796559999</v>
      </c>
      <c r="E1555" s="190">
        <v>72272.630330935106</v>
      </c>
    </row>
    <row r="1556" spans="1:5" x14ac:dyDescent="0.2">
      <c r="A1556" s="183">
        <v>2013</v>
      </c>
      <c r="B1556" s="184">
        <v>33</v>
      </c>
      <c r="C1556" s="189">
        <v>162836.93014225169</v>
      </c>
      <c r="D1556" s="190">
        <v>398715.16984649998</v>
      </c>
      <c r="E1556" s="190">
        <v>63854.416131122307</v>
      </c>
    </row>
    <row r="1557" spans="1:5" x14ac:dyDescent="0.2">
      <c r="A1557" s="183">
        <v>2013</v>
      </c>
      <c r="B1557" s="184">
        <v>34</v>
      </c>
      <c r="C1557" s="189">
        <v>137985.15415407819</v>
      </c>
      <c r="D1557" s="190">
        <v>337864.23096269998</v>
      </c>
      <c r="E1557" s="190">
        <v>47355.713670066652</v>
      </c>
    </row>
    <row r="1558" spans="1:5" x14ac:dyDescent="0.2">
      <c r="A1558" s="183">
        <v>2013</v>
      </c>
      <c r="B1558" s="184">
        <v>35</v>
      </c>
      <c r="C1558" s="189">
        <v>111871.7761775191</v>
      </c>
      <c r="D1558" s="190">
        <v>273924.19029689999</v>
      </c>
      <c r="E1558" s="190">
        <v>32534.191081816236</v>
      </c>
    </row>
    <row r="1559" spans="1:5" x14ac:dyDescent="0.2">
      <c r="A1559" s="183">
        <v>2013</v>
      </c>
      <c r="B1559" s="184">
        <v>36</v>
      </c>
      <c r="C1559" s="189">
        <v>85577.405124181023</v>
      </c>
      <c r="D1559" s="190">
        <v>209540.97813870001</v>
      </c>
      <c r="E1559" s="190">
        <v>20177.472480026343</v>
      </c>
    </row>
    <row r="1560" spans="1:5" x14ac:dyDescent="0.2">
      <c r="A1560" s="183">
        <v>2013</v>
      </c>
      <c r="B1560" s="184">
        <v>37</v>
      </c>
      <c r="C1560" s="189">
        <v>60783.136788481643</v>
      </c>
      <c r="D1560" s="190">
        <v>148830.84990149998</v>
      </c>
      <c r="E1560" s="190">
        <v>10962.998101086047</v>
      </c>
    </row>
    <row r="1561" spans="1:5" x14ac:dyDescent="0.2">
      <c r="A1561" s="183">
        <v>2013</v>
      </c>
      <c r="B1561" s="184">
        <v>38</v>
      </c>
      <c r="C1561" s="189">
        <v>0</v>
      </c>
      <c r="D1561" s="190">
        <v>0</v>
      </c>
      <c r="E1561" s="190">
        <v>0</v>
      </c>
    </row>
    <row r="1562" spans="1:5" x14ac:dyDescent="0.2">
      <c r="A1562" s="183">
        <v>2013</v>
      </c>
      <c r="B1562" s="184">
        <v>39</v>
      </c>
      <c r="C1562" s="189">
        <v>0</v>
      </c>
      <c r="D1562" s="190">
        <v>0</v>
      </c>
      <c r="E1562" s="190">
        <v>0</v>
      </c>
    </row>
    <row r="1563" spans="1:5" ht="13.5" thickBot="1" x14ac:dyDescent="0.25">
      <c r="A1563" s="185">
        <v>2013</v>
      </c>
      <c r="B1563" s="186">
        <v>40</v>
      </c>
      <c r="C1563" s="191">
        <v>0</v>
      </c>
      <c r="D1563" s="192">
        <v>0</v>
      </c>
      <c r="E1563" s="192">
        <v>0</v>
      </c>
    </row>
    <row r="1564" spans="1:5" x14ac:dyDescent="0.2">
      <c r="A1564" s="181">
        <v>2014</v>
      </c>
      <c r="B1564" s="182">
        <v>1</v>
      </c>
      <c r="C1564" s="187">
        <v>10633774</v>
      </c>
      <c r="D1564" s="188">
        <v>6321396</v>
      </c>
      <c r="E1564" s="188">
        <v>638109</v>
      </c>
    </row>
    <row r="1565" spans="1:5" x14ac:dyDescent="0.2">
      <c r="A1565" s="183">
        <v>2014</v>
      </c>
      <c r="B1565" s="184">
        <v>2</v>
      </c>
      <c r="C1565" s="189">
        <v>10504483.59068436</v>
      </c>
      <c r="D1565" s="190">
        <v>6179778.111903348</v>
      </c>
      <c r="E1565" s="190">
        <v>634340</v>
      </c>
    </row>
    <row r="1566" spans="1:5" x14ac:dyDescent="0.2">
      <c r="A1566" s="183">
        <v>2014</v>
      </c>
      <c r="B1566" s="184">
        <v>3</v>
      </c>
      <c r="C1566" s="189">
        <v>10384807.755427297</v>
      </c>
      <c r="D1566" s="190">
        <v>6087344.3970006453</v>
      </c>
      <c r="E1566" s="190">
        <v>625901</v>
      </c>
    </row>
    <row r="1567" spans="1:5" x14ac:dyDescent="0.2">
      <c r="A1567" s="183">
        <v>2014</v>
      </c>
      <c r="B1567" s="184">
        <v>4</v>
      </c>
      <c r="C1567" s="189">
        <v>10223699.199195372</v>
      </c>
      <c r="D1567" s="190">
        <v>5959541.4152145702</v>
      </c>
      <c r="E1567" s="190">
        <v>617980</v>
      </c>
    </row>
    <row r="1568" spans="1:5" x14ac:dyDescent="0.2">
      <c r="A1568" s="183">
        <v>2014</v>
      </c>
      <c r="B1568" s="184">
        <v>5</v>
      </c>
      <c r="C1568" s="189">
        <v>10049406.312459663</v>
      </c>
      <c r="D1568" s="190">
        <v>5885616.4350089468</v>
      </c>
      <c r="E1568" s="190">
        <v>609813</v>
      </c>
    </row>
    <row r="1569" spans="1:5" x14ac:dyDescent="0.2">
      <c r="A1569" s="183">
        <v>2014</v>
      </c>
      <c r="B1569" s="184">
        <v>6</v>
      </c>
      <c r="C1569" s="189">
        <v>9887591.4627572242</v>
      </c>
      <c r="D1569" s="190">
        <v>5785277.9728109976</v>
      </c>
      <c r="E1569" s="190">
        <v>596850</v>
      </c>
    </row>
    <row r="1570" spans="1:5" x14ac:dyDescent="0.2">
      <c r="A1570" s="183">
        <v>2014</v>
      </c>
      <c r="B1570" s="184">
        <v>7</v>
      </c>
      <c r="C1570" s="189">
        <v>9690540.0134348627</v>
      </c>
      <c r="D1570" s="190">
        <v>5646643.1626277836</v>
      </c>
      <c r="E1570" s="190">
        <v>583049</v>
      </c>
    </row>
    <row r="1571" spans="1:5" x14ac:dyDescent="0.2">
      <c r="A1571" s="183">
        <v>2014</v>
      </c>
      <c r="B1571" s="184">
        <v>8</v>
      </c>
      <c r="C1571" s="189">
        <v>9476696.708604537</v>
      </c>
      <c r="D1571" s="190">
        <v>5499711.5940411473</v>
      </c>
      <c r="E1571" s="190">
        <v>565790</v>
      </c>
    </row>
    <row r="1572" spans="1:5" x14ac:dyDescent="0.2">
      <c r="A1572" s="183">
        <v>2014</v>
      </c>
      <c r="B1572" s="184">
        <v>9</v>
      </c>
      <c r="C1572" s="189">
        <v>9239432.4280106165</v>
      </c>
      <c r="D1572" s="190">
        <v>5316681.64987168</v>
      </c>
      <c r="E1572" s="190">
        <v>548328</v>
      </c>
    </row>
    <row r="1573" spans="1:5" x14ac:dyDescent="0.2">
      <c r="A1573" s="183">
        <v>2014</v>
      </c>
      <c r="B1573" s="184">
        <v>10</v>
      </c>
      <c r="C1573" s="189">
        <v>8929302.1012235545</v>
      </c>
      <c r="D1573" s="190">
        <v>5033448.23291736</v>
      </c>
      <c r="E1573" s="190">
        <v>526868</v>
      </c>
    </row>
    <row r="1574" spans="1:5" x14ac:dyDescent="0.2">
      <c r="A1574" s="183">
        <v>2014</v>
      </c>
      <c r="B1574" s="184">
        <v>11</v>
      </c>
      <c r="C1574" s="189">
        <v>8505858.3698285557</v>
      </c>
      <c r="D1574" s="190">
        <v>4692197.2339721536</v>
      </c>
      <c r="E1574" s="190">
        <v>506077</v>
      </c>
    </row>
    <row r="1575" spans="1:5" x14ac:dyDescent="0.2">
      <c r="A1575" s="183">
        <v>2014</v>
      </c>
      <c r="B1575" s="184">
        <v>12</v>
      </c>
      <c r="C1575" s="189">
        <v>8035211.4417896233</v>
      </c>
      <c r="D1575" s="190">
        <v>4371643.7792660948</v>
      </c>
      <c r="E1575" s="190">
        <v>479083</v>
      </c>
    </row>
    <row r="1576" spans="1:5" x14ac:dyDescent="0.2">
      <c r="A1576" s="183">
        <v>2014</v>
      </c>
      <c r="B1576" s="184">
        <v>13</v>
      </c>
      <c r="C1576" s="189">
        <v>7502188.2304337295</v>
      </c>
      <c r="D1576" s="190">
        <v>4051715.3714088597</v>
      </c>
      <c r="E1576" s="190">
        <v>450750</v>
      </c>
    </row>
    <row r="1577" spans="1:5" x14ac:dyDescent="0.2">
      <c r="A1577" s="183">
        <v>2014</v>
      </c>
      <c r="B1577" s="184">
        <v>14</v>
      </c>
      <c r="C1577" s="189">
        <v>6940197.7333060494</v>
      </c>
      <c r="D1577" s="190">
        <v>3687501.3422558489</v>
      </c>
      <c r="E1577" s="190">
        <v>420454</v>
      </c>
    </row>
    <row r="1578" spans="1:5" x14ac:dyDescent="0.2">
      <c r="A1578" s="183">
        <v>2014</v>
      </c>
      <c r="B1578" s="184">
        <v>15</v>
      </c>
      <c r="C1578" s="189">
        <v>6322682.1690954994</v>
      </c>
      <c r="D1578" s="190">
        <v>3381868.3961756583</v>
      </c>
      <c r="E1578" s="190">
        <v>388148</v>
      </c>
    </row>
    <row r="1579" spans="1:5" x14ac:dyDescent="0.2">
      <c r="A1579" s="183">
        <v>2014</v>
      </c>
      <c r="B1579" s="184">
        <v>16</v>
      </c>
      <c r="C1579" s="189">
        <v>5647233.3028282523</v>
      </c>
      <c r="D1579" s="190">
        <v>3073027.1643186365</v>
      </c>
      <c r="E1579" s="190">
        <v>352579</v>
      </c>
    </row>
    <row r="1580" spans="1:5" x14ac:dyDescent="0.2">
      <c r="A1580" s="183">
        <v>2014</v>
      </c>
      <c r="B1580" s="184">
        <v>17</v>
      </c>
      <c r="C1580" s="189">
        <v>4875352.1138418494</v>
      </c>
      <c r="D1580" s="190">
        <v>2795350.8042039671</v>
      </c>
      <c r="E1580" s="190">
        <v>320047</v>
      </c>
    </row>
    <row r="1581" spans="1:5" x14ac:dyDescent="0.2">
      <c r="A1581" s="183">
        <v>2014</v>
      </c>
      <c r="B1581" s="184">
        <v>18</v>
      </c>
      <c r="C1581" s="189">
        <v>4074711.0473121987</v>
      </c>
      <c r="D1581" s="190">
        <v>2513399.4044218706</v>
      </c>
      <c r="E1581" s="190">
        <v>285841</v>
      </c>
    </row>
    <row r="1582" spans="1:5" x14ac:dyDescent="0.2">
      <c r="A1582" s="183">
        <v>2014</v>
      </c>
      <c r="B1582" s="184">
        <v>19</v>
      </c>
      <c r="C1582" s="189">
        <v>3272214.2792425836</v>
      </c>
      <c r="D1582" s="190">
        <v>2224960.0783295739</v>
      </c>
      <c r="E1582" s="190">
        <v>253468</v>
      </c>
    </row>
    <row r="1583" spans="1:5" x14ac:dyDescent="0.2">
      <c r="A1583" s="183">
        <v>2014</v>
      </c>
      <c r="B1583" s="184">
        <v>20</v>
      </c>
      <c r="C1583" s="189">
        <v>2566965.4583334224</v>
      </c>
      <c r="D1583" s="190">
        <v>1954489.0801382803</v>
      </c>
      <c r="E1583" s="190">
        <v>224102</v>
      </c>
    </row>
    <row r="1584" spans="1:5" x14ac:dyDescent="0.2">
      <c r="A1584" s="183">
        <v>2014</v>
      </c>
      <c r="B1584" s="184">
        <v>21</v>
      </c>
      <c r="C1584" s="189">
        <v>1949010.143716482</v>
      </c>
      <c r="D1584" s="190">
        <v>1685551.8144654585</v>
      </c>
      <c r="E1584" s="190">
        <v>197717</v>
      </c>
    </row>
    <row r="1585" spans="1:5" x14ac:dyDescent="0.2">
      <c r="A1585" s="183">
        <v>2014</v>
      </c>
      <c r="B1585" s="184">
        <v>22</v>
      </c>
      <c r="C1585" s="189">
        <v>1475735.0246519176</v>
      </c>
      <c r="D1585" s="190">
        <v>1440001.0283772873</v>
      </c>
      <c r="E1585" s="190">
        <v>173334</v>
      </c>
    </row>
    <row r="1586" spans="1:5" x14ac:dyDescent="0.2">
      <c r="A1586" s="183">
        <v>2014</v>
      </c>
      <c r="B1586" s="184">
        <v>23</v>
      </c>
      <c r="C1586" s="189">
        <v>1133213.8241420612</v>
      </c>
      <c r="D1586" s="190">
        <v>1276273.4824995992</v>
      </c>
      <c r="E1586" s="190">
        <v>152738</v>
      </c>
    </row>
    <row r="1587" spans="1:5" x14ac:dyDescent="0.2">
      <c r="A1587" s="183">
        <v>2014</v>
      </c>
      <c r="B1587" s="184">
        <v>24</v>
      </c>
      <c r="C1587" s="189">
        <v>872252.69128939463</v>
      </c>
      <c r="D1587" s="190">
        <v>1106265.1829142158</v>
      </c>
      <c r="E1587" s="190">
        <v>134749</v>
      </c>
    </row>
    <row r="1588" spans="1:5" x14ac:dyDescent="0.2">
      <c r="A1588" s="183">
        <v>2014</v>
      </c>
      <c r="B1588" s="184">
        <v>25</v>
      </c>
      <c r="C1588" s="189">
        <v>669310.75808892085</v>
      </c>
      <c r="D1588" s="190">
        <v>1001213.4553452776</v>
      </c>
      <c r="E1588" s="190">
        <v>122289</v>
      </c>
    </row>
    <row r="1589" spans="1:5" x14ac:dyDescent="0.2">
      <c r="A1589" s="183">
        <v>2014</v>
      </c>
      <c r="B1589" s="184">
        <v>26</v>
      </c>
      <c r="C1589" s="189">
        <v>546740.62381045136</v>
      </c>
      <c r="D1589" s="190">
        <v>917872.42749976448</v>
      </c>
      <c r="E1589" s="190">
        <v>109204</v>
      </c>
    </row>
    <row r="1590" spans="1:5" x14ac:dyDescent="0.2">
      <c r="A1590" s="183">
        <v>2014</v>
      </c>
      <c r="B1590" s="184">
        <v>27</v>
      </c>
      <c r="C1590" s="189">
        <v>446092.77377216966</v>
      </c>
      <c r="D1590" s="190">
        <v>878898.61233851151</v>
      </c>
      <c r="E1590" s="190">
        <v>98447</v>
      </c>
    </row>
    <row r="1591" spans="1:5" x14ac:dyDescent="0.2">
      <c r="A1591" s="183">
        <v>2014</v>
      </c>
      <c r="B1591" s="184">
        <v>28</v>
      </c>
      <c r="C1591" s="189">
        <v>358236.57077637321</v>
      </c>
      <c r="D1591" s="190">
        <v>790165.72853038611</v>
      </c>
      <c r="E1591" s="190">
        <v>88604</v>
      </c>
    </row>
    <row r="1592" spans="1:5" x14ac:dyDescent="0.2">
      <c r="A1592" s="183">
        <v>2014</v>
      </c>
      <c r="B1592" s="184">
        <v>29</v>
      </c>
      <c r="C1592" s="189">
        <v>299333.69082190329</v>
      </c>
      <c r="D1592" s="190">
        <v>702658.78629680537</v>
      </c>
      <c r="E1592" s="190">
        <v>80767</v>
      </c>
    </row>
    <row r="1593" spans="1:5" x14ac:dyDescent="0.2">
      <c r="A1593" s="183">
        <v>2014</v>
      </c>
      <c r="B1593" s="184">
        <v>30</v>
      </c>
      <c r="C1593" s="189">
        <v>250115.88924849164</v>
      </c>
      <c r="D1593" s="190">
        <v>649669.46324760001</v>
      </c>
      <c r="E1593" s="190">
        <v>73588</v>
      </c>
    </row>
    <row r="1594" spans="1:5" x14ac:dyDescent="0.2">
      <c r="A1594" s="183">
        <v>2014</v>
      </c>
      <c r="B1594" s="184">
        <v>31</v>
      </c>
      <c r="C1594" s="189">
        <v>226998.45061940074</v>
      </c>
      <c r="D1594" s="190">
        <v>589622.52264359989</v>
      </c>
      <c r="E1594" s="190">
        <v>67121</v>
      </c>
    </row>
    <row r="1595" spans="1:5" x14ac:dyDescent="0.2">
      <c r="A1595" s="183">
        <v>2014</v>
      </c>
      <c r="B1595" s="184">
        <v>32</v>
      </c>
      <c r="C1595" s="189">
        <v>203145.31331702063</v>
      </c>
      <c r="D1595" s="190">
        <v>527664.62402880006</v>
      </c>
      <c r="E1595" s="190">
        <v>61827</v>
      </c>
    </row>
    <row r="1596" spans="1:5" x14ac:dyDescent="0.2">
      <c r="A1596" s="183">
        <v>2014</v>
      </c>
      <c r="B1596" s="184">
        <v>33</v>
      </c>
      <c r="C1596" s="189">
        <v>177790.60115053385</v>
      </c>
      <c r="D1596" s="190">
        <v>461806.42408199998</v>
      </c>
      <c r="E1596" s="190">
        <v>54626</v>
      </c>
    </row>
    <row r="1597" spans="1:5" x14ac:dyDescent="0.2">
      <c r="A1597" s="183">
        <v>2014</v>
      </c>
      <c r="B1597" s="184">
        <v>34</v>
      </c>
      <c r="C1597" s="189">
        <v>150656.63228526528</v>
      </c>
      <c r="D1597" s="190">
        <v>391326.65151960001</v>
      </c>
      <c r="E1597" s="190">
        <v>40512</v>
      </c>
    </row>
    <row r="1598" spans="1:5" x14ac:dyDescent="0.2">
      <c r="A1598" s="183">
        <v>2014</v>
      </c>
      <c r="B1598" s="184">
        <v>35</v>
      </c>
      <c r="C1598" s="189">
        <v>122145.20576507878</v>
      </c>
      <c r="D1598" s="190">
        <v>317268.96882119996</v>
      </c>
      <c r="E1598" s="190">
        <v>27832</v>
      </c>
    </row>
    <row r="1599" spans="1:5" x14ac:dyDescent="0.2">
      <c r="A1599" s="183">
        <v>2014</v>
      </c>
      <c r="B1599" s="184">
        <v>36</v>
      </c>
      <c r="C1599" s="189">
        <v>93436.1651784977</v>
      </c>
      <c r="D1599" s="190">
        <v>242697.98876760001</v>
      </c>
      <c r="E1599" s="190">
        <v>17261</v>
      </c>
    </row>
    <row r="1600" spans="1:5" x14ac:dyDescent="0.2">
      <c r="A1600" s="183">
        <v>2014</v>
      </c>
      <c r="B1600" s="184">
        <v>37</v>
      </c>
      <c r="C1600" s="189">
        <v>66364.985019054031</v>
      </c>
      <c r="D1600" s="190">
        <v>172381.30822199999</v>
      </c>
      <c r="E1600" s="190">
        <v>9379</v>
      </c>
    </row>
    <row r="1601" spans="1:5" x14ac:dyDescent="0.2">
      <c r="A1601" s="183">
        <v>2014</v>
      </c>
      <c r="B1601" s="184">
        <v>38</v>
      </c>
      <c r="C1601" s="189">
        <v>0</v>
      </c>
      <c r="D1601" s="190">
        <v>0</v>
      </c>
      <c r="E1601" s="190">
        <v>0</v>
      </c>
    </row>
    <row r="1602" spans="1:5" x14ac:dyDescent="0.2">
      <c r="A1602" s="183">
        <v>2014</v>
      </c>
      <c r="B1602" s="184">
        <v>39</v>
      </c>
      <c r="C1602" s="189">
        <v>0</v>
      </c>
      <c r="D1602" s="190">
        <v>0</v>
      </c>
      <c r="E1602" s="190">
        <v>0</v>
      </c>
    </row>
    <row r="1603" spans="1:5" ht="13.5" thickBot="1" x14ac:dyDescent="0.25">
      <c r="A1603" s="185">
        <v>2014</v>
      </c>
      <c r="B1603" s="186">
        <v>40</v>
      </c>
      <c r="C1603" s="191">
        <v>0</v>
      </c>
      <c r="D1603" s="192">
        <v>0</v>
      </c>
      <c r="E1603" s="192">
        <v>0</v>
      </c>
    </row>
  </sheetData>
  <autoFilter ref="A3:M1563"/>
  <mergeCells count="1">
    <mergeCell ref="A1:E1"/>
  </mergeCells>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H18"/>
  <sheetViews>
    <sheetView workbookViewId="0">
      <selection sqref="A1:D1"/>
    </sheetView>
  </sheetViews>
  <sheetFormatPr defaultColWidth="9.140625" defaultRowHeight="12.75" x14ac:dyDescent="0.2"/>
  <cols>
    <col min="1" max="1" width="25.5703125" style="2" bestFit="1" customWidth="1"/>
    <col min="2" max="2" width="18.5703125" style="2" bestFit="1" customWidth="1"/>
    <col min="3" max="3" width="21" style="2" bestFit="1" customWidth="1"/>
    <col min="4" max="4" width="26.28515625" style="2" bestFit="1" customWidth="1"/>
    <col min="5" max="16384" width="9.140625" style="2"/>
  </cols>
  <sheetData>
    <row r="1" spans="1:8" ht="15.75" x14ac:dyDescent="0.25">
      <c r="A1" s="508" t="s">
        <v>57</v>
      </c>
      <c r="B1" s="508"/>
      <c r="C1" s="508"/>
      <c r="D1" s="508"/>
    </row>
    <row r="2" spans="1:8" ht="13.5" thickBot="1" x14ac:dyDescent="0.25"/>
    <row r="3" spans="1:8" x14ac:dyDescent="0.2">
      <c r="A3" s="43" t="s">
        <v>58</v>
      </c>
      <c r="B3" s="44">
        <v>3197</v>
      </c>
    </row>
    <row r="4" spans="1:8" x14ac:dyDescent="0.2">
      <c r="A4" s="51" t="s">
        <v>66</v>
      </c>
      <c r="B4" s="26">
        <v>4947</v>
      </c>
    </row>
    <row r="5" spans="1:8" ht="13.5" thickBot="1" x14ac:dyDescent="0.25">
      <c r="A5" s="45" t="s">
        <v>67</v>
      </c>
      <c r="B5" s="46">
        <v>0</v>
      </c>
    </row>
    <row r="6" spans="1:8" ht="13.5" thickBot="1" x14ac:dyDescent="0.25"/>
    <row r="7" spans="1:8" x14ac:dyDescent="0.2">
      <c r="A7" s="47" t="s">
        <v>59</v>
      </c>
      <c r="B7" s="48" t="s">
        <v>60</v>
      </c>
      <c r="C7" s="49" t="s">
        <v>61</v>
      </c>
      <c r="D7" s="50" t="s">
        <v>62</v>
      </c>
    </row>
    <row r="8" spans="1:8" x14ac:dyDescent="0.2">
      <c r="A8" s="24" t="str">
        <f>LEFT($A$3,LEN($A$3)-10)&amp;" &lt; "&amp;$B$3</f>
        <v>PC &lt; 3197</v>
      </c>
      <c r="B8" s="54">
        <v>1.49E-2</v>
      </c>
      <c r="C8" s="55">
        <v>13.587929800859945</v>
      </c>
      <c r="D8" s="25">
        <v>0.90400000000000003</v>
      </c>
      <c r="G8" s="316"/>
      <c r="H8" s="311"/>
    </row>
    <row r="9" spans="1:8" x14ac:dyDescent="0.2">
      <c r="A9" s="52" t="str">
        <f>LEFT($A$3,LEN($A$3)-10)&amp;" &gt;= "&amp;$B$3</f>
        <v>PC &gt;= 3197</v>
      </c>
      <c r="B9" s="56">
        <v>5.1000000000000004E-3</v>
      </c>
      <c r="C9" s="57">
        <v>11.146616577603016</v>
      </c>
      <c r="D9" s="26">
        <v>0.90400000000000003</v>
      </c>
      <c r="G9" s="316"/>
      <c r="H9" s="311"/>
    </row>
    <row r="10" spans="1:8" x14ac:dyDescent="0.2">
      <c r="A10" s="52" t="str">
        <f>LEFT($A$4,LEN($A$4)-10)&amp;" &lt; "&amp;$B$4</f>
        <v>LT/SUV &lt; 4947</v>
      </c>
      <c r="B10" s="56">
        <v>-1E-3</v>
      </c>
      <c r="C10" s="57">
        <v>14.352409159931383</v>
      </c>
      <c r="D10" s="26">
        <v>0.90400000000000003</v>
      </c>
      <c r="G10" s="316"/>
      <c r="H10" s="311"/>
    </row>
    <row r="11" spans="1:8" x14ac:dyDescent="0.2">
      <c r="A11" s="52" t="str">
        <f>LEFT($A$4,LEN($A$4)-10)&amp;" &gt;= "&amp;$B$4</f>
        <v>LT/SUV &gt;= 4947</v>
      </c>
      <c r="B11" s="56">
        <v>-7.1999999999999998E-3</v>
      </c>
      <c r="C11" s="57">
        <v>16.056987309998796</v>
      </c>
      <c r="D11" s="26">
        <v>0.90400000000000003</v>
      </c>
      <c r="G11" s="316"/>
      <c r="H11" s="311"/>
    </row>
    <row r="12" spans="1:8" x14ac:dyDescent="0.2">
      <c r="A12" s="52" t="str">
        <f>LEFT($A$5,LEN($A$5)-10)&amp;" &lt; "&amp;$B$5</f>
        <v>CUV/Minivan &lt; 0</v>
      </c>
      <c r="B12" s="56">
        <v>-9.9000000000000008E-3</v>
      </c>
      <c r="C12" s="57">
        <v>8.9991367837060299</v>
      </c>
      <c r="D12" s="26">
        <v>0.90400000000000003</v>
      </c>
      <c r="G12" s="316"/>
      <c r="H12" s="311"/>
    </row>
    <row r="13" spans="1:8" ht="13.5" thickBot="1" x14ac:dyDescent="0.25">
      <c r="A13" s="53" t="str">
        <f>LEFT($A$5,LEN($A$5)-10)&amp;" &gt;= "&amp;$B$5</f>
        <v>CUV/Minivan &gt;= 0</v>
      </c>
      <c r="B13" s="58">
        <f>B12</f>
        <v>-9.9000000000000008E-3</v>
      </c>
      <c r="C13" s="59">
        <f>C12</f>
        <v>8.9991367837060299</v>
      </c>
      <c r="D13" s="46">
        <v>0.90400000000000003</v>
      </c>
    </row>
    <row r="14" spans="1:8" ht="13.5" thickBot="1" x14ac:dyDescent="0.25"/>
    <row r="15" spans="1:8" x14ac:dyDescent="0.2">
      <c r="A15" s="586" t="s">
        <v>63</v>
      </c>
      <c r="B15" s="587"/>
    </row>
    <row r="16" spans="1:8" x14ac:dyDescent="0.2">
      <c r="A16" s="217" t="s">
        <v>64</v>
      </c>
      <c r="B16" s="244">
        <v>9400000</v>
      </c>
    </row>
    <row r="17" spans="1:2" x14ac:dyDescent="0.2">
      <c r="A17" s="217" t="s">
        <v>164</v>
      </c>
      <c r="B17" s="220">
        <v>0</v>
      </c>
    </row>
    <row r="18" spans="1:2" ht="13.5" thickBot="1" x14ac:dyDescent="0.25">
      <c r="A18" s="218" t="s">
        <v>165</v>
      </c>
      <c r="B18" s="219">
        <v>2015</v>
      </c>
    </row>
  </sheetData>
  <mergeCells count="2">
    <mergeCell ref="A1:D1"/>
    <mergeCell ref="A15:B15"/>
  </mergeCells>
  <phoneticPr fontId="8" type="noConversion"/>
  <pageMargins left="0.75" right="0.75" top="1" bottom="1" header="0.5" footer="0.5"/>
  <pageSetup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4"/>
  <sheetViews>
    <sheetView workbookViewId="0">
      <selection activeCell="D25" sqref="D25"/>
    </sheetView>
  </sheetViews>
  <sheetFormatPr defaultColWidth="9.140625" defaultRowHeight="12.75" x14ac:dyDescent="0.2"/>
  <cols>
    <col min="1" max="3" width="14.28515625" style="2" customWidth="1"/>
    <col min="4" max="4" width="15" style="2" bestFit="1" customWidth="1"/>
    <col min="5" max="7" width="15" style="2" customWidth="1"/>
    <col min="8" max="16384" width="9.140625" style="2"/>
  </cols>
  <sheetData>
    <row r="1" spans="1:7" ht="15.75" x14ac:dyDescent="0.25">
      <c r="A1" s="508" t="s">
        <v>117</v>
      </c>
      <c r="B1" s="508"/>
      <c r="C1" s="508"/>
      <c r="D1" s="508"/>
    </row>
    <row r="2" spans="1:7" ht="13.5" thickBot="1" x14ac:dyDescent="0.25"/>
    <row r="3" spans="1:7" ht="13.5" thickBot="1" x14ac:dyDescent="0.25">
      <c r="A3" s="588" t="s">
        <v>124</v>
      </c>
      <c r="B3" s="589"/>
      <c r="C3" s="589"/>
      <c r="D3" s="590"/>
    </row>
    <row r="4" spans="1:7" x14ac:dyDescent="0.2">
      <c r="A4" s="604" t="s">
        <v>118</v>
      </c>
      <c r="B4" s="605"/>
      <c r="C4" s="605"/>
      <c r="D4" s="106" t="b">
        <v>0</v>
      </c>
    </row>
    <row r="5" spans="1:7" x14ac:dyDescent="0.2">
      <c r="A5" s="602" t="s">
        <v>119</v>
      </c>
      <c r="B5" s="603"/>
      <c r="C5" s="603"/>
      <c r="D5" s="104" t="b">
        <v>1</v>
      </c>
    </row>
    <row r="6" spans="1:7" x14ac:dyDescent="0.2">
      <c r="A6" s="602" t="s">
        <v>120</v>
      </c>
      <c r="B6" s="603"/>
      <c r="C6" s="603"/>
      <c r="D6" s="104" t="b">
        <v>1</v>
      </c>
    </row>
    <row r="7" spans="1:7" x14ac:dyDescent="0.2">
      <c r="A7" s="602" t="s">
        <v>121</v>
      </c>
      <c r="B7" s="603"/>
      <c r="C7" s="603"/>
      <c r="D7" s="104">
        <v>5</v>
      </c>
    </row>
    <row r="8" spans="1:7" x14ac:dyDescent="0.2">
      <c r="A8" s="602" t="s">
        <v>123</v>
      </c>
      <c r="B8" s="603"/>
      <c r="C8" s="603"/>
      <c r="D8" s="104" t="b">
        <v>0</v>
      </c>
    </row>
    <row r="9" spans="1:7" ht="13.5" thickBot="1" x14ac:dyDescent="0.25">
      <c r="A9" s="600" t="s">
        <v>122</v>
      </c>
      <c r="B9" s="601"/>
      <c r="C9" s="601"/>
      <c r="D9" s="105">
        <v>3</v>
      </c>
    </row>
    <row r="10" spans="1:7" ht="13.5" thickBot="1" x14ac:dyDescent="0.25"/>
    <row r="11" spans="1:7" x14ac:dyDescent="0.2">
      <c r="A11" s="598" t="s">
        <v>127</v>
      </c>
      <c r="B11" s="595" t="s">
        <v>132</v>
      </c>
      <c r="C11" s="596"/>
      <c r="D11" s="597"/>
      <c r="E11" s="593" t="s">
        <v>128</v>
      </c>
      <c r="F11" s="593"/>
      <c r="G11" s="594"/>
    </row>
    <row r="12" spans="1:7" ht="13.5" thickBot="1" x14ac:dyDescent="0.25">
      <c r="A12" s="599"/>
      <c r="B12" s="115" t="s">
        <v>125</v>
      </c>
      <c r="C12" s="115" t="s">
        <v>126</v>
      </c>
      <c r="D12" s="115" t="s">
        <v>129</v>
      </c>
      <c r="E12" s="115" t="s">
        <v>125</v>
      </c>
      <c r="F12" s="115" t="s">
        <v>126</v>
      </c>
      <c r="G12" s="114" t="s">
        <v>129</v>
      </c>
    </row>
    <row r="13" spans="1:7" x14ac:dyDescent="0.2">
      <c r="A13" s="110">
        <v>2010</v>
      </c>
      <c r="B13" s="116">
        <v>0</v>
      </c>
      <c r="C13" s="116">
        <v>0</v>
      </c>
      <c r="D13" s="125"/>
      <c r="E13" s="126">
        <v>0</v>
      </c>
      <c r="F13" s="119">
        <v>0</v>
      </c>
      <c r="G13" s="120"/>
    </row>
    <row r="14" spans="1:7" x14ac:dyDescent="0.2">
      <c r="A14" s="108">
        <v>2011</v>
      </c>
      <c r="B14" s="117">
        <v>1</v>
      </c>
      <c r="C14" s="117">
        <v>1</v>
      </c>
      <c r="D14" s="127"/>
      <c r="E14" s="128">
        <v>177238</v>
      </c>
      <c r="F14" s="121">
        <v>208471</v>
      </c>
      <c r="G14" s="122"/>
    </row>
    <row r="15" spans="1:7" x14ac:dyDescent="0.2">
      <c r="A15" s="108">
        <v>2012</v>
      </c>
      <c r="B15" s="117">
        <v>1</v>
      </c>
      <c r="C15" s="117">
        <v>1</v>
      </c>
      <c r="D15" s="127"/>
      <c r="E15" s="128">
        <v>177238</v>
      </c>
      <c r="F15" s="121">
        <v>208471</v>
      </c>
      <c r="G15" s="122"/>
    </row>
    <row r="16" spans="1:7" x14ac:dyDescent="0.2">
      <c r="A16" s="108">
        <v>2013</v>
      </c>
      <c r="B16" s="117">
        <v>1</v>
      </c>
      <c r="C16" s="117">
        <v>1</v>
      </c>
      <c r="D16" s="127"/>
      <c r="E16" s="128">
        <v>177366</v>
      </c>
      <c r="F16" s="121">
        <v>208537</v>
      </c>
      <c r="G16" s="122"/>
    </row>
    <row r="17" spans="1:7" x14ac:dyDescent="0.2">
      <c r="A17" s="108">
        <v>2014</v>
      </c>
      <c r="B17" s="117">
        <v>1.5</v>
      </c>
      <c r="C17" s="117">
        <v>1.5</v>
      </c>
      <c r="D17" s="127"/>
      <c r="E17" s="128">
        <v>178652</v>
      </c>
      <c r="F17" s="121">
        <v>209974</v>
      </c>
      <c r="G17" s="122"/>
    </row>
    <row r="18" spans="1:7" x14ac:dyDescent="0.2">
      <c r="A18" s="108">
        <v>2015</v>
      </c>
      <c r="B18" s="117">
        <v>1.5</v>
      </c>
      <c r="C18" s="117">
        <v>1.5</v>
      </c>
      <c r="D18" s="127"/>
      <c r="E18" s="128">
        <v>180497</v>
      </c>
      <c r="F18" s="121">
        <v>212040</v>
      </c>
      <c r="G18" s="122"/>
    </row>
    <row r="19" spans="1:7" x14ac:dyDescent="0.2">
      <c r="A19" s="108">
        <v>2016</v>
      </c>
      <c r="B19" s="117">
        <v>1.5</v>
      </c>
      <c r="C19" s="117">
        <v>1.5</v>
      </c>
      <c r="D19" s="127"/>
      <c r="E19" s="128">
        <v>182134</v>
      </c>
      <c r="F19" s="121">
        <v>213954</v>
      </c>
      <c r="G19" s="122"/>
    </row>
    <row r="20" spans="1:7" x14ac:dyDescent="0.2">
      <c r="A20" s="108">
        <v>2017</v>
      </c>
      <c r="B20" s="117">
        <v>1.5</v>
      </c>
      <c r="C20" s="117">
        <v>1.5</v>
      </c>
      <c r="D20" s="127"/>
      <c r="E20" s="128">
        <v>195264</v>
      </c>
      <c r="F20" s="121">
        <v>225865</v>
      </c>
      <c r="G20" s="122"/>
    </row>
    <row r="21" spans="1:7" ht="13.5" thickBot="1" x14ac:dyDescent="0.25">
      <c r="A21" s="109">
        <v>2018</v>
      </c>
      <c r="B21" s="118">
        <v>2</v>
      </c>
      <c r="C21" s="118">
        <v>2</v>
      </c>
      <c r="D21" s="129"/>
      <c r="E21" s="130">
        <v>195264</v>
      </c>
      <c r="F21" s="123">
        <v>225865</v>
      </c>
      <c r="G21" s="124"/>
    </row>
    <row r="22" spans="1:7" ht="13.5" thickBot="1" x14ac:dyDescent="0.25"/>
    <row r="23" spans="1:7" ht="13.5" thickBot="1" x14ac:dyDescent="0.25">
      <c r="A23" s="588" t="s">
        <v>199</v>
      </c>
      <c r="B23" s="589"/>
      <c r="C23" s="589"/>
      <c r="D23" s="590"/>
    </row>
    <row r="24" spans="1:7" ht="13.5" thickBot="1" x14ac:dyDescent="0.25">
      <c r="A24" s="591" t="s">
        <v>200</v>
      </c>
      <c r="B24" s="592"/>
      <c r="C24" s="592"/>
      <c r="D24" s="317">
        <v>0</v>
      </c>
    </row>
  </sheetData>
  <mergeCells count="13">
    <mergeCell ref="A3:D3"/>
    <mergeCell ref="A1:D1"/>
    <mergeCell ref="A9:C9"/>
    <mergeCell ref="A8:C8"/>
    <mergeCell ref="A7:C7"/>
    <mergeCell ref="A6:C6"/>
    <mergeCell ref="A5:C5"/>
    <mergeCell ref="A4:C4"/>
    <mergeCell ref="A23:D23"/>
    <mergeCell ref="A24:C24"/>
    <mergeCell ref="E11:G11"/>
    <mergeCell ref="B11:D11"/>
    <mergeCell ref="A11:A12"/>
  </mergeCells>
  <pageMargins left="0.75" right="0.75" top="1" bottom="1" header="0.5" footer="0.5"/>
  <pageSetup orientation="portrait"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activeCell="B7" sqref="B7"/>
    </sheetView>
  </sheetViews>
  <sheetFormatPr defaultRowHeight="12.75" x14ac:dyDescent="0.2"/>
  <cols>
    <col min="1" max="1" width="11.28515625" style="85" bestFit="1" customWidth="1"/>
    <col min="2" max="2" width="20.140625" style="85" bestFit="1" customWidth="1"/>
    <col min="3" max="3" width="25.7109375" style="85" bestFit="1" customWidth="1"/>
    <col min="4" max="16384" width="9.140625" style="85"/>
  </cols>
  <sheetData>
    <row r="1" spans="1:3" ht="15.75" x14ac:dyDescent="0.25">
      <c r="A1" s="508" t="s">
        <v>216</v>
      </c>
      <c r="B1" s="508"/>
      <c r="C1" s="508"/>
    </row>
    <row r="2" spans="1:3" ht="13.5" thickBot="1" x14ac:dyDescent="0.25"/>
    <row r="3" spans="1:3" ht="13.5" thickBot="1" x14ac:dyDescent="0.25">
      <c r="A3" s="467" t="s">
        <v>127</v>
      </c>
      <c r="B3" s="468" t="s">
        <v>218</v>
      </c>
      <c r="C3" s="469" t="s">
        <v>217</v>
      </c>
    </row>
    <row r="4" spans="1:3" x14ac:dyDescent="0.2">
      <c r="A4" s="470">
        <v>2015</v>
      </c>
      <c r="B4" s="489"/>
      <c r="C4" s="490"/>
    </row>
    <row r="5" spans="1:3" x14ac:dyDescent="0.2">
      <c r="A5" s="471">
        <v>2016</v>
      </c>
      <c r="B5" s="491"/>
      <c r="C5" s="492"/>
    </row>
    <row r="6" spans="1:3" x14ac:dyDescent="0.2">
      <c r="A6" s="471">
        <v>2017</v>
      </c>
      <c r="B6" s="491"/>
      <c r="C6" s="492"/>
    </row>
    <row r="7" spans="1:3" x14ac:dyDescent="0.2">
      <c r="A7" s="471">
        <v>2018</v>
      </c>
      <c r="B7" s="493"/>
      <c r="C7" s="494"/>
    </row>
    <row r="8" spans="1:3" x14ac:dyDescent="0.2">
      <c r="A8" s="471">
        <v>2019</v>
      </c>
      <c r="B8" s="493"/>
      <c r="C8" s="494"/>
    </row>
    <row r="9" spans="1:3" x14ac:dyDescent="0.2">
      <c r="A9" s="471">
        <v>2020</v>
      </c>
      <c r="B9" s="493"/>
      <c r="C9" s="494"/>
    </row>
    <row r="10" spans="1:3" x14ac:dyDescent="0.2">
      <c r="A10" s="471">
        <v>2021</v>
      </c>
      <c r="B10" s="493"/>
      <c r="C10" s="494"/>
    </row>
    <row r="11" spans="1:3" x14ac:dyDescent="0.2">
      <c r="A11" s="471">
        <v>2022</v>
      </c>
      <c r="B11" s="493"/>
      <c r="C11" s="494"/>
    </row>
    <row r="12" spans="1:3" x14ac:dyDescent="0.2">
      <c r="A12" s="471">
        <v>2023</v>
      </c>
      <c r="B12" s="493"/>
      <c r="C12" s="494"/>
    </row>
    <row r="13" spans="1:3" x14ac:dyDescent="0.2">
      <c r="A13" s="471">
        <v>2024</v>
      </c>
      <c r="B13" s="493"/>
      <c r="C13" s="494"/>
    </row>
    <row r="14" spans="1:3" x14ac:dyDescent="0.2">
      <c r="A14" s="471">
        <v>2025</v>
      </c>
      <c r="B14" s="493"/>
      <c r="C14" s="494"/>
    </row>
    <row r="15" spans="1:3" x14ac:dyDescent="0.2">
      <c r="A15" s="471">
        <v>2026</v>
      </c>
      <c r="B15" s="495"/>
      <c r="C15" s="496"/>
    </row>
    <row r="16" spans="1:3" x14ac:dyDescent="0.2">
      <c r="A16" s="471">
        <v>2027</v>
      </c>
      <c r="B16" s="495"/>
      <c r="C16" s="496"/>
    </row>
    <row r="17" spans="1:3" x14ac:dyDescent="0.2">
      <c r="A17" s="471">
        <v>2028</v>
      </c>
      <c r="B17" s="495"/>
      <c r="C17" s="496"/>
    </row>
    <row r="18" spans="1:3" x14ac:dyDescent="0.2">
      <c r="A18" s="471">
        <v>2029</v>
      </c>
      <c r="B18" s="495"/>
      <c r="C18" s="496"/>
    </row>
    <row r="19" spans="1:3" x14ac:dyDescent="0.2">
      <c r="A19" s="471">
        <v>2030</v>
      </c>
      <c r="B19" s="495"/>
      <c r="C19" s="496"/>
    </row>
    <row r="20" spans="1:3" x14ac:dyDescent="0.2">
      <c r="A20" s="471">
        <v>2031</v>
      </c>
      <c r="B20" s="495"/>
      <c r="C20" s="496"/>
    </row>
    <row r="21" spans="1:3" ht="13.5" thickBot="1" x14ac:dyDescent="0.25">
      <c r="A21" s="472">
        <v>2032</v>
      </c>
      <c r="B21" s="497"/>
      <c r="C21" s="498"/>
    </row>
  </sheetData>
  <mergeCells count="1">
    <mergeCell ref="A1:C1"/>
  </mergeCells>
  <pageMargins left="0.7" right="0.7" top="0.75" bottom="0.75" header="0.3" footer="0.3"/>
  <pageSetup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7"/>
  <sheetViews>
    <sheetView workbookViewId="0">
      <selection sqref="A1:B1"/>
    </sheetView>
  </sheetViews>
  <sheetFormatPr defaultColWidth="9.140625" defaultRowHeight="12.75" x14ac:dyDescent="0.2"/>
  <cols>
    <col min="1" max="1" width="54.140625" style="2" bestFit="1" customWidth="1"/>
    <col min="2" max="2" width="14.28515625" style="2" customWidth="1"/>
    <col min="3" max="16384" width="9.140625" style="2"/>
  </cols>
  <sheetData>
    <row r="1" spans="1:2" ht="15.75" x14ac:dyDescent="0.25">
      <c r="A1" s="508" t="s">
        <v>116</v>
      </c>
      <c r="B1" s="508"/>
    </row>
    <row r="2" spans="1:2" ht="13.5" thickBot="1" x14ac:dyDescent="0.25"/>
    <row r="3" spans="1:2" x14ac:dyDescent="0.2">
      <c r="A3" s="90" t="s">
        <v>114</v>
      </c>
      <c r="B3" s="91">
        <v>0.52049999999999996</v>
      </c>
    </row>
    <row r="4" spans="1:2" x14ac:dyDescent="0.2">
      <c r="A4" s="92" t="s">
        <v>131</v>
      </c>
      <c r="B4" s="93">
        <v>33.299999999999997</v>
      </c>
    </row>
    <row r="5" spans="1:2" x14ac:dyDescent="0.2">
      <c r="A5" s="92" t="s">
        <v>151</v>
      </c>
      <c r="B5" s="93">
        <v>24.3</v>
      </c>
    </row>
    <row r="6" spans="1:2" x14ac:dyDescent="0.2">
      <c r="A6" s="92" t="s">
        <v>152</v>
      </c>
      <c r="B6" s="93">
        <v>0</v>
      </c>
    </row>
    <row r="7" spans="1:2" ht="13.5" thickBot="1" x14ac:dyDescent="0.25">
      <c r="A7" s="94" t="s">
        <v>115</v>
      </c>
      <c r="B7" s="95">
        <v>0</v>
      </c>
    </row>
  </sheetData>
  <mergeCells count="1">
    <mergeCell ref="A1:B1"/>
  </mergeCells>
  <pageMargins left="0.75" right="0.75" top="1" bottom="1" header="0.5" footer="0.5"/>
  <pageSetup orientation="portrait" verticalDpi="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G17"/>
  <sheetViews>
    <sheetView zoomScaleNormal="100" workbookViewId="0">
      <selection sqref="A1:F1"/>
    </sheetView>
  </sheetViews>
  <sheetFormatPr defaultColWidth="9.140625" defaultRowHeight="12.75" x14ac:dyDescent="0.2"/>
  <cols>
    <col min="1" max="1" width="28.7109375" style="2" bestFit="1" customWidth="1"/>
    <col min="2" max="2" width="14.5703125" style="2" bestFit="1" customWidth="1"/>
    <col min="3" max="3" width="12.5703125" style="2" bestFit="1" customWidth="1"/>
    <col min="4" max="4" width="15.28515625" style="2" bestFit="1" customWidth="1"/>
    <col min="5" max="5" width="14" style="2" bestFit="1" customWidth="1"/>
    <col min="6" max="6" width="9.85546875" style="2" bestFit="1" customWidth="1"/>
    <col min="7" max="7" width="9.7109375" style="2" bestFit="1" customWidth="1"/>
    <col min="8" max="8" width="4.85546875" style="2" bestFit="1" customWidth="1"/>
    <col min="9" max="16384" width="9.140625" style="2"/>
  </cols>
  <sheetData>
    <row r="1" spans="1:7" ht="15.75" x14ac:dyDescent="0.25">
      <c r="A1" s="508" t="s">
        <v>8</v>
      </c>
      <c r="B1" s="508"/>
      <c r="C1" s="508"/>
      <c r="D1" s="508"/>
      <c r="E1" s="508"/>
      <c r="F1" s="508"/>
    </row>
    <row r="2" spans="1:7" ht="13.5" thickBot="1" x14ac:dyDescent="0.25"/>
    <row r="3" spans="1:7" ht="27.75" thickBot="1" x14ac:dyDescent="0.25">
      <c r="A3" s="14" t="s">
        <v>6</v>
      </c>
      <c r="B3" s="15" t="s">
        <v>49</v>
      </c>
      <c r="C3" s="15" t="s">
        <v>50</v>
      </c>
      <c r="D3" s="15" t="s">
        <v>27</v>
      </c>
      <c r="E3" s="16" t="s">
        <v>51</v>
      </c>
    </row>
    <row r="4" spans="1:7" x14ac:dyDescent="0.2">
      <c r="A4" s="160" t="s">
        <v>209</v>
      </c>
      <c r="B4" s="163">
        <v>115219.2</v>
      </c>
      <c r="C4" s="163">
        <v>2822.85</v>
      </c>
      <c r="D4" s="164">
        <v>0.85860918600000002</v>
      </c>
      <c r="E4" s="165">
        <v>0.14395780543512782</v>
      </c>
    </row>
    <row r="5" spans="1:7" x14ac:dyDescent="0.2">
      <c r="A5" s="20" t="s">
        <v>47</v>
      </c>
      <c r="B5" s="163">
        <f>0.85*76330+0.15*116090</f>
        <v>82294</v>
      </c>
      <c r="C5" s="163">
        <f>0.85*2988+0.15*2819</f>
        <v>2962.6499999999996</v>
      </c>
      <c r="D5" s="164">
        <f>0.85*0.522+0.15*0.863</f>
        <v>0.57314999999999994</v>
      </c>
      <c r="E5" s="165">
        <v>2.6762415750000001E-2</v>
      </c>
    </row>
    <row r="6" spans="1:7" x14ac:dyDescent="0.2">
      <c r="A6" s="160" t="s">
        <v>46</v>
      </c>
      <c r="B6" s="163">
        <v>129488</v>
      </c>
      <c r="C6" s="163">
        <v>3206</v>
      </c>
      <c r="D6" s="164">
        <f>87.1%*0.99424</f>
        <v>0.86598304000000004</v>
      </c>
      <c r="E6" s="165">
        <v>7.0531999999999997E-2</v>
      </c>
    </row>
    <row r="7" spans="1:7" x14ac:dyDescent="0.2">
      <c r="A7" s="20" t="s">
        <v>56</v>
      </c>
      <c r="B7" s="3">
        <v>3412</v>
      </c>
      <c r="C7" s="3">
        <v>0</v>
      </c>
      <c r="D7" s="6">
        <v>0</v>
      </c>
      <c r="E7" s="7">
        <v>0</v>
      </c>
    </row>
    <row r="8" spans="1:7" x14ac:dyDescent="0.2">
      <c r="A8" s="161" t="s">
        <v>48</v>
      </c>
      <c r="B8" s="157">
        <v>290</v>
      </c>
      <c r="C8" s="157">
        <v>2.5499999999999998</v>
      </c>
      <c r="D8" s="158">
        <v>0</v>
      </c>
      <c r="E8" s="159">
        <v>0</v>
      </c>
    </row>
    <row r="9" spans="1:7" ht="13.5" thickBot="1" x14ac:dyDescent="0.25">
      <c r="A9" s="162" t="s">
        <v>198</v>
      </c>
      <c r="B9" s="4">
        <v>960</v>
      </c>
      <c r="C9" s="42">
        <f>42000*1000/(2.2*1000000)</f>
        <v>19.09090909090909</v>
      </c>
      <c r="D9" s="8">
        <v>0.76</v>
      </c>
      <c r="E9" s="9">
        <v>0</v>
      </c>
    </row>
    <row r="11" spans="1:7" x14ac:dyDescent="0.2">
      <c r="A11" s="606" t="s">
        <v>9</v>
      </c>
      <c r="B11" s="606"/>
      <c r="C11" s="606"/>
      <c r="D11" s="606"/>
      <c r="E11" s="606"/>
      <c r="F11" s="606"/>
    </row>
    <row r="12" spans="1:7" ht="13.5" thickBot="1" x14ac:dyDescent="0.25"/>
    <row r="13" spans="1:7" s="5" customFormat="1" ht="13.5" thickBot="1" x14ac:dyDescent="0.25">
      <c r="A13" s="17" t="s">
        <v>12</v>
      </c>
      <c r="B13" s="36" t="s">
        <v>10</v>
      </c>
      <c r="C13" s="15" t="s">
        <v>30</v>
      </c>
      <c r="D13" s="15" t="s">
        <v>11</v>
      </c>
      <c r="E13" s="15" t="s">
        <v>42</v>
      </c>
      <c r="F13" s="15" t="s">
        <v>29</v>
      </c>
      <c r="G13" s="16" t="s">
        <v>140</v>
      </c>
    </row>
    <row r="14" spans="1:7" ht="25.5" x14ac:dyDescent="0.2">
      <c r="A14" s="21" t="s">
        <v>24</v>
      </c>
      <c r="B14" s="40">
        <v>0.5</v>
      </c>
      <c r="C14" s="37">
        <f>B14*0.15</f>
        <v>7.4999999999999997E-2</v>
      </c>
      <c r="D14" s="37">
        <v>0.5</v>
      </c>
      <c r="E14" s="38">
        <v>0</v>
      </c>
      <c r="F14" s="38">
        <v>0</v>
      </c>
      <c r="G14" s="39">
        <v>0</v>
      </c>
    </row>
    <row r="15" spans="1:7" ht="25.5" x14ac:dyDescent="0.2">
      <c r="A15" s="22" t="s">
        <v>23</v>
      </c>
      <c r="B15" s="18">
        <f>1-B14</f>
        <v>0.5</v>
      </c>
      <c r="C15" s="10">
        <f>B15*0.15</f>
        <v>7.4999999999999997E-2</v>
      </c>
      <c r="D15" s="10">
        <f>1-D14</f>
        <v>0.5</v>
      </c>
      <c r="E15" s="61">
        <v>1</v>
      </c>
      <c r="F15" s="61">
        <v>1</v>
      </c>
      <c r="G15" s="62">
        <v>1</v>
      </c>
    </row>
    <row r="16" spans="1:7" ht="25.5" x14ac:dyDescent="0.2">
      <c r="A16" s="22" t="s">
        <v>25</v>
      </c>
      <c r="B16" s="18">
        <v>0.1</v>
      </c>
      <c r="C16" s="10">
        <f>B16*0.15</f>
        <v>1.4999999999999999E-2</v>
      </c>
      <c r="D16" s="10">
        <v>0.1</v>
      </c>
      <c r="E16" s="61">
        <v>1</v>
      </c>
      <c r="F16" s="61">
        <v>1</v>
      </c>
      <c r="G16" s="62">
        <v>1</v>
      </c>
    </row>
    <row r="17" spans="1:7" ht="26.25" thickBot="1" x14ac:dyDescent="0.25">
      <c r="A17" s="23" t="s">
        <v>26</v>
      </c>
      <c r="B17" s="19">
        <f>1-B16</f>
        <v>0.9</v>
      </c>
      <c r="C17" s="11">
        <f>B17*0.15</f>
        <v>0.13500000000000001</v>
      </c>
      <c r="D17" s="11">
        <f>1-D16</f>
        <v>0.9</v>
      </c>
      <c r="E17" s="12">
        <v>0</v>
      </c>
      <c r="F17" s="12">
        <v>0</v>
      </c>
      <c r="G17" s="13">
        <v>0</v>
      </c>
    </row>
  </sheetData>
  <mergeCells count="2">
    <mergeCell ref="A1:F1"/>
    <mergeCell ref="A11:F11"/>
  </mergeCells>
  <phoneticPr fontId="8" type="noConversion"/>
  <pageMargins left="0.75" right="0.75" top="1" bottom="1" header="0.5" footer="0.5"/>
  <pageSetup orientation="landscape"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J75"/>
  <sheetViews>
    <sheetView workbookViewId="0">
      <selection sqref="A1:E1"/>
    </sheetView>
  </sheetViews>
  <sheetFormatPr defaultColWidth="9.140625" defaultRowHeight="12.75" x14ac:dyDescent="0.2"/>
  <cols>
    <col min="1" max="1" width="26.85546875" style="85" bestFit="1" customWidth="1"/>
    <col min="2" max="4" width="9.140625" style="85" customWidth="1"/>
    <col min="5" max="5" width="9.85546875" style="85" bestFit="1" customWidth="1"/>
    <col min="6" max="16384" width="9.140625" style="85"/>
  </cols>
  <sheetData>
    <row r="1" spans="1:10" ht="15.75" x14ac:dyDescent="0.25">
      <c r="A1" s="612" t="s">
        <v>194</v>
      </c>
      <c r="B1" s="612"/>
      <c r="C1" s="612"/>
      <c r="D1" s="612"/>
      <c r="E1" s="612"/>
    </row>
    <row r="2" spans="1:10" ht="13.5" thickBot="1" x14ac:dyDescent="0.25"/>
    <row r="3" spans="1:10" x14ac:dyDescent="0.2">
      <c r="A3" s="607" t="s">
        <v>145</v>
      </c>
      <c r="B3" s="608"/>
      <c r="C3" s="86"/>
      <c r="D3" s="85" t="s">
        <v>193</v>
      </c>
    </row>
    <row r="4" spans="1:10" x14ac:dyDescent="0.2">
      <c r="A4" s="100" t="s">
        <v>106</v>
      </c>
      <c r="B4" s="107">
        <v>0</v>
      </c>
      <c r="C4" s="87"/>
    </row>
    <row r="5" spans="1:10" x14ac:dyDescent="0.2">
      <c r="A5" s="96" t="s">
        <v>107</v>
      </c>
      <c r="B5" s="97">
        <f>ROUND(1671.0870817061/0.907185*1.054,-2)</f>
        <v>1900</v>
      </c>
      <c r="C5" s="97"/>
      <c r="D5" s="97">
        <f>ROUND(1671.0870817061/0.907185*1.0374,-2)</f>
        <v>1900</v>
      </c>
    </row>
    <row r="6" spans="1:10" x14ac:dyDescent="0.2">
      <c r="A6" s="96" t="s">
        <v>108</v>
      </c>
      <c r="B6" s="97">
        <f>ROUND(6703.75082852434/0.907185*1.054,-2)</f>
        <v>7800</v>
      </c>
      <c r="C6" s="87"/>
      <c r="D6" s="97">
        <f>ROUND(6703.75082852434/0.907185*1.0374,-2)</f>
        <v>7700</v>
      </c>
    </row>
    <row r="7" spans="1:10" x14ac:dyDescent="0.2">
      <c r="A7" s="96" t="s">
        <v>109</v>
      </c>
      <c r="B7" s="97">
        <f>ROUND(306486.818321666/0.907185*1.054,-2)</f>
        <v>356100</v>
      </c>
      <c r="C7" s="87"/>
      <c r="D7" s="97">
        <f>ROUND(306486.818321666/0.907185*1.0374,-2)</f>
        <v>350500</v>
      </c>
    </row>
    <row r="8" spans="1:10" x14ac:dyDescent="0.2">
      <c r="A8" s="98" t="s">
        <v>110</v>
      </c>
      <c r="B8" s="99">
        <f>ROUND(39577.0630685788/0.907185*1.054,-2)</f>
        <v>46000</v>
      </c>
      <c r="C8" s="87"/>
      <c r="D8" s="99">
        <f>ROUND(39577.0630685788/0.907185*1.0374,-2)</f>
        <v>45300</v>
      </c>
    </row>
    <row r="9" spans="1:10" x14ac:dyDescent="0.2">
      <c r="A9" s="100" t="s">
        <v>111</v>
      </c>
      <c r="B9" s="101">
        <v>0</v>
      </c>
      <c r="C9" s="88"/>
    </row>
    <row r="10" spans="1:10" ht="13.5" thickBot="1" x14ac:dyDescent="0.25">
      <c r="A10" s="102" t="s">
        <v>112</v>
      </c>
      <c r="B10" s="103">
        <v>0</v>
      </c>
      <c r="C10" s="88"/>
    </row>
    <row r="11" spans="1:10" ht="13.5" thickBot="1" x14ac:dyDescent="0.25">
      <c r="H11" s="85" t="s">
        <v>195</v>
      </c>
    </row>
    <row r="12" spans="1:10" x14ac:dyDescent="0.2">
      <c r="A12" s="111" t="s">
        <v>105</v>
      </c>
      <c r="B12" s="112" t="s">
        <v>31</v>
      </c>
      <c r="C12" s="112" t="s">
        <v>39</v>
      </c>
      <c r="D12" s="112" t="s">
        <v>32</v>
      </c>
      <c r="E12" s="113" t="s">
        <v>40</v>
      </c>
      <c r="G12" s="112" t="s">
        <v>31</v>
      </c>
      <c r="H12" s="112" t="s">
        <v>39</v>
      </c>
      <c r="I12" s="112" t="s">
        <v>32</v>
      </c>
      <c r="J12" s="113" t="s">
        <v>40</v>
      </c>
    </row>
    <row r="13" spans="1:10" x14ac:dyDescent="0.2">
      <c r="A13" s="222" t="s">
        <v>104</v>
      </c>
      <c r="B13" s="223">
        <v>0.05</v>
      </c>
      <c r="C13" s="223">
        <v>0.03</v>
      </c>
      <c r="D13" s="223">
        <v>2.5000000000000001E-2</v>
      </c>
      <c r="E13" s="224">
        <v>0.03</v>
      </c>
      <c r="G13" s="223">
        <v>0.05</v>
      </c>
      <c r="H13" s="223">
        <v>0.03</v>
      </c>
      <c r="I13" s="223">
        <v>2.5000000000000001E-2</v>
      </c>
      <c r="J13" s="224">
        <v>0.03</v>
      </c>
    </row>
    <row r="14" spans="1:10" x14ac:dyDescent="0.2">
      <c r="A14" s="197" t="s">
        <v>113</v>
      </c>
      <c r="B14" s="609"/>
      <c r="C14" s="610"/>
      <c r="D14" s="610"/>
      <c r="E14" s="611"/>
      <c r="G14" s="609"/>
      <c r="H14" s="610"/>
      <c r="I14" s="610"/>
      <c r="J14" s="611"/>
    </row>
    <row r="15" spans="1:10" x14ac:dyDescent="0.2">
      <c r="A15" s="225">
        <v>2010</v>
      </c>
      <c r="B15" s="293">
        <f>G15*1.097/1.0805</f>
        <v>12.183248496066636</v>
      </c>
      <c r="C15" s="293">
        <f t="shared" ref="C15:E15" si="0">H15*1.097/1.0805</f>
        <v>35.534474780194351</v>
      </c>
      <c r="D15" s="293">
        <f t="shared" si="0"/>
        <v>55.839888940305414</v>
      </c>
      <c r="E15" s="293">
        <f t="shared" si="0"/>
        <v>97.465987968533085</v>
      </c>
      <c r="G15" s="293">
        <v>12</v>
      </c>
      <c r="H15" s="293">
        <v>35</v>
      </c>
      <c r="I15" s="293">
        <v>55</v>
      </c>
      <c r="J15" s="294">
        <v>96</v>
      </c>
    </row>
    <row r="16" spans="1:10" x14ac:dyDescent="0.2">
      <c r="A16" s="225">
        <v>2011</v>
      </c>
      <c r="B16" s="293">
        <f t="shared" ref="B16:B75" si="1">G16*1.097/1.0805</f>
        <v>12.183248496066636</v>
      </c>
      <c r="C16" s="293">
        <f t="shared" ref="C16:C75" si="2">H16*1.097/1.0805</f>
        <v>36.549745488199903</v>
      </c>
      <c r="D16" s="293">
        <f t="shared" ref="D16:D75" si="3">I16*1.097/1.0805</f>
        <v>56.855159648310966</v>
      </c>
      <c r="E16" s="293">
        <f t="shared" ref="E16:E75" si="4">J16*1.097/1.0805</f>
        <v>101.52707080055529</v>
      </c>
      <c r="G16" s="293">
        <v>12</v>
      </c>
      <c r="H16" s="293">
        <v>36</v>
      </c>
      <c r="I16" s="293">
        <v>56</v>
      </c>
      <c r="J16" s="294">
        <v>100</v>
      </c>
    </row>
    <row r="17" spans="1:10" x14ac:dyDescent="0.2">
      <c r="A17" s="225">
        <v>2012</v>
      </c>
      <c r="B17" s="293">
        <f t="shared" si="1"/>
        <v>12.183248496066636</v>
      </c>
      <c r="C17" s="293">
        <f t="shared" si="2"/>
        <v>37.565016196205455</v>
      </c>
      <c r="D17" s="293">
        <f t="shared" si="3"/>
        <v>58.88570106432207</v>
      </c>
      <c r="E17" s="293">
        <f t="shared" si="4"/>
        <v>106.60342434058306</v>
      </c>
      <c r="G17" s="293">
        <v>12</v>
      </c>
      <c r="H17" s="293">
        <v>37</v>
      </c>
      <c r="I17" s="293">
        <v>58</v>
      </c>
      <c r="J17" s="294">
        <v>105</v>
      </c>
    </row>
    <row r="18" spans="1:10" x14ac:dyDescent="0.2">
      <c r="A18" s="225">
        <v>2013</v>
      </c>
      <c r="B18" s="293">
        <f t="shared" si="1"/>
        <v>12.183248496066636</v>
      </c>
      <c r="C18" s="293">
        <f t="shared" si="2"/>
        <v>38.580286904211015</v>
      </c>
      <c r="D18" s="293">
        <f t="shared" si="3"/>
        <v>59.900971772327622</v>
      </c>
      <c r="E18" s="293">
        <f t="shared" si="4"/>
        <v>110.66450717260527</v>
      </c>
      <c r="G18" s="293">
        <v>12</v>
      </c>
      <c r="H18" s="293">
        <v>38</v>
      </c>
      <c r="I18" s="293">
        <v>59</v>
      </c>
      <c r="J18" s="294">
        <v>109</v>
      </c>
    </row>
    <row r="19" spans="1:10" x14ac:dyDescent="0.2">
      <c r="A19" s="225">
        <v>2014</v>
      </c>
      <c r="B19" s="293">
        <f t="shared" si="1"/>
        <v>12.183248496066636</v>
      </c>
      <c r="C19" s="293">
        <f t="shared" si="2"/>
        <v>39.595557612216567</v>
      </c>
      <c r="D19" s="293">
        <f t="shared" si="3"/>
        <v>61.931513188338734</v>
      </c>
      <c r="E19" s="293">
        <f t="shared" si="4"/>
        <v>114.72559000462748</v>
      </c>
      <c r="G19" s="293">
        <v>12</v>
      </c>
      <c r="H19" s="293">
        <v>39</v>
      </c>
      <c r="I19" s="293">
        <v>61</v>
      </c>
      <c r="J19" s="294">
        <v>113</v>
      </c>
    </row>
    <row r="20" spans="1:10" x14ac:dyDescent="0.2">
      <c r="A20" s="225">
        <v>2015</v>
      </c>
      <c r="B20" s="293">
        <f t="shared" si="1"/>
        <v>12.183248496066636</v>
      </c>
      <c r="C20" s="293">
        <f t="shared" si="2"/>
        <v>40.610828320222112</v>
      </c>
      <c r="D20" s="293">
        <f t="shared" si="3"/>
        <v>62.946783896344279</v>
      </c>
      <c r="E20" s="293">
        <f t="shared" si="4"/>
        <v>119.80194354465524</v>
      </c>
      <c r="G20" s="293">
        <v>12</v>
      </c>
      <c r="H20" s="293">
        <v>40</v>
      </c>
      <c r="I20" s="293">
        <v>62</v>
      </c>
      <c r="J20" s="294">
        <v>118</v>
      </c>
    </row>
    <row r="21" spans="1:10" x14ac:dyDescent="0.2">
      <c r="A21" s="225">
        <v>2016</v>
      </c>
      <c r="B21" s="293">
        <f t="shared" si="1"/>
        <v>13.198519204072188</v>
      </c>
      <c r="C21" s="293">
        <f t="shared" si="2"/>
        <v>41.626099028227671</v>
      </c>
      <c r="D21" s="293">
        <f t="shared" si="3"/>
        <v>64.97732531235539</v>
      </c>
      <c r="E21" s="293">
        <f t="shared" si="4"/>
        <v>122.84775566867191</v>
      </c>
      <c r="G21" s="293">
        <v>13</v>
      </c>
      <c r="H21" s="293">
        <v>41</v>
      </c>
      <c r="I21" s="293">
        <v>64</v>
      </c>
      <c r="J21" s="294">
        <v>121</v>
      </c>
    </row>
    <row r="22" spans="1:10" x14ac:dyDescent="0.2">
      <c r="A22" s="225">
        <v>2017</v>
      </c>
      <c r="B22" s="293">
        <f t="shared" si="1"/>
        <v>13.198519204072188</v>
      </c>
      <c r="C22" s="293">
        <f t="shared" si="2"/>
        <v>42.641369736233223</v>
      </c>
      <c r="D22" s="293">
        <f t="shared" si="3"/>
        <v>65.992596020360935</v>
      </c>
      <c r="E22" s="293">
        <f t="shared" si="4"/>
        <v>126.90883850069412</v>
      </c>
      <c r="G22" s="293">
        <v>13</v>
      </c>
      <c r="H22" s="293">
        <v>42</v>
      </c>
      <c r="I22" s="293">
        <v>65</v>
      </c>
      <c r="J22" s="294">
        <v>125</v>
      </c>
    </row>
    <row r="23" spans="1:10" x14ac:dyDescent="0.2">
      <c r="A23" s="225">
        <v>2018</v>
      </c>
      <c r="B23" s="293">
        <f t="shared" si="1"/>
        <v>13.198519204072188</v>
      </c>
      <c r="C23" s="293">
        <f t="shared" si="2"/>
        <v>43.656640444238775</v>
      </c>
      <c r="D23" s="293">
        <f t="shared" si="3"/>
        <v>67.007866728366494</v>
      </c>
      <c r="E23" s="293">
        <f t="shared" si="4"/>
        <v>131.98519204072187</v>
      </c>
      <c r="G23" s="293">
        <v>13</v>
      </c>
      <c r="H23" s="293">
        <v>43</v>
      </c>
      <c r="I23" s="293">
        <v>66</v>
      </c>
      <c r="J23" s="294">
        <v>130</v>
      </c>
    </row>
    <row r="24" spans="1:10" x14ac:dyDescent="0.2">
      <c r="A24" s="225">
        <v>2019</v>
      </c>
      <c r="B24" s="293">
        <f t="shared" si="1"/>
        <v>13.198519204072188</v>
      </c>
      <c r="C24" s="293">
        <f t="shared" si="2"/>
        <v>45.687181860249886</v>
      </c>
      <c r="D24" s="293">
        <f t="shared" si="3"/>
        <v>68.023137436372039</v>
      </c>
      <c r="E24" s="293">
        <f t="shared" si="4"/>
        <v>136.04627487274408</v>
      </c>
      <c r="G24" s="293">
        <v>13</v>
      </c>
      <c r="H24" s="293">
        <v>45</v>
      </c>
      <c r="I24" s="293">
        <v>67</v>
      </c>
      <c r="J24" s="294">
        <v>134</v>
      </c>
    </row>
    <row r="25" spans="1:10" x14ac:dyDescent="0.2">
      <c r="A25" s="225">
        <v>2020</v>
      </c>
      <c r="B25" s="293">
        <f t="shared" si="1"/>
        <v>13.198519204072188</v>
      </c>
      <c r="C25" s="293">
        <f t="shared" si="2"/>
        <v>46.702452568255431</v>
      </c>
      <c r="D25" s="293">
        <f t="shared" si="3"/>
        <v>70.053678852383158</v>
      </c>
      <c r="E25" s="293">
        <f t="shared" si="4"/>
        <v>140.10735770476632</v>
      </c>
      <c r="G25" s="293">
        <v>13</v>
      </c>
      <c r="H25" s="293">
        <v>46</v>
      </c>
      <c r="I25" s="293">
        <v>69</v>
      </c>
      <c r="J25" s="294">
        <v>138</v>
      </c>
    </row>
    <row r="26" spans="1:10" x14ac:dyDescent="0.2">
      <c r="A26" s="225">
        <v>2021</v>
      </c>
      <c r="B26" s="293">
        <f t="shared" si="1"/>
        <v>13.198519204072188</v>
      </c>
      <c r="C26" s="293">
        <f t="shared" si="2"/>
        <v>46.702452568255431</v>
      </c>
      <c r="D26" s="293">
        <f t="shared" si="3"/>
        <v>71.068949560388702</v>
      </c>
      <c r="E26" s="293">
        <f t="shared" si="4"/>
        <v>144.16844053678852</v>
      </c>
      <c r="G26" s="293">
        <v>13</v>
      </c>
      <c r="H26" s="293">
        <v>46</v>
      </c>
      <c r="I26" s="293">
        <v>70</v>
      </c>
      <c r="J26" s="294">
        <v>142</v>
      </c>
    </row>
    <row r="27" spans="1:10" x14ac:dyDescent="0.2">
      <c r="A27" s="225">
        <v>2022</v>
      </c>
      <c r="B27" s="293">
        <f t="shared" si="1"/>
        <v>14.213789912077742</v>
      </c>
      <c r="C27" s="293">
        <f t="shared" si="2"/>
        <v>48.732993984266542</v>
      </c>
      <c r="D27" s="293">
        <f t="shared" si="3"/>
        <v>72.084220268394262</v>
      </c>
      <c r="E27" s="293">
        <f t="shared" si="4"/>
        <v>147.21425266080519</v>
      </c>
      <c r="G27" s="293">
        <v>14</v>
      </c>
      <c r="H27" s="293">
        <v>48</v>
      </c>
      <c r="I27" s="293">
        <v>71</v>
      </c>
      <c r="J27" s="294">
        <v>145</v>
      </c>
    </row>
    <row r="28" spans="1:10" x14ac:dyDescent="0.2">
      <c r="A28" s="225">
        <v>2023</v>
      </c>
      <c r="B28" s="293">
        <f t="shared" si="1"/>
        <v>14.213789912077742</v>
      </c>
      <c r="C28" s="293">
        <f t="shared" si="2"/>
        <v>49.748264692272095</v>
      </c>
      <c r="D28" s="293">
        <f t="shared" si="3"/>
        <v>73.099490976399807</v>
      </c>
      <c r="E28" s="293">
        <f t="shared" si="4"/>
        <v>150.26006478482182</v>
      </c>
      <c r="G28" s="293">
        <v>14</v>
      </c>
      <c r="H28" s="293">
        <v>49</v>
      </c>
      <c r="I28" s="293">
        <v>72</v>
      </c>
      <c r="J28" s="294">
        <v>148</v>
      </c>
    </row>
    <row r="29" spans="1:10" x14ac:dyDescent="0.2">
      <c r="A29" s="225">
        <v>2024</v>
      </c>
      <c r="B29" s="293">
        <f t="shared" si="1"/>
        <v>15.229060620083294</v>
      </c>
      <c r="C29" s="293">
        <f t="shared" si="2"/>
        <v>50.763535400277647</v>
      </c>
      <c r="D29" s="293">
        <f t="shared" si="3"/>
        <v>74.114761684405366</v>
      </c>
      <c r="E29" s="293">
        <f t="shared" si="4"/>
        <v>153.30587690883848</v>
      </c>
      <c r="G29" s="293">
        <v>15</v>
      </c>
      <c r="H29" s="293">
        <v>50</v>
      </c>
      <c r="I29" s="293">
        <v>73</v>
      </c>
      <c r="J29" s="294">
        <v>151</v>
      </c>
    </row>
    <row r="30" spans="1:10" x14ac:dyDescent="0.2">
      <c r="A30" s="225">
        <v>2025</v>
      </c>
      <c r="B30" s="293">
        <f t="shared" si="1"/>
        <v>15.229060620083294</v>
      </c>
      <c r="C30" s="293">
        <f t="shared" si="2"/>
        <v>51.778806108283199</v>
      </c>
      <c r="D30" s="293">
        <f t="shared" si="3"/>
        <v>76.14530310041647</v>
      </c>
      <c r="E30" s="293">
        <f t="shared" si="4"/>
        <v>157.36695974086069</v>
      </c>
      <c r="G30" s="293">
        <v>15</v>
      </c>
      <c r="H30" s="293">
        <v>51</v>
      </c>
      <c r="I30" s="293">
        <v>75</v>
      </c>
      <c r="J30" s="294">
        <v>155</v>
      </c>
    </row>
    <row r="31" spans="1:10" x14ac:dyDescent="0.2">
      <c r="A31" s="225">
        <v>2026</v>
      </c>
      <c r="B31" s="293">
        <f t="shared" si="1"/>
        <v>16.244331328088847</v>
      </c>
      <c r="C31" s="293">
        <f t="shared" si="2"/>
        <v>52.794076816288751</v>
      </c>
      <c r="D31" s="293">
        <f t="shared" si="3"/>
        <v>77.160573808422029</v>
      </c>
      <c r="E31" s="293">
        <f t="shared" si="4"/>
        <v>160.41277186487736</v>
      </c>
      <c r="G31" s="293">
        <v>16</v>
      </c>
      <c r="H31" s="293">
        <v>52</v>
      </c>
      <c r="I31" s="293">
        <v>76</v>
      </c>
      <c r="J31" s="294">
        <v>158</v>
      </c>
    </row>
    <row r="32" spans="1:10" x14ac:dyDescent="0.2">
      <c r="A32" s="225">
        <v>2027</v>
      </c>
      <c r="B32" s="293">
        <f t="shared" si="1"/>
        <v>16.244331328088847</v>
      </c>
      <c r="C32" s="293">
        <f t="shared" si="2"/>
        <v>53.809347524294303</v>
      </c>
      <c r="D32" s="293">
        <f t="shared" si="3"/>
        <v>78.175844516427574</v>
      </c>
      <c r="E32" s="293">
        <f t="shared" si="4"/>
        <v>163.45858398889402</v>
      </c>
      <c r="G32" s="293">
        <v>16</v>
      </c>
      <c r="H32" s="293">
        <v>53</v>
      </c>
      <c r="I32" s="293">
        <v>77</v>
      </c>
      <c r="J32" s="294">
        <v>161</v>
      </c>
    </row>
    <row r="33" spans="1:10" x14ac:dyDescent="0.2">
      <c r="A33" s="225">
        <v>2028</v>
      </c>
      <c r="B33" s="293">
        <f t="shared" si="1"/>
        <v>16.244331328088847</v>
      </c>
      <c r="C33" s="293">
        <f t="shared" si="2"/>
        <v>54.824618232299862</v>
      </c>
      <c r="D33" s="293">
        <f t="shared" si="3"/>
        <v>79.191115224433133</v>
      </c>
      <c r="E33" s="293">
        <f t="shared" si="4"/>
        <v>166.50439611291068</v>
      </c>
      <c r="G33" s="293">
        <v>16</v>
      </c>
      <c r="H33" s="293">
        <v>54</v>
      </c>
      <c r="I33" s="293">
        <v>78</v>
      </c>
      <c r="J33" s="294">
        <v>164</v>
      </c>
    </row>
    <row r="34" spans="1:10" x14ac:dyDescent="0.2">
      <c r="A34" s="225">
        <v>2029</v>
      </c>
      <c r="B34" s="293">
        <f t="shared" si="1"/>
        <v>17.2596020360944</v>
      </c>
      <c r="C34" s="293">
        <f t="shared" si="2"/>
        <v>55.839888940305414</v>
      </c>
      <c r="D34" s="293">
        <f t="shared" si="3"/>
        <v>80.206385932438678</v>
      </c>
      <c r="E34" s="293">
        <f t="shared" si="4"/>
        <v>169.55020823692732</v>
      </c>
      <c r="G34" s="293">
        <v>17</v>
      </c>
      <c r="H34" s="293">
        <v>55</v>
      </c>
      <c r="I34" s="293">
        <v>79</v>
      </c>
      <c r="J34" s="294">
        <v>167</v>
      </c>
    </row>
    <row r="35" spans="1:10" x14ac:dyDescent="0.2">
      <c r="A35" s="225">
        <v>2030</v>
      </c>
      <c r="B35" s="293">
        <f t="shared" si="1"/>
        <v>17.2596020360944</v>
      </c>
      <c r="C35" s="293">
        <f t="shared" si="2"/>
        <v>56.855159648310966</v>
      </c>
      <c r="D35" s="293">
        <f t="shared" si="3"/>
        <v>82.236927348449797</v>
      </c>
      <c r="E35" s="293">
        <f t="shared" si="4"/>
        <v>174.6265617769551</v>
      </c>
      <c r="G35" s="293">
        <v>17</v>
      </c>
      <c r="H35" s="293">
        <v>56</v>
      </c>
      <c r="I35" s="293">
        <v>81</v>
      </c>
      <c r="J35" s="294">
        <v>172</v>
      </c>
    </row>
    <row r="36" spans="1:10" x14ac:dyDescent="0.2">
      <c r="A36" s="225">
        <v>2031</v>
      </c>
      <c r="B36" s="293">
        <f t="shared" si="1"/>
        <v>18.274872744099952</v>
      </c>
      <c r="C36" s="293">
        <f t="shared" si="2"/>
        <v>56.855159648310966</v>
      </c>
      <c r="D36" s="293">
        <f t="shared" si="3"/>
        <v>83.252198056455342</v>
      </c>
      <c r="E36" s="293">
        <f t="shared" si="4"/>
        <v>177.67237390097176</v>
      </c>
      <c r="G36" s="293">
        <v>18</v>
      </c>
      <c r="H36" s="293">
        <v>56</v>
      </c>
      <c r="I36" s="293">
        <v>82</v>
      </c>
      <c r="J36" s="294">
        <v>175</v>
      </c>
    </row>
    <row r="37" spans="1:10" x14ac:dyDescent="0.2">
      <c r="A37" s="225">
        <v>2032</v>
      </c>
      <c r="B37" s="293">
        <f t="shared" si="1"/>
        <v>18.274872744099952</v>
      </c>
      <c r="C37" s="293">
        <f t="shared" si="2"/>
        <v>57.870430356316518</v>
      </c>
      <c r="D37" s="293">
        <f t="shared" si="3"/>
        <v>84.267468764460901</v>
      </c>
      <c r="E37" s="293">
        <f t="shared" si="4"/>
        <v>180.71818602498843</v>
      </c>
      <c r="G37" s="293">
        <v>18</v>
      </c>
      <c r="H37" s="293">
        <v>57</v>
      </c>
      <c r="I37" s="293">
        <v>83</v>
      </c>
      <c r="J37" s="294">
        <v>178</v>
      </c>
    </row>
    <row r="38" spans="1:10" x14ac:dyDescent="0.2">
      <c r="A38" s="225">
        <v>2033</v>
      </c>
      <c r="B38" s="293">
        <f t="shared" si="1"/>
        <v>19.290143452105507</v>
      </c>
      <c r="C38" s="293">
        <f t="shared" si="2"/>
        <v>58.88570106432207</v>
      </c>
      <c r="D38" s="293">
        <f t="shared" si="3"/>
        <v>85.282739472466446</v>
      </c>
      <c r="E38" s="293">
        <f t="shared" si="4"/>
        <v>184.77926885701063</v>
      </c>
      <c r="G38" s="293">
        <v>19</v>
      </c>
      <c r="H38" s="293">
        <v>58</v>
      </c>
      <c r="I38" s="293">
        <v>84</v>
      </c>
      <c r="J38" s="294">
        <v>182</v>
      </c>
    </row>
    <row r="39" spans="1:10" x14ac:dyDescent="0.2">
      <c r="A39" s="225">
        <v>2034</v>
      </c>
      <c r="B39" s="293">
        <f t="shared" si="1"/>
        <v>19.290143452105507</v>
      </c>
      <c r="C39" s="293">
        <f t="shared" si="2"/>
        <v>59.900971772327622</v>
      </c>
      <c r="D39" s="293">
        <f t="shared" si="3"/>
        <v>86.298010180472005</v>
      </c>
      <c r="E39" s="293">
        <f t="shared" si="4"/>
        <v>188.84035168903284</v>
      </c>
      <c r="G39" s="293">
        <v>19</v>
      </c>
      <c r="H39" s="293">
        <v>59</v>
      </c>
      <c r="I39" s="293">
        <v>85</v>
      </c>
      <c r="J39" s="294">
        <v>186</v>
      </c>
    </row>
    <row r="40" spans="1:10" x14ac:dyDescent="0.2">
      <c r="A40" s="225">
        <v>2035</v>
      </c>
      <c r="B40" s="293">
        <f t="shared" si="1"/>
        <v>21.320684868116611</v>
      </c>
      <c r="C40" s="293">
        <f t="shared" si="2"/>
        <v>61.931513188338734</v>
      </c>
      <c r="D40" s="293">
        <f t="shared" si="3"/>
        <v>87.31328088847755</v>
      </c>
      <c r="E40" s="293">
        <f t="shared" si="4"/>
        <v>191.88616381304951</v>
      </c>
      <c r="G40" s="293">
        <v>21</v>
      </c>
      <c r="H40" s="293">
        <v>61</v>
      </c>
      <c r="I40" s="293">
        <v>86</v>
      </c>
      <c r="J40" s="294">
        <v>189</v>
      </c>
    </row>
    <row r="41" spans="1:10" x14ac:dyDescent="0.2">
      <c r="A41" s="225">
        <v>2036</v>
      </c>
      <c r="B41" s="293">
        <f t="shared" si="1"/>
        <v>21.320684868116611</v>
      </c>
      <c r="C41" s="293">
        <f t="shared" si="2"/>
        <v>62.946783896344279</v>
      </c>
      <c r="D41" s="293">
        <f t="shared" si="3"/>
        <v>89.343822304488668</v>
      </c>
      <c r="E41" s="293">
        <f t="shared" si="4"/>
        <v>194.93197593706617</v>
      </c>
      <c r="G41" s="293">
        <v>21</v>
      </c>
      <c r="H41" s="293">
        <v>62</v>
      </c>
      <c r="I41" s="293">
        <v>88</v>
      </c>
      <c r="J41" s="294">
        <v>192</v>
      </c>
    </row>
    <row r="42" spans="1:10" x14ac:dyDescent="0.2">
      <c r="A42" s="225">
        <v>2037</v>
      </c>
      <c r="B42" s="293">
        <f t="shared" si="1"/>
        <v>22.335955576122167</v>
      </c>
      <c r="C42" s="293">
        <f t="shared" si="2"/>
        <v>63.962054604349838</v>
      </c>
      <c r="D42" s="293">
        <f t="shared" si="3"/>
        <v>91.374363720499773</v>
      </c>
      <c r="E42" s="293">
        <f t="shared" si="4"/>
        <v>198.99305876908838</v>
      </c>
      <c r="G42" s="293">
        <v>22</v>
      </c>
      <c r="H42" s="293">
        <v>63</v>
      </c>
      <c r="I42" s="293">
        <v>90</v>
      </c>
      <c r="J42" s="294">
        <v>196</v>
      </c>
    </row>
    <row r="43" spans="1:10" x14ac:dyDescent="0.2">
      <c r="A43" s="225">
        <v>2038</v>
      </c>
      <c r="B43" s="293">
        <f t="shared" si="1"/>
        <v>22.335955576122167</v>
      </c>
      <c r="C43" s="293">
        <f t="shared" si="2"/>
        <v>64.97732531235539</v>
      </c>
      <c r="D43" s="293">
        <f t="shared" si="3"/>
        <v>92.389634428505317</v>
      </c>
      <c r="E43" s="293">
        <f t="shared" si="4"/>
        <v>203.05414160111059</v>
      </c>
      <c r="G43" s="293">
        <v>22</v>
      </c>
      <c r="H43" s="293">
        <v>64</v>
      </c>
      <c r="I43" s="293">
        <v>91</v>
      </c>
      <c r="J43" s="294">
        <v>200</v>
      </c>
    </row>
    <row r="44" spans="1:10" x14ac:dyDescent="0.2">
      <c r="A44" s="225">
        <v>2039</v>
      </c>
      <c r="B44" s="293">
        <f t="shared" si="1"/>
        <v>23.351226284127716</v>
      </c>
      <c r="C44" s="293">
        <f t="shared" si="2"/>
        <v>65.992596020360935</v>
      </c>
      <c r="D44" s="293">
        <f t="shared" si="3"/>
        <v>93.404905136510862</v>
      </c>
      <c r="E44" s="293">
        <f t="shared" si="4"/>
        <v>206.09995372512725</v>
      </c>
      <c r="G44" s="293">
        <v>23</v>
      </c>
      <c r="H44" s="293">
        <v>65</v>
      </c>
      <c r="I44" s="293">
        <v>92</v>
      </c>
      <c r="J44" s="294">
        <v>203</v>
      </c>
    </row>
    <row r="45" spans="1:10" x14ac:dyDescent="0.2">
      <c r="A45" s="225">
        <v>2040</v>
      </c>
      <c r="B45" s="293">
        <f t="shared" si="1"/>
        <v>23.351226284127716</v>
      </c>
      <c r="C45" s="293">
        <f t="shared" si="2"/>
        <v>67.007866728366494</v>
      </c>
      <c r="D45" s="293">
        <f t="shared" si="3"/>
        <v>94.420175844516422</v>
      </c>
      <c r="E45" s="293">
        <f t="shared" si="4"/>
        <v>209.14576584914391</v>
      </c>
      <c r="G45" s="293">
        <v>23</v>
      </c>
      <c r="H45" s="293">
        <v>66</v>
      </c>
      <c r="I45" s="293">
        <v>93</v>
      </c>
      <c r="J45" s="294">
        <v>206</v>
      </c>
    </row>
    <row r="46" spans="1:10" x14ac:dyDescent="0.2">
      <c r="A46" s="225">
        <v>2041</v>
      </c>
      <c r="B46" s="293">
        <f t="shared" si="1"/>
        <v>24.366496992133271</v>
      </c>
      <c r="C46" s="293">
        <f t="shared" si="2"/>
        <v>68.023137436372039</v>
      </c>
      <c r="D46" s="293">
        <f t="shared" si="3"/>
        <v>95.435446552521981</v>
      </c>
      <c r="E46" s="293">
        <f t="shared" si="4"/>
        <v>213.20684868116612</v>
      </c>
      <c r="G46" s="293">
        <v>24</v>
      </c>
      <c r="H46" s="293">
        <v>67</v>
      </c>
      <c r="I46" s="293">
        <v>94</v>
      </c>
      <c r="J46" s="294">
        <v>210</v>
      </c>
    </row>
    <row r="47" spans="1:10" x14ac:dyDescent="0.2">
      <c r="A47" s="225">
        <v>2042</v>
      </c>
      <c r="B47" s="293">
        <f t="shared" si="1"/>
        <v>24.366496992133271</v>
      </c>
      <c r="C47" s="293">
        <f t="shared" si="2"/>
        <v>69.038408144377598</v>
      </c>
      <c r="D47" s="293">
        <f t="shared" si="3"/>
        <v>96.45071726052754</v>
      </c>
      <c r="E47" s="293">
        <f t="shared" si="4"/>
        <v>216.25266080518278</v>
      </c>
      <c r="G47" s="293">
        <v>24</v>
      </c>
      <c r="H47" s="293">
        <v>68</v>
      </c>
      <c r="I47" s="293">
        <v>95</v>
      </c>
      <c r="J47" s="294">
        <v>213</v>
      </c>
    </row>
    <row r="48" spans="1:10" x14ac:dyDescent="0.2">
      <c r="A48" s="225">
        <v>2043</v>
      </c>
      <c r="B48" s="293">
        <f t="shared" si="1"/>
        <v>25.381767700138823</v>
      </c>
      <c r="C48" s="293">
        <f t="shared" si="2"/>
        <v>70.053678852383158</v>
      </c>
      <c r="D48" s="293">
        <f t="shared" si="3"/>
        <v>97.465987968533085</v>
      </c>
      <c r="E48" s="293">
        <f t="shared" si="4"/>
        <v>219.29847292919945</v>
      </c>
      <c r="G48" s="293">
        <v>25</v>
      </c>
      <c r="H48" s="293">
        <v>69</v>
      </c>
      <c r="I48" s="293">
        <v>96</v>
      </c>
      <c r="J48" s="294">
        <v>216</v>
      </c>
    </row>
    <row r="49" spans="1:10" x14ac:dyDescent="0.2">
      <c r="A49" s="225">
        <v>2044</v>
      </c>
      <c r="B49" s="293">
        <f t="shared" si="1"/>
        <v>25.381767700138823</v>
      </c>
      <c r="C49" s="293">
        <f t="shared" si="2"/>
        <v>71.068949560388702</v>
      </c>
      <c r="D49" s="293">
        <f t="shared" si="3"/>
        <v>98.48125867653863</v>
      </c>
      <c r="E49" s="293">
        <f t="shared" si="4"/>
        <v>222.34428505321608</v>
      </c>
      <c r="G49" s="293">
        <v>25</v>
      </c>
      <c r="H49" s="293">
        <v>70</v>
      </c>
      <c r="I49" s="293">
        <v>97</v>
      </c>
      <c r="J49" s="294">
        <v>219</v>
      </c>
    </row>
    <row r="50" spans="1:10" x14ac:dyDescent="0.2">
      <c r="A50" s="225">
        <v>2045</v>
      </c>
      <c r="B50" s="293">
        <f t="shared" si="1"/>
        <v>26.397038408144375</v>
      </c>
      <c r="C50" s="293">
        <f t="shared" si="2"/>
        <v>72.084220268394262</v>
      </c>
      <c r="D50" s="293">
        <f t="shared" si="3"/>
        <v>100.51180009254973</v>
      </c>
      <c r="E50" s="293">
        <f t="shared" si="4"/>
        <v>226.40536788523832</v>
      </c>
      <c r="G50" s="293">
        <v>26</v>
      </c>
      <c r="H50" s="293">
        <v>71</v>
      </c>
      <c r="I50" s="293">
        <v>99</v>
      </c>
      <c r="J50" s="294">
        <v>223</v>
      </c>
    </row>
    <row r="51" spans="1:10" x14ac:dyDescent="0.2">
      <c r="A51" s="225">
        <v>2046</v>
      </c>
      <c r="B51" s="293">
        <f t="shared" si="1"/>
        <v>26.397038408144375</v>
      </c>
      <c r="C51" s="293">
        <f t="shared" si="2"/>
        <v>73.099490976399807</v>
      </c>
      <c r="D51" s="293">
        <f t="shared" si="3"/>
        <v>101.52707080055529</v>
      </c>
      <c r="E51" s="293">
        <f t="shared" si="4"/>
        <v>229.45118000925495</v>
      </c>
      <c r="G51" s="293">
        <v>26</v>
      </c>
      <c r="H51" s="293">
        <v>72</v>
      </c>
      <c r="I51" s="293">
        <v>100</v>
      </c>
      <c r="J51" s="294">
        <v>226</v>
      </c>
    </row>
    <row r="52" spans="1:10" x14ac:dyDescent="0.2">
      <c r="A52" s="225">
        <v>2047</v>
      </c>
      <c r="B52" s="293">
        <f t="shared" si="1"/>
        <v>27.412309116149931</v>
      </c>
      <c r="C52" s="293">
        <f t="shared" si="2"/>
        <v>74.114761684405366</v>
      </c>
      <c r="D52" s="293">
        <f t="shared" si="3"/>
        <v>103.5576122165664</v>
      </c>
      <c r="E52" s="293">
        <f t="shared" si="4"/>
        <v>231.48172142526607</v>
      </c>
      <c r="G52" s="293">
        <v>27</v>
      </c>
      <c r="H52" s="293">
        <v>73</v>
      </c>
      <c r="I52" s="293">
        <v>102</v>
      </c>
      <c r="J52" s="294">
        <v>228</v>
      </c>
    </row>
    <row r="53" spans="1:10" x14ac:dyDescent="0.2">
      <c r="A53" s="225">
        <v>2048</v>
      </c>
      <c r="B53" s="293">
        <f t="shared" si="1"/>
        <v>27.412309116149931</v>
      </c>
      <c r="C53" s="293">
        <f t="shared" si="2"/>
        <v>76.14530310041647</v>
      </c>
      <c r="D53" s="293">
        <f t="shared" si="3"/>
        <v>104.57288292457196</v>
      </c>
      <c r="E53" s="293">
        <f t="shared" si="4"/>
        <v>234.52753354928271</v>
      </c>
      <c r="G53" s="293">
        <v>27</v>
      </c>
      <c r="H53" s="293">
        <v>75</v>
      </c>
      <c r="I53" s="293">
        <v>103</v>
      </c>
      <c r="J53" s="294">
        <v>231</v>
      </c>
    </row>
    <row r="54" spans="1:10" x14ac:dyDescent="0.2">
      <c r="A54" s="225">
        <v>2049</v>
      </c>
      <c r="B54" s="293">
        <f t="shared" si="1"/>
        <v>28.427579824155483</v>
      </c>
      <c r="C54" s="293">
        <f t="shared" si="2"/>
        <v>77.160573808422029</v>
      </c>
      <c r="D54" s="293">
        <f t="shared" si="3"/>
        <v>105.5881536325775</v>
      </c>
      <c r="E54" s="293">
        <f t="shared" si="4"/>
        <v>237.57334567329937</v>
      </c>
      <c r="G54" s="293">
        <v>28</v>
      </c>
      <c r="H54" s="293">
        <v>76</v>
      </c>
      <c r="I54" s="293">
        <v>104</v>
      </c>
      <c r="J54" s="294">
        <v>234</v>
      </c>
    </row>
    <row r="55" spans="1:10" x14ac:dyDescent="0.2">
      <c r="A55" s="225">
        <v>2050</v>
      </c>
      <c r="B55" s="293">
        <f t="shared" si="1"/>
        <v>28.427579824155483</v>
      </c>
      <c r="C55" s="293">
        <f t="shared" si="2"/>
        <v>78.175844516427574</v>
      </c>
      <c r="D55" s="293">
        <f t="shared" si="3"/>
        <v>106.60342434058306</v>
      </c>
      <c r="E55" s="293">
        <f t="shared" si="4"/>
        <v>241.63442850532161</v>
      </c>
      <c r="G55" s="293">
        <v>28</v>
      </c>
      <c r="H55" s="293">
        <v>77</v>
      </c>
      <c r="I55" s="293">
        <v>105</v>
      </c>
      <c r="J55" s="294">
        <v>238</v>
      </c>
    </row>
    <row r="56" spans="1:10" x14ac:dyDescent="0.2">
      <c r="A56" s="225">
        <v>2051</v>
      </c>
      <c r="B56" s="293">
        <f t="shared" si="1"/>
        <v>29.442850532161035</v>
      </c>
      <c r="C56" s="293">
        <f t="shared" si="2"/>
        <v>79.191115224433133</v>
      </c>
      <c r="D56" s="293">
        <f t="shared" si="3"/>
        <v>107.61869504858861</v>
      </c>
      <c r="E56" s="293">
        <f t="shared" si="4"/>
        <v>245.69551133734382</v>
      </c>
      <c r="G56" s="293">
        <f>ROUND(G55*1.026,0)</f>
        <v>29</v>
      </c>
      <c r="H56" s="293">
        <f>ROUND(H55*1.016,0)</f>
        <v>78</v>
      </c>
      <c r="I56" s="293">
        <f>ROUND(I55*1.013,0)</f>
        <v>106</v>
      </c>
      <c r="J56" s="294">
        <f>ROUND(J55*1.015,0)</f>
        <v>242</v>
      </c>
    </row>
    <row r="57" spans="1:10" x14ac:dyDescent="0.2">
      <c r="A57" s="225">
        <v>2052</v>
      </c>
      <c r="B57" s="293">
        <f t="shared" si="1"/>
        <v>30.458121240166587</v>
      </c>
      <c r="C57" s="293">
        <f t="shared" si="2"/>
        <v>80.206385932438678</v>
      </c>
      <c r="D57" s="293">
        <f t="shared" si="3"/>
        <v>108.63396575659416</v>
      </c>
      <c r="E57" s="293">
        <f t="shared" si="4"/>
        <v>249.756594169366</v>
      </c>
      <c r="G57" s="293">
        <f t="shared" ref="G57:G75" si="5">ROUND(G56*1.026,0)</f>
        <v>30</v>
      </c>
      <c r="H57" s="293">
        <f t="shared" ref="H57:H75" si="6">ROUND(H56*1.016,0)</f>
        <v>79</v>
      </c>
      <c r="I57" s="293">
        <f t="shared" ref="I57:I75" si="7">ROUND(I56*1.013,0)</f>
        <v>107</v>
      </c>
      <c r="J57" s="294">
        <f t="shared" ref="J57:J75" si="8">ROUND(J56*1.015,0)</f>
        <v>246</v>
      </c>
    </row>
    <row r="58" spans="1:10" x14ac:dyDescent="0.2">
      <c r="A58" s="225">
        <v>2053</v>
      </c>
      <c r="B58" s="293">
        <f t="shared" si="1"/>
        <v>31.473391948172139</v>
      </c>
      <c r="C58" s="293">
        <f t="shared" si="2"/>
        <v>81.221656640444223</v>
      </c>
      <c r="D58" s="293">
        <f t="shared" si="3"/>
        <v>109.64923646459972</v>
      </c>
      <c r="E58" s="293">
        <f t="shared" si="4"/>
        <v>253.81767700138823</v>
      </c>
      <c r="G58" s="293">
        <f t="shared" si="5"/>
        <v>31</v>
      </c>
      <c r="H58" s="293">
        <f t="shared" si="6"/>
        <v>80</v>
      </c>
      <c r="I58" s="293">
        <f t="shared" si="7"/>
        <v>108</v>
      </c>
      <c r="J58" s="294">
        <f t="shared" si="8"/>
        <v>250</v>
      </c>
    </row>
    <row r="59" spans="1:10" x14ac:dyDescent="0.2">
      <c r="A59" s="225">
        <v>2054</v>
      </c>
      <c r="B59" s="293">
        <f t="shared" si="1"/>
        <v>32.488662656177695</v>
      </c>
      <c r="C59" s="293">
        <f t="shared" si="2"/>
        <v>82.236927348449797</v>
      </c>
      <c r="D59" s="293">
        <f t="shared" si="3"/>
        <v>110.66450717260527</v>
      </c>
      <c r="E59" s="293">
        <f t="shared" si="4"/>
        <v>257.87875983341041</v>
      </c>
      <c r="G59" s="293">
        <f t="shared" si="5"/>
        <v>32</v>
      </c>
      <c r="H59" s="293">
        <f t="shared" si="6"/>
        <v>81</v>
      </c>
      <c r="I59" s="293">
        <f t="shared" si="7"/>
        <v>109</v>
      </c>
      <c r="J59" s="294">
        <f t="shared" si="8"/>
        <v>254</v>
      </c>
    </row>
    <row r="60" spans="1:10" x14ac:dyDescent="0.2">
      <c r="A60" s="225">
        <v>2055</v>
      </c>
      <c r="B60" s="293">
        <f t="shared" si="1"/>
        <v>33.503933364183247</v>
      </c>
      <c r="C60" s="293">
        <f t="shared" si="2"/>
        <v>83.252198056455342</v>
      </c>
      <c r="D60" s="293">
        <f t="shared" si="3"/>
        <v>111.67977788061083</v>
      </c>
      <c r="E60" s="293">
        <f t="shared" si="4"/>
        <v>261.93984266543265</v>
      </c>
      <c r="G60" s="293">
        <f t="shared" si="5"/>
        <v>33</v>
      </c>
      <c r="H60" s="293">
        <f t="shared" si="6"/>
        <v>82</v>
      </c>
      <c r="I60" s="293">
        <f t="shared" si="7"/>
        <v>110</v>
      </c>
      <c r="J60" s="294">
        <f t="shared" si="8"/>
        <v>258</v>
      </c>
    </row>
    <row r="61" spans="1:10" x14ac:dyDescent="0.2">
      <c r="A61" s="225">
        <v>2056</v>
      </c>
      <c r="B61" s="293">
        <f t="shared" si="1"/>
        <v>34.519204072188799</v>
      </c>
      <c r="C61" s="293">
        <f t="shared" si="2"/>
        <v>84.267468764460901</v>
      </c>
      <c r="D61" s="293">
        <f t="shared" si="3"/>
        <v>112.69504858861637</v>
      </c>
      <c r="E61" s="293">
        <f t="shared" si="4"/>
        <v>266.00092549745489</v>
      </c>
      <c r="G61" s="293">
        <f t="shared" si="5"/>
        <v>34</v>
      </c>
      <c r="H61" s="293">
        <f t="shared" si="6"/>
        <v>83</v>
      </c>
      <c r="I61" s="293">
        <f t="shared" si="7"/>
        <v>111</v>
      </c>
      <c r="J61" s="294">
        <f t="shared" si="8"/>
        <v>262</v>
      </c>
    </row>
    <row r="62" spans="1:10" x14ac:dyDescent="0.2">
      <c r="A62" s="225">
        <v>2057</v>
      </c>
      <c r="B62" s="293">
        <f t="shared" si="1"/>
        <v>35.534474780194351</v>
      </c>
      <c r="C62" s="293">
        <f t="shared" si="2"/>
        <v>85.282739472466446</v>
      </c>
      <c r="D62" s="293">
        <f t="shared" si="3"/>
        <v>113.71031929662193</v>
      </c>
      <c r="E62" s="293">
        <f t="shared" si="4"/>
        <v>270.06200832947712</v>
      </c>
      <c r="G62" s="293">
        <f t="shared" si="5"/>
        <v>35</v>
      </c>
      <c r="H62" s="293">
        <f t="shared" si="6"/>
        <v>84</v>
      </c>
      <c r="I62" s="293">
        <f t="shared" si="7"/>
        <v>112</v>
      </c>
      <c r="J62" s="294">
        <f t="shared" si="8"/>
        <v>266</v>
      </c>
    </row>
    <row r="63" spans="1:10" x14ac:dyDescent="0.2">
      <c r="A63" s="225">
        <v>2058</v>
      </c>
      <c r="B63" s="293">
        <f t="shared" si="1"/>
        <v>36.549745488199903</v>
      </c>
      <c r="C63" s="293">
        <f t="shared" si="2"/>
        <v>86.298010180472005</v>
      </c>
      <c r="D63" s="293">
        <f t="shared" si="3"/>
        <v>114.72559000462748</v>
      </c>
      <c r="E63" s="293">
        <f t="shared" si="4"/>
        <v>274.1230911614993</v>
      </c>
      <c r="G63" s="293">
        <f t="shared" si="5"/>
        <v>36</v>
      </c>
      <c r="H63" s="293">
        <f t="shared" si="6"/>
        <v>85</v>
      </c>
      <c r="I63" s="293">
        <f t="shared" si="7"/>
        <v>113</v>
      </c>
      <c r="J63" s="294">
        <f t="shared" si="8"/>
        <v>270</v>
      </c>
    </row>
    <row r="64" spans="1:10" x14ac:dyDescent="0.2">
      <c r="A64" s="225">
        <v>2059</v>
      </c>
      <c r="B64" s="293">
        <f t="shared" si="1"/>
        <v>37.565016196205455</v>
      </c>
      <c r="C64" s="293">
        <f t="shared" si="2"/>
        <v>87.31328088847755</v>
      </c>
      <c r="D64" s="293">
        <f t="shared" si="3"/>
        <v>115.74086071263304</v>
      </c>
      <c r="E64" s="293">
        <f t="shared" si="4"/>
        <v>278.18417399352148</v>
      </c>
      <c r="G64" s="293">
        <f t="shared" si="5"/>
        <v>37</v>
      </c>
      <c r="H64" s="293">
        <f t="shared" si="6"/>
        <v>86</v>
      </c>
      <c r="I64" s="293">
        <f t="shared" si="7"/>
        <v>114</v>
      </c>
      <c r="J64" s="294">
        <f t="shared" si="8"/>
        <v>274</v>
      </c>
    </row>
    <row r="65" spans="1:10" x14ac:dyDescent="0.2">
      <c r="A65" s="225">
        <v>2060</v>
      </c>
      <c r="B65" s="293">
        <f t="shared" si="1"/>
        <v>38.580286904211015</v>
      </c>
      <c r="C65" s="293">
        <f t="shared" si="2"/>
        <v>88.328551596483095</v>
      </c>
      <c r="D65" s="293">
        <f t="shared" si="3"/>
        <v>116.7561314206386</v>
      </c>
      <c r="E65" s="293">
        <f t="shared" si="4"/>
        <v>282.24525682554372</v>
      </c>
      <c r="G65" s="293">
        <f t="shared" si="5"/>
        <v>38</v>
      </c>
      <c r="H65" s="293">
        <f t="shared" si="6"/>
        <v>87</v>
      </c>
      <c r="I65" s="293">
        <f t="shared" si="7"/>
        <v>115</v>
      </c>
      <c r="J65" s="294">
        <f t="shared" si="8"/>
        <v>278</v>
      </c>
    </row>
    <row r="66" spans="1:10" x14ac:dyDescent="0.2">
      <c r="A66" s="225">
        <v>2061</v>
      </c>
      <c r="B66" s="293">
        <f t="shared" si="1"/>
        <v>39.595557612216567</v>
      </c>
      <c r="C66" s="293">
        <f t="shared" si="2"/>
        <v>89.343822304488668</v>
      </c>
      <c r="D66" s="293">
        <f t="shared" si="3"/>
        <v>117.77140212864414</v>
      </c>
      <c r="E66" s="293">
        <f t="shared" si="4"/>
        <v>286.3063396575659</v>
      </c>
      <c r="G66" s="293">
        <f t="shared" si="5"/>
        <v>39</v>
      </c>
      <c r="H66" s="293">
        <f t="shared" si="6"/>
        <v>88</v>
      </c>
      <c r="I66" s="293">
        <f t="shared" si="7"/>
        <v>116</v>
      </c>
      <c r="J66" s="294">
        <f t="shared" si="8"/>
        <v>282</v>
      </c>
    </row>
    <row r="67" spans="1:10" x14ac:dyDescent="0.2">
      <c r="A67" s="225">
        <v>2062</v>
      </c>
      <c r="B67" s="293">
        <f t="shared" si="1"/>
        <v>40.610828320222112</v>
      </c>
      <c r="C67" s="293">
        <f t="shared" si="2"/>
        <v>90.359093012494213</v>
      </c>
      <c r="D67" s="293">
        <f t="shared" si="3"/>
        <v>119.80194354465524</v>
      </c>
      <c r="E67" s="293">
        <f t="shared" si="4"/>
        <v>290.36742248958819</v>
      </c>
      <c r="G67" s="293">
        <f t="shared" si="5"/>
        <v>40</v>
      </c>
      <c r="H67" s="293">
        <f t="shared" si="6"/>
        <v>89</v>
      </c>
      <c r="I67" s="293">
        <f t="shared" si="7"/>
        <v>118</v>
      </c>
      <c r="J67" s="294">
        <f t="shared" si="8"/>
        <v>286</v>
      </c>
    </row>
    <row r="68" spans="1:10" x14ac:dyDescent="0.2">
      <c r="A68" s="225">
        <v>2063</v>
      </c>
      <c r="B68" s="293">
        <f t="shared" si="1"/>
        <v>41.626099028227671</v>
      </c>
      <c r="C68" s="293">
        <f t="shared" si="2"/>
        <v>91.374363720499773</v>
      </c>
      <c r="D68" s="293">
        <f t="shared" si="3"/>
        <v>121.83248496066635</v>
      </c>
      <c r="E68" s="293">
        <f t="shared" si="4"/>
        <v>294.42850532161037</v>
      </c>
      <c r="G68" s="293">
        <f t="shared" si="5"/>
        <v>41</v>
      </c>
      <c r="H68" s="293">
        <f t="shared" si="6"/>
        <v>90</v>
      </c>
      <c r="I68" s="293">
        <f t="shared" si="7"/>
        <v>120</v>
      </c>
      <c r="J68" s="294">
        <f t="shared" si="8"/>
        <v>290</v>
      </c>
    </row>
    <row r="69" spans="1:10" x14ac:dyDescent="0.2">
      <c r="A69" s="225">
        <v>2064</v>
      </c>
      <c r="B69" s="293">
        <f t="shared" si="1"/>
        <v>42.641369736233223</v>
      </c>
      <c r="C69" s="293">
        <f t="shared" si="2"/>
        <v>92.389634428505317</v>
      </c>
      <c r="D69" s="293">
        <f t="shared" si="3"/>
        <v>123.86302637667747</v>
      </c>
      <c r="E69" s="293">
        <f t="shared" si="4"/>
        <v>298.48958815363255</v>
      </c>
      <c r="G69" s="293">
        <f t="shared" si="5"/>
        <v>42</v>
      </c>
      <c r="H69" s="293">
        <f t="shared" si="6"/>
        <v>91</v>
      </c>
      <c r="I69" s="293">
        <f t="shared" si="7"/>
        <v>122</v>
      </c>
      <c r="J69" s="294">
        <f t="shared" si="8"/>
        <v>294</v>
      </c>
    </row>
    <row r="70" spans="1:10" x14ac:dyDescent="0.2">
      <c r="A70" s="225">
        <v>2065</v>
      </c>
      <c r="B70" s="293">
        <f t="shared" si="1"/>
        <v>43.656640444238775</v>
      </c>
      <c r="C70" s="293">
        <f t="shared" si="2"/>
        <v>93.404905136510862</v>
      </c>
      <c r="D70" s="293">
        <f t="shared" si="3"/>
        <v>125.89356779268856</v>
      </c>
      <c r="E70" s="293">
        <f t="shared" si="4"/>
        <v>302.55067098565479</v>
      </c>
      <c r="G70" s="293">
        <f t="shared" si="5"/>
        <v>43</v>
      </c>
      <c r="H70" s="293">
        <f t="shared" si="6"/>
        <v>92</v>
      </c>
      <c r="I70" s="293">
        <f t="shared" si="7"/>
        <v>124</v>
      </c>
      <c r="J70" s="294">
        <f t="shared" si="8"/>
        <v>298</v>
      </c>
    </row>
    <row r="71" spans="1:10" x14ac:dyDescent="0.2">
      <c r="A71" s="225">
        <v>2066</v>
      </c>
      <c r="B71" s="293">
        <f t="shared" si="1"/>
        <v>44.671911152244334</v>
      </c>
      <c r="C71" s="293">
        <f t="shared" si="2"/>
        <v>94.420175844516422</v>
      </c>
      <c r="D71" s="293">
        <f t="shared" si="3"/>
        <v>127.92410920869968</v>
      </c>
      <c r="E71" s="293">
        <f t="shared" si="4"/>
        <v>306.61175381767697</v>
      </c>
      <c r="G71" s="293">
        <f t="shared" si="5"/>
        <v>44</v>
      </c>
      <c r="H71" s="293">
        <f t="shared" si="6"/>
        <v>93</v>
      </c>
      <c r="I71" s="293">
        <f t="shared" si="7"/>
        <v>126</v>
      </c>
      <c r="J71" s="294">
        <f t="shared" si="8"/>
        <v>302</v>
      </c>
    </row>
    <row r="72" spans="1:10" x14ac:dyDescent="0.2">
      <c r="A72" s="225">
        <v>2067</v>
      </c>
      <c r="B72" s="293">
        <f t="shared" si="1"/>
        <v>45.687181860249886</v>
      </c>
      <c r="C72" s="293">
        <f t="shared" si="2"/>
        <v>95.435446552521981</v>
      </c>
      <c r="D72" s="293">
        <f t="shared" si="3"/>
        <v>129.95465062471078</v>
      </c>
      <c r="E72" s="293">
        <f t="shared" si="4"/>
        <v>311.68810735770478</v>
      </c>
      <c r="G72" s="293">
        <f t="shared" si="5"/>
        <v>45</v>
      </c>
      <c r="H72" s="293">
        <f t="shared" si="6"/>
        <v>94</v>
      </c>
      <c r="I72" s="293">
        <f t="shared" si="7"/>
        <v>128</v>
      </c>
      <c r="J72" s="294">
        <f t="shared" si="8"/>
        <v>307</v>
      </c>
    </row>
    <row r="73" spans="1:10" x14ac:dyDescent="0.2">
      <c r="A73" s="225">
        <v>2068</v>
      </c>
      <c r="B73" s="293">
        <f t="shared" si="1"/>
        <v>46.702452568255431</v>
      </c>
      <c r="C73" s="293">
        <f t="shared" si="2"/>
        <v>97.465987968533085</v>
      </c>
      <c r="D73" s="293">
        <f t="shared" si="3"/>
        <v>131.98519204072187</v>
      </c>
      <c r="E73" s="293">
        <f t="shared" si="4"/>
        <v>316.76446089773253</v>
      </c>
      <c r="G73" s="293">
        <f t="shared" si="5"/>
        <v>46</v>
      </c>
      <c r="H73" s="293">
        <f t="shared" si="6"/>
        <v>96</v>
      </c>
      <c r="I73" s="293">
        <f t="shared" si="7"/>
        <v>130</v>
      </c>
      <c r="J73" s="294">
        <f t="shared" si="8"/>
        <v>312</v>
      </c>
    </row>
    <row r="74" spans="1:10" x14ac:dyDescent="0.2">
      <c r="A74" s="225">
        <v>2069</v>
      </c>
      <c r="B74" s="293">
        <f t="shared" si="1"/>
        <v>47.71772327626099</v>
      </c>
      <c r="C74" s="293">
        <f t="shared" si="2"/>
        <v>99.496529384544189</v>
      </c>
      <c r="D74" s="293">
        <f t="shared" si="3"/>
        <v>134.01573345673299</v>
      </c>
      <c r="E74" s="293">
        <f t="shared" si="4"/>
        <v>321.84081443776029</v>
      </c>
      <c r="G74" s="293">
        <f t="shared" si="5"/>
        <v>47</v>
      </c>
      <c r="H74" s="293">
        <f t="shared" si="6"/>
        <v>98</v>
      </c>
      <c r="I74" s="293">
        <f t="shared" si="7"/>
        <v>132</v>
      </c>
      <c r="J74" s="294">
        <f t="shared" si="8"/>
        <v>317</v>
      </c>
    </row>
    <row r="75" spans="1:10" ht="13.5" thickBot="1" x14ac:dyDescent="0.25">
      <c r="A75" s="226">
        <v>2070</v>
      </c>
      <c r="B75" s="293">
        <f t="shared" si="1"/>
        <v>48.732993984266542</v>
      </c>
      <c r="C75" s="293">
        <f t="shared" si="2"/>
        <v>101.52707080055529</v>
      </c>
      <c r="D75" s="293">
        <f t="shared" si="3"/>
        <v>136.04627487274408</v>
      </c>
      <c r="E75" s="293">
        <f t="shared" si="4"/>
        <v>326.91716797778804</v>
      </c>
      <c r="G75" s="295">
        <f t="shared" si="5"/>
        <v>48</v>
      </c>
      <c r="H75" s="295">
        <f t="shared" si="6"/>
        <v>100</v>
      </c>
      <c r="I75" s="295">
        <f t="shared" si="7"/>
        <v>134</v>
      </c>
      <c r="J75" s="296">
        <f t="shared" si="8"/>
        <v>322</v>
      </c>
    </row>
  </sheetData>
  <mergeCells count="4">
    <mergeCell ref="A3:B3"/>
    <mergeCell ref="B14:E14"/>
    <mergeCell ref="A1:E1"/>
    <mergeCell ref="G14:J14"/>
  </mergeCells>
  <pageMargins left="0.7" right="0.7" top="0.75" bottom="0.75" header="0.3" footer="0.3"/>
  <pageSetup orientation="portrait"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H94"/>
  <sheetViews>
    <sheetView zoomScaleNormal="100" workbookViewId="0">
      <pane xSplit="2" ySplit="4" topLeftCell="C5" activePane="bottomRight" state="frozen"/>
      <selection pane="topRight" activeCell="C1" sqref="C1"/>
      <selection pane="bottomLeft" activeCell="A5" sqref="A5"/>
      <selection pane="bottomRight" activeCell="C5" sqref="C5"/>
    </sheetView>
  </sheetViews>
  <sheetFormatPr defaultColWidth="9.140625" defaultRowHeight="12.75" x14ac:dyDescent="0.2"/>
  <cols>
    <col min="1" max="1" width="9.140625" style="2" bestFit="1"/>
    <col min="2" max="2" width="29" style="2" bestFit="1" customWidth="1"/>
    <col min="3" max="7" width="14.28515625" style="2" customWidth="1"/>
    <col min="8" max="8" width="14.28515625" style="85" customWidth="1"/>
    <col min="9" max="16384" width="9.140625" style="2"/>
  </cols>
  <sheetData>
    <row r="1" spans="1:8" ht="15.75" x14ac:dyDescent="0.25">
      <c r="A1" s="508" t="s">
        <v>7</v>
      </c>
      <c r="B1" s="508"/>
      <c r="C1" s="508"/>
      <c r="D1" s="508"/>
      <c r="E1" s="508"/>
      <c r="F1" s="508"/>
      <c r="G1" s="508"/>
    </row>
    <row r="2" spans="1:8" ht="13.5" thickBot="1" x14ac:dyDescent="0.25"/>
    <row r="3" spans="1:8" ht="24.95" customHeight="1" thickBot="1" x14ac:dyDescent="0.25">
      <c r="A3" s="521" t="s">
        <v>1</v>
      </c>
      <c r="B3" s="522" t="s">
        <v>6</v>
      </c>
      <c r="C3" s="615" t="s">
        <v>22</v>
      </c>
      <c r="D3" s="615"/>
      <c r="E3" s="615"/>
      <c r="F3" s="615"/>
      <c r="G3" s="616"/>
    </row>
    <row r="4" spans="1:8" ht="26.25" thickBot="1" x14ac:dyDescent="0.25">
      <c r="A4" s="614"/>
      <c r="B4" s="613"/>
      <c r="C4" s="168" t="s">
        <v>19</v>
      </c>
      <c r="D4" s="155" t="s">
        <v>20</v>
      </c>
      <c r="E4" s="155" t="s">
        <v>21</v>
      </c>
      <c r="F4" s="60" t="s">
        <v>28</v>
      </c>
      <c r="G4" s="154" t="s">
        <v>77</v>
      </c>
      <c r="H4" s="248" t="s">
        <v>176</v>
      </c>
    </row>
    <row r="5" spans="1:8" ht="12.75" customHeight="1" x14ac:dyDescent="0.2">
      <c r="A5" s="620" t="s">
        <v>2</v>
      </c>
      <c r="B5" s="245" t="s">
        <v>10</v>
      </c>
      <c r="C5" s="251">
        <v>0.80850000000000011</v>
      </c>
      <c r="D5" s="251">
        <v>1.4553</v>
      </c>
      <c r="E5" s="251">
        <v>2.1021000000000001</v>
      </c>
      <c r="F5" s="251">
        <v>11.804100000000002</v>
      </c>
      <c r="G5" s="250">
        <f>F5+E5*'Fuel Properties'!$B$15+(C5+D5)*('Fuel Properties'!$B$15*'Fuel Properties'!$B$16)</f>
        <v>12.968340000000001</v>
      </c>
      <c r="H5" s="249">
        <f t="shared" ref="H5:H37" si="0">SUM(C5:F5)</f>
        <v>16.170000000000002</v>
      </c>
    </row>
    <row r="6" spans="1:8" x14ac:dyDescent="0.2">
      <c r="A6" s="618"/>
      <c r="B6" s="245" t="s">
        <v>30</v>
      </c>
      <c r="C6" s="251">
        <v>0.12127500000000001</v>
      </c>
      <c r="D6" s="251">
        <v>0.21829499999999999</v>
      </c>
      <c r="E6" s="251">
        <v>0.31531500000000001</v>
      </c>
      <c r="F6" s="251">
        <v>26.310115</v>
      </c>
      <c r="G6" s="250">
        <f>F6+E6*'Fuel Properties'!$C$15+(C6+D6)*('Fuel Properties'!$C$15*'Fuel Properties'!$C$16)</f>
        <v>26.33414564125</v>
      </c>
      <c r="H6" s="249">
        <f t="shared" si="0"/>
        <v>26.965</v>
      </c>
    </row>
    <row r="7" spans="1:8" ht="12.75" customHeight="1" x14ac:dyDescent="0.2">
      <c r="A7" s="618"/>
      <c r="B7" s="245" t="s">
        <v>5</v>
      </c>
      <c r="C7" s="251">
        <v>2.6447598801014531</v>
      </c>
      <c r="D7" s="252">
        <v>4.2974335715932677</v>
      </c>
      <c r="E7" s="252">
        <v>6.2288014756744285</v>
      </c>
      <c r="F7" s="253">
        <v>2.1990050726308503</v>
      </c>
      <c r="G7" s="250">
        <f>F7+E7*'Fuel Properties'!$D$15+(C7+D7)*('Fuel Properties'!$D$15*'Fuel Properties'!$D$16)</f>
        <v>5.6605154830528006</v>
      </c>
      <c r="H7" s="249">
        <f t="shared" si="0"/>
        <v>15.37</v>
      </c>
    </row>
    <row r="8" spans="1:8" ht="12.75" customHeight="1" x14ac:dyDescent="0.2">
      <c r="A8" s="618"/>
      <c r="B8" s="245" t="s">
        <v>42</v>
      </c>
      <c r="C8" s="254"/>
      <c r="D8" s="255"/>
      <c r="E8" s="255"/>
      <c r="F8" s="256"/>
      <c r="G8" s="257">
        <v>36.049237983587339</v>
      </c>
      <c r="H8" s="249"/>
    </row>
    <row r="9" spans="1:8" ht="12.75" customHeight="1" x14ac:dyDescent="0.2">
      <c r="A9" s="618"/>
      <c r="B9" s="245" t="s">
        <v>29</v>
      </c>
      <c r="C9" s="254"/>
      <c r="D9" s="255"/>
      <c r="E9" s="255"/>
      <c r="F9" s="256"/>
      <c r="G9" s="250">
        <v>64.864999999999995</v>
      </c>
      <c r="H9" s="249"/>
    </row>
    <row r="10" spans="1:8" ht="12.75" customHeight="1" x14ac:dyDescent="0.2">
      <c r="A10" s="619"/>
      <c r="B10" s="246" t="s">
        <v>140</v>
      </c>
      <c r="C10" s="258"/>
      <c r="D10" s="259"/>
      <c r="E10" s="259"/>
      <c r="F10" s="260"/>
      <c r="G10" s="261">
        <v>35.511000000000003</v>
      </c>
      <c r="H10" s="262"/>
    </row>
    <row r="11" spans="1:8" ht="12.75" customHeight="1" x14ac:dyDescent="0.2">
      <c r="A11" s="617" t="s">
        <v>3</v>
      </c>
      <c r="B11" s="478" t="s">
        <v>10</v>
      </c>
      <c r="C11" s="499">
        <v>2.3425000000000002</v>
      </c>
      <c r="D11" s="499">
        <v>4.2164999999999999</v>
      </c>
      <c r="E11" s="499">
        <v>6.0905000000000005</v>
      </c>
      <c r="F11" s="499">
        <v>34.200499999999998</v>
      </c>
      <c r="G11" s="479">
        <f>F11+E11*'Fuel Properties'!$B$15+(C11+D11)*('Fuel Properties'!$B$15*'Fuel Properties'!$B$16)</f>
        <v>37.573700000000002</v>
      </c>
      <c r="H11" s="249">
        <f t="shared" si="0"/>
        <v>46.849999999999994</v>
      </c>
    </row>
    <row r="12" spans="1:8" x14ac:dyDescent="0.2">
      <c r="A12" s="618"/>
      <c r="B12" s="245" t="s">
        <v>30</v>
      </c>
      <c r="C12" s="251">
        <v>0.35137500000000005</v>
      </c>
      <c r="D12" s="251">
        <v>0.63247500000000001</v>
      </c>
      <c r="E12" s="251">
        <v>0.91357500000000003</v>
      </c>
      <c r="F12" s="251">
        <v>53.903075000000001</v>
      </c>
      <c r="G12" s="250">
        <f>F12+E12*'Fuel Properties'!$C$15+(C12+D12)*('Fuel Properties'!$C$15*'Fuel Properties'!$C$16)</f>
        <v>53.972699956249997</v>
      </c>
      <c r="H12" s="249">
        <f t="shared" si="0"/>
        <v>55.8005</v>
      </c>
    </row>
    <row r="13" spans="1:8" ht="12.75" customHeight="1" x14ac:dyDescent="0.2">
      <c r="A13" s="618"/>
      <c r="B13" s="245" t="s">
        <v>5</v>
      </c>
      <c r="C13" s="251">
        <v>7.7949006225501511</v>
      </c>
      <c r="D13" s="252">
        <v>12.665825685958037</v>
      </c>
      <c r="E13" s="252">
        <v>18.358146183998151</v>
      </c>
      <c r="F13" s="253">
        <v>6.4811275074936576</v>
      </c>
      <c r="G13" s="250">
        <f>F13+E13*'Fuel Properties'!$D$15+(C13+D13)*('Fuel Properties'!$D$15*'Fuel Properties'!$D$16)</f>
        <v>16.68323691491814</v>
      </c>
      <c r="H13" s="249">
        <f t="shared" si="0"/>
        <v>45.300000000000004</v>
      </c>
    </row>
    <row r="14" spans="1:8" ht="12.75" customHeight="1" x14ac:dyDescent="0.2">
      <c r="A14" s="618"/>
      <c r="B14" s="245" t="s">
        <v>42</v>
      </c>
      <c r="C14" s="254"/>
      <c r="D14" s="255"/>
      <c r="E14" s="255"/>
      <c r="F14" s="256"/>
      <c r="G14" s="257">
        <v>3.2239155920281357</v>
      </c>
      <c r="H14" s="249"/>
    </row>
    <row r="15" spans="1:8" ht="12.75" customHeight="1" x14ac:dyDescent="0.2">
      <c r="A15" s="618"/>
      <c r="B15" s="245" t="s">
        <v>29</v>
      </c>
      <c r="C15" s="254"/>
      <c r="D15" s="255"/>
      <c r="E15" s="255"/>
      <c r="F15" s="256"/>
      <c r="G15" s="250">
        <v>18.998999999999999</v>
      </c>
      <c r="H15" s="249"/>
    </row>
    <row r="16" spans="1:8" ht="12.75" customHeight="1" x14ac:dyDescent="0.2">
      <c r="A16" s="619"/>
      <c r="B16" s="246" t="s">
        <v>140</v>
      </c>
      <c r="C16" s="258"/>
      <c r="D16" s="259"/>
      <c r="E16" s="259"/>
      <c r="F16" s="260"/>
      <c r="G16" s="261">
        <v>11.186</v>
      </c>
      <c r="H16" s="262"/>
    </row>
    <row r="17" spans="1:8" ht="12.75" customHeight="1" x14ac:dyDescent="0.2">
      <c r="A17" s="617" t="s">
        <v>4</v>
      </c>
      <c r="B17" s="478" t="s">
        <v>10</v>
      </c>
      <c r="C17" s="499">
        <v>1.9500000000000002</v>
      </c>
      <c r="D17" s="499">
        <v>3.51</v>
      </c>
      <c r="E17" s="499">
        <v>5.07</v>
      </c>
      <c r="F17" s="499">
        <v>28.47</v>
      </c>
      <c r="G17" s="479">
        <f>F17+E17*'Fuel Properties'!$B$15+(C17+D17)*('Fuel Properties'!$B$15*'Fuel Properties'!$B$16)</f>
        <v>31.277999999999999</v>
      </c>
      <c r="H17" s="249">
        <f t="shared" si="0"/>
        <v>39</v>
      </c>
    </row>
    <row r="18" spans="1:8" x14ac:dyDescent="0.2">
      <c r="A18" s="618"/>
      <c r="B18" s="245" t="s">
        <v>30</v>
      </c>
      <c r="C18" s="251">
        <v>0.29250000000000004</v>
      </c>
      <c r="D18" s="251">
        <v>0.52649999999999997</v>
      </c>
      <c r="E18" s="251">
        <v>0.76050000000000006</v>
      </c>
      <c r="F18" s="251">
        <v>72.227999999999994</v>
      </c>
      <c r="G18" s="250">
        <f>F18+E18*'Fuel Properties'!$C$15+(C18+D18)*('Fuel Properties'!$C$15*'Fuel Properties'!$C$16)</f>
        <v>72.285958875000006</v>
      </c>
      <c r="H18" s="249">
        <f t="shared" si="0"/>
        <v>73.80749999999999</v>
      </c>
    </row>
    <row r="19" spans="1:8" ht="12.75" customHeight="1" x14ac:dyDescent="0.2">
      <c r="A19" s="618"/>
      <c r="B19" s="245" t="s">
        <v>5</v>
      </c>
      <c r="C19" s="251">
        <v>7.0463836753516276</v>
      </c>
      <c r="D19" s="252">
        <v>11.449570901544849</v>
      </c>
      <c r="E19" s="252">
        <v>16.595277841826146</v>
      </c>
      <c r="F19" s="253">
        <v>5.8587675812773803</v>
      </c>
      <c r="G19" s="250">
        <f>F19+E19*'Fuel Properties'!$D$15+(C19+D19)*('Fuel Properties'!$D$15*'Fuel Properties'!$D$16)</f>
        <v>15.081204231035278</v>
      </c>
      <c r="H19" s="249">
        <f t="shared" si="0"/>
        <v>40.950000000000003</v>
      </c>
    </row>
    <row r="20" spans="1:8" ht="12.75" customHeight="1" x14ac:dyDescent="0.2">
      <c r="A20" s="618"/>
      <c r="B20" s="245" t="s">
        <v>42</v>
      </c>
      <c r="C20" s="254"/>
      <c r="D20" s="255"/>
      <c r="E20" s="255"/>
      <c r="F20" s="256"/>
      <c r="G20" s="257">
        <v>174.38452520515827</v>
      </c>
      <c r="H20" s="249"/>
    </row>
    <row r="21" spans="1:8" ht="12.75" customHeight="1" x14ac:dyDescent="0.2">
      <c r="A21" s="618"/>
      <c r="B21" s="245" t="s">
        <v>29</v>
      </c>
      <c r="C21" s="254"/>
      <c r="D21" s="255"/>
      <c r="E21" s="255"/>
      <c r="F21" s="256"/>
      <c r="G21" s="250">
        <v>110.187</v>
      </c>
      <c r="H21" s="249"/>
    </row>
    <row r="22" spans="1:8" ht="12.75" customHeight="1" x14ac:dyDescent="0.2">
      <c r="A22" s="619"/>
      <c r="B22" s="246" t="s">
        <v>140</v>
      </c>
      <c r="C22" s="258"/>
      <c r="D22" s="259"/>
      <c r="E22" s="259"/>
      <c r="F22" s="260"/>
      <c r="G22" s="261">
        <v>47.747</v>
      </c>
      <c r="H22" s="262"/>
    </row>
    <row r="23" spans="1:8" ht="12.75" customHeight="1" x14ac:dyDescent="0.2">
      <c r="A23" s="617" t="s">
        <v>219</v>
      </c>
      <c r="B23" s="478" t="s">
        <v>10</v>
      </c>
      <c r="C23" s="499">
        <v>1.2185000000000001</v>
      </c>
      <c r="D23" s="499">
        <v>2.1932999999999998</v>
      </c>
      <c r="E23" s="499">
        <v>3.1681000000000004</v>
      </c>
      <c r="F23" s="499">
        <v>17.790099999999999</v>
      </c>
      <c r="G23" s="479">
        <f>F23+E23*'Fuel Properties'!$B$15+(C23+D23)*('Fuel Properties'!$B$15*'Fuel Properties'!$B$16)</f>
        <v>19.544740000000001</v>
      </c>
      <c r="H23" s="249">
        <f t="shared" si="0"/>
        <v>24.369999999999997</v>
      </c>
    </row>
    <row r="24" spans="1:8" x14ac:dyDescent="0.2">
      <c r="A24" s="618"/>
      <c r="B24" s="245" t="s">
        <v>30</v>
      </c>
      <c r="C24" s="251">
        <v>0.18277500000000002</v>
      </c>
      <c r="D24" s="251">
        <v>0.32899499999999998</v>
      </c>
      <c r="E24" s="251">
        <v>0.47521500000000005</v>
      </c>
      <c r="F24" s="251">
        <v>55.300514999999997</v>
      </c>
      <c r="G24" s="250">
        <f>F24+E24*'Fuel Properties'!$C$15+(C24+D24)*('Fuel Properties'!$C$15*'Fuel Properties'!$C$16)</f>
        <v>55.336731866249998</v>
      </c>
      <c r="H24" s="249">
        <f t="shared" si="0"/>
        <v>56.287499999999994</v>
      </c>
    </row>
    <row r="25" spans="1:8" ht="12.75" customHeight="1" x14ac:dyDescent="0.2">
      <c r="A25" s="618"/>
      <c r="B25" s="245" t="s">
        <v>5</v>
      </c>
      <c r="C25" s="251">
        <v>4.5169126124048891</v>
      </c>
      <c r="D25" s="252">
        <v>7.3394685266313129</v>
      </c>
      <c r="E25" s="252">
        <v>10.637998616555222</v>
      </c>
      <c r="F25" s="253">
        <v>3.7556202444085769</v>
      </c>
      <c r="G25" s="250">
        <f>F25+E25*'Fuel Properties'!$D$15+(C25+D25)*('Fuel Properties'!$D$15*'Fuel Properties'!$D$16)</f>
        <v>9.6674386096379994</v>
      </c>
      <c r="H25" s="249">
        <f t="shared" si="0"/>
        <v>26.25</v>
      </c>
    </row>
    <row r="26" spans="1:8" ht="12.75" customHeight="1" x14ac:dyDescent="0.2">
      <c r="A26" s="618"/>
      <c r="B26" s="245" t="s">
        <v>42</v>
      </c>
      <c r="C26" s="254"/>
      <c r="D26" s="255"/>
      <c r="E26" s="255"/>
      <c r="F26" s="256"/>
      <c r="G26" s="257">
        <v>422.0398593200469</v>
      </c>
      <c r="H26" s="249"/>
    </row>
    <row r="27" spans="1:8" ht="12.75" customHeight="1" x14ac:dyDescent="0.2">
      <c r="A27" s="618"/>
      <c r="B27" s="245" t="s">
        <v>29</v>
      </c>
      <c r="C27" s="254"/>
      <c r="D27" s="255"/>
      <c r="E27" s="255"/>
      <c r="F27" s="256"/>
      <c r="G27" s="250">
        <v>90.358000000000004</v>
      </c>
      <c r="H27" s="249"/>
    </row>
    <row r="28" spans="1:8" ht="12.75" customHeight="1" x14ac:dyDescent="0.2">
      <c r="A28" s="619"/>
      <c r="B28" s="246" t="s">
        <v>140</v>
      </c>
      <c r="C28" s="258"/>
      <c r="D28" s="259"/>
      <c r="E28" s="259"/>
      <c r="F28" s="260"/>
      <c r="G28" s="261">
        <v>21.725000000000001</v>
      </c>
      <c r="H28" s="262"/>
    </row>
    <row r="29" spans="1:8" ht="12.75" customHeight="1" x14ac:dyDescent="0.2">
      <c r="A29" s="617" t="s">
        <v>33</v>
      </c>
      <c r="B29" s="478" t="s">
        <v>10</v>
      </c>
      <c r="C29" s="499">
        <v>0.16700000000000001</v>
      </c>
      <c r="D29" s="499">
        <v>0.30059999999999998</v>
      </c>
      <c r="E29" s="499">
        <v>0.43419999999999997</v>
      </c>
      <c r="F29" s="499">
        <v>2.4381999999999997</v>
      </c>
      <c r="G29" s="479">
        <f>F29+E29*'Fuel Properties'!$B$15+(C29+D29)*('Fuel Properties'!$B$15*'Fuel Properties'!$B$16)</f>
        <v>2.6786799999999995</v>
      </c>
      <c r="H29" s="249">
        <f t="shared" si="0"/>
        <v>3.34</v>
      </c>
    </row>
    <row r="30" spans="1:8" x14ac:dyDescent="0.2">
      <c r="A30" s="618"/>
      <c r="B30" s="245" t="s">
        <v>30</v>
      </c>
      <c r="C30" s="251">
        <v>2.5049999999999999E-2</v>
      </c>
      <c r="D30" s="251">
        <v>4.5089999999999998E-2</v>
      </c>
      <c r="E30" s="251">
        <v>6.5129999999999993E-2</v>
      </c>
      <c r="F30" s="251">
        <v>5.4232300000000002</v>
      </c>
      <c r="G30" s="250">
        <f>F30+E30*'Fuel Properties'!$C$15+(C30+D30)*('Fuel Properties'!$C$15*'Fuel Properties'!$C$16)</f>
        <v>5.4281936575000005</v>
      </c>
      <c r="H30" s="249">
        <f t="shared" si="0"/>
        <v>5.5585000000000004</v>
      </c>
    </row>
    <row r="31" spans="1:8" ht="12.75" customHeight="1" x14ac:dyDescent="0.2">
      <c r="A31" s="618"/>
      <c r="B31" s="245" t="s">
        <v>5</v>
      </c>
      <c r="C31" s="251">
        <v>0.58676845745907324</v>
      </c>
      <c r="D31" s="252">
        <v>0.95343191145953443</v>
      </c>
      <c r="E31" s="252">
        <v>1.3819266774267926</v>
      </c>
      <c r="F31" s="253">
        <v>0.48787295365459987</v>
      </c>
      <c r="G31" s="250">
        <f>F31+E31*'Fuel Properties'!$D$15+(C31+D31)*('Fuel Properties'!$D$15*'Fuel Properties'!$D$16)</f>
        <v>1.2558463108139266</v>
      </c>
      <c r="H31" s="249">
        <f t="shared" si="0"/>
        <v>3.41</v>
      </c>
    </row>
    <row r="32" spans="1:8" ht="12.75" customHeight="1" x14ac:dyDescent="0.2">
      <c r="A32" s="618"/>
      <c r="B32" s="245" t="s">
        <v>42</v>
      </c>
      <c r="C32" s="254"/>
      <c r="D32" s="255"/>
      <c r="E32" s="255"/>
      <c r="F32" s="256"/>
      <c r="G32" s="257">
        <v>28.429073856975382</v>
      </c>
      <c r="H32" s="249"/>
    </row>
    <row r="33" spans="1:8" ht="12.75" customHeight="1" x14ac:dyDescent="0.2">
      <c r="A33" s="618"/>
      <c r="B33" s="245" t="s">
        <v>29</v>
      </c>
      <c r="C33" s="254"/>
      <c r="D33" s="255"/>
      <c r="E33" s="255"/>
      <c r="F33" s="256"/>
      <c r="G33" s="250">
        <v>17.463999999999999</v>
      </c>
      <c r="H33" s="249"/>
    </row>
    <row r="34" spans="1:8" ht="12.75" customHeight="1" x14ac:dyDescent="0.2">
      <c r="A34" s="619"/>
      <c r="B34" s="246" t="s">
        <v>140</v>
      </c>
      <c r="C34" s="258"/>
      <c r="D34" s="259"/>
      <c r="E34" s="259"/>
      <c r="F34" s="260"/>
      <c r="G34" s="261">
        <v>1.1659999999999999</v>
      </c>
      <c r="H34" s="262"/>
    </row>
    <row r="35" spans="1:8" ht="12.75" customHeight="1" x14ac:dyDescent="0.2">
      <c r="A35" s="617" t="s">
        <v>18</v>
      </c>
      <c r="B35" s="478" t="s">
        <v>10</v>
      </c>
      <c r="C35" s="500">
        <v>975</v>
      </c>
      <c r="D35" s="500">
        <v>1755</v>
      </c>
      <c r="E35" s="500">
        <v>2535</v>
      </c>
      <c r="F35" s="500">
        <v>14235</v>
      </c>
      <c r="G35" s="480">
        <f>SUM(C35:F35)</f>
        <v>19500</v>
      </c>
      <c r="H35" s="284">
        <f t="shared" si="0"/>
        <v>19500</v>
      </c>
    </row>
    <row r="36" spans="1:8" x14ac:dyDescent="0.2">
      <c r="A36" s="618"/>
      <c r="B36" s="245" t="s">
        <v>30</v>
      </c>
      <c r="C36" s="286">
        <v>146.25</v>
      </c>
      <c r="D36" s="286">
        <v>263.25</v>
      </c>
      <c r="E36" s="286">
        <v>380.25</v>
      </c>
      <c r="F36" s="286">
        <v>2208.4944999999998</v>
      </c>
      <c r="G36" s="285">
        <f>SUM(C36:F36)</f>
        <v>2998.2444999999998</v>
      </c>
      <c r="H36" s="284">
        <f t="shared" si="0"/>
        <v>2998.2444999999998</v>
      </c>
    </row>
    <row r="37" spans="1:8" ht="12.75" customHeight="1" x14ac:dyDescent="0.2">
      <c r="A37" s="618"/>
      <c r="B37" s="245" t="s">
        <v>5</v>
      </c>
      <c r="C37" s="286">
        <v>3049.1311044500812</v>
      </c>
      <c r="D37" s="287">
        <v>4954.4907539774049</v>
      </c>
      <c r="E37" s="287">
        <v>7181.1556375374676</v>
      </c>
      <c r="F37" s="288">
        <v>2535.2225040350468</v>
      </c>
      <c r="G37" s="285">
        <f>SUM(C37:F37)</f>
        <v>17720</v>
      </c>
      <c r="H37" s="284">
        <f t="shared" si="0"/>
        <v>17720</v>
      </c>
    </row>
    <row r="38" spans="1:8" ht="12.75" customHeight="1" x14ac:dyDescent="0.2">
      <c r="A38" s="618"/>
      <c r="B38" s="245" t="s">
        <v>42</v>
      </c>
      <c r="C38" s="289"/>
      <c r="D38" s="290"/>
      <c r="E38" s="290"/>
      <c r="F38" s="291"/>
      <c r="G38" s="292">
        <v>163540.44548651818</v>
      </c>
      <c r="H38" s="284"/>
    </row>
    <row r="39" spans="1:8" ht="12.75" customHeight="1" x14ac:dyDescent="0.2">
      <c r="A39" s="618"/>
      <c r="B39" s="245" t="s">
        <v>29</v>
      </c>
      <c r="C39" s="289"/>
      <c r="D39" s="290"/>
      <c r="E39" s="290"/>
      <c r="F39" s="291"/>
      <c r="G39" s="285">
        <v>114005</v>
      </c>
      <c r="H39" s="284"/>
    </row>
    <row r="40" spans="1:8" ht="12.75" customHeight="1" x14ac:dyDescent="0.2">
      <c r="A40" s="619"/>
      <c r="B40" s="246" t="s">
        <v>140</v>
      </c>
      <c r="C40" s="481"/>
      <c r="D40" s="482"/>
      <c r="E40" s="482"/>
      <c r="F40" s="483"/>
      <c r="G40" s="484">
        <v>10664</v>
      </c>
      <c r="H40" s="485"/>
    </row>
    <row r="41" spans="1:8" ht="12.75" customHeight="1" x14ac:dyDescent="0.2">
      <c r="A41" s="621" t="s">
        <v>69</v>
      </c>
      <c r="B41" s="478" t="s">
        <v>10</v>
      </c>
      <c r="C41" s="502">
        <v>2.1725960116162788E-4</v>
      </c>
      <c r="D41" s="502">
        <v>0</v>
      </c>
      <c r="E41" s="502">
        <v>2.2682748452440001E-4</v>
      </c>
      <c r="F41" s="502">
        <v>4.6297027293280071E-3</v>
      </c>
      <c r="G41" s="479">
        <f>F41+E41*'Fuel Properties'!$B$15+(C41+D41)*('Fuel Properties'!$B$15*'Fuel Properties'!$B$16)</f>
        <v>4.7539794516482884E-3</v>
      </c>
      <c r="H41" s="249">
        <f t="shared" ref="H41:H73" si="1">SUM(C41:F41)</f>
        <v>5.073789815014035E-3</v>
      </c>
    </row>
    <row r="42" spans="1:8" x14ac:dyDescent="0.2">
      <c r="A42" s="624"/>
      <c r="B42" s="245" t="s">
        <v>30</v>
      </c>
      <c r="C42" s="267">
        <v>2.1725960116162786E-4</v>
      </c>
      <c r="D42" s="268">
        <v>0</v>
      </c>
      <c r="E42" s="268">
        <v>2.2634313753216691E-4</v>
      </c>
      <c r="F42" s="269">
        <v>4.5867972759670731E-3</v>
      </c>
      <c r="G42" s="250">
        <f>F42+E42*'Fuel Properties'!$C$15+(C42+D42)*('Fuel Properties'!$C$15*'Fuel Properties'!$C$16)</f>
        <v>4.6040174283332926E-3</v>
      </c>
      <c r="H42" s="249">
        <f t="shared" si="1"/>
        <v>5.030400014660868E-3</v>
      </c>
    </row>
    <row r="43" spans="1:8" ht="12.75" customHeight="1" x14ac:dyDescent="0.2">
      <c r="A43" s="624"/>
      <c r="B43" s="245" t="s">
        <v>5</v>
      </c>
      <c r="C43" s="270">
        <v>2.1725960116162786E-4</v>
      </c>
      <c r="D43" s="271">
        <v>0</v>
      </c>
      <c r="E43" s="271">
        <v>2.2354629429964271E-4</v>
      </c>
      <c r="F43" s="272">
        <v>4.4488868901640414E-3</v>
      </c>
      <c r="G43" s="250">
        <f>F43+E43*'Fuel Properties'!$D$15+(C43+D43)*('Fuel Properties'!$D$15*'Fuel Properties'!$D$16)</f>
        <v>4.5715230173719442E-3</v>
      </c>
      <c r="H43" s="249">
        <f t="shared" si="1"/>
        <v>4.8896927856253124E-3</v>
      </c>
    </row>
    <row r="44" spans="1:8" ht="12.75" customHeight="1" x14ac:dyDescent="0.2">
      <c r="A44" s="624"/>
      <c r="B44" s="245" t="s">
        <v>42</v>
      </c>
      <c r="C44" s="273"/>
      <c r="D44" s="274"/>
      <c r="E44" s="274"/>
      <c r="F44" s="275"/>
      <c r="G44" s="250"/>
      <c r="H44" s="249"/>
    </row>
    <row r="45" spans="1:8" ht="12.75" customHeight="1" x14ac:dyDescent="0.2">
      <c r="A45" s="624"/>
      <c r="B45" s="245" t="s">
        <v>29</v>
      </c>
      <c r="C45" s="273"/>
      <c r="D45" s="274"/>
      <c r="E45" s="274"/>
      <c r="F45" s="275"/>
      <c r="G45" s="250"/>
      <c r="H45" s="249"/>
    </row>
    <row r="46" spans="1:8" ht="12.75" customHeight="1" x14ac:dyDescent="0.2">
      <c r="A46" s="625"/>
      <c r="B46" s="246" t="s">
        <v>140</v>
      </c>
      <c r="C46" s="276"/>
      <c r="D46" s="277"/>
      <c r="E46" s="277"/>
      <c r="F46" s="278"/>
      <c r="G46" s="261"/>
      <c r="H46" s="262"/>
    </row>
    <row r="47" spans="1:8" ht="12.75" customHeight="1" x14ac:dyDescent="0.2">
      <c r="A47" s="621" t="s">
        <v>70</v>
      </c>
      <c r="B47" s="478" t="s">
        <v>10</v>
      </c>
      <c r="C47" s="502">
        <v>9.3111257640697646E-5</v>
      </c>
      <c r="D47" s="502">
        <v>0</v>
      </c>
      <c r="E47" s="502">
        <v>9.7211779081885717E-5</v>
      </c>
      <c r="F47" s="502">
        <v>5.9935003636149987E-4</v>
      </c>
      <c r="G47" s="479">
        <f>F47+E47*'Fuel Properties'!$B$15+(C47+D47)*('Fuel Properties'!$B$15*'Fuel Properties'!$B$16)</f>
        <v>6.5261148878447762E-4</v>
      </c>
      <c r="H47" s="249">
        <f t="shared" si="1"/>
        <v>7.8967307308408323E-4</v>
      </c>
    </row>
    <row r="48" spans="1:8" x14ac:dyDescent="0.2">
      <c r="A48" s="622"/>
      <c r="B48" s="245" t="s">
        <v>30</v>
      </c>
      <c r="C48" s="267">
        <v>9.3111257640697646E-5</v>
      </c>
      <c r="D48" s="268">
        <v>0</v>
      </c>
      <c r="E48" s="268">
        <v>9.7004201799500106E-5</v>
      </c>
      <c r="F48" s="269">
        <v>5.9379560089654394E-4</v>
      </c>
      <c r="G48" s="250">
        <f>F48+E48*'Fuel Properties'!$C$15+(C48+D48)*('Fuel Properties'!$C$15*'Fuel Properties'!$C$16)</f>
        <v>6.0117566619635233E-4</v>
      </c>
      <c r="H48" s="249">
        <f t="shared" si="1"/>
        <v>7.8391106033674166E-4</v>
      </c>
    </row>
    <row r="49" spans="1:8" ht="12.75" customHeight="1" x14ac:dyDescent="0.2">
      <c r="A49" s="622"/>
      <c r="B49" s="245" t="s">
        <v>5</v>
      </c>
      <c r="C49" s="270">
        <v>9.3111257640697646E-5</v>
      </c>
      <c r="D49" s="271">
        <v>0</v>
      </c>
      <c r="E49" s="271">
        <v>9.5805554699846868E-5</v>
      </c>
      <c r="F49" s="272">
        <v>5.7594205833061049E-4</v>
      </c>
      <c r="G49" s="250">
        <f>F49+E49*'Fuel Properties'!$D$15+(C49+D49)*('Fuel Properties'!$D$15*'Fuel Properties'!$D$16)</f>
        <v>6.2850039856256884E-4</v>
      </c>
      <c r="H49" s="249">
        <f t="shared" si="1"/>
        <v>7.6485887067115495E-4</v>
      </c>
    </row>
    <row r="50" spans="1:8" ht="12.75" customHeight="1" x14ac:dyDescent="0.2">
      <c r="A50" s="622"/>
      <c r="B50" s="245" t="s">
        <v>42</v>
      </c>
      <c r="C50" s="273"/>
      <c r="D50" s="274"/>
      <c r="E50" s="274"/>
      <c r="F50" s="275"/>
      <c r="G50" s="250"/>
      <c r="H50" s="249"/>
    </row>
    <row r="51" spans="1:8" ht="12.75" customHeight="1" x14ac:dyDescent="0.2">
      <c r="A51" s="622"/>
      <c r="B51" s="245" t="s">
        <v>29</v>
      </c>
      <c r="C51" s="273"/>
      <c r="D51" s="274"/>
      <c r="E51" s="274"/>
      <c r="F51" s="275"/>
      <c r="G51" s="250"/>
      <c r="H51" s="249"/>
    </row>
    <row r="52" spans="1:8" ht="12.75" customHeight="1" x14ac:dyDescent="0.2">
      <c r="A52" s="623"/>
      <c r="B52" s="246" t="s">
        <v>140</v>
      </c>
      <c r="C52" s="276"/>
      <c r="D52" s="277"/>
      <c r="E52" s="277"/>
      <c r="F52" s="278"/>
      <c r="G52" s="261"/>
      <c r="H52" s="262"/>
    </row>
    <row r="53" spans="1:8" ht="12.75" customHeight="1" x14ac:dyDescent="0.2">
      <c r="A53" s="621" t="s">
        <v>71</v>
      </c>
      <c r="B53" s="478" t="s">
        <v>10</v>
      </c>
      <c r="C53" s="502">
        <v>3.1254345481394177E-2</v>
      </c>
      <c r="D53" s="502">
        <v>0</v>
      </c>
      <c r="E53" s="502">
        <v>3.2630753845152974E-2</v>
      </c>
      <c r="F53" s="502">
        <v>7.8755591833043467E-2</v>
      </c>
      <c r="G53" s="479">
        <f>F53+E53*'Fuel Properties'!$B$15+(C53+D53)*('Fuel Properties'!$B$15*'Fuel Properties'!$B$16)</f>
        <v>9.6633686029689664E-2</v>
      </c>
      <c r="H53" s="249">
        <f t="shared" si="1"/>
        <v>0.1426406911595906</v>
      </c>
    </row>
    <row r="54" spans="1:8" x14ac:dyDescent="0.2">
      <c r="A54" s="624"/>
      <c r="B54" s="245" t="s">
        <v>30</v>
      </c>
      <c r="C54" s="267">
        <v>3.1254345481394177E-2</v>
      </c>
      <c r="D54" s="268">
        <v>0</v>
      </c>
      <c r="E54" s="268">
        <v>3.2561077070698871E-2</v>
      </c>
      <c r="F54" s="269">
        <v>7.8741288313043473E-2</v>
      </c>
      <c r="G54" s="250">
        <f>F54+E54*'Fuel Properties'!$C$15+(C54+D54)*('Fuel Properties'!$C$15*'Fuel Properties'!$C$16)</f>
        <v>8.1218530232012462E-2</v>
      </c>
      <c r="H54" s="249">
        <f t="shared" si="1"/>
        <v>0.14255671086513652</v>
      </c>
    </row>
    <row r="55" spans="1:8" ht="12.75" customHeight="1" x14ac:dyDescent="0.2">
      <c r="A55" s="624"/>
      <c r="B55" s="245" t="s">
        <v>5</v>
      </c>
      <c r="C55" s="270">
        <v>3.1254345481394177E-2</v>
      </c>
      <c r="D55" s="271">
        <v>0</v>
      </c>
      <c r="E55" s="271">
        <v>3.2158731194248599E-2</v>
      </c>
      <c r="F55" s="272">
        <v>1.4831388000000013E-3</v>
      </c>
      <c r="G55" s="250">
        <f>F55+E55*'Fuel Properties'!$D$15+(C55+D55)*('Fuel Properties'!$D$15*'Fuel Properties'!$D$16)</f>
        <v>1.9125221671194011E-2</v>
      </c>
      <c r="H55" s="249">
        <f t="shared" si="1"/>
        <v>6.4896215475642782E-2</v>
      </c>
    </row>
    <row r="56" spans="1:8" ht="12.75" customHeight="1" x14ac:dyDescent="0.2">
      <c r="A56" s="624"/>
      <c r="B56" s="245" t="s">
        <v>42</v>
      </c>
      <c r="C56" s="273"/>
      <c r="D56" s="274"/>
      <c r="E56" s="274"/>
      <c r="F56" s="275"/>
      <c r="G56" s="250"/>
      <c r="H56" s="249"/>
    </row>
    <row r="57" spans="1:8" ht="12.75" customHeight="1" x14ac:dyDescent="0.2">
      <c r="A57" s="624"/>
      <c r="B57" s="245" t="s">
        <v>29</v>
      </c>
      <c r="C57" s="273"/>
      <c r="D57" s="274"/>
      <c r="E57" s="274"/>
      <c r="F57" s="275"/>
      <c r="G57" s="250"/>
      <c r="H57" s="249"/>
    </row>
    <row r="58" spans="1:8" ht="12.75" customHeight="1" x14ac:dyDescent="0.2">
      <c r="A58" s="625"/>
      <c r="B58" s="246" t="s">
        <v>140</v>
      </c>
      <c r="C58" s="276"/>
      <c r="D58" s="277"/>
      <c r="E58" s="277"/>
      <c r="F58" s="278"/>
      <c r="G58" s="261"/>
      <c r="H58" s="262"/>
    </row>
    <row r="59" spans="1:8" ht="12.75" customHeight="1" x14ac:dyDescent="0.2">
      <c r="A59" s="621" t="s">
        <v>68</v>
      </c>
      <c r="B59" s="478" t="s">
        <v>10</v>
      </c>
      <c r="C59" s="502">
        <v>1.6760026375325578E-3</v>
      </c>
      <c r="D59" s="502">
        <v>0</v>
      </c>
      <c r="E59" s="502">
        <v>1.749812023473943E-3</v>
      </c>
      <c r="F59" s="502">
        <v>8.4891878509182742E-5</v>
      </c>
      <c r="G59" s="479">
        <f>F59+E59*'Fuel Properties'!$B$15+(C59+D59)*('Fuel Properties'!$B$15*'Fuel Properties'!$B$16)</f>
        <v>1.0435980221227821E-3</v>
      </c>
      <c r="H59" s="249">
        <f t="shared" si="1"/>
        <v>3.5107065395156832E-3</v>
      </c>
    </row>
    <row r="60" spans="1:8" x14ac:dyDescent="0.2">
      <c r="A60" s="622"/>
      <c r="B60" s="245" t="s">
        <v>30</v>
      </c>
      <c r="C60" s="267">
        <v>1.6760026375325578E-3</v>
      </c>
      <c r="D60" s="268">
        <v>0</v>
      </c>
      <c r="E60" s="268">
        <v>1.7460756323910019E-3</v>
      </c>
      <c r="F60" s="269">
        <v>8.4105148831913274E-5</v>
      </c>
      <c r="G60" s="250">
        <f>F60+E60*'Fuel Properties'!$C$15+(C60+D60)*('Fuel Properties'!$C$15*'Fuel Properties'!$C$16)</f>
        <v>2.1694632422846255E-4</v>
      </c>
      <c r="H60" s="249">
        <f t="shared" si="1"/>
        <v>3.5061834187554725E-3</v>
      </c>
    </row>
    <row r="61" spans="1:8" ht="12.75" customHeight="1" x14ac:dyDescent="0.2">
      <c r="A61" s="622"/>
      <c r="B61" s="245" t="s">
        <v>5</v>
      </c>
      <c r="C61" s="270">
        <v>1.6760026375325578E-3</v>
      </c>
      <c r="D61" s="271">
        <v>0</v>
      </c>
      <c r="E61" s="271">
        <v>1.7244999845972438E-3</v>
      </c>
      <c r="F61" s="272">
        <v>8.157637486926087E-5</v>
      </c>
      <c r="G61" s="250">
        <f>F61+E61*'Fuel Properties'!$D$15+(C61+D61)*('Fuel Properties'!$D$15*'Fuel Properties'!$D$16)</f>
        <v>1.0276264990445106E-3</v>
      </c>
      <c r="H61" s="249">
        <f t="shared" si="1"/>
        <v>3.4820789969990623E-3</v>
      </c>
    </row>
    <row r="62" spans="1:8" ht="12.75" customHeight="1" x14ac:dyDescent="0.2">
      <c r="A62" s="622"/>
      <c r="B62" s="245" t="s">
        <v>42</v>
      </c>
      <c r="C62" s="273"/>
      <c r="D62" s="274"/>
      <c r="E62" s="274"/>
      <c r="F62" s="275"/>
      <c r="G62" s="250"/>
      <c r="H62" s="249"/>
    </row>
    <row r="63" spans="1:8" ht="12.75" customHeight="1" x14ac:dyDescent="0.2">
      <c r="A63" s="622"/>
      <c r="B63" s="245" t="s">
        <v>29</v>
      </c>
      <c r="C63" s="273"/>
      <c r="D63" s="274"/>
      <c r="E63" s="274"/>
      <c r="F63" s="275"/>
      <c r="G63" s="250"/>
      <c r="H63" s="249"/>
    </row>
    <row r="64" spans="1:8" ht="12.75" customHeight="1" x14ac:dyDescent="0.2">
      <c r="A64" s="623"/>
      <c r="B64" s="246" t="s">
        <v>140</v>
      </c>
      <c r="C64" s="276"/>
      <c r="D64" s="277"/>
      <c r="E64" s="277"/>
      <c r="F64" s="278"/>
      <c r="G64" s="261"/>
      <c r="H64" s="262"/>
    </row>
    <row r="65" spans="1:8" ht="12.75" customHeight="1" x14ac:dyDescent="0.2">
      <c r="A65" s="621" t="s">
        <v>72</v>
      </c>
      <c r="B65" s="478" t="s">
        <v>10</v>
      </c>
      <c r="C65" s="502">
        <v>4.9659337408372081E-3</v>
      </c>
      <c r="D65" s="502">
        <v>0</v>
      </c>
      <c r="E65" s="502">
        <v>5.1846282177005713E-3</v>
      </c>
      <c r="F65" s="502">
        <v>3.2908584082195741E-2</v>
      </c>
      <c r="G65" s="479">
        <f>F65+E65*'Fuel Properties'!$B$15+(C65+D65)*('Fuel Properties'!$B$15*'Fuel Properties'!$B$16)</f>
        <v>3.5749194878087892E-2</v>
      </c>
      <c r="H65" s="249">
        <f t="shared" si="1"/>
        <v>4.305914604073352E-2</v>
      </c>
    </row>
    <row r="66" spans="1:8" x14ac:dyDescent="0.2">
      <c r="A66" s="624"/>
      <c r="B66" s="245" t="s">
        <v>30</v>
      </c>
      <c r="C66" s="279">
        <v>4.9659337408372081E-3</v>
      </c>
      <c r="D66" s="271">
        <v>0</v>
      </c>
      <c r="E66" s="271">
        <v>5.1735574293066723E-3</v>
      </c>
      <c r="F66" s="280">
        <v>3.2603606030242503E-2</v>
      </c>
      <c r="G66" s="250">
        <f>F66+E66*'Fuel Properties'!$C$15+(C66+D66)*('Fuel Properties'!$C$15*'Fuel Properties'!$C$16)</f>
        <v>3.2997209512898945E-2</v>
      </c>
      <c r="H66" s="249">
        <f t="shared" si="1"/>
        <v>4.2743097200386382E-2</v>
      </c>
    </row>
    <row r="67" spans="1:8" ht="12.75" customHeight="1" x14ac:dyDescent="0.2">
      <c r="A67" s="624"/>
      <c r="B67" s="245" t="s">
        <v>5</v>
      </c>
      <c r="C67" s="270">
        <v>4.9659337408372081E-3</v>
      </c>
      <c r="D67" s="271">
        <v>0</v>
      </c>
      <c r="E67" s="271">
        <v>5.1096295839918341E-3</v>
      </c>
      <c r="F67" s="272">
        <v>3.1623319434678325E-2</v>
      </c>
      <c r="G67" s="250">
        <f>F67+E67*'Fuel Properties'!$D$15+(C67+D67)*('Fuel Properties'!$D$15*'Fuel Properties'!$D$16)</f>
        <v>3.4426430913716104E-2</v>
      </c>
      <c r="H67" s="249">
        <f t="shared" si="1"/>
        <v>4.1698882759507366E-2</v>
      </c>
    </row>
    <row r="68" spans="1:8" ht="12.75" customHeight="1" x14ac:dyDescent="0.2">
      <c r="A68" s="624"/>
      <c r="B68" s="245" t="s">
        <v>42</v>
      </c>
      <c r="C68" s="273"/>
      <c r="D68" s="274"/>
      <c r="E68" s="274"/>
      <c r="F68" s="275"/>
      <c r="G68" s="250"/>
      <c r="H68" s="249"/>
    </row>
    <row r="69" spans="1:8" ht="12.75" customHeight="1" x14ac:dyDescent="0.2">
      <c r="A69" s="624"/>
      <c r="B69" s="245" t="s">
        <v>29</v>
      </c>
      <c r="C69" s="273"/>
      <c r="D69" s="274"/>
      <c r="E69" s="274"/>
      <c r="F69" s="275"/>
      <c r="G69" s="250"/>
      <c r="H69" s="249"/>
    </row>
    <row r="70" spans="1:8" ht="12.75" customHeight="1" x14ac:dyDescent="0.2">
      <c r="A70" s="625"/>
      <c r="B70" s="246" t="s">
        <v>140</v>
      </c>
      <c r="C70" s="276"/>
      <c r="D70" s="277"/>
      <c r="E70" s="277"/>
      <c r="F70" s="278"/>
      <c r="G70" s="261"/>
      <c r="H70" s="262"/>
    </row>
    <row r="71" spans="1:8" ht="12.75" customHeight="1" x14ac:dyDescent="0.2">
      <c r="A71" s="621" t="s">
        <v>73</v>
      </c>
      <c r="B71" s="478" t="s">
        <v>10</v>
      </c>
      <c r="C71" s="499">
        <v>7.5</v>
      </c>
      <c r="D71" s="499">
        <v>13.5</v>
      </c>
      <c r="E71" s="499">
        <v>19.5</v>
      </c>
      <c r="F71" s="499">
        <v>109.5</v>
      </c>
      <c r="G71" s="479">
        <f>SUM(C71:F71)</f>
        <v>150</v>
      </c>
      <c r="H71" s="249">
        <f t="shared" si="1"/>
        <v>150</v>
      </c>
    </row>
    <row r="72" spans="1:8" x14ac:dyDescent="0.2">
      <c r="A72" s="624"/>
      <c r="B72" s="245" t="s">
        <v>30</v>
      </c>
      <c r="C72" s="251">
        <v>1.125</v>
      </c>
      <c r="D72" s="251">
        <v>2.0249999999999999</v>
      </c>
      <c r="E72" s="251">
        <v>2.9249999999999998</v>
      </c>
      <c r="F72" s="251">
        <v>16.714965048753296</v>
      </c>
      <c r="G72" s="281">
        <f>SUM(C72:F72)</f>
        <v>22.789965048753295</v>
      </c>
      <c r="H72" s="249">
        <f t="shared" si="1"/>
        <v>22.789965048753295</v>
      </c>
    </row>
    <row r="73" spans="1:8" ht="12.75" customHeight="1" x14ac:dyDescent="0.2">
      <c r="A73" s="624"/>
      <c r="B73" s="245" t="s">
        <v>5</v>
      </c>
      <c r="C73" s="251">
        <v>22.369471985243258</v>
      </c>
      <c r="D73" s="252">
        <v>36.347844131888408</v>
      </c>
      <c r="E73" s="252">
        <v>52.683421720083004</v>
      </c>
      <c r="F73" s="253">
        <v>18.599262162785333</v>
      </c>
      <c r="G73" s="281">
        <f>SUM(C73:F73)</f>
        <v>130</v>
      </c>
      <c r="H73" s="249">
        <f t="shared" si="1"/>
        <v>130</v>
      </c>
    </row>
    <row r="74" spans="1:8" ht="12.75" customHeight="1" x14ac:dyDescent="0.2">
      <c r="A74" s="624"/>
      <c r="B74" s="245" t="s">
        <v>42</v>
      </c>
      <c r="C74" s="254"/>
      <c r="D74" s="255"/>
      <c r="E74" s="255"/>
      <c r="F74" s="256"/>
      <c r="G74" s="281">
        <v>2.6377491207502928</v>
      </c>
      <c r="H74" s="249"/>
    </row>
    <row r="75" spans="1:8" ht="12.75" customHeight="1" x14ac:dyDescent="0.2">
      <c r="A75" s="624"/>
      <c r="B75" s="245" t="s">
        <v>29</v>
      </c>
      <c r="C75" s="254"/>
      <c r="D75" s="255"/>
      <c r="E75" s="255"/>
      <c r="F75" s="256"/>
      <c r="G75" s="281">
        <v>417.15899999999999</v>
      </c>
      <c r="H75" s="249"/>
    </row>
    <row r="76" spans="1:8" ht="12.75" customHeight="1" x14ac:dyDescent="0.2">
      <c r="A76" s="625"/>
      <c r="B76" s="246" t="s">
        <v>140</v>
      </c>
      <c r="C76" s="258"/>
      <c r="D76" s="259"/>
      <c r="E76" s="259"/>
      <c r="F76" s="260"/>
      <c r="G76" s="282">
        <v>293.84399999999999</v>
      </c>
      <c r="H76" s="262"/>
    </row>
    <row r="77" spans="1:8" ht="12.75" customHeight="1" x14ac:dyDescent="0.2">
      <c r="A77" s="621" t="s">
        <v>76</v>
      </c>
      <c r="B77" s="478" t="s">
        <v>10</v>
      </c>
      <c r="C77" s="499">
        <v>0.27300000000000002</v>
      </c>
      <c r="D77" s="499">
        <v>0.4914</v>
      </c>
      <c r="E77" s="499">
        <v>0.70979999999999999</v>
      </c>
      <c r="F77" s="499">
        <v>3.9857999999999998</v>
      </c>
      <c r="G77" s="479">
        <f>F77+E77*'Fuel Properties'!$B$15+(C77+D77)*('Fuel Properties'!$B$15*'Fuel Properties'!$B$16)</f>
        <v>4.3789199999999999</v>
      </c>
      <c r="H77" s="249">
        <f t="shared" ref="H77:H91" si="2">SUM(C77:F77)</f>
        <v>5.46</v>
      </c>
    </row>
    <row r="78" spans="1:8" x14ac:dyDescent="0.2">
      <c r="A78" s="624"/>
      <c r="B78" s="245" t="s">
        <v>30</v>
      </c>
      <c r="C78" s="251">
        <v>4.095E-2</v>
      </c>
      <c r="D78" s="251">
        <v>7.3709999999999998E-2</v>
      </c>
      <c r="E78" s="251">
        <v>0.10647</v>
      </c>
      <c r="F78" s="251">
        <v>14.444369999999999</v>
      </c>
      <c r="G78" s="250">
        <f>F78+E78*'Fuel Properties'!$C$15+(C78+D78)*('Fuel Properties'!$C$15*'Fuel Properties'!$C$16)</f>
        <v>14.452484242500001</v>
      </c>
      <c r="H78" s="249">
        <f t="shared" si="2"/>
        <v>14.6655</v>
      </c>
    </row>
    <row r="79" spans="1:8" ht="12.75" customHeight="1" x14ac:dyDescent="0.2">
      <c r="A79" s="624"/>
      <c r="B79" s="245" t="s">
        <v>5</v>
      </c>
      <c r="C79" s="251">
        <v>0.96877020982245809</v>
      </c>
      <c r="D79" s="252">
        <v>1.5741412497117826</v>
      </c>
      <c r="E79" s="252">
        <v>2.2815974175697487</v>
      </c>
      <c r="F79" s="253">
        <v>0.80549112289601088</v>
      </c>
      <c r="G79" s="250">
        <f>F79+E79*'Fuel Properties'!$D$15+(C79+D79)*('Fuel Properties'!$D$15*'Fuel Properties'!$D$16)</f>
        <v>2.0734354046575971</v>
      </c>
      <c r="H79" s="249">
        <f t="shared" si="2"/>
        <v>5.63</v>
      </c>
    </row>
    <row r="80" spans="1:8" ht="12.75" customHeight="1" x14ac:dyDescent="0.2">
      <c r="A80" s="624"/>
      <c r="B80" s="245" t="s">
        <v>42</v>
      </c>
      <c r="C80" s="254"/>
      <c r="D80" s="255"/>
      <c r="E80" s="255"/>
      <c r="F80" s="256"/>
      <c r="G80" s="281">
        <v>40.445486518171165</v>
      </c>
      <c r="H80" s="249"/>
    </row>
    <row r="81" spans="1:8" ht="12.75" customHeight="1" x14ac:dyDescent="0.2">
      <c r="A81" s="624"/>
      <c r="B81" s="245" t="s">
        <v>29</v>
      </c>
      <c r="C81" s="254"/>
      <c r="D81" s="255"/>
      <c r="E81" s="255"/>
      <c r="F81" s="256"/>
      <c r="G81" s="281">
        <v>21.166</v>
      </c>
      <c r="H81" s="249"/>
    </row>
    <row r="82" spans="1:8" ht="12.75" customHeight="1" x14ac:dyDescent="0.2">
      <c r="A82" s="625"/>
      <c r="B82" s="246" t="s">
        <v>140</v>
      </c>
      <c r="C82" s="258"/>
      <c r="D82" s="259"/>
      <c r="E82" s="259"/>
      <c r="F82" s="260"/>
      <c r="G82" s="282">
        <v>1.7039999999999997</v>
      </c>
      <c r="H82" s="262"/>
    </row>
    <row r="83" spans="1:8" ht="12.75" customHeight="1" x14ac:dyDescent="0.2">
      <c r="A83" s="621" t="s">
        <v>75</v>
      </c>
      <c r="B83" s="478" t="s">
        <v>10</v>
      </c>
      <c r="C83" s="499"/>
      <c r="D83" s="499"/>
      <c r="E83" s="499"/>
      <c r="F83" s="499"/>
      <c r="G83" s="479">
        <f>F83+E83*'Fuel Properties'!$B$15+(C83+D83)*('Fuel Properties'!$B$15*'Fuel Properties'!$B$16)</f>
        <v>0</v>
      </c>
      <c r="H83" s="249">
        <f t="shared" si="2"/>
        <v>0</v>
      </c>
    </row>
    <row r="84" spans="1:8" x14ac:dyDescent="0.2">
      <c r="A84" s="624"/>
      <c r="B84" s="245" t="s">
        <v>30</v>
      </c>
      <c r="C84" s="251"/>
      <c r="D84" s="252"/>
      <c r="E84" s="252"/>
      <c r="F84" s="253"/>
      <c r="G84" s="250">
        <f>F84+E84*'Fuel Properties'!$C$15+(C84+D84)*('Fuel Properties'!$C$15*'Fuel Properties'!$C$16)</f>
        <v>0</v>
      </c>
      <c r="H84" s="249">
        <f t="shared" si="2"/>
        <v>0</v>
      </c>
    </row>
    <row r="85" spans="1:8" ht="12.75" customHeight="1" x14ac:dyDescent="0.2">
      <c r="A85" s="624"/>
      <c r="B85" s="245" t="s">
        <v>5</v>
      </c>
      <c r="C85" s="251"/>
      <c r="D85" s="252"/>
      <c r="E85" s="252"/>
      <c r="F85" s="253"/>
      <c r="G85" s="250">
        <f>F85+E85*'Fuel Properties'!$D$15+(C85+D85)*('Fuel Properties'!$D$15*'Fuel Properties'!$D$16)</f>
        <v>0</v>
      </c>
      <c r="H85" s="249">
        <f t="shared" si="2"/>
        <v>0</v>
      </c>
    </row>
    <row r="86" spans="1:8" ht="12.75" customHeight="1" x14ac:dyDescent="0.2">
      <c r="A86" s="624"/>
      <c r="B86" s="245" t="s">
        <v>42</v>
      </c>
      <c r="C86" s="254"/>
      <c r="D86" s="255"/>
      <c r="E86" s="255"/>
      <c r="F86" s="256"/>
      <c r="G86" s="281"/>
      <c r="H86" s="249"/>
    </row>
    <row r="87" spans="1:8" ht="12.75" customHeight="1" x14ac:dyDescent="0.2">
      <c r="A87" s="624"/>
      <c r="B87" s="245" t="s">
        <v>29</v>
      </c>
      <c r="C87" s="254"/>
      <c r="D87" s="255"/>
      <c r="E87" s="255"/>
      <c r="F87" s="256"/>
      <c r="G87" s="281"/>
      <c r="H87" s="249"/>
    </row>
    <row r="88" spans="1:8" ht="12.75" customHeight="1" x14ac:dyDescent="0.2">
      <c r="A88" s="625"/>
      <c r="B88" s="246" t="s">
        <v>140</v>
      </c>
      <c r="C88" s="258"/>
      <c r="D88" s="259"/>
      <c r="E88" s="259"/>
      <c r="F88" s="260"/>
      <c r="G88" s="282"/>
      <c r="H88" s="262"/>
    </row>
    <row r="89" spans="1:8" ht="12.75" customHeight="1" x14ac:dyDescent="0.2">
      <c r="A89" s="626" t="s">
        <v>74</v>
      </c>
      <c r="B89" s="486" t="s">
        <v>10</v>
      </c>
      <c r="C89" s="501">
        <v>0.17649999999999999</v>
      </c>
      <c r="D89" s="501">
        <v>0.31769999999999998</v>
      </c>
      <c r="E89" s="501">
        <v>0.45889999999999997</v>
      </c>
      <c r="F89" s="501">
        <v>2.5768999999999997</v>
      </c>
      <c r="G89" s="487">
        <f>F89+E89*'Fuel Properties'!$B$15+(C89+D89)*('Fuel Properties'!$B$15*'Fuel Properties'!$B$16)</f>
        <v>2.8310599999999995</v>
      </c>
      <c r="H89" s="488">
        <f t="shared" si="2"/>
        <v>3.53</v>
      </c>
    </row>
    <row r="90" spans="1:8" x14ac:dyDescent="0.2">
      <c r="A90" s="624"/>
      <c r="B90" s="245" t="s">
        <v>30</v>
      </c>
      <c r="C90" s="251">
        <v>2.6474999999999999E-2</v>
      </c>
      <c r="D90" s="251">
        <v>4.7654999999999996E-2</v>
      </c>
      <c r="E90" s="251">
        <v>6.8834999999999993E-2</v>
      </c>
      <c r="F90" s="251">
        <v>1.1687692611838401</v>
      </c>
      <c r="G90" s="250">
        <f>F90+E90*'Fuel Properties'!$C$15+(C90+D90)*('Fuel Properties'!$C$15*'Fuel Properties'!$C$16)</f>
        <v>1.1740152824338401</v>
      </c>
      <c r="H90" s="249">
        <f t="shared" si="2"/>
        <v>1.3117342611838401</v>
      </c>
    </row>
    <row r="91" spans="1:8" ht="12.75" customHeight="1" x14ac:dyDescent="0.2">
      <c r="A91" s="624"/>
      <c r="B91" s="245" t="s">
        <v>5</v>
      </c>
      <c r="C91" s="251">
        <v>0.86380576435323964</v>
      </c>
      <c r="D91" s="252">
        <v>1.4035859810929214</v>
      </c>
      <c r="E91" s="252">
        <v>2.0343905925755128</v>
      </c>
      <c r="F91" s="253">
        <v>0.71821766197832582</v>
      </c>
      <c r="G91" s="250">
        <f>F91+E91*'Fuel Properties'!$D$15+(C91+D91)*('Fuel Properties'!$D$15*'Fuel Properties'!$D$16)</f>
        <v>1.8487825455383904</v>
      </c>
      <c r="H91" s="249">
        <f t="shared" si="2"/>
        <v>5.0199999999999996</v>
      </c>
    </row>
    <row r="92" spans="1:8" ht="12.75" customHeight="1" x14ac:dyDescent="0.2">
      <c r="A92" s="624"/>
      <c r="B92" s="245" t="s">
        <v>42</v>
      </c>
      <c r="C92" s="254"/>
      <c r="D92" s="255"/>
      <c r="E92" s="255"/>
      <c r="F92" s="256"/>
      <c r="G92" s="281">
        <v>2.0515826494724498</v>
      </c>
      <c r="H92" s="249"/>
    </row>
    <row r="93" spans="1:8" ht="12.75" customHeight="1" x14ac:dyDescent="0.2">
      <c r="A93" s="624"/>
      <c r="B93" s="245" t="s">
        <v>29</v>
      </c>
      <c r="C93" s="254"/>
      <c r="D93" s="255"/>
      <c r="E93" s="255"/>
      <c r="F93" s="256"/>
      <c r="G93" s="281">
        <v>2.496</v>
      </c>
      <c r="H93" s="249"/>
    </row>
    <row r="94" spans="1:8" ht="13.5" customHeight="1" thickBot="1" x14ac:dyDescent="0.25">
      <c r="A94" s="627"/>
      <c r="B94" s="247" t="s">
        <v>140</v>
      </c>
      <c r="C94" s="263"/>
      <c r="D94" s="264"/>
      <c r="E94" s="264"/>
      <c r="F94" s="265"/>
      <c r="G94" s="283">
        <v>1.625</v>
      </c>
      <c r="H94" s="266"/>
    </row>
  </sheetData>
  <autoFilter ref="A4:H94"/>
  <mergeCells count="19">
    <mergeCell ref="A89:A94"/>
    <mergeCell ref="A77:A82"/>
    <mergeCell ref="A83:A88"/>
    <mergeCell ref="A65:A70"/>
    <mergeCell ref="A71:A76"/>
    <mergeCell ref="A47:A52"/>
    <mergeCell ref="A53:A58"/>
    <mergeCell ref="A59:A64"/>
    <mergeCell ref="A41:A46"/>
    <mergeCell ref="A29:A34"/>
    <mergeCell ref="A35:A40"/>
    <mergeCell ref="A1:G1"/>
    <mergeCell ref="B3:B4"/>
    <mergeCell ref="A3:A4"/>
    <mergeCell ref="C3:G3"/>
    <mergeCell ref="A23:A28"/>
    <mergeCell ref="A5:A10"/>
    <mergeCell ref="A11:A16"/>
    <mergeCell ref="A17:A22"/>
  </mergeCells>
  <phoneticPr fontId="8" type="noConversion"/>
  <pageMargins left="0.75" right="0.75" top="1" bottom="1" header="0.5" footer="0.5"/>
  <pageSetup scale="96" orientation="portrait" r:id="rId1"/>
  <headerFooter alignWithMargins="0"/>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26"/>
  <sheetViews>
    <sheetView zoomScale="130" zoomScaleNormal="130" workbookViewId="0">
      <pane ySplit="1" topLeftCell="A8" activePane="bottomLeft" state="frozen"/>
      <selection pane="bottomLeft" activeCell="A27" sqref="A27"/>
    </sheetView>
  </sheetViews>
  <sheetFormatPr defaultColWidth="9.140625" defaultRowHeight="12.75" x14ac:dyDescent="0.2"/>
  <cols>
    <col min="1" max="1" width="89.28515625" style="85" bestFit="1" customWidth="1"/>
    <col min="2" max="16384" width="9.140625" style="85"/>
  </cols>
  <sheetData>
    <row r="1" spans="1:1" ht="15.75" x14ac:dyDescent="0.25">
      <c r="A1" s="298" t="s">
        <v>166</v>
      </c>
    </row>
    <row r="3" spans="1:1" x14ac:dyDescent="0.2">
      <c r="A3" s="180" t="s">
        <v>167</v>
      </c>
    </row>
    <row r="4" spans="1:1" x14ac:dyDescent="0.2">
      <c r="A4" s="180" t="s">
        <v>168</v>
      </c>
    </row>
    <row r="5" spans="1:1" ht="63.75" x14ac:dyDescent="0.2">
      <c r="A5" s="237" t="s">
        <v>183</v>
      </c>
    </row>
    <row r="6" spans="1:1" x14ac:dyDescent="0.2">
      <c r="A6" s="180" t="s">
        <v>169</v>
      </c>
    </row>
    <row r="7" spans="1:1" ht="38.25" x14ac:dyDescent="0.2">
      <c r="A7" s="237" t="s">
        <v>184</v>
      </c>
    </row>
    <row r="8" spans="1:1" x14ac:dyDescent="0.2">
      <c r="A8" s="237" t="s">
        <v>182</v>
      </c>
    </row>
    <row r="9" spans="1:1" ht="51" x14ac:dyDescent="0.2">
      <c r="A9" s="237" t="s">
        <v>185</v>
      </c>
    </row>
    <row r="10" spans="1:1" x14ac:dyDescent="0.2">
      <c r="A10" s="180" t="s">
        <v>170</v>
      </c>
    </row>
    <row r="11" spans="1:1" ht="25.5" x14ac:dyDescent="0.2">
      <c r="A11" s="237" t="s">
        <v>186</v>
      </c>
    </row>
    <row r="13" spans="1:1" x14ac:dyDescent="0.2">
      <c r="A13" s="297" t="s">
        <v>180</v>
      </c>
    </row>
    <row r="14" spans="1:1" x14ac:dyDescent="0.2">
      <c r="A14" s="85" t="s">
        <v>177</v>
      </c>
    </row>
    <row r="15" spans="1:1" x14ac:dyDescent="0.2">
      <c r="A15" s="85" t="s">
        <v>178</v>
      </c>
    </row>
    <row r="16" spans="1:1" x14ac:dyDescent="0.2">
      <c r="A16" s="85" t="s">
        <v>179</v>
      </c>
    </row>
    <row r="17" spans="1:1" ht="25.5" x14ac:dyDescent="0.2">
      <c r="A17" s="237" t="s">
        <v>187</v>
      </c>
    </row>
    <row r="18" spans="1:1" ht="38.25" x14ac:dyDescent="0.2">
      <c r="A18" s="237" t="s">
        <v>188</v>
      </c>
    </row>
    <row r="19" spans="1:1" x14ac:dyDescent="0.2">
      <c r="A19" s="237" t="s">
        <v>181</v>
      </c>
    </row>
    <row r="20" spans="1:1" ht="25.5" x14ac:dyDescent="0.2">
      <c r="A20" s="390" t="s">
        <v>205</v>
      </c>
    </row>
    <row r="22" spans="1:1" x14ac:dyDescent="0.2">
      <c r="A22" s="466" t="s">
        <v>210</v>
      </c>
    </row>
    <row r="23" spans="1:1" x14ac:dyDescent="0.2">
      <c r="A23" s="180" t="s">
        <v>211</v>
      </c>
    </row>
    <row r="24" spans="1:1" x14ac:dyDescent="0.2">
      <c r="A24" s="180" t="s">
        <v>212</v>
      </c>
    </row>
    <row r="25" spans="1:1" x14ac:dyDescent="0.2">
      <c r="A25" s="180" t="s">
        <v>213</v>
      </c>
    </row>
    <row r="26" spans="1:1" x14ac:dyDescent="0.2">
      <c r="A26" s="180" t="s">
        <v>214</v>
      </c>
    </row>
  </sheetData>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044"/>
  <sheetViews>
    <sheetView zoomScaleNormal="100" workbookViewId="0">
      <pane xSplit="2" ySplit="4" topLeftCell="C5" activePane="bottomRight" state="frozen"/>
      <selection activeCell="C5" sqref="C5"/>
      <selection pane="topRight" activeCell="C5" sqref="C5"/>
      <selection pane="bottomLeft" activeCell="C5" sqref="C5"/>
      <selection pane="bottomRight" activeCell="C5" sqref="C5"/>
    </sheetView>
  </sheetViews>
  <sheetFormatPr defaultColWidth="9.140625" defaultRowHeight="12.75" x14ac:dyDescent="0.2"/>
  <cols>
    <col min="1" max="1" width="6.5703125" style="2" bestFit="1" customWidth="1"/>
    <col min="2" max="2" width="7.85546875" style="2" bestFit="1" customWidth="1"/>
    <col min="3" max="3" width="7.5703125" style="2" bestFit="1" customWidth="1"/>
    <col min="4" max="4" width="8.5703125" style="2" bestFit="1" customWidth="1"/>
    <col min="5" max="5" width="8.28515625" style="2" bestFit="1" customWidth="1"/>
    <col min="6" max="6" width="7.5703125" style="2" bestFit="1" customWidth="1"/>
    <col min="7" max="8" width="8.28515625" style="2" bestFit="1" customWidth="1"/>
    <col min="9" max="9" width="6.5703125" style="2" bestFit="1" customWidth="1"/>
    <col min="10" max="11" width="8.28515625" style="2" bestFit="1" customWidth="1"/>
    <col min="12" max="12" width="6.5703125" style="2" bestFit="1" customWidth="1"/>
    <col min="13" max="14" width="8.28515625" style="2" bestFit="1" customWidth="1"/>
    <col min="15" max="15" width="6.5703125" style="2" bestFit="1" customWidth="1"/>
    <col min="16" max="17" width="8.28515625" style="2" bestFit="1" customWidth="1"/>
    <col min="18" max="18" width="4.7109375" style="2" bestFit="1" customWidth="1"/>
    <col min="19" max="19" width="8.28515625" style="2" bestFit="1" customWidth="1"/>
    <col min="20" max="20" width="8.5703125" style="2" bestFit="1" customWidth="1"/>
    <col min="21" max="21" width="6.5703125" style="2" bestFit="1" customWidth="1"/>
    <col min="22" max="23" width="8.28515625" style="2" bestFit="1" customWidth="1"/>
    <col min="24" max="24" width="6.5703125" style="2" bestFit="1" customWidth="1"/>
    <col min="25" max="26" width="8.28515625" style="2" bestFit="1" customWidth="1"/>
    <col min="27" max="27" width="6.5703125" style="2" bestFit="1" customWidth="1"/>
    <col min="28" max="29" width="8.28515625" style="2" bestFit="1" customWidth="1"/>
    <col min="30" max="30" width="6.5703125" style="2" bestFit="1" customWidth="1"/>
    <col min="31" max="32" width="8.28515625" style="2" bestFit="1" customWidth="1"/>
    <col min="33" max="33" width="6.5703125" style="2" bestFit="1" customWidth="1"/>
    <col min="34" max="35" width="8.28515625" style="2" bestFit="1" customWidth="1"/>
    <col min="36" max="36" width="6.5703125" style="2" bestFit="1" customWidth="1"/>
    <col min="37" max="38" width="8.28515625" style="2" bestFit="1" customWidth="1"/>
    <col min="39" max="39" width="6.5703125" style="2" bestFit="1" customWidth="1"/>
    <col min="40" max="41" width="8.28515625" style="2" bestFit="1" customWidth="1"/>
    <col min="42" max="42" width="4.7109375" style="2" bestFit="1" customWidth="1"/>
    <col min="43" max="44" width="8.28515625" style="2" bestFit="1" customWidth="1"/>
    <col min="45" max="45" width="6.5703125" style="2" bestFit="1" customWidth="1"/>
    <col min="46" max="47" width="8.28515625" style="2" bestFit="1" customWidth="1"/>
    <col min="48" max="16384" width="9.140625" style="2"/>
  </cols>
  <sheetData>
    <row r="1" spans="1:47" ht="15.75" x14ac:dyDescent="0.25">
      <c r="A1" s="508" t="s">
        <v>206</v>
      </c>
      <c r="B1" s="508"/>
      <c r="C1" s="508"/>
      <c r="D1" s="508"/>
      <c r="E1" s="508"/>
      <c r="F1" s="508"/>
      <c r="G1" s="508"/>
      <c r="H1" s="508"/>
      <c r="I1" s="508"/>
      <c r="J1" s="508"/>
      <c r="K1" s="508"/>
      <c r="L1" s="508"/>
      <c r="M1" s="508"/>
      <c r="N1" s="508"/>
      <c r="O1" s="508"/>
      <c r="P1" s="508"/>
      <c r="Q1" s="508"/>
      <c r="R1" s="508"/>
      <c r="S1" s="508"/>
      <c r="T1" s="508"/>
      <c r="U1" s="508"/>
      <c r="V1" s="508"/>
      <c r="W1" s="508"/>
      <c r="X1" s="508"/>
      <c r="Y1" s="508"/>
      <c r="Z1" s="508"/>
      <c r="AA1" s="508"/>
      <c r="AB1" s="508"/>
      <c r="AC1" s="508"/>
      <c r="AD1" s="508"/>
      <c r="AE1" s="508"/>
      <c r="AF1" s="508"/>
      <c r="AG1" s="508"/>
      <c r="AH1" s="508"/>
      <c r="AI1" s="508"/>
      <c r="AJ1" s="508"/>
      <c r="AK1" s="508"/>
      <c r="AL1" s="508"/>
      <c r="AM1" s="508"/>
      <c r="AN1" s="508"/>
      <c r="AO1" s="508"/>
      <c r="AP1" s="508"/>
      <c r="AQ1" s="508"/>
      <c r="AR1" s="508"/>
      <c r="AS1" s="508"/>
      <c r="AT1" s="508"/>
      <c r="AU1" s="508"/>
    </row>
    <row r="2" spans="1:47" ht="13.5" thickBot="1" x14ac:dyDescent="0.25"/>
    <row r="3" spans="1:47" x14ac:dyDescent="0.2">
      <c r="A3" s="637" t="s">
        <v>89</v>
      </c>
      <c r="B3" s="637" t="s">
        <v>35</v>
      </c>
      <c r="C3" s="639" t="s">
        <v>2</v>
      </c>
      <c r="D3" s="640"/>
      <c r="E3" s="640"/>
      <c r="F3" s="639" t="s">
        <v>3</v>
      </c>
      <c r="G3" s="640"/>
      <c r="H3" s="640"/>
      <c r="I3" s="639" t="s">
        <v>4</v>
      </c>
      <c r="J3" s="640"/>
      <c r="K3" s="640"/>
      <c r="L3" s="631" t="s">
        <v>203</v>
      </c>
      <c r="M3" s="632"/>
      <c r="N3" s="633"/>
      <c r="O3" s="634" t="s">
        <v>33</v>
      </c>
      <c r="P3" s="635"/>
      <c r="Q3" s="636"/>
      <c r="R3" s="631" t="s">
        <v>18</v>
      </c>
      <c r="S3" s="632"/>
      <c r="T3" s="633"/>
      <c r="U3" s="634" t="s">
        <v>73</v>
      </c>
      <c r="V3" s="635"/>
      <c r="W3" s="636"/>
      <c r="X3" s="634" t="s">
        <v>74</v>
      </c>
      <c r="Y3" s="635"/>
      <c r="Z3" s="636"/>
      <c r="AA3" s="628" t="s">
        <v>69</v>
      </c>
      <c r="AB3" s="629"/>
      <c r="AC3" s="630"/>
      <c r="AD3" s="628" t="s">
        <v>70</v>
      </c>
      <c r="AE3" s="629"/>
      <c r="AF3" s="630"/>
      <c r="AG3" s="628" t="s">
        <v>71</v>
      </c>
      <c r="AH3" s="629"/>
      <c r="AI3" s="630"/>
      <c r="AJ3" s="628" t="s">
        <v>204</v>
      </c>
      <c r="AK3" s="629"/>
      <c r="AL3" s="630"/>
      <c r="AM3" s="628" t="s">
        <v>72</v>
      </c>
      <c r="AN3" s="629"/>
      <c r="AO3" s="630"/>
      <c r="AP3" s="628" t="s">
        <v>207</v>
      </c>
      <c r="AQ3" s="629"/>
      <c r="AR3" s="630"/>
      <c r="AS3" s="628" t="s">
        <v>75</v>
      </c>
      <c r="AT3" s="629"/>
      <c r="AU3" s="630"/>
    </row>
    <row r="4" spans="1:47" ht="13.5" thickBot="1" x14ac:dyDescent="0.25">
      <c r="A4" s="638"/>
      <c r="B4" s="638"/>
      <c r="C4" s="227" t="s">
        <v>103</v>
      </c>
      <c r="D4" s="228" t="s">
        <v>146</v>
      </c>
      <c r="E4" s="228" t="s">
        <v>147</v>
      </c>
      <c r="F4" s="227" t="s">
        <v>103</v>
      </c>
      <c r="G4" s="228" t="s">
        <v>146</v>
      </c>
      <c r="H4" s="228" t="s">
        <v>147</v>
      </c>
      <c r="I4" s="227" t="s">
        <v>103</v>
      </c>
      <c r="J4" s="228" t="s">
        <v>146</v>
      </c>
      <c r="K4" s="228" t="s">
        <v>147</v>
      </c>
      <c r="L4" s="227" t="s">
        <v>103</v>
      </c>
      <c r="M4" s="228" t="s">
        <v>146</v>
      </c>
      <c r="N4" s="228" t="s">
        <v>147</v>
      </c>
      <c r="O4" s="227" t="s">
        <v>103</v>
      </c>
      <c r="P4" s="228" t="s">
        <v>146</v>
      </c>
      <c r="Q4" s="228" t="s">
        <v>147</v>
      </c>
      <c r="R4" s="227" t="s">
        <v>103</v>
      </c>
      <c r="S4" s="228" t="s">
        <v>146</v>
      </c>
      <c r="T4" s="228" t="s">
        <v>147</v>
      </c>
      <c r="U4" s="227" t="s">
        <v>103</v>
      </c>
      <c r="V4" s="228" t="s">
        <v>146</v>
      </c>
      <c r="W4" s="228" t="s">
        <v>147</v>
      </c>
      <c r="X4" s="227" t="s">
        <v>103</v>
      </c>
      <c r="Y4" s="228" t="s">
        <v>146</v>
      </c>
      <c r="Z4" s="228" t="s">
        <v>147</v>
      </c>
      <c r="AA4" s="407" t="s">
        <v>103</v>
      </c>
      <c r="AB4" s="408" t="s">
        <v>146</v>
      </c>
      <c r="AC4" s="408" t="s">
        <v>147</v>
      </c>
      <c r="AD4" s="407" t="s">
        <v>103</v>
      </c>
      <c r="AE4" s="408" t="s">
        <v>146</v>
      </c>
      <c r="AF4" s="408" t="s">
        <v>147</v>
      </c>
      <c r="AG4" s="407" t="s">
        <v>103</v>
      </c>
      <c r="AH4" s="408" t="s">
        <v>146</v>
      </c>
      <c r="AI4" s="408" t="s">
        <v>147</v>
      </c>
      <c r="AJ4" s="407" t="s">
        <v>103</v>
      </c>
      <c r="AK4" s="408" t="s">
        <v>146</v>
      </c>
      <c r="AL4" s="408" t="s">
        <v>147</v>
      </c>
      <c r="AM4" s="407" t="s">
        <v>103</v>
      </c>
      <c r="AN4" s="408" t="s">
        <v>146</v>
      </c>
      <c r="AO4" s="408" t="s">
        <v>147</v>
      </c>
      <c r="AP4" s="407" t="s">
        <v>103</v>
      </c>
      <c r="AQ4" s="408" t="s">
        <v>146</v>
      </c>
      <c r="AR4" s="408" t="s">
        <v>147</v>
      </c>
      <c r="AS4" s="407" t="s">
        <v>103</v>
      </c>
      <c r="AT4" s="408" t="s">
        <v>146</v>
      </c>
      <c r="AU4" s="408" t="s">
        <v>147</v>
      </c>
    </row>
    <row r="5" spans="1:47" x14ac:dyDescent="0.2">
      <c r="A5" s="229">
        <v>1975</v>
      </c>
      <c r="B5" s="230">
        <v>1</v>
      </c>
      <c r="C5" s="409">
        <v>30.67723204</v>
      </c>
      <c r="D5" s="410">
        <v>54.305812123999999</v>
      </c>
      <c r="E5" s="411">
        <v>13.249831503343515</v>
      </c>
      <c r="F5" s="409">
        <v>4.3064650499999999</v>
      </c>
      <c r="G5" s="410">
        <v>10.396944637000001</v>
      </c>
      <c r="H5" s="411">
        <v>0.82488025579637891</v>
      </c>
      <c r="I5" s="409">
        <v>2.6708192199999998</v>
      </c>
      <c r="J5" s="410">
        <v>4.1478943045000003</v>
      </c>
      <c r="K5" s="411">
        <v>4.631388532627585</v>
      </c>
      <c r="L5" s="412"/>
      <c r="M5" s="413"/>
      <c r="N5" s="411">
        <v>0.12435439250476811</v>
      </c>
      <c r="O5" s="409">
        <v>3.5265379999999999E-2</v>
      </c>
      <c r="P5" s="410">
        <v>0.18622640300000001</v>
      </c>
      <c r="Q5" s="411">
        <v>2.4556601517375289E-2</v>
      </c>
      <c r="R5" s="414"/>
      <c r="S5" s="415"/>
      <c r="T5" s="411">
        <v>545.11338914613191</v>
      </c>
      <c r="U5" s="409">
        <v>8.5884677895981074E-2</v>
      </c>
      <c r="V5" s="410">
        <v>9.7400354356636271E-2</v>
      </c>
      <c r="W5" s="411">
        <v>6.845945794622009E-2</v>
      </c>
      <c r="X5" s="409">
        <v>2.387880057413036E-2</v>
      </c>
      <c r="Y5" s="410">
        <v>2.8371640324214794E-2</v>
      </c>
      <c r="Z5" s="411">
        <v>2.9226080477215623E-2</v>
      </c>
      <c r="AA5" s="409">
        <v>1.7004669900000002E-2</v>
      </c>
      <c r="AB5" s="410">
        <v>4.7339926215000001E-2</v>
      </c>
      <c r="AC5" s="411">
        <v>5.7446014771161298E-3</v>
      </c>
      <c r="AD5" s="409">
        <v>1.0091111000000001E-3</v>
      </c>
      <c r="AE5" s="410">
        <v>5.2148485450000002E-3</v>
      </c>
      <c r="AF5" s="411">
        <v>5.1509771023714726E-4</v>
      </c>
      <c r="AG5" s="409">
        <v>7.9294451799999999E-2</v>
      </c>
      <c r="AH5" s="410">
        <v>0.20419567675</v>
      </c>
      <c r="AI5" s="411">
        <v>4.2656653965754104E-2</v>
      </c>
      <c r="AJ5" s="409">
        <v>7.3679369000000001E-3</v>
      </c>
      <c r="AK5" s="410">
        <v>4.2017676359999999E-2</v>
      </c>
      <c r="AL5" s="411">
        <v>4.6789811962989532E-3</v>
      </c>
      <c r="AM5" s="409">
        <v>4.5295439399999998E-2</v>
      </c>
      <c r="AN5" s="410">
        <v>0.13817152133999999</v>
      </c>
      <c r="AO5" s="411">
        <v>8.8062687364920487E-3</v>
      </c>
      <c r="AP5" s="414"/>
      <c r="AQ5" s="415"/>
      <c r="AR5" s="415"/>
      <c r="AS5" s="409">
        <v>0.18013064270000001</v>
      </c>
      <c r="AT5" s="410">
        <v>0.32637393981500001</v>
      </c>
      <c r="AU5" s="416"/>
    </row>
    <row r="6" spans="1:47" x14ac:dyDescent="0.2">
      <c r="A6" s="231">
        <v>1975</v>
      </c>
      <c r="B6" s="232">
        <v>2</v>
      </c>
      <c r="C6" s="417">
        <v>34.846556419999999</v>
      </c>
      <c r="D6" s="418">
        <v>60.3135988915</v>
      </c>
      <c r="E6" s="419">
        <v>13.28098012373844</v>
      </c>
      <c r="F6" s="417">
        <v>4.9752206299999999</v>
      </c>
      <c r="G6" s="418">
        <v>10.949322152500001</v>
      </c>
      <c r="H6" s="419">
        <v>0.82751815498906534</v>
      </c>
      <c r="I6" s="417">
        <v>3.0123376500000001</v>
      </c>
      <c r="J6" s="418">
        <v>4.2898095429999996</v>
      </c>
      <c r="K6" s="419">
        <v>4.6428905890541978</v>
      </c>
      <c r="L6" s="420"/>
      <c r="M6" s="421"/>
      <c r="N6" s="419">
        <v>0.12456100149817376</v>
      </c>
      <c r="O6" s="417">
        <v>3.5165370000000001E-2</v>
      </c>
      <c r="P6" s="418">
        <v>0.17753553399999999</v>
      </c>
      <c r="Q6" s="419">
        <v>2.4619679184476093E-2</v>
      </c>
      <c r="R6" s="422"/>
      <c r="S6" s="423"/>
      <c r="T6" s="419">
        <v>545.14028603344423</v>
      </c>
      <c r="U6" s="417">
        <v>8.5884677895981074E-2</v>
      </c>
      <c r="V6" s="418">
        <v>9.7400354356636271E-2</v>
      </c>
      <c r="W6" s="419">
        <v>6.7630252505792687E-2</v>
      </c>
      <c r="X6" s="417">
        <v>2.387880057413036E-2</v>
      </c>
      <c r="Y6" s="418">
        <v>2.8371640324214794E-2</v>
      </c>
      <c r="Z6" s="419">
        <v>2.9331081698238198E-2</v>
      </c>
      <c r="AA6" s="417">
        <v>2.2018722399999999E-2</v>
      </c>
      <c r="AB6" s="418">
        <v>5.1271216644999999E-2</v>
      </c>
      <c r="AC6" s="419">
        <v>5.7518258506886666E-3</v>
      </c>
      <c r="AD6" s="417">
        <v>1.3070232999999999E-3</v>
      </c>
      <c r="AE6" s="418">
        <v>5.5414714100000002E-3</v>
      </c>
      <c r="AF6" s="419">
        <v>5.1674357186876963E-4</v>
      </c>
      <c r="AG6" s="417">
        <v>9.5572191599999995E-2</v>
      </c>
      <c r="AH6" s="418">
        <v>0.21738054693</v>
      </c>
      <c r="AI6" s="419">
        <v>4.2756170596529322E-2</v>
      </c>
      <c r="AJ6" s="417">
        <v>9.5417090000000006E-3</v>
      </c>
      <c r="AK6" s="418">
        <v>4.4980859939999999E-2</v>
      </c>
      <c r="AL6" s="419">
        <v>4.6908195755769339E-3</v>
      </c>
      <c r="AM6" s="417">
        <v>5.8652981600000001E-2</v>
      </c>
      <c r="AN6" s="418">
        <v>0.14922361895</v>
      </c>
      <c r="AO6" s="419">
        <v>8.8318947015883584E-3</v>
      </c>
      <c r="AP6" s="422"/>
      <c r="AQ6" s="423"/>
      <c r="AR6" s="423"/>
      <c r="AS6" s="417">
        <v>0.19469297420000001</v>
      </c>
      <c r="AT6" s="418">
        <v>0.33933140977499998</v>
      </c>
      <c r="AU6" s="424"/>
    </row>
    <row r="7" spans="1:47" x14ac:dyDescent="0.2">
      <c r="A7" s="231">
        <v>1975</v>
      </c>
      <c r="B7" s="232">
        <v>3</v>
      </c>
      <c r="C7" s="417">
        <v>42.143803900000002</v>
      </c>
      <c r="D7" s="418">
        <v>67.262822560000004</v>
      </c>
      <c r="E7" s="419">
        <v>20.167152993809346</v>
      </c>
      <c r="F7" s="417">
        <v>5.77921043</v>
      </c>
      <c r="G7" s="418">
        <v>11.6161534465</v>
      </c>
      <c r="H7" s="419">
        <v>1.2306084133557256</v>
      </c>
      <c r="I7" s="417">
        <v>3.3870742100000002</v>
      </c>
      <c r="J7" s="418">
        <v>4.6600054530000001</v>
      </c>
      <c r="K7" s="419">
        <v>5.1571977172755208</v>
      </c>
      <c r="L7" s="420"/>
      <c r="M7" s="421"/>
      <c r="N7" s="419">
        <v>0.12841554431575247</v>
      </c>
      <c r="O7" s="417">
        <v>3.7065559999999997E-2</v>
      </c>
      <c r="P7" s="418">
        <v>0.1782006005</v>
      </c>
      <c r="Q7" s="419">
        <v>2.8186626589386775E-2</v>
      </c>
      <c r="R7" s="422"/>
      <c r="S7" s="423"/>
      <c r="T7" s="419">
        <v>545.60766929342651</v>
      </c>
      <c r="U7" s="417">
        <v>8.5884677895981074E-2</v>
      </c>
      <c r="V7" s="418">
        <v>9.7400354356636271E-2</v>
      </c>
      <c r="W7" s="419">
        <v>0.1014600407255276</v>
      </c>
      <c r="X7" s="417">
        <v>2.387880057413036E-2</v>
      </c>
      <c r="Y7" s="418">
        <v>2.8371640324214794E-2</v>
      </c>
      <c r="Z7" s="419">
        <v>6.0937258928487802E-2</v>
      </c>
      <c r="AA7" s="417">
        <v>2.7608964199999999E-2</v>
      </c>
      <c r="AB7" s="418">
        <v>5.570707062E-2</v>
      </c>
      <c r="AC7" s="419">
        <v>8.5867917580838594E-3</v>
      </c>
      <c r="AD7" s="417">
        <v>1.6380915999999999E-3</v>
      </c>
      <c r="AE7" s="418">
        <v>5.9224454149999998E-3</v>
      </c>
      <c r="AF7" s="419">
        <v>7.6845400731403275E-4</v>
      </c>
      <c r="AG7" s="417">
        <v>0.11393933990000001</v>
      </c>
      <c r="AH7" s="418">
        <v>0.23259523194500001</v>
      </c>
      <c r="AI7" s="419">
        <v>6.3288901825452021E-2</v>
      </c>
      <c r="AJ7" s="417">
        <v>1.19631437E-2</v>
      </c>
      <c r="AK7" s="418">
        <v>4.8363762370000001E-2</v>
      </c>
      <c r="AL7" s="419">
        <v>6.9417487922086183E-3</v>
      </c>
      <c r="AM7" s="417">
        <v>7.3541798800000002E-2</v>
      </c>
      <c r="AN7" s="418">
        <v>0.161740674015</v>
      </c>
      <c r="AO7" s="419">
        <v>1.3079390329683548E-2</v>
      </c>
      <c r="AP7" s="422"/>
      <c r="AQ7" s="423"/>
      <c r="AR7" s="423"/>
      <c r="AS7" s="417">
        <v>0.21217259999999999</v>
      </c>
      <c r="AT7" s="418">
        <v>0.35611462490500001</v>
      </c>
      <c r="AU7" s="424"/>
    </row>
    <row r="8" spans="1:47" x14ac:dyDescent="0.2">
      <c r="A8" s="231">
        <v>1975</v>
      </c>
      <c r="B8" s="232">
        <v>4</v>
      </c>
      <c r="C8" s="417">
        <v>48.752281369999999</v>
      </c>
      <c r="D8" s="418">
        <v>73.9443945525</v>
      </c>
      <c r="E8" s="419">
        <v>13.342235376075699</v>
      </c>
      <c r="F8" s="417">
        <v>6.53425747</v>
      </c>
      <c r="G8" s="418">
        <v>12.295643081</v>
      </c>
      <c r="H8" s="419">
        <v>0.83279829378236414</v>
      </c>
      <c r="I8" s="417">
        <v>3.73810603</v>
      </c>
      <c r="J8" s="418">
        <v>4.8633845139999998</v>
      </c>
      <c r="K8" s="419">
        <v>4.6479760779985204</v>
      </c>
      <c r="L8" s="420"/>
      <c r="M8" s="421"/>
      <c r="N8" s="419">
        <v>0.12457492935109446</v>
      </c>
      <c r="O8" s="417">
        <v>3.6765529999999998E-2</v>
      </c>
      <c r="P8" s="418">
        <v>0.16408918950000001</v>
      </c>
      <c r="Q8" s="419">
        <v>2.4658393875780657E-2</v>
      </c>
      <c r="R8" s="422"/>
      <c r="S8" s="423"/>
      <c r="T8" s="419">
        <v>546.08167259466143</v>
      </c>
      <c r="U8" s="417">
        <v>8.5884677895981074E-2</v>
      </c>
      <c r="V8" s="418">
        <v>9.7400354356636271E-2</v>
      </c>
      <c r="W8" s="419">
        <v>6.8284165491402399E-2</v>
      </c>
      <c r="X8" s="417">
        <v>2.387880057413036E-2</v>
      </c>
      <c r="Y8" s="418">
        <v>2.8371640324214794E-2</v>
      </c>
      <c r="Z8" s="419">
        <v>2.9765504175070914E-2</v>
      </c>
      <c r="AA8" s="417">
        <v>3.3020575599999998E-2</v>
      </c>
      <c r="AB8" s="418">
        <v>6.000637122E-2</v>
      </c>
      <c r="AC8" s="419">
        <v>5.7538981484930897E-3</v>
      </c>
      <c r="AD8" s="417">
        <v>1.9590531000000001E-3</v>
      </c>
      <c r="AE8" s="418">
        <v>6.2880617750000001E-3</v>
      </c>
      <c r="AF8" s="419">
        <v>5.20040601167636E-4</v>
      </c>
      <c r="AG8" s="417">
        <v>0.13190142460000001</v>
      </c>
      <c r="AH8" s="418">
        <v>0.247529066715</v>
      </c>
      <c r="AI8" s="419">
        <v>4.2912788649341949E-2</v>
      </c>
      <c r="AJ8" s="417">
        <v>1.4308314799999999E-2</v>
      </c>
      <c r="AK8" s="418">
        <v>5.1657573205000001E-2</v>
      </c>
      <c r="AL8" s="419">
        <v>4.7108953864002856E-3</v>
      </c>
      <c r="AM8" s="417">
        <v>8.7955970699999997E-2</v>
      </c>
      <c r="AN8" s="418">
        <v>0.173866838705</v>
      </c>
      <c r="AO8" s="419">
        <v>8.8801379769133746E-3</v>
      </c>
      <c r="AP8" s="422"/>
      <c r="AQ8" s="423"/>
      <c r="AR8" s="423"/>
      <c r="AS8" s="417">
        <v>0.22991559889999999</v>
      </c>
      <c r="AT8" s="418">
        <v>0.37344693207000002</v>
      </c>
      <c r="AU8" s="424"/>
    </row>
    <row r="9" spans="1:47" x14ac:dyDescent="0.2">
      <c r="A9" s="231">
        <v>1975</v>
      </c>
      <c r="B9" s="232">
        <v>5</v>
      </c>
      <c r="C9" s="417">
        <v>55.505541460000003</v>
      </c>
      <c r="D9" s="418">
        <v>80.464766657499993</v>
      </c>
      <c r="E9" s="419">
        <v>13.925095943831913</v>
      </c>
      <c r="F9" s="417">
        <v>7.28789569</v>
      </c>
      <c r="G9" s="418">
        <v>12.980527299</v>
      </c>
      <c r="H9" s="419">
        <v>0.85130901553654348</v>
      </c>
      <c r="I9" s="417">
        <v>4.0186013000000003</v>
      </c>
      <c r="J9" s="418">
        <v>4.9610743350000002</v>
      </c>
      <c r="K9" s="419">
        <v>4.6854137201376256</v>
      </c>
      <c r="L9" s="420"/>
      <c r="M9" s="421"/>
      <c r="N9" s="419">
        <v>0.12461297365000236</v>
      </c>
      <c r="O9" s="417">
        <v>3.5165370000000001E-2</v>
      </c>
      <c r="P9" s="418">
        <v>0.153253106</v>
      </c>
      <c r="Q9" s="419">
        <v>3.5340825197778973E-2</v>
      </c>
      <c r="R9" s="422"/>
      <c r="S9" s="423"/>
      <c r="T9" s="419">
        <v>546.48959234890742</v>
      </c>
      <c r="U9" s="417">
        <v>8.5884677895981074E-2</v>
      </c>
      <c r="V9" s="418">
        <v>9.7400354356636271E-2</v>
      </c>
      <c r="W9" s="419">
        <v>6.9580967921416562E-2</v>
      </c>
      <c r="X9" s="417">
        <v>2.387880057413036E-2</v>
      </c>
      <c r="Y9" s="418">
        <v>2.8371640324214794E-2</v>
      </c>
      <c r="Z9" s="419">
        <v>3.0006262521925068E-2</v>
      </c>
      <c r="AA9" s="417">
        <v>3.8314113300000001E-2</v>
      </c>
      <c r="AB9" s="418">
        <v>6.4398837170000001E-2</v>
      </c>
      <c r="AC9" s="419">
        <v>5.8596993615221684E-3</v>
      </c>
      <c r="AD9" s="417">
        <v>2.2741834000000001E-3</v>
      </c>
      <c r="AE9" s="418">
        <v>6.6529191499999996E-3</v>
      </c>
      <c r="AF9" s="419">
        <v>5.3160104367048653E-4</v>
      </c>
      <c r="AG9" s="417">
        <v>0.1496867465</v>
      </c>
      <c r="AH9" s="418">
        <v>0.26292928963500001</v>
      </c>
      <c r="AI9" s="419">
        <v>4.3787736185650093E-2</v>
      </c>
      <c r="AJ9" s="417">
        <v>1.66014812E-2</v>
      </c>
      <c r="AK9" s="418">
        <v>5.4993668510000003E-2</v>
      </c>
      <c r="AL9" s="419">
        <v>4.8088139257529364E-3</v>
      </c>
      <c r="AM9" s="417">
        <v>0.102058175</v>
      </c>
      <c r="AN9" s="418">
        <v>0.186223666925</v>
      </c>
      <c r="AO9" s="419">
        <v>9.0716722929562853E-3</v>
      </c>
      <c r="AP9" s="422"/>
      <c r="AQ9" s="423"/>
      <c r="AR9" s="423"/>
      <c r="AS9" s="417">
        <v>0.24818646289999999</v>
      </c>
      <c r="AT9" s="418">
        <v>0.39190743197</v>
      </c>
      <c r="AU9" s="424"/>
    </row>
    <row r="10" spans="1:47" x14ac:dyDescent="0.2">
      <c r="A10" s="231">
        <v>1975</v>
      </c>
      <c r="B10" s="232">
        <v>6</v>
      </c>
      <c r="C10" s="417">
        <v>61.636266280000001</v>
      </c>
      <c r="D10" s="418">
        <v>86.355737149500001</v>
      </c>
      <c r="E10" s="419">
        <v>13.98482349984017</v>
      </c>
      <c r="F10" s="417">
        <v>8.0217163100000004</v>
      </c>
      <c r="G10" s="418">
        <v>13.615965217499999</v>
      </c>
      <c r="H10" s="419">
        <v>0.85549518194274099</v>
      </c>
      <c r="I10" s="417">
        <v>4.2662412500000002</v>
      </c>
      <c r="J10" s="418">
        <v>5.0586247870000003</v>
      </c>
      <c r="K10" s="419">
        <v>4.6925965278303892</v>
      </c>
      <c r="L10" s="420"/>
      <c r="M10" s="421"/>
      <c r="N10" s="419">
        <v>0.12468093519455996</v>
      </c>
      <c r="O10" s="417">
        <v>3.5865439999999998E-2</v>
      </c>
      <c r="P10" s="418">
        <v>0.1542082015</v>
      </c>
      <c r="Q10" s="419">
        <v>3.5403980671338736E-2</v>
      </c>
      <c r="R10" s="422"/>
      <c r="S10" s="423"/>
      <c r="T10" s="419">
        <v>547.28281955062732</v>
      </c>
      <c r="U10" s="417">
        <v>8.5884677895981074E-2</v>
      </c>
      <c r="V10" s="418">
        <v>9.7400354356636271E-2</v>
      </c>
      <c r="W10" s="419">
        <v>6.9734980940404798E-2</v>
      </c>
      <c r="X10" s="417">
        <v>2.387880057413036E-2</v>
      </c>
      <c r="Y10" s="418">
        <v>2.8371640324214794E-2</v>
      </c>
      <c r="Z10" s="419">
        <v>3.0280887880012562E-2</v>
      </c>
      <c r="AA10" s="417">
        <v>4.3511348200000001E-2</v>
      </c>
      <c r="AB10" s="418">
        <v>6.8732974944999997E-2</v>
      </c>
      <c r="AC10" s="419">
        <v>5.8669539288676489E-3</v>
      </c>
      <c r="AD10" s="417">
        <v>2.5820316E-3</v>
      </c>
      <c r="AE10" s="418">
        <v>7.0083645550000004E-3</v>
      </c>
      <c r="AF10" s="419">
        <v>5.3421363081416215E-4</v>
      </c>
      <c r="AG10" s="417">
        <v>0.16740281260000001</v>
      </c>
      <c r="AH10" s="418">
        <v>0.27834843112000002</v>
      </c>
      <c r="AI10" s="419">
        <v>4.3930834158286879E-2</v>
      </c>
      <c r="AJ10" s="417">
        <v>1.8853992600000001E-2</v>
      </c>
      <c r="AK10" s="418">
        <v>5.8298484859999999E-2</v>
      </c>
      <c r="AL10" s="419">
        <v>4.8263430924281219E-3</v>
      </c>
      <c r="AM10" s="417">
        <v>0.1159011754</v>
      </c>
      <c r="AN10" s="418">
        <v>0.19840759014000001</v>
      </c>
      <c r="AO10" s="419">
        <v>9.1112810272889477E-3</v>
      </c>
      <c r="AP10" s="422"/>
      <c r="AQ10" s="423"/>
      <c r="AR10" s="423"/>
      <c r="AS10" s="417">
        <v>0.26720818410000002</v>
      </c>
      <c r="AT10" s="418">
        <v>0.41128612065499998</v>
      </c>
      <c r="AU10" s="424"/>
    </row>
    <row r="11" spans="1:47" x14ac:dyDescent="0.2">
      <c r="A11" s="231">
        <v>1975</v>
      </c>
      <c r="B11" s="232">
        <v>7</v>
      </c>
      <c r="C11" s="417">
        <v>56.267697779999999</v>
      </c>
      <c r="D11" s="418">
        <v>82.473806044</v>
      </c>
      <c r="E11" s="419">
        <v>28.22906392597152</v>
      </c>
      <c r="F11" s="417">
        <v>7.9339237899999997</v>
      </c>
      <c r="G11" s="418">
        <v>13.563149669</v>
      </c>
      <c r="H11" s="419">
        <v>2.295841406061756</v>
      </c>
      <c r="I11" s="417">
        <v>4.5167573499999998</v>
      </c>
      <c r="J11" s="418">
        <v>5.1567992565000003</v>
      </c>
      <c r="K11" s="419">
        <v>6.4039095048121757</v>
      </c>
      <c r="L11" s="420"/>
      <c r="M11" s="421"/>
      <c r="N11" s="419">
        <v>0.12471651670622193</v>
      </c>
      <c r="O11" s="417">
        <v>3.5065359999999997E-2</v>
      </c>
      <c r="P11" s="418">
        <v>0.14779756050000001</v>
      </c>
      <c r="Q11" s="419">
        <v>3.8933266964064316E-2</v>
      </c>
      <c r="R11" s="422"/>
      <c r="S11" s="423"/>
      <c r="T11" s="419">
        <v>547.98039640594811</v>
      </c>
      <c r="U11" s="417">
        <v>8.5884677895981074E-2</v>
      </c>
      <c r="V11" s="418">
        <v>9.7400354356636271E-2</v>
      </c>
      <c r="W11" s="419">
        <v>6.3125970768637268E-2</v>
      </c>
      <c r="X11" s="417">
        <v>2.387880057413036E-2</v>
      </c>
      <c r="Y11" s="418">
        <v>2.8371640324214794E-2</v>
      </c>
      <c r="Z11" s="419">
        <v>3.0602317884515267E-2</v>
      </c>
      <c r="AA11" s="417">
        <v>4.1023998499999999E-2</v>
      </c>
      <c r="AB11" s="418">
        <v>6.5886356854999995E-2</v>
      </c>
      <c r="AC11" s="419">
        <v>1.566168631529272E-2</v>
      </c>
      <c r="AD11" s="417">
        <v>2.4343398E-3</v>
      </c>
      <c r="AE11" s="418">
        <v>6.9295964399999996E-3</v>
      </c>
      <c r="AF11" s="419">
        <v>1.4336403795807435E-3</v>
      </c>
      <c r="AG11" s="417">
        <v>0.16132720740000001</v>
      </c>
      <c r="AH11" s="418">
        <v>0.27140204610500002</v>
      </c>
      <c r="AI11" s="419">
        <v>0.11783810813881339</v>
      </c>
      <c r="AJ11" s="417">
        <v>1.7776279999999998E-2</v>
      </c>
      <c r="AK11" s="418">
        <v>5.5949502120000001E-2</v>
      </c>
      <c r="AL11" s="419">
        <v>1.2952768277716671E-2</v>
      </c>
      <c r="AM11" s="417">
        <v>0.10927506569999999</v>
      </c>
      <c r="AN11" s="418">
        <v>0.19076269979499999</v>
      </c>
      <c r="AO11" s="419">
        <v>2.4467817123580975E-2</v>
      </c>
      <c r="AP11" s="422"/>
      <c r="AQ11" s="423"/>
      <c r="AR11" s="423"/>
      <c r="AS11" s="417">
        <v>0.27055949620000003</v>
      </c>
      <c r="AT11" s="418">
        <v>0.41835287505000002</v>
      </c>
      <c r="AU11" s="424"/>
    </row>
    <row r="12" spans="1:47" x14ac:dyDescent="0.2">
      <c r="A12" s="231">
        <v>1975</v>
      </c>
      <c r="B12" s="232">
        <v>8</v>
      </c>
      <c r="C12" s="417">
        <v>54.774058930000002</v>
      </c>
      <c r="D12" s="418">
        <v>78.284323430000001</v>
      </c>
      <c r="E12" s="419">
        <v>26.265144263601389</v>
      </c>
      <c r="F12" s="417">
        <v>8.2757844299999999</v>
      </c>
      <c r="G12" s="418">
        <v>13.979938942</v>
      </c>
      <c r="H12" s="419">
        <v>2.3535576335875072</v>
      </c>
      <c r="I12" s="417">
        <v>4.7654931700000001</v>
      </c>
      <c r="J12" s="418">
        <v>5.2560716489999999</v>
      </c>
      <c r="K12" s="419">
        <v>6.0016375916858342</v>
      </c>
      <c r="L12" s="420"/>
      <c r="M12" s="421"/>
      <c r="N12" s="419">
        <v>8.2665383152423874E-2</v>
      </c>
      <c r="O12" s="417">
        <v>3.5865439999999998E-2</v>
      </c>
      <c r="P12" s="418">
        <v>0.148682649</v>
      </c>
      <c r="Q12" s="419">
        <v>3.939066485844582E-2</v>
      </c>
      <c r="R12" s="422"/>
      <c r="S12" s="423"/>
      <c r="T12" s="419">
        <v>549.13853496078161</v>
      </c>
      <c r="U12" s="417">
        <v>8.5884677895981074E-2</v>
      </c>
      <c r="V12" s="418">
        <v>9.7400354356636271E-2</v>
      </c>
      <c r="W12" s="419">
        <v>6.7158071098165906E-2</v>
      </c>
      <c r="X12" s="417">
        <v>2.387880057413036E-2</v>
      </c>
      <c r="Y12" s="418">
        <v>2.8371640324214794E-2</v>
      </c>
      <c r="Z12" s="419">
        <v>3.8190201000672663E-2</v>
      </c>
      <c r="AA12" s="417">
        <v>4.2086727499999997E-2</v>
      </c>
      <c r="AB12" s="418">
        <v>6.7744635095000005E-2</v>
      </c>
      <c r="AC12" s="419">
        <v>1.918262910431575E-2</v>
      </c>
      <c r="AD12" s="417">
        <v>2.4978392E-3</v>
      </c>
      <c r="AE12" s="418">
        <v>7.1261759599999999E-3</v>
      </c>
      <c r="AF12" s="419">
        <v>1.4696511479531155E-3</v>
      </c>
      <c r="AG12" s="417">
        <v>0.1667577817</v>
      </c>
      <c r="AH12" s="418">
        <v>0.27956557075999999</v>
      </c>
      <c r="AI12" s="419">
        <v>0.10574363929720154</v>
      </c>
      <c r="AJ12" s="417">
        <v>1.8235781600000001E-2</v>
      </c>
      <c r="AK12" s="418">
        <v>5.7638357044999998E-2</v>
      </c>
      <c r="AL12" s="419">
        <v>1.3341612455634706E-2</v>
      </c>
      <c r="AM12" s="417">
        <v>0.1121056052</v>
      </c>
      <c r="AN12" s="418">
        <v>0.19617557720500001</v>
      </c>
      <c r="AO12" s="419">
        <v>2.805729676871101E-2</v>
      </c>
      <c r="AP12" s="422"/>
      <c r="AQ12" s="423"/>
      <c r="AR12" s="423"/>
      <c r="AS12" s="417">
        <v>0.28320551919999998</v>
      </c>
      <c r="AT12" s="418">
        <v>0.435342007955</v>
      </c>
      <c r="AU12" s="424"/>
    </row>
    <row r="13" spans="1:47" x14ac:dyDescent="0.2">
      <c r="A13" s="231">
        <v>1975</v>
      </c>
      <c r="B13" s="232">
        <v>9</v>
      </c>
      <c r="C13" s="417">
        <v>55.38969093</v>
      </c>
      <c r="D13" s="418">
        <v>78.103885263500004</v>
      </c>
      <c r="E13" s="419">
        <v>27.480681454861216</v>
      </c>
      <c r="F13" s="417">
        <v>8.7971001300000005</v>
      </c>
      <c r="G13" s="418">
        <v>14.525105139000001</v>
      </c>
      <c r="H13" s="419">
        <v>2.3671370178209146</v>
      </c>
      <c r="I13" s="417">
        <v>5.0096076299999996</v>
      </c>
      <c r="J13" s="418">
        <v>5.3559998945</v>
      </c>
      <c r="K13" s="419">
        <v>6.0704946738081169</v>
      </c>
      <c r="L13" s="420"/>
      <c r="M13" s="421"/>
      <c r="N13" s="419">
        <v>8.2664957564360916E-2</v>
      </c>
      <c r="O13" s="417">
        <v>3.3865239999999998E-2</v>
      </c>
      <c r="P13" s="418">
        <v>0.13964174500000001</v>
      </c>
      <c r="Q13" s="419">
        <v>4.3453339090181439E-2</v>
      </c>
      <c r="R13" s="422"/>
      <c r="S13" s="423"/>
      <c r="T13" s="419">
        <v>549.35412274492649</v>
      </c>
      <c r="U13" s="417">
        <v>8.5884677895981074E-2</v>
      </c>
      <c r="V13" s="418">
        <v>9.7400354356636271E-2</v>
      </c>
      <c r="W13" s="419">
        <v>6.8169021698201465E-2</v>
      </c>
      <c r="X13" s="417">
        <v>2.387880057413036E-2</v>
      </c>
      <c r="Y13" s="418">
        <v>2.8371640324214794E-2</v>
      </c>
      <c r="Z13" s="419">
        <v>3.8890397610185465E-2</v>
      </c>
      <c r="AA13" s="417">
        <v>4.4354987300000003E-2</v>
      </c>
      <c r="AB13" s="418">
        <v>7.04863248E-2</v>
      </c>
      <c r="AC13" s="419">
        <v>1.925241423299779E-2</v>
      </c>
      <c r="AD13" s="417">
        <v>2.6321478999999999E-3</v>
      </c>
      <c r="AE13" s="418">
        <v>7.3700273199999999E-3</v>
      </c>
      <c r="AF13" s="419">
        <v>1.4781313998626173E-3</v>
      </c>
      <c r="AG13" s="417">
        <v>0.17643222980000001</v>
      </c>
      <c r="AH13" s="418">
        <v>0.290838115555</v>
      </c>
      <c r="AI13" s="419">
        <v>0.10603959328423776</v>
      </c>
      <c r="AJ13" s="417">
        <v>1.92187326E-2</v>
      </c>
      <c r="AK13" s="418">
        <v>5.9955760655000002E-2</v>
      </c>
      <c r="AL13" s="419">
        <v>1.3379485723185904E-2</v>
      </c>
      <c r="AM13" s="417">
        <v>0.11814751499999999</v>
      </c>
      <c r="AN13" s="418">
        <v>0.20399546081</v>
      </c>
      <c r="AO13" s="419">
        <v>2.8229287608428247E-2</v>
      </c>
      <c r="AP13" s="422"/>
      <c r="AQ13" s="423"/>
      <c r="AR13" s="423"/>
      <c r="AS13" s="417">
        <v>0.30036062930000001</v>
      </c>
      <c r="AT13" s="418">
        <v>0.45561489785499998</v>
      </c>
      <c r="AU13" s="424"/>
    </row>
    <row r="14" spans="1:47" x14ac:dyDescent="0.2">
      <c r="A14" s="231">
        <v>1975</v>
      </c>
      <c r="B14" s="232">
        <v>10</v>
      </c>
      <c r="C14" s="417">
        <v>57.155370619999999</v>
      </c>
      <c r="D14" s="418">
        <v>79.662295499999999</v>
      </c>
      <c r="E14" s="419">
        <v>27.724895538468264</v>
      </c>
      <c r="F14" s="417">
        <v>9.41155309</v>
      </c>
      <c r="G14" s="418">
        <v>15.110589086499999</v>
      </c>
      <c r="H14" s="419">
        <v>2.3828523102237074</v>
      </c>
      <c r="I14" s="417">
        <v>5.2586740699999996</v>
      </c>
      <c r="J14" s="418">
        <v>5.4586303454999996</v>
      </c>
      <c r="K14" s="419">
        <v>6.0855149109867357</v>
      </c>
      <c r="L14" s="420"/>
      <c r="M14" s="421"/>
      <c r="N14" s="419">
        <v>8.2672290981397556E-2</v>
      </c>
      <c r="O14" s="417">
        <v>3.1364990000000002E-2</v>
      </c>
      <c r="P14" s="418">
        <v>0.1290356845</v>
      </c>
      <c r="Q14" s="419">
        <v>4.3582908322496894E-2</v>
      </c>
      <c r="R14" s="422"/>
      <c r="S14" s="423"/>
      <c r="T14" s="419">
        <v>549.32534020260789</v>
      </c>
      <c r="U14" s="417">
        <v>8.5884677895981074E-2</v>
      </c>
      <c r="V14" s="418">
        <v>9.7400354356636271E-2</v>
      </c>
      <c r="W14" s="419">
        <v>6.9462368198275892E-2</v>
      </c>
      <c r="X14" s="417">
        <v>2.387880057413036E-2</v>
      </c>
      <c r="Y14" s="418">
        <v>2.8371640324214794E-2</v>
      </c>
      <c r="Z14" s="419">
        <v>3.9680462695935115E-2</v>
      </c>
      <c r="AA14" s="417">
        <v>4.7123865399999999E-2</v>
      </c>
      <c r="AB14" s="418">
        <v>7.349557273E-2</v>
      </c>
      <c r="AC14" s="419">
        <v>1.934178247262159E-2</v>
      </c>
      <c r="AD14" s="417">
        <v>2.7971569000000002E-3</v>
      </c>
      <c r="AE14" s="418">
        <v>7.6257327200000002E-3</v>
      </c>
      <c r="AF14" s="419">
        <v>1.4879471811727414E-3</v>
      </c>
      <c r="AG14" s="417">
        <v>0.1882396358</v>
      </c>
      <c r="AH14" s="418">
        <v>0.30332242371000001</v>
      </c>
      <c r="AI14" s="419">
        <v>0.10644789335834569</v>
      </c>
      <c r="AJ14" s="417">
        <v>2.0418982700000001E-2</v>
      </c>
      <c r="AK14" s="418">
        <v>6.247120305E-2</v>
      </c>
      <c r="AL14" s="419">
        <v>1.3431501074469328E-2</v>
      </c>
      <c r="AM14" s="417">
        <v>0.12552255130000001</v>
      </c>
      <c r="AN14" s="418">
        <v>0.21253716037000001</v>
      </c>
      <c r="AO14" s="419">
        <v>2.8426238207817565E-2</v>
      </c>
      <c r="AP14" s="422"/>
      <c r="AQ14" s="423"/>
      <c r="AR14" s="423"/>
      <c r="AS14" s="417">
        <v>0.32088630350000003</v>
      </c>
      <c r="AT14" s="418">
        <v>0.47814376826999999</v>
      </c>
      <c r="AU14" s="424"/>
    </row>
    <row r="15" spans="1:47" x14ac:dyDescent="0.2">
      <c r="A15" s="231">
        <v>1975</v>
      </c>
      <c r="B15" s="232">
        <v>11</v>
      </c>
      <c r="C15" s="417">
        <v>59.310364239999998</v>
      </c>
      <c r="D15" s="418">
        <v>82.151102472999995</v>
      </c>
      <c r="E15" s="419">
        <v>27.952728932913878</v>
      </c>
      <c r="F15" s="417">
        <v>10.09807859</v>
      </c>
      <c r="G15" s="418">
        <v>15.755473623</v>
      </c>
      <c r="H15" s="419">
        <v>2.3998511058312486</v>
      </c>
      <c r="I15" s="417">
        <v>5.5084491399999997</v>
      </c>
      <c r="J15" s="418">
        <v>5.5645659795000002</v>
      </c>
      <c r="K15" s="419">
        <v>6.1044013675832449</v>
      </c>
      <c r="L15" s="420"/>
      <c r="M15" s="421"/>
      <c r="N15" s="419">
        <v>8.2723497245967142E-2</v>
      </c>
      <c r="O15" s="417">
        <v>2.986484E-2</v>
      </c>
      <c r="P15" s="418">
        <v>0.12293507450000001</v>
      </c>
      <c r="Q15" s="419">
        <v>5.1877047629189835E-2</v>
      </c>
      <c r="R15" s="422"/>
      <c r="S15" s="423"/>
      <c r="T15" s="419">
        <v>550.42107463418881</v>
      </c>
      <c r="U15" s="417">
        <v>8.5884677895981074E-2</v>
      </c>
      <c r="V15" s="418">
        <v>9.7400354356636271E-2</v>
      </c>
      <c r="W15" s="419">
        <v>7.0469285362595155E-2</v>
      </c>
      <c r="X15" s="417">
        <v>2.387880057413036E-2</v>
      </c>
      <c r="Y15" s="418">
        <v>2.8371640324214794E-2</v>
      </c>
      <c r="Z15" s="419">
        <v>4.0499575889673026E-2</v>
      </c>
      <c r="AA15" s="417">
        <v>5.0024021600000003E-2</v>
      </c>
      <c r="AB15" s="418">
        <v>7.6677482214999995E-2</v>
      </c>
      <c r="AC15" s="419">
        <v>1.9441048112363926E-2</v>
      </c>
      <c r="AD15" s="417">
        <v>2.9686360000000002E-3</v>
      </c>
      <c r="AE15" s="418">
        <v>7.8864871899999994E-3</v>
      </c>
      <c r="AF15" s="419">
        <v>1.4985624117075931E-3</v>
      </c>
      <c r="AG15" s="417">
        <v>0.20109824039999999</v>
      </c>
      <c r="AH15" s="418">
        <v>0.31674939394500001</v>
      </c>
      <c r="AI15" s="419">
        <v>0.10690938211803611</v>
      </c>
      <c r="AJ15" s="417">
        <v>2.1675928600000002E-2</v>
      </c>
      <c r="AK15" s="418">
        <v>6.514433335E-2</v>
      </c>
      <c r="AL15" s="419">
        <v>1.349030037441349E-2</v>
      </c>
      <c r="AM15" s="417">
        <v>0.1332475628</v>
      </c>
      <c r="AN15" s="418">
        <v>0.22154984063499999</v>
      </c>
      <c r="AO15" s="419">
        <v>2.8638435132593915E-2</v>
      </c>
      <c r="AP15" s="422"/>
      <c r="AQ15" s="423"/>
      <c r="AR15" s="423"/>
      <c r="AS15" s="417">
        <v>0.34436505579999999</v>
      </c>
      <c r="AT15" s="418">
        <v>0.50290443029499998</v>
      </c>
      <c r="AU15" s="424"/>
    </row>
    <row r="16" spans="1:47" x14ac:dyDescent="0.2">
      <c r="A16" s="231">
        <v>1975</v>
      </c>
      <c r="B16" s="232">
        <v>12</v>
      </c>
      <c r="C16" s="417">
        <v>61.659352169999998</v>
      </c>
      <c r="D16" s="418">
        <v>84.868369607000005</v>
      </c>
      <c r="E16" s="419">
        <v>39.033795586210658</v>
      </c>
      <c r="F16" s="417">
        <v>10.854054250000001</v>
      </c>
      <c r="G16" s="418">
        <v>16.446017605000002</v>
      </c>
      <c r="H16" s="419">
        <v>3.08047269439257</v>
      </c>
      <c r="I16" s="417">
        <v>5.7564669300000002</v>
      </c>
      <c r="J16" s="418">
        <v>5.6744672960000004</v>
      </c>
      <c r="K16" s="419">
        <v>6.8974528610569648</v>
      </c>
      <c r="L16" s="420"/>
      <c r="M16" s="421"/>
      <c r="N16" s="419">
        <v>8.5371932407319065E-2</v>
      </c>
      <c r="O16" s="417">
        <v>2.9964850000000001E-2</v>
      </c>
      <c r="P16" s="418">
        <v>0.12293507450000001</v>
      </c>
      <c r="Q16" s="419">
        <v>6.0533016334808246E-2</v>
      </c>
      <c r="R16" s="422"/>
      <c r="S16" s="423"/>
      <c r="T16" s="419">
        <v>551.17145179486249</v>
      </c>
      <c r="U16" s="417">
        <v>8.5884677895981074E-2</v>
      </c>
      <c r="V16" s="418">
        <v>9.7400354356636271E-2</v>
      </c>
      <c r="W16" s="419">
        <v>0.10532859784717585</v>
      </c>
      <c r="X16" s="417">
        <v>2.387880057413036E-2</v>
      </c>
      <c r="Y16" s="418">
        <v>2.8371640324214794E-2</v>
      </c>
      <c r="Z16" s="419">
        <v>7.2817382532953473E-2</v>
      </c>
      <c r="AA16" s="417">
        <v>5.2984368800000001E-2</v>
      </c>
      <c r="AB16" s="418">
        <v>7.9877473325000004E-2</v>
      </c>
      <c r="AC16" s="419">
        <v>2.4960915291049282E-2</v>
      </c>
      <c r="AD16" s="417">
        <v>3.1444031000000001E-3</v>
      </c>
      <c r="AE16" s="418">
        <v>8.14452752E-3</v>
      </c>
      <c r="AF16" s="419">
        <v>1.9235640099417039E-3</v>
      </c>
      <c r="AG16" s="417">
        <v>0.21483340279999999</v>
      </c>
      <c r="AH16" s="418">
        <v>0.33063608084000001</v>
      </c>
      <c r="AI16" s="419">
        <v>0.13644728670547024</v>
      </c>
      <c r="AJ16" s="417">
        <v>2.2958106999999998E-2</v>
      </c>
      <c r="AK16" s="418">
        <v>6.7810400425E-2</v>
      </c>
      <c r="AL16" s="419">
        <v>1.7229818386699562E-2</v>
      </c>
      <c r="AM16" s="417">
        <v>0.14113369319999999</v>
      </c>
      <c r="AN16" s="418">
        <v>0.23059501536999999</v>
      </c>
      <c r="AO16" s="419">
        <v>3.6730292298814533E-2</v>
      </c>
      <c r="AP16" s="422"/>
      <c r="AQ16" s="423"/>
      <c r="AR16" s="423"/>
      <c r="AS16" s="417">
        <v>0.37092706339999998</v>
      </c>
      <c r="AT16" s="418">
        <v>0.52977384524000004</v>
      </c>
      <c r="AU16" s="424"/>
    </row>
    <row r="17" spans="1:47" x14ac:dyDescent="0.2">
      <c r="A17" s="231">
        <v>1975</v>
      </c>
      <c r="B17" s="232">
        <v>13</v>
      </c>
      <c r="C17" s="417">
        <v>60.979240609999998</v>
      </c>
      <c r="D17" s="418">
        <v>86.720964234500002</v>
      </c>
      <c r="E17" s="419">
        <v>39.729378002838303</v>
      </c>
      <c r="F17" s="417">
        <v>9.9501108800000004</v>
      </c>
      <c r="G17" s="418">
        <v>14.5532467285</v>
      </c>
      <c r="H17" s="419">
        <v>3.1050031895326433</v>
      </c>
      <c r="I17" s="417">
        <v>5.9848814099999998</v>
      </c>
      <c r="J17" s="418">
        <v>5.7893774755000003</v>
      </c>
      <c r="K17" s="419">
        <v>6.9237489443905265</v>
      </c>
      <c r="L17" s="420"/>
      <c r="M17" s="421"/>
      <c r="N17" s="419">
        <v>8.2425245123516427E-2</v>
      </c>
      <c r="O17" s="417">
        <v>2.538752E-2</v>
      </c>
      <c r="P17" s="418">
        <v>0.116122247</v>
      </c>
      <c r="Q17" s="419">
        <v>6.1157078189285709E-2</v>
      </c>
      <c r="R17" s="422"/>
      <c r="S17" s="423"/>
      <c r="T17" s="419">
        <v>552.31836012221902</v>
      </c>
      <c r="U17" s="417">
        <v>8.5884677895981074E-2</v>
      </c>
      <c r="V17" s="418">
        <v>9.7400354356636271E-2</v>
      </c>
      <c r="W17" s="419">
        <v>0.10688555103416357</v>
      </c>
      <c r="X17" s="417">
        <v>2.387880057413036E-2</v>
      </c>
      <c r="Y17" s="418">
        <v>2.8371640324214794E-2</v>
      </c>
      <c r="Z17" s="419">
        <v>7.5432250059359218E-2</v>
      </c>
      <c r="AA17" s="417">
        <v>5.4448218299999997E-2</v>
      </c>
      <c r="AB17" s="418">
        <v>8.2209656315000004E-2</v>
      </c>
      <c r="AC17" s="419">
        <v>2.5411865936776131E-2</v>
      </c>
      <c r="AD17" s="417">
        <v>3.2309436999999998E-3</v>
      </c>
      <c r="AE17" s="418">
        <v>8.3467131599999998E-3</v>
      </c>
      <c r="AF17" s="419">
        <v>1.9389075166834989E-3</v>
      </c>
      <c r="AG17" s="417">
        <v>0.2097921844</v>
      </c>
      <c r="AH17" s="418">
        <v>0.31792438722499999</v>
      </c>
      <c r="AI17" s="419">
        <v>0.13501590499022351</v>
      </c>
      <c r="AJ17" s="417">
        <v>2.3592161E-2</v>
      </c>
      <c r="AK17" s="418">
        <v>6.9943729189999998E-2</v>
      </c>
      <c r="AL17" s="419">
        <v>1.7554171722686824E-2</v>
      </c>
      <c r="AM17" s="417">
        <v>0.14503317069999999</v>
      </c>
      <c r="AN17" s="418">
        <v>0.23727413851500001</v>
      </c>
      <c r="AO17" s="419">
        <v>3.760103706313523E-2</v>
      </c>
      <c r="AP17" s="422"/>
      <c r="AQ17" s="423"/>
      <c r="AR17" s="423"/>
      <c r="AS17" s="417">
        <v>0.33114127040000002</v>
      </c>
      <c r="AT17" s="418">
        <v>0.45117959565999999</v>
      </c>
      <c r="AU17" s="424"/>
    </row>
    <row r="18" spans="1:47" x14ac:dyDescent="0.2">
      <c r="A18" s="231">
        <v>1975</v>
      </c>
      <c r="B18" s="232">
        <v>14</v>
      </c>
      <c r="C18" s="417">
        <v>62.85158646</v>
      </c>
      <c r="D18" s="418">
        <v>89.856082530500004</v>
      </c>
      <c r="E18" s="419">
        <v>40.940823567329943</v>
      </c>
      <c r="F18" s="417">
        <v>10.58178152</v>
      </c>
      <c r="G18" s="418">
        <v>15.1133976595</v>
      </c>
      <c r="H18" s="419">
        <v>3.1820425917511175</v>
      </c>
      <c r="I18" s="417">
        <v>6.2149935799999998</v>
      </c>
      <c r="J18" s="418">
        <v>5.9093088675000001</v>
      </c>
      <c r="K18" s="419">
        <v>7.0101318175597838</v>
      </c>
      <c r="L18" s="420"/>
      <c r="M18" s="421"/>
      <c r="N18" s="419">
        <v>8.2706459828174692E-2</v>
      </c>
      <c r="O18" s="417">
        <v>2.5287509999999999E-2</v>
      </c>
      <c r="P18" s="418">
        <v>0.116022237</v>
      </c>
      <c r="Q18" s="419">
        <v>6.2177929140107176E-2</v>
      </c>
      <c r="R18" s="422"/>
      <c r="S18" s="423"/>
      <c r="T18" s="419">
        <v>553.26678686975117</v>
      </c>
      <c r="U18" s="417">
        <v>8.5884677895981074E-2</v>
      </c>
      <c r="V18" s="418">
        <v>9.7400354356636271E-2</v>
      </c>
      <c r="W18" s="419">
        <v>0.11047711730299797</v>
      </c>
      <c r="X18" s="417">
        <v>2.387880057413036E-2</v>
      </c>
      <c r="Y18" s="418">
        <v>2.8371640324214794E-2</v>
      </c>
      <c r="Z18" s="419">
        <v>7.9143237945282205E-2</v>
      </c>
      <c r="AA18" s="417">
        <v>5.7255803299999998E-2</v>
      </c>
      <c r="AB18" s="418">
        <v>8.5151225634999994E-2</v>
      </c>
      <c r="AC18" s="419">
        <v>2.5997907001933825E-2</v>
      </c>
      <c r="AD18" s="417">
        <v>3.3979636000000001E-3</v>
      </c>
      <c r="AE18" s="418">
        <v>8.5809925600000003E-3</v>
      </c>
      <c r="AF18" s="419">
        <v>1.987008194988957E-3</v>
      </c>
      <c r="AG18" s="417">
        <v>0.222243625</v>
      </c>
      <c r="AH18" s="418">
        <v>0.33001932905499998</v>
      </c>
      <c r="AI18" s="419">
        <v>0.13802215051093192</v>
      </c>
      <c r="AJ18" s="417">
        <v>2.4809174999999999E-2</v>
      </c>
      <c r="AK18" s="418">
        <v>7.2331661259999999E-2</v>
      </c>
      <c r="AL18" s="419">
        <v>1.7942607205883903E-2</v>
      </c>
      <c r="AM18" s="417">
        <v>0.15250950930000001</v>
      </c>
      <c r="AN18" s="418">
        <v>0.24556614868000001</v>
      </c>
      <c r="AO18" s="419">
        <v>3.8536324777292859E-2</v>
      </c>
      <c r="AP18" s="422"/>
      <c r="AQ18" s="423"/>
      <c r="AR18" s="423"/>
      <c r="AS18" s="417">
        <v>0.3519361043</v>
      </c>
      <c r="AT18" s="418">
        <v>0.46999680513999997</v>
      </c>
      <c r="AU18" s="424"/>
    </row>
    <row r="19" spans="1:47" x14ac:dyDescent="0.2">
      <c r="A19" s="231">
        <v>1975</v>
      </c>
      <c r="B19" s="232">
        <v>15</v>
      </c>
      <c r="C19" s="417">
        <v>64.942901950000007</v>
      </c>
      <c r="D19" s="418">
        <v>93.145167266499996</v>
      </c>
      <c r="E19" s="419">
        <v>41.375240975243955</v>
      </c>
      <c r="F19" s="417">
        <v>11.24629418</v>
      </c>
      <c r="G19" s="418">
        <v>15.6989194715</v>
      </c>
      <c r="H19" s="419">
        <v>3.2093680228876069</v>
      </c>
      <c r="I19" s="417">
        <v>6.4541000300000002</v>
      </c>
      <c r="J19" s="418">
        <v>6.037202948</v>
      </c>
      <c r="K19" s="419">
        <v>7.0432101585338573</v>
      </c>
      <c r="L19" s="420"/>
      <c r="M19" s="421"/>
      <c r="N19" s="419">
        <v>8.2830652504749885E-2</v>
      </c>
      <c r="O19" s="417">
        <v>2.5287509999999999E-2</v>
      </c>
      <c r="P19" s="418">
        <v>0.116022237</v>
      </c>
      <c r="Q19" s="419">
        <v>6.2543530249513993E-2</v>
      </c>
      <c r="R19" s="422"/>
      <c r="S19" s="423"/>
      <c r="T19" s="419">
        <v>554.74580754089345</v>
      </c>
      <c r="U19" s="417">
        <v>8.5884677895981074E-2</v>
      </c>
      <c r="V19" s="418">
        <v>9.7400354356636271E-2</v>
      </c>
      <c r="W19" s="419">
        <v>0.11155784303840544</v>
      </c>
      <c r="X19" s="417">
        <v>2.387880057413036E-2</v>
      </c>
      <c r="Y19" s="418">
        <v>2.8371640324214794E-2</v>
      </c>
      <c r="Z19" s="419">
        <v>8.0427330902995489E-2</v>
      </c>
      <c r="AA19" s="417">
        <v>6.0162067399999998E-2</v>
      </c>
      <c r="AB19" s="418">
        <v>8.8145954104999993E-2</v>
      </c>
      <c r="AC19" s="419">
        <v>2.6171010974330219E-2</v>
      </c>
      <c r="AD19" s="417">
        <v>3.5705053E-3</v>
      </c>
      <c r="AE19" s="418">
        <v>8.8148447500000001E-3</v>
      </c>
      <c r="AF19" s="419">
        <v>2.004072223254993E-3</v>
      </c>
      <c r="AG19" s="417">
        <v>0.2352114411</v>
      </c>
      <c r="AH19" s="418">
        <v>0.34246435772</v>
      </c>
      <c r="AI19" s="419">
        <v>0.13889766192887326</v>
      </c>
      <c r="AJ19" s="417">
        <v>2.6067903100000001E-2</v>
      </c>
      <c r="AK19" s="418">
        <v>7.4720604785000005E-2</v>
      </c>
      <c r="AL19" s="419">
        <v>1.8052964928145392E-2</v>
      </c>
      <c r="AM19" s="417">
        <v>0.16025233119999999</v>
      </c>
      <c r="AN19" s="418">
        <v>0.253983139355</v>
      </c>
      <c r="AO19" s="419">
        <v>3.887258812075229E-2</v>
      </c>
      <c r="AP19" s="422"/>
      <c r="AQ19" s="423"/>
      <c r="AR19" s="423"/>
      <c r="AS19" s="417">
        <v>0.37429419479999998</v>
      </c>
      <c r="AT19" s="418">
        <v>0.49047032801000001</v>
      </c>
      <c r="AU19" s="424"/>
    </row>
    <row r="20" spans="1:47" x14ac:dyDescent="0.2">
      <c r="A20" s="231">
        <v>1975</v>
      </c>
      <c r="B20" s="232">
        <v>16</v>
      </c>
      <c r="C20" s="417">
        <v>67.000720319999999</v>
      </c>
      <c r="D20" s="418">
        <v>96.468901386499994</v>
      </c>
      <c r="E20" s="419">
        <v>42.286681631780098</v>
      </c>
      <c r="F20" s="417">
        <v>11.905319840000001</v>
      </c>
      <c r="G20" s="418">
        <v>16.297992409999999</v>
      </c>
      <c r="H20" s="419">
        <v>3.2689241670463738</v>
      </c>
      <c r="I20" s="417">
        <v>6.6996224099999999</v>
      </c>
      <c r="J20" s="418">
        <v>6.1732930745000001</v>
      </c>
      <c r="K20" s="419">
        <v>7.1109754328383197</v>
      </c>
      <c r="L20" s="420"/>
      <c r="M20" s="421"/>
      <c r="N20" s="419">
        <v>8.3235254186853139E-2</v>
      </c>
      <c r="O20" s="417">
        <v>2.5287509999999999E-2</v>
      </c>
      <c r="P20" s="418">
        <v>0.116022237</v>
      </c>
      <c r="Q20" s="419">
        <v>8.1646709584809365E-2</v>
      </c>
      <c r="R20" s="422"/>
      <c r="S20" s="423"/>
      <c r="T20" s="419">
        <v>556.30060861720642</v>
      </c>
      <c r="U20" s="417">
        <v>8.5884677895981074E-2</v>
      </c>
      <c r="V20" s="418">
        <v>9.7400354356636271E-2</v>
      </c>
      <c r="W20" s="419">
        <v>0.11102538353527559</v>
      </c>
      <c r="X20" s="417">
        <v>2.387880057413036E-2</v>
      </c>
      <c r="Y20" s="418">
        <v>2.8371640324214794E-2</v>
      </c>
      <c r="Z20" s="419">
        <v>8.3042375324300949E-2</v>
      </c>
      <c r="AA20" s="417">
        <v>6.3030360999999993E-2</v>
      </c>
      <c r="AB20" s="418">
        <v>9.1143110925000007E-2</v>
      </c>
      <c r="AC20" s="419">
        <v>2.6497113047359563E-2</v>
      </c>
      <c r="AD20" s="417">
        <v>3.7410782000000002E-3</v>
      </c>
      <c r="AE20" s="418">
        <v>9.0460710400000009E-3</v>
      </c>
      <c r="AF20" s="419">
        <v>2.0412785501074029E-3</v>
      </c>
      <c r="AG20" s="417">
        <v>0.2480422203</v>
      </c>
      <c r="AH20" s="418">
        <v>0.35504179531500002</v>
      </c>
      <c r="AI20" s="419">
        <v>0.14119143789694902</v>
      </c>
      <c r="AJ20" s="417">
        <v>2.7311128E-2</v>
      </c>
      <c r="AK20" s="418">
        <v>7.7079428180000006E-2</v>
      </c>
      <c r="AL20" s="419">
        <v>1.8374851542231188E-2</v>
      </c>
      <c r="AM20" s="417">
        <v>0.1678939827</v>
      </c>
      <c r="AN20" s="418">
        <v>0.26239084809000002</v>
      </c>
      <c r="AO20" s="419">
        <v>3.9574278726787482E-2</v>
      </c>
      <c r="AP20" s="422"/>
      <c r="AQ20" s="423"/>
      <c r="AR20" s="423"/>
      <c r="AS20" s="417">
        <v>0.39702171200000003</v>
      </c>
      <c r="AT20" s="418">
        <v>0.51235019722999997</v>
      </c>
      <c r="AU20" s="424"/>
    </row>
    <row r="21" spans="1:47" x14ac:dyDescent="0.2">
      <c r="A21" s="231">
        <v>1975</v>
      </c>
      <c r="B21" s="232">
        <v>17</v>
      </c>
      <c r="C21" s="417">
        <v>66.146166359999995</v>
      </c>
      <c r="D21" s="418">
        <v>98.796106064499995</v>
      </c>
      <c r="E21" s="419">
        <v>42.560657547804169</v>
      </c>
      <c r="F21" s="417">
        <v>9.7697468300000008</v>
      </c>
      <c r="G21" s="418">
        <v>13.0205409785</v>
      </c>
      <c r="H21" s="419">
        <v>3.1639027947047698</v>
      </c>
      <c r="I21" s="417">
        <v>6.9521320099999997</v>
      </c>
      <c r="J21" s="418">
        <v>6.3191403604999996</v>
      </c>
      <c r="K21" s="419">
        <v>6.9052415278209711</v>
      </c>
      <c r="L21" s="420"/>
      <c r="M21" s="421"/>
      <c r="N21" s="419">
        <v>5.7195377180079859E-2</v>
      </c>
      <c r="O21" s="417">
        <v>2.5287509999999999E-2</v>
      </c>
      <c r="P21" s="418">
        <v>0.116022237</v>
      </c>
      <c r="Q21" s="419">
        <v>8.1370678303050573E-2</v>
      </c>
      <c r="R21" s="422"/>
      <c r="S21" s="423"/>
      <c r="T21" s="419">
        <v>557.93892228810955</v>
      </c>
      <c r="U21" s="417">
        <v>8.5884677895981074E-2</v>
      </c>
      <c r="V21" s="418">
        <v>9.7400354356636271E-2</v>
      </c>
      <c r="W21" s="419">
        <v>0.10905065917209497</v>
      </c>
      <c r="X21" s="417">
        <v>2.387880057413036E-2</v>
      </c>
      <c r="Y21" s="418">
        <v>2.8371640324214794E-2</v>
      </c>
      <c r="Z21" s="419">
        <v>8.5647299852910266E-2</v>
      </c>
      <c r="AA21" s="417">
        <v>6.4251755300000005E-2</v>
      </c>
      <c r="AB21" s="418">
        <v>9.3642415884999997E-2</v>
      </c>
      <c r="AC21" s="419">
        <v>2.5684289976885901E-2</v>
      </c>
      <c r="AD21" s="417">
        <v>3.8128321E-3</v>
      </c>
      <c r="AE21" s="418">
        <v>9.2441105950000005E-3</v>
      </c>
      <c r="AF21" s="419">
        <v>1.9757088884219372E-3</v>
      </c>
      <c r="AG21" s="417">
        <v>0.23474889309999999</v>
      </c>
      <c r="AH21" s="418">
        <v>0.33450632661000002</v>
      </c>
      <c r="AI21" s="419">
        <v>0.13619832611893254</v>
      </c>
      <c r="AJ21" s="417">
        <v>2.7840635700000001E-2</v>
      </c>
      <c r="AK21" s="418">
        <v>7.9244711900000001E-2</v>
      </c>
      <c r="AL21" s="419">
        <v>1.8614785038873722E-2</v>
      </c>
      <c r="AM21" s="417">
        <v>0.1711459572</v>
      </c>
      <c r="AN21" s="418">
        <v>0.26947060616500002</v>
      </c>
      <c r="AO21" s="419">
        <v>3.9424018701407861E-2</v>
      </c>
      <c r="AP21" s="422"/>
      <c r="AQ21" s="423"/>
      <c r="AR21" s="423"/>
      <c r="AS21" s="417">
        <v>0.3384239638</v>
      </c>
      <c r="AT21" s="418">
        <v>0.40401879942500002</v>
      </c>
      <c r="AU21" s="424"/>
    </row>
    <row r="22" spans="1:47" x14ac:dyDescent="0.2">
      <c r="A22" s="231">
        <v>1975</v>
      </c>
      <c r="B22" s="232">
        <v>18</v>
      </c>
      <c r="C22" s="417">
        <v>67.981028370000004</v>
      </c>
      <c r="D22" s="418">
        <v>102.61206573050001</v>
      </c>
      <c r="E22" s="419">
        <v>42.927240526528784</v>
      </c>
      <c r="F22" s="417">
        <v>10.19826922</v>
      </c>
      <c r="G22" s="418">
        <v>13.5532109275</v>
      </c>
      <c r="H22" s="419">
        <v>3.0623884369549805</v>
      </c>
      <c r="I22" s="417">
        <v>7.2128103100000001</v>
      </c>
      <c r="J22" s="418">
        <v>6.4763338859999999</v>
      </c>
      <c r="K22" s="419">
        <v>6.6994153556145291</v>
      </c>
      <c r="L22" s="420"/>
      <c r="M22" s="421"/>
      <c r="N22" s="419">
        <v>3.0729444607614745E-2</v>
      </c>
      <c r="O22" s="417">
        <v>2.5287509999999999E-2</v>
      </c>
      <c r="P22" s="418">
        <v>0.116022237</v>
      </c>
      <c r="Q22" s="419">
        <v>8.1252943793285029E-2</v>
      </c>
      <c r="R22" s="422"/>
      <c r="S22" s="423"/>
      <c r="T22" s="419">
        <v>559.63793172461999</v>
      </c>
      <c r="U22" s="417">
        <v>8.5884677895981074E-2</v>
      </c>
      <c r="V22" s="418">
        <v>9.7400354356636271E-2</v>
      </c>
      <c r="W22" s="419">
        <v>0.10762574036532499</v>
      </c>
      <c r="X22" s="417">
        <v>2.387880057413036E-2</v>
      </c>
      <c r="Y22" s="418">
        <v>2.8371640324214794E-2</v>
      </c>
      <c r="Z22" s="419">
        <v>8.8776176476497257E-2</v>
      </c>
      <c r="AA22" s="417">
        <v>6.6998190400000004E-2</v>
      </c>
      <c r="AB22" s="418">
        <v>9.7021337085000006E-2</v>
      </c>
      <c r="AC22" s="419">
        <v>2.4866421640145377E-2</v>
      </c>
      <c r="AD22" s="417">
        <v>3.9756977000000001E-3</v>
      </c>
      <c r="AE22" s="418">
        <v>9.4917504650000005E-3</v>
      </c>
      <c r="AF22" s="419">
        <v>1.9122874095560819E-3</v>
      </c>
      <c r="AG22" s="417">
        <v>0.24528704160000001</v>
      </c>
      <c r="AH22" s="418">
        <v>0.347547872225</v>
      </c>
      <c r="AI22" s="419">
        <v>0.1316575202270055</v>
      </c>
      <c r="AJ22" s="417">
        <v>2.9030595999999999E-2</v>
      </c>
      <c r="AK22" s="418">
        <v>8.1917534789999996E-2</v>
      </c>
      <c r="AL22" s="419">
        <v>1.8890856207205667E-2</v>
      </c>
      <c r="AM22" s="417">
        <v>0.17846405279999999</v>
      </c>
      <c r="AN22" s="418">
        <v>0.27891815641000001</v>
      </c>
      <c r="AO22" s="419">
        <v>3.9101039357634128E-2</v>
      </c>
      <c r="AP22" s="422"/>
      <c r="AQ22" s="423"/>
      <c r="AR22" s="423"/>
      <c r="AS22" s="417">
        <v>0.35599916320000002</v>
      </c>
      <c r="AT22" s="418">
        <v>0.42669523231000001</v>
      </c>
      <c r="AU22" s="424"/>
    </row>
    <row r="23" spans="1:47" x14ac:dyDescent="0.2">
      <c r="A23" s="231">
        <v>1975</v>
      </c>
      <c r="B23" s="232">
        <v>19</v>
      </c>
      <c r="C23" s="417">
        <v>69.49599954</v>
      </c>
      <c r="D23" s="418">
        <v>106.1827344835</v>
      </c>
      <c r="E23" s="419">
        <v>43.674412229344718</v>
      </c>
      <c r="F23" s="417">
        <v>10.581921510000001</v>
      </c>
      <c r="G23" s="418">
        <v>14.065516802499999</v>
      </c>
      <c r="H23" s="419">
        <v>3.0707550999396194</v>
      </c>
      <c r="I23" s="417">
        <v>7.3992568299999997</v>
      </c>
      <c r="J23" s="418">
        <v>6.5752648139999996</v>
      </c>
      <c r="K23" s="419">
        <v>6.7371473390815027</v>
      </c>
      <c r="L23" s="420"/>
      <c r="M23" s="421"/>
      <c r="N23" s="419">
        <v>2.6096424545775317E-2</v>
      </c>
      <c r="O23" s="417">
        <v>2.5287509999999999E-2</v>
      </c>
      <c r="P23" s="418">
        <v>0.116022237</v>
      </c>
      <c r="Q23" s="419">
        <v>8.225906449308458E-2</v>
      </c>
      <c r="R23" s="422"/>
      <c r="S23" s="423"/>
      <c r="T23" s="419">
        <v>561.1433054733177</v>
      </c>
      <c r="U23" s="417">
        <v>8.5884677895981074E-2</v>
      </c>
      <c r="V23" s="418">
        <v>9.7400354356636271E-2</v>
      </c>
      <c r="W23" s="419">
        <v>0.10871938507935862</v>
      </c>
      <c r="X23" s="417">
        <v>2.387880057413036E-2</v>
      </c>
      <c r="Y23" s="418">
        <v>2.8371640324214794E-2</v>
      </c>
      <c r="Z23" s="419">
        <v>9.221275872387022E-2</v>
      </c>
      <c r="AA23" s="417">
        <v>6.9468439300000004E-2</v>
      </c>
      <c r="AB23" s="418">
        <v>0.10014894982</v>
      </c>
      <c r="AC23" s="419">
        <v>2.6369876331625578E-2</v>
      </c>
      <c r="AD23" s="417">
        <v>4.1224688999999997E-3</v>
      </c>
      <c r="AE23" s="418">
        <v>9.7036151700000007E-3</v>
      </c>
      <c r="AF23" s="419">
        <v>1.9175308822378064E-3</v>
      </c>
      <c r="AG23" s="417">
        <v>0.25477395279999998</v>
      </c>
      <c r="AH23" s="418">
        <v>0.359850571605</v>
      </c>
      <c r="AI23" s="419">
        <v>0.1297125115158197</v>
      </c>
      <c r="AJ23" s="417">
        <v>3.0100765500000001E-2</v>
      </c>
      <c r="AK23" s="418">
        <v>8.4336316724999999E-2</v>
      </c>
      <c r="AL23" s="419">
        <v>1.8702377272732149E-2</v>
      </c>
      <c r="AM23" s="417">
        <v>0.18504197050000001</v>
      </c>
      <c r="AN23" s="418">
        <v>0.287602830995</v>
      </c>
      <c r="AO23" s="419">
        <v>3.9483280209520882E-2</v>
      </c>
      <c r="AP23" s="422"/>
      <c r="AQ23" s="423"/>
      <c r="AR23" s="423"/>
      <c r="AS23" s="417">
        <v>0.37238772530000003</v>
      </c>
      <c r="AT23" s="418">
        <v>0.44986886968500001</v>
      </c>
      <c r="AU23" s="424"/>
    </row>
    <row r="24" spans="1:47" x14ac:dyDescent="0.2">
      <c r="A24" s="231">
        <v>1975</v>
      </c>
      <c r="B24" s="232">
        <v>20</v>
      </c>
      <c r="C24" s="417">
        <v>70.95819539</v>
      </c>
      <c r="D24" s="418">
        <v>109.823841988</v>
      </c>
      <c r="E24" s="419">
        <v>44.34714483881833</v>
      </c>
      <c r="F24" s="417">
        <v>10.943662209999999</v>
      </c>
      <c r="G24" s="418">
        <v>14.5984974925</v>
      </c>
      <c r="H24" s="419">
        <v>3.0616560566421915</v>
      </c>
      <c r="I24" s="417">
        <v>7.5920269400000002</v>
      </c>
      <c r="J24" s="418">
        <v>6.6862311400000003</v>
      </c>
      <c r="K24" s="419">
        <v>6.6175703774188639</v>
      </c>
      <c r="L24" s="420"/>
      <c r="M24" s="421"/>
      <c r="N24" s="419">
        <v>1.3987603229026728E-2</v>
      </c>
      <c r="O24" s="417">
        <v>2.5287509999999999E-2</v>
      </c>
      <c r="P24" s="418">
        <v>0.116022237</v>
      </c>
      <c r="Q24" s="419">
        <v>8.2772092028950903E-2</v>
      </c>
      <c r="R24" s="422"/>
      <c r="S24" s="423"/>
      <c r="T24" s="419">
        <v>562.84412134702143</v>
      </c>
      <c r="U24" s="417">
        <v>8.5884677895981074E-2</v>
      </c>
      <c r="V24" s="418">
        <v>9.7400354356636271E-2</v>
      </c>
      <c r="W24" s="419">
        <v>0.11035935385909679</v>
      </c>
      <c r="X24" s="417">
        <v>2.387880057413036E-2</v>
      </c>
      <c r="Y24" s="418">
        <v>2.8371640324214794E-2</v>
      </c>
      <c r="Z24" s="419">
        <v>9.5237413279228619E-2</v>
      </c>
      <c r="AA24" s="417">
        <v>7.2016245100000001E-2</v>
      </c>
      <c r="AB24" s="418">
        <v>0.10347351916</v>
      </c>
      <c r="AC24" s="419">
        <v>2.518388488682707E-2</v>
      </c>
      <c r="AD24" s="417">
        <v>4.2738728E-3</v>
      </c>
      <c r="AE24" s="418">
        <v>9.9237393849999998E-3</v>
      </c>
      <c r="AF24" s="419">
        <v>1.9118300314825312E-3</v>
      </c>
      <c r="AG24" s="417">
        <v>0.26435258830000002</v>
      </c>
      <c r="AH24" s="418">
        <v>0.37286790267499997</v>
      </c>
      <c r="AI24" s="419">
        <v>0.12947772314307593</v>
      </c>
      <c r="AJ24" s="417">
        <v>3.12048347E-2</v>
      </c>
      <c r="AK24" s="418">
        <v>8.685587585E-2</v>
      </c>
      <c r="AL24" s="419">
        <v>1.8209920442792755E-2</v>
      </c>
      <c r="AM24" s="417">
        <v>0.19182893640000001</v>
      </c>
      <c r="AN24" s="418">
        <v>0.29680797703</v>
      </c>
      <c r="AO24" s="419">
        <v>3.9479788622426536E-2</v>
      </c>
      <c r="AP24" s="422"/>
      <c r="AQ24" s="423"/>
      <c r="AR24" s="423"/>
      <c r="AS24" s="417">
        <v>0.3884781182</v>
      </c>
      <c r="AT24" s="418">
        <v>0.47459733973000001</v>
      </c>
      <c r="AU24" s="424"/>
    </row>
    <row r="25" spans="1:47" x14ac:dyDescent="0.2">
      <c r="A25" s="231">
        <v>1975</v>
      </c>
      <c r="B25" s="232">
        <v>21</v>
      </c>
      <c r="C25" s="417">
        <v>73.918902669999994</v>
      </c>
      <c r="D25" s="418">
        <v>115.9486942755</v>
      </c>
      <c r="E25" s="419">
        <v>44.379715380294073</v>
      </c>
      <c r="F25" s="417">
        <v>11.46638059</v>
      </c>
      <c r="G25" s="418">
        <v>15.373804853999999</v>
      </c>
      <c r="H25" s="419">
        <v>3.1800080743666341</v>
      </c>
      <c r="I25" s="417">
        <v>7.8736555900000003</v>
      </c>
      <c r="J25" s="418">
        <v>6.8850557459999999</v>
      </c>
      <c r="K25" s="419">
        <v>6.8171855540991162</v>
      </c>
      <c r="L25" s="420"/>
      <c r="M25" s="421"/>
      <c r="N25" s="419">
        <v>1.3511343797941552E-2</v>
      </c>
      <c r="O25" s="417">
        <v>2.5287509999999999E-2</v>
      </c>
      <c r="P25" s="418">
        <v>0.116022237</v>
      </c>
      <c r="Q25" s="419">
        <v>0.10933590819614594</v>
      </c>
      <c r="R25" s="422"/>
      <c r="S25" s="423"/>
      <c r="T25" s="419">
        <v>564.49930985351079</v>
      </c>
      <c r="U25" s="417">
        <v>8.5884677895981074E-2</v>
      </c>
      <c r="V25" s="418">
        <v>9.7400354356636271E-2</v>
      </c>
      <c r="W25" s="419">
        <v>9.8496493835135174E-2</v>
      </c>
      <c r="X25" s="417">
        <v>2.387880057413036E-2</v>
      </c>
      <c r="Y25" s="418">
        <v>2.8371640324214794E-2</v>
      </c>
      <c r="Z25" s="419">
        <v>9.9456165637900745E-2</v>
      </c>
      <c r="AA25" s="417">
        <v>7.6061466600000002E-2</v>
      </c>
      <c r="AB25" s="418">
        <v>0.109044764955</v>
      </c>
      <c r="AC25" s="419">
        <v>3.2927585300529638E-2</v>
      </c>
      <c r="AD25" s="417">
        <v>4.5134939999999998E-3</v>
      </c>
      <c r="AE25" s="418">
        <v>1.0293607735E-2</v>
      </c>
      <c r="AF25" s="419">
        <v>1.985762623928643E-3</v>
      </c>
      <c r="AG25" s="417">
        <v>0.27851711340000002</v>
      </c>
      <c r="AH25" s="418">
        <v>0.393110368175</v>
      </c>
      <c r="AI25" s="419">
        <v>0.12454122204680039</v>
      </c>
      <c r="AJ25" s="417">
        <v>3.2957601099999997E-2</v>
      </c>
      <c r="AK25" s="418">
        <v>9.1226147320000006E-2</v>
      </c>
      <c r="AL25" s="419">
        <v>1.8351468383700775E-2</v>
      </c>
      <c r="AM25" s="417">
        <v>0.20260482660000001</v>
      </c>
      <c r="AN25" s="418">
        <v>0.31227595459000002</v>
      </c>
      <c r="AO25" s="419">
        <v>4.1884192623464801E-2</v>
      </c>
      <c r="AP25" s="422"/>
      <c r="AQ25" s="423"/>
      <c r="AR25" s="423"/>
      <c r="AS25" s="417">
        <v>0.40755451370000001</v>
      </c>
      <c r="AT25" s="418">
        <v>0.504900873315</v>
      </c>
      <c r="AU25" s="424"/>
    </row>
    <row r="26" spans="1:47" x14ac:dyDescent="0.2">
      <c r="A26" s="231">
        <v>1975</v>
      </c>
      <c r="B26" s="232">
        <v>22</v>
      </c>
      <c r="C26" s="417">
        <v>76.972008369999998</v>
      </c>
      <c r="D26" s="418">
        <v>122.615694451</v>
      </c>
      <c r="E26" s="419">
        <v>43.956762112892527</v>
      </c>
      <c r="F26" s="417">
        <v>11.918937570000001</v>
      </c>
      <c r="G26" s="418">
        <v>16.175804984999999</v>
      </c>
      <c r="H26" s="419">
        <v>3.1981239465208731</v>
      </c>
      <c r="I26" s="417">
        <v>8.1660222099999995</v>
      </c>
      <c r="J26" s="418">
        <v>7.1034303855000003</v>
      </c>
      <c r="K26" s="419">
        <v>6.8715616050732375</v>
      </c>
      <c r="L26" s="420"/>
      <c r="M26" s="421"/>
      <c r="N26" s="419">
        <v>1.2896435465603623E-2</v>
      </c>
      <c r="O26" s="417">
        <v>2.5287509999999999E-2</v>
      </c>
      <c r="P26" s="418">
        <v>0.116022237</v>
      </c>
      <c r="Q26" s="419">
        <v>0.10991319553728653</v>
      </c>
      <c r="R26" s="422"/>
      <c r="S26" s="423"/>
      <c r="T26" s="419">
        <v>566.03277724302609</v>
      </c>
      <c r="U26" s="417">
        <v>8.5884677895981074E-2</v>
      </c>
      <c r="V26" s="418">
        <v>9.7400354356636271E-2</v>
      </c>
      <c r="W26" s="419">
        <v>9.879544499941896E-2</v>
      </c>
      <c r="X26" s="417">
        <v>2.387880057413036E-2</v>
      </c>
      <c r="Y26" s="418">
        <v>2.8371640324214794E-2</v>
      </c>
      <c r="Z26" s="419">
        <v>0.10075327741978256</v>
      </c>
      <c r="AA26" s="417">
        <v>8.0254209399999998E-2</v>
      </c>
      <c r="AB26" s="418">
        <v>0.115120296415</v>
      </c>
      <c r="AC26" s="419">
        <v>3.5941865984522807E-2</v>
      </c>
      <c r="AD26" s="417">
        <v>4.7625382000000003E-3</v>
      </c>
      <c r="AE26" s="418">
        <v>1.0691690215000001E-2</v>
      </c>
      <c r="AF26" s="419">
        <v>1.9970740720367522E-3</v>
      </c>
      <c r="AG26" s="417">
        <v>0.29220541979999998</v>
      </c>
      <c r="AH26" s="418">
        <v>0.41470242023499998</v>
      </c>
      <c r="AI26" s="419">
        <v>0.11897232967744731</v>
      </c>
      <c r="AJ26" s="417">
        <v>3.4774142199999997E-2</v>
      </c>
      <c r="AK26" s="418">
        <v>9.5948026950000001E-2</v>
      </c>
      <c r="AL26" s="419">
        <v>1.8213509741642382E-2</v>
      </c>
      <c r="AM26" s="417">
        <v>0.21377222839999999</v>
      </c>
      <c r="AN26" s="418">
        <v>0.32911823057</v>
      </c>
      <c r="AO26" s="419">
        <v>4.2813402640587445E-2</v>
      </c>
      <c r="AP26" s="422"/>
      <c r="AQ26" s="423"/>
      <c r="AR26" s="423"/>
      <c r="AS26" s="417">
        <v>0.42228614399999997</v>
      </c>
      <c r="AT26" s="418">
        <v>0.53536559776000003</v>
      </c>
      <c r="AU26" s="424"/>
    </row>
    <row r="27" spans="1:47" x14ac:dyDescent="0.2">
      <c r="A27" s="231">
        <v>1975</v>
      </c>
      <c r="B27" s="232">
        <v>23</v>
      </c>
      <c r="C27" s="417">
        <v>80.119273530000001</v>
      </c>
      <c r="D27" s="418">
        <v>129.89049792099999</v>
      </c>
      <c r="E27" s="419">
        <v>43.668490695078134</v>
      </c>
      <c r="F27" s="417">
        <v>12.462011240000001</v>
      </c>
      <c r="G27" s="418">
        <v>17.092300792</v>
      </c>
      <c r="H27" s="419">
        <v>3.2247738537876791</v>
      </c>
      <c r="I27" s="417">
        <v>8.4693052000000009</v>
      </c>
      <c r="J27" s="418">
        <v>7.3437713750000002</v>
      </c>
      <c r="K27" s="419">
        <v>6.9441553344351528</v>
      </c>
      <c r="L27" s="420"/>
      <c r="M27" s="421"/>
      <c r="N27" s="419">
        <v>1.3642899445983908E-2</v>
      </c>
      <c r="O27" s="417">
        <v>2.5287509999999999E-2</v>
      </c>
      <c r="P27" s="418">
        <v>0.116022237</v>
      </c>
      <c r="Q27" s="419">
        <v>0.10958062958236164</v>
      </c>
      <c r="R27" s="422"/>
      <c r="S27" s="423"/>
      <c r="T27" s="419">
        <v>567.42104635423595</v>
      </c>
      <c r="U27" s="417">
        <v>8.5884677895981074E-2</v>
      </c>
      <c r="V27" s="418">
        <v>9.7400354356636271E-2</v>
      </c>
      <c r="W27" s="419">
        <v>9.8689634212443186E-2</v>
      </c>
      <c r="X27" s="417">
        <v>2.387880057413036E-2</v>
      </c>
      <c r="Y27" s="418">
        <v>2.8371640324214794E-2</v>
      </c>
      <c r="Z27" s="419">
        <v>9.9911258527530591E-2</v>
      </c>
      <c r="AA27" s="417">
        <v>8.4597317000000005E-2</v>
      </c>
      <c r="AB27" s="418">
        <v>0.121763082185</v>
      </c>
      <c r="AC27" s="419">
        <v>3.8626965920307649E-2</v>
      </c>
      <c r="AD27" s="417">
        <v>5.0201393000000004E-3</v>
      </c>
      <c r="AE27" s="418">
        <v>1.1121343610000001E-2</v>
      </c>
      <c r="AF27" s="419">
        <v>2.0137131896910787E-3</v>
      </c>
      <c r="AG27" s="417">
        <v>0.30720537669999998</v>
      </c>
      <c r="AH27" s="418">
        <v>0.43874584681500001</v>
      </c>
      <c r="AI27" s="419">
        <v>0.12167792056630221</v>
      </c>
      <c r="AJ27" s="417">
        <v>3.6656327599999997E-2</v>
      </c>
      <c r="AK27" s="418">
        <v>0.10105896022999999</v>
      </c>
      <c r="AL27" s="419">
        <v>1.8080300838536543E-2</v>
      </c>
      <c r="AM27" s="417">
        <v>0.22534047800000001</v>
      </c>
      <c r="AN27" s="418">
        <v>0.347504804705</v>
      </c>
      <c r="AO27" s="419">
        <v>4.2609384230035539E-2</v>
      </c>
      <c r="AP27" s="422"/>
      <c r="AQ27" s="423"/>
      <c r="AR27" s="423"/>
      <c r="AS27" s="417">
        <v>0.44185738600000002</v>
      </c>
      <c r="AT27" s="418">
        <v>0.57137824794000003</v>
      </c>
      <c r="AU27" s="424"/>
    </row>
    <row r="28" spans="1:47" x14ac:dyDescent="0.2">
      <c r="A28" s="231">
        <v>1975</v>
      </c>
      <c r="B28" s="232">
        <v>24</v>
      </c>
      <c r="C28" s="417">
        <v>83.971543120000007</v>
      </c>
      <c r="D28" s="418">
        <v>138.30938273500001</v>
      </c>
      <c r="E28" s="419">
        <v>44.239466944394337</v>
      </c>
      <c r="F28" s="417">
        <v>13.046898730000001</v>
      </c>
      <c r="G28" s="418">
        <v>18.109869378500001</v>
      </c>
      <c r="H28" s="419">
        <v>3.2385199244329503</v>
      </c>
      <c r="I28" s="417">
        <v>8.7846708099999997</v>
      </c>
      <c r="J28" s="418">
        <v>7.6092604195</v>
      </c>
      <c r="K28" s="419">
        <v>6.9537870947012284</v>
      </c>
      <c r="L28" s="420"/>
      <c r="M28" s="421"/>
      <c r="N28" s="419">
        <v>1.0202939578146521E-2</v>
      </c>
      <c r="O28" s="417">
        <v>2.4553229999999999E-2</v>
      </c>
      <c r="P28" s="418">
        <v>0.1157164905</v>
      </c>
      <c r="Q28" s="419">
        <v>0.11048398647952437</v>
      </c>
      <c r="R28" s="422"/>
      <c r="S28" s="423"/>
      <c r="T28" s="419">
        <v>568.56537018613562</v>
      </c>
      <c r="U28" s="417">
        <v>8.5884677895981074E-2</v>
      </c>
      <c r="V28" s="418">
        <v>9.7400354356636271E-2</v>
      </c>
      <c r="W28" s="419">
        <v>9.9878885535374454E-2</v>
      </c>
      <c r="X28" s="417">
        <v>2.387880057413036E-2</v>
      </c>
      <c r="Y28" s="418">
        <v>2.8371640324214794E-2</v>
      </c>
      <c r="Z28" s="419">
        <v>0.10226030190820969</v>
      </c>
      <c r="AA28" s="417">
        <v>8.9367031400000005E-2</v>
      </c>
      <c r="AB28" s="418">
        <v>0.12918132124000001</v>
      </c>
      <c r="AC28" s="419">
        <v>3.870085757801707E-2</v>
      </c>
      <c r="AD28" s="417">
        <v>5.3031386E-3</v>
      </c>
      <c r="AE28" s="418">
        <v>1.1594312915E-2</v>
      </c>
      <c r="AF28" s="419">
        <v>2.0222966761144624E-3</v>
      </c>
      <c r="AG28" s="417">
        <v>0.3235644755</v>
      </c>
      <c r="AH28" s="418">
        <v>0.46553684225000003</v>
      </c>
      <c r="AI28" s="419">
        <v>0.11105978344747665</v>
      </c>
      <c r="AJ28" s="417">
        <v>3.8722544800000001E-2</v>
      </c>
      <c r="AK28" s="418">
        <v>0.106674666875</v>
      </c>
      <c r="AL28" s="419">
        <v>1.8126331394371375E-2</v>
      </c>
      <c r="AM28" s="417">
        <v>0.2380454585</v>
      </c>
      <c r="AN28" s="418">
        <v>0.36799611230500001</v>
      </c>
      <c r="AO28" s="419">
        <v>4.2856082913888718E-2</v>
      </c>
      <c r="AP28" s="422"/>
      <c r="AQ28" s="423"/>
      <c r="AR28" s="423"/>
      <c r="AS28" s="417">
        <v>0.46266141710000003</v>
      </c>
      <c r="AT28" s="418">
        <v>0.61137939035</v>
      </c>
      <c r="AU28" s="424"/>
    </row>
    <row r="29" spans="1:47" x14ac:dyDescent="0.2">
      <c r="A29" s="231">
        <v>1975</v>
      </c>
      <c r="B29" s="232">
        <v>25</v>
      </c>
      <c r="C29" s="417">
        <v>78.897153549999999</v>
      </c>
      <c r="D29" s="418">
        <v>140.04616748699999</v>
      </c>
      <c r="E29" s="419">
        <v>44.135565845560009</v>
      </c>
      <c r="F29" s="417">
        <v>13.07110299</v>
      </c>
      <c r="G29" s="418">
        <v>18.758259500000001</v>
      </c>
      <c r="H29" s="419">
        <v>3.2632992914213532</v>
      </c>
      <c r="I29" s="417">
        <v>8.2550542799999995</v>
      </c>
      <c r="J29" s="418">
        <v>7.4702299534999996</v>
      </c>
      <c r="K29" s="419">
        <v>7.0140315520264211</v>
      </c>
      <c r="L29" s="420"/>
      <c r="M29" s="421"/>
      <c r="N29" s="419">
        <v>1.0244824988733886E-2</v>
      </c>
      <c r="O29" s="417">
        <v>2.4550260000000001E-2</v>
      </c>
      <c r="P29" s="418">
        <v>0.1157164905</v>
      </c>
      <c r="Q29" s="419">
        <v>0.11078730112127996</v>
      </c>
      <c r="R29" s="422"/>
      <c r="S29" s="423"/>
      <c r="T29" s="419">
        <v>569.43397817370692</v>
      </c>
      <c r="U29" s="417">
        <v>8.5884677895981074E-2</v>
      </c>
      <c r="V29" s="418">
        <v>9.7400354356636271E-2</v>
      </c>
      <c r="W29" s="419">
        <v>0.10038738749745661</v>
      </c>
      <c r="X29" s="417">
        <v>2.387880057413036E-2</v>
      </c>
      <c r="Y29" s="418">
        <v>2.8371640324214794E-2</v>
      </c>
      <c r="Z29" s="419">
        <v>0.10291506877380979</v>
      </c>
      <c r="AA29" s="417">
        <v>9.4077109000000006E-2</v>
      </c>
      <c r="AB29" s="418">
        <v>0.137665192805</v>
      </c>
      <c r="AC29" s="419">
        <v>4.0974989932158958E-2</v>
      </c>
      <c r="AD29" s="417">
        <v>5.5835297999999997E-3</v>
      </c>
      <c r="AE29" s="418">
        <v>1.2303010329999999E-2</v>
      </c>
      <c r="AF29" s="419">
        <v>2.0377710246360183E-3</v>
      </c>
      <c r="AG29" s="417">
        <v>0.33977268919999998</v>
      </c>
      <c r="AH29" s="418">
        <v>0.49597288268</v>
      </c>
      <c r="AI29" s="419">
        <v>0.10987962010523185</v>
      </c>
      <c r="AJ29" s="417">
        <v>4.0763562599999997E-2</v>
      </c>
      <c r="AK29" s="418">
        <v>0.11303238291499999</v>
      </c>
      <c r="AL29" s="419">
        <v>1.8012958169001572E-2</v>
      </c>
      <c r="AM29" s="417">
        <v>0.25059028039999998</v>
      </c>
      <c r="AN29" s="418">
        <v>0.39185207824000001</v>
      </c>
      <c r="AO29" s="419">
        <v>4.3246409340324983E-2</v>
      </c>
      <c r="AP29" s="422"/>
      <c r="AQ29" s="423"/>
      <c r="AR29" s="423"/>
      <c r="AS29" s="417">
        <v>0.48370341659999999</v>
      </c>
      <c r="AT29" s="418">
        <v>0.65566632918500001</v>
      </c>
      <c r="AU29" s="424"/>
    </row>
    <row r="30" spans="1:47" x14ac:dyDescent="0.2">
      <c r="A30" s="231">
        <v>1975</v>
      </c>
      <c r="B30" s="232">
        <v>26</v>
      </c>
      <c r="C30" s="417">
        <v>78.897153549999999</v>
      </c>
      <c r="D30" s="418">
        <v>140.04616748699999</v>
      </c>
      <c r="E30" s="419">
        <v>44.47232433013793</v>
      </c>
      <c r="F30" s="417">
        <v>13.07110299</v>
      </c>
      <c r="G30" s="418">
        <v>18.758259500000001</v>
      </c>
      <c r="H30" s="419">
        <v>3.2866897968790827</v>
      </c>
      <c r="I30" s="417">
        <v>8.2550542799999995</v>
      </c>
      <c r="J30" s="418">
        <v>7.4702299534999996</v>
      </c>
      <c r="K30" s="419">
        <v>7.043122816134801</v>
      </c>
      <c r="L30" s="420"/>
      <c r="M30" s="421"/>
      <c r="N30" s="419">
        <v>1.025851799212563E-2</v>
      </c>
      <c r="O30" s="417">
        <v>2.4550260000000001E-2</v>
      </c>
      <c r="P30" s="418">
        <v>0.1157164905</v>
      </c>
      <c r="Q30" s="419">
        <v>0.11131715660111495</v>
      </c>
      <c r="R30" s="422"/>
      <c r="S30" s="423"/>
      <c r="T30" s="419">
        <v>569.95751365072283</v>
      </c>
      <c r="U30" s="417">
        <v>8.5884677895981074E-2</v>
      </c>
      <c r="V30" s="418">
        <v>9.7400354356636271E-2</v>
      </c>
      <c r="W30" s="419">
        <v>0.10145555857126122</v>
      </c>
      <c r="X30" s="417">
        <v>2.387880057413036E-2</v>
      </c>
      <c r="Y30" s="418">
        <v>2.8371640324214794E-2</v>
      </c>
      <c r="Z30" s="419">
        <v>0.10405928752263655</v>
      </c>
      <c r="AA30" s="417">
        <v>9.4077109000000006E-2</v>
      </c>
      <c r="AB30" s="418">
        <v>0.137665192805</v>
      </c>
      <c r="AC30" s="419">
        <v>4.1486681761462425E-2</v>
      </c>
      <c r="AD30" s="417">
        <v>5.5835297999999997E-3</v>
      </c>
      <c r="AE30" s="418">
        <v>1.2303010329999999E-2</v>
      </c>
      <c r="AF30" s="419">
        <v>2.052355182308794E-3</v>
      </c>
      <c r="AG30" s="417">
        <v>0.33977268919999998</v>
      </c>
      <c r="AH30" s="418">
        <v>0.49597288268</v>
      </c>
      <c r="AI30" s="419">
        <v>0.11022473996107861</v>
      </c>
      <c r="AJ30" s="417">
        <v>4.0763562599999997E-2</v>
      </c>
      <c r="AK30" s="418">
        <v>0.11303238291499999</v>
      </c>
      <c r="AL30" s="419">
        <v>1.8061423355526924E-2</v>
      </c>
      <c r="AM30" s="417">
        <v>0.25059028039999998</v>
      </c>
      <c r="AN30" s="418">
        <v>0.39185207824000001</v>
      </c>
      <c r="AO30" s="419">
        <v>4.3556039175893978E-2</v>
      </c>
      <c r="AP30" s="422"/>
      <c r="AQ30" s="423"/>
      <c r="AR30" s="423"/>
      <c r="AS30" s="417">
        <v>0.48370341659999999</v>
      </c>
      <c r="AT30" s="418">
        <v>0.65566632918500001</v>
      </c>
      <c r="AU30" s="424"/>
    </row>
    <row r="31" spans="1:47" x14ac:dyDescent="0.2">
      <c r="A31" s="231">
        <v>1975</v>
      </c>
      <c r="B31" s="232">
        <v>27</v>
      </c>
      <c r="C31" s="417">
        <v>78.897153549999999</v>
      </c>
      <c r="D31" s="418">
        <v>140.04616748699999</v>
      </c>
      <c r="E31" s="419">
        <v>44.707079045784859</v>
      </c>
      <c r="F31" s="417">
        <v>13.07110299</v>
      </c>
      <c r="G31" s="418">
        <v>18.758259500000001</v>
      </c>
      <c r="H31" s="419">
        <v>3.3014504697174973</v>
      </c>
      <c r="I31" s="417">
        <v>8.2550542799999995</v>
      </c>
      <c r="J31" s="418">
        <v>7.4702299534999996</v>
      </c>
      <c r="K31" s="419">
        <v>7.0599369282491136</v>
      </c>
      <c r="L31" s="420"/>
      <c r="M31" s="421"/>
      <c r="N31" s="419">
        <v>1.0266013223751246E-2</v>
      </c>
      <c r="O31" s="417">
        <v>2.4550260000000001E-2</v>
      </c>
      <c r="P31" s="418">
        <v>0.1157164905</v>
      </c>
      <c r="Q31" s="419">
        <v>0.11164996418338861</v>
      </c>
      <c r="R31" s="422"/>
      <c r="S31" s="423"/>
      <c r="T31" s="419">
        <v>570.05463446198235</v>
      </c>
      <c r="U31" s="417">
        <v>8.5884677895981074E-2</v>
      </c>
      <c r="V31" s="418">
        <v>9.7400354356636271E-2</v>
      </c>
      <c r="W31" s="419">
        <v>0.10209542221388662</v>
      </c>
      <c r="X31" s="417">
        <v>2.387880057413036E-2</v>
      </c>
      <c r="Y31" s="418">
        <v>2.8371640324214794E-2</v>
      </c>
      <c r="Z31" s="419">
        <v>0.10477802489110839</v>
      </c>
      <c r="AA31" s="417">
        <v>9.4077109000000006E-2</v>
      </c>
      <c r="AB31" s="418">
        <v>0.137665192805</v>
      </c>
      <c r="AC31" s="419">
        <v>4.17549911683033E-2</v>
      </c>
      <c r="AD31" s="417">
        <v>5.5835297999999997E-3</v>
      </c>
      <c r="AE31" s="418">
        <v>1.2303010329999999E-2</v>
      </c>
      <c r="AF31" s="419">
        <v>2.0615648898767202E-3</v>
      </c>
      <c r="AG31" s="417">
        <v>0.33977268919999998</v>
      </c>
      <c r="AH31" s="418">
        <v>0.49597288268</v>
      </c>
      <c r="AI31" s="419">
        <v>0.11070165100941676</v>
      </c>
      <c r="AJ31" s="417">
        <v>4.0763562599999997E-2</v>
      </c>
      <c r="AK31" s="418">
        <v>0.11303238291499999</v>
      </c>
      <c r="AL31" s="419">
        <v>1.8138387648501269E-2</v>
      </c>
      <c r="AM31" s="417">
        <v>0.25059028039999998</v>
      </c>
      <c r="AN31" s="418">
        <v>0.39185207824000001</v>
      </c>
      <c r="AO31" s="419">
        <v>4.3762871253177175E-2</v>
      </c>
      <c r="AP31" s="422"/>
      <c r="AQ31" s="423"/>
      <c r="AR31" s="423"/>
      <c r="AS31" s="417">
        <v>0.48370341659999999</v>
      </c>
      <c r="AT31" s="418">
        <v>0.65566632918500001</v>
      </c>
      <c r="AU31" s="424"/>
    </row>
    <row r="32" spans="1:47" x14ac:dyDescent="0.2">
      <c r="A32" s="231">
        <v>1975</v>
      </c>
      <c r="B32" s="232">
        <v>28</v>
      </c>
      <c r="C32" s="417">
        <v>78.897153549999999</v>
      </c>
      <c r="D32" s="418">
        <v>140.04616748699999</v>
      </c>
      <c r="E32" s="419">
        <v>44.892662375893742</v>
      </c>
      <c r="F32" s="417">
        <v>13.07110299</v>
      </c>
      <c r="G32" s="418">
        <v>18.758259500000001</v>
      </c>
      <c r="H32" s="419">
        <v>3.3136092358055866</v>
      </c>
      <c r="I32" s="417">
        <v>8.2550542799999995</v>
      </c>
      <c r="J32" s="418">
        <v>7.4702299534999996</v>
      </c>
      <c r="K32" s="419">
        <v>7.0743832187445603</v>
      </c>
      <c r="L32" s="420"/>
      <c r="M32" s="421"/>
      <c r="N32" s="419">
        <v>1.0272640505024612E-2</v>
      </c>
      <c r="O32" s="417">
        <v>2.4550260000000001E-2</v>
      </c>
      <c r="P32" s="418">
        <v>0.1157164905</v>
      </c>
      <c r="Q32" s="419">
        <v>0.11192484635535892</v>
      </c>
      <c r="R32" s="422"/>
      <c r="S32" s="423"/>
      <c r="T32" s="419">
        <v>570.13221581252503</v>
      </c>
      <c r="U32" s="417">
        <v>8.5884677895981074E-2</v>
      </c>
      <c r="V32" s="418">
        <v>9.7400354356636271E-2</v>
      </c>
      <c r="W32" s="419">
        <v>0.1026358517784953</v>
      </c>
      <c r="X32" s="417">
        <v>2.387880057413036E-2</v>
      </c>
      <c r="Y32" s="418">
        <v>2.8371640324214794E-2</v>
      </c>
      <c r="Z32" s="419">
        <v>0.10537175665946094</v>
      </c>
      <c r="AA32" s="417">
        <v>9.4077109000000006E-2</v>
      </c>
      <c r="AB32" s="418">
        <v>0.137665192805</v>
      </c>
      <c r="AC32" s="419">
        <v>4.2026651578683072E-2</v>
      </c>
      <c r="AD32" s="417">
        <v>5.5835297999999997E-3</v>
      </c>
      <c r="AE32" s="418">
        <v>1.2303010329999999E-2</v>
      </c>
      <c r="AF32" s="419">
        <v>2.0691511128335636E-3</v>
      </c>
      <c r="AG32" s="417">
        <v>0.33977268919999998</v>
      </c>
      <c r="AH32" s="418">
        <v>0.49597288268</v>
      </c>
      <c r="AI32" s="419">
        <v>0.11108656140071541</v>
      </c>
      <c r="AJ32" s="417">
        <v>4.0763562599999997E-2</v>
      </c>
      <c r="AK32" s="418">
        <v>0.11303238291499999</v>
      </c>
      <c r="AL32" s="419">
        <v>1.8199783478395518E-2</v>
      </c>
      <c r="AM32" s="417">
        <v>0.25059028039999998</v>
      </c>
      <c r="AN32" s="418">
        <v>0.39185207824000001</v>
      </c>
      <c r="AO32" s="419">
        <v>4.3940777273192524E-2</v>
      </c>
      <c r="AP32" s="422"/>
      <c r="AQ32" s="423"/>
      <c r="AR32" s="423"/>
      <c r="AS32" s="417">
        <v>0.48370341659999999</v>
      </c>
      <c r="AT32" s="418">
        <v>0.65566632918500001</v>
      </c>
      <c r="AU32" s="424"/>
    </row>
    <row r="33" spans="1:47" x14ac:dyDescent="0.2">
      <c r="A33" s="231">
        <v>1975</v>
      </c>
      <c r="B33" s="232">
        <v>29</v>
      </c>
      <c r="C33" s="417">
        <v>78.897153549999999</v>
      </c>
      <c r="D33" s="418">
        <v>140.04616748699999</v>
      </c>
      <c r="E33" s="419">
        <v>45.048426629736348</v>
      </c>
      <c r="F33" s="417">
        <v>13.07110299</v>
      </c>
      <c r="G33" s="418">
        <v>18.758259500000001</v>
      </c>
      <c r="H33" s="419">
        <v>3.3246726212101327</v>
      </c>
      <c r="I33" s="417">
        <v>8.2550542799999995</v>
      </c>
      <c r="J33" s="418">
        <v>7.4702299534999996</v>
      </c>
      <c r="K33" s="419">
        <v>7.088502013671012</v>
      </c>
      <c r="L33" s="420"/>
      <c r="M33" s="421"/>
      <c r="N33" s="419">
        <v>1.0279341544327763E-2</v>
      </c>
      <c r="O33" s="417">
        <v>2.4550260000000001E-2</v>
      </c>
      <c r="P33" s="418">
        <v>0.1157164905</v>
      </c>
      <c r="Q33" s="419">
        <v>0.11217655920796445</v>
      </c>
      <c r="R33" s="422"/>
      <c r="S33" s="423"/>
      <c r="T33" s="419">
        <v>570.10871189712611</v>
      </c>
      <c r="U33" s="417">
        <v>8.5884677895981074E-2</v>
      </c>
      <c r="V33" s="418">
        <v>9.7400354356636271E-2</v>
      </c>
      <c r="W33" s="419">
        <v>0.10314940337079503</v>
      </c>
      <c r="X33" s="417">
        <v>2.387880057413036E-2</v>
      </c>
      <c r="Y33" s="418">
        <v>2.8371640324214794E-2</v>
      </c>
      <c r="Z33" s="419">
        <v>0.10591545141129403</v>
      </c>
      <c r="AA33" s="417">
        <v>9.4077109000000006E-2</v>
      </c>
      <c r="AB33" s="418">
        <v>0.137665192805</v>
      </c>
      <c r="AC33" s="419">
        <v>4.2356326069816957E-2</v>
      </c>
      <c r="AD33" s="417">
        <v>5.5835297999999997E-3</v>
      </c>
      <c r="AE33" s="418">
        <v>1.2303010329999999E-2</v>
      </c>
      <c r="AF33" s="419">
        <v>2.0760426723002027E-3</v>
      </c>
      <c r="AG33" s="417">
        <v>0.33977268919999998</v>
      </c>
      <c r="AH33" s="418">
        <v>0.49597288268</v>
      </c>
      <c r="AI33" s="419">
        <v>0.11142267028306133</v>
      </c>
      <c r="AJ33" s="417">
        <v>4.0763562599999997E-2</v>
      </c>
      <c r="AK33" s="418">
        <v>0.11303238291499999</v>
      </c>
      <c r="AL33" s="419">
        <v>1.8252339179066848E-2</v>
      </c>
      <c r="AM33" s="417">
        <v>0.25059028039999998</v>
      </c>
      <c r="AN33" s="418">
        <v>0.39185207824000001</v>
      </c>
      <c r="AO33" s="419">
        <v>4.411487782738692E-2</v>
      </c>
      <c r="AP33" s="422"/>
      <c r="AQ33" s="423"/>
      <c r="AR33" s="423"/>
      <c r="AS33" s="417">
        <v>0.48370341659999999</v>
      </c>
      <c r="AT33" s="418">
        <v>0.65566632918500001</v>
      </c>
      <c r="AU33" s="424"/>
    </row>
    <row r="34" spans="1:47" x14ac:dyDescent="0.2">
      <c r="A34" s="231">
        <v>1975</v>
      </c>
      <c r="B34" s="232">
        <v>30</v>
      </c>
      <c r="C34" s="417">
        <v>78.897153549999999</v>
      </c>
      <c r="D34" s="418">
        <v>140.04616748699999</v>
      </c>
      <c r="E34" s="419">
        <v>45.19594803307475</v>
      </c>
      <c r="F34" s="417">
        <v>13.07110299</v>
      </c>
      <c r="G34" s="418">
        <v>18.758259500000001</v>
      </c>
      <c r="H34" s="419">
        <v>3.3350274434344991</v>
      </c>
      <c r="I34" s="417">
        <v>8.2550542799999995</v>
      </c>
      <c r="J34" s="418">
        <v>7.4702299534999996</v>
      </c>
      <c r="K34" s="419">
        <v>7.1014284749685448</v>
      </c>
      <c r="L34" s="420"/>
      <c r="M34" s="421"/>
      <c r="N34" s="419">
        <v>1.0285446300619647E-2</v>
      </c>
      <c r="O34" s="417">
        <v>2.4550260000000001E-2</v>
      </c>
      <c r="P34" s="418">
        <v>0.1157164905</v>
      </c>
      <c r="Q34" s="419">
        <v>0.11241013831676262</v>
      </c>
      <c r="R34" s="422"/>
      <c r="S34" s="423"/>
      <c r="T34" s="419">
        <v>570.07616759697589</v>
      </c>
      <c r="U34" s="417">
        <v>8.5884677895981074E-2</v>
      </c>
      <c r="V34" s="418">
        <v>9.7400354356636271E-2</v>
      </c>
      <c r="W34" s="419">
        <v>0.10362356973215907</v>
      </c>
      <c r="X34" s="417">
        <v>2.387880057413036E-2</v>
      </c>
      <c r="Y34" s="418">
        <v>2.8371640324214794E-2</v>
      </c>
      <c r="Z34" s="419">
        <v>0.10641969145479133</v>
      </c>
      <c r="AA34" s="417">
        <v>9.4077109000000006E-2</v>
      </c>
      <c r="AB34" s="418">
        <v>0.137665192805</v>
      </c>
      <c r="AC34" s="419">
        <v>4.2644640423055442E-2</v>
      </c>
      <c r="AD34" s="417">
        <v>5.5835297999999997E-3</v>
      </c>
      <c r="AE34" s="418">
        <v>1.2303010329999999E-2</v>
      </c>
      <c r="AF34" s="419">
        <v>2.082503549009978E-3</v>
      </c>
      <c r="AG34" s="417">
        <v>0.33977268919999998</v>
      </c>
      <c r="AH34" s="418">
        <v>0.49597288268</v>
      </c>
      <c r="AI34" s="419">
        <v>0.11174131666588173</v>
      </c>
      <c r="AJ34" s="417">
        <v>4.0763562599999997E-2</v>
      </c>
      <c r="AK34" s="418">
        <v>0.11303238291499999</v>
      </c>
      <c r="AL34" s="419">
        <v>1.8302468496228963E-2</v>
      </c>
      <c r="AM34" s="417">
        <v>0.25059028039999998</v>
      </c>
      <c r="AN34" s="418">
        <v>0.39185207824000001</v>
      </c>
      <c r="AO34" s="419">
        <v>4.4274957781919221E-2</v>
      </c>
      <c r="AP34" s="422"/>
      <c r="AQ34" s="423"/>
      <c r="AR34" s="423"/>
      <c r="AS34" s="417">
        <v>0.48370341659999999</v>
      </c>
      <c r="AT34" s="418">
        <v>0.65566632918500001</v>
      </c>
      <c r="AU34" s="424"/>
    </row>
    <row r="35" spans="1:47" x14ac:dyDescent="0.2">
      <c r="A35" s="231">
        <v>1975</v>
      </c>
      <c r="B35" s="232">
        <v>31</v>
      </c>
      <c r="C35" s="417">
        <v>78.897153549999999</v>
      </c>
      <c r="D35" s="418">
        <v>140.04616748699999</v>
      </c>
      <c r="E35" s="419">
        <v>43.745102822787821</v>
      </c>
      <c r="F35" s="417">
        <v>13.07110299</v>
      </c>
      <c r="G35" s="418">
        <v>18.758259500000001</v>
      </c>
      <c r="H35" s="419">
        <v>3.209236649579791</v>
      </c>
      <c r="I35" s="417">
        <v>8.2550542799999995</v>
      </c>
      <c r="J35" s="418">
        <v>7.4702299534999996</v>
      </c>
      <c r="K35" s="419">
        <v>6.9928070707322529</v>
      </c>
      <c r="L35" s="420"/>
      <c r="M35" s="421"/>
      <c r="N35" s="419">
        <v>3.7066074493837101E-3</v>
      </c>
      <c r="O35" s="417">
        <v>2.4550260000000001E-2</v>
      </c>
      <c r="P35" s="418">
        <v>0.1157164905</v>
      </c>
      <c r="Q35" s="419">
        <v>0.11223219345787647</v>
      </c>
      <c r="R35" s="422"/>
      <c r="S35" s="423"/>
      <c r="T35" s="419">
        <v>570.04801585504458</v>
      </c>
      <c r="U35" s="417">
        <v>8.5884677895981074E-2</v>
      </c>
      <c r="V35" s="418">
        <v>9.7400354356636271E-2</v>
      </c>
      <c r="W35" s="419">
        <v>0.10193042637454454</v>
      </c>
      <c r="X35" s="417">
        <v>2.387880057413036E-2</v>
      </c>
      <c r="Y35" s="418">
        <v>2.8371640324214794E-2</v>
      </c>
      <c r="Z35" s="419">
        <v>0.10688113699878544</v>
      </c>
      <c r="AA35" s="417">
        <v>9.4077109000000006E-2</v>
      </c>
      <c r="AB35" s="418">
        <v>0.137665192805</v>
      </c>
      <c r="AC35" s="419">
        <v>4.4037136412564654E-2</v>
      </c>
      <c r="AD35" s="417">
        <v>5.5835297999999997E-3</v>
      </c>
      <c r="AE35" s="418">
        <v>1.2303010329999999E-2</v>
      </c>
      <c r="AF35" s="419">
        <v>2.0039502352463563E-3</v>
      </c>
      <c r="AG35" s="417">
        <v>0.33977268919999998</v>
      </c>
      <c r="AH35" s="418">
        <v>0.49597288268</v>
      </c>
      <c r="AI35" s="419">
        <v>0.10445395033631891</v>
      </c>
      <c r="AJ35" s="417">
        <v>4.0763562599999997E-2</v>
      </c>
      <c r="AK35" s="418">
        <v>0.11303238291499999</v>
      </c>
      <c r="AL35" s="419">
        <v>1.7347163314707911E-2</v>
      </c>
      <c r="AM35" s="417">
        <v>0.25059028039999998</v>
      </c>
      <c r="AN35" s="418">
        <v>0.39185207824000001</v>
      </c>
      <c r="AO35" s="419">
        <v>4.3683099322308565E-2</v>
      </c>
      <c r="AP35" s="422"/>
      <c r="AQ35" s="423"/>
      <c r="AR35" s="423"/>
      <c r="AS35" s="417">
        <v>0.48370341659999999</v>
      </c>
      <c r="AT35" s="418">
        <v>0.65566632918500001</v>
      </c>
      <c r="AU35" s="424"/>
    </row>
    <row r="36" spans="1:47" x14ac:dyDescent="0.2">
      <c r="A36" s="231">
        <v>1975</v>
      </c>
      <c r="B36" s="232">
        <v>32</v>
      </c>
      <c r="C36" s="417">
        <v>78.897153549999999</v>
      </c>
      <c r="D36" s="418">
        <v>140.04616748699999</v>
      </c>
      <c r="E36" s="419">
        <v>43.745102822787821</v>
      </c>
      <c r="F36" s="417">
        <v>13.07110299</v>
      </c>
      <c r="G36" s="418">
        <v>18.758259500000001</v>
      </c>
      <c r="H36" s="419">
        <v>3.209236649579791</v>
      </c>
      <c r="I36" s="417">
        <v>8.2550542799999995</v>
      </c>
      <c r="J36" s="418">
        <v>7.4702299534999996</v>
      </c>
      <c r="K36" s="419">
        <v>6.9928070707322529</v>
      </c>
      <c r="L36" s="420"/>
      <c r="M36" s="421"/>
      <c r="N36" s="419">
        <v>3.7066074493837101E-3</v>
      </c>
      <c r="O36" s="417">
        <v>2.4550260000000001E-2</v>
      </c>
      <c r="P36" s="418">
        <v>0.1157164905</v>
      </c>
      <c r="Q36" s="419">
        <v>0.11223219345787647</v>
      </c>
      <c r="R36" s="425"/>
      <c r="S36" s="426"/>
      <c r="T36" s="419">
        <v>570.04801585504458</v>
      </c>
      <c r="U36" s="417">
        <v>8.5884677895981074E-2</v>
      </c>
      <c r="V36" s="418">
        <v>9.7400354356636271E-2</v>
      </c>
      <c r="W36" s="419">
        <v>0.10193042637454454</v>
      </c>
      <c r="X36" s="417">
        <v>2.387880057413036E-2</v>
      </c>
      <c r="Y36" s="418">
        <v>2.8371640324214794E-2</v>
      </c>
      <c r="Z36" s="419">
        <v>0.10688113699878544</v>
      </c>
      <c r="AA36" s="417">
        <v>9.4077109000000006E-2</v>
      </c>
      <c r="AB36" s="418">
        <v>0.137665192805</v>
      </c>
      <c r="AC36" s="419">
        <v>4.4037136412564654E-2</v>
      </c>
      <c r="AD36" s="417">
        <v>5.5835297999999997E-3</v>
      </c>
      <c r="AE36" s="418">
        <v>1.2303010329999999E-2</v>
      </c>
      <c r="AF36" s="419">
        <v>2.0039502352463563E-3</v>
      </c>
      <c r="AG36" s="417">
        <v>0.33977268919999998</v>
      </c>
      <c r="AH36" s="418">
        <v>0.49597288268</v>
      </c>
      <c r="AI36" s="419">
        <v>0.10445395033631891</v>
      </c>
      <c r="AJ36" s="417">
        <v>4.0763562599999997E-2</v>
      </c>
      <c r="AK36" s="418">
        <v>0.11303238291499999</v>
      </c>
      <c r="AL36" s="419">
        <v>1.7347163314707911E-2</v>
      </c>
      <c r="AM36" s="417">
        <v>0.25059028039999998</v>
      </c>
      <c r="AN36" s="418">
        <v>0.39185207824000001</v>
      </c>
      <c r="AO36" s="419">
        <v>4.3683099322308565E-2</v>
      </c>
      <c r="AP36" s="425"/>
      <c r="AQ36" s="426"/>
      <c r="AR36" s="426"/>
      <c r="AS36" s="417">
        <v>0.48370341659999999</v>
      </c>
      <c r="AT36" s="418">
        <v>0.65566632918500001</v>
      </c>
      <c r="AU36" s="427"/>
    </row>
    <row r="37" spans="1:47" x14ac:dyDescent="0.2">
      <c r="A37" s="231">
        <v>1975</v>
      </c>
      <c r="B37" s="232">
        <v>33</v>
      </c>
      <c r="C37" s="417">
        <v>78.897153549999999</v>
      </c>
      <c r="D37" s="418">
        <v>140.04616748699999</v>
      </c>
      <c r="E37" s="419">
        <v>43.745102822787821</v>
      </c>
      <c r="F37" s="417">
        <v>13.07110299</v>
      </c>
      <c r="G37" s="418">
        <v>18.758259500000001</v>
      </c>
      <c r="H37" s="419">
        <v>3.209236649579791</v>
      </c>
      <c r="I37" s="417">
        <v>8.2550542799999995</v>
      </c>
      <c r="J37" s="418">
        <v>7.4702299534999996</v>
      </c>
      <c r="K37" s="419">
        <v>6.9928070707322529</v>
      </c>
      <c r="L37" s="420"/>
      <c r="M37" s="421"/>
      <c r="N37" s="419">
        <v>3.7066074493837101E-3</v>
      </c>
      <c r="O37" s="417">
        <v>2.4550260000000001E-2</v>
      </c>
      <c r="P37" s="418">
        <v>0.1157164905</v>
      </c>
      <c r="Q37" s="419">
        <v>0.11223219345787647</v>
      </c>
      <c r="R37" s="425"/>
      <c r="S37" s="426"/>
      <c r="T37" s="419">
        <v>570.04801585504458</v>
      </c>
      <c r="U37" s="417">
        <v>8.5884677895981074E-2</v>
      </c>
      <c r="V37" s="418">
        <v>9.7400354356636271E-2</v>
      </c>
      <c r="W37" s="419">
        <v>0.10193042637454454</v>
      </c>
      <c r="X37" s="417">
        <v>2.387880057413036E-2</v>
      </c>
      <c r="Y37" s="418">
        <v>2.8371640324214794E-2</v>
      </c>
      <c r="Z37" s="419">
        <v>0.10688113699878544</v>
      </c>
      <c r="AA37" s="417">
        <v>9.4077109000000006E-2</v>
      </c>
      <c r="AB37" s="418">
        <v>0.137665192805</v>
      </c>
      <c r="AC37" s="419">
        <v>4.4037136412564654E-2</v>
      </c>
      <c r="AD37" s="417">
        <v>5.5835297999999997E-3</v>
      </c>
      <c r="AE37" s="418">
        <v>1.2303010329999999E-2</v>
      </c>
      <c r="AF37" s="419">
        <v>2.0039502352463563E-3</v>
      </c>
      <c r="AG37" s="417">
        <v>0.33977268919999998</v>
      </c>
      <c r="AH37" s="418">
        <v>0.49597288268</v>
      </c>
      <c r="AI37" s="419">
        <v>0.10445395033631891</v>
      </c>
      <c r="AJ37" s="417">
        <v>4.0763562599999997E-2</v>
      </c>
      <c r="AK37" s="418">
        <v>0.11303238291499999</v>
      </c>
      <c r="AL37" s="419">
        <v>1.7347163314707911E-2</v>
      </c>
      <c r="AM37" s="417">
        <v>0.25059028039999998</v>
      </c>
      <c r="AN37" s="418">
        <v>0.39185207824000001</v>
      </c>
      <c r="AO37" s="419">
        <v>4.3683099322308565E-2</v>
      </c>
      <c r="AP37" s="425"/>
      <c r="AQ37" s="426"/>
      <c r="AR37" s="426"/>
      <c r="AS37" s="417">
        <v>0</v>
      </c>
      <c r="AT37" s="418">
        <v>0</v>
      </c>
      <c r="AU37" s="427"/>
    </row>
    <row r="38" spans="1:47" x14ac:dyDescent="0.2">
      <c r="A38" s="231">
        <v>1975</v>
      </c>
      <c r="B38" s="232">
        <v>34</v>
      </c>
      <c r="C38" s="417">
        <v>78.897153549999999</v>
      </c>
      <c r="D38" s="418">
        <v>140.04616748699999</v>
      </c>
      <c r="E38" s="419">
        <v>43.745102822787821</v>
      </c>
      <c r="F38" s="417">
        <v>13.07110299</v>
      </c>
      <c r="G38" s="418">
        <v>18.758259500000001</v>
      </c>
      <c r="H38" s="419">
        <v>3.209236649579791</v>
      </c>
      <c r="I38" s="417">
        <v>8.2550542799999995</v>
      </c>
      <c r="J38" s="418">
        <v>7.4702299534999996</v>
      </c>
      <c r="K38" s="419">
        <v>6.9928070707322529</v>
      </c>
      <c r="L38" s="420"/>
      <c r="M38" s="421"/>
      <c r="N38" s="419">
        <v>3.7066074493837101E-3</v>
      </c>
      <c r="O38" s="417">
        <v>2.4550260000000001E-2</v>
      </c>
      <c r="P38" s="418">
        <v>0.1157164905</v>
      </c>
      <c r="Q38" s="419">
        <v>0.11223219345787647</v>
      </c>
      <c r="R38" s="425"/>
      <c r="S38" s="426"/>
      <c r="T38" s="419">
        <v>570.04801585504458</v>
      </c>
      <c r="U38" s="417">
        <v>8.5884677895981074E-2</v>
      </c>
      <c r="V38" s="418">
        <v>9.7400354356636271E-2</v>
      </c>
      <c r="W38" s="419">
        <v>0.10193042637454454</v>
      </c>
      <c r="X38" s="417">
        <v>2.387880057413036E-2</v>
      </c>
      <c r="Y38" s="418">
        <v>2.8371640324214794E-2</v>
      </c>
      <c r="Z38" s="419">
        <v>0.10688113699878544</v>
      </c>
      <c r="AA38" s="417">
        <v>9.4077109000000006E-2</v>
      </c>
      <c r="AB38" s="418">
        <v>0.137665192805</v>
      </c>
      <c r="AC38" s="419">
        <v>4.4037136412564654E-2</v>
      </c>
      <c r="AD38" s="417">
        <v>5.5835297999999997E-3</v>
      </c>
      <c r="AE38" s="418">
        <v>1.2303010329999999E-2</v>
      </c>
      <c r="AF38" s="419">
        <v>2.0039502352463563E-3</v>
      </c>
      <c r="AG38" s="417">
        <v>0.33977268919999998</v>
      </c>
      <c r="AH38" s="418">
        <v>0.49597288268</v>
      </c>
      <c r="AI38" s="419">
        <v>0.10445395033631891</v>
      </c>
      <c r="AJ38" s="417">
        <v>4.0763562599999997E-2</v>
      </c>
      <c r="AK38" s="418">
        <v>0.11303238291499999</v>
      </c>
      <c r="AL38" s="419">
        <v>1.7347163314707911E-2</v>
      </c>
      <c r="AM38" s="417">
        <v>0.25059028039999998</v>
      </c>
      <c r="AN38" s="418">
        <v>0.39185207824000001</v>
      </c>
      <c r="AO38" s="419">
        <v>4.3683099322308565E-2</v>
      </c>
      <c r="AP38" s="425"/>
      <c r="AQ38" s="426"/>
      <c r="AR38" s="426"/>
      <c r="AS38" s="417">
        <v>0</v>
      </c>
      <c r="AT38" s="418">
        <v>0</v>
      </c>
      <c r="AU38" s="427"/>
    </row>
    <row r="39" spans="1:47" x14ac:dyDescent="0.2">
      <c r="A39" s="231">
        <v>1975</v>
      </c>
      <c r="B39" s="232">
        <v>35</v>
      </c>
      <c r="C39" s="417">
        <v>78.897153549999999</v>
      </c>
      <c r="D39" s="418">
        <v>140.04616748699999</v>
      </c>
      <c r="E39" s="419">
        <v>43.745102822787821</v>
      </c>
      <c r="F39" s="417">
        <v>13.07110299</v>
      </c>
      <c r="G39" s="418">
        <v>18.758259500000001</v>
      </c>
      <c r="H39" s="419">
        <v>3.209236649579791</v>
      </c>
      <c r="I39" s="417">
        <v>8.2550542799999995</v>
      </c>
      <c r="J39" s="418">
        <v>7.4702299534999996</v>
      </c>
      <c r="K39" s="419">
        <v>6.9928070707322529</v>
      </c>
      <c r="L39" s="420"/>
      <c r="M39" s="421"/>
      <c r="N39" s="419">
        <v>3.7066074493837101E-3</v>
      </c>
      <c r="O39" s="417">
        <v>2.4550260000000001E-2</v>
      </c>
      <c r="P39" s="418">
        <v>0.1157164905</v>
      </c>
      <c r="Q39" s="419">
        <v>0.11223219345787647</v>
      </c>
      <c r="R39" s="425"/>
      <c r="S39" s="426"/>
      <c r="T39" s="419">
        <v>570.04801585504458</v>
      </c>
      <c r="U39" s="417">
        <v>8.5884677895981074E-2</v>
      </c>
      <c r="V39" s="418">
        <v>9.7400354356636271E-2</v>
      </c>
      <c r="W39" s="419">
        <v>0.10193042637454454</v>
      </c>
      <c r="X39" s="417">
        <v>2.387880057413036E-2</v>
      </c>
      <c r="Y39" s="418">
        <v>2.8371640324214794E-2</v>
      </c>
      <c r="Z39" s="419">
        <v>0.10688113699878544</v>
      </c>
      <c r="AA39" s="417">
        <v>9.4077109000000006E-2</v>
      </c>
      <c r="AB39" s="418">
        <v>0.137665192805</v>
      </c>
      <c r="AC39" s="419">
        <v>4.4037136412564654E-2</v>
      </c>
      <c r="AD39" s="417">
        <v>5.5835297999999997E-3</v>
      </c>
      <c r="AE39" s="418">
        <v>1.2303010329999999E-2</v>
      </c>
      <c r="AF39" s="419">
        <v>2.0039502352463563E-3</v>
      </c>
      <c r="AG39" s="417">
        <v>0.33977268919999998</v>
      </c>
      <c r="AH39" s="418">
        <v>0.49597288268</v>
      </c>
      <c r="AI39" s="419">
        <v>0.10445395033631891</v>
      </c>
      <c r="AJ39" s="417">
        <v>4.0763562599999997E-2</v>
      </c>
      <c r="AK39" s="418">
        <v>0.11303238291499999</v>
      </c>
      <c r="AL39" s="419">
        <v>1.7347163314707911E-2</v>
      </c>
      <c r="AM39" s="417">
        <v>0.25059028039999998</v>
      </c>
      <c r="AN39" s="418">
        <v>0.39185207824000001</v>
      </c>
      <c r="AO39" s="419">
        <v>4.3683099322308565E-2</v>
      </c>
      <c r="AP39" s="425"/>
      <c r="AQ39" s="426"/>
      <c r="AR39" s="426"/>
      <c r="AS39" s="417">
        <v>0</v>
      </c>
      <c r="AT39" s="418">
        <v>0</v>
      </c>
      <c r="AU39" s="427"/>
    </row>
    <row r="40" spans="1:47" x14ac:dyDescent="0.2">
      <c r="A40" s="231">
        <v>1975</v>
      </c>
      <c r="B40" s="232">
        <v>36</v>
      </c>
      <c r="C40" s="417">
        <v>78.897153549999999</v>
      </c>
      <c r="D40" s="418">
        <v>140.04616748699999</v>
      </c>
      <c r="E40" s="419">
        <v>43.745102822787821</v>
      </c>
      <c r="F40" s="417">
        <v>13.07110299</v>
      </c>
      <c r="G40" s="418">
        <v>18.758259500000001</v>
      </c>
      <c r="H40" s="419">
        <v>3.209236649579791</v>
      </c>
      <c r="I40" s="417">
        <v>8.2550542799999995</v>
      </c>
      <c r="J40" s="418">
        <v>7.4702299534999996</v>
      </c>
      <c r="K40" s="419">
        <v>6.9928070707322529</v>
      </c>
      <c r="L40" s="420"/>
      <c r="M40" s="421"/>
      <c r="N40" s="419">
        <v>3.7066074493837101E-3</v>
      </c>
      <c r="O40" s="417">
        <v>2.4550260000000001E-2</v>
      </c>
      <c r="P40" s="418">
        <v>0.1157164905</v>
      </c>
      <c r="Q40" s="419">
        <v>0.11223219345787647</v>
      </c>
      <c r="R40" s="425"/>
      <c r="S40" s="426"/>
      <c r="T40" s="419">
        <v>570.04801585504458</v>
      </c>
      <c r="U40" s="417">
        <v>8.5884677895981074E-2</v>
      </c>
      <c r="V40" s="418">
        <v>9.7400354356636271E-2</v>
      </c>
      <c r="W40" s="419">
        <v>0.10193042637454454</v>
      </c>
      <c r="X40" s="417">
        <v>2.387880057413036E-2</v>
      </c>
      <c r="Y40" s="418">
        <v>2.8371640324214794E-2</v>
      </c>
      <c r="Z40" s="419">
        <v>0.10688113699878544</v>
      </c>
      <c r="AA40" s="417">
        <v>9.4077109000000006E-2</v>
      </c>
      <c r="AB40" s="418">
        <v>0.137665192805</v>
      </c>
      <c r="AC40" s="419">
        <v>4.4037136412564654E-2</v>
      </c>
      <c r="AD40" s="417">
        <v>5.5835297999999997E-3</v>
      </c>
      <c r="AE40" s="418">
        <v>1.2303010329999999E-2</v>
      </c>
      <c r="AF40" s="419">
        <v>2.0039502352463563E-3</v>
      </c>
      <c r="AG40" s="417">
        <v>0.33977268919999998</v>
      </c>
      <c r="AH40" s="418">
        <v>0.49597288268</v>
      </c>
      <c r="AI40" s="419">
        <v>0.10445395033631891</v>
      </c>
      <c r="AJ40" s="417">
        <v>4.0763562599999997E-2</v>
      </c>
      <c r="AK40" s="418">
        <v>0.11303238291499999</v>
      </c>
      <c r="AL40" s="419">
        <v>1.7347163314707911E-2</v>
      </c>
      <c r="AM40" s="417">
        <v>0.25059028039999998</v>
      </c>
      <c r="AN40" s="418">
        <v>0.39185207824000001</v>
      </c>
      <c r="AO40" s="419">
        <v>4.3683099322308565E-2</v>
      </c>
      <c r="AP40" s="425"/>
      <c r="AQ40" s="426"/>
      <c r="AR40" s="426"/>
      <c r="AS40" s="417">
        <v>0</v>
      </c>
      <c r="AT40" s="418">
        <v>0</v>
      </c>
      <c r="AU40" s="427"/>
    </row>
    <row r="41" spans="1:47" x14ac:dyDescent="0.2">
      <c r="A41" s="231">
        <v>1975</v>
      </c>
      <c r="B41" s="232">
        <v>37</v>
      </c>
      <c r="C41" s="417">
        <v>78.897153549999999</v>
      </c>
      <c r="D41" s="418">
        <v>140.04616748699999</v>
      </c>
      <c r="E41" s="419">
        <v>43.745102822787821</v>
      </c>
      <c r="F41" s="417">
        <v>13.07110299</v>
      </c>
      <c r="G41" s="418">
        <v>18.758259500000001</v>
      </c>
      <c r="H41" s="419">
        <v>3.209236649579791</v>
      </c>
      <c r="I41" s="417">
        <v>8.2550542799999995</v>
      </c>
      <c r="J41" s="418">
        <v>7.4702299534999996</v>
      </c>
      <c r="K41" s="419">
        <v>6.9928070707322529</v>
      </c>
      <c r="L41" s="420"/>
      <c r="M41" s="421"/>
      <c r="N41" s="419">
        <v>3.7066074493837101E-3</v>
      </c>
      <c r="O41" s="417">
        <v>2.4550260000000001E-2</v>
      </c>
      <c r="P41" s="418">
        <v>0.1157164905</v>
      </c>
      <c r="Q41" s="419">
        <v>0.11223219345787647</v>
      </c>
      <c r="R41" s="425"/>
      <c r="S41" s="426"/>
      <c r="T41" s="419">
        <v>570.04801585504458</v>
      </c>
      <c r="U41" s="417">
        <v>8.5884677895981074E-2</v>
      </c>
      <c r="V41" s="418">
        <v>9.7400354356636271E-2</v>
      </c>
      <c r="W41" s="419">
        <v>0.10193042637454454</v>
      </c>
      <c r="X41" s="417">
        <v>2.387880057413036E-2</v>
      </c>
      <c r="Y41" s="418">
        <v>2.8371640324214794E-2</v>
      </c>
      <c r="Z41" s="419">
        <v>0.10688113699878544</v>
      </c>
      <c r="AA41" s="417">
        <v>9.4077109000000006E-2</v>
      </c>
      <c r="AB41" s="418">
        <v>0.137665192805</v>
      </c>
      <c r="AC41" s="419">
        <v>4.4037136412564654E-2</v>
      </c>
      <c r="AD41" s="417">
        <v>5.5835297999999997E-3</v>
      </c>
      <c r="AE41" s="418">
        <v>1.2303010329999999E-2</v>
      </c>
      <c r="AF41" s="419">
        <v>2.0039502352463563E-3</v>
      </c>
      <c r="AG41" s="417">
        <v>0.33977268919999998</v>
      </c>
      <c r="AH41" s="418">
        <v>0.49597288268</v>
      </c>
      <c r="AI41" s="419">
        <v>0.10445395033631891</v>
      </c>
      <c r="AJ41" s="417">
        <v>4.0763562599999997E-2</v>
      </c>
      <c r="AK41" s="418">
        <v>0.11303238291499999</v>
      </c>
      <c r="AL41" s="419">
        <v>1.7347163314707911E-2</v>
      </c>
      <c r="AM41" s="417">
        <v>0.25059028039999998</v>
      </c>
      <c r="AN41" s="418">
        <v>0.39185207824000001</v>
      </c>
      <c r="AO41" s="419">
        <v>4.3683099322308565E-2</v>
      </c>
      <c r="AP41" s="425"/>
      <c r="AQ41" s="426"/>
      <c r="AR41" s="426"/>
      <c r="AS41" s="417">
        <v>0</v>
      </c>
      <c r="AT41" s="418">
        <v>0</v>
      </c>
      <c r="AU41" s="427"/>
    </row>
    <row r="42" spans="1:47" x14ac:dyDescent="0.2">
      <c r="A42" s="231">
        <v>1975</v>
      </c>
      <c r="B42" s="232">
        <v>38</v>
      </c>
      <c r="C42" s="417">
        <v>78.897153549999999</v>
      </c>
      <c r="D42" s="418">
        <v>140.04616748699999</v>
      </c>
      <c r="E42" s="419">
        <v>43.745102822787821</v>
      </c>
      <c r="F42" s="417">
        <v>13.07110299</v>
      </c>
      <c r="G42" s="418">
        <v>18.758259500000001</v>
      </c>
      <c r="H42" s="419">
        <v>3.209236649579791</v>
      </c>
      <c r="I42" s="417">
        <v>8.2550542799999995</v>
      </c>
      <c r="J42" s="418">
        <v>7.4702299534999996</v>
      </c>
      <c r="K42" s="419">
        <v>6.9928070707322529</v>
      </c>
      <c r="L42" s="420"/>
      <c r="M42" s="421"/>
      <c r="N42" s="419">
        <v>3.7066074493837101E-3</v>
      </c>
      <c r="O42" s="417">
        <v>2.4550260000000001E-2</v>
      </c>
      <c r="P42" s="418">
        <v>0.1157164905</v>
      </c>
      <c r="Q42" s="419">
        <v>0.11223219345787647</v>
      </c>
      <c r="R42" s="425"/>
      <c r="S42" s="426"/>
      <c r="T42" s="419">
        <v>570.04801585504458</v>
      </c>
      <c r="U42" s="417">
        <v>8.5884677895981074E-2</v>
      </c>
      <c r="V42" s="418">
        <v>9.7400354356636271E-2</v>
      </c>
      <c r="W42" s="419">
        <v>0.10193042637454454</v>
      </c>
      <c r="X42" s="417">
        <v>2.387880057413036E-2</v>
      </c>
      <c r="Y42" s="418">
        <v>2.8371640324214794E-2</v>
      </c>
      <c r="Z42" s="419">
        <v>0.10688113699878544</v>
      </c>
      <c r="AA42" s="417">
        <v>9.4077109000000006E-2</v>
      </c>
      <c r="AB42" s="418">
        <v>0.137665192805</v>
      </c>
      <c r="AC42" s="419">
        <v>4.4037136412564654E-2</v>
      </c>
      <c r="AD42" s="417">
        <v>5.5835297999999997E-3</v>
      </c>
      <c r="AE42" s="418">
        <v>1.2303010329999999E-2</v>
      </c>
      <c r="AF42" s="419">
        <v>2.0039502352463563E-3</v>
      </c>
      <c r="AG42" s="417">
        <v>0.33977268919999998</v>
      </c>
      <c r="AH42" s="418">
        <v>0.49597288268</v>
      </c>
      <c r="AI42" s="419">
        <v>0.10445395033631891</v>
      </c>
      <c r="AJ42" s="417">
        <v>4.0763562599999997E-2</v>
      </c>
      <c r="AK42" s="418">
        <v>0.11303238291499999</v>
      </c>
      <c r="AL42" s="419">
        <v>1.7347163314707911E-2</v>
      </c>
      <c r="AM42" s="417">
        <v>0.25059028039999998</v>
      </c>
      <c r="AN42" s="418">
        <v>0.39185207824000001</v>
      </c>
      <c r="AO42" s="419">
        <v>4.3683099322308565E-2</v>
      </c>
      <c r="AP42" s="425"/>
      <c r="AQ42" s="426"/>
      <c r="AR42" s="426"/>
      <c r="AS42" s="417">
        <v>0</v>
      </c>
      <c r="AT42" s="418">
        <v>0</v>
      </c>
      <c r="AU42" s="427"/>
    </row>
    <row r="43" spans="1:47" x14ac:dyDescent="0.2">
      <c r="A43" s="231">
        <v>1975</v>
      </c>
      <c r="B43" s="232">
        <v>39</v>
      </c>
      <c r="C43" s="417">
        <v>78.897153549999999</v>
      </c>
      <c r="D43" s="418">
        <v>140.04616748699999</v>
      </c>
      <c r="E43" s="419">
        <v>43.745102822787821</v>
      </c>
      <c r="F43" s="417">
        <v>13.07110299</v>
      </c>
      <c r="G43" s="418">
        <v>18.758259500000001</v>
      </c>
      <c r="H43" s="419">
        <v>3.209236649579791</v>
      </c>
      <c r="I43" s="417">
        <v>8.2550542799999995</v>
      </c>
      <c r="J43" s="418">
        <v>7.4702299534999996</v>
      </c>
      <c r="K43" s="419">
        <v>6.9928070707322529</v>
      </c>
      <c r="L43" s="420"/>
      <c r="M43" s="421"/>
      <c r="N43" s="419">
        <v>3.7066074493837101E-3</v>
      </c>
      <c r="O43" s="417">
        <v>2.4550260000000001E-2</v>
      </c>
      <c r="P43" s="418">
        <v>0.1157164905</v>
      </c>
      <c r="Q43" s="419">
        <v>0.11223219345787647</v>
      </c>
      <c r="R43" s="425"/>
      <c r="S43" s="426"/>
      <c r="T43" s="419">
        <v>570.04801585504458</v>
      </c>
      <c r="U43" s="417">
        <v>8.5884677895981074E-2</v>
      </c>
      <c r="V43" s="418">
        <v>9.7400354356636271E-2</v>
      </c>
      <c r="W43" s="419">
        <v>0.10193042637454454</v>
      </c>
      <c r="X43" s="417">
        <v>2.387880057413036E-2</v>
      </c>
      <c r="Y43" s="418">
        <v>2.8371640324214794E-2</v>
      </c>
      <c r="Z43" s="419">
        <v>0.10688113699878544</v>
      </c>
      <c r="AA43" s="417">
        <v>9.4077109000000006E-2</v>
      </c>
      <c r="AB43" s="418">
        <v>0.137665192805</v>
      </c>
      <c r="AC43" s="419">
        <v>4.4037136412564654E-2</v>
      </c>
      <c r="AD43" s="417">
        <v>5.5835297999999997E-3</v>
      </c>
      <c r="AE43" s="418">
        <v>1.2303010329999999E-2</v>
      </c>
      <c r="AF43" s="419">
        <v>2.0039502352463563E-3</v>
      </c>
      <c r="AG43" s="417">
        <v>0.33977268919999998</v>
      </c>
      <c r="AH43" s="418">
        <v>0.49597288268</v>
      </c>
      <c r="AI43" s="419">
        <v>0.10445395033631891</v>
      </c>
      <c r="AJ43" s="417">
        <v>4.0763562599999997E-2</v>
      </c>
      <c r="AK43" s="418">
        <v>0.11303238291499999</v>
      </c>
      <c r="AL43" s="419">
        <v>1.7347163314707911E-2</v>
      </c>
      <c r="AM43" s="417">
        <v>0.25059028039999998</v>
      </c>
      <c r="AN43" s="418">
        <v>0.39185207824000001</v>
      </c>
      <c r="AO43" s="419">
        <v>4.3683099322308565E-2</v>
      </c>
      <c r="AP43" s="425"/>
      <c r="AQ43" s="426"/>
      <c r="AR43" s="426"/>
      <c r="AS43" s="417">
        <v>0</v>
      </c>
      <c r="AT43" s="418">
        <v>0</v>
      </c>
      <c r="AU43" s="427"/>
    </row>
    <row r="44" spans="1:47" ht="13.5" thickBot="1" x14ac:dyDescent="0.25">
      <c r="A44" s="233">
        <v>1975</v>
      </c>
      <c r="B44" s="234">
        <v>40</v>
      </c>
      <c r="C44" s="428">
        <v>78.897153549999999</v>
      </c>
      <c r="D44" s="429">
        <v>140.04616748699999</v>
      </c>
      <c r="E44" s="430">
        <v>43.745102822787821</v>
      </c>
      <c r="F44" s="428">
        <v>13.07110299</v>
      </c>
      <c r="G44" s="429">
        <v>18.758259500000001</v>
      </c>
      <c r="H44" s="430">
        <v>3.209236649579791</v>
      </c>
      <c r="I44" s="428">
        <v>8.2550542799999995</v>
      </c>
      <c r="J44" s="429">
        <v>7.4702299534999996</v>
      </c>
      <c r="K44" s="430">
        <v>6.9928070707322529</v>
      </c>
      <c r="L44" s="431"/>
      <c r="M44" s="432"/>
      <c r="N44" s="430">
        <v>3.7066074493837101E-3</v>
      </c>
      <c r="O44" s="428">
        <v>2.4550260000000001E-2</v>
      </c>
      <c r="P44" s="429">
        <v>0.1157164905</v>
      </c>
      <c r="Q44" s="430">
        <v>0.11223219345787647</v>
      </c>
      <c r="R44" s="433"/>
      <c r="S44" s="434"/>
      <c r="T44" s="430">
        <v>570.04801585504458</v>
      </c>
      <c r="U44" s="428">
        <v>8.5884677895981074E-2</v>
      </c>
      <c r="V44" s="429">
        <v>9.7400354356636271E-2</v>
      </c>
      <c r="W44" s="430">
        <v>0.10193042637454454</v>
      </c>
      <c r="X44" s="428">
        <v>2.387880057413036E-2</v>
      </c>
      <c r="Y44" s="429">
        <v>2.8371640324214794E-2</v>
      </c>
      <c r="Z44" s="430">
        <v>0.10688113699878544</v>
      </c>
      <c r="AA44" s="428">
        <v>9.4077109000000006E-2</v>
      </c>
      <c r="AB44" s="429">
        <v>0.137665192805</v>
      </c>
      <c r="AC44" s="430">
        <v>4.4037136412564654E-2</v>
      </c>
      <c r="AD44" s="428">
        <v>5.5835297999999997E-3</v>
      </c>
      <c r="AE44" s="429">
        <v>1.2303010329999999E-2</v>
      </c>
      <c r="AF44" s="430">
        <v>2.0039502352463563E-3</v>
      </c>
      <c r="AG44" s="428">
        <v>0.33977268919999998</v>
      </c>
      <c r="AH44" s="429">
        <v>0.49597288268</v>
      </c>
      <c r="AI44" s="430">
        <v>0.10445395033631891</v>
      </c>
      <c r="AJ44" s="428">
        <v>4.0763562599999997E-2</v>
      </c>
      <c r="AK44" s="429">
        <v>0.11303238291499999</v>
      </c>
      <c r="AL44" s="430">
        <v>1.7347163314707911E-2</v>
      </c>
      <c r="AM44" s="428">
        <v>0.25059028039999998</v>
      </c>
      <c r="AN44" s="429">
        <v>0.39185207824000001</v>
      </c>
      <c r="AO44" s="430">
        <v>4.3683099322308565E-2</v>
      </c>
      <c r="AP44" s="433"/>
      <c r="AQ44" s="434"/>
      <c r="AR44" s="434"/>
      <c r="AS44" s="428">
        <v>0</v>
      </c>
      <c r="AT44" s="429">
        <v>0</v>
      </c>
      <c r="AU44" s="435"/>
    </row>
    <row r="45" spans="1:47" x14ac:dyDescent="0.2">
      <c r="A45" s="229">
        <v>1976</v>
      </c>
      <c r="B45" s="230">
        <v>1</v>
      </c>
      <c r="C45" s="409">
        <v>30.67723204</v>
      </c>
      <c r="D45" s="410">
        <v>54.305812123999999</v>
      </c>
      <c r="E45" s="411">
        <v>13.249831503343515</v>
      </c>
      <c r="F45" s="409">
        <v>4.3064650499999999</v>
      </c>
      <c r="G45" s="410">
        <v>10.396944637000001</v>
      </c>
      <c r="H45" s="411">
        <v>0.82488025579637891</v>
      </c>
      <c r="I45" s="409">
        <v>2.6708192199999998</v>
      </c>
      <c r="J45" s="410">
        <v>4.1478943045000003</v>
      </c>
      <c r="K45" s="411">
        <v>4.631388532627585</v>
      </c>
      <c r="L45" s="412"/>
      <c r="M45" s="413"/>
      <c r="N45" s="411">
        <v>0.12435439250476811</v>
      </c>
      <c r="O45" s="409">
        <v>3.5265379999999999E-2</v>
      </c>
      <c r="P45" s="410">
        <v>0.18622640300000001</v>
      </c>
      <c r="Q45" s="411">
        <v>2.4556601517375289E-2</v>
      </c>
      <c r="R45" s="414"/>
      <c r="S45" s="415"/>
      <c r="T45" s="411">
        <v>545.11338914613191</v>
      </c>
      <c r="U45" s="409">
        <v>8.4933927811550153E-2</v>
      </c>
      <c r="V45" s="410">
        <v>9.498034751773049E-2</v>
      </c>
      <c r="W45" s="411">
        <v>6.845945794622009E-2</v>
      </c>
      <c r="X45" s="409">
        <v>2.4698495525160419E-2</v>
      </c>
      <c r="Y45" s="410">
        <v>3.0685664218169536E-2</v>
      </c>
      <c r="Z45" s="411">
        <v>2.9226080477215623E-2</v>
      </c>
      <c r="AA45" s="409">
        <v>1.7004669900000002E-2</v>
      </c>
      <c r="AB45" s="410">
        <v>4.7339926215000001E-2</v>
      </c>
      <c r="AC45" s="411">
        <v>5.7446014771161298E-3</v>
      </c>
      <c r="AD45" s="409">
        <v>1.0091111000000001E-3</v>
      </c>
      <c r="AE45" s="410">
        <v>5.2148485450000002E-3</v>
      </c>
      <c r="AF45" s="411">
        <v>5.1509771023714726E-4</v>
      </c>
      <c r="AG45" s="409">
        <v>7.9294451799999999E-2</v>
      </c>
      <c r="AH45" s="410">
        <v>0.20419567675</v>
      </c>
      <c r="AI45" s="411">
        <v>4.2656653965754104E-2</v>
      </c>
      <c r="AJ45" s="409">
        <v>7.3679369000000001E-3</v>
      </c>
      <c r="AK45" s="410">
        <v>4.2017676359999999E-2</v>
      </c>
      <c r="AL45" s="411">
        <v>4.6789811962989532E-3</v>
      </c>
      <c r="AM45" s="409">
        <v>4.5295439399999998E-2</v>
      </c>
      <c r="AN45" s="410">
        <v>0.13817152133999999</v>
      </c>
      <c r="AO45" s="411">
        <v>8.8062687364920487E-3</v>
      </c>
      <c r="AP45" s="414"/>
      <c r="AQ45" s="415"/>
      <c r="AR45" s="415"/>
      <c r="AS45" s="409">
        <v>0.18013064270000001</v>
      </c>
      <c r="AT45" s="410">
        <v>0.32637393981500001</v>
      </c>
      <c r="AU45" s="416"/>
    </row>
    <row r="46" spans="1:47" x14ac:dyDescent="0.2">
      <c r="A46" s="231">
        <v>1976</v>
      </c>
      <c r="B46" s="232">
        <v>2</v>
      </c>
      <c r="C46" s="417">
        <v>34.846556419999999</v>
      </c>
      <c r="D46" s="418">
        <v>60.3135988915</v>
      </c>
      <c r="E46" s="419">
        <v>13.28098012373844</v>
      </c>
      <c r="F46" s="417">
        <v>4.9752206299999999</v>
      </c>
      <c r="G46" s="418">
        <v>10.949322152500001</v>
      </c>
      <c r="H46" s="419">
        <v>0.82751815498906534</v>
      </c>
      <c r="I46" s="417">
        <v>3.0123376500000001</v>
      </c>
      <c r="J46" s="418">
        <v>4.2898095429999996</v>
      </c>
      <c r="K46" s="419">
        <v>4.6428905890541978</v>
      </c>
      <c r="L46" s="420"/>
      <c r="M46" s="421"/>
      <c r="N46" s="419">
        <v>0.12456100149817376</v>
      </c>
      <c r="O46" s="417">
        <v>3.5165370000000001E-2</v>
      </c>
      <c r="P46" s="418">
        <v>0.17753553399999999</v>
      </c>
      <c r="Q46" s="419">
        <v>2.4619679184476093E-2</v>
      </c>
      <c r="R46" s="422"/>
      <c r="S46" s="423"/>
      <c r="T46" s="419">
        <v>545.14028603344423</v>
      </c>
      <c r="U46" s="417">
        <v>8.4933927811550153E-2</v>
      </c>
      <c r="V46" s="418">
        <v>9.498034751773049E-2</v>
      </c>
      <c r="W46" s="419">
        <v>6.7630252505792687E-2</v>
      </c>
      <c r="X46" s="417">
        <v>2.4698495525160419E-2</v>
      </c>
      <c r="Y46" s="418">
        <v>3.0685664218169536E-2</v>
      </c>
      <c r="Z46" s="419">
        <v>2.9331081698238198E-2</v>
      </c>
      <c r="AA46" s="417">
        <v>2.2018722399999999E-2</v>
      </c>
      <c r="AB46" s="418">
        <v>5.1271216644999999E-2</v>
      </c>
      <c r="AC46" s="419">
        <v>5.7518258506886666E-3</v>
      </c>
      <c r="AD46" s="417">
        <v>1.3070232999999999E-3</v>
      </c>
      <c r="AE46" s="418">
        <v>5.5414714100000002E-3</v>
      </c>
      <c r="AF46" s="419">
        <v>5.1674357186876963E-4</v>
      </c>
      <c r="AG46" s="417">
        <v>9.5572191599999995E-2</v>
      </c>
      <c r="AH46" s="418">
        <v>0.21738054693</v>
      </c>
      <c r="AI46" s="419">
        <v>4.2756170596529322E-2</v>
      </c>
      <c r="AJ46" s="417">
        <v>9.5417090000000006E-3</v>
      </c>
      <c r="AK46" s="418">
        <v>4.4980859939999999E-2</v>
      </c>
      <c r="AL46" s="419">
        <v>4.6908195755769339E-3</v>
      </c>
      <c r="AM46" s="417">
        <v>5.8652981600000001E-2</v>
      </c>
      <c r="AN46" s="418">
        <v>0.14922361895</v>
      </c>
      <c r="AO46" s="419">
        <v>8.8318947015883584E-3</v>
      </c>
      <c r="AP46" s="422"/>
      <c r="AQ46" s="423"/>
      <c r="AR46" s="423"/>
      <c r="AS46" s="417">
        <v>0.19469297420000001</v>
      </c>
      <c r="AT46" s="418">
        <v>0.33933140977499998</v>
      </c>
      <c r="AU46" s="424"/>
    </row>
    <row r="47" spans="1:47" x14ac:dyDescent="0.2">
      <c r="A47" s="231">
        <v>1976</v>
      </c>
      <c r="B47" s="232">
        <v>3</v>
      </c>
      <c r="C47" s="417">
        <v>42.143803900000002</v>
      </c>
      <c r="D47" s="418">
        <v>67.262822560000004</v>
      </c>
      <c r="E47" s="419">
        <v>20.167152993809346</v>
      </c>
      <c r="F47" s="417">
        <v>5.77921043</v>
      </c>
      <c r="G47" s="418">
        <v>11.6161534465</v>
      </c>
      <c r="H47" s="419">
        <v>1.2306084133557256</v>
      </c>
      <c r="I47" s="417">
        <v>3.3870742100000002</v>
      </c>
      <c r="J47" s="418">
        <v>4.6600054530000001</v>
      </c>
      <c r="K47" s="419">
        <v>5.1571977172755208</v>
      </c>
      <c r="L47" s="420"/>
      <c r="M47" s="421"/>
      <c r="N47" s="419">
        <v>0.12841554431575247</v>
      </c>
      <c r="O47" s="417">
        <v>3.7065559999999997E-2</v>
      </c>
      <c r="P47" s="418">
        <v>0.1782006005</v>
      </c>
      <c r="Q47" s="419">
        <v>2.8186626589386775E-2</v>
      </c>
      <c r="R47" s="422"/>
      <c r="S47" s="423"/>
      <c r="T47" s="419">
        <v>545.60766929342651</v>
      </c>
      <c r="U47" s="417">
        <v>8.4933927811550153E-2</v>
      </c>
      <c r="V47" s="418">
        <v>9.498034751773049E-2</v>
      </c>
      <c r="W47" s="419">
        <v>0.1014600407255276</v>
      </c>
      <c r="X47" s="417">
        <v>2.4698495525160419E-2</v>
      </c>
      <c r="Y47" s="418">
        <v>3.0685664218169536E-2</v>
      </c>
      <c r="Z47" s="419">
        <v>6.0937258928487802E-2</v>
      </c>
      <c r="AA47" s="417">
        <v>2.7608964199999999E-2</v>
      </c>
      <c r="AB47" s="418">
        <v>5.570707062E-2</v>
      </c>
      <c r="AC47" s="419">
        <v>8.5867917580838594E-3</v>
      </c>
      <c r="AD47" s="417">
        <v>1.6380915999999999E-3</v>
      </c>
      <c r="AE47" s="418">
        <v>5.9224454149999998E-3</v>
      </c>
      <c r="AF47" s="419">
        <v>7.6845400731403275E-4</v>
      </c>
      <c r="AG47" s="417">
        <v>0.11393933990000001</v>
      </c>
      <c r="AH47" s="418">
        <v>0.23259523194500001</v>
      </c>
      <c r="AI47" s="419">
        <v>6.3288901825452021E-2</v>
      </c>
      <c r="AJ47" s="417">
        <v>1.19631437E-2</v>
      </c>
      <c r="AK47" s="418">
        <v>4.8363762370000001E-2</v>
      </c>
      <c r="AL47" s="419">
        <v>6.9417487922086183E-3</v>
      </c>
      <c r="AM47" s="417">
        <v>7.3541798800000002E-2</v>
      </c>
      <c r="AN47" s="418">
        <v>0.161740674015</v>
      </c>
      <c r="AO47" s="419">
        <v>1.3079390329683548E-2</v>
      </c>
      <c r="AP47" s="422"/>
      <c r="AQ47" s="423"/>
      <c r="AR47" s="423"/>
      <c r="AS47" s="417">
        <v>0.21217259999999999</v>
      </c>
      <c r="AT47" s="418">
        <v>0.35611462490500001</v>
      </c>
      <c r="AU47" s="424"/>
    </row>
    <row r="48" spans="1:47" x14ac:dyDescent="0.2">
      <c r="A48" s="231">
        <v>1976</v>
      </c>
      <c r="B48" s="232">
        <v>4</v>
      </c>
      <c r="C48" s="417">
        <v>48.752281369999999</v>
      </c>
      <c r="D48" s="418">
        <v>73.9443945525</v>
      </c>
      <c r="E48" s="419">
        <v>13.342235376075699</v>
      </c>
      <c r="F48" s="417">
        <v>6.53425747</v>
      </c>
      <c r="G48" s="418">
        <v>12.295643081</v>
      </c>
      <c r="H48" s="419">
        <v>0.83279829378236414</v>
      </c>
      <c r="I48" s="417">
        <v>3.73810603</v>
      </c>
      <c r="J48" s="418">
        <v>4.8633845139999998</v>
      </c>
      <c r="K48" s="419">
        <v>4.6479760779985204</v>
      </c>
      <c r="L48" s="420"/>
      <c r="M48" s="421"/>
      <c r="N48" s="419">
        <v>0.12457492935109446</v>
      </c>
      <c r="O48" s="417">
        <v>3.6765529999999998E-2</v>
      </c>
      <c r="P48" s="418">
        <v>0.16408918950000001</v>
      </c>
      <c r="Q48" s="419">
        <v>2.4658393875780657E-2</v>
      </c>
      <c r="R48" s="422"/>
      <c r="S48" s="423"/>
      <c r="T48" s="419">
        <v>546.08167259466143</v>
      </c>
      <c r="U48" s="417">
        <v>8.4933927811550153E-2</v>
      </c>
      <c r="V48" s="418">
        <v>9.498034751773049E-2</v>
      </c>
      <c r="W48" s="419">
        <v>6.8284165491402399E-2</v>
      </c>
      <c r="X48" s="417">
        <v>2.4698495525160419E-2</v>
      </c>
      <c r="Y48" s="418">
        <v>3.0685664218169536E-2</v>
      </c>
      <c r="Z48" s="419">
        <v>2.9765504175070914E-2</v>
      </c>
      <c r="AA48" s="417">
        <v>3.3020575599999998E-2</v>
      </c>
      <c r="AB48" s="418">
        <v>6.000637122E-2</v>
      </c>
      <c r="AC48" s="419">
        <v>5.7538981484930897E-3</v>
      </c>
      <c r="AD48" s="417">
        <v>1.9590531000000001E-3</v>
      </c>
      <c r="AE48" s="418">
        <v>6.2880617750000001E-3</v>
      </c>
      <c r="AF48" s="419">
        <v>5.20040601167636E-4</v>
      </c>
      <c r="AG48" s="417">
        <v>0.13190142460000001</v>
      </c>
      <c r="AH48" s="418">
        <v>0.247529066715</v>
      </c>
      <c r="AI48" s="419">
        <v>4.2912788649341949E-2</v>
      </c>
      <c r="AJ48" s="417">
        <v>1.4308314799999999E-2</v>
      </c>
      <c r="AK48" s="418">
        <v>5.1657573205000001E-2</v>
      </c>
      <c r="AL48" s="419">
        <v>4.7108953864002856E-3</v>
      </c>
      <c r="AM48" s="417">
        <v>8.7955970699999997E-2</v>
      </c>
      <c r="AN48" s="418">
        <v>0.173866838705</v>
      </c>
      <c r="AO48" s="419">
        <v>8.8801379769133746E-3</v>
      </c>
      <c r="AP48" s="422"/>
      <c r="AQ48" s="423"/>
      <c r="AR48" s="423"/>
      <c r="AS48" s="417">
        <v>0.22991559889999999</v>
      </c>
      <c r="AT48" s="418">
        <v>0.37344693207000002</v>
      </c>
      <c r="AU48" s="424"/>
    </row>
    <row r="49" spans="1:47" x14ac:dyDescent="0.2">
      <c r="A49" s="231">
        <v>1976</v>
      </c>
      <c r="B49" s="232">
        <v>5</v>
      </c>
      <c r="C49" s="417">
        <v>55.505541460000003</v>
      </c>
      <c r="D49" s="418">
        <v>80.464766657499993</v>
      </c>
      <c r="E49" s="419">
        <v>13.925095943831913</v>
      </c>
      <c r="F49" s="417">
        <v>7.28789569</v>
      </c>
      <c r="G49" s="418">
        <v>12.980527299</v>
      </c>
      <c r="H49" s="419">
        <v>0.85130901553654348</v>
      </c>
      <c r="I49" s="417">
        <v>4.0186013000000003</v>
      </c>
      <c r="J49" s="418">
        <v>4.9610743350000002</v>
      </c>
      <c r="K49" s="419">
        <v>4.6854137201376256</v>
      </c>
      <c r="L49" s="420"/>
      <c r="M49" s="421"/>
      <c r="N49" s="419">
        <v>0.12461297365000236</v>
      </c>
      <c r="O49" s="417">
        <v>3.5165370000000001E-2</v>
      </c>
      <c r="P49" s="418">
        <v>0.153253106</v>
      </c>
      <c r="Q49" s="419">
        <v>3.5340825197778973E-2</v>
      </c>
      <c r="R49" s="422"/>
      <c r="S49" s="423"/>
      <c r="T49" s="419">
        <v>546.48959234890742</v>
      </c>
      <c r="U49" s="417">
        <v>8.4933927811550153E-2</v>
      </c>
      <c r="V49" s="418">
        <v>9.498034751773049E-2</v>
      </c>
      <c r="W49" s="419">
        <v>6.9580967921416562E-2</v>
      </c>
      <c r="X49" s="417">
        <v>2.4698495525160419E-2</v>
      </c>
      <c r="Y49" s="418">
        <v>3.0685664218169536E-2</v>
      </c>
      <c r="Z49" s="419">
        <v>3.0006262521925068E-2</v>
      </c>
      <c r="AA49" s="417">
        <v>3.8314113300000001E-2</v>
      </c>
      <c r="AB49" s="418">
        <v>6.4398837170000001E-2</v>
      </c>
      <c r="AC49" s="419">
        <v>5.8596993615221684E-3</v>
      </c>
      <c r="AD49" s="417">
        <v>2.2741834000000001E-3</v>
      </c>
      <c r="AE49" s="418">
        <v>6.6529191499999996E-3</v>
      </c>
      <c r="AF49" s="419">
        <v>5.3160104367048653E-4</v>
      </c>
      <c r="AG49" s="417">
        <v>0.1496867465</v>
      </c>
      <c r="AH49" s="418">
        <v>0.26292928963500001</v>
      </c>
      <c r="AI49" s="419">
        <v>4.3787736185650093E-2</v>
      </c>
      <c r="AJ49" s="417">
        <v>1.66014812E-2</v>
      </c>
      <c r="AK49" s="418">
        <v>5.4993668510000003E-2</v>
      </c>
      <c r="AL49" s="419">
        <v>4.8088139257529364E-3</v>
      </c>
      <c r="AM49" s="417">
        <v>0.102058175</v>
      </c>
      <c r="AN49" s="418">
        <v>0.186223666925</v>
      </c>
      <c r="AO49" s="419">
        <v>9.0716722929562853E-3</v>
      </c>
      <c r="AP49" s="422"/>
      <c r="AQ49" s="423"/>
      <c r="AR49" s="423"/>
      <c r="AS49" s="417">
        <v>0.24818646289999999</v>
      </c>
      <c r="AT49" s="418">
        <v>0.39190743197</v>
      </c>
      <c r="AU49" s="424"/>
    </row>
    <row r="50" spans="1:47" x14ac:dyDescent="0.2">
      <c r="A50" s="231">
        <v>1976</v>
      </c>
      <c r="B50" s="232">
        <v>6</v>
      </c>
      <c r="C50" s="417">
        <v>61.636266280000001</v>
      </c>
      <c r="D50" s="418">
        <v>86.355737149500001</v>
      </c>
      <c r="E50" s="419">
        <v>13.98482349984017</v>
      </c>
      <c r="F50" s="417">
        <v>8.0217163100000004</v>
      </c>
      <c r="G50" s="418">
        <v>13.615965217499999</v>
      </c>
      <c r="H50" s="419">
        <v>0.85549518194274099</v>
      </c>
      <c r="I50" s="417">
        <v>4.2662412500000002</v>
      </c>
      <c r="J50" s="418">
        <v>5.0586247870000003</v>
      </c>
      <c r="K50" s="419">
        <v>4.6925965278303892</v>
      </c>
      <c r="L50" s="420"/>
      <c r="M50" s="421"/>
      <c r="N50" s="419">
        <v>0.12468093519455996</v>
      </c>
      <c r="O50" s="417">
        <v>3.5865439999999998E-2</v>
      </c>
      <c r="P50" s="418">
        <v>0.1542082015</v>
      </c>
      <c r="Q50" s="419">
        <v>3.5403980671338736E-2</v>
      </c>
      <c r="R50" s="422"/>
      <c r="S50" s="423"/>
      <c r="T50" s="419">
        <v>547.28281955062732</v>
      </c>
      <c r="U50" s="417">
        <v>8.4933927811550153E-2</v>
      </c>
      <c r="V50" s="418">
        <v>9.498034751773049E-2</v>
      </c>
      <c r="W50" s="419">
        <v>6.9734980940404798E-2</v>
      </c>
      <c r="X50" s="417">
        <v>2.4698495525160419E-2</v>
      </c>
      <c r="Y50" s="418">
        <v>3.0685664218169536E-2</v>
      </c>
      <c r="Z50" s="419">
        <v>3.0280887880012562E-2</v>
      </c>
      <c r="AA50" s="417">
        <v>4.3511348200000001E-2</v>
      </c>
      <c r="AB50" s="418">
        <v>6.8732974944999997E-2</v>
      </c>
      <c r="AC50" s="419">
        <v>5.8669539288676489E-3</v>
      </c>
      <c r="AD50" s="417">
        <v>2.5820316E-3</v>
      </c>
      <c r="AE50" s="418">
        <v>7.0083645550000004E-3</v>
      </c>
      <c r="AF50" s="419">
        <v>5.3421363081416215E-4</v>
      </c>
      <c r="AG50" s="417">
        <v>0.16740281260000001</v>
      </c>
      <c r="AH50" s="418">
        <v>0.27834843112000002</v>
      </c>
      <c r="AI50" s="419">
        <v>4.3930834158286879E-2</v>
      </c>
      <c r="AJ50" s="417">
        <v>1.8853992600000001E-2</v>
      </c>
      <c r="AK50" s="418">
        <v>5.8298484859999999E-2</v>
      </c>
      <c r="AL50" s="419">
        <v>4.8263430924281219E-3</v>
      </c>
      <c r="AM50" s="417">
        <v>0.1159011754</v>
      </c>
      <c r="AN50" s="418">
        <v>0.19840759014000001</v>
      </c>
      <c r="AO50" s="419">
        <v>9.1112810272889477E-3</v>
      </c>
      <c r="AP50" s="422"/>
      <c r="AQ50" s="423"/>
      <c r="AR50" s="423"/>
      <c r="AS50" s="417">
        <v>0.26720818410000002</v>
      </c>
      <c r="AT50" s="418">
        <v>0.41128612065499998</v>
      </c>
      <c r="AU50" s="424"/>
    </row>
    <row r="51" spans="1:47" x14ac:dyDescent="0.2">
      <c r="A51" s="231">
        <v>1976</v>
      </c>
      <c r="B51" s="232">
        <v>7</v>
      </c>
      <c r="C51" s="417">
        <v>56.267697779999999</v>
      </c>
      <c r="D51" s="418">
        <v>82.473806044</v>
      </c>
      <c r="E51" s="419">
        <v>28.22906392597152</v>
      </c>
      <c r="F51" s="417">
        <v>7.9339237899999997</v>
      </c>
      <c r="G51" s="418">
        <v>13.563149669</v>
      </c>
      <c r="H51" s="419">
        <v>2.295841406061756</v>
      </c>
      <c r="I51" s="417">
        <v>4.5167573499999998</v>
      </c>
      <c r="J51" s="418">
        <v>5.1567992565000003</v>
      </c>
      <c r="K51" s="419">
        <v>6.4039095048121757</v>
      </c>
      <c r="L51" s="420"/>
      <c r="M51" s="421"/>
      <c r="N51" s="419">
        <v>0.12471651670622193</v>
      </c>
      <c r="O51" s="417">
        <v>3.5065359999999997E-2</v>
      </c>
      <c r="P51" s="418">
        <v>0.14779756050000001</v>
      </c>
      <c r="Q51" s="419">
        <v>3.8933266964064316E-2</v>
      </c>
      <c r="R51" s="422"/>
      <c r="S51" s="423"/>
      <c r="T51" s="419">
        <v>547.98039640594811</v>
      </c>
      <c r="U51" s="417">
        <v>8.4933927811550153E-2</v>
      </c>
      <c r="V51" s="418">
        <v>9.498034751773049E-2</v>
      </c>
      <c r="W51" s="419">
        <v>6.3125970768637268E-2</v>
      </c>
      <c r="X51" s="417">
        <v>2.4698495525160419E-2</v>
      </c>
      <c r="Y51" s="418">
        <v>3.0685664218169536E-2</v>
      </c>
      <c r="Z51" s="419">
        <v>3.0602317884515267E-2</v>
      </c>
      <c r="AA51" s="417">
        <v>4.1023998499999999E-2</v>
      </c>
      <c r="AB51" s="418">
        <v>6.5886356854999995E-2</v>
      </c>
      <c r="AC51" s="419">
        <v>1.566168631529272E-2</v>
      </c>
      <c r="AD51" s="417">
        <v>2.4343398E-3</v>
      </c>
      <c r="AE51" s="418">
        <v>6.9295964399999996E-3</v>
      </c>
      <c r="AF51" s="419">
        <v>1.4336403795807435E-3</v>
      </c>
      <c r="AG51" s="417">
        <v>0.16132720740000001</v>
      </c>
      <c r="AH51" s="418">
        <v>0.27140204610500002</v>
      </c>
      <c r="AI51" s="419">
        <v>0.11783810813881339</v>
      </c>
      <c r="AJ51" s="417">
        <v>1.7776279999999998E-2</v>
      </c>
      <c r="AK51" s="418">
        <v>5.5949502120000001E-2</v>
      </c>
      <c r="AL51" s="419">
        <v>1.2952768277716671E-2</v>
      </c>
      <c r="AM51" s="417">
        <v>0.10927506569999999</v>
      </c>
      <c r="AN51" s="418">
        <v>0.19076269979499999</v>
      </c>
      <c r="AO51" s="419">
        <v>2.4467817123580975E-2</v>
      </c>
      <c r="AP51" s="422"/>
      <c r="AQ51" s="423"/>
      <c r="AR51" s="423"/>
      <c r="AS51" s="417">
        <v>0.27055949620000003</v>
      </c>
      <c r="AT51" s="418">
        <v>0.41835287505000002</v>
      </c>
      <c r="AU51" s="424"/>
    </row>
    <row r="52" spans="1:47" x14ac:dyDescent="0.2">
      <c r="A52" s="231">
        <v>1976</v>
      </c>
      <c r="B52" s="232">
        <v>8</v>
      </c>
      <c r="C52" s="417">
        <v>54.774058930000002</v>
      </c>
      <c r="D52" s="418">
        <v>78.284323430000001</v>
      </c>
      <c r="E52" s="419">
        <v>26.265144263601389</v>
      </c>
      <c r="F52" s="417">
        <v>8.2757844299999999</v>
      </c>
      <c r="G52" s="418">
        <v>13.979938942</v>
      </c>
      <c r="H52" s="419">
        <v>2.3535576335875072</v>
      </c>
      <c r="I52" s="417">
        <v>4.7654931700000001</v>
      </c>
      <c r="J52" s="418">
        <v>5.2560716489999999</v>
      </c>
      <c r="K52" s="419">
        <v>6.0016375916858342</v>
      </c>
      <c r="L52" s="420"/>
      <c r="M52" s="421"/>
      <c r="N52" s="419">
        <v>8.2665383152423874E-2</v>
      </c>
      <c r="O52" s="417">
        <v>3.5865439999999998E-2</v>
      </c>
      <c r="P52" s="418">
        <v>0.148682649</v>
      </c>
      <c r="Q52" s="419">
        <v>3.939066485844582E-2</v>
      </c>
      <c r="R52" s="422"/>
      <c r="S52" s="423"/>
      <c r="T52" s="419">
        <v>549.13853496078161</v>
      </c>
      <c r="U52" s="417">
        <v>8.4933927811550153E-2</v>
      </c>
      <c r="V52" s="418">
        <v>9.498034751773049E-2</v>
      </c>
      <c r="W52" s="419">
        <v>6.7158071098165906E-2</v>
      </c>
      <c r="X52" s="417">
        <v>2.4698495525160419E-2</v>
      </c>
      <c r="Y52" s="418">
        <v>3.0685664218169536E-2</v>
      </c>
      <c r="Z52" s="419">
        <v>3.8190201000672663E-2</v>
      </c>
      <c r="AA52" s="417">
        <v>4.2086727499999997E-2</v>
      </c>
      <c r="AB52" s="418">
        <v>6.7744635095000005E-2</v>
      </c>
      <c r="AC52" s="419">
        <v>1.918262910431575E-2</v>
      </c>
      <c r="AD52" s="417">
        <v>2.4978392E-3</v>
      </c>
      <c r="AE52" s="418">
        <v>7.1261759599999999E-3</v>
      </c>
      <c r="AF52" s="419">
        <v>1.4696511479531155E-3</v>
      </c>
      <c r="AG52" s="417">
        <v>0.1667577817</v>
      </c>
      <c r="AH52" s="418">
        <v>0.27956557075999999</v>
      </c>
      <c r="AI52" s="419">
        <v>0.10574363929720154</v>
      </c>
      <c r="AJ52" s="417">
        <v>1.8235781600000001E-2</v>
      </c>
      <c r="AK52" s="418">
        <v>5.7638357044999998E-2</v>
      </c>
      <c r="AL52" s="419">
        <v>1.3341612455634706E-2</v>
      </c>
      <c r="AM52" s="417">
        <v>0.1121056052</v>
      </c>
      <c r="AN52" s="418">
        <v>0.19617557720500001</v>
      </c>
      <c r="AO52" s="419">
        <v>2.805729676871101E-2</v>
      </c>
      <c r="AP52" s="422"/>
      <c r="AQ52" s="423"/>
      <c r="AR52" s="423"/>
      <c r="AS52" s="417">
        <v>0.28320551919999998</v>
      </c>
      <c r="AT52" s="418">
        <v>0.435342007955</v>
      </c>
      <c r="AU52" s="424"/>
    </row>
    <row r="53" spans="1:47" x14ac:dyDescent="0.2">
      <c r="A53" s="231">
        <v>1976</v>
      </c>
      <c r="B53" s="232">
        <v>9</v>
      </c>
      <c r="C53" s="417">
        <v>55.38969093</v>
      </c>
      <c r="D53" s="418">
        <v>78.103885263500004</v>
      </c>
      <c r="E53" s="419">
        <v>27.480681454861216</v>
      </c>
      <c r="F53" s="417">
        <v>8.7971001300000005</v>
      </c>
      <c r="G53" s="418">
        <v>14.525105139000001</v>
      </c>
      <c r="H53" s="419">
        <v>2.3671370178209146</v>
      </c>
      <c r="I53" s="417">
        <v>5.0096076299999996</v>
      </c>
      <c r="J53" s="418">
        <v>5.3559998945</v>
      </c>
      <c r="K53" s="419">
        <v>6.0704946738081169</v>
      </c>
      <c r="L53" s="420"/>
      <c r="M53" s="421"/>
      <c r="N53" s="419">
        <v>8.2664957564360916E-2</v>
      </c>
      <c r="O53" s="417">
        <v>3.3865239999999998E-2</v>
      </c>
      <c r="P53" s="418">
        <v>0.13964174500000001</v>
      </c>
      <c r="Q53" s="419">
        <v>4.3453339090181439E-2</v>
      </c>
      <c r="R53" s="422"/>
      <c r="S53" s="423"/>
      <c r="T53" s="419">
        <v>549.35412274492649</v>
      </c>
      <c r="U53" s="417">
        <v>8.4933927811550153E-2</v>
      </c>
      <c r="V53" s="418">
        <v>9.498034751773049E-2</v>
      </c>
      <c r="W53" s="419">
        <v>6.8169021698201465E-2</v>
      </c>
      <c r="X53" s="417">
        <v>2.4698495525160419E-2</v>
      </c>
      <c r="Y53" s="418">
        <v>3.0685664218169536E-2</v>
      </c>
      <c r="Z53" s="419">
        <v>3.8890397610185465E-2</v>
      </c>
      <c r="AA53" s="417">
        <v>4.4354987300000003E-2</v>
      </c>
      <c r="AB53" s="418">
        <v>7.04863248E-2</v>
      </c>
      <c r="AC53" s="419">
        <v>1.925241423299779E-2</v>
      </c>
      <c r="AD53" s="417">
        <v>2.6321478999999999E-3</v>
      </c>
      <c r="AE53" s="418">
        <v>7.3700273199999999E-3</v>
      </c>
      <c r="AF53" s="419">
        <v>1.4781313998626173E-3</v>
      </c>
      <c r="AG53" s="417">
        <v>0.17643222980000001</v>
      </c>
      <c r="AH53" s="418">
        <v>0.290838115555</v>
      </c>
      <c r="AI53" s="419">
        <v>0.10603959328423776</v>
      </c>
      <c r="AJ53" s="417">
        <v>1.92187326E-2</v>
      </c>
      <c r="AK53" s="418">
        <v>5.9955760655000002E-2</v>
      </c>
      <c r="AL53" s="419">
        <v>1.3379485723185904E-2</v>
      </c>
      <c r="AM53" s="417">
        <v>0.11814751499999999</v>
      </c>
      <c r="AN53" s="418">
        <v>0.20399546081</v>
      </c>
      <c r="AO53" s="419">
        <v>2.8229287608428247E-2</v>
      </c>
      <c r="AP53" s="422"/>
      <c r="AQ53" s="423"/>
      <c r="AR53" s="423"/>
      <c r="AS53" s="417">
        <v>0.30036062930000001</v>
      </c>
      <c r="AT53" s="418">
        <v>0.45561489785499998</v>
      </c>
      <c r="AU53" s="424"/>
    </row>
    <row r="54" spans="1:47" x14ac:dyDescent="0.2">
      <c r="A54" s="231">
        <v>1976</v>
      </c>
      <c r="B54" s="232">
        <v>10</v>
      </c>
      <c r="C54" s="417">
        <v>57.155370619999999</v>
      </c>
      <c r="D54" s="418">
        <v>79.662295499999999</v>
      </c>
      <c r="E54" s="419">
        <v>27.724895538468264</v>
      </c>
      <c r="F54" s="417">
        <v>9.41155309</v>
      </c>
      <c r="G54" s="418">
        <v>15.110589086499999</v>
      </c>
      <c r="H54" s="419">
        <v>2.3828523102237074</v>
      </c>
      <c r="I54" s="417">
        <v>5.2586740699999996</v>
      </c>
      <c r="J54" s="418">
        <v>5.4586303454999996</v>
      </c>
      <c r="K54" s="419">
        <v>6.0855149109867357</v>
      </c>
      <c r="L54" s="420"/>
      <c r="M54" s="421"/>
      <c r="N54" s="419">
        <v>8.2672290981397556E-2</v>
      </c>
      <c r="O54" s="417">
        <v>3.1364990000000002E-2</v>
      </c>
      <c r="P54" s="418">
        <v>0.1290356845</v>
      </c>
      <c r="Q54" s="419">
        <v>4.3582908322496894E-2</v>
      </c>
      <c r="R54" s="422"/>
      <c r="S54" s="423"/>
      <c r="T54" s="419">
        <v>549.32534020260789</v>
      </c>
      <c r="U54" s="417">
        <v>8.4933927811550153E-2</v>
      </c>
      <c r="V54" s="418">
        <v>9.498034751773049E-2</v>
      </c>
      <c r="W54" s="419">
        <v>6.9462368198275892E-2</v>
      </c>
      <c r="X54" s="417">
        <v>2.4698495525160419E-2</v>
      </c>
      <c r="Y54" s="418">
        <v>3.0685664218169536E-2</v>
      </c>
      <c r="Z54" s="419">
        <v>3.9680462695935115E-2</v>
      </c>
      <c r="AA54" s="417">
        <v>4.7123865399999999E-2</v>
      </c>
      <c r="AB54" s="418">
        <v>7.349557273E-2</v>
      </c>
      <c r="AC54" s="419">
        <v>1.934178247262159E-2</v>
      </c>
      <c r="AD54" s="417">
        <v>2.7971569000000002E-3</v>
      </c>
      <c r="AE54" s="418">
        <v>7.6257327200000002E-3</v>
      </c>
      <c r="AF54" s="419">
        <v>1.4879471811727414E-3</v>
      </c>
      <c r="AG54" s="417">
        <v>0.1882396358</v>
      </c>
      <c r="AH54" s="418">
        <v>0.30332242371000001</v>
      </c>
      <c r="AI54" s="419">
        <v>0.10644789335834569</v>
      </c>
      <c r="AJ54" s="417">
        <v>2.0418982700000001E-2</v>
      </c>
      <c r="AK54" s="418">
        <v>6.247120305E-2</v>
      </c>
      <c r="AL54" s="419">
        <v>1.3431501074469328E-2</v>
      </c>
      <c r="AM54" s="417">
        <v>0.12552255130000001</v>
      </c>
      <c r="AN54" s="418">
        <v>0.21253716037000001</v>
      </c>
      <c r="AO54" s="419">
        <v>2.8426238207817565E-2</v>
      </c>
      <c r="AP54" s="422"/>
      <c r="AQ54" s="423"/>
      <c r="AR54" s="423"/>
      <c r="AS54" s="417">
        <v>0.32088630350000003</v>
      </c>
      <c r="AT54" s="418">
        <v>0.47814376826999999</v>
      </c>
      <c r="AU54" s="424"/>
    </row>
    <row r="55" spans="1:47" x14ac:dyDescent="0.2">
      <c r="A55" s="231">
        <v>1976</v>
      </c>
      <c r="B55" s="232">
        <v>11</v>
      </c>
      <c r="C55" s="417">
        <v>59.310364239999998</v>
      </c>
      <c r="D55" s="418">
        <v>82.151102472999995</v>
      </c>
      <c r="E55" s="419">
        <v>27.952728932913878</v>
      </c>
      <c r="F55" s="417">
        <v>10.09807859</v>
      </c>
      <c r="G55" s="418">
        <v>15.755473623</v>
      </c>
      <c r="H55" s="419">
        <v>2.3998511058312486</v>
      </c>
      <c r="I55" s="417">
        <v>5.5084491399999997</v>
      </c>
      <c r="J55" s="418">
        <v>5.5645659795000002</v>
      </c>
      <c r="K55" s="419">
        <v>6.1044013675832449</v>
      </c>
      <c r="L55" s="420"/>
      <c r="M55" s="421"/>
      <c r="N55" s="419">
        <v>8.2723497245967142E-2</v>
      </c>
      <c r="O55" s="417">
        <v>2.986484E-2</v>
      </c>
      <c r="P55" s="418">
        <v>0.12293507450000001</v>
      </c>
      <c r="Q55" s="419">
        <v>5.1877047629189835E-2</v>
      </c>
      <c r="R55" s="422"/>
      <c r="S55" s="423"/>
      <c r="T55" s="419">
        <v>550.42107463418881</v>
      </c>
      <c r="U55" s="417">
        <v>8.4933927811550153E-2</v>
      </c>
      <c r="V55" s="418">
        <v>9.498034751773049E-2</v>
      </c>
      <c r="W55" s="419">
        <v>7.0469285362595155E-2</v>
      </c>
      <c r="X55" s="417">
        <v>2.4698495525160419E-2</v>
      </c>
      <c r="Y55" s="418">
        <v>3.0685664218169536E-2</v>
      </c>
      <c r="Z55" s="419">
        <v>4.0499575889673026E-2</v>
      </c>
      <c r="AA55" s="417">
        <v>5.0024021600000003E-2</v>
      </c>
      <c r="AB55" s="418">
        <v>7.6677482214999995E-2</v>
      </c>
      <c r="AC55" s="419">
        <v>1.9441048112363926E-2</v>
      </c>
      <c r="AD55" s="417">
        <v>2.9686360000000002E-3</v>
      </c>
      <c r="AE55" s="418">
        <v>7.8864871899999994E-3</v>
      </c>
      <c r="AF55" s="419">
        <v>1.4985624117075931E-3</v>
      </c>
      <c r="AG55" s="417">
        <v>0.20109824039999999</v>
      </c>
      <c r="AH55" s="418">
        <v>0.31674939394500001</v>
      </c>
      <c r="AI55" s="419">
        <v>0.10690938211803611</v>
      </c>
      <c r="AJ55" s="417">
        <v>2.1675928600000002E-2</v>
      </c>
      <c r="AK55" s="418">
        <v>6.514433335E-2</v>
      </c>
      <c r="AL55" s="419">
        <v>1.349030037441349E-2</v>
      </c>
      <c r="AM55" s="417">
        <v>0.1332475628</v>
      </c>
      <c r="AN55" s="418">
        <v>0.22154984063499999</v>
      </c>
      <c r="AO55" s="419">
        <v>2.8638435132593915E-2</v>
      </c>
      <c r="AP55" s="422"/>
      <c r="AQ55" s="423"/>
      <c r="AR55" s="423"/>
      <c r="AS55" s="417">
        <v>0.34436505579999999</v>
      </c>
      <c r="AT55" s="418">
        <v>0.50290443029499998</v>
      </c>
      <c r="AU55" s="424"/>
    </row>
    <row r="56" spans="1:47" x14ac:dyDescent="0.2">
      <c r="A56" s="231">
        <v>1976</v>
      </c>
      <c r="B56" s="232">
        <v>12</v>
      </c>
      <c r="C56" s="417">
        <v>61.659352169999998</v>
      </c>
      <c r="D56" s="418">
        <v>84.868369607000005</v>
      </c>
      <c r="E56" s="419">
        <v>39.033795586210658</v>
      </c>
      <c r="F56" s="417">
        <v>10.854054250000001</v>
      </c>
      <c r="G56" s="418">
        <v>16.446017605000002</v>
      </c>
      <c r="H56" s="419">
        <v>3.08047269439257</v>
      </c>
      <c r="I56" s="417">
        <v>5.7564669300000002</v>
      </c>
      <c r="J56" s="418">
        <v>5.6744672960000004</v>
      </c>
      <c r="K56" s="419">
        <v>6.8974528610569648</v>
      </c>
      <c r="L56" s="420"/>
      <c r="M56" s="421"/>
      <c r="N56" s="419">
        <v>8.5371932407319065E-2</v>
      </c>
      <c r="O56" s="417">
        <v>2.9964850000000001E-2</v>
      </c>
      <c r="P56" s="418">
        <v>0.12293507450000001</v>
      </c>
      <c r="Q56" s="419">
        <v>6.0533016334808246E-2</v>
      </c>
      <c r="R56" s="422"/>
      <c r="S56" s="423"/>
      <c r="T56" s="419">
        <v>551.17145179486249</v>
      </c>
      <c r="U56" s="417">
        <v>8.4933927811550153E-2</v>
      </c>
      <c r="V56" s="418">
        <v>9.498034751773049E-2</v>
      </c>
      <c r="W56" s="419">
        <v>0.10532859784717585</v>
      </c>
      <c r="X56" s="417">
        <v>2.4698495525160419E-2</v>
      </c>
      <c r="Y56" s="418">
        <v>3.0685664218169536E-2</v>
      </c>
      <c r="Z56" s="419">
        <v>7.2817382532953473E-2</v>
      </c>
      <c r="AA56" s="417">
        <v>5.2984368800000001E-2</v>
      </c>
      <c r="AB56" s="418">
        <v>7.9877473325000004E-2</v>
      </c>
      <c r="AC56" s="419">
        <v>2.4960915291049282E-2</v>
      </c>
      <c r="AD56" s="417">
        <v>3.1444031000000001E-3</v>
      </c>
      <c r="AE56" s="418">
        <v>8.14452752E-3</v>
      </c>
      <c r="AF56" s="419">
        <v>1.9235640099417039E-3</v>
      </c>
      <c r="AG56" s="417">
        <v>0.21483340279999999</v>
      </c>
      <c r="AH56" s="418">
        <v>0.33063608084000001</v>
      </c>
      <c r="AI56" s="419">
        <v>0.13644728670547024</v>
      </c>
      <c r="AJ56" s="417">
        <v>2.2958106999999998E-2</v>
      </c>
      <c r="AK56" s="418">
        <v>6.7810400425E-2</v>
      </c>
      <c r="AL56" s="419">
        <v>1.7229818386699562E-2</v>
      </c>
      <c r="AM56" s="417">
        <v>0.14113369319999999</v>
      </c>
      <c r="AN56" s="418">
        <v>0.23059501536999999</v>
      </c>
      <c r="AO56" s="419">
        <v>3.6730292298814533E-2</v>
      </c>
      <c r="AP56" s="422"/>
      <c r="AQ56" s="423"/>
      <c r="AR56" s="423"/>
      <c r="AS56" s="417">
        <v>0.37092706339999998</v>
      </c>
      <c r="AT56" s="418">
        <v>0.52977384524000004</v>
      </c>
      <c r="AU56" s="424"/>
    </row>
    <row r="57" spans="1:47" x14ac:dyDescent="0.2">
      <c r="A57" s="231">
        <v>1976</v>
      </c>
      <c r="B57" s="232">
        <v>13</v>
      </c>
      <c r="C57" s="417">
        <v>60.979240609999998</v>
      </c>
      <c r="D57" s="418">
        <v>86.720964234500002</v>
      </c>
      <c r="E57" s="419">
        <v>39.729378002838303</v>
      </c>
      <c r="F57" s="417">
        <v>9.9501108800000004</v>
      </c>
      <c r="G57" s="418">
        <v>14.5532467285</v>
      </c>
      <c r="H57" s="419">
        <v>3.1050031895326433</v>
      </c>
      <c r="I57" s="417">
        <v>5.9848814099999998</v>
      </c>
      <c r="J57" s="418">
        <v>5.7893774755000003</v>
      </c>
      <c r="K57" s="419">
        <v>6.9237489443905265</v>
      </c>
      <c r="L57" s="420"/>
      <c r="M57" s="421"/>
      <c r="N57" s="419">
        <v>8.2425245123516427E-2</v>
      </c>
      <c r="O57" s="417">
        <v>2.538752E-2</v>
      </c>
      <c r="P57" s="418">
        <v>0.116122247</v>
      </c>
      <c r="Q57" s="419">
        <v>6.1157078189285709E-2</v>
      </c>
      <c r="R57" s="422"/>
      <c r="S57" s="423"/>
      <c r="T57" s="419">
        <v>552.31836012221902</v>
      </c>
      <c r="U57" s="417">
        <v>8.4933927811550153E-2</v>
      </c>
      <c r="V57" s="418">
        <v>9.498034751773049E-2</v>
      </c>
      <c r="W57" s="419">
        <v>0.10688555103416357</v>
      </c>
      <c r="X57" s="417">
        <v>2.4698495525160419E-2</v>
      </c>
      <c r="Y57" s="418">
        <v>3.0685664218169536E-2</v>
      </c>
      <c r="Z57" s="419">
        <v>7.5432250059359218E-2</v>
      </c>
      <c r="AA57" s="417">
        <v>5.4448218299999997E-2</v>
      </c>
      <c r="AB57" s="418">
        <v>8.2209656315000004E-2</v>
      </c>
      <c r="AC57" s="419">
        <v>2.5411865936776131E-2</v>
      </c>
      <c r="AD57" s="417">
        <v>3.2309436999999998E-3</v>
      </c>
      <c r="AE57" s="418">
        <v>8.3467131599999998E-3</v>
      </c>
      <c r="AF57" s="419">
        <v>1.9389075166834989E-3</v>
      </c>
      <c r="AG57" s="417">
        <v>0.2097921844</v>
      </c>
      <c r="AH57" s="418">
        <v>0.31792438722499999</v>
      </c>
      <c r="AI57" s="419">
        <v>0.13501590499022351</v>
      </c>
      <c r="AJ57" s="417">
        <v>2.3592161E-2</v>
      </c>
      <c r="AK57" s="418">
        <v>6.9943729189999998E-2</v>
      </c>
      <c r="AL57" s="419">
        <v>1.7554171722686824E-2</v>
      </c>
      <c r="AM57" s="417">
        <v>0.14503317069999999</v>
      </c>
      <c r="AN57" s="418">
        <v>0.23727413851500001</v>
      </c>
      <c r="AO57" s="419">
        <v>3.760103706313523E-2</v>
      </c>
      <c r="AP57" s="422"/>
      <c r="AQ57" s="423"/>
      <c r="AR57" s="423"/>
      <c r="AS57" s="417">
        <v>0.33114127040000002</v>
      </c>
      <c r="AT57" s="418">
        <v>0.45117959565999999</v>
      </c>
      <c r="AU57" s="424"/>
    </row>
    <row r="58" spans="1:47" x14ac:dyDescent="0.2">
      <c r="A58" s="231">
        <v>1976</v>
      </c>
      <c r="B58" s="232">
        <v>14</v>
      </c>
      <c r="C58" s="417">
        <v>62.85158646</v>
      </c>
      <c r="D58" s="418">
        <v>89.856082530500004</v>
      </c>
      <c r="E58" s="419">
        <v>40.940823567329943</v>
      </c>
      <c r="F58" s="417">
        <v>10.58178152</v>
      </c>
      <c r="G58" s="418">
        <v>15.1133976595</v>
      </c>
      <c r="H58" s="419">
        <v>3.1820425917511175</v>
      </c>
      <c r="I58" s="417">
        <v>6.2149935799999998</v>
      </c>
      <c r="J58" s="418">
        <v>5.9093088675000001</v>
      </c>
      <c r="K58" s="419">
        <v>7.0101318175597838</v>
      </c>
      <c r="L58" s="420"/>
      <c r="M58" s="421"/>
      <c r="N58" s="419">
        <v>8.2706459828174692E-2</v>
      </c>
      <c r="O58" s="417">
        <v>2.5287509999999999E-2</v>
      </c>
      <c r="P58" s="418">
        <v>0.116022237</v>
      </c>
      <c r="Q58" s="419">
        <v>6.2177929140107176E-2</v>
      </c>
      <c r="R58" s="422"/>
      <c r="S58" s="423"/>
      <c r="T58" s="419">
        <v>553.26678686975117</v>
      </c>
      <c r="U58" s="417">
        <v>8.4933927811550153E-2</v>
      </c>
      <c r="V58" s="418">
        <v>9.498034751773049E-2</v>
      </c>
      <c r="W58" s="419">
        <v>0.11047711730299797</v>
      </c>
      <c r="X58" s="417">
        <v>2.4698495525160419E-2</v>
      </c>
      <c r="Y58" s="418">
        <v>3.0685664218169536E-2</v>
      </c>
      <c r="Z58" s="419">
        <v>7.9143237945282205E-2</v>
      </c>
      <c r="AA58" s="417">
        <v>5.7255803299999998E-2</v>
      </c>
      <c r="AB58" s="418">
        <v>8.5151225634999994E-2</v>
      </c>
      <c r="AC58" s="419">
        <v>2.5997907001933825E-2</v>
      </c>
      <c r="AD58" s="417">
        <v>3.3979636000000001E-3</v>
      </c>
      <c r="AE58" s="418">
        <v>8.5809925600000003E-3</v>
      </c>
      <c r="AF58" s="419">
        <v>1.987008194988957E-3</v>
      </c>
      <c r="AG58" s="417">
        <v>0.222243625</v>
      </c>
      <c r="AH58" s="418">
        <v>0.33001932905499998</v>
      </c>
      <c r="AI58" s="419">
        <v>0.13802215051093192</v>
      </c>
      <c r="AJ58" s="417">
        <v>2.4809174999999999E-2</v>
      </c>
      <c r="AK58" s="418">
        <v>7.2331661259999999E-2</v>
      </c>
      <c r="AL58" s="419">
        <v>1.7942607205883903E-2</v>
      </c>
      <c r="AM58" s="417">
        <v>0.15250950930000001</v>
      </c>
      <c r="AN58" s="418">
        <v>0.24556614868000001</v>
      </c>
      <c r="AO58" s="419">
        <v>3.8536324777292859E-2</v>
      </c>
      <c r="AP58" s="422"/>
      <c r="AQ58" s="423"/>
      <c r="AR58" s="423"/>
      <c r="AS58" s="417">
        <v>0.3519361043</v>
      </c>
      <c r="AT58" s="418">
        <v>0.46999680513999997</v>
      </c>
      <c r="AU58" s="424"/>
    </row>
    <row r="59" spans="1:47" x14ac:dyDescent="0.2">
      <c r="A59" s="231">
        <v>1976</v>
      </c>
      <c r="B59" s="232">
        <v>15</v>
      </c>
      <c r="C59" s="417">
        <v>64.942901950000007</v>
      </c>
      <c r="D59" s="418">
        <v>93.145167266499996</v>
      </c>
      <c r="E59" s="419">
        <v>41.375240975243955</v>
      </c>
      <c r="F59" s="417">
        <v>11.24629418</v>
      </c>
      <c r="G59" s="418">
        <v>15.6989194715</v>
      </c>
      <c r="H59" s="419">
        <v>3.2093680228876069</v>
      </c>
      <c r="I59" s="417">
        <v>6.4541000300000002</v>
      </c>
      <c r="J59" s="418">
        <v>6.037202948</v>
      </c>
      <c r="K59" s="419">
        <v>7.0432101585338573</v>
      </c>
      <c r="L59" s="420"/>
      <c r="M59" s="421"/>
      <c r="N59" s="419">
        <v>8.2830652504749885E-2</v>
      </c>
      <c r="O59" s="417">
        <v>2.5287509999999999E-2</v>
      </c>
      <c r="P59" s="418">
        <v>0.116022237</v>
      </c>
      <c r="Q59" s="419">
        <v>6.2543530249513993E-2</v>
      </c>
      <c r="R59" s="422"/>
      <c r="S59" s="423"/>
      <c r="T59" s="419">
        <v>554.74580754089345</v>
      </c>
      <c r="U59" s="417">
        <v>8.4933927811550153E-2</v>
      </c>
      <c r="V59" s="418">
        <v>9.498034751773049E-2</v>
      </c>
      <c r="W59" s="419">
        <v>0.11155784303840544</v>
      </c>
      <c r="X59" s="417">
        <v>2.4698495525160419E-2</v>
      </c>
      <c r="Y59" s="418">
        <v>3.0685664218169536E-2</v>
      </c>
      <c r="Z59" s="419">
        <v>8.0427330902995489E-2</v>
      </c>
      <c r="AA59" s="417">
        <v>6.0162067399999998E-2</v>
      </c>
      <c r="AB59" s="418">
        <v>8.8145954104999993E-2</v>
      </c>
      <c r="AC59" s="419">
        <v>2.6171010974330219E-2</v>
      </c>
      <c r="AD59" s="417">
        <v>3.5705053E-3</v>
      </c>
      <c r="AE59" s="418">
        <v>8.8148447500000001E-3</v>
      </c>
      <c r="AF59" s="419">
        <v>2.004072223254993E-3</v>
      </c>
      <c r="AG59" s="417">
        <v>0.2352114411</v>
      </c>
      <c r="AH59" s="418">
        <v>0.34246435772</v>
      </c>
      <c r="AI59" s="419">
        <v>0.13889766192887326</v>
      </c>
      <c r="AJ59" s="417">
        <v>2.6067903100000001E-2</v>
      </c>
      <c r="AK59" s="418">
        <v>7.4720604785000005E-2</v>
      </c>
      <c r="AL59" s="419">
        <v>1.8052964928145392E-2</v>
      </c>
      <c r="AM59" s="417">
        <v>0.16025233119999999</v>
      </c>
      <c r="AN59" s="418">
        <v>0.253983139355</v>
      </c>
      <c r="AO59" s="419">
        <v>3.887258812075229E-2</v>
      </c>
      <c r="AP59" s="422"/>
      <c r="AQ59" s="423"/>
      <c r="AR59" s="423"/>
      <c r="AS59" s="417">
        <v>0.37429419479999998</v>
      </c>
      <c r="AT59" s="418">
        <v>0.49047032801000001</v>
      </c>
      <c r="AU59" s="424"/>
    </row>
    <row r="60" spans="1:47" x14ac:dyDescent="0.2">
      <c r="A60" s="231">
        <v>1976</v>
      </c>
      <c r="B60" s="232">
        <v>16</v>
      </c>
      <c r="C60" s="417">
        <v>67.000720319999999</v>
      </c>
      <c r="D60" s="418">
        <v>96.468901386499994</v>
      </c>
      <c r="E60" s="419">
        <v>42.286681631780098</v>
      </c>
      <c r="F60" s="417">
        <v>11.905319840000001</v>
      </c>
      <c r="G60" s="418">
        <v>16.297992409999999</v>
      </c>
      <c r="H60" s="419">
        <v>3.2689241670463738</v>
      </c>
      <c r="I60" s="417">
        <v>6.6996224099999999</v>
      </c>
      <c r="J60" s="418">
        <v>6.1732930745000001</v>
      </c>
      <c r="K60" s="419">
        <v>7.1109754328383197</v>
      </c>
      <c r="L60" s="420"/>
      <c r="M60" s="421"/>
      <c r="N60" s="419">
        <v>8.3235254186853139E-2</v>
      </c>
      <c r="O60" s="417">
        <v>2.5287509999999999E-2</v>
      </c>
      <c r="P60" s="418">
        <v>0.116022237</v>
      </c>
      <c r="Q60" s="419">
        <v>8.1646709584809365E-2</v>
      </c>
      <c r="R60" s="422"/>
      <c r="S60" s="423"/>
      <c r="T60" s="419">
        <v>556.30060861720642</v>
      </c>
      <c r="U60" s="417">
        <v>8.4933927811550153E-2</v>
      </c>
      <c r="V60" s="418">
        <v>9.498034751773049E-2</v>
      </c>
      <c r="W60" s="419">
        <v>0.11102538353527559</v>
      </c>
      <c r="X60" s="417">
        <v>2.4698495525160419E-2</v>
      </c>
      <c r="Y60" s="418">
        <v>3.0685664218169536E-2</v>
      </c>
      <c r="Z60" s="419">
        <v>8.3042375324300949E-2</v>
      </c>
      <c r="AA60" s="417">
        <v>6.3030360999999993E-2</v>
      </c>
      <c r="AB60" s="418">
        <v>9.1143110925000007E-2</v>
      </c>
      <c r="AC60" s="419">
        <v>2.6497113047359563E-2</v>
      </c>
      <c r="AD60" s="417">
        <v>3.7410782000000002E-3</v>
      </c>
      <c r="AE60" s="418">
        <v>9.0460710400000009E-3</v>
      </c>
      <c r="AF60" s="419">
        <v>2.0412785501074029E-3</v>
      </c>
      <c r="AG60" s="417">
        <v>0.2480422203</v>
      </c>
      <c r="AH60" s="418">
        <v>0.35504179531500002</v>
      </c>
      <c r="AI60" s="419">
        <v>0.14119143789694902</v>
      </c>
      <c r="AJ60" s="417">
        <v>2.7311128E-2</v>
      </c>
      <c r="AK60" s="418">
        <v>7.7079428180000006E-2</v>
      </c>
      <c r="AL60" s="419">
        <v>1.8374851542231188E-2</v>
      </c>
      <c r="AM60" s="417">
        <v>0.1678939827</v>
      </c>
      <c r="AN60" s="418">
        <v>0.26239084809000002</v>
      </c>
      <c r="AO60" s="419">
        <v>3.9574278726787482E-2</v>
      </c>
      <c r="AP60" s="422"/>
      <c r="AQ60" s="423"/>
      <c r="AR60" s="423"/>
      <c r="AS60" s="417">
        <v>0.39702171200000003</v>
      </c>
      <c r="AT60" s="418">
        <v>0.51235019722999997</v>
      </c>
      <c r="AU60" s="424"/>
    </row>
    <row r="61" spans="1:47" x14ac:dyDescent="0.2">
      <c r="A61" s="231">
        <v>1976</v>
      </c>
      <c r="B61" s="232">
        <v>17</v>
      </c>
      <c r="C61" s="417">
        <v>66.146166359999995</v>
      </c>
      <c r="D61" s="418">
        <v>98.796106064499995</v>
      </c>
      <c r="E61" s="419">
        <v>42.560657547804169</v>
      </c>
      <c r="F61" s="417">
        <v>9.7697468300000008</v>
      </c>
      <c r="G61" s="418">
        <v>13.0205409785</v>
      </c>
      <c r="H61" s="419">
        <v>3.1639027947047698</v>
      </c>
      <c r="I61" s="417">
        <v>6.9521320099999997</v>
      </c>
      <c r="J61" s="418">
        <v>6.3191403604999996</v>
      </c>
      <c r="K61" s="419">
        <v>6.9052415278209711</v>
      </c>
      <c r="L61" s="420"/>
      <c r="M61" s="421"/>
      <c r="N61" s="419">
        <v>5.7195377180079859E-2</v>
      </c>
      <c r="O61" s="417">
        <v>2.5287509999999999E-2</v>
      </c>
      <c r="P61" s="418">
        <v>0.116022237</v>
      </c>
      <c r="Q61" s="419">
        <v>8.1370678303050573E-2</v>
      </c>
      <c r="R61" s="422"/>
      <c r="S61" s="423"/>
      <c r="T61" s="419">
        <v>557.93892228810955</v>
      </c>
      <c r="U61" s="417">
        <v>8.4933927811550153E-2</v>
      </c>
      <c r="V61" s="418">
        <v>9.498034751773049E-2</v>
      </c>
      <c r="W61" s="419">
        <v>0.10905065917209497</v>
      </c>
      <c r="X61" s="417">
        <v>2.4698495525160419E-2</v>
      </c>
      <c r="Y61" s="418">
        <v>3.0685664218169536E-2</v>
      </c>
      <c r="Z61" s="419">
        <v>8.5647299852910266E-2</v>
      </c>
      <c r="AA61" s="417">
        <v>6.4251755300000005E-2</v>
      </c>
      <c r="AB61" s="418">
        <v>9.3642415884999997E-2</v>
      </c>
      <c r="AC61" s="419">
        <v>2.5684289976885901E-2</v>
      </c>
      <c r="AD61" s="417">
        <v>3.8128321E-3</v>
      </c>
      <c r="AE61" s="418">
        <v>9.2441105950000005E-3</v>
      </c>
      <c r="AF61" s="419">
        <v>1.9757088884219372E-3</v>
      </c>
      <c r="AG61" s="417">
        <v>0.23474889309999999</v>
      </c>
      <c r="AH61" s="418">
        <v>0.33450632661000002</v>
      </c>
      <c r="AI61" s="419">
        <v>0.13619832611893254</v>
      </c>
      <c r="AJ61" s="417">
        <v>2.7840635700000001E-2</v>
      </c>
      <c r="AK61" s="418">
        <v>7.9244711900000001E-2</v>
      </c>
      <c r="AL61" s="419">
        <v>1.8614785038873722E-2</v>
      </c>
      <c r="AM61" s="417">
        <v>0.1711459572</v>
      </c>
      <c r="AN61" s="418">
        <v>0.26947060616500002</v>
      </c>
      <c r="AO61" s="419">
        <v>3.9424018701407861E-2</v>
      </c>
      <c r="AP61" s="422"/>
      <c r="AQ61" s="423"/>
      <c r="AR61" s="423"/>
      <c r="AS61" s="417">
        <v>0.3384239638</v>
      </c>
      <c r="AT61" s="418">
        <v>0.40401879942500002</v>
      </c>
      <c r="AU61" s="424"/>
    </row>
    <row r="62" spans="1:47" x14ac:dyDescent="0.2">
      <c r="A62" s="231">
        <v>1976</v>
      </c>
      <c r="B62" s="232">
        <v>18</v>
      </c>
      <c r="C62" s="417">
        <v>67.981028370000004</v>
      </c>
      <c r="D62" s="418">
        <v>102.61206573050001</v>
      </c>
      <c r="E62" s="419">
        <v>42.927240526528784</v>
      </c>
      <c r="F62" s="417">
        <v>10.19826922</v>
      </c>
      <c r="G62" s="418">
        <v>13.5532109275</v>
      </c>
      <c r="H62" s="419">
        <v>3.0623884369549805</v>
      </c>
      <c r="I62" s="417">
        <v>7.2128103100000001</v>
      </c>
      <c r="J62" s="418">
        <v>6.4763338859999999</v>
      </c>
      <c r="K62" s="419">
        <v>6.6994153556145291</v>
      </c>
      <c r="L62" s="420"/>
      <c r="M62" s="421"/>
      <c r="N62" s="419">
        <v>3.0729444607614745E-2</v>
      </c>
      <c r="O62" s="417">
        <v>2.5287509999999999E-2</v>
      </c>
      <c r="P62" s="418">
        <v>0.116022237</v>
      </c>
      <c r="Q62" s="419">
        <v>8.1252943793285029E-2</v>
      </c>
      <c r="R62" s="422"/>
      <c r="S62" s="423"/>
      <c r="T62" s="419">
        <v>559.63793172461999</v>
      </c>
      <c r="U62" s="417">
        <v>8.4933927811550153E-2</v>
      </c>
      <c r="V62" s="418">
        <v>9.498034751773049E-2</v>
      </c>
      <c r="W62" s="419">
        <v>0.10762574036532499</v>
      </c>
      <c r="X62" s="417">
        <v>2.4698495525160419E-2</v>
      </c>
      <c r="Y62" s="418">
        <v>3.0685664218169536E-2</v>
      </c>
      <c r="Z62" s="419">
        <v>8.8776176476497257E-2</v>
      </c>
      <c r="AA62" s="417">
        <v>6.6998190400000004E-2</v>
      </c>
      <c r="AB62" s="418">
        <v>9.7021337085000006E-2</v>
      </c>
      <c r="AC62" s="419">
        <v>2.4866421640145377E-2</v>
      </c>
      <c r="AD62" s="417">
        <v>3.9756977000000001E-3</v>
      </c>
      <c r="AE62" s="418">
        <v>9.4917504650000005E-3</v>
      </c>
      <c r="AF62" s="419">
        <v>1.9122874095560819E-3</v>
      </c>
      <c r="AG62" s="417">
        <v>0.24528704160000001</v>
      </c>
      <c r="AH62" s="418">
        <v>0.347547872225</v>
      </c>
      <c r="AI62" s="419">
        <v>0.1316575202270055</v>
      </c>
      <c r="AJ62" s="417">
        <v>2.9030595999999999E-2</v>
      </c>
      <c r="AK62" s="418">
        <v>8.1917534789999996E-2</v>
      </c>
      <c r="AL62" s="419">
        <v>1.8890856207205667E-2</v>
      </c>
      <c r="AM62" s="417">
        <v>0.17846405279999999</v>
      </c>
      <c r="AN62" s="418">
        <v>0.27891815641000001</v>
      </c>
      <c r="AO62" s="419">
        <v>3.9101039357634128E-2</v>
      </c>
      <c r="AP62" s="422"/>
      <c r="AQ62" s="423"/>
      <c r="AR62" s="423"/>
      <c r="AS62" s="417">
        <v>0.35599916320000002</v>
      </c>
      <c r="AT62" s="418">
        <v>0.42669523231000001</v>
      </c>
      <c r="AU62" s="424"/>
    </row>
    <row r="63" spans="1:47" x14ac:dyDescent="0.2">
      <c r="A63" s="231">
        <v>1976</v>
      </c>
      <c r="B63" s="232">
        <v>19</v>
      </c>
      <c r="C63" s="417">
        <v>69.49599954</v>
      </c>
      <c r="D63" s="418">
        <v>106.1827344835</v>
      </c>
      <c r="E63" s="419">
        <v>43.674412229344718</v>
      </c>
      <c r="F63" s="417">
        <v>10.581921510000001</v>
      </c>
      <c r="G63" s="418">
        <v>14.065516802499999</v>
      </c>
      <c r="H63" s="419">
        <v>3.0707550999396194</v>
      </c>
      <c r="I63" s="417">
        <v>7.3992568299999997</v>
      </c>
      <c r="J63" s="418">
        <v>6.5752648139999996</v>
      </c>
      <c r="K63" s="419">
        <v>6.7371473390815027</v>
      </c>
      <c r="L63" s="420"/>
      <c r="M63" s="421"/>
      <c r="N63" s="419">
        <v>2.6096424545775317E-2</v>
      </c>
      <c r="O63" s="417">
        <v>2.5287509999999999E-2</v>
      </c>
      <c r="P63" s="418">
        <v>0.116022237</v>
      </c>
      <c r="Q63" s="419">
        <v>8.225906449308458E-2</v>
      </c>
      <c r="R63" s="422"/>
      <c r="S63" s="423"/>
      <c r="T63" s="419">
        <v>561.1433054733177</v>
      </c>
      <c r="U63" s="417">
        <v>8.4933927811550153E-2</v>
      </c>
      <c r="V63" s="418">
        <v>9.498034751773049E-2</v>
      </c>
      <c r="W63" s="419">
        <v>0.10871938507935862</v>
      </c>
      <c r="X63" s="417">
        <v>2.4698495525160419E-2</v>
      </c>
      <c r="Y63" s="418">
        <v>3.0685664218169536E-2</v>
      </c>
      <c r="Z63" s="419">
        <v>9.221275872387022E-2</v>
      </c>
      <c r="AA63" s="417">
        <v>6.9468439300000004E-2</v>
      </c>
      <c r="AB63" s="418">
        <v>0.10014894982</v>
      </c>
      <c r="AC63" s="419">
        <v>2.6369876331625578E-2</v>
      </c>
      <c r="AD63" s="417">
        <v>4.1224688999999997E-3</v>
      </c>
      <c r="AE63" s="418">
        <v>9.7036151700000007E-3</v>
      </c>
      <c r="AF63" s="419">
        <v>1.9175308822378064E-3</v>
      </c>
      <c r="AG63" s="417">
        <v>0.25477395279999998</v>
      </c>
      <c r="AH63" s="418">
        <v>0.359850571605</v>
      </c>
      <c r="AI63" s="419">
        <v>0.1297125115158197</v>
      </c>
      <c r="AJ63" s="417">
        <v>3.0100765500000001E-2</v>
      </c>
      <c r="AK63" s="418">
        <v>8.4336316724999999E-2</v>
      </c>
      <c r="AL63" s="419">
        <v>1.8702377272732149E-2</v>
      </c>
      <c r="AM63" s="417">
        <v>0.18504197050000001</v>
      </c>
      <c r="AN63" s="418">
        <v>0.287602830995</v>
      </c>
      <c r="AO63" s="419">
        <v>3.9483280209520882E-2</v>
      </c>
      <c r="AP63" s="422"/>
      <c r="AQ63" s="423"/>
      <c r="AR63" s="423"/>
      <c r="AS63" s="417">
        <v>0.37238772530000003</v>
      </c>
      <c r="AT63" s="418">
        <v>0.44986886968500001</v>
      </c>
      <c r="AU63" s="424"/>
    </row>
    <row r="64" spans="1:47" x14ac:dyDescent="0.2">
      <c r="A64" s="231">
        <v>1976</v>
      </c>
      <c r="B64" s="232">
        <v>20</v>
      </c>
      <c r="C64" s="417">
        <v>70.95819539</v>
      </c>
      <c r="D64" s="418">
        <v>109.823841988</v>
      </c>
      <c r="E64" s="419">
        <v>44.34714483881833</v>
      </c>
      <c r="F64" s="417">
        <v>10.943662209999999</v>
      </c>
      <c r="G64" s="418">
        <v>14.5984974925</v>
      </c>
      <c r="H64" s="419">
        <v>3.0616560566421915</v>
      </c>
      <c r="I64" s="417">
        <v>7.5920269400000002</v>
      </c>
      <c r="J64" s="418">
        <v>6.6862311400000003</v>
      </c>
      <c r="K64" s="419">
        <v>6.6175703774188639</v>
      </c>
      <c r="L64" s="420"/>
      <c r="M64" s="421"/>
      <c r="N64" s="419">
        <v>1.3987603229026728E-2</v>
      </c>
      <c r="O64" s="417">
        <v>2.5287509999999999E-2</v>
      </c>
      <c r="P64" s="418">
        <v>0.116022237</v>
      </c>
      <c r="Q64" s="419">
        <v>8.2772092028950903E-2</v>
      </c>
      <c r="R64" s="422"/>
      <c r="S64" s="423"/>
      <c r="T64" s="419">
        <v>562.84412134702143</v>
      </c>
      <c r="U64" s="417">
        <v>8.4933927811550153E-2</v>
      </c>
      <c r="V64" s="418">
        <v>9.498034751773049E-2</v>
      </c>
      <c r="W64" s="419">
        <v>0.11035935385909679</v>
      </c>
      <c r="X64" s="417">
        <v>2.4698495525160419E-2</v>
      </c>
      <c r="Y64" s="418">
        <v>3.0685664218169536E-2</v>
      </c>
      <c r="Z64" s="419">
        <v>9.5237413279228619E-2</v>
      </c>
      <c r="AA64" s="417">
        <v>7.2016245100000001E-2</v>
      </c>
      <c r="AB64" s="418">
        <v>0.10347351916</v>
      </c>
      <c r="AC64" s="419">
        <v>2.518388488682707E-2</v>
      </c>
      <c r="AD64" s="417">
        <v>4.2738728E-3</v>
      </c>
      <c r="AE64" s="418">
        <v>9.9237393849999998E-3</v>
      </c>
      <c r="AF64" s="419">
        <v>1.9118300314825312E-3</v>
      </c>
      <c r="AG64" s="417">
        <v>0.26435258830000002</v>
      </c>
      <c r="AH64" s="418">
        <v>0.37286790267499997</v>
      </c>
      <c r="AI64" s="419">
        <v>0.12947772314307593</v>
      </c>
      <c r="AJ64" s="417">
        <v>3.12048347E-2</v>
      </c>
      <c r="AK64" s="418">
        <v>8.685587585E-2</v>
      </c>
      <c r="AL64" s="419">
        <v>1.8209920442792755E-2</v>
      </c>
      <c r="AM64" s="417">
        <v>0.19182893640000001</v>
      </c>
      <c r="AN64" s="418">
        <v>0.29680797703</v>
      </c>
      <c r="AO64" s="419">
        <v>3.9479788622426536E-2</v>
      </c>
      <c r="AP64" s="422"/>
      <c r="AQ64" s="423"/>
      <c r="AR64" s="423"/>
      <c r="AS64" s="417">
        <v>0.3884781182</v>
      </c>
      <c r="AT64" s="418">
        <v>0.47459733973000001</v>
      </c>
      <c r="AU64" s="424"/>
    </row>
    <row r="65" spans="1:47" x14ac:dyDescent="0.2">
      <c r="A65" s="231">
        <v>1976</v>
      </c>
      <c r="B65" s="232">
        <v>21</v>
      </c>
      <c r="C65" s="417">
        <v>73.918902669999994</v>
      </c>
      <c r="D65" s="418">
        <v>115.9486942755</v>
      </c>
      <c r="E65" s="419">
        <v>44.379715380294073</v>
      </c>
      <c r="F65" s="417">
        <v>11.46638059</v>
      </c>
      <c r="G65" s="418">
        <v>15.373804853999999</v>
      </c>
      <c r="H65" s="419">
        <v>3.1800080743666341</v>
      </c>
      <c r="I65" s="417">
        <v>7.8736555900000003</v>
      </c>
      <c r="J65" s="418">
        <v>6.8850557459999999</v>
      </c>
      <c r="K65" s="419">
        <v>6.8171855540991162</v>
      </c>
      <c r="L65" s="420"/>
      <c r="M65" s="421"/>
      <c r="N65" s="419">
        <v>1.3511343797941552E-2</v>
      </c>
      <c r="O65" s="417">
        <v>2.5287509999999999E-2</v>
      </c>
      <c r="P65" s="418">
        <v>0.116022237</v>
      </c>
      <c r="Q65" s="419">
        <v>0.10933590819614594</v>
      </c>
      <c r="R65" s="422"/>
      <c r="S65" s="423"/>
      <c r="T65" s="419">
        <v>564.49930985351079</v>
      </c>
      <c r="U65" s="417">
        <v>8.4933927811550153E-2</v>
      </c>
      <c r="V65" s="418">
        <v>9.498034751773049E-2</v>
      </c>
      <c r="W65" s="419">
        <v>9.8496493835135174E-2</v>
      </c>
      <c r="X65" s="417">
        <v>2.4698495525160419E-2</v>
      </c>
      <c r="Y65" s="418">
        <v>3.0685664218169536E-2</v>
      </c>
      <c r="Z65" s="419">
        <v>9.9456165637900745E-2</v>
      </c>
      <c r="AA65" s="417">
        <v>7.6061466600000002E-2</v>
      </c>
      <c r="AB65" s="418">
        <v>0.109044764955</v>
      </c>
      <c r="AC65" s="419">
        <v>3.2927585300529638E-2</v>
      </c>
      <c r="AD65" s="417">
        <v>4.5134939999999998E-3</v>
      </c>
      <c r="AE65" s="418">
        <v>1.0293607735E-2</v>
      </c>
      <c r="AF65" s="419">
        <v>1.985762623928643E-3</v>
      </c>
      <c r="AG65" s="417">
        <v>0.27851711340000002</v>
      </c>
      <c r="AH65" s="418">
        <v>0.393110368175</v>
      </c>
      <c r="AI65" s="419">
        <v>0.12454122204680039</v>
      </c>
      <c r="AJ65" s="417">
        <v>3.2957601099999997E-2</v>
      </c>
      <c r="AK65" s="418">
        <v>9.1226147320000006E-2</v>
      </c>
      <c r="AL65" s="419">
        <v>1.8351468383700775E-2</v>
      </c>
      <c r="AM65" s="417">
        <v>0.20260482660000001</v>
      </c>
      <c r="AN65" s="418">
        <v>0.31227595459000002</v>
      </c>
      <c r="AO65" s="419">
        <v>4.1884192623464801E-2</v>
      </c>
      <c r="AP65" s="422"/>
      <c r="AQ65" s="423"/>
      <c r="AR65" s="423"/>
      <c r="AS65" s="417">
        <v>0.40755451370000001</v>
      </c>
      <c r="AT65" s="418">
        <v>0.504900873315</v>
      </c>
      <c r="AU65" s="424"/>
    </row>
    <row r="66" spans="1:47" x14ac:dyDescent="0.2">
      <c r="A66" s="231">
        <v>1976</v>
      </c>
      <c r="B66" s="232">
        <v>22</v>
      </c>
      <c r="C66" s="417">
        <v>76.972008369999998</v>
      </c>
      <c r="D66" s="418">
        <v>122.615694451</v>
      </c>
      <c r="E66" s="419">
        <v>43.956762112892527</v>
      </c>
      <c r="F66" s="417">
        <v>11.918937570000001</v>
      </c>
      <c r="G66" s="418">
        <v>16.175804984999999</v>
      </c>
      <c r="H66" s="419">
        <v>3.1981239465208731</v>
      </c>
      <c r="I66" s="417">
        <v>8.1660222099999995</v>
      </c>
      <c r="J66" s="418">
        <v>7.1034303855000003</v>
      </c>
      <c r="K66" s="419">
        <v>6.8715616050732375</v>
      </c>
      <c r="L66" s="420"/>
      <c r="M66" s="421"/>
      <c r="N66" s="419">
        <v>1.2896435465603623E-2</v>
      </c>
      <c r="O66" s="417">
        <v>2.5287509999999999E-2</v>
      </c>
      <c r="P66" s="418">
        <v>0.116022237</v>
      </c>
      <c r="Q66" s="419">
        <v>0.10991319553728653</v>
      </c>
      <c r="R66" s="422"/>
      <c r="S66" s="423"/>
      <c r="T66" s="419">
        <v>566.03277724302609</v>
      </c>
      <c r="U66" s="417">
        <v>8.4933927811550153E-2</v>
      </c>
      <c r="V66" s="418">
        <v>9.498034751773049E-2</v>
      </c>
      <c r="W66" s="419">
        <v>9.879544499941896E-2</v>
      </c>
      <c r="X66" s="417">
        <v>2.4698495525160419E-2</v>
      </c>
      <c r="Y66" s="418">
        <v>3.0685664218169536E-2</v>
      </c>
      <c r="Z66" s="419">
        <v>0.10075327741978256</v>
      </c>
      <c r="AA66" s="417">
        <v>8.0254209399999998E-2</v>
      </c>
      <c r="AB66" s="418">
        <v>0.115120296415</v>
      </c>
      <c r="AC66" s="419">
        <v>3.5941865984522807E-2</v>
      </c>
      <c r="AD66" s="417">
        <v>4.7625382000000003E-3</v>
      </c>
      <c r="AE66" s="418">
        <v>1.0691690215000001E-2</v>
      </c>
      <c r="AF66" s="419">
        <v>1.9970740720367522E-3</v>
      </c>
      <c r="AG66" s="417">
        <v>0.29220541979999998</v>
      </c>
      <c r="AH66" s="418">
        <v>0.41470242023499998</v>
      </c>
      <c r="AI66" s="419">
        <v>0.11897232967744731</v>
      </c>
      <c r="AJ66" s="417">
        <v>3.4774142199999997E-2</v>
      </c>
      <c r="AK66" s="418">
        <v>9.5948026950000001E-2</v>
      </c>
      <c r="AL66" s="419">
        <v>1.8213509741642382E-2</v>
      </c>
      <c r="AM66" s="417">
        <v>0.21377222839999999</v>
      </c>
      <c r="AN66" s="418">
        <v>0.32911823057</v>
      </c>
      <c r="AO66" s="419">
        <v>4.2813402640587445E-2</v>
      </c>
      <c r="AP66" s="422"/>
      <c r="AQ66" s="423"/>
      <c r="AR66" s="423"/>
      <c r="AS66" s="417">
        <v>0.42228614399999997</v>
      </c>
      <c r="AT66" s="418">
        <v>0.53536559776000003</v>
      </c>
      <c r="AU66" s="424"/>
    </row>
    <row r="67" spans="1:47" x14ac:dyDescent="0.2">
      <c r="A67" s="231">
        <v>1976</v>
      </c>
      <c r="B67" s="232">
        <v>23</v>
      </c>
      <c r="C67" s="417">
        <v>80.119273530000001</v>
      </c>
      <c r="D67" s="418">
        <v>129.89049792099999</v>
      </c>
      <c r="E67" s="419">
        <v>43.668490695078134</v>
      </c>
      <c r="F67" s="417">
        <v>12.462011240000001</v>
      </c>
      <c r="G67" s="418">
        <v>17.092300792</v>
      </c>
      <c r="H67" s="419">
        <v>3.2247738537876791</v>
      </c>
      <c r="I67" s="417">
        <v>8.4693052000000009</v>
      </c>
      <c r="J67" s="418">
        <v>7.3437713750000002</v>
      </c>
      <c r="K67" s="419">
        <v>6.9441553344351528</v>
      </c>
      <c r="L67" s="420"/>
      <c r="M67" s="421"/>
      <c r="N67" s="419">
        <v>1.3642899445983908E-2</v>
      </c>
      <c r="O67" s="417">
        <v>2.5287509999999999E-2</v>
      </c>
      <c r="P67" s="418">
        <v>0.116022237</v>
      </c>
      <c r="Q67" s="419">
        <v>0.10958062958236164</v>
      </c>
      <c r="R67" s="422"/>
      <c r="S67" s="423"/>
      <c r="T67" s="419">
        <v>567.42104635423595</v>
      </c>
      <c r="U67" s="417">
        <v>8.4933927811550153E-2</v>
      </c>
      <c r="V67" s="418">
        <v>9.498034751773049E-2</v>
      </c>
      <c r="W67" s="419">
        <v>9.8689634212443186E-2</v>
      </c>
      <c r="X67" s="417">
        <v>2.4698495525160419E-2</v>
      </c>
      <c r="Y67" s="418">
        <v>3.0685664218169536E-2</v>
      </c>
      <c r="Z67" s="419">
        <v>9.9911258527530591E-2</v>
      </c>
      <c r="AA67" s="417">
        <v>8.4597317000000005E-2</v>
      </c>
      <c r="AB67" s="418">
        <v>0.121763082185</v>
      </c>
      <c r="AC67" s="419">
        <v>3.8626965920307649E-2</v>
      </c>
      <c r="AD67" s="417">
        <v>5.0201393000000004E-3</v>
      </c>
      <c r="AE67" s="418">
        <v>1.1121343610000001E-2</v>
      </c>
      <c r="AF67" s="419">
        <v>2.0137131896910787E-3</v>
      </c>
      <c r="AG67" s="417">
        <v>0.30720537669999998</v>
      </c>
      <c r="AH67" s="418">
        <v>0.43874584681500001</v>
      </c>
      <c r="AI67" s="419">
        <v>0.12167792056630221</v>
      </c>
      <c r="AJ67" s="417">
        <v>3.6656327599999997E-2</v>
      </c>
      <c r="AK67" s="418">
        <v>0.10105896022999999</v>
      </c>
      <c r="AL67" s="419">
        <v>1.8080300838536543E-2</v>
      </c>
      <c r="AM67" s="417">
        <v>0.22534047800000001</v>
      </c>
      <c r="AN67" s="418">
        <v>0.347504804705</v>
      </c>
      <c r="AO67" s="419">
        <v>4.2609384230035539E-2</v>
      </c>
      <c r="AP67" s="422"/>
      <c r="AQ67" s="423"/>
      <c r="AR67" s="423"/>
      <c r="AS67" s="417">
        <v>0.44185738600000002</v>
      </c>
      <c r="AT67" s="418">
        <v>0.57137824794000003</v>
      </c>
      <c r="AU67" s="424"/>
    </row>
    <row r="68" spans="1:47" x14ac:dyDescent="0.2">
      <c r="A68" s="231">
        <v>1976</v>
      </c>
      <c r="B68" s="232">
        <v>24</v>
      </c>
      <c r="C68" s="417">
        <v>83.971543120000007</v>
      </c>
      <c r="D68" s="418">
        <v>138.30938273500001</v>
      </c>
      <c r="E68" s="419">
        <v>44.239466944394337</v>
      </c>
      <c r="F68" s="417">
        <v>13.046898730000001</v>
      </c>
      <c r="G68" s="418">
        <v>18.109869378500001</v>
      </c>
      <c r="H68" s="419">
        <v>3.2385199244329503</v>
      </c>
      <c r="I68" s="417">
        <v>8.7846708099999997</v>
      </c>
      <c r="J68" s="418">
        <v>7.6092604195</v>
      </c>
      <c r="K68" s="419">
        <v>6.9537870947012284</v>
      </c>
      <c r="L68" s="420"/>
      <c r="M68" s="421"/>
      <c r="N68" s="419">
        <v>1.0202939578146521E-2</v>
      </c>
      <c r="O68" s="417">
        <v>2.4553229999999999E-2</v>
      </c>
      <c r="P68" s="418">
        <v>0.1157164905</v>
      </c>
      <c r="Q68" s="419">
        <v>0.11048398647952437</v>
      </c>
      <c r="R68" s="422"/>
      <c r="S68" s="423"/>
      <c r="T68" s="419">
        <v>568.56537018613562</v>
      </c>
      <c r="U68" s="417">
        <v>8.4933927811550153E-2</v>
      </c>
      <c r="V68" s="418">
        <v>9.498034751773049E-2</v>
      </c>
      <c r="W68" s="419">
        <v>9.9878885535374454E-2</v>
      </c>
      <c r="X68" s="417">
        <v>2.4698495525160419E-2</v>
      </c>
      <c r="Y68" s="418">
        <v>3.0685664218169536E-2</v>
      </c>
      <c r="Z68" s="419">
        <v>0.10226030190820969</v>
      </c>
      <c r="AA68" s="417">
        <v>8.9367031400000005E-2</v>
      </c>
      <c r="AB68" s="418">
        <v>0.12918132124000001</v>
      </c>
      <c r="AC68" s="419">
        <v>3.870085757801707E-2</v>
      </c>
      <c r="AD68" s="417">
        <v>5.3031386E-3</v>
      </c>
      <c r="AE68" s="418">
        <v>1.1594312915E-2</v>
      </c>
      <c r="AF68" s="419">
        <v>2.0222966761144624E-3</v>
      </c>
      <c r="AG68" s="417">
        <v>0.3235644755</v>
      </c>
      <c r="AH68" s="418">
        <v>0.46553684225000003</v>
      </c>
      <c r="AI68" s="419">
        <v>0.11105978344747665</v>
      </c>
      <c r="AJ68" s="417">
        <v>3.8722544800000001E-2</v>
      </c>
      <c r="AK68" s="418">
        <v>0.106674666875</v>
      </c>
      <c r="AL68" s="419">
        <v>1.8126331394371375E-2</v>
      </c>
      <c r="AM68" s="417">
        <v>0.2380454585</v>
      </c>
      <c r="AN68" s="418">
        <v>0.36799611230500001</v>
      </c>
      <c r="AO68" s="419">
        <v>4.2856082913888718E-2</v>
      </c>
      <c r="AP68" s="422"/>
      <c r="AQ68" s="423"/>
      <c r="AR68" s="423"/>
      <c r="AS68" s="417">
        <v>0.46266141710000003</v>
      </c>
      <c r="AT68" s="418">
        <v>0.61137939035</v>
      </c>
      <c r="AU68" s="424"/>
    </row>
    <row r="69" spans="1:47" x14ac:dyDescent="0.2">
      <c r="A69" s="231">
        <v>1976</v>
      </c>
      <c r="B69" s="232">
        <v>25</v>
      </c>
      <c r="C69" s="417">
        <v>78.897153549999999</v>
      </c>
      <c r="D69" s="418">
        <v>140.04616748699999</v>
      </c>
      <c r="E69" s="419">
        <v>44.135565845560009</v>
      </c>
      <c r="F69" s="417">
        <v>13.07110299</v>
      </c>
      <c r="G69" s="418">
        <v>18.758259500000001</v>
      </c>
      <c r="H69" s="419">
        <v>3.2632992914213532</v>
      </c>
      <c r="I69" s="417">
        <v>8.2550542799999995</v>
      </c>
      <c r="J69" s="418">
        <v>7.4702299534999996</v>
      </c>
      <c r="K69" s="419">
        <v>7.0140315520264211</v>
      </c>
      <c r="L69" s="420"/>
      <c r="M69" s="421"/>
      <c r="N69" s="419">
        <v>1.0244824988733886E-2</v>
      </c>
      <c r="O69" s="417">
        <v>2.4550260000000001E-2</v>
      </c>
      <c r="P69" s="418">
        <v>0.1157164905</v>
      </c>
      <c r="Q69" s="419">
        <v>0.11078730112127996</v>
      </c>
      <c r="R69" s="422"/>
      <c r="S69" s="423"/>
      <c r="T69" s="419">
        <v>569.43397817370692</v>
      </c>
      <c r="U69" s="417">
        <v>8.4933927811550153E-2</v>
      </c>
      <c r="V69" s="418">
        <v>9.498034751773049E-2</v>
      </c>
      <c r="W69" s="419">
        <v>0.10038738749745661</v>
      </c>
      <c r="X69" s="417">
        <v>2.4698495525160419E-2</v>
      </c>
      <c r="Y69" s="418">
        <v>3.0685664218169536E-2</v>
      </c>
      <c r="Z69" s="419">
        <v>0.10291506877380979</v>
      </c>
      <c r="AA69" s="417">
        <v>9.4077109000000006E-2</v>
      </c>
      <c r="AB69" s="418">
        <v>0.137665192805</v>
      </c>
      <c r="AC69" s="419">
        <v>4.0974989932158958E-2</v>
      </c>
      <c r="AD69" s="417">
        <v>5.5835297999999997E-3</v>
      </c>
      <c r="AE69" s="418">
        <v>1.2303010329999999E-2</v>
      </c>
      <c r="AF69" s="419">
        <v>2.0377710246360183E-3</v>
      </c>
      <c r="AG69" s="417">
        <v>0.33977268919999998</v>
      </c>
      <c r="AH69" s="418">
        <v>0.49597288268</v>
      </c>
      <c r="AI69" s="419">
        <v>0.10987962010523185</v>
      </c>
      <c r="AJ69" s="417">
        <v>4.0763562599999997E-2</v>
      </c>
      <c r="AK69" s="418">
        <v>0.11303238291499999</v>
      </c>
      <c r="AL69" s="419">
        <v>1.8012958169001572E-2</v>
      </c>
      <c r="AM69" s="417">
        <v>0.25059028039999998</v>
      </c>
      <c r="AN69" s="418">
        <v>0.39185207824000001</v>
      </c>
      <c r="AO69" s="419">
        <v>4.3246409340324983E-2</v>
      </c>
      <c r="AP69" s="422"/>
      <c r="AQ69" s="423"/>
      <c r="AR69" s="423"/>
      <c r="AS69" s="417">
        <v>0.48370341659999999</v>
      </c>
      <c r="AT69" s="418">
        <v>0.65566632918500001</v>
      </c>
      <c r="AU69" s="424"/>
    </row>
    <row r="70" spans="1:47" x14ac:dyDescent="0.2">
      <c r="A70" s="231">
        <v>1976</v>
      </c>
      <c r="B70" s="232">
        <v>26</v>
      </c>
      <c r="C70" s="417">
        <v>78.897153549999999</v>
      </c>
      <c r="D70" s="418">
        <v>140.04616748699999</v>
      </c>
      <c r="E70" s="419">
        <v>44.47232433013793</v>
      </c>
      <c r="F70" s="417">
        <v>13.07110299</v>
      </c>
      <c r="G70" s="418">
        <v>18.758259500000001</v>
      </c>
      <c r="H70" s="419">
        <v>3.2866897968790827</v>
      </c>
      <c r="I70" s="417">
        <v>8.2550542799999995</v>
      </c>
      <c r="J70" s="418">
        <v>7.4702299534999996</v>
      </c>
      <c r="K70" s="419">
        <v>7.043122816134801</v>
      </c>
      <c r="L70" s="420"/>
      <c r="M70" s="421"/>
      <c r="N70" s="419">
        <v>1.025851799212563E-2</v>
      </c>
      <c r="O70" s="417">
        <v>2.4550260000000001E-2</v>
      </c>
      <c r="P70" s="418">
        <v>0.1157164905</v>
      </c>
      <c r="Q70" s="419">
        <v>0.11131715660111495</v>
      </c>
      <c r="R70" s="422"/>
      <c r="S70" s="423"/>
      <c r="T70" s="419">
        <v>569.95751365072283</v>
      </c>
      <c r="U70" s="417">
        <v>8.4933927811550153E-2</v>
      </c>
      <c r="V70" s="418">
        <v>9.498034751773049E-2</v>
      </c>
      <c r="W70" s="419">
        <v>0.10145555857126122</v>
      </c>
      <c r="X70" s="417">
        <v>2.4698495525160419E-2</v>
      </c>
      <c r="Y70" s="418">
        <v>3.0685664218169536E-2</v>
      </c>
      <c r="Z70" s="419">
        <v>0.10405928752263655</v>
      </c>
      <c r="AA70" s="417">
        <v>9.4077109000000006E-2</v>
      </c>
      <c r="AB70" s="418">
        <v>0.137665192805</v>
      </c>
      <c r="AC70" s="419">
        <v>4.1486681761462425E-2</v>
      </c>
      <c r="AD70" s="417">
        <v>5.5835297999999997E-3</v>
      </c>
      <c r="AE70" s="418">
        <v>1.2303010329999999E-2</v>
      </c>
      <c r="AF70" s="419">
        <v>2.052355182308794E-3</v>
      </c>
      <c r="AG70" s="417">
        <v>0.33977268919999998</v>
      </c>
      <c r="AH70" s="418">
        <v>0.49597288268</v>
      </c>
      <c r="AI70" s="419">
        <v>0.11022473996107861</v>
      </c>
      <c r="AJ70" s="417">
        <v>4.0763562599999997E-2</v>
      </c>
      <c r="AK70" s="418">
        <v>0.11303238291499999</v>
      </c>
      <c r="AL70" s="419">
        <v>1.8061423355526924E-2</v>
      </c>
      <c r="AM70" s="417">
        <v>0.25059028039999998</v>
      </c>
      <c r="AN70" s="418">
        <v>0.39185207824000001</v>
      </c>
      <c r="AO70" s="419">
        <v>4.3556039175893978E-2</v>
      </c>
      <c r="AP70" s="422"/>
      <c r="AQ70" s="423"/>
      <c r="AR70" s="423"/>
      <c r="AS70" s="417">
        <v>0.48370341659999999</v>
      </c>
      <c r="AT70" s="418">
        <v>0.65566632918500001</v>
      </c>
      <c r="AU70" s="424"/>
    </row>
    <row r="71" spans="1:47" x14ac:dyDescent="0.2">
      <c r="A71" s="231">
        <v>1976</v>
      </c>
      <c r="B71" s="232">
        <v>27</v>
      </c>
      <c r="C71" s="417">
        <v>78.897153549999999</v>
      </c>
      <c r="D71" s="418">
        <v>140.04616748699999</v>
      </c>
      <c r="E71" s="419">
        <v>44.707079045784859</v>
      </c>
      <c r="F71" s="417">
        <v>13.07110299</v>
      </c>
      <c r="G71" s="418">
        <v>18.758259500000001</v>
      </c>
      <c r="H71" s="419">
        <v>3.3014504697174973</v>
      </c>
      <c r="I71" s="417">
        <v>8.2550542799999995</v>
      </c>
      <c r="J71" s="418">
        <v>7.4702299534999996</v>
      </c>
      <c r="K71" s="419">
        <v>7.0599369282491136</v>
      </c>
      <c r="L71" s="420"/>
      <c r="M71" s="421"/>
      <c r="N71" s="419">
        <v>1.0266013223751246E-2</v>
      </c>
      <c r="O71" s="417">
        <v>2.4550260000000001E-2</v>
      </c>
      <c r="P71" s="418">
        <v>0.1157164905</v>
      </c>
      <c r="Q71" s="419">
        <v>0.11164996418338861</v>
      </c>
      <c r="R71" s="422"/>
      <c r="S71" s="423"/>
      <c r="T71" s="419">
        <v>570.05463446198235</v>
      </c>
      <c r="U71" s="417">
        <v>8.4933927811550153E-2</v>
      </c>
      <c r="V71" s="418">
        <v>9.498034751773049E-2</v>
      </c>
      <c r="W71" s="419">
        <v>0.10209542221388662</v>
      </c>
      <c r="X71" s="417">
        <v>2.4698495525160419E-2</v>
      </c>
      <c r="Y71" s="418">
        <v>3.0685664218169536E-2</v>
      </c>
      <c r="Z71" s="419">
        <v>0.10477802489110839</v>
      </c>
      <c r="AA71" s="417">
        <v>9.4077109000000006E-2</v>
      </c>
      <c r="AB71" s="418">
        <v>0.137665192805</v>
      </c>
      <c r="AC71" s="419">
        <v>4.17549911683033E-2</v>
      </c>
      <c r="AD71" s="417">
        <v>5.5835297999999997E-3</v>
      </c>
      <c r="AE71" s="418">
        <v>1.2303010329999999E-2</v>
      </c>
      <c r="AF71" s="419">
        <v>2.0615648898767202E-3</v>
      </c>
      <c r="AG71" s="417">
        <v>0.33977268919999998</v>
      </c>
      <c r="AH71" s="418">
        <v>0.49597288268</v>
      </c>
      <c r="AI71" s="419">
        <v>0.11070165100941676</v>
      </c>
      <c r="AJ71" s="417">
        <v>4.0763562599999997E-2</v>
      </c>
      <c r="AK71" s="418">
        <v>0.11303238291499999</v>
      </c>
      <c r="AL71" s="419">
        <v>1.8138387648501269E-2</v>
      </c>
      <c r="AM71" s="417">
        <v>0.25059028039999998</v>
      </c>
      <c r="AN71" s="418">
        <v>0.39185207824000001</v>
      </c>
      <c r="AO71" s="419">
        <v>4.3762871253177175E-2</v>
      </c>
      <c r="AP71" s="422"/>
      <c r="AQ71" s="423"/>
      <c r="AR71" s="423"/>
      <c r="AS71" s="417">
        <v>0.48370341659999999</v>
      </c>
      <c r="AT71" s="418">
        <v>0.65566632918500001</v>
      </c>
      <c r="AU71" s="424"/>
    </row>
    <row r="72" spans="1:47" x14ac:dyDescent="0.2">
      <c r="A72" s="231">
        <v>1976</v>
      </c>
      <c r="B72" s="232">
        <v>28</v>
      </c>
      <c r="C72" s="417">
        <v>78.897153549999999</v>
      </c>
      <c r="D72" s="418">
        <v>140.04616748699999</v>
      </c>
      <c r="E72" s="419">
        <v>44.892662375893742</v>
      </c>
      <c r="F72" s="417">
        <v>13.07110299</v>
      </c>
      <c r="G72" s="418">
        <v>18.758259500000001</v>
      </c>
      <c r="H72" s="419">
        <v>3.3136092358055866</v>
      </c>
      <c r="I72" s="417">
        <v>8.2550542799999995</v>
      </c>
      <c r="J72" s="418">
        <v>7.4702299534999996</v>
      </c>
      <c r="K72" s="419">
        <v>7.0743832187445603</v>
      </c>
      <c r="L72" s="420"/>
      <c r="M72" s="421"/>
      <c r="N72" s="419">
        <v>1.0272640505024612E-2</v>
      </c>
      <c r="O72" s="417">
        <v>2.4550260000000001E-2</v>
      </c>
      <c r="P72" s="418">
        <v>0.1157164905</v>
      </c>
      <c r="Q72" s="419">
        <v>0.11192484635535892</v>
      </c>
      <c r="R72" s="422"/>
      <c r="S72" s="423"/>
      <c r="T72" s="419">
        <v>570.13221581252503</v>
      </c>
      <c r="U72" s="417">
        <v>8.4933927811550153E-2</v>
      </c>
      <c r="V72" s="418">
        <v>9.498034751773049E-2</v>
      </c>
      <c r="W72" s="419">
        <v>0.1026358517784953</v>
      </c>
      <c r="X72" s="417">
        <v>2.4698495525160419E-2</v>
      </c>
      <c r="Y72" s="418">
        <v>3.0685664218169536E-2</v>
      </c>
      <c r="Z72" s="419">
        <v>0.10537175665946094</v>
      </c>
      <c r="AA72" s="417">
        <v>9.4077109000000006E-2</v>
      </c>
      <c r="AB72" s="418">
        <v>0.137665192805</v>
      </c>
      <c r="AC72" s="419">
        <v>4.2026651578683072E-2</v>
      </c>
      <c r="AD72" s="417">
        <v>5.5835297999999997E-3</v>
      </c>
      <c r="AE72" s="418">
        <v>1.2303010329999999E-2</v>
      </c>
      <c r="AF72" s="419">
        <v>2.0691511128335636E-3</v>
      </c>
      <c r="AG72" s="417">
        <v>0.33977268919999998</v>
      </c>
      <c r="AH72" s="418">
        <v>0.49597288268</v>
      </c>
      <c r="AI72" s="419">
        <v>0.11108656140071541</v>
      </c>
      <c r="AJ72" s="417">
        <v>4.0763562599999997E-2</v>
      </c>
      <c r="AK72" s="418">
        <v>0.11303238291499999</v>
      </c>
      <c r="AL72" s="419">
        <v>1.8199783478395518E-2</v>
      </c>
      <c r="AM72" s="417">
        <v>0.25059028039999998</v>
      </c>
      <c r="AN72" s="418">
        <v>0.39185207824000001</v>
      </c>
      <c r="AO72" s="419">
        <v>4.3940777273192524E-2</v>
      </c>
      <c r="AP72" s="422"/>
      <c r="AQ72" s="423"/>
      <c r="AR72" s="423"/>
      <c r="AS72" s="417">
        <v>0.48370341659999999</v>
      </c>
      <c r="AT72" s="418">
        <v>0.65566632918500001</v>
      </c>
      <c r="AU72" s="424"/>
    </row>
    <row r="73" spans="1:47" x14ac:dyDescent="0.2">
      <c r="A73" s="231">
        <v>1976</v>
      </c>
      <c r="B73" s="232">
        <v>29</v>
      </c>
      <c r="C73" s="417">
        <v>78.897153549999999</v>
      </c>
      <c r="D73" s="418">
        <v>140.04616748699999</v>
      </c>
      <c r="E73" s="419">
        <v>45.048426629736348</v>
      </c>
      <c r="F73" s="417">
        <v>13.07110299</v>
      </c>
      <c r="G73" s="418">
        <v>18.758259500000001</v>
      </c>
      <c r="H73" s="419">
        <v>3.3246726212101327</v>
      </c>
      <c r="I73" s="417">
        <v>8.2550542799999995</v>
      </c>
      <c r="J73" s="418">
        <v>7.4702299534999996</v>
      </c>
      <c r="K73" s="419">
        <v>7.088502013671012</v>
      </c>
      <c r="L73" s="420"/>
      <c r="M73" s="421"/>
      <c r="N73" s="419">
        <v>1.0279341544327763E-2</v>
      </c>
      <c r="O73" s="417">
        <v>2.4550260000000001E-2</v>
      </c>
      <c r="P73" s="418">
        <v>0.1157164905</v>
      </c>
      <c r="Q73" s="419">
        <v>0.11217655920796445</v>
      </c>
      <c r="R73" s="422"/>
      <c r="S73" s="423"/>
      <c r="T73" s="419">
        <v>570.10871189712611</v>
      </c>
      <c r="U73" s="417">
        <v>8.4933927811550153E-2</v>
      </c>
      <c r="V73" s="418">
        <v>9.498034751773049E-2</v>
      </c>
      <c r="W73" s="419">
        <v>0.10314940337079503</v>
      </c>
      <c r="X73" s="417">
        <v>2.4698495525160419E-2</v>
      </c>
      <c r="Y73" s="418">
        <v>3.0685664218169536E-2</v>
      </c>
      <c r="Z73" s="419">
        <v>0.10591545141129403</v>
      </c>
      <c r="AA73" s="417">
        <v>9.4077109000000006E-2</v>
      </c>
      <c r="AB73" s="418">
        <v>0.137665192805</v>
      </c>
      <c r="AC73" s="419">
        <v>4.2356326069816957E-2</v>
      </c>
      <c r="AD73" s="417">
        <v>5.5835297999999997E-3</v>
      </c>
      <c r="AE73" s="418">
        <v>1.2303010329999999E-2</v>
      </c>
      <c r="AF73" s="419">
        <v>2.0760426723002027E-3</v>
      </c>
      <c r="AG73" s="417">
        <v>0.33977268919999998</v>
      </c>
      <c r="AH73" s="418">
        <v>0.49597288268</v>
      </c>
      <c r="AI73" s="419">
        <v>0.11142267028306133</v>
      </c>
      <c r="AJ73" s="417">
        <v>4.0763562599999997E-2</v>
      </c>
      <c r="AK73" s="418">
        <v>0.11303238291499999</v>
      </c>
      <c r="AL73" s="419">
        <v>1.8252339179066848E-2</v>
      </c>
      <c r="AM73" s="417">
        <v>0.25059028039999998</v>
      </c>
      <c r="AN73" s="418">
        <v>0.39185207824000001</v>
      </c>
      <c r="AO73" s="419">
        <v>4.411487782738692E-2</v>
      </c>
      <c r="AP73" s="422"/>
      <c r="AQ73" s="423"/>
      <c r="AR73" s="423"/>
      <c r="AS73" s="417">
        <v>0.48370341659999999</v>
      </c>
      <c r="AT73" s="418">
        <v>0.65566632918500001</v>
      </c>
      <c r="AU73" s="424"/>
    </row>
    <row r="74" spans="1:47" x14ac:dyDescent="0.2">
      <c r="A74" s="231">
        <v>1976</v>
      </c>
      <c r="B74" s="232">
        <v>30</v>
      </c>
      <c r="C74" s="417">
        <v>78.897153549999999</v>
      </c>
      <c r="D74" s="418">
        <v>140.04616748699999</v>
      </c>
      <c r="E74" s="419">
        <v>45.19594803307475</v>
      </c>
      <c r="F74" s="417">
        <v>13.07110299</v>
      </c>
      <c r="G74" s="418">
        <v>18.758259500000001</v>
      </c>
      <c r="H74" s="419">
        <v>3.3350274434344991</v>
      </c>
      <c r="I74" s="417">
        <v>8.2550542799999995</v>
      </c>
      <c r="J74" s="418">
        <v>7.4702299534999996</v>
      </c>
      <c r="K74" s="419">
        <v>7.1014284749685448</v>
      </c>
      <c r="L74" s="420"/>
      <c r="M74" s="421"/>
      <c r="N74" s="419">
        <v>1.0285446300619647E-2</v>
      </c>
      <c r="O74" s="417">
        <v>2.4550260000000001E-2</v>
      </c>
      <c r="P74" s="418">
        <v>0.1157164905</v>
      </c>
      <c r="Q74" s="419">
        <v>0.11241013831676262</v>
      </c>
      <c r="R74" s="422"/>
      <c r="S74" s="423"/>
      <c r="T74" s="419">
        <v>570.07616759697589</v>
      </c>
      <c r="U74" s="417">
        <v>8.4933927811550153E-2</v>
      </c>
      <c r="V74" s="418">
        <v>9.498034751773049E-2</v>
      </c>
      <c r="W74" s="419">
        <v>0.10362356973215907</v>
      </c>
      <c r="X74" s="417">
        <v>2.4698495525160419E-2</v>
      </c>
      <c r="Y74" s="418">
        <v>3.0685664218169536E-2</v>
      </c>
      <c r="Z74" s="419">
        <v>0.10641969145479133</v>
      </c>
      <c r="AA74" s="417">
        <v>9.4077109000000006E-2</v>
      </c>
      <c r="AB74" s="418">
        <v>0.137665192805</v>
      </c>
      <c r="AC74" s="419">
        <v>4.2644640423055442E-2</v>
      </c>
      <c r="AD74" s="417">
        <v>5.5835297999999997E-3</v>
      </c>
      <c r="AE74" s="418">
        <v>1.2303010329999999E-2</v>
      </c>
      <c r="AF74" s="419">
        <v>2.082503549009978E-3</v>
      </c>
      <c r="AG74" s="417">
        <v>0.33977268919999998</v>
      </c>
      <c r="AH74" s="418">
        <v>0.49597288268</v>
      </c>
      <c r="AI74" s="419">
        <v>0.11174131666588173</v>
      </c>
      <c r="AJ74" s="417">
        <v>4.0763562599999997E-2</v>
      </c>
      <c r="AK74" s="418">
        <v>0.11303238291499999</v>
      </c>
      <c r="AL74" s="419">
        <v>1.8302468496228963E-2</v>
      </c>
      <c r="AM74" s="417">
        <v>0.25059028039999998</v>
      </c>
      <c r="AN74" s="418">
        <v>0.39185207824000001</v>
      </c>
      <c r="AO74" s="419">
        <v>4.4274957781919221E-2</v>
      </c>
      <c r="AP74" s="422"/>
      <c r="AQ74" s="423"/>
      <c r="AR74" s="423"/>
      <c r="AS74" s="417">
        <v>0.48370341659999999</v>
      </c>
      <c r="AT74" s="418">
        <v>0.65566632918500001</v>
      </c>
      <c r="AU74" s="424"/>
    </row>
    <row r="75" spans="1:47" x14ac:dyDescent="0.2">
      <c r="A75" s="231">
        <v>1976</v>
      </c>
      <c r="B75" s="232">
        <v>31</v>
      </c>
      <c r="C75" s="417">
        <v>78.897153549999999</v>
      </c>
      <c r="D75" s="418">
        <v>140.04616748699999</v>
      </c>
      <c r="E75" s="419">
        <v>43.745102822787821</v>
      </c>
      <c r="F75" s="417">
        <v>13.07110299</v>
      </c>
      <c r="G75" s="418">
        <v>18.758259500000001</v>
      </c>
      <c r="H75" s="419">
        <v>3.209236649579791</v>
      </c>
      <c r="I75" s="417">
        <v>8.2550542799999995</v>
      </c>
      <c r="J75" s="418">
        <v>7.4702299534999996</v>
      </c>
      <c r="K75" s="419">
        <v>6.9928070707322529</v>
      </c>
      <c r="L75" s="420"/>
      <c r="M75" s="421"/>
      <c r="N75" s="419">
        <v>3.7066074493837101E-3</v>
      </c>
      <c r="O75" s="417">
        <v>2.4550260000000001E-2</v>
      </c>
      <c r="P75" s="418">
        <v>0.1157164905</v>
      </c>
      <c r="Q75" s="419">
        <v>0.11223219345787647</v>
      </c>
      <c r="R75" s="422"/>
      <c r="S75" s="423"/>
      <c r="T75" s="419">
        <v>570.04801585504458</v>
      </c>
      <c r="U75" s="417">
        <v>8.4933927811550153E-2</v>
      </c>
      <c r="V75" s="418">
        <v>9.498034751773049E-2</v>
      </c>
      <c r="W75" s="419">
        <v>0.10193042637454454</v>
      </c>
      <c r="X75" s="417">
        <v>2.4698495525160419E-2</v>
      </c>
      <c r="Y75" s="418">
        <v>3.0685664218169536E-2</v>
      </c>
      <c r="Z75" s="419">
        <v>0.10688113699878544</v>
      </c>
      <c r="AA75" s="417">
        <v>9.4077109000000006E-2</v>
      </c>
      <c r="AB75" s="418">
        <v>0.137665192805</v>
      </c>
      <c r="AC75" s="419">
        <v>4.4037136412564654E-2</v>
      </c>
      <c r="AD75" s="417">
        <v>5.5835297999999997E-3</v>
      </c>
      <c r="AE75" s="418">
        <v>1.2303010329999999E-2</v>
      </c>
      <c r="AF75" s="419">
        <v>2.0039502352463563E-3</v>
      </c>
      <c r="AG75" s="417">
        <v>0.33977268919999998</v>
      </c>
      <c r="AH75" s="418">
        <v>0.49597288268</v>
      </c>
      <c r="AI75" s="419">
        <v>0.10445395033631891</v>
      </c>
      <c r="AJ75" s="417">
        <v>4.0763562599999997E-2</v>
      </c>
      <c r="AK75" s="418">
        <v>0.11303238291499999</v>
      </c>
      <c r="AL75" s="419">
        <v>1.7347163314707911E-2</v>
      </c>
      <c r="AM75" s="417">
        <v>0.25059028039999998</v>
      </c>
      <c r="AN75" s="418">
        <v>0.39185207824000001</v>
      </c>
      <c r="AO75" s="419">
        <v>4.3683099322308565E-2</v>
      </c>
      <c r="AP75" s="422"/>
      <c r="AQ75" s="423"/>
      <c r="AR75" s="423"/>
      <c r="AS75" s="417">
        <v>0.48370341659999999</v>
      </c>
      <c r="AT75" s="418">
        <v>0.65566632918500001</v>
      </c>
      <c r="AU75" s="424"/>
    </row>
    <row r="76" spans="1:47" x14ac:dyDescent="0.2">
      <c r="A76" s="231">
        <v>1976</v>
      </c>
      <c r="B76" s="232">
        <v>32</v>
      </c>
      <c r="C76" s="417">
        <v>78.897153549999999</v>
      </c>
      <c r="D76" s="418">
        <v>140.04616748699999</v>
      </c>
      <c r="E76" s="419">
        <v>43.745102822787821</v>
      </c>
      <c r="F76" s="417">
        <v>13.07110299</v>
      </c>
      <c r="G76" s="418">
        <v>18.758259500000001</v>
      </c>
      <c r="H76" s="419">
        <v>3.209236649579791</v>
      </c>
      <c r="I76" s="417">
        <v>8.2550542799999995</v>
      </c>
      <c r="J76" s="418">
        <v>7.4702299534999996</v>
      </c>
      <c r="K76" s="419">
        <v>6.9928070707322529</v>
      </c>
      <c r="L76" s="420"/>
      <c r="M76" s="421"/>
      <c r="N76" s="419">
        <v>3.7066074493837101E-3</v>
      </c>
      <c r="O76" s="417">
        <v>2.4550260000000001E-2</v>
      </c>
      <c r="P76" s="418">
        <v>0.1157164905</v>
      </c>
      <c r="Q76" s="419">
        <v>0.11223219345787647</v>
      </c>
      <c r="R76" s="425"/>
      <c r="S76" s="426"/>
      <c r="T76" s="419">
        <v>570.04801585504458</v>
      </c>
      <c r="U76" s="417">
        <v>8.4933927811550153E-2</v>
      </c>
      <c r="V76" s="418">
        <v>9.498034751773049E-2</v>
      </c>
      <c r="W76" s="419">
        <v>0.10193042637454454</v>
      </c>
      <c r="X76" s="417">
        <v>2.4698495525160419E-2</v>
      </c>
      <c r="Y76" s="418">
        <v>3.0685664218169536E-2</v>
      </c>
      <c r="Z76" s="419">
        <v>0.10688113699878544</v>
      </c>
      <c r="AA76" s="417">
        <v>9.4077109000000006E-2</v>
      </c>
      <c r="AB76" s="418">
        <v>0.137665192805</v>
      </c>
      <c r="AC76" s="419">
        <v>4.4037136412564654E-2</v>
      </c>
      <c r="AD76" s="417">
        <v>5.5835297999999997E-3</v>
      </c>
      <c r="AE76" s="418">
        <v>1.2303010329999999E-2</v>
      </c>
      <c r="AF76" s="419">
        <v>2.0039502352463563E-3</v>
      </c>
      <c r="AG76" s="417">
        <v>0.33977268919999998</v>
      </c>
      <c r="AH76" s="418">
        <v>0.49597288268</v>
      </c>
      <c r="AI76" s="419">
        <v>0.10445395033631891</v>
      </c>
      <c r="AJ76" s="417">
        <v>4.0763562599999997E-2</v>
      </c>
      <c r="AK76" s="418">
        <v>0.11303238291499999</v>
      </c>
      <c r="AL76" s="419">
        <v>1.7347163314707911E-2</v>
      </c>
      <c r="AM76" s="417">
        <v>0.25059028039999998</v>
      </c>
      <c r="AN76" s="418">
        <v>0.39185207824000001</v>
      </c>
      <c r="AO76" s="419">
        <v>4.3683099322308565E-2</v>
      </c>
      <c r="AP76" s="425"/>
      <c r="AQ76" s="426"/>
      <c r="AR76" s="426"/>
      <c r="AS76" s="417">
        <v>0</v>
      </c>
      <c r="AT76" s="418">
        <v>0</v>
      </c>
      <c r="AU76" s="427"/>
    </row>
    <row r="77" spans="1:47" x14ac:dyDescent="0.2">
      <c r="A77" s="231">
        <v>1976</v>
      </c>
      <c r="B77" s="232">
        <v>33</v>
      </c>
      <c r="C77" s="417">
        <v>78.897153549999999</v>
      </c>
      <c r="D77" s="418">
        <v>140.04616748699999</v>
      </c>
      <c r="E77" s="419">
        <v>43.745102822787821</v>
      </c>
      <c r="F77" s="417">
        <v>13.07110299</v>
      </c>
      <c r="G77" s="418">
        <v>18.758259500000001</v>
      </c>
      <c r="H77" s="419">
        <v>3.209236649579791</v>
      </c>
      <c r="I77" s="417">
        <v>8.2550542799999995</v>
      </c>
      <c r="J77" s="418">
        <v>7.4702299534999996</v>
      </c>
      <c r="K77" s="419">
        <v>6.9928070707322529</v>
      </c>
      <c r="L77" s="420"/>
      <c r="M77" s="421"/>
      <c r="N77" s="419">
        <v>3.7066074493837101E-3</v>
      </c>
      <c r="O77" s="417">
        <v>2.4550260000000001E-2</v>
      </c>
      <c r="P77" s="418">
        <v>0.1157164905</v>
      </c>
      <c r="Q77" s="419">
        <v>0.11223219345787647</v>
      </c>
      <c r="R77" s="425"/>
      <c r="S77" s="426"/>
      <c r="T77" s="419">
        <v>570.04801585504458</v>
      </c>
      <c r="U77" s="417">
        <v>8.4933927811550153E-2</v>
      </c>
      <c r="V77" s="418">
        <v>9.498034751773049E-2</v>
      </c>
      <c r="W77" s="419">
        <v>0.10193042637454454</v>
      </c>
      <c r="X77" s="417">
        <v>2.4698495525160419E-2</v>
      </c>
      <c r="Y77" s="418">
        <v>3.0685664218169536E-2</v>
      </c>
      <c r="Z77" s="419">
        <v>0.10688113699878544</v>
      </c>
      <c r="AA77" s="417">
        <v>9.4077109000000006E-2</v>
      </c>
      <c r="AB77" s="418">
        <v>0.137665192805</v>
      </c>
      <c r="AC77" s="419">
        <v>4.4037136412564654E-2</v>
      </c>
      <c r="AD77" s="417">
        <v>5.5835297999999997E-3</v>
      </c>
      <c r="AE77" s="418">
        <v>1.2303010329999999E-2</v>
      </c>
      <c r="AF77" s="419">
        <v>2.0039502352463563E-3</v>
      </c>
      <c r="AG77" s="417">
        <v>0.33977268919999998</v>
      </c>
      <c r="AH77" s="418">
        <v>0.49597288268</v>
      </c>
      <c r="AI77" s="419">
        <v>0.10445395033631891</v>
      </c>
      <c r="AJ77" s="417">
        <v>4.0763562599999997E-2</v>
      </c>
      <c r="AK77" s="418">
        <v>0.11303238291499999</v>
      </c>
      <c r="AL77" s="419">
        <v>1.7347163314707911E-2</v>
      </c>
      <c r="AM77" s="417">
        <v>0.25059028039999998</v>
      </c>
      <c r="AN77" s="418">
        <v>0.39185207824000001</v>
      </c>
      <c r="AO77" s="419">
        <v>4.3683099322308565E-2</v>
      </c>
      <c r="AP77" s="425"/>
      <c r="AQ77" s="426"/>
      <c r="AR77" s="426"/>
      <c r="AS77" s="417">
        <v>0</v>
      </c>
      <c r="AT77" s="418">
        <v>0</v>
      </c>
      <c r="AU77" s="427"/>
    </row>
    <row r="78" spans="1:47" x14ac:dyDescent="0.2">
      <c r="A78" s="231">
        <v>1976</v>
      </c>
      <c r="B78" s="232">
        <v>34</v>
      </c>
      <c r="C78" s="417">
        <v>78.897153549999999</v>
      </c>
      <c r="D78" s="418">
        <v>140.04616748699999</v>
      </c>
      <c r="E78" s="419">
        <v>43.745102822787821</v>
      </c>
      <c r="F78" s="417">
        <v>13.07110299</v>
      </c>
      <c r="G78" s="418">
        <v>18.758259500000001</v>
      </c>
      <c r="H78" s="419">
        <v>3.209236649579791</v>
      </c>
      <c r="I78" s="417">
        <v>8.2550542799999995</v>
      </c>
      <c r="J78" s="418">
        <v>7.4702299534999996</v>
      </c>
      <c r="K78" s="419">
        <v>6.9928070707322529</v>
      </c>
      <c r="L78" s="420"/>
      <c r="M78" s="421"/>
      <c r="N78" s="419">
        <v>3.7066074493837101E-3</v>
      </c>
      <c r="O78" s="417">
        <v>2.4550260000000001E-2</v>
      </c>
      <c r="P78" s="418">
        <v>0.1157164905</v>
      </c>
      <c r="Q78" s="419">
        <v>0.11223219345787647</v>
      </c>
      <c r="R78" s="425"/>
      <c r="S78" s="426"/>
      <c r="T78" s="419">
        <v>570.04801585504458</v>
      </c>
      <c r="U78" s="417">
        <v>8.4933927811550153E-2</v>
      </c>
      <c r="V78" s="418">
        <v>9.498034751773049E-2</v>
      </c>
      <c r="W78" s="419">
        <v>0.10193042637454454</v>
      </c>
      <c r="X78" s="417">
        <v>2.4698495525160419E-2</v>
      </c>
      <c r="Y78" s="418">
        <v>3.0685664218169536E-2</v>
      </c>
      <c r="Z78" s="419">
        <v>0.10688113699878544</v>
      </c>
      <c r="AA78" s="417">
        <v>9.4077109000000006E-2</v>
      </c>
      <c r="AB78" s="418">
        <v>0.137665192805</v>
      </c>
      <c r="AC78" s="419">
        <v>4.4037136412564654E-2</v>
      </c>
      <c r="AD78" s="417">
        <v>5.5835297999999997E-3</v>
      </c>
      <c r="AE78" s="418">
        <v>1.2303010329999999E-2</v>
      </c>
      <c r="AF78" s="419">
        <v>2.0039502352463563E-3</v>
      </c>
      <c r="AG78" s="417">
        <v>0.33977268919999998</v>
      </c>
      <c r="AH78" s="418">
        <v>0.49597288268</v>
      </c>
      <c r="AI78" s="419">
        <v>0.10445395033631891</v>
      </c>
      <c r="AJ78" s="417">
        <v>4.0763562599999997E-2</v>
      </c>
      <c r="AK78" s="418">
        <v>0.11303238291499999</v>
      </c>
      <c r="AL78" s="419">
        <v>1.7347163314707911E-2</v>
      </c>
      <c r="AM78" s="417">
        <v>0.25059028039999998</v>
      </c>
      <c r="AN78" s="418">
        <v>0.39185207824000001</v>
      </c>
      <c r="AO78" s="419">
        <v>4.3683099322308565E-2</v>
      </c>
      <c r="AP78" s="425"/>
      <c r="AQ78" s="426"/>
      <c r="AR78" s="426"/>
      <c r="AS78" s="417">
        <v>0</v>
      </c>
      <c r="AT78" s="418">
        <v>0</v>
      </c>
      <c r="AU78" s="427"/>
    </row>
    <row r="79" spans="1:47" x14ac:dyDescent="0.2">
      <c r="A79" s="231">
        <v>1976</v>
      </c>
      <c r="B79" s="232">
        <v>35</v>
      </c>
      <c r="C79" s="417">
        <v>78.897153549999999</v>
      </c>
      <c r="D79" s="418">
        <v>140.04616748699999</v>
      </c>
      <c r="E79" s="419">
        <v>43.745102822787821</v>
      </c>
      <c r="F79" s="417">
        <v>13.07110299</v>
      </c>
      <c r="G79" s="418">
        <v>18.758259500000001</v>
      </c>
      <c r="H79" s="419">
        <v>3.209236649579791</v>
      </c>
      <c r="I79" s="417">
        <v>8.2550542799999995</v>
      </c>
      <c r="J79" s="418">
        <v>7.4702299534999996</v>
      </c>
      <c r="K79" s="419">
        <v>6.9928070707322529</v>
      </c>
      <c r="L79" s="420"/>
      <c r="M79" s="421"/>
      <c r="N79" s="419">
        <v>3.7066074493837101E-3</v>
      </c>
      <c r="O79" s="417">
        <v>2.4550260000000001E-2</v>
      </c>
      <c r="P79" s="418">
        <v>0.1157164905</v>
      </c>
      <c r="Q79" s="419">
        <v>0.11223219345787647</v>
      </c>
      <c r="R79" s="425"/>
      <c r="S79" s="426"/>
      <c r="T79" s="419">
        <v>570.04801585504458</v>
      </c>
      <c r="U79" s="417">
        <v>8.4933927811550153E-2</v>
      </c>
      <c r="V79" s="418">
        <v>9.498034751773049E-2</v>
      </c>
      <c r="W79" s="419">
        <v>0.10193042637454454</v>
      </c>
      <c r="X79" s="417">
        <v>2.4698495525160419E-2</v>
      </c>
      <c r="Y79" s="418">
        <v>3.0685664218169536E-2</v>
      </c>
      <c r="Z79" s="419">
        <v>0.10688113699878544</v>
      </c>
      <c r="AA79" s="417">
        <v>9.4077109000000006E-2</v>
      </c>
      <c r="AB79" s="418">
        <v>0.137665192805</v>
      </c>
      <c r="AC79" s="419">
        <v>4.4037136412564654E-2</v>
      </c>
      <c r="AD79" s="417">
        <v>5.5835297999999997E-3</v>
      </c>
      <c r="AE79" s="418">
        <v>1.2303010329999999E-2</v>
      </c>
      <c r="AF79" s="419">
        <v>2.0039502352463563E-3</v>
      </c>
      <c r="AG79" s="417">
        <v>0.33977268919999998</v>
      </c>
      <c r="AH79" s="418">
        <v>0.49597288268</v>
      </c>
      <c r="AI79" s="419">
        <v>0.10445395033631891</v>
      </c>
      <c r="AJ79" s="417">
        <v>4.0763562599999997E-2</v>
      </c>
      <c r="AK79" s="418">
        <v>0.11303238291499999</v>
      </c>
      <c r="AL79" s="419">
        <v>1.7347163314707911E-2</v>
      </c>
      <c r="AM79" s="417">
        <v>0.25059028039999998</v>
      </c>
      <c r="AN79" s="418">
        <v>0.39185207824000001</v>
      </c>
      <c r="AO79" s="419">
        <v>4.3683099322308565E-2</v>
      </c>
      <c r="AP79" s="425"/>
      <c r="AQ79" s="426"/>
      <c r="AR79" s="426"/>
      <c r="AS79" s="417">
        <v>0</v>
      </c>
      <c r="AT79" s="418">
        <v>0</v>
      </c>
      <c r="AU79" s="427"/>
    </row>
    <row r="80" spans="1:47" x14ac:dyDescent="0.2">
      <c r="A80" s="231">
        <v>1976</v>
      </c>
      <c r="B80" s="232">
        <v>36</v>
      </c>
      <c r="C80" s="417">
        <v>78.897153549999999</v>
      </c>
      <c r="D80" s="418">
        <v>140.04616748699999</v>
      </c>
      <c r="E80" s="419">
        <v>43.745102822787821</v>
      </c>
      <c r="F80" s="417">
        <v>13.07110299</v>
      </c>
      <c r="G80" s="418">
        <v>18.758259500000001</v>
      </c>
      <c r="H80" s="419">
        <v>3.209236649579791</v>
      </c>
      <c r="I80" s="417">
        <v>8.2550542799999995</v>
      </c>
      <c r="J80" s="418">
        <v>7.4702299534999996</v>
      </c>
      <c r="K80" s="419">
        <v>6.9928070707322529</v>
      </c>
      <c r="L80" s="420"/>
      <c r="M80" s="421"/>
      <c r="N80" s="419">
        <v>3.7066074493837101E-3</v>
      </c>
      <c r="O80" s="417">
        <v>2.4550260000000001E-2</v>
      </c>
      <c r="P80" s="418">
        <v>0.1157164905</v>
      </c>
      <c r="Q80" s="419">
        <v>0.11223219345787647</v>
      </c>
      <c r="R80" s="425"/>
      <c r="S80" s="426"/>
      <c r="T80" s="419">
        <v>570.04801585504458</v>
      </c>
      <c r="U80" s="417">
        <v>8.4933927811550153E-2</v>
      </c>
      <c r="V80" s="418">
        <v>9.498034751773049E-2</v>
      </c>
      <c r="W80" s="419">
        <v>0.10193042637454454</v>
      </c>
      <c r="X80" s="417">
        <v>2.4698495525160419E-2</v>
      </c>
      <c r="Y80" s="418">
        <v>3.0685664218169536E-2</v>
      </c>
      <c r="Z80" s="419">
        <v>0.10688113699878544</v>
      </c>
      <c r="AA80" s="417">
        <v>9.4077109000000006E-2</v>
      </c>
      <c r="AB80" s="418">
        <v>0.137665192805</v>
      </c>
      <c r="AC80" s="419">
        <v>4.4037136412564654E-2</v>
      </c>
      <c r="AD80" s="417">
        <v>5.5835297999999997E-3</v>
      </c>
      <c r="AE80" s="418">
        <v>1.2303010329999999E-2</v>
      </c>
      <c r="AF80" s="419">
        <v>2.0039502352463563E-3</v>
      </c>
      <c r="AG80" s="417">
        <v>0.33977268919999998</v>
      </c>
      <c r="AH80" s="418">
        <v>0.49597288268</v>
      </c>
      <c r="AI80" s="419">
        <v>0.10445395033631891</v>
      </c>
      <c r="AJ80" s="417">
        <v>4.0763562599999997E-2</v>
      </c>
      <c r="AK80" s="418">
        <v>0.11303238291499999</v>
      </c>
      <c r="AL80" s="419">
        <v>1.7347163314707911E-2</v>
      </c>
      <c r="AM80" s="417">
        <v>0.25059028039999998</v>
      </c>
      <c r="AN80" s="418">
        <v>0.39185207824000001</v>
      </c>
      <c r="AO80" s="419">
        <v>4.3683099322308565E-2</v>
      </c>
      <c r="AP80" s="425"/>
      <c r="AQ80" s="426"/>
      <c r="AR80" s="426"/>
      <c r="AS80" s="417">
        <v>0</v>
      </c>
      <c r="AT80" s="418">
        <v>0</v>
      </c>
      <c r="AU80" s="427"/>
    </row>
    <row r="81" spans="1:47" x14ac:dyDescent="0.2">
      <c r="A81" s="231">
        <v>1976</v>
      </c>
      <c r="B81" s="232">
        <v>37</v>
      </c>
      <c r="C81" s="417">
        <v>78.897153549999999</v>
      </c>
      <c r="D81" s="418">
        <v>140.04616748699999</v>
      </c>
      <c r="E81" s="419">
        <v>43.745102822787821</v>
      </c>
      <c r="F81" s="417">
        <v>13.07110299</v>
      </c>
      <c r="G81" s="418">
        <v>18.758259500000001</v>
      </c>
      <c r="H81" s="419">
        <v>3.209236649579791</v>
      </c>
      <c r="I81" s="417">
        <v>8.2550542799999995</v>
      </c>
      <c r="J81" s="418">
        <v>7.4702299534999996</v>
      </c>
      <c r="K81" s="419">
        <v>6.9928070707322529</v>
      </c>
      <c r="L81" s="420"/>
      <c r="M81" s="421"/>
      <c r="N81" s="419">
        <v>3.7066074493837101E-3</v>
      </c>
      <c r="O81" s="417">
        <v>2.4550260000000001E-2</v>
      </c>
      <c r="P81" s="418">
        <v>0.1157164905</v>
      </c>
      <c r="Q81" s="419">
        <v>0.11223219345787647</v>
      </c>
      <c r="R81" s="425"/>
      <c r="S81" s="426"/>
      <c r="T81" s="419">
        <v>570.04801585504458</v>
      </c>
      <c r="U81" s="417">
        <v>8.4933927811550153E-2</v>
      </c>
      <c r="V81" s="418">
        <v>9.498034751773049E-2</v>
      </c>
      <c r="W81" s="419">
        <v>0.10193042637454454</v>
      </c>
      <c r="X81" s="417">
        <v>2.4698495525160419E-2</v>
      </c>
      <c r="Y81" s="418">
        <v>3.0685664218169536E-2</v>
      </c>
      <c r="Z81" s="419">
        <v>0.10688113699878544</v>
      </c>
      <c r="AA81" s="417">
        <v>9.4077109000000006E-2</v>
      </c>
      <c r="AB81" s="418">
        <v>0.137665192805</v>
      </c>
      <c r="AC81" s="419">
        <v>4.4037136412564654E-2</v>
      </c>
      <c r="AD81" s="417">
        <v>5.5835297999999997E-3</v>
      </c>
      <c r="AE81" s="418">
        <v>1.2303010329999999E-2</v>
      </c>
      <c r="AF81" s="419">
        <v>2.0039502352463563E-3</v>
      </c>
      <c r="AG81" s="417">
        <v>0.33977268919999998</v>
      </c>
      <c r="AH81" s="418">
        <v>0.49597288268</v>
      </c>
      <c r="AI81" s="419">
        <v>0.10445395033631891</v>
      </c>
      <c r="AJ81" s="417">
        <v>4.0763562599999997E-2</v>
      </c>
      <c r="AK81" s="418">
        <v>0.11303238291499999</v>
      </c>
      <c r="AL81" s="419">
        <v>1.7347163314707911E-2</v>
      </c>
      <c r="AM81" s="417">
        <v>0.25059028039999998</v>
      </c>
      <c r="AN81" s="418">
        <v>0.39185207824000001</v>
      </c>
      <c r="AO81" s="419">
        <v>4.3683099322308565E-2</v>
      </c>
      <c r="AP81" s="425"/>
      <c r="AQ81" s="426"/>
      <c r="AR81" s="426"/>
      <c r="AS81" s="417">
        <v>0</v>
      </c>
      <c r="AT81" s="418">
        <v>0</v>
      </c>
      <c r="AU81" s="427"/>
    </row>
    <row r="82" spans="1:47" x14ac:dyDescent="0.2">
      <c r="A82" s="231">
        <v>1976</v>
      </c>
      <c r="B82" s="232">
        <v>38</v>
      </c>
      <c r="C82" s="417">
        <v>78.897153549999999</v>
      </c>
      <c r="D82" s="418">
        <v>140.04616748699999</v>
      </c>
      <c r="E82" s="419">
        <v>43.745102822787821</v>
      </c>
      <c r="F82" s="417">
        <v>13.07110299</v>
      </c>
      <c r="G82" s="418">
        <v>18.758259500000001</v>
      </c>
      <c r="H82" s="419">
        <v>3.209236649579791</v>
      </c>
      <c r="I82" s="417">
        <v>8.2550542799999995</v>
      </c>
      <c r="J82" s="418">
        <v>7.4702299534999996</v>
      </c>
      <c r="K82" s="419">
        <v>6.9928070707322529</v>
      </c>
      <c r="L82" s="420"/>
      <c r="M82" s="421"/>
      <c r="N82" s="419">
        <v>3.7066074493837101E-3</v>
      </c>
      <c r="O82" s="417">
        <v>2.4550260000000001E-2</v>
      </c>
      <c r="P82" s="418">
        <v>0.1157164905</v>
      </c>
      <c r="Q82" s="419">
        <v>0.11223219345787647</v>
      </c>
      <c r="R82" s="425"/>
      <c r="S82" s="426"/>
      <c r="T82" s="419">
        <v>570.04801585504458</v>
      </c>
      <c r="U82" s="417">
        <v>8.4933927811550153E-2</v>
      </c>
      <c r="V82" s="418">
        <v>9.498034751773049E-2</v>
      </c>
      <c r="W82" s="419">
        <v>0.10193042637454454</v>
      </c>
      <c r="X82" s="417">
        <v>2.4698495525160419E-2</v>
      </c>
      <c r="Y82" s="418">
        <v>3.0685664218169536E-2</v>
      </c>
      <c r="Z82" s="419">
        <v>0.10688113699878544</v>
      </c>
      <c r="AA82" s="417">
        <v>9.4077109000000006E-2</v>
      </c>
      <c r="AB82" s="418">
        <v>0.137665192805</v>
      </c>
      <c r="AC82" s="419">
        <v>4.4037136412564654E-2</v>
      </c>
      <c r="AD82" s="417">
        <v>5.5835297999999997E-3</v>
      </c>
      <c r="AE82" s="418">
        <v>1.2303010329999999E-2</v>
      </c>
      <c r="AF82" s="419">
        <v>2.0039502352463563E-3</v>
      </c>
      <c r="AG82" s="417">
        <v>0.33977268919999998</v>
      </c>
      <c r="AH82" s="418">
        <v>0.49597288268</v>
      </c>
      <c r="AI82" s="419">
        <v>0.10445395033631891</v>
      </c>
      <c r="AJ82" s="417">
        <v>4.0763562599999997E-2</v>
      </c>
      <c r="AK82" s="418">
        <v>0.11303238291499999</v>
      </c>
      <c r="AL82" s="419">
        <v>1.7347163314707911E-2</v>
      </c>
      <c r="AM82" s="417">
        <v>0.25059028039999998</v>
      </c>
      <c r="AN82" s="418">
        <v>0.39185207824000001</v>
      </c>
      <c r="AO82" s="419">
        <v>4.3683099322308565E-2</v>
      </c>
      <c r="AP82" s="425"/>
      <c r="AQ82" s="426"/>
      <c r="AR82" s="426"/>
      <c r="AS82" s="417">
        <v>0</v>
      </c>
      <c r="AT82" s="418">
        <v>0</v>
      </c>
      <c r="AU82" s="427"/>
    </row>
    <row r="83" spans="1:47" x14ac:dyDescent="0.2">
      <c r="A83" s="231">
        <v>1976</v>
      </c>
      <c r="B83" s="232">
        <v>39</v>
      </c>
      <c r="C83" s="417">
        <v>78.897153549999999</v>
      </c>
      <c r="D83" s="418">
        <v>140.04616748699999</v>
      </c>
      <c r="E83" s="419">
        <v>43.745102822787821</v>
      </c>
      <c r="F83" s="417">
        <v>13.07110299</v>
      </c>
      <c r="G83" s="418">
        <v>18.758259500000001</v>
      </c>
      <c r="H83" s="419">
        <v>3.209236649579791</v>
      </c>
      <c r="I83" s="417">
        <v>8.2550542799999995</v>
      </c>
      <c r="J83" s="418">
        <v>7.4702299534999996</v>
      </c>
      <c r="K83" s="419">
        <v>6.9928070707322529</v>
      </c>
      <c r="L83" s="420"/>
      <c r="M83" s="421"/>
      <c r="N83" s="419">
        <v>3.7066074493837101E-3</v>
      </c>
      <c r="O83" s="417">
        <v>2.4550260000000001E-2</v>
      </c>
      <c r="P83" s="418">
        <v>0.1157164905</v>
      </c>
      <c r="Q83" s="419">
        <v>0.11223219345787647</v>
      </c>
      <c r="R83" s="425"/>
      <c r="S83" s="426"/>
      <c r="T83" s="419">
        <v>570.04801585504458</v>
      </c>
      <c r="U83" s="417">
        <v>8.4933927811550153E-2</v>
      </c>
      <c r="V83" s="418">
        <v>9.498034751773049E-2</v>
      </c>
      <c r="W83" s="419">
        <v>0.10193042637454454</v>
      </c>
      <c r="X83" s="417">
        <v>2.4698495525160419E-2</v>
      </c>
      <c r="Y83" s="418">
        <v>3.0685664218169536E-2</v>
      </c>
      <c r="Z83" s="419">
        <v>0.10688113699878544</v>
      </c>
      <c r="AA83" s="417">
        <v>9.4077109000000006E-2</v>
      </c>
      <c r="AB83" s="418">
        <v>0.137665192805</v>
      </c>
      <c r="AC83" s="419">
        <v>4.4037136412564654E-2</v>
      </c>
      <c r="AD83" s="417">
        <v>5.5835297999999997E-3</v>
      </c>
      <c r="AE83" s="418">
        <v>1.2303010329999999E-2</v>
      </c>
      <c r="AF83" s="419">
        <v>2.0039502352463563E-3</v>
      </c>
      <c r="AG83" s="417">
        <v>0.33977268919999998</v>
      </c>
      <c r="AH83" s="418">
        <v>0.49597288268</v>
      </c>
      <c r="AI83" s="419">
        <v>0.10445395033631891</v>
      </c>
      <c r="AJ83" s="417">
        <v>4.0763562599999997E-2</v>
      </c>
      <c r="AK83" s="418">
        <v>0.11303238291499999</v>
      </c>
      <c r="AL83" s="419">
        <v>1.7347163314707911E-2</v>
      </c>
      <c r="AM83" s="417">
        <v>0.25059028039999998</v>
      </c>
      <c r="AN83" s="418">
        <v>0.39185207824000001</v>
      </c>
      <c r="AO83" s="419">
        <v>4.3683099322308565E-2</v>
      </c>
      <c r="AP83" s="425"/>
      <c r="AQ83" s="426"/>
      <c r="AR83" s="426"/>
      <c r="AS83" s="417">
        <v>0</v>
      </c>
      <c r="AT83" s="418">
        <v>0</v>
      </c>
      <c r="AU83" s="427"/>
    </row>
    <row r="84" spans="1:47" ht="13.5" thickBot="1" x14ac:dyDescent="0.25">
      <c r="A84" s="233">
        <v>1976</v>
      </c>
      <c r="B84" s="234">
        <v>40</v>
      </c>
      <c r="C84" s="428">
        <v>78.897153549999999</v>
      </c>
      <c r="D84" s="429">
        <v>140.04616748699999</v>
      </c>
      <c r="E84" s="430">
        <v>43.745102822787821</v>
      </c>
      <c r="F84" s="428">
        <v>13.07110299</v>
      </c>
      <c r="G84" s="429">
        <v>18.758259500000001</v>
      </c>
      <c r="H84" s="430">
        <v>3.209236649579791</v>
      </c>
      <c r="I84" s="428">
        <v>8.2550542799999995</v>
      </c>
      <c r="J84" s="429">
        <v>7.4702299534999996</v>
      </c>
      <c r="K84" s="430">
        <v>6.9928070707322529</v>
      </c>
      <c r="L84" s="431"/>
      <c r="M84" s="432"/>
      <c r="N84" s="430">
        <v>3.7066074493837101E-3</v>
      </c>
      <c r="O84" s="428">
        <v>2.4550260000000001E-2</v>
      </c>
      <c r="P84" s="429">
        <v>0.1157164905</v>
      </c>
      <c r="Q84" s="430">
        <v>0.11223219345787647</v>
      </c>
      <c r="R84" s="433"/>
      <c r="S84" s="434"/>
      <c r="T84" s="430">
        <v>570.04801585504458</v>
      </c>
      <c r="U84" s="428">
        <v>8.4933927811550153E-2</v>
      </c>
      <c r="V84" s="429">
        <v>9.498034751773049E-2</v>
      </c>
      <c r="W84" s="430">
        <v>0.10193042637454454</v>
      </c>
      <c r="X84" s="428">
        <v>2.4698495525160419E-2</v>
      </c>
      <c r="Y84" s="429">
        <v>3.0685664218169536E-2</v>
      </c>
      <c r="Z84" s="430">
        <v>0.10688113699878544</v>
      </c>
      <c r="AA84" s="428">
        <v>9.4077109000000006E-2</v>
      </c>
      <c r="AB84" s="429">
        <v>0.137665192805</v>
      </c>
      <c r="AC84" s="430">
        <v>4.4037136412564654E-2</v>
      </c>
      <c r="AD84" s="428">
        <v>5.5835297999999997E-3</v>
      </c>
      <c r="AE84" s="429">
        <v>1.2303010329999999E-2</v>
      </c>
      <c r="AF84" s="430">
        <v>2.0039502352463563E-3</v>
      </c>
      <c r="AG84" s="428">
        <v>0.33977268919999998</v>
      </c>
      <c r="AH84" s="429">
        <v>0.49597288268</v>
      </c>
      <c r="AI84" s="430">
        <v>0.10445395033631891</v>
      </c>
      <c r="AJ84" s="428">
        <v>4.0763562599999997E-2</v>
      </c>
      <c r="AK84" s="429">
        <v>0.11303238291499999</v>
      </c>
      <c r="AL84" s="430">
        <v>1.7347163314707911E-2</v>
      </c>
      <c r="AM84" s="428">
        <v>0.25059028039999998</v>
      </c>
      <c r="AN84" s="429">
        <v>0.39185207824000001</v>
      </c>
      <c r="AO84" s="430">
        <v>4.3683099322308565E-2</v>
      </c>
      <c r="AP84" s="433"/>
      <c r="AQ84" s="434"/>
      <c r="AR84" s="434"/>
      <c r="AS84" s="428">
        <v>0</v>
      </c>
      <c r="AT84" s="429">
        <v>0</v>
      </c>
      <c r="AU84" s="435"/>
    </row>
    <row r="85" spans="1:47" x14ac:dyDescent="0.2">
      <c r="A85" s="229">
        <v>1977</v>
      </c>
      <c r="B85" s="230">
        <v>1</v>
      </c>
      <c r="C85" s="409">
        <v>30.67723204</v>
      </c>
      <c r="D85" s="410">
        <v>54.305812123999999</v>
      </c>
      <c r="E85" s="411">
        <v>13.249831503343515</v>
      </c>
      <c r="F85" s="409">
        <v>4.3064650499999999</v>
      </c>
      <c r="G85" s="410">
        <v>10.396944637000001</v>
      </c>
      <c r="H85" s="411">
        <v>0.82488025579637891</v>
      </c>
      <c r="I85" s="409">
        <v>2.6708192199999998</v>
      </c>
      <c r="J85" s="410">
        <v>4.1478943045000003</v>
      </c>
      <c r="K85" s="411">
        <v>4.631388532627585</v>
      </c>
      <c r="L85" s="412"/>
      <c r="M85" s="413"/>
      <c r="N85" s="411">
        <v>0.12435439250476811</v>
      </c>
      <c r="O85" s="409">
        <v>3.5265379999999999E-2</v>
      </c>
      <c r="P85" s="410">
        <v>0.18622640300000001</v>
      </c>
      <c r="Q85" s="411">
        <v>2.4556601517375289E-2</v>
      </c>
      <c r="R85" s="414"/>
      <c r="S85" s="415"/>
      <c r="T85" s="411">
        <v>545.11338914613191</v>
      </c>
      <c r="U85" s="409">
        <v>8.4933927811550153E-2</v>
      </c>
      <c r="V85" s="410">
        <v>9.6190366683552839E-2</v>
      </c>
      <c r="W85" s="411">
        <v>6.845945794622009E-2</v>
      </c>
      <c r="X85" s="409">
        <v>2.4698495525160419E-2</v>
      </c>
      <c r="Y85" s="410">
        <v>2.9528585866261399E-2</v>
      </c>
      <c r="Z85" s="411">
        <v>2.9226080477215623E-2</v>
      </c>
      <c r="AA85" s="409">
        <v>1.7004669900000002E-2</v>
      </c>
      <c r="AB85" s="410">
        <v>4.7339926215000001E-2</v>
      </c>
      <c r="AC85" s="411">
        <v>5.7446014771161298E-3</v>
      </c>
      <c r="AD85" s="409">
        <v>1.0091111000000001E-3</v>
      </c>
      <c r="AE85" s="410">
        <v>5.2148485450000002E-3</v>
      </c>
      <c r="AF85" s="411">
        <v>5.1509771023714726E-4</v>
      </c>
      <c r="AG85" s="409">
        <v>7.9294451799999999E-2</v>
      </c>
      <c r="AH85" s="410">
        <v>0.20419567675</v>
      </c>
      <c r="AI85" s="411">
        <v>4.2656653965754104E-2</v>
      </c>
      <c r="AJ85" s="409">
        <v>7.3679369000000001E-3</v>
      </c>
      <c r="AK85" s="410">
        <v>4.2017676359999999E-2</v>
      </c>
      <c r="AL85" s="411">
        <v>4.6789811962989532E-3</v>
      </c>
      <c r="AM85" s="409">
        <v>4.5295439399999998E-2</v>
      </c>
      <c r="AN85" s="410">
        <v>0.13817152133999999</v>
      </c>
      <c r="AO85" s="411">
        <v>8.8062687364920487E-3</v>
      </c>
      <c r="AP85" s="414"/>
      <c r="AQ85" s="415"/>
      <c r="AR85" s="415"/>
      <c r="AS85" s="409">
        <v>0.18013064270000001</v>
      </c>
      <c r="AT85" s="410">
        <v>0.32637393981500001</v>
      </c>
      <c r="AU85" s="416"/>
    </row>
    <row r="86" spans="1:47" x14ac:dyDescent="0.2">
      <c r="A86" s="231">
        <v>1977</v>
      </c>
      <c r="B86" s="232">
        <v>2</v>
      </c>
      <c r="C86" s="417">
        <v>34.846556419999999</v>
      </c>
      <c r="D86" s="418">
        <v>60.3135988915</v>
      </c>
      <c r="E86" s="419">
        <v>13.28098012373844</v>
      </c>
      <c r="F86" s="417">
        <v>4.9752206299999999</v>
      </c>
      <c r="G86" s="418">
        <v>10.949322152500001</v>
      </c>
      <c r="H86" s="419">
        <v>0.82751815498906534</v>
      </c>
      <c r="I86" s="417">
        <v>3.0123376500000001</v>
      </c>
      <c r="J86" s="418">
        <v>4.2898095429999996</v>
      </c>
      <c r="K86" s="419">
        <v>4.6428905890541978</v>
      </c>
      <c r="L86" s="420"/>
      <c r="M86" s="421"/>
      <c r="N86" s="419">
        <v>0.12456100149817376</v>
      </c>
      <c r="O86" s="417">
        <v>3.5165370000000001E-2</v>
      </c>
      <c r="P86" s="418">
        <v>0.17753553399999999</v>
      </c>
      <c r="Q86" s="419">
        <v>2.4619679184476093E-2</v>
      </c>
      <c r="R86" s="422"/>
      <c r="S86" s="423"/>
      <c r="T86" s="419">
        <v>545.14028603344423</v>
      </c>
      <c r="U86" s="417">
        <v>8.4933927811550153E-2</v>
      </c>
      <c r="V86" s="418">
        <v>9.6190366683552839E-2</v>
      </c>
      <c r="W86" s="419">
        <v>6.7630252505792687E-2</v>
      </c>
      <c r="X86" s="417">
        <v>2.4698495525160419E-2</v>
      </c>
      <c r="Y86" s="418">
        <v>2.9528585866261399E-2</v>
      </c>
      <c r="Z86" s="419">
        <v>2.9331081698238198E-2</v>
      </c>
      <c r="AA86" s="417">
        <v>2.2018722399999999E-2</v>
      </c>
      <c r="AB86" s="418">
        <v>5.1271216644999999E-2</v>
      </c>
      <c r="AC86" s="419">
        <v>5.7518258506886666E-3</v>
      </c>
      <c r="AD86" s="417">
        <v>1.3070232999999999E-3</v>
      </c>
      <c r="AE86" s="418">
        <v>5.5414714100000002E-3</v>
      </c>
      <c r="AF86" s="419">
        <v>5.1674357186876963E-4</v>
      </c>
      <c r="AG86" s="417">
        <v>9.5572191599999995E-2</v>
      </c>
      <c r="AH86" s="418">
        <v>0.21738054693</v>
      </c>
      <c r="AI86" s="419">
        <v>4.2756170596529322E-2</v>
      </c>
      <c r="AJ86" s="417">
        <v>9.5417090000000006E-3</v>
      </c>
      <c r="AK86" s="418">
        <v>4.4980859939999999E-2</v>
      </c>
      <c r="AL86" s="419">
        <v>4.6908195755769339E-3</v>
      </c>
      <c r="AM86" s="417">
        <v>5.8652981600000001E-2</v>
      </c>
      <c r="AN86" s="418">
        <v>0.14922361895</v>
      </c>
      <c r="AO86" s="419">
        <v>8.8318947015883584E-3</v>
      </c>
      <c r="AP86" s="422"/>
      <c r="AQ86" s="423"/>
      <c r="AR86" s="423"/>
      <c r="AS86" s="417">
        <v>0.19469297420000001</v>
      </c>
      <c r="AT86" s="418">
        <v>0.33933140977499998</v>
      </c>
      <c r="AU86" s="424"/>
    </row>
    <row r="87" spans="1:47" x14ac:dyDescent="0.2">
      <c r="A87" s="231">
        <v>1977</v>
      </c>
      <c r="B87" s="232">
        <v>3</v>
      </c>
      <c r="C87" s="417">
        <v>42.143803900000002</v>
      </c>
      <c r="D87" s="418">
        <v>67.262822560000004</v>
      </c>
      <c r="E87" s="419">
        <v>20.167152993809346</v>
      </c>
      <c r="F87" s="417">
        <v>5.77921043</v>
      </c>
      <c r="G87" s="418">
        <v>11.6161534465</v>
      </c>
      <c r="H87" s="419">
        <v>1.2306084133557256</v>
      </c>
      <c r="I87" s="417">
        <v>3.3870742100000002</v>
      </c>
      <c r="J87" s="418">
        <v>4.6600054530000001</v>
      </c>
      <c r="K87" s="419">
        <v>5.1571977172755208</v>
      </c>
      <c r="L87" s="420"/>
      <c r="M87" s="421"/>
      <c r="N87" s="419">
        <v>0.12841554431575247</v>
      </c>
      <c r="O87" s="417">
        <v>3.7065559999999997E-2</v>
      </c>
      <c r="P87" s="418">
        <v>0.1782006005</v>
      </c>
      <c r="Q87" s="419">
        <v>2.8186626589386775E-2</v>
      </c>
      <c r="R87" s="422"/>
      <c r="S87" s="423"/>
      <c r="T87" s="419">
        <v>545.60766929342651</v>
      </c>
      <c r="U87" s="417">
        <v>8.4933927811550153E-2</v>
      </c>
      <c r="V87" s="418">
        <v>9.6190366683552839E-2</v>
      </c>
      <c r="W87" s="419">
        <v>0.1014600407255276</v>
      </c>
      <c r="X87" s="417">
        <v>2.4698495525160419E-2</v>
      </c>
      <c r="Y87" s="418">
        <v>2.9528585866261399E-2</v>
      </c>
      <c r="Z87" s="419">
        <v>6.0937258928487802E-2</v>
      </c>
      <c r="AA87" s="417">
        <v>2.7608964199999999E-2</v>
      </c>
      <c r="AB87" s="418">
        <v>5.570707062E-2</v>
      </c>
      <c r="AC87" s="419">
        <v>8.5867917580838594E-3</v>
      </c>
      <c r="AD87" s="417">
        <v>1.6380915999999999E-3</v>
      </c>
      <c r="AE87" s="418">
        <v>5.9224454149999998E-3</v>
      </c>
      <c r="AF87" s="419">
        <v>7.6845400731403275E-4</v>
      </c>
      <c r="AG87" s="417">
        <v>0.11393933990000001</v>
      </c>
      <c r="AH87" s="418">
        <v>0.23259523194500001</v>
      </c>
      <c r="AI87" s="419">
        <v>6.3288901825452021E-2</v>
      </c>
      <c r="AJ87" s="417">
        <v>1.19631437E-2</v>
      </c>
      <c r="AK87" s="418">
        <v>4.8363762370000001E-2</v>
      </c>
      <c r="AL87" s="419">
        <v>6.9417487922086183E-3</v>
      </c>
      <c r="AM87" s="417">
        <v>7.3541798800000002E-2</v>
      </c>
      <c r="AN87" s="418">
        <v>0.161740674015</v>
      </c>
      <c r="AO87" s="419">
        <v>1.3079390329683548E-2</v>
      </c>
      <c r="AP87" s="422"/>
      <c r="AQ87" s="423"/>
      <c r="AR87" s="423"/>
      <c r="AS87" s="417">
        <v>0.21217259999999999</v>
      </c>
      <c r="AT87" s="418">
        <v>0.35611462490500001</v>
      </c>
      <c r="AU87" s="424"/>
    </row>
    <row r="88" spans="1:47" x14ac:dyDescent="0.2">
      <c r="A88" s="231">
        <v>1977</v>
      </c>
      <c r="B88" s="232">
        <v>4</v>
      </c>
      <c r="C88" s="417">
        <v>48.752281369999999</v>
      </c>
      <c r="D88" s="418">
        <v>73.9443945525</v>
      </c>
      <c r="E88" s="419">
        <v>13.342235376075699</v>
      </c>
      <c r="F88" s="417">
        <v>6.53425747</v>
      </c>
      <c r="G88" s="418">
        <v>12.295643081</v>
      </c>
      <c r="H88" s="419">
        <v>0.83279829378236414</v>
      </c>
      <c r="I88" s="417">
        <v>3.73810603</v>
      </c>
      <c r="J88" s="418">
        <v>4.8633845139999998</v>
      </c>
      <c r="K88" s="419">
        <v>4.6479760779985204</v>
      </c>
      <c r="L88" s="420"/>
      <c r="M88" s="421"/>
      <c r="N88" s="419">
        <v>0.12457492935109446</v>
      </c>
      <c r="O88" s="417">
        <v>3.6765529999999998E-2</v>
      </c>
      <c r="P88" s="418">
        <v>0.16408918950000001</v>
      </c>
      <c r="Q88" s="419">
        <v>2.4658393875780657E-2</v>
      </c>
      <c r="R88" s="422"/>
      <c r="S88" s="423"/>
      <c r="T88" s="419">
        <v>546.08167259466143</v>
      </c>
      <c r="U88" s="417">
        <v>8.4933927811550153E-2</v>
      </c>
      <c r="V88" s="418">
        <v>9.6190366683552839E-2</v>
      </c>
      <c r="W88" s="419">
        <v>6.8284165491402399E-2</v>
      </c>
      <c r="X88" s="417">
        <v>2.4698495525160419E-2</v>
      </c>
      <c r="Y88" s="418">
        <v>2.9528585866261399E-2</v>
      </c>
      <c r="Z88" s="419">
        <v>2.9765504175070914E-2</v>
      </c>
      <c r="AA88" s="417">
        <v>3.3020575599999998E-2</v>
      </c>
      <c r="AB88" s="418">
        <v>6.000637122E-2</v>
      </c>
      <c r="AC88" s="419">
        <v>5.7538981484930897E-3</v>
      </c>
      <c r="AD88" s="417">
        <v>1.9590531000000001E-3</v>
      </c>
      <c r="AE88" s="418">
        <v>6.2880617750000001E-3</v>
      </c>
      <c r="AF88" s="419">
        <v>5.20040601167636E-4</v>
      </c>
      <c r="AG88" s="417">
        <v>0.13190142460000001</v>
      </c>
      <c r="AH88" s="418">
        <v>0.247529066715</v>
      </c>
      <c r="AI88" s="419">
        <v>4.2912788649341949E-2</v>
      </c>
      <c r="AJ88" s="417">
        <v>1.4308314799999999E-2</v>
      </c>
      <c r="AK88" s="418">
        <v>5.1657573205000001E-2</v>
      </c>
      <c r="AL88" s="419">
        <v>4.7108953864002856E-3</v>
      </c>
      <c r="AM88" s="417">
        <v>8.7955970699999997E-2</v>
      </c>
      <c r="AN88" s="418">
        <v>0.173866838705</v>
      </c>
      <c r="AO88" s="419">
        <v>8.8801379769133746E-3</v>
      </c>
      <c r="AP88" s="422"/>
      <c r="AQ88" s="423"/>
      <c r="AR88" s="423"/>
      <c r="AS88" s="417">
        <v>0.22991559889999999</v>
      </c>
      <c r="AT88" s="418">
        <v>0.37344693207000002</v>
      </c>
      <c r="AU88" s="424"/>
    </row>
    <row r="89" spans="1:47" x14ac:dyDescent="0.2">
      <c r="A89" s="231">
        <v>1977</v>
      </c>
      <c r="B89" s="232">
        <v>5</v>
      </c>
      <c r="C89" s="417">
        <v>55.505541460000003</v>
      </c>
      <c r="D89" s="418">
        <v>80.464766657499993</v>
      </c>
      <c r="E89" s="419">
        <v>13.925095943831913</v>
      </c>
      <c r="F89" s="417">
        <v>7.28789569</v>
      </c>
      <c r="G89" s="418">
        <v>12.980527299</v>
      </c>
      <c r="H89" s="419">
        <v>0.85130901553654348</v>
      </c>
      <c r="I89" s="417">
        <v>4.0186013000000003</v>
      </c>
      <c r="J89" s="418">
        <v>4.9610743350000002</v>
      </c>
      <c r="K89" s="419">
        <v>4.6854137201376256</v>
      </c>
      <c r="L89" s="420"/>
      <c r="M89" s="421"/>
      <c r="N89" s="419">
        <v>0.12461297365000236</v>
      </c>
      <c r="O89" s="417">
        <v>3.5165370000000001E-2</v>
      </c>
      <c r="P89" s="418">
        <v>0.153253106</v>
      </c>
      <c r="Q89" s="419">
        <v>3.5340825197778973E-2</v>
      </c>
      <c r="R89" s="422"/>
      <c r="S89" s="423"/>
      <c r="T89" s="419">
        <v>546.48959234890742</v>
      </c>
      <c r="U89" s="417">
        <v>8.4933927811550153E-2</v>
      </c>
      <c r="V89" s="418">
        <v>9.6190366683552839E-2</v>
      </c>
      <c r="W89" s="419">
        <v>6.9580967921416562E-2</v>
      </c>
      <c r="X89" s="417">
        <v>2.4698495525160419E-2</v>
      </c>
      <c r="Y89" s="418">
        <v>2.9528585866261399E-2</v>
      </c>
      <c r="Z89" s="419">
        <v>3.0006262521925068E-2</v>
      </c>
      <c r="AA89" s="417">
        <v>3.8314113300000001E-2</v>
      </c>
      <c r="AB89" s="418">
        <v>6.4398837170000001E-2</v>
      </c>
      <c r="AC89" s="419">
        <v>5.8596993615221684E-3</v>
      </c>
      <c r="AD89" s="417">
        <v>2.2741834000000001E-3</v>
      </c>
      <c r="AE89" s="418">
        <v>6.6529191499999996E-3</v>
      </c>
      <c r="AF89" s="419">
        <v>5.3160104367048653E-4</v>
      </c>
      <c r="AG89" s="417">
        <v>0.1496867465</v>
      </c>
      <c r="AH89" s="418">
        <v>0.26292928963500001</v>
      </c>
      <c r="AI89" s="419">
        <v>4.3787736185650093E-2</v>
      </c>
      <c r="AJ89" s="417">
        <v>1.66014812E-2</v>
      </c>
      <c r="AK89" s="418">
        <v>5.4993668510000003E-2</v>
      </c>
      <c r="AL89" s="419">
        <v>4.8088139257529364E-3</v>
      </c>
      <c r="AM89" s="417">
        <v>0.102058175</v>
      </c>
      <c r="AN89" s="418">
        <v>0.186223666925</v>
      </c>
      <c r="AO89" s="419">
        <v>9.0716722929562853E-3</v>
      </c>
      <c r="AP89" s="422"/>
      <c r="AQ89" s="423"/>
      <c r="AR89" s="423"/>
      <c r="AS89" s="417">
        <v>0.24818646289999999</v>
      </c>
      <c r="AT89" s="418">
        <v>0.39190743197</v>
      </c>
      <c r="AU89" s="424"/>
    </row>
    <row r="90" spans="1:47" x14ac:dyDescent="0.2">
      <c r="A90" s="231">
        <v>1977</v>
      </c>
      <c r="B90" s="232">
        <v>6</v>
      </c>
      <c r="C90" s="417">
        <v>61.636266280000001</v>
      </c>
      <c r="D90" s="418">
        <v>86.355737149500001</v>
      </c>
      <c r="E90" s="419">
        <v>13.98482349984017</v>
      </c>
      <c r="F90" s="417">
        <v>8.0217163100000004</v>
      </c>
      <c r="G90" s="418">
        <v>13.615965217499999</v>
      </c>
      <c r="H90" s="419">
        <v>0.85549518194274099</v>
      </c>
      <c r="I90" s="417">
        <v>4.2662412500000002</v>
      </c>
      <c r="J90" s="418">
        <v>5.0586247870000003</v>
      </c>
      <c r="K90" s="419">
        <v>4.6925965278303892</v>
      </c>
      <c r="L90" s="420"/>
      <c r="M90" s="421"/>
      <c r="N90" s="419">
        <v>0.12468093519455996</v>
      </c>
      <c r="O90" s="417">
        <v>3.5865439999999998E-2</v>
      </c>
      <c r="P90" s="418">
        <v>0.1542082015</v>
      </c>
      <c r="Q90" s="419">
        <v>3.5403980671338736E-2</v>
      </c>
      <c r="R90" s="422"/>
      <c r="S90" s="423"/>
      <c r="T90" s="419">
        <v>547.28281955062732</v>
      </c>
      <c r="U90" s="417">
        <v>8.4933927811550153E-2</v>
      </c>
      <c r="V90" s="418">
        <v>9.6190366683552839E-2</v>
      </c>
      <c r="W90" s="419">
        <v>6.9734980940404798E-2</v>
      </c>
      <c r="X90" s="417">
        <v>2.4698495525160419E-2</v>
      </c>
      <c r="Y90" s="418">
        <v>2.9528585866261399E-2</v>
      </c>
      <c r="Z90" s="419">
        <v>3.0280887880012562E-2</v>
      </c>
      <c r="AA90" s="417">
        <v>4.3511348200000001E-2</v>
      </c>
      <c r="AB90" s="418">
        <v>6.8732974944999997E-2</v>
      </c>
      <c r="AC90" s="419">
        <v>5.8669539288676489E-3</v>
      </c>
      <c r="AD90" s="417">
        <v>2.5820316E-3</v>
      </c>
      <c r="AE90" s="418">
        <v>7.0083645550000004E-3</v>
      </c>
      <c r="AF90" s="419">
        <v>5.3421363081416215E-4</v>
      </c>
      <c r="AG90" s="417">
        <v>0.16740281260000001</v>
      </c>
      <c r="AH90" s="418">
        <v>0.27834843112000002</v>
      </c>
      <c r="AI90" s="419">
        <v>4.3930834158286879E-2</v>
      </c>
      <c r="AJ90" s="417">
        <v>1.8853992600000001E-2</v>
      </c>
      <c r="AK90" s="418">
        <v>5.8298484859999999E-2</v>
      </c>
      <c r="AL90" s="419">
        <v>4.8263430924281219E-3</v>
      </c>
      <c r="AM90" s="417">
        <v>0.1159011754</v>
      </c>
      <c r="AN90" s="418">
        <v>0.19840759014000001</v>
      </c>
      <c r="AO90" s="419">
        <v>9.1112810272889477E-3</v>
      </c>
      <c r="AP90" s="422"/>
      <c r="AQ90" s="423"/>
      <c r="AR90" s="423"/>
      <c r="AS90" s="417">
        <v>0.26720818410000002</v>
      </c>
      <c r="AT90" s="418">
        <v>0.41128612065499998</v>
      </c>
      <c r="AU90" s="424"/>
    </row>
    <row r="91" spans="1:47" x14ac:dyDescent="0.2">
      <c r="A91" s="231">
        <v>1977</v>
      </c>
      <c r="B91" s="232">
        <v>7</v>
      </c>
      <c r="C91" s="417">
        <v>56.267697779999999</v>
      </c>
      <c r="D91" s="418">
        <v>82.473806044</v>
      </c>
      <c r="E91" s="419">
        <v>28.22906392597152</v>
      </c>
      <c r="F91" s="417">
        <v>7.9339237899999997</v>
      </c>
      <c r="G91" s="418">
        <v>13.563149669</v>
      </c>
      <c r="H91" s="419">
        <v>2.295841406061756</v>
      </c>
      <c r="I91" s="417">
        <v>4.5167573499999998</v>
      </c>
      <c r="J91" s="418">
        <v>5.1567992565000003</v>
      </c>
      <c r="K91" s="419">
        <v>6.4039095048121757</v>
      </c>
      <c r="L91" s="420"/>
      <c r="M91" s="421"/>
      <c r="N91" s="419">
        <v>0.12471651670622193</v>
      </c>
      <c r="O91" s="417">
        <v>3.5065359999999997E-2</v>
      </c>
      <c r="P91" s="418">
        <v>0.14779756050000001</v>
      </c>
      <c r="Q91" s="419">
        <v>3.8933266964064316E-2</v>
      </c>
      <c r="R91" s="422"/>
      <c r="S91" s="423"/>
      <c r="T91" s="419">
        <v>547.98039640594811</v>
      </c>
      <c r="U91" s="417">
        <v>8.4933927811550153E-2</v>
      </c>
      <c r="V91" s="418">
        <v>9.6190366683552839E-2</v>
      </c>
      <c r="W91" s="419">
        <v>6.3125970768637268E-2</v>
      </c>
      <c r="X91" s="417">
        <v>2.4698495525160419E-2</v>
      </c>
      <c r="Y91" s="418">
        <v>2.9528585866261399E-2</v>
      </c>
      <c r="Z91" s="419">
        <v>3.0602317884515267E-2</v>
      </c>
      <c r="AA91" s="417">
        <v>4.1023998499999999E-2</v>
      </c>
      <c r="AB91" s="418">
        <v>6.5886356854999995E-2</v>
      </c>
      <c r="AC91" s="419">
        <v>1.566168631529272E-2</v>
      </c>
      <c r="AD91" s="417">
        <v>2.4343398E-3</v>
      </c>
      <c r="AE91" s="418">
        <v>6.9295964399999996E-3</v>
      </c>
      <c r="AF91" s="419">
        <v>1.4336403795807435E-3</v>
      </c>
      <c r="AG91" s="417">
        <v>0.16132720740000001</v>
      </c>
      <c r="AH91" s="418">
        <v>0.27140204610500002</v>
      </c>
      <c r="AI91" s="419">
        <v>0.11783810813881339</v>
      </c>
      <c r="AJ91" s="417">
        <v>1.7776279999999998E-2</v>
      </c>
      <c r="AK91" s="418">
        <v>5.5949502120000001E-2</v>
      </c>
      <c r="AL91" s="419">
        <v>1.2952768277716671E-2</v>
      </c>
      <c r="AM91" s="417">
        <v>0.10927506569999999</v>
      </c>
      <c r="AN91" s="418">
        <v>0.19076269979499999</v>
      </c>
      <c r="AO91" s="419">
        <v>2.4467817123580975E-2</v>
      </c>
      <c r="AP91" s="422"/>
      <c r="AQ91" s="423"/>
      <c r="AR91" s="423"/>
      <c r="AS91" s="417">
        <v>0.27055949620000003</v>
      </c>
      <c r="AT91" s="418">
        <v>0.41835287505000002</v>
      </c>
      <c r="AU91" s="424"/>
    </row>
    <row r="92" spans="1:47" x14ac:dyDescent="0.2">
      <c r="A92" s="231">
        <v>1977</v>
      </c>
      <c r="B92" s="232">
        <v>8</v>
      </c>
      <c r="C92" s="417">
        <v>54.774058930000002</v>
      </c>
      <c r="D92" s="418">
        <v>78.284323430000001</v>
      </c>
      <c r="E92" s="419">
        <v>26.265144263601389</v>
      </c>
      <c r="F92" s="417">
        <v>8.2757844299999999</v>
      </c>
      <c r="G92" s="418">
        <v>13.979938942</v>
      </c>
      <c r="H92" s="419">
        <v>2.3535576335875072</v>
      </c>
      <c r="I92" s="417">
        <v>4.7654931700000001</v>
      </c>
      <c r="J92" s="418">
        <v>5.2560716489999999</v>
      </c>
      <c r="K92" s="419">
        <v>6.0016375916858342</v>
      </c>
      <c r="L92" s="420"/>
      <c r="M92" s="421"/>
      <c r="N92" s="419">
        <v>8.2665383152423874E-2</v>
      </c>
      <c r="O92" s="417">
        <v>3.5865439999999998E-2</v>
      </c>
      <c r="P92" s="418">
        <v>0.148682649</v>
      </c>
      <c r="Q92" s="419">
        <v>3.939066485844582E-2</v>
      </c>
      <c r="R92" s="422"/>
      <c r="S92" s="423"/>
      <c r="T92" s="419">
        <v>549.13853496078161</v>
      </c>
      <c r="U92" s="417">
        <v>8.4933927811550153E-2</v>
      </c>
      <c r="V92" s="418">
        <v>9.6190366683552839E-2</v>
      </c>
      <c r="W92" s="419">
        <v>6.7158071098165906E-2</v>
      </c>
      <c r="X92" s="417">
        <v>2.4698495525160419E-2</v>
      </c>
      <c r="Y92" s="418">
        <v>2.9528585866261399E-2</v>
      </c>
      <c r="Z92" s="419">
        <v>3.8190201000672663E-2</v>
      </c>
      <c r="AA92" s="417">
        <v>4.2086727499999997E-2</v>
      </c>
      <c r="AB92" s="418">
        <v>6.7744635095000005E-2</v>
      </c>
      <c r="AC92" s="419">
        <v>1.918262910431575E-2</v>
      </c>
      <c r="AD92" s="417">
        <v>2.4978392E-3</v>
      </c>
      <c r="AE92" s="418">
        <v>7.1261759599999999E-3</v>
      </c>
      <c r="AF92" s="419">
        <v>1.4696511479531155E-3</v>
      </c>
      <c r="AG92" s="417">
        <v>0.1667577817</v>
      </c>
      <c r="AH92" s="418">
        <v>0.27956557075999999</v>
      </c>
      <c r="AI92" s="419">
        <v>0.10574363929720154</v>
      </c>
      <c r="AJ92" s="417">
        <v>1.8235781600000001E-2</v>
      </c>
      <c r="AK92" s="418">
        <v>5.7638357044999998E-2</v>
      </c>
      <c r="AL92" s="419">
        <v>1.3341612455634706E-2</v>
      </c>
      <c r="AM92" s="417">
        <v>0.1121056052</v>
      </c>
      <c r="AN92" s="418">
        <v>0.19617557720500001</v>
      </c>
      <c r="AO92" s="419">
        <v>2.805729676871101E-2</v>
      </c>
      <c r="AP92" s="422"/>
      <c r="AQ92" s="423"/>
      <c r="AR92" s="423"/>
      <c r="AS92" s="417">
        <v>0.28320551919999998</v>
      </c>
      <c r="AT92" s="418">
        <v>0.435342007955</v>
      </c>
      <c r="AU92" s="424"/>
    </row>
    <row r="93" spans="1:47" x14ac:dyDescent="0.2">
      <c r="A93" s="231">
        <v>1977</v>
      </c>
      <c r="B93" s="232">
        <v>9</v>
      </c>
      <c r="C93" s="417">
        <v>55.38969093</v>
      </c>
      <c r="D93" s="418">
        <v>78.103885263500004</v>
      </c>
      <c r="E93" s="419">
        <v>27.480681454861216</v>
      </c>
      <c r="F93" s="417">
        <v>8.7971001300000005</v>
      </c>
      <c r="G93" s="418">
        <v>14.525105139000001</v>
      </c>
      <c r="H93" s="419">
        <v>2.3671370178209146</v>
      </c>
      <c r="I93" s="417">
        <v>5.0096076299999996</v>
      </c>
      <c r="J93" s="418">
        <v>5.3559998945</v>
      </c>
      <c r="K93" s="419">
        <v>6.0704946738081169</v>
      </c>
      <c r="L93" s="420"/>
      <c r="M93" s="421"/>
      <c r="N93" s="419">
        <v>8.2664957564360916E-2</v>
      </c>
      <c r="O93" s="417">
        <v>3.3865239999999998E-2</v>
      </c>
      <c r="P93" s="418">
        <v>0.13964174500000001</v>
      </c>
      <c r="Q93" s="419">
        <v>4.3453339090181439E-2</v>
      </c>
      <c r="R93" s="422"/>
      <c r="S93" s="423"/>
      <c r="T93" s="419">
        <v>549.35412274492649</v>
      </c>
      <c r="U93" s="417">
        <v>8.4933927811550153E-2</v>
      </c>
      <c r="V93" s="418">
        <v>9.6190366683552839E-2</v>
      </c>
      <c r="W93" s="419">
        <v>6.8169021698201465E-2</v>
      </c>
      <c r="X93" s="417">
        <v>2.4698495525160419E-2</v>
      </c>
      <c r="Y93" s="418">
        <v>2.9528585866261399E-2</v>
      </c>
      <c r="Z93" s="419">
        <v>3.8890397610185465E-2</v>
      </c>
      <c r="AA93" s="417">
        <v>4.4354987300000003E-2</v>
      </c>
      <c r="AB93" s="418">
        <v>7.04863248E-2</v>
      </c>
      <c r="AC93" s="419">
        <v>1.925241423299779E-2</v>
      </c>
      <c r="AD93" s="417">
        <v>2.6321478999999999E-3</v>
      </c>
      <c r="AE93" s="418">
        <v>7.3700273199999999E-3</v>
      </c>
      <c r="AF93" s="419">
        <v>1.4781313998626173E-3</v>
      </c>
      <c r="AG93" s="417">
        <v>0.17643222980000001</v>
      </c>
      <c r="AH93" s="418">
        <v>0.290838115555</v>
      </c>
      <c r="AI93" s="419">
        <v>0.10603959328423776</v>
      </c>
      <c r="AJ93" s="417">
        <v>1.92187326E-2</v>
      </c>
      <c r="AK93" s="418">
        <v>5.9955760655000002E-2</v>
      </c>
      <c r="AL93" s="419">
        <v>1.3379485723185904E-2</v>
      </c>
      <c r="AM93" s="417">
        <v>0.11814751499999999</v>
      </c>
      <c r="AN93" s="418">
        <v>0.20399546081</v>
      </c>
      <c r="AO93" s="419">
        <v>2.8229287608428247E-2</v>
      </c>
      <c r="AP93" s="422"/>
      <c r="AQ93" s="423"/>
      <c r="AR93" s="423"/>
      <c r="AS93" s="417">
        <v>0.30036062930000001</v>
      </c>
      <c r="AT93" s="418">
        <v>0.45561489785499998</v>
      </c>
      <c r="AU93" s="424"/>
    </row>
    <row r="94" spans="1:47" x14ac:dyDescent="0.2">
      <c r="A94" s="231">
        <v>1977</v>
      </c>
      <c r="B94" s="232">
        <v>10</v>
      </c>
      <c r="C94" s="417">
        <v>57.155370619999999</v>
      </c>
      <c r="D94" s="418">
        <v>79.662295499999999</v>
      </c>
      <c r="E94" s="419">
        <v>27.724895538468264</v>
      </c>
      <c r="F94" s="417">
        <v>9.41155309</v>
      </c>
      <c r="G94" s="418">
        <v>15.110589086499999</v>
      </c>
      <c r="H94" s="419">
        <v>2.3828523102237074</v>
      </c>
      <c r="I94" s="417">
        <v>5.2586740699999996</v>
      </c>
      <c r="J94" s="418">
        <v>5.4586303454999996</v>
      </c>
      <c r="K94" s="419">
        <v>6.0855149109867357</v>
      </c>
      <c r="L94" s="420"/>
      <c r="M94" s="421"/>
      <c r="N94" s="419">
        <v>8.2672290981397556E-2</v>
      </c>
      <c r="O94" s="417">
        <v>3.1364990000000002E-2</v>
      </c>
      <c r="P94" s="418">
        <v>0.1290356845</v>
      </c>
      <c r="Q94" s="419">
        <v>4.3582908322496894E-2</v>
      </c>
      <c r="R94" s="422"/>
      <c r="S94" s="423"/>
      <c r="T94" s="419">
        <v>549.32534020260789</v>
      </c>
      <c r="U94" s="417">
        <v>8.4933927811550153E-2</v>
      </c>
      <c r="V94" s="418">
        <v>9.6190366683552839E-2</v>
      </c>
      <c r="W94" s="419">
        <v>6.9462368198275892E-2</v>
      </c>
      <c r="X94" s="417">
        <v>2.4698495525160419E-2</v>
      </c>
      <c r="Y94" s="418">
        <v>2.9528585866261399E-2</v>
      </c>
      <c r="Z94" s="419">
        <v>3.9680462695935115E-2</v>
      </c>
      <c r="AA94" s="417">
        <v>4.7123865399999999E-2</v>
      </c>
      <c r="AB94" s="418">
        <v>7.349557273E-2</v>
      </c>
      <c r="AC94" s="419">
        <v>1.934178247262159E-2</v>
      </c>
      <c r="AD94" s="417">
        <v>2.7971569000000002E-3</v>
      </c>
      <c r="AE94" s="418">
        <v>7.6257327200000002E-3</v>
      </c>
      <c r="AF94" s="419">
        <v>1.4879471811727414E-3</v>
      </c>
      <c r="AG94" s="417">
        <v>0.1882396358</v>
      </c>
      <c r="AH94" s="418">
        <v>0.30332242371000001</v>
      </c>
      <c r="AI94" s="419">
        <v>0.10644789335834569</v>
      </c>
      <c r="AJ94" s="417">
        <v>2.0418982700000001E-2</v>
      </c>
      <c r="AK94" s="418">
        <v>6.247120305E-2</v>
      </c>
      <c r="AL94" s="419">
        <v>1.3431501074469328E-2</v>
      </c>
      <c r="AM94" s="417">
        <v>0.12552255130000001</v>
      </c>
      <c r="AN94" s="418">
        <v>0.21253716037000001</v>
      </c>
      <c r="AO94" s="419">
        <v>2.8426238207817565E-2</v>
      </c>
      <c r="AP94" s="422"/>
      <c r="AQ94" s="423"/>
      <c r="AR94" s="423"/>
      <c r="AS94" s="417">
        <v>0.32088630350000003</v>
      </c>
      <c r="AT94" s="418">
        <v>0.47814376826999999</v>
      </c>
      <c r="AU94" s="424"/>
    </row>
    <row r="95" spans="1:47" x14ac:dyDescent="0.2">
      <c r="A95" s="231">
        <v>1977</v>
      </c>
      <c r="B95" s="232">
        <v>11</v>
      </c>
      <c r="C95" s="417">
        <v>59.310364239999998</v>
      </c>
      <c r="D95" s="418">
        <v>82.151102472999995</v>
      </c>
      <c r="E95" s="419">
        <v>27.952728932913878</v>
      </c>
      <c r="F95" s="417">
        <v>10.09807859</v>
      </c>
      <c r="G95" s="418">
        <v>15.755473623</v>
      </c>
      <c r="H95" s="419">
        <v>2.3998511058312486</v>
      </c>
      <c r="I95" s="417">
        <v>5.5084491399999997</v>
      </c>
      <c r="J95" s="418">
        <v>5.5645659795000002</v>
      </c>
      <c r="K95" s="419">
        <v>6.1044013675832449</v>
      </c>
      <c r="L95" s="420"/>
      <c r="M95" s="421"/>
      <c r="N95" s="419">
        <v>8.2723497245967142E-2</v>
      </c>
      <c r="O95" s="417">
        <v>2.986484E-2</v>
      </c>
      <c r="P95" s="418">
        <v>0.12293507450000001</v>
      </c>
      <c r="Q95" s="419">
        <v>5.1877047629189835E-2</v>
      </c>
      <c r="R95" s="422"/>
      <c r="S95" s="423"/>
      <c r="T95" s="419">
        <v>550.42107463418881</v>
      </c>
      <c r="U95" s="417">
        <v>8.4933927811550153E-2</v>
      </c>
      <c r="V95" s="418">
        <v>9.6190366683552839E-2</v>
      </c>
      <c r="W95" s="419">
        <v>7.0469285362595155E-2</v>
      </c>
      <c r="X95" s="417">
        <v>2.4698495525160419E-2</v>
      </c>
      <c r="Y95" s="418">
        <v>2.9528585866261399E-2</v>
      </c>
      <c r="Z95" s="419">
        <v>4.0499575889673026E-2</v>
      </c>
      <c r="AA95" s="417">
        <v>5.0024021600000003E-2</v>
      </c>
      <c r="AB95" s="418">
        <v>7.6677482214999995E-2</v>
      </c>
      <c r="AC95" s="419">
        <v>1.9441048112363926E-2</v>
      </c>
      <c r="AD95" s="417">
        <v>2.9686360000000002E-3</v>
      </c>
      <c r="AE95" s="418">
        <v>7.8864871899999994E-3</v>
      </c>
      <c r="AF95" s="419">
        <v>1.4985624117075931E-3</v>
      </c>
      <c r="AG95" s="417">
        <v>0.20109824039999999</v>
      </c>
      <c r="AH95" s="418">
        <v>0.31674939394500001</v>
      </c>
      <c r="AI95" s="419">
        <v>0.10690938211803611</v>
      </c>
      <c r="AJ95" s="417">
        <v>2.1675928600000002E-2</v>
      </c>
      <c r="AK95" s="418">
        <v>6.514433335E-2</v>
      </c>
      <c r="AL95" s="419">
        <v>1.349030037441349E-2</v>
      </c>
      <c r="AM95" s="417">
        <v>0.1332475628</v>
      </c>
      <c r="AN95" s="418">
        <v>0.22154984063499999</v>
      </c>
      <c r="AO95" s="419">
        <v>2.8638435132593915E-2</v>
      </c>
      <c r="AP95" s="422"/>
      <c r="AQ95" s="423"/>
      <c r="AR95" s="423"/>
      <c r="AS95" s="417">
        <v>0.34436505579999999</v>
      </c>
      <c r="AT95" s="418">
        <v>0.50290443029499998</v>
      </c>
      <c r="AU95" s="424"/>
    </row>
    <row r="96" spans="1:47" x14ac:dyDescent="0.2">
      <c r="A96" s="231">
        <v>1977</v>
      </c>
      <c r="B96" s="232">
        <v>12</v>
      </c>
      <c r="C96" s="417">
        <v>61.659352169999998</v>
      </c>
      <c r="D96" s="418">
        <v>84.868369607000005</v>
      </c>
      <c r="E96" s="419">
        <v>39.033795586210658</v>
      </c>
      <c r="F96" s="417">
        <v>10.854054250000001</v>
      </c>
      <c r="G96" s="418">
        <v>16.446017605000002</v>
      </c>
      <c r="H96" s="419">
        <v>3.08047269439257</v>
      </c>
      <c r="I96" s="417">
        <v>5.7564669300000002</v>
      </c>
      <c r="J96" s="418">
        <v>5.6744672960000004</v>
      </c>
      <c r="K96" s="419">
        <v>6.8974528610569648</v>
      </c>
      <c r="L96" s="420"/>
      <c r="M96" s="421"/>
      <c r="N96" s="419">
        <v>8.5371932407319065E-2</v>
      </c>
      <c r="O96" s="417">
        <v>2.9964850000000001E-2</v>
      </c>
      <c r="P96" s="418">
        <v>0.12293507450000001</v>
      </c>
      <c r="Q96" s="419">
        <v>6.0533016334808246E-2</v>
      </c>
      <c r="R96" s="422"/>
      <c r="S96" s="423"/>
      <c r="T96" s="419">
        <v>551.17145179486249</v>
      </c>
      <c r="U96" s="417">
        <v>8.4933927811550153E-2</v>
      </c>
      <c r="V96" s="418">
        <v>9.6190366683552839E-2</v>
      </c>
      <c r="W96" s="419">
        <v>0.10532859784717585</v>
      </c>
      <c r="X96" s="417">
        <v>2.4698495525160419E-2</v>
      </c>
      <c r="Y96" s="418">
        <v>2.9528585866261399E-2</v>
      </c>
      <c r="Z96" s="419">
        <v>7.2817382532953473E-2</v>
      </c>
      <c r="AA96" s="417">
        <v>5.2984368800000001E-2</v>
      </c>
      <c r="AB96" s="418">
        <v>7.9877473325000004E-2</v>
      </c>
      <c r="AC96" s="419">
        <v>2.4960915291049282E-2</v>
      </c>
      <c r="AD96" s="417">
        <v>3.1444031000000001E-3</v>
      </c>
      <c r="AE96" s="418">
        <v>8.14452752E-3</v>
      </c>
      <c r="AF96" s="419">
        <v>1.9235640099417039E-3</v>
      </c>
      <c r="AG96" s="417">
        <v>0.21483340279999999</v>
      </c>
      <c r="AH96" s="418">
        <v>0.33063608084000001</v>
      </c>
      <c r="AI96" s="419">
        <v>0.13644728670547024</v>
      </c>
      <c r="AJ96" s="417">
        <v>2.2958106999999998E-2</v>
      </c>
      <c r="AK96" s="418">
        <v>6.7810400425E-2</v>
      </c>
      <c r="AL96" s="419">
        <v>1.7229818386699562E-2</v>
      </c>
      <c r="AM96" s="417">
        <v>0.14113369319999999</v>
      </c>
      <c r="AN96" s="418">
        <v>0.23059501536999999</v>
      </c>
      <c r="AO96" s="419">
        <v>3.6730292298814533E-2</v>
      </c>
      <c r="AP96" s="422"/>
      <c r="AQ96" s="423"/>
      <c r="AR96" s="423"/>
      <c r="AS96" s="417">
        <v>0.37092706339999998</v>
      </c>
      <c r="AT96" s="418">
        <v>0.52977384524000004</v>
      </c>
      <c r="AU96" s="424"/>
    </row>
    <row r="97" spans="1:47" x14ac:dyDescent="0.2">
      <c r="A97" s="231">
        <v>1977</v>
      </c>
      <c r="B97" s="232">
        <v>13</v>
      </c>
      <c r="C97" s="417">
        <v>60.979240609999998</v>
      </c>
      <c r="D97" s="418">
        <v>86.720964234500002</v>
      </c>
      <c r="E97" s="419">
        <v>39.729378002838303</v>
      </c>
      <c r="F97" s="417">
        <v>9.9501108800000004</v>
      </c>
      <c r="G97" s="418">
        <v>14.5532467285</v>
      </c>
      <c r="H97" s="419">
        <v>3.1050031895326433</v>
      </c>
      <c r="I97" s="417">
        <v>5.9848814099999998</v>
      </c>
      <c r="J97" s="418">
        <v>5.7893774755000003</v>
      </c>
      <c r="K97" s="419">
        <v>6.9237489443905265</v>
      </c>
      <c r="L97" s="420"/>
      <c r="M97" s="421"/>
      <c r="N97" s="419">
        <v>8.2425245123516427E-2</v>
      </c>
      <c r="O97" s="417">
        <v>2.538752E-2</v>
      </c>
      <c r="P97" s="418">
        <v>0.116122247</v>
      </c>
      <c r="Q97" s="419">
        <v>6.1157078189285709E-2</v>
      </c>
      <c r="R97" s="422"/>
      <c r="S97" s="423"/>
      <c r="T97" s="419">
        <v>552.31836012221902</v>
      </c>
      <c r="U97" s="417">
        <v>8.4933927811550153E-2</v>
      </c>
      <c r="V97" s="418">
        <v>9.6190366683552839E-2</v>
      </c>
      <c r="W97" s="419">
        <v>0.10688555103416357</v>
      </c>
      <c r="X97" s="417">
        <v>2.4698495525160419E-2</v>
      </c>
      <c r="Y97" s="418">
        <v>2.9528585866261399E-2</v>
      </c>
      <c r="Z97" s="419">
        <v>7.5432250059359218E-2</v>
      </c>
      <c r="AA97" s="417">
        <v>5.4448218299999997E-2</v>
      </c>
      <c r="AB97" s="418">
        <v>8.2209656315000004E-2</v>
      </c>
      <c r="AC97" s="419">
        <v>2.5411865936776131E-2</v>
      </c>
      <c r="AD97" s="417">
        <v>3.2309436999999998E-3</v>
      </c>
      <c r="AE97" s="418">
        <v>8.3467131599999998E-3</v>
      </c>
      <c r="AF97" s="419">
        <v>1.9389075166834989E-3</v>
      </c>
      <c r="AG97" s="417">
        <v>0.2097921844</v>
      </c>
      <c r="AH97" s="418">
        <v>0.31792438722499999</v>
      </c>
      <c r="AI97" s="419">
        <v>0.13501590499022351</v>
      </c>
      <c r="AJ97" s="417">
        <v>2.3592161E-2</v>
      </c>
      <c r="AK97" s="418">
        <v>6.9943729189999998E-2</v>
      </c>
      <c r="AL97" s="419">
        <v>1.7554171722686824E-2</v>
      </c>
      <c r="AM97" s="417">
        <v>0.14503317069999999</v>
      </c>
      <c r="AN97" s="418">
        <v>0.23727413851500001</v>
      </c>
      <c r="AO97" s="419">
        <v>3.760103706313523E-2</v>
      </c>
      <c r="AP97" s="422"/>
      <c r="AQ97" s="423"/>
      <c r="AR97" s="423"/>
      <c r="AS97" s="417">
        <v>0.33114127040000002</v>
      </c>
      <c r="AT97" s="418">
        <v>0.45117959565999999</v>
      </c>
      <c r="AU97" s="424"/>
    </row>
    <row r="98" spans="1:47" x14ac:dyDescent="0.2">
      <c r="A98" s="231">
        <v>1977</v>
      </c>
      <c r="B98" s="232">
        <v>14</v>
      </c>
      <c r="C98" s="417">
        <v>62.85158646</v>
      </c>
      <c r="D98" s="418">
        <v>89.856082530500004</v>
      </c>
      <c r="E98" s="419">
        <v>40.940823567329943</v>
      </c>
      <c r="F98" s="417">
        <v>10.58178152</v>
      </c>
      <c r="G98" s="418">
        <v>15.1133976595</v>
      </c>
      <c r="H98" s="419">
        <v>3.1820425917511175</v>
      </c>
      <c r="I98" s="417">
        <v>6.2149935799999998</v>
      </c>
      <c r="J98" s="418">
        <v>5.9093088675000001</v>
      </c>
      <c r="K98" s="419">
        <v>7.0101318175597838</v>
      </c>
      <c r="L98" s="420"/>
      <c r="M98" s="421"/>
      <c r="N98" s="419">
        <v>8.2706459828174692E-2</v>
      </c>
      <c r="O98" s="417">
        <v>2.5287509999999999E-2</v>
      </c>
      <c r="P98" s="418">
        <v>0.116022237</v>
      </c>
      <c r="Q98" s="419">
        <v>6.2177929140107176E-2</v>
      </c>
      <c r="R98" s="422"/>
      <c r="S98" s="423"/>
      <c r="T98" s="419">
        <v>553.26678686975117</v>
      </c>
      <c r="U98" s="417">
        <v>8.4933927811550153E-2</v>
      </c>
      <c r="V98" s="418">
        <v>9.6190366683552839E-2</v>
      </c>
      <c r="W98" s="419">
        <v>0.11047711730299797</v>
      </c>
      <c r="X98" s="417">
        <v>2.4698495525160419E-2</v>
      </c>
      <c r="Y98" s="418">
        <v>2.9528585866261399E-2</v>
      </c>
      <c r="Z98" s="419">
        <v>7.9143237945282205E-2</v>
      </c>
      <c r="AA98" s="417">
        <v>5.7255803299999998E-2</v>
      </c>
      <c r="AB98" s="418">
        <v>8.5151225634999994E-2</v>
      </c>
      <c r="AC98" s="419">
        <v>2.5997907001933825E-2</v>
      </c>
      <c r="AD98" s="417">
        <v>3.3979636000000001E-3</v>
      </c>
      <c r="AE98" s="418">
        <v>8.5809925600000003E-3</v>
      </c>
      <c r="AF98" s="419">
        <v>1.987008194988957E-3</v>
      </c>
      <c r="AG98" s="417">
        <v>0.222243625</v>
      </c>
      <c r="AH98" s="418">
        <v>0.33001932905499998</v>
      </c>
      <c r="AI98" s="419">
        <v>0.13802215051093192</v>
      </c>
      <c r="AJ98" s="417">
        <v>2.4809174999999999E-2</v>
      </c>
      <c r="AK98" s="418">
        <v>7.2331661259999999E-2</v>
      </c>
      <c r="AL98" s="419">
        <v>1.7942607205883903E-2</v>
      </c>
      <c r="AM98" s="417">
        <v>0.15250950930000001</v>
      </c>
      <c r="AN98" s="418">
        <v>0.24556614868000001</v>
      </c>
      <c r="AO98" s="419">
        <v>3.8536324777292859E-2</v>
      </c>
      <c r="AP98" s="422"/>
      <c r="AQ98" s="423"/>
      <c r="AR98" s="423"/>
      <c r="AS98" s="417">
        <v>0.3519361043</v>
      </c>
      <c r="AT98" s="418">
        <v>0.46999680513999997</v>
      </c>
      <c r="AU98" s="424"/>
    </row>
    <row r="99" spans="1:47" x14ac:dyDescent="0.2">
      <c r="A99" s="231">
        <v>1977</v>
      </c>
      <c r="B99" s="232">
        <v>15</v>
      </c>
      <c r="C99" s="417">
        <v>64.942901950000007</v>
      </c>
      <c r="D99" s="418">
        <v>93.145167266499996</v>
      </c>
      <c r="E99" s="419">
        <v>41.375240975243955</v>
      </c>
      <c r="F99" s="417">
        <v>11.24629418</v>
      </c>
      <c r="G99" s="418">
        <v>15.6989194715</v>
      </c>
      <c r="H99" s="419">
        <v>3.2093680228876069</v>
      </c>
      <c r="I99" s="417">
        <v>6.4541000300000002</v>
      </c>
      <c r="J99" s="418">
        <v>6.037202948</v>
      </c>
      <c r="K99" s="419">
        <v>7.0432101585338573</v>
      </c>
      <c r="L99" s="420"/>
      <c r="M99" s="421"/>
      <c r="N99" s="419">
        <v>8.2830652504749885E-2</v>
      </c>
      <c r="O99" s="417">
        <v>2.5287509999999999E-2</v>
      </c>
      <c r="P99" s="418">
        <v>0.116022237</v>
      </c>
      <c r="Q99" s="419">
        <v>6.2543530249513993E-2</v>
      </c>
      <c r="R99" s="422"/>
      <c r="S99" s="423"/>
      <c r="T99" s="419">
        <v>554.74580754089345</v>
      </c>
      <c r="U99" s="417">
        <v>8.4933927811550153E-2</v>
      </c>
      <c r="V99" s="418">
        <v>9.6190366683552839E-2</v>
      </c>
      <c r="W99" s="419">
        <v>0.11155784303840544</v>
      </c>
      <c r="X99" s="417">
        <v>2.4698495525160419E-2</v>
      </c>
      <c r="Y99" s="418">
        <v>2.9528585866261399E-2</v>
      </c>
      <c r="Z99" s="419">
        <v>8.0427330902995489E-2</v>
      </c>
      <c r="AA99" s="417">
        <v>6.0162067399999998E-2</v>
      </c>
      <c r="AB99" s="418">
        <v>8.8145954104999993E-2</v>
      </c>
      <c r="AC99" s="419">
        <v>2.6171010974330219E-2</v>
      </c>
      <c r="AD99" s="417">
        <v>3.5705053E-3</v>
      </c>
      <c r="AE99" s="418">
        <v>8.8148447500000001E-3</v>
      </c>
      <c r="AF99" s="419">
        <v>2.004072223254993E-3</v>
      </c>
      <c r="AG99" s="417">
        <v>0.2352114411</v>
      </c>
      <c r="AH99" s="418">
        <v>0.34246435772</v>
      </c>
      <c r="AI99" s="419">
        <v>0.13889766192887326</v>
      </c>
      <c r="AJ99" s="417">
        <v>2.6067903100000001E-2</v>
      </c>
      <c r="AK99" s="418">
        <v>7.4720604785000005E-2</v>
      </c>
      <c r="AL99" s="419">
        <v>1.8052964928145392E-2</v>
      </c>
      <c r="AM99" s="417">
        <v>0.16025233119999999</v>
      </c>
      <c r="AN99" s="418">
        <v>0.253983139355</v>
      </c>
      <c r="AO99" s="419">
        <v>3.887258812075229E-2</v>
      </c>
      <c r="AP99" s="422"/>
      <c r="AQ99" s="423"/>
      <c r="AR99" s="423"/>
      <c r="AS99" s="417">
        <v>0.37429419479999998</v>
      </c>
      <c r="AT99" s="418">
        <v>0.49047032801000001</v>
      </c>
      <c r="AU99" s="424"/>
    </row>
    <row r="100" spans="1:47" x14ac:dyDescent="0.2">
      <c r="A100" s="231">
        <v>1977</v>
      </c>
      <c r="B100" s="232">
        <v>16</v>
      </c>
      <c r="C100" s="417">
        <v>67.000720319999999</v>
      </c>
      <c r="D100" s="418">
        <v>96.468901386499994</v>
      </c>
      <c r="E100" s="419">
        <v>42.286681631780098</v>
      </c>
      <c r="F100" s="417">
        <v>11.905319840000001</v>
      </c>
      <c r="G100" s="418">
        <v>16.297992409999999</v>
      </c>
      <c r="H100" s="419">
        <v>3.2689241670463738</v>
      </c>
      <c r="I100" s="417">
        <v>6.6996224099999999</v>
      </c>
      <c r="J100" s="418">
        <v>6.1732930745000001</v>
      </c>
      <c r="K100" s="419">
        <v>7.1109754328383197</v>
      </c>
      <c r="L100" s="420"/>
      <c r="M100" s="421"/>
      <c r="N100" s="419">
        <v>8.3235254186853139E-2</v>
      </c>
      <c r="O100" s="417">
        <v>2.5287509999999999E-2</v>
      </c>
      <c r="P100" s="418">
        <v>0.116022237</v>
      </c>
      <c r="Q100" s="419">
        <v>8.1646709584809365E-2</v>
      </c>
      <c r="R100" s="422"/>
      <c r="S100" s="423"/>
      <c r="T100" s="419">
        <v>556.30060861720642</v>
      </c>
      <c r="U100" s="417">
        <v>8.4933927811550153E-2</v>
      </c>
      <c r="V100" s="418">
        <v>9.6190366683552839E-2</v>
      </c>
      <c r="W100" s="419">
        <v>0.11102538353527559</v>
      </c>
      <c r="X100" s="417">
        <v>2.4698495525160419E-2</v>
      </c>
      <c r="Y100" s="418">
        <v>2.9528585866261399E-2</v>
      </c>
      <c r="Z100" s="419">
        <v>8.3042375324300949E-2</v>
      </c>
      <c r="AA100" s="417">
        <v>6.3030360999999993E-2</v>
      </c>
      <c r="AB100" s="418">
        <v>9.1143110925000007E-2</v>
      </c>
      <c r="AC100" s="419">
        <v>2.6497113047359563E-2</v>
      </c>
      <c r="AD100" s="417">
        <v>3.7410782000000002E-3</v>
      </c>
      <c r="AE100" s="418">
        <v>9.0460710400000009E-3</v>
      </c>
      <c r="AF100" s="419">
        <v>2.0412785501074029E-3</v>
      </c>
      <c r="AG100" s="417">
        <v>0.2480422203</v>
      </c>
      <c r="AH100" s="418">
        <v>0.35504179531500002</v>
      </c>
      <c r="AI100" s="419">
        <v>0.14119143789694902</v>
      </c>
      <c r="AJ100" s="417">
        <v>2.7311128E-2</v>
      </c>
      <c r="AK100" s="418">
        <v>7.7079428180000006E-2</v>
      </c>
      <c r="AL100" s="419">
        <v>1.8374851542231188E-2</v>
      </c>
      <c r="AM100" s="417">
        <v>0.1678939827</v>
      </c>
      <c r="AN100" s="418">
        <v>0.26239084809000002</v>
      </c>
      <c r="AO100" s="419">
        <v>3.9574278726787482E-2</v>
      </c>
      <c r="AP100" s="422"/>
      <c r="AQ100" s="423"/>
      <c r="AR100" s="423"/>
      <c r="AS100" s="417">
        <v>0.39702171200000003</v>
      </c>
      <c r="AT100" s="418">
        <v>0.51235019722999997</v>
      </c>
      <c r="AU100" s="424"/>
    </row>
    <row r="101" spans="1:47" x14ac:dyDescent="0.2">
      <c r="A101" s="231">
        <v>1977</v>
      </c>
      <c r="B101" s="232">
        <v>17</v>
      </c>
      <c r="C101" s="417">
        <v>66.146166359999995</v>
      </c>
      <c r="D101" s="418">
        <v>98.796106064499995</v>
      </c>
      <c r="E101" s="419">
        <v>42.560657547804169</v>
      </c>
      <c r="F101" s="417">
        <v>9.7697468300000008</v>
      </c>
      <c r="G101" s="418">
        <v>13.0205409785</v>
      </c>
      <c r="H101" s="419">
        <v>3.1639027947047698</v>
      </c>
      <c r="I101" s="417">
        <v>6.9521320099999997</v>
      </c>
      <c r="J101" s="418">
        <v>6.3191403604999996</v>
      </c>
      <c r="K101" s="419">
        <v>6.9052415278209711</v>
      </c>
      <c r="L101" s="420"/>
      <c r="M101" s="421"/>
      <c r="N101" s="419">
        <v>5.7195377180079859E-2</v>
      </c>
      <c r="O101" s="417">
        <v>2.5287509999999999E-2</v>
      </c>
      <c r="P101" s="418">
        <v>0.116022237</v>
      </c>
      <c r="Q101" s="419">
        <v>8.1370678303050573E-2</v>
      </c>
      <c r="R101" s="422"/>
      <c r="S101" s="423"/>
      <c r="T101" s="419">
        <v>557.93892228810955</v>
      </c>
      <c r="U101" s="417">
        <v>8.4933927811550153E-2</v>
      </c>
      <c r="V101" s="418">
        <v>9.6190366683552839E-2</v>
      </c>
      <c r="W101" s="419">
        <v>0.10905065917209497</v>
      </c>
      <c r="X101" s="417">
        <v>2.4698495525160419E-2</v>
      </c>
      <c r="Y101" s="418">
        <v>2.9528585866261399E-2</v>
      </c>
      <c r="Z101" s="419">
        <v>8.5647299852910266E-2</v>
      </c>
      <c r="AA101" s="417">
        <v>6.4251755300000005E-2</v>
      </c>
      <c r="AB101" s="418">
        <v>9.3642415884999997E-2</v>
      </c>
      <c r="AC101" s="419">
        <v>2.5684289976885901E-2</v>
      </c>
      <c r="AD101" s="417">
        <v>3.8128321E-3</v>
      </c>
      <c r="AE101" s="418">
        <v>9.2441105950000005E-3</v>
      </c>
      <c r="AF101" s="419">
        <v>1.9757088884219372E-3</v>
      </c>
      <c r="AG101" s="417">
        <v>0.23474889309999999</v>
      </c>
      <c r="AH101" s="418">
        <v>0.33450632661000002</v>
      </c>
      <c r="AI101" s="419">
        <v>0.13619832611893254</v>
      </c>
      <c r="AJ101" s="417">
        <v>2.7840635700000001E-2</v>
      </c>
      <c r="AK101" s="418">
        <v>7.9244711900000001E-2</v>
      </c>
      <c r="AL101" s="419">
        <v>1.8614785038873722E-2</v>
      </c>
      <c r="AM101" s="417">
        <v>0.1711459572</v>
      </c>
      <c r="AN101" s="418">
        <v>0.26947060616500002</v>
      </c>
      <c r="AO101" s="419">
        <v>3.9424018701407861E-2</v>
      </c>
      <c r="AP101" s="422"/>
      <c r="AQ101" s="423"/>
      <c r="AR101" s="423"/>
      <c r="AS101" s="417">
        <v>0.3384239638</v>
      </c>
      <c r="AT101" s="418">
        <v>0.40401879942500002</v>
      </c>
      <c r="AU101" s="424"/>
    </row>
    <row r="102" spans="1:47" x14ac:dyDescent="0.2">
      <c r="A102" s="231">
        <v>1977</v>
      </c>
      <c r="B102" s="232">
        <v>18</v>
      </c>
      <c r="C102" s="417">
        <v>67.981028370000004</v>
      </c>
      <c r="D102" s="418">
        <v>102.61206573050001</v>
      </c>
      <c r="E102" s="419">
        <v>42.927240526528784</v>
      </c>
      <c r="F102" s="417">
        <v>10.19826922</v>
      </c>
      <c r="G102" s="418">
        <v>13.5532109275</v>
      </c>
      <c r="H102" s="419">
        <v>3.0623884369549805</v>
      </c>
      <c r="I102" s="417">
        <v>7.2128103100000001</v>
      </c>
      <c r="J102" s="418">
        <v>6.4763338859999999</v>
      </c>
      <c r="K102" s="419">
        <v>6.6994153556145291</v>
      </c>
      <c r="L102" s="420"/>
      <c r="M102" s="421"/>
      <c r="N102" s="419">
        <v>3.0729444607614745E-2</v>
      </c>
      <c r="O102" s="417">
        <v>2.5287509999999999E-2</v>
      </c>
      <c r="P102" s="418">
        <v>0.116022237</v>
      </c>
      <c r="Q102" s="419">
        <v>8.1252943793285029E-2</v>
      </c>
      <c r="R102" s="422"/>
      <c r="S102" s="423"/>
      <c r="T102" s="419">
        <v>559.63793172461999</v>
      </c>
      <c r="U102" s="417">
        <v>8.4933927811550153E-2</v>
      </c>
      <c r="V102" s="418">
        <v>9.6190366683552839E-2</v>
      </c>
      <c r="W102" s="419">
        <v>0.10762574036532499</v>
      </c>
      <c r="X102" s="417">
        <v>2.4698495525160419E-2</v>
      </c>
      <c r="Y102" s="418">
        <v>2.9528585866261399E-2</v>
      </c>
      <c r="Z102" s="419">
        <v>8.8776176476497257E-2</v>
      </c>
      <c r="AA102" s="417">
        <v>6.6998190400000004E-2</v>
      </c>
      <c r="AB102" s="418">
        <v>9.7021337085000006E-2</v>
      </c>
      <c r="AC102" s="419">
        <v>2.4866421640145377E-2</v>
      </c>
      <c r="AD102" s="417">
        <v>3.9756977000000001E-3</v>
      </c>
      <c r="AE102" s="418">
        <v>9.4917504650000005E-3</v>
      </c>
      <c r="AF102" s="419">
        <v>1.9122874095560819E-3</v>
      </c>
      <c r="AG102" s="417">
        <v>0.24528704160000001</v>
      </c>
      <c r="AH102" s="418">
        <v>0.347547872225</v>
      </c>
      <c r="AI102" s="419">
        <v>0.1316575202270055</v>
      </c>
      <c r="AJ102" s="417">
        <v>2.9030595999999999E-2</v>
      </c>
      <c r="AK102" s="418">
        <v>8.1917534789999996E-2</v>
      </c>
      <c r="AL102" s="419">
        <v>1.8890856207205667E-2</v>
      </c>
      <c r="AM102" s="417">
        <v>0.17846405279999999</v>
      </c>
      <c r="AN102" s="418">
        <v>0.27891815641000001</v>
      </c>
      <c r="AO102" s="419">
        <v>3.9101039357634128E-2</v>
      </c>
      <c r="AP102" s="422"/>
      <c r="AQ102" s="423"/>
      <c r="AR102" s="423"/>
      <c r="AS102" s="417">
        <v>0.35599916320000002</v>
      </c>
      <c r="AT102" s="418">
        <v>0.42669523231000001</v>
      </c>
      <c r="AU102" s="424"/>
    </row>
    <row r="103" spans="1:47" x14ac:dyDescent="0.2">
      <c r="A103" s="231">
        <v>1977</v>
      </c>
      <c r="B103" s="232">
        <v>19</v>
      </c>
      <c r="C103" s="417">
        <v>69.49599954</v>
      </c>
      <c r="D103" s="418">
        <v>106.1827344835</v>
      </c>
      <c r="E103" s="419">
        <v>43.674412229344718</v>
      </c>
      <c r="F103" s="417">
        <v>10.581921510000001</v>
      </c>
      <c r="G103" s="418">
        <v>14.065516802499999</v>
      </c>
      <c r="H103" s="419">
        <v>3.0707550999396194</v>
      </c>
      <c r="I103" s="417">
        <v>7.3992568299999997</v>
      </c>
      <c r="J103" s="418">
        <v>6.5752648139999996</v>
      </c>
      <c r="K103" s="419">
        <v>6.7371473390815027</v>
      </c>
      <c r="L103" s="420"/>
      <c r="M103" s="421"/>
      <c r="N103" s="419">
        <v>2.6096424545775317E-2</v>
      </c>
      <c r="O103" s="417">
        <v>2.5287509999999999E-2</v>
      </c>
      <c r="P103" s="418">
        <v>0.116022237</v>
      </c>
      <c r="Q103" s="419">
        <v>8.225906449308458E-2</v>
      </c>
      <c r="R103" s="422"/>
      <c r="S103" s="423"/>
      <c r="T103" s="419">
        <v>561.1433054733177</v>
      </c>
      <c r="U103" s="417">
        <v>8.4933927811550153E-2</v>
      </c>
      <c r="V103" s="418">
        <v>9.6190366683552839E-2</v>
      </c>
      <c r="W103" s="419">
        <v>0.10871938507935862</v>
      </c>
      <c r="X103" s="417">
        <v>2.4698495525160419E-2</v>
      </c>
      <c r="Y103" s="418">
        <v>2.9528585866261399E-2</v>
      </c>
      <c r="Z103" s="419">
        <v>9.221275872387022E-2</v>
      </c>
      <c r="AA103" s="417">
        <v>6.9468439300000004E-2</v>
      </c>
      <c r="AB103" s="418">
        <v>0.10014894982</v>
      </c>
      <c r="AC103" s="419">
        <v>2.6369876331625578E-2</v>
      </c>
      <c r="AD103" s="417">
        <v>4.1224688999999997E-3</v>
      </c>
      <c r="AE103" s="418">
        <v>9.7036151700000007E-3</v>
      </c>
      <c r="AF103" s="419">
        <v>1.9175308822378064E-3</v>
      </c>
      <c r="AG103" s="417">
        <v>0.25477395279999998</v>
      </c>
      <c r="AH103" s="418">
        <v>0.359850571605</v>
      </c>
      <c r="AI103" s="419">
        <v>0.1297125115158197</v>
      </c>
      <c r="AJ103" s="417">
        <v>3.0100765500000001E-2</v>
      </c>
      <c r="AK103" s="418">
        <v>8.4336316724999999E-2</v>
      </c>
      <c r="AL103" s="419">
        <v>1.8702377272732149E-2</v>
      </c>
      <c r="AM103" s="417">
        <v>0.18504197050000001</v>
      </c>
      <c r="AN103" s="418">
        <v>0.287602830995</v>
      </c>
      <c r="AO103" s="419">
        <v>3.9483280209520882E-2</v>
      </c>
      <c r="AP103" s="422"/>
      <c r="AQ103" s="423"/>
      <c r="AR103" s="423"/>
      <c r="AS103" s="417">
        <v>0.37238772530000003</v>
      </c>
      <c r="AT103" s="418">
        <v>0.44986886968500001</v>
      </c>
      <c r="AU103" s="424"/>
    </row>
    <row r="104" spans="1:47" x14ac:dyDescent="0.2">
      <c r="A104" s="231">
        <v>1977</v>
      </c>
      <c r="B104" s="232">
        <v>20</v>
      </c>
      <c r="C104" s="417">
        <v>70.95819539</v>
      </c>
      <c r="D104" s="418">
        <v>109.823841988</v>
      </c>
      <c r="E104" s="419">
        <v>44.34714483881833</v>
      </c>
      <c r="F104" s="417">
        <v>10.943662209999999</v>
      </c>
      <c r="G104" s="418">
        <v>14.5984974925</v>
      </c>
      <c r="H104" s="419">
        <v>3.0616560566421915</v>
      </c>
      <c r="I104" s="417">
        <v>7.5920269400000002</v>
      </c>
      <c r="J104" s="418">
        <v>6.6862311400000003</v>
      </c>
      <c r="K104" s="419">
        <v>6.6175703774188639</v>
      </c>
      <c r="L104" s="420"/>
      <c r="M104" s="421"/>
      <c r="N104" s="419">
        <v>1.3987603229026728E-2</v>
      </c>
      <c r="O104" s="417">
        <v>2.5287509999999999E-2</v>
      </c>
      <c r="P104" s="418">
        <v>0.116022237</v>
      </c>
      <c r="Q104" s="419">
        <v>8.2772092028950903E-2</v>
      </c>
      <c r="R104" s="422"/>
      <c r="S104" s="423"/>
      <c r="T104" s="419">
        <v>562.84412134702143</v>
      </c>
      <c r="U104" s="417">
        <v>8.4933927811550153E-2</v>
      </c>
      <c r="V104" s="418">
        <v>9.6190366683552839E-2</v>
      </c>
      <c r="W104" s="419">
        <v>0.11035935385909679</v>
      </c>
      <c r="X104" s="417">
        <v>2.4698495525160419E-2</v>
      </c>
      <c r="Y104" s="418">
        <v>2.9528585866261399E-2</v>
      </c>
      <c r="Z104" s="419">
        <v>9.5237413279228619E-2</v>
      </c>
      <c r="AA104" s="417">
        <v>7.2016245100000001E-2</v>
      </c>
      <c r="AB104" s="418">
        <v>0.10347351916</v>
      </c>
      <c r="AC104" s="419">
        <v>2.518388488682707E-2</v>
      </c>
      <c r="AD104" s="417">
        <v>4.2738728E-3</v>
      </c>
      <c r="AE104" s="418">
        <v>9.9237393849999998E-3</v>
      </c>
      <c r="AF104" s="419">
        <v>1.9118300314825312E-3</v>
      </c>
      <c r="AG104" s="417">
        <v>0.26435258830000002</v>
      </c>
      <c r="AH104" s="418">
        <v>0.37286790267499997</v>
      </c>
      <c r="AI104" s="419">
        <v>0.12947772314307593</v>
      </c>
      <c r="AJ104" s="417">
        <v>3.12048347E-2</v>
      </c>
      <c r="AK104" s="418">
        <v>8.685587585E-2</v>
      </c>
      <c r="AL104" s="419">
        <v>1.8209920442792755E-2</v>
      </c>
      <c r="AM104" s="417">
        <v>0.19182893640000001</v>
      </c>
      <c r="AN104" s="418">
        <v>0.29680797703</v>
      </c>
      <c r="AO104" s="419">
        <v>3.9479788622426536E-2</v>
      </c>
      <c r="AP104" s="422"/>
      <c r="AQ104" s="423"/>
      <c r="AR104" s="423"/>
      <c r="AS104" s="417">
        <v>0.3884781182</v>
      </c>
      <c r="AT104" s="418">
        <v>0.47459733973000001</v>
      </c>
      <c r="AU104" s="424"/>
    </row>
    <row r="105" spans="1:47" x14ac:dyDescent="0.2">
      <c r="A105" s="231">
        <v>1977</v>
      </c>
      <c r="B105" s="232">
        <v>21</v>
      </c>
      <c r="C105" s="417">
        <v>73.918902669999994</v>
      </c>
      <c r="D105" s="418">
        <v>115.9486942755</v>
      </c>
      <c r="E105" s="419">
        <v>44.379715380294073</v>
      </c>
      <c r="F105" s="417">
        <v>11.46638059</v>
      </c>
      <c r="G105" s="418">
        <v>15.373804853999999</v>
      </c>
      <c r="H105" s="419">
        <v>3.1800080743666341</v>
      </c>
      <c r="I105" s="417">
        <v>7.8736555900000003</v>
      </c>
      <c r="J105" s="418">
        <v>6.8850557459999999</v>
      </c>
      <c r="K105" s="419">
        <v>6.8171855540991162</v>
      </c>
      <c r="L105" s="420"/>
      <c r="M105" s="421"/>
      <c r="N105" s="419">
        <v>1.3511343797941552E-2</v>
      </c>
      <c r="O105" s="417">
        <v>2.5287509999999999E-2</v>
      </c>
      <c r="P105" s="418">
        <v>0.116022237</v>
      </c>
      <c r="Q105" s="419">
        <v>0.10933590819614594</v>
      </c>
      <c r="R105" s="422"/>
      <c r="S105" s="423"/>
      <c r="T105" s="419">
        <v>564.49930985351079</v>
      </c>
      <c r="U105" s="417">
        <v>8.4933927811550153E-2</v>
      </c>
      <c r="V105" s="418">
        <v>9.6190366683552839E-2</v>
      </c>
      <c r="W105" s="419">
        <v>9.8496493835135174E-2</v>
      </c>
      <c r="X105" s="417">
        <v>2.4698495525160419E-2</v>
      </c>
      <c r="Y105" s="418">
        <v>2.9528585866261399E-2</v>
      </c>
      <c r="Z105" s="419">
        <v>9.9456165637900745E-2</v>
      </c>
      <c r="AA105" s="417">
        <v>7.6061466600000002E-2</v>
      </c>
      <c r="AB105" s="418">
        <v>0.109044764955</v>
      </c>
      <c r="AC105" s="419">
        <v>3.2927585300529638E-2</v>
      </c>
      <c r="AD105" s="417">
        <v>4.5134939999999998E-3</v>
      </c>
      <c r="AE105" s="418">
        <v>1.0293607735E-2</v>
      </c>
      <c r="AF105" s="419">
        <v>1.985762623928643E-3</v>
      </c>
      <c r="AG105" s="417">
        <v>0.27851711340000002</v>
      </c>
      <c r="AH105" s="418">
        <v>0.393110368175</v>
      </c>
      <c r="AI105" s="419">
        <v>0.12454122204680039</v>
      </c>
      <c r="AJ105" s="417">
        <v>3.2957601099999997E-2</v>
      </c>
      <c r="AK105" s="418">
        <v>9.1226147320000006E-2</v>
      </c>
      <c r="AL105" s="419">
        <v>1.8351468383700775E-2</v>
      </c>
      <c r="AM105" s="417">
        <v>0.20260482660000001</v>
      </c>
      <c r="AN105" s="418">
        <v>0.31227595459000002</v>
      </c>
      <c r="AO105" s="419">
        <v>4.1884192623464801E-2</v>
      </c>
      <c r="AP105" s="422"/>
      <c r="AQ105" s="423"/>
      <c r="AR105" s="423"/>
      <c r="AS105" s="417">
        <v>0.40755451370000001</v>
      </c>
      <c r="AT105" s="418">
        <v>0.504900873315</v>
      </c>
      <c r="AU105" s="424"/>
    </row>
    <row r="106" spans="1:47" x14ac:dyDescent="0.2">
      <c r="A106" s="231">
        <v>1977</v>
      </c>
      <c r="B106" s="232">
        <v>22</v>
      </c>
      <c r="C106" s="417">
        <v>76.972008369999998</v>
      </c>
      <c r="D106" s="418">
        <v>122.615694451</v>
      </c>
      <c r="E106" s="419">
        <v>43.956762112892527</v>
      </c>
      <c r="F106" s="417">
        <v>11.918937570000001</v>
      </c>
      <c r="G106" s="418">
        <v>16.175804984999999</v>
      </c>
      <c r="H106" s="419">
        <v>3.1981239465208731</v>
      </c>
      <c r="I106" s="417">
        <v>8.1660222099999995</v>
      </c>
      <c r="J106" s="418">
        <v>7.1034303855000003</v>
      </c>
      <c r="K106" s="419">
        <v>6.8715616050732375</v>
      </c>
      <c r="L106" s="420"/>
      <c r="M106" s="421"/>
      <c r="N106" s="419">
        <v>1.2896435465603623E-2</v>
      </c>
      <c r="O106" s="417">
        <v>2.5287509999999999E-2</v>
      </c>
      <c r="P106" s="418">
        <v>0.116022237</v>
      </c>
      <c r="Q106" s="419">
        <v>0.10991319553728653</v>
      </c>
      <c r="R106" s="422"/>
      <c r="S106" s="423"/>
      <c r="T106" s="419">
        <v>566.03277724302609</v>
      </c>
      <c r="U106" s="417">
        <v>8.4933927811550153E-2</v>
      </c>
      <c r="V106" s="418">
        <v>9.6190366683552839E-2</v>
      </c>
      <c r="W106" s="419">
        <v>9.879544499941896E-2</v>
      </c>
      <c r="X106" s="417">
        <v>2.4698495525160419E-2</v>
      </c>
      <c r="Y106" s="418">
        <v>2.9528585866261399E-2</v>
      </c>
      <c r="Z106" s="419">
        <v>0.10075327741978256</v>
      </c>
      <c r="AA106" s="417">
        <v>8.0254209399999998E-2</v>
      </c>
      <c r="AB106" s="418">
        <v>0.115120296415</v>
      </c>
      <c r="AC106" s="419">
        <v>3.5941865984522807E-2</v>
      </c>
      <c r="AD106" s="417">
        <v>4.7625382000000003E-3</v>
      </c>
      <c r="AE106" s="418">
        <v>1.0691690215000001E-2</v>
      </c>
      <c r="AF106" s="419">
        <v>1.9970740720367522E-3</v>
      </c>
      <c r="AG106" s="417">
        <v>0.29220541979999998</v>
      </c>
      <c r="AH106" s="418">
        <v>0.41470242023499998</v>
      </c>
      <c r="AI106" s="419">
        <v>0.11897232967744731</v>
      </c>
      <c r="AJ106" s="417">
        <v>3.4774142199999997E-2</v>
      </c>
      <c r="AK106" s="418">
        <v>9.5948026950000001E-2</v>
      </c>
      <c r="AL106" s="419">
        <v>1.8213509741642382E-2</v>
      </c>
      <c r="AM106" s="417">
        <v>0.21377222839999999</v>
      </c>
      <c r="AN106" s="418">
        <v>0.32911823057</v>
      </c>
      <c r="AO106" s="419">
        <v>4.2813402640587445E-2</v>
      </c>
      <c r="AP106" s="422"/>
      <c r="AQ106" s="423"/>
      <c r="AR106" s="423"/>
      <c r="AS106" s="417">
        <v>0.42228614399999997</v>
      </c>
      <c r="AT106" s="418">
        <v>0.53536559776000003</v>
      </c>
      <c r="AU106" s="424"/>
    </row>
    <row r="107" spans="1:47" x14ac:dyDescent="0.2">
      <c r="A107" s="231">
        <v>1977</v>
      </c>
      <c r="B107" s="232">
        <v>23</v>
      </c>
      <c r="C107" s="417">
        <v>80.119273530000001</v>
      </c>
      <c r="D107" s="418">
        <v>129.89049792099999</v>
      </c>
      <c r="E107" s="419">
        <v>43.668490695078134</v>
      </c>
      <c r="F107" s="417">
        <v>12.462011240000001</v>
      </c>
      <c r="G107" s="418">
        <v>17.092300792</v>
      </c>
      <c r="H107" s="419">
        <v>3.2247738537876791</v>
      </c>
      <c r="I107" s="417">
        <v>8.4693052000000009</v>
      </c>
      <c r="J107" s="418">
        <v>7.3437713750000002</v>
      </c>
      <c r="K107" s="419">
        <v>6.9441553344351528</v>
      </c>
      <c r="L107" s="420"/>
      <c r="M107" s="421"/>
      <c r="N107" s="419">
        <v>1.3642899445983908E-2</v>
      </c>
      <c r="O107" s="417">
        <v>2.5287509999999999E-2</v>
      </c>
      <c r="P107" s="418">
        <v>0.116022237</v>
      </c>
      <c r="Q107" s="419">
        <v>0.10958062958236164</v>
      </c>
      <c r="R107" s="422"/>
      <c r="S107" s="423"/>
      <c r="T107" s="419">
        <v>567.42104635423595</v>
      </c>
      <c r="U107" s="417">
        <v>8.4933927811550153E-2</v>
      </c>
      <c r="V107" s="418">
        <v>9.6190366683552839E-2</v>
      </c>
      <c r="W107" s="419">
        <v>9.8689634212443186E-2</v>
      </c>
      <c r="X107" s="417">
        <v>2.4698495525160419E-2</v>
      </c>
      <c r="Y107" s="418">
        <v>2.9528585866261399E-2</v>
      </c>
      <c r="Z107" s="419">
        <v>9.9911258527530591E-2</v>
      </c>
      <c r="AA107" s="417">
        <v>8.4597317000000005E-2</v>
      </c>
      <c r="AB107" s="418">
        <v>0.121763082185</v>
      </c>
      <c r="AC107" s="419">
        <v>3.8626965920307649E-2</v>
      </c>
      <c r="AD107" s="417">
        <v>5.0201393000000004E-3</v>
      </c>
      <c r="AE107" s="418">
        <v>1.1121343610000001E-2</v>
      </c>
      <c r="AF107" s="419">
        <v>2.0137131896910787E-3</v>
      </c>
      <c r="AG107" s="417">
        <v>0.30720537669999998</v>
      </c>
      <c r="AH107" s="418">
        <v>0.43874584681500001</v>
      </c>
      <c r="AI107" s="419">
        <v>0.12167792056630221</v>
      </c>
      <c r="AJ107" s="417">
        <v>3.6656327599999997E-2</v>
      </c>
      <c r="AK107" s="418">
        <v>0.10105896022999999</v>
      </c>
      <c r="AL107" s="419">
        <v>1.8080300838536543E-2</v>
      </c>
      <c r="AM107" s="417">
        <v>0.22534047800000001</v>
      </c>
      <c r="AN107" s="418">
        <v>0.347504804705</v>
      </c>
      <c r="AO107" s="419">
        <v>4.2609384230035539E-2</v>
      </c>
      <c r="AP107" s="422"/>
      <c r="AQ107" s="423"/>
      <c r="AR107" s="423"/>
      <c r="AS107" s="417">
        <v>0.44185738600000002</v>
      </c>
      <c r="AT107" s="418">
        <v>0.57137824794000003</v>
      </c>
      <c r="AU107" s="424"/>
    </row>
    <row r="108" spans="1:47" x14ac:dyDescent="0.2">
      <c r="A108" s="231">
        <v>1977</v>
      </c>
      <c r="B108" s="232">
        <v>24</v>
      </c>
      <c r="C108" s="417">
        <v>83.971543120000007</v>
      </c>
      <c r="D108" s="418">
        <v>138.30938273500001</v>
      </c>
      <c r="E108" s="419">
        <v>44.239466944394337</v>
      </c>
      <c r="F108" s="417">
        <v>13.046898730000001</v>
      </c>
      <c r="G108" s="418">
        <v>18.109869378500001</v>
      </c>
      <c r="H108" s="419">
        <v>3.2385199244329503</v>
      </c>
      <c r="I108" s="417">
        <v>8.7846708099999997</v>
      </c>
      <c r="J108" s="418">
        <v>7.6092604195</v>
      </c>
      <c r="K108" s="419">
        <v>6.9537870947012284</v>
      </c>
      <c r="L108" s="420"/>
      <c r="M108" s="421"/>
      <c r="N108" s="419">
        <v>1.0202939578146521E-2</v>
      </c>
      <c r="O108" s="417">
        <v>2.4553229999999999E-2</v>
      </c>
      <c r="P108" s="418">
        <v>0.1157164905</v>
      </c>
      <c r="Q108" s="419">
        <v>0.11048398647952437</v>
      </c>
      <c r="R108" s="422"/>
      <c r="S108" s="423"/>
      <c r="T108" s="419">
        <v>568.56537018613562</v>
      </c>
      <c r="U108" s="417">
        <v>8.4933927811550153E-2</v>
      </c>
      <c r="V108" s="418">
        <v>9.6190366683552839E-2</v>
      </c>
      <c r="W108" s="419">
        <v>9.9878885535374454E-2</v>
      </c>
      <c r="X108" s="417">
        <v>2.4698495525160419E-2</v>
      </c>
      <c r="Y108" s="418">
        <v>2.9528585866261399E-2</v>
      </c>
      <c r="Z108" s="419">
        <v>0.10226030190820969</v>
      </c>
      <c r="AA108" s="417">
        <v>8.9367031400000005E-2</v>
      </c>
      <c r="AB108" s="418">
        <v>0.12918132124000001</v>
      </c>
      <c r="AC108" s="419">
        <v>3.870085757801707E-2</v>
      </c>
      <c r="AD108" s="417">
        <v>5.3031386E-3</v>
      </c>
      <c r="AE108" s="418">
        <v>1.1594312915E-2</v>
      </c>
      <c r="AF108" s="419">
        <v>2.0222966761144624E-3</v>
      </c>
      <c r="AG108" s="417">
        <v>0.3235644755</v>
      </c>
      <c r="AH108" s="418">
        <v>0.46553684225000003</v>
      </c>
      <c r="AI108" s="419">
        <v>0.11105978344747665</v>
      </c>
      <c r="AJ108" s="417">
        <v>3.8722544800000001E-2</v>
      </c>
      <c r="AK108" s="418">
        <v>0.106674666875</v>
      </c>
      <c r="AL108" s="419">
        <v>1.8126331394371375E-2</v>
      </c>
      <c r="AM108" s="417">
        <v>0.2380454585</v>
      </c>
      <c r="AN108" s="418">
        <v>0.36799611230500001</v>
      </c>
      <c r="AO108" s="419">
        <v>4.2856082913888718E-2</v>
      </c>
      <c r="AP108" s="422"/>
      <c r="AQ108" s="423"/>
      <c r="AR108" s="423"/>
      <c r="AS108" s="417">
        <v>0.46266141710000003</v>
      </c>
      <c r="AT108" s="418">
        <v>0.61137939035</v>
      </c>
      <c r="AU108" s="424"/>
    </row>
    <row r="109" spans="1:47" x14ac:dyDescent="0.2">
      <c r="A109" s="231">
        <v>1977</v>
      </c>
      <c r="B109" s="232">
        <v>25</v>
      </c>
      <c r="C109" s="417">
        <v>78.897153549999999</v>
      </c>
      <c r="D109" s="418">
        <v>140.04616748699999</v>
      </c>
      <c r="E109" s="419">
        <v>44.135565845560009</v>
      </c>
      <c r="F109" s="417">
        <v>13.07110299</v>
      </c>
      <c r="G109" s="418">
        <v>18.758259500000001</v>
      </c>
      <c r="H109" s="419">
        <v>3.2632992914213532</v>
      </c>
      <c r="I109" s="417">
        <v>8.2550542799999995</v>
      </c>
      <c r="J109" s="418">
        <v>7.4702299534999996</v>
      </c>
      <c r="K109" s="419">
        <v>7.0140315520264211</v>
      </c>
      <c r="L109" s="420"/>
      <c r="M109" s="421"/>
      <c r="N109" s="419">
        <v>1.0244824988733886E-2</v>
      </c>
      <c r="O109" s="417">
        <v>2.4550260000000001E-2</v>
      </c>
      <c r="P109" s="418">
        <v>0.1157164905</v>
      </c>
      <c r="Q109" s="419">
        <v>0.11078730112127996</v>
      </c>
      <c r="R109" s="422"/>
      <c r="S109" s="423"/>
      <c r="T109" s="419">
        <v>569.43397817370692</v>
      </c>
      <c r="U109" s="417">
        <v>8.4933927811550153E-2</v>
      </c>
      <c r="V109" s="418">
        <v>9.6190366683552839E-2</v>
      </c>
      <c r="W109" s="419">
        <v>0.10038738749745661</v>
      </c>
      <c r="X109" s="417">
        <v>2.4698495525160419E-2</v>
      </c>
      <c r="Y109" s="418">
        <v>2.9528585866261399E-2</v>
      </c>
      <c r="Z109" s="419">
        <v>0.10291506877380979</v>
      </c>
      <c r="AA109" s="417">
        <v>9.4077109000000006E-2</v>
      </c>
      <c r="AB109" s="418">
        <v>0.137665192805</v>
      </c>
      <c r="AC109" s="419">
        <v>4.0974989932158958E-2</v>
      </c>
      <c r="AD109" s="417">
        <v>5.5835297999999997E-3</v>
      </c>
      <c r="AE109" s="418">
        <v>1.2303010329999999E-2</v>
      </c>
      <c r="AF109" s="419">
        <v>2.0377710246360183E-3</v>
      </c>
      <c r="AG109" s="417">
        <v>0.33977268919999998</v>
      </c>
      <c r="AH109" s="418">
        <v>0.49597288268</v>
      </c>
      <c r="AI109" s="419">
        <v>0.10987962010523185</v>
      </c>
      <c r="AJ109" s="417">
        <v>4.0763562599999997E-2</v>
      </c>
      <c r="AK109" s="418">
        <v>0.11303238291499999</v>
      </c>
      <c r="AL109" s="419">
        <v>1.8012958169001572E-2</v>
      </c>
      <c r="AM109" s="417">
        <v>0.25059028039999998</v>
      </c>
      <c r="AN109" s="418">
        <v>0.39185207824000001</v>
      </c>
      <c r="AO109" s="419">
        <v>4.3246409340324983E-2</v>
      </c>
      <c r="AP109" s="422"/>
      <c r="AQ109" s="423"/>
      <c r="AR109" s="423"/>
      <c r="AS109" s="417">
        <v>0.48370341659999999</v>
      </c>
      <c r="AT109" s="418">
        <v>0.65566632918500001</v>
      </c>
      <c r="AU109" s="424"/>
    </row>
    <row r="110" spans="1:47" x14ac:dyDescent="0.2">
      <c r="A110" s="231">
        <v>1977</v>
      </c>
      <c r="B110" s="232">
        <v>26</v>
      </c>
      <c r="C110" s="417">
        <v>78.897153549999999</v>
      </c>
      <c r="D110" s="418">
        <v>140.04616748699999</v>
      </c>
      <c r="E110" s="419">
        <v>44.47232433013793</v>
      </c>
      <c r="F110" s="417">
        <v>13.07110299</v>
      </c>
      <c r="G110" s="418">
        <v>18.758259500000001</v>
      </c>
      <c r="H110" s="419">
        <v>3.2866897968790827</v>
      </c>
      <c r="I110" s="417">
        <v>8.2550542799999995</v>
      </c>
      <c r="J110" s="418">
        <v>7.4702299534999996</v>
      </c>
      <c r="K110" s="419">
        <v>7.043122816134801</v>
      </c>
      <c r="L110" s="420"/>
      <c r="M110" s="421"/>
      <c r="N110" s="419">
        <v>1.025851799212563E-2</v>
      </c>
      <c r="O110" s="417">
        <v>2.4550260000000001E-2</v>
      </c>
      <c r="P110" s="418">
        <v>0.1157164905</v>
      </c>
      <c r="Q110" s="419">
        <v>0.11131715660111495</v>
      </c>
      <c r="R110" s="422"/>
      <c r="S110" s="423"/>
      <c r="T110" s="419">
        <v>569.95751365072283</v>
      </c>
      <c r="U110" s="417">
        <v>8.4933927811550153E-2</v>
      </c>
      <c r="V110" s="418">
        <v>9.6190366683552839E-2</v>
      </c>
      <c r="W110" s="419">
        <v>0.10145555857126122</v>
      </c>
      <c r="X110" s="417">
        <v>2.4698495525160419E-2</v>
      </c>
      <c r="Y110" s="418">
        <v>2.9528585866261399E-2</v>
      </c>
      <c r="Z110" s="419">
        <v>0.10405928752263655</v>
      </c>
      <c r="AA110" s="417">
        <v>9.4077109000000006E-2</v>
      </c>
      <c r="AB110" s="418">
        <v>0.137665192805</v>
      </c>
      <c r="AC110" s="419">
        <v>4.1486681761462425E-2</v>
      </c>
      <c r="AD110" s="417">
        <v>5.5835297999999997E-3</v>
      </c>
      <c r="AE110" s="418">
        <v>1.2303010329999999E-2</v>
      </c>
      <c r="AF110" s="419">
        <v>2.052355182308794E-3</v>
      </c>
      <c r="AG110" s="417">
        <v>0.33977268919999998</v>
      </c>
      <c r="AH110" s="418">
        <v>0.49597288268</v>
      </c>
      <c r="AI110" s="419">
        <v>0.11022473996107861</v>
      </c>
      <c r="AJ110" s="417">
        <v>4.0763562599999997E-2</v>
      </c>
      <c r="AK110" s="418">
        <v>0.11303238291499999</v>
      </c>
      <c r="AL110" s="419">
        <v>1.8061423355526924E-2</v>
      </c>
      <c r="AM110" s="417">
        <v>0.25059028039999998</v>
      </c>
      <c r="AN110" s="418">
        <v>0.39185207824000001</v>
      </c>
      <c r="AO110" s="419">
        <v>4.3556039175893978E-2</v>
      </c>
      <c r="AP110" s="422"/>
      <c r="AQ110" s="423"/>
      <c r="AR110" s="423"/>
      <c r="AS110" s="417">
        <v>0.48370341659999999</v>
      </c>
      <c r="AT110" s="418">
        <v>0.65566632918500001</v>
      </c>
      <c r="AU110" s="424"/>
    </row>
    <row r="111" spans="1:47" x14ac:dyDescent="0.2">
      <c r="A111" s="231">
        <v>1977</v>
      </c>
      <c r="B111" s="232">
        <v>27</v>
      </c>
      <c r="C111" s="417">
        <v>78.897153549999999</v>
      </c>
      <c r="D111" s="418">
        <v>140.04616748699999</v>
      </c>
      <c r="E111" s="419">
        <v>44.707079045784859</v>
      </c>
      <c r="F111" s="417">
        <v>13.07110299</v>
      </c>
      <c r="G111" s="418">
        <v>18.758259500000001</v>
      </c>
      <c r="H111" s="419">
        <v>3.3014504697174973</v>
      </c>
      <c r="I111" s="417">
        <v>8.2550542799999995</v>
      </c>
      <c r="J111" s="418">
        <v>7.4702299534999996</v>
      </c>
      <c r="K111" s="419">
        <v>7.0599369282491136</v>
      </c>
      <c r="L111" s="420"/>
      <c r="M111" s="421"/>
      <c r="N111" s="419">
        <v>1.0266013223751246E-2</v>
      </c>
      <c r="O111" s="417">
        <v>2.4550260000000001E-2</v>
      </c>
      <c r="P111" s="418">
        <v>0.1157164905</v>
      </c>
      <c r="Q111" s="419">
        <v>0.11164996418338861</v>
      </c>
      <c r="R111" s="422"/>
      <c r="S111" s="423"/>
      <c r="T111" s="419">
        <v>570.05463446198235</v>
      </c>
      <c r="U111" s="417">
        <v>8.4933927811550153E-2</v>
      </c>
      <c r="V111" s="418">
        <v>9.6190366683552839E-2</v>
      </c>
      <c r="W111" s="419">
        <v>0.10209542221388662</v>
      </c>
      <c r="X111" s="417">
        <v>2.4698495525160419E-2</v>
      </c>
      <c r="Y111" s="418">
        <v>2.9528585866261399E-2</v>
      </c>
      <c r="Z111" s="419">
        <v>0.10477802489110839</v>
      </c>
      <c r="AA111" s="417">
        <v>9.4077109000000006E-2</v>
      </c>
      <c r="AB111" s="418">
        <v>0.137665192805</v>
      </c>
      <c r="AC111" s="419">
        <v>4.17549911683033E-2</v>
      </c>
      <c r="AD111" s="417">
        <v>5.5835297999999997E-3</v>
      </c>
      <c r="AE111" s="418">
        <v>1.2303010329999999E-2</v>
      </c>
      <c r="AF111" s="419">
        <v>2.0615648898767202E-3</v>
      </c>
      <c r="AG111" s="417">
        <v>0.33977268919999998</v>
      </c>
      <c r="AH111" s="418">
        <v>0.49597288268</v>
      </c>
      <c r="AI111" s="419">
        <v>0.11070165100941676</v>
      </c>
      <c r="AJ111" s="417">
        <v>4.0763562599999997E-2</v>
      </c>
      <c r="AK111" s="418">
        <v>0.11303238291499999</v>
      </c>
      <c r="AL111" s="419">
        <v>1.8138387648501269E-2</v>
      </c>
      <c r="AM111" s="417">
        <v>0.25059028039999998</v>
      </c>
      <c r="AN111" s="418">
        <v>0.39185207824000001</v>
      </c>
      <c r="AO111" s="419">
        <v>4.3762871253177175E-2</v>
      </c>
      <c r="AP111" s="422"/>
      <c r="AQ111" s="423"/>
      <c r="AR111" s="423"/>
      <c r="AS111" s="417">
        <v>0.48370341659999999</v>
      </c>
      <c r="AT111" s="418">
        <v>0.65566632918500001</v>
      </c>
      <c r="AU111" s="424"/>
    </row>
    <row r="112" spans="1:47" x14ac:dyDescent="0.2">
      <c r="A112" s="231">
        <v>1977</v>
      </c>
      <c r="B112" s="232">
        <v>28</v>
      </c>
      <c r="C112" s="417">
        <v>78.897153549999999</v>
      </c>
      <c r="D112" s="418">
        <v>140.04616748699999</v>
      </c>
      <c r="E112" s="419">
        <v>44.892662375893742</v>
      </c>
      <c r="F112" s="417">
        <v>13.07110299</v>
      </c>
      <c r="G112" s="418">
        <v>18.758259500000001</v>
      </c>
      <c r="H112" s="419">
        <v>3.3136092358055866</v>
      </c>
      <c r="I112" s="417">
        <v>8.2550542799999995</v>
      </c>
      <c r="J112" s="418">
        <v>7.4702299534999996</v>
      </c>
      <c r="K112" s="419">
        <v>7.0743832187445603</v>
      </c>
      <c r="L112" s="420"/>
      <c r="M112" s="421"/>
      <c r="N112" s="419">
        <v>1.0272640505024612E-2</v>
      </c>
      <c r="O112" s="417">
        <v>2.4550260000000001E-2</v>
      </c>
      <c r="P112" s="418">
        <v>0.1157164905</v>
      </c>
      <c r="Q112" s="419">
        <v>0.11192484635535892</v>
      </c>
      <c r="R112" s="422"/>
      <c r="S112" s="423"/>
      <c r="T112" s="419">
        <v>570.13221581252503</v>
      </c>
      <c r="U112" s="417">
        <v>8.4933927811550153E-2</v>
      </c>
      <c r="V112" s="418">
        <v>9.6190366683552839E-2</v>
      </c>
      <c r="W112" s="419">
        <v>0.1026358517784953</v>
      </c>
      <c r="X112" s="417">
        <v>2.4698495525160419E-2</v>
      </c>
      <c r="Y112" s="418">
        <v>2.9528585866261399E-2</v>
      </c>
      <c r="Z112" s="419">
        <v>0.10537175665946094</v>
      </c>
      <c r="AA112" s="417">
        <v>9.4077109000000006E-2</v>
      </c>
      <c r="AB112" s="418">
        <v>0.137665192805</v>
      </c>
      <c r="AC112" s="419">
        <v>4.2026651578683072E-2</v>
      </c>
      <c r="AD112" s="417">
        <v>5.5835297999999997E-3</v>
      </c>
      <c r="AE112" s="418">
        <v>1.2303010329999999E-2</v>
      </c>
      <c r="AF112" s="419">
        <v>2.0691511128335636E-3</v>
      </c>
      <c r="AG112" s="417">
        <v>0.33977268919999998</v>
      </c>
      <c r="AH112" s="418">
        <v>0.49597288268</v>
      </c>
      <c r="AI112" s="419">
        <v>0.11108656140071541</v>
      </c>
      <c r="AJ112" s="417">
        <v>4.0763562599999997E-2</v>
      </c>
      <c r="AK112" s="418">
        <v>0.11303238291499999</v>
      </c>
      <c r="AL112" s="419">
        <v>1.8199783478395518E-2</v>
      </c>
      <c r="AM112" s="417">
        <v>0.25059028039999998</v>
      </c>
      <c r="AN112" s="418">
        <v>0.39185207824000001</v>
      </c>
      <c r="AO112" s="419">
        <v>4.3940777273192524E-2</v>
      </c>
      <c r="AP112" s="422"/>
      <c r="AQ112" s="423"/>
      <c r="AR112" s="423"/>
      <c r="AS112" s="417">
        <v>0.48370341659999999</v>
      </c>
      <c r="AT112" s="418">
        <v>0.65566632918500001</v>
      </c>
      <c r="AU112" s="424"/>
    </row>
    <row r="113" spans="1:47" x14ac:dyDescent="0.2">
      <c r="A113" s="231">
        <v>1977</v>
      </c>
      <c r="B113" s="232">
        <v>29</v>
      </c>
      <c r="C113" s="417">
        <v>78.897153549999999</v>
      </c>
      <c r="D113" s="418">
        <v>140.04616748699999</v>
      </c>
      <c r="E113" s="419">
        <v>45.048426629736348</v>
      </c>
      <c r="F113" s="417">
        <v>13.07110299</v>
      </c>
      <c r="G113" s="418">
        <v>18.758259500000001</v>
      </c>
      <c r="H113" s="419">
        <v>3.3246726212101327</v>
      </c>
      <c r="I113" s="417">
        <v>8.2550542799999995</v>
      </c>
      <c r="J113" s="418">
        <v>7.4702299534999996</v>
      </c>
      <c r="K113" s="419">
        <v>7.088502013671012</v>
      </c>
      <c r="L113" s="420"/>
      <c r="M113" s="421"/>
      <c r="N113" s="419">
        <v>1.0279341544327763E-2</v>
      </c>
      <c r="O113" s="417">
        <v>2.4550260000000001E-2</v>
      </c>
      <c r="P113" s="418">
        <v>0.1157164905</v>
      </c>
      <c r="Q113" s="419">
        <v>0.11217655920796445</v>
      </c>
      <c r="R113" s="422"/>
      <c r="S113" s="423"/>
      <c r="T113" s="419">
        <v>570.10871189712611</v>
      </c>
      <c r="U113" s="417">
        <v>8.4933927811550153E-2</v>
      </c>
      <c r="V113" s="418">
        <v>9.6190366683552839E-2</v>
      </c>
      <c r="W113" s="419">
        <v>0.10314940337079503</v>
      </c>
      <c r="X113" s="417">
        <v>2.4698495525160419E-2</v>
      </c>
      <c r="Y113" s="418">
        <v>2.9528585866261399E-2</v>
      </c>
      <c r="Z113" s="419">
        <v>0.10591545141129403</v>
      </c>
      <c r="AA113" s="417">
        <v>9.4077109000000006E-2</v>
      </c>
      <c r="AB113" s="418">
        <v>0.137665192805</v>
      </c>
      <c r="AC113" s="419">
        <v>4.2356326069816957E-2</v>
      </c>
      <c r="AD113" s="417">
        <v>5.5835297999999997E-3</v>
      </c>
      <c r="AE113" s="418">
        <v>1.2303010329999999E-2</v>
      </c>
      <c r="AF113" s="419">
        <v>2.0760426723002027E-3</v>
      </c>
      <c r="AG113" s="417">
        <v>0.33977268919999998</v>
      </c>
      <c r="AH113" s="418">
        <v>0.49597288268</v>
      </c>
      <c r="AI113" s="419">
        <v>0.11142267028306133</v>
      </c>
      <c r="AJ113" s="417">
        <v>4.0763562599999997E-2</v>
      </c>
      <c r="AK113" s="418">
        <v>0.11303238291499999</v>
      </c>
      <c r="AL113" s="419">
        <v>1.8252339179066848E-2</v>
      </c>
      <c r="AM113" s="417">
        <v>0.25059028039999998</v>
      </c>
      <c r="AN113" s="418">
        <v>0.39185207824000001</v>
      </c>
      <c r="AO113" s="419">
        <v>4.411487782738692E-2</v>
      </c>
      <c r="AP113" s="422"/>
      <c r="AQ113" s="423"/>
      <c r="AR113" s="423"/>
      <c r="AS113" s="417">
        <v>0.48370341659999999</v>
      </c>
      <c r="AT113" s="418">
        <v>0.65566632918500001</v>
      </c>
      <c r="AU113" s="424"/>
    </row>
    <row r="114" spans="1:47" x14ac:dyDescent="0.2">
      <c r="A114" s="231">
        <v>1977</v>
      </c>
      <c r="B114" s="232">
        <v>30</v>
      </c>
      <c r="C114" s="417">
        <v>78.897153549999999</v>
      </c>
      <c r="D114" s="418">
        <v>140.04616748699999</v>
      </c>
      <c r="E114" s="419">
        <v>45.19594803307475</v>
      </c>
      <c r="F114" s="417">
        <v>13.07110299</v>
      </c>
      <c r="G114" s="418">
        <v>18.758259500000001</v>
      </c>
      <c r="H114" s="419">
        <v>3.3350274434344991</v>
      </c>
      <c r="I114" s="417">
        <v>8.2550542799999995</v>
      </c>
      <c r="J114" s="418">
        <v>7.4702299534999996</v>
      </c>
      <c r="K114" s="419">
        <v>7.1014284749685448</v>
      </c>
      <c r="L114" s="420"/>
      <c r="M114" s="421"/>
      <c r="N114" s="419">
        <v>1.0285446300619647E-2</v>
      </c>
      <c r="O114" s="417">
        <v>2.4550260000000001E-2</v>
      </c>
      <c r="P114" s="418">
        <v>0.1157164905</v>
      </c>
      <c r="Q114" s="419">
        <v>0.11241013831676262</v>
      </c>
      <c r="R114" s="422"/>
      <c r="S114" s="423"/>
      <c r="T114" s="419">
        <v>570.07616759697589</v>
      </c>
      <c r="U114" s="417">
        <v>8.4933927811550153E-2</v>
      </c>
      <c r="V114" s="418">
        <v>9.6190366683552839E-2</v>
      </c>
      <c r="W114" s="419">
        <v>0.10362356973215907</v>
      </c>
      <c r="X114" s="417">
        <v>2.4698495525160419E-2</v>
      </c>
      <c r="Y114" s="418">
        <v>2.9528585866261399E-2</v>
      </c>
      <c r="Z114" s="419">
        <v>0.10641969145479133</v>
      </c>
      <c r="AA114" s="417">
        <v>9.4077109000000006E-2</v>
      </c>
      <c r="AB114" s="418">
        <v>0.137665192805</v>
      </c>
      <c r="AC114" s="419">
        <v>4.2644640423055442E-2</v>
      </c>
      <c r="AD114" s="417">
        <v>5.5835297999999997E-3</v>
      </c>
      <c r="AE114" s="418">
        <v>1.2303010329999999E-2</v>
      </c>
      <c r="AF114" s="419">
        <v>2.082503549009978E-3</v>
      </c>
      <c r="AG114" s="417">
        <v>0.33977268919999998</v>
      </c>
      <c r="AH114" s="418">
        <v>0.49597288268</v>
      </c>
      <c r="AI114" s="419">
        <v>0.11174131666588173</v>
      </c>
      <c r="AJ114" s="417">
        <v>4.0763562599999997E-2</v>
      </c>
      <c r="AK114" s="418">
        <v>0.11303238291499999</v>
      </c>
      <c r="AL114" s="419">
        <v>1.8302468496228963E-2</v>
      </c>
      <c r="AM114" s="417">
        <v>0.25059028039999998</v>
      </c>
      <c r="AN114" s="418">
        <v>0.39185207824000001</v>
      </c>
      <c r="AO114" s="419">
        <v>4.4274957781919221E-2</v>
      </c>
      <c r="AP114" s="422"/>
      <c r="AQ114" s="423"/>
      <c r="AR114" s="423"/>
      <c r="AS114" s="417">
        <v>0.48370341659999999</v>
      </c>
      <c r="AT114" s="418">
        <v>0.65566632918500001</v>
      </c>
      <c r="AU114" s="424"/>
    </row>
    <row r="115" spans="1:47" x14ac:dyDescent="0.2">
      <c r="A115" s="231">
        <v>1977</v>
      </c>
      <c r="B115" s="232">
        <v>31</v>
      </c>
      <c r="C115" s="417">
        <v>78.897153549999999</v>
      </c>
      <c r="D115" s="418">
        <v>140.04616748699999</v>
      </c>
      <c r="E115" s="419">
        <v>43.745102822787821</v>
      </c>
      <c r="F115" s="417">
        <v>13.07110299</v>
      </c>
      <c r="G115" s="418">
        <v>18.758259500000001</v>
      </c>
      <c r="H115" s="419">
        <v>3.209236649579791</v>
      </c>
      <c r="I115" s="417">
        <v>8.2550542799999995</v>
      </c>
      <c r="J115" s="418">
        <v>7.4702299534999996</v>
      </c>
      <c r="K115" s="419">
        <v>6.9928070707322529</v>
      </c>
      <c r="L115" s="420"/>
      <c r="M115" s="421"/>
      <c r="N115" s="419">
        <v>3.7066074493837101E-3</v>
      </c>
      <c r="O115" s="417">
        <v>2.4550260000000001E-2</v>
      </c>
      <c r="P115" s="418">
        <v>0.1157164905</v>
      </c>
      <c r="Q115" s="419">
        <v>0.11223219345787647</v>
      </c>
      <c r="R115" s="422"/>
      <c r="S115" s="423"/>
      <c r="T115" s="419">
        <v>570.04801585504458</v>
      </c>
      <c r="U115" s="417">
        <v>8.4933927811550153E-2</v>
      </c>
      <c r="V115" s="418">
        <v>9.6190366683552839E-2</v>
      </c>
      <c r="W115" s="419">
        <v>0.10193042637454454</v>
      </c>
      <c r="X115" s="417">
        <v>2.4698495525160419E-2</v>
      </c>
      <c r="Y115" s="418">
        <v>2.9528585866261399E-2</v>
      </c>
      <c r="Z115" s="419">
        <v>0.10688113699878544</v>
      </c>
      <c r="AA115" s="417">
        <v>9.4077109000000006E-2</v>
      </c>
      <c r="AB115" s="418">
        <v>0.137665192805</v>
      </c>
      <c r="AC115" s="419">
        <v>4.4037136412564654E-2</v>
      </c>
      <c r="AD115" s="417">
        <v>5.5835297999999997E-3</v>
      </c>
      <c r="AE115" s="418">
        <v>1.2303010329999999E-2</v>
      </c>
      <c r="AF115" s="419">
        <v>2.0039502352463563E-3</v>
      </c>
      <c r="AG115" s="417">
        <v>0.33977268919999998</v>
      </c>
      <c r="AH115" s="418">
        <v>0.49597288268</v>
      </c>
      <c r="AI115" s="419">
        <v>0.10445395033631891</v>
      </c>
      <c r="AJ115" s="417">
        <v>4.0763562599999997E-2</v>
      </c>
      <c r="AK115" s="418">
        <v>0.11303238291499999</v>
      </c>
      <c r="AL115" s="419">
        <v>1.7347163314707911E-2</v>
      </c>
      <c r="AM115" s="417">
        <v>0.25059028039999998</v>
      </c>
      <c r="AN115" s="418">
        <v>0.39185207824000001</v>
      </c>
      <c r="AO115" s="419">
        <v>4.3683099322308565E-2</v>
      </c>
      <c r="AP115" s="422"/>
      <c r="AQ115" s="423"/>
      <c r="AR115" s="423"/>
      <c r="AS115" s="417">
        <v>0</v>
      </c>
      <c r="AT115" s="418">
        <v>0</v>
      </c>
      <c r="AU115" s="424"/>
    </row>
    <row r="116" spans="1:47" x14ac:dyDescent="0.2">
      <c r="A116" s="231">
        <v>1977</v>
      </c>
      <c r="B116" s="232">
        <v>32</v>
      </c>
      <c r="C116" s="417">
        <v>78.897153549999999</v>
      </c>
      <c r="D116" s="418">
        <v>140.04616748699999</v>
      </c>
      <c r="E116" s="419">
        <v>43.745102822787821</v>
      </c>
      <c r="F116" s="417">
        <v>13.07110299</v>
      </c>
      <c r="G116" s="418">
        <v>18.758259500000001</v>
      </c>
      <c r="H116" s="419">
        <v>3.209236649579791</v>
      </c>
      <c r="I116" s="417">
        <v>8.2550542799999995</v>
      </c>
      <c r="J116" s="418">
        <v>7.4702299534999996</v>
      </c>
      <c r="K116" s="419">
        <v>6.9928070707322529</v>
      </c>
      <c r="L116" s="420"/>
      <c r="M116" s="421"/>
      <c r="N116" s="419">
        <v>3.7066074493837101E-3</v>
      </c>
      <c r="O116" s="417">
        <v>2.4550260000000001E-2</v>
      </c>
      <c r="P116" s="418">
        <v>0.1157164905</v>
      </c>
      <c r="Q116" s="419">
        <v>0.11223219345787647</v>
      </c>
      <c r="R116" s="425"/>
      <c r="S116" s="426"/>
      <c r="T116" s="419">
        <v>570.04801585504458</v>
      </c>
      <c r="U116" s="417">
        <v>8.4933927811550153E-2</v>
      </c>
      <c r="V116" s="418">
        <v>9.6190366683552839E-2</v>
      </c>
      <c r="W116" s="419">
        <v>0.10193042637454454</v>
      </c>
      <c r="X116" s="417">
        <v>2.4698495525160419E-2</v>
      </c>
      <c r="Y116" s="418">
        <v>2.9528585866261399E-2</v>
      </c>
      <c r="Z116" s="419">
        <v>0.10688113699878544</v>
      </c>
      <c r="AA116" s="417">
        <v>9.4077109000000006E-2</v>
      </c>
      <c r="AB116" s="418">
        <v>0.137665192805</v>
      </c>
      <c r="AC116" s="419">
        <v>4.4037136412564654E-2</v>
      </c>
      <c r="AD116" s="417">
        <v>5.5835297999999997E-3</v>
      </c>
      <c r="AE116" s="418">
        <v>1.2303010329999999E-2</v>
      </c>
      <c r="AF116" s="419">
        <v>2.0039502352463563E-3</v>
      </c>
      <c r="AG116" s="417">
        <v>0.33977268919999998</v>
      </c>
      <c r="AH116" s="418">
        <v>0.49597288268</v>
      </c>
      <c r="AI116" s="419">
        <v>0.10445395033631891</v>
      </c>
      <c r="AJ116" s="417">
        <v>4.0763562599999997E-2</v>
      </c>
      <c r="AK116" s="418">
        <v>0.11303238291499999</v>
      </c>
      <c r="AL116" s="419">
        <v>1.7347163314707911E-2</v>
      </c>
      <c r="AM116" s="417">
        <v>0.25059028039999998</v>
      </c>
      <c r="AN116" s="418">
        <v>0.39185207824000001</v>
      </c>
      <c r="AO116" s="419">
        <v>4.3683099322308565E-2</v>
      </c>
      <c r="AP116" s="425"/>
      <c r="AQ116" s="426"/>
      <c r="AR116" s="426"/>
      <c r="AS116" s="417">
        <v>0</v>
      </c>
      <c r="AT116" s="418">
        <v>0</v>
      </c>
      <c r="AU116" s="427"/>
    </row>
    <row r="117" spans="1:47" x14ac:dyDescent="0.2">
      <c r="A117" s="231">
        <v>1977</v>
      </c>
      <c r="B117" s="232">
        <v>33</v>
      </c>
      <c r="C117" s="417">
        <v>78.897153549999999</v>
      </c>
      <c r="D117" s="418">
        <v>140.04616748699999</v>
      </c>
      <c r="E117" s="419">
        <v>43.745102822787821</v>
      </c>
      <c r="F117" s="417">
        <v>13.07110299</v>
      </c>
      <c r="G117" s="418">
        <v>18.758259500000001</v>
      </c>
      <c r="H117" s="419">
        <v>3.209236649579791</v>
      </c>
      <c r="I117" s="417">
        <v>8.2550542799999995</v>
      </c>
      <c r="J117" s="418">
        <v>7.4702299534999996</v>
      </c>
      <c r="K117" s="419">
        <v>6.9928070707322529</v>
      </c>
      <c r="L117" s="420"/>
      <c r="M117" s="421"/>
      <c r="N117" s="419">
        <v>3.7066074493837101E-3</v>
      </c>
      <c r="O117" s="417">
        <v>2.4550260000000001E-2</v>
      </c>
      <c r="P117" s="418">
        <v>0.1157164905</v>
      </c>
      <c r="Q117" s="419">
        <v>0.11223219345787647</v>
      </c>
      <c r="R117" s="425"/>
      <c r="S117" s="426"/>
      <c r="T117" s="419">
        <v>570.04801585504458</v>
      </c>
      <c r="U117" s="417">
        <v>8.4933927811550153E-2</v>
      </c>
      <c r="V117" s="418">
        <v>9.6190366683552839E-2</v>
      </c>
      <c r="W117" s="419">
        <v>0.10193042637454454</v>
      </c>
      <c r="X117" s="417">
        <v>2.4698495525160419E-2</v>
      </c>
      <c r="Y117" s="418">
        <v>2.9528585866261399E-2</v>
      </c>
      <c r="Z117" s="419">
        <v>0.10688113699878544</v>
      </c>
      <c r="AA117" s="417">
        <v>9.4077109000000006E-2</v>
      </c>
      <c r="AB117" s="418">
        <v>0.137665192805</v>
      </c>
      <c r="AC117" s="419">
        <v>4.4037136412564654E-2</v>
      </c>
      <c r="AD117" s="417">
        <v>5.5835297999999997E-3</v>
      </c>
      <c r="AE117" s="418">
        <v>1.2303010329999999E-2</v>
      </c>
      <c r="AF117" s="419">
        <v>2.0039502352463563E-3</v>
      </c>
      <c r="AG117" s="417">
        <v>0.33977268919999998</v>
      </c>
      <c r="AH117" s="418">
        <v>0.49597288268</v>
      </c>
      <c r="AI117" s="419">
        <v>0.10445395033631891</v>
      </c>
      <c r="AJ117" s="417">
        <v>4.0763562599999997E-2</v>
      </c>
      <c r="AK117" s="418">
        <v>0.11303238291499999</v>
      </c>
      <c r="AL117" s="419">
        <v>1.7347163314707911E-2</v>
      </c>
      <c r="AM117" s="417">
        <v>0.25059028039999998</v>
      </c>
      <c r="AN117" s="418">
        <v>0.39185207824000001</v>
      </c>
      <c r="AO117" s="419">
        <v>4.3683099322308565E-2</v>
      </c>
      <c r="AP117" s="425"/>
      <c r="AQ117" s="426"/>
      <c r="AR117" s="426"/>
      <c r="AS117" s="417">
        <v>0</v>
      </c>
      <c r="AT117" s="418">
        <v>0</v>
      </c>
      <c r="AU117" s="427"/>
    </row>
    <row r="118" spans="1:47" x14ac:dyDescent="0.2">
      <c r="A118" s="231">
        <v>1977</v>
      </c>
      <c r="B118" s="232">
        <v>34</v>
      </c>
      <c r="C118" s="417">
        <v>78.897153549999999</v>
      </c>
      <c r="D118" s="418">
        <v>140.04616748699999</v>
      </c>
      <c r="E118" s="419">
        <v>43.745102822787821</v>
      </c>
      <c r="F118" s="417">
        <v>13.07110299</v>
      </c>
      <c r="G118" s="418">
        <v>18.758259500000001</v>
      </c>
      <c r="H118" s="419">
        <v>3.209236649579791</v>
      </c>
      <c r="I118" s="417">
        <v>8.2550542799999995</v>
      </c>
      <c r="J118" s="418">
        <v>7.4702299534999996</v>
      </c>
      <c r="K118" s="419">
        <v>6.9928070707322529</v>
      </c>
      <c r="L118" s="420"/>
      <c r="M118" s="421"/>
      <c r="N118" s="419">
        <v>3.7066074493837101E-3</v>
      </c>
      <c r="O118" s="417">
        <v>2.4550260000000001E-2</v>
      </c>
      <c r="P118" s="418">
        <v>0.1157164905</v>
      </c>
      <c r="Q118" s="419">
        <v>0.11223219345787647</v>
      </c>
      <c r="R118" s="425"/>
      <c r="S118" s="426"/>
      <c r="T118" s="419">
        <v>570.04801585504458</v>
      </c>
      <c r="U118" s="417">
        <v>8.4933927811550153E-2</v>
      </c>
      <c r="V118" s="418">
        <v>9.6190366683552839E-2</v>
      </c>
      <c r="W118" s="419">
        <v>0.10193042637454454</v>
      </c>
      <c r="X118" s="417">
        <v>2.4698495525160419E-2</v>
      </c>
      <c r="Y118" s="418">
        <v>2.9528585866261399E-2</v>
      </c>
      <c r="Z118" s="419">
        <v>0.10688113699878544</v>
      </c>
      <c r="AA118" s="417">
        <v>9.4077109000000006E-2</v>
      </c>
      <c r="AB118" s="418">
        <v>0.137665192805</v>
      </c>
      <c r="AC118" s="419">
        <v>4.4037136412564654E-2</v>
      </c>
      <c r="AD118" s="417">
        <v>5.5835297999999997E-3</v>
      </c>
      <c r="AE118" s="418">
        <v>1.2303010329999999E-2</v>
      </c>
      <c r="AF118" s="419">
        <v>2.0039502352463563E-3</v>
      </c>
      <c r="AG118" s="417">
        <v>0.33977268919999998</v>
      </c>
      <c r="AH118" s="418">
        <v>0.49597288268</v>
      </c>
      <c r="AI118" s="419">
        <v>0.10445395033631891</v>
      </c>
      <c r="AJ118" s="417">
        <v>4.0763562599999997E-2</v>
      </c>
      <c r="AK118" s="418">
        <v>0.11303238291499999</v>
      </c>
      <c r="AL118" s="419">
        <v>1.7347163314707911E-2</v>
      </c>
      <c r="AM118" s="417">
        <v>0.25059028039999998</v>
      </c>
      <c r="AN118" s="418">
        <v>0.39185207824000001</v>
      </c>
      <c r="AO118" s="419">
        <v>4.3683099322308565E-2</v>
      </c>
      <c r="AP118" s="425"/>
      <c r="AQ118" s="426"/>
      <c r="AR118" s="426"/>
      <c r="AS118" s="417">
        <v>0</v>
      </c>
      <c r="AT118" s="418">
        <v>0</v>
      </c>
      <c r="AU118" s="427"/>
    </row>
    <row r="119" spans="1:47" x14ac:dyDescent="0.2">
      <c r="A119" s="231">
        <v>1977</v>
      </c>
      <c r="B119" s="232">
        <v>35</v>
      </c>
      <c r="C119" s="417">
        <v>78.897153549999999</v>
      </c>
      <c r="D119" s="418">
        <v>140.04616748699999</v>
      </c>
      <c r="E119" s="419">
        <v>43.745102822787821</v>
      </c>
      <c r="F119" s="417">
        <v>13.07110299</v>
      </c>
      <c r="G119" s="418">
        <v>18.758259500000001</v>
      </c>
      <c r="H119" s="419">
        <v>3.209236649579791</v>
      </c>
      <c r="I119" s="417">
        <v>8.2550542799999995</v>
      </c>
      <c r="J119" s="418">
        <v>7.4702299534999996</v>
      </c>
      <c r="K119" s="419">
        <v>6.9928070707322529</v>
      </c>
      <c r="L119" s="420"/>
      <c r="M119" s="421"/>
      <c r="N119" s="419">
        <v>3.7066074493837101E-3</v>
      </c>
      <c r="O119" s="417">
        <v>2.4550260000000001E-2</v>
      </c>
      <c r="P119" s="418">
        <v>0.1157164905</v>
      </c>
      <c r="Q119" s="419">
        <v>0.11223219345787647</v>
      </c>
      <c r="R119" s="425"/>
      <c r="S119" s="426"/>
      <c r="T119" s="419">
        <v>570.04801585504458</v>
      </c>
      <c r="U119" s="417">
        <v>8.4933927811550153E-2</v>
      </c>
      <c r="V119" s="418">
        <v>9.6190366683552839E-2</v>
      </c>
      <c r="W119" s="419">
        <v>0.10193042637454454</v>
      </c>
      <c r="X119" s="417">
        <v>2.4698495525160419E-2</v>
      </c>
      <c r="Y119" s="418">
        <v>2.9528585866261399E-2</v>
      </c>
      <c r="Z119" s="419">
        <v>0.10688113699878544</v>
      </c>
      <c r="AA119" s="417">
        <v>9.4077109000000006E-2</v>
      </c>
      <c r="AB119" s="418">
        <v>0.137665192805</v>
      </c>
      <c r="AC119" s="419">
        <v>4.4037136412564654E-2</v>
      </c>
      <c r="AD119" s="417">
        <v>5.5835297999999997E-3</v>
      </c>
      <c r="AE119" s="418">
        <v>1.2303010329999999E-2</v>
      </c>
      <c r="AF119" s="419">
        <v>2.0039502352463563E-3</v>
      </c>
      <c r="AG119" s="417">
        <v>0.33977268919999998</v>
      </c>
      <c r="AH119" s="418">
        <v>0.49597288268</v>
      </c>
      <c r="AI119" s="419">
        <v>0.10445395033631891</v>
      </c>
      <c r="AJ119" s="417">
        <v>4.0763562599999997E-2</v>
      </c>
      <c r="AK119" s="418">
        <v>0.11303238291499999</v>
      </c>
      <c r="AL119" s="419">
        <v>1.7347163314707911E-2</v>
      </c>
      <c r="AM119" s="417">
        <v>0.25059028039999998</v>
      </c>
      <c r="AN119" s="418">
        <v>0.39185207824000001</v>
      </c>
      <c r="AO119" s="419">
        <v>4.3683099322308565E-2</v>
      </c>
      <c r="AP119" s="425"/>
      <c r="AQ119" s="426"/>
      <c r="AR119" s="426"/>
      <c r="AS119" s="417">
        <v>0</v>
      </c>
      <c r="AT119" s="418">
        <v>0</v>
      </c>
      <c r="AU119" s="427"/>
    </row>
    <row r="120" spans="1:47" x14ac:dyDescent="0.2">
      <c r="A120" s="231">
        <v>1977</v>
      </c>
      <c r="B120" s="232">
        <v>36</v>
      </c>
      <c r="C120" s="417">
        <v>78.897153549999999</v>
      </c>
      <c r="D120" s="418">
        <v>140.04616748699999</v>
      </c>
      <c r="E120" s="419">
        <v>43.745102822787821</v>
      </c>
      <c r="F120" s="417">
        <v>13.07110299</v>
      </c>
      <c r="G120" s="418">
        <v>18.758259500000001</v>
      </c>
      <c r="H120" s="419">
        <v>3.209236649579791</v>
      </c>
      <c r="I120" s="417">
        <v>8.2550542799999995</v>
      </c>
      <c r="J120" s="418">
        <v>7.4702299534999996</v>
      </c>
      <c r="K120" s="419">
        <v>6.9928070707322529</v>
      </c>
      <c r="L120" s="420"/>
      <c r="M120" s="421"/>
      <c r="N120" s="419">
        <v>3.7066074493837101E-3</v>
      </c>
      <c r="O120" s="417">
        <v>2.4550260000000001E-2</v>
      </c>
      <c r="P120" s="418">
        <v>0.1157164905</v>
      </c>
      <c r="Q120" s="419">
        <v>0.11223219345787647</v>
      </c>
      <c r="R120" s="425"/>
      <c r="S120" s="426"/>
      <c r="T120" s="419">
        <v>570.04801585504458</v>
      </c>
      <c r="U120" s="417">
        <v>8.4933927811550153E-2</v>
      </c>
      <c r="V120" s="418">
        <v>9.6190366683552839E-2</v>
      </c>
      <c r="W120" s="419">
        <v>0.10193042637454454</v>
      </c>
      <c r="X120" s="417">
        <v>2.4698495525160419E-2</v>
      </c>
      <c r="Y120" s="418">
        <v>2.9528585866261399E-2</v>
      </c>
      <c r="Z120" s="419">
        <v>0.10688113699878544</v>
      </c>
      <c r="AA120" s="417">
        <v>9.4077109000000006E-2</v>
      </c>
      <c r="AB120" s="418">
        <v>0.137665192805</v>
      </c>
      <c r="AC120" s="419">
        <v>4.4037136412564654E-2</v>
      </c>
      <c r="AD120" s="417">
        <v>5.5835297999999997E-3</v>
      </c>
      <c r="AE120" s="418">
        <v>1.2303010329999999E-2</v>
      </c>
      <c r="AF120" s="419">
        <v>2.0039502352463563E-3</v>
      </c>
      <c r="AG120" s="417">
        <v>0.33977268919999998</v>
      </c>
      <c r="AH120" s="418">
        <v>0.49597288268</v>
      </c>
      <c r="AI120" s="419">
        <v>0.10445395033631891</v>
      </c>
      <c r="AJ120" s="417">
        <v>4.0763562599999997E-2</v>
      </c>
      <c r="AK120" s="418">
        <v>0.11303238291499999</v>
      </c>
      <c r="AL120" s="419">
        <v>1.7347163314707911E-2</v>
      </c>
      <c r="AM120" s="417">
        <v>0.25059028039999998</v>
      </c>
      <c r="AN120" s="418">
        <v>0.39185207824000001</v>
      </c>
      <c r="AO120" s="419">
        <v>4.3683099322308565E-2</v>
      </c>
      <c r="AP120" s="425"/>
      <c r="AQ120" s="426"/>
      <c r="AR120" s="426"/>
      <c r="AS120" s="417">
        <v>0</v>
      </c>
      <c r="AT120" s="418">
        <v>0</v>
      </c>
      <c r="AU120" s="427"/>
    </row>
    <row r="121" spans="1:47" x14ac:dyDescent="0.2">
      <c r="A121" s="231">
        <v>1977</v>
      </c>
      <c r="B121" s="232">
        <v>37</v>
      </c>
      <c r="C121" s="417">
        <v>78.897153549999999</v>
      </c>
      <c r="D121" s="418">
        <v>140.04616748699999</v>
      </c>
      <c r="E121" s="419">
        <v>43.745102822787821</v>
      </c>
      <c r="F121" s="417">
        <v>13.07110299</v>
      </c>
      <c r="G121" s="418">
        <v>18.758259500000001</v>
      </c>
      <c r="H121" s="419">
        <v>3.209236649579791</v>
      </c>
      <c r="I121" s="417">
        <v>8.2550542799999995</v>
      </c>
      <c r="J121" s="418">
        <v>7.4702299534999996</v>
      </c>
      <c r="K121" s="419">
        <v>6.9928070707322529</v>
      </c>
      <c r="L121" s="420"/>
      <c r="M121" s="421"/>
      <c r="N121" s="419">
        <v>3.7066074493837101E-3</v>
      </c>
      <c r="O121" s="417">
        <v>2.4550260000000001E-2</v>
      </c>
      <c r="P121" s="418">
        <v>0.1157164905</v>
      </c>
      <c r="Q121" s="419">
        <v>0.11223219345787647</v>
      </c>
      <c r="R121" s="425"/>
      <c r="S121" s="426"/>
      <c r="T121" s="419">
        <v>570.04801585504458</v>
      </c>
      <c r="U121" s="417">
        <v>8.4933927811550153E-2</v>
      </c>
      <c r="V121" s="418">
        <v>9.6190366683552839E-2</v>
      </c>
      <c r="W121" s="419">
        <v>0.10193042637454454</v>
      </c>
      <c r="X121" s="417">
        <v>2.4698495525160419E-2</v>
      </c>
      <c r="Y121" s="418">
        <v>2.9528585866261399E-2</v>
      </c>
      <c r="Z121" s="419">
        <v>0.10688113699878544</v>
      </c>
      <c r="AA121" s="417">
        <v>9.4077109000000006E-2</v>
      </c>
      <c r="AB121" s="418">
        <v>0.137665192805</v>
      </c>
      <c r="AC121" s="419">
        <v>4.4037136412564654E-2</v>
      </c>
      <c r="AD121" s="417">
        <v>5.5835297999999997E-3</v>
      </c>
      <c r="AE121" s="418">
        <v>1.2303010329999999E-2</v>
      </c>
      <c r="AF121" s="419">
        <v>2.0039502352463563E-3</v>
      </c>
      <c r="AG121" s="417">
        <v>0.33977268919999998</v>
      </c>
      <c r="AH121" s="418">
        <v>0.49597288268</v>
      </c>
      <c r="AI121" s="419">
        <v>0.10445395033631891</v>
      </c>
      <c r="AJ121" s="417">
        <v>4.0763562599999997E-2</v>
      </c>
      <c r="AK121" s="418">
        <v>0.11303238291499999</v>
      </c>
      <c r="AL121" s="419">
        <v>1.7347163314707911E-2</v>
      </c>
      <c r="AM121" s="417">
        <v>0.25059028039999998</v>
      </c>
      <c r="AN121" s="418">
        <v>0.39185207824000001</v>
      </c>
      <c r="AO121" s="419">
        <v>4.3683099322308565E-2</v>
      </c>
      <c r="AP121" s="425"/>
      <c r="AQ121" s="426"/>
      <c r="AR121" s="426"/>
      <c r="AS121" s="417">
        <v>0</v>
      </c>
      <c r="AT121" s="418">
        <v>0</v>
      </c>
      <c r="AU121" s="427"/>
    </row>
    <row r="122" spans="1:47" x14ac:dyDescent="0.2">
      <c r="A122" s="231">
        <v>1977</v>
      </c>
      <c r="B122" s="232">
        <v>38</v>
      </c>
      <c r="C122" s="417">
        <v>78.897153549999999</v>
      </c>
      <c r="D122" s="418">
        <v>140.04616748699999</v>
      </c>
      <c r="E122" s="419">
        <v>43.745102822787821</v>
      </c>
      <c r="F122" s="417">
        <v>13.07110299</v>
      </c>
      <c r="G122" s="418">
        <v>18.758259500000001</v>
      </c>
      <c r="H122" s="419">
        <v>3.209236649579791</v>
      </c>
      <c r="I122" s="417">
        <v>8.2550542799999995</v>
      </c>
      <c r="J122" s="418">
        <v>7.4702299534999996</v>
      </c>
      <c r="K122" s="419">
        <v>6.9928070707322529</v>
      </c>
      <c r="L122" s="420"/>
      <c r="M122" s="421"/>
      <c r="N122" s="419">
        <v>3.7066074493837101E-3</v>
      </c>
      <c r="O122" s="417">
        <v>2.4550260000000001E-2</v>
      </c>
      <c r="P122" s="418">
        <v>0.1157164905</v>
      </c>
      <c r="Q122" s="419">
        <v>0.11223219345787647</v>
      </c>
      <c r="R122" s="425"/>
      <c r="S122" s="426"/>
      <c r="T122" s="419">
        <v>570.04801585504458</v>
      </c>
      <c r="U122" s="417">
        <v>8.4933927811550153E-2</v>
      </c>
      <c r="V122" s="418">
        <v>9.6190366683552839E-2</v>
      </c>
      <c r="W122" s="419">
        <v>0.10193042637454454</v>
      </c>
      <c r="X122" s="417">
        <v>2.4698495525160419E-2</v>
      </c>
      <c r="Y122" s="418">
        <v>2.9528585866261399E-2</v>
      </c>
      <c r="Z122" s="419">
        <v>0.10688113699878544</v>
      </c>
      <c r="AA122" s="417">
        <v>9.4077109000000006E-2</v>
      </c>
      <c r="AB122" s="418">
        <v>0.137665192805</v>
      </c>
      <c r="AC122" s="419">
        <v>4.4037136412564654E-2</v>
      </c>
      <c r="AD122" s="417">
        <v>5.5835297999999997E-3</v>
      </c>
      <c r="AE122" s="418">
        <v>1.2303010329999999E-2</v>
      </c>
      <c r="AF122" s="419">
        <v>2.0039502352463563E-3</v>
      </c>
      <c r="AG122" s="417">
        <v>0.33977268919999998</v>
      </c>
      <c r="AH122" s="418">
        <v>0.49597288268</v>
      </c>
      <c r="AI122" s="419">
        <v>0.10445395033631891</v>
      </c>
      <c r="AJ122" s="417">
        <v>4.0763562599999997E-2</v>
      </c>
      <c r="AK122" s="418">
        <v>0.11303238291499999</v>
      </c>
      <c r="AL122" s="419">
        <v>1.7347163314707911E-2</v>
      </c>
      <c r="AM122" s="417">
        <v>0.25059028039999998</v>
      </c>
      <c r="AN122" s="418">
        <v>0.39185207824000001</v>
      </c>
      <c r="AO122" s="419">
        <v>4.3683099322308565E-2</v>
      </c>
      <c r="AP122" s="425"/>
      <c r="AQ122" s="426"/>
      <c r="AR122" s="426"/>
      <c r="AS122" s="417">
        <v>0</v>
      </c>
      <c r="AT122" s="418">
        <v>0</v>
      </c>
      <c r="AU122" s="427"/>
    </row>
    <row r="123" spans="1:47" x14ac:dyDescent="0.2">
      <c r="A123" s="231">
        <v>1977</v>
      </c>
      <c r="B123" s="232">
        <v>39</v>
      </c>
      <c r="C123" s="417">
        <v>78.897153549999999</v>
      </c>
      <c r="D123" s="418">
        <v>140.04616748699999</v>
      </c>
      <c r="E123" s="419">
        <v>43.745102822787821</v>
      </c>
      <c r="F123" s="417">
        <v>13.07110299</v>
      </c>
      <c r="G123" s="418">
        <v>18.758259500000001</v>
      </c>
      <c r="H123" s="419">
        <v>3.209236649579791</v>
      </c>
      <c r="I123" s="417">
        <v>8.2550542799999995</v>
      </c>
      <c r="J123" s="418">
        <v>7.4702299534999996</v>
      </c>
      <c r="K123" s="419">
        <v>6.9928070707322529</v>
      </c>
      <c r="L123" s="420"/>
      <c r="M123" s="421"/>
      <c r="N123" s="419">
        <v>3.7066074493837101E-3</v>
      </c>
      <c r="O123" s="417">
        <v>2.4550260000000001E-2</v>
      </c>
      <c r="P123" s="418">
        <v>0.1157164905</v>
      </c>
      <c r="Q123" s="419">
        <v>0.11223219345787647</v>
      </c>
      <c r="R123" s="425"/>
      <c r="S123" s="426"/>
      <c r="T123" s="419">
        <v>570.04801585504458</v>
      </c>
      <c r="U123" s="417">
        <v>8.4933927811550153E-2</v>
      </c>
      <c r="V123" s="418">
        <v>9.6190366683552839E-2</v>
      </c>
      <c r="W123" s="419">
        <v>0.10193042637454454</v>
      </c>
      <c r="X123" s="417">
        <v>2.4698495525160419E-2</v>
      </c>
      <c r="Y123" s="418">
        <v>2.9528585866261399E-2</v>
      </c>
      <c r="Z123" s="419">
        <v>0.10688113699878544</v>
      </c>
      <c r="AA123" s="417">
        <v>9.4077109000000006E-2</v>
      </c>
      <c r="AB123" s="418">
        <v>0.137665192805</v>
      </c>
      <c r="AC123" s="419">
        <v>4.4037136412564654E-2</v>
      </c>
      <c r="AD123" s="417">
        <v>5.5835297999999997E-3</v>
      </c>
      <c r="AE123" s="418">
        <v>1.2303010329999999E-2</v>
      </c>
      <c r="AF123" s="419">
        <v>2.0039502352463563E-3</v>
      </c>
      <c r="AG123" s="417">
        <v>0.33977268919999998</v>
      </c>
      <c r="AH123" s="418">
        <v>0.49597288268</v>
      </c>
      <c r="AI123" s="419">
        <v>0.10445395033631891</v>
      </c>
      <c r="AJ123" s="417">
        <v>4.0763562599999997E-2</v>
      </c>
      <c r="AK123" s="418">
        <v>0.11303238291499999</v>
      </c>
      <c r="AL123" s="419">
        <v>1.7347163314707911E-2</v>
      </c>
      <c r="AM123" s="417">
        <v>0.25059028039999998</v>
      </c>
      <c r="AN123" s="418">
        <v>0.39185207824000001</v>
      </c>
      <c r="AO123" s="419">
        <v>4.3683099322308565E-2</v>
      </c>
      <c r="AP123" s="425"/>
      <c r="AQ123" s="426"/>
      <c r="AR123" s="426"/>
      <c r="AS123" s="417">
        <v>0</v>
      </c>
      <c r="AT123" s="418">
        <v>0</v>
      </c>
      <c r="AU123" s="427"/>
    </row>
    <row r="124" spans="1:47" ht="13.5" thickBot="1" x14ac:dyDescent="0.25">
      <c r="A124" s="233">
        <v>1977</v>
      </c>
      <c r="B124" s="234">
        <v>40</v>
      </c>
      <c r="C124" s="428">
        <v>78.897153549999999</v>
      </c>
      <c r="D124" s="429">
        <v>140.04616748699999</v>
      </c>
      <c r="E124" s="430">
        <v>43.745102822787821</v>
      </c>
      <c r="F124" s="428">
        <v>13.07110299</v>
      </c>
      <c r="G124" s="429">
        <v>18.758259500000001</v>
      </c>
      <c r="H124" s="430">
        <v>3.209236649579791</v>
      </c>
      <c r="I124" s="428">
        <v>8.2550542799999995</v>
      </c>
      <c r="J124" s="429">
        <v>7.4702299534999996</v>
      </c>
      <c r="K124" s="430">
        <v>6.9928070707322529</v>
      </c>
      <c r="L124" s="431"/>
      <c r="M124" s="432"/>
      <c r="N124" s="430">
        <v>3.7066074493837101E-3</v>
      </c>
      <c r="O124" s="428">
        <v>2.4550260000000001E-2</v>
      </c>
      <c r="P124" s="429">
        <v>0.1157164905</v>
      </c>
      <c r="Q124" s="430">
        <v>0.11223219345787647</v>
      </c>
      <c r="R124" s="433"/>
      <c r="S124" s="434"/>
      <c r="T124" s="430">
        <v>570.04801585504458</v>
      </c>
      <c r="U124" s="428">
        <v>8.4933927811550153E-2</v>
      </c>
      <c r="V124" s="429">
        <v>9.6190366683552839E-2</v>
      </c>
      <c r="W124" s="430">
        <v>0.10193042637454454</v>
      </c>
      <c r="X124" s="428">
        <v>2.4698495525160419E-2</v>
      </c>
      <c r="Y124" s="429">
        <v>2.9528585866261399E-2</v>
      </c>
      <c r="Z124" s="430">
        <v>0.10688113699878544</v>
      </c>
      <c r="AA124" s="428">
        <v>9.4077109000000006E-2</v>
      </c>
      <c r="AB124" s="429">
        <v>0.137665192805</v>
      </c>
      <c r="AC124" s="430">
        <v>4.4037136412564654E-2</v>
      </c>
      <c r="AD124" s="428">
        <v>5.5835297999999997E-3</v>
      </c>
      <c r="AE124" s="429">
        <v>1.2303010329999999E-2</v>
      </c>
      <c r="AF124" s="430">
        <v>2.0039502352463563E-3</v>
      </c>
      <c r="AG124" s="428">
        <v>0.33977268919999998</v>
      </c>
      <c r="AH124" s="429">
        <v>0.49597288268</v>
      </c>
      <c r="AI124" s="430">
        <v>0.10445395033631891</v>
      </c>
      <c r="AJ124" s="428">
        <v>4.0763562599999997E-2</v>
      </c>
      <c r="AK124" s="429">
        <v>0.11303238291499999</v>
      </c>
      <c r="AL124" s="430">
        <v>1.7347163314707911E-2</v>
      </c>
      <c r="AM124" s="428">
        <v>0.25059028039999998</v>
      </c>
      <c r="AN124" s="429">
        <v>0.39185207824000001</v>
      </c>
      <c r="AO124" s="430">
        <v>4.3683099322308565E-2</v>
      </c>
      <c r="AP124" s="433"/>
      <c r="AQ124" s="434"/>
      <c r="AR124" s="434"/>
      <c r="AS124" s="428">
        <v>0</v>
      </c>
      <c r="AT124" s="429">
        <v>0</v>
      </c>
      <c r="AU124" s="435"/>
    </row>
    <row r="125" spans="1:47" x14ac:dyDescent="0.2">
      <c r="A125" s="229">
        <v>1978</v>
      </c>
      <c r="B125" s="230">
        <v>1</v>
      </c>
      <c r="C125" s="409">
        <v>30.477902709999999</v>
      </c>
      <c r="D125" s="410">
        <v>54.126626021500002</v>
      </c>
      <c r="E125" s="411">
        <v>13.249831503343515</v>
      </c>
      <c r="F125" s="409">
        <v>3.4631827400000001</v>
      </c>
      <c r="G125" s="410">
        <v>10.162061126999999</v>
      </c>
      <c r="H125" s="411">
        <v>0.82488025579637891</v>
      </c>
      <c r="I125" s="409">
        <v>2.6382192199999999</v>
      </c>
      <c r="J125" s="410">
        <v>4.1401859889999999</v>
      </c>
      <c r="K125" s="411">
        <v>4.631388532627585</v>
      </c>
      <c r="L125" s="412"/>
      <c r="M125" s="413"/>
      <c r="N125" s="411">
        <v>0.12435439250476811</v>
      </c>
      <c r="O125" s="409">
        <v>3.3663249999999999E-2</v>
      </c>
      <c r="P125" s="410">
        <v>0.17778055849999999</v>
      </c>
      <c r="Q125" s="411">
        <v>2.4556601517375289E-2</v>
      </c>
      <c r="R125" s="414"/>
      <c r="S125" s="415"/>
      <c r="T125" s="411">
        <v>545.11338914613191</v>
      </c>
      <c r="U125" s="409">
        <v>8.3983146234380288E-2</v>
      </c>
      <c r="V125" s="410">
        <v>9.6190366683552839E-2</v>
      </c>
      <c r="W125" s="411">
        <v>6.845945794622009E-2</v>
      </c>
      <c r="X125" s="409">
        <v>2.5518120651806822E-2</v>
      </c>
      <c r="Y125" s="410">
        <v>2.9528585866261399E-2</v>
      </c>
      <c r="Z125" s="411">
        <v>2.9226080477215623E-2</v>
      </c>
      <c r="AA125" s="409">
        <v>1.6855622899999999E-2</v>
      </c>
      <c r="AB125" s="410">
        <v>4.7228732039999999E-2</v>
      </c>
      <c r="AC125" s="411">
        <v>5.7446014771161298E-3</v>
      </c>
      <c r="AD125" s="409">
        <v>9.9998040000000006E-4</v>
      </c>
      <c r="AE125" s="410">
        <v>5.1560098900000004E-3</v>
      </c>
      <c r="AF125" s="411">
        <v>5.1509771023714726E-4</v>
      </c>
      <c r="AG125" s="409">
        <v>7.0825823900000001E-2</v>
      </c>
      <c r="AH125" s="410">
        <v>0.20172796740000001</v>
      </c>
      <c r="AI125" s="411">
        <v>4.2656653965754104E-2</v>
      </c>
      <c r="AJ125" s="409">
        <v>6.7058572999999996E-3</v>
      </c>
      <c r="AK125" s="410">
        <v>4.194899941E-2</v>
      </c>
      <c r="AL125" s="411">
        <v>4.6789811962989532E-3</v>
      </c>
      <c r="AM125" s="409">
        <v>4.4735689799999999E-2</v>
      </c>
      <c r="AN125" s="410">
        <v>0.13773033865000001</v>
      </c>
      <c r="AO125" s="411">
        <v>8.8062687364920487E-3</v>
      </c>
      <c r="AP125" s="414"/>
      <c r="AQ125" s="415"/>
      <c r="AR125" s="415"/>
      <c r="AS125" s="409">
        <v>0.1234956196</v>
      </c>
      <c r="AT125" s="410">
        <v>0.31134022510999998</v>
      </c>
      <c r="AU125" s="416"/>
    </row>
    <row r="126" spans="1:47" x14ac:dyDescent="0.2">
      <c r="A126" s="231">
        <v>1978</v>
      </c>
      <c r="B126" s="232">
        <v>2</v>
      </c>
      <c r="C126" s="417">
        <v>34.62405717</v>
      </c>
      <c r="D126" s="418">
        <v>60.123436019000003</v>
      </c>
      <c r="E126" s="419">
        <v>13.28098012373844</v>
      </c>
      <c r="F126" s="417">
        <v>4.1002338700000003</v>
      </c>
      <c r="G126" s="418">
        <v>10.703504336</v>
      </c>
      <c r="H126" s="419">
        <v>0.82751815498906534</v>
      </c>
      <c r="I126" s="417">
        <v>2.9758376499999999</v>
      </c>
      <c r="J126" s="418">
        <v>4.2824521014999997</v>
      </c>
      <c r="K126" s="419">
        <v>4.6428905890541978</v>
      </c>
      <c r="L126" s="420"/>
      <c r="M126" s="421"/>
      <c r="N126" s="419">
        <v>0.12456100149817376</v>
      </c>
      <c r="O126" s="417">
        <v>3.4863369999999998E-2</v>
      </c>
      <c r="P126" s="418">
        <v>0.17849562999999999</v>
      </c>
      <c r="Q126" s="419">
        <v>2.4619679184476093E-2</v>
      </c>
      <c r="R126" s="422"/>
      <c r="S126" s="423"/>
      <c r="T126" s="419">
        <v>545.14028603344423</v>
      </c>
      <c r="U126" s="417">
        <v>8.3983146234380288E-2</v>
      </c>
      <c r="V126" s="418">
        <v>9.6190366683552839E-2</v>
      </c>
      <c r="W126" s="419">
        <v>6.7630252505792687E-2</v>
      </c>
      <c r="X126" s="417">
        <v>2.5518120651806822E-2</v>
      </c>
      <c r="Y126" s="418">
        <v>2.9528585866261399E-2</v>
      </c>
      <c r="Z126" s="419">
        <v>2.9331081698238198E-2</v>
      </c>
      <c r="AA126" s="417">
        <v>2.18207612E-2</v>
      </c>
      <c r="AB126" s="418">
        <v>5.1153257904999999E-2</v>
      </c>
      <c r="AC126" s="419">
        <v>5.7518258506886666E-3</v>
      </c>
      <c r="AD126" s="417">
        <v>1.2947324E-3</v>
      </c>
      <c r="AE126" s="418">
        <v>5.4788056350000003E-3</v>
      </c>
      <c r="AF126" s="419">
        <v>5.1674357186876963E-4</v>
      </c>
      <c r="AG126" s="417">
        <v>8.6649054000000003E-2</v>
      </c>
      <c r="AH126" s="418">
        <v>0.21479678447</v>
      </c>
      <c r="AI126" s="419">
        <v>4.2756170596529322E-2</v>
      </c>
      <c r="AJ126" s="417">
        <v>8.6806495999999997E-3</v>
      </c>
      <c r="AK126" s="418">
        <v>4.4907587810000003E-2</v>
      </c>
      <c r="AL126" s="419">
        <v>4.6908195755769339E-3</v>
      </c>
      <c r="AM126" s="417">
        <v>5.7913895299999997E-2</v>
      </c>
      <c r="AN126" s="418">
        <v>0.14875794946500001</v>
      </c>
      <c r="AO126" s="419">
        <v>8.8318947015883584E-3</v>
      </c>
      <c r="AP126" s="422"/>
      <c r="AQ126" s="423"/>
      <c r="AR126" s="423"/>
      <c r="AS126" s="417">
        <v>0.13604337129999999</v>
      </c>
      <c r="AT126" s="418">
        <v>0.32360532356999999</v>
      </c>
      <c r="AU126" s="424"/>
    </row>
    <row r="127" spans="1:47" x14ac:dyDescent="0.2">
      <c r="A127" s="231">
        <v>1978</v>
      </c>
      <c r="B127" s="232">
        <v>3</v>
      </c>
      <c r="C127" s="417">
        <v>41.907234699999997</v>
      </c>
      <c r="D127" s="418">
        <v>67.057840404000004</v>
      </c>
      <c r="E127" s="419">
        <v>20.167152993809346</v>
      </c>
      <c r="F127" s="417">
        <v>4.8624598900000002</v>
      </c>
      <c r="G127" s="418">
        <v>11.3543187565</v>
      </c>
      <c r="H127" s="419">
        <v>1.2306084133557256</v>
      </c>
      <c r="I127" s="417">
        <v>3.3456742099999999</v>
      </c>
      <c r="J127" s="418">
        <v>4.6532796794999998</v>
      </c>
      <c r="K127" s="419">
        <v>5.1571977172755208</v>
      </c>
      <c r="L127" s="420"/>
      <c r="M127" s="421"/>
      <c r="N127" s="419">
        <v>0.12841554431575247</v>
      </c>
      <c r="O127" s="417">
        <v>3.5263410000000002E-2</v>
      </c>
      <c r="P127" s="418">
        <v>0.16404418500000001</v>
      </c>
      <c r="Q127" s="419">
        <v>2.8186626589386775E-2</v>
      </c>
      <c r="R127" s="422"/>
      <c r="S127" s="423"/>
      <c r="T127" s="419">
        <v>545.60766929342651</v>
      </c>
      <c r="U127" s="417">
        <v>8.3983146234380288E-2</v>
      </c>
      <c r="V127" s="418">
        <v>9.6190366683552839E-2</v>
      </c>
      <c r="W127" s="419">
        <v>0.1014600407255276</v>
      </c>
      <c r="X127" s="417">
        <v>2.5518120651806822E-2</v>
      </c>
      <c r="Y127" s="418">
        <v>2.9528585866261399E-2</v>
      </c>
      <c r="Z127" s="419">
        <v>6.0937258928487802E-2</v>
      </c>
      <c r="AA127" s="417">
        <v>2.7350401199999999E-2</v>
      </c>
      <c r="AB127" s="418">
        <v>5.5581029365E-2</v>
      </c>
      <c r="AC127" s="419">
        <v>8.5867917580838594E-3</v>
      </c>
      <c r="AD127" s="417">
        <v>1.6216997999999999E-3</v>
      </c>
      <c r="AE127" s="418">
        <v>5.8553784700000003E-3</v>
      </c>
      <c r="AF127" s="419">
        <v>7.6845400731403275E-4</v>
      </c>
      <c r="AG127" s="417">
        <v>0.10441471419999999</v>
      </c>
      <c r="AH127" s="418">
        <v>0.22984676746499999</v>
      </c>
      <c r="AI127" s="419">
        <v>6.3288901825452021E-2</v>
      </c>
      <c r="AJ127" s="417">
        <v>1.08803645E-2</v>
      </c>
      <c r="AK127" s="418">
        <v>4.828514515E-2</v>
      </c>
      <c r="AL127" s="419">
        <v>6.9417487922086183E-3</v>
      </c>
      <c r="AM127" s="417">
        <v>7.2591533299999997E-2</v>
      </c>
      <c r="AN127" s="418">
        <v>0.161242341515</v>
      </c>
      <c r="AO127" s="419">
        <v>1.3079390329683548E-2</v>
      </c>
      <c r="AP127" s="422"/>
      <c r="AQ127" s="423"/>
      <c r="AR127" s="423"/>
      <c r="AS127" s="417">
        <v>0.1506902635</v>
      </c>
      <c r="AT127" s="418">
        <v>0.33939525770000001</v>
      </c>
      <c r="AU127" s="424"/>
    </row>
    <row r="128" spans="1:47" x14ac:dyDescent="0.2">
      <c r="A128" s="231">
        <v>1978</v>
      </c>
      <c r="B128" s="232">
        <v>4</v>
      </c>
      <c r="C128" s="417">
        <v>48.483708649999997</v>
      </c>
      <c r="D128" s="418">
        <v>73.723498594000006</v>
      </c>
      <c r="E128" s="419">
        <v>13.342235376075699</v>
      </c>
      <c r="F128" s="417">
        <v>5.5718927699999998</v>
      </c>
      <c r="G128" s="418">
        <v>12.016893999000001</v>
      </c>
      <c r="H128" s="419">
        <v>0.83279829378236414</v>
      </c>
      <c r="I128" s="417">
        <v>3.69160603</v>
      </c>
      <c r="J128" s="418">
        <v>4.8569532755000004</v>
      </c>
      <c r="K128" s="419">
        <v>4.6479760779985204</v>
      </c>
      <c r="L128" s="420"/>
      <c r="M128" s="421"/>
      <c r="N128" s="419">
        <v>0.12457492935109446</v>
      </c>
      <c r="O128" s="417">
        <v>3.4563339999999998E-2</v>
      </c>
      <c r="P128" s="418">
        <v>0.15309308999999999</v>
      </c>
      <c r="Q128" s="419">
        <v>2.4658393875780657E-2</v>
      </c>
      <c r="R128" s="422"/>
      <c r="S128" s="423"/>
      <c r="T128" s="419">
        <v>546.08167259466143</v>
      </c>
      <c r="U128" s="417">
        <v>8.3983146234380288E-2</v>
      </c>
      <c r="V128" s="418">
        <v>9.6190366683552839E-2</v>
      </c>
      <c r="W128" s="419">
        <v>6.8284165491402399E-2</v>
      </c>
      <c r="X128" s="417">
        <v>2.5518120651806822E-2</v>
      </c>
      <c r="Y128" s="418">
        <v>2.9528585866261399E-2</v>
      </c>
      <c r="Z128" s="419">
        <v>2.9765504175070914E-2</v>
      </c>
      <c r="AA128" s="417">
        <v>3.2701410899999998E-2</v>
      </c>
      <c r="AB128" s="418">
        <v>5.9869740859999999E-2</v>
      </c>
      <c r="AC128" s="419">
        <v>5.7538981484930897E-3</v>
      </c>
      <c r="AD128" s="417">
        <v>1.9396613E-3</v>
      </c>
      <c r="AE128" s="418">
        <v>6.2172350199999997E-3</v>
      </c>
      <c r="AF128" s="419">
        <v>5.20040601167636E-4</v>
      </c>
      <c r="AG128" s="417">
        <v>0.12175649650000001</v>
      </c>
      <c r="AH128" s="418">
        <v>0.24459853965</v>
      </c>
      <c r="AI128" s="419">
        <v>4.2912788649341949E-2</v>
      </c>
      <c r="AJ128" s="417">
        <v>1.3009696100000001E-2</v>
      </c>
      <c r="AK128" s="418">
        <v>5.1571519045E-2</v>
      </c>
      <c r="AL128" s="419">
        <v>4.7108953864002856E-3</v>
      </c>
      <c r="AM128" s="417">
        <v>8.6791149100000006E-2</v>
      </c>
      <c r="AN128" s="418">
        <v>0.17333132646999999</v>
      </c>
      <c r="AO128" s="419">
        <v>8.8801379769133746E-3</v>
      </c>
      <c r="AP128" s="422"/>
      <c r="AQ128" s="423"/>
      <c r="AR128" s="423"/>
      <c r="AS128" s="417">
        <v>0.1654850917</v>
      </c>
      <c r="AT128" s="418">
        <v>0.35565026910500003</v>
      </c>
      <c r="AU128" s="424"/>
    </row>
    <row r="129" spans="1:47" x14ac:dyDescent="0.2">
      <c r="A129" s="231">
        <v>1978</v>
      </c>
      <c r="B129" s="232">
        <v>5</v>
      </c>
      <c r="C129" s="417">
        <v>54.982995870000003</v>
      </c>
      <c r="D129" s="418">
        <v>79.878810281</v>
      </c>
      <c r="E129" s="419">
        <v>13.925095943831913</v>
      </c>
      <c r="F129" s="417">
        <v>6.2676875599999997</v>
      </c>
      <c r="G129" s="418">
        <v>12.648438843999999</v>
      </c>
      <c r="H129" s="419">
        <v>0.85130901553654348</v>
      </c>
      <c r="I129" s="417">
        <v>3.9667013</v>
      </c>
      <c r="J129" s="418">
        <v>4.9549376704999997</v>
      </c>
      <c r="K129" s="419">
        <v>4.6854137201376256</v>
      </c>
      <c r="L129" s="420"/>
      <c r="M129" s="421"/>
      <c r="N129" s="419">
        <v>0.12461297365000236</v>
      </c>
      <c r="O129" s="417">
        <v>3.5563440000000002E-2</v>
      </c>
      <c r="P129" s="418">
        <v>0.15408318900000001</v>
      </c>
      <c r="Q129" s="419">
        <v>3.5340825197778973E-2</v>
      </c>
      <c r="R129" s="422"/>
      <c r="S129" s="423"/>
      <c r="T129" s="419">
        <v>546.48959234890742</v>
      </c>
      <c r="U129" s="417">
        <v>8.3983146234380288E-2</v>
      </c>
      <c r="V129" s="418">
        <v>9.6190366683552839E-2</v>
      </c>
      <c r="W129" s="419">
        <v>6.9580967921416562E-2</v>
      </c>
      <c r="X129" s="417">
        <v>2.5518120651806822E-2</v>
      </c>
      <c r="Y129" s="418">
        <v>2.9528585866261399E-2</v>
      </c>
      <c r="Z129" s="419">
        <v>3.0006262521925068E-2</v>
      </c>
      <c r="AA129" s="417">
        <v>3.7931633100000001E-2</v>
      </c>
      <c r="AB129" s="418">
        <v>6.4253653349999995E-2</v>
      </c>
      <c r="AC129" s="419">
        <v>5.8596993615221684E-3</v>
      </c>
      <c r="AD129" s="417">
        <v>2.2502893E-3</v>
      </c>
      <c r="AE129" s="418">
        <v>6.5782518400000004E-3</v>
      </c>
      <c r="AF129" s="419">
        <v>5.3160104367048653E-4</v>
      </c>
      <c r="AG129" s="417">
        <v>0.1388989591</v>
      </c>
      <c r="AH129" s="418">
        <v>0.25981027200500001</v>
      </c>
      <c r="AI129" s="419">
        <v>4.3787736185650093E-2</v>
      </c>
      <c r="AJ129" s="417">
        <v>1.50898834E-2</v>
      </c>
      <c r="AK129" s="418">
        <v>5.4901694384999998E-2</v>
      </c>
      <c r="AL129" s="419">
        <v>4.8088139257529364E-3</v>
      </c>
      <c r="AM129" s="417">
        <v>0.1006732956</v>
      </c>
      <c r="AN129" s="418">
        <v>0.18565610599999999</v>
      </c>
      <c r="AO129" s="419">
        <v>9.0716722929562853E-3</v>
      </c>
      <c r="AP129" s="422"/>
      <c r="AQ129" s="423"/>
      <c r="AR129" s="423"/>
      <c r="AS129" s="417">
        <v>0.18069818130000001</v>
      </c>
      <c r="AT129" s="418">
        <v>0.37294962665499998</v>
      </c>
      <c r="AU129" s="424"/>
    </row>
    <row r="130" spans="1:47" x14ac:dyDescent="0.2">
      <c r="A130" s="231">
        <v>1978</v>
      </c>
      <c r="B130" s="232">
        <v>6</v>
      </c>
      <c r="C130" s="417">
        <v>50.580167680000002</v>
      </c>
      <c r="D130" s="418">
        <v>76.789065588</v>
      </c>
      <c r="E130" s="419">
        <v>13.98482349984017</v>
      </c>
      <c r="F130" s="417">
        <v>6.2167921599999998</v>
      </c>
      <c r="G130" s="418">
        <v>12.6291981705</v>
      </c>
      <c r="H130" s="419">
        <v>0.85549518194274099</v>
      </c>
      <c r="I130" s="417">
        <v>4.2059609499999997</v>
      </c>
      <c r="J130" s="418">
        <v>5.0527143614999996</v>
      </c>
      <c r="K130" s="419">
        <v>4.6925965278303892</v>
      </c>
      <c r="L130" s="420"/>
      <c r="M130" s="421"/>
      <c r="N130" s="419">
        <v>0.12468093519455996</v>
      </c>
      <c r="O130" s="417">
        <v>3.506339E-2</v>
      </c>
      <c r="P130" s="418">
        <v>0.1477275535</v>
      </c>
      <c r="Q130" s="419">
        <v>3.5403980671338736E-2</v>
      </c>
      <c r="R130" s="422"/>
      <c r="S130" s="423"/>
      <c r="T130" s="419">
        <v>547.28281955062732</v>
      </c>
      <c r="U130" s="417">
        <v>8.3983146234380288E-2</v>
      </c>
      <c r="V130" s="418">
        <v>9.6190366683552839E-2</v>
      </c>
      <c r="W130" s="419">
        <v>6.9734980940404798E-2</v>
      </c>
      <c r="X130" s="417">
        <v>2.5518120651806822E-2</v>
      </c>
      <c r="Y130" s="418">
        <v>2.9528585866261399E-2</v>
      </c>
      <c r="Z130" s="419">
        <v>3.0280887880012562E-2</v>
      </c>
      <c r="AA130" s="417">
        <v>3.6647690900000002E-2</v>
      </c>
      <c r="AB130" s="418">
        <v>6.2209142990000001E-2</v>
      </c>
      <c r="AC130" s="419">
        <v>5.8669539288676489E-3</v>
      </c>
      <c r="AD130" s="417">
        <v>2.1742265000000002E-3</v>
      </c>
      <c r="AE130" s="418">
        <v>6.550288235E-3</v>
      </c>
      <c r="AF130" s="419">
        <v>5.3421363081416215E-4</v>
      </c>
      <c r="AG130" s="417">
        <v>0.13585247610000001</v>
      </c>
      <c r="AH130" s="418">
        <v>0.25496563792999999</v>
      </c>
      <c r="AI130" s="419">
        <v>4.3930834158286879E-2</v>
      </c>
      <c r="AJ130" s="417">
        <v>1.4578931599999999E-2</v>
      </c>
      <c r="AK130" s="418">
        <v>5.3118626920000002E-2</v>
      </c>
      <c r="AL130" s="419">
        <v>4.8263430924281219E-3</v>
      </c>
      <c r="AM130" s="417">
        <v>9.7266769200000006E-2</v>
      </c>
      <c r="AN130" s="418">
        <v>0.18021213051500001</v>
      </c>
      <c r="AO130" s="419">
        <v>9.1112810272889477E-3</v>
      </c>
      <c r="AP130" s="422"/>
      <c r="AQ130" s="423"/>
      <c r="AR130" s="423"/>
      <c r="AS130" s="417">
        <v>0.18229013399999999</v>
      </c>
      <c r="AT130" s="418">
        <v>0.37914757698000001</v>
      </c>
      <c r="AU130" s="424"/>
    </row>
    <row r="131" spans="1:47" x14ac:dyDescent="0.2">
      <c r="A131" s="231">
        <v>1978</v>
      </c>
      <c r="B131" s="232">
        <v>7</v>
      </c>
      <c r="C131" s="417">
        <v>49.702437340000003</v>
      </c>
      <c r="D131" s="418">
        <v>73.543572605999998</v>
      </c>
      <c r="E131" s="419">
        <v>28.22906392597152</v>
      </c>
      <c r="F131" s="417">
        <v>6.5039752999999996</v>
      </c>
      <c r="G131" s="418">
        <v>13.018626079000001</v>
      </c>
      <c r="H131" s="419">
        <v>2.295841406061756</v>
      </c>
      <c r="I131" s="417">
        <v>4.4505298</v>
      </c>
      <c r="J131" s="418">
        <v>5.1511096099999998</v>
      </c>
      <c r="K131" s="419">
        <v>6.4039095048121757</v>
      </c>
      <c r="L131" s="420"/>
      <c r="M131" s="421"/>
      <c r="N131" s="419">
        <v>0.12471651670622193</v>
      </c>
      <c r="O131" s="417">
        <v>3.5863470000000001E-2</v>
      </c>
      <c r="P131" s="418">
        <v>0.14863264400000001</v>
      </c>
      <c r="Q131" s="419">
        <v>3.8933266964064316E-2</v>
      </c>
      <c r="R131" s="422"/>
      <c r="S131" s="423"/>
      <c r="T131" s="419">
        <v>547.98039640594811</v>
      </c>
      <c r="U131" s="417">
        <v>8.3983146234380288E-2</v>
      </c>
      <c r="V131" s="418">
        <v>9.6190366683552839E-2</v>
      </c>
      <c r="W131" s="419">
        <v>6.3125970768637268E-2</v>
      </c>
      <c r="X131" s="417">
        <v>2.5518120651806822E-2</v>
      </c>
      <c r="Y131" s="418">
        <v>2.9528585866261399E-2</v>
      </c>
      <c r="Z131" s="419">
        <v>3.0602317884515267E-2</v>
      </c>
      <c r="AA131" s="417">
        <v>3.8224959400000001E-2</v>
      </c>
      <c r="AB131" s="418">
        <v>6.4189663300000005E-2</v>
      </c>
      <c r="AC131" s="419">
        <v>1.566168631529272E-2</v>
      </c>
      <c r="AD131" s="417">
        <v>2.2677429E-3</v>
      </c>
      <c r="AE131" s="418">
        <v>6.7561735600000002E-3</v>
      </c>
      <c r="AF131" s="419">
        <v>1.4336403795807435E-3</v>
      </c>
      <c r="AG131" s="417">
        <v>0.1420623352</v>
      </c>
      <c r="AH131" s="418">
        <v>0.26304040570999998</v>
      </c>
      <c r="AI131" s="419">
        <v>0.11783810813881339</v>
      </c>
      <c r="AJ131" s="417">
        <v>1.52067599E-2</v>
      </c>
      <c r="AK131" s="418">
        <v>5.4813652895000002E-2</v>
      </c>
      <c r="AL131" s="419">
        <v>1.2952768277716671E-2</v>
      </c>
      <c r="AM131" s="417">
        <v>0.1014532646</v>
      </c>
      <c r="AN131" s="418">
        <v>0.18594624228500001</v>
      </c>
      <c r="AO131" s="419">
        <v>2.4467817123580975E-2</v>
      </c>
      <c r="AP131" s="422"/>
      <c r="AQ131" s="423"/>
      <c r="AR131" s="423"/>
      <c r="AS131" s="417">
        <v>0.1913965144</v>
      </c>
      <c r="AT131" s="418">
        <v>0.39375497569000001</v>
      </c>
      <c r="AU131" s="424"/>
    </row>
    <row r="132" spans="1:47" x14ac:dyDescent="0.2">
      <c r="A132" s="231">
        <v>1978</v>
      </c>
      <c r="B132" s="232">
        <v>8</v>
      </c>
      <c r="C132" s="417">
        <v>50.813504870000003</v>
      </c>
      <c r="D132" s="418">
        <v>73.827594618500001</v>
      </c>
      <c r="E132" s="419">
        <v>26.265144263601389</v>
      </c>
      <c r="F132" s="417">
        <v>6.9577687900000003</v>
      </c>
      <c r="G132" s="418">
        <v>13.526584781</v>
      </c>
      <c r="H132" s="419">
        <v>2.3535576335875072</v>
      </c>
      <c r="I132" s="417">
        <v>4.6929998299999998</v>
      </c>
      <c r="J132" s="418">
        <v>5.2505774479999996</v>
      </c>
      <c r="K132" s="419">
        <v>6.0016375916858342</v>
      </c>
      <c r="L132" s="420"/>
      <c r="M132" s="421"/>
      <c r="N132" s="419">
        <v>8.2665383152423874E-2</v>
      </c>
      <c r="O132" s="417">
        <v>3.446333E-2</v>
      </c>
      <c r="P132" s="418">
        <v>0.13959674050000001</v>
      </c>
      <c r="Q132" s="419">
        <v>3.939066485844582E-2</v>
      </c>
      <c r="R132" s="422"/>
      <c r="S132" s="423"/>
      <c r="T132" s="419">
        <v>549.13853496078161</v>
      </c>
      <c r="U132" s="417">
        <v>8.3983146234380288E-2</v>
      </c>
      <c r="V132" s="418">
        <v>9.6190366683552839E-2</v>
      </c>
      <c r="W132" s="419">
        <v>6.7158071098165906E-2</v>
      </c>
      <c r="X132" s="417">
        <v>2.5518120651806822E-2</v>
      </c>
      <c r="Y132" s="418">
        <v>2.9528585866261399E-2</v>
      </c>
      <c r="Z132" s="419">
        <v>3.8190201000672663E-2</v>
      </c>
      <c r="AA132" s="417">
        <v>4.0725770100000003E-2</v>
      </c>
      <c r="AB132" s="418">
        <v>6.7018991910000006E-2</v>
      </c>
      <c r="AC132" s="419">
        <v>1.918262910431575E-2</v>
      </c>
      <c r="AD132" s="417">
        <v>2.4163263E-3</v>
      </c>
      <c r="AE132" s="418">
        <v>7.0083212549999999E-3</v>
      </c>
      <c r="AF132" s="419">
        <v>1.4696511479531155E-3</v>
      </c>
      <c r="AG132" s="417">
        <v>0.151540654</v>
      </c>
      <c r="AH132" s="418">
        <v>0.27405769802500002</v>
      </c>
      <c r="AI132" s="419">
        <v>0.10574363929720154</v>
      </c>
      <c r="AJ132" s="417">
        <v>1.6200966899999999E-2</v>
      </c>
      <c r="AK132" s="418">
        <v>5.716560339E-2</v>
      </c>
      <c r="AL132" s="419">
        <v>1.3341612455634706E-2</v>
      </c>
      <c r="AM132" s="417">
        <v>0.1080907379</v>
      </c>
      <c r="AN132" s="418">
        <v>0.19400516481499999</v>
      </c>
      <c r="AO132" s="419">
        <v>2.805729676871101E-2</v>
      </c>
      <c r="AP132" s="422"/>
      <c r="AQ132" s="423"/>
      <c r="AR132" s="423"/>
      <c r="AS132" s="417">
        <v>0.20404227589999999</v>
      </c>
      <c r="AT132" s="418">
        <v>0.41124035807499998</v>
      </c>
      <c r="AU132" s="424"/>
    </row>
    <row r="133" spans="1:47" x14ac:dyDescent="0.2">
      <c r="A133" s="231">
        <v>1978</v>
      </c>
      <c r="B133" s="232">
        <v>9</v>
      </c>
      <c r="C133" s="417">
        <v>52.675187739999998</v>
      </c>
      <c r="D133" s="418">
        <v>75.779640141499996</v>
      </c>
      <c r="E133" s="419">
        <v>27.480681454861216</v>
      </c>
      <c r="F133" s="417">
        <v>7.4852514499999998</v>
      </c>
      <c r="G133" s="418">
        <v>14.087750507999999</v>
      </c>
      <c r="H133" s="419">
        <v>2.3671370178209146</v>
      </c>
      <c r="I133" s="417">
        <v>4.9306670400000003</v>
      </c>
      <c r="J133" s="418">
        <v>5.3506089110000001</v>
      </c>
      <c r="K133" s="419">
        <v>6.0704946738081169</v>
      </c>
      <c r="L133" s="420"/>
      <c r="M133" s="421"/>
      <c r="N133" s="419">
        <v>8.2664957564360916E-2</v>
      </c>
      <c r="O133" s="417">
        <v>3.2563139999999997E-2</v>
      </c>
      <c r="P133" s="418">
        <v>0.129170698</v>
      </c>
      <c r="Q133" s="419">
        <v>4.3453339090181439E-2</v>
      </c>
      <c r="R133" s="422"/>
      <c r="S133" s="423"/>
      <c r="T133" s="419">
        <v>549.35412274492649</v>
      </c>
      <c r="U133" s="417">
        <v>8.3983146234380288E-2</v>
      </c>
      <c r="V133" s="418">
        <v>9.6190366683552839E-2</v>
      </c>
      <c r="W133" s="419">
        <v>6.8169021698201465E-2</v>
      </c>
      <c r="X133" s="417">
        <v>2.5518120651806822E-2</v>
      </c>
      <c r="Y133" s="418">
        <v>2.9528585866261399E-2</v>
      </c>
      <c r="Z133" s="419">
        <v>3.8890397610185465E-2</v>
      </c>
      <c r="AA133" s="417">
        <v>4.3461303899999998E-2</v>
      </c>
      <c r="AB133" s="418">
        <v>7.0091041105000002E-2</v>
      </c>
      <c r="AC133" s="419">
        <v>1.925241423299779E-2</v>
      </c>
      <c r="AD133" s="417">
        <v>2.5783113999999999E-3</v>
      </c>
      <c r="AE133" s="418">
        <v>7.2693898600000003E-3</v>
      </c>
      <c r="AF133" s="419">
        <v>1.4781313998626173E-3</v>
      </c>
      <c r="AG133" s="417">
        <v>0.16222357679999999</v>
      </c>
      <c r="AH133" s="418">
        <v>0.28615379460000001</v>
      </c>
      <c r="AI133" s="419">
        <v>0.10603959328423776</v>
      </c>
      <c r="AJ133" s="417">
        <v>1.72895845E-2</v>
      </c>
      <c r="AK133" s="418">
        <v>5.9708123100000003E-2</v>
      </c>
      <c r="AL133" s="419">
        <v>1.3379485723185904E-2</v>
      </c>
      <c r="AM133" s="417">
        <v>0.11534928699999999</v>
      </c>
      <c r="AN133" s="418">
        <v>0.20271882966499999</v>
      </c>
      <c r="AO133" s="419">
        <v>2.8229287608428247E-2</v>
      </c>
      <c r="AP133" s="422"/>
      <c r="AQ133" s="423"/>
      <c r="AR133" s="423"/>
      <c r="AS133" s="417">
        <v>0.21911367609999999</v>
      </c>
      <c r="AT133" s="418">
        <v>0.43065178443000002</v>
      </c>
      <c r="AU133" s="424"/>
    </row>
    <row r="134" spans="1:47" x14ac:dyDescent="0.2">
      <c r="A134" s="231">
        <v>1978</v>
      </c>
      <c r="B134" s="232">
        <v>10</v>
      </c>
      <c r="C134" s="417">
        <v>55.01684727</v>
      </c>
      <c r="D134" s="418">
        <v>78.344750597499996</v>
      </c>
      <c r="E134" s="419">
        <v>27.724895538468264</v>
      </c>
      <c r="F134" s="417">
        <v>8.0711200099999996</v>
      </c>
      <c r="G134" s="418">
        <v>14.671396775</v>
      </c>
      <c r="H134" s="419">
        <v>2.3828523102237074</v>
      </c>
      <c r="I134" s="417">
        <v>5.1727334799999998</v>
      </c>
      <c r="J134" s="418">
        <v>5.4534760809999998</v>
      </c>
      <c r="K134" s="419">
        <v>6.0855149109867357</v>
      </c>
      <c r="L134" s="420"/>
      <c r="M134" s="421"/>
      <c r="N134" s="419">
        <v>8.2672290981397556E-2</v>
      </c>
      <c r="O134" s="417">
        <v>3.1363019999999998E-2</v>
      </c>
      <c r="P134" s="418">
        <v>0.12307008799999999</v>
      </c>
      <c r="Q134" s="419">
        <v>4.3582908322496894E-2</v>
      </c>
      <c r="R134" s="422"/>
      <c r="S134" s="423"/>
      <c r="T134" s="419">
        <v>549.32534020260789</v>
      </c>
      <c r="U134" s="417">
        <v>8.3983146234380288E-2</v>
      </c>
      <c r="V134" s="418">
        <v>9.6190366683552839E-2</v>
      </c>
      <c r="W134" s="419">
        <v>6.9462368198275892E-2</v>
      </c>
      <c r="X134" s="417">
        <v>2.5518120651806822E-2</v>
      </c>
      <c r="Y134" s="418">
        <v>2.9528585866261399E-2</v>
      </c>
      <c r="Z134" s="419">
        <v>3.9680462695935115E-2</v>
      </c>
      <c r="AA134" s="417">
        <v>4.6362336699999999E-2</v>
      </c>
      <c r="AB134" s="418">
        <v>7.3297035534999999E-2</v>
      </c>
      <c r="AC134" s="419">
        <v>1.934178247262159E-2</v>
      </c>
      <c r="AD134" s="417">
        <v>2.7501633E-3</v>
      </c>
      <c r="AE134" s="418">
        <v>7.5335262849999998E-3</v>
      </c>
      <c r="AF134" s="419">
        <v>1.4879471811727414E-3</v>
      </c>
      <c r="AG134" s="417">
        <v>0.17400207679999999</v>
      </c>
      <c r="AH134" s="418">
        <v>0.29903146944499998</v>
      </c>
      <c r="AI134" s="419">
        <v>0.10644789335834569</v>
      </c>
      <c r="AJ134" s="417">
        <v>1.84434248E-2</v>
      </c>
      <c r="AK134" s="418">
        <v>6.2388560075000002E-2</v>
      </c>
      <c r="AL134" s="419">
        <v>1.3431501074469328E-2</v>
      </c>
      <c r="AM134" s="417">
        <v>0.12304835240000001</v>
      </c>
      <c r="AN134" s="418">
        <v>0.211799712025</v>
      </c>
      <c r="AO134" s="419">
        <v>2.8426238207817565E-2</v>
      </c>
      <c r="AP134" s="422"/>
      <c r="AQ134" s="423"/>
      <c r="AR134" s="423"/>
      <c r="AS134" s="417">
        <v>0.2369268387</v>
      </c>
      <c r="AT134" s="418">
        <v>0.45194673839999999</v>
      </c>
      <c r="AU134" s="424"/>
    </row>
    <row r="135" spans="1:47" x14ac:dyDescent="0.2">
      <c r="A135" s="231">
        <v>1978</v>
      </c>
      <c r="B135" s="232">
        <v>11</v>
      </c>
      <c r="C135" s="417">
        <v>57.395267369999999</v>
      </c>
      <c r="D135" s="418">
        <v>80.986886806499996</v>
      </c>
      <c r="E135" s="419">
        <v>27.952728932913878</v>
      </c>
      <c r="F135" s="417">
        <v>8.71626032</v>
      </c>
      <c r="G135" s="418">
        <v>15.288753442000001</v>
      </c>
      <c r="H135" s="419">
        <v>2.3998511058312486</v>
      </c>
      <c r="I135" s="417">
        <v>5.4153245700000001</v>
      </c>
      <c r="J135" s="418">
        <v>5.5595747004999998</v>
      </c>
      <c r="K135" s="419">
        <v>6.1044013675832449</v>
      </c>
      <c r="L135" s="420"/>
      <c r="M135" s="421"/>
      <c r="N135" s="419">
        <v>8.2723497245967142E-2</v>
      </c>
      <c r="O135" s="417">
        <v>3.1563040000000001E-2</v>
      </c>
      <c r="P135" s="418">
        <v>0.12307008799999999</v>
      </c>
      <c r="Q135" s="419">
        <v>5.1877047629189835E-2</v>
      </c>
      <c r="R135" s="422"/>
      <c r="S135" s="423"/>
      <c r="T135" s="419">
        <v>550.42107463418881</v>
      </c>
      <c r="U135" s="417">
        <v>8.3983146234380288E-2</v>
      </c>
      <c r="V135" s="418">
        <v>9.6190366683552839E-2</v>
      </c>
      <c r="W135" s="419">
        <v>7.0469285362595155E-2</v>
      </c>
      <c r="X135" s="417">
        <v>2.5518120651806822E-2</v>
      </c>
      <c r="Y135" s="418">
        <v>2.9528585866261399E-2</v>
      </c>
      <c r="Z135" s="419">
        <v>4.0499575889673026E-2</v>
      </c>
      <c r="AA135" s="417">
        <v>4.93131583E-2</v>
      </c>
      <c r="AB135" s="418">
        <v>7.6430999205000003E-2</v>
      </c>
      <c r="AC135" s="419">
        <v>1.9441048112363926E-2</v>
      </c>
      <c r="AD135" s="417">
        <v>2.9248740000000001E-3</v>
      </c>
      <c r="AE135" s="418">
        <v>7.7891531199999996E-3</v>
      </c>
      <c r="AF135" s="419">
        <v>1.4985624117075931E-3</v>
      </c>
      <c r="AG135" s="417">
        <v>0.1866028032</v>
      </c>
      <c r="AH135" s="418">
        <v>0.31206938292000003</v>
      </c>
      <c r="AI135" s="419">
        <v>0.10690938211803611</v>
      </c>
      <c r="AJ135" s="417">
        <v>1.9617976499999999E-2</v>
      </c>
      <c r="AK135" s="418">
        <v>6.4990615254999995E-2</v>
      </c>
      <c r="AL135" s="419">
        <v>1.349030037441349E-2</v>
      </c>
      <c r="AM135" s="417">
        <v>0.13088066509999999</v>
      </c>
      <c r="AN135" s="418">
        <v>0.22066441477500001</v>
      </c>
      <c r="AO135" s="419">
        <v>2.8638435132593915E-2</v>
      </c>
      <c r="AP135" s="422"/>
      <c r="AQ135" s="423"/>
      <c r="AR135" s="423"/>
      <c r="AS135" s="417">
        <v>0.2576888383</v>
      </c>
      <c r="AT135" s="418">
        <v>0.47497812876000001</v>
      </c>
      <c r="AU135" s="424"/>
    </row>
    <row r="136" spans="1:47" x14ac:dyDescent="0.2">
      <c r="A136" s="231">
        <v>1978</v>
      </c>
      <c r="B136" s="232">
        <v>12</v>
      </c>
      <c r="C136" s="417">
        <v>57.225650780000002</v>
      </c>
      <c r="D136" s="418">
        <v>82.831644620999995</v>
      </c>
      <c r="E136" s="419">
        <v>39.033795586210658</v>
      </c>
      <c r="F136" s="417">
        <v>7.97538678</v>
      </c>
      <c r="G136" s="418">
        <v>13.470882776</v>
      </c>
      <c r="H136" s="419">
        <v>3.08047269439257</v>
      </c>
      <c r="I136" s="417">
        <v>5.6557133000000004</v>
      </c>
      <c r="J136" s="418">
        <v>5.6696832355</v>
      </c>
      <c r="K136" s="419">
        <v>6.8974528610569648</v>
      </c>
      <c r="L136" s="420"/>
      <c r="M136" s="421"/>
      <c r="N136" s="419">
        <v>8.5371932407319065E-2</v>
      </c>
      <c r="O136" s="417">
        <v>2.6848520000000001E-2</v>
      </c>
      <c r="P136" s="418">
        <v>0.116122247</v>
      </c>
      <c r="Q136" s="419">
        <v>6.0533016334808246E-2</v>
      </c>
      <c r="R136" s="422"/>
      <c r="S136" s="423"/>
      <c r="T136" s="419">
        <v>551.17145179486249</v>
      </c>
      <c r="U136" s="417">
        <v>8.3983146234380288E-2</v>
      </c>
      <c r="V136" s="418">
        <v>9.6190366683552839E-2</v>
      </c>
      <c r="W136" s="419">
        <v>0.10532859784717585</v>
      </c>
      <c r="X136" s="417">
        <v>2.5518120651806822E-2</v>
      </c>
      <c r="Y136" s="418">
        <v>2.9528585866261399E-2</v>
      </c>
      <c r="Z136" s="419">
        <v>7.2817382532953473E-2</v>
      </c>
      <c r="AA136" s="417">
        <v>5.08226663E-2</v>
      </c>
      <c r="AB136" s="418">
        <v>7.8924154260000004E-2</v>
      </c>
      <c r="AC136" s="419">
        <v>2.4960915291049282E-2</v>
      </c>
      <c r="AD136" s="417">
        <v>3.0147553000000001E-3</v>
      </c>
      <c r="AE136" s="418">
        <v>8.0028700000000005E-3</v>
      </c>
      <c r="AF136" s="419">
        <v>1.9235640099417039E-3</v>
      </c>
      <c r="AG136" s="417">
        <v>0.18301262569999999</v>
      </c>
      <c r="AH136" s="418">
        <v>0.30043251865999998</v>
      </c>
      <c r="AI136" s="419">
        <v>0.13644728670547024</v>
      </c>
      <c r="AJ136" s="417">
        <v>2.0217639700000001E-2</v>
      </c>
      <c r="AK136" s="418">
        <v>6.7298993065000007E-2</v>
      </c>
      <c r="AL136" s="419">
        <v>1.7229818386699562E-2</v>
      </c>
      <c r="AM136" s="417">
        <v>0.13488746139999999</v>
      </c>
      <c r="AN136" s="418">
        <v>0.22780734582000001</v>
      </c>
      <c r="AO136" s="419">
        <v>3.6730292298814533E-2</v>
      </c>
      <c r="AP136" s="422"/>
      <c r="AQ136" s="423"/>
      <c r="AR136" s="423"/>
      <c r="AS136" s="417">
        <v>0.2255156328</v>
      </c>
      <c r="AT136" s="418">
        <v>0.40003493348000002</v>
      </c>
      <c r="AU136" s="424"/>
    </row>
    <row r="137" spans="1:47" x14ac:dyDescent="0.2">
      <c r="A137" s="231">
        <v>1978</v>
      </c>
      <c r="B137" s="232">
        <v>13</v>
      </c>
      <c r="C137" s="417">
        <v>59.205681550000001</v>
      </c>
      <c r="D137" s="418">
        <v>85.788728126500004</v>
      </c>
      <c r="E137" s="419">
        <v>39.729378002838303</v>
      </c>
      <c r="F137" s="417">
        <v>8.5133923399999993</v>
      </c>
      <c r="G137" s="418">
        <v>13.981832417</v>
      </c>
      <c r="H137" s="419">
        <v>3.1050031895326433</v>
      </c>
      <c r="I137" s="417">
        <v>5.8759940200000003</v>
      </c>
      <c r="J137" s="418">
        <v>5.7847242940000001</v>
      </c>
      <c r="K137" s="419">
        <v>6.9237489443905265</v>
      </c>
      <c r="L137" s="420"/>
      <c r="M137" s="421"/>
      <c r="N137" s="419">
        <v>8.2425245123516427E-2</v>
      </c>
      <c r="O137" s="417">
        <v>2.674851E-2</v>
      </c>
      <c r="P137" s="418">
        <v>0.116022237</v>
      </c>
      <c r="Q137" s="419">
        <v>6.1157078189285709E-2</v>
      </c>
      <c r="R137" s="422"/>
      <c r="S137" s="423"/>
      <c r="T137" s="419">
        <v>552.31836012221902</v>
      </c>
      <c r="U137" s="417">
        <v>8.3983146234380288E-2</v>
      </c>
      <c r="V137" s="418">
        <v>9.6190366683552839E-2</v>
      </c>
      <c r="W137" s="419">
        <v>0.10688555103416357</v>
      </c>
      <c r="X137" s="417">
        <v>2.5518120651806822E-2</v>
      </c>
      <c r="Y137" s="418">
        <v>2.9528585866261399E-2</v>
      </c>
      <c r="Z137" s="419">
        <v>7.5432250059359218E-2</v>
      </c>
      <c r="AA137" s="417">
        <v>5.3653739399999997E-2</v>
      </c>
      <c r="AB137" s="418">
        <v>8.1990401384999995E-2</v>
      </c>
      <c r="AC137" s="419">
        <v>2.5411865936776131E-2</v>
      </c>
      <c r="AD137" s="417">
        <v>3.1822409000000001E-3</v>
      </c>
      <c r="AE137" s="418">
        <v>8.2469286349999994E-3</v>
      </c>
      <c r="AF137" s="419">
        <v>1.9389075166834989E-3</v>
      </c>
      <c r="AG137" s="417">
        <v>0.19460306569999999</v>
      </c>
      <c r="AH137" s="418">
        <v>0.31232946487500002</v>
      </c>
      <c r="AI137" s="419">
        <v>0.13501590499022351</v>
      </c>
      <c r="AJ137" s="417">
        <v>2.1343668999999999E-2</v>
      </c>
      <c r="AK137" s="418">
        <v>6.9827388544999994E-2</v>
      </c>
      <c r="AL137" s="419">
        <v>1.7554171722686824E-2</v>
      </c>
      <c r="AM137" s="417">
        <v>0.14240063980000001</v>
      </c>
      <c r="AN137" s="418">
        <v>0.236458383765</v>
      </c>
      <c r="AO137" s="419">
        <v>3.760103706313523E-2</v>
      </c>
      <c r="AP137" s="422"/>
      <c r="AQ137" s="423"/>
      <c r="AR137" s="423"/>
      <c r="AS137" s="417">
        <v>0.24060700130000001</v>
      </c>
      <c r="AT137" s="418">
        <v>0.41494229709500002</v>
      </c>
      <c r="AU137" s="424"/>
    </row>
    <row r="138" spans="1:47" x14ac:dyDescent="0.2">
      <c r="A138" s="231">
        <v>1978</v>
      </c>
      <c r="B138" s="232">
        <v>14</v>
      </c>
      <c r="C138" s="417">
        <v>61.192486819999999</v>
      </c>
      <c r="D138" s="418">
        <v>88.962102797499995</v>
      </c>
      <c r="E138" s="419">
        <v>40.940823567329943</v>
      </c>
      <c r="F138" s="417">
        <v>9.0778160200000002</v>
      </c>
      <c r="G138" s="418">
        <v>14.4955217235</v>
      </c>
      <c r="H138" s="419">
        <v>3.1820425917511175</v>
      </c>
      <c r="I138" s="417">
        <v>6.0977217599999998</v>
      </c>
      <c r="J138" s="418">
        <v>5.9047836624999999</v>
      </c>
      <c r="K138" s="419">
        <v>7.0101318175597838</v>
      </c>
      <c r="L138" s="420"/>
      <c r="M138" s="421"/>
      <c r="N138" s="419">
        <v>8.2706459828174692E-2</v>
      </c>
      <c r="O138" s="417">
        <v>2.674851E-2</v>
      </c>
      <c r="P138" s="418">
        <v>0.116022237</v>
      </c>
      <c r="Q138" s="419">
        <v>6.2177929140107176E-2</v>
      </c>
      <c r="R138" s="422"/>
      <c r="S138" s="423"/>
      <c r="T138" s="419">
        <v>553.26678686975117</v>
      </c>
      <c r="U138" s="417">
        <v>8.3983146234380288E-2</v>
      </c>
      <c r="V138" s="418">
        <v>9.6190366683552839E-2</v>
      </c>
      <c r="W138" s="419">
        <v>0.11047711730299797</v>
      </c>
      <c r="X138" s="417">
        <v>2.5518120651806822E-2</v>
      </c>
      <c r="Y138" s="418">
        <v>2.9528585866261399E-2</v>
      </c>
      <c r="Z138" s="419">
        <v>7.9143237945282205E-2</v>
      </c>
      <c r="AA138" s="417">
        <v>5.6402932500000003E-2</v>
      </c>
      <c r="AB138" s="418">
        <v>8.4872791739999995E-2</v>
      </c>
      <c r="AC138" s="419">
        <v>2.5997907001933825E-2</v>
      </c>
      <c r="AD138" s="417">
        <v>3.3462310999999999E-3</v>
      </c>
      <c r="AE138" s="418">
        <v>8.4762483800000007E-3</v>
      </c>
      <c r="AF138" s="419">
        <v>1.987008194988957E-3</v>
      </c>
      <c r="AG138" s="417">
        <v>0.2062680398</v>
      </c>
      <c r="AH138" s="418">
        <v>0.32384201009000002</v>
      </c>
      <c r="AI138" s="419">
        <v>0.13802215051093192</v>
      </c>
      <c r="AJ138" s="417">
        <v>2.2437809E-2</v>
      </c>
      <c r="AK138" s="418">
        <v>7.2157510194999996E-2</v>
      </c>
      <c r="AL138" s="419">
        <v>1.7942607205883903E-2</v>
      </c>
      <c r="AM138" s="417">
        <v>0.14969765209999999</v>
      </c>
      <c r="AN138" s="418">
        <v>0.24457813990999999</v>
      </c>
      <c r="AO138" s="419">
        <v>3.8536324777292859E-2</v>
      </c>
      <c r="AP138" s="422"/>
      <c r="AQ138" s="423"/>
      <c r="AR138" s="423"/>
      <c r="AS138" s="417">
        <v>0.25717824719999999</v>
      </c>
      <c r="AT138" s="418">
        <v>0.43084710375000002</v>
      </c>
      <c r="AU138" s="424"/>
    </row>
    <row r="139" spans="1:47" x14ac:dyDescent="0.2">
      <c r="A139" s="231">
        <v>1978</v>
      </c>
      <c r="B139" s="232">
        <v>15</v>
      </c>
      <c r="C139" s="417">
        <v>63.14658335</v>
      </c>
      <c r="D139" s="418">
        <v>92.183838652999995</v>
      </c>
      <c r="E139" s="419">
        <v>41.375240975243955</v>
      </c>
      <c r="F139" s="417">
        <v>9.6706898100000007</v>
      </c>
      <c r="G139" s="418">
        <v>15.034143724</v>
      </c>
      <c r="H139" s="419">
        <v>3.2093680228876069</v>
      </c>
      <c r="I139" s="417">
        <v>6.3278653900000004</v>
      </c>
      <c r="J139" s="418">
        <v>6.0328108905000004</v>
      </c>
      <c r="K139" s="419">
        <v>7.0432101585338573</v>
      </c>
      <c r="L139" s="420"/>
      <c r="M139" s="421"/>
      <c r="N139" s="419">
        <v>8.2830652504749885E-2</v>
      </c>
      <c r="O139" s="417">
        <v>2.674851E-2</v>
      </c>
      <c r="P139" s="418">
        <v>0.116022237</v>
      </c>
      <c r="Q139" s="419">
        <v>6.2543530249513993E-2</v>
      </c>
      <c r="R139" s="422"/>
      <c r="S139" s="423"/>
      <c r="T139" s="419">
        <v>554.74580754089345</v>
      </c>
      <c r="U139" s="417">
        <v>8.3983146234380288E-2</v>
      </c>
      <c r="V139" s="418">
        <v>9.6190366683552839E-2</v>
      </c>
      <c r="W139" s="419">
        <v>0.11155784303840544</v>
      </c>
      <c r="X139" s="417">
        <v>2.5518120651806822E-2</v>
      </c>
      <c r="Y139" s="418">
        <v>2.9528585866261399E-2</v>
      </c>
      <c r="Z139" s="419">
        <v>8.0427330902995489E-2</v>
      </c>
      <c r="AA139" s="417">
        <v>5.9249804699999999E-2</v>
      </c>
      <c r="AB139" s="418">
        <v>8.7856168499999998E-2</v>
      </c>
      <c r="AC139" s="419">
        <v>2.6171010974330219E-2</v>
      </c>
      <c r="AD139" s="417">
        <v>3.5146423000000002E-3</v>
      </c>
      <c r="AE139" s="418">
        <v>8.7076479000000005E-3</v>
      </c>
      <c r="AF139" s="419">
        <v>2.004072223254993E-3</v>
      </c>
      <c r="AG139" s="417">
        <v>0.21840566040000001</v>
      </c>
      <c r="AH139" s="418">
        <v>0.33580739375000002</v>
      </c>
      <c r="AI139" s="419">
        <v>0.13889766192887326</v>
      </c>
      <c r="AJ139" s="417">
        <v>2.35700602E-2</v>
      </c>
      <c r="AK139" s="418">
        <v>7.4539515340000001E-2</v>
      </c>
      <c r="AL139" s="419">
        <v>1.8052964928145392E-2</v>
      </c>
      <c r="AM139" s="417">
        <v>0.15725348980000001</v>
      </c>
      <c r="AN139" s="418">
        <v>0.25296087958500002</v>
      </c>
      <c r="AO139" s="419">
        <v>3.887258812075229E-2</v>
      </c>
      <c r="AP139" s="422"/>
      <c r="AQ139" s="423"/>
      <c r="AR139" s="423"/>
      <c r="AS139" s="417">
        <v>0.2750420918</v>
      </c>
      <c r="AT139" s="418">
        <v>0.44813032338999997</v>
      </c>
      <c r="AU139" s="424"/>
    </row>
    <row r="140" spans="1:47" x14ac:dyDescent="0.2">
      <c r="A140" s="231">
        <v>1978</v>
      </c>
      <c r="B140" s="232">
        <v>16</v>
      </c>
      <c r="C140" s="417">
        <v>62.42492755</v>
      </c>
      <c r="D140" s="418">
        <v>94.287600032499995</v>
      </c>
      <c r="E140" s="419">
        <v>42.286681631780098</v>
      </c>
      <c r="F140" s="417">
        <v>8.2437389700000008</v>
      </c>
      <c r="G140" s="418">
        <v>12.093505235</v>
      </c>
      <c r="H140" s="419">
        <v>3.2689241670463738</v>
      </c>
      <c r="I140" s="417">
        <v>6.5640877700000004</v>
      </c>
      <c r="J140" s="418">
        <v>6.1690440154999999</v>
      </c>
      <c r="K140" s="419">
        <v>7.1109754328383197</v>
      </c>
      <c r="L140" s="420"/>
      <c r="M140" s="421"/>
      <c r="N140" s="419">
        <v>8.3235254186853139E-2</v>
      </c>
      <c r="O140" s="417">
        <v>2.674851E-2</v>
      </c>
      <c r="P140" s="418">
        <v>0.116022237</v>
      </c>
      <c r="Q140" s="419">
        <v>8.1646709584809365E-2</v>
      </c>
      <c r="R140" s="422"/>
      <c r="S140" s="423"/>
      <c r="T140" s="419">
        <v>556.30060861720642</v>
      </c>
      <c r="U140" s="417">
        <v>8.3983146234380288E-2</v>
      </c>
      <c r="V140" s="418">
        <v>9.6190366683552839E-2</v>
      </c>
      <c r="W140" s="419">
        <v>0.11102538353527559</v>
      </c>
      <c r="X140" s="417">
        <v>2.5518120651806822E-2</v>
      </c>
      <c r="Y140" s="418">
        <v>2.9528585866261399E-2</v>
      </c>
      <c r="Z140" s="419">
        <v>8.3042375324300949E-2</v>
      </c>
      <c r="AA140" s="417">
        <v>6.0534662099999997E-2</v>
      </c>
      <c r="AB140" s="418">
        <v>9.0191258309999994E-2</v>
      </c>
      <c r="AC140" s="419">
        <v>2.6497113047359563E-2</v>
      </c>
      <c r="AD140" s="417">
        <v>3.5909187E-3</v>
      </c>
      <c r="AE140" s="418">
        <v>8.8975401549999996E-3</v>
      </c>
      <c r="AF140" s="419">
        <v>2.0412785501074029E-3</v>
      </c>
      <c r="AG140" s="417">
        <v>0.21044720089999999</v>
      </c>
      <c r="AH140" s="418">
        <v>0.31732696793999998</v>
      </c>
      <c r="AI140" s="419">
        <v>0.14119143789694902</v>
      </c>
      <c r="AJ140" s="417">
        <v>2.4081394900000001E-2</v>
      </c>
      <c r="AK140" s="418">
        <v>7.6562925980000002E-2</v>
      </c>
      <c r="AL140" s="419">
        <v>1.8374851542231188E-2</v>
      </c>
      <c r="AM140" s="417">
        <v>0.1606656618</v>
      </c>
      <c r="AN140" s="418">
        <v>0.25958698877500003</v>
      </c>
      <c r="AO140" s="419">
        <v>3.9574278726787482E-2</v>
      </c>
      <c r="AP140" s="422"/>
      <c r="AQ140" s="423"/>
      <c r="AR140" s="423"/>
      <c r="AS140" s="417">
        <v>0.24087328180000001</v>
      </c>
      <c r="AT140" s="418">
        <v>0.35220256303000003</v>
      </c>
      <c r="AU140" s="424"/>
    </row>
    <row r="141" spans="1:47" x14ac:dyDescent="0.2">
      <c r="A141" s="231">
        <v>1978</v>
      </c>
      <c r="B141" s="232">
        <v>17</v>
      </c>
      <c r="C141" s="417">
        <v>64.318662119999999</v>
      </c>
      <c r="D141" s="418">
        <v>97.7885455885</v>
      </c>
      <c r="E141" s="419">
        <v>42.560657547804169</v>
      </c>
      <c r="F141" s="417">
        <v>8.6492310900000007</v>
      </c>
      <c r="G141" s="418">
        <v>12.5708216545</v>
      </c>
      <c r="H141" s="419">
        <v>3.1639027947047698</v>
      </c>
      <c r="I141" s="417">
        <v>6.80679737</v>
      </c>
      <c r="J141" s="418">
        <v>6.3150254124999998</v>
      </c>
      <c r="K141" s="419">
        <v>6.9052415278209711</v>
      </c>
      <c r="L141" s="420"/>
      <c r="M141" s="421"/>
      <c r="N141" s="419">
        <v>5.7195377180079859E-2</v>
      </c>
      <c r="O141" s="417">
        <v>2.674851E-2</v>
      </c>
      <c r="P141" s="418">
        <v>0.116022237</v>
      </c>
      <c r="Q141" s="419">
        <v>8.1370678303050573E-2</v>
      </c>
      <c r="R141" s="422"/>
      <c r="S141" s="423"/>
      <c r="T141" s="419">
        <v>557.93892228810955</v>
      </c>
      <c r="U141" s="417">
        <v>8.3983146234380288E-2</v>
      </c>
      <c r="V141" s="418">
        <v>9.6190366683552839E-2</v>
      </c>
      <c r="W141" s="419">
        <v>0.10905065917209497</v>
      </c>
      <c r="X141" s="417">
        <v>2.5518120651806822E-2</v>
      </c>
      <c r="Y141" s="418">
        <v>2.9528585866261399E-2</v>
      </c>
      <c r="Z141" s="419">
        <v>8.5647299852910266E-2</v>
      </c>
      <c r="AA141" s="417">
        <v>6.3243130499999994E-2</v>
      </c>
      <c r="AB141" s="418">
        <v>9.3332294750000003E-2</v>
      </c>
      <c r="AC141" s="419">
        <v>2.5684289976885901E-2</v>
      </c>
      <c r="AD141" s="417">
        <v>3.7519393999999998E-3</v>
      </c>
      <c r="AE141" s="418">
        <v>9.1323643849999993E-3</v>
      </c>
      <c r="AF141" s="419">
        <v>1.9757088884219372E-3</v>
      </c>
      <c r="AG141" s="417">
        <v>0.22064484070000001</v>
      </c>
      <c r="AH141" s="418">
        <v>0.32925766347500002</v>
      </c>
      <c r="AI141" s="419">
        <v>0.13619832611893254</v>
      </c>
      <c r="AJ141" s="417">
        <v>2.5158849699999999E-2</v>
      </c>
      <c r="AK141" s="418">
        <v>7.9049951120000003E-2</v>
      </c>
      <c r="AL141" s="419">
        <v>1.8614785038873722E-2</v>
      </c>
      <c r="AM141" s="417">
        <v>0.1678506622</v>
      </c>
      <c r="AN141" s="418">
        <v>0.26838268965500001</v>
      </c>
      <c r="AO141" s="419">
        <v>3.9424018701407861E-2</v>
      </c>
      <c r="AP141" s="422"/>
      <c r="AQ141" s="423"/>
      <c r="AR141" s="423"/>
      <c r="AS141" s="417">
        <v>0.25600297859999999</v>
      </c>
      <c r="AT141" s="418">
        <v>0.37111204203999998</v>
      </c>
      <c r="AU141" s="424"/>
    </row>
    <row r="142" spans="1:47" x14ac:dyDescent="0.2">
      <c r="A142" s="231">
        <v>1978</v>
      </c>
      <c r="B142" s="232">
        <v>18</v>
      </c>
      <c r="C142" s="417">
        <v>65.807077530000001</v>
      </c>
      <c r="D142" s="418">
        <v>101.0152415885</v>
      </c>
      <c r="E142" s="419">
        <v>42.927240526528784</v>
      </c>
      <c r="F142" s="417">
        <v>9.0005494800000001</v>
      </c>
      <c r="G142" s="418">
        <v>13.020351467999999</v>
      </c>
      <c r="H142" s="419">
        <v>3.0623884369549805</v>
      </c>
      <c r="I142" s="417">
        <v>6.9820465699999996</v>
      </c>
      <c r="J142" s="418">
        <v>6.4036033225000004</v>
      </c>
      <c r="K142" s="419">
        <v>6.6994153556145291</v>
      </c>
      <c r="L142" s="420"/>
      <c r="M142" s="421"/>
      <c r="N142" s="419">
        <v>3.0729444607614745E-2</v>
      </c>
      <c r="O142" s="417">
        <v>2.674851E-2</v>
      </c>
      <c r="P142" s="418">
        <v>0.116022237</v>
      </c>
      <c r="Q142" s="419">
        <v>8.1252943793285029E-2</v>
      </c>
      <c r="R142" s="422"/>
      <c r="S142" s="423"/>
      <c r="T142" s="419">
        <v>559.63793172461999</v>
      </c>
      <c r="U142" s="417">
        <v>8.3983146234380288E-2</v>
      </c>
      <c r="V142" s="418">
        <v>9.6190366683552839E-2</v>
      </c>
      <c r="W142" s="419">
        <v>0.10762574036532499</v>
      </c>
      <c r="X142" s="417">
        <v>2.5518120651806822E-2</v>
      </c>
      <c r="Y142" s="418">
        <v>2.9528585866261399E-2</v>
      </c>
      <c r="Z142" s="419">
        <v>8.8776176476497257E-2</v>
      </c>
      <c r="AA142" s="417">
        <v>6.5607878499999994E-2</v>
      </c>
      <c r="AB142" s="418">
        <v>9.6229756804999997E-2</v>
      </c>
      <c r="AC142" s="419">
        <v>2.4866421640145377E-2</v>
      </c>
      <c r="AD142" s="417">
        <v>3.8922328000000001E-3</v>
      </c>
      <c r="AE142" s="418">
        <v>9.3317560000000001E-3</v>
      </c>
      <c r="AF142" s="419">
        <v>1.9122874095560819E-3</v>
      </c>
      <c r="AG142" s="417">
        <v>0.22955801000000001</v>
      </c>
      <c r="AH142" s="418">
        <v>0.34038679032500002</v>
      </c>
      <c r="AI142" s="419">
        <v>0.1316575202270055</v>
      </c>
      <c r="AJ142" s="417">
        <v>2.6099826699999999E-2</v>
      </c>
      <c r="AK142" s="418">
        <v>8.1319253024999996E-2</v>
      </c>
      <c r="AL142" s="419">
        <v>1.8890856207205667E-2</v>
      </c>
      <c r="AM142" s="417">
        <v>0.17412758980000001</v>
      </c>
      <c r="AN142" s="418">
        <v>0.27644476341000002</v>
      </c>
      <c r="AO142" s="419">
        <v>3.9101039357634128E-2</v>
      </c>
      <c r="AP142" s="422"/>
      <c r="AQ142" s="423"/>
      <c r="AR142" s="423"/>
      <c r="AS142" s="417">
        <v>0.26960098840000002</v>
      </c>
      <c r="AT142" s="418">
        <v>0.38992200406999999</v>
      </c>
      <c r="AU142" s="424"/>
    </row>
    <row r="143" spans="1:47" x14ac:dyDescent="0.2">
      <c r="A143" s="231">
        <v>1978</v>
      </c>
      <c r="B143" s="232">
        <v>19</v>
      </c>
      <c r="C143" s="417">
        <v>67.030212079999998</v>
      </c>
      <c r="D143" s="418">
        <v>104.4071651105</v>
      </c>
      <c r="E143" s="419">
        <v>43.674412229344718</v>
      </c>
      <c r="F143" s="417">
        <v>9.3265976800000008</v>
      </c>
      <c r="G143" s="418">
        <v>13.4847319895</v>
      </c>
      <c r="H143" s="419">
        <v>3.0707550999396194</v>
      </c>
      <c r="I143" s="417">
        <v>7.1566829700000003</v>
      </c>
      <c r="J143" s="418">
        <v>6.5008065640000003</v>
      </c>
      <c r="K143" s="419">
        <v>6.7371473390815027</v>
      </c>
      <c r="L143" s="420"/>
      <c r="M143" s="421"/>
      <c r="N143" s="419">
        <v>2.6096424545775317E-2</v>
      </c>
      <c r="O143" s="417">
        <v>2.674851E-2</v>
      </c>
      <c r="P143" s="418">
        <v>0.116022237</v>
      </c>
      <c r="Q143" s="419">
        <v>8.225906449308458E-2</v>
      </c>
      <c r="R143" s="422"/>
      <c r="S143" s="423"/>
      <c r="T143" s="419">
        <v>561.1433054733177</v>
      </c>
      <c r="U143" s="417">
        <v>8.3983146234380288E-2</v>
      </c>
      <c r="V143" s="418">
        <v>9.6190366683552839E-2</v>
      </c>
      <c r="W143" s="419">
        <v>0.10871938507935862</v>
      </c>
      <c r="X143" s="417">
        <v>2.5518120651806822E-2</v>
      </c>
      <c r="Y143" s="418">
        <v>2.9528585866261399E-2</v>
      </c>
      <c r="Z143" s="419">
        <v>9.221275872387022E-2</v>
      </c>
      <c r="AA143" s="417">
        <v>6.8098399000000004E-2</v>
      </c>
      <c r="AB143" s="418">
        <v>9.9369309889999993E-2</v>
      </c>
      <c r="AC143" s="419">
        <v>2.6369876331625578E-2</v>
      </c>
      <c r="AD143" s="417">
        <v>4.0391643999999997E-3</v>
      </c>
      <c r="AE143" s="418">
        <v>9.5430888900000007E-3</v>
      </c>
      <c r="AF143" s="419">
        <v>1.9175308822378064E-3</v>
      </c>
      <c r="AG143" s="417">
        <v>0.2386455592</v>
      </c>
      <c r="AH143" s="418">
        <v>0.35226528521</v>
      </c>
      <c r="AI143" s="419">
        <v>0.1297125115158197</v>
      </c>
      <c r="AJ143" s="417">
        <v>2.7090529499999998E-2</v>
      </c>
      <c r="AK143" s="418">
        <v>8.373705411E-2</v>
      </c>
      <c r="AL143" s="419">
        <v>1.8702377272732149E-2</v>
      </c>
      <c r="AM143" s="417">
        <v>0.18073843940000001</v>
      </c>
      <c r="AN143" s="418">
        <v>0.285156302305</v>
      </c>
      <c r="AO143" s="419">
        <v>3.9483280209520882E-2</v>
      </c>
      <c r="AP143" s="422"/>
      <c r="AQ143" s="423"/>
      <c r="AR143" s="423"/>
      <c r="AS143" s="417">
        <v>0.28262716409999999</v>
      </c>
      <c r="AT143" s="418">
        <v>0.409639113695</v>
      </c>
      <c r="AU143" s="424"/>
    </row>
    <row r="144" spans="1:47" x14ac:dyDescent="0.2">
      <c r="A144" s="231">
        <v>1978</v>
      </c>
      <c r="B144" s="232">
        <v>20</v>
      </c>
      <c r="C144" s="417">
        <v>69.163483740000004</v>
      </c>
      <c r="D144" s="418">
        <v>108.7924598515</v>
      </c>
      <c r="E144" s="419">
        <v>44.34714483881833</v>
      </c>
      <c r="F144" s="417">
        <v>9.6896781599999997</v>
      </c>
      <c r="G144" s="418">
        <v>14.024368898500001</v>
      </c>
      <c r="H144" s="419">
        <v>3.0616560566421915</v>
      </c>
      <c r="I144" s="417">
        <v>7.4175083199999996</v>
      </c>
      <c r="J144" s="418">
        <v>6.6824645370000004</v>
      </c>
      <c r="K144" s="419">
        <v>6.6175703774188639</v>
      </c>
      <c r="L144" s="420"/>
      <c r="M144" s="421"/>
      <c r="N144" s="419">
        <v>1.3987603229026728E-2</v>
      </c>
      <c r="O144" s="417">
        <v>2.674851E-2</v>
      </c>
      <c r="P144" s="418">
        <v>0.116022237</v>
      </c>
      <c r="Q144" s="419">
        <v>8.2772092028950903E-2</v>
      </c>
      <c r="R144" s="422"/>
      <c r="S144" s="423"/>
      <c r="T144" s="419">
        <v>562.84412134702143</v>
      </c>
      <c r="U144" s="417">
        <v>8.3983146234380288E-2</v>
      </c>
      <c r="V144" s="418">
        <v>9.6190366683552839E-2</v>
      </c>
      <c r="W144" s="419">
        <v>0.11035935385909679</v>
      </c>
      <c r="X144" s="417">
        <v>2.5518120651806822E-2</v>
      </c>
      <c r="Y144" s="418">
        <v>2.9528585866261399E-2</v>
      </c>
      <c r="Z144" s="419">
        <v>9.5237413279228619E-2</v>
      </c>
      <c r="AA144" s="417">
        <v>7.0923871999999999E-2</v>
      </c>
      <c r="AB144" s="418">
        <v>0.1031727933</v>
      </c>
      <c r="AC144" s="419">
        <v>2.518388488682707E-2</v>
      </c>
      <c r="AD144" s="417">
        <v>4.2072708999999998E-3</v>
      </c>
      <c r="AE144" s="418">
        <v>9.8087835700000001E-3</v>
      </c>
      <c r="AF144" s="419">
        <v>1.9118300314825312E-3</v>
      </c>
      <c r="AG144" s="417">
        <v>0.24859231900000001</v>
      </c>
      <c r="AH144" s="418">
        <v>0.3662564653</v>
      </c>
      <c r="AI144" s="419">
        <v>0.12947772314307593</v>
      </c>
      <c r="AJ144" s="417">
        <v>2.8214817499999999E-2</v>
      </c>
      <c r="AK144" s="418">
        <v>8.6662351144999997E-2</v>
      </c>
      <c r="AL144" s="419">
        <v>1.8209920442792755E-2</v>
      </c>
      <c r="AM144" s="417">
        <v>0.18824038609999999</v>
      </c>
      <c r="AN144" s="418">
        <v>0.29573606657500001</v>
      </c>
      <c r="AO144" s="419">
        <v>3.9479788622426536E-2</v>
      </c>
      <c r="AP144" s="422"/>
      <c r="AQ144" s="423"/>
      <c r="AR144" s="423"/>
      <c r="AS144" s="417">
        <v>0.295626155</v>
      </c>
      <c r="AT144" s="418">
        <v>0.431179504805</v>
      </c>
      <c r="AU144" s="424"/>
    </row>
    <row r="145" spans="1:47" x14ac:dyDescent="0.2">
      <c r="A145" s="231">
        <v>1978</v>
      </c>
      <c r="B145" s="232">
        <v>21</v>
      </c>
      <c r="C145" s="417">
        <v>72.054935110000002</v>
      </c>
      <c r="D145" s="418">
        <v>114.87003613900001</v>
      </c>
      <c r="E145" s="419">
        <v>44.379715380294073</v>
      </c>
      <c r="F145" s="417">
        <v>10.08129684</v>
      </c>
      <c r="G145" s="418">
        <v>14.71121587</v>
      </c>
      <c r="H145" s="419">
        <v>3.1800080743666341</v>
      </c>
      <c r="I145" s="417">
        <v>7.6873741500000001</v>
      </c>
      <c r="J145" s="418">
        <v>6.8813642780000004</v>
      </c>
      <c r="K145" s="419">
        <v>6.8171855540991162</v>
      </c>
      <c r="L145" s="420"/>
      <c r="M145" s="421"/>
      <c r="N145" s="419">
        <v>1.3511343797941552E-2</v>
      </c>
      <c r="O145" s="417">
        <v>2.674851E-2</v>
      </c>
      <c r="P145" s="418">
        <v>0.116022237</v>
      </c>
      <c r="Q145" s="419">
        <v>0.10933590819614594</v>
      </c>
      <c r="R145" s="422"/>
      <c r="S145" s="423"/>
      <c r="T145" s="419">
        <v>564.49930985351079</v>
      </c>
      <c r="U145" s="417">
        <v>8.3983146234380288E-2</v>
      </c>
      <c r="V145" s="418">
        <v>9.6190366683552839E-2</v>
      </c>
      <c r="W145" s="419">
        <v>9.8496493835135174E-2</v>
      </c>
      <c r="X145" s="417">
        <v>2.5518120651806822E-2</v>
      </c>
      <c r="Y145" s="418">
        <v>2.9528585866261399E-2</v>
      </c>
      <c r="Z145" s="419">
        <v>9.9456165637900745E-2</v>
      </c>
      <c r="AA145" s="417">
        <v>7.4891304800000003E-2</v>
      </c>
      <c r="AB145" s="418">
        <v>0.10873339827</v>
      </c>
      <c r="AC145" s="419">
        <v>3.2927585300529638E-2</v>
      </c>
      <c r="AD145" s="417">
        <v>4.4427913000000003E-3</v>
      </c>
      <c r="AE145" s="418">
        <v>1.0177255164999999E-2</v>
      </c>
      <c r="AF145" s="419">
        <v>1.985762623928643E-3</v>
      </c>
      <c r="AG145" s="417">
        <v>0.26114468829999998</v>
      </c>
      <c r="AH145" s="418">
        <v>0.38550351921999998</v>
      </c>
      <c r="AI145" s="419">
        <v>0.12454122204680039</v>
      </c>
      <c r="AJ145" s="417">
        <v>2.97923732E-2</v>
      </c>
      <c r="AK145" s="418">
        <v>9.1025591145000001E-2</v>
      </c>
      <c r="AL145" s="419">
        <v>1.8351468383700775E-2</v>
      </c>
      <c r="AM145" s="417">
        <v>0.19876805559999999</v>
      </c>
      <c r="AN145" s="418">
        <v>0.31117335407000002</v>
      </c>
      <c r="AO145" s="419">
        <v>4.1884192623464801E-2</v>
      </c>
      <c r="AP145" s="422"/>
      <c r="AQ145" s="423"/>
      <c r="AR145" s="423"/>
      <c r="AS145" s="417">
        <v>0.30647186729999998</v>
      </c>
      <c r="AT145" s="418">
        <v>0.45494984342</v>
      </c>
      <c r="AU145" s="424"/>
    </row>
    <row r="146" spans="1:47" x14ac:dyDescent="0.2">
      <c r="A146" s="231">
        <v>1978</v>
      </c>
      <c r="B146" s="232">
        <v>22</v>
      </c>
      <c r="C146" s="417">
        <v>75.035472229999996</v>
      </c>
      <c r="D146" s="418">
        <v>121.4842268005</v>
      </c>
      <c r="E146" s="419">
        <v>43.956762112892527</v>
      </c>
      <c r="F146" s="417">
        <v>10.550492999999999</v>
      </c>
      <c r="G146" s="418">
        <v>15.486152454500001</v>
      </c>
      <c r="H146" s="419">
        <v>3.1981239465208731</v>
      </c>
      <c r="I146" s="417">
        <v>7.9673563400000003</v>
      </c>
      <c r="J146" s="418">
        <v>7.0998471204999998</v>
      </c>
      <c r="K146" s="419">
        <v>6.8715616050732375</v>
      </c>
      <c r="L146" s="420"/>
      <c r="M146" s="421"/>
      <c r="N146" s="419">
        <v>1.2896435465603623E-2</v>
      </c>
      <c r="O146" s="417">
        <v>2.674851E-2</v>
      </c>
      <c r="P146" s="418">
        <v>0.116022237</v>
      </c>
      <c r="Q146" s="419">
        <v>0.10991319553728653</v>
      </c>
      <c r="R146" s="422"/>
      <c r="S146" s="423"/>
      <c r="T146" s="419">
        <v>566.03277724302609</v>
      </c>
      <c r="U146" s="417">
        <v>8.3983146234380288E-2</v>
      </c>
      <c r="V146" s="418">
        <v>9.6190366683552839E-2</v>
      </c>
      <c r="W146" s="419">
        <v>9.879544499941896E-2</v>
      </c>
      <c r="X146" s="417">
        <v>2.5518120651806822E-2</v>
      </c>
      <c r="Y146" s="418">
        <v>2.9528585866261399E-2</v>
      </c>
      <c r="Z146" s="419">
        <v>0.10075327741978256</v>
      </c>
      <c r="AA146" s="417">
        <v>7.9002343500000002E-2</v>
      </c>
      <c r="AB146" s="418">
        <v>0.11479831304</v>
      </c>
      <c r="AC146" s="419">
        <v>3.5941865984522807E-2</v>
      </c>
      <c r="AD146" s="417">
        <v>4.6866238999999999E-3</v>
      </c>
      <c r="AE146" s="418">
        <v>1.0573429875E-2</v>
      </c>
      <c r="AF146" s="419">
        <v>1.9970740720367522E-3</v>
      </c>
      <c r="AG146" s="417">
        <v>0.27484581850000001</v>
      </c>
      <c r="AH146" s="418">
        <v>0.40677823943000002</v>
      </c>
      <c r="AI146" s="419">
        <v>0.11897232967744731</v>
      </c>
      <c r="AJ146" s="417">
        <v>3.14284887E-2</v>
      </c>
      <c r="AK146" s="418">
        <v>9.5740718414999995E-2</v>
      </c>
      <c r="AL146" s="419">
        <v>1.8213509741642382E-2</v>
      </c>
      <c r="AM146" s="417">
        <v>0.20967799109999999</v>
      </c>
      <c r="AN146" s="418">
        <v>0.32798255317500002</v>
      </c>
      <c r="AO146" s="419">
        <v>4.2813402640587445E-2</v>
      </c>
      <c r="AP146" s="422"/>
      <c r="AQ146" s="423"/>
      <c r="AR146" s="423"/>
      <c r="AS146" s="417">
        <v>0.32117040660000001</v>
      </c>
      <c r="AT146" s="418">
        <v>0.48249428443499998</v>
      </c>
      <c r="AU146" s="424"/>
    </row>
    <row r="147" spans="1:47" x14ac:dyDescent="0.2">
      <c r="A147" s="231">
        <v>1978</v>
      </c>
      <c r="B147" s="232">
        <v>23</v>
      </c>
      <c r="C147" s="417">
        <v>78.680243419999996</v>
      </c>
      <c r="D147" s="418">
        <v>129.084180492</v>
      </c>
      <c r="E147" s="419">
        <v>43.668490695078134</v>
      </c>
      <c r="F147" s="417">
        <v>11.050908010000001</v>
      </c>
      <c r="G147" s="418">
        <v>16.337804097999999</v>
      </c>
      <c r="H147" s="419">
        <v>3.2247738537876791</v>
      </c>
      <c r="I147" s="417">
        <v>8.2574895500000007</v>
      </c>
      <c r="J147" s="418">
        <v>7.3402788689999996</v>
      </c>
      <c r="K147" s="419">
        <v>6.9441553344351528</v>
      </c>
      <c r="L147" s="420"/>
      <c r="M147" s="421"/>
      <c r="N147" s="419">
        <v>1.3642899445983908E-2</v>
      </c>
      <c r="O147" s="417">
        <v>2.5861470000000001E-2</v>
      </c>
      <c r="P147" s="418">
        <v>0.1157164905</v>
      </c>
      <c r="Q147" s="419">
        <v>0.10958062958236164</v>
      </c>
      <c r="R147" s="422"/>
      <c r="S147" s="423"/>
      <c r="T147" s="419">
        <v>567.42104635423595</v>
      </c>
      <c r="U147" s="417">
        <v>8.3983146234380288E-2</v>
      </c>
      <c r="V147" s="418">
        <v>9.6190366683552839E-2</v>
      </c>
      <c r="W147" s="419">
        <v>9.8689634212443186E-2</v>
      </c>
      <c r="X147" s="417">
        <v>2.5518120651806822E-2</v>
      </c>
      <c r="Y147" s="418">
        <v>2.9528585866261399E-2</v>
      </c>
      <c r="Z147" s="419">
        <v>9.9911258527530591E-2</v>
      </c>
      <c r="AA147" s="417">
        <v>8.3503774399999994E-2</v>
      </c>
      <c r="AB147" s="418">
        <v>0.12153503812999999</v>
      </c>
      <c r="AC147" s="419">
        <v>3.8626965920307649E-2</v>
      </c>
      <c r="AD147" s="417">
        <v>4.9530959000000001E-3</v>
      </c>
      <c r="AE147" s="418">
        <v>1.1007452155E-2</v>
      </c>
      <c r="AF147" s="419">
        <v>2.0137131896910787E-3</v>
      </c>
      <c r="AG147" s="417">
        <v>0.28971585760000002</v>
      </c>
      <c r="AH147" s="418">
        <v>0.43031555241500002</v>
      </c>
      <c r="AI147" s="419">
        <v>0.12167792056630221</v>
      </c>
      <c r="AJ147" s="417">
        <v>3.3218242799999999E-2</v>
      </c>
      <c r="AK147" s="418">
        <v>0.10089634502</v>
      </c>
      <c r="AL147" s="419">
        <v>1.8080300838536543E-2</v>
      </c>
      <c r="AM147" s="417">
        <v>0.221625302</v>
      </c>
      <c r="AN147" s="418">
        <v>0.34661723111999998</v>
      </c>
      <c r="AO147" s="419">
        <v>4.2609384230035539E-2</v>
      </c>
      <c r="AP147" s="422"/>
      <c r="AQ147" s="423"/>
      <c r="AR147" s="423"/>
      <c r="AS147" s="417">
        <v>0.33653350370000001</v>
      </c>
      <c r="AT147" s="418">
        <v>0.51265806534000002</v>
      </c>
      <c r="AU147" s="424"/>
    </row>
    <row r="148" spans="1:47" x14ac:dyDescent="0.2">
      <c r="A148" s="231">
        <v>1978</v>
      </c>
      <c r="B148" s="232">
        <v>24</v>
      </c>
      <c r="C148" s="417">
        <v>81.919964899999997</v>
      </c>
      <c r="D148" s="418">
        <v>137.0559925885</v>
      </c>
      <c r="E148" s="419">
        <v>44.239466944394337</v>
      </c>
      <c r="F148" s="417">
        <v>11.54570034</v>
      </c>
      <c r="G148" s="418">
        <v>17.261461645499999</v>
      </c>
      <c r="H148" s="419">
        <v>3.2385199244329503</v>
      </c>
      <c r="I148" s="417">
        <v>8.5591421200000006</v>
      </c>
      <c r="J148" s="418">
        <v>7.6058258160000003</v>
      </c>
      <c r="K148" s="419">
        <v>6.9537870947012284</v>
      </c>
      <c r="L148" s="420"/>
      <c r="M148" s="421"/>
      <c r="N148" s="419">
        <v>1.0202939578146521E-2</v>
      </c>
      <c r="O148" s="417">
        <v>2.5861470000000001E-2</v>
      </c>
      <c r="P148" s="418">
        <v>0.1157164905</v>
      </c>
      <c r="Q148" s="419">
        <v>0.11048398647952437</v>
      </c>
      <c r="R148" s="422"/>
      <c r="S148" s="423"/>
      <c r="T148" s="419">
        <v>568.56537018613562</v>
      </c>
      <c r="U148" s="417">
        <v>8.3983146234380288E-2</v>
      </c>
      <c r="V148" s="418">
        <v>9.6190366683552839E-2</v>
      </c>
      <c r="W148" s="419">
        <v>9.9878885535374454E-2</v>
      </c>
      <c r="X148" s="417">
        <v>2.5518120651806822E-2</v>
      </c>
      <c r="Y148" s="418">
        <v>2.9528585866261399E-2</v>
      </c>
      <c r="Z148" s="419">
        <v>0.10226030190820969</v>
      </c>
      <c r="AA148" s="417">
        <v>8.7954201400000001E-2</v>
      </c>
      <c r="AB148" s="418">
        <v>0.128837578585</v>
      </c>
      <c r="AC148" s="419">
        <v>3.870085757801707E-2</v>
      </c>
      <c r="AD148" s="417">
        <v>5.2179039000000002E-3</v>
      </c>
      <c r="AE148" s="418">
        <v>1.1473290365E-2</v>
      </c>
      <c r="AF148" s="419">
        <v>2.0222966761144624E-3</v>
      </c>
      <c r="AG148" s="417">
        <v>0.3044011646</v>
      </c>
      <c r="AH148" s="418">
        <v>0.45582407526500002</v>
      </c>
      <c r="AI148" s="419">
        <v>0.11105978344747665</v>
      </c>
      <c r="AJ148" s="417">
        <v>3.4989666799999999E-2</v>
      </c>
      <c r="AK148" s="418">
        <v>0.10645260852500001</v>
      </c>
      <c r="AL148" s="419">
        <v>1.8126331394371375E-2</v>
      </c>
      <c r="AM148" s="417">
        <v>0.2334369469</v>
      </c>
      <c r="AN148" s="418">
        <v>0.36679574031500001</v>
      </c>
      <c r="AO148" s="419">
        <v>4.2856082913888718E-2</v>
      </c>
      <c r="AP148" s="422"/>
      <c r="AQ148" s="423"/>
      <c r="AR148" s="423"/>
      <c r="AS148" s="417">
        <v>0.35173159100000001</v>
      </c>
      <c r="AT148" s="418">
        <v>0.54544769132000004</v>
      </c>
      <c r="AU148" s="424"/>
    </row>
    <row r="149" spans="1:47" x14ac:dyDescent="0.2">
      <c r="A149" s="231">
        <v>1978</v>
      </c>
      <c r="B149" s="232">
        <v>25</v>
      </c>
      <c r="C149" s="417">
        <v>77.791757230000002</v>
      </c>
      <c r="D149" s="418">
        <v>139.41890388850001</v>
      </c>
      <c r="E149" s="419">
        <v>44.135565845560009</v>
      </c>
      <c r="F149" s="417">
        <v>11.54146341</v>
      </c>
      <c r="G149" s="418">
        <v>17.841831966499999</v>
      </c>
      <c r="H149" s="419">
        <v>3.2632992914213532</v>
      </c>
      <c r="I149" s="417">
        <v>8.0176542800000004</v>
      </c>
      <c r="J149" s="418">
        <v>7.4665025724999996</v>
      </c>
      <c r="K149" s="419">
        <v>7.0140315520264211</v>
      </c>
      <c r="L149" s="420"/>
      <c r="M149" s="421"/>
      <c r="N149" s="419">
        <v>1.0244824988733886E-2</v>
      </c>
      <c r="O149" s="417">
        <v>2.5377440000000001E-2</v>
      </c>
      <c r="P149" s="418">
        <v>0.115548254</v>
      </c>
      <c r="Q149" s="419">
        <v>0.11078730112127996</v>
      </c>
      <c r="R149" s="422"/>
      <c r="S149" s="423"/>
      <c r="T149" s="419">
        <v>569.43397817370692</v>
      </c>
      <c r="U149" s="417">
        <v>8.3983146234380288E-2</v>
      </c>
      <c r="V149" s="418">
        <v>9.6190366683552839E-2</v>
      </c>
      <c r="W149" s="419">
        <v>0.10038738749745661</v>
      </c>
      <c r="X149" s="417">
        <v>2.5518120651806822E-2</v>
      </c>
      <c r="Y149" s="418">
        <v>2.9528585866261399E-2</v>
      </c>
      <c r="Z149" s="419">
        <v>0.10291506877380979</v>
      </c>
      <c r="AA149" s="417">
        <v>9.2711390199999993E-2</v>
      </c>
      <c r="AB149" s="418">
        <v>0.13736647035499999</v>
      </c>
      <c r="AC149" s="419">
        <v>4.0974989932158958E-2</v>
      </c>
      <c r="AD149" s="417">
        <v>5.4999033000000001E-3</v>
      </c>
      <c r="AE149" s="418">
        <v>1.2178294855000001E-2</v>
      </c>
      <c r="AF149" s="419">
        <v>2.0377710246360183E-3</v>
      </c>
      <c r="AG149" s="417">
        <v>0.32004303360000003</v>
      </c>
      <c r="AH149" s="418">
        <v>0.48535145324000001</v>
      </c>
      <c r="AI149" s="419">
        <v>0.10987962010523185</v>
      </c>
      <c r="AJ149" s="417">
        <v>3.6881898500000003E-2</v>
      </c>
      <c r="AK149" s="418">
        <v>0.11282885753999999</v>
      </c>
      <c r="AL149" s="419">
        <v>1.8012958169001572E-2</v>
      </c>
      <c r="AM149" s="417">
        <v>0.24606411610000001</v>
      </c>
      <c r="AN149" s="418">
        <v>0.39075626550999998</v>
      </c>
      <c r="AO149" s="419">
        <v>4.3246409340324983E-2</v>
      </c>
      <c r="AP149" s="422"/>
      <c r="AQ149" s="423"/>
      <c r="AR149" s="423"/>
      <c r="AS149" s="417">
        <v>0.36764877829999998</v>
      </c>
      <c r="AT149" s="418">
        <v>0.58190045463999995</v>
      </c>
      <c r="AU149" s="424"/>
    </row>
    <row r="150" spans="1:47" x14ac:dyDescent="0.2">
      <c r="A150" s="231">
        <v>1978</v>
      </c>
      <c r="B150" s="232">
        <v>26</v>
      </c>
      <c r="C150" s="417">
        <v>77.791757230000002</v>
      </c>
      <c r="D150" s="418">
        <v>139.41890388850001</v>
      </c>
      <c r="E150" s="419">
        <v>44.47232433013793</v>
      </c>
      <c r="F150" s="417">
        <v>11.54146341</v>
      </c>
      <c r="G150" s="418">
        <v>17.841831966499999</v>
      </c>
      <c r="H150" s="419">
        <v>3.2866897968790827</v>
      </c>
      <c r="I150" s="417">
        <v>8.0176542800000004</v>
      </c>
      <c r="J150" s="418">
        <v>7.4665025724999996</v>
      </c>
      <c r="K150" s="419">
        <v>7.043122816134801</v>
      </c>
      <c r="L150" s="420"/>
      <c r="M150" s="421"/>
      <c r="N150" s="419">
        <v>1.025851799212563E-2</v>
      </c>
      <c r="O150" s="417">
        <v>2.5377440000000001E-2</v>
      </c>
      <c r="P150" s="418">
        <v>0.115548254</v>
      </c>
      <c r="Q150" s="419">
        <v>0.11131715660111495</v>
      </c>
      <c r="R150" s="422"/>
      <c r="S150" s="423"/>
      <c r="T150" s="419">
        <v>569.95751365072283</v>
      </c>
      <c r="U150" s="417">
        <v>8.3983146234380288E-2</v>
      </c>
      <c r="V150" s="418">
        <v>9.6190366683552839E-2</v>
      </c>
      <c r="W150" s="419">
        <v>0.10145555857126122</v>
      </c>
      <c r="X150" s="417">
        <v>2.5518120651806822E-2</v>
      </c>
      <c r="Y150" s="418">
        <v>2.9528585866261399E-2</v>
      </c>
      <c r="Z150" s="419">
        <v>0.10405928752263655</v>
      </c>
      <c r="AA150" s="417">
        <v>9.2711390199999993E-2</v>
      </c>
      <c r="AB150" s="418">
        <v>0.13736647035499999</v>
      </c>
      <c r="AC150" s="419">
        <v>4.1486681761462425E-2</v>
      </c>
      <c r="AD150" s="417">
        <v>5.4999033000000001E-3</v>
      </c>
      <c r="AE150" s="418">
        <v>1.2178294855000001E-2</v>
      </c>
      <c r="AF150" s="419">
        <v>2.052355182308794E-3</v>
      </c>
      <c r="AG150" s="417">
        <v>0.32004303360000003</v>
      </c>
      <c r="AH150" s="418">
        <v>0.48535145324000001</v>
      </c>
      <c r="AI150" s="419">
        <v>0.11022473996107861</v>
      </c>
      <c r="AJ150" s="417">
        <v>3.6881898500000003E-2</v>
      </c>
      <c r="AK150" s="418">
        <v>0.11282885753999999</v>
      </c>
      <c r="AL150" s="419">
        <v>1.8061423355526924E-2</v>
      </c>
      <c r="AM150" s="417">
        <v>0.24606411610000001</v>
      </c>
      <c r="AN150" s="418">
        <v>0.39075626550999998</v>
      </c>
      <c r="AO150" s="419">
        <v>4.3556039175893978E-2</v>
      </c>
      <c r="AP150" s="422"/>
      <c r="AQ150" s="423"/>
      <c r="AR150" s="423"/>
      <c r="AS150" s="417">
        <v>0.36764877829999998</v>
      </c>
      <c r="AT150" s="418">
        <v>0.58190045463999995</v>
      </c>
      <c r="AU150" s="424"/>
    </row>
    <row r="151" spans="1:47" x14ac:dyDescent="0.2">
      <c r="A151" s="231">
        <v>1978</v>
      </c>
      <c r="B151" s="232">
        <v>27</v>
      </c>
      <c r="C151" s="417">
        <v>77.791757230000002</v>
      </c>
      <c r="D151" s="418">
        <v>139.41890388850001</v>
      </c>
      <c r="E151" s="419">
        <v>44.707079045784859</v>
      </c>
      <c r="F151" s="417">
        <v>11.54146341</v>
      </c>
      <c r="G151" s="418">
        <v>17.841831966499999</v>
      </c>
      <c r="H151" s="419">
        <v>3.3014504697174973</v>
      </c>
      <c r="I151" s="417">
        <v>8.0176542800000004</v>
      </c>
      <c r="J151" s="418">
        <v>7.4665025724999996</v>
      </c>
      <c r="K151" s="419">
        <v>7.0599369282491136</v>
      </c>
      <c r="L151" s="420"/>
      <c r="M151" s="421"/>
      <c r="N151" s="419">
        <v>1.0266013223751246E-2</v>
      </c>
      <c r="O151" s="417">
        <v>2.5377440000000001E-2</v>
      </c>
      <c r="P151" s="418">
        <v>0.115548254</v>
      </c>
      <c r="Q151" s="419">
        <v>0.11164996418338861</v>
      </c>
      <c r="R151" s="422"/>
      <c r="S151" s="423"/>
      <c r="T151" s="419">
        <v>570.05463446198235</v>
      </c>
      <c r="U151" s="417">
        <v>8.3983146234380288E-2</v>
      </c>
      <c r="V151" s="418">
        <v>9.6190366683552839E-2</v>
      </c>
      <c r="W151" s="419">
        <v>0.10209542221388662</v>
      </c>
      <c r="X151" s="417">
        <v>2.5518120651806822E-2</v>
      </c>
      <c r="Y151" s="418">
        <v>2.9528585866261399E-2</v>
      </c>
      <c r="Z151" s="419">
        <v>0.10477802489110839</v>
      </c>
      <c r="AA151" s="417">
        <v>9.2711390199999993E-2</v>
      </c>
      <c r="AB151" s="418">
        <v>0.13736647035499999</v>
      </c>
      <c r="AC151" s="419">
        <v>4.17549911683033E-2</v>
      </c>
      <c r="AD151" s="417">
        <v>5.4999033000000001E-3</v>
      </c>
      <c r="AE151" s="418">
        <v>1.2178294855000001E-2</v>
      </c>
      <c r="AF151" s="419">
        <v>2.0615648898767202E-3</v>
      </c>
      <c r="AG151" s="417">
        <v>0.32004303360000003</v>
      </c>
      <c r="AH151" s="418">
        <v>0.48535145324000001</v>
      </c>
      <c r="AI151" s="419">
        <v>0.11070165100941676</v>
      </c>
      <c r="AJ151" s="417">
        <v>3.6881898500000003E-2</v>
      </c>
      <c r="AK151" s="418">
        <v>0.11282885753999999</v>
      </c>
      <c r="AL151" s="419">
        <v>1.8138387648501269E-2</v>
      </c>
      <c r="AM151" s="417">
        <v>0.24606411610000001</v>
      </c>
      <c r="AN151" s="418">
        <v>0.39075626550999998</v>
      </c>
      <c r="AO151" s="419">
        <v>4.3762871253177175E-2</v>
      </c>
      <c r="AP151" s="422"/>
      <c r="AQ151" s="423"/>
      <c r="AR151" s="423"/>
      <c r="AS151" s="417">
        <v>0.36764877829999998</v>
      </c>
      <c r="AT151" s="418">
        <v>0.58190045463999995</v>
      </c>
      <c r="AU151" s="424"/>
    </row>
    <row r="152" spans="1:47" x14ac:dyDescent="0.2">
      <c r="A152" s="231">
        <v>1978</v>
      </c>
      <c r="B152" s="232">
        <v>28</v>
      </c>
      <c r="C152" s="417">
        <v>77.791757230000002</v>
      </c>
      <c r="D152" s="418">
        <v>139.41890388850001</v>
      </c>
      <c r="E152" s="419">
        <v>44.892662375893742</v>
      </c>
      <c r="F152" s="417">
        <v>11.54146341</v>
      </c>
      <c r="G152" s="418">
        <v>17.841831966499999</v>
      </c>
      <c r="H152" s="419">
        <v>3.3136092358055866</v>
      </c>
      <c r="I152" s="417">
        <v>8.0176542800000004</v>
      </c>
      <c r="J152" s="418">
        <v>7.4665025724999996</v>
      </c>
      <c r="K152" s="419">
        <v>7.0743832187445603</v>
      </c>
      <c r="L152" s="420"/>
      <c r="M152" s="421"/>
      <c r="N152" s="419">
        <v>1.0272640505024612E-2</v>
      </c>
      <c r="O152" s="417">
        <v>2.5377440000000001E-2</v>
      </c>
      <c r="P152" s="418">
        <v>0.115548254</v>
      </c>
      <c r="Q152" s="419">
        <v>0.11192484635535892</v>
      </c>
      <c r="R152" s="422"/>
      <c r="S152" s="423"/>
      <c r="T152" s="419">
        <v>570.13221581252503</v>
      </c>
      <c r="U152" s="417">
        <v>8.3983146234380288E-2</v>
      </c>
      <c r="V152" s="418">
        <v>9.6190366683552839E-2</v>
      </c>
      <c r="W152" s="419">
        <v>0.1026358517784953</v>
      </c>
      <c r="X152" s="417">
        <v>2.5518120651806822E-2</v>
      </c>
      <c r="Y152" s="418">
        <v>2.9528585866261399E-2</v>
      </c>
      <c r="Z152" s="419">
        <v>0.10537175665946094</v>
      </c>
      <c r="AA152" s="417">
        <v>9.2711390199999993E-2</v>
      </c>
      <c r="AB152" s="418">
        <v>0.13736647035499999</v>
      </c>
      <c r="AC152" s="419">
        <v>4.2026651578683072E-2</v>
      </c>
      <c r="AD152" s="417">
        <v>5.4999033000000001E-3</v>
      </c>
      <c r="AE152" s="418">
        <v>1.2178294855000001E-2</v>
      </c>
      <c r="AF152" s="419">
        <v>2.0691511128335636E-3</v>
      </c>
      <c r="AG152" s="417">
        <v>0.32004303360000003</v>
      </c>
      <c r="AH152" s="418">
        <v>0.48535145324000001</v>
      </c>
      <c r="AI152" s="419">
        <v>0.11108656140071541</v>
      </c>
      <c r="AJ152" s="417">
        <v>3.6881898500000003E-2</v>
      </c>
      <c r="AK152" s="418">
        <v>0.11282885753999999</v>
      </c>
      <c r="AL152" s="419">
        <v>1.8199783478395518E-2</v>
      </c>
      <c r="AM152" s="417">
        <v>0.24606411610000001</v>
      </c>
      <c r="AN152" s="418">
        <v>0.39075626550999998</v>
      </c>
      <c r="AO152" s="419">
        <v>4.3940777273192524E-2</v>
      </c>
      <c r="AP152" s="422"/>
      <c r="AQ152" s="423"/>
      <c r="AR152" s="423"/>
      <c r="AS152" s="417">
        <v>0.36764877829999998</v>
      </c>
      <c r="AT152" s="418">
        <v>0.58190045463999995</v>
      </c>
      <c r="AU152" s="424"/>
    </row>
    <row r="153" spans="1:47" x14ac:dyDescent="0.2">
      <c r="A153" s="231">
        <v>1978</v>
      </c>
      <c r="B153" s="232">
        <v>29</v>
      </c>
      <c r="C153" s="417">
        <v>77.791757230000002</v>
      </c>
      <c r="D153" s="418">
        <v>139.41890388850001</v>
      </c>
      <c r="E153" s="419">
        <v>45.048426629736348</v>
      </c>
      <c r="F153" s="417">
        <v>11.54146341</v>
      </c>
      <c r="G153" s="418">
        <v>17.841831966499999</v>
      </c>
      <c r="H153" s="419">
        <v>3.3246726212101327</v>
      </c>
      <c r="I153" s="417">
        <v>8.0176542800000004</v>
      </c>
      <c r="J153" s="418">
        <v>7.4665025724999996</v>
      </c>
      <c r="K153" s="419">
        <v>7.088502013671012</v>
      </c>
      <c r="L153" s="420"/>
      <c r="M153" s="421"/>
      <c r="N153" s="419">
        <v>1.0279341544327763E-2</v>
      </c>
      <c r="O153" s="417">
        <v>2.5377440000000001E-2</v>
      </c>
      <c r="P153" s="418">
        <v>0.115548254</v>
      </c>
      <c r="Q153" s="419">
        <v>0.11217655920796445</v>
      </c>
      <c r="R153" s="422"/>
      <c r="S153" s="423"/>
      <c r="T153" s="419">
        <v>570.10871189712611</v>
      </c>
      <c r="U153" s="417">
        <v>8.3983146234380288E-2</v>
      </c>
      <c r="V153" s="418">
        <v>9.6190366683552839E-2</v>
      </c>
      <c r="W153" s="419">
        <v>0.10314940337079503</v>
      </c>
      <c r="X153" s="417">
        <v>2.5518120651806822E-2</v>
      </c>
      <c r="Y153" s="418">
        <v>2.9528585866261399E-2</v>
      </c>
      <c r="Z153" s="419">
        <v>0.10591545141129403</v>
      </c>
      <c r="AA153" s="417">
        <v>9.2711390199999993E-2</v>
      </c>
      <c r="AB153" s="418">
        <v>0.13736647035499999</v>
      </c>
      <c r="AC153" s="419">
        <v>4.2356326069816957E-2</v>
      </c>
      <c r="AD153" s="417">
        <v>5.4999033000000001E-3</v>
      </c>
      <c r="AE153" s="418">
        <v>1.2178294855000001E-2</v>
      </c>
      <c r="AF153" s="419">
        <v>2.0760426723002027E-3</v>
      </c>
      <c r="AG153" s="417">
        <v>0.32004303360000003</v>
      </c>
      <c r="AH153" s="418">
        <v>0.48535145324000001</v>
      </c>
      <c r="AI153" s="419">
        <v>0.11142267028306133</v>
      </c>
      <c r="AJ153" s="417">
        <v>3.6881898500000003E-2</v>
      </c>
      <c r="AK153" s="418">
        <v>0.11282885753999999</v>
      </c>
      <c r="AL153" s="419">
        <v>1.8252339179066848E-2</v>
      </c>
      <c r="AM153" s="417">
        <v>0.24606411610000001</v>
      </c>
      <c r="AN153" s="418">
        <v>0.39075626550999998</v>
      </c>
      <c r="AO153" s="419">
        <v>4.411487782738692E-2</v>
      </c>
      <c r="AP153" s="422"/>
      <c r="AQ153" s="423"/>
      <c r="AR153" s="423"/>
      <c r="AS153" s="417">
        <v>0.36764877829999998</v>
      </c>
      <c r="AT153" s="418">
        <v>0.58190045463999995</v>
      </c>
      <c r="AU153" s="424"/>
    </row>
    <row r="154" spans="1:47" x14ac:dyDescent="0.2">
      <c r="A154" s="231">
        <v>1978</v>
      </c>
      <c r="B154" s="232">
        <v>30</v>
      </c>
      <c r="C154" s="417">
        <v>77.791757230000002</v>
      </c>
      <c r="D154" s="418">
        <v>139.41890388850001</v>
      </c>
      <c r="E154" s="419">
        <v>45.19594803307475</v>
      </c>
      <c r="F154" s="417">
        <v>11.54146341</v>
      </c>
      <c r="G154" s="418">
        <v>17.841831966499999</v>
      </c>
      <c r="H154" s="419">
        <v>3.3350274434344991</v>
      </c>
      <c r="I154" s="417">
        <v>8.0176542800000004</v>
      </c>
      <c r="J154" s="418">
        <v>7.4665025724999996</v>
      </c>
      <c r="K154" s="419">
        <v>7.1014284749685448</v>
      </c>
      <c r="L154" s="420"/>
      <c r="M154" s="421"/>
      <c r="N154" s="419">
        <v>1.0285446300619647E-2</v>
      </c>
      <c r="O154" s="417">
        <v>2.5377440000000001E-2</v>
      </c>
      <c r="P154" s="418">
        <v>0.115548254</v>
      </c>
      <c r="Q154" s="419">
        <v>0.11241013831676262</v>
      </c>
      <c r="R154" s="422"/>
      <c r="S154" s="423"/>
      <c r="T154" s="419">
        <v>570.07616759697589</v>
      </c>
      <c r="U154" s="417">
        <v>8.3983146234380288E-2</v>
      </c>
      <c r="V154" s="418">
        <v>9.6190366683552839E-2</v>
      </c>
      <c r="W154" s="419">
        <v>0.10362356973215907</v>
      </c>
      <c r="X154" s="417">
        <v>2.5518120651806822E-2</v>
      </c>
      <c r="Y154" s="418">
        <v>2.9528585866261399E-2</v>
      </c>
      <c r="Z154" s="419">
        <v>0.10641969145479133</v>
      </c>
      <c r="AA154" s="417">
        <v>9.2711390199999993E-2</v>
      </c>
      <c r="AB154" s="418">
        <v>0.13736647035499999</v>
      </c>
      <c r="AC154" s="419">
        <v>4.2644640423055442E-2</v>
      </c>
      <c r="AD154" s="417">
        <v>5.4999033000000001E-3</v>
      </c>
      <c r="AE154" s="418">
        <v>1.2178294855000001E-2</v>
      </c>
      <c r="AF154" s="419">
        <v>2.082503549009978E-3</v>
      </c>
      <c r="AG154" s="417">
        <v>0.32004303360000003</v>
      </c>
      <c r="AH154" s="418">
        <v>0.48535145324000001</v>
      </c>
      <c r="AI154" s="419">
        <v>0.11174131666588173</v>
      </c>
      <c r="AJ154" s="417">
        <v>3.6881898500000003E-2</v>
      </c>
      <c r="AK154" s="418">
        <v>0.11282885753999999</v>
      </c>
      <c r="AL154" s="419">
        <v>1.8302468496228963E-2</v>
      </c>
      <c r="AM154" s="417">
        <v>0.24606411610000001</v>
      </c>
      <c r="AN154" s="418">
        <v>0.39075626550999998</v>
      </c>
      <c r="AO154" s="419">
        <v>4.4274957781919221E-2</v>
      </c>
      <c r="AP154" s="422"/>
      <c r="AQ154" s="423"/>
      <c r="AR154" s="423"/>
      <c r="AS154" s="417">
        <v>0</v>
      </c>
      <c r="AT154" s="418">
        <v>0</v>
      </c>
      <c r="AU154" s="424"/>
    </row>
    <row r="155" spans="1:47" x14ac:dyDescent="0.2">
      <c r="A155" s="231">
        <v>1978</v>
      </c>
      <c r="B155" s="232">
        <v>31</v>
      </c>
      <c r="C155" s="417">
        <v>77.791757230000002</v>
      </c>
      <c r="D155" s="418">
        <v>139.41890388850001</v>
      </c>
      <c r="E155" s="419">
        <v>43.745102822787821</v>
      </c>
      <c r="F155" s="417">
        <v>11.54146341</v>
      </c>
      <c r="G155" s="418">
        <v>17.841831966499999</v>
      </c>
      <c r="H155" s="419">
        <v>3.209236649579791</v>
      </c>
      <c r="I155" s="417">
        <v>8.0176542800000004</v>
      </c>
      <c r="J155" s="418">
        <v>7.4665025724999996</v>
      </c>
      <c r="K155" s="419">
        <v>6.9928070707322529</v>
      </c>
      <c r="L155" s="420"/>
      <c r="M155" s="421"/>
      <c r="N155" s="419">
        <v>3.7066074493837101E-3</v>
      </c>
      <c r="O155" s="417">
        <v>2.5377440000000001E-2</v>
      </c>
      <c r="P155" s="418">
        <v>0.115548254</v>
      </c>
      <c r="Q155" s="419">
        <v>0.11223219345787647</v>
      </c>
      <c r="R155" s="422"/>
      <c r="S155" s="423"/>
      <c r="T155" s="419">
        <v>570.04801585504458</v>
      </c>
      <c r="U155" s="417">
        <v>8.3983146234380288E-2</v>
      </c>
      <c r="V155" s="418">
        <v>9.6190366683552839E-2</v>
      </c>
      <c r="W155" s="419">
        <v>0.10193042637454454</v>
      </c>
      <c r="X155" s="417">
        <v>2.5518120651806822E-2</v>
      </c>
      <c r="Y155" s="418">
        <v>2.9528585866261399E-2</v>
      </c>
      <c r="Z155" s="419">
        <v>0.10688113699878544</v>
      </c>
      <c r="AA155" s="417">
        <v>9.2711390199999993E-2</v>
      </c>
      <c r="AB155" s="418">
        <v>0.13736647035499999</v>
      </c>
      <c r="AC155" s="419">
        <v>4.4037136412564654E-2</v>
      </c>
      <c r="AD155" s="417">
        <v>5.4999033000000001E-3</v>
      </c>
      <c r="AE155" s="418">
        <v>1.2178294855000001E-2</v>
      </c>
      <c r="AF155" s="419">
        <v>2.0039502352463563E-3</v>
      </c>
      <c r="AG155" s="417">
        <v>0.32004303360000003</v>
      </c>
      <c r="AH155" s="418">
        <v>0.48535145324000001</v>
      </c>
      <c r="AI155" s="419">
        <v>0.10445395033631891</v>
      </c>
      <c r="AJ155" s="417">
        <v>3.6881898500000003E-2</v>
      </c>
      <c r="AK155" s="418">
        <v>0.11282885753999999</v>
      </c>
      <c r="AL155" s="419">
        <v>1.7347163314707911E-2</v>
      </c>
      <c r="AM155" s="417">
        <v>0.24606411610000001</v>
      </c>
      <c r="AN155" s="418">
        <v>0.39075626550999998</v>
      </c>
      <c r="AO155" s="419">
        <v>4.3683099322308565E-2</v>
      </c>
      <c r="AP155" s="422"/>
      <c r="AQ155" s="423"/>
      <c r="AR155" s="423"/>
      <c r="AS155" s="417">
        <v>0</v>
      </c>
      <c r="AT155" s="418">
        <v>0</v>
      </c>
      <c r="AU155" s="424"/>
    </row>
    <row r="156" spans="1:47" x14ac:dyDescent="0.2">
      <c r="A156" s="231">
        <v>1978</v>
      </c>
      <c r="B156" s="232">
        <v>32</v>
      </c>
      <c r="C156" s="417">
        <v>77.791757230000002</v>
      </c>
      <c r="D156" s="418">
        <v>139.41890388850001</v>
      </c>
      <c r="E156" s="419">
        <v>43.745102822787821</v>
      </c>
      <c r="F156" s="417">
        <v>11.54146341</v>
      </c>
      <c r="G156" s="418">
        <v>17.841831966499999</v>
      </c>
      <c r="H156" s="419">
        <v>3.209236649579791</v>
      </c>
      <c r="I156" s="417">
        <v>8.0176542800000004</v>
      </c>
      <c r="J156" s="418">
        <v>7.4665025724999996</v>
      </c>
      <c r="K156" s="419">
        <v>6.9928070707322529</v>
      </c>
      <c r="L156" s="420"/>
      <c r="M156" s="421"/>
      <c r="N156" s="419">
        <v>3.7066074493837101E-3</v>
      </c>
      <c r="O156" s="417">
        <v>2.5377440000000001E-2</v>
      </c>
      <c r="P156" s="418">
        <v>0.115548254</v>
      </c>
      <c r="Q156" s="419">
        <v>0.11223219345787647</v>
      </c>
      <c r="R156" s="425"/>
      <c r="S156" s="426"/>
      <c r="T156" s="419">
        <v>570.04801585504458</v>
      </c>
      <c r="U156" s="417">
        <v>8.3983146234380288E-2</v>
      </c>
      <c r="V156" s="418">
        <v>9.6190366683552839E-2</v>
      </c>
      <c r="W156" s="419">
        <v>0.10193042637454454</v>
      </c>
      <c r="X156" s="417">
        <v>2.5518120651806822E-2</v>
      </c>
      <c r="Y156" s="418">
        <v>2.9528585866261399E-2</v>
      </c>
      <c r="Z156" s="419">
        <v>0.10688113699878544</v>
      </c>
      <c r="AA156" s="417">
        <v>9.2711390199999993E-2</v>
      </c>
      <c r="AB156" s="418">
        <v>0.13736647035499999</v>
      </c>
      <c r="AC156" s="419">
        <v>4.4037136412564654E-2</v>
      </c>
      <c r="AD156" s="417">
        <v>5.4999033000000001E-3</v>
      </c>
      <c r="AE156" s="418">
        <v>1.2178294855000001E-2</v>
      </c>
      <c r="AF156" s="419">
        <v>2.0039502352463563E-3</v>
      </c>
      <c r="AG156" s="417">
        <v>0.32004303360000003</v>
      </c>
      <c r="AH156" s="418">
        <v>0.48535145324000001</v>
      </c>
      <c r="AI156" s="419">
        <v>0.10445395033631891</v>
      </c>
      <c r="AJ156" s="417">
        <v>3.6881898500000003E-2</v>
      </c>
      <c r="AK156" s="418">
        <v>0.11282885753999999</v>
      </c>
      <c r="AL156" s="419">
        <v>1.7347163314707911E-2</v>
      </c>
      <c r="AM156" s="417">
        <v>0.24606411610000001</v>
      </c>
      <c r="AN156" s="418">
        <v>0.39075626550999998</v>
      </c>
      <c r="AO156" s="419">
        <v>4.3683099322308565E-2</v>
      </c>
      <c r="AP156" s="425"/>
      <c r="AQ156" s="426"/>
      <c r="AR156" s="426"/>
      <c r="AS156" s="417">
        <v>0</v>
      </c>
      <c r="AT156" s="418">
        <v>0</v>
      </c>
      <c r="AU156" s="427"/>
    </row>
    <row r="157" spans="1:47" x14ac:dyDescent="0.2">
      <c r="A157" s="231">
        <v>1978</v>
      </c>
      <c r="B157" s="232">
        <v>33</v>
      </c>
      <c r="C157" s="417">
        <v>77.791757230000002</v>
      </c>
      <c r="D157" s="418">
        <v>139.41890388850001</v>
      </c>
      <c r="E157" s="419">
        <v>43.745102822787821</v>
      </c>
      <c r="F157" s="417">
        <v>11.54146341</v>
      </c>
      <c r="G157" s="418">
        <v>17.841831966499999</v>
      </c>
      <c r="H157" s="419">
        <v>3.209236649579791</v>
      </c>
      <c r="I157" s="417">
        <v>8.0176542800000004</v>
      </c>
      <c r="J157" s="418">
        <v>7.4665025724999996</v>
      </c>
      <c r="K157" s="419">
        <v>6.9928070707322529</v>
      </c>
      <c r="L157" s="420"/>
      <c r="M157" s="421"/>
      <c r="N157" s="419">
        <v>3.7066074493837101E-3</v>
      </c>
      <c r="O157" s="417">
        <v>2.5377440000000001E-2</v>
      </c>
      <c r="P157" s="418">
        <v>0.115548254</v>
      </c>
      <c r="Q157" s="419">
        <v>0.11223219345787647</v>
      </c>
      <c r="R157" s="425"/>
      <c r="S157" s="426"/>
      <c r="T157" s="419">
        <v>570.04801585504458</v>
      </c>
      <c r="U157" s="417">
        <v>8.3983146234380288E-2</v>
      </c>
      <c r="V157" s="418">
        <v>9.6190366683552839E-2</v>
      </c>
      <c r="W157" s="419">
        <v>0.10193042637454454</v>
      </c>
      <c r="X157" s="417">
        <v>2.5518120651806822E-2</v>
      </c>
      <c r="Y157" s="418">
        <v>2.9528585866261399E-2</v>
      </c>
      <c r="Z157" s="419">
        <v>0.10688113699878544</v>
      </c>
      <c r="AA157" s="417">
        <v>9.2711390199999993E-2</v>
      </c>
      <c r="AB157" s="418">
        <v>0.13736647035499999</v>
      </c>
      <c r="AC157" s="419">
        <v>4.4037136412564654E-2</v>
      </c>
      <c r="AD157" s="417">
        <v>5.4999033000000001E-3</v>
      </c>
      <c r="AE157" s="418">
        <v>1.2178294855000001E-2</v>
      </c>
      <c r="AF157" s="419">
        <v>2.0039502352463563E-3</v>
      </c>
      <c r="AG157" s="417">
        <v>0.32004303360000003</v>
      </c>
      <c r="AH157" s="418">
        <v>0.48535145324000001</v>
      </c>
      <c r="AI157" s="419">
        <v>0.10445395033631891</v>
      </c>
      <c r="AJ157" s="417">
        <v>3.6881898500000003E-2</v>
      </c>
      <c r="AK157" s="418">
        <v>0.11282885753999999</v>
      </c>
      <c r="AL157" s="419">
        <v>1.7347163314707911E-2</v>
      </c>
      <c r="AM157" s="417">
        <v>0.24606411610000001</v>
      </c>
      <c r="AN157" s="418">
        <v>0.39075626550999998</v>
      </c>
      <c r="AO157" s="419">
        <v>4.3683099322308565E-2</v>
      </c>
      <c r="AP157" s="425"/>
      <c r="AQ157" s="426"/>
      <c r="AR157" s="426"/>
      <c r="AS157" s="417">
        <v>0</v>
      </c>
      <c r="AT157" s="418">
        <v>0</v>
      </c>
      <c r="AU157" s="427"/>
    </row>
    <row r="158" spans="1:47" x14ac:dyDescent="0.2">
      <c r="A158" s="231">
        <v>1978</v>
      </c>
      <c r="B158" s="232">
        <v>34</v>
      </c>
      <c r="C158" s="417">
        <v>77.791757230000002</v>
      </c>
      <c r="D158" s="418">
        <v>139.41890388850001</v>
      </c>
      <c r="E158" s="419">
        <v>43.745102822787821</v>
      </c>
      <c r="F158" s="417">
        <v>11.54146341</v>
      </c>
      <c r="G158" s="418">
        <v>17.841831966499999</v>
      </c>
      <c r="H158" s="419">
        <v>3.209236649579791</v>
      </c>
      <c r="I158" s="417">
        <v>8.0176542800000004</v>
      </c>
      <c r="J158" s="418">
        <v>7.4665025724999996</v>
      </c>
      <c r="K158" s="419">
        <v>6.9928070707322529</v>
      </c>
      <c r="L158" s="420"/>
      <c r="M158" s="421"/>
      <c r="N158" s="419">
        <v>3.7066074493837101E-3</v>
      </c>
      <c r="O158" s="417">
        <v>2.5377440000000001E-2</v>
      </c>
      <c r="P158" s="418">
        <v>0.115548254</v>
      </c>
      <c r="Q158" s="419">
        <v>0.11223219345787647</v>
      </c>
      <c r="R158" s="425"/>
      <c r="S158" s="426"/>
      <c r="T158" s="419">
        <v>570.04801585504458</v>
      </c>
      <c r="U158" s="417">
        <v>8.3983146234380288E-2</v>
      </c>
      <c r="V158" s="418">
        <v>9.6190366683552839E-2</v>
      </c>
      <c r="W158" s="419">
        <v>0.10193042637454454</v>
      </c>
      <c r="X158" s="417">
        <v>2.5518120651806822E-2</v>
      </c>
      <c r="Y158" s="418">
        <v>2.9528585866261399E-2</v>
      </c>
      <c r="Z158" s="419">
        <v>0.10688113699878544</v>
      </c>
      <c r="AA158" s="417">
        <v>9.2711390199999993E-2</v>
      </c>
      <c r="AB158" s="418">
        <v>0.13736647035499999</v>
      </c>
      <c r="AC158" s="419">
        <v>4.4037136412564654E-2</v>
      </c>
      <c r="AD158" s="417">
        <v>5.4999033000000001E-3</v>
      </c>
      <c r="AE158" s="418">
        <v>1.2178294855000001E-2</v>
      </c>
      <c r="AF158" s="419">
        <v>2.0039502352463563E-3</v>
      </c>
      <c r="AG158" s="417">
        <v>0.32004303360000003</v>
      </c>
      <c r="AH158" s="418">
        <v>0.48535145324000001</v>
      </c>
      <c r="AI158" s="419">
        <v>0.10445395033631891</v>
      </c>
      <c r="AJ158" s="417">
        <v>3.6881898500000003E-2</v>
      </c>
      <c r="AK158" s="418">
        <v>0.11282885753999999</v>
      </c>
      <c r="AL158" s="419">
        <v>1.7347163314707911E-2</v>
      </c>
      <c r="AM158" s="417">
        <v>0.24606411610000001</v>
      </c>
      <c r="AN158" s="418">
        <v>0.39075626550999998</v>
      </c>
      <c r="AO158" s="419">
        <v>4.3683099322308565E-2</v>
      </c>
      <c r="AP158" s="425"/>
      <c r="AQ158" s="426"/>
      <c r="AR158" s="426"/>
      <c r="AS158" s="417">
        <v>0</v>
      </c>
      <c r="AT158" s="418">
        <v>0</v>
      </c>
      <c r="AU158" s="427"/>
    </row>
    <row r="159" spans="1:47" x14ac:dyDescent="0.2">
      <c r="A159" s="231">
        <v>1978</v>
      </c>
      <c r="B159" s="232">
        <v>35</v>
      </c>
      <c r="C159" s="417">
        <v>77.791757230000002</v>
      </c>
      <c r="D159" s="418">
        <v>139.41890388850001</v>
      </c>
      <c r="E159" s="419">
        <v>43.745102822787821</v>
      </c>
      <c r="F159" s="417">
        <v>11.54146341</v>
      </c>
      <c r="G159" s="418">
        <v>17.841831966499999</v>
      </c>
      <c r="H159" s="419">
        <v>3.209236649579791</v>
      </c>
      <c r="I159" s="417">
        <v>8.0176542800000004</v>
      </c>
      <c r="J159" s="418">
        <v>7.4665025724999996</v>
      </c>
      <c r="K159" s="419">
        <v>6.9928070707322529</v>
      </c>
      <c r="L159" s="420"/>
      <c r="M159" s="421"/>
      <c r="N159" s="419">
        <v>3.7066074493837101E-3</v>
      </c>
      <c r="O159" s="417">
        <v>2.5377440000000001E-2</v>
      </c>
      <c r="P159" s="418">
        <v>0.115548254</v>
      </c>
      <c r="Q159" s="419">
        <v>0.11223219345787647</v>
      </c>
      <c r="R159" s="425"/>
      <c r="S159" s="426"/>
      <c r="T159" s="419">
        <v>570.04801585504458</v>
      </c>
      <c r="U159" s="417">
        <v>8.3983146234380288E-2</v>
      </c>
      <c r="V159" s="418">
        <v>9.6190366683552839E-2</v>
      </c>
      <c r="W159" s="419">
        <v>0.10193042637454454</v>
      </c>
      <c r="X159" s="417">
        <v>2.5518120651806822E-2</v>
      </c>
      <c r="Y159" s="418">
        <v>2.9528585866261399E-2</v>
      </c>
      <c r="Z159" s="419">
        <v>0.10688113699878544</v>
      </c>
      <c r="AA159" s="417">
        <v>9.2711390199999993E-2</v>
      </c>
      <c r="AB159" s="418">
        <v>0.13736647035499999</v>
      </c>
      <c r="AC159" s="419">
        <v>4.4037136412564654E-2</v>
      </c>
      <c r="AD159" s="417">
        <v>5.4999033000000001E-3</v>
      </c>
      <c r="AE159" s="418">
        <v>1.2178294855000001E-2</v>
      </c>
      <c r="AF159" s="419">
        <v>2.0039502352463563E-3</v>
      </c>
      <c r="AG159" s="417">
        <v>0.32004303360000003</v>
      </c>
      <c r="AH159" s="418">
        <v>0.48535145324000001</v>
      </c>
      <c r="AI159" s="419">
        <v>0.10445395033631891</v>
      </c>
      <c r="AJ159" s="417">
        <v>3.6881898500000003E-2</v>
      </c>
      <c r="AK159" s="418">
        <v>0.11282885753999999</v>
      </c>
      <c r="AL159" s="419">
        <v>1.7347163314707911E-2</v>
      </c>
      <c r="AM159" s="417">
        <v>0.24606411610000001</v>
      </c>
      <c r="AN159" s="418">
        <v>0.39075626550999998</v>
      </c>
      <c r="AO159" s="419">
        <v>4.3683099322308565E-2</v>
      </c>
      <c r="AP159" s="425"/>
      <c r="AQ159" s="426"/>
      <c r="AR159" s="426"/>
      <c r="AS159" s="417">
        <v>0</v>
      </c>
      <c r="AT159" s="418">
        <v>0</v>
      </c>
      <c r="AU159" s="427"/>
    </row>
    <row r="160" spans="1:47" x14ac:dyDescent="0.2">
      <c r="A160" s="231">
        <v>1978</v>
      </c>
      <c r="B160" s="232">
        <v>36</v>
      </c>
      <c r="C160" s="417">
        <v>77.791757230000002</v>
      </c>
      <c r="D160" s="418">
        <v>139.41890388850001</v>
      </c>
      <c r="E160" s="419">
        <v>43.745102822787821</v>
      </c>
      <c r="F160" s="417">
        <v>11.54146341</v>
      </c>
      <c r="G160" s="418">
        <v>17.841831966499999</v>
      </c>
      <c r="H160" s="419">
        <v>3.209236649579791</v>
      </c>
      <c r="I160" s="417">
        <v>8.0176542800000004</v>
      </c>
      <c r="J160" s="418">
        <v>7.4665025724999996</v>
      </c>
      <c r="K160" s="419">
        <v>6.9928070707322529</v>
      </c>
      <c r="L160" s="420"/>
      <c r="M160" s="421"/>
      <c r="N160" s="419">
        <v>3.7066074493837101E-3</v>
      </c>
      <c r="O160" s="417">
        <v>2.5377440000000001E-2</v>
      </c>
      <c r="P160" s="418">
        <v>0.115548254</v>
      </c>
      <c r="Q160" s="419">
        <v>0.11223219345787647</v>
      </c>
      <c r="R160" s="425"/>
      <c r="S160" s="426"/>
      <c r="T160" s="419">
        <v>570.04801585504458</v>
      </c>
      <c r="U160" s="417">
        <v>8.3983146234380288E-2</v>
      </c>
      <c r="V160" s="418">
        <v>9.6190366683552839E-2</v>
      </c>
      <c r="W160" s="419">
        <v>0.10193042637454454</v>
      </c>
      <c r="X160" s="417">
        <v>2.5518120651806822E-2</v>
      </c>
      <c r="Y160" s="418">
        <v>2.9528585866261399E-2</v>
      </c>
      <c r="Z160" s="419">
        <v>0.10688113699878544</v>
      </c>
      <c r="AA160" s="417">
        <v>9.2711390199999993E-2</v>
      </c>
      <c r="AB160" s="418">
        <v>0.13736647035499999</v>
      </c>
      <c r="AC160" s="419">
        <v>4.4037136412564654E-2</v>
      </c>
      <c r="AD160" s="417">
        <v>5.4999033000000001E-3</v>
      </c>
      <c r="AE160" s="418">
        <v>1.2178294855000001E-2</v>
      </c>
      <c r="AF160" s="419">
        <v>2.0039502352463563E-3</v>
      </c>
      <c r="AG160" s="417">
        <v>0.32004303360000003</v>
      </c>
      <c r="AH160" s="418">
        <v>0.48535145324000001</v>
      </c>
      <c r="AI160" s="419">
        <v>0.10445395033631891</v>
      </c>
      <c r="AJ160" s="417">
        <v>3.6881898500000003E-2</v>
      </c>
      <c r="AK160" s="418">
        <v>0.11282885753999999</v>
      </c>
      <c r="AL160" s="419">
        <v>1.7347163314707911E-2</v>
      </c>
      <c r="AM160" s="417">
        <v>0.24606411610000001</v>
      </c>
      <c r="AN160" s="418">
        <v>0.39075626550999998</v>
      </c>
      <c r="AO160" s="419">
        <v>4.3683099322308565E-2</v>
      </c>
      <c r="AP160" s="425"/>
      <c r="AQ160" s="426"/>
      <c r="AR160" s="426"/>
      <c r="AS160" s="417">
        <v>0</v>
      </c>
      <c r="AT160" s="418">
        <v>0</v>
      </c>
      <c r="AU160" s="427"/>
    </row>
    <row r="161" spans="1:47" x14ac:dyDescent="0.2">
      <c r="A161" s="231">
        <v>1978</v>
      </c>
      <c r="B161" s="232">
        <v>37</v>
      </c>
      <c r="C161" s="417">
        <v>77.791757230000002</v>
      </c>
      <c r="D161" s="418">
        <v>139.41890388850001</v>
      </c>
      <c r="E161" s="419">
        <v>43.745102822787821</v>
      </c>
      <c r="F161" s="417">
        <v>11.54146341</v>
      </c>
      <c r="G161" s="418">
        <v>17.841831966499999</v>
      </c>
      <c r="H161" s="419">
        <v>3.209236649579791</v>
      </c>
      <c r="I161" s="417">
        <v>8.0176542800000004</v>
      </c>
      <c r="J161" s="418">
        <v>7.4665025724999996</v>
      </c>
      <c r="K161" s="419">
        <v>6.9928070707322529</v>
      </c>
      <c r="L161" s="420"/>
      <c r="M161" s="421"/>
      <c r="N161" s="419">
        <v>3.7066074493837101E-3</v>
      </c>
      <c r="O161" s="417">
        <v>2.5377440000000001E-2</v>
      </c>
      <c r="P161" s="418">
        <v>0.115548254</v>
      </c>
      <c r="Q161" s="419">
        <v>0.11223219345787647</v>
      </c>
      <c r="R161" s="425"/>
      <c r="S161" s="426"/>
      <c r="T161" s="419">
        <v>570.04801585504458</v>
      </c>
      <c r="U161" s="417">
        <v>8.3983146234380288E-2</v>
      </c>
      <c r="V161" s="418">
        <v>9.6190366683552839E-2</v>
      </c>
      <c r="W161" s="419">
        <v>0.10193042637454454</v>
      </c>
      <c r="X161" s="417">
        <v>2.5518120651806822E-2</v>
      </c>
      <c r="Y161" s="418">
        <v>2.9528585866261399E-2</v>
      </c>
      <c r="Z161" s="419">
        <v>0.10688113699878544</v>
      </c>
      <c r="AA161" s="417">
        <v>9.2711390199999993E-2</v>
      </c>
      <c r="AB161" s="418">
        <v>0.13736647035499999</v>
      </c>
      <c r="AC161" s="419">
        <v>4.4037136412564654E-2</v>
      </c>
      <c r="AD161" s="417">
        <v>5.4999033000000001E-3</v>
      </c>
      <c r="AE161" s="418">
        <v>1.2178294855000001E-2</v>
      </c>
      <c r="AF161" s="419">
        <v>2.0039502352463563E-3</v>
      </c>
      <c r="AG161" s="417">
        <v>0.32004303360000003</v>
      </c>
      <c r="AH161" s="418">
        <v>0.48535145324000001</v>
      </c>
      <c r="AI161" s="419">
        <v>0.10445395033631891</v>
      </c>
      <c r="AJ161" s="417">
        <v>3.6881898500000003E-2</v>
      </c>
      <c r="AK161" s="418">
        <v>0.11282885753999999</v>
      </c>
      <c r="AL161" s="419">
        <v>1.7347163314707911E-2</v>
      </c>
      <c r="AM161" s="417">
        <v>0.24606411610000001</v>
      </c>
      <c r="AN161" s="418">
        <v>0.39075626550999998</v>
      </c>
      <c r="AO161" s="419">
        <v>4.3683099322308565E-2</v>
      </c>
      <c r="AP161" s="425"/>
      <c r="AQ161" s="426"/>
      <c r="AR161" s="426"/>
      <c r="AS161" s="417">
        <v>0</v>
      </c>
      <c r="AT161" s="418">
        <v>0</v>
      </c>
      <c r="AU161" s="427"/>
    </row>
    <row r="162" spans="1:47" x14ac:dyDescent="0.2">
      <c r="A162" s="231">
        <v>1978</v>
      </c>
      <c r="B162" s="232">
        <v>38</v>
      </c>
      <c r="C162" s="417">
        <v>77.791757230000002</v>
      </c>
      <c r="D162" s="418">
        <v>139.41890388850001</v>
      </c>
      <c r="E162" s="419">
        <v>43.745102822787821</v>
      </c>
      <c r="F162" s="417">
        <v>11.54146341</v>
      </c>
      <c r="G162" s="418">
        <v>17.841831966499999</v>
      </c>
      <c r="H162" s="419">
        <v>3.209236649579791</v>
      </c>
      <c r="I162" s="417">
        <v>8.0176542800000004</v>
      </c>
      <c r="J162" s="418">
        <v>7.4665025724999996</v>
      </c>
      <c r="K162" s="419">
        <v>6.9928070707322529</v>
      </c>
      <c r="L162" s="420"/>
      <c r="M162" s="421"/>
      <c r="N162" s="419">
        <v>3.7066074493837101E-3</v>
      </c>
      <c r="O162" s="417">
        <v>2.5377440000000001E-2</v>
      </c>
      <c r="P162" s="418">
        <v>0.115548254</v>
      </c>
      <c r="Q162" s="419">
        <v>0.11223219345787647</v>
      </c>
      <c r="R162" s="425"/>
      <c r="S162" s="426"/>
      <c r="T162" s="419">
        <v>570.04801585504458</v>
      </c>
      <c r="U162" s="417">
        <v>8.3983146234380288E-2</v>
      </c>
      <c r="V162" s="418">
        <v>9.6190366683552839E-2</v>
      </c>
      <c r="W162" s="419">
        <v>0.10193042637454454</v>
      </c>
      <c r="X162" s="417">
        <v>2.5518120651806822E-2</v>
      </c>
      <c r="Y162" s="418">
        <v>2.9528585866261399E-2</v>
      </c>
      <c r="Z162" s="419">
        <v>0.10688113699878544</v>
      </c>
      <c r="AA162" s="417">
        <v>9.2711390199999993E-2</v>
      </c>
      <c r="AB162" s="418">
        <v>0.13736647035499999</v>
      </c>
      <c r="AC162" s="419">
        <v>4.4037136412564654E-2</v>
      </c>
      <c r="AD162" s="417">
        <v>5.4999033000000001E-3</v>
      </c>
      <c r="AE162" s="418">
        <v>1.2178294855000001E-2</v>
      </c>
      <c r="AF162" s="419">
        <v>2.0039502352463563E-3</v>
      </c>
      <c r="AG162" s="417">
        <v>0.32004303360000003</v>
      </c>
      <c r="AH162" s="418">
        <v>0.48535145324000001</v>
      </c>
      <c r="AI162" s="419">
        <v>0.10445395033631891</v>
      </c>
      <c r="AJ162" s="417">
        <v>3.6881898500000003E-2</v>
      </c>
      <c r="AK162" s="418">
        <v>0.11282885753999999</v>
      </c>
      <c r="AL162" s="419">
        <v>1.7347163314707911E-2</v>
      </c>
      <c r="AM162" s="417">
        <v>0.24606411610000001</v>
      </c>
      <c r="AN162" s="418">
        <v>0.39075626550999998</v>
      </c>
      <c r="AO162" s="419">
        <v>4.3683099322308565E-2</v>
      </c>
      <c r="AP162" s="425"/>
      <c r="AQ162" s="426"/>
      <c r="AR162" s="426"/>
      <c r="AS162" s="417">
        <v>0</v>
      </c>
      <c r="AT162" s="418">
        <v>0</v>
      </c>
      <c r="AU162" s="427"/>
    </row>
    <row r="163" spans="1:47" x14ac:dyDescent="0.2">
      <c r="A163" s="231">
        <v>1978</v>
      </c>
      <c r="B163" s="232">
        <v>39</v>
      </c>
      <c r="C163" s="417">
        <v>77.791757230000002</v>
      </c>
      <c r="D163" s="418">
        <v>139.41890388850001</v>
      </c>
      <c r="E163" s="419">
        <v>43.745102822787821</v>
      </c>
      <c r="F163" s="417">
        <v>11.54146341</v>
      </c>
      <c r="G163" s="418">
        <v>17.841831966499999</v>
      </c>
      <c r="H163" s="419">
        <v>3.209236649579791</v>
      </c>
      <c r="I163" s="417">
        <v>8.0176542800000004</v>
      </c>
      <c r="J163" s="418">
        <v>7.4665025724999996</v>
      </c>
      <c r="K163" s="419">
        <v>6.9928070707322529</v>
      </c>
      <c r="L163" s="420"/>
      <c r="M163" s="421"/>
      <c r="N163" s="419">
        <v>3.7066074493837101E-3</v>
      </c>
      <c r="O163" s="417">
        <v>2.5377440000000001E-2</v>
      </c>
      <c r="P163" s="418">
        <v>0.115548254</v>
      </c>
      <c r="Q163" s="419">
        <v>0.11223219345787647</v>
      </c>
      <c r="R163" s="425"/>
      <c r="S163" s="426"/>
      <c r="T163" s="419">
        <v>570.04801585504458</v>
      </c>
      <c r="U163" s="417">
        <v>8.3983146234380288E-2</v>
      </c>
      <c r="V163" s="418">
        <v>9.6190366683552839E-2</v>
      </c>
      <c r="W163" s="419">
        <v>0.10193042637454454</v>
      </c>
      <c r="X163" s="417">
        <v>2.5518120651806822E-2</v>
      </c>
      <c r="Y163" s="418">
        <v>2.9528585866261399E-2</v>
      </c>
      <c r="Z163" s="419">
        <v>0.10688113699878544</v>
      </c>
      <c r="AA163" s="417">
        <v>9.2711390199999993E-2</v>
      </c>
      <c r="AB163" s="418">
        <v>0.13736647035499999</v>
      </c>
      <c r="AC163" s="419">
        <v>4.4037136412564654E-2</v>
      </c>
      <c r="AD163" s="417">
        <v>5.4999033000000001E-3</v>
      </c>
      <c r="AE163" s="418">
        <v>1.2178294855000001E-2</v>
      </c>
      <c r="AF163" s="419">
        <v>2.0039502352463563E-3</v>
      </c>
      <c r="AG163" s="417">
        <v>0.32004303360000003</v>
      </c>
      <c r="AH163" s="418">
        <v>0.48535145324000001</v>
      </c>
      <c r="AI163" s="419">
        <v>0.10445395033631891</v>
      </c>
      <c r="AJ163" s="417">
        <v>3.6881898500000003E-2</v>
      </c>
      <c r="AK163" s="418">
        <v>0.11282885753999999</v>
      </c>
      <c r="AL163" s="419">
        <v>1.7347163314707911E-2</v>
      </c>
      <c r="AM163" s="417">
        <v>0.24606411610000001</v>
      </c>
      <c r="AN163" s="418">
        <v>0.39075626550999998</v>
      </c>
      <c r="AO163" s="419">
        <v>4.3683099322308565E-2</v>
      </c>
      <c r="AP163" s="425"/>
      <c r="AQ163" s="426"/>
      <c r="AR163" s="426"/>
      <c r="AS163" s="417">
        <v>0</v>
      </c>
      <c r="AT163" s="418">
        <v>0</v>
      </c>
      <c r="AU163" s="427"/>
    </row>
    <row r="164" spans="1:47" ht="13.5" thickBot="1" x14ac:dyDescent="0.25">
      <c r="A164" s="233">
        <v>1978</v>
      </c>
      <c r="B164" s="234">
        <v>40</v>
      </c>
      <c r="C164" s="428">
        <v>68.53453811963</v>
      </c>
      <c r="D164" s="429">
        <v>122.82805432576851</v>
      </c>
      <c r="E164" s="430">
        <v>43.745102822787821</v>
      </c>
      <c r="F164" s="428">
        <v>10.318068288540001</v>
      </c>
      <c r="G164" s="429">
        <v>15.950597778051</v>
      </c>
      <c r="H164" s="430">
        <v>3.209236649579791</v>
      </c>
      <c r="I164" s="428">
        <v>6.1735937956000004</v>
      </c>
      <c r="J164" s="429">
        <v>5.7492069808249999</v>
      </c>
      <c r="K164" s="430">
        <v>6.9928070707322529</v>
      </c>
      <c r="L164" s="431"/>
      <c r="M164" s="432"/>
      <c r="N164" s="430">
        <v>3.7066074493837101E-3</v>
      </c>
      <c r="O164" s="428">
        <v>2.5377440000000001E-2</v>
      </c>
      <c r="P164" s="429">
        <v>0.115548254</v>
      </c>
      <c r="Q164" s="430">
        <v>0.11223219345787647</v>
      </c>
      <c r="R164" s="433"/>
      <c r="S164" s="434"/>
      <c r="T164" s="430">
        <v>570.04801585504458</v>
      </c>
      <c r="U164" s="428">
        <v>6.2315494505910174E-2</v>
      </c>
      <c r="V164" s="429">
        <v>7.1373252079196203E-2</v>
      </c>
      <c r="W164" s="430">
        <v>0.10193042637454454</v>
      </c>
      <c r="X164" s="428">
        <v>2.2813199862715298E-2</v>
      </c>
      <c r="Y164" s="429">
        <v>2.6398555764437691E-2</v>
      </c>
      <c r="Z164" s="430">
        <v>0.10688113699878544</v>
      </c>
      <c r="AA164" s="428">
        <v>8.2883982838799997E-2</v>
      </c>
      <c r="AB164" s="429">
        <v>0.12280562449736999</v>
      </c>
      <c r="AC164" s="430">
        <v>4.4037136412564654E-2</v>
      </c>
      <c r="AD164" s="428">
        <v>4.9169135502000003E-3</v>
      </c>
      <c r="AE164" s="429">
        <v>1.0887395600370001E-2</v>
      </c>
      <c r="AF164" s="430">
        <v>2.0039502352463563E-3</v>
      </c>
      <c r="AG164" s="428">
        <v>0.28611847203840002</v>
      </c>
      <c r="AH164" s="429">
        <v>0.43390419919656004</v>
      </c>
      <c r="AI164" s="430">
        <v>0.10445395033631891</v>
      </c>
      <c r="AJ164" s="428">
        <v>3.2972417259000006E-2</v>
      </c>
      <c r="AK164" s="429">
        <v>0.10086899864076</v>
      </c>
      <c r="AL164" s="430">
        <v>1.7347163314707911E-2</v>
      </c>
      <c r="AM164" s="428">
        <v>0.21998131979340002</v>
      </c>
      <c r="AN164" s="429">
        <v>0.34933610136594001</v>
      </c>
      <c r="AO164" s="430">
        <v>4.3683099322308565E-2</v>
      </c>
      <c r="AP164" s="433"/>
      <c r="AQ164" s="434"/>
      <c r="AR164" s="434"/>
      <c r="AS164" s="428">
        <v>0</v>
      </c>
      <c r="AT164" s="429">
        <v>0</v>
      </c>
      <c r="AU164" s="435"/>
    </row>
    <row r="165" spans="1:47" x14ac:dyDescent="0.2">
      <c r="A165" s="229">
        <v>1979</v>
      </c>
      <c r="B165" s="230">
        <v>1</v>
      </c>
      <c r="C165" s="409">
        <v>30.215480070000002</v>
      </c>
      <c r="D165" s="410">
        <v>25.6794830485</v>
      </c>
      <c r="E165" s="411">
        <v>13.249831503343515</v>
      </c>
      <c r="F165" s="409">
        <v>3.4547817200000002</v>
      </c>
      <c r="G165" s="410">
        <v>4.4021989515</v>
      </c>
      <c r="H165" s="411">
        <v>0.82488025579637891</v>
      </c>
      <c r="I165" s="409">
        <v>2.6292964599999999</v>
      </c>
      <c r="J165" s="410">
        <v>2.4765515105000002</v>
      </c>
      <c r="K165" s="411">
        <v>4.631388532627585</v>
      </c>
      <c r="L165" s="412"/>
      <c r="M165" s="413"/>
      <c r="N165" s="411">
        <v>0.12435439250476811</v>
      </c>
      <c r="O165" s="409">
        <v>3.3763260000000003E-2</v>
      </c>
      <c r="P165" s="410">
        <v>8.6840126500000003E-2</v>
      </c>
      <c r="Q165" s="411">
        <v>2.4556601517375289E-2</v>
      </c>
      <c r="R165" s="414"/>
      <c r="S165" s="415"/>
      <c r="T165" s="411">
        <v>545.11338914613191</v>
      </c>
      <c r="U165" s="409">
        <v>8.3983146234380288E-2</v>
      </c>
      <c r="V165" s="410">
        <v>9.498034751773049E-2</v>
      </c>
      <c r="W165" s="411">
        <v>6.845945794622009E-2</v>
      </c>
      <c r="X165" s="409">
        <v>2.5518120651806822E-2</v>
      </c>
      <c r="Y165" s="410">
        <v>3.0685664218169536E-2</v>
      </c>
      <c r="Z165" s="411">
        <v>2.9226080477215623E-2</v>
      </c>
      <c r="AA165" s="409">
        <v>1.6832046699999999E-2</v>
      </c>
      <c r="AB165" s="410">
        <v>1.5882366044999999E-2</v>
      </c>
      <c r="AC165" s="411">
        <v>5.7446014771161298E-3</v>
      </c>
      <c r="AD165" s="409">
        <v>9.9890669999999995E-4</v>
      </c>
      <c r="AE165" s="410">
        <v>2.2327475750000001E-3</v>
      </c>
      <c r="AF165" s="411">
        <v>5.1509771023714726E-4</v>
      </c>
      <c r="AG165" s="409">
        <v>7.0697394299999994E-2</v>
      </c>
      <c r="AH165" s="410">
        <v>7.1954673184999998E-2</v>
      </c>
      <c r="AI165" s="411">
        <v>4.2656653965754104E-2</v>
      </c>
      <c r="AJ165" s="409">
        <v>6.6962806E-3</v>
      </c>
      <c r="AK165" s="410">
        <v>7.1275521100000001E-3</v>
      </c>
      <c r="AL165" s="411">
        <v>4.6789811962989532E-3</v>
      </c>
      <c r="AM165" s="409">
        <v>4.46750115E-2</v>
      </c>
      <c r="AN165" s="410">
        <v>4.5748365159999999E-2</v>
      </c>
      <c r="AO165" s="411">
        <v>8.8062687364920487E-3</v>
      </c>
      <c r="AP165" s="414"/>
      <c r="AQ165" s="415"/>
      <c r="AR165" s="415"/>
      <c r="AS165" s="409">
        <v>0.1229582001</v>
      </c>
      <c r="AT165" s="410">
        <v>0.14575226295999999</v>
      </c>
      <c r="AU165" s="416"/>
    </row>
    <row r="166" spans="1:47" x14ac:dyDescent="0.2">
      <c r="A166" s="231">
        <v>1979</v>
      </c>
      <c r="B166" s="232">
        <v>2</v>
      </c>
      <c r="C166" s="417">
        <v>34.33497912</v>
      </c>
      <c r="D166" s="418">
        <v>32.332858885500002</v>
      </c>
      <c r="E166" s="419">
        <v>13.28098012373844</v>
      </c>
      <c r="F166" s="417">
        <v>4.0912170799999998</v>
      </c>
      <c r="G166" s="418">
        <v>5.2373695485000002</v>
      </c>
      <c r="H166" s="419">
        <v>0.82751815498906534</v>
      </c>
      <c r="I166" s="417">
        <v>2.9661510199999999</v>
      </c>
      <c r="J166" s="418">
        <v>2.7706284000000001</v>
      </c>
      <c r="K166" s="419">
        <v>4.6428905890541978</v>
      </c>
      <c r="L166" s="420"/>
      <c r="M166" s="421"/>
      <c r="N166" s="419">
        <v>0.12456100149817376</v>
      </c>
      <c r="O166" s="417">
        <v>3.3763260000000003E-2</v>
      </c>
      <c r="P166" s="418">
        <v>8.2234665999999998E-2</v>
      </c>
      <c r="Q166" s="419">
        <v>2.4619679184476093E-2</v>
      </c>
      <c r="R166" s="422"/>
      <c r="S166" s="423"/>
      <c r="T166" s="419">
        <v>545.14028603344423</v>
      </c>
      <c r="U166" s="417">
        <v>8.3983146234380288E-2</v>
      </c>
      <c r="V166" s="418">
        <v>9.498034751773049E-2</v>
      </c>
      <c r="W166" s="419">
        <v>6.7630252505792687E-2</v>
      </c>
      <c r="X166" s="417">
        <v>2.5518120651806822E-2</v>
      </c>
      <c r="Y166" s="418">
        <v>3.0685664218169536E-2</v>
      </c>
      <c r="Z166" s="419">
        <v>2.9331081698238198E-2</v>
      </c>
      <c r="AA166" s="417">
        <v>2.1792984800000002E-2</v>
      </c>
      <c r="AB166" s="418">
        <v>2.1545731725E-2</v>
      </c>
      <c r="AC166" s="419">
        <v>5.7518258506886666E-3</v>
      </c>
      <c r="AD166" s="417">
        <v>1.2930852999999999E-3</v>
      </c>
      <c r="AE166" s="418">
        <v>2.6601366250000001E-3</v>
      </c>
      <c r="AF166" s="419">
        <v>5.1674357186876963E-4</v>
      </c>
      <c r="AG166" s="417">
        <v>8.6505355899999997E-2</v>
      </c>
      <c r="AH166" s="418">
        <v>9.0000478440000004E-2</v>
      </c>
      <c r="AI166" s="419">
        <v>4.2756170596529322E-2</v>
      </c>
      <c r="AJ166" s="417">
        <v>8.6699553000000006E-3</v>
      </c>
      <c r="AK166" s="418">
        <v>9.3729246899999993E-3</v>
      </c>
      <c r="AL166" s="419">
        <v>4.6908195755769339E-3</v>
      </c>
      <c r="AM166" s="417">
        <v>5.7840297499999999E-2</v>
      </c>
      <c r="AN166" s="418">
        <v>6.1017248039999999E-2</v>
      </c>
      <c r="AO166" s="419">
        <v>8.8318947015883584E-3</v>
      </c>
      <c r="AP166" s="422"/>
      <c r="AQ166" s="423"/>
      <c r="AR166" s="423"/>
      <c r="AS166" s="417">
        <v>0.13549515000000001</v>
      </c>
      <c r="AT166" s="418">
        <v>0.160050081845</v>
      </c>
      <c r="AU166" s="424"/>
    </row>
    <row r="167" spans="1:47" x14ac:dyDescent="0.2">
      <c r="A167" s="231">
        <v>1979</v>
      </c>
      <c r="B167" s="232">
        <v>3</v>
      </c>
      <c r="C167" s="417">
        <v>41.564214589999999</v>
      </c>
      <c r="D167" s="418">
        <v>41.196339498500002</v>
      </c>
      <c r="E167" s="419">
        <v>20.167152993809346</v>
      </c>
      <c r="F167" s="417">
        <v>4.8526340000000001</v>
      </c>
      <c r="G167" s="418">
        <v>6.1306128129999999</v>
      </c>
      <c r="H167" s="419">
        <v>1.2306084133557256</v>
      </c>
      <c r="I167" s="417">
        <v>3.3352210900000001</v>
      </c>
      <c r="J167" s="418">
        <v>3.5307637965000001</v>
      </c>
      <c r="K167" s="419">
        <v>5.1571977172755208</v>
      </c>
      <c r="L167" s="420"/>
      <c r="M167" s="421"/>
      <c r="N167" s="419">
        <v>0.12841554431575247</v>
      </c>
      <c r="O167" s="417">
        <v>3.3363219999999999E-2</v>
      </c>
      <c r="P167" s="418">
        <v>7.7764218999999996E-2</v>
      </c>
      <c r="Q167" s="419">
        <v>2.8186626589386775E-2</v>
      </c>
      <c r="R167" s="422"/>
      <c r="S167" s="423"/>
      <c r="T167" s="419">
        <v>545.60766929342651</v>
      </c>
      <c r="U167" s="417">
        <v>8.3983146234380288E-2</v>
      </c>
      <c r="V167" s="418">
        <v>9.498034751773049E-2</v>
      </c>
      <c r="W167" s="419">
        <v>0.1014600407255276</v>
      </c>
      <c r="X167" s="417">
        <v>2.5518120651806822E-2</v>
      </c>
      <c r="Y167" s="418">
        <v>3.0685664218169536E-2</v>
      </c>
      <c r="Z167" s="419">
        <v>6.0937258928487802E-2</v>
      </c>
      <c r="AA167" s="417">
        <v>2.73174048E-2</v>
      </c>
      <c r="AB167" s="418">
        <v>2.7648110465E-2</v>
      </c>
      <c r="AC167" s="419">
        <v>8.5867917580838594E-3</v>
      </c>
      <c r="AD167" s="417">
        <v>1.6201338E-3</v>
      </c>
      <c r="AE167" s="418">
        <v>3.1380613500000001E-3</v>
      </c>
      <c r="AF167" s="419">
        <v>7.6845400731403275E-4</v>
      </c>
      <c r="AG167" s="417">
        <v>0.1042552014</v>
      </c>
      <c r="AH167" s="418">
        <v>0.10967167845</v>
      </c>
      <c r="AI167" s="419">
        <v>6.3288901825452021E-2</v>
      </c>
      <c r="AJ167" s="417">
        <v>1.0867210400000001E-2</v>
      </c>
      <c r="AK167" s="418">
        <v>1.1811716050000001E-2</v>
      </c>
      <c r="AL167" s="419">
        <v>6.9417487922086183E-3</v>
      </c>
      <c r="AM167" s="417">
        <v>7.2503393099999994E-2</v>
      </c>
      <c r="AN167" s="418">
        <v>7.7520684559999997E-2</v>
      </c>
      <c r="AO167" s="419">
        <v>1.3079390329683548E-2</v>
      </c>
      <c r="AP167" s="422"/>
      <c r="AQ167" s="423"/>
      <c r="AR167" s="423"/>
      <c r="AS167" s="417">
        <v>0.150130398</v>
      </c>
      <c r="AT167" s="418">
        <v>0.17669939613999999</v>
      </c>
      <c r="AU167" s="424"/>
    </row>
    <row r="168" spans="1:47" x14ac:dyDescent="0.2">
      <c r="A168" s="231">
        <v>1979</v>
      </c>
      <c r="B168" s="232">
        <v>4</v>
      </c>
      <c r="C168" s="417">
        <v>48.300221200000003</v>
      </c>
      <c r="D168" s="418">
        <v>48.543591165999999</v>
      </c>
      <c r="E168" s="419">
        <v>13.342235376075699</v>
      </c>
      <c r="F168" s="417">
        <v>5.58668634</v>
      </c>
      <c r="G168" s="418">
        <v>6.9961500399999998</v>
      </c>
      <c r="H168" s="419">
        <v>0.83279829378236414</v>
      </c>
      <c r="I168" s="417">
        <v>3.6807619800000002</v>
      </c>
      <c r="J168" s="418">
        <v>3.8400310885</v>
      </c>
      <c r="K168" s="419">
        <v>4.6479760779985204</v>
      </c>
      <c r="L168" s="420"/>
      <c r="M168" s="421"/>
      <c r="N168" s="419">
        <v>0.12457492935109446</v>
      </c>
      <c r="O168" s="417">
        <v>3.446333E-2</v>
      </c>
      <c r="P168" s="418">
        <v>8.0414484000000105E-2</v>
      </c>
      <c r="Q168" s="419">
        <v>2.4658393875780657E-2</v>
      </c>
      <c r="R168" s="422"/>
      <c r="S168" s="423"/>
      <c r="T168" s="419">
        <v>546.08167259466143</v>
      </c>
      <c r="U168" s="417">
        <v>8.3983146234380288E-2</v>
      </c>
      <c r="V168" s="418">
        <v>9.498034751773049E-2</v>
      </c>
      <c r="W168" s="419">
        <v>6.8284165491402399E-2</v>
      </c>
      <c r="X168" s="417">
        <v>2.5518120651806822E-2</v>
      </c>
      <c r="Y168" s="418">
        <v>3.0685664218169536E-2</v>
      </c>
      <c r="Z168" s="419">
        <v>2.9765504175070914E-2</v>
      </c>
      <c r="AA168" s="417">
        <v>3.2664107999999997E-2</v>
      </c>
      <c r="AB168" s="418">
        <v>3.3349907324999997E-2</v>
      </c>
      <c r="AC168" s="419">
        <v>5.7538981484930897E-3</v>
      </c>
      <c r="AD168" s="417">
        <v>1.9378046E-3</v>
      </c>
      <c r="AE168" s="418">
        <v>3.585382175E-3</v>
      </c>
      <c r="AF168" s="419">
        <v>5.20040601167636E-4</v>
      </c>
      <c r="AG168" s="417">
        <v>0.121583914</v>
      </c>
      <c r="AH168" s="418">
        <v>0.12823467526499999</v>
      </c>
      <c r="AI168" s="419">
        <v>4.2912788649341949E-2</v>
      </c>
      <c r="AJ168" s="417">
        <v>1.29943774E-2</v>
      </c>
      <c r="AK168" s="418">
        <v>1.4094184879999999E-2</v>
      </c>
      <c r="AL168" s="419">
        <v>4.7108953864002856E-3</v>
      </c>
      <c r="AM168" s="417">
        <v>8.6692364800000005E-2</v>
      </c>
      <c r="AN168" s="418">
        <v>9.294273367E-2</v>
      </c>
      <c r="AO168" s="419">
        <v>8.8801379769133746E-3</v>
      </c>
      <c r="AP168" s="422"/>
      <c r="AQ168" s="423"/>
      <c r="AR168" s="423"/>
      <c r="AS168" s="417">
        <v>0.16491559889999999</v>
      </c>
      <c r="AT168" s="418">
        <v>0.19307315257999999</v>
      </c>
      <c r="AU168" s="424"/>
    </row>
    <row r="169" spans="1:47" x14ac:dyDescent="0.2">
      <c r="A169" s="231">
        <v>1979</v>
      </c>
      <c r="B169" s="232">
        <v>5</v>
      </c>
      <c r="C169" s="417">
        <v>44.750618889999998</v>
      </c>
      <c r="D169" s="418">
        <v>47.452443578500002</v>
      </c>
      <c r="E169" s="419">
        <v>13.925095943831913</v>
      </c>
      <c r="F169" s="417">
        <v>5.6251475400000004</v>
      </c>
      <c r="G169" s="418">
        <v>7.1506837460000003</v>
      </c>
      <c r="H169" s="419">
        <v>0.85130901553654348</v>
      </c>
      <c r="I169" s="417">
        <v>3.92302719</v>
      </c>
      <c r="J169" s="418">
        <v>3.9552295155000001</v>
      </c>
      <c r="K169" s="419">
        <v>4.6854137201376256</v>
      </c>
      <c r="L169" s="420"/>
      <c r="M169" s="421"/>
      <c r="N169" s="419">
        <v>0.12461297365000236</v>
      </c>
      <c r="O169" s="417">
        <v>3.4263309999999998E-2</v>
      </c>
      <c r="P169" s="418">
        <v>7.8999342500000097E-2</v>
      </c>
      <c r="Q169" s="419">
        <v>3.5340825197778973E-2</v>
      </c>
      <c r="R169" s="422"/>
      <c r="S169" s="423"/>
      <c r="T169" s="419">
        <v>546.48959234890742</v>
      </c>
      <c r="U169" s="417">
        <v>8.3983146234380288E-2</v>
      </c>
      <c r="V169" s="418">
        <v>9.498034751773049E-2</v>
      </c>
      <c r="W169" s="419">
        <v>6.9580967921416562E-2</v>
      </c>
      <c r="X169" s="417">
        <v>2.5518120651806822E-2</v>
      </c>
      <c r="Y169" s="418">
        <v>3.0685664218169536E-2</v>
      </c>
      <c r="Z169" s="419">
        <v>3.0006262521925068E-2</v>
      </c>
      <c r="AA169" s="417">
        <v>3.2566132099999999E-2</v>
      </c>
      <c r="AB169" s="418">
        <v>3.3946064215000002E-2</v>
      </c>
      <c r="AC169" s="419">
        <v>5.8596993615221684E-3</v>
      </c>
      <c r="AD169" s="417">
        <v>1.9321135E-3</v>
      </c>
      <c r="AE169" s="418">
        <v>3.72370834E-3</v>
      </c>
      <c r="AF169" s="419">
        <v>5.3160104367048653E-4</v>
      </c>
      <c r="AG169" s="417">
        <v>0.12202946269999999</v>
      </c>
      <c r="AH169" s="418">
        <v>0.13098437706999999</v>
      </c>
      <c r="AI169" s="419">
        <v>4.3787736185650093E-2</v>
      </c>
      <c r="AJ169" s="417">
        <v>1.2955768499999999E-2</v>
      </c>
      <c r="AK169" s="418">
        <v>1.4409195465E-2</v>
      </c>
      <c r="AL169" s="419">
        <v>4.8088139257529364E-3</v>
      </c>
      <c r="AM169" s="417">
        <v>8.6434106299999994E-2</v>
      </c>
      <c r="AN169" s="418">
        <v>9.4814477920000001E-2</v>
      </c>
      <c r="AO169" s="419">
        <v>9.0716722929562853E-3</v>
      </c>
      <c r="AP169" s="422"/>
      <c r="AQ169" s="423"/>
      <c r="AR169" s="423"/>
      <c r="AS169" s="417">
        <v>0.16826808909999999</v>
      </c>
      <c r="AT169" s="418">
        <v>0.19878553048</v>
      </c>
      <c r="AU169" s="424"/>
    </row>
    <row r="170" spans="1:47" x14ac:dyDescent="0.2">
      <c r="A170" s="231">
        <v>1979</v>
      </c>
      <c r="B170" s="232">
        <v>6</v>
      </c>
      <c r="C170" s="417">
        <v>44.572463419999998</v>
      </c>
      <c r="D170" s="418">
        <v>48.393108769000001</v>
      </c>
      <c r="E170" s="419">
        <v>13.98482349984017</v>
      </c>
      <c r="F170" s="417">
        <v>5.9479932399999997</v>
      </c>
      <c r="G170" s="418">
        <v>7.5571616180000003</v>
      </c>
      <c r="H170" s="419">
        <v>0.85549518194274099</v>
      </c>
      <c r="I170" s="417">
        <v>4.1610184099999996</v>
      </c>
      <c r="J170" s="418">
        <v>4.0673472804999999</v>
      </c>
      <c r="K170" s="419">
        <v>4.6925965278303892</v>
      </c>
      <c r="L170" s="420"/>
      <c r="M170" s="421"/>
      <c r="N170" s="419">
        <v>0.12468093519455996</v>
      </c>
      <c r="O170" s="417">
        <v>3.506339E-2</v>
      </c>
      <c r="P170" s="418">
        <v>8.1619604499999998E-2</v>
      </c>
      <c r="Q170" s="419">
        <v>3.5403980671338736E-2</v>
      </c>
      <c r="R170" s="422"/>
      <c r="S170" s="423"/>
      <c r="T170" s="419">
        <v>547.28281955062732</v>
      </c>
      <c r="U170" s="417">
        <v>8.3983146234380288E-2</v>
      </c>
      <c r="V170" s="418">
        <v>9.498034751773049E-2</v>
      </c>
      <c r="W170" s="419">
        <v>6.9734980940404798E-2</v>
      </c>
      <c r="X170" s="417">
        <v>2.5518120651806822E-2</v>
      </c>
      <c r="Y170" s="418">
        <v>3.0685664218169536E-2</v>
      </c>
      <c r="Z170" s="419">
        <v>3.0280887880012562E-2</v>
      </c>
      <c r="AA170" s="417">
        <v>3.4788504499999998E-2</v>
      </c>
      <c r="AB170" s="418">
        <v>3.6517269790000001E-2</v>
      </c>
      <c r="AC170" s="419">
        <v>5.8669539288676489E-3</v>
      </c>
      <c r="AD170" s="417">
        <v>2.0633468E-3</v>
      </c>
      <c r="AE170" s="418">
        <v>3.97298719E-3</v>
      </c>
      <c r="AF170" s="419">
        <v>5.3421363081416215E-4</v>
      </c>
      <c r="AG170" s="417">
        <v>0.12997015009999999</v>
      </c>
      <c r="AH170" s="418">
        <v>0.14015348929499999</v>
      </c>
      <c r="AI170" s="419">
        <v>4.3930834158286879E-2</v>
      </c>
      <c r="AJ170" s="417">
        <v>1.3839044599999999E-2</v>
      </c>
      <c r="AK170" s="418">
        <v>1.5476877255E-2</v>
      </c>
      <c r="AL170" s="419">
        <v>4.8263430924281219E-3</v>
      </c>
      <c r="AM170" s="417">
        <v>9.2332613100000002E-2</v>
      </c>
      <c r="AN170" s="418">
        <v>0.10190371550500001</v>
      </c>
      <c r="AO170" s="419">
        <v>9.1112810272889477E-3</v>
      </c>
      <c r="AP170" s="422"/>
      <c r="AQ170" s="423"/>
      <c r="AR170" s="423"/>
      <c r="AS170" s="417">
        <v>0.17766449819999999</v>
      </c>
      <c r="AT170" s="418">
        <v>0.209874788555</v>
      </c>
      <c r="AU170" s="424"/>
    </row>
    <row r="171" spans="1:47" x14ac:dyDescent="0.2">
      <c r="A171" s="231">
        <v>1979</v>
      </c>
      <c r="B171" s="232">
        <v>7</v>
      </c>
      <c r="C171" s="417">
        <v>46.096661019999999</v>
      </c>
      <c r="D171" s="418">
        <v>50.697554211000003</v>
      </c>
      <c r="E171" s="419">
        <v>28.22906392597152</v>
      </c>
      <c r="F171" s="417">
        <v>6.3648233000000003</v>
      </c>
      <c r="G171" s="418">
        <v>8.0553374474999995</v>
      </c>
      <c r="H171" s="419">
        <v>2.295841406061756</v>
      </c>
      <c r="I171" s="417">
        <v>4.4048912900000001</v>
      </c>
      <c r="J171" s="418">
        <v>4.1770531340000003</v>
      </c>
      <c r="K171" s="419">
        <v>6.4039095048121757</v>
      </c>
      <c r="L171" s="420"/>
      <c r="M171" s="421"/>
      <c r="N171" s="419">
        <v>0.12471651670622193</v>
      </c>
      <c r="O171" s="417">
        <v>3.3863270000000001E-2</v>
      </c>
      <c r="P171" s="418">
        <v>7.7074149999999994E-2</v>
      </c>
      <c r="Q171" s="419">
        <v>3.8933266964064316E-2</v>
      </c>
      <c r="R171" s="422"/>
      <c r="S171" s="423"/>
      <c r="T171" s="419">
        <v>547.98039640594811</v>
      </c>
      <c r="U171" s="417">
        <v>8.3983146234380288E-2</v>
      </c>
      <c r="V171" s="418">
        <v>9.498034751773049E-2</v>
      </c>
      <c r="W171" s="419">
        <v>6.3125970768637268E-2</v>
      </c>
      <c r="X171" s="417">
        <v>2.5518120651806822E-2</v>
      </c>
      <c r="Y171" s="418">
        <v>3.0685664218169536E-2</v>
      </c>
      <c r="Z171" s="419">
        <v>3.0602317884515267E-2</v>
      </c>
      <c r="AA171" s="417">
        <v>3.7576269299999999E-2</v>
      </c>
      <c r="AB171" s="418">
        <v>3.9706828739999998E-2</v>
      </c>
      <c r="AC171" s="419">
        <v>1.566168631529272E-2</v>
      </c>
      <c r="AD171" s="417">
        <v>2.2295272999999999E-3</v>
      </c>
      <c r="AE171" s="418">
        <v>4.2524969649999998E-3</v>
      </c>
      <c r="AF171" s="419">
        <v>1.4336403795807435E-3</v>
      </c>
      <c r="AG171" s="417">
        <v>0.13997113559999999</v>
      </c>
      <c r="AH171" s="418">
        <v>0.15155513703500001</v>
      </c>
      <c r="AI171" s="419">
        <v>0.11783810813881339</v>
      </c>
      <c r="AJ171" s="417">
        <v>1.49474011E-2</v>
      </c>
      <c r="AK171" s="418">
        <v>1.6774183285000001E-2</v>
      </c>
      <c r="AL171" s="419">
        <v>1.2952768277716671E-2</v>
      </c>
      <c r="AM171" s="417">
        <v>9.9729733599999995E-2</v>
      </c>
      <c r="AN171" s="418">
        <v>0.11061270149000001</v>
      </c>
      <c r="AO171" s="419">
        <v>2.4467817123580975E-2</v>
      </c>
      <c r="AP171" s="422"/>
      <c r="AQ171" s="423"/>
      <c r="AR171" s="423"/>
      <c r="AS171" s="417">
        <v>0.1894638109</v>
      </c>
      <c r="AT171" s="418">
        <v>0.22356012787999999</v>
      </c>
      <c r="AU171" s="424"/>
    </row>
    <row r="172" spans="1:47" x14ac:dyDescent="0.2">
      <c r="A172" s="231">
        <v>1979</v>
      </c>
      <c r="B172" s="232">
        <v>8</v>
      </c>
      <c r="C172" s="417">
        <v>48.159307589999997</v>
      </c>
      <c r="D172" s="418">
        <v>53.460190170499999</v>
      </c>
      <c r="E172" s="419">
        <v>26.265144263601389</v>
      </c>
      <c r="F172" s="417">
        <v>6.8478346500000002</v>
      </c>
      <c r="G172" s="418">
        <v>8.5859621794999992</v>
      </c>
      <c r="H172" s="419">
        <v>2.3535576335875072</v>
      </c>
      <c r="I172" s="417">
        <v>4.6475897899999996</v>
      </c>
      <c r="J172" s="418">
        <v>4.2849521230000001</v>
      </c>
      <c r="K172" s="419">
        <v>6.0016375916858342</v>
      </c>
      <c r="L172" s="420"/>
      <c r="M172" s="421"/>
      <c r="N172" s="419">
        <v>8.2665383152423874E-2</v>
      </c>
      <c r="O172" s="417">
        <v>3.2263109999999998E-2</v>
      </c>
      <c r="P172" s="418">
        <v>7.0638506500000003E-2</v>
      </c>
      <c r="Q172" s="419">
        <v>3.939066485844582E-2</v>
      </c>
      <c r="R172" s="422"/>
      <c r="S172" s="423"/>
      <c r="T172" s="419">
        <v>549.13853496078161</v>
      </c>
      <c r="U172" s="417">
        <v>8.3983146234380288E-2</v>
      </c>
      <c r="V172" s="418">
        <v>9.498034751773049E-2</v>
      </c>
      <c r="W172" s="419">
        <v>6.7158071098165906E-2</v>
      </c>
      <c r="X172" s="417">
        <v>2.5518120651806822E-2</v>
      </c>
      <c r="Y172" s="418">
        <v>3.0685664218169536E-2</v>
      </c>
      <c r="Z172" s="419">
        <v>3.8190201000672663E-2</v>
      </c>
      <c r="AA172" s="417">
        <v>4.0370708399999997E-2</v>
      </c>
      <c r="AB172" s="418">
        <v>4.293583149E-2</v>
      </c>
      <c r="AC172" s="419">
        <v>1.918262910431575E-2</v>
      </c>
      <c r="AD172" s="417">
        <v>2.3953454999999998E-3</v>
      </c>
      <c r="AE172" s="418">
        <v>4.5293515949999998E-3</v>
      </c>
      <c r="AF172" s="419">
        <v>1.4696511479531155E-3</v>
      </c>
      <c r="AG172" s="417">
        <v>0.15037204530000001</v>
      </c>
      <c r="AH172" s="418">
        <v>0.16346077250499999</v>
      </c>
      <c r="AI172" s="419">
        <v>0.10574363929720154</v>
      </c>
      <c r="AJ172" s="417">
        <v>1.6060817000000002E-2</v>
      </c>
      <c r="AK172" s="418">
        <v>1.8092690750000001E-2</v>
      </c>
      <c r="AL172" s="419">
        <v>1.3341612455634706E-2</v>
      </c>
      <c r="AM172" s="417">
        <v>0.10714777239999999</v>
      </c>
      <c r="AN172" s="418">
        <v>0.119417162215</v>
      </c>
      <c r="AO172" s="419">
        <v>2.805729676871101E-2</v>
      </c>
      <c r="AP172" s="422"/>
      <c r="AQ172" s="423"/>
      <c r="AR172" s="423"/>
      <c r="AS172" s="417">
        <v>0.20276547319999999</v>
      </c>
      <c r="AT172" s="418">
        <v>0.23887133874499999</v>
      </c>
      <c r="AU172" s="424"/>
    </row>
    <row r="173" spans="1:47" x14ac:dyDescent="0.2">
      <c r="A173" s="231">
        <v>1979</v>
      </c>
      <c r="B173" s="232">
        <v>9</v>
      </c>
      <c r="C173" s="417">
        <v>50.490937719999998</v>
      </c>
      <c r="D173" s="418">
        <v>56.360416616000002</v>
      </c>
      <c r="E173" s="419">
        <v>27.480681454861216</v>
      </c>
      <c r="F173" s="417">
        <v>7.3874325499999998</v>
      </c>
      <c r="G173" s="418">
        <v>9.1441081475000008</v>
      </c>
      <c r="H173" s="419">
        <v>2.3671370178209146</v>
      </c>
      <c r="I173" s="417">
        <v>4.8855829599999998</v>
      </c>
      <c r="J173" s="418">
        <v>4.3897910365000001</v>
      </c>
      <c r="K173" s="419">
        <v>6.0704946738081169</v>
      </c>
      <c r="L173" s="420"/>
      <c r="M173" s="421"/>
      <c r="N173" s="419">
        <v>8.2664957564360916E-2</v>
      </c>
      <c r="O173" s="417">
        <v>3.1163E-2</v>
      </c>
      <c r="P173" s="418">
        <v>6.6378080500000006E-2</v>
      </c>
      <c r="Q173" s="419">
        <v>4.3453339090181439E-2</v>
      </c>
      <c r="R173" s="422"/>
      <c r="S173" s="423"/>
      <c r="T173" s="419">
        <v>549.35412274492649</v>
      </c>
      <c r="U173" s="417">
        <v>8.3983146234380288E-2</v>
      </c>
      <c r="V173" s="418">
        <v>9.498034751773049E-2</v>
      </c>
      <c r="W173" s="419">
        <v>6.8169021698201465E-2</v>
      </c>
      <c r="X173" s="417">
        <v>2.5518120651806822E-2</v>
      </c>
      <c r="Y173" s="418">
        <v>3.0685664218169536E-2</v>
      </c>
      <c r="Z173" s="419">
        <v>3.8890397610185465E-2</v>
      </c>
      <c r="AA173" s="417">
        <v>4.3271844599999998E-2</v>
      </c>
      <c r="AB173" s="418">
        <v>4.6237077165000001E-2</v>
      </c>
      <c r="AC173" s="419">
        <v>1.925241423299779E-2</v>
      </c>
      <c r="AD173" s="417">
        <v>2.5667009000000002E-3</v>
      </c>
      <c r="AE173" s="418">
        <v>4.8053742649999997E-3</v>
      </c>
      <c r="AF173" s="419">
        <v>1.4781313998626173E-3</v>
      </c>
      <c r="AG173" s="417">
        <v>0.1615754811</v>
      </c>
      <c r="AH173" s="418">
        <v>0.17606216562499999</v>
      </c>
      <c r="AI173" s="419">
        <v>0.10603959328423776</v>
      </c>
      <c r="AJ173" s="417">
        <v>1.7214505000000001E-2</v>
      </c>
      <c r="AK173" s="418">
        <v>1.9436487605E-2</v>
      </c>
      <c r="AL173" s="419">
        <v>1.3379485723185904E-2</v>
      </c>
      <c r="AM173" s="417">
        <v>0.1148479551</v>
      </c>
      <c r="AN173" s="418">
        <v>0.12839584841000001</v>
      </c>
      <c r="AO173" s="419">
        <v>2.8229287608428247E-2</v>
      </c>
      <c r="AP173" s="422"/>
      <c r="AQ173" s="423"/>
      <c r="AR173" s="423"/>
      <c r="AS173" s="417">
        <v>0.21820738689999999</v>
      </c>
      <c r="AT173" s="418">
        <v>0.25629412662000001</v>
      </c>
      <c r="AU173" s="424"/>
    </row>
    <row r="174" spans="1:47" x14ac:dyDescent="0.2">
      <c r="A174" s="231">
        <v>1979</v>
      </c>
      <c r="B174" s="232">
        <v>10</v>
      </c>
      <c r="C174" s="417">
        <v>52.966011209999998</v>
      </c>
      <c r="D174" s="418">
        <v>58.957884314499999</v>
      </c>
      <c r="E174" s="419">
        <v>27.724895538468264</v>
      </c>
      <c r="F174" s="417">
        <v>7.97218976</v>
      </c>
      <c r="G174" s="418">
        <v>9.7012259395000005</v>
      </c>
      <c r="H174" s="419">
        <v>2.3828523102237074</v>
      </c>
      <c r="I174" s="417">
        <v>5.1278150399999998</v>
      </c>
      <c r="J174" s="418">
        <v>4.4939250614999997</v>
      </c>
      <c r="K174" s="419">
        <v>6.0855149109867357</v>
      </c>
      <c r="L174" s="420"/>
      <c r="M174" s="421"/>
      <c r="N174" s="419">
        <v>8.2672290981397556E-2</v>
      </c>
      <c r="O174" s="417">
        <v>3.1363019999999998E-2</v>
      </c>
      <c r="P174" s="418">
        <v>6.6378080500000006E-2</v>
      </c>
      <c r="Q174" s="419">
        <v>4.3582908322496894E-2</v>
      </c>
      <c r="R174" s="422"/>
      <c r="S174" s="423"/>
      <c r="T174" s="419">
        <v>549.32534020260789</v>
      </c>
      <c r="U174" s="417">
        <v>8.3983146234380288E-2</v>
      </c>
      <c r="V174" s="418">
        <v>9.498034751773049E-2</v>
      </c>
      <c r="W174" s="419">
        <v>6.9462368198275892E-2</v>
      </c>
      <c r="X174" s="417">
        <v>2.5518120651806822E-2</v>
      </c>
      <c r="Y174" s="418">
        <v>3.0685664218169536E-2</v>
      </c>
      <c r="Z174" s="419">
        <v>3.9680462695935115E-2</v>
      </c>
      <c r="AA174" s="417">
        <v>4.6212016199999997E-2</v>
      </c>
      <c r="AB174" s="418">
        <v>4.9391620905000003E-2</v>
      </c>
      <c r="AC174" s="419">
        <v>1.934178247262159E-2</v>
      </c>
      <c r="AD174" s="417">
        <v>2.7415528999999998E-3</v>
      </c>
      <c r="AE174" s="418">
        <v>5.0679430100000001E-3</v>
      </c>
      <c r="AF174" s="419">
        <v>1.4879471811727414E-3</v>
      </c>
      <c r="AG174" s="417">
        <v>0.17347578550000001</v>
      </c>
      <c r="AH174" s="418">
        <v>0.188779729875</v>
      </c>
      <c r="AI174" s="419">
        <v>0.10644789335834569</v>
      </c>
      <c r="AJ174" s="417">
        <v>1.8383400099999999E-2</v>
      </c>
      <c r="AK174" s="418">
        <v>2.0723234390000001E-2</v>
      </c>
      <c r="AL174" s="419">
        <v>1.3431501074469328E-2</v>
      </c>
      <c r="AM174" s="417">
        <v>0.12265040269999999</v>
      </c>
      <c r="AN174" s="418">
        <v>0.13697414594499999</v>
      </c>
      <c r="AO174" s="419">
        <v>2.8426238207817565E-2</v>
      </c>
      <c r="AP174" s="422"/>
      <c r="AQ174" s="423"/>
      <c r="AR174" s="423"/>
      <c r="AS174" s="417">
        <v>0.23610603350000001</v>
      </c>
      <c r="AT174" s="418">
        <v>0.27581369219500002</v>
      </c>
      <c r="AU174" s="424"/>
    </row>
    <row r="175" spans="1:47" x14ac:dyDescent="0.2">
      <c r="A175" s="231">
        <v>1979</v>
      </c>
      <c r="B175" s="232">
        <v>11</v>
      </c>
      <c r="C175" s="417">
        <v>53.067617609999999</v>
      </c>
      <c r="D175" s="418">
        <v>59.7839609575</v>
      </c>
      <c r="E175" s="419">
        <v>27.952728932913878</v>
      </c>
      <c r="F175" s="417">
        <v>7.30756242</v>
      </c>
      <c r="G175" s="418">
        <v>8.9251247029999998</v>
      </c>
      <c r="H175" s="419">
        <v>2.3998511058312486</v>
      </c>
      <c r="I175" s="417">
        <v>5.3705658300000003</v>
      </c>
      <c r="J175" s="418">
        <v>4.5985391155000004</v>
      </c>
      <c r="K175" s="419">
        <v>6.1044013675832449</v>
      </c>
      <c r="L175" s="420"/>
      <c r="M175" s="421"/>
      <c r="N175" s="419">
        <v>8.2723497245967142E-2</v>
      </c>
      <c r="O175" s="417">
        <v>2.674851E-2</v>
      </c>
      <c r="P175" s="418">
        <v>5.7851228499999997E-2</v>
      </c>
      <c r="Q175" s="419">
        <v>5.1877047629189835E-2</v>
      </c>
      <c r="R175" s="422"/>
      <c r="S175" s="423"/>
      <c r="T175" s="419">
        <v>550.42107463418881</v>
      </c>
      <c r="U175" s="417">
        <v>8.3983146234380288E-2</v>
      </c>
      <c r="V175" s="418">
        <v>9.498034751773049E-2</v>
      </c>
      <c r="W175" s="419">
        <v>7.0469285362595155E-2</v>
      </c>
      <c r="X175" s="417">
        <v>2.5518120651806822E-2</v>
      </c>
      <c r="Y175" s="418">
        <v>3.0685664218169536E-2</v>
      </c>
      <c r="Z175" s="419">
        <v>4.0499575889673026E-2</v>
      </c>
      <c r="AA175" s="417">
        <v>4.7817136699999999E-2</v>
      </c>
      <c r="AB175" s="418">
        <v>5.1054270414999998E-2</v>
      </c>
      <c r="AC175" s="419">
        <v>1.9441048112363926E-2</v>
      </c>
      <c r="AD175" s="417">
        <v>2.8363187999999998E-3</v>
      </c>
      <c r="AE175" s="418">
        <v>5.2370822700000003E-3</v>
      </c>
      <c r="AF175" s="419">
        <v>1.4985624117075931E-3</v>
      </c>
      <c r="AG175" s="417">
        <v>0.170727355</v>
      </c>
      <c r="AH175" s="418">
        <v>0.18592817284499999</v>
      </c>
      <c r="AI175" s="419">
        <v>0.10690938211803611</v>
      </c>
      <c r="AJ175" s="417">
        <v>1.9021760499999998E-2</v>
      </c>
      <c r="AK175" s="418">
        <v>2.143694879E-2</v>
      </c>
      <c r="AL175" s="419">
        <v>1.349030037441349E-2</v>
      </c>
      <c r="AM175" s="417">
        <v>0.12690852</v>
      </c>
      <c r="AN175" s="418">
        <v>0.14158664717</v>
      </c>
      <c r="AO175" s="419">
        <v>2.8638435132593915E-2</v>
      </c>
      <c r="AP175" s="422"/>
      <c r="AQ175" s="423"/>
      <c r="AR175" s="423"/>
      <c r="AS175" s="417">
        <v>0.20696959810000001</v>
      </c>
      <c r="AT175" s="418">
        <v>0.24289261115999999</v>
      </c>
      <c r="AU175" s="424"/>
    </row>
    <row r="176" spans="1:47" x14ac:dyDescent="0.2">
      <c r="A176" s="231">
        <v>1979</v>
      </c>
      <c r="B176" s="232">
        <v>12</v>
      </c>
      <c r="C176" s="417">
        <v>55.467160139999997</v>
      </c>
      <c r="D176" s="418">
        <v>62.559556012999998</v>
      </c>
      <c r="E176" s="419">
        <v>39.033795586210658</v>
      </c>
      <c r="F176" s="417">
        <v>7.8252714799999996</v>
      </c>
      <c r="G176" s="418">
        <v>9.3955181124999996</v>
      </c>
      <c r="H176" s="419">
        <v>3.08047269439257</v>
      </c>
      <c r="I176" s="417">
        <v>5.6111147099999998</v>
      </c>
      <c r="J176" s="418">
        <v>4.7045385560000001</v>
      </c>
      <c r="K176" s="419">
        <v>6.8974528610569648</v>
      </c>
      <c r="L176" s="420"/>
      <c r="M176" s="421"/>
      <c r="N176" s="419">
        <v>8.5371932407319065E-2</v>
      </c>
      <c r="O176" s="417">
        <v>2.674851E-2</v>
      </c>
      <c r="P176" s="418">
        <v>5.77512185E-2</v>
      </c>
      <c r="Q176" s="419">
        <v>6.0533016334808246E-2</v>
      </c>
      <c r="R176" s="422"/>
      <c r="S176" s="423"/>
      <c r="T176" s="419">
        <v>551.17145179486249</v>
      </c>
      <c r="U176" s="417">
        <v>8.3983146234380288E-2</v>
      </c>
      <c r="V176" s="418">
        <v>9.498034751773049E-2</v>
      </c>
      <c r="W176" s="419">
        <v>0.10532859784717585</v>
      </c>
      <c r="X176" s="417">
        <v>2.5518120651806822E-2</v>
      </c>
      <c r="Y176" s="418">
        <v>3.0685664218169536E-2</v>
      </c>
      <c r="Z176" s="419">
        <v>7.2817382532953473E-2</v>
      </c>
      <c r="AA176" s="417">
        <v>5.0656774000000002E-2</v>
      </c>
      <c r="AB176" s="418">
        <v>5.4057149895000003E-2</v>
      </c>
      <c r="AC176" s="419">
        <v>2.4960915291049282E-2</v>
      </c>
      <c r="AD176" s="417">
        <v>3.0049847999999999E-3</v>
      </c>
      <c r="AE176" s="418">
        <v>5.4820077249999998E-3</v>
      </c>
      <c r="AF176" s="419">
        <v>1.9235640099417039E-3</v>
      </c>
      <c r="AG176" s="417">
        <v>0.1819320261</v>
      </c>
      <c r="AH176" s="418">
        <v>0.197465109645</v>
      </c>
      <c r="AI176" s="419">
        <v>0.13644728670547024</v>
      </c>
      <c r="AJ176" s="417">
        <v>2.01517508E-2</v>
      </c>
      <c r="AK176" s="418">
        <v>2.2663451434999999E-2</v>
      </c>
      <c r="AL176" s="419">
        <v>1.7229818386699562E-2</v>
      </c>
      <c r="AM176" s="417">
        <v>0.1344482233</v>
      </c>
      <c r="AN176" s="418">
        <v>0.14973904856</v>
      </c>
      <c r="AO176" s="419">
        <v>3.6730292298814533E-2</v>
      </c>
      <c r="AP176" s="422"/>
      <c r="AQ176" s="423"/>
      <c r="AR176" s="423"/>
      <c r="AS176" s="417">
        <v>0.22022837719999999</v>
      </c>
      <c r="AT176" s="418">
        <v>0.25519664659000002</v>
      </c>
      <c r="AU176" s="424"/>
    </row>
    <row r="177" spans="1:47" x14ac:dyDescent="0.2">
      <c r="A177" s="231">
        <v>1979</v>
      </c>
      <c r="B177" s="232">
        <v>13</v>
      </c>
      <c r="C177" s="417">
        <v>57.494814259999998</v>
      </c>
      <c r="D177" s="418">
        <v>65.353491381500007</v>
      </c>
      <c r="E177" s="419">
        <v>39.729378002838303</v>
      </c>
      <c r="F177" s="417">
        <v>8.3649722900000008</v>
      </c>
      <c r="G177" s="418">
        <v>9.9152719375</v>
      </c>
      <c r="H177" s="419">
        <v>3.1050031895326433</v>
      </c>
      <c r="I177" s="417">
        <v>5.8313600499999998</v>
      </c>
      <c r="J177" s="418">
        <v>4.8126308744999999</v>
      </c>
      <c r="K177" s="419">
        <v>6.9237489443905265</v>
      </c>
      <c r="L177" s="420"/>
      <c r="M177" s="421"/>
      <c r="N177" s="419">
        <v>8.2425245123516427E-2</v>
      </c>
      <c r="O177" s="417">
        <v>2.674851E-2</v>
      </c>
      <c r="P177" s="418">
        <v>5.77512185E-2</v>
      </c>
      <c r="Q177" s="419">
        <v>6.1157078189285709E-2</v>
      </c>
      <c r="R177" s="422"/>
      <c r="S177" s="423"/>
      <c r="T177" s="419">
        <v>552.31836012221902</v>
      </c>
      <c r="U177" s="417">
        <v>8.3983146234380288E-2</v>
      </c>
      <c r="V177" s="418">
        <v>9.498034751773049E-2</v>
      </c>
      <c r="W177" s="419">
        <v>0.10688555103416357</v>
      </c>
      <c r="X177" s="417">
        <v>2.5518120651806822E-2</v>
      </c>
      <c r="Y177" s="418">
        <v>3.0685664218169536E-2</v>
      </c>
      <c r="Z177" s="419">
        <v>7.5432250059359218E-2</v>
      </c>
      <c r="AA177" s="417">
        <v>5.3478411400000002E-2</v>
      </c>
      <c r="AB177" s="418">
        <v>5.7076259730000002E-2</v>
      </c>
      <c r="AC177" s="419">
        <v>2.5411865936776131E-2</v>
      </c>
      <c r="AD177" s="417">
        <v>3.1723101999999999E-3</v>
      </c>
      <c r="AE177" s="418">
        <v>5.723784745E-3</v>
      </c>
      <c r="AF177" s="419">
        <v>1.9389075166834989E-3</v>
      </c>
      <c r="AG177" s="417">
        <v>0.19350012920000001</v>
      </c>
      <c r="AH177" s="418">
        <v>0.20949162976999999</v>
      </c>
      <c r="AI177" s="419">
        <v>0.13501590499022351</v>
      </c>
      <c r="AJ177" s="417">
        <v>2.1274600099999999E-2</v>
      </c>
      <c r="AK177" s="418">
        <v>2.3898390365000001E-2</v>
      </c>
      <c r="AL177" s="419">
        <v>1.7554171722686824E-2</v>
      </c>
      <c r="AM177" s="417">
        <v>0.14193418990000001</v>
      </c>
      <c r="AN177" s="418">
        <v>0.157925506715</v>
      </c>
      <c r="AO177" s="419">
        <v>3.760103706313523E-2</v>
      </c>
      <c r="AP177" s="422"/>
      <c r="AQ177" s="423"/>
      <c r="AR177" s="423"/>
      <c r="AS177" s="417">
        <v>0.23537695519999999</v>
      </c>
      <c r="AT177" s="418">
        <v>0.26963400986000002</v>
      </c>
      <c r="AU177" s="424"/>
    </row>
    <row r="178" spans="1:47" x14ac:dyDescent="0.2">
      <c r="A178" s="231">
        <v>1979</v>
      </c>
      <c r="B178" s="232">
        <v>14</v>
      </c>
      <c r="C178" s="417">
        <v>59.377178929999999</v>
      </c>
      <c r="D178" s="418">
        <v>68.180468187000002</v>
      </c>
      <c r="E178" s="419">
        <v>40.940823567329943</v>
      </c>
      <c r="F178" s="417">
        <v>8.93867601</v>
      </c>
      <c r="G178" s="418">
        <v>10.4799277765</v>
      </c>
      <c r="H178" s="419">
        <v>3.1820425917511175</v>
      </c>
      <c r="I178" s="417">
        <v>6.0533676600000001</v>
      </c>
      <c r="J178" s="418">
        <v>4.9228181270000002</v>
      </c>
      <c r="K178" s="419">
        <v>7.0101318175597838</v>
      </c>
      <c r="L178" s="420"/>
      <c r="M178" s="421"/>
      <c r="N178" s="419">
        <v>8.2706459828174692E-2</v>
      </c>
      <c r="O178" s="417">
        <v>2.674851E-2</v>
      </c>
      <c r="P178" s="418">
        <v>5.77512185E-2</v>
      </c>
      <c r="Q178" s="419">
        <v>6.2177929140107176E-2</v>
      </c>
      <c r="R178" s="422"/>
      <c r="S178" s="423"/>
      <c r="T178" s="419">
        <v>553.26678686975117</v>
      </c>
      <c r="U178" s="417">
        <v>8.3983146234380288E-2</v>
      </c>
      <c r="V178" s="418">
        <v>9.498034751773049E-2</v>
      </c>
      <c r="W178" s="419">
        <v>0.11047711730299797</v>
      </c>
      <c r="X178" s="417">
        <v>2.5518120651806822E-2</v>
      </c>
      <c r="Y178" s="418">
        <v>3.0685664218169536E-2</v>
      </c>
      <c r="Z178" s="419">
        <v>7.9143237945282205E-2</v>
      </c>
      <c r="AA178" s="417">
        <v>5.6287334000000001E-2</v>
      </c>
      <c r="AB178" s="418">
        <v>6.0147569929999999E-2</v>
      </c>
      <c r="AC178" s="419">
        <v>2.5997907001933825E-2</v>
      </c>
      <c r="AD178" s="417">
        <v>3.3396209E-3</v>
      </c>
      <c r="AE178" s="418">
        <v>5.9649943350000003E-3</v>
      </c>
      <c r="AF178" s="419">
        <v>1.987008194988957E-3</v>
      </c>
      <c r="AG178" s="417">
        <v>0.20536576049999999</v>
      </c>
      <c r="AH178" s="418">
        <v>0.22204199960500001</v>
      </c>
      <c r="AI178" s="419">
        <v>0.13802215051093192</v>
      </c>
      <c r="AJ178" s="417">
        <v>2.2392632999999999E-2</v>
      </c>
      <c r="AK178" s="418">
        <v>2.5154917955000002E-2</v>
      </c>
      <c r="AL178" s="419">
        <v>1.7942607205883903E-2</v>
      </c>
      <c r="AM178" s="417">
        <v>0.1493935451</v>
      </c>
      <c r="AN178" s="418">
        <v>0.16624055523</v>
      </c>
      <c r="AO178" s="419">
        <v>3.8536324777292859E-2</v>
      </c>
      <c r="AP178" s="422"/>
      <c r="AQ178" s="423"/>
      <c r="AR178" s="423"/>
      <c r="AS178" s="417">
        <v>0.25216365099999999</v>
      </c>
      <c r="AT178" s="418">
        <v>0.28614729105999998</v>
      </c>
      <c r="AU178" s="424"/>
    </row>
    <row r="179" spans="1:47" x14ac:dyDescent="0.2">
      <c r="A179" s="231">
        <v>1979</v>
      </c>
      <c r="B179" s="232">
        <v>15</v>
      </c>
      <c r="C179" s="417">
        <v>58.817803480000002</v>
      </c>
      <c r="D179" s="418">
        <v>68.787575206</v>
      </c>
      <c r="E179" s="419">
        <v>41.375240975243955</v>
      </c>
      <c r="F179" s="417">
        <v>7.73552252</v>
      </c>
      <c r="G179" s="418">
        <v>8.9839289220000005</v>
      </c>
      <c r="H179" s="419">
        <v>3.2093680228876069</v>
      </c>
      <c r="I179" s="417">
        <v>6.2834391800000002</v>
      </c>
      <c r="J179" s="418">
        <v>5.0377723940000001</v>
      </c>
      <c r="K179" s="419">
        <v>7.0432101585338573</v>
      </c>
      <c r="L179" s="420"/>
      <c r="M179" s="421"/>
      <c r="N179" s="419">
        <v>8.2830652504749885E-2</v>
      </c>
      <c r="O179" s="417">
        <v>2.674851E-2</v>
      </c>
      <c r="P179" s="418">
        <v>5.77512185E-2</v>
      </c>
      <c r="Q179" s="419">
        <v>6.2543530249513993E-2</v>
      </c>
      <c r="R179" s="422"/>
      <c r="S179" s="423"/>
      <c r="T179" s="419">
        <v>554.74580754089345</v>
      </c>
      <c r="U179" s="417">
        <v>8.3983146234380288E-2</v>
      </c>
      <c r="V179" s="418">
        <v>9.498034751773049E-2</v>
      </c>
      <c r="W179" s="419">
        <v>0.11155784303840544</v>
      </c>
      <c r="X179" s="417">
        <v>2.5518120651806822E-2</v>
      </c>
      <c r="Y179" s="418">
        <v>3.0685664218169536E-2</v>
      </c>
      <c r="Z179" s="419">
        <v>8.0427330902995489E-2</v>
      </c>
      <c r="AA179" s="417">
        <v>5.76050559E-2</v>
      </c>
      <c r="AB179" s="418">
        <v>6.1863487500000001E-2</v>
      </c>
      <c r="AC179" s="419">
        <v>2.6171010974330219E-2</v>
      </c>
      <c r="AD179" s="417">
        <v>3.4169173999999999E-3</v>
      </c>
      <c r="AE179" s="418">
        <v>6.1220766899999996E-3</v>
      </c>
      <c r="AF179" s="419">
        <v>2.004072223254993E-3</v>
      </c>
      <c r="AG179" s="417">
        <v>0.19937030529999999</v>
      </c>
      <c r="AH179" s="418">
        <v>0.214799084995</v>
      </c>
      <c r="AI179" s="419">
        <v>0.13889766192887326</v>
      </c>
      <c r="AJ179" s="417">
        <v>2.2916075800000001E-2</v>
      </c>
      <c r="AK179" s="418">
        <v>2.5888899489999999E-2</v>
      </c>
      <c r="AL179" s="419">
        <v>1.8052964928145392E-2</v>
      </c>
      <c r="AM179" s="417">
        <v>0.15288952110000001</v>
      </c>
      <c r="AN179" s="418">
        <v>0.17095345054</v>
      </c>
      <c r="AO179" s="419">
        <v>3.887258812075229E-2</v>
      </c>
      <c r="AP179" s="422"/>
      <c r="AQ179" s="423"/>
      <c r="AR179" s="423"/>
      <c r="AS179" s="417">
        <v>0.22460123200000001</v>
      </c>
      <c r="AT179" s="418">
        <v>0.24549918109499999</v>
      </c>
      <c r="AU179" s="424"/>
    </row>
    <row r="180" spans="1:47" x14ac:dyDescent="0.2">
      <c r="A180" s="231">
        <v>1979</v>
      </c>
      <c r="B180" s="232">
        <v>16</v>
      </c>
      <c r="C180" s="417">
        <v>60.79594204</v>
      </c>
      <c r="D180" s="418">
        <v>71.837596695499997</v>
      </c>
      <c r="E180" s="419">
        <v>42.286681631780098</v>
      </c>
      <c r="F180" s="417">
        <v>8.1598308500000005</v>
      </c>
      <c r="G180" s="418">
        <v>9.4499256490000008</v>
      </c>
      <c r="H180" s="419">
        <v>3.2689241670463738</v>
      </c>
      <c r="I180" s="417">
        <v>6.5195633500000003</v>
      </c>
      <c r="J180" s="418">
        <v>5.1575193224999998</v>
      </c>
      <c r="K180" s="419">
        <v>7.1109754328383197</v>
      </c>
      <c r="L180" s="420"/>
      <c r="M180" s="421"/>
      <c r="N180" s="419">
        <v>8.3235254186853139E-2</v>
      </c>
      <c r="O180" s="417">
        <v>2.674851E-2</v>
      </c>
      <c r="P180" s="418">
        <v>5.77512185E-2</v>
      </c>
      <c r="Q180" s="419">
        <v>8.1646709584809365E-2</v>
      </c>
      <c r="R180" s="422"/>
      <c r="S180" s="423"/>
      <c r="T180" s="419">
        <v>556.30060861720642</v>
      </c>
      <c r="U180" s="417">
        <v>8.3983146234380288E-2</v>
      </c>
      <c r="V180" s="418">
        <v>9.498034751773049E-2</v>
      </c>
      <c r="W180" s="419">
        <v>0.11102538353527559</v>
      </c>
      <c r="X180" s="417">
        <v>2.5518120651806822E-2</v>
      </c>
      <c r="Y180" s="418">
        <v>3.0685664218169536E-2</v>
      </c>
      <c r="Z180" s="419">
        <v>8.3042375324300949E-2</v>
      </c>
      <c r="AA180" s="417">
        <v>6.03349792E-2</v>
      </c>
      <c r="AB180" s="418">
        <v>6.5029040895000001E-2</v>
      </c>
      <c r="AC180" s="419">
        <v>2.6497113047359563E-2</v>
      </c>
      <c r="AD180" s="417">
        <v>3.5790176000000001E-3</v>
      </c>
      <c r="AE180" s="418">
        <v>6.3620070650000004E-3</v>
      </c>
      <c r="AF180" s="419">
        <v>2.0412785501074029E-3</v>
      </c>
      <c r="AG180" s="417">
        <v>0.20980630829999999</v>
      </c>
      <c r="AH180" s="418">
        <v>0.22677889946499999</v>
      </c>
      <c r="AI180" s="419">
        <v>0.14119143789694902</v>
      </c>
      <c r="AJ180" s="417">
        <v>2.4002171100000001E-2</v>
      </c>
      <c r="AK180" s="418">
        <v>2.7188533189999999E-2</v>
      </c>
      <c r="AL180" s="419">
        <v>1.8374851542231188E-2</v>
      </c>
      <c r="AM180" s="417">
        <v>0.16013240640000001</v>
      </c>
      <c r="AN180" s="418">
        <v>0.17950221098499999</v>
      </c>
      <c r="AO180" s="419">
        <v>3.9574278726787482E-2</v>
      </c>
      <c r="AP180" s="422"/>
      <c r="AQ180" s="423"/>
      <c r="AR180" s="423"/>
      <c r="AS180" s="417">
        <v>0.2403285258</v>
      </c>
      <c r="AT180" s="418">
        <v>0.26373989602999998</v>
      </c>
      <c r="AU180" s="424"/>
    </row>
    <row r="181" spans="1:47" x14ac:dyDescent="0.2">
      <c r="A181" s="231">
        <v>1979</v>
      </c>
      <c r="B181" s="232">
        <v>17</v>
      </c>
      <c r="C181" s="417">
        <v>62.209673539999997</v>
      </c>
      <c r="D181" s="418">
        <v>74.412338110500002</v>
      </c>
      <c r="E181" s="419">
        <v>42.560657547804169</v>
      </c>
      <c r="F181" s="417">
        <v>8.5342313900000004</v>
      </c>
      <c r="G181" s="418">
        <v>9.8806843774999997</v>
      </c>
      <c r="H181" s="419">
        <v>3.1639027947047698</v>
      </c>
      <c r="I181" s="417">
        <v>6.69040722</v>
      </c>
      <c r="J181" s="418">
        <v>5.2272472629999998</v>
      </c>
      <c r="K181" s="419">
        <v>6.9052415278209711</v>
      </c>
      <c r="L181" s="420"/>
      <c r="M181" s="421"/>
      <c r="N181" s="419">
        <v>5.7195377180079859E-2</v>
      </c>
      <c r="O181" s="417">
        <v>2.674851E-2</v>
      </c>
      <c r="P181" s="418">
        <v>5.77512185E-2</v>
      </c>
      <c r="Q181" s="419">
        <v>8.1370678303050573E-2</v>
      </c>
      <c r="R181" s="422"/>
      <c r="S181" s="423"/>
      <c r="T181" s="419">
        <v>557.93892228810955</v>
      </c>
      <c r="U181" s="417">
        <v>8.3983146234380288E-2</v>
      </c>
      <c r="V181" s="418">
        <v>9.498034751773049E-2</v>
      </c>
      <c r="W181" s="419">
        <v>0.10905065917209497</v>
      </c>
      <c r="X181" s="417">
        <v>2.5518120651806822E-2</v>
      </c>
      <c r="Y181" s="418">
        <v>3.0685664218169536E-2</v>
      </c>
      <c r="Z181" s="419">
        <v>8.5647299852910266E-2</v>
      </c>
      <c r="AA181" s="417">
        <v>6.2725519399999999E-2</v>
      </c>
      <c r="AB181" s="418">
        <v>6.7961840979999993E-2</v>
      </c>
      <c r="AC181" s="419">
        <v>2.5684289976885901E-2</v>
      </c>
      <c r="AD181" s="417">
        <v>3.7209935999999999E-3</v>
      </c>
      <c r="AE181" s="418">
        <v>6.5719533199999998E-3</v>
      </c>
      <c r="AF181" s="419">
        <v>1.9757088884219372E-3</v>
      </c>
      <c r="AG181" s="417">
        <v>0.21901248919999999</v>
      </c>
      <c r="AH181" s="418">
        <v>0.237929392105</v>
      </c>
      <c r="AI181" s="419">
        <v>0.13619832611893254</v>
      </c>
      <c r="AJ181" s="417">
        <v>2.49529486E-2</v>
      </c>
      <c r="AK181" s="418">
        <v>2.839426275E-2</v>
      </c>
      <c r="AL181" s="419">
        <v>1.8614785038873722E-2</v>
      </c>
      <c r="AM181" s="417">
        <v>0.16647802019999999</v>
      </c>
      <c r="AN181" s="418">
        <v>0.18739212878</v>
      </c>
      <c r="AO181" s="419">
        <v>3.9424018701407861E-2</v>
      </c>
      <c r="AP181" s="422"/>
      <c r="AQ181" s="423"/>
      <c r="AR181" s="423"/>
      <c r="AS181" s="417">
        <v>0.25475322550000001</v>
      </c>
      <c r="AT181" s="418">
        <v>0.28143911704000002</v>
      </c>
      <c r="AU181" s="424"/>
    </row>
    <row r="182" spans="1:47" x14ac:dyDescent="0.2">
      <c r="A182" s="231">
        <v>1979</v>
      </c>
      <c r="B182" s="232">
        <v>18</v>
      </c>
      <c r="C182" s="417">
        <v>63.53194731</v>
      </c>
      <c r="D182" s="418">
        <v>76.918034736500005</v>
      </c>
      <c r="E182" s="419">
        <v>42.927240526528784</v>
      </c>
      <c r="F182" s="417">
        <v>8.8735197200000009</v>
      </c>
      <c r="G182" s="418">
        <v>10.292240833999999</v>
      </c>
      <c r="H182" s="419">
        <v>3.0623884369549805</v>
      </c>
      <c r="I182" s="417">
        <v>6.8633943799999999</v>
      </c>
      <c r="J182" s="418">
        <v>5.3014338189999997</v>
      </c>
      <c r="K182" s="419">
        <v>6.6994153556145291</v>
      </c>
      <c r="L182" s="420"/>
      <c r="M182" s="421"/>
      <c r="N182" s="419">
        <v>3.0729444607614745E-2</v>
      </c>
      <c r="O182" s="417">
        <v>2.674851E-2</v>
      </c>
      <c r="P182" s="418">
        <v>5.77512185E-2</v>
      </c>
      <c r="Q182" s="419">
        <v>8.1252943793285029E-2</v>
      </c>
      <c r="R182" s="422"/>
      <c r="S182" s="423"/>
      <c r="T182" s="419">
        <v>559.63793172461999</v>
      </c>
      <c r="U182" s="417">
        <v>8.3983146234380288E-2</v>
      </c>
      <c r="V182" s="418">
        <v>9.498034751773049E-2</v>
      </c>
      <c r="W182" s="419">
        <v>0.10762574036532499</v>
      </c>
      <c r="X182" s="417">
        <v>2.5518120651806822E-2</v>
      </c>
      <c r="Y182" s="418">
        <v>3.0685664218169536E-2</v>
      </c>
      <c r="Z182" s="419">
        <v>8.8776176476497257E-2</v>
      </c>
      <c r="AA182" s="417">
        <v>6.5154856799999994E-2</v>
      </c>
      <c r="AB182" s="418">
        <v>7.1082088375000005E-2</v>
      </c>
      <c r="AC182" s="419">
        <v>2.4866421640145377E-2</v>
      </c>
      <c r="AD182" s="417">
        <v>3.8655482E-3</v>
      </c>
      <c r="AE182" s="418">
        <v>6.7902810849999997E-3</v>
      </c>
      <c r="AF182" s="419">
        <v>1.9122874095560819E-3</v>
      </c>
      <c r="AG182" s="417">
        <v>0.2281286709</v>
      </c>
      <c r="AH182" s="418">
        <v>0.24953632199</v>
      </c>
      <c r="AI182" s="419">
        <v>0.1316575202270055</v>
      </c>
      <c r="AJ182" s="417">
        <v>2.5919737500000001E-2</v>
      </c>
      <c r="AK182" s="418">
        <v>2.9680398489999999E-2</v>
      </c>
      <c r="AL182" s="419">
        <v>1.8890856207205667E-2</v>
      </c>
      <c r="AM182" s="417">
        <v>0.1729275153</v>
      </c>
      <c r="AN182" s="418">
        <v>0.195771616935</v>
      </c>
      <c r="AO182" s="419">
        <v>3.9101039357634128E-2</v>
      </c>
      <c r="AP182" s="422"/>
      <c r="AQ182" s="423"/>
      <c r="AR182" s="423"/>
      <c r="AS182" s="417">
        <v>0.268495708</v>
      </c>
      <c r="AT182" s="418">
        <v>0.29935282414499997</v>
      </c>
      <c r="AU182" s="424"/>
    </row>
    <row r="183" spans="1:47" x14ac:dyDescent="0.2">
      <c r="A183" s="231">
        <v>1979</v>
      </c>
      <c r="B183" s="232">
        <v>19</v>
      </c>
      <c r="C183" s="417">
        <v>65.358442479999994</v>
      </c>
      <c r="D183" s="418">
        <v>80.398128765999999</v>
      </c>
      <c r="E183" s="419">
        <v>43.674412229344718</v>
      </c>
      <c r="F183" s="417">
        <v>9.2529973600000002</v>
      </c>
      <c r="G183" s="418">
        <v>10.784130376</v>
      </c>
      <c r="H183" s="419">
        <v>3.0707550999396194</v>
      </c>
      <c r="I183" s="417">
        <v>7.1130506100000002</v>
      </c>
      <c r="J183" s="418">
        <v>5.4395497815000002</v>
      </c>
      <c r="K183" s="419">
        <v>6.7371473390815027</v>
      </c>
      <c r="L183" s="420"/>
      <c r="M183" s="421"/>
      <c r="N183" s="419">
        <v>2.6096424545775317E-2</v>
      </c>
      <c r="O183" s="417">
        <v>2.674851E-2</v>
      </c>
      <c r="P183" s="418">
        <v>5.77512185E-2</v>
      </c>
      <c r="Q183" s="419">
        <v>8.225906449308458E-2</v>
      </c>
      <c r="R183" s="422"/>
      <c r="S183" s="423"/>
      <c r="T183" s="419">
        <v>561.1433054733177</v>
      </c>
      <c r="U183" s="417">
        <v>8.3983146234380288E-2</v>
      </c>
      <c r="V183" s="418">
        <v>9.498034751773049E-2</v>
      </c>
      <c r="W183" s="419">
        <v>0.10871938507935862</v>
      </c>
      <c r="X183" s="417">
        <v>2.5518120651806822E-2</v>
      </c>
      <c r="Y183" s="418">
        <v>3.0685664218169536E-2</v>
      </c>
      <c r="Z183" s="419">
        <v>9.221275872387022E-2</v>
      </c>
      <c r="AA183" s="417">
        <v>6.7960445800000005E-2</v>
      </c>
      <c r="AB183" s="418">
        <v>7.4799690880000005E-2</v>
      </c>
      <c r="AC183" s="419">
        <v>2.6369876331625578E-2</v>
      </c>
      <c r="AD183" s="417">
        <v>4.0314236999999999E-3</v>
      </c>
      <c r="AE183" s="418">
        <v>7.0538493900000002E-3</v>
      </c>
      <c r="AF183" s="419">
        <v>1.9175308822378064E-3</v>
      </c>
      <c r="AG183" s="417">
        <v>0.2382046619</v>
      </c>
      <c r="AH183" s="418">
        <v>0.26288619348999998</v>
      </c>
      <c r="AI183" s="419">
        <v>0.1297125115158197</v>
      </c>
      <c r="AJ183" s="417">
        <v>2.7035329100000002E-2</v>
      </c>
      <c r="AK183" s="418">
        <v>3.1217468115000001E-2</v>
      </c>
      <c r="AL183" s="419">
        <v>1.8702377272732149E-2</v>
      </c>
      <c r="AM183" s="417">
        <v>0.180373899</v>
      </c>
      <c r="AN183" s="418">
        <v>0.20576613339499999</v>
      </c>
      <c r="AO183" s="419">
        <v>3.9483280209520882E-2</v>
      </c>
      <c r="AP183" s="422"/>
      <c r="AQ183" s="423"/>
      <c r="AR183" s="423"/>
      <c r="AS183" s="417">
        <v>0.28222372779999999</v>
      </c>
      <c r="AT183" s="418">
        <v>0.31834401412500002</v>
      </c>
      <c r="AU183" s="424"/>
    </row>
    <row r="184" spans="1:47" x14ac:dyDescent="0.2">
      <c r="A184" s="231">
        <v>1979</v>
      </c>
      <c r="B184" s="232">
        <v>20</v>
      </c>
      <c r="C184" s="417">
        <v>67.360952870000006</v>
      </c>
      <c r="D184" s="418">
        <v>84.219787948999993</v>
      </c>
      <c r="E184" s="419">
        <v>44.34714483881833</v>
      </c>
      <c r="F184" s="417">
        <v>9.5224105600000009</v>
      </c>
      <c r="G184" s="418">
        <v>11.199877317</v>
      </c>
      <c r="H184" s="419">
        <v>3.0616560566421915</v>
      </c>
      <c r="I184" s="417">
        <v>7.3738747900000003</v>
      </c>
      <c r="J184" s="418">
        <v>5.5884540009999997</v>
      </c>
      <c r="K184" s="419">
        <v>6.6175703774188639</v>
      </c>
      <c r="L184" s="420"/>
      <c r="M184" s="421"/>
      <c r="N184" s="419">
        <v>1.3987603229026728E-2</v>
      </c>
      <c r="O184" s="417">
        <v>2.674851E-2</v>
      </c>
      <c r="P184" s="418">
        <v>5.77512185E-2</v>
      </c>
      <c r="Q184" s="419">
        <v>8.2772092028950903E-2</v>
      </c>
      <c r="R184" s="422"/>
      <c r="S184" s="423"/>
      <c r="T184" s="419">
        <v>562.84412134702143</v>
      </c>
      <c r="U184" s="417">
        <v>8.3983146234380288E-2</v>
      </c>
      <c r="V184" s="418">
        <v>9.498034751773049E-2</v>
      </c>
      <c r="W184" s="419">
        <v>0.11035935385909679</v>
      </c>
      <c r="X184" s="417">
        <v>2.5518120651806822E-2</v>
      </c>
      <c r="Y184" s="418">
        <v>3.0685664218169536E-2</v>
      </c>
      <c r="Z184" s="419">
        <v>9.5237413279228619E-2</v>
      </c>
      <c r="AA184" s="417">
        <v>7.0684462300000001E-2</v>
      </c>
      <c r="AB184" s="418">
        <v>7.8657534089999995E-2</v>
      </c>
      <c r="AC184" s="419">
        <v>2.518388488682707E-2</v>
      </c>
      <c r="AD184" s="417">
        <v>4.1931088000000004E-3</v>
      </c>
      <c r="AE184" s="418">
        <v>7.3231104150000004E-3</v>
      </c>
      <c r="AF184" s="419">
        <v>1.9118300314825312E-3</v>
      </c>
      <c r="AG184" s="417">
        <v>0.24689556709999999</v>
      </c>
      <c r="AH184" s="418">
        <v>0.27569075176000002</v>
      </c>
      <c r="AI184" s="419">
        <v>0.12947772314307593</v>
      </c>
      <c r="AJ184" s="417">
        <v>2.8118970600000001E-2</v>
      </c>
      <c r="AK184" s="418">
        <v>3.2821504814999999E-2</v>
      </c>
      <c r="AL184" s="419">
        <v>1.8209920442792755E-2</v>
      </c>
      <c r="AM184" s="417">
        <v>0.1876019847</v>
      </c>
      <c r="AN184" s="418">
        <v>0.216129669765</v>
      </c>
      <c r="AO184" s="419">
        <v>3.9479788622426536E-2</v>
      </c>
      <c r="AP184" s="422"/>
      <c r="AQ184" s="423"/>
      <c r="AR184" s="423"/>
      <c r="AS184" s="417">
        <v>0.29041432709999998</v>
      </c>
      <c r="AT184" s="418">
        <v>0.33300133777500002</v>
      </c>
      <c r="AU184" s="424"/>
    </row>
    <row r="185" spans="1:47" x14ac:dyDescent="0.2">
      <c r="A185" s="231">
        <v>1979</v>
      </c>
      <c r="B185" s="232">
        <v>21</v>
      </c>
      <c r="C185" s="417">
        <v>70.204988119999996</v>
      </c>
      <c r="D185" s="418">
        <v>89.203000426000003</v>
      </c>
      <c r="E185" s="419">
        <v>44.379715380294073</v>
      </c>
      <c r="F185" s="417">
        <v>9.9848489899999997</v>
      </c>
      <c r="G185" s="418">
        <v>11.850981712499999</v>
      </c>
      <c r="H185" s="419">
        <v>3.1800080743666341</v>
      </c>
      <c r="I185" s="417">
        <v>7.6436992999999998</v>
      </c>
      <c r="J185" s="418">
        <v>5.7492835285000004</v>
      </c>
      <c r="K185" s="419">
        <v>6.8171855540991162</v>
      </c>
      <c r="L185" s="420"/>
      <c r="M185" s="421"/>
      <c r="N185" s="419">
        <v>1.3511343797941552E-2</v>
      </c>
      <c r="O185" s="417">
        <v>2.674851E-2</v>
      </c>
      <c r="P185" s="418">
        <v>5.77512185E-2</v>
      </c>
      <c r="Q185" s="419">
        <v>0.10933590819614594</v>
      </c>
      <c r="R185" s="422"/>
      <c r="S185" s="423"/>
      <c r="T185" s="419">
        <v>564.49930985351079</v>
      </c>
      <c r="U185" s="417">
        <v>8.3983146234380288E-2</v>
      </c>
      <c r="V185" s="418">
        <v>9.498034751773049E-2</v>
      </c>
      <c r="W185" s="419">
        <v>9.8496493835135174E-2</v>
      </c>
      <c r="X185" s="417">
        <v>2.5518120651806822E-2</v>
      </c>
      <c r="Y185" s="418">
        <v>3.0685664218169536E-2</v>
      </c>
      <c r="Z185" s="419">
        <v>9.9456165637900745E-2</v>
      </c>
      <c r="AA185" s="417">
        <v>7.4639750099999999E-2</v>
      </c>
      <c r="AB185" s="418">
        <v>8.4054576369999995E-2</v>
      </c>
      <c r="AC185" s="419">
        <v>3.2927585300529638E-2</v>
      </c>
      <c r="AD185" s="417">
        <v>4.4277596999999997E-3</v>
      </c>
      <c r="AE185" s="418">
        <v>7.680392825E-3</v>
      </c>
      <c r="AF185" s="419">
        <v>1.985762623928643E-3</v>
      </c>
      <c r="AG185" s="417">
        <v>0.2601999451</v>
      </c>
      <c r="AH185" s="418">
        <v>0.29412066436500001</v>
      </c>
      <c r="AI185" s="419">
        <v>0.12454122204680039</v>
      </c>
      <c r="AJ185" s="417">
        <v>2.9692476799999999E-2</v>
      </c>
      <c r="AK185" s="418">
        <v>3.5043404275000002E-2</v>
      </c>
      <c r="AL185" s="419">
        <v>1.8351468383700775E-2</v>
      </c>
      <c r="AM185" s="417">
        <v>0.19809965230000001</v>
      </c>
      <c r="AN185" s="418">
        <v>0.23057276851</v>
      </c>
      <c r="AO185" s="419">
        <v>4.1884192623464801E-2</v>
      </c>
      <c r="AP185" s="422"/>
      <c r="AQ185" s="423"/>
      <c r="AR185" s="423"/>
      <c r="AS185" s="417">
        <v>0.3051044873</v>
      </c>
      <c r="AT185" s="418">
        <v>0.35546394703500001</v>
      </c>
      <c r="AU185" s="424"/>
    </row>
    <row r="186" spans="1:47" x14ac:dyDescent="0.2">
      <c r="A186" s="231">
        <v>1979</v>
      </c>
      <c r="B186" s="232">
        <v>22</v>
      </c>
      <c r="C186" s="417">
        <v>73.655767150000003</v>
      </c>
      <c r="D186" s="418">
        <v>95.470074045499999</v>
      </c>
      <c r="E186" s="419">
        <v>43.956762112892527</v>
      </c>
      <c r="F186" s="417">
        <v>10.47298187</v>
      </c>
      <c r="G186" s="418">
        <v>12.5708688105</v>
      </c>
      <c r="H186" s="419">
        <v>3.1981239465208731</v>
      </c>
      <c r="I186" s="417">
        <v>7.9235908400000001</v>
      </c>
      <c r="J186" s="418">
        <v>5.9238214654999997</v>
      </c>
      <c r="K186" s="419">
        <v>6.8715616050732375</v>
      </c>
      <c r="L186" s="420"/>
      <c r="M186" s="421"/>
      <c r="N186" s="419">
        <v>1.2896435465603623E-2</v>
      </c>
      <c r="O186" s="417">
        <v>2.5861470000000001E-2</v>
      </c>
      <c r="P186" s="418">
        <v>5.6694591500000002E-2</v>
      </c>
      <c r="Q186" s="419">
        <v>0.10991319553728653</v>
      </c>
      <c r="R186" s="422"/>
      <c r="S186" s="423"/>
      <c r="T186" s="419">
        <v>566.03277724302609</v>
      </c>
      <c r="U186" s="417">
        <v>8.3983146234380288E-2</v>
      </c>
      <c r="V186" s="418">
        <v>9.498034751773049E-2</v>
      </c>
      <c r="W186" s="419">
        <v>9.879544499941896E-2</v>
      </c>
      <c r="X186" s="417">
        <v>2.5518120651806822E-2</v>
      </c>
      <c r="Y186" s="418">
        <v>3.0685664218169536E-2</v>
      </c>
      <c r="Z186" s="419">
        <v>0.10075327741978256</v>
      </c>
      <c r="AA186" s="417">
        <v>7.8959691200000001E-2</v>
      </c>
      <c r="AB186" s="418">
        <v>9.0181247029999995E-2</v>
      </c>
      <c r="AC186" s="419">
        <v>3.5941865984522807E-2</v>
      </c>
      <c r="AD186" s="417">
        <v>4.6840203000000002E-3</v>
      </c>
      <c r="AE186" s="418">
        <v>8.079922715E-3</v>
      </c>
      <c r="AF186" s="419">
        <v>1.9970740720367522E-3</v>
      </c>
      <c r="AG186" s="417">
        <v>0.27455795890000001</v>
      </c>
      <c r="AH186" s="418">
        <v>0.31485362140500001</v>
      </c>
      <c r="AI186" s="419">
        <v>0.11897232967744731</v>
      </c>
      <c r="AJ186" s="417">
        <v>3.1411064500000002E-2</v>
      </c>
      <c r="AK186" s="418">
        <v>3.7573417645000003E-2</v>
      </c>
      <c r="AL186" s="419">
        <v>1.8213509741642382E-2</v>
      </c>
      <c r="AM186" s="417">
        <v>0.20956588709999999</v>
      </c>
      <c r="AN186" s="418">
        <v>0.24695175627499999</v>
      </c>
      <c r="AO186" s="419">
        <v>4.2813402640587445E-2</v>
      </c>
      <c r="AP186" s="422"/>
      <c r="AQ186" s="423"/>
      <c r="AR186" s="423"/>
      <c r="AS186" s="417">
        <v>0.32024813499999999</v>
      </c>
      <c r="AT186" s="418">
        <v>0.37996328736000001</v>
      </c>
      <c r="AU186" s="424"/>
    </row>
    <row r="187" spans="1:47" x14ac:dyDescent="0.2">
      <c r="A187" s="231">
        <v>1979</v>
      </c>
      <c r="B187" s="232">
        <v>23</v>
      </c>
      <c r="C187" s="417">
        <v>76.736623289999997</v>
      </c>
      <c r="D187" s="418">
        <v>101.54675773</v>
      </c>
      <c r="E187" s="419">
        <v>43.668490695078134</v>
      </c>
      <c r="F187" s="417">
        <v>10.952989090000001</v>
      </c>
      <c r="G187" s="418">
        <v>13.3363497485</v>
      </c>
      <c r="H187" s="419">
        <v>3.2247738537876791</v>
      </c>
      <c r="I187" s="417">
        <v>8.2137827399999992</v>
      </c>
      <c r="J187" s="418">
        <v>6.1139527439999997</v>
      </c>
      <c r="K187" s="419">
        <v>6.9441553344351528</v>
      </c>
      <c r="L187" s="420"/>
      <c r="M187" s="421"/>
      <c r="N187" s="419">
        <v>1.3642899445983908E-2</v>
      </c>
      <c r="O187" s="417">
        <v>2.5861470000000001E-2</v>
      </c>
      <c r="P187" s="418">
        <v>5.6651202999999997E-2</v>
      </c>
      <c r="Q187" s="419">
        <v>0.10958062958236164</v>
      </c>
      <c r="R187" s="422"/>
      <c r="S187" s="423"/>
      <c r="T187" s="419">
        <v>567.42104635423595</v>
      </c>
      <c r="U187" s="417">
        <v>8.3983146234380288E-2</v>
      </c>
      <c r="V187" s="418">
        <v>9.498034751773049E-2</v>
      </c>
      <c r="W187" s="419">
        <v>9.8689634212443186E-2</v>
      </c>
      <c r="X187" s="417">
        <v>2.5518120651806822E-2</v>
      </c>
      <c r="Y187" s="418">
        <v>3.0685664218169536E-2</v>
      </c>
      <c r="Z187" s="419">
        <v>9.9911258527530591E-2</v>
      </c>
      <c r="AA187" s="417">
        <v>8.3231975499999999E-2</v>
      </c>
      <c r="AB187" s="418">
        <v>9.6688191889999997E-2</v>
      </c>
      <c r="AC187" s="419">
        <v>3.8626965920307649E-2</v>
      </c>
      <c r="AD187" s="417">
        <v>4.9374611999999998E-3</v>
      </c>
      <c r="AE187" s="418">
        <v>8.4999329799999995E-3</v>
      </c>
      <c r="AF187" s="419">
        <v>2.0137131896910787E-3</v>
      </c>
      <c r="AG187" s="417">
        <v>0.28871053330000002</v>
      </c>
      <c r="AH187" s="418">
        <v>0.33684149055500001</v>
      </c>
      <c r="AI187" s="419">
        <v>0.12167792056630221</v>
      </c>
      <c r="AJ187" s="417">
        <v>3.3110563199999998E-2</v>
      </c>
      <c r="AK187" s="418">
        <v>4.0274847034999998E-2</v>
      </c>
      <c r="AL187" s="419">
        <v>1.8080300838536543E-2</v>
      </c>
      <c r="AM187" s="417">
        <v>0.22090510050000001</v>
      </c>
      <c r="AN187" s="418">
        <v>0.26434007506000001</v>
      </c>
      <c r="AO187" s="419">
        <v>4.2609384230035539E-2</v>
      </c>
      <c r="AP187" s="422"/>
      <c r="AQ187" s="423"/>
      <c r="AR187" s="423"/>
      <c r="AS187" s="417">
        <v>0.33508814380000002</v>
      </c>
      <c r="AT187" s="418">
        <v>0.40596344369999998</v>
      </c>
      <c r="AU187" s="424"/>
    </row>
    <row r="188" spans="1:47" x14ac:dyDescent="0.2">
      <c r="A188" s="231">
        <v>1979</v>
      </c>
      <c r="B188" s="232">
        <v>24</v>
      </c>
      <c r="C188" s="417">
        <v>80.221667510000003</v>
      </c>
      <c r="D188" s="418">
        <v>108.73757589</v>
      </c>
      <c r="E188" s="419">
        <v>44.239466944394337</v>
      </c>
      <c r="F188" s="417">
        <v>11.458511550000001</v>
      </c>
      <c r="G188" s="418">
        <v>14.1878542865</v>
      </c>
      <c r="H188" s="419">
        <v>3.2385199244329503</v>
      </c>
      <c r="I188" s="417">
        <v>8.5153442100000003</v>
      </c>
      <c r="J188" s="418">
        <v>6.3220144850000004</v>
      </c>
      <c r="K188" s="419">
        <v>6.9537870947012284</v>
      </c>
      <c r="L188" s="420"/>
      <c r="M188" s="421"/>
      <c r="N188" s="419">
        <v>1.0202939578146521E-2</v>
      </c>
      <c r="O188" s="417">
        <v>2.5377440000000001E-2</v>
      </c>
      <c r="P188" s="418">
        <v>5.61142315E-2</v>
      </c>
      <c r="Q188" s="419">
        <v>0.11048398647952437</v>
      </c>
      <c r="R188" s="422"/>
      <c r="S188" s="423"/>
      <c r="T188" s="419">
        <v>568.56537018613562</v>
      </c>
      <c r="U188" s="417">
        <v>8.3983146234380288E-2</v>
      </c>
      <c r="V188" s="418">
        <v>9.498034751773049E-2</v>
      </c>
      <c r="W188" s="419">
        <v>9.9878885535374454E-2</v>
      </c>
      <c r="X188" s="417">
        <v>2.5518120651806822E-2</v>
      </c>
      <c r="Y188" s="418">
        <v>3.0685664218169536E-2</v>
      </c>
      <c r="Z188" s="419">
        <v>0.10226030190820969</v>
      </c>
      <c r="AA188" s="417">
        <v>8.7798991899999998E-2</v>
      </c>
      <c r="AB188" s="418">
        <v>0.104004611515</v>
      </c>
      <c r="AC188" s="419">
        <v>3.870085757801707E-2</v>
      </c>
      <c r="AD188" s="417">
        <v>5.2077217E-3</v>
      </c>
      <c r="AE188" s="418">
        <v>8.9651652900000003E-3</v>
      </c>
      <c r="AF188" s="419">
        <v>2.0222966761144624E-3</v>
      </c>
      <c r="AG188" s="417">
        <v>0.30375797189999998</v>
      </c>
      <c r="AH188" s="418">
        <v>0.36146858625</v>
      </c>
      <c r="AI188" s="419">
        <v>0.11105978344747665</v>
      </c>
      <c r="AJ188" s="417">
        <v>3.49268696E-2</v>
      </c>
      <c r="AK188" s="418">
        <v>4.3322430699999998E-2</v>
      </c>
      <c r="AL188" s="419">
        <v>1.8126331394371375E-2</v>
      </c>
      <c r="AM188" s="417">
        <v>0.23302531060000001</v>
      </c>
      <c r="AN188" s="418">
        <v>0.28387711054999998</v>
      </c>
      <c r="AO188" s="419">
        <v>4.2856082913888718E-2</v>
      </c>
      <c r="AP188" s="422"/>
      <c r="AQ188" s="423"/>
      <c r="AR188" s="423"/>
      <c r="AS188" s="417">
        <v>0.35053374380000002</v>
      </c>
      <c r="AT188" s="418">
        <v>0.43466017916499999</v>
      </c>
      <c r="AU188" s="424"/>
    </row>
    <row r="189" spans="1:47" x14ac:dyDescent="0.2">
      <c r="A189" s="231">
        <v>1979</v>
      </c>
      <c r="B189" s="232">
        <v>25</v>
      </c>
      <c r="C189" s="417">
        <v>76.982379010000002</v>
      </c>
      <c r="D189" s="418">
        <v>100.830332802</v>
      </c>
      <c r="E189" s="419">
        <v>44.135565845560009</v>
      </c>
      <c r="F189" s="417">
        <v>11.512663829999999</v>
      </c>
      <c r="G189" s="418">
        <v>14.113455118499999</v>
      </c>
      <c r="H189" s="419">
        <v>3.2632992914213532</v>
      </c>
      <c r="I189" s="417">
        <v>8.0061050500000004</v>
      </c>
      <c r="J189" s="418">
        <v>5.58441908</v>
      </c>
      <c r="K189" s="419">
        <v>7.0140315520264211</v>
      </c>
      <c r="L189" s="420"/>
      <c r="M189" s="421"/>
      <c r="N189" s="419">
        <v>1.0244824988733886E-2</v>
      </c>
      <c r="O189" s="417">
        <v>2.4974429999999999E-2</v>
      </c>
      <c r="P189" s="418">
        <v>5.5603138500000003E-2</v>
      </c>
      <c r="Q189" s="419">
        <v>0.11078730112127996</v>
      </c>
      <c r="R189" s="422"/>
      <c r="S189" s="423"/>
      <c r="T189" s="419">
        <v>569.43397817370692</v>
      </c>
      <c r="U189" s="417">
        <v>8.3983146234380288E-2</v>
      </c>
      <c r="V189" s="418">
        <v>9.498034751773049E-2</v>
      </c>
      <c r="W189" s="419">
        <v>0.10038738749745661</v>
      </c>
      <c r="X189" s="417">
        <v>2.5518120651806822E-2</v>
      </c>
      <c r="Y189" s="418">
        <v>3.0685664218169536E-2</v>
      </c>
      <c r="Z189" s="419">
        <v>0.10291506877380979</v>
      </c>
      <c r="AA189" s="417">
        <v>9.2556025799999997E-2</v>
      </c>
      <c r="AB189" s="418">
        <v>0.11241311502</v>
      </c>
      <c r="AC189" s="419">
        <v>4.0974989932158958E-2</v>
      </c>
      <c r="AD189" s="417">
        <v>5.4907211000000001E-3</v>
      </c>
      <c r="AE189" s="418">
        <v>9.6182151200000007E-3</v>
      </c>
      <c r="AF189" s="419">
        <v>2.0377710246360183E-3</v>
      </c>
      <c r="AG189" s="417">
        <v>0.3193984916</v>
      </c>
      <c r="AH189" s="418">
        <v>0.38962029853500002</v>
      </c>
      <c r="AI189" s="419">
        <v>0.10987962010523185</v>
      </c>
      <c r="AJ189" s="417">
        <v>3.6820498200000003E-2</v>
      </c>
      <c r="AK189" s="418">
        <v>4.6924292899999998E-2</v>
      </c>
      <c r="AL189" s="419">
        <v>1.8012958169001572E-2</v>
      </c>
      <c r="AM189" s="417">
        <v>0.2456510043</v>
      </c>
      <c r="AN189" s="418">
        <v>0.30666763984500001</v>
      </c>
      <c r="AO189" s="419">
        <v>4.3246409340324983E-2</v>
      </c>
      <c r="AP189" s="422"/>
      <c r="AQ189" s="423"/>
      <c r="AR189" s="423"/>
      <c r="AS189" s="417">
        <v>0.36644540180000001</v>
      </c>
      <c r="AT189" s="418">
        <v>0.46643239733000003</v>
      </c>
      <c r="AU189" s="424"/>
    </row>
    <row r="190" spans="1:47" x14ac:dyDescent="0.2">
      <c r="A190" s="231">
        <v>1979</v>
      </c>
      <c r="B190" s="232">
        <v>26</v>
      </c>
      <c r="C190" s="417">
        <v>76.982379010000002</v>
      </c>
      <c r="D190" s="418">
        <v>100.830332802</v>
      </c>
      <c r="E190" s="419">
        <v>44.47232433013793</v>
      </c>
      <c r="F190" s="417">
        <v>11.512663829999999</v>
      </c>
      <c r="G190" s="418">
        <v>14.113455118499999</v>
      </c>
      <c r="H190" s="419">
        <v>3.2866897968790827</v>
      </c>
      <c r="I190" s="417">
        <v>8.0061050500000004</v>
      </c>
      <c r="J190" s="418">
        <v>5.58441908</v>
      </c>
      <c r="K190" s="419">
        <v>7.043122816134801</v>
      </c>
      <c r="L190" s="420"/>
      <c r="M190" s="421"/>
      <c r="N190" s="419">
        <v>1.025851799212563E-2</v>
      </c>
      <c r="O190" s="417">
        <v>2.4974429999999999E-2</v>
      </c>
      <c r="P190" s="418">
        <v>5.5603138500000003E-2</v>
      </c>
      <c r="Q190" s="419">
        <v>0.11131715660111495</v>
      </c>
      <c r="R190" s="422"/>
      <c r="S190" s="423"/>
      <c r="T190" s="419">
        <v>569.95751365072283</v>
      </c>
      <c r="U190" s="417">
        <v>8.3983146234380288E-2</v>
      </c>
      <c r="V190" s="418">
        <v>9.498034751773049E-2</v>
      </c>
      <c r="W190" s="419">
        <v>0.10145555857126122</v>
      </c>
      <c r="X190" s="417">
        <v>2.5518120651806822E-2</v>
      </c>
      <c r="Y190" s="418">
        <v>3.0685664218169536E-2</v>
      </c>
      <c r="Z190" s="419">
        <v>0.10405928752263655</v>
      </c>
      <c r="AA190" s="417">
        <v>9.2556025799999997E-2</v>
      </c>
      <c r="AB190" s="418">
        <v>0.11241311502</v>
      </c>
      <c r="AC190" s="419">
        <v>4.1486681761462425E-2</v>
      </c>
      <c r="AD190" s="417">
        <v>5.4907211000000001E-3</v>
      </c>
      <c r="AE190" s="418">
        <v>9.6182151200000007E-3</v>
      </c>
      <c r="AF190" s="419">
        <v>2.052355182308794E-3</v>
      </c>
      <c r="AG190" s="417">
        <v>0.3193984916</v>
      </c>
      <c r="AH190" s="418">
        <v>0.38962029853500002</v>
      </c>
      <c r="AI190" s="419">
        <v>0.11022473996107861</v>
      </c>
      <c r="AJ190" s="417">
        <v>3.6820498200000003E-2</v>
      </c>
      <c r="AK190" s="418">
        <v>4.6924292899999998E-2</v>
      </c>
      <c r="AL190" s="419">
        <v>1.8061423355526924E-2</v>
      </c>
      <c r="AM190" s="417">
        <v>0.2456510043</v>
      </c>
      <c r="AN190" s="418">
        <v>0.30666763984500001</v>
      </c>
      <c r="AO190" s="419">
        <v>4.3556039175893978E-2</v>
      </c>
      <c r="AP190" s="422"/>
      <c r="AQ190" s="423"/>
      <c r="AR190" s="423"/>
      <c r="AS190" s="417">
        <v>0.36644540180000001</v>
      </c>
      <c r="AT190" s="418">
        <v>0.46643239733000003</v>
      </c>
      <c r="AU190" s="424"/>
    </row>
    <row r="191" spans="1:47" x14ac:dyDescent="0.2">
      <c r="A191" s="231">
        <v>1979</v>
      </c>
      <c r="B191" s="232">
        <v>27</v>
      </c>
      <c r="C191" s="417">
        <v>76.982379010000002</v>
      </c>
      <c r="D191" s="418">
        <v>100.830332802</v>
      </c>
      <c r="E191" s="419">
        <v>44.707079045784859</v>
      </c>
      <c r="F191" s="417">
        <v>11.512663829999999</v>
      </c>
      <c r="G191" s="418">
        <v>14.113455118499999</v>
      </c>
      <c r="H191" s="419">
        <v>3.3014504697174973</v>
      </c>
      <c r="I191" s="417">
        <v>8.0061050500000004</v>
      </c>
      <c r="J191" s="418">
        <v>5.58441908</v>
      </c>
      <c r="K191" s="419">
        <v>7.0599369282491136</v>
      </c>
      <c r="L191" s="420"/>
      <c r="M191" s="421"/>
      <c r="N191" s="419">
        <v>1.0266013223751246E-2</v>
      </c>
      <c r="O191" s="417">
        <v>2.4974429999999999E-2</v>
      </c>
      <c r="P191" s="418">
        <v>5.5603138500000003E-2</v>
      </c>
      <c r="Q191" s="419">
        <v>0.11164996418338861</v>
      </c>
      <c r="R191" s="422"/>
      <c r="S191" s="423"/>
      <c r="T191" s="419">
        <v>570.05463446198235</v>
      </c>
      <c r="U191" s="417">
        <v>8.3983146234380288E-2</v>
      </c>
      <c r="V191" s="418">
        <v>9.498034751773049E-2</v>
      </c>
      <c r="W191" s="419">
        <v>0.10209542221388662</v>
      </c>
      <c r="X191" s="417">
        <v>2.5518120651806822E-2</v>
      </c>
      <c r="Y191" s="418">
        <v>3.0685664218169536E-2</v>
      </c>
      <c r="Z191" s="419">
        <v>0.10477802489110839</v>
      </c>
      <c r="AA191" s="417">
        <v>9.2556025799999997E-2</v>
      </c>
      <c r="AB191" s="418">
        <v>0.11241311502</v>
      </c>
      <c r="AC191" s="419">
        <v>4.17549911683033E-2</v>
      </c>
      <c r="AD191" s="417">
        <v>5.4907211000000001E-3</v>
      </c>
      <c r="AE191" s="418">
        <v>9.6182151200000007E-3</v>
      </c>
      <c r="AF191" s="419">
        <v>2.0615648898767202E-3</v>
      </c>
      <c r="AG191" s="417">
        <v>0.3193984916</v>
      </c>
      <c r="AH191" s="418">
        <v>0.38962029853500002</v>
      </c>
      <c r="AI191" s="419">
        <v>0.11070165100941676</v>
      </c>
      <c r="AJ191" s="417">
        <v>3.6820498200000003E-2</v>
      </c>
      <c r="AK191" s="418">
        <v>4.6924292899999998E-2</v>
      </c>
      <c r="AL191" s="419">
        <v>1.8138387648501269E-2</v>
      </c>
      <c r="AM191" s="417">
        <v>0.2456510043</v>
      </c>
      <c r="AN191" s="418">
        <v>0.30666763984500001</v>
      </c>
      <c r="AO191" s="419">
        <v>4.3762871253177175E-2</v>
      </c>
      <c r="AP191" s="422"/>
      <c r="AQ191" s="423"/>
      <c r="AR191" s="423"/>
      <c r="AS191" s="417">
        <v>0.36644540180000001</v>
      </c>
      <c r="AT191" s="418">
        <v>0.46643239733000003</v>
      </c>
      <c r="AU191" s="424"/>
    </row>
    <row r="192" spans="1:47" x14ac:dyDescent="0.2">
      <c r="A192" s="231">
        <v>1979</v>
      </c>
      <c r="B192" s="232">
        <v>28</v>
      </c>
      <c r="C192" s="417">
        <v>76.982379010000002</v>
      </c>
      <c r="D192" s="418">
        <v>100.830332802</v>
      </c>
      <c r="E192" s="419">
        <v>44.892662375893742</v>
      </c>
      <c r="F192" s="417">
        <v>11.512663829999999</v>
      </c>
      <c r="G192" s="418">
        <v>14.113455118499999</v>
      </c>
      <c r="H192" s="419">
        <v>3.3136092358055866</v>
      </c>
      <c r="I192" s="417">
        <v>8.0061050500000004</v>
      </c>
      <c r="J192" s="418">
        <v>5.58441908</v>
      </c>
      <c r="K192" s="419">
        <v>7.0743832187445603</v>
      </c>
      <c r="L192" s="420"/>
      <c r="M192" s="421"/>
      <c r="N192" s="419">
        <v>1.0272640505024612E-2</v>
      </c>
      <c r="O192" s="417">
        <v>2.4974429999999999E-2</v>
      </c>
      <c r="P192" s="418">
        <v>5.5603138500000003E-2</v>
      </c>
      <c r="Q192" s="419">
        <v>0.11192484635535892</v>
      </c>
      <c r="R192" s="422"/>
      <c r="S192" s="423"/>
      <c r="T192" s="419">
        <v>570.13221581252503</v>
      </c>
      <c r="U192" s="417">
        <v>8.3983146234380288E-2</v>
      </c>
      <c r="V192" s="418">
        <v>9.498034751773049E-2</v>
      </c>
      <c r="W192" s="419">
        <v>0.1026358517784953</v>
      </c>
      <c r="X192" s="417">
        <v>2.5518120651806822E-2</v>
      </c>
      <c r="Y192" s="418">
        <v>3.0685664218169536E-2</v>
      </c>
      <c r="Z192" s="419">
        <v>0.10537175665946094</v>
      </c>
      <c r="AA192" s="417">
        <v>9.2556025799999997E-2</v>
      </c>
      <c r="AB192" s="418">
        <v>0.11241311502</v>
      </c>
      <c r="AC192" s="419">
        <v>4.2026651578683072E-2</v>
      </c>
      <c r="AD192" s="417">
        <v>5.4907211000000001E-3</v>
      </c>
      <c r="AE192" s="418">
        <v>9.6182151200000007E-3</v>
      </c>
      <c r="AF192" s="419">
        <v>2.0691511128335636E-3</v>
      </c>
      <c r="AG192" s="417">
        <v>0.3193984916</v>
      </c>
      <c r="AH192" s="418">
        <v>0.38962029853500002</v>
      </c>
      <c r="AI192" s="419">
        <v>0.11108656140071541</v>
      </c>
      <c r="AJ192" s="417">
        <v>3.6820498200000003E-2</v>
      </c>
      <c r="AK192" s="418">
        <v>4.6924292899999998E-2</v>
      </c>
      <c r="AL192" s="419">
        <v>1.8199783478395518E-2</v>
      </c>
      <c r="AM192" s="417">
        <v>0.2456510043</v>
      </c>
      <c r="AN192" s="418">
        <v>0.30666763984500001</v>
      </c>
      <c r="AO192" s="419">
        <v>4.3940777273192524E-2</v>
      </c>
      <c r="AP192" s="422"/>
      <c r="AQ192" s="423"/>
      <c r="AR192" s="423"/>
      <c r="AS192" s="417">
        <v>0.36644540180000001</v>
      </c>
      <c r="AT192" s="418">
        <v>0.46643239733000003</v>
      </c>
      <c r="AU192" s="424"/>
    </row>
    <row r="193" spans="1:47" x14ac:dyDescent="0.2">
      <c r="A193" s="231">
        <v>1979</v>
      </c>
      <c r="B193" s="232">
        <v>29</v>
      </c>
      <c r="C193" s="417">
        <v>76.982379010000002</v>
      </c>
      <c r="D193" s="418">
        <v>100.830332802</v>
      </c>
      <c r="E193" s="419">
        <v>45.048426629736348</v>
      </c>
      <c r="F193" s="417">
        <v>11.512663829999999</v>
      </c>
      <c r="G193" s="418">
        <v>14.113455118499999</v>
      </c>
      <c r="H193" s="419">
        <v>3.3246726212101327</v>
      </c>
      <c r="I193" s="417">
        <v>8.0061050500000004</v>
      </c>
      <c r="J193" s="418">
        <v>5.58441908</v>
      </c>
      <c r="K193" s="419">
        <v>7.088502013671012</v>
      </c>
      <c r="L193" s="420"/>
      <c r="M193" s="421"/>
      <c r="N193" s="419">
        <v>1.0279341544327763E-2</v>
      </c>
      <c r="O193" s="417">
        <v>2.4974429999999999E-2</v>
      </c>
      <c r="P193" s="418">
        <v>5.5603138500000003E-2</v>
      </c>
      <c r="Q193" s="419">
        <v>0.11217655920796445</v>
      </c>
      <c r="R193" s="422"/>
      <c r="S193" s="423"/>
      <c r="T193" s="419">
        <v>570.10871189712611</v>
      </c>
      <c r="U193" s="417">
        <v>8.3983146234380288E-2</v>
      </c>
      <c r="V193" s="418">
        <v>9.498034751773049E-2</v>
      </c>
      <c r="W193" s="419">
        <v>0.10314940337079503</v>
      </c>
      <c r="X193" s="417">
        <v>2.5518120651806822E-2</v>
      </c>
      <c r="Y193" s="418">
        <v>3.0685664218169536E-2</v>
      </c>
      <c r="Z193" s="419">
        <v>0.10591545141129403</v>
      </c>
      <c r="AA193" s="417">
        <v>9.2556025799999997E-2</v>
      </c>
      <c r="AB193" s="418">
        <v>0.11241311502</v>
      </c>
      <c r="AC193" s="419">
        <v>4.2356326069816957E-2</v>
      </c>
      <c r="AD193" s="417">
        <v>5.4907211000000001E-3</v>
      </c>
      <c r="AE193" s="418">
        <v>9.6182151200000007E-3</v>
      </c>
      <c r="AF193" s="419">
        <v>2.0760426723002027E-3</v>
      </c>
      <c r="AG193" s="417">
        <v>0.3193984916</v>
      </c>
      <c r="AH193" s="418">
        <v>0.38962029853500002</v>
      </c>
      <c r="AI193" s="419">
        <v>0.11142267028306133</v>
      </c>
      <c r="AJ193" s="417">
        <v>3.6820498200000003E-2</v>
      </c>
      <c r="AK193" s="418">
        <v>4.6924292899999998E-2</v>
      </c>
      <c r="AL193" s="419">
        <v>1.8252339179066848E-2</v>
      </c>
      <c r="AM193" s="417">
        <v>0.2456510043</v>
      </c>
      <c r="AN193" s="418">
        <v>0.30666763984500001</v>
      </c>
      <c r="AO193" s="419">
        <v>4.411487782738692E-2</v>
      </c>
      <c r="AP193" s="422"/>
      <c r="AQ193" s="423"/>
      <c r="AR193" s="423"/>
      <c r="AS193" s="417">
        <v>0</v>
      </c>
      <c r="AT193" s="418">
        <v>0</v>
      </c>
      <c r="AU193" s="424"/>
    </row>
    <row r="194" spans="1:47" x14ac:dyDescent="0.2">
      <c r="A194" s="231">
        <v>1979</v>
      </c>
      <c r="B194" s="232">
        <v>30</v>
      </c>
      <c r="C194" s="417">
        <v>76.982379010000002</v>
      </c>
      <c r="D194" s="418">
        <v>100.830332802</v>
      </c>
      <c r="E194" s="419">
        <v>45.19594803307475</v>
      </c>
      <c r="F194" s="417">
        <v>11.512663829999999</v>
      </c>
      <c r="G194" s="418">
        <v>14.113455118499999</v>
      </c>
      <c r="H194" s="419">
        <v>3.3350274434344991</v>
      </c>
      <c r="I194" s="417">
        <v>8.0061050500000004</v>
      </c>
      <c r="J194" s="418">
        <v>5.58441908</v>
      </c>
      <c r="K194" s="419">
        <v>7.1014284749685448</v>
      </c>
      <c r="L194" s="420"/>
      <c r="M194" s="421"/>
      <c r="N194" s="419">
        <v>1.0285446300619647E-2</v>
      </c>
      <c r="O194" s="417">
        <v>2.4974429999999999E-2</v>
      </c>
      <c r="P194" s="418">
        <v>5.5603138500000003E-2</v>
      </c>
      <c r="Q194" s="419">
        <v>0.11241013831676262</v>
      </c>
      <c r="R194" s="422"/>
      <c r="S194" s="423"/>
      <c r="T194" s="419">
        <v>570.07616759697589</v>
      </c>
      <c r="U194" s="417">
        <v>8.3983146234380288E-2</v>
      </c>
      <c r="V194" s="418">
        <v>9.498034751773049E-2</v>
      </c>
      <c r="W194" s="419">
        <v>0.10362356973215907</v>
      </c>
      <c r="X194" s="417">
        <v>2.5518120651806822E-2</v>
      </c>
      <c r="Y194" s="418">
        <v>3.0685664218169536E-2</v>
      </c>
      <c r="Z194" s="419">
        <v>0.10641969145479133</v>
      </c>
      <c r="AA194" s="417">
        <v>9.2556025799999997E-2</v>
      </c>
      <c r="AB194" s="418">
        <v>0.11241311502</v>
      </c>
      <c r="AC194" s="419">
        <v>4.2644640423055442E-2</v>
      </c>
      <c r="AD194" s="417">
        <v>5.4907211000000001E-3</v>
      </c>
      <c r="AE194" s="418">
        <v>9.6182151200000007E-3</v>
      </c>
      <c r="AF194" s="419">
        <v>2.082503549009978E-3</v>
      </c>
      <c r="AG194" s="417">
        <v>0.3193984916</v>
      </c>
      <c r="AH194" s="418">
        <v>0.38962029853500002</v>
      </c>
      <c r="AI194" s="419">
        <v>0.11174131666588173</v>
      </c>
      <c r="AJ194" s="417">
        <v>3.6820498200000003E-2</v>
      </c>
      <c r="AK194" s="418">
        <v>4.6924292899999998E-2</v>
      </c>
      <c r="AL194" s="419">
        <v>1.8302468496228963E-2</v>
      </c>
      <c r="AM194" s="417">
        <v>0.2456510043</v>
      </c>
      <c r="AN194" s="418">
        <v>0.30666763984500001</v>
      </c>
      <c r="AO194" s="419">
        <v>4.4274957781919221E-2</v>
      </c>
      <c r="AP194" s="422"/>
      <c r="AQ194" s="423"/>
      <c r="AR194" s="423"/>
      <c r="AS194" s="417">
        <v>0</v>
      </c>
      <c r="AT194" s="418">
        <v>0</v>
      </c>
      <c r="AU194" s="424"/>
    </row>
    <row r="195" spans="1:47" x14ac:dyDescent="0.2">
      <c r="A195" s="231">
        <v>1979</v>
      </c>
      <c r="B195" s="232">
        <v>31</v>
      </c>
      <c r="C195" s="417">
        <v>76.982379010000002</v>
      </c>
      <c r="D195" s="418">
        <v>100.830332802</v>
      </c>
      <c r="E195" s="419">
        <v>43.745102822787821</v>
      </c>
      <c r="F195" s="417">
        <v>11.512663829999999</v>
      </c>
      <c r="G195" s="418">
        <v>14.113455118499999</v>
      </c>
      <c r="H195" s="419">
        <v>3.209236649579791</v>
      </c>
      <c r="I195" s="417">
        <v>8.0061050500000004</v>
      </c>
      <c r="J195" s="418">
        <v>5.58441908</v>
      </c>
      <c r="K195" s="419">
        <v>6.9928070707322529</v>
      </c>
      <c r="L195" s="420"/>
      <c r="M195" s="421"/>
      <c r="N195" s="419">
        <v>3.7066074493837101E-3</v>
      </c>
      <c r="O195" s="417">
        <v>2.4974429999999999E-2</v>
      </c>
      <c r="P195" s="418">
        <v>5.5603138500000003E-2</v>
      </c>
      <c r="Q195" s="419">
        <v>0.11223219345787647</v>
      </c>
      <c r="R195" s="422"/>
      <c r="S195" s="423"/>
      <c r="T195" s="419">
        <v>570.04801585504458</v>
      </c>
      <c r="U195" s="417">
        <v>8.3983146234380288E-2</v>
      </c>
      <c r="V195" s="418">
        <v>9.498034751773049E-2</v>
      </c>
      <c r="W195" s="419">
        <v>0.10193042637454454</v>
      </c>
      <c r="X195" s="417">
        <v>2.5518120651806822E-2</v>
      </c>
      <c r="Y195" s="418">
        <v>3.0685664218169536E-2</v>
      </c>
      <c r="Z195" s="419">
        <v>0.10688113699878544</v>
      </c>
      <c r="AA195" s="417">
        <v>9.2556025799999997E-2</v>
      </c>
      <c r="AB195" s="418">
        <v>0.11241311502</v>
      </c>
      <c r="AC195" s="419">
        <v>4.4037136412564654E-2</v>
      </c>
      <c r="AD195" s="417">
        <v>5.4907211000000001E-3</v>
      </c>
      <c r="AE195" s="418">
        <v>9.6182151200000007E-3</v>
      </c>
      <c r="AF195" s="419">
        <v>2.0039502352463563E-3</v>
      </c>
      <c r="AG195" s="417">
        <v>0.3193984916</v>
      </c>
      <c r="AH195" s="418">
        <v>0.38962029853500002</v>
      </c>
      <c r="AI195" s="419">
        <v>0.10445395033631891</v>
      </c>
      <c r="AJ195" s="417">
        <v>3.6820498200000003E-2</v>
      </c>
      <c r="AK195" s="418">
        <v>4.6924292899999998E-2</v>
      </c>
      <c r="AL195" s="419">
        <v>1.7347163314707911E-2</v>
      </c>
      <c r="AM195" s="417">
        <v>0.2456510043</v>
      </c>
      <c r="AN195" s="418">
        <v>0.30666763984500001</v>
      </c>
      <c r="AO195" s="419">
        <v>4.3683099322308565E-2</v>
      </c>
      <c r="AP195" s="422"/>
      <c r="AQ195" s="423"/>
      <c r="AR195" s="423"/>
      <c r="AS195" s="417">
        <v>0</v>
      </c>
      <c r="AT195" s="418">
        <v>0</v>
      </c>
      <c r="AU195" s="424"/>
    </row>
    <row r="196" spans="1:47" x14ac:dyDescent="0.2">
      <c r="A196" s="231">
        <v>1979</v>
      </c>
      <c r="B196" s="232">
        <v>32</v>
      </c>
      <c r="C196" s="417">
        <v>76.982379010000002</v>
      </c>
      <c r="D196" s="418">
        <v>100.830332802</v>
      </c>
      <c r="E196" s="419">
        <v>43.745102822787821</v>
      </c>
      <c r="F196" s="417">
        <v>11.512663829999999</v>
      </c>
      <c r="G196" s="418">
        <v>14.113455118499999</v>
      </c>
      <c r="H196" s="419">
        <v>3.209236649579791</v>
      </c>
      <c r="I196" s="417">
        <v>8.0061050500000004</v>
      </c>
      <c r="J196" s="418">
        <v>5.58441908</v>
      </c>
      <c r="K196" s="419">
        <v>6.9928070707322529</v>
      </c>
      <c r="L196" s="420"/>
      <c r="M196" s="421"/>
      <c r="N196" s="419">
        <v>3.7066074493837101E-3</v>
      </c>
      <c r="O196" s="417">
        <v>2.4974429999999999E-2</v>
      </c>
      <c r="P196" s="418">
        <v>5.5603138500000003E-2</v>
      </c>
      <c r="Q196" s="419">
        <v>0.11223219345787647</v>
      </c>
      <c r="R196" s="425"/>
      <c r="S196" s="426"/>
      <c r="T196" s="419">
        <v>570.04801585504458</v>
      </c>
      <c r="U196" s="417">
        <v>8.3983146234380288E-2</v>
      </c>
      <c r="V196" s="418">
        <v>9.498034751773049E-2</v>
      </c>
      <c r="W196" s="419">
        <v>0.10193042637454454</v>
      </c>
      <c r="X196" s="417">
        <v>2.5518120651806822E-2</v>
      </c>
      <c r="Y196" s="418">
        <v>3.0685664218169536E-2</v>
      </c>
      <c r="Z196" s="419">
        <v>0.10688113699878544</v>
      </c>
      <c r="AA196" s="417">
        <v>9.2556025799999997E-2</v>
      </c>
      <c r="AB196" s="418">
        <v>0.11241311502</v>
      </c>
      <c r="AC196" s="419">
        <v>4.4037136412564654E-2</v>
      </c>
      <c r="AD196" s="417">
        <v>5.4907211000000001E-3</v>
      </c>
      <c r="AE196" s="418">
        <v>9.6182151200000007E-3</v>
      </c>
      <c r="AF196" s="419">
        <v>2.0039502352463563E-3</v>
      </c>
      <c r="AG196" s="417">
        <v>0.3193984916</v>
      </c>
      <c r="AH196" s="418">
        <v>0.38962029853500002</v>
      </c>
      <c r="AI196" s="419">
        <v>0.10445395033631891</v>
      </c>
      <c r="AJ196" s="417">
        <v>3.6820498200000003E-2</v>
      </c>
      <c r="AK196" s="418">
        <v>4.6924292899999998E-2</v>
      </c>
      <c r="AL196" s="419">
        <v>1.7347163314707911E-2</v>
      </c>
      <c r="AM196" s="417">
        <v>0.2456510043</v>
      </c>
      <c r="AN196" s="418">
        <v>0.30666763984500001</v>
      </c>
      <c r="AO196" s="419">
        <v>4.3683099322308565E-2</v>
      </c>
      <c r="AP196" s="425"/>
      <c r="AQ196" s="426"/>
      <c r="AR196" s="426"/>
      <c r="AS196" s="417">
        <v>0</v>
      </c>
      <c r="AT196" s="418">
        <v>0</v>
      </c>
      <c r="AU196" s="427"/>
    </row>
    <row r="197" spans="1:47" x14ac:dyDescent="0.2">
      <c r="A197" s="231">
        <v>1979</v>
      </c>
      <c r="B197" s="232">
        <v>33</v>
      </c>
      <c r="C197" s="417">
        <v>76.982379010000002</v>
      </c>
      <c r="D197" s="418">
        <v>100.830332802</v>
      </c>
      <c r="E197" s="419">
        <v>43.745102822787821</v>
      </c>
      <c r="F197" s="417">
        <v>11.512663829999999</v>
      </c>
      <c r="G197" s="418">
        <v>14.113455118499999</v>
      </c>
      <c r="H197" s="419">
        <v>3.209236649579791</v>
      </c>
      <c r="I197" s="417">
        <v>8.0061050500000004</v>
      </c>
      <c r="J197" s="418">
        <v>5.58441908</v>
      </c>
      <c r="K197" s="419">
        <v>6.9928070707322529</v>
      </c>
      <c r="L197" s="420"/>
      <c r="M197" s="421"/>
      <c r="N197" s="419">
        <v>3.7066074493837101E-3</v>
      </c>
      <c r="O197" s="417">
        <v>2.4974429999999999E-2</v>
      </c>
      <c r="P197" s="418">
        <v>5.5603138500000003E-2</v>
      </c>
      <c r="Q197" s="419">
        <v>0.11223219345787647</v>
      </c>
      <c r="R197" s="425"/>
      <c r="S197" s="426"/>
      <c r="T197" s="419">
        <v>570.04801585504458</v>
      </c>
      <c r="U197" s="417">
        <v>8.3983146234380288E-2</v>
      </c>
      <c r="V197" s="418">
        <v>9.498034751773049E-2</v>
      </c>
      <c r="W197" s="419">
        <v>0.10193042637454454</v>
      </c>
      <c r="X197" s="417">
        <v>2.5518120651806822E-2</v>
      </c>
      <c r="Y197" s="418">
        <v>3.0685664218169536E-2</v>
      </c>
      <c r="Z197" s="419">
        <v>0.10688113699878544</v>
      </c>
      <c r="AA197" s="417">
        <v>9.2556025799999997E-2</v>
      </c>
      <c r="AB197" s="418">
        <v>0.11241311502</v>
      </c>
      <c r="AC197" s="419">
        <v>4.4037136412564654E-2</v>
      </c>
      <c r="AD197" s="417">
        <v>5.4907211000000001E-3</v>
      </c>
      <c r="AE197" s="418">
        <v>9.6182151200000007E-3</v>
      </c>
      <c r="AF197" s="419">
        <v>2.0039502352463563E-3</v>
      </c>
      <c r="AG197" s="417">
        <v>0.3193984916</v>
      </c>
      <c r="AH197" s="418">
        <v>0.38962029853500002</v>
      </c>
      <c r="AI197" s="419">
        <v>0.10445395033631891</v>
      </c>
      <c r="AJ197" s="417">
        <v>3.6820498200000003E-2</v>
      </c>
      <c r="AK197" s="418">
        <v>4.6924292899999998E-2</v>
      </c>
      <c r="AL197" s="419">
        <v>1.7347163314707911E-2</v>
      </c>
      <c r="AM197" s="417">
        <v>0.2456510043</v>
      </c>
      <c r="AN197" s="418">
        <v>0.30666763984500001</v>
      </c>
      <c r="AO197" s="419">
        <v>4.3683099322308565E-2</v>
      </c>
      <c r="AP197" s="425"/>
      <c r="AQ197" s="426"/>
      <c r="AR197" s="426"/>
      <c r="AS197" s="417">
        <v>0</v>
      </c>
      <c r="AT197" s="418">
        <v>0</v>
      </c>
      <c r="AU197" s="427"/>
    </row>
    <row r="198" spans="1:47" x14ac:dyDescent="0.2">
      <c r="A198" s="231">
        <v>1979</v>
      </c>
      <c r="B198" s="232">
        <v>34</v>
      </c>
      <c r="C198" s="417">
        <v>76.982379010000002</v>
      </c>
      <c r="D198" s="418">
        <v>100.830332802</v>
      </c>
      <c r="E198" s="419">
        <v>43.745102822787821</v>
      </c>
      <c r="F198" s="417">
        <v>11.512663829999999</v>
      </c>
      <c r="G198" s="418">
        <v>14.113455118499999</v>
      </c>
      <c r="H198" s="419">
        <v>3.209236649579791</v>
      </c>
      <c r="I198" s="417">
        <v>8.0061050500000004</v>
      </c>
      <c r="J198" s="418">
        <v>5.58441908</v>
      </c>
      <c r="K198" s="419">
        <v>6.9928070707322529</v>
      </c>
      <c r="L198" s="420"/>
      <c r="M198" s="421"/>
      <c r="N198" s="419">
        <v>3.7066074493837101E-3</v>
      </c>
      <c r="O198" s="417">
        <v>2.4974429999999999E-2</v>
      </c>
      <c r="P198" s="418">
        <v>5.5603138500000003E-2</v>
      </c>
      <c r="Q198" s="419">
        <v>0.11223219345787647</v>
      </c>
      <c r="R198" s="425"/>
      <c r="S198" s="426"/>
      <c r="T198" s="419">
        <v>570.04801585504458</v>
      </c>
      <c r="U198" s="417">
        <v>8.3983146234380288E-2</v>
      </c>
      <c r="V198" s="418">
        <v>9.498034751773049E-2</v>
      </c>
      <c r="W198" s="419">
        <v>0.10193042637454454</v>
      </c>
      <c r="X198" s="417">
        <v>2.5518120651806822E-2</v>
      </c>
      <c r="Y198" s="418">
        <v>3.0685664218169536E-2</v>
      </c>
      <c r="Z198" s="419">
        <v>0.10688113699878544</v>
      </c>
      <c r="AA198" s="417">
        <v>9.2556025799999997E-2</v>
      </c>
      <c r="AB198" s="418">
        <v>0.11241311502</v>
      </c>
      <c r="AC198" s="419">
        <v>4.4037136412564654E-2</v>
      </c>
      <c r="AD198" s="417">
        <v>5.4907211000000001E-3</v>
      </c>
      <c r="AE198" s="418">
        <v>9.6182151200000007E-3</v>
      </c>
      <c r="AF198" s="419">
        <v>2.0039502352463563E-3</v>
      </c>
      <c r="AG198" s="417">
        <v>0.3193984916</v>
      </c>
      <c r="AH198" s="418">
        <v>0.38962029853500002</v>
      </c>
      <c r="AI198" s="419">
        <v>0.10445395033631891</v>
      </c>
      <c r="AJ198" s="417">
        <v>3.6820498200000003E-2</v>
      </c>
      <c r="AK198" s="418">
        <v>4.6924292899999998E-2</v>
      </c>
      <c r="AL198" s="419">
        <v>1.7347163314707911E-2</v>
      </c>
      <c r="AM198" s="417">
        <v>0.2456510043</v>
      </c>
      <c r="AN198" s="418">
        <v>0.30666763984500001</v>
      </c>
      <c r="AO198" s="419">
        <v>4.3683099322308565E-2</v>
      </c>
      <c r="AP198" s="425"/>
      <c r="AQ198" s="426"/>
      <c r="AR198" s="426"/>
      <c r="AS198" s="417">
        <v>0</v>
      </c>
      <c r="AT198" s="418">
        <v>0</v>
      </c>
      <c r="AU198" s="427"/>
    </row>
    <row r="199" spans="1:47" x14ac:dyDescent="0.2">
      <c r="A199" s="231">
        <v>1979</v>
      </c>
      <c r="B199" s="232">
        <v>35</v>
      </c>
      <c r="C199" s="417">
        <v>76.982379010000002</v>
      </c>
      <c r="D199" s="418">
        <v>100.830332802</v>
      </c>
      <c r="E199" s="419">
        <v>43.745102822787821</v>
      </c>
      <c r="F199" s="417">
        <v>11.512663829999999</v>
      </c>
      <c r="G199" s="418">
        <v>14.113455118499999</v>
      </c>
      <c r="H199" s="419">
        <v>3.209236649579791</v>
      </c>
      <c r="I199" s="417">
        <v>8.0061050500000004</v>
      </c>
      <c r="J199" s="418">
        <v>5.58441908</v>
      </c>
      <c r="K199" s="419">
        <v>6.9928070707322529</v>
      </c>
      <c r="L199" s="420"/>
      <c r="M199" s="421"/>
      <c r="N199" s="419">
        <v>3.7066074493837101E-3</v>
      </c>
      <c r="O199" s="417">
        <v>2.4974429999999999E-2</v>
      </c>
      <c r="P199" s="418">
        <v>5.5603138500000003E-2</v>
      </c>
      <c r="Q199" s="419">
        <v>0.11223219345787647</v>
      </c>
      <c r="R199" s="425"/>
      <c r="S199" s="426"/>
      <c r="T199" s="419">
        <v>570.04801585504458</v>
      </c>
      <c r="U199" s="417">
        <v>8.3983146234380288E-2</v>
      </c>
      <c r="V199" s="418">
        <v>9.498034751773049E-2</v>
      </c>
      <c r="W199" s="419">
        <v>0.10193042637454454</v>
      </c>
      <c r="X199" s="417">
        <v>2.5518120651806822E-2</v>
      </c>
      <c r="Y199" s="418">
        <v>3.0685664218169536E-2</v>
      </c>
      <c r="Z199" s="419">
        <v>0.10688113699878544</v>
      </c>
      <c r="AA199" s="417">
        <v>9.2556025799999997E-2</v>
      </c>
      <c r="AB199" s="418">
        <v>0.11241311502</v>
      </c>
      <c r="AC199" s="419">
        <v>4.4037136412564654E-2</v>
      </c>
      <c r="AD199" s="417">
        <v>5.4907211000000001E-3</v>
      </c>
      <c r="AE199" s="418">
        <v>9.6182151200000007E-3</v>
      </c>
      <c r="AF199" s="419">
        <v>2.0039502352463563E-3</v>
      </c>
      <c r="AG199" s="417">
        <v>0.3193984916</v>
      </c>
      <c r="AH199" s="418">
        <v>0.38962029853500002</v>
      </c>
      <c r="AI199" s="419">
        <v>0.10445395033631891</v>
      </c>
      <c r="AJ199" s="417">
        <v>3.6820498200000003E-2</v>
      </c>
      <c r="AK199" s="418">
        <v>4.6924292899999998E-2</v>
      </c>
      <c r="AL199" s="419">
        <v>1.7347163314707911E-2</v>
      </c>
      <c r="AM199" s="417">
        <v>0.2456510043</v>
      </c>
      <c r="AN199" s="418">
        <v>0.30666763984500001</v>
      </c>
      <c r="AO199" s="419">
        <v>4.3683099322308565E-2</v>
      </c>
      <c r="AP199" s="425"/>
      <c r="AQ199" s="426"/>
      <c r="AR199" s="426"/>
      <c r="AS199" s="417">
        <v>0</v>
      </c>
      <c r="AT199" s="418">
        <v>0</v>
      </c>
      <c r="AU199" s="427"/>
    </row>
    <row r="200" spans="1:47" x14ac:dyDescent="0.2">
      <c r="A200" s="231">
        <v>1979</v>
      </c>
      <c r="B200" s="232">
        <v>36</v>
      </c>
      <c r="C200" s="417">
        <v>76.982379010000002</v>
      </c>
      <c r="D200" s="418">
        <v>100.830332802</v>
      </c>
      <c r="E200" s="419">
        <v>43.745102822787821</v>
      </c>
      <c r="F200" s="417">
        <v>11.512663829999999</v>
      </c>
      <c r="G200" s="418">
        <v>14.113455118499999</v>
      </c>
      <c r="H200" s="419">
        <v>3.209236649579791</v>
      </c>
      <c r="I200" s="417">
        <v>8.0061050500000004</v>
      </c>
      <c r="J200" s="418">
        <v>5.58441908</v>
      </c>
      <c r="K200" s="419">
        <v>6.9928070707322529</v>
      </c>
      <c r="L200" s="420"/>
      <c r="M200" s="421"/>
      <c r="N200" s="419">
        <v>3.7066074493837101E-3</v>
      </c>
      <c r="O200" s="417">
        <v>2.4974429999999999E-2</v>
      </c>
      <c r="P200" s="418">
        <v>5.5603138500000003E-2</v>
      </c>
      <c r="Q200" s="419">
        <v>0.11223219345787647</v>
      </c>
      <c r="R200" s="425"/>
      <c r="S200" s="426"/>
      <c r="T200" s="419">
        <v>570.04801585504458</v>
      </c>
      <c r="U200" s="417">
        <v>8.3983146234380288E-2</v>
      </c>
      <c r="V200" s="418">
        <v>9.498034751773049E-2</v>
      </c>
      <c r="W200" s="419">
        <v>0.10193042637454454</v>
      </c>
      <c r="X200" s="417">
        <v>2.5518120651806822E-2</v>
      </c>
      <c r="Y200" s="418">
        <v>3.0685664218169536E-2</v>
      </c>
      <c r="Z200" s="419">
        <v>0.10688113699878544</v>
      </c>
      <c r="AA200" s="417">
        <v>9.2556025799999997E-2</v>
      </c>
      <c r="AB200" s="418">
        <v>0.11241311502</v>
      </c>
      <c r="AC200" s="419">
        <v>4.4037136412564654E-2</v>
      </c>
      <c r="AD200" s="417">
        <v>5.4907211000000001E-3</v>
      </c>
      <c r="AE200" s="418">
        <v>9.6182151200000007E-3</v>
      </c>
      <c r="AF200" s="419">
        <v>2.0039502352463563E-3</v>
      </c>
      <c r="AG200" s="417">
        <v>0.3193984916</v>
      </c>
      <c r="AH200" s="418">
        <v>0.38962029853500002</v>
      </c>
      <c r="AI200" s="419">
        <v>0.10445395033631891</v>
      </c>
      <c r="AJ200" s="417">
        <v>3.6820498200000003E-2</v>
      </c>
      <c r="AK200" s="418">
        <v>4.6924292899999998E-2</v>
      </c>
      <c r="AL200" s="419">
        <v>1.7347163314707911E-2</v>
      </c>
      <c r="AM200" s="417">
        <v>0.2456510043</v>
      </c>
      <c r="AN200" s="418">
        <v>0.30666763984500001</v>
      </c>
      <c r="AO200" s="419">
        <v>4.3683099322308565E-2</v>
      </c>
      <c r="AP200" s="425"/>
      <c r="AQ200" s="426"/>
      <c r="AR200" s="426"/>
      <c r="AS200" s="417">
        <v>0</v>
      </c>
      <c r="AT200" s="418">
        <v>0</v>
      </c>
      <c r="AU200" s="427"/>
    </row>
    <row r="201" spans="1:47" x14ac:dyDescent="0.2">
      <c r="A201" s="231">
        <v>1979</v>
      </c>
      <c r="B201" s="232">
        <v>37</v>
      </c>
      <c r="C201" s="417">
        <v>76.982379010000002</v>
      </c>
      <c r="D201" s="418">
        <v>100.830332802</v>
      </c>
      <c r="E201" s="419">
        <v>43.745102822787821</v>
      </c>
      <c r="F201" s="417">
        <v>11.512663829999999</v>
      </c>
      <c r="G201" s="418">
        <v>14.113455118499999</v>
      </c>
      <c r="H201" s="419">
        <v>3.209236649579791</v>
      </c>
      <c r="I201" s="417">
        <v>8.0061050500000004</v>
      </c>
      <c r="J201" s="418">
        <v>5.58441908</v>
      </c>
      <c r="K201" s="419">
        <v>6.9928070707322529</v>
      </c>
      <c r="L201" s="420"/>
      <c r="M201" s="421"/>
      <c r="N201" s="419">
        <v>3.7066074493837101E-3</v>
      </c>
      <c r="O201" s="417">
        <v>2.4974429999999999E-2</v>
      </c>
      <c r="P201" s="418">
        <v>5.5603138500000003E-2</v>
      </c>
      <c r="Q201" s="419">
        <v>0.11223219345787647</v>
      </c>
      <c r="R201" s="425"/>
      <c r="S201" s="426"/>
      <c r="T201" s="419">
        <v>570.04801585504458</v>
      </c>
      <c r="U201" s="417">
        <v>8.3983146234380288E-2</v>
      </c>
      <c r="V201" s="418">
        <v>9.498034751773049E-2</v>
      </c>
      <c r="W201" s="419">
        <v>0.10193042637454454</v>
      </c>
      <c r="X201" s="417">
        <v>2.5518120651806822E-2</v>
      </c>
      <c r="Y201" s="418">
        <v>3.0685664218169536E-2</v>
      </c>
      <c r="Z201" s="419">
        <v>0.10688113699878544</v>
      </c>
      <c r="AA201" s="417">
        <v>9.2556025799999997E-2</v>
      </c>
      <c r="AB201" s="418">
        <v>0.11241311502</v>
      </c>
      <c r="AC201" s="419">
        <v>4.4037136412564654E-2</v>
      </c>
      <c r="AD201" s="417">
        <v>5.4907211000000001E-3</v>
      </c>
      <c r="AE201" s="418">
        <v>9.6182151200000007E-3</v>
      </c>
      <c r="AF201" s="419">
        <v>2.0039502352463563E-3</v>
      </c>
      <c r="AG201" s="417">
        <v>0.3193984916</v>
      </c>
      <c r="AH201" s="418">
        <v>0.38962029853500002</v>
      </c>
      <c r="AI201" s="419">
        <v>0.10445395033631891</v>
      </c>
      <c r="AJ201" s="417">
        <v>3.6820498200000003E-2</v>
      </c>
      <c r="AK201" s="418">
        <v>4.6924292899999998E-2</v>
      </c>
      <c r="AL201" s="419">
        <v>1.7347163314707911E-2</v>
      </c>
      <c r="AM201" s="417">
        <v>0.2456510043</v>
      </c>
      <c r="AN201" s="418">
        <v>0.30666763984500001</v>
      </c>
      <c r="AO201" s="419">
        <v>4.3683099322308565E-2</v>
      </c>
      <c r="AP201" s="425"/>
      <c r="AQ201" s="426"/>
      <c r="AR201" s="426"/>
      <c r="AS201" s="417">
        <v>0</v>
      </c>
      <c r="AT201" s="418">
        <v>0</v>
      </c>
      <c r="AU201" s="427"/>
    </row>
    <row r="202" spans="1:47" x14ac:dyDescent="0.2">
      <c r="A202" s="231">
        <v>1979</v>
      </c>
      <c r="B202" s="232">
        <v>38</v>
      </c>
      <c r="C202" s="417">
        <v>76.982379010000002</v>
      </c>
      <c r="D202" s="418">
        <v>100.830332802</v>
      </c>
      <c r="E202" s="419">
        <v>43.745102822787821</v>
      </c>
      <c r="F202" s="417">
        <v>11.512663829999999</v>
      </c>
      <c r="G202" s="418">
        <v>14.113455118499999</v>
      </c>
      <c r="H202" s="419">
        <v>3.209236649579791</v>
      </c>
      <c r="I202" s="417">
        <v>8.0061050500000004</v>
      </c>
      <c r="J202" s="418">
        <v>5.58441908</v>
      </c>
      <c r="K202" s="419">
        <v>6.9928070707322529</v>
      </c>
      <c r="L202" s="420"/>
      <c r="M202" s="421"/>
      <c r="N202" s="419">
        <v>3.7066074493837101E-3</v>
      </c>
      <c r="O202" s="417">
        <v>2.4974429999999999E-2</v>
      </c>
      <c r="P202" s="418">
        <v>5.5603138500000003E-2</v>
      </c>
      <c r="Q202" s="419">
        <v>0.11223219345787647</v>
      </c>
      <c r="R202" s="425"/>
      <c r="S202" s="426"/>
      <c r="T202" s="419">
        <v>570.04801585504458</v>
      </c>
      <c r="U202" s="417">
        <v>8.3983146234380288E-2</v>
      </c>
      <c r="V202" s="418">
        <v>9.498034751773049E-2</v>
      </c>
      <c r="W202" s="419">
        <v>0.10193042637454454</v>
      </c>
      <c r="X202" s="417">
        <v>2.5518120651806822E-2</v>
      </c>
      <c r="Y202" s="418">
        <v>3.0685664218169536E-2</v>
      </c>
      <c r="Z202" s="419">
        <v>0.10688113699878544</v>
      </c>
      <c r="AA202" s="417">
        <v>9.2556025799999997E-2</v>
      </c>
      <c r="AB202" s="418">
        <v>0.11241311502</v>
      </c>
      <c r="AC202" s="419">
        <v>4.4037136412564654E-2</v>
      </c>
      <c r="AD202" s="417">
        <v>5.4907211000000001E-3</v>
      </c>
      <c r="AE202" s="418">
        <v>9.6182151200000007E-3</v>
      </c>
      <c r="AF202" s="419">
        <v>2.0039502352463563E-3</v>
      </c>
      <c r="AG202" s="417">
        <v>0.3193984916</v>
      </c>
      <c r="AH202" s="418">
        <v>0.38962029853500002</v>
      </c>
      <c r="AI202" s="419">
        <v>0.10445395033631891</v>
      </c>
      <c r="AJ202" s="417">
        <v>3.6820498200000003E-2</v>
      </c>
      <c r="AK202" s="418">
        <v>4.6924292899999998E-2</v>
      </c>
      <c r="AL202" s="419">
        <v>1.7347163314707911E-2</v>
      </c>
      <c r="AM202" s="417">
        <v>0.2456510043</v>
      </c>
      <c r="AN202" s="418">
        <v>0.30666763984500001</v>
      </c>
      <c r="AO202" s="419">
        <v>4.3683099322308565E-2</v>
      </c>
      <c r="AP202" s="425"/>
      <c r="AQ202" s="426"/>
      <c r="AR202" s="426"/>
      <c r="AS202" s="417">
        <v>0</v>
      </c>
      <c r="AT202" s="418">
        <v>0</v>
      </c>
      <c r="AU202" s="427"/>
    </row>
    <row r="203" spans="1:47" x14ac:dyDescent="0.2">
      <c r="A203" s="231">
        <v>1979</v>
      </c>
      <c r="B203" s="232">
        <v>39</v>
      </c>
      <c r="C203" s="417">
        <v>67.821475907809997</v>
      </c>
      <c r="D203" s="418">
        <v>88.831523198561996</v>
      </c>
      <c r="E203" s="419">
        <v>43.745102822787821</v>
      </c>
      <c r="F203" s="417">
        <v>10.292321464019999</v>
      </c>
      <c r="G203" s="418">
        <v>12.617428875939</v>
      </c>
      <c r="H203" s="419">
        <v>3.209236649579791</v>
      </c>
      <c r="I203" s="417">
        <v>6.1647008885000005</v>
      </c>
      <c r="J203" s="418">
        <v>4.3000026916000005</v>
      </c>
      <c r="K203" s="419">
        <v>6.9928070707322529</v>
      </c>
      <c r="L203" s="420"/>
      <c r="M203" s="421"/>
      <c r="N203" s="419">
        <v>3.7066074493837101E-3</v>
      </c>
      <c r="O203" s="417">
        <v>2.4974429999999999E-2</v>
      </c>
      <c r="P203" s="418">
        <v>5.5603138500000003E-2</v>
      </c>
      <c r="Q203" s="419">
        <v>0.11223219345787647</v>
      </c>
      <c r="R203" s="425"/>
      <c r="S203" s="426"/>
      <c r="T203" s="419">
        <v>570.04801585504458</v>
      </c>
      <c r="U203" s="417">
        <v>6.2315494505910174E-2</v>
      </c>
      <c r="V203" s="418">
        <v>7.0475417858156017E-2</v>
      </c>
      <c r="W203" s="419">
        <v>0.10193042637454454</v>
      </c>
      <c r="X203" s="417">
        <v>2.2813199862715298E-2</v>
      </c>
      <c r="Y203" s="418">
        <v>2.7432983811043567E-2</v>
      </c>
      <c r="Z203" s="419">
        <v>0.10688113699878544</v>
      </c>
      <c r="AA203" s="417">
        <v>8.2745087065199993E-2</v>
      </c>
      <c r="AB203" s="418">
        <v>0.10049732482788</v>
      </c>
      <c r="AC203" s="419">
        <v>4.4037136412564654E-2</v>
      </c>
      <c r="AD203" s="417">
        <v>4.9087046634000006E-3</v>
      </c>
      <c r="AE203" s="418">
        <v>8.5986843172800014E-3</v>
      </c>
      <c r="AF203" s="419">
        <v>2.0039502352463563E-3</v>
      </c>
      <c r="AG203" s="417">
        <v>0.28554225149040002</v>
      </c>
      <c r="AH203" s="418">
        <v>0.34832054689029002</v>
      </c>
      <c r="AI203" s="419">
        <v>0.10445395033631891</v>
      </c>
      <c r="AJ203" s="417">
        <v>3.2917525390800007E-2</v>
      </c>
      <c r="AK203" s="418">
        <v>4.1950317852599998E-2</v>
      </c>
      <c r="AL203" s="419">
        <v>1.7347163314707911E-2</v>
      </c>
      <c r="AM203" s="417">
        <v>0.21961199784420002</v>
      </c>
      <c r="AN203" s="418">
        <v>0.27416087002143003</v>
      </c>
      <c r="AO203" s="419">
        <v>4.3683099322308565E-2</v>
      </c>
      <c r="AP203" s="425"/>
      <c r="AQ203" s="426"/>
      <c r="AR203" s="426"/>
      <c r="AS203" s="417">
        <v>0</v>
      </c>
      <c r="AT203" s="418">
        <v>0</v>
      </c>
      <c r="AU203" s="427"/>
    </row>
    <row r="204" spans="1:47" ht="13.5" thickBot="1" x14ac:dyDescent="0.25">
      <c r="A204" s="233">
        <v>1979</v>
      </c>
      <c r="B204" s="234">
        <v>40</v>
      </c>
      <c r="C204" s="428">
        <v>67.821475907809997</v>
      </c>
      <c r="D204" s="429">
        <v>88.831523198561996</v>
      </c>
      <c r="E204" s="430">
        <v>43.745102822787821</v>
      </c>
      <c r="F204" s="428">
        <v>10.292321464019999</v>
      </c>
      <c r="G204" s="429">
        <v>12.617428875939</v>
      </c>
      <c r="H204" s="430">
        <v>3.209236649579791</v>
      </c>
      <c r="I204" s="428">
        <v>6.1647008885000005</v>
      </c>
      <c r="J204" s="429">
        <v>4.3000026916000005</v>
      </c>
      <c r="K204" s="430">
        <v>6.9928070707322529</v>
      </c>
      <c r="L204" s="431"/>
      <c r="M204" s="432"/>
      <c r="N204" s="430">
        <v>3.7066074493837101E-3</v>
      </c>
      <c r="O204" s="428">
        <v>2.4974429999999999E-2</v>
      </c>
      <c r="P204" s="429">
        <v>5.5603138500000003E-2</v>
      </c>
      <c r="Q204" s="430">
        <v>0.11223219345787647</v>
      </c>
      <c r="R204" s="433"/>
      <c r="S204" s="434"/>
      <c r="T204" s="430">
        <v>570.04801585504458</v>
      </c>
      <c r="U204" s="428">
        <v>6.2315494505910174E-2</v>
      </c>
      <c r="V204" s="429">
        <v>7.0475417858156017E-2</v>
      </c>
      <c r="W204" s="430">
        <v>0.10193042637454454</v>
      </c>
      <c r="X204" s="428">
        <v>2.2813199862715298E-2</v>
      </c>
      <c r="Y204" s="429">
        <v>2.7432983811043567E-2</v>
      </c>
      <c r="Z204" s="430">
        <v>0.10688113699878544</v>
      </c>
      <c r="AA204" s="428">
        <v>8.2745087065199993E-2</v>
      </c>
      <c r="AB204" s="429">
        <v>0.10049732482788</v>
      </c>
      <c r="AC204" s="430">
        <v>4.4037136412564654E-2</v>
      </c>
      <c r="AD204" s="428">
        <v>4.9087046634000006E-3</v>
      </c>
      <c r="AE204" s="429">
        <v>8.5986843172800014E-3</v>
      </c>
      <c r="AF204" s="430">
        <v>2.0039502352463563E-3</v>
      </c>
      <c r="AG204" s="428">
        <v>0.28554225149040002</v>
      </c>
      <c r="AH204" s="429">
        <v>0.34832054689029002</v>
      </c>
      <c r="AI204" s="430">
        <v>0.10445395033631891</v>
      </c>
      <c r="AJ204" s="428">
        <v>3.2917525390800007E-2</v>
      </c>
      <c r="AK204" s="429">
        <v>4.1950317852599998E-2</v>
      </c>
      <c r="AL204" s="430">
        <v>1.7347163314707911E-2</v>
      </c>
      <c r="AM204" s="428">
        <v>0.21961199784420002</v>
      </c>
      <c r="AN204" s="429">
        <v>0.27416087002143003</v>
      </c>
      <c r="AO204" s="430">
        <v>4.3683099322308565E-2</v>
      </c>
      <c r="AP204" s="433"/>
      <c r="AQ204" s="434"/>
      <c r="AR204" s="434"/>
      <c r="AS204" s="428">
        <v>0</v>
      </c>
      <c r="AT204" s="429">
        <v>0</v>
      </c>
      <c r="AU204" s="435"/>
    </row>
    <row r="205" spans="1:47" x14ac:dyDescent="0.2">
      <c r="A205" s="229">
        <v>1980</v>
      </c>
      <c r="B205" s="230">
        <v>1</v>
      </c>
      <c r="C205" s="409">
        <v>15.49162948</v>
      </c>
      <c r="D205" s="410">
        <v>25.614875674</v>
      </c>
      <c r="E205" s="411">
        <v>13.249831503343515</v>
      </c>
      <c r="F205" s="409">
        <v>2.5986878199999999</v>
      </c>
      <c r="G205" s="410">
        <v>4.3025384925000001</v>
      </c>
      <c r="H205" s="411">
        <v>0.82488025579637891</v>
      </c>
      <c r="I205" s="409">
        <v>2.4191742899999999</v>
      </c>
      <c r="J205" s="410">
        <v>2.4713385985</v>
      </c>
      <c r="K205" s="411">
        <v>4.631388532627585</v>
      </c>
      <c r="L205" s="412"/>
      <c r="M205" s="413"/>
      <c r="N205" s="411">
        <v>0.12435439250476811</v>
      </c>
      <c r="O205" s="409">
        <v>4.6255209999999998E-2</v>
      </c>
      <c r="P205" s="410">
        <v>7.8264268999999997E-2</v>
      </c>
      <c r="Q205" s="411">
        <v>2.4556601517375289E-2</v>
      </c>
      <c r="R205" s="414"/>
      <c r="S205" s="415"/>
      <c r="T205" s="411">
        <v>545.11338914613191</v>
      </c>
      <c r="U205" s="409">
        <v>8.0179800911854102E-2</v>
      </c>
      <c r="V205" s="410">
        <v>9.498034751773049E-2</v>
      </c>
      <c r="W205" s="411">
        <v>6.845945794622009E-2</v>
      </c>
      <c r="X205" s="409">
        <v>2.6876440560621412E-2</v>
      </c>
      <c r="Y205" s="410">
        <v>3.0685664218169536E-2</v>
      </c>
      <c r="Z205" s="411">
        <v>2.9226080477215623E-2</v>
      </c>
      <c r="AA205" s="409">
        <v>7.3300594999999996E-3</v>
      </c>
      <c r="AB205" s="410">
        <v>1.5754938574999999E-2</v>
      </c>
      <c r="AC205" s="411">
        <v>5.7446014771161298E-3</v>
      </c>
      <c r="AD205" s="409">
        <v>4.4285160000000001E-4</v>
      </c>
      <c r="AE205" s="410">
        <v>2.2159846349999999E-3</v>
      </c>
      <c r="AF205" s="411">
        <v>5.1509771023714726E-4</v>
      </c>
      <c r="AG205" s="409">
        <v>4.1546028399999997E-2</v>
      </c>
      <c r="AH205" s="410">
        <v>7.0880235535000002E-2</v>
      </c>
      <c r="AI205" s="411">
        <v>4.2656653965754104E-2</v>
      </c>
      <c r="AJ205" s="409">
        <v>2.8050465E-3</v>
      </c>
      <c r="AK205" s="410">
        <v>7.0712579899999996E-3</v>
      </c>
      <c r="AL205" s="411">
        <v>4.6789811962989532E-3</v>
      </c>
      <c r="AM205" s="409">
        <v>1.8975876799999999E-2</v>
      </c>
      <c r="AN205" s="410">
        <v>4.5384483174999997E-2</v>
      </c>
      <c r="AO205" s="411">
        <v>8.8062687364920487E-3</v>
      </c>
      <c r="AP205" s="414"/>
      <c r="AQ205" s="415"/>
      <c r="AR205" s="415"/>
      <c r="AS205" s="409">
        <v>9.8896428999999994E-2</v>
      </c>
      <c r="AT205" s="410">
        <v>0.13914252128499999</v>
      </c>
      <c r="AU205" s="416"/>
    </row>
    <row r="206" spans="1:47" x14ac:dyDescent="0.2">
      <c r="A206" s="231">
        <v>1980</v>
      </c>
      <c r="B206" s="232">
        <v>2</v>
      </c>
      <c r="C206" s="417">
        <v>21.491052010000001</v>
      </c>
      <c r="D206" s="418">
        <v>32.265483177500002</v>
      </c>
      <c r="E206" s="419">
        <v>13.28098012373844</v>
      </c>
      <c r="F206" s="417">
        <v>3.1714779499999999</v>
      </c>
      <c r="G206" s="418">
        <v>5.1283929449999999</v>
      </c>
      <c r="H206" s="419">
        <v>0.82751815498906534</v>
      </c>
      <c r="I206" s="417">
        <v>2.7639688699999998</v>
      </c>
      <c r="J206" s="418">
        <v>2.7640047705000002</v>
      </c>
      <c r="K206" s="419">
        <v>4.6428905890541978</v>
      </c>
      <c r="L206" s="420"/>
      <c r="M206" s="421"/>
      <c r="N206" s="419">
        <v>0.12456100149817376</v>
      </c>
      <c r="O206" s="417">
        <v>4.5607889999999998E-2</v>
      </c>
      <c r="P206" s="418">
        <v>7.4423884999999995E-2</v>
      </c>
      <c r="Q206" s="419">
        <v>2.4619679184476093E-2</v>
      </c>
      <c r="R206" s="422"/>
      <c r="S206" s="423"/>
      <c r="T206" s="419">
        <v>545.14028603344423</v>
      </c>
      <c r="U206" s="417">
        <v>8.0179800911854102E-2</v>
      </c>
      <c r="V206" s="418">
        <v>9.498034751773049E-2</v>
      </c>
      <c r="W206" s="419">
        <v>6.7630252505792687E-2</v>
      </c>
      <c r="X206" s="417">
        <v>2.6876440560621412E-2</v>
      </c>
      <c r="Y206" s="418">
        <v>3.0685664218169536E-2</v>
      </c>
      <c r="Z206" s="419">
        <v>2.9331081698238198E-2</v>
      </c>
      <c r="AA206" s="417">
        <v>1.14834534E-2</v>
      </c>
      <c r="AB206" s="418">
        <v>2.1371992574999998E-2</v>
      </c>
      <c r="AC206" s="419">
        <v>5.7518258506886666E-3</v>
      </c>
      <c r="AD206" s="417">
        <v>6.9274440000000005E-4</v>
      </c>
      <c r="AE206" s="418">
        <v>2.6400846050000002E-3</v>
      </c>
      <c r="AF206" s="419">
        <v>5.1674357186876963E-4</v>
      </c>
      <c r="AG206" s="417">
        <v>5.5409117299999998E-2</v>
      </c>
      <c r="AH206" s="418">
        <v>8.8784133500000001E-2</v>
      </c>
      <c r="AI206" s="419">
        <v>4.2756170596529322E-2</v>
      </c>
      <c r="AJ206" s="417">
        <v>4.4043575E-3</v>
      </c>
      <c r="AK206" s="418">
        <v>9.2991664449999997E-3</v>
      </c>
      <c r="AL206" s="419">
        <v>4.6908195755769339E-3</v>
      </c>
      <c r="AM206" s="417">
        <v>2.97017493E-2</v>
      </c>
      <c r="AN206" s="418">
        <v>6.0529319805000002E-2</v>
      </c>
      <c r="AO206" s="419">
        <v>8.8318947015883584E-3</v>
      </c>
      <c r="AP206" s="422"/>
      <c r="AQ206" s="423"/>
      <c r="AR206" s="423"/>
      <c r="AS206" s="417">
        <v>0.1096538696</v>
      </c>
      <c r="AT206" s="418">
        <v>0.15336396534999999</v>
      </c>
      <c r="AU206" s="424"/>
    </row>
    <row r="207" spans="1:47" x14ac:dyDescent="0.2">
      <c r="A207" s="231">
        <v>1980</v>
      </c>
      <c r="B207" s="232">
        <v>3</v>
      </c>
      <c r="C207" s="417">
        <v>28.098414739999999</v>
      </c>
      <c r="D207" s="418">
        <v>41.125568514999998</v>
      </c>
      <c r="E207" s="419">
        <v>20.167152993809346</v>
      </c>
      <c r="F207" s="417">
        <v>3.93371038</v>
      </c>
      <c r="G207" s="418">
        <v>6.0111774894999996</v>
      </c>
      <c r="H207" s="419">
        <v>1.2306084133557256</v>
      </c>
      <c r="I207" s="417">
        <v>3.1314292699999999</v>
      </c>
      <c r="J207" s="418">
        <v>3.5228985554999999</v>
      </c>
      <c r="K207" s="419">
        <v>5.1571977172755208</v>
      </c>
      <c r="L207" s="420"/>
      <c r="M207" s="421"/>
      <c r="N207" s="419">
        <v>0.12841554431575247</v>
      </c>
      <c r="O207" s="417">
        <v>4.6304989999999997E-2</v>
      </c>
      <c r="P207" s="418">
        <v>7.5829025499999994E-2</v>
      </c>
      <c r="Q207" s="419">
        <v>2.8186626589386775E-2</v>
      </c>
      <c r="R207" s="422"/>
      <c r="S207" s="423"/>
      <c r="T207" s="419">
        <v>545.60766929342651</v>
      </c>
      <c r="U207" s="417">
        <v>8.0179800911854102E-2</v>
      </c>
      <c r="V207" s="418">
        <v>9.498034751773049E-2</v>
      </c>
      <c r="W207" s="419">
        <v>0.1014600407255276</v>
      </c>
      <c r="X207" s="417">
        <v>2.6876440560621412E-2</v>
      </c>
      <c r="Y207" s="418">
        <v>3.0685664218169536E-2</v>
      </c>
      <c r="Z207" s="419">
        <v>6.0937258928487802E-2</v>
      </c>
      <c r="AA207" s="417">
        <v>1.62113391E-2</v>
      </c>
      <c r="AB207" s="418">
        <v>2.742561307E-2</v>
      </c>
      <c r="AC207" s="419">
        <v>8.5867917580838594E-3</v>
      </c>
      <c r="AD207" s="417">
        <v>9.7634779999999997E-4</v>
      </c>
      <c r="AE207" s="418">
        <v>3.1141741500000002E-3</v>
      </c>
      <c r="AF207" s="419">
        <v>7.6845400731403275E-4</v>
      </c>
      <c r="AG207" s="417">
        <v>7.1326621000000007E-2</v>
      </c>
      <c r="AH207" s="418">
        <v>0.108306606885</v>
      </c>
      <c r="AI207" s="419">
        <v>6.3288901825452021E-2</v>
      </c>
      <c r="AJ207" s="417">
        <v>6.2235996999999996E-3</v>
      </c>
      <c r="AK207" s="418">
        <v>1.171809995E-2</v>
      </c>
      <c r="AL207" s="419">
        <v>6.9417487922086183E-3</v>
      </c>
      <c r="AM207" s="417">
        <v>4.19089084E-2</v>
      </c>
      <c r="AN207" s="418">
        <v>7.6900154715000002E-2</v>
      </c>
      <c r="AO207" s="419">
        <v>1.3079390329683548E-2</v>
      </c>
      <c r="AP207" s="422"/>
      <c r="AQ207" s="423"/>
      <c r="AR207" s="423"/>
      <c r="AS207" s="417">
        <v>0.1225433651</v>
      </c>
      <c r="AT207" s="418">
        <v>0.16994322356</v>
      </c>
      <c r="AU207" s="424"/>
    </row>
    <row r="208" spans="1:47" x14ac:dyDescent="0.2">
      <c r="A208" s="231">
        <v>1980</v>
      </c>
      <c r="B208" s="232">
        <v>4</v>
      </c>
      <c r="C208" s="417">
        <v>26.459394719999999</v>
      </c>
      <c r="D208" s="418">
        <v>41.095592032500001</v>
      </c>
      <c r="E208" s="419">
        <v>13.342235376075699</v>
      </c>
      <c r="F208" s="417">
        <v>4.1536596299999999</v>
      </c>
      <c r="G208" s="418">
        <v>6.2785425505000001</v>
      </c>
      <c r="H208" s="419">
        <v>0.83279829378236414</v>
      </c>
      <c r="I208" s="417">
        <v>3.3481573999999998</v>
      </c>
      <c r="J208" s="418">
        <v>3.6926691835000001</v>
      </c>
      <c r="K208" s="419">
        <v>4.6479760779985204</v>
      </c>
      <c r="L208" s="420"/>
      <c r="M208" s="421"/>
      <c r="N208" s="419">
        <v>0.12457492935109446</v>
      </c>
      <c r="O208" s="417">
        <v>4.6355220000000003E-2</v>
      </c>
      <c r="P208" s="418">
        <v>7.4583900999999994E-2</v>
      </c>
      <c r="Q208" s="419">
        <v>2.4658393875780657E-2</v>
      </c>
      <c r="R208" s="422"/>
      <c r="S208" s="423"/>
      <c r="T208" s="419">
        <v>546.08167259466143</v>
      </c>
      <c r="U208" s="417">
        <v>8.0179800911854102E-2</v>
      </c>
      <c r="V208" s="418">
        <v>9.498034751773049E-2</v>
      </c>
      <c r="W208" s="419">
        <v>6.8284165491402399E-2</v>
      </c>
      <c r="X208" s="417">
        <v>2.6876440560621412E-2</v>
      </c>
      <c r="Y208" s="418">
        <v>3.0685664218169536E-2</v>
      </c>
      <c r="Z208" s="419">
        <v>2.9765504175070914E-2</v>
      </c>
      <c r="AA208" s="417">
        <v>1.8195561200000002E-2</v>
      </c>
      <c r="AB208" s="418">
        <v>2.9354100479999999E-2</v>
      </c>
      <c r="AC208" s="419">
        <v>5.7538981484930897E-3</v>
      </c>
      <c r="AD208" s="417">
        <v>1.0946039000000001E-3</v>
      </c>
      <c r="AE208" s="418">
        <v>3.3370674050000001E-3</v>
      </c>
      <c r="AF208" s="419">
        <v>5.20040601167636E-4</v>
      </c>
      <c r="AG208" s="417">
        <v>7.8417606099999995E-2</v>
      </c>
      <c r="AH208" s="418">
        <v>0.11505282718</v>
      </c>
      <c r="AI208" s="419">
        <v>4.2912788649341949E-2</v>
      </c>
      <c r="AJ208" s="417">
        <v>6.9901162000000003E-3</v>
      </c>
      <c r="AK208" s="418">
        <v>1.2547468035E-2</v>
      </c>
      <c r="AL208" s="419">
        <v>4.7108953864002856E-3</v>
      </c>
      <c r="AM208" s="417">
        <v>4.7025414299999999E-2</v>
      </c>
      <c r="AN208" s="418">
        <v>8.2317755620000002E-2</v>
      </c>
      <c r="AO208" s="419">
        <v>8.8801379769133746E-3</v>
      </c>
      <c r="AP208" s="422"/>
      <c r="AQ208" s="423"/>
      <c r="AR208" s="423"/>
      <c r="AS208" s="417">
        <v>0.1298735603</v>
      </c>
      <c r="AT208" s="418">
        <v>0.17791573098999999</v>
      </c>
      <c r="AU208" s="424"/>
    </row>
    <row r="209" spans="1:47" x14ac:dyDescent="0.2">
      <c r="A209" s="231">
        <v>1980</v>
      </c>
      <c r="B209" s="232">
        <v>5</v>
      </c>
      <c r="C209" s="417">
        <v>26.919583119999999</v>
      </c>
      <c r="D209" s="418">
        <v>42.921544785000002</v>
      </c>
      <c r="E209" s="419">
        <v>13.925095943831913</v>
      </c>
      <c r="F209" s="417">
        <v>4.5424366999999997</v>
      </c>
      <c r="G209" s="418">
        <v>6.7595270779999996</v>
      </c>
      <c r="H209" s="419">
        <v>0.85130901553654348</v>
      </c>
      <c r="I209" s="417">
        <v>3.55710602</v>
      </c>
      <c r="J209" s="418">
        <v>3.8559648370000001</v>
      </c>
      <c r="K209" s="419">
        <v>4.6854137201376256</v>
      </c>
      <c r="L209" s="420"/>
      <c r="M209" s="421"/>
      <c r="N209" s="419">
        <v>0.12461297365000236</v>
      </c>
      <c r="O209" s="417">
        <v>4.6918099999999997E-2</v>
      </c>
      <c r="P209" s="418">
        <v>7.6934136E-2</v>
      </c>
      <c r="Q209" s="419">
        <v>3.5340825197778973E-2</v>
      </c>
      <c r="R209" s="422"/>
      <c r="S209" s="423"/>
      <c r="T209" s="419">
        <v>546.48959234890742</v>
      </c>
      <c r="U209" s="417">
        <v>8.0179800911854102E-2</v>
      </c>
      <c r="V209" s="418">
        <v>9.498034751773049E-2</v>
      </c>
      <c r="W209" s="419">
        <v>6.9580967921416562E-2</v>
      </c>
      <c r="X209" s="417">
        <v>2.6876440560621412E-2</v>
      </c>
      <c r="Y209" s="418">
        <v>3.0685664218169536E-2</v>
      </c>
      <c r="Z209" s="419">
        <v>3.0006262521925068E-2</v>
      </c>
      <c r="AA209" s="417">
        <v>2.1127092199999999E-2</v>
      </c>
      <c r="AB209" s="418">
        <v>3.2528630230000001E-2</v>
      </c>
      <c r="AC209" s="419">
        <v>5.8596993615221684E-3</v>
      </c>
      <c r="AD209" s="417">
        <v>1.2706835000000001E-3</v>
      </c>
      <c r="AE209" s="418">
        <v>3.6273399499999999E-3</v>
      </c>
      <c r="AF209" s="419">
        <v>5.3160104367048653E-4</v>
      </c>
      <c r="AG209" s="417">
        <v>8.8776735800000006E-2</v>
      </c>
      <c r="AH209" s="418">
        <v>0.12588873277000001</v>
      </c>
      <c r="AI209" s="419">
        <v>4.3787736185650093E-2</v>
      </c>
      <c r="AJ209" s="417">
        <v>8.1193722000000006E-3</v>
      </c>
      <c r="AK209" s="418">
        <v>1.3854538289999999E-2</v>
      </c>
      <c r="AL209" s="419">
        <v>4.8088139257529364E-3</v>
      </c>
      <c r="AM209" s="417">
        <v>5.4592568500000001E-2</v>
      </c>
      <c r="AN209" s="418">
        <v>9.1023121304999996E-2</v>
      </c>
      <c r="AO209" s="419">
        <v>9.0716722929562853E-3</v>
      </c>
      <c r="AP209" s="422"/>
      <c r="AQ209" s="423"/>
      <c r="AR209" s="423"/>
      <c r="AS209" s="417">
        <v>0.14000065810000001</v>
      </c>
      <c r="AT209" s="418">
        <v>0.18944513590500001</v>
      </c>
      <c r="AU209" s="424"/>
    </row>
    <row r="210" spans="1:47" x14ac:dyDescent="0.2">
      <c r="A210" s="231">
        <v>1980</v>
      </c>
      <c r="B210" s="232">
        <v>6</v>
      </c>
      <c r="C210" s="417">
        <v>28.06778997</v>
      </c>
      <c r="D210" s="418">
        <v>45.696235463500003</v>
      </c>
      <c r="E210" s="419">
        <v>13.98482349984017</v>
      </c>
      <c r="F210" s="417">
        <v>4.9691273499999999</v>
      </c>
      <c r="G210" s="418">
        <v>7.2657401220000004</v>
      </c>
      <c r="H210" s="419">
        <v>0.85549518194274099</v>
      </c>
      <c r="I210" s="417">
        <v>3.7560623999999998</v>
      </c>
      <c r="J210" s="418">
        <v>4.0064367809999997</v>
      </c>
      <c r="K210" s="419">
        <v>4.6925965278303892</v>
      </c>
      <c r="L210" s="420"/>
      <c r="M210" s="421"/>
      <c r="N210" s="419">
        <v>0.12468093519455996</v>
      </c>
      <c r="O210" s="417">
        <v>4.6104970000000002E-2</v>
      </c>
      <c r="P210" s="418">
        <v>7.3488791499999997E-2</v>
      </c>
      <c r="Q210" s="419">
        <v>3.5403980671338736E-2</v>
      </c>
      <c r="R210" s="422"/>
      <c r="S210" s="423"/>
      <c r="T210" s="419">
        <v>547.28281955062732</v>
      </c>
      <c r="U210" s="417">
        <v>8.0179800911854102E-2</v>
      </c>
      <c r="V210" s="418">
        <v>9.498034751773049E-2</v>
      </c>
      <c r="W210" s="419">
        <v>6.9734980940404798E-2</v>
      </c>
      <c r="X210" s="417">
        <v>2.6876440560621412E-2</v>
      </c>
      <c r="Y210" s="418">
        <v>3.0685664218169536E-2</v>
      </c>
      <c r="Z210" s="419">
        <v>3.0280887880012562E-2</v>
      </c>
      <c r="AA210" s="417">
        <v>2.4133260300000001E-2</v>
      </c>
      <c r="AB210" s="418">
        <v>3.5768487100000003E-2</v>
      </c>
      <c r="AC210" s="419">
        <v>5.8669539288676489E-3</v>
      </c>
      <c r="AD210" s="417">
        <v>1.4514307999999999E-3</v>
      </c>
      <c r="AE210" s="418">
        <v>3.9154650299999998E-3</v>
      </c>
      <c r="AF210" s="419">
        <v>5.3421363081416215E-4</v>
      </c>
      <c r="AG210" s="417">
        <v>9.9602299800000002E-2</v>
      </c>
      <c r="AH210" s="418">
        <v>0.13715860109</v>
      </c>
      <c r="AI210" s="419">
        <v>4.3930834158286879E-2</v>
      </c>
      <c r="AJ210" s="417">
        <v>9.2764968000000007E-3</v>
      </c>
      <c r="AK210" s="418">
        <v>1.5179163525000001E-2</v>
      </c>
      <c r="AL210" s="419">
        <v>4.8263430924281219E-3</v>
      </c>
      <c r="AM210" s="417">
        <v>6.2351629499999998E-2</v>
      </c>
      <c r="AN210" s="418">
        <v>9.9882077725000004E-2</v>
      </c>
      <c r="AO210" s="419">
        <v>9.1112810272889477E-3</v>
      </c>
      <c r="AP210" s="422"/>
      <c r="AQ210" s="423"/>
      <c r="AR210" s="423"/>
      <c r="AS210" s="417">
        <v>0.1511770512</v>
      </c>
      <c r="AT210" s="418">
        <v>0.20207698093500001</v>
      </c>
      <c r="AU210" s="424"/>
    </row>
    <row r="211" spans="1:47" x14ac:dyDescent="0.2">
      <c r="A211" s="231">
        <v>1980</v>
      </c>
      <c r="B211" s="232">
        <v>7</v>
      </c>
      <c r="C211" s="417">
        <v>30.339898659999999</v>
      </c>
      <c r="D211" s="418">
        <v>48.746913405500003</v>
      </c>
      <c r="E211" s="419">
        <v>28.22906392597152</v>
      </c>
      <c r="F211" s="417">
        <v>5.4283258200000004</v>
      </c>
      <c r="G211" s="418">
        <v>7.793603139</v>
      </c>
      <c r="H211" s="419">
        <v>2.295841406061756</v>
      </c>
      <c r="I211" s="417">
        <v>3.9514345899999999</v>
      </c>
      <c r="J211" s="418">
        <v>4.1316097965000003</v>
      </c>
      <c r="K211" s="419">
        <v>6.4039095048121757</v>
      </c>
      <c r="L211" s="420"/>
      <c r="M211" s="421"/>
      <c r="N211" s="419">
        <v>0.12471651670622193</v>
      </c>
      <c r="O211" s="417">
        <v>4.4804839999999999E-2</v>
      </c>
      <c r="P211" s="418">
        <v>6.8458288500000006E-2</v>
      </c>
      <c r="Q211" s="419">
        <v>3.8933266964064316E-2</v>
      </c>
      <c r="R211" s="422"/>
      <c r="S211" s="423"/>
      <c r="T211" s="419">
        <v>547.98039640594811</v>
      </c>
      <c r="U211" s="417">
        <v>8.0179800911854102E-2</v>
      </c>
      <c r="V211" s="418">
        <v>9.498034751773049E-2</v>
      </c>
      <c r="W211" s="419">
        <v>6.3125970768637268E-2</v>
      </c>
      <c r="X211" s="417">
        <v>2.6876440560621412E-2</v>
      </c>
      <c r="Y211" s="418">
        <v>3.0685664218169536E-2</v>
      </c>
      <c r="Z211" s="419">
        <v>3.0602317884515267E-2</v>
      </c>
      <c r="AA211" s="417">
        <v>2.7157657599999999E-2</v>
      </c>
      <c r="AB211" s="418">
        <v>3.9136725895000002E-2</v>
      </c>
      <c r="AC211" s="419">
        <v>1.566168631529272E-2</v>
      </c>
      <c r="AD211" s="417">
        <v>1.6327906000000001E-3</v>
      </c>
      <c r="AE211" s="418">
        <v>4.2051370400000001E-3</v>
      </c>
      <c r="AF211" s="419">
        <v>1.4336403795807435E-3</v>
      </c>
      <c r="AG211" s="417">
        <v>0.1107768594</v>
      </c>
      <c r="AH211" s="418">
        <v>0.14912819593500001</v>
      </c>
      <c r="AI211" s="419">
        <v>0.11783810813881339</v>
      </c>
      <c r="AJ211" s="417">
        <v>1.0441080599999999E-2</v>
      </c>
      <c r="AK211" s="418">
        <v>1.6545334469999999E-2</v>
      </c>
      <c r="AL211" s="419">
        <v>1.2952768277716671E-2</v>
      </c>
      <c r="AM211" s="417">
        <v>7.0157978600000004E-2</v>
      </c>
      <c r="AN211" s="418">
        <v>0.10906459211</v>
      </c>
      <c r="AO211" s="419">
        <v>2.4467817123580975E-2</v>
      </c>
      <c r="AP211" s="422"/>
      <c r="AQ211" s="423"/>
      <c r="AR211" s="423"/>
      <c r="AS211" s="417">
        <v>0.1635392748</v>
      </c>
      <c r="AT211" s="418">
        <v>0.21621644162</v>
      </c>
      <c r="AU211" s="424"/>
    </row>
    <row r="212" spans="1:47" x14ac:dyDescent="0.2">
      <c r="A212" s="231">
        <v>1980</v>
      </c>
      <c r="B212" s="232">
        <v>8</v>
      </c>
      <c r="C212" s="417">
        <v>33.224490670000002</v>
      </c>
      <c r="D212" s="418">
        <v>51.888838034999999</v>
      </c>
      <c r="E212" s="419">
        <v>26.265144263601389</v>
      </c>
      <c r="F212" s="417">
        <v>5.9195044899999996</v>
      </c>
      <c r="G212" s="418">
        <v>8.3442797674999998</v>
      </c>
      <c r="H212" s="419">
        <v>2.3535576335875072</v>
      </c>
      <c r="I212" s="417">
        <v>4.1458288000000003</v>
      </c>
      <c r="J212" s="418">
        <v>4.2536613020000003</v>
      </c>
      <c r="K212" s="419">
        <v>6.0016375916858342</v>
      </c>
      <c r="L212" s="420"/>
      <c r="M212" s="421"/>
      <c r="N212" s="419">
        <v>8.2665383152423874E-2</v>
      </c>
      <c r="O212" s="417">
        <v>4.3817790000000002E-2</v>
      </c>
      <c r="P212" s="418">
        <v>6.5462988999999999E-2</v>
      </c>
      <c r="Q212" s="419">
        <v>3.939066485844582E-2</v>
      </c>
      <c r="R212" s="422"/>
      <c r="S212" s="423"/>
      <c r="T212" s="419">
        <v>549.13853496078161</v>
      </c>
      <c r="U212" s="417">
        <v>8.0179800911854102E-2</v>
      </c>
      <c r="V212" s="418">
        <v>9.498034751773049E-2</v>
      </c>
      <c r="W212" s="419">
        <v>6.7158071098165906E-2</v>
      </c>
      <c r="X212" s="417">
        <v>2.6876440560621412E-2</v>
      </c>
      <c r="Y212" s="418">
        <v>3.0685664218169536E-2</v>
      </c>
      <c r="Z212" s="419">
        <v>3.8190201000672663E-2</v>
      </c>
      <c r="AA212" s="417">
        <v>3.0149911800000002E-2</v>
      </c>
      <c r="AB212" s="418">
        <v>4.2483779375000003E-2</v>
      </c>
      <c r="AC212" s="419">
        <v>1.918262910431575E-2</v>
      </c>
      <c r="AD212" s="417">
        <v>1.8124974000000001E-3</v>
      </c>
      <c r="AE212" s="418">
        <v>4.4884106300000001E-3</v>
      </c>
      <c r="AF212" s="419">
        <v>1.4696511479531155E-3</v>
      </c>
      <c r="AG212" s="417">
        <v>0.1222275174</v>
      </c>
      <c r="AH212" s="418">
        <v>0.161409522705</v>
      </c>
      <c r="AI212" s="419">
        <v>0.10574363929720154</v>
      </c>
      <c r="AJ212" s="417">
        <v>1.1594146499999999E-2</v>
      </c>
      <c r="AK212" s="418">
        <v>1.7908347894999999E-2</v>
      </c>
      <c r="AL212" s="419">
        <v>1.3341612455634706E-2</v>
      </c>
      <c r="AM212" s="417">
        <v>7.7885610399999999E-2</v>
      </c>
      <c r="AN212" s="418">
        <v>0.118178076095</v>
      </c>
      <c r="AO212" s="419">
        <v>2.805729676871101E-2</v>
      </c>
      <c r="AP212" s="422"/>
      <c r="AQ212" s="423"/>
      <c r="AR212" s="423"/>
      <c r="AS212" s="417">
        <v>0.17732101519999999</v>
      </c>
      <c r="AT212" s="418">
        <v>0.23184482211999999</v>
      </c>
      <c r="AU212" s="424"/>
    </row>
    <row r="213" spans="1:47" x14ac:dyDescent="0.2">
      <c r="A213" s="231">
        <v>1980</v>
      </c>
      <c r="B213" s="232">
        <v>9</v>
      </c>
      <c r="C213" s="417">
        <v>36.168964649999999</v>
      </c>
      <c r="D213" s="418">
        <v>54.957758747500002</v>
      </c>
      <c r="E213" s="419">
        <v>27.480681454861216</v>
      </c>
      <c r="F213" s="417">
        <v>6.45681466</v>
      </c>
      <c r="G213" s="418">
        <v>8.9084059354999994</v>
      </c>
      <c r="H213" s="419">
        <v>2.3671370178209146</v>
      </c>
      <c r="I213" s="417">
        <v>4.3300759299999996</v>
      </c>
      <c r="J213" s="418">
        <v>4.3714745429999997</v>
      </c>
      <c r="K213" s="419">
        <v>6.0704946738081169</v>
      </c>
      <c r="L213" s="420"/>
      <c r="M213" s="421"/>
      <c r="N213" s="419">
        <v>8.2664957564360916E-2</v>
      </c>
      <c r="O213" s="417">
        <v>4.39178E-2</v>
      </c>
      <c r="P213" s="418">
        <v>6.5733016000000005E-2</v>
      </c>
      <c r="Q213" s="419">
        <v>4.3453339090181439E-2</v>
      </c>
      <c r="R213" s="422"/>
      <c r="S213" s="423"/>
      <c r="T213" s="419">
        <v>549.35412274492649</v>
      </c>
      <c r="U213" s="417">
        <v>8.0179800911854102E-2</v>
      </c>
      <c r="V213" s="418">
        <v>9.498034751773049E-2</v>
      </c>
      <c r="W213" s="419">
        <v>6.8169021698201465E-2</v>
      </c>
      <c r="X213" s="417">
        <v>2.6876440560621412E-2</v>
      </c>
      <c r="Y213" s="418">
        <v>3.0685664218169536E-2</v>
      </c>
      <c r="Z213" s="419">
        <v>3.8890397610185465E-2</v>
      </c>
      <c r="AA213" s="417">
        <v>3.3166250799999998E-2</v>
      </c>
      <c r="AB213" s="418">
        <v>4.5800084880000001E-2</v>
      </c>
      <c r="AC213" s="419">
        <v>1.925241423299779E-2</v>
      </c>
      <c r="AD213" s="417">
        <v>1.9927115E-3</v>
      </c>
      <c r="AE213" s="418">
        <v>4.7650570700000002E-3</v>
      </c>
      <c r="AF213" s="419">
        <v>1.4781313998626173E-3</v>
      </c>
      <c r="AG213" s="417">
        <v>0.13422303499999999</v>
      </c>
      <c r="AH213" s="418">
        <v>0.174067279145</v>
      </c>
      <c r="AI213" s="419">
        <v>0.10603959328423776</v>
      </c>
      <c r="AJ213" s="417">
        <v>1.27560978E-2</v>
      </c>
      <c r="AK213" s="418">
        <v>1.9258256469999999E-2</v>
      </c>
      <c r="AL213" s="419">
        <v>1.3379485723185904E-2</v>
      </c>
      <c r="AM213" s="417">
        <v>8.5670583100000003E-2</v>
      </c>
      <c r="AN213" s="418">
        <v>0.127196223065</v>
      </c>
      <c r="AO213" s="419">
        <v>2.8229287608428247E-2</v>
      </c>
      <c r="AP213" s="422"/>
      <c r="AQ213" s="423"/>
      <c r="AR213" s="423"/>
      <c r="AS213" s="417">
        <v>0.19305464520000001</v>
      </c>
      <c r="AT213" s="418">
        <v>0.2493606417</v>
      </c>
      <c r="AU213" s="424"/>
    </row>
    <row r="214" spans="1:47" x14ac:dyDescent="0.2">
      <c r="A214" s="231">
        <v>1980</v>
      </c>
      <c r="B214" s="232">
        <v>10</v>
      </c>
      <c r="C214" s="417">
        <v>32.903000919999997</v>
      </c>
      <c r="D214" s="418">
        <v>55.853562165500001</v>
      </c>
      <c r="E214" s="419">
        <v>27.724895538468264</v>
      </c>
      <c r="F214" s="417">
        <v>5.4235837499999997</v>
      </c>
      <c r="G214" s="418">
        <v>8.2005478084999996</v>
      </c>
      <c r="H214" s="419">
        <v>2.3828523102237074</v>
      </c>
      <c r="I214" s="417">
        <v>4.62084063</v>
      </c>
      <c r="J214" s="418">
        <v>4.4746824824999996</v>
      </c>
      <c r="K214" s="419">
        <v>6.0855149109867357</v>
      </c>
      <c r="L214" s="420"/>
      <c r="M214" s="421"/>
      <c r="N214" s="419">
        <v>8.2672290981397556E-2</v>
      </c>
      <c r="O214" s="417">
        <v>3.6707419999999998E-2</v>
      </c>
      <c r="P214" s="418">
        <v>5.7851228499999997E-2</v>
      </c>
      <c r="Q214" s="419">
        <v>4.3582908322496894E-2</v>
      </c>
      <c r="R214" s="422"/>
      <c r="S214" s="423"/>
      <c r="T214" s="419">
        <v>549.32534020260789</v>
      </c>
      <c r="U214" s="417">
        <v>8.0179800911854102E-2</v>
      </c>
      <c r="V214" s="418">
        <v>9.498034751773049E-2</v>
      </c>
      <c r="W214" s="419">
        <v>6.9462368198275892E-2</v>
      </c>
      <c r="X214" s="417">
        <v>2.6876440560621412E-2</v>
      </c>
      <c r="Y214" s="418">
        <v>3.0685664218169536E-2</v>
      </c>
      <c r="Z214" s="419">
        <v>3.9680462695935115E-2</v>
      </c>
      <c r="AA214" s="417">
        <v>3.1097111600000001E-2</v>
      </c>
      <c r="AB214" s="418">
        <v>4.7583419995000001E-2</v>
      </c>
      <c r="AC214" s="419">
        <v>1.934178247262159E-2</v>
      </c>
      <c r="AD214" s="417">
        <v>1.8630656999999999E-3</v>
      </c>
      <c r="AE214" s="418">
        <v>4.9455514549999998E-3</v>
      </c>
      <c r="AF214" s="419">
        <v>1.4879471811727414E-3</v>
      </c>
      <c r="AG214" s="417">
        <v>0.12028155829999999</v>
      </c>
      <c r="AH214" s="418">
        <v>0.17209504826499999</v>
      </c>
      <c r="AI214" s="419">
        <v>0.10644789335834569</v>
      </c>
      <c r="AJ214" s="417">
        <v>1.19904433E-2</v>
      </c>
      <c r="AK214" s="418">
        <v>2.0018153005000001E-2</v>
      </c>
      <c r="AL214" s="419">
        <v>1.3431501074469328E-2</v>
      </c>
      <c r="AM214" s="417">
        <v>8.0232710299999996E-2</v>
      </c>
      <c r="AN214" s="418">
        <v>0.13213967405999999</v>
      </c>
      <c r="AO214" s="419">
        <v>2.8426238207817565E-2</v>
      </c>
      <c r="AP214" s="422"/>
      <c r="AQ214" s="423"/>
      <c r="AR214" s="423"/>
      <c r="AS214" s="417">
        <v>0.15791661409999999</v>
      </c>
      <c r="AT214" s="418">
        <v>0.21982074695500001</v>
      </c>
      <c r="AU214" s="424"/>
    </row>
    <row r="215" spans="1:47" x14ac:dyDescent="0.2">
      <c r="A215" s="231">
        <v>1980</v>
      </c>
      <c r="B215" s="232">
        <v>11</v>
      </c>
      <c r="C215" s="417">
        <v>35.344113450000002</v>
      </c>
      <c r="D215" s="418">
        <v>58.541742800500003</v>
      </c>
      <c r="E215" s="419">
        <v>27.952728932913878</v>
      </c>
      <c r="F215" s="417">
        <v>5.8734030300000004</v>
      </c>
      <c r="G215" s="418">
        <v>8.6453706070000003</v>
      </c>
      <c r="H215" s="419">
        <v>2.3998511058312486</v>
      </c>
      <c r="I215" s="417">
        <v>4.8019126500000002</v>
      </c>
      <c r="J215" s="418">
        <v>4.5780268704999996</v>
      </c>
      <c r="K215" s="419">
        <v>6.1044013675832449</v>
      </c>
      <c r="L215" s="420"/>
      <c r="M215" s="421"/>
      <c r="N215" s="419">
        <v>8.2723497245967142E-2</v>
      </c>
      <c r="O215" s="417">
        <v>3.6594359999999999E-2</v>
      </c>
      <c r="P215" s="418">
        <v>5.77512185E-2</v>
      </c>
      <c r="Q215" s="419">
        <v>5.1877047629189835E-2</v>
      </c>
      <c r="R215" s="422"/>
      <c r="S215" s="423"/>
      <c r="T215" s="419">
        <v>550.42107463418881</v>
      </c>
      <c r="U215" s="417">
        <v>8.0179800911854102E-2</v>
      </c>
      <c r="V215" s="418">
        <v>9.498034751773049E-2</v>
      </c>
      <c r="W215" s="419">
        <v>7.0469285362595155E-2</v>
      </c>
      <c r="X215" s="417">
        <v>2.6876440560621412E-2</v>
      </c>
      <c r="Y215" s="418">
        <v>3.0685664218169536E-2</v>
      </c>
      <c r="Z215" s="419">
        <v>4.0499575889673026E-2</v>
      </c>
      <c r="AA215" s="417">
        <v>3.3603618199999997E-2</v>
      </c>
      <c r="AB215" s="418">
        <v>5.0643266445000001E-2</v>
      </c>
      <c r="AC215" s="419">
        <v>1.9441048112363926E-2</v>
      </c>
      <c r="AD215" s="417">
        <v>2.0126573999999999E-3</v>
      </c>
      <c r="AE215" s="418">
        <v>5.1971087349999999E-3</v>
      </c>
      <c r="AF215" s="419">
        <v>1.4985624117075931E-3</v>
      </c>
      <c r="AG215" s="417">
        <v>0.13042480109999999</v>
      </c>
      <c r="AH215" s="418">
        <v>0.18349401177499999</v>
      </c>
      <c r="AI215" s="419">
        <v>0.10690938211803611</v>
      </c>
      <c r="AJ215" s="417">
        <v>1.29572045E-2</v>
      </c>
      <c r="AK215" s="418">
        <v>2.1266957749999999E-2</v>
      </c>
      <c r="AL215" s="419">
        <v>1.349030037441349E-2</v>
      </c>
      <c r="AM215" s="417">
        <v>8.6692565400000005E-2</v>
      </c>
      <c r="AN215" s="418">
        <v>0.14045237468999999</v>
      </c>
      <c r="AO215" s="419">
        <v>2.8638435132593915E-2</v>
      </c>
      <c r="AP215" s="422"/>
      <c r="AQ215" s="423"/>
      <c r="AR215" s="423"/>
      <c r="AS215" s="417">
        <v>0.1691166328</v>
      </c>
      <c r="AT215" s="418">
        <v>0.231444300405</v>
      </c>
      <c r="AU215" s="424"/>
    </row>
    <row r="216" spans="1:47" x14ac:dyDescent="0.2">
      <c r="A216" s="231">
        <v>1980</v>
      </c>
      <c r="B216" s="232">
        <v>12</v>
      </c>
      <c r="C216" s="417">
        <v>37.717768120000002</v>
      </c>
      <c r="D216" s="418">
        <v>61.280107655499997</v>
      </c>
      <c r="E216" s="419">
        <v>39.033795586210658</v>
      </c>
      <c r="F216" s="417">
        <v>6.3621810400000003</v>
      </c>
      <c r="G216" s="418">
        <v>9.1319293044999998</v>
      </c>
      <c r="H216" s="419">
        <v>3.08047269439257</v>
      </c>
      <c r="I216" s="417">
        <v>4.9739980900000003</v>
      </c>
      <c r="J216" s="418">
        <v>4.6828339049999999</v>
      </c>
      <c r="K216" s="419">
        <v>6.8974528610569648</v>
      </c>
      <c r="L216" s="420"/>
      <c r="M216" s="421"/>
      <c r="N216" s="419">
        <v>8.5371932407319065E-2</v>
      </c>
      <c r="O216" s="417">
        <v>3.6494350000000002E-2</v>
      </c>
      <c r="P216" s="418">
        <v>5.77512185E-2</v>
      </c>
      <c r="Q216" s="419">
        <v>6.0533016334808246E-2</v>
      </c>
      <c r="R216" s="422"/>
      <c r="S216" s="423"/>
      <c r="T216" s="419">
        <v>551.17145179486249</v>
      </c>
      <c r="U216" s="417">
        <v>8.0179800911854102E-2</v>
      </c>
      <c r="V216" s="418">
        <v>9.498034751773049E-2</v>
      </c>
      <c r="W216" s="419">
        <v>0.10532859784717585</v>
      </c>
      <c r="X216" s="417">
        <v>2.6876440560621412E-2</v>
      </c>
      <c r="Y216" s="418">
        <v>3.0685664218169536E-2</v>
      </c>
      <c r="Z216" s="419">
        <v>7.2817382532953473E-2</v>
      </c>
      <c r="AA216" s="417">
        <v>3.6058356200000002E-2</v>
      </c>
      <c r="AB216" s="418">
        <v>5.3629735774999999E-2</v>
      </c>
      <c r="AC216" s="419">
        <v>2.4960915291049282E-2</v>
      </c>
      <c r="AD216" s="417">
        <v>2.1606673999999999E-3</v>
      </c>
      <c r="AE216" s="418">
        <v>5.4407420249999996E-3</v>
      </c>
      <c r="AF216" s="419">
        <v>1.9235640099417039E-3</v>
      </c>
      <c r="AG216" s="417">
        <v>0.1408600965</v>
      </c>
      <c r="AH216" s="418">
        <v>0.19512444863</v>
      </c>
      <c r="AI216" s="419">
        <v>0.13644728670547024</v>
      </c>
      <c r="AJ216" s="417">
        <v>1.3904928299999999E-2</v>
      </c>
      <c r="AK216" s="418">
        <v>2.2487688395E-2</v>
      </c>
      <c r="AL216" s="419">
        <v>1.7229818386699562E-2</v>
      </c>
      <c r="AM216" s="417">
        <v>9.3021987900000006E-2</v>
      </c>
      <c r="AN216" s="418">
        <v>0.14856230152</v>
      </c>
      <c r="AO216" s="419">
        <v>3.6730292298814533E-2</v>
      </c>
      <c r="AP216" s="422"/>
      <c r="AQ216" s="423"/>
      <c r="AR216" s="423"/>
      <c r="AS216" s="417">
        <v>0.1821543444</v>
      </c>
      <c r="AT216" s="418">
        <v>0.24493942299499999</v>
      </c>
      <c r="AU216" s="424"/>
    </row>
    <row r="217" spans="1:47" x14ac:dyDescent="0.2">
      <c r="A217" s="231">
        <v>1980</v>
      </c>
      <c r="B217" s="232">
        <v>13</v>
      </c>
      <c r="C217" s="417">
        <v>39.660800590000001</v>
      </c>
      <c r="D217" s="418">
        <v>64.033982312999996</v>
      </c>
      <c r="E217" s="419">
        <v>39.729378002838303</v>
      </c>
      <c r="F217" s="417">
        <v>6.8689177600000004</v>
      </c>
      <c r="G217" s="418">
        <v>9.6607459339999995</v>
      </c>
      <c r="H217" s="419">
        <v>3.1050031895326433</v>
      </c>
      <c r="I217" s="417">
        <v>5.1142508800000002</v>
      </c>
      <c r="J217" s="418">
        <v>4.7898155305000003</v>
      </c>
      <c r="K217" s="419">
        <v>6.9237489443905265</v>
      </c>
      <c r="L217" s="420"/>
      <c r="M217" s="421"/>
      <c r="N217" s="419">
        <v>8.2425245123516427E-2</v>
      </c>
      <c r="O217" s="417">
        <v>3.6494350000000002E-2</v>
      </c>
      <c r="P217" s="418">
        <v>5.77512185E-2</v>
      </c>
      <c r="Q217" s="419">
        <v>6.1157078189285709E-2</v>
      </c>
      <c r="R217" s="422"/>
      <c r="S217" s="423"/>
      <c r="T217" s="419">
        <v>552.31836012221902</v>
      </c>
      <c r="U217" s="417">
        <v>8.0179800911854102E-2</v>
      </c>
      <c r="V217" s="418">
        <v>9.498034751773049E-2</v>
      </c>
      <c r="W217" s="419">
        <v>0.10688555103416357</v>
      </c>
      <c r="X217" s="417">
        <v>2.6876440560621412E-2</v>
      </c>
      <c r="Y217" s="418">
        <v>3.0685664218169536E-2</v>
      </c>
      <c r="Z217" s="419">
        <v>7.5432250059359218E-2</v>
      </c>
      <c r="AA217" s="417">
        <v>3.8470743000000002E-2</v>
      </c>
      <c r="AB217" s="418">
        <v>5.6572876690000003E-2</v>
      </c>
      <c r="AC217" s="419">
        <v>2.5411865936776131E-2</v>
      </c>
      <c r="AD217" s="417">
        <v>2.3042853999999998E-3</v>
      </c>
      <c r="AE217" s="418">
        <v>5.6774993649999998E-3</v>
      </c>
      <c r="AF217" s="419">
        <v>1.9389075166834989E-3</v>
      </c>
      <c r="AG217" s="417">
        <v>0.15158319770000001</v>
      </c>
      <c r="AH217" s="418">
        <v>0.207053951225</v>
      </c>
      <c r="AI217" s="419">
        <v>0.13501590499022351</v>
      </c>
      <c r="AJ217" s="417">
        <v>1.4836277300000001E-2</v>
      </c>
      <c r="AK217" s="418">
        <v>2.3691952555E-2</v>
      </c>
      <c r="AL217" s="419">
        <v>1.7554171722686824E-2</v>
      </c>
      <c r="AM217" s="417">
        <v>9.9242651700000004E-2</v>
      </c>
      <c r="AN217" s="418">
        <v>0.156545262795</v>
      </c>
      <c r="AO217" s="419">
        <v>3.760103706313523E-2</v>
      </c>
      <c r="AP217" s="422"/>
      <c r="AQ217" s="423"/>
      <c r="AR217" s="423"/>
      <c r="AS217" s="417">
        <v>0.1970309619</v>
      </c>
      <c r="AT217" s="418">
        <v>0.26043587608500002</v>
      </c>
      <c r="AU217" s="424"/>
    </row>
    <row r="218" spans="1:47" x14ac:dyDescent="0.2">
      <c r="A218" s="231">
        <v>1980</v>
      </c>
      <c r="B218" s="232">
        <v>14</v>
      </c>
      <c r="C218" s="417">
        <v>31.99829458</v>
      </c>
      <c r="D218" s="418">
        <v>64.678904086000003</v>
      </c>
      <c r="E218" s="419">
        <v>40.940823567329943</v>
      </c>
      <c r="F218" s="417">
        <v>5.29073584</v>
      </c>
      <c r="G218" s="418">
        <v>8.3829061765000006</v>
      </c>
      <c r="H218" s="419">
        <v>3.1820425917511175</v>
      </c>
      <c r="I218" s="417">
        <v>5.47317024</v>
      </c>
      <c r="J218" s="418">
        <v>4.8990208529999997</v>
      </c>
      <c r="K218" s="419">
        <v>7.0101318175597838</v>
      </c>
      <c r="L218" s="420"/>
      <c r="M218" s="421"/>
      <c r="N218" s="419">
        <v>8.2706459828174692E-2</v>
      </c>
      <c r="O218" s="417">
        <v>3.6494350000000002E-2</v>
      </c>
      <c r="P218" s="418">
        <v>5.77512185E-2</v>
      </c>
      <c r="Q218" s="419">
        <v>6.2177929140107176E-2</v>
      </c>
      <c r="R218" s="422"/>
      <c r="S218" s="423"/>
      <c r="T218" s="419">
        <v>553.26678686975117</v>
      </c>
      <c r="U218" s="417">
        <v>8.0179800911854102E-2</v>
      </c>
      <c r="V218" s="418">
        <v>9.498034751773049E-2</v>
      </c>
      <c r="W218" s="419">
        <v>0.11047711730299797</v>
      </c>
      <c r="X218" s="417">
        <v>2.6876440560621412E-2</v>
      </c>
      <c r="Y218" s="418">
        <v>3.0685664218169536E-2</v>
      </c>
      <c r="Z218" s="419">
        <v>7.9143237945282205E-2</v>
      </c>
      <c r="AA218" s="417">
        <v>3.4546627699999999E-2</v>
      </c>
      <c r="AB218" s="418">
        <v>5.8320924769999997E-2</v>
      </c>
      <c r="AC218" s="419">
        <v>2.5997907001933825E-2</v>
      </c>
      <c r="AD218" s="417">
        <v>2.0575319999999999E-3</v>
      </c>
      <c r="AE218" s="418">
        <v>5.8399546450000001E-3</v>
      </c>
      <c r="AF218" s="419">
        <v>1.987008194988957E-3</v>
      </c>
      <c r="AG218" s="417">
        <v>0.1307335802</v>
      </c>
      <c r="AH218" s="418">
        <v>0.20168368539500001</v>
      </c>
      <c r="AI218" s="419">
        <v>0.13802215051093192</v>
      </c>
      <c r="AJ218" s="417">
        <v>1.3385582E-2</v>
      </c>
      <c r="AK218" s="418">
        <v>2.443582561E-2</v>
      </c>
      <c r="AL218" s="419">
        <v>1.7942607205883903E-2</v>
      </c>
      <c r="AM218" s="417">
        <v>8.8924097699999996E-2</v>
      </c>
      <c r="AN218" s="418">
        <v>0.16134984015000001</v>
      </c>
      <c r="AO218" s="419">
        <v>3.8536324777292859E-2</v>
      </c>
      <c r="AP218" s="422"/>
      <c r="AQ218" s="423"/>
      <c r="AR218" s="423"/>
      <c r="AS218" s="417">
        <v>0.16362723670000001</v>
      </c>
      <c r="AT218" s="418">
        <v>0.22694140068999999</v>
      </c>
      <c r="AU218" s="424"/>
    </row>
    <row r="219" spans="1:47" x14ac:dyDescent="0.2">
      <c r="A219" s="231">
        <v>1980</v>
      </c>
      <c r="B219" s="232">
        <v>15</v>
      </c>
      <c r="C219" s="417">
        <v>33.559638069999998</v>
      </c>
      <c r="D219" s="418">
        <v>67.511344546000004</v>
      </c>
      <c r="E219" s="419">
        <v>41.375240975243955</v>
      </c>
      <c r="F219" s="417">
        <v>5.6613902600000001</v>
      </c>
      <c r="G219" s="418">
        <v>8.8391922064999999</v>
      </c>
      <c r="H219" s="419">
        <v>3.2093680228876069</v>
      </c>
      <c r="I219" s="417">
        <v>5.6152618299999997</v>
      </c>
      <c r="J219" s="418">
        <v>5.0129890945</v>
      </c>
      <c r="K219" s="419">
        <v>7.0432101585338573</v>
      </c>
      <c r="L219" s="420"/>
      <c r="M219" s="421"/>
      <c r="N219" s="419">
        <v>8.2830652504749885E-2</v>
      </c>
      <c r="O219" s="417">
        <v>3.6494350000000002E-2</v>
      </c>
      <c r="P219" s="418">
        <v>5.77512185E-2</v>
      </c>
      <c r="Q219" s="419">
        <v>6.2543530249513993E-2</v>
      </c>
      <c r="R219" s="422"/>
      <c r="S219" s="423"/>
      <c r="T219" s="419">
        <v>554.74580754089345</v>
      </c>
      <c r="U219" s="417">
        <v>8.0179800911854102E-2</v>
      </c>
      <c r="V219" s="418">
        <v>9.498034751773049E-2</v>
      </c>
      <c r="W219" s="419">
        <v>0.11155784303840544</v>
      </c>
      <c r="X219" s="417">
        <v>2.6876440560621412E-2</v>
      </c>
      <c r="Y219" s="418">
        <v>3.0685664218169536E-2</v>
      </c>
      <c r="Z219" s="419">
        <v>8.0427330902995489E-2</v>
      </c>
      <c r="AA219" s="417">
        <v>3.6598485200000003E-2</v>
      </c>
      <c r="AB219" s="418">
        <v>6.1337341419999997E-2</v>
      </c>
      <c r="AC219" s="419">
        <v>2.6171010974330219E-2</v>
      </c>
      <c r="AD219" s="417">
        <v>2.1797598000000001E-3</v>
      </c>
      <c r="AE219" s="418">
        <v>6.0737119150000001E-3</v>
      </c>
      <c r="AF219" s="419">
        <v>2.004072223254993E-3</v>
      </c>
      <c r="AG219" s="417">
        <v>0.1394851526</v>
      </c>
      <c r="AH219" s="418">
        <v>0.21325661829000001</v>
      </c>
      <c r="AI219" s="419">
        <v>0.13889766192887326</v>
      </c>
      <c r="AJ219" s="417">
        <v>1.41811435E-2</v>
      </c>
      <c r="AK219" s="418">
        <v>2.5673463205E-2</v>
      </c>
      <c r="AL219" s="419">
        <v>1.8052964928145392E-2</v>
      </c>
      <c r="AM219" s="417">
        <v>9.4202482300000001E-2</v>
      </c>
      <c r="AN219" s="418">
        <v>0.169510487165</v>
      </c>
      <c r="AO219" s="419">
        <v>3.887258812075229E-2</v>
      </c>
      <c r="AP219" s="422"/>
      <c r="AQ219" s="423"/>
      <c r="AR219" s="423"/>
      <c r="AS219" s="417">
        <v>0.17805862550000001</v>
      </c>
      <c r="AT219" s="418">
        <v>0.24475645923</v>
      </c>
      <c r="AU219" s="424"/>
    </row>
    <row r="220" spans="1:47" x14ac:dyDescent="0.2">
      <c r="A220" s="231">
        <v>1980</v>
      </c>
      <c r="B220" s="232">
        <v>16</v>
      </c>
      <c r="C220" s="417">
        <v>34.873937789999999</v>
      </c>
      <c r="D220" s="418">
        <v>69.944280396500005</v>
      </c>
      <c r="E220" s="419">
        <v>42.286681631780098</v>
      </c>
      <c r="F220" s="417">
        <v>6.00587713</v>
      </c>
      <c r="G220" s="418">
        <v>9.2635920135000003</v>
      </c>
      <c r="H220" s="419">
        <v>3.2689241670463738</v>
      </c>
      <c r="I220" s="417">
        <v>5.6957881300000004</v>
      </c>
      <c r="J220" s="418">
        <v>5.0773266890000004</v>
      </c>
      <c r="K220" s="419">
        <v>7.1109754328383197</v>
      </c>
      <c r="L220" s="420"/>
      <c r="M220" s="421"/>
      <c r="N220" s="419">
        <v>8.3235254186853139E-2</v>
      </c>
      <c r="O220" s="417">
        <v>3.6494350000000002E-2</v>
      </c>
      <c r="P220" s="418">
        <v>5.77512185E-2</v>
      </c>
      <c r="Q220" s="419">
        <v>8.1646709584809365E-2</v>
      </c>
      <c r="R220" s="422"/>
      <c r="S220" s="423"/>
      <c r="T220" s="419">
        <v>556.30060861720642</v>
      </c>
      <c r="U220" s="417">
        <v>8.0179800911854102E-2</v>
      </c>
      <c r="V220" s="418">
        <v>9.498034751773049E-2</v>
      </c>
      <c r="W220" s="419">
        <v>0.11102538353527559</v>
      </c>
      <c r="X220" s="417">
        <v>2.6876440560621412E-2</v>
      </c>
      <c r="Y220" s="418">
        <v>3.0685664218169536E-2</v>
      </c>
      <c r="Z220" s="419">
        <v>8.3042375324300949E-2</v>
      </c>
      <c r="AA220" s="417">
        <v>3.8448492000000001E-2</v>
      </c>
      <c r="AB220" s="418">
        <v>6.4098647889999999E-2</v>
      </c>
      <c r="AC220" s="419">
        <v>2.6497113047359563E-2</v>
      </c>
      <c r="AD220" s="417">
        <v>2.2893642E-3</v>
      </c>
      <c r="AE220" s="418">
        <v>6.2768011599999996E-3</v>
      </c>
      <c r="AF220" s="419">
        <v>2.0412785501074029E-3</v>
      </c>
      <c r="AG220" s="417">
        <v>0.14747303480000001</v>
      </c>
      <c r="AH220" s="418">
        <v>0.223984589885</v>
      </c>
      <c r="AI220" s="419">
        <v>0.14119143789694902</v>
      </c>
      <c r="AJ220" s="417">
        <v>1.48990332E-2</v>
      </c>
      <c r="AK220" s="418">
        <v>2.6806367590000001E-2</v>
      </c>
      <c r="AL220" s="419">
        <v>1.8374851542231188E-2</v>
      </c>
      <c r="AM220" s="417">
        <v>9.8961560599999998E-2</v>
      </c>
      <c r="AN220" s="418">
        <v>0.17695192211499999</v>
      </c>
      <c r="AO220" s="419">
        <v>3.9574278726787482E-2</v>
      </c>
      <c r="AP220" s="422"/>
      <c r="AQ220" s="423"/>
      <c r="AR220" s="423"/>
      <c r="AS220" s="417">
        <v>0.19183764389999999</v>
      </c>
      <c r="AT220" s="418">
        <v>0.26223204721499999</v>
      </c>
      <c r="AU220" s="424"/>
    </row>
    <row r="221" spans="1:47" x14ac:dyDescent="0.2">
      <c r="A221" s="231">
        <v>1980</v>
      </c>
      <c r="B221" s="232">
        <v>17</v>
      </c>
      <c r="C221" s="417">
        <v>36.227253310000002</v>
      </c>
      <c r="D221" s="418">
        <v>72.424237399500001</v>
      </c>
      <c r="E221" s="419">
        <v>42.560657547804169</v>
      </c>
      <c r="F221" s="417">
        <v>6.3434382899999999</v>
      </c>
      <c r="G221" s="418">
        <v>9.6936248205000002</v>
      </c>
      <c r="H221" s="419">
        <v>3.1639027947047698</v>
      </c>
      <c r="I221" s="417">
        <v>5.77336867</v>
      </c>
      <c r="J221" s="418">
        <v>5.1451199215000001</v>
      </c>
      <c r="K221" s="419">
        <v>6.9052415278209711</v>
      </c>
      <c r="L221" s="420"/>
      <c r="M221" s="421"/>
      <c r="N221" s="419">
        <v>5.7195377180079859E-2</v>
      </c>
      <c r="O221" s="417">
        <v>3.6494350000000002E-2</v>
      </c>
      <c r="P221" s="418">
        <v>5.77512185E-2</v>
      </c>
      <c r="Q221" s="419">
        <v>8.1370678303050573E-2</v>
      </c>
      <c r="R221" s="422"/>
      <c r="S221" s="423"/>
      <c r="T221" s="419">
        <v>557.93892228810955</v>
      </c>
      <c r="U221" s="417">
        <v>8.0179800911854102E-2</v>
      </c>
      <c r="V221" s="418">
        <v>9.498034751773049E-2</v>
      </c>
      <c r="W221" s="419">
        <v>0.10905065917209497</v>
      </c>
      <c r="X221" s="417">
        <v>2.6876440560621412E-2</v>
      </c>
      <c r="Y221" s="418">
        <v>3.0685664218169536E-2</v>
      </c>
      <c r="Z221" s="419">
        <v>8.5647299852910266E-2</v>
      </c>
      <c r="AA221" s="417">
        <v>4.0375404500000003E-2</v>
      </c>
      <c r="AB221" s="418">
        <v>6.7077000035000001E-2</v>
      </c>
      <c r="AC221" s="419">
        <v>2.5684289976885901E-2</v>
      </c>
      <c r="AD221" s="417">
        <v>2.4044366E-3</v>
      </c>
      <c r="AE221" s="418">
        <v>6.4894771850000001E-3</v>
      </c>
      <c r="AF221" s="419">
        <v>1.9757088884219372E-3</v>
      </c>
      <c r="AG221" s="417">
        <v>0.15553918350000001</v>
      </c>
      <c r="AH221" s="418">
        <v>0.23529079782000001</v>
      </c>
      <c r="AI221" s="419">
        <v>0.13619832611893254</v>
      </c>
      <c r="AJ221" s="417">
        <v>1.5646560699999999E-2</v>
      </c>
      <c r="AK221" s="418">
        <v>2.8029470630000001E-2</v>
      </c>
      <c r="AL221" s="419">
        <v>1.8614785038873722E-2</v>
      </c>
      <c r="AM221" s="417">
        <v>0.1039165363</v>
      </c>
      <c r="AN221" s="418">
        <v>0.18496056398999999</v>
      </c>
      <c r="AO221" s="419">
        <v>3.9424018701407861E-2</v>
      </c>
      <c r="AP221" s="422"/>
      <c r="AQ221" s="423"/>
      <c r="AR221" s="423"/>
      <c r="AS221" s="417">
        <v>0.20523533769999999</v>
      </c>
      <c r="AT221" s="418">
        <v>0.28014029608500002</v>
      </c>
      <c r="AU221" s="424"/>
    </row>
    <row r="222" spans="1:47" x14ac:dyDescent="0.2">
      <c r="A222" s="231">
        <v>1980</v>
      </c>
      <c r="B222" s="232">
        <v>18</v>
      </c>
      <c r="C222" s="417">
        <v>37.856866910000001</v>
      </c>
      <c r="D222" s="418">
        <v>75.662185539500001</v>
      </c>
      <c r="E222" s="419">
        <v>42.927240526528784</v>
      </c>
      <c r="F222" s="417">
        <v>6.6829171599999997</v>
      </c>
      <c r="G222" s="418">
        <v>10.169971560500001</v>
      </c>
      <c r="H222" s="419">
        <v>3.0623884369549805</v>
      </c>
      <c r="I222" s="417">
        <v>5.9126790800000002</v>
      </c>
      <c r="J222" s="418">
        <v>5.2745822894999996</v>
      </c>
      <c r="K222" s="419">
        <v>6.6994153556145291</v>
      </c>
      <c r="L222" s="420"/>
      <c r="M222" s="421"/>
      <c r="N222" s="419">
        <v>3.0729444607614745E-2</v>
      </c>
      <c r="O222" s="417">
        <v>3.6494350000000002E-2</v>
      </c>
      <c r="P222" s="418">
        <v>5.77512185E-2</v>
      </c>
      <c r="Q222" s="419">
        <v>8.1252943793285029E-2</v>
      </c>
      <c r="R222" s="422"/>
      <c r="S222" s="423"/>
      <c r="T222" s="419">
        <v>559.63793172461999</v>
      </c>
      <c r="U222" s="417">
        <v>8.0179800911854102E-2</v>
      </c>
      <c r="V222" s="418">
        <v>9.498034751773049E-2</v>
      </c>
      <c r="W222" s="419">
        <v>0.10762574036532499</v>
      </c>
      <c r="X222" s="417">
        <v>2.6876440560621412E-2</v>
      </c>
      <c r="Y222" s="418">
        <v>3.0685664218169536E-2</v>
      </c>
      <c r="Z222" s="419">
        <v>8.8776176476497257E-2</v>
      </c>
      <c r="AA222" s="417">
        <v>4.2500102999999997E-2</v>
      </c>
      <c r="AB222" s="418">
        <v>7.0512699634999995E-2</v>
      </c>
      <c r="AC222" s="419">
        <v>2.4866421640145377E-2</v>
      </c>
      <c r="AD222" s="417">
        <v>2.5301716000000001E-3</v>
      </c>
      <c r="AE222" s="418">
        <v>6.7386898750000004E-3</v>
      </c>
      <c r="AF222" s="419">
        <v>1.9122874095560819E-3</v>
      </c>
      <c r="AG222" s="417">
        <v>0.16404784680000001</v>
      </c>
      <c r="AH222" s="418">
        <v>0.247899647305</v>
      </c>
      <c r="AI222" s="419">
        <v>0.1316575202270055</v>
      </c>
      <c r="AJ222" s="417">
        <v>1.64700916E-2</v>
      </c>
      <c r="AK222" s="418">
        <v>2.9446801285000001E-2</v>
      </c>
      <c r="AL222" s="419">
        <v>1.8890856207205667E-2</v>
      </c>
      <c r="AM222" s="417">
        <v>0.1093823983</v>
      </c>
      <c r="AN222" s="418">
        <v>0.19421174598499999</v>
      </c>
      <c r="AO222" s="419">
        <v>3.9101039357634128E-2</v>
      </c>
      <c r="AP222" s="422"/>
      <c r="AQ222" s="423"/>
      <c r="AR222" s="423"/>
      <c r="AS222" s="417">
        <v>0.21830344030000001</v>
      </c>
      <c r="AT222" s="418">
        <v>0.29883443111000002</v>
      </c>
      <c r="AU222" s="424"/>
    </row>
    <row r="223" spans="1:47" x14ac:dyDescent="0.2">
      <c r="A223" s="231">
        <v>1980</v>
      </c>
      <c r="B223" s="232">
        <v>19</v>
      </c>
      <c r="C223" s="417">
        <v>39.536580839999999</v>
      </c>
      <c r="D223" s="418">
        <v>79.178400920000001</v>
      </c>
      <c r="E223" s="419">
        <v>43.674412229344718</v>
      </c>
      <c r="F223" s="417">
        <v>6.9214971099999998</v>
      </c>
      <c r="G223" s="418">
        <v>10.575002342499999</v>
      </c>
      <c r="H223" s="419">
        <v>3.0707550999396194</v>
      </c>
      <c r="I223" s="417">
        <v>6.0497737499999999</v>
      </c>
      <c r="J223" s="418">
        <v>5.4120009759999999</v>
      </c>
      <c r="K223" s="419">
        <v>6.7371473390815027</v>
      </c>
      <c r="L223" s="420"/>
      <c r="M223" s="421"/>
      <c r="N223" s="419">
        <v>2.6096424545775317E-2</v>
      </c>
      <c r="O223" s="417">
        <v>3.6494350000000002E-2</v>
      </c>
      <c r="P223" s="418">
        <v>5.77512185E-2</v>
      </c>
      <c r="Q223" s="419">
        <v>8.225906449308458E-2</v>
      </c>
      <c r="R223" s="422"/>
      <c r="S223" s="423"/>
      <c r="T223" s="419">
        <v>561.1433054733177</v>
      </c>
      <c r="U223" s="417">
        <v>8.0179800911854102E-2</v>
      </c>
      <c r="V223" s="418">
        <v>9.498034751773049E-2</v>
      </c>
      <c r="W223" s="419">
        <v>0.10871938507935862</v>
      </c>
      <c r="X223" s="417">
        <v>2.6876440560621412E-2</v>
      </c>
      <c r="Y223" s="418">
        <v>3.0685664218169536E-2</v>
      </c>
      <c r="Z223" s="419">
        <v>9.221275872387022E-2</v>
      </c>
      <c r="AA223" s="417">
        <v>4.4628875800000002E-2</v>
      </c>
      <c r="AB223" s="418">
        <v>7.4122752695000002E-2</v>
      </c>
      <c r="AC223" s="419">
        <v>2.6369876331625578E-2</v>
      </c>
      <c r="AD223" s="417">
        <v>2.6576968E-3</v>
      </c>
      <c r="AE223" s="418">
        <v>6.9947256549999998E-3</v>
      </c>
      <c r="AF223" s="419">
        <v>1.9175308822378064E-3</v>
      </c>
      <c r="AG223" s="417">
        <v>0.17144874330000001</v>
      </c>
      <c r="AH223" s="418">
        <v>0.26007585771000002</v>
      </c>
      <c r="AI223" s="419">
        <v>0.1297125115158197</v>
      </c>
      <c r="AJ223" s="417">
        <v>1.7296872899999999E-2</v>
      </c>
      <c r="AK223" s="418">
        <v>3.0941885195000001E-2</v>
      </c>
      <c r="AL223" s="419">
        <v>1.8702377272732149E-2</v>
      </c>
      <c r="AM223" s="417">
        <v>0.1148619622</v>
      </c>
      <c r="AN223" s="418">
        <v>0.20391917747999999</v>
      </c>
      <c r="AO223" s="419">
        <v>3.9483280209520882E-2</v>
      </c>
      <c r="AP223" s="422"/>
      <c r="AQ223" s="423"/>
      <c r="AR223" s="423"/>
      <c r="AS223" s="417">
        <v>0.2261584053</v>
      </c>
      <c r="AT223" s="418">
        <v>0.31345108329499999</v>
      </c>
      <c r="AU223" s="424"/>
    </row>
    <row r="224" spans="1:47" x14ac:dyDescent="0.2">
      <c r="A224" s="231">
        <v>1980</v>
      </c>
      <c r="B224" s="232">
        <v>20</v>
      </c>
      <c r="C224" s="417">
        <v>41.27635385</v>
      </c>
      <c r="D224" s="418">
        <v>82.940906388000002</v>
      </c>
      <c r="E224" s="419">
        <v>44.34714483881833</v>
      </c>
      <c r="F224" s="417">
        <v>7.2224545999999998</v>
      </c>
      <c r="G224" s="418">
        <v>11.066286610000001</v>
      </c>
      <c r="H224" s="419">
        <v>3.0616560566421915</v>
      </c>
      <c r="I224" s="417">
        <v>6.1908961700000003</v>
      </c>
      <c r="J224" s="418">
        <v>5.5602043395000003</v>
      </c>
      <c r="K224" s="419">
        <v>6.6175703774188639</v>
      </c>
      <c r="L224" s="420"/>
      <c r="M224" s="421"/>
      <c r="N224" s="419">
        <v>1.3987603229026728E-2</v>
      </c>
      <c r="O224" s="417">
        <v>3.6494350000000002E-2</v>
      </c>
      <c r="P224" s="418">
        <v>5.77512185E-2</v>
      </c>
      <c r="Q224" s="419">
        <v>8.2772092028950903E-2</v>
      </c>
      <c r="R224" s="422"/>
      <c r="S224" s="423"/>
      <c r="T224" s="419">
        <v>562.84412134702143</v>
      </c>
      <c r="U224" s="417">
        <v>8.0179800911854102E-2</v>
      </c>
      <c r="V224" s="418">
        <v>9.498034751773049E-2</v>
      </c>
      <c r="W224" s="419">
        <v>0.11035935385909679</v>
      </c>
      <c r="X224" s="417">
        <v>2.6876440560621412E-2</v>
      </c>
      <c r="Y224" s="418">
        <v>3.0685664218169536E-2</v>
      </c>
      <c r="Z224" s="419">
        <v>9.5237413279228619E-2</v>
      </c>
      <c r="AA224" s="417">
        <v>4.6778262700000003E-2</v>
      </c>
      <c r="AB224" s="418">
        <v>7.7957466695000005E-2</v>
      </c>
      <c r="AC224" s="419">
        <v>2.518388488682707E-2</v>
      </c>
      <c r="AD224" s="417">
        <v>2.7848796999999999E-3</v>
      </c>
      <c r="AE224" s="418">
        <v>7.2631157849999996E-3</v>
      </c>
      <c r="AF224" s="419">
        <v>1.9118300314825312E-3</v>
      </c>
      <c r="AG224" s="417">
        <v>0.1795815335</v>
      </c>
      <c r="AH224" s="418">
        <v>0.27366403174999998</v>
      </c>
      <c r="AI224" s="419">
        <v>0.12947772314307593</v>
      </c>
      <c r="AJ224" s="417">
        <v>1.8130362399999999E-2</v>
      </c>
      <c r="AK224" s="418">
        <v>3.2536262929999997E-2</v>
      </c>
      <c r="AL224" s="419">
        <v>1.8209920442792755E-2</v>
      </c>
      <c r="AM224" s="417">
        <v>0.12038906150000001</v>
      </c>
      <c r="AN224" s="418">
        <v>0.21421989154500001</v>
      </c>
      <c r="AO224" s="419">
        <v>3.9479788622426536E-2</v>
      </c>
      <c r="AP224" s="422"/>
      <c r="AQ224" s="423"/>
      <c r="AR224" s="423"/>
      <c r="AS224" s="417">
        <v>0.23740016559999999</v>
      </c>
      <c r="AT224" s="418">
        <v>0.332404943625</v>
      </c>
      <c r="AU224" s="424"/>
    </row>
    <row r="225" spans="1:47" x14ac:dyDescent="0.2">
      <c r="A225" s="231">
        <v>1980</v>
      </c>
      <c r="B225" s="232">
        <v>21</v>
      </c>
      <c r="C225" s="417">
        <v>44.045043970000002</v>
      </c>
      <c r="D225" s="418">
        <v>88.580431925499994</v>
      </c>
      <c r="E225" s="419">
        <v>44.379715380294073</v>
      </c>
      <c r="F225" s="417">
        <v>7.6150848199999999</v>
      </c>
      <c r="G225" s="418">
        <v>11.731325372000001</v>
      </c>
      <c r="H225" s="419">
        <v>3.1800080743666341</v>
      </c>
      <c r="I225" s="417">
        <v>6.3335560299999996</v>
      </c>
      <c r="J225" s="418">
        <v>5.7203929120000003</v>
      </c>
      <c r="K225" s="419">
        <v>6.8171855540991162</v>
      </c>
      <c r="L225" s="420"/>
      <c r="M225" s="421"/>
      <c r="N225" s="419">
        <v>1.3511343797941552E-2</v>
      </c>
      <c r="O225" s="417">
        <v>3.4983119999999999E-2</v>
      </c>
      <c r="P225" s="418">
        <v>5.6694591500000002E-2</v>
      </c>
      <c r="Q225" s="419">
        <v>0.10933590819614594</v>
      </c>
      <c r="R225" s="422"/>
      <c r="S225" s="423"/>
      <c r="T225" s="419">
        <v>564.49930985351079</v>
      </c>
      <c r="U225" s="417">
        <v>8.0179800911854102E-2</v>
      </c>
      <c r="V225" s="418">
        <v>9.498034751773049E-2</v>
      </c>
      <c r="W225" s="419">
        <v>9.8496493835135174E-2</v>
      </c>
      <c r="X225" s="417">
        <v>2.6876440560621412E-2</v>
      </c>
      <c r="Y225" s="418">
        <v>3.0685664218169536E-2</v>
      </c>
      <c r="Z225" s="419">
        <v>9.9456165637900745E-2</v>
      </c>
      <c r="AA225" s="417">
        <v>4.9953290800000001E-2</v>
      </c>
      <c r="AB225" s="418">
        <v>8.3521907965000003E-2</v>
      </c>
      <c r="AC225" s="419">
        <v>3.2927585300529638E-2</v>
      </c>
      <c r="AD225" s="417">
        <v>2.9740067000000002E-3</v>
      </c>
      <c r="AE225" s="418">
        <v>7.6305544800000001E-3</v>
      </c>
      <c r="AF225" s="419">
        <v>1.985762623928643E-3</v>
      </c>
      <c r="AG225" s="417">
        <v>0.19095972119999999</v>
      </c>
      <c r="AH225" s="418">
        <v>0.29264203997999999</v>
      </c>
      <c r="AI225" s="419">
        <v>0.12454122204680039</v>
      </c>
      <c r="AJ225" s="417">
        <v>1.9361753700000001E-2</v>
      </c>
      <c r="AK225" s="418">
        <v>3.4825467530000001E-2</v>
      </c>
      <c r="AL225" s="419">
        <v>1.8351468383700775E-2</v>
      </c>
      <c r="AM225" s="417">
        <v>0.12855728499999999</v>
      </c>
      <c r="AN225" s="418">
        <v>0.22910867107999999</v>
      </c>
      <c r="AO225" s="419">
        <v>4.1884192623464801E-2</v>
      </c>
      <c r="AP225" s="422"/>
      <c r="AQ225" s="423"/>
      <c r="AR225" s="423"/>
      <c r="AS225" s="417">
        <v>0.2503576086</v>
      </c>
      <c r="AT225" s="418">
        <v>0.35540905996</v>
      </c>
      <c r="AU225" s="424"/>
    </row>
    <row r="226" spans="1:47" x14ac:dyDescent="0.2">
      <c r="A226" s="231">
        <v>1980</v>
      </c>
      <c r="B226" s="232">
        <v>22</v>
      </c>
      <c r="C226" s="417">
        <v>46.489521660000001</v>
      </c>
      <c r="D226" s="418">
        <v>94.049142310500002</v>
      </c>
      <c r="E226" s="419">
        <v>43.956762112892527</v>
      </c>
      <c r="F226" s="417">
        <v>7.9973673600000001</v>
      </c>
      <c r="G226" s="418">
        <v>12.4335948885</v>
      </c>
      <c r="H226" s="419">
        <v>3.1981239465208731</v>
      </c>
      <c r="I226" s="417">
        <v>6.4781065399999997</v>
      </c>
      <c r="J226" s="418">
        <v>5.8942887954999996</v>
      </c>
      <c r="K226" s="419">
        <v>6.8715616050732375</v>
      </c>
      <c r="L226" s="420"/>
      <c r="M226" s="421"/>
      <c r="N226" s="419">
        <v>1.2896435465603623E-2</v>
      </c>
      <c r="O226" s="417">
        <v>3.489913E-2</v>
      </c>
      <c r="P226" s="418">
        <v>5.6651202999999997E-2</v>
      </c>
      <c r="Q226" s="419">
        <v>0.10991319553728653</v>
      </c>
      <c r="R226" s="422"/>
      <c r="S226" s="423"/>
      <c r="T226" s="419">
        <v>566.03277724302609</v>
      </c>
      <c r="U226" s="417">
        <v>8.0179800911854102E-2</v>
      </c>
      <c r="V226" s="418">
        <v>9.498034751773049E-2</v>
      </c>
      <c r="W226" s="419">
        <v>9.879544499941896E-2</v>
      </c>
      <c r="X226" s="417">
        <v>2.6876440560621412E-2</v>
      </c>
      <c r="Y226" s="418">
        <v>3.0685664218169536E-2</v>
      </c>
      <c r="Z226" s="419">
        <v>0.10075327741978256</v>
      </c>
      <c r="AA226" s="417">
        <v>5.3091998699999997E-2</v>
      </c>
      <c r="AB226" s="418">
        <v>8.9423941209999996E-2</v>
      </c>
      <c r="AC226" s="419">
        <v>3.5941865984522807E-2</v>
      </c>
      <c r="AD226" s="417">
        <v>3.1600526999999998E-3</v>
      </c>
      <c r="AE226" s="418">
        <v>8.0157921499999993E-3</v>
      </c>
      <c r="AF226" s="419">
        <v>1.9970740720367522E-3</v>
      </c>
      <c r="AG226" s="417">
        <v>0.20212832889999999</v>
      </c>
      <c r="AH226" s="418">
        <v>0.31269549435999999</v>
      </c>
      <c r="AI226" s="419">
        <v>0.11897232967744731</v>
      </c>
      <c r="AJ226" s="417">
        <v>2.05790629E-2</v>
      </c>
      <c r="AK226" s="418">
        <v>3.7264854365000002E-2</v>
      </c>
      <c r="AL226" s="419">
        <v>1.8213509741642382E-2</v>
      </c>
      <c r="AM226" s="417">
        <v>0.1366330969</v>
      </c>
      <c r="AN226" s="418">
        <v>0.24488939083</v>
      </c>
      <c r="AO226" s="419">
        <v>4.2813402640587445E-2</v>
      </c>
      <c r="AP226" s="422"/>
      <c r="AQ226" s="423"/>
      <c r="AR226" s="423"/>
      <c r="AS226" s="417">
        <v>0.26288533559999999</v>
      </c>
      <c r="AT226" s="418">
        <v>0.37960006937500002</v>
      </c>
      <c r="AU226" s="424"/>
    </row>
    <row r="227" spans="1:47" x14ac:dyDescent="0.2">
      <c r="A227" s="231">
        <v>1980</v>
      </c>
      <c r="B227" s="232">
        <v>23</v>
      </c>
      <c r="C227" s="417">
        <v>49.304119749999998</v>
      </c>
      <c r="D227" s="418">
        <v>100.48303478</v>
      </c>
      <c r="E227" s="419">
        <v>43.668490695078134</v>
      </c>
      <c r="F227" s="417">
        <v>8.39699347</v>
      </c>
      <c r="G227" s="418">
        <v>13.207890257000001</v>
      </c>
      <c r="H227" s="419">
        <v>3.2247738537876791</v>
      </c>
      <c r="I227" s="417">
        <v>6.6249265499999996</v>
      </c>
      <c r="J227" s="418">
        <v>6.0838256719999997</v>
      </c>
      <c r="K227" s="419">
        <v>6.9441553344351528</v>
      </c>
      <c r="L227" s="420"/>
      <c r="M227" s="421"/>
      <c r="N227" s="419">
        <v>1.3642899445983908E-2</v>
      </c>
      <c r="O227" s="417">
        <v>3.4109130000000001E-2</v>
      </c>
      <c r="P227" s="418">
        <v>5.61142315E-2</v>
      </c>
      <c r="Q227" s="419">
        <v>0.10958062958236164</v>
      </c>
      <c r="R227" s="422"/>
      <c r="S227" s="423"/>
      <c r="T227" s="419">
        <v>567.42104635423595</v>
      </c>
      <c r="U227" s="417">
        <v>8.0179800911854102E-2</v>
      </c>
      <c r="V227" s="418">
        <v>9.498034751773049E-2</v>
      </c>
      <c r="W227" s="419">
        <v>9.8689634212443186E-2</v>
      </c>
      <c r="X227" s="417">
        <v>2.6876440560621412E-2</v>
      </c>
      <c r="Y227" s="418">
        <v>3.0685664218169536E-2</v>
      </c>
      <c r="Z227" s="419">
        <v>9.9911258527530591E-2</v>
      </c>
      <c r="AA227" s="417">
        <v>5.6465481400000003E-2</v>
      </c>
      <c r="AB227" s="418">
        <v>9.6025984140000006E-2</v>
      </c>
      <c r="AC227" s="419">
        <v>3.8626965920307649E-2</v>
      </c>
      <c r="AD227" s="417">
        <v>3.3612093000000001E-3</v>
      </c>
      <c r="AE227" s="418">
        <v>8.4409383899999996E-3</v>
      </c>
      <c r="AF227" s="419">
        <v>2.0137131896910787E-3</v>
      </c>
      <c r="AG227" s="417">
        <v>0.21401790840000001</v>
      </c>
      <c r="AH227" s="418">
        <v>0.33500854352499998</v>
      </c>
      <c r="AI227" s="419">
        <v>0.12167792056630221</v>
      </c>
      <c r="AJ227" s="417">
        <v>2.18881389E-2</v>
      </c>
      <c r="AK227" s="418">
        <v>4.0003440549999998E-2</v>
      </c>
      <c r="AL227" s="419">
        <v>1.8080300838536543E-2</v>
      </c>
      <c r="AM227" s="417">
        <v>0.14531399959999999</v>
      </c>
      <c r="AN227" s="418">
        <v>0.262528561055</v>
      </c>
      <c r="AO227" s="419">
        <v>4.2609384230035539E-2</v>
      </c>
      <c r="AP227" s="422"/>
      <c r="AQ227" s="423"/>
      <c r="AR227" s="423"/>
      <c r="AS227" s="417">
        <v>0.27574383250000001</v>
      </c>
      <c r="AT227" s="418">
        <v>0.40603200235499998</v>
      </c>
      <c r="AU227" s="424"/>
    </row>
    <row r="228" spans="1:47" x14ac:dyDescent="0.2">
      <c r="A228" s="231">
        <v>1980</v>
      </c>
      <c r="B228" s="232">
        <v>24</v>
      </c>
      <c r="C228" s="417">
        <v>52.2770601</v>
      </c>
      <c r="D228" s="418">
        <v>107.6298798225</v>
      </c>
      <c r="E228" s="419">
        <v>44.239466944394337</v>
      </c>
      <c r="F228" s="417">
        <v>8.8103824999999993</v>
      </c>
      <c r="G228" s="418">
        <v>14.058991992999999</v>
      </c>
      <c r="H228" s="419">
        <v>3.2385199244329503</v>
      </c>
      <c r="I228" s="417">
        <v>6.7744498399999999</v>
      </c>
      <c r="J228" s="418">
        <v>6.291349351</v>
      </c>
      <c r="K228" s="419">
        <v>6.9537870947012284</v>
      </c>
      <c r="L228" s="420"/>
      <c r="M228" s="421"/>
      <c r="N228" s="419">
        <v>1.0202939578146521E-2</v>
      </c>
      <c r="O228" s="417">
        <v>3.338493E-2</v>
      </c>
      <c r="P228" s="418">
        <v>5.5603138500000003E-2</v>
      </c>
      <c r="Q228" s="419">
        <v>0.11048398647952437</v>
      </c>
      <c r="R228" s="422"/>
      <c r="S228" s="423"/>
      <c r="T228" s="419">
        <v>568.56537018613562</v>
      </c>
      <c r="U228" s="417">
        <v>8.0179800911854102E-2</v>
      </c>
      <c r="V228" s="418">
        <v>9.498034751773049E-2</v>
      </c>
      <c r="W228" s="419">
        <v>9.9878885535374454E-2</v>
      </c>
      <c r="X228" s="417">
        <v>2.6876440560621412E-2</v>
      </c>
      <c r="Y228" s="418">
        <v>3.0685664218169536E-2</v>
      </c>
      <c r="Z228" s="419">
        <v>0.10226030190820969</v>
      </c>
      <c r="AA228" s="417">
        <v>6.0040083299999998E-2</v>
      </c>
      <c r="AB228" s="418">
        <v>0.10332577262000001</v>
      </c>
      <c r="AC228" s="419">
        <v>3.870085757801707E-2</v>
      </c>
      <c r="AD228" s="417">
        <v>3.5733831999999999E-3</v>
      </c>
      <c r="AE228" s="418">
        <v>8.9048233100000006E-3</v>
      </c>
      <c r="AF228" s="419">
        <v>2.0222966761144624E-3</v>
      </c>
      <c r="AG228" s="417">
        <v>0.2265360105</v>
      </c>
      <c r="AH228" s="418">
        <v>0.35961912609000002</v>
      </c>
      <c r="AI228" s="419">
        <v>0.11105978344747665</v>
      </c>
      <c r="AJ228" s="417">
        <v>2.3273472699999999E-2</v>
      </c>
      <c r="AK228" s="418">
        <v>4.3044829770000001E-2</v>
      </c>
      <c r="AL228" s="419">
        <v>1.8126331394371375E-2</v>
      </c>
      <c r="AM228" s="417">
        <v>0.15451160410000001</v>
      </c>
      <c r="AN228" s="418">
        <v>0.28202224058499997</v>
      </c>
      <c r="AO228" s="419">
        <v>4.2856082913888718E-2</v>
      </c>
      <c r="AP228" s="422"/>
      <c r="AQ228" s="423"/>
      <c r="AR228" s="423"/>
      <c r="AS228" s="417">
        <v>0.28900486199999997</v>
      </c>
      <c r="AT228" s="418">
        <v>0.43494297442500002</v>
      </c>
      <c r="AU228" s="424"/>
    </row>
    <row r="229" spans="1:47" x14ac:dyDescent="0.2">
      <c r="A229" s="231">
        <v>1980</v>
      </c>
      <c r="B229" s="232">
        <v>25</v>
      </c>
      <c r="C229" s="417">
        <v>51.209683200000001</v>
      </c>
      <c r="D229" s="418">
        <v>103.63654974950001</v>
      </c>
      <c r="E229" s="419">
        <v>44.135565845560009</v>
      </c>
      <c r="F229" s="417">
        <v>8.8876312199999994</v>
      </c>
      <c r="G229" s="418">
        <v>14.148721609500001</v>
      </c>
      <c r="H229" s="419">
        <v>3.2632992914213532</v>
      </c>
      <c r="I229" s="417">
        <v>5.9783817600000004</v>
      </c>
      <c r="J229" s="418">
        <v>5.5524181800000001</v>
      </c>
      <c r="K229" s="419">
        <v>7.0140315520264211</v>
      </c>
      <c r="L229" s="420"/>
      <c r="M229" s="421"/>
      <c r="N229" s="419">
        <v>1.0244824988733886E-2</v>
      </c>
      <c r="O229" s="417">
        <v>2.8051610000000001E-2</v>
      </c>
      <c r="P229" s="418">
        <v>5.1959819999999997E-2</v>
      </c>
      <c r="Q229" s="419">
        <v>0.11078730112127996</v>
      </c>
      <c r="R229" s="422"/>
      <c r="S229" s="423"/>
      <c r="T229" s="419">
        <v>569.43397817370692</v>
      </c>
      <c r="U229" s="417">
        <v>8.0179800911854102E-2</v>
      </c>
      <c r="V229" s="418">
        <v>9.498034751773049E-2</v>
      </c>
      <c r="W229" s="419">
        <v>0.10038738749745661</v>
      </c>
      <c r="X229" s="417">
        <v>2.6876440560621412E-2</v>
      </c>
      <c r="Y229" s="418">
        <v>3.0685664218169536E-2</v>
      </c>
      <c r="Z229" s="419">
        <v>0.10291506877380979</v>
      </c>
      <c r="AA229" s="417">
        <v>6.4573385999999997E-2</v>
      </c>
      <c r="AB229" s="418">
        <v>0.112799131705</v>
      </c>
      <c r="AC229" s="419">
        <v>4.0974989932158958E-2</v>
      </c>
      <c r="AD229" s="417">
        <v>3.843534E-3</v>
      </c>
      <c r="AE229" s="418">
        <v>9.6205447600000004E-3</v>
      </c>
      <c r="AF229" s="419">
        <v>2.0377710246360183E-3</v>
      </c>
      <c r="AG229" s="417">
        <v>0.2422131525</v>
      </c>
      <c r="AH229" s="418">
        <v>0.39114417799000001</v>
      </c>
      <c r="AI229" s="419">
        <v>0.10987962010523185</v>
      </c>
      <c r="AJ229" s="417">
        <v>2.50304854E-2</v>
      </c>
      <c r="AK229" s="418">
        <v>4.7075509840000002E-2</v>
      </c>
      <c r="AL229" s="419">
        <v>1.8012958169001572E-2</v>
      </c>
      <c r="AM229" s="417">
        <v>0.1661791098</v>
      </c>
      <c r="AN229" s="418">
        <v>0.30763617784000002</v>
      </c>
      <c r="AO229" s="419">
        <v>4.3246409340324983E-2</v>
      </c>
      <c r="AP229" s="422"/>
      <c r="AQ229" s="423"/>
      <c r="AR229" s="423"/>
      <c r="AS229" s="417">
        <v>0.30443283560000001</v>
      </c>
      <c r="AT229" s="418">
        <v>0.46936308589999998</v>
      </c>
      <c r="AU229" s="424"/>
    </row>
    <row r="230" spans="1:47" x14ac:dyDescent="0.2">
      <c r="A230" s="231">
        <v>1980</v>
      </c>
      <c r="B230" s="232">
        <v>26</v>
      </c>
      <c r="C230" s="417">
        <v>51.209683200000001</v>
      </c>
      <c r="D230" s="418">
        <v>103.63654974950001</v>
      </c>
      <c r="E230" s="419">
        <v>44.47232433013793</v>
      </c>
      <c r="F230" s="417">
        <v>8.8876312199999994</v>
      </c>
      <c r="G230" s="418">
        <v>14.148721609500001</v>
      </c>
      <c r="H230" s="419">
        <v>3.2866897968790827</v>
      </c>
      <c r="I230" s="417">
        <v>5.9783817600000004</v>
      </c>
      <c r="J230" s="418">
        <v>5.5524181800000001</v>
      </c>
      <c r="K230" s="419">
        <v>7.043122816134801</v>
      </c>
      <c r="L230" s="420"/>
      <c r="M230" s="421"/>
      <c r="N230" s="419">
        <v>1.025851799212563E-2</v>
      </c>
      <c r="O230" s="417">
        <v>2.8051610000000001E-2</v>
      </c>
      <c r="P230" s="418">
        <v>5.1959819999999997E-2</v>
      </c>
      <c r="Q230" s="419">
        <v>0.11131715660111495</v>
      </c>
      <c r="R230" s="422"/>
      <c r="S230" s="423"/>
      <c r="T230" s="419">
        <v>569.95751365072283</v>
      </c>
      <c r="U230" s="417">
        <v>8.0179800911854102E-2</v>
      </c>
      <c r="V230" s="418">
        <v>9.498034751773049E-2</v>
      </c>
      <c r="W230" s="419">
        <v>0.10145555857126122</v>
      </c>
      <c r="X230" s="417">
        <v>2.6876440560621412E-2</v>
      </c>
      <c r="Y230" s="418">
        <v>3.0685664218169536E-2</v>
      </c>
      <c r="Z230" s="419">
        <v>0.10405928752263655</v>
      </c>
      <c r="AA230" s="417">
        <v>6.4573385999999997E-2</v>
      </c>
      <c r="AB230" s="418">
        <v>0.112799131705</v>
      </c>
      <c r="AC230" s="419">
        <v>4.1486681761462425E-2</v>
      </c>
      <c r="AD230" s="417">
        <v>3.843534E-3</v>
      </c>
      <c r="AE230" s="418">
        <v>9.6205447600000004E-3</v>
      </c>
      <c r="AF230" s="419">
        <v>2.052355182308794E-3</v>
      </c>
      <c r="AG230" s="417">
        <v>0.2422131525</v>
      </c>
      <c r="AH230" s="418">
        <v>0.39114417799000001</v>
      </c>
      <c r="AI230" s="419">
        <v>0.11022473996107861</v>
      </c>
      <c r="AJ230" s="417">
        <v>2.50304854E-2</v>
      </c>
      <c r="AK230" s="418">
        <v>4.7075509840000002E-2</v>
      </c>
      <c r="AL230" s="419">
        <v>1.8061423355526924E-2</v>
      </c>
      <c r="AM230" s="417">
        <v>0.1661791098</v>
      </c>
      <c r="AN230" s="418">
        <v>0.30763617784000002</v>
      </c>
      <c r="AO230" s="419">
        <v>4.3556039175893978E-2</v>
      </c>
      <c r="AP230" s="422"/>
      <c r="AQ230" s="423"/>
      <c r="AR230" s="423"/>
      <c r="AS230" s="417">
        <v>0.30443283560000001</v>
      </c>
      <c r="AT230" s="418">
        <v>0.46936308589999998</v>
      </c>
      <c r="AU230" s="424"/>
    </row>
    <row r="231" spans="1:47" x14ac:dyDescent="0.2">
      <c r="A231" s="231">
        <v>1980</v>
      </c>
      <c r="B231" s="232">
        <v>27</v>
      </c>
      <c r="C231" s="417">
        <v>51.209683200000001</v>
      </c>
      <c r="D231" s="418">
        <v>103.63654974950001</v>
      </c>
      <c r="E231" s="419">
        <v>44.707079045784859</v>
      </c>
      <c r="F231" s="417">
        <v>8.8876312199999994</v>
      </c>
      <c r="G231" s="418">
        <v>14.148721609500001</v>
      </c>
      <c r="H231" s="419">
        <v>3.3014504697174973</v>
      </c>
      <c r="I231" s="417">
        <v>5.9783817600000004</v>
      </c>
      <c r="J231" s="418">
        <v>5.5524181800000001</v>
      </c>
      <c r="K231" s="419">
        <v>7.0599369282491136</v>
      </c>
      <c r="L231" s="420"/>
      <c r="M231" s="421"/>
      <c r="N231" s="419">
        <v>1.0266013223751246E-2</v>
      </c>
      <c r="O231" s="417">
        <v>2.8051610000000001E-2</v>
      </c>
      <c r="P231" s="418">
        <v>5.1959819999999997E-2</v>
      </c>
      <c r="Q231" s="419">
        <v>0.11164996418338861</v>
      </c>
      <c r="R231" s="422"/>
      <c r="S231" s="423"/>
      <c r="T231" s="419">
        <v>570.05463446198235</v>
      </c>
      <c r="U231" s="417">
        <v>8.0179800911854102E-2</v>
      </c>
      <c r="V231" s="418">
        <v>9.498034751773049E-2</v>
      </c>
      <c r="W231" s="419">
        <v>0.10209542221388662</v>
      </c>
      <c r="X231" s="417">
        <v>2.6876440560621412E-2</v>
      </c>
      <c r="Y231" s="418">
        <v>3.0685664218169536E-2</v>
      </c>
      <c r="Z231" s="419">
        <v>0.10477802489110839</v>
      </c>
      <c r="AA231" s="417">
        <v>6.4573385999999997E-2</v>
      </c>
      <c r="AB231" s="418">
        <v>0.112799131705</v>
      </c>
      <c r="AC231" s="419">
        <v>4.17549911683033E-2</v>
      </c>
      <c r="AD231" s="417">
        <v>3.843534E-3</v>
      </c>
      <c r="AE231" s="418">
        <v>9.6205447600000004E-3</v>
      </c>
      <c r="AF231" s="419">
        <v>2.0615648898767202E-3</v>
      </c>
      <c r="AG231" s="417">
        <v>0.2422131525</v>
      </c>
      <c r="AH231" s="418">
        <v>0.39114417799000001</v>
      </c>
      <c r="AI231" s="419">
        <v>0.11070165100941676</v>
      </c>
      <c r="AJ231" s="417">
        <v>2.50304854E-2</v>
      </c>
      <c r="AK231" s="418">
        <v>4.7075509840000002E-2</v>
      </c>
      <c r="AL231" s="419">
        <v>1.8138387648501269E-2</v>
      </c>
      <c r="AM231" s="417">
        <v>0.1661791098</v>
      </c>
      <c r="AN231" s="418">
        <v>0.30763617784000002</v>
      </c>
      <c r="AO231" s="419">
        <v>4.3762871253177175E-2</v>
      </c>
      <c r="AP231" s="422"/>
      <c r="AQ231" s="423"/>
      <c r="AR231" s="423"/>
      <c r="AS231" s="417">
        <v>0.30443283560000001</v>
      </c>
      <c r="AT231" s="418">
        <v>0.46936308589999998</v>
      </c>
      <c r="AU231" s="424"/>
    </row>
    <row r="232" spans="1:47" x14ac:dyDescent="0.2">
      <c r="A232" s="231">
        <v>1980</v>
      </c>
      <c r="B232" s="232">
        <v>28</v>
      </c>
      <c r="C232" s="417">
        <v>51.209683200000001</v>
      </c>
      <c r="D232" s="418">
        <v>103.63654974950001</v>
      </c>
      <c r="E232" s="419">
        <v>44.892662375893742</v>
      </c>
      <c r="F232" s="417">
        <v>8.8876312199999994</v>
      </c>
      <c r="G232" s="418">
        <v>14.148721609500001</v>
      </c>
      <c r="H232" s="419">
        <v>3.3136092358055866</v>
      </c>
      <c r="I232" s="417">
        <v>5.9783817600000004</v>
      </c>
      <c r="J232" s="418">
        <v>5.5524181800000001</v>
      </c>
      <c r="K232" s="419">
        <v>7.0743832187445603</v>
      </c>
      <c r="L232" s="420"/>
      <c r="M232" s="421"/>
      <c r="N232" s="419">
        <v>1.0272640505024612E-2</v>
      </c>
      <c r="O232" s="417">
        <v>2.8051610000000001E-2</v>
      </c>
      <c r="P232" s="418">
        <v>5.1959819999999997E-2</v>
      </c>
      <c r="Q232" s="419">
        <v>0.11192484635535892</v>
      </c>
      <c r="R232" s="422"/>
      <c r="S232" s="423"/>
      <c r="T232" s="419">
        <v>570.13221581252503</v>
      </c>
      <c r="U232" s="417">
        <v>8.0179800911854102E-2</v>
      </c>
      <c r="V232" s="418">
        <v>9.498034751773049E-2</v>
      </c>
      <c r="W232" s="419">
        <v>0.1026358517784953</v>
      </c>
      <c r="X232" s="417">
        <v>2.6876440560621412E-2</v>
      </c>
      <c r="Y232" s="418">
        <v>3.0685664218169536E-2</v>
      </c>
      <c r="Z232" s="419">
        <v>0.10537175665946094</v>
      </c>
      <c r="AA232" s="417">
        <v>6.4573385999999997E-2</v>
      </c>
      <c r="AB232" s="418">
        <v>0.112799131705</v>
      </c>
      <c r="AC232" s="419">
        <v>4.2026651578683072E-2</v>
      </c>
      <c r="AD232" s="417">
        <v>3.843534E-3</v>
      </c>
      <c r="AE232" s="418">
        <v>9.6205447600000004E-3</v>
      </c>
      <c r="AF232" s="419">
        <v>2.0691511128335636E-3</v>
      </c>
      <c r="AG232" s="417">
        <v>0.2422131525</v>
      </c>
      <c r="AH232" s="418">
        <v>0.39114417799000001</v>
      </c>
      <c r="AI232" s="419">
        <v>0.11108656140071541</v>
      </c>
      <c r="AJ232" s="417">
        <v>2.50304854E-2</v>
      </c>
      <c r="AK232" s="418">
        <v>4.7075509840000002E-2</v>
      </c>
      <c r="AL232" s="419">
        <v>1.8199783478395518E-2</v>
      </c>
      <c r="AM232" s="417">
        <v>0.1661791098</v>
      </c>
      <c r="AN232" s="418">
        <v>0.30763617784000002</v>
      </c>
      <c r="AO232" s="419">
        <v>4.3940777273192524E-2</v>
      </c>
      <c r="AP232" s="422"/>
      <c r="AQ232" s="423"/>
      <c r="AR232" s="423"/>
      <c r="AS232" s="417">
        <v>0</v>
      </c>
      <c r="AT232" s="418">
        <v>0</v>
      </c>
      <c r="AU232" s="424"/>
    </row>
    <row r="233" spans="1:47" x14ac:dyDescent="0.2">
      <c r="A233" s="231">
        <v>1980</v>
      </c>
      <c r="B233" s="232">
        <v>29</v>
      </c>
      <c r="C233" s="417">
        <v>51.209683200000001</v>
      </c>
      <c r="D233" s="418">
        <v>103.63654974950001</v>
      </c>
      <c r="E233" s="419">
        <v>45.048426629736348</v>
      </c>
      <c r="F233" s="417">
        <v>8.8876312199999994</v>
      </c>
      <c r="G233" s="418">
        <v>14.148721609500001</v>
      </c>
      <c r="H233" s="419">
        <v>3.3246726212101327</v>
      </c>
      <c r="I233" s="417">
        <v>5.9783817600000004</v>
      </c>
      <c r="J233" s="418">
        <v>5.5524181800000001</v>
      </c>
      <c r="K233" s="419">
        <v>7.088502013671012</v>
      </c>
      <c r="L233" s="420"/>
      <c r="M233" s="421"/>
      <c r="N233" s="419">
        <v>1.0279341544327763E-2</v>
      </c>
      <c r="O233" s="417">
        <v>2.8051610000000001E-2</v>
      </c>
      <c r="P233" s="418">
        <v>5.1959819999999997E-2</v>
      </c>
      <c r="Q233" s="419">
        <v>0.11217655920796445</v>
      </c>
      <c r="R233" s="422"/>
      <c r="S233" s="423"/>
      <c r="T233" s="419">
        <v>570.10871189712611</v>
      </c>
      <c r="U233" s="417">
        <v>8.0179800911854102E-2</v>
      </c>
      <c r="V233" s="418">
        <v>9.498034751773049E-2</v>
      </c>
      <c r="W233" s="419">
        <v>0.10314940337079503</v>
      </c>
      <c r="X233" s="417">
        <v>2.6876440560621412E-2</v>
      </c>
      <c r="Y233" s="418">
        <v>3.0685664218169536E-2</v>
      </c>
      <c r="Z233" s="419">
        <v>0.10591545141129403</v>
      </c>
      <c r="AA233" s="417">
        <v>6.4573385999999997E-2</v>
      </c>
      <c r="AB233" s="418">
        <v>0.112799131705</v>
      </c>
      <c r="AC233" s="419">
        <v>4.2356326069816957E-2</v>
      </c>
      <c r="AD233" s="417">
        <v>3.843534E-3</v>
      </c>
      <c r="AE233" s="418">
        <v>9.6205447600000004E-3</v>
      </c>
      <c r="AF233" s="419">
        <v>2.0760426723002027E-3</v>
      </c>
      <c r="AG233" s="417">
        <v>0.2422131525</v>
      </c>
      <c r="AH233" s="418">
        <v>0.39114417799000001</v>
      </c>
      <c r="AI233" s="419">
        <v>0.11142267028306133</v>
      </c>
      <c r="AJ233" s="417">
        <v>2.50304854E-2</v>
      </c>
      <c r="AK233" s="418">
        <v>4.7075509840000002E-2</v>
      </c>
      <c r="AL233" s="419">
        <v>1.8252339179066848E-2</v>
      </c>
      <c r="AM233" s="417">
        <v>0.1661791098</v>
      </c>
      <c r="AN233" s="418">
        <v>0.30763617784000002</v>
      </c>
      <c r="AO233" s="419">
        <v>4.411487782738692E-2</v>
      </c>
      <c r="AP233" s="422"/>
      <c r="AQ233" s="423"/>
      <c r="AR233" s="423"/>
      <c r="AS233" s="417">
        <v>0</v>
      </c>
      <c r="AT233" s="418">
        <v>0</v>
      </c>
      <c r="AU233" s="424"/>
    </row>
    <row r="234" spans="1:47" x14ac:dyDescent="0.2">
      <c r="A234" s="231">
        <v>1980</v>
      </c>
      <c r="B234" s="232">
        <v>30</v>
      </c>
      <c r="C234" s="417">
        <v>51.209683200000001</v>
      </c>
      <c r="D234" s="418">
        <v>103.63654974950001</v>
      </c>
      <c r="E234" s="419">
        <v>45.19594803307475</v>
      </c>
      <c r="F234" s="417">
        <v>8.8876312199999994</v>
      </c>
      <c r="G234" s="418">
        <v>14.148721609500001</v>
      </c>
      <c r="H234" s="419">
        <v>3.3350274434344991</v>
      </c>
      <c r="I234" s="417">
        <v>5.9783817600000004</v>
      </c>
      <c r="J234" s="418">
        <v>5.5524181800000001</v>
      </c>
      <c r="K234" s="419">
        <v>7.1014284749685448</v>
      </c>
      <c r="L234" s="420"/>
      <c r="M234" s="421"/>
      <c r="N234" s="419">
        <v>1.0285446300619647E-2</v>
      </c>
      <c r="O234" s="417">
        <v>2.8051610000000001E-2</v>
      </c>
      <c r="P234" s="418">
        <v>5.1959819999999997E-2</v>
      </c>
      <c r="Q234" s="419">
        <v>0.11241013831676262</v>
      </c>
      <c r="R234" s="422"/>
      <c r="S234" s="423"/>
      <c r="T234" s="419">
        <v>570.07616759697589</v>
      </c>
      <c r="U234" s="417">
        <v>8.0179800911854102E-2</v>
      </c>
      <c r="V234" s="418">
        <v>9.498034751773049E-2</v>
      </c>
      <c r="W234" s="419">
        <v>0.10362356973215907</v>
      </c>
      <c r="X234" s="417">
        <v>2.6876440560621412E-2</v>
      </c>
      <c r="Y234" s="418">
        <v>3.0685664218169536E-2</v>
      </c>
      <c r="Z234" s="419">
        <v>0.10641969145479133</v>
      </c>
      <c r="AA234" s="417">
        <v>6.4573385999999997E-2</v>
      </c>
      <c r="AB234" s="418">
        <v>0.112799131705</v>
      </c>
      <c r="AC234" s="419">
        <v>4.2644640423055442E-2</v>
      </c>
      <c r="AD234" s="417">
        <v>3.843534E-3</v>
      </c>
      <c r="AE234" s="418">
        <v>9.6205447600000004E-3</v>
      </c>
      <c r="AF234" s="419">
        <v>2.082503549009978E-3</v>
      </c>
      <c r="AG234" s="417">
        <v>0.2422131525</v>
      </c>
      <c r="AH234" s="418">
        <v>0.39114417799000001</v>
      </c>
      <c r="AI234" s="419">
        <v>0.11174131666588173</v>
      </c>
      <c r="AJ234" s="417">
        <v>2.50304854E-2</v>
      </c>
      <c r="AK234" s="418">
        <v>4.7075509840000002E-2</v>
      </c>
      <c r="AL234" s="419">
        <v>1.8302468496228963E-2</v>
      </c>
      <c r="AM234" s="417">
        <v>0.1661791098</v>
      </c>
      <c r="AN234" s="418">
        <v>0.30763617784000002</v>
      </c>
      <c r="AO234" s="419">
        <v>4.4274957781919221E-2</v>
      </c>
      <c r="AP234" s="422"/>
      <c r="AQ234" s="423"/>
      <c r="AR234" s="423"/>
      <c r="AS234" s="417">
        <v>0</v>
      </c>
      <c r="AT234" s="418">
        <v>0</v>
      </c>
      <c r="AU234" s="424"/>
    </row>
    <row r="235" spans="1:47" x14ac:dyDescent="0.2">
      <c r="A235" s="231">
        <v>1980</v>
      </c>
      <c r="B235" s="232">
        <v>31</v>
      </c>
      <c r="C235" s="417">
        <v>51.209683200000001</v>
      </c>
      <c r="D235" s="418">
        <v>103.63654974950001</v>
      </c>
      <c r="E235" s="419">
        <v>43.745102822787821</v>
      </c>
      <c r="F235" s="417">
        <v>8.8876312199999994</v>
      </c>
      <c r="G235" s="418">
        <v>14.148721609500001</v>
      </c>
      <c r="H235" s="419">
        <v>3.209236649579791</v>
      </c>
      <c r="I235" s="417">
        <v>5.9783817600000004</v>
      </c>
      <c r="J235" s="418">
        <v>5.5524181800000001</v>
      </c>
      <c r="K235" s="419">
        <v>6.9928070707322529</v>
      </c>
      <c r="L235" s="420"/>
      <c r="M235" s="421"/>
      <c r="N235" s="419">
        <v>3.7066074493837101E-3</v>
      </c>
      <c r="O235" s="417">
        <v>2.8051610000000001E-2</v>
      </c>
      <c r="P235" s="418">
        <v>5.1959819999999997E-2</v>
      </c>
      <c r="Q235" s="419">
        <v>0.11223219345787647</v>
      </c>
      <c r="R235" s="422"/>
      <c r="S235" s="423"/>
      <c r="T235" s="419">
        <v>570.04801585504458</v>
      </c>
      <c r="U235" s="417">
        <v>8.0179800911854102E-2</v>
      </c>
      <c r="V235" s="418">
        <v>9.498034751773049E-2</v>
      </c>
      <c r="W235" s="419">
        <v>0.10193042637454454</v>
      </c>
      <c r="X235" s="417">
        <v>2.6876440560621412E-2</v>
      </c>
      <c r="Y235" s="418">
        <v>3.0685664218169536E-2</v>
      </c>
      <c r="Z235" s="419">
        <v>0.10688113699878544</v>
      </c>
      <c r="AA235" s="417">
        <v>6.4573385999999997E-2</v>
      </c>
      <c r="AB235" s="418">
        <v>0.112799131705</v>
      </c>
      <c r="AC235" s="419">
        <v>4.4037136412564654E-2</v>
      </c>
      <c r="AD235" s="417">
        <v>3.843534E-3</v>
      </c>
      <c r="AE235" s="418">
        <v>9.6205447600000004E-3</v>
      </c>
      <c r="AF235" s="419">
        <v>2.0039502352463563E-3</v>
      </c>
      <c r="AG235" s="417">
        <v>0.2422131525</v>
      </c>
      <c r="AH235" s="418">
        <v>0.39114417799000001</v>
      </c>
      <c r="AI235" s="419">
        <v>0.10445395033631891</v>
      </c>
      <c r="AJ235" s="417">
        <v>2.50304854E-2</v>
      </c>
      <c r="AK235" s="418">
        <v>4.7075509840000002E-2</v>
      </c>
      <c r="AL235" s="419">
        <v>1.7347163314707911E-2</v>
      </c>
      <c r="AM235" s="417">
        <v>0.1661791098</v>
      </c>
      <c r="AN235" s="418">
        <v>0.30763617784000002</v>
      </c>
      <c r="AO235" s="419">
        <v>4.3683099322308565E-2</v>
      </c>
      <c r="AP235" s="422"/>
      <c r="AQ235" s="423"/>
      <c r="AR235" s="423"/>
      <c r="AS235" s="417">
        <v>0</v>
      </c>
      <c r="AT235" s="418">
        <v>0</v>
      </c>
      <c r="AU235" s="424"/>
    </row>
    <row r="236" spans="1:47" x14ac:dyDescent="0.2">
      <c r="A236" s="231">
        <v>1980</v>
      </c>
      <c r="B236" s="232">
        <v>32</v>
      </c>
      <c r="C236" s="417">
        <v>51.209683200000001</v>
      </c>
      <c r="D236" s="418">
        <v>103.63654974950001</v>
      </c>
      <c r="E236" s="419">
        <v>43.745102822787821</v>
      </c>
      <c r="F236" s="417">
        <v>8.8876312199999994</v>
      </c>
      <c r="G236" s="418">
        <v>14.148721609500001</v>
      </c>
      <c r="H236" s="419">
        <v>3.209236649579791</v>
      </c>
      <c r="I236" s="417">
        <v>5.9783817600000004</v>
      </c>
      <c r="J236" s="418">
        <v>5.5524181800000001</v>
      </c>
      <c r="K236" s="419">
        <v>6.9928070707322529</v>
      </c>
      <c r="L236" s="420"/>
      <c r="M236" s="421"/>
      <c r="N236" s="419">
        <v>3.7066074493837101E-3</v>
      </c>
      <c r="O236" s="417">
        <v>2.8051610000000001E-2</v>
      </c>
      <c r="P236" s="418">
        <v>5.1959819999999997E-2</v>
      </c>
      <c r="Q236" s="419">
        <v>0.11223219345787647</v>
      </c>
      <c r="R236" s="425"/>
      <c r="S236" s="426"/>
      <c r="T236" s="419">
        <v>570.04801585504458</v>
      </c>
      <c r="U236" s="417">
        <v>8.0179800911854102E-2</v>
      </c>
      <c r="V236" s="418">
        <v>9.498034751773049E-2</v>
      </c>
      <c r="W236" s="419">
        <v>0.10193042637454454</v>
      </c>
      <c r="X236" s="417">
        <v>2.6876440560621412E-2</v>
      </c>
      <c r="Y236" s="418">
        <v>3.0685664218169536E-2</v>
      </c>
      <c r="Z236" s="419">
        <v>0.10688113699878544</v>
      </c>
      <c r="AA236" s="417">
        <v>6.4573385999999997E-2</v>
      </c>
      <c r="AB236" s="418">
        <v>0.112799131705</v>
      </c>
      <c r="AC236" s="419">
        <v>4.4037136412564654E-2</v>
      </c>
      <c r="AD236" s="417">
        <v>3.843534E-3</v>
      </c>
      <c r="AE236" s="418">
        <v>9.6205447600000004E-3</v>
      </c>
      <c r="AF236" s="419">
        <v>2.0039502352463563E-3</v>
      </c>
      <c r="AG236" s="417">
        <v>0.2422131525</v>
      </c>
      <c r="AH236" s="418">
        <v>0.39114417799000001</v>
      </c>
      <c r="AI236" s="419">
        <v>0.10445395033631891</v>
      </c>
      <c r="AJ236" s="417">
        <v>2.50304854E-2</v>
      </c>
      <c r="AK236" s="418">
        <v>4.7075509840000002E-2</v>
      </c>
      <c r="AL236" s="419">
        <v>1.7347163314707911E-2</v>
      </c>
      <c r="AM236" s="417">
        <v>0.1661791098</v>
      </c>
      <c r="AN236" s="418">
        <v>0.30763617784000002</v>
      </c>
      <c r="AO236" s="419">
        <v>4.3683099322308565E-2</v>
      </c>
      <c r="AP236" s="425"/>
      <c r="AQ236" s="426"/>
      <c r="AR236" s="426"/>
      <c r="AS236" s="417">
        <v>0</v>
      </c>
      <c r="AT236" s="418">
        <v>0</v>
      </c>
      <c r="AU236" s="427"/>
    </row>
    <row r="237" spans="1:47" x14ac:dyDescent="0.2">
      <c r="A237" s="231">
        <v>1980</v>
      </c>
      <c r="B237" s="232">
        <v>33</v>
      </c>
      <c r="C237" s="417">
        <v>51.209683200000001</v>
      </c>
      <c r="D237" s="418">
        <v>103.63654974950001</v>
      </c>
      <c r="E237" s="419">
        <v>43.745102822787821</v>
      </c>
      <c r="F237" s="417">
        <v>8.8876312199999994</v>
      </c>
      <c r="G237" s="418">
        <v>14.148721609500001</v>
      </c>
      <c r="H237" s="419">
        <v>3.209236649579791</v>
      </c>
      <c r="I237" s="417">
        <v>5.9783817600000004</v>
      </c>
      <c r="J237" s="418">
        <v>5.5524181800000001</v>
      </c>
      <c r="K237" s="419">
        <v>6.9928070707322529</v>
      </c>
      <c r="L237" s="420"/>
      <c r="M237" s="421"/>
      <c r="N237" s="419">
        <v>3.7066074493837101E-3</v>
      </c>
      <c r="O237" s="417">
        <v>2.8051610000000001E-2</v>
      </c>
      <c r="P237" s="418">
        <v>5.1959819999999997E-2</v>
      </c>
      <c r="Q237" s="419">
        <v>0.11223219345787647</v>
      </c>
      <c r="R237" s="425"/>
      <c r="S237" s="426"/>
      <c r="T237" s="419">
        <v>570.04801585504458</v>
      </c>
      <c r="U237" s="417">
        <v>8.0179800911854102E-2</v>
      </c>
      <c r="V237" s="418">
        <v>9.498034751773049E-2</v>
      </c>
      <c r="W237" s="419">
        <v>0.10193042637454454</v>
      </c>
      <c r="X237" s="417">
        <v>2.6876440560621412E-2</v>
      </c>
      <c r="Y237" s="418">
        <v>3.0685664218169536E-2</v>
      </c>
      <c r="Z237" s="419">
        <v>0.10688113699878544</v>
      </c>
      <c r="AA237" s="417">
        <v>6.4573385999999997E-2</v>
      </c>
      <c r="AB237" s="418">
        <v>0.112799131705</v>
      </c>
      <c r="AC237" s="419">
        <v>4.4037136412564654E-2</v>
      </c>
      <c r="AD237" s="417">
        <v>3.843534E-3</v>
      </c>
      <c r="AE237" s="418">
        <v>9.6205447600000004E-3</v>
      </c>
      <c r="AF237" s="419">
        <v>2.0039502352463563E-3</v>
      </c>
      <c r="AG237" s="417">
        <v>0.2422131525</v>
      </c>
      <c r="AH237" s="418">
        <v>0.39114417799000001</v>
      </c>
      <c r="AI237" s="419">
        <v>0.10445395033631891</v>
      </c>
      <c r="AJ237" s="417">
        <v>2.50304854E-2</v>
      </c>
      <c r="AK237" s="418">
        <v>4.7075509840000002E-2</v>
      </c>
      <c r="AL237" s="419">
        <v>1.7347163314707911E-2</v>
      </c>
      <c r="AM237" s="417">
        <v>0.1661791098</v>
      </c>
      <c r="AN237" s="418">
        <v>0.30763617784000002</v>
      </c>
      <c r="AO237" s="419">
        <v>4.3683099322308565E-2</v>
      </c>
      <c r="AP237" s="425"/>
      <c r="AQ237" s="426"/>
      <c r="AR237" s="426"/>
      <c r="AS237" s="417">
        <v>0</v>
      </c>
      <c r="AT237" s="418">
        <v>0</v>
      </c>
      <c r="AU237" s="427"/>
    </row>
    <row r="238" spans="1:47" x14ac:dyDescent="0.2">
      <c r="A238" s="231">
        <v>1980</v>
      </c>
      <c r="B238" s="232">
        <v>34</v>
      </c>
      <c r="C238" s="417">
        <v>51.209683200000001</v>
      </c>
      <c r="D238" s="418">
        <v>103.63654974950001</v>
      </c>
      <c r="E238" s="419">
        <v>43.745102822787821</v>
      </c>
      <c r="F238" s="417">
        <v>8.8876312199999994</v>
      </c>
      <c r="G238" s="418">
        <v>14.148721609500001</v>
      </c>
      <c r="H238" s="419">
        <v>3.209236649579791</v>
      </c>
      <c r="I238" s="417">
        <v>5.9783817600000004</v>
      </c>
      <c r="J238" s="418">
        <v>5.5524181800000001</v>
      </c>
      <c r="K238" s="419">
        <v>6.9928070707322529</v>
      </c>
      <c r="L238" s="420"/>
      <c r="M238" s="421"/>
      <c r="N238" s="419">
        <v>3.7066074493837101E-3</v>
      </c>
      <c r="O238" s="417">
        <v>2.8051610000000001E-2</v>
      </c>
      <c r="P238" s="418">
        <v>5.1959819999999997E-2</v>
      </c>
      <c r="Q238" s="419">
        <v>0.11223219345787647</v>
      </c>
      <c r="R238" s="425"/>
      <c r="S238" s="426"/>
      <c r="T238" s="419">
        <v>570.04801585504458</v>
      </c>
      <c r="U238" s="417">
        <v>8.0179800911854102E-2</v>
      </c>
      <c r="V238" s="418">
        <v>9.498034751773049E-2</v>
      </c>
      <c r="W238" s="419">
        <v>0.10193042637454454</v>
      </c>
      <c r="X238" s="417">
        <v>2.6876440560621412E-2</v>
      </c>
      <c r="Y238" s="418">
        <v>3.0685664218169536E-2</v>
      </c>
      <c r="Z238" s="419">
        <v>0.10688113699878544</v>
      </c>
      <c r="AA238" s="417">
        <v>6.4573385999999997E-2</v>
      </c>
      <c r="AB238" s="418">
        <v>0.112799131705</v>
      </c>
      <c r="AC238" s="419">
        <v>4.4037136412564654E-2</v>
      </c>
      <c r="AD238" s="417">
        <v>3.843534E-3</v>
      </c>
      <c r="AE238" s="418">
        <v>9.6205447600000004E-3</v>
      </c>
      <c r="AF238" s="419">
        <v>2.0039502352463563E-3</v>
      </c>
      <c r="AG238" s="417">
        <v>0.2422131525</v>
      </c>
      <c r="AH238" s="418">
        <v>0.39114417799000001</v>
      </c>
      <c r="AI238" s="419">
        <v>0.10445395033631891</v>
      </c>
      <c r="AJ238" s="417">
        <v>2.50304854E-2</v>
      </c>
      <c r="AK238" s="418">
        <v>4.7075509840000002E-2</v>
      </c>
      <c r="AL238" s="419">
        <v>1.7347163314707911E-2</v>
      </c>
      <c r="AM238" s="417">
        <v>0.1661791098</v>
      </c>
      <c r="AN238" s="418">
        <v>0.30763617784000002</v>
      </c>
      <c r="AO238" s="419">
        <v>4.3683099322308565E-2</v>
      </c>
      <c r="AP238" s="425"/>
      <c r="AQ238" s="426"/>
      <c r="AR238" s="426"/>
      <c r="AS238" s="417">
        <v>0</v>
      </c>
      <c r="AT238" s="418">
        <v>0</v>
      </c>
      <c r="AU238" s="427"/>
    </row>
    <row r="239" spans="1:47" x14ac:dyDescent="0.2">
      <c r="A239" s="231">
        <v>1980</v>
      </c>
      <c r="B239" s="232">
        <v>35</v>
      </c>
      <c r="C239" s="417">
        <v>51.209683200000001</v>
      </c>
      <c r="D239" s="418">
        <v>103.63654974950001</v>
      </c>
      <c r="E239" s="419">
        <v>43.745102822787821</v>
      </c>
      <c r="F239" s="417">
        <v>8.8876312199999994</v>
      </c>
      <c r="G239" s="418">
        <v>14.148721609500001</v>
      </c>
      <c r="H239" s="419">
        <v>3.209236649579791</v>
      </c>
      <c r="I239" s="417">
        <v>5.9783817600000004</v>
      </c>
      <c r="J239" s="418">
        <v>5.5524181800000001</v>
      </c>
      <c r="K239" s="419">
        <v>6.9928070707322529</v>
      </c>
      <c r="L239" s="420"/>
      <c r="M239" s="421"/>
      <c r="N239" s="419">
        <v>3.7066074493837101E-3</v>
      </c>
      <c r="O239" s="417">
        <v>2.8051610000000001E-2</v>
      </c>
      <c r="P239" s="418">
        <v>5.1959819999999997E-2</v>
      </c>
      <c r="Q239" s="419">
        <v>0.11223219345787647</v>
      </c>
      <c r="R239" s="425"/>
      <c r="S239" s="426"/>
      <c r="T239" s="419">
        <v>570.04801585504458</v>
      </c>
      <c r="U239" s="417">
        <v>8.0179800911854102E-2</v>
      </c>
      <c r="V239" s="418">
        <v>9.498034751773049E-2</v>
      </c>
      <c r="W239" s="419">
        <v>0.10193042637454454</v>
      </c>
      <c r="X239" s="417">
        <v>2.6876440560621412E-2</v>
      </c>
      <c r="Y239" s="418">
        <v>3.0685664218169536E-2</v>
      </c>
      <c r="Z239" s="419">
        <v>0.10688113699878544</v>
      </c>
      <c r="AA239" s="417">
        <v>6.4573385999999997E-2</v>
      </c>
      <c r="AB239" s="418">
        <v>0.112799131705</v>
      </c>
      <c r="AC239" s="419">
        <v>4.4037136412564654E-2</v>
      </c>
      <c r="AD239" s="417">
        <v>3.843534E-3</v>
      </c>
      <c r="AE239" s="418">
        <v>9.6205447600000004E-3</v>
      </c>
      <c r="AF239" s="419">
        <v>2.0039502352463563E-3</v>
      </c>
      <c r="AG239" s="417">
        <v>0.2422131525</v>
      </c>
      <c r="AH239" s="418">
        <v>0.39114417799000001</v>
      </c>
      <c r="AI239" s="419">
        <v>0.10445395033631891</v>
      </c>
      <c r="AJ239" s="417">
        <v>2.50304854E-2</v>
      </c>
      <c r="AK239" s="418">
        <v>4.7075509840000002E-2</v>
      </c>
      <c r="AL239" s="419">
        <v>1.7347163314707911E-2</v>
      </c>
      <c r="AM239" s="417">
        <v>0.1661791098</v>
      </c>
      <c r="AN239" s="418">
        <v>0.30763617784000002</v>
      </c>
      <c r="AO239" s="419">
        <v>4.3683099322308565E-2</v>
      </c>
      <c r="AP239" s="425"/>
      <c r="AQ239" s="426"/>
      <c r="AR239" s="426"/>
      <c r="AS239" s="417">
        <v>0</v>
      </c>
      <c r="AT239" s="418">
        <v>0</v>
      </c>
      <c r="AU239" s="427"/>
    </row>
    <row r="240" spans="1:47" x14ac:dyDescent="0.2">
      <c r="A240" s="231">
        <v>1980</v>
      </c>
      <c r="B240" s="232">
        <v>36</v>
      </c>
      <c r="C240" s="417">
        <v>51.209683200000001</v>
      </c>
      <c r="D240" s="418">
        <v>103.63654974950001</v>
      </c>
      <c r="E240" s="419">
        <v>43.745102822787821</v>
      </c>
      <c r="F240" s="417">
        <v>8.8876312199999994</v>
      </c>
      <c r="G240" s="418">
        <v>14.148721609500001</v>
      </c>
      <c r="H240" s="419">
        <v>3.209236649579791</v>
      </c>
      <c r="I240" s="417">
        <v>5.9783817600000004</v>
      </c>
      <c r="J240" s="418">
        <v>5.5524181800000001</v>
      </c>
      <c r="K240" s="419">
        <v>6.9928070707322529</v>
      </c>
      <c r="L240" s="420"/>
      <c r="M240" s="421"/>
      <c r="N240" s="419">
        <v>3.7066074493837101E-3</v>
      </c>
      <c r="O240" s="417">
        <v>2.8051610000000001E-2</v>
      </c>
      <c r="P240" s="418">
        <v>5.1959819999999997E-2</v>
      </c>
      <c r="Q240" s="419">
        <v>0.11223219345787647</v>
      </c>
      <c r="R240" s="425"/>
      <c r="S240" s="426"/>
      <c r="T240" s="419">
        <v>570.04801585504458</v>
      </c>
      <c r="U240" s="417">
        <v>8.0179800911854102E-2</v>
      </c>
      <c r="V240" s="418">
        <v>9.498034751773049E-2</v>
      </c>
      <c r="W240" s="419">
        <v>0.10193042637454454</v>
      </c>
      <c r="X240" s="417">
        <v>2.6876440560621412E-2</v>
      </c>
      <c r="Y240" s="418">
        <v>3.0685664218169536E-2</v>
      </c>
      <c r="Z240" s="419">
        <v>0.10688113699878544</v>
      </c>
      <c r="AA240" s="417">
        <v>6.4573385999999997E-2</v>
      </c>
      <c r="AB240" s="418">
        <v>0.112799131705</v>
      </c>
      <c r="AC240" s="419">
        <v>4.4037136412564654E-2</v>
      </c>
      <c r="AD240" s="417">
        <v>3.843534E-3</v>
      </c>
      <c r="AE240" s="418">
        <v>9.6205447600000004E-3</v>
      </c>
      <c r="AF240" s="419">
        <v>2.0039502352463563E-3</v>
      </c>
      <c r="AG240" s="417">
        <v>0.2422131525</v>
      </c>
      <c r="AH240" s="418">
        <v>0.39114417799000001</v>
      </c>
      <c r="AI240" s="419">
        <v>0.10445395033631891</v>
      </c>
      <c r="AJ240" s="417">
        <v>2.50304854E-2</v>
      </c>
      <c r="AK240" s="418">
        <v>4.7075509840000002E-2</v>
      </c>
      <c r="AL240" s="419">
        <v>1.7347163314707911E-2</v>
      </c>
      <c r="AM240" s="417">
        <v>0.1661791098</v>
      </c>
      <c r="AN240" s="418">
        <v>0.30763617784000002</v>
      </c>
      <c r="AO240" s="419">
        <v>4.3683099322308565E-2</v>
      </c>
      <c r="AP240" s="425"/>
      <c r="AQ240" s="426"/>
      <c r="AR240" s="426"/>
      <c r="AS240" s="417">
        <v>0</v>
      </c>
      <c r="AT240" s="418">
        <v>0</v>
      </c>
      <c r="AU240" s="427"/>
    </row>
    <row r="241" spans="1:47" x14ac:dyDescent="0.2">
      <c r="A241" s="231">
        <v>1980</v>
      </c>
      <c r="B241" s="232">
        <v>37</v>
      </c>
      <c r="C241" s="417">
        <v>51.209683200000001</v>
      </c>
      <c r="D241" s="418">
        <v>103.63654974950001</v>
      </c>
      <c r="E241" s="419">
        <v>43.745102822787821</v>
      </c>
      <c r="F241" s="417">
        <v>8.8876312199999994</v>
      </c>
      <c r="G241" s="418">
        <v>14.148721609500001</v>
      </c>
      <c r="H241" s="419">
        <v>3.209236649579791</v>
      </c>
      <c r="I241" s="417">
        <v>5.9783817600000004</v>
      </c>
      <c r="J241" s="418">
        <v>5.5524181800000001</v>
      </c>
      <c r="K241" s="419">
        <v>6.9928070707322529</v>
      </c>
      <c r="L241" s="420"/>
      <c r="M241" s="421"/>
      <c r="N241" s="419">
        <v>3.7066074493837101E-3</v>
      </c>
      <c r="O241" s="417">
        <v>2.8051610000000001E-2</v>
      </c>
      <c r="P241" s="418">
        <v>5.1959819999999997E-2</v>
      </c>
      <c r="Q241" s="419">
        <v>0.11223219345787647</v>
      </c>
      <c r="R241" s="425"/>
      <c r="S241" s="426"/>
      <c r="T241" s="419">
        <v>570.04801585504458</v>
      </c>
      <c r="U241" s="417">
        <v>8.0179800911854102E-2</v>
      </c>
      <c r="V241" s="418">
        <v>9.498034751773049E-2</v>
      </c>
      <c r="W241" s="419">
        <v>0.10193042637454454</v>
      </c>
      <c r="X241" s="417">
        <v>2.6876440560621412E-2</v>
      </c>
      <c r="Y241" s="418">
        <v>3.0685664218169536E-2</v>
      </c>
      <c r="Z241" s="419">
        <v>0.10688113699878544</v>
      </c>
      <c r="AA241" s="417">
        <v>6.4573385999999997E-2</v>
      </c>
      <c r="AB241" s="418">
        <v>0.112799131705</v>
      </c>
      <c r="AC241" s="419">
        <v>4.4037136412564654E-2</v>
      </c>
      <c r="AD241" s="417">
        <v>3.843534E-3</v>
      </c>
      <c r="AE241" s="418">
        <v>9.6205447600000004E-3</v>
      </c>
      <c r="AF241" s="419">
        <v>2.0039502352463563E-3</v>
      </c>
      <c r="AG241" s="417">
        <v>0.2422131525</v>
      </c>
      <c r="AH241" s="418">
        <v>0.39114417799000001</v>
      </c>
      <c r="AI241" s="419">
        <v>0.10445395033631891</v>
      </c>
      <c r="AJ241" s="417">
        <v>2.50304854E-2</v>
      </c>
      <c r="AK241" s="418">
        <v>4.7075509840000002E-2</v>
      </c>
      <c r="AL241" s="419">
        <v>1.7347163314707911E-2</v>
      </c>
      <c r="AM241" s="417">
        <v>0.1661791098</v>
      </c>
      <c r="AN241" s="418">
        <v>0.30763617784000002</v>
      </c>
      <c r="AO241" s="419">
        <v>4.3683099322308565E-2</v>
      </c>
      <c r="AP241" s="425"/>
      <c r="AQ241" s="426"/>
      <c r="AR241" s="426"/>
      <c r="AS241" s="417">
        <v>0</v>
      </c>
      <c r="AT241" s="418">
        <v>0</v>
      </c>
      <c r="AU241" s="427"/>
    </row>
    <row r="242" spans="1:47" x14ac:dyDescent="0.2">
      <c r="A242" s="231">
        <v>1980</v>
      </c>
      <c r="B242" s="232">
        <v>38</v>
      </c>
      <c r="C242" s="417">
        <v>45.115730899200003</v>
      </c>
      <c r="D242" s="418">
        <v>91.30380032930951</v>
      </c>
      <c r="E242" s="419">
        <v>43.745102822787821</v>
      </c>
      <c r="F242" s="417">
        <v>7.9455423106799996</v>
      </c>
      <c r="G242" s="418">
        <v>12.648957118893001</v>
      </c>
      <c r="H242" s="419">
        <v>3.209236649579791</v>
      </c>
      <c r="I242" s="417">
        <v>4.6033539552000002</v>
      </c>
      <c r="J242" s="418">
        <v>4.2753619986000002</v>
      </c>
      <c r="K242" s="419">
        <v>6.9928070707322529</v>
      </c>
      <c r="L242" s="420"/>
      <c r="M242" s="421"/>
      <c r="N242" s="419">
        <v>3.7066074493837101E-3</v>
      </c>
      <c r="O242" s="417">
        <v>2.8051610000000001E-2</v>
      </c>
      <c r="P242" s="418">
        <v>5.1959819999999997E-2</v>
      </c>
      <c r="Q242" s="419">
        <v>0.11223219345787647</v>
      </c>
      <c r="R242" s="425"/>
      <c r="S242" s="426"/>
      <c r="T242" s="419">
        <v>570.04801585504458</v>
      </c>
      <c r="U242" s="417">
        <v>5.9493412276595742E-2</v>
      </c>
      <c r="V242" s="418">
        <v>7.0475417858156017E-2</v>
      </c>
      <c r="W242" s="419">
        <v>0.10193042637454454</v>
      </c>
      <c r="X242" s="417">
        <v>2.4027537861195544E-2</v>
      </c>
      <c r="Y242" s="418">
        <v>2.7432983811043567E-2</v>
      </c>
      <c r="Z242" s="419">
        <v>0.10688113699878544</v>
      </c>
      <c r="AA242" s="417">
        <v>5.7728607083999996E-2</v>
      </c>
      <c r="AB242" s="418">
        <v>0.10084242374427001</v>
      </c>
      <c r="AC242" s="419">
        <v>4.4037136412564654E-2</v>
      </c>
      <c r="AD242" s="417">
        <v>3.4361193960000002E-3</v>
      </c>
      <c r="AE242" s="418">
        <v>8.6007670154400005E-3</v>
      </c>
      <c r="AF242" s="419">
        <v>2.0039502352463563E-3</v>
      </c>
      <c r="AG242" s="417">
        <v>0.21653855833499999</v>
      </c>
      <c r="AH242" s="418">
        <v>0.34968289512306</v>
      </c>
      <c r="AI242" s="419">
        <v>0.10445395033631891</v>
      </c>
      <c r="AJ242" s="417">
        <v>2.2377253947600002E-2</v>
      </c>
      <c r="AK242" s="418">
        <v>4.208550579696E-2</v>
      </c>
      <c r="AL242" s="419">
        <v>1.7347163314707911E-2</v>
      </c>
      <c r="AM242" s="417">
        <v>0.14856412416120002</v>
      </c>
      <c r="AN242" s="418">
        <v>0.27502674298896002</v>
      </c>
      <c r="AO242" s="419">
        <v>4.3683099322308565E-2</v>
      </c>
      <c r="AP242" s="425"/>
      <c r="AQ242" s="426"/>
      <c r="AR242" s="426"/>
      <c r="AS242" s="417">
        <v>0</v>
      </c>
      <c r="AT242" s="418">
        <v>0</v>
      </c>
      <c r="AU242" s="427"/>
    </row>
    <row r="243" spans="1:47" x14ac:dyDescent="0.2">
      <c r="A243" s="231">
        <v>1980</v>
      </c>
      <c r="B243" s="232">
        <v>39</v>
      </c>
      <c r="C243" s="417">
        <v>45.115730899200003</v>
      </c>
      <c r="D243" s="418">
        <v>91.30380032930951</v>
      </c>
      <c r="E243" s="419">
        <v>43.745102822787821</v>
      </c>
      <c r="F243" s="417">
        <v>7.9455423106799996</v>
      </c>
      <c r="G243" s="418">
        <v>12.648957118893001</v>
      </c>
      <c r="H243" s="419">
        <v>3.209236649579791</v>
      </c>
      <c r="I243" s="417">
        <v>4.6033539552000002</v>
      </c>
      <c r="J243" s="418">
        <v>4.2753619986000002</v>
      </c>
      <c r="K243" s="419">
        <v>6.9928070707322529</v>
      </c>
      <c r="L243" s="420"/>
      <c r="M243" s="421"/>
      <c r="N243" s="419">
        <v>3.7066074493837101E-3</v>
      </c>
      <c r="O243" s="417">
        <v>2.8051610000000001E-2</v>
      </c>
      <c r="P243" s="418">
        <v>5.1959819999999997E-2</v>
      </c>
      <c r="Q243" s="419">
        <v>0.11223219345787647</v>
      </c>
      <c r="R243" s="425"/>
      <c r="S243" s="426"/>
      <c r="T243" s="419">
        <v>570.04801585504458</v>
      </c>
      <c r="U243" s="417">
        <v>5.9493412276595742E-2</v>
      </c>
      <c r="V243" s="418">
        <v>7.0475417858156017E-2</v>
      </c>
      <c r="W243" s="419">
        <v>0.10193042637454454</v>
      </c>
      <c r="X243" s="417">
        <v>2.4027537861195544E-2</v>
      </c>
      <c r="Y243" s="418">
        <v>2.7432983811043567E-2</v>
      </c>
      <c r="Z243" s="419">
        <v>0.10688113699878544</v>
      </c>
      <c r="AA243" s="417">
        <v>5.7728607083999996E-2</v>
      </c>
      <c r="AB243" s="418">
        <v>0.10084242374427001</v>
      </c>
      <c r="AC243" s="419">
        <v>4.4037136412564654E-2</v>
      </c>
      <c r="AD243" s="417">
        <v>3.4361193960000002E-3</v>
      </c>
      <c r="AE243" s="418">
        <v>8.6007670154400005E-3</v>
      </c>
      <c r="AF243" s="419">
        <v>2.0039502352463563E-3</v>
      </c>
      <c r="AG243" s="417">
        <v>0.21653855833499999</v>
      </c>
      <c r="AH243" s="418">
        <v>0.34968289512306</v>
      </c>
      <c r="AI243" s="419">
        <v>0.10445395033631891</v>
      </c>
      <c r="AJ243" s="417">
        <v>2.2377253947600002E-2</v>
      </c>
      <c r="AK243" s="418">
        <v>4.208550579696E-2</v>
      </c>
      <c r="AL243" s="419">
        <v>1.7347163314707911E-2</v>
      </c>
      <c r="AM243" s="417">
        <v>0.14856412416120002</v>
      </c>
      <c r="AN243" s="418">
        <v>0.27502674298896002</v>
      </c>
      <c r="AO243" s="419">
        <v>4.3683099322308565E-2</v>
      </c>
      <c r="AP243" s="425"/>
      <c r="AQ243" s="426"/>
      <c r="AR243" s="426"/>
      <c r="AS243" s="417">
        <v>0</v>
      </c>
      <c r="AT243" s="418">
        <v>0</v>
      </c>
      <c r="AU243" s="427"/>
    </row>
    <row r="244" spans="1:47" ht="13.5" thickBot="1" x14ac:dyDescent="0.25">
      <c r="A244" s="233">
        <v>1980</v>
      </c>
      <c r="B244" s="234">
        <v>40</v>
      </c>
      <c r="C244" s="428">
        <v>45.115730899200003</v>
      </c>
      <c r="D244" s="429">
        <v>91.30380032930951</v>
      </c>
      <c r="E244" s="430">
        <v>43.745102822787821</v>
      </c>
      <c r="F244" s="428">
        <v>7.9455423106799996</v>
      </c>
      <c r="G244" s="429">
        <v>12.648957118893001</v>
      </c>
      <c r="H244" s="430">
        <v>3.209236649579791</v>
      </c>
      <c r="I244" s="428">
        <v>4.6033539552000002</v>
      </c>
      <c r="J244" s="429">
        <v>4.2753619986000002</v>
      </c>
      <c r="K244" s="430">
        <v>6.9928070707322529</v>
      </c>
      <c r="L244" s="431"/>
      <c r="M244" s="432"/>
      <c r="N244" s="430">
        <v>3.7066074493837101E-3</v>
      </c>
      <c r="O244" s="428">
        <v>2.8051610000000001E-2</v>
      </c>
      <c r="P244" s="429">
        <v>5.1959819999999997E-2</v>
      </c>
      <c r="Q244" s="430">
        <v>0.11223219345787647</v>
      </c>
      <c r="R244" s="433"/>
      <c r="S244" s="434"/>
      <c r="T244" s="430">
        <v>570.04801585504458</v>
      </c>
      <c r="U244" s="428">
        <v>5.9493412276595742E-2</v>
      </c>
      <c r="V244" s="429">
        <v>7.0475417858156017E-2</v>
      </c>
      <c r="W244" s="430">
        <v>0.10193042637454454</v>
      </c>
      <c r="X244" s="428">
        <v>2.4027537861195544E-2</v>
      </c>
      <c r="Y244" s="429">
        <v>2.7432983811043567E-2</v>
      </c>
      <c r="Z244" s="430">
        <v>0.10688113699878544</v>
      </c>
      <c r="AA244" s="428">
        <v>5.7728607083999996E-2</v>
      </c>
      <c r="AB244" s="429">
        <v>0.10084242374427001</v>
      </c>
      <c r="AC244" s="430">
        <v>4.4037136412564654E-2</v>
      </c>
      <c r="AD244" s="428">
        <v>3.4361193960000002E-3</v>
      </c>
      <c r="AE244" s="429">
        <v>8.6007670154400005E-3</v>
      </c>
      <c r="AF244" s="430">
        <v>2.0039502352463563E-3</v>
      </c>
      <c r="AG244" s="428">
        <v>0.21653855833499999</v>
      </c>
      <c r="AH244" s="429">
        <v>0.34968289512306</v>
      </c>
      <c r="AI244" s="430">
        <v>0.10445395033631891</v>
      </c>
      <c r="AJ244" s="428">
        <v>2.2377253947600002E-2</v>
      </c>
      <c r="AK244" s="429">
        <v>4.208550579696E-2</v>
      </c>
      <c r="AL244" s="430">
        <v>1.7347163314707911E-2</v>
      </c>
      <c r="AM244" s="428">
        <v>0.14856412416120002</v>
      </c>
      <c r="AN244" s="429">
        <v>0.27502674298896002</v>
      </c>
      <c r="AO244" s="430">
        <v>4.3683099322308565E-2</v>
      </c>
      <c r="AP244" s="433"/>
      <c r="AQ244" s="434"/>
      <c r="AR244" s="434"/>
      <c r="AS244" s="428">
        <v>0</v>
      </c>
      <c r="AT244" s="429">
        <v>0</v>
      </c>
      <c r="AU244" s="435"/>
    </row>
    <row r="245" spans="1:47" x14ac:dyDescent="0.2">
      <c r="A245" s="229">
        <v>1981</v>
      </c>
      <c r="B245" s="230">
        <v>1</v>
      </c>
      <c r="C245" s="409">
        <v>17.296872109999999</v>
      </c>
      <c r="D245" s="410">
        <v>35.174410631000001</v>
      </c>
      <c r="E245" s="411">
        <v>13.249831503343515</v>
      </c>
      <c r="F245" s="409">
        <v>2.2344229699999998</v>
      </c>
      <c r="G245" s="410">
        <v>3.6470054205000002</v>
      </c>
      <c r="H245" s="411">
        <v>0.82488025579637891</v>
      </c>
      <c r="I245" s="409">
        <v>1.2004882800000001</v>
      </c>
      <c r="J245" s="410">
        <v>2.7050702344999999</v>
      </c>
      <c r="K245" s="411">
        <v>4.631388532627585</v>
      </c>
      <c r="L245" s="412"/>
      <c r="M245" s="413"/>
      <c r="N245" s="411">
        <v>0.12435439250476811</v>
      </c>
      <c r="O245" s="409">
        <v>3.5482560000000003E-2</v>
      </c>
      <c r="P245" s="410">
        <v>8.3778476500000004E-2</v>
      </c>
      <c r="Q245" s="411">
        <v>2.4556601517375289E-2</v>
      </c>
      <c r="R245" s="414"/>
      <c r="S245" s="415"/>
      <c r="T245" s="411">
        <v>545.11338914613191</v>
      </c>
      <c r="U245" s="409">
        <v>4.7443415231340769E-2</v>
      </c>
      <c r="V245" s="410">
        <v>8.7901509878419451E-2</v>
      </c>
      <c r="W245" s="411">
        <v>6.845945794622009E-2</v>
      </c>
      <c r="X245" s="409">
        <v>3.3697994596420131E-2</v>
      </c>
      <c r="Y245" s="410">
        <v>3.6455973995271868E-2</v>
      </c>
      <c r="Z245" s="411">
        <v>2.9226080477215623E-2</v>
      </c>
      <c r="AA245" s="409">
        <v>5.5320166E-3</v>
      </c>
      <c r="AB245" s="410">
        <v>2.0010944924999999E-2</v>
      </c>
      <c r="AC245" s="411">
        <v>5.7446014771161298E-3</v>
      </c>
      <c r="AD245" s="409">
        <v>4.354952E-4</v>
      </c>
      <c r="AE245" s="410">
        <v>2.4556499649999999E-3</v>
      </c>
      <c r="AF245" s="411">
        <v>5.1509771023714726E-4</v>
      </c>
      <c r="AG245" s="409">
        <v>4.2630506800000002E-2</v>
      </c>
      <c r="AH245" s="410">
        <v>8.1446343099999999E-2</v>
      </c>
      <c r="AI245" s="411">
        <v>4.2656653965754104E-2</v>
      </c>
      <c r="AJ245" s="409">
        <v>3.5252539999999998E-3</v>
      </c>
      <c r="AK245" s="410">
        <v>8.3404102000000004E-3</v>
      </c>
      <c r="AL245" s="411">
        <v>4.6789811962989532E-3</v>
      </c>
      <c r="AM245" s="409">
        <v>9.5276933000000008E-3</v>
      </c>
      <c r="AN245" s="410">
        <v>5.5743057030000001E-2</v>
      </c>
      <c r="AO245" s="411">
        <v>8.8062687364920487E-3</v>
      </c>
      <c r="AP245" s="414"/>
      <c r="AQ245" s="415"/>
      <c r="AR245" s="415"/>
      <c r="AS245" s="409">
        <v>7.8564153499999997E-2</v>
      </c>
      <c r="AT245" s="410">
        <v>0.11850801993</v>
      </c>
      <c r="AU245" s="416"/>
    </row>
    <row r="246" spans="1:47" x14ac:dyDescent="0.2">
      <c r="A246" s="231">
        <v>1981</v>
      </c>
      <c r="B246" s="232">
        <v>2</v>
      </c>
      <c r="C246" s="417">
        <v>22.52834786</v>
      </c>
      <c r="D246" s="418">
        <v>38.725571561000002</v>
      </c>
      <c r="E246" s="419">
        <v>13.28098012373844</v>
      </c>
      <c r="F246" s="417">
        <v>2.4986325699999998</v>
      </c>
      <c r="G246" s="418">
        <v>3.9215639910000002</v>
      </c>
      <c r="H246" s="419">
        <v>0.82751815498906534</v>
      </c>
      <c r="I246" s="417">
        <v>1.2917139500000001</v>
      </c>
      <c r="J246" s="418">
        <v>2.7330127184999999</v>
      </c>
      <c r="K246" s="419">
        <v>4.6428905890541978</v>
      </c>
      <c r="L246" s="420"/>
      <c r="M246" s="421"/>
      <c r="N246" s="419">
        <v>0.12456100149817376</v>
      </c>
      <c r="O246" s="417">
        <v>3.533232E-2</v>
      </c>
      <c r="P246" s="418">
        <v>8.4403539000000097E-2</v>
      </c>
      <c r="Q246" s="419">
        <v>2.4619679184476093E-2</v>
      </c>
      <c r="R246" s="422"/>
      <c r="S246" s="423"/>
      <c r="T246" s="419">
        <v>545.14028603344423</v>
      </c>
      <c r="U246" s="417">
        <v>4.7443415231340769E-2</v>
      </c>
      <c r="V246" s="418">
        <v>8.7901509878419451E-2</v>
      </c>
      <c r="W246" s="419">
        <v>6.7630252505792687E-2</v>
      </c>
      <c r="X246" s="417">
        <v>3.3697994596420131E-2</v>
      </c>
      <c r="Y246" s="418">
        <v>3.6455973995271868E-2</v>
      </c>
      <c r="Z246" s="419">
        <v>2.9331081698238198E-2</v>
      </c>
      <c r="AA246" s="417">
        <v>7.6463707999999998E-3</v>
      </c>
      <c r="AB246" s="418">
        <v>2.2630302000000001E-2</v>
      </c>
      <c r="AC246" s="419">
        <v>5.7518258506886666E-3</v>
      </c>
      <c r="AD246" s="417">
        <v>5.7104729999999998E-4</v>
      </c>
      <c r="AE246" s="418">
        <v>2.7019322099999998E-3</v>
      </c>
      <c r="AF246" s="419">
        <v>5.1674357186876963E-4</v>
      </c>
      <c r="AG246" s="417">
        <v>5.3330672799999999E-2</v>
      </c>
      <c r="AH246" s="418">
        <v>9.004122178E-2</v>
      </c>
      <c r="AI246" s="419">
        <v>4.2756170596529322E-2</v>
      </c>
      <c r="AJ246" s="417">
        <v>5.2871895E-3</v>
      </c>
      <c r="AK246" s="418">
        <v>9.3789913799999999E-3</v>
      </c>
      <c r="AL246" s="419">
        <v>4.6908195755769339E-3</v>
      </c>
      <c r="AM246" s="417">
        <v>1.29413168E-2</v>
      </c>
      <c r="AN246" s="418">
        <v>6.2806528230000006E-2</v>
      </c>
      <c r="AO246" s="419">
        <v>8.8318947015883584E-3</v>
      </c>
      <c r="AP246" s="422"/>
      <c r="AQ246" s="423"/>
      <c r="AR246" s="423"/>
      <c r="AS246" s="417">
        <v>8.4791252799999994E-2</v>
      </c>
      <c r="AT246" s="418">
        <v>0.12500723959999999</v>
      </c>
      <c r="AU246" s="424"/>
    </row>
    <row r="247" spans="1:47" x14ac:dyDescent="0.2">
      <c r="A247" s="231">
        <v>1981</v>
      </c>
      <c r="B247" s="232">
        <v>3</v>
      </c>
      <c r="C247" s="417">
        <v>25.396268339999999</v>
      </c>
      <c r="D247" s="418">
        <v>39.942667577000002</v>
      </c>
      <c r="E247" s="419">
        <v>20.167152993809346</v>
      </c>
      <c r="F247" s="417">
        <v>2.7048393499999999</v>
      </c>
      <c r="G247" s="418">
        <v>4.1290719784999999</v>
      </c>
      <c r="H247" s="419">
        <v>1.2306084133557256</v>
      </c>
      <c r="I247" s="417">
        <v>1.4108440200000001</v>
      </c>
      <c r="J247" s="418">
        <v>2.6262362515</v>
      </c>
      <c r="K247" s="419">
        <v>5.1571977172755208</v>
      </c>
      <c r="L247" s="420"/>
      <c r="M247" s="421"/>
      <c r="N247" s="419">
        <v>0.12841554431575247</v>
      </c>
      <c r="O247" s="417">
        <v>3.5282540000000001E-2</v>
      </c>
      <c r="P247" s="418">
        <v>8.2979488000000004E-2</v>
      </c>
      <c r="Q247" s="419">
        <v>2.8186626589386775E-2</v>
      </c>
      <c r="R247" s="422"/>
      <c r="S247" s="423"/>
      <c r="T247" s="419">
        <v>545.60766929342651</v>
      </c>
      <c r="U247" s="417">
        <v>4.7443415231340769E-2</v>
      </c>
      <c r="V247" s="418">
        <v>8.7901509878419451E-2</v>
      </c>
      <c r="W247" s="419">
        <v>0.1014600407255276</v>
      </c>
      <c r="X247" s="417">
        <v>3.3697994596420131E-2</v>
      </c>
      <c r="Y247" s="418">
        <v>3.6455973995271868E-2</v>
      </c>
      <c r="Z247" s="419">
        <v>6.0937258928487802E-2</v>
      </c>
      <c r="AA247" s="417">
        <v>8.9647567999999993E-3</v>
      </c>
      <c r="AB247" s="418">
        <v>2.5966090705E-2</v>
      </c>
      <c r="AC247" s="419">
        <v>8.5867917580838594E-3</v>
      </c>
      <c r="AD247" s="417">
        <v>6.6356650000000004E-4</v>
      </c>
      <c r="AE247" s="418">
        <v>3.0146987600000001E-3</v>
      </c>
      <c r="AF247" s="419">
        <v>7.6845400731403275E-4</v>
      </c>
      <c r="AG247" s="417">
        <v>6.0223678000000003E-2</v>
      </c>
      <c r="AH247" s="418">
        <v>0.10109599707</v>
      </c>
      <c r="AI247" s="419">
        <v>6.3288901825452021E-2</v>
      </c>
      <c r="AJ247" s="417">
        <v>6.8957361999999996E-3</v>
      </c>
      <c r="AK247" s="418">
        <v>1.0734743979999999E-2</v>
      </c>
      <c r="AL247" s="419">
        <v>6.9417487922086183E-3</v>
      </c>
      <c r="AM247" s="417">
        <v>1.4904786600000001E-2</v>
      </c>
      <c r="AN247" s="418">
        <v>7.1780489145000001E-2</v>
      </c>
      <c r="AO247" s="419">
        <v>1.3079390329683548E-2</v>
      </c>
      <c r="AP247" s="422"/>
      <c r="AQ247" s="423"/>
      <c r="AR247" s="423"/>
      <c r="AS247" s="417">
        <v>9.1469957099999999E-2</v>
      </c>
      <c r="AT247" s="418">
        <v>0.13381821500499999</v>
      </c>
      <c r="AU247" s="424"/>
    </row>
    <row r="248" spans="1:47" x14ac:dyDescent="0.2">
      <c r="A248" s="231">
        <v>1981</v>
      </c>
      <c r="B248" s="232">
        <v>4</v>
      </c>
      <c r="C248" s="417">
        <v>29.82288878</v>
      </c>
      <c r="D248" s="418">
        <v>43.373240463000002</v>
      </c>
      <c r="E248" s="419">
        <v>13.342235376075699</v>
      </c>
      <c r="F248" s="417">
        <v>2.97768576</v>
      </c>
      <c r="G248" s="418">
        <v>4.4154557939999997</v>
      </c>
      <c r="H248" s="419">
        <v>0.83279829378236414</v>
      </c>
      <c r="I248" s="417">
        <v>1.5284968699999999</v>
      </c>
      <c r="J248" s="418">
        <v>2.5435684429999998</v>
      </c>
      <c r="K248" s="419">
        <v>4.6479760779985204</v>
      </c>
      <c r="L248" s="420"/>
      <c r="M248" s="421"/>
      <c r="N248" s="419">
        <v>0.12457492935109446</v>
      </c>
      <c r="O248" s="417">
        <v>3.5432329999999998E-2</v>
      </c>
      <c r="P248" s="418">
        <v>8.3698468499999998E-2</v>
      </c>
      <c r="Q248" s="419">
        <v>2.4658393875780657E-2</v>
      </c>
      <c r="R248" s="422"/>
      <c r="S248" s="423"/>
      <c r="T248" s="419">
        <v>546.08167259466143</v>
      </c>
      <c r="U248" s="417">
        <v>4.7443415231340769E-2</v>
      </c>
      <c r="V248" s="418">
        <v>8.7901509878419451E-2</v>
      </c>
      <c r="W248" s="419">
        <v>6.8284165491402399E-2</v>
      </c>
      <c r="X248" s="417">
        <v>3.3697994596420131E-2</v>
      </c>
      <c r="Y248" s="418">
        <v>3.6455973995271868E-2</v>
      </c>
      <c r="Z248" s="419">
        <v>2.9765504175070914E-2</v>
      </c>
      <c r="AA248" s="417">
        <v>1.08371509E-2</v>
      </c>
      <c r="AB248" s="418">
        <v>2.9493464535E-2</v>
      </c>
      <c r="AC248" s="419">
        <v>5.7538981484930897E-3</v>
      </c>
      <c r="AD248" s="417">
        <v>8.0926299999999995E-4</v>
      </c>
      <c r="AE248" s="418">
        <v>3.332751135E-3</v>
      </c>
      <c r="AF248" s="419">
        <v>5.20040601167636E-4</v>
      </c>
      <c r="AG248" s="417">
        <v>6.9926237399999994E-2</v>
      </c>
      <c r="AH248" s="418">
        <v>0.11289138874</v>
      </c>
      <c r="AI248" s="419">
        <v>4.2912788649341949E-2</v>
      </c>
      <c r="AJ248" s="417">
        <v>9.1481193999999998E-3</v>
      </c>
      <c r="AK248" s="418">
        <v>1.216408452E-2</v>
      </c>
      <c r="AL248" s="419">
        <v>4.7108953864002856E-3</v>
      </c>
      <c r="AM248" s="417">
        <v>1.7742804599999999E-2</v>
      </c>
      <c r="AN248" s="418">
        <v>8.1232082164999997E-2</v>
      </c>
      <c r="AO248" s="419">
        <v>8.8801379769133746E-3</v>
      </c>
      <c r="AP248" s="422"/>
      <c r="AQ248" s="423"/>
      <c r="AR248" s="423"/>
      <c r="AS248" s="417">
        <v>0.10074890190000001</v>
      </c>
      <c r="AT248" s="418">
        <v>0.14367334925</v>
      </c>
      <c r="AU248" s="424"/>
    </row>
    <row r="249" spans="1:47" x14ac:dyDescent="0.2">
      <c r="A249" s="231">
        <v>1981</v>
      </c>
      <c r="B249" s="232">
        <v>5</v>
      </c>
      <c r="C249" s="417">
        <v>33.504392840000001</v>
      </c>
      <c r="D249" s="418">
        <v>46.735071273499997</v>
      </c>
      <c r="E249" s="419">
        <v>13.925095943831913</v>
      </c>
      <c r="F249" s="417">
        <v>3.26329555</v>
      </c>
      <c r="G249" s="418">
        <v>4.7350103765</v>
      </c>
      <c r="H249" s="419">
        <v>0.85130901553654348</v>
      </c>
      <c r="I249" s="417">
        <v>1.6385043100000001</v>
      </c>
      <c r="J249" s="418">
        <v>2.507389673</v>
      </c>
      <c r="K249" s="419">
        <v>4.6854137201376256</v>
      </c>
      <c r="L249" s="420"/>
      <c r="M249" s="421"/>
      <c r="N249" s="419">
        <v>0.12461297365000236</v>
      </c>
      <c r="O249" s="417">
        <v>3.5182529999999997E-2</v>
      </c>
      <c r="P249" s="418">
        <v>8.0670296500000002E-2</v>
      </c>
      <c r="Q249" s="419">
        <v>3.5340825197778973E-2</v>
      </c>
      <c r="R249" s="422"/>
      <c r="S249" s="423"/>
      <c r="T249" s="419">
        <v>546.48959234890742</v>
      </c>
      <c r="U249" s="417">
        <v>4.7443415231340769E-2</v>
      </c>
      <c r="V249" s="418">
        <v>8.7901509878419451E-2</v>
      </c>
      <c r="W249" s="419">
        <v>6.9580967921416562E-2</v>
      </c>
      <c r="X249" s="417">
        <v>3.3697994596420131E-2</v>
      </c>
      <c r="Y249" s="418">
        <v>3.6455973995271868E-2</v>
      </c>
      <c r="Z249" s="419">
        <v>3.0006262521925068E-2</v>
      </c>
      <c r="AA249" s="417">
        <v>1.27034308E-2</v>
      </c>
      <c r="AB249" s="418">
        <v>3.2844279424999998E-2</v>
      </c>
      <c r="AC249" s="419">
        <v>5.8596993615221684E-3</v>
      </c>
      <c r="AD249" s="417">
        <v>9.5125159999999995E-4</v>
      </c>
      <c r="AE249" s="418">
        <v>3.6337551250000002E-3</v>
      </c>
      <c r="AF249" s="419">
        <v>5.3160104367048653E-4</v>
      </c>
      <c r="AG249" s="417">
        <v>7.9819638600000006E-2</v>
      </c>
      <c r="AH249" s="418">
        <v>0.12429189676500001</v>
      </c>
      <c r="AI249" s="419">
        <v>4.3787736185650093E-2</v>
      </c>
      <c r="AJ249" s="417">
        <v>1.1672584499999999E-2</v>
      </c>
      <c r="AK249" s="418">
        <v>1.3535593185E-2</v>
      </c>
      <c r="AL249" s="419">
        <v>4.8088139257529364E-3</v>
      </c>
      <c r="AM249" s="417">
        <v>2.04627634E-2</v>
      </c>
      <c r="AN249" s="418">
        <v>9.0204946004999995E-2</v>
      </c>
      <c r="AO249" s="419">
        <v>9.0716722929562853E-3</v>
      </c>
      <c r="AP249" s="422"/>
      <c r="AQ249" s="423"/>
      <c r="AR249" s="423"/>
      <c r="AS249" s="417">
        <v>0.1116191077</v>
      </c>
      <c r="AT249" s="418">
        <v>0.153900961945</v>
      </c>
      <c r="AU249" s="424"/>
    </row>
    <row r="250" spans="1:47" x14ac:dyDescent="0.2">
      <c r="A250" s="231">
        <v>1981</v>
      </c>
      <c r="B250" s="232">
        <v>6</v>
      </c>
      <c r="C250" s="417">
        <v>37.119996129999997</v>
      </c>
      <c r="D250" s="418">
        <v>49.860534748500001</v>
      </c>
      <c r="E250" s="419">
        <v>13.98482349984017</v>
      </c>
      <c r="F250" s="417">
        <v>3.5510572300000001</v>
      </c>
      <c r="G250" s="418">
        <v>5.0807687885000004</v>
      </c>
      <c r="H250" s="419">
        <v>0.85549518194274099</v>
      </c>
      <c r="I250" s="417">
        <v>1.72550757</v>
      </c>
      <c r="J250" s="418">
        <v>2.5356152074999998</v>
      </c>
      <c r="K250" s="419">
        <v>4.6925965278303892</v>
      </c>
      <c r="L250" s="420"/>
      <c r="M250" s="421"/>
      <c r="N250" s="419">
        <v>0.12468093519455996</v>
      </c>
      <c r="O250" s="417">
        <v>3.4945329999999997E-2</v>
      </c>
      <c r="P250" s="418">
        <v>7.7138903999999994E-2</v>
      </c>
      <c r="Q250" s="419">
        <v>3.5403980671338736E-2</v>
      </c>
      <c r="R250" s="422"/>
      <c r="S250" s="423"/>
      <c r="T250" s="419">
        <v>547.28281955062732</v>
      </c>
      <c r="U250" s="417">
        <v>4.7443415231340769E-2</v>
      </c>
      <c r="V250" s="418">
        <v>8.7901509878419451E-2</v>
      </c>
      <c r="W250" s="419">
        <v>6.9734980940404798E-2</v>
      </c>
      <c r="X250" s="417">
        <v>3.3697994596420131E-2</v>
      </c>
      <c r="Y250" s="418">
        <v>3.6455973995271868E-2</v>
      </c>
      <c r="Z250" s="419">
        <v>3.0280887880012562E-2</v>
      </c>
      <c r="AA250" s="417">
        <v>1.44360072E-2</v>
      </c>
      <c r="AB250" s="418">
        <v>3.6027572005000001E-2</v>
      </c>
      <c r="AC250" s="419">
        <v>5.8669539288676489E-3</v>
      </c>
      <c r="AD250" s="417">
        <v>1.0852961E-3</v>
      </c>
      <c r="AE250" s="418">
        <v>3.9184254599999996E-3</v>
      </c>
      <c r="AF250" s="419">
        <v>5.3421363081416215E-4</v>
      </c>
      <c r="AG250" s="417">
        <v>8.9293958800000003E-2</v>
      </c>
      <c r="AH250" s="418">
        <v>0.13537813765500001</v>
      </c>
      <c r="AI250" s="419">
        <v>4.3930834158286879E-2</v>
      </c>
      <c r="AJ250" s="417">
        <v>1.4321629000000001E-2</v>
      </c>
      <c r="AK250" s="418">
        <v>1.4850138820000001E-2</v>
      </c>
      <c r="AL250" s="419">
        <v>4.8263430924281219E-3</v>
      </c>
      <c r="AM250" s="417">
        <v>2.2883182700000001E-2</v>
      </c>
      <c r="AN250" s="418">
        <v>9.8720788655000002E-2</v>
      </c>
      <c r="AO250" s="419">
        <v>9.1112810272889477E-3</v>
      </c>
      <c r="AP250" s="422"/>
      <c r="AQ250" s="423"/>
      <c r="AR250" s="423"/>
      <c r="AS250" s="417">
        <v>0.1238902124</v>
      </c>
      <c r="AT250" s="418">
        <v>0.16473759645</v>
      </c>
      <c r="AU250" s="424"/>
    </row>
    <row r="251" spans="1:47" x14ac:dyDescent="0.2">
      <c r="A251" s="231">
        <v>1981</v>
      </c>
      <c r="B251" s="232">
        <v>7</v>
      </c>
      <c r="C251" s="417">
        <v>40.402067379999998</v>
      </c>
      <c r="D251" s="418">
        <v>52.885692163500003</v>
      </c>
      <c r="E251" s="419">
        <v>28.22906392597152</v>
      </c>
      <c r="F251" s="417">
        <v>3.8643523399999999</v>
      </c>
      <c r="G251" s="418">
        <v>5.4570644565000004</v>
      </c>
      <c r="H251" s="419">
        <v>2.295841406061756</v>
      </c>
      <c r="I251" s="417">
        <v>1.80874712</v>
      </c>
      <c r="J251" s="418">
        <v>2.5628821835000002</v>
      </c>
      <c r="K251" s="419">
        <v>6.4039095048121757</v>
      </c>
      <c r="L251" s="420"/>
      <c r="M251" s="421"/>
      <c r="N251" s="419">
        <v>0.12471651670622193</v>
      </c>
      <c r="O251" s="417">
        <v>3.4658349999999997E-2</v>
      </c>
      <c r="P251" s="418">
        <v>7.5098700000000004E-2</v>
      </c>
      <c r="Q251" s="419">
        <v>3.8933266964064316E-2</v>
      </c>
      <c r="R251" s="422"/>
      <c r="S251" s="423"/>
      <c r="T251" s="419">
        <v>547.98039640594811</v>
      </c>
      <c r="U251" s="417">
        <v>4.7443415231340769E-2</v>
      </c>
      <c r="V251" s="418">
        <v>8.7901509878419451E-2</v>
      </c>
      <c r="W251" s="419">
        <v>6.3125970768637268E-2</v>
      </c>
      <c r="X251" s="417">
        <v>3.3697994596420131E-2</v>
      </c>
      <c r="Y251" s="418">
        <v>3.6455973995271868E-2</v>
      </c>
      <c r="Z251" s="419">
        <v>3.0602317884515267E-2</v>
      </c>
      <c r="AA251" s="417">
        <v>1.60574957E-2</v>
      </c>
      <c r="AB251" s="418">
        <v>3.9066285950000001E-2</v>
      </c>
      <c r="AC251" s="419">
        <v>1.566168631529272E-2</v>
      </c>
      <c r="AD251" s="417">
        <v>1.2129287000000001E-3</v>
      </c>
      <c r="AE251" s="418">
        <v>4.189181365E-3</v>
      </c>
      <c r="AF251" s="419">
        <v>1.4336403795807435E-3</v>
      </c>
      <c r="AG251" s="417">
        <v>9.8532555100000002E-2</v>
      </c>
      <c r="AH251" s="418">
        <v>0.14629771467</v>
      </c>
      <c r="AI251" s="419">
        <v>0.11783810813881339</v>
      </c>
      <c r="AJ251" s="417">
        <v>1.7083142999999999E-2</v>
      </c>
      <c r="AK251" s="418">
        <v>1.6117092659999999E-2</v>
      </c>
      <c r="AL251" s="419">
        <v>1.2952768277716671E-2</v>
      </c>
      <c r="AM251" s="417">
        <v>2.505158E-2</v>
      </c>
      <c r="AN251" s="418">
        <v>0.106842662605</v>
      </c>
      <c r="AO251" s="419">
        <v>2.4467817123580975E-2</v>
      </c>
      <c r="AP251" s="422"/>
      <c r="AQ251" s="423"/>
      <c r="AR251" s="423"/>
      <c r="AS251" s="417">
        <v>0.1378121159</v>
      </c>
      <c r="AT251" s="418">
        <v>0.17654200033</v>
      </c>
      <c r="AU251" s="424"/>
    </row>
    <row r="252" spans="1:47" x14ac:dyDescent="0.2">
      <c r="A252" s="231">
        <v>1981</v>
      </c>
      <c r="B252" s="232">
        <v>8</v>
      </c>
      <c r="C252" s="417">
        <v>43.608129409999997</v>
      </c>
      <c r="D252" s="418">
        <v>55.751415400500001</v>
      </c>
      <c r="E252" s="419">
        <v>26.265144263601389</v>
      </c>
      <c r="F252" s="417">
        <v>4.2132133400000003</v>
      </c>
      <c r="G252" s="418">
        <v>5.8676169685000001</v>
      </c>
      <c r="H252" s="419">
        <v>2.3535576335875072</v>
      </c>
      <c r="I252" s="417">
        <v>1.8890471600000001</v>
      </c>
      <c r="J252" s="418">
        <v>2.5892819045</v>
      </c>
      <c r="K252" s="419">
        <v>6.0016375916858342</v>
      </c>
      <c r="L252" s="420"/>
      <c r="M252" s="421"/>
      <c r="N252" s="419">
        <v>8.2665383152423874E-2</v>
      </c>
      <c r="O252" s="417">
        <v>3.457139E-2</v>
      </c>
      <c r="P252" s="418">
        <v>7.5063642E-2</v>
      </c>
      <c r="Q252" s="419">
        <v>3.939066485844582E-2</v>
      </c>
      <c r="R252" s="422"/>
      <c r="S252" s="423"/>
      <c r="T252" s="419">
        <v>549.13853496078161</v>
      </c>
      <c r="U252" s="417">
        <v>4.7443415231340769E-2</v>
      </c>
      <c r="V252" s="418">
        <v>8.7901509878419451E-2</v>
      </c>
      <c r="W252" s="419">
        <v>6.7158071098165906E-2</v>
      </c>
      <c r="X252" s="417">
        <v>3.3697994596420131E-2</v>
      </c>
      <c r="Y252" s="418">
        <v>3.6455973995271868E-2</v>
      </c>
      <c r="Z252" s="419">
        <v>3.8190201000672663E-2</v>
      </c>
      <c r="AA252" s="417">
        <v>1.7582498299999999E-2</v>
      </c>
      <c r="AB252" s="418">
        <v>4.1967596045E-2</v>
      </c>
      <c r="AC252" s="419">
        <v>1.918262910431575E-2</v>
      </c>
      <c r="AD252" s="417">
        <v>1.3355922000000001E-3</v>
      </c>
      <c r="AE252" s="418">
        <v>4.4466318949999998E-3</v>
      </c>
      <c r="AF252" s="419">
        <v>1.4696511479531155E-3</v>
      </c>
      <c r="AG252" s="417">
        <v>0.1076974424</v>
      </c>
      <c r="AH252" s="418">
        <v>0.15716574459499999</v>
      </c>
      <c r="AI252" s="419">
        <v>0.10574363929720154</v>
      </c>
      <c r="AJ252" s="417">
        <v>1.9944594100000001E-2</v>
      </c>
      <c r="AK252" s="418">
        <v>1.7337849395E-2</v>
      </c>
      <c r="AL252" s="419">
        <v>1.3341612455634706E-2</v>
      </c>
      <c r="AM252" s="417">
        <v>2.7003019499999999E-2</v>
      </c>
      <c r="AN252" s="418">
        <v>0.114589158405</v>
      </c>
      <c r="AO252" s="419">
        <v>2.805729676871101E-2</v>
      </c>
      <c r="AP252" s="422"/>
      <c r="AQ252" s="423"/>
      <c r="AR252" s="423"/>
      <c r="AS252" s="417">
        <v>0.15373108969999999</v>
      </c>
      <c r="AT252" s="418">
        <v>0.18973706385</v>
      </c>
      <c r="AU252" s="424"/>
    </row>
    <row r="253" spans="1:47" x14ac:dyDescent="0.2">
      <c r="A253" s="231">
        <v>1981</v>
      </c>
      <c r="B253" s="232">
        <v>9</v>
      </c>
      <c r="C253" s="417">
        <v>37.21411226</v>
      </c>
      <c r="D253" s="418">
        <v>48.607936238500002</v>
      </c>
      <c r="E253" s="419">
        <v>27.480681454861216</v>
      </c>
      <c r="F253" s="417">
        <v>3.3627542699999999</v>
      </c>
      <c r="G253" s="418">
        <v>4.9845206910000002</v>
      </c>
      <c r="H253" s="419">
        <v>2.3671370178209146</v>
      </c>
      <c r="I253" s="417">
        <v>1.9692917299999999</v>
      </c>
      <c r="J253" s="418">
        <v>2.6591806650000001</v>
      </c>
      <c r="K253" s="419">
        <v>6.0704946738081169</v>
      </c>
      <c r="L253" s="420"/>
      <c r="M253" s="421"/>
      <c r="N253" s="419">
        <v>8.2664957564360916E-2</v>
      </c>
      <c r="O253" s="417">
        <v>2.711218E-2</v>
      </c>
      <c r="P253" s="418">
        <v>6.5752950000000004E-2</v>
      </c>
      <c r="Q253" s="419">
        <v>4.3453339090181439E-2</v>
      </c>
      <c r="R253" s="422"/>
      <c r="S253" s="423"/>
      <c r="T253" s="419">
        <v>549.35412274492649</v>
      </c>
      <c r="U253" s="417">
        <v>4.7443415231340769E-2</v>
      </c>
      <c r="V253" s="418">
        <v>8.7901509878419451E-2</v>
      </c>
      <c r="W253" s="419">
        <v>6.8169021698201465E-2</v>
      </c>
      <c r="X253" s="417">
        <v>3.3697994596420131E-2</v>
      </c>
      <c r="Y253" s="418">
        <v>3.6455973995271868E-2</v>
      </c>
      <c r="Z253" s="419">
        <v>3.8890397610185465E-2</v>
      </c>
      <c r="AA253" s="417">
        <v>1.69755961E-2</v>
      </c>
      <c r="AB253" s="418">
        <v>3.8820134654999998E-2</v>
      </c>
      <c r="AC253" s="419">
        <v>1.925241423299779E-2</v>
      </c>
      <c r="AD253" s="417">
        <v>1.2460913000000001E-3</v>
      </c>
      <c r="AE253" s="418">
        <v>4.3321979049999997E-3</v>
      </c>
      <c r="AF253" s="419">
        <v>1.4781313998626173E-3</v>
      </c>
      <c r="AG253" s="417">
        <v>9.8810588500000004E-2</v>
      </c>
      <c r="AH253" s="418">
        <v>0.14085746892000001</v>
      </c>
      <c r="AI253" s="419">
        <v>0.10603959328423776</v>
      </c>
      <c r="AJ253" s="417">
        <v>2.0757509399999999E-2</v>
      </c>
      <c r="AK253" s="418">
        <v>1.6332792095E-2</v>
      </c>
      <c r="AL253" s="419">
        <v>1.3379485723185904E-2</v>
      </c>
      <c r="AM253" s="417">
        <v>2.5605547100000001E-2</v>
      </c>
      <c r="AN253" s="418">
        <v>0.106551089965</v>
      </c>
      <c r="AO253" s="419">
        <v>2.8229287608428247E-2</v>
      </c>
      <c r="AP253" s="422"/>
      <c r="AQ253" s="423"/>
      <c r="AR253" s="423"/>
      <c r="AS253" s="417">
        <v>0.12677295220000001</v>
      </c>
      <c r="AT253" s="418">
        <v>0.15786462139499999</v>
      </c>
      <c r="AU253" s="424"/>
    </row>
    <row r="254" spans="1:47" x14ac:dyDescent="0.2">
      <c r="A254" s="231">
        <v>1981</v>
      </c>
      <c r="B254" s="232">
        <v>10</v>
      </c>
      <c r="C254" s="417">
        <v>39.378127210000002</v>
      </c>
      <c r="D254" s="418">
        <v>51.031907730999997</v>
      </c>
      <c r="E254" s="419">
        <v>27.724895538468264</v>
      </c>
      <c r="F254" s="417">
        <v>3.6680404700000002</v>
      </c>
      <c r="G254" s="418">
        <v>5.3666153860000003</v>
      </c>
      <c r="H254" s="419">
        <v>2.3828523102237074</v>
      </c>
      <c r="I254" s="417">
        <v>2.0422820100000001</v>
      </c>
      <c r="J254" s="418">
        <v>2.6876296320000002</v>
      </c>
      <c r="K254" s="419">
        <v>6.0855149109867357</v>
      </c>
      <c r="L254" s="420"/>
      <c r="M254" s="421"/>
      <c r="N254" s="419">
        <v>8.2672290981397556E-2</v>
      </c>
      <c r="O254" s="417">
        <v>2.6877950000000001E-2</v>
      </c>
      <c r="P254" s="418">
        <v>6.5652940000000007E-2</v>
      </c>
      <c r="Q254" s="419">
        <v>4.3582908322496894E-2</v>
      </c>
      <c r="R254" s="422"/>
      <c r="S254" s="423"/>
      <c r="T254" s="419">
        <v>549.32534020260789</v>
      </c>
      <c r="U254" s="417">
        <v>4.7443415231340769E-2</v>
      </c>
      <c r="V254" s="418">
        <v>8.7901509878419451E-2</v>
      </c>
      <c r="W254" s="419">
        <v>6.9462368198275892E-2</v>
      </c>
      <c r="X254" s="417">
        <v>3.3697994596420131E-2</v>
      </c>
      <c r="Y254" s="418">
        <v>3.6455973995271868E-2</v>
      </c>
      <c r="Z254" s="419">
        <v>3.9680462695935115E-2</v>
      </c>
      <c r="AA254" s="417">
        <v>1.82552824E-2</v>
      </c>
      <c r="AB254" s="418">
        <v>4.1241482859999998E-2</v>
      </c>
      <c r="AC254" s="419">
        <v>1.934178247262159E-2</v>
      </c>
      <c r="AD254" s="417">
        <v>1.3428963E-3</v>
      </c>
      <c r="AE254" s="418">
        <v>4.5508378800000002E-3</v>
      </c>
      <c r="AF254" s="419">
        <v>1.4879471811727414E-3</v>
      </c>
      <c r="AG254" s="417">
        <v>0.10662887259999999</v>
      </c>
      <c r="AH254" s="418">
        <v>0.14988046396999999</v>
      </c>
      <c r="AI254" s="419">
        <v>0.10644789335834569</v>
      </c>
      <c r="AJ254" s="417">
        <v>2.35475471E-2</v>
      </c>
      <c r="AK254" s="418">
        <v>1.7378620965000001E-2</v>
      </c>
      <c r="AL254" s="419">
        <v>1.3431501074469328E-2</v>
      </c>
      <c r="AM254" s="417">
        <v>2.70578372E-2</v>
      </c>
      <c r="AN254" s="418">
        <v>0.113016262625</v>
      </c>
      <c r="AO254" s="419">
        <v>2.8426238207817565E-2</v>
      </c>
      <c r="AP254" s="422"/>
      <c r="AQ254" s="423"/>
      <c r="AR254" s="423"/>
      <c r="AS254" s="417">
        <v>0.1392760143</v>
      </c>
      <c r="AT254" s="418">
        <v>0.16563375955000001</v>
      </c>
      <c r="AU254" s="424"/>
    </row>
    <row r="255" spans="1:47" x14ac:dyDescent="0.2">
      <c r="A255" s="231">
        <v>1981</v>
      </c>
      <c r="B255" s="232">
        <v>11</v>
      </c>
      <c r="C255" s="417">
        <v>41.324574409999997</v>
      </c>
      <c r="D255" s="418">
        <v>53.386882589999999</v>
      </c>
      <c r="E255" s="419">
        <v>27.952728932913878</v>
      </c>
      <c r="F255" s="417">
        <v>4.0169537100000001</v>
      </c>
      <c r="G255" s="418">
        <v>5.7968246534999999</v>
      </c>
      <c r="H255" s="419">
        <v>2.3998511058312486</v>
      </c>
      <c r="I255" s="417">
        <v>2.1132559899999999</v>
      </c>
      <c r="J255" s="418">
        <v>2.7161032094999999</v>
      </c>
      <c r="K255" s="419">
        <v>6.1044013675832449</v>
      </c>
      <c r="L255" s="420"/>
      <c r="M255" s="421"/>
      <c r="N255" s="419">
        <v>8.2723497245967142E-2</v>
      </c>
      <c r="O255" s="417">
        <v>2.6891000000000002E-2</v>
      </c>
      <c r="P255" s="418">
        <v>6.5652940000000007E-2</v>
      </c>
      <c r="Q255" s="419">
        <v>5.1877047629189835E-2</v>
      </c>
      <c r="R255" s="422"/>
      <c r="S255" s="423"/>
      <c r="T255" s="419">
        <v>550.42107463418881</v>
      </c>
      <c r="U255" s="417">
        <v>4.7443415231340769E-2</v>
      </c>
      <c r="V255" s="418">
        <v>8.7901509878419451E-2</v>
      </c>
      <c r="W255" s="419">
        <v>7.0469285362595155E-2</v>
      </c>
      <c r="X255" s="417">
        <v>3.3697994596420131E-2</v>
      </c>
      <c r="Y255" s="418">
        <v>3.6455973995271868E-2</v>
      </c>
      <c r="Z255" s="419">
        <v>4.0499575889673026E-2</v>
      </c>
      <c r="AA255" s="417">
        <v>1.9464129699999999E-2</v>
      </c>
      <c r="AB255" s="418">
        <v>4.359990758E-2</v>
      </c>
      <c r="AC255" s="419">
        <v>1.9441048112363926E-2</v>
      </c>
      <c r="AD255" s="417">
        <v>1.4368332000000001E-3</v>
      </c>
      <c r="AE255" s="418">
        <v>4.7613942700000002E-3</v>
      </c>
      <c r="AF255" s="419">
        <v>1.4985624117075931E-3</v>
      </c>
      <c r="AG255" s="417">
        <v>0.1145722808</v>
      </c>
      <c r="AH255" s="418">
        <v>0.15917768316</v>
      </c>
      <c r="AI255" s="419">
        <v>0.10690938211803611</v>
      </c>
      <c r="AJ255" s="417">
        <v>2.63774482E-2</v>
      </c>
      <c r="AK255" s="418">
        <v>1.8405216815E-2</v>
      </c>
      <c r="AL255" s="419">
        <v>1.349030037441349E-2</v>
      </c>
      <c r="AM255" s="417">
        <v>2.8356921E-2</v>
      </c>
      <c r="AN255" s="418">
        <v>0.119299663835</v>
      </c>
      <c r="AO255" s="419">
        <v>2.8638435132593915E-2</v>
      </c>
      <c r="AP255" s="422"/>
      <c r="AQ255" s="423"/>
      <c r="AR255" s="423"/>
      <c r="AS255" s="417">
        <v>0.15400240849999999</v>
      </c>
      <c r="AT255" s="418">
        <v>0.17543939885500001</v>
      </c>
      <c r="AU255" s="424"/>
    </row>
    <row r="256" spans="1:47" x14ac:dyDescent="0.2">
      <c r="A256" s="231">
        <v>1981</v>
      </c>
      <c r="B256" s="232">
        <v>12</v>
      </c>
      <c r="C256" s="417">
        <v>42.301998830000002</v>
      </c>
      <c r="D256" s="418">
        <v>55.688241693499997</v>
      </c>
      <c r="E256" s="419">
        <v>39.033795586210658</v>
      </c>
      <c r="F256" s="417">
        <v>4.4145234699999998</v>
      </c>
      <c r="G256" s="418">
        <v>6.2805671854999998</v>
      </c>
      <c r="H256" s="419">
        <v>3.08047269439257</v>
      </c>
      <c r="I256" s="417">
        <v>2.18561995</v>
      </c>
      <c r="J256" s="418">
        <v>2.7446633925000001</v>
      </c>
      <c r="K256" s="419">
        <v>6.8974528610569648</v>
      </c>
      <c r="L256" s="420"/>
      <c r="M256" s="421"/>
      <c r="N256" s="419">
        <v>8.5371932407319065E-2</v>
      </c>
      <c r="O256" s="417">
        <v>2.6891000000000002E-2</v>
      </c>
      <c r="P256" s="418">
        <v>6.5652940000000007E-2</v>
      </c>
      <c r="Q256" s="419">
        <v>6.0533016334808246E-2</v>
      </c>
      <c r="R256" s="422"/>
      <c r="S256" s="423"/>
      <c r="T256" s="419">
        <v>551.17145179486249</v>
      </c>
      <c r="U256" s="417">
        <v>4.7443415231340769E-2</v>
      </c>
      <c r="V256" s="418">
        <v>8.7901509878419451E-2</v>
      </c>
      <c r="W256" s="419">
        <v>0.10532859784717585</v>
      </c>
      <c r="X256" s="417">
        <v>3.3697994596420131E-2</v>
      </c>
      <c r="Y256" s="418">
        <v>3.6455973995271868E-2</v>
      </c>
      <c r="Z256" s="419">
        <v>7.2817382532953473E-2</v>
      </c>
      <c r="AA256" s="417">
        <v>2.0624598599999999E-2</v>
      </c>
      <c r="AB256" s="418">
        <v>4.5911786594999997E-2</v>
      </c>
      <c r="AC256" s="419">
        <v>2.4960915291049282E-2</v>
      </c>
      <c r="AD256" s="417">
        <v>1.5274078E-3</v>
      </c>
      <c r="AE256" s="418">
        <v>4.9650176299999996E-3</v>
      </c>
      <c r="AF256" s="419">
        <v>1.9235640099417039E-3</v>
      </c>
      <c r="AG256" s="417">
        <v>0.1227741966</v>
      </c>
      <c r="AH256" s="418">
        <v>0.16884347458000001</v>
      </c>
      <c r="AI256" s="419">
        <v>0.13644728670547024</v>
      </c>
      <c r="AJ256" s="417">
        <v>2.9260857000000001E-2</v>
      </c>
      <c r="AK256" s="418">
        <v>1.9417986145E-2</v>
      </c>
      <c r="AL256" s="419">
        <v>1.7229818386699562E-2</v>
      </c>
      <c r="AM256" s="417">
        <v>2.9541392499999999E-2</v>
      </c>
      <c r="AN256" s="418">
        <v>0.12544979821499999</v>
      </c>
      <c r="AO256" s="419">
        <v>3.6730292298814533E-2</v>
      </c>
      <c r="AP256" s="422"/>
      <c r="AQ256" s="423"/>
      <c r="AR256" s="423"/>
      <c r="AS256" s="417">
        <v>0.1711894165</v>
      </c>
      <c r="AT256" s="418">
        <v>0.18762323114500001</v>
      </c>
      <c r="AU256" s="424"/>
    </row>
    <row r="257" spans="1:47" x14ac:dyDescent="0.2">
      <c r="A257" s="231">
        <v>1981</v>
      </c>
      <c r="B257" s="232">
        <v>13</v>
      </c>
      <c r="C257" s="417">
        <v>32.458100940000001</v>
      </c>
      <c r="D257" s="418">
        <v>47.345614761500002</v>
      </c>
      <c r="E257" s="419">
        <v>39.729378002838303</v>
      </c>
      <c r="F257" s="417">
        <v>3.34807963</v>
      </c>
      <c r="G257" s="418">
        <v>5.0518880895000002</v>
      </c>
      <c r="H257" s="419">
        <v>3.1050031895326433</v>
      </c>
      <c r="I257" s="417">
        <v>2.3735344299999999</v>
      </c>
      <c r="J257" s="418">
        <v>2.8594814755</v>
      </c>
      <c r="K257" s="419">
        <v>6.9237489443905265</v>
      </c>
      <c r="L257" s="420"/>
      <c r="M257" s="421"/>
      <c r="N257" s="419">
        <v>8.2425245123516427E-2</v>
      </c>
      <c r="O257" s="417">
        <v>2.6891000000000002E-2</v>
      </c>
      <c r="P257" s="418">
        <v>6.5652940000000007E-2</v>
      </c>
      <c r="Q257" s="419">
        <v>6.1157078189285709E-2</v>
      </c>
      <c r="R257" s="422"/>
      <c r="S257" s="423"/>
      <c r="T257" s="419">
        <v>552.31836012221902</v>
      </c>
      <c r="U257" s="417">
        <v>4.7443415231340769E-2</v>
      </c>
      <c r="V257" s="418">
        <v>8.7901509878419451E-2</v>
      </c>
      <c r="W257" s="419">
        <v>0.10688555103416357</v>
      </c>
      <c r="X257" s="417">
        <v>3.3697994596420131E-2</v>
      </c>
      <c r="Y257" s="418">
        <v>3.6455973995271868E-2</v>
      </c>
      <c r="Z257" s="419">
        <v>7.5432250059359218E-2</v>
      </c>
      <c r="AA257" s="417">
        <v>2.0158575500000001E-2</v>
      </c>
      <c r="AB257" s="418">
        <v>4.2029304349999998E-2</v>
      </c>
      <c r="AC257" s="419">
        <v>2.5411865936776131E-2</v>
      </c>
      <c r="AD257" s="417">
        <v>1.3731634999999999E-3</v>
      </c>
      <c r="AE257" s="418">
        <v>4.7854426000000002E-3</v>
      </c>
      <c r="AF257" s="419">
        <v>1.9389075166834989E-3</v>
      </c>
      <c r="AG257" s="417">
        <v>0.11488065359999999</v>
      </c>
      <c r="AH257" s="418">
        <v>0.14966162164499999</v>
      </c>
      <c r="AI257" s="419">
        <v>0.13501590499022351</v>
      </c>
      <c r="AJ257" s="417">
        <v>3.03517487E-2</v>
      </c>
      <c r="AK257" s="418">
        <v>1.8180153854999999E-2</v>
      </c>
      <c r="AL257" s="419">
        <v>1.7554171722686824E-2</v>
      </c>
      <c r="AM257" s="417">
        <v>2.7934331E-2</v>
      </c>
      <c r="AN257" s="418">
        <v>0.11536745306</v>
      </c>
      <c r="AO257" s="419">
        <v>3.760103706313523E-2</v>
      </c>
      <c r="AP257" s="422"/>
      <c r="AQ257" s="423"/>
      <c r="AR257" s="423"/>
      <c r="AS257" s="417">
        <v>0.15071373560000001</v>
      </c>
      <c r="AT257" s="418">
        <v>0.16247214168499999</v>
      </c>
      <c r="AU257" s="424"/>
    </row>
    <row r="258" spans="1:47" x14ac:dyDescent="0.2">
      <c r="A258" s="231">
        <v>1981</v>
      </c>
      <c r="B258" s="232">
        <v>14</v>
      </c>
      <c r="C258" s="417">
        <v>32.78266678</v>
      </c>
      <c r="D258" s="418">
        <v>49.185702347000003</v>
      </c>
      <c r="E258" s="419">
        <v>40.940823567329943</v>
      </c>
      <c r="F258" s="417">
        <v>3.6299082500000002</v>
      </c>
      <c r="G258" s="418">
        <v>5.4633388490000003</v>
      </c>
      <c r="H258" s="419">
        <v>3.1820425917511175</v>
      </c>
      <c r="I258" s="417">
        <v>2.46393452</v>
      </c>
      <c r="J258" s="418">
        <v>2.8886363909999999</v>
      </c>
      <c r="K258" s="419">
        <v>7.0101318175597838</v>
      </c>
      <c r="L258" s="420"/>
      <c r="M258" s="421"/>
      <c r="N258" s="419">
        <v>8.2706459828174692E-2</v>
      </c>
      <c r="O258" s="417">
        <v>2.6891000000000002E-2</v>
      </c>
      <c r="P258" s="418">
        <v>6.5652940000000007E-2</v>
      </c>
      <c r="Q258" s="419">
        <v>6.2177929140107176E-2</v>
      </c>
      <c r="R258" s="422"/>
      <c r="S258" s="423"/>
      <c r="T258" s="419">
        <v>553.26678686975117</v>
      </c>
      <c r="U258" s="417">
        <v>4.7443415231340769E-2</v>
      </c>
      <c r="V258" s="418">
        <v>8.7901509878419451E-2</v>
      </c>
      <c r="W258" s="419">
        <v>0.11047711730299797</v>
      </c>
      <c r="X258" s="417">
        <v>3.3697994596420131E-2</v>
      </c>
      <c r="Y258" s="418">
        <v>3.6455973995271868E-2</v>
      </c>
      <c r="Z258" s="419">
        <v>7.9143237945282205E-2</v>
      </c>
      <c r="AA258" s="417">
        <v>2.0960373599999998E-2</v>
      </c>
      <c r="AB258" s="418">
        <v>4.3964646145000001E-2</v>
      </c>
      <c r="AC258" s="419">
        <v>2.5997907001933825E-2</v>
      </c>
      <c r="AD258" s="417">
        <v>1.4296647E-3</v>
      </c>
      <c r="AE258" s="418">
        <v>4.9585680599999998E-3</v>
      </c>
      <c r="AF258" s="419">
        <v>1.987008194988957E-3</v>
      </c>
      <c r="AG258" s="417">
        <v>0.12090533520000001</v>
      </c>
      <c r="AH258" s="418">
        <v>0.15797051353</v>
      </c>
      <c r="AI258" s="419">
        <v>0.13802215051093192</v>
      </c>
      <c r="AJ258" s="417">
        <v>3.2252460400000002E-2</v>
      </c>
      <c r="AK258" s="418">
        <v>1.9057169935E-2</v>
      </c>
      <c r="AL258" s="419">
        <v>1.7942607205883903E-2</v>
      </c>
      <c r="AM258" s="417">
        <v>2.8744042300000001E-2</v>
      </c>
      <c r="AN258" s="418">
        <v>0.12050651198499999</v>
      </c>
      <c r="AO258" s="419">
        <v>3.8536324777292859E-2</v>
      </c>
      <c r="AP258" s="422"/>
      <c r="AQ258" s="423"/>
      <c r="AR258" s="423"/>
      <c r="AS258" s="417">
        <v>0.16654240940000001</v>
      </c>
      <c r="AT258" s="418">
        <v>0.17759195991999999</v>
      </c>
      <c r="AU258" s="424"/>
    </row>
    <row r="259" spans="1:47" x14ac:dyDescent="0.2">
      <c r="A259" s="231">
        <v>1981</v>
      </c>
      <c r="B259" s="232">
        <v>15</v>
      </c>
      <c r="C259" s="417">
        <v>32.90643764</v>
      </c>
      <c r="D259" s="418">
        <v>50.740014858000002</v>
      </c>
      <c r="E259" s="419">
        <v>41.375240975243955</v>
      </c>
      <c r="F259" s="417">
        <v>3.8560591199999998</v>
      </c>
      <c r="G259" s="418">
        <v>5.8654554904999996</v>
      </c>
      <c r="H259" s="419">
        <v>3.2093680228876069</v>
      </c>
      <c r="I259" s="417">
        <v>2.52639478</v>
      </c>
      <c r="J259" s="418">
        <v>2.8882070665000001</v>
      </c>
      <c r="K259" s="419">
        <v>7.0432101585338573</v>
      </c>
      <c r="L259" s="420"/>
      <c r="M259" s="421"/>
      <c r="N259" s="419">
        <v>8.2830652504749885E-2</v>
      </c>
      <c r="O259" s="417">
        <v>2.6891000000000002E-2</v>
      </c>
      <c r="P259" s="418">
        <v>6.5652940000000007E-2</v>
      </c>
      <c r="Q259" s="419">
        <v>6.2543530249513993E-2</v>
      </c>
      <c r="R259" s="422"/>
      <c r="S259" s="423"/>
      <c r="T259" s="419">
        <v>554.74580754089345</v>
      </c>
      <c r="U259" s="417">
        <v>4.7443415231340769E-2</v>
      </c>
      <c r="V259" s="418">
        <v>8.7901509878419451E-2</v>
      </c>
      <c r="W259" s="419">
        <v>0.11155784303840544</v>
      </c>
      <c r="X259" s="417">
        <v>3.3697994596420131E-2</v>
      </c>
      <c r="Y259" s="418">
        <v>3.6455973995271868E-2</v>
      </c>
      <c r="Z259" s="419">
        <v>8.0427330902995489E-2</v>
      </c>
      <c r="AA259" s="417">
        <v>2.1311678399999999E-2</v>
      </c>
      <c r="AB259" s="418">
        <v>4.5738409479999999E-2</v>
      </c>
      <c r="AC259" s="419">
        <v>2.6171010974330219E-2</v>
      </c>
      <c r="AD259" s="417">
        <v>1.4557207E-3</v>
      </c>
      <c r="AE259" s="418">
        <v>5.1067605199999998E-3</v>
      </c>
      <c r="AF259" s="419">
        <v>2.004072223254993E-3</v>
      </c>
      <c r="AG259" s="417">
        <v>0.124787629</v>
      </c>
      <c r="AH259" s="418">
        <v>0.16580800910999999</v>
      </c>
      <c r="AI259" s="419">
        <v>0.13889766192887326</v>
      </c>
      <c r="AJ259" s="417">
        <v>3.28789294E-2</v>
      </c>
      <c r="AK259" s="418">
        <v>1.9864992365E-2</v>
      </c>
      <c r="AL259" s="419">
        <v>1.8052964928145392E-2</v>
      </c>
      <c r="AM259" s="417">
        <v>2.9193448600000001E-2</v>
      </c>
      <c r="AN259" s="418">
        <v>0.12518216127500001</v>
      </c>
      <c r="AO259" s="419">
        <v>3.887258812075229E-2</v>
      </c>
      <c r="AP259" s="422"/>
      <c r="AQ259" s="423"/>
      <c r="AR259" s="423"/>
      <c r="AS259" s="417">
        <v>0.17932798799999999</v>
      </c>
      <c r="AT259" s="418">
        <v>0.193046761525</v>
      </c>
      <c r="AU259" s="424"/>
    </row>
    <row r="260" spans="1:47" x14ac:dyDescent="0.2">
      <c r="A260" s="231">
        <v>1981</v>
      </c>
      <c r="B260" s="232">
        <v>16</v>
      </c>
      <c r="C260" s="417">
        <v>33.328997190000003</v>
      </c>
      <c r="D260" s="418">
        <v>53.183772892999997</v>
      </c>
      <c r="E260" s="419">
        <v>42.286681631780098</v>
      </c>
      <c r="F260" s="417">
        <v>4.1157860099999999</v>
      </c>
      <c r="G260" s="418">
        <v>6.3616010804999998</v>
      </c>
      <c r="H260" s="419">
        <v>3.2689241670463738</v>
      </c>
      <c r="I260" s="417">
        <v>2.5965658299999999</v>
      </c>
      <c r="J260" s="418">
        <v>2.8879940844999998</v>
      </c>
      <c r="K260" s="419">
        <v>7.1109754328383197</v>
      </c>
      <c r="L260" s="420"/>
      <c r="M260" s="421"/>
      <c r="N260" s="419">
        <v>8.3235254186853139E-2</v>
      </c>
      <c r="O260" s="417">
        <v>2.6891000000000002E-2</v>
      </c>
      <c r="P260" s="418">
        <v>6.5652940000000007E-2</v>
      </c>
      <c r="Q260" s="419">
        <v>8.1646709584809365E-2</v>
      </c>
      <c r="R260" s="422"/>
      <c r="S260" s="423"/>
      <c r="T260" s="419">
        <v>556.30060861720642</v>
      </c>
      <c r="U260" s="417">
        <v>4.7443415231340769E-2</v>
      </c>
      <c r="V260" s="418">
        <v>8.7901509878419451E-2</v>
      </c>
      <c r="W260" s="419">
        <v>0.11102538353527559</v>
      </c>
      <c r="X260" s="417">
        <v>3.3697994596420131E-2</v>
      </c>
      <c r="Y260" s="418">
        <v>3.6455973995271868E-2</v>
      </c>
      <c r="Z260" s="419">
        <v>8.3042375324300949E-2</v>
      </c>
      <c r="AA260" s="417">
        <v>2.1955203E-2</v>
      </c>
      <c r="AB260" s="418">
        <v>4.8261225834999998E-2</v>
      </c>
      <c r="AC260" s="419">
        <v>2.6497113047359563E-2</v>
      </c>
      <c r="AD260" s="417">
        <v>1.5006349999999999E-3</v>
      </c>
      <c r="AE260" s="418">
        <v>5.2959466700000001E-3</v>
      </c>
      <c r="AF260" s="419">
        <v>2.0412785501074029E-3</v>
      </c>
      <c r="AG260" s="417">
        <v>0.13005213560000001</v>
      </c>
      <c r="AH260" s="418">
        <v>0.17603437686500001</v>
      </c>
      <c r="AI260" s="419">
        <v>0.14119143789694902</v>
      </c>
      <c r="AJ260" s="417">
        <v>3.3961658999999998E-2</v>
      </c>
      <c r="AK260" s="418">
        <v>2.0971238525000001E-2</v>
      </c>
      <c r="AL260" s="419">
        <v>1.8374851542231188E-2</v>
      </c>
      <c r="AM260" s="417">
        <v>3.0037014000000001E-2</v>
      </c>
      <c r="AN260" s="418">
        <v>0.13177426597</v>
      </c>
      <c r="AO260" s="419">
        <v>3.9574278726787482E-2</v>
      </c>
      <c r="AP260" s="422"/>
      <c r="AQ260" s="423"/>
      <c r="AR260" s="423"/>
      <c r="AS260" s="417">
        <v>0.1932353647</v>
      </c>
      <c r="AT260" s="418">
        <v>0.21053222253500001</v>
      </c>
      <c r="AU260" s="424"/>
    </row>
    <row r="261" spans="1:47" x14ac:dyDescent="0.2">
      <c r="A261" s="231">
        <v>1981</v>
      </c>
      <c r="B261" s="232">
        <v>17</v>
      </c>
      <c r="C261" s="417">
        <v>34.02902048</v>
      </c>
      <c r="D261" s="418">
        <v>55.454497121999999</v>
      </c>
      <c r="E261" s="419">
        <v>42.560657547804169</v>
      </c>
      <c r="F261" s="417">
        <v>4.3586940500000004</v>
      </c>
      <c r="G261" s="418">
        <v>6.7871373034999998</v>
      </c>
      <c r="H261" s="419">
        <v>3.1639027947047698</v>
      </c>
      <c r="I261" s="417">
        <v>2.67933003</v>
      </c>
      <c r="J261" s="418">
        <v>2.920223859</v>
      </c>
      <c r="K261" s="419">
        <v>6.9052415278209711</v>
      </c>
      <c r="L261" s="420"/>
      <c r="M261" s="421"/>
      <c r="N261" s="419">
        <v>5.7195377180079859E-2</v>
      </c>
      <c r="O261" s="417">
        <v>2.6891000000000002E-2</v>
      </c>
      <c r="P261" s="418">
        <v>6.5652940000000007E-2</v>
      </c>
      <c r="Q261" s="419">
        <v>8.1370678303050573E-2</v>
      </c>
      <c r="R261" s="422"/>
      <c r="S261" s="423"/>
      <c r="T261" s="419">
        <v>557.93892228810955</v>
      </c>
      <c r="U261" s="417">
        <v>4.7443415231340769E-2</v>
      </c>
      <c r="V261" s="418">
        <v>8.7901509878419451E-2</v>
      </c>
      <c r="W261" s="419">
        <v>0.10905065917209497</v>
      </c>
      <c r="X261" s="417">
        <v>3.3697994596420131E-2</v>
      </c>
      <c r="Y261" s="418">
        <v>3.6455973995271868E-2</v>
      </c>
      <c r="Z261" s="419">
        <v>8.5647299852910266E-2</v>
      </c>
      <c r="AA261" s="417">
        <v>2.26340199E-2</v>
      </c>
      <c r="AB261" s="418">
        <v>5.0874687359999997E-2</v>
      </c>
      <c r="AC261" s="419">
        <v>2.5684289976885901E-2</v>
      </c>
      <c r="AD261" s="417">
        <v>1.5469755999999999E-3</v>
      </c>
      <c r="AE261" s="418">
        <v>5.4988595900000003E-3</v>
      </c>
      <c r="AF261" s="419">
        <v>1.9757088884219372E-3</v>
      </c>
      <c r="AG261" s="417">
        <v>0.13531468990000001</v>
      </c>
      <c r="AH261" s="418">
        <v>0.18643928527</v>
      </c>
      <c r="AI261" s="419">
        <v>0.13619832611893254</v>
      </c>
      <c r="AJ261" s="417">
        <v>3.5097871099999997E-2</v>
      </c>
      <c r="AK261" s="418">
        <v>2.2127682794999999E-2</v>
      </c>
      <c r="AL261" s="419">
        <v>1.8614785038873722E-2</v>
      </c>
      <c r="AM261" s="417">
        <v>3.0928765099999998E-2</v>
      </c>
      <c r="AN261" s="418">
        <v>0.13862452948000001</v>
      </c>
      <c r="AO261" s="419">
        <v>3.9424018701407861E-2</v>
      </c>
      <c r="AP261" s="422"/>
      <c r="AQ261" s="423"/>
      <c r="AR261" s="423"/>
      <c r="AS261" s="417">
        <v>0.20676256679999999</v>
      </c>
      <c r="AT261" s="418">
        <v>0.228128625955</v>
      </c>
      <c r="AU261" s="424"/>
    </row>
    <row r="262" spans="1:47" x14ac:dyDescent="0.2">
      <c r="A262" s="231">
        <v>1981</v>
      </c>
      <c r="B262" s="232">
        <v>18</v>
      </c>
      <c r="C262" s="417">
        <v>34.749809210000002</v>
      </c>
      <c r="D262" s="418">
        <v>57.829950296500002</v>
      </c>
      <c r="E262" s="419">
        <v>42.927240526528784</v>
      </c>
      <c r="F262" s="417">
        <v>4.4913029299999998</v>
      </c>
      <c r="G262" s="418">
        <v>7.1285273729999998</v>
      </c>
      <c r="H262" s="419">
        <v>3.0623884369549805</v>
      </c>
      <c r="I262" s="417">
        <v>2.7601909500000001</v>
      </c>
      <c r="J262" s="418">
        <v>2.9540298345</v>
      </c>
      <c r="K262" s="419">
        <v>6.6994153556145291</v>
      </c>
      <c r="L262" s="420"/>
      <c r="M262" s="421"/>
      <c r="N262" s="419">
        <v>3.0729444607614745E-2</v>
      </c>
      <c r="O262" s="417">
        <v>2.6891000000000002E-2</v>
      </c>
      <c r="P262" s="418">
        <v>6.5652940000000007E-2</v>
      </c>
      <c r="Q262" s="419">
        <v>8.1252943793285029E-2</v>
      </c>
      <c r="R262" s="422"/>
      <c r="S262" s="423"/>
      <c r="T262" s="419">
        <v>559.63793172461999</v>
      </c>
      <c r="U262" s="417">
        <v>4.7443415231340769E-2</v>
      </c>
      <c r="V262" s="418">
        <v>8.7901509878419451E-2</v>
      </c>
      <c r="W262" s="419">
        <v>0.10762574036532499</v>
      </c>
      <c r="X262" s="417">
        <v>3.3697994596420131E-2</v>
      </c>
      <c r="Y262" s="418">
        <v>3.6455973995271868E-2</v>
      </c>
      <c r="Z262" s="419">
        <v>8.8776176476497257E-2</v>
      </c>
      <c r="AA262" s="417">
        <v>2.3332555099999999E-2</v>
      </c>
      <c r="AB262" s="418">
        <v>5.3671059299999997E-2</v>
      </c>
      <c r="AC262" s="419">
        <v>2.4866421640145377E-2</v>
      </c>
      <c r="AD262" s="417">
        <v>1.5963676E-3</v>
      </c>
      <c r="AE262" s="418">
        <v>5.7103305349999996E-3</v>
      </c>
      <c r="AF262" s="419">
        <v>1.9122874095560819E-3</v>
      </c>
      <c r="AG262" s="417">
        <v>0.13944773120000001</v>
      </c>
      <c r="AH262" s="418">
        <v>0.196338533255</v>
      </c>
      <c r="AI262" s="419">
        <v>0.1316575202270055</v>
      </c>
      <c r="AJ262" s="417">
        <v>3.6248040699999998E-2</v>
      </c>
      <c r="AK262" s="418">
        <v>2.3361472420000001E-2</v>
      </c>
      <c r="AL262" s="419">
        <v>1.8890856207205667E-2</v>
      </c>
      <c r="AM262" s="417">
        <v>3.1858044799999999E-2</v>
      </c>
      <c r="AN262" s="418">
        <v>0.14593533149999999</v>
      </c>
      <c r="AO262" s="419">
        <v>3.9101039357634128E-2</v>
      </c>
      <c r="AP262" s="422"/>
      <c r="AQ262" s="423"/>
      <c r="AR262" s="423"/>
      <c r="AS262" s="417">
        <v>0.2142529054</v>
      </c>
      <c r="AT262" s="418">
        <v>0.240850572185</v>
      </c>
      <c r="AU262" s="424"/>
    </row>
    <row r="263" spans="1:47" x14ac:dyDescent="0.2">
      <c r="A263" s="231">
        <v>1981</v>
      </c>
      <c r="B263" s="232">
        <v>19</v>
      </c>
      <c r="C263" s="417">
        <v>35.471554410000003</v>
      </c>
      <c r="D263" s="418">
        <v>60.327528516500003</v>
      </c>
      <c r="E263" s="419">
        <v>43.674412229344718</v>
      </c>
      <c r="F263" s="417">
        <v>4.6878228999999996</v>
      </c>
      <c r="G263" s="418">
        <v>7.5524722219999996</v>
      </c>
      <c r="H263" s="419">
        <v>3.0707550999396194</v>
      </c>
      <c r="I263" s="417">
        <v>2.8373132600000002</v>
      </c>
      <c r="J263" s="418">
        <v>2.9892601795</v>
      </c>
      <c r="K263" s="419">
        <v>6.7371473390815027</v>
      </c>
      <c r="L263" s="420"/>
      <c r="M263" s="421"/>
      <c r="N263" s="419">
        <v>2.6096424545775317E-2</v>
      </c>
      <c r="O263" s="417">
        <v>2.6891000000000002E-2</v>
      </c>
      <c r="P263" s="418">
        <v>6.5652940000000007E-2</v>
      </c>
      <c r="Q263" s="419">
        <v>8.225906449308458E-2</v>
      </c>
      <c r="R263" s="422"/>
      <c r="S263" s="423"/>
      <c r="T263" s="419">
        <v>561.1433054733177</v>
      </c>
      <c r="U263" s="417">
        <v>4.7443415231340769E-2</v>
      </c>
      <c r="V263" s="418">
        <v>8.7901509878419451E-2</v>
      </c>
      <c r="W263" s="419">
        <v>0.10871938507935862</v>
      </c>
      <c r="X263" s="417">
        <v>3.3697994596420131E-2</v>
      </c>
      <c r="Y263" s="418">
        <v>3.6455973995271868E-2</v>
      </c>
      <c r="Z263" s="419">
        <v>9.221275872387022E-2</v>
      </c>
      <c r="AA263" s="417">
        <v>2.4039891599999998E-2</v>
      </c>
      <c r="AB263" s="418">
        <v>5.6672996325000002E-2</v>
      </c>
      <c r="AC263" s="419">
        <v>2.6369876331625578E-2</v>
      </c>
      <c r="AD263" s="417">
        <v>1.6452572000000001E-3</v>
      </c>
      <c r="AE263" s="418">
        <v>5.9309886650000003E-3</v>
      </c>
      <c r="AF263" s="419">
        <v>1.9175308822378064E-3</v>
      </c>
      <c r="AG263" s="417">
        <v>0.14434489510000001</v>
      </c>
      <c r="AH263" s="418">
        <v>0.20761377886999999</v>
      </c>
      <c r="AI263" s="419">
        <v>0.1297125115158197</v>
      </c>
      <c r="AJ263" s="417">
        <v>3.7343070999999999E-2</v>
      </c>
      <c r="AK263" s="418">
        <v>2.4681655654999999E-2</v>
      </c>
      <c r="AL263" s="419">
        <v>1.8702377272732149E-2</v>
      </c>
      <c r="AM263" s="417">
        <v>3.28266366E-2</v>
      </c>
      <c r="AN263" s="418">
        <v>0.15376707151499999</v>
      </c>
      <c r="AO263" s="419">
        <v>3.9483280209520882E-2</v>
      </c>
      <c r="AP263" s="422"/>
      <c r="AQ263" s="423"/>
      <c r="AR263" s="423"/>
      <c r="AS263" s="417">
        <v>0.225423126</v>
      </c>
      <c r="AT263" s="418">
        <v>0.25811845899500002</v>
      </c>
      <c r="AU263" s="424"/>
    </row>
    <row r="264" spans="1:47" x14ac:dyDescent="0.2">
      <c r="A264" s="231">
        <v>1981</v>
      </c>
      <c r="B264" s="232">
        <v>20</v>
      </c>
      <c r="C264" s="417">
        <v>36.189501329999999</v>
      </c>
      <c r="D264" s="418">
        <v>62.8881359385</v>
      </c>
      <c r="E264" s="419">
        <v>44.34714483881833</v>
      </c>
      <c r="F264" s="417">
        <v>4.8690418500000003</v>
      </c>
      <c r="G264" s="418">
        <v>7.9879460089999998</v>
      </c>
      <c r="H264" s="419">
        <v>3.0616560566421915</v>
      </c>
      <c r="I264" s="417">
        <v>2.8957175899999998</v>
      </c>
      <c r="J264" s="418">
        <v>3.0268730984999999</v>
      </c>
      <c r="K264" s="419">
        <v>6.6175703774188639</v>
      </c>
      <c r="L264" s="420"/>
      <c r="M264" s="421"/>
      <c r="N264" s="419">
        <v>1.3987603229026728E-2</v>
      </c>
      <c r="O264" s="417">
        <v>2.5105840000000001E-2</v>
      </c>
      <c r="P264" s="418">
        <v>6.3887516500000005E-2</v>
      </c>
      <c r="Q264" s="419">
        <v>8.2772092028950903E-2</v>
      </c>
      <c r="R264" s="422"/>
      <c r="S264" s="423"/>
      <c r="T264" s="419">
        <v>562.84412134702143</v>
      </c>
      <c r="U264" s="417">
        <v>4.7443415231340769E-2</v>
      </c>
      <c r="V264" s="418">
        <v>8.7901509878419451E-2</v>
      </c>
      <c r="W264" s="419">
        <v>0.11035935385909679</v>
      </c>
      <c r="X264" s="417">
        <v>3.3697994596420131E-2</v>
      </c>
      <c r="Y264" s="418">
        <v>3.6455973995271868E-2</v>
      </c>
      <c r="Z264" s="419">
        <v>9.5237413279228619E-2</v>
      </c>
      <c r="AA264" s="417">
        <v>2.4833437699999999E-2</v>
      </c>
      <c r="AB264" s="418">
        <v>5.9943347355000003E-2</v>
      </c>
      <c r="AC264" s="419">
        <v>2.518388488682707E-2</v>
      </c>
      <c r="AD264" s="417">
        <v>1.7003878000000001E-3</v>
      </c>
      <c r="AE264" s="418">
        <v>6.1656368299999997E-3</v>
      </c>
      <c r="AF264" s="419">
        <v>1.9118300314825312E-3</v>
      </c>
      <c r="AG264" s="417">
        <v>0.14946863960000001</v>
      </c>
      <c r="AH264" s="418">
        <v>0.21963950216</v>
      </c>
      <c r="AI264" s="419">
        <v>0.12947772314307593</v>
      </c>
      <c r="AJ264" s="417">
        <v>3.8571101500000003E-2</v>
      </c>
      <c r="AK264" s="418">
        <v>2.6114069524999999E-2</v>
      </c>
      <c r="AL264" s="419">
        <v>1.8209920442792755E-2</v>
      </c>
      <c r="AM264" s="417">
        <v>3.39119617E-2</v>
      </c>
      <c r="AN264" s="418">
        <v>0.162280497685</v>
      </c>
      <c r="AO264" s="419">
        <v>3.9479788622426536E-2</v>
      </c>
      <c r="AP264" s="422"/>
      <c r="AQ264" s="423"/>
      <c r="AR264" s="423"/>
      <c r="AS264" s="417">
        <v>0.2360857583</v>
      </c>
      <c r="AT264" s="418">
        <v>0.27574032429000001</v>
      </c>
      <c r="AU264" s="424"/>
    </row>
    <row r="265" spans="1:47" x14ac:dyDescent="0.2">
      <c r="A265" s="231">
        <v>1981</v>
      </c>
      <c r="B265" s="232">
        <v>21</v>
      </c>
      <c r="C265" s="417">
        <v>36.988320119999997</v>
      </c>
      <c r="D265" s="418">
        <v>65.779228747999994</v>
      </c>
      <c r="E265" s="419">
        <v>44.379715380294073</v>
      </c>
      <c r="F265" s="417">
        <v>5.0404276799999996</v>
      </c>
      <c r="G265" s="418">
        <v>8.4462479609999992</v>
      </c>
      <c r="H265" s="419">
        <v>3.1800080743666341</v>
      </c>
      <c r="I265" s="417">
        <v>2.9706637200000001</v>
      </c>
      <c r="J265" s="418">
        <v>3.0677910009999998</v>
      </c>
      <c r="K265" s="419">
        <v>6.8171855540991162</v>
      </c>
      <c r="L265" s="420"/>
      <c r="M265" s="421"/>
      <c r="N265" s="419">
        <v>1.3511343797941552E-2</v>
      </c>
      <c r="O265" s="417">
        <v>2.5102869999999999E-2</v>
      </c>
      <c r="P265" s="418">
        <v>6.38559135E-2</v>
      </c>
      <c r="Q265" s="419">
        <v>0.10933590819614594</v>
      </c>
      <c r="R265" s="422"/>
      <c r="S265" s="423"/>
      <c r="T265" s="419">
        <v>564.49930985351079</v>
      </c>
      <c r="U265" s="417">
        <v>4.7443415231340769E-2</v>
      </c>
      <c r="V265" s="418">
        <v>8.7901509878419451E-2</v>
      </c>
      <c r="W265" s="419">
        <v>9.8496493835135174E-2</v>
      </c>
      <c r="X265" s="417">
        <v>3.3697994596420131E-2</v>
      </c>
      <c r="Y265" s="418">
        <v>3.6455973995271868E-2</v>
      </c>
      <c r="Z265" s="419">
        <v>9.9456165637900745E-2</v>
      </c>
      <c r="AA265" s="417">
        <v>2.5611617999999999E-2</v>
      </c>
      <c r="AB265" s="418">
        <v>6.3510449194999999E-2</v>
      </c>
      <c r="AC265" s="419">
        <v>3.2927585300529638E-2</v>
      </c>
      <c r="AD265" s="417">
        <v>1.7547795999999999E-3</v>
      </c>
      <c r="AE265" s="418">
        <v>6.4157391900000003E-3</v>
      </c>
      <c r="AF265" s="419">
        <v>1.985762623928643E-3</v>
      </c>
      <c r="AG265" s="417">
        <v>0.1543731911</v>
      </c>
      <c r="AH265" s="418">
        <v>0.23255417064</v>
      </c>
      <c r="AI265" s="419">
        <v>0.12454122204680039</v>
      </c>
      <c r="AJ265" s="417">
        <v>3.9779443499999997E-2</v>
      </c>
      <c r="AK265" s="418">
        <v>2.7670251034999999E-2</v>
      </c>
      <c r="AL265" s="419">
        <v>1.8351468383700775E-2</v>
      </c>
      <c r="AM265" s="417">
        <v>3.4979497900000003E-2</v>
      </c>
      <c r="AN265" s="418">
        <v>0.171547822755</v>
      </c>
      <c r="AO265" s="419">
        <v>4.1884192623464801E-2</v>
      </c>
      <c r="AP265" s="422"/>
      <c r="AQ265" s="423"/>
      <c r="AR265" s="423"/>
      <c r="AS265" s="417">
        <v>0.24599840310000001</v>
      </c>
      <c r="AT265" s="418">
        <v>0.29401620145500001</v>
      </c>
      <c r="AU265" s="424"/>
    </row>
    <row r="266" spans="1:47" x14ac:dyDescent="0.2">
      <c r="A266" s="231">
        <v>1981</v>
      </c>
      <c r="B266" s="232">
        <v>22</v>
      </c>
      <c r="C266" s="417">
        <v>37.798267729999999</v>
      </c>
      <c r="D266" s="418">
        <v>68.885933351000006</v>
      </c>
      <c r="E266" s="419">
        <v>43.956762112892527</v>
      </c>
      <c r="F266" s="417">
        <v>5.2057719899999997</v>
      </c>
      <c r="G266" s="418">
        <v>8.9363890129999994</v>
      </c>
      <c r="H266" s="419">
        <v>3.1981239465208731</v>
      </c>
      <c r="I266" s="417">
        <v>3.0345429199999998</v>
      </c>
      <c r="J266" s="418">
        <v>3.111779383</v>
      </c>
      <c r="K266" s="419">
        <v>6.8715616050732375</v>
      </c>
      <c r="L266" s="420"/>
      <c r="M266" s="421"/>
      <c r="N266" s="419">
        <v>1.2896435465603623E-2</v>
      </c>
      <c r="O266" s="417">
        <v>2.4228880000000001E-2</v>
      </c>
      <c r="P266" s="418">
        <v>6.2931177500000005E-2</v>
      </c>
      <c r="Q266" s="419">
        <v>0.10991319553728653</v>
      </c>
      <c r="R266" s="422"/>
      <c r="S266" s="423"/>
      <c r="T266" s="419">
        <v>566.03277724302609</v>
      </c>
      <c r="U266" s="417">
        <v>4.7443415231340769E-2</v>
      </c>
      <c r="V266" s="418">
        <v>8.7901509878419451E-2</v>
      </c>
      <c r="W266" s="419">
        <v>9.879544499941896E-2</v>
      </c>
      <c r="X266" s="417">
        <v>3.3697994596420131E-2</v>
      </c>
      <c r="Y266" s="418">
        <v>3.6455973995271868E-2</v>
      </c>
      <c r="Z266" s="419">
        <v>0.10075327741978256</v>
      </c>
      <c r="AA266" s="417">
        <v>2.6458985899999999E-2</v>
      </c>
      <c r="AB266" s="418">
        <v>6.7446286420000001E-2</v>
      </c>
      <c r="AC266" s="419">
        <v>3.5941865984522807E-2</v>
      </c>
      <c r="AD266" s="417">
        <v>1.8139103000000001E-3</v>
      </c>
      <c r="AE266" s="418">
        <v>6.6855934249999997E-3</v>
      </c>
      <c r="AF266" s="419">
        <v>1.9970740720367522E-3</v>
      </c>
      <c r="AG266" s="417">
        <v>0.159507853</v>
      </c>
      <c r="AH266" s="418">
        <v>0.246648044575</v>
      </c>
      <c r="AI266" s="419">
        <v>0.11897232967744731</v>
      </c>
      <c r="AJ266" s="417">
        <v>4.1091033499999999E-2</v>
      </c>
      <c r="AK266" s="418">
        <v>2.9380658495E-2</v>
      </c>
      <c r="AL266" s="419">
        <v>1.8213509741642382E-2</v>
      </c>
      <c r="AM266" s="417">
        <v>3.6138378800000003E-2</v>
      </c>
      <c r="AN266" s="418">
        <v>0.181757783225</v>
      </c>
      <c r="AO266" s="419">
        <v>4.2813402640587445E-2</v>
      </c>
      <c r="AP266" s="422"/>
      <c r="AQ266" s="423"/>
      <c r="AR266" s="423"/>
      <c r="AS266" s="417">
        <v>0.25571684680000001</v>
      </c>
      <c r="AT266" s="418">
        <v>0.31338559691000001</v>
      </c>
      <c r="AU266" s="424"/>
    </row>
    <row r="267" spans="1:47" x14ac:dyDescent="0.2">
      <c r="A267" s="231">
        <v>1981</v>
      </c>
      <c r="B267" s="232">
        <v>23</v>
      </c>
      <c r="C267" s="417">
        <v>38.644021889999998</v>
      </c>
      <c r="D267" s="418">
        <v>72.272434474500002</v>
      </c>
      <c r="E267" s="419">
        <v>43.668490695078134</v>
      </c>
      <c r="F267" s="417">
        <v>5.3689498899999997</v>
      </c>
      <c r="G267" s="418">
        <v>9.4676973714999999</v>
      </c>
      <c r="H267" s="419">
        <v>3.2247738537876791</v>
      </c>
      <c r="I267" s="417">
        <v>3.0967429900000001</v>
      </c>
      <c r="J267" s="418">
        <v>3.1594069829999998</v>
      </c>
      <c r="K267" s="419">
        <v>6.9441553344351528</v>
      </c>
      <c r="L267" s="420"/>
      <c r="M267" s="421"/>
      <c r="N267" s="419">
        <v>1.3642899445983908E-2</v>
      </c>
      <c r="O267" s="417">
        <v>2.3317709999999998E-2</v>
      </c>
      <c r="P267" s="418">
        <v>6.2003713000000002E-2</v>
      </c>
      <c r="Q267" s="419">
        <v>0.10958062958236164</v>
      </c>
      <c r="R267" s="422"/>
      <c r="S267" s="423"/>
      <c r="T267" s="419">
        <v>567.42104635423595</v>
      </c>
      <c r="U267" s="417">
        <v>4.7443415231340769E-2</v>
      </c>
      <c r="V267" s="418">
        <v>8.7901509878419451E-2</v>
      </c>
      <c r="W267" s="419">
        <v>9.8689634212443186E-2</v>
      </c>
      <c r="X267" s="417">
        <v>3.3697994596420131E-2</v>
      </c>
      <c r="Y267" s="418">
        <v>3.6455973995271868E-2</v>
      </c>
      <c r="Z267" s="419">
        <v>9.9911258527530591E-2</v>
      </c>
      <c r="AA267" s="417">
        <v>2.7347223100000002E-2</v>
      </c>
      <c r="AB267" s="418">
        <v>7.1782964025000007E-2</v>
      </c>
      <c r="AC267" s="419">
        <v>3.8626965920307649E-2</v>
      </c>
      <c r="AD267" s="417">
        <v>1.8746989E-3</v>
      </c>
      <c r="AE267" s="418">
        <v>6.97659813E-3</v>
      </c>
      <c r="AF267" s="419">
        <v>2.0137131896910787E-3</v>
      </c>
      <c r="AG267" s="417">
        <v>0.1647875989</v>
      </c>
      <c r="AH267" s="418">
        <v>0.262074688615</v>
      </c>
      <c r="AI267" s="419">
        <v>0.12167792056630221</v>
      </c>
      <c r="AJ267" s="417">
        <v>4.24696746E-2</v>
      </c>
      <c r="AK267" s="418">
        <v>3.1260009409999998E-2</v>
      </c>
      <c r="AL267" s="419">
        <v>1.8080300838536543E-2</v>
      </c>
      <c r="AM267" s="417">
        <v>3.7354027999999997E-2</v>
      </c>
      <c r="AN267" s="418">
        <v>0.19299072976000001</v>
      </c>
      <c r="AO267" s="419">
        <v>4.2609384230035539E-2</v>
      </c>
      <c r="AP267" s="422"/>
      <c r="AQ267" s="423"/>
      <c r="AR267" s="423"/>
      <c r="AS267" s="417">
        <v>0.2653222261</v>
      </c>
      <c r="AT267" s="418">
        <v>0.33419610970000002</v>
      </c>
      <c r="AU267" s="424"/>
    </row>
    <row r="268" spans="1:47" x14ac:dyDescent="0.2">
      <c r="A268" s="231">
        <v>1981</v>
      </c>
      <c r="B268" s="232">
        <v>24</v>
      </c>
      <c r="C268" s="417">
        <v>39.205713680000002</v>
      </c>
      <c r="D268" s="418">
        <v>75.621887240999996</v>
      </c>
      <c r="E268" s="419">
        <v>44.239466944394337</v>
      </c>
      <c r="F268" s="417">
        <v>5.5238360699999998</v>
      </c>
      <c r="G268" s="418">
        <v>10.0811567885</v>
      </c>
      <c r="H268" s="419">
        <v>3.2385199244329503</v>
      </c>
      <c r="I268" s="417">
        <v>3.0849499699999998</v>
      </c>
      <c r="J268" s="418">
        <v>3.2089458120000001</v>
      </c>
      <c r="K268" s="419">
        <v>6.9537870947012284</v>
      </c>
      <c r="L268" s="420"/>
      <c r="M268" s="421"/>
      <c r="N268" s="419">
        <v>1.0202939578146521E-2</v>
      </c>
      <c r="O268" s="417">
        <v>1.7156660000000001E-2</v>
      </c>
      <c r="P268" s="418">
        <v>5.5872653000000001E-2</v>
      </c>
      <c r="Q268" s="419">
        <v>0.11048398647952437</v>
      </c>
      <c r="R268" s="422"/>
      <c r="S268" s="423"/>
      <c r="T268" s="419">
        <v>568.56537018613562</v>
      </c>
      <c r="U268" s="417">
        <v>4.7443415231340769E-2</v>
      </c>
      <c r="V268" s="418">
        <v>8.7901509878419451E-2</v>
      </c>
      <c r="W268" s="419">
        <v>9.9878885535374454E-2</v>
      </c>
      <c r="X268" s="417">
        <v>3.3697994596420131E-2</v>
      </c>
      <c r="Y268" s="418">
        <v>3.6455973995271868E-2</v>
      </c>
      <c r="Z268" s="419">
        <v>0.10226030190820969</v>
      </c>
      <c r="AA268" s="417">
        <v>2.8500491199999999E-2</v>
      </c>
      <c r="AB268" s="418">
        <v>7.6999817575000004E-2</v>
      </c>
      <c r="AC268" s="419">
        <v>3.870085757801707E-2</v>
      </c>
      <c r="AD268" s="417">
        <v>1.9545895999999998E-3</v>
      </c>
      <c r="AE268" s="418">
        <v>7.3189695749999997E-3</v>
      </c>
      <c r="AF268" s="419">
        <v>2.0222966761144624E-3</v>
      </c>
      <c r="AG268" s="417">
        <v>0.1713535793</v>
      </c>
      <c r="AH268" s="418">
        <v>0.28042454429000002</v>
      </c>
      <c r="AI268" s="419">
        <v>0.11105978344747665</v>
      </c>
      <c r="AJ268" s="417">
        <v>4.4259199999999999E-2</v>
      </c>
      <c r="AK268" s="418">
        <v>3.3503182729999997E-2</v>
      </c>
      <c r="AL268" s="419">
        <v>1.8126331394371375E-2</v>
      </c>
      <c r="AM268" s="417">
        <v>3.89311346E-2</v>
      </c>
      <c r="AN268" s="418">
        <v>0.20648146292</v>
      </c>
      <c r="AO268" s="419">
        <v>4.2856082913888718E-2</v>
      </c>
      <c r="AP268" s="422"/>
      <c r="AQ268" s="423"/>
      <c r="AR268" s="423"/>
      <c r="AS268" s="417">
        <v>0.2759061411</v>
      </c>
      <c r="AT268" s="418">
        <v>0.35784030829500002</v>
      </c>
      <c r="AU268" s="424"/>
    </row>
    <row r="269" spans="1:47" x14ac:dyDescent="0.2">
      <c r="A269" s="231">
        <v>1981</v>
      </c>
      <c r="B269" s="232">
        <v>25</v>
      </c>
      <c r="C269" s="417">
        <v>42.972102399999997</v>
      </c>
      <c r="D269" s="418">
        <v>84.884820337500003</v>
      </c>
      <c r="E269" s="419">
        <v>44.135565845560009</v>
      </c>
      <c r="F269" s="417">
        <v>5.8652726399999997</v>
      </c>
      <c r="G269" s="418">
        <v>10.953444661000001</v>
      </c>
      <c r="H269" s="419">
        <v>3.2632992914213532</v>
      </c>
      <c r="I269" s="417">
        <v>3.33435368</v>
      </c>
      <c r="J269" s="418">
        <v>3.620969498</v>
      </c>
      <c r="K269" s="419">
        <v>7.0140315520264211</v>
      </c>
      <c r="L269" s="420"/>
      <c r="M269" s="421"/>
      <c r="N269" s="419">
        <v>1.0244824988733886E-2</v>
      </c>
      <c r="O269" s="417">
        <v>1.5861469999999999E-2</v>
      </c>
      <c r="P269" s="418">
        <v>5.4531360000000001E-2</v>
      </c>
      <c r="Q269" s="419">
        <v>0.11078730112127996</v>
      </c>
      <c r="R269" s="422"/>
      <c r="S269" s="423"/>
      <c r="T269" s="419">
        <v>569.43397817370692</v>
      </c>
      <c r="U269" s="417">
        <v>4.7443415231340769E-2</v>
      </c>
      <c r="V269" s="418">
        <v>8.7901509878419451E-2</v>
      </c>
      <c r="W269" s="419">
        <v>0.10038738749745661</v>
      </c>
      <c r="X269" s="417">
        <v>3.3697994596420131E-2</v>
      </c>
      <c r="Y269" s="418">
        <v>3.6455973995271868E-2</v>
      </c>
      <c r="Z269" s="419">
        <v>0.10291506877380979</v>
      </c>
      <c r="AA269" s="417">
        <v>3.0591123299999998E-2</v>
      </c>
      <c r="AB269" s="418">
        <v>8.3540487694999999E-2</v>
      </c>
      <c r="AC269" s="419">
        <v>4.0974989932158958E-2</v>
      </c>
      <c r="AD269" s="417">
        <v>2.0931371000000002E-3</v>
      </c>
      <c r="AE269" s="418">
        <v>7.8608127200000006E-3</v>
      </c>
      <c r="AF269" s="419">
        <v>2.0377710246360183E-3</v>
      </c>
      <c r="AG269" s="417">
        <v>0.18261631449999999</v>
      </c>
      <c r="AH269" s="418">
        <v>0.30306852339000001</v>
      </c>
      <c r="AI269" s="419">
        <v>0.10987962010523185</v>
      </c>
      <c r="AJ269" s="417">
        <v>4.75230128E-2</v>
      </c>
      <c r="AK269" s="418">
        <v>3.6339978534999998E-2</v>
      </c>
      <c r="AL269" s="419">
        <v>1.8012958169001572E-2</v>
      </c>
      <c r="AM269" s="417">
        <v>4.1769861899999997E-2</v>
      </c>
      <c r="AN269" s="418">
        <v>0.22377281972499999</v>
      </c>
      <c r="AO269" s="419">
        <v>4.3246409340324983E-2</v>
      </c>
      <c r="AP269" s="422"/>
      <c r="AQ269" s="423"/>
      <c r="AR269" s="423"/>
      <c r="AS269" s="417">
        <v>0.29037889049999999</v>
      </c>
      <c r="AT269" s="418">
        <v>0.38501131445499998</v>
      </c>
      <c r="AU269" s="424"/>
    </row>
    <row r="270" spans="1:47" x14ac:dyDescent="0.2">
      <c r="A270" s="231">
        <v>1981</v>
      </c>
      <c r="B270" s="232">
        <v>26</v>
      </c>
      <c r="C270" s="417">
        <v>42.972102399999997</v>
      </c>
      <c r="D270" s="418">
        <v>84.884820337500003</v>
      </c>
      <c r="E270" s="419">
        <v>44.47232433013793</v>
      </c>
      <c r="F270" s="417">
        <v>5.8652726399999997</v>
      </c>
      <c r="G270" s="418">
        <v>10.953444661000001</v>
      </c>
      <c r="H270" s="419">
        <v>3.2866897968790827</v>
      </c>
      <c r="I270" s="417">
        <v>3.33435368</v>
      </c>
      <c r="J270" s="418">
        <v>3.620969498</v>
      </c>
      <c r="K270" s="419">
        <v>7.043122816134801</v>
      </c>
      <c r="L270" s="420"/>
      <c r="M270" s="421"/>
      <c r="N270" s="419">
        <v>1.025851799212563E-2</v>
      </c>
      <c r="O270" s="417">
        <v>1.5861469999999999E-2</v>
      </c>
      <c r="P270" s="418">
        <v>5.4531360000000001E-2</v>
      </c>
      <c r="Q270" s="419">
        <v>0.11131715660111495</v>
      </c>
      <c r="R270" s="422"/>
      <c r="S270" s="423"/>
      <c r="T270" s="419">
        <v>569.95751365072283</v>
      </c>
      <c r="U270" s="417">
        <v>4.7443415231340769E-2</v>
      </c>
      <c r="V270" s="418">
        <v>8.7901509878419451E-2</v>
      </c>
      <c r="W270" s="419">
        <v>0.10145555857126122</v>
      </c>
      <c r="X270" s="417">
        <v>3.3697994596420131E-2</v>
      </c>
      <c r="Y270" s="418">
        <v>3.6455973995271868E-2</v>
      </c>
      <c r="Z270" s="419">
        <v>0.10405928752263655</v>
      </c>
      <c r="AA270" s="417">
        <v>3.0591123299999998E-2</v>
      </c>
      <c r="AB270" s="418">
        <v>8.3540487694999999E-2</v>
      </c>
      <c r="AC270" s="419">
        <v>4.1486681761462425E-2</v>
      </c>
      <c r="AD270" s="417">
        <v>2.0931371000000002E-3</v>
      </c>
      <c r="AE270" s="418">
        <v>7.8608127200000006E-3</v>
      </c>
      <c r="AF270" s="419">
        <v>2.052355182308794E-3</v>
      </c>
      <c r="AG270" s="417">
        <v>0.18261631449999999</v>
      </c>
      <c r="AH270" s="418">
        <v>0.30306852339000001</v>
      </c>
      <c r="AI270" s="419">
        <v>0.11022473996107861</v>
      </c>
      <c r="AJ270" s="417">
        <v>4.75230128E-2</v>
      </c>
      <c r="AK270" s="418">
        <v>3.6339978534999998E-2</v>
      </c>
      <c r="AL270" s="419">
        <v>1.8061423355526924E-2</v>
      </c>
      <c r="AM270" s="417">
        <v>4.1769861899999997E-2</v>
      </c>
      <c r="AN270" s="418">
        <v>0.22377281972499999</v>
      </c>
      <c r="AO270" s="419">
        <v>4.3556039175893978E-2</v>
      </c>
      <c r="AP270" s="422"/>
      <c r="AQ270" s="423"/>
      <c r="AR270" s="423"/>
      <c r="AS270" s="417">
        <v>0.29037889049999999</v>
      </c>
      <c r="AT270" s="418">
        <v>0.38501131445499998</v>
      </c>
      <c r="AU270" s="424"/>
    </row>
    <row r="271" spans="1:47" x14ac:dyDescent="0.2">
      <c r="A271" s="231">
        <v>1981</v>
      </c>
      <c r="B271" s="232">
        <v>27</v>
      </c>
      <c r="C271" s="417">
        <v>42.972102399999997</v>
      </c>
      <c r="D271" s="418">
        <v>84.884820337500003</v>
      </c>
      <c r="E271" s="419">
        <v>44.707079045784859</v>
      </c>
      <c r="F271" s="417">
        <v>5.8652726399999997</v>
      </c>
      <c r="G271" s="418">
        <v>10.953444661000001</v>
      </c>
      <c r="H271" s="419">
        <v>3.3014504697174973</v>
      </c>
      <c r="I271" s="417">
        <v>3.33435368</v>
      </c>
      <c r="J271" s="418">
        <v>3.620969498</v>
      </c>
      <c r="K271" s="419">
        <v>7.0599369282491136</v>
      </c>
      <c r="L271" s="420"/>
      <c r="M271" s="421"/>
      <c r="N271" s="419">
        <v>1.0266013223751246E-2</v>
      </c>
      <c r="O271" s="417">
        <v>1.5861469999999999E-2</v>
      </c>
      <c r="P271" s="418">
        <v>5.4531360000000001E-2</v>
      </c>
      <c r="Q271" s="419">
        <v>0.11164996418338861</v>
      </c>
      <c r="R271" s="422"/>
      <c r="S271" s="423"/>
      <c r="T271" s="419">
        <v>570.05463446198235</v>
      </c>
      <c r="U271" s="417">
        <v>4.7443415231340769E-2</v>
      </c>
      <c r="V271" s="418">
        <v>8.7901509878419451E-2</v>
      </c>
      <c r="W271" s="419">
        <v>0.10209542221388662</v>
      </c>
      <c r="X271" s="417">
        <v>3.3697994596420131E-2</v>
      </c>
      <c r="Y271" s="418">
        <v>3.6455973995271868E-2</v>
      </c>
      <c r="Z271" s="419">
        <v>0.10477802489110839</v>
      </c>
      <c r="AA271" s="417">
        <v>3.0591123299999998E-2</v>
      </c>
      <c r="AB271" s="418">
        <v>8.3540487694999999E-2</v>
      </c>
      <c r="AC271" s="419">
        <v>4.17549911683033E-2</v>
      </c>
      <c r="AD271" s="417">
        <v>2.0931371000000002E-3</v>
      </c>
      <c r="AE271" s="418">
        <v>7.8608127200000006E-3</v>
      </c>
      <c r="AF271" s="419">
        <v>2.0615648898767202E-3</v>
      </c>
      <c r="AG271" s="417">
        <v>0.18261631449999999</v>
      </c>
      <c r="AH271" s="418">
        <v>0.30306852339000001</v>
      </c>
      <c r="AI271" s="419">
        <v>0.11070165100941676</v>
      </c>
      <c r="AJ271" s="417">
        <v>4.75230128E-2</v>
      </c>
      <c r="AK271" s="418">
        <v>3.6339978534999998E-2</v>
      </c>
      <c r="AL271" s="419">
        <v>1.8138387648501269E-2</v>
      </c>
      <c r="AM271" s="417">
        <v>4.1769861899999997E-2</v>
      </c>
      <c r="AN271" s="418">
        <v>0.22377281972499999</v>
      </c>
      <c r="AO271" s="419">
        <v>4.3762871253177175E-2</v>
      </c>
      <c r="AP271" s="422"/>
      <c r="AQ271" s="423"/>
      <c r="AR271" s="423"/>
      <c r="AS271" s="417">
        <v>0</v>
      </c>
      <c r="AT271" s="418">
        <v>0</v>
      </c>
      <c r="AU271" s="424"/>
    </row>
    <row r="272" spans="1:47" x14ac:dyDescent="0.2">
      <c r="A272" s="231">
        <v>1981</v>
      </c>
      <c r="B272" s="232">
        <v>28</v>
      </c>
      <c r="C272" s="417">
        <v>42.972102399999997</v>
      </c>
      <c r="D272" s="418">
        <v>84.884820337500003</v>
      </c>
      <c r="E272" s="419">
        <v>44.892662375893742</v>
      </c>
      <c r="F272" s="417">
        <v>5.8652726399999997</v>
      </c>
      <c r="G272" s="418">
        <v>10.953444661000001</v>
      </c>
      <c r="H272" s="419">
        <v>3.3136092358055866</v>
      </c>
      <c r="I272" s="417">
        <v>3.33435368</v>
      </c>
      <c r="J272" s="418">
        <v>3.620969498</v>
      </c>
      <c r="K272" s="419">
        <v>7.0743832187445603</v>
      </c>
      <c r="L272" s="420"/>
      <c r="M272" s="421"/>
      <c r="N272" s="419">
        <v>1.0272640505024612E-2</v>
      </c>
      <c r="O272" s="417">
        <v>1.5861469999999999E-2</v>
      </c>
      <c r="P272" s="418">
        <v>5.4531360000000001E-2</v>
      </c>
      <c r="Q272" s="419">
        <v>0.11192484635535892</v>
      </c>
      <c r="R272" s="422"/>
      <c r="S272" s="423"/>
      <c r="T272" s="419">
        <v>570.13221581252503</v>
      </c>
      <c r="U272" s="417">
        <v>4.7443415231340769E-2</v>
      </c>
      <c r="V272" s="418">
        <v>8.7901509878419451E-2</v>
      </c>
      <c r="W272" s="419">
        <v>0.1026358517784953</v>
      </c>
      <c r="X272" s="417">
        <v>3.3697994596420131E-2</v>
      </c>
      <c r="Y272" s="418">
        <v>3.6455973995271868E-2</v>
      </c>
      <c r="Z272" s="419">
        <v>0.10537175665946094</v>
      </c>
      <c r="AA272" s="417">
        <v>3.0591123299999998E-2</v>
      </c>
      <c r="AB272" s="418">
        <v>8.3540487694999999E-2</v>
      </c>
      <c r="AC272" s="419">
        <v>4.2026651578683072E-2</v>
      </c>
      <c r="AD272" s="417">
        <v>2.0931371000000002E-3</v>
      </c>
      <c r="AE272" s="418">
        <v>7.8608127200000006E-3</v>
      </c>
      <c r="AF272" s="419">
        <v>2.0691511128335636E-3</v>
      </c>
      <c r="AG272" s="417">
        <v>0.18261631449999999</v>
      </c>
      <c r="AH272" s="418">
        <v>0.30306852339000001</v>
      </c>
      <c r="AI272" s="419">
        <v>0.11108656140071541</v>
      </c>
      <c r="AJ272" s="417">
        <v>4.75230128E-2</v>
      </c>
      <c r="AK272" s="418">
        <v>3.6339978534999998E-2</v>
      </c>
      <c r="AL272" s="419">
        <v>1.8199783478395518E-2</v>
      </c>
      <c r="AM272" s="417">
        <v>4.1769861899999997E-2</v>
      </c>
      <c r="AN272" s="418">
        <v>0.22377281972499999</v>
      </c>
      <c r="AO272" s="419">
        <v>4.3940777273192524E-2</v>
      </c>
      <c r="AP272" s="422"/>
      <c r="AQ272" s="423"/>
      <c r="AR272" s="423"/>
      <c r="AS272" s="417">
        <v>0</v>
      </c>
      <c r="AT272" s="418">
        <v>0</v>
      </c>
      <c r="AU272" s="424"/>
    </row>
    <row r="273" spans="1:47" x14ac:dyDescent="0.2">
      <c r="A273" s="231">
        <v>1981</v>
      </c>
      <c r="B273" s="232">
        <v>29</v>
      </c>
      <c r="C273" s="417">
        <v>42.972102399999997</v>
      </c>
      <c r="D273" s="418">
        <v>84.884820337500003</v>
      </c>
      <c r="E273" s="419">
        <v>45.048426629736348</v>
      </c>
      <c r="F273" s="417">
        <v>5.8652726399999997</v>
      </c>
      <c r="G273" s="418">
        <v>10.953444661000001</v>
      </c>
      <c r="H273" s="419">
        <v>3.3246726212101327</v>
      </c>
      <c r="I273" s="417">
        <v>3.33435368</v>
      </c>
      <c r="J273" s="418">
        <v>3.620969498</v>
      </c>
      <c r="K273" s="419">
        <v>7.088502013671012</v>
      </c>
      <c r="L273" s="420"/>
      <c r="M273" s="421"/>
      <c r="N273" s="419">
        <v>1.0279341544327763E-2</v>
      </c>
      <c r="O273" s="417">
        <v>1.5861469999999999E-2</v>
      </c>
      <c r="P273" s="418">
        <v>5.4531360000000001E-2</v>
      </c>
      <c r="Q273" s="419">
        <v>0.11217655920796445</v>
      </c>
      <c r="R273" s="422"/>
      <c r="S273" s="423"/>
      <c r="T273" s="419">
        <v>570.10871189712611</v>
      </c>
      <c r="U273" s="417">
        <v>4.7443415231340769E-2</v>
      </c>
      <c r="V273" s="418">
        <v>8.7901509878419451E-2</v>
      </c>
      <c r="W273" s="419">
        <v>0.10314940337079503</v>
      </c>
      <c r="X273" s="417">
        <v>3.3697994596420131E-2</v>
      </c>
      <c r="Y273" s="418">
        <v>3.6455973995271868E-2</v>
      </c>
      <c r="Z273" s="419">
        <v>0.10591545141129403</v>
      </c>
      <c r="AA273" s="417">
        <v>3.0591123299999998E-2</v>
      </c>
      <c r="AB273" s="418">
        <v>8.3540487694999999E-2</v>
      </c>
      <c r="AC273" s="419">
        <v>4.2356326069816957E-2</v>
      </c>
      <c r="AD273" s="417">
        <v>2.0931371000000002E-3</v>
      </c>
      <c r="AE273" s="418">
        <v>7.8608127200000006E-3</v>
      </c>
      <c r="AF273" s="419">
        <v>2.0760426723002027E-3</v>
      </c>
      <c r="AG273" s="417">
        <v>0.18261631449999999</v>
      </c>
      <c r="AH273" s="418">
        <v>0.30306852339000001</v>
      </c>
      <c r="AI273" s="419">
        <v>0.11142267028306133</v>
      </c>
      <c r="AJ273" s="417">
        <v>4.75230128E-2</v>
      </c>
      <c r="AK273" s="418">
        <v>3.6339978534999998E-2</v>
      </c>
      <c r="AL273" s="419">
        <v>1.8252339179066848E-2</v>
      </c>
      <c r="AM273" s="417">
        <v>4.1769861899999997E-2</v>
      </c>
      <c r="AN273" s="418">
        <v>0.22377281972499999</v>
      </c>
      <c r="AO273" s="419">
        <v>4.411487782738692E-2</v>
      </c>
      <c r="AP273" s="422"/>
      <c r="AQ273" s="423"/>
      <c r="AR273" s="423"/>
      <c r="AS273" s="417">
        <v>0</v>
      </c>
      <c r="AT273" s="418">
        <v>0</v>
      </c>
      <c r="AU273" s="424"/>
    </row>
    <row r="274" spans="1:47" x14ac:dyDescent="0.2">
      <c r="A274" s="231">
        <v>1981</v>
      </c>
      <c r="B274" s="232">
        <v>30</v>
      </c>
      <c r="C274" s="417">
        <v>42.972102399999997</v>
      </c>
      <c r="D274" s="418">
        <v>84.884820337500003</v>
      </c>
      <c r="E274" s="419">
        <v>45.19594803307475</v>
      </c>
      <c r="F274" s="417">
        <v>5.8652726399999997</v>
      </c>
      <c r="G274" s="418">
        <v>10.953444661000001</v>
      </c>
      <c r="H274" s="419">
        <v>3.3350274434344991</v>
      </c>
      <c r="I274" s="417">
        <v>3.33435368</v>
      </c>
      <c r="J274" s="418">
        <v>3.620969498</v>
      </c>
      <c r="K274" s="419">
        <v>7.1014284749685448</v>
      </c>
      <c r="L274" s="420"/>
      <c r="M274" s="421"/>
      <c r="N274" s="419">
        <v>1.0285446300619647E-2</v>
      </c>
      <c r="O274" s="417">
        <v>1.5861469999999999E-2</v>
      </c>
      <c r="P274" s="418">
        <v>5.4531360000000001E-2</v>
      </c>
      <c r="Q274" s="419">
        <v>0.11241013831676262</v>
      </c>
      <c r="R274" s="422"/>
      <c r="S274" s="423"/>
      <c r="T274" s="419">
        <v>570.07616759697589</v>
      </c>
      <c r="U274" s="417">
        <v>4.7443415231340769E-2</v>
      </c>
      <c r="V274" s="418">
        <v>8.7901509878419451E-2</v>
      </c>
      <c r="W274" s="419">
        <v>0.10362356973215907</v>
      </c>
      <c r="X274" s="417">
        <v>3.3697994596420131E-2</v>
      </c>
      <c r="Y274" s="418">
        <v>3.6455973995271868E-2</v>
      </c>
      <c r="Z274" s="419">
        <v>0.10641969145479133</v>
      </c>
      <c r="AA274" s="417">
        <v>3.0591123299999998E-2</v>
      </c>
      <c r="AB274" s="418">
        <v>8.3540487694999999E-2</v>
      </c>
      <c r="AC274" s="419">
        <v>4.2644640423055442E-2</v>
      </c>
      <c r="AD274" s="417">
        <v>2.0931371000000002E-3</v>
      </c>
      <c r="AE274" s="418">
        <v>7.8608127200000006E-3</v>
      </c>
      <c r="AF274" s="419">
        <v>2.082503549009978E-3</v>
      </c>
      <c r="AG274" s="417">
        <v>0.18261631449999999</v>
      </c>
      <c r="AH274" s="418">
        <v>0.30306852339000001</v>
      </c>
      <c r="AI274" s="419">
        <v>0.11174131666588173</v>
      </c>
      <c r="AJ274" s="417">
        <v>4.75230128E-2</v>
      </c>
      <c r="AK274" s="418">
        <v>3.6339978534999998E-2</v>
      </c>
      <c r="AL274" s="419">
        <v>1.8302468496228963E-2</v>
      </c>
      <c r="AM274" s="417">
        <v>4.1769861899999997E-2</v>
      </c>
      <c r="AN274" s="418">
        <v>0.22377281972499999</v>
      </c>
      <c r="AO274" s="419">
        <v>4.4274957781919221E-2</v>
      </c>
      <c r="AP274" s="422"/>
      <c r="AQ274" s="423"/>
      <c r="AR274" s="423"/>
      <c r="AS274" s="417">
        <v>0</v>
      </c>
      <c r="AT274" s="418">
        <v>0</v>
      </c>
      <c r="AU274" s="424"/>
    </row>
    <row r="275" spans="1:47" x14ac:dyDescent="0.2">
      <c r="A275" s="231">
        <v>1981</v>
      </c>
      <c r="B275" s="232">
        <v>31</v>
      </c>
      <c r="C275" s="417">
        <v>42.972102399999997</v>
      </c>
      <c r="D275" s="418">
        <v>84.884820337500003</v>
      </c>
      <c r="E275" s="419">
        <v>43.745102822787821</v>
      </c>
      <c r="F275" s="417">
        <v>5.8652726399999997</v>
      </c>
      <c r="G275" s="418">
        <v>10.953444661000001</v>
      </c>
      <c r="H275" s="419">
        <v>3.209236649579791</v>
      </c>
      <c r="I275" s="417">
        <v>3.33435368</v>
      </c>
      <c r="J275" s="418">
        <v>3.620969498</v>
      </c>
      <c r="K275" s="419">
        <v>6.9928070707322529</v>
      </c>
      <c r="L275" s="420"/>
      <c r="M275" s="421"/>
      <c r="N275" s="419">
        <v>3.7066074493837101E-3</v>
      </c>
      <c r="O275" s="417">
        <v>1.5861469999999999E-2</v>
      </c>
      <c r="P275" s="418">
        <v>5.4531360000000001E-2</v>
      </c>
      <c r="Q275" s="419">
        <v>0.11223219345787647</v>
      </c>
      <c r="R275" s="422"/>
      <c r="S275" s="423"/>
      <c r="T275" s="419">
        <v>570.04801585504458</v>
      </c>
      <c r="U275" s="417">
        <v>4.7443415231340769E-2</v>
      </c>
      <c r="V275" s="418">
        <v>8.7901509878419451E-2</v>
      </c>
      <c r="W275" s="419">
        <v>0.10193042637454454</v>
      </c>
      <c r="X275" s="417">
        <v>3.3697994596420131E-2</v>
      </c>
      <c r="Y275" s="418">
        <v>3.6455973995271868E-2</v>
      </c>
      <c r="Z275" s="419">
        <v>0.10688113699878544</v>
      </c>
      <c r="AA275" s="417">
        <v>3.0591123299999998E-2</v>
      </c>
      <c r="AB275" s="418">
        <v>8.3540487694999999E-2</v>
      </c>
      <c r="AC275" s="419">
        <v>4.4037136412564654E-2</v>
      </c>
      <c r="AD275" s="417">
        <v>2.0931371000000002E-3</v>
      </c>
      <c r="AE275" s="418">
        <v>7.8608127200000006E-3</v>
      </c>
      <c r="AF275" s="419">
        <v>2.0039502352463563E-3</v>
      </c>
      <c r="AG275" s="417">
        <v>0.18261631449999999</v>
      </c>
      <c r="AH275" s="418">
        <v>0.30306852339000001</v>
      </c>
      <c r="AI275" s="419">
        <v>0.10445395033631891</v>
      </c>
      <c r="AJ275" s="417">
        <v>4.75230128E-2</v>
      </c>
      <c r="AK275" s="418">
        <v>3.6339978534999998E-2</v>
      </c>
      <c r="AL275" s="419">
        <v>1.7347163314707911E-2</v>
      </c>
      <c r="AM275" s="417">
        <v>4.1769861899999997E-2</v>
      </c>
      <c r="AN275" s="418">
        <v>0.22377281972499999</v>
      </c>
      <c r="AO275" s="419">
        <v>4.3683099322308565E-2</v>
      </c>
      <c r="AP275" s="422"/>
      <c r="AQ275" s="423"/>
      <c r="AR275" s="423"/>
      <c r="AS275" s="417">
        <v>0</v>
      </c>
      <c r="AT275" s="418">
        <v>0</v>
      </c>
      <c r="AU275" s="424"/>
    </row>
    <row r="276" spans="1:47" x14ac:dyDescent="0.2">
      <c r="A276" s="231">
        <v>1981</v>
      </c>
      <c r="B276" s="232">
        <v>32</v>
      </c>
      <c r="C276" s="417">
        <v>42.972102399999997</v>
      </c>
      <c r="D276" s="418">
        <v>84.884820337500003</v>
      </c>
      <c r="E276" s="419">
        <v>43.745102822787821</v>
      </c>
      <c r="F276" s="417">
        <v>5.8652726399999997</v>
      </c>
      <c r="G276" s="418">
        <v>10.953444661000001</v>
      </c>
      <c r="H276" s="419">
        <v>3.209236649579791</v>
      </c>
      <c r="I276" s="417">
        <v>3.33435368</v>
      </c>
      <c r="J276" s="418">
        <v>3.620969498</v>
      </c>
      <c r="K276" s="419">
        <v>6.9928070707322529</v>
      </c>
      <c r="L276" s="420"/>
      <c r="M276" s="421"/>
      <c r="N276" s="419">
        <v>3.7066074493837101E-3</v>
      </c>
      <c r="O276" s="417">
        <v>1.5861469999999999E-2</v>
      </c>
      <c r="P276" s="418">
        <v>5.4531360000000001E-2</v>
      </c>
      <c r="Q276" s="419">
        <v>0.11223219345787647</v>
      </c>
      <c r="R276" s="425"/>
      <c r="S276" s="426"/>
      <c r="T276" s="419">
        <v>570.04801585504458</v>
      </c>
      <c r="U276" s="417">
        <v>4.7443415231340769E-2</v>
      </c>
      <c r="V276" s="418">
        <v>8.7901509878419451E-2</v>
      </c>
      <c r="W276" s="419">
        <v>0.10193042637454454</v>
      </c>
      <c r="X276" s="417">
        <v>3.3697994596420131E-2</v>
      </c>
      <c r="Y276" s="418">
        <v>3.6455973995271868E-2</v>
      </c>
      <c r="Z276" s="419">
        <v>0.10688113699878544</v>
      </c>
      <c r="AA276" s="417">
        <v>3.0591123299999998E-2</v>
      </c>
      <c r="AB276" s="418">
        <v>8.3540487694999999E-2</v>
      </c>
      <c r="AC276" s="419">
        <v>4.4037136412564654E-2</v>
      </c>
      <c r="AD276" s="417">
        <v>2.0931371000000002E-3</v>
      </c>
      <c r="AE276" s="418">
        <v>7.8608127200000006E-3</v>
      </c>
      <c r="AF276" s="419">
        <v>2.0039502352463563E-3</v>
      </c>
      <c r="AG276" s="417">
        <v>0.18261631449999999</v>
      </c>
      <c r="AH276" s="418">
        <v>0.30306852339000001</v>
      </c>
      <c r="AI276" s="419">
        <v>0.10445395033631891</v>
      </c>
      <c r="AJ276" s="417">
        <v>4.75230128E-2</v>
      </c>
      <c r="AK276" s="418">
        <v>3.6339978534999998E-2</v>
      </c>
      <c r="AL276" s="419">
        <v>1.7347163314707911E-2</v>
      </c>
      <c r="AM276" s="417">
        <v>4.1769861899999997E-2</v>
      </c>
      <c r="AN276" s="418">
        <v>0.22377281972499999</v>
      </c>
      <c r="AO276" s="419">
        <v>4.3683099322308565E-2</v>
      </c>
      <c r="AP276" s="425"/>
      <c r="AQ276" s="426"/>
      <c r="AR276" s="426"/>
      <c r="AS276" s="417">
        <v>0</v>
      </c>
      <c r="AT276" s="418">
        <v>0</v>
      </c>
      <c r="AU276" s="427"/>
    </row>
    <row r="277" spans="1:47" x14ac:dyDescent="0.2">
      <c r="A277" s="231">
        <v>1981</v>
      </c>
      <c r="B277" s="232">
        <v>33</v>
      </c>
      <c r="C277" s="417">
        <v>42.972102399999997</v>
      </c>
      <c r="D277" s="418">
        <v>84.884820337500003</v>
      </c>
      <c r="E277" s="419">
        <v>43.745102822787821</v>
      </c>
      <c r="F277" s="417">
        <v>5.8652726399999997</v>
      </c>
      <c r="G277" s="418">
        <v>10.953444661000001</v>
      </c>
      <c r="H277" s="419">
        <v>3.209236649579791</v>
      </c>
      <c r="I277" s="417">
        <v>3.33435368</v>
      </c>
      <c r="J277" s="418">
        <v>3.620969498</v>
      </c>
      <c r="K277" s="419">
        <v>6.9928070707322529</v>
      </c>
      <c r="L277" s="420"/>
      <c r="M277" s="421"/>
      <c r="N277" s="419">
        <v>3.7066074493837101E-3</v>
      </c>
      <c r="O277" s="417">
        <v>1.5861469999999999E-2</v>
      </c>
      <c r="P277" s="418">
        <v>5.4531360000000001E-2</v>
      </c>
      <c r="Q277" s="419">
        <v>0.11223219345787647</v>
      </c>
      <c r="R277" s="425"/>
      <c r="S277" s="426"/>
      <c r="T277" s="419">
        <v>570.04801585504458</v>
      </c>
      <c r="U277" s="417">
        <v>4.7443415231340769E-2</v>
      </c>
      <c r="V277" s="418">
        <v>8.7901509878419451E-2</v>
      </c>
      <c r="W277" s="419">
        <v>0.10193042637454454</v>
      </c>
      <c r="X277" s="417">
        <v>3.3697994596420131E-2</v>
      </c>
      <c r="Y277" s="418">
        <v>3.6455973995271868E-2</v>
      </c>
      <c r="Z277" s="419">
        <v>0.10688113699878544</v>
      </c>
      <c r="AA277" s="417">
        <v>3.0591123299999998E-2</v>
      </c>
      <c r="AB277" s="418">
        <v>8.3540487694999999E-2</v>
      </c>
      <c r="AC277" s="419">
        <v>4.4037136412564654E-2</v>
      </c>
      <c r="AD277" s="417">
        <v>2.0931371000000002E-3</v>
      </c>
      <c r="AE277" s="418">
        <v>7.8608127200000006E-3</v>
      </c>
      <c r="AF277" s="419">
        <v>2.0039502352463563E-3</v>
      </c>
      <c r="AG277" s="417">
        <v>0.18261631449999999</v>
      </c>
      <c r="AH277" s="418">
        <v>0.30306852339000001</v>
      </c>
      <c r="AI277" s="419">
        <v>0.10445395033631891</v>
      </c>
      <c r="AJ277" s="417">
        <v>4.75230128E-2</v>
      </c>
      <c r="AK277" s="418">
        <v>3.6339978534999998E-2</v>
      </c>
      <c r="AL277" s="419">
        <v>1.7347163314707911E-2</v>
      </c>
      <c r="AM277" s="417">
        <v>4.1769861899999997E-2</v>
      </c>
      <c r="AN277" s="418">
        <v>0.22377281972499999</v>
      </c>
      <c r="AO277" s="419">
        <v>4.3683099322308565E-2</v>
      </c>
      <c r="AP277" s="425"/>
      <c r="AQ277" s="426"/>
      <c r="AR277" s="426"/>
      <c r="AS277" s="417">
        <v>0</v>
      </c>
      <c r="AT277" s="418">
        <v>0</v>
      </c>
      <c r="AU277" s="427"/>
    </row>
    <row r="278" spans="1:47" x14ac:dyDescent="0.2">
      <c r="A278" s="231">
        <v>1981</v>
      </c>
      <c r="B278" s="232">
        <v>34</v>
      </c>
      <c r="C278" s="417">
        <v>42.972102399999997</v>
      </c>
      <c r="D278" s="418">
        <v>84.884820337500003</v>
      </c>
      <c r="E278" s="419">
        <v>43.745102822787821</v>
      </c>
      <c r="F278" s="417">
        <v>5.8652726399999997</v>
      </c>
      <c r="G278" s="418">
        <v>10.953444661000001</v>
      </c>
      <c r="H278" s="419">
        <v>3.209236649579791</v>
      </c>
      <c r="I278" s="417">
        <v>3.33435368</v>
      </c>
      <c r="J278" s="418">
        <v>3.620969498</v>
      </c>
      <c r="K278" s="419">
        <v>6.9928070707322529</v>
      </c>
      <c r="L278" s="420"/>
      <c r="M278" s="421"/>
      <c r="N278" s="419">
        <v>3.7066074493837101E-3</v>
      </c>
      <c r="O278" s="417">
        <v>1.5861469999999999E-2</v>
      </c>
      <c r="P278" s="418">
        <v>5.4531360000000001E-2</v>
      </c>
      <c r="Q278" s="419">
        <v>0.11223219345787647</v>
      </c>
      <c r="R278" s="425"/>
      <c r="S278" s="426"/>
      <c r="T278" s="419">
        <v>570.04801585504458</v>
      </c>
      <c r="U278" s="417">
        <v>4.7443415231340769E-2</v>
      </c>
      <c r="V278" s="418">
        <v>8.7901509878419451E-2</v>
      </c>
      <c r="W278" s="419">
        <v>0.10193042637454454</v>
      </c>
      <c r="X278" s="417">
        <v>3.3697994596420131E-2</v>
      </c>
      <c r="Y278" s="418">
        <v>3.6455973995271868E-2</v>
      </c>
      <c r="Z278" s="419">
        <v>0.10688113699878544</v>
      </c>
      <c r="AA278" s="417">
        <v>3.0591123299999998E-2</v>
      </c>
      <c r="AB278" s="418">
        <v>8.3540487694999999E-2</v>
      </c>
      <c r="AC278" s="419">
        <v>4.4037136412564654E-2</v>
      </c>
      <c r="AD278" s="417">
        <v>2.0931371000000002E-3</v>
      </c>
      <c r="AE278" s="418">
        <v>7.8608127200000006E-3</v>
      </c>
      <c r="AF278" s="419">
        <v>2.0039502352463563E-3</v>
      </c>
      <c r="AG278" s="417">
        <v>0.18261631449999999</v>
      </c>
      <c r="AH278" s="418">
        <v>0.30306852339000001</v>
      </c>
      <c r="AI278" s="419">
        <v>0.10445395033631891</v>
      </c>
      <c r="AJ278" s="417">
        <v>4.75230128E-2</v>
      </c>
      <c r="AK278" s="418">
        <v>3.6339978534999998E-2</v>
      </c>
      <c r="AL278" s="419">
        <v>1.7347163314707911E-2</v>
      </c>
      <c r="AM278" s="417">
        <v>4.1769861899999997E-2</v>
      </c>
      <c r="AN278" s="418">
        <v>0.22377281972499999</v>
      </c>
      <c r="AO278" s="419">
        <v>4.3683099322308565E-2</v>
      </c>
      <c r="AP278" s="425"/>
      <c r="AQ278" s="426"/>
      <c r="AR278" s="426"/>
      <c r="AS278" s="417">
        <v>0</v>
      </c>
      <c r="AT278" s="418">
        <v>0</v>
      </c>
      <c r="AU278" s="427"/>
    </row>
    <row r="279" spans="1:47" x14ac:dyDescent="0.2">
      <c r="A279" s="231">
        <v>1981</v>
      </c>
      <c r="B279" s="232">
        <v>35</v>
      </c>
      <c r="C279" s="417">
        <v>42.972102399999997</v>
      </c>
      <c r="D279" s="418">
        <v>84.884820337500003</v>
      </c>
      <c r="E279" s="419">
        <v>43.745102822787821</v>
      </c>
      <c r="F279" s="417">
        <v>5.8652726399999997</v>
      </c>
      <c r="G279" s="418">
        <v>10.953444661000001</v>
      </c>
      <c r="H279" s="419">
        <v>3.209236649579791</v>
      </c>
      <c r="I279" s="417">
        <v>3.33435368</v>
      </c>
      <c r="J279" s="418">
        <v>3.620969498</v>
      </c>
      <c r="K279" s="419">
        <v>6.9928070707322529</v>
      </c>
      <c r="L279" s="420"/>
      <c r="M279" s="421"/>
      <c r="N279" s="419">
        <v>3.7066074493837101E-3</v>
      </c>
      <c r="O279" s="417">
        <v>1.5861469999999999E-2</v>
      </c>
      <c r="P279" s="418">
        <v>5.4531360000000001E-2</v>
      </c>
      <c r="Q279" s="419">
        <v>0.11223219345787647</v>
      </c>
      <c r="R279" s="425"/>
      <c r="S279" s="426"/>
      <c r="T279" s="419">
        <v>570.04801585504458</v>
      </c>
      <c r="U279" s="417">
        <v>4.7443415231340769E-2</v>
      </c>
      <c r="V279" s="418">
        <v>8.7901509878419451E-2</v>
      </c>
      <c r="W279" s="419">
        <v>0.10193042637454454</v>
      </c>
      <c r="X279" s="417">
        <v>3.3697994596420131E-2</v>
      </c>
      <c r="Y279" s="418">
        <v>3.6455973995271868E-2</v>
      </c>
      <c r="Z279" s="419">
        <v>0.10688113699878544</v>
      </c>
      <c r="AA279" s="417">
        <v>3.0591123299999998E-2</v>
      </c>
      <c r="AB279" s="418">
        <v>8.3540487694999999E-2</v>
      </c>
      <c r="AC279" s="419">
        <v>4.4037136412564654E-2</v>
      </c>
      <c r="AD279" s="417">
        <v>2.0931371000000002E-3</v>
      </c>
      <c r="AE279" s="418">
        <v>7.8608127200000006E-3</v>
      </c>
      <c r="AF279" s="419">
        <v>2.0039502352463563E-3</v>
      </c>
      <c r="AG279" s="417">
        <v>0.18261631449999999</v>
      </c>
      <c r="AH279" s="418">
        <v>0.30306852339000001</v>
      </c>
      <c r="AI279" s="419">
        <v>0.10445395033631891</v>
      </c>
      <c r="AJ279" s="417">
        <v>4.75230128E-2</v>
      </c>
      <c r="AK279" s="418">
        <v>3.6339978534999998E-2</v>
      </c>
      <c r="AL279" s="419">
        <v>1.7347163314707911E-2</v>
      </c>
      <c r="AM279" s="417">
        <v>4.1769861899999997E-2</v>
      </c>
      <c r="AN279" s="418">
        <v>0.22377281972499999</v>
      </c>
      <c r="AO279" s="419">
        <v>4.3683099322308565E-2</v>
      </c>
      <c r="AP279" s="425"/>
      <c r="AQ279" s="426"/>
      <c r="AR279" s="426"/>
      <c r="AS279" s="417">
        <v>0</v>
      </c>
      <c r="AT279" s="418">
        <v>0</v>
      </c>
      <c r="AU279" s="427"/>
    </row>
    <row r="280" spans="1:47" x14ac:dyDescent="0.2">
      <c r="A280" s="231">
        <v>1981</v>
      </c>
      <c r="B280" s="232">
        <v>36</v>
      </c>
      <c r="C280" s="417">
        <v>42.972102399999997</v>
      </c>
      <c r="D280" s="418">
        <v>84.884820337500003</v>
      </c>
      <c r="E280" s="419">
        <v>43.745102822787821</v>
      </c>
      <c r="F280" s="417">
        <v>5.8652726399999997</v>
      </c>
      <c r="G280" s="418">
        <v>10.953444661000001</v>
      </c>
      <c r="H280" s="419">
        <v>3.209236649579791</v>
      </c>
      <c r="I280" s="417">
        <v>3.33435368</v>
      </c>
      <c r="J280" s="418">
        <v>3.620969498</v>
      </c>
      <c r="K280" s="419">
        <v>6.9928070707322529</v>
      </c>
      <c r="L280" s="420"/>
      <c r="M280" s="421"/>
      <c r="N280" s="419">
        <v>3.7066074493837101E-3</v>
      </c>
      <c r="O280" s="417">
        <v>1.5861469999999999E-2</v>
      </c>
      <c r="P280" s="418">
        <v>5.4531360000000001E-2</v>
      </c>
      <c r="Q280" s="419">
        <v>0.11223219345787647</v>
      </c>
      <c r="R280" s="425"/>
      <c r="S280" s="426"/>
      <c r="T280" s="419">
        <v>570.04801585504458</v>
      </c>
      <c r="U280" s="417">
        <v>4.7443415231340769E-2</v>
      </c>
      <c r="V280" s="418">
        <v>8.7901509878419451E-2</v>
      </c>
      <c r="W280" s="419">
        <v>0.10193042637454454</v>
      </c>
      <c r="X280" s="417">
        <v>3.3697994596420131E-2</v>
      </c>
      <c r="Y280" s="418">
        <v>3.6455973995271868E-2</v>
      </c>
      <c r="Z280" s="419">
        <v>0.10688113699878544</v>
      </c>
      <c r="AA280" s="417">
        <v>3.0591123299999998E-2</v>
      </c>
      <c r="AB280" s="418">
        <v>8.3540487694999999E-2</v>
      </c>
      <c r="AC280" s="419">
        <v>4.4037136412564654E-2</v>
      </c>
      <c r="AD280" s="417">
        <v>2.0931371000000002E-3</v>
      </c>
      <c r="AE280" s="418">
        <v>7.8608127200000006E-3</v>
      </c>
      <c r="AF280" s="419">
        <v>2.0039502352463563E-3</v>
      </c>
      <c r="AG280" s="417">
        <v>0.18261631449999999</v>
      </c>
      <c r="AH280" s="418">
        <v>0.30306852339000001</v>
      </c>
      <c r="AI280" s="419">
        <v>0.10445395033631891</v>
      </c>
      <c r="AJ280" s="417">
        <v>4.75230128E-2</v>
      </c>
      <c r="AK280" s="418">
        <v>3.6339978534999998E-2</v>
      </c>
      <c r="AL280" s="419">
        <v>1.7347163314707911E-2</v>
      </c>
      <c r="AM280" s="417">
        <v>4.1769861899999997E-2</v>
      </c>
      <c r="AN280" s="418">
        <v>0.22377281972499999</v>
      </c>
      <c r="AO280" s="419">
        <v>4.3683099322308565E-2</v>
      </c>
      <c r="AP280" s="425"/>
      <c r="AQ280" s="426"/>
      <c r="AR280" s="426"/>
      <c r="AS280" s="417">
        <v>0</v>
      </c>
      <c r="AT280" s="418">
        <v>0</v>
      </c>
      <c r="AU280" s="427"/>
    </row>
    <row r="281" spans="1:47" x14ac:dyDescent="0.2">
      <c r="A281" s="231">
        <v>1981</v>
      </c>
      <c r="B281" s="232">
        <v>37</v>
      </c>
      <c r="C281" s="417">
        <v>37.858422214400001</v>
      </c>
      <c r="D281" s="418">
        <v>74.783526717337509</v>
      </c>
      <c r="E281" s="419">
        <v>43.745102822787821</v>
      </c>
      <c r="F281" s="417">
        <v>5.2435537401599994</v>
      </c>
      <c r="G281" s="418">
        <v>9.7923795269340008</v>
      </c>
      <c r="H281" s="419">
        <v>3.209236649579791</v>
      </c>
      <c r="I281" s="417">
        <v>2.5674523335999999</v>
      </c>
      <c r="J281" s="418">
        <v>2.7881465134600001</v>
      </c>
      <c r="K281" s="419">
        <v>6.9928070707322529</v>
      </c>
      <c r="L281" s="420"/>
      <c r="M281" s="421"/>
      <c r="N281" s="419">
        <v>3.7066074493837101E-3</v>
      </c>
      <c r="O281" s="417">
        <v>1.5861469999999999E-2</v>
      </c>
      <c r="P281" s="418">
        <v>5.4531360000000001E-2</v>
      </c>
      <c r="Q281" s="419">
        <v>0.11223219345787647</v>
      </c>
      <c r="R281" s="425"/>
      <c r="S281" s="426"/>
      <c r="T281" s="419">
        <v>570.04801585504458</v>
      </c>
      <c r="U281" s="417">
        <v>3.5203014101654849E-2</v>
      </c>
      <c r="V281" s="418">
        <v>6.5222920329787229E-2</v>
      </c>
      <c r="W281" s="419">
        <v>0.10193042637454454</v>
      </c>
      <c r="X281" s="417">
        <v>3.0126007169199599E-2</v>
      </c>
      <c r="Y281" s="418">
        <v>3.2591640751773052E-2</v>
      </c>
      <c r="Z281" s="419">
        <v>0.10688113699878544</v>
      </c>
      <c r="AA281" s="417">
        <v>2.7348464230199997E-2</v>
      </c>
      <c r="AB281" s="418">
        <v>7.4685195999330004E-2</v>
      </c>
      <c r="AC281" s="419">
        <v>4.4037136412564654E-2</v>
      </c>
      <c r="AD281" s="417">
        <v>1.8712645674000001E-3</v>
      </c>
      <c r="AE281" s="418">
        <v>7.0275665716800009E-3</v>
      </c>
      <c r="AF281" s="419">
        <v>2.0039502352463563E-3</v>
      </c>
      <c r="AG281" s="417">
        <v>0.163258985163</v>
      </c>
      <c r="AH281" s="418">
        <v>0.27094325991066004</v>
      </c>
      <c r="AI281" s="419">
        <v>0.10445395033631891</v>
      </c>
      <c r="AJ281" s="417">
        <v>4.2485573443200003E-2</v>
      </c>
      <c r="AK281" s="418">
        <v>3.2487940810290002E-2</v>
      </c>
      <c r="AL281" s="419">
        <v>1.7347163314707911E-2</v>
      </c>
      <c r="AM281" s="417">
        <v>3.7342256538599995E-2</v>
      </c>
      <c r="AN281" s="418">
        <v>0.20005290083415</v>
      </c>
      <c r="AO281" s="419">
        <v>4.3683099322308565E-2</v>
      </c>
      <c r="AP281" s="425"/>
      <c r="AQ281" s="426"/>
      <c r="AR281" s="426"/>
      <c r="AS281" s="417">
        <v>0</v>
      </c>
      <c r="AT281" s="418">
        <v>0</v>
      </c>
      <c r="AU281" s="427"/>
    </row>
    <row r="282" spans="1:47" x14ac:dyDescent="0.2">
      <c r="A282" s="231">
        <v>1981</v>
      </c>
      <c r="B282" s="232">
        <v>38</v>
      </c>
      <c r="C282" s="417">
        <v>37.858422214400001</v>
      </c>
      <c r="D282" s="418">
        <v>74.783526717337509</v>
      </c>
      <c r="E282" s="419">
        <v>43.745102822787821</v>
      </c>
      <c r="F282" s="417">
        <v>5.2435537401599994</v>
      </c>
      <c r="G282" s="418">
        <v>9.7923795269340008</v>
      </c>
      <c r="H282" s="419">
        <v>3.209236649579791</v>
      </c>
      <c r="I282" s="417">
        <v>2.5674523335999999</v>
      </c>
      <c r="J282" s="418">
        <v>2.7881465134600001</v>
      </c>
      <c r="K282" s="419">
        <v>6.9928070707322529</v>
      </c>
      <c r="L282" s="420"/>
      <c r="M282" s="421"/>
      <c r="N282" s="419">
        <v>3.7066074493837101E-3</v>
      </c>
      <c r="O282" s="417">
        <v>1.5861469999999999E-2</v>
      </c>
      <c r="P282" s="418">
        <v>5.4531360000000001E-2</v>
      </c>
      <c r="Q282" s="419">
        <v>0.11223219345787647</v>
      </c>
      <c r="R282" s="425"/>
      <c r="S282" s="426"/>
      <c r="T282" s="419">
        <v>570.04801585504458</v>
      </c>
      <c r="U282" s="417">
        <v>3.5203014101654849E-2</v>
      </c>
      <c r="V282" s="418">
        <v>6.5222920329787229E-2</v>
      </c>
      <c r="W282" s="419">
        <v>0.10193042637454454</v>
      </c>
      <c r="X282" s="417">
        <v>3.0126007169199599E-2</v>
      </c>
      <c r="Y282" s="418">
        <v>3.2591640751773052E-2</v>
      </c>
      <c r="Z282" s="419">
        <v>0.10688113699878544</v>
      </c>
      <c r="AA282" s="417">
        <v>2.7348464230199997E-2</v>
      </c>
      <c r="AB282" s="418">
        <v>7.4685195999330004E-2</v>
      </c>
      <c r="AC282" s="419">
        <v>4.4037136412564654E-2</v>
      </c>
      <c r="AD282" s="417">
        <v>1.8712645674000001E-3</v>
      </c>
      <c r="AE282" s="418">
        <v>7.0275665716800009E-3</v>
      </c>
      <c r="AF282" s="419">
        <v>2.0039502352463563E-3</v>
      </c>
      <c r="AG282" s="417">
        <v>0.163258985163</v>
      </c>
      <c r="AH282" s="418">
        <v>0.27094325991066004</v>
      </c>
      <c r="AI282" s="419">
        <v>0.10445395033631891</v>
      </c>
      <c r="AJ282" s="417">
        <v>4.2485573443200003E-2</v>
      </c>
      <c r="AK282" s="418">
        <v>3.2487940810290002E-2</v>
      </c>
      <c r="AL282" s="419">
        <v>1.7347163314707911E-2</v>
      </c>
      <c r="AM282" s="417">
        <v>3.7342256538599995E-2</v>
      </c>
      <c r="AN282" s="418">
        <v>0.20005290083415</v>
      </c>
      <c r="AO282" s="419">
        <v>4.3683099322308565E-2</v>
      </c>
      <c r="AP282" s="425"/>
      <c r="AQ282" s="426"/>
      <c r="AR282" s="426"/>
      <c r="AS282" s="417">
        <v>0</v>
      </c>
      <c r="AT282" s="418">
        <v>0</v>
      </c>
      <c r="AU282" s="427"/>
    </row>
    <row r="283" spans="1:47" x14ac:dyDescent="0.2">
      <c r="A283" s="231">
        <v>1981</v>
      </c>
      <c r="B283" s="232">
        <v>39</v>
      </c>
      <c r="C283" s="417">
        <v>37.858422214400001</v>
      </c>
      <c r="D283" s="418">
        <v>74.783526717337509</v>
      </c>
      <c r="E283" s="419">
        <v>43.745102822787821</v>
      </c>
      <c r="F283" s="417">
        <v>5.2435537401599994</v>
      </c>
      <c r="G283" s="418">
        <v>9.7923795269340008</v>
      </c>
      <c r="H283" s="419">
        <v>3.209236649579791</v>
      </c>
      <c r="I283" s="417">
        <v>2.5674523335999999</v>
      </c>
      <c r="J283" s="418">
        <v>2.7881465134600001</v>
      </c>
      <c r="K283" s="419">
        <v>6.9928070707322529</v>
      </c>
      <c r="L283" s="420"/>
      <c r="M283" s="421"/>
      <c r="N283" s="419">
        <v>3.7066074493837101E-3</v>
      </c>
      <c r="O283" s="417">
        <v>1.5861469999999999E-2</v>
      </c>
      <c r="P283" s="418">
        <v>5.4531360000000001E-2</v>
      </c>
      <c r="Q283" s="419">
        <v>0.11223219345787647</v>
      </c>
      <c r="R283" s="425"/>
      <c r="S283" s="426"/>
      <c r="T283" s="419">
        <v>570.04801585504458</v>
      </c>
      <c r="U283" s="417">
        <v>3.5203014101654849E-2</v>
      </c>
      <c r="V283" s="418">
        <v>6.5222920329787229E-2</v>
      </c>
      <c r="W283" s="419">
        <v>0.10193042637454454</v>
      </c>
      <c r="X283" s="417">
        <v>3.0126007169199599E-2</v>
      </c>
      <c r="Y283" s="418">
        <v>3.2591640751773052E-2</v>
      </c>
      <c r="Z283" s="419">
        <v>0.10688113699878544</v>
      </c>
      <c r="AA283" s="417">
        <v>2.7348464230199997E-2</v>
      </c>
      <c r="AB283" s="418">
        <v>7.4685195999330004E-2</v>
      </c>
      <c r="AC283" s="419">
        <v>4.4037136412564654E-2</v>
      </c>
      <c r="AD283" s="417">
        <v>1.8712645674000001E-3</v>
      </c>
      <c r="AE283" s="418">
        <v>7.0275665716800009E-3</v>
      </c>
      <c r="AF283" s="419">
        <v>2.0039502352463563E-3</v>
      </c>
      <c r="AG283" s="417">
        <v>0.163258985163</v>
      </c>
      <c r="AH283" s="418">
        <v>0.27094325991066004</v>
      </c>
      <c r="AI283" s="419">
        <v>0.10445395033631891</v>
      </c>
      <c r="AJ283" s="417">
        <v>4.2485573443200003E-2</v>
      </c>
      <c r="AK283" s="418">
        <v>3.2487940810290002E-2</v>
      </c>
      <c r="AL283" s="419">
        <v>1.7347163314707911E-2</v>
      </c>
      <c r="AM283" s="417">
        <v>3.7342256538599995E-2</v>
      </c>
      <c r="AN283" s="418">
        <v>0.20005290083415</v>
      </c>
      <c r="AO283" s="419">
        <v>4.3683099322308565E-2</v>
      </c>
      <c r="AP283" s="425"/>
      <c r="AQ283" s="426"/>
      <c r="AR283" s="426"/>
      <c r="AS283" s="417">
        <v>0</v>
      </c>
      <c r="AT283" s="418">
        <v>0</v>
      </c>
      <c r="AU283" s="427"/>
    </row>
    <row r="284" spans="1:47" ht="13.5" thickBot="1" x14ac:dyDescent="0.25">
      <c r="A284" s="233">
        <v>1981</v>
      </c>
      <c r="B284" s="234">
        <v>40</v>
      </c>
      <c r="C284" s="428">
        <v>37.858422214400001</v>
      </c>
      <c r="D284" s="429">
        <v>74.783526717337509</v>
      </c>
      <c r="E284" s="430">
        <v>43.745102822787821</v>
      </c>
      <c r="F284" s="428">
        <v>5.2435537401599994</v>
      </c>
      <c r="G284" s="429">
        <v>9.7923795269340008</v>
      </c>
      <c r="H284" s="430">
        <v>3.209236649579791</v>
      </c>
      <c r="I284" s="428">
        <v>2.5674523335999999</v>
      </c>
      <c r="J284" s="429">
        <v>2.7881465134600001</v>
      </c>
      <c r="K284" s="430">
        <v>6.9928070707322529</v>
      </c>
      <c r="L284" s="431"/>
      <c r="M284" s="432"/>
      <c r="N284" s="430">
        <v>3.7066074493837101E-3</v>
      </c>
      <c r="O284" s="428">
        <v>1.5861469999999999E-2</v>
      </c>
      <c r="P284" s="429">
        <v>5.4531360000000001E-2</v>
      </c>
      <c r="Q284" s="430">
        <v>0.11223219345787647</v>
      </c>
      <c r="R284" s="433"/>
      <c r="S284" s="434"/>
      <c r="T284" s="430">
        <v>570.04801585504458</v>
      </c>
      <c r="U284" s="428">
        <v>3.5203014101654849E-2</v>
      </c>
      <c r="V284" s="429">
        <v>6.5222920329787229E-2</v>
      </c>
      <c r="W284" s="430">
        <v>0.10193042637454454</v>
      </c>
      <c r="X284" s="428">
        <v>3.0126007169199599E-2</v>
      </c>
      <c r="Y284" s="429">
        <v>3.2591640751773052E-2</v>
      </c>
      <c r="Z284" s="430">
        <v>0.10688113699878544</v>
      </c>
      <c r="AA284" s="428">
        <v>2.7348464230199997E-2</v>
      </c>
      <c r="AB284" s="429">
        <v>7.4685195999330004E-2</v>
      </c>
      <c r="AC284" s="430">
        <v>4.4037136412564654E-2</v>
      </c>
      <c r="AD284" s="428">
        <v>1.8712645674000001E-3</v>
      </c>
      <c r="AE284" s="429">
        <v>7.0275665716800009E-3</v>
      </c>
      <c r="AF284" s="430">
        <v>2.0039502352463563E-3</v>
      </c>
      <c r="AG284" s="428">
        <v>0.163258985163</v>
      </c>
      <c r="AH284" s="429">
        <v>0.27094325991066004</v>
      </c>
      <c r="AI284" s="430">
        <v>0.10445395033631891</v>
      </c>
      <c r="AJ284" s="428">
        <v>4.2485573443200003E-2</v>
      </c>
      <c r="AK284" s="429">
        <v>3.2487940810290002E-2</v>
      </c>
      <c r="AL284" s="430">
        <v>1.7347163314707911E-2</v>
      </c>
      <c r="AM284" s="428">
        <v>3.7342256538599995E-2</v>
      </c>
      <c r="AN284" s="429">
        <v>0.20005290083415</v>
      </c>
      <c r="AO284" s="430">
        <v>4.3683099322308565E-2</v>
      </c>
      <c r="AP284" s="433"/>
      <c r="AQ284" s="434"/>
      <c r="AR284" s="434"/>
      <c r="AS284" s="428">
        <v>0</v>
      </c>
      <c r="AT284" s="429">
        <v>0</v>
      </c>
      <c r="AU284" s="435"/>
    </row>
    <row r="285" spans="1:47" x14ac:dyDescent="0.2">
      <c r="A285" s="229">
        <v>1982</v>
      </c>
      <c r="B285" s="230">
        <v>1</v>
      </c>
      <c r="C285" s="409">
        <v>17.445741340000001</v>
      </c>
      <c r="D285" s="410">
        <v>36.2420162445</v>
      </c>
      <c r="E285" s="411">
        <v>13.249831503343515</v>
      </c>
      <c r="F285" s="409">
        <v>2.2238402800000001</v>
      </c>
      <c r="G285" s="410">
        <v>3.6926559165000001</v>
      </c>
      <c r="H285" s="411">
        <v>0.82488025579637891</v>
      </c>
      <c r="I285" s="409">
        <v>1.20824544</v>
      </c>
      <c r="J285" s="410">
        <v>2.7132733815000001</v>
      </c>
      <c r="K285" s="411">
        <v>4.631388532627585</v>
      </c>
      <c r="L285" s="412"/>
      <c r="M285" s="413"/>
      <c r="N285" s="411">
        <v>0.12435439250476811</v>
      </c>
      <c r="O285" s="409">
        <v>3.533232E-2</v>
      </c>
      <c r="P285" s="410">
        <v>8.2458103000000005E-2</v>
      </c>
      <c r="Q285" s="411">
        <v>2.4556601517375289E-2</v>
      </c>
      <c r="R285" s="414"/>
      <c r="S285" s="415"/>
      <c r="T285" s="411">
        <v>545.11338914613191</v>
      </c>
      <c r="U285" s="409">
        <v>4.7035872678149272E-2</v>
      </c>
      <c r="V285" s="410">
        <v>8.566248328267477E-2</v>
      </c>
      <c r="W285" s="411">
        <v>6.845945794622009E-2</v>
      </c>
      <c r="X285" s="409">
        <v>3.3774965467747387E-2</v>
      </c>
      <c r="Y285" s="410">
        <v>3.7598197652819992E-2</v>
      </c>
      <c r="Z285" s="411">
        <v>2.9226080477215623E-2</v>
      </c>
      <c r="AA285" s="409">
        <v>5.3754670999999997E-3</v>
      </c>
      <c r="AB285" s="410">
        <v>2.0405471844999998E-2</v>
      </c>
      <c r="AC285" s="411">
        <v>5.7446014771161298E-3</v>
      </c>
      <c r="AD285" s="409">
        <v>4.3576260000000001E-4</v>
      </c>
      <c r="AE285" s="410">
        <v>2.6110418550000002E-3</v>
      </c>
      <c r="AF285" s="411">
        <v>5.1509771023714726E-4</v>
      </c>
      <c r="AG285" s="409">
        <v>4.9237951199999998E-2</v>
      </c>
      <c r="AH285" s="410">
        <v>8.6460251904999993E-2</v>
      </c>
      <c r="AI285" s="411">
        <v>4.2656653965754104E-2</v>
      </c>
      <c r="AJ285" s="409">
        <v>3.8618326000000001E-3</v>
      </c>
      <c r="AK285" s="410">
        <v>8.4735114599999994E-3</v>
      </c>
      <c r="AL285" s="411">
        <v>4.6789811962989532E-3</v>
      </c>
      <c r="AM285" s="409">
        <v>1.00483845E-2</v>
      </c>
      <c r="AN285" s="410">
        <v>5.6597985679999997E-2</v>
      </c>
      <c r="AO285" s="411">
        <v>8.8062687364920487E-3</v>
      </c>
      <c r="AP285" s="414"/>
      <c r="AQ285" s="415"/>
      <c r="AR285" s="415"/>
      <c r="AS285" s="409">
        <v>7.7905354499999996E-2</v>
      </c>
      <c r="AT285" s="410">
        <v>0.11781133087499999</v>
      </c>
      <c r="AU285" s="416"/>
    </row>
    <row r="286" spans="1:47" x14ac:dyDescent="0.2">
      <c r="A286" s="231">
        <v>1982</v>
      </c>
      <c r="B286" s="232">
        <v>2</v>
      </c>
      <c r="C286" s="417">
        <v>22.24858351</v>
      </c>
      <c r="D286" s="418">
        <v>37.427845253000001</v>
      </c>
      <c r="E286" s="419">
        <v>13.28098012373844</v>
      </c>
      <c r="F286" s="417">
        <v>2.4638279600000002</v>
      </c>
      <c r="G286" s="418">
        <v>3.7263693794999999</v>
      </c>
      <c r="H286" s="419">
        <v>0.82751815498906534</v>
      </c>
      <c r="I286" s="417">
        <v>1.2670768400000001</v>
      </c>
      <c r="J286" s="418">
        <v>2.7406454975000001</v>
      </c>
      <c r="K286" s="419">
        <v>4.6428905890541978</v>
      </c>
      <c r="L286" s="420"/>
      <c r="M286" s="421"/>
      <c r="N286" s="419">
        <v>0.12456100149817376</v>
      </c>
      <c r="O286" s="417">
        <v>3.5269490000000001E-2</v>
      </c>
      <c r="P286" s="418">
        <v>8.1224070999999995E-2</v>
      </c>
      <c r="Q286" s="419">
        <v>2.4619679184476093E-2</v>
      </c>
      <c r="R286" s="422"/>
      <c r="S286" s="423"/>
      <c r="T286" s="419">
        <v>545.14028603344423</v>
      </c>
      <c r="U286" s="417">
        <v>4.7035872678149272E-2</v>
      </c>
      <c r="V286" s="418">
        <v>8.566248328267477E-2</v>
      </c>
      <c r="W286" s="419">
        <v>6.7630252505792687E-2</v>
      </c>
      <c r="X286" s="417">
        <v>3.3774965467747387E-2</v>
      </c>
      <c r="Y286" s="418">
        <v>3.7598197652819992E-2</v>
      </c>
      <c r="Z286" s="419">
        <v>2.9331081698238198E-2</v>
      </c>
      <c r="AA286" s="417">
        <v>7.3089894000000002E-3</v>
      </c>
      <c r="AB286" s="418">
        <v>2.3011745635000001E-2</v>
      </c>
      <c r="AC286" s="419">
        <v>5.7518258506886666E-3</v>
      </c>
      <c r="AD286" s="417">
        <v>5.6455100000000005E-4</v>
      </c>
      <c r="AE286" s="418">
        <v>2.865713595E-3</v>
      </c>
      <c r="AF286" s="419">
        <v>5.1674357186876963E-4</v>
      </c>
      <c r="AG286" s="417">
        <v>6.1685750099999999E-2</v>
      </c>
      <c r="AH286" s="418">
        <v>9.5576829370000005E-2</v>
      </c>
      <c r="AI286" s="419">
        <v>4.2756170596529322E-2</v>
      </c>
      <c r="AJ286" s="417">
        <v>5.4703846999999998E-3</v>
      </c>
      <c r="AK286" s="418">
        <v>9.5048087150000002E-3</v>
      </c>
      <c r="AL286" s="419">
        <v>4.6908195755769339E-3</v>
      </c>
      <c r="AM286" s="417">
        <v>1.340016E-2</v>
      </c>
      <c r="AN286" s="418">
        <v>6.3567392449999996E-2</v>
      </c>
      <c r="AO286" s="419">
        <v>8.8318947015883584E-3</v>
      </c>
      <c r="AP286" s="422"/>
      <c r="AQ286" s="423"/>
      <c r="AR286" s="423"/>
      <c r="AS286" s="417">
        <v>8.4028202900000001E-2</v>
      </c>
      <c r="AT286" s="418">
        <v>0.124190635925</v>
      </c>
      <c r="AU286" s="424"/>
    </row>
    <row r="287" spans="1:47" x14ac:dyDescent="0.2">
      <c r="A287" s="231">
        <v>1982</v>
      </c>
      <c r="B287" s="232">
        <v>3</v>
      </c>
      <c r="C287" s="417">
        <v>25.383368090000001</v>
      </c>
      <c r="D287" s="418">
        <v>40.641849539500001</v>
      </c>
      <c r="E287" s="419">
        <v>20.167152993809346</v>
      </c>
      <c r="F287" s="417">
        <v>2.6747538999999998</v>
      </c>
      <c r="G287" s="418">
        <v>3.9892765985</v>
      </c>
      <c r="H287" s="419">
        <v>1.2306084133557256</v>
      </c>
      <c r="I287" s="417">
        <v>1.3824992700000001</v>
      </c>
      <c r="J287" s="418">
        <v>2.6324915275</v>
      </c>
      <c r="K287" s="419">
        <v>5.1571977172755208</v>
      </c>
      <c r="L287" s="420"/>
      <c r="M287" s="421"/>
      <c r="N287" s="419">
        <v>0.12841554431575247</v>
      </c>
      <c r="O287" s="417">
        <v>3.5282540000000001E-2</v>
      </c>
      <c r="P287" s="418">
        <v>8.2161640499999994E-2</v>
      </c>
      <c r="Q287" s="419">
        <v>2.8186626589386775E-2</v>
      </c>
      <c r="R287" s="422"/>
      <c r="S287" s="423"/>
      <c r="T287" s="419">
        <v>545.60766929342651</v>
      </c>
      <c r="U287" s="417">
        <v>4.7035872678149272E-2</v>
      </c>
      <c r="V287" s="418">
        <v>8.566248328267477E-2</v>
      </c>
      <c r="W287" s="419">
        <v>0.1014600407255276</v>
      </c>
      <c r="X287" s="417">
        <v>3.3774965467747387E-2</v>
      </c>
      <c r="Y287" s="418">
        <v>3.7598197652819992E-2</v>
      </c>
      <c r="Z287" s="419">
        <v>6.0937258928487802E-2</v>
      </c>
      <c r="AA287" s="417">
        <v>8.5683271000000002E-3</v>
      </c>
      <c r="AB287" s="418">
        <v>2.6377551999999999E-2</v>
      </c>
      <c r="AC287" s="419">
        <v>8.5867917580838594E-3</v>
      </c>
      <c r="AD287" s="417">
        <v>6.5928009999999997E-4</v>
      </c>
      <c r="AE287" s="418">
        <v>3.1926673500000001E-3</v>
      </c>
      <c r="AF287" s="419">
        <v>7.6845400731403275E-4</v>
      </c>
      <c r="AG287" s="417">
        <v>6.9742644899999998E-2</v>
      </c>
      <c r="AH287" s="418">
        <v>0.10743937219499999</v>
      </c>
      <c r="AI287" s="419">
        <v>6.3288901825452021E-2</v>
      </c>
      <c r="AJ287" s="417">
        <v>6.7506014000000003E-3</v>
      </c>
      <c r="AK287" s="418">
        <v>1.087107979E-2</v>
      </c>
      <c r="AL287" s="419">
        <v>6.9417487922086183E-3</v>
      </c>
      <c r="AM287" s="417">
        <v>1.53488913E-2</v>
      </c>
      <c r="AN287" s="418">
        <v>7.2520737079999995E-2</v>
      </c>
      <c r="AO287" s="419">
        <v>1.3079390329683548E-2</v>
      </c>
      <c r="AP287" s="422"/>
      <c r="AQ287" s="423"/>
      <c r="AR287" s="423"/>
      <c r="AS287" s="417">
        <v>9.0607588500000003E-2</v>
      </c>
      <c r="AT287" s="418">
        <v>0.13306828934000001</v>
      </c>
      <c r="AU287" s="424"/>
    </row>
    <row r="288" spans="1:47" x14ac:dyDescent="0.2">
      <c r="A288" s="231">
        <v>1982</v>
      </c>
      <c r="B288" s="232">
        <v>4</v>
      </c>
      <c r="C288" s="417">
        <v>29.937835069999998</v>
      </c>
      <c r="D288" s="418">
        <v>44.282178600500004</v>
      </c>
      <c r="E288" s="419">
        <v>13.342235376075699</v>
      </c>
      <c r="F288" s="417">
        <v>2.9476611400000001</v>
      </c>
      <c r="G288" s="418">
        <v>4.2899736355</v>
      </c>
      <c r="H288" s="419">
        <v>0.83279829378236414</v>
      </c>
      <c r="I288" s="417">
        <v>1.50709395</v>
      </c>
      <c r="J288" s="418">
        <v>2.5485625889999999</v>
      </c>
      <c r="K288" s="419">
        <v>4.6479760779985204</v>
      </c>
      <c r="L288" s="420"/>
      <c r="M288" s="421"/>
      <c r="N288" s="419">
        <v>0.12457492935109446</v>
      </c>
      <c r="O288" s="417">
        <v>3.5232310000000003E-2</v>
      </c>
      <c r="P288" s="418">
        <v>7.9677431500000007E-2</v>
      </c>
      <c r="Q288" s="419">
        <v>2.4658393875780657E-2</v>
      </c>
      <c r="R288" s="422"/>
      <c r="S288" s="423"/>
      <c r="T288" s="419">
        <v>546.08167259466143</v>
      </c>
      <c r="U288" s="417">
        <v>4.7035872678149272E-2</v>
      </c>
      <c r="V288" s="418">
        <v>8.566248328267477E-2</v>
      </c>
      <c r="W288" s="419">
        <v>6.8284165491402399E-2</v>
      </c>
      <c r="X288" s="417">
        <v>3.3774965467747387E-2</v>
      </c>
      <c r="Y288" s="418">
        <v>3.7598197652819992E-2</v>
      </c>
      <c r="Z288" s="419">
        <v>2.9765504175070914E-2</v>
      </c>
      <c r="AA288" s="417">
        <v>1.02921492E-2</v>
      </c>
      <c r="AB288" s="418">
        <v>2.9895802225E-2</v>
      </c>
      <c r="AC288" s="419">
        <v>5.7538981484930897E-3</v>
      </c>
      <c r="AD288" s="417">
        <v>8.0210709999999996E-4</v>
      </c>
      <c r="AE288" s="418">
        <v>3.52242468E-3</v>
      </c>
      <c r="AF288" s="419">
        <v>5.20040601167636E-4</v>
      </c>
      <c r="AG288" s="417">
        <v>8.0651680399999995E-2</v>
      </c>
      <c r="AH288" s="418">
        <v>0.119909598435</v>
      </c>
      <c r="AI288" s="419">
        <v>4.2912788649341949E-2</v>
      </c>
      <c r="AJ288" s="417">
        <v>8.4933622999999996E-3</v>
      </c>
      <c r="AK288" s="418">
        <v>1.2295161645E-2</v>
      </c>
      <c r="AL288" s="419">
        <v>4.7108953864002856E-3</v>
      </c>
      <c r="AM288" s="417">
        <v>1.8040064799999998E-2</v>
      </c>
      <c r="AN288" s="418">
        <v>8.1837758524999998E-2</v>
      </c>
      <c r="AO288" s="419">
        <v>8.8801379769133746E-3</v>
      </c>
      <c r="AP288" s="422"/>
      <c r="AQ288" s="423"/>
      <c r="AR288" s="423"/>
      <c r="AS288" s="417">
        <v>9.95922526E-2</v>
      </c>
      <c r="AT288" s="418">
        <v>0.14295611259999999</v>
      </c>
      <c r="AU288" s="424"/>
    </row>
    <row r="289" spans="1:47" x14ac:dyDescent="0.2">
      <c r="A289" s="231">
        <v>1982</v>
      </c>
      <c r="B289" s="232">
        <v>5</v>
      </c>
      <c r="C289" s="417">
        <v>33.603222809999998</v>
      </c>
      <c r="D289" s="418">
        <v>47.709282104000003</v>
      </c>
      <c r="E289" s="419">
        <v>13.925095943831913</v>
      </c>
      <c r="F289" s="417">
        <v>3.2186201699999999</v>
      </c>
      <c r="G289" s="418">
        <v>4.647589966</v>
      </c>
      <c r="H289" s="419">
        <v>0.85130901553654348</v>
      </c>
      <c r="I289" s="417">
        <v>1.60694979</v>
      </c>
      <c r="J289" s="418">
        <v>2.5120087535</v>
      </c>
      <c r="K289" s="419">
        <v>4.6854137201376256</v>
      </c>
      <c r="L289" s="420"/>
      <c r="M289" s="421"/>
      <c r="N289" s="419">
        <v>0.12461297365000236</v>
      </c>
      <c r="O289" s="417">
        <v>3.5032290000000001E-2</v>
      </c>
      <c r="P289" s="418">
        <v>7.6607009500000003E-2</v>
      </c>
      <c r="Q289" s="419">
        <v>3.5340825197778973E-2</v>
      </c>
      <c r="R289" s="422"/>
      <c r="S289" s="423"/>
      <c r="T289" s="419">
        <v>546.48959234890742</v>
      </c>
      <c r="U289" s="417">
        <v>4.7035872678149272E-2</v>
      </c>
      <c r="V289" s="418">
        <v>8.566248328267477E-2</v>
      </c>
      <c r="W289" s="419">
        <v>6.9580967921416562E-2</v>
      </c>
      <c r="X289" s="417">
        <v>3.3774965467747387E-2</v>
      </c>
      <c r="Y289" s="418">
        <v>3.7598197652819992E-2</v>
      </c>
      <c r="Z289" s="419">
        <v>3.0006262521925068E-2</v>
      </c>
      <c r="AA289" s="417">
        <v>1.19904516E-2</v>
      </c>
      <c r="AB289" s="418">
        <v>3.3231253655000001E-2</v>
      </c>
      <c r="AC289" s="419">
        <v>5.8596993615221684E-3</v>
      </c>
      <c r="AD289" s="417">
        <v>9.4046280000000004E-4</v>
      </c>
      <c r="AE289" s="418">
        <v>3.8339753800000001E-3</v>
      </c>
      <c r="AF289" s="419">
        <v>5.3160104367048653E-4</v>
      </c>
      <c r="AG289" s="417">
        <v>9.1516350600000004E-2</v>
      </c>
      <c r="AH289" s="418">
        <v>0.13189686615499999</v>
      </c>
      <c r="AI289" s="419">
        <v>4.3787736185650093E-2</v>
      </c>
      <c r="AJ289" s="417">
        <v>1.0347266799999999E-2</v>
      </c>
      <c r="AK289" s="418">
        <v>1.3658120225000001E-2</v>
      </c>
      <c r="AL289" s="419">
        <v>4.8088139257529364E-3</v>
      </c>
      <c r="AM289" s="417">
        <v>2.05415155E-2</v>
      </c>
      <c r="AN289" s="418">
        <v>9.0655380440000002E-2</v>
      </c>
      <c r="AO289" s="419">
        <v>9.0716722929562853E-3</v>
      </c>
      <c r="AP289" s="422"/>
      <c r="AQ289" s="423"/>
      <c r="AR289" s="423"/>
      <c r="AS289" s="417">
        <v>0.11004008129999999</v>
      </c>
      <c r="AT289" s="418">
        <v>0.15325428938999999</v>
      </c>
      <c r="AU289" s="424"/>
    </row>
    <row r="290" spans="1:47" x14ac:dyDescent="0.2">
      <c r="A290" s="231">
        <v>1982</v>
      </c>
      <c r="B290" s="232">
        <v>6</v>
      </c>
      <c r="C290" s="417">
        <v>37.249454329999999</v>
      </c>
      <c r="D290" s="418">
        <v>50.991020744499998</v>
      </c>
      <c r="E290" s="419">
        <v>13.98482349984017</v>
      </c>
      <c r="F290" s="417">
        <v>3.4999705699999999</v>
      </c>
      <c r="G290" s="418">
        <v>5.0174454055000002</v>
      </c>
      <c r="H290" s="419">
        <v>0.85549518194274099</v>
      </c>
      <c r="I290" s="417">
        <v>1.69417675</v>
      </c>
      <c r="J290" s="418">
        <v>2.5398146229999998</v>
      </c>
      <c r="K290" s="419">
        <v>4.6925965278303892</v>
      </c>
      <c r="L290" s="420"/>
      <c r="M290" s="421"/>
      <c r="N290" s="419">
        <v>0.12468093519455996</v>
      </c>
      <c r="O290" s="417">
        <v>3.4745310000000001E-2</v>
      </c>
      <c r="P290" s="418">
        <v>7.4670891500000003E-2</v>
      </c>
      <c r="Q290" s="419">
        <v>3.5403980671338736E-2</v>
      </c>
      <c r="R290" s="422"/>
      <c r="S290" s="423"/>
      <c r="T290" s="419">
        <v>547.28281955062732</v>
      </c>
      <c r="U290" s="417">
        <v>4.7035872678149272E-2</v>
      </c>
      <c r="V290" s="418">
        <v>8.566248328267477E-2</v>
      </c>
      <c r="W290" s="419">
        <v>6.9734980940404798E-2</v>
      </c>
      <c r="X290" s="417">
        <v>3.3774965467747387E-2</v>
      </c>
      <c r="Y290" s="418">
        <v>3.7598197652819992E-2</v>
      </c>
      <c r="Z290" s="419">
        <v>3.0280887880012562E-2</v>
      </c>
      <c r="AA290" s="417">
        <v>1.35656991E-2</v>
      </c>
      <c r="AB290" s="418">
        <v>3.6388480989999999E-2</v>
      </c>
      <c r="AC290" s="419">
        <v>5.8669539288676489E-3</v>
      </c>
      <c r="AD290" s="417">
        <v>1.0717189E-3</v>
      </c>
      <c r="AE290" s="418">
        <v>4.1289436600000003E-3</v>
      </c>
      <c r="AF290" s="419">
        <v>5.3421363081416215E-4</v>
      </c>
      <c r="AG290" s="417">
        <v>0.10174249589999999</v>
      </c>
      <c r="AH290" s="418">
        <v>0.14347515043</v>
      </c>
      <c r="AI290" s="419">
        <v>4.3930834158286879E-2</v>
      </c>
      <c r="AJ290" s="417">
        <v>1.22134588E-2</v>
      </c>
      <c r="AK290" s="418">
        <v>1.4961260339999999E-2</v>
      </c>
      <c r="AL290" s="419">
        <v>4.8263430924281219E-3</v>
      </c>
      <c r="AM290" s="417">
        <v>2.27122183E-2</v>
      </c>
      <c r="AN290" s="418">
        <v>9.8989004749999998E-2</v>
      </c>
      <c r="AO290" s="419">
        <v>9.1112810272889477E-3</v>
      </c>
      <c r="AP290" s="422"/>
      <c r="AQ290" s="423"/>
      <c r="AR290" s="423"/>
      <c r="AS290" s="417">
        <v>0.12183379129999999</v>
      </c>
      <c r="AT290" s="418">
        <v>0.16418875590500001</v>
      </c>
      <c r="AU290" s="424"/>
    </row>
    <row r="291" spans="1:47" x14ac:dyDescent="0.2">
      <c r="A291" s="231">
        <v>1982</v>
      </c>
      <c r="B291" s="232">
        <v>7</v>
      </c>
      <c r="C291" s="417">
        <v>40.610615899999999</v>
      </c>
      <c r="D291" s="418">
        <v>54.083468971000002</v>
      </c>
      <c r="E291" s="419">
        <v>28.22906392597152</v>
      </c>
      <c r="F291" s="417">
        <v>3.8074956000000002</v>
      </c>
      <c r="G291" s="418">
        <v>5.4094467120000003</v>
      </c>
      <c r="H291" s="419">
        <v>2.295841406061756</v>
      </c>
      <c r="I291" s="417">
        <v>1.7785646500000001</v>
      </c>
      <c r="J291" s="418">
        <v>2.5666739930000002</v>
      </c>
      <c r="K291" s="419">
        <v>6.4039095048121757</v>
      </c>
      <c r="L291" s="420"/>
      <c r="M291" s="421"/>
      <c r="N291" s="419">
        <v>0.12471651670622193</v>
      </c>
      <c r="O291" s="417">
        <v>3.4658349999999997E-2</v>
      </c>
      <c r="P291" s="418">
        <v>7.4710447499999999E-2</v>
      </c>
      <c r="Q291" s="419">
        <v>3.8933266964064316E-2</v>
      </c>
      <c r="R291" s="422"/>
      <c r="S291" s="423"/>
      <c r="T291" s="419">
        <v>547.98039640594811</v>
      </c>
      <c r="U291" s="417">
        <v>4.7035872678149272E-2</v>
      </c>
      <c r="V291" s="418">
        <v>8.566248328267477E-2</v>
      </c>
      <c r="W291" s="419">
        <v>6.3125970768637268E-2</v>
      </c>
      <c r="X291" s="417">
        <v>3.3774965467747387E-2</v>
      </c>
      <c r="Y291" s="418">
        <v>3.7598197652819992E-2</v>
      </c>
      <c r="Z291" s="419">
        <v>3.0602317884515267E-2</v>
      </c>
      <c r="AA291" s="417">
        <v>1.5029435900000001E-2</v>
      </c>
      <c r="AB291" s="418">
        <v>3.9387440760000003E-2</v>
      </c>
      <c r="AC291" s="419">
        <v>1.566168631529272E-2</v>
      </c>
      <c r="AD291" s="417">
        <v>1.1964819E-3</v>
      </c>
      <c r="AE291" s="418">
        <v>4.4078868E-3</v>
      </c>
      <c r="AF291" s="419">
        <v>1.4336403795807435E-3</v>
      </c>
      <c r="AG291" s="417">
        <v>0.1114878307</v>
      </c>
      <c r="AH291" s="418">
        <v>0.15478563479999999</v>
      </c>
      <c r="AI291" s="419">
        <v>0.11783810813881339</v>
      </c>
      <c r="AJ291" s="417">
        <v>1.4083393E-2</v>
      </c>
      <c r="AK291" s="418">
        <v>1.6211131395000002E-2</v>
      </c>
      <c r="AL291" s="419">
        <v>1.2952768277716671E-2</v>
      </c>
      <c r="AM291" s="417">
        <v>2.4588236699999998E-2</v>
      </c>
      <c r="AN291" s="418">
        <v>0.106888624335</v>
      </c>
      <c r="AO291" s="419">
        <v>2.4467817123580975E-2</v>
      </c>
      <c r="AP291" s="422"/>
      <c r="AQ291" s="423"/>
      <c r="AR291" s="423"/>
      <c r="AS291" s="417">
        <v>0.13521041850000001</v>
      </c>
      <c r="AT291" s="418">
        <v>0.176105490635</v>
      </c>
      <c r="AU291" s="424"/>
    </row>
    <row r="292" spans="1:47" x14ac:dyDescent="0.2">
      <c r="A292" s="231">
        <v>1982</v>
      </c>
      <c r="B292" s="232">
        <v>8</v>
      </c>
      <c r="C292" s="417">
        <v>34.983037490000001</v>
      </c>
      <c r="D292" s="418">
        <v>47.206485339499999</v>
      </c>
      <c r="E292" s="419">
        <v>26.265144263601389</v>
      </c>
      <c r="F292" s="417">
        <v>3.0022558199999998</v>
      </c>
      <c r="G292" s="418">
        <v>4.5768593605000003</v>
      </c>
      <c r="H292" s="419">
        <v>2.3535576335875072</v>
      </c>
      <c r="I292" s="417">
        <v>1.8664109499999999</v>
      </c>
      <c r="J292" s="418">
        <v>2.6353199360000001</v>
      </c>
      <c r="K292" s="419">
        <v>6.0016375916858342</v>
      </c>
      <c r="L292" s="420"/>
      <c r="M292" s="421"/>
      <c r="N292" s="419">
        <v>8.2665383152423874E-2</v>
      </c>
      <c r="O292" s="417">
        <v>2.716493E-2</v>
      </c>
      <c r="P292" s="418">
        <v>6.5434094999999998E-2</v>
      </c>
      <c r="Q292" s="419">
        <v>3.939066485844582E-2</v>
      </c>
      <c r="R292" s="422"/>
      <c r="S292" s="423"/>
      <c r="T292" s="419">
        <v>549.13853496078161</v>
      </c>
      <c r="U292" s="417">
        <v>4.7035872678149272E-2</v>
      </c>
      <c r="V292" s="418">
        <v>8.566248328267477E-2</v>
      </c>
      <c r="W292" s="419">
        <v>6.7158071098165906E-2</v>
      </c>
      <c r="X292" s="417">
        <v>3.3774965467747387E-2</v>
      </c>
      <c r="Y292" s="418">
        <v>3.7598197652819992E-2</v>
      </c>
      <c r="Z292" s="419">
        <v>3.8190201000672663E-2</v>
      </c>
      <c r="AA292" s="417">
        <v>1.46876314E-2</v>
      </c>
      <c r="AB292" s="418">
        <v>3.6634917490000002E-2</v>
      </c>
      <c r="AC292" s="419">
        <v>1.918262910431575E-2</v>
      </c>
      <c r="AD292" s="417">
        <v>1.1258443000000001E-3</v>
      </c>
      <c r="AE292" s="418">
        <v>4.2809435749999996E-3</v>
      </c>
      <c r="AF292" s="419">
        <v>1.4696511479531155E-3</v>
      </c>
      <c r="AG292" s="417">
        <v>0.10270089559999999</v>
      </c>
      <c r="AH292" s="418">
        <v>0.13950691876499999</v>
      </c>
      <c r="AI292" s="419">
        <v>0.10574363929720154</v>
      </c>
      <c r="AJ292" s="417">
        <v>1.44164631E-2</v>
      </c>
      <c r="AK292" s="418">
        <v>1.536249265E-2</v>
      </c>
      <c r="AL292" s="419">
        <v>1.3341612455634706E-2</v>
      </c>
      <c r="AM292" s="417">
        <v>2.3293474599999999E-2</v>
      </c>
      <c r="AN292" s="418">
        <v>9.9815549884999993E-2</v>
      </c>
      <c r="AO292" s="419">
        <v>2.805729676871101E-2</v>
      </c>
      <c r="AP292" s="422"/>
      <c r="AQ292" s="423"/>
      <c r="AR292" s="423"/>
      <c r="AS292" s="417">
        <v>0.10997695959999999</v>
      </c>
      <c r="AT292" s="418">
        <v>0.146246064865</v>
      </c>
      <c r="AU292" s="424"/>
    </row>
    <row r="293" spans="1:47" x14ac:dyDescent="0.2">
      <c r="A293" s="231">
        <v>1982</v>
      </c>
      <c r="B293" s="232">
        <v>9</v>
      </c>
      <c r="C293" s="417">
        <v>37.326014780000001</v>
      </c>
      <c r="D293" s="418">
        <v>49.626042437000002</v>
      </c>
      <c r="E293" s="419">
        <v>27.480681454861216</v>
      </c>
      <c r="F293" s="417">
        <v>3.2644773800000002</v>
      </c>
      <c r="G293" s="418">
        <v>4.8873664965000003</v>
      </c>
      <c r="H293" s="419">
        <v>2.3671370178209146</v>
      </c>
      <c r="I293" s="417">
        <v>1.93987062</v>
      </c>
      <c r="J293" s="418">
        <v>2.6610247514999998</v>
      </c>
      <c r="K293" s="419">
        <v>6.0704946738081169</v>
      </c>
      <c r="L293" s="420"/>
      <c r="M293" s="421"/>
      <c r="N293" s="419">
        <v>8.2664957564360916E-2</v>
      </c>
      <c r="O293" s="417">
        <v>2.7061950000000001E-2</v>
      </c>
      <c r="P293" s="418">
        <v>6.5237648499999995E-2</v>
      </c>
      <c r="Q293" s="419">
        <v>4.3453339090181439E-2</v>
      </c>
      <c r="R293" s="422"/>
      <c r="S293" s="423"/>
      <c r="T293" s="419">
        <v>549.35412274492649</v>
      </c>
      <c r="U293" s="417">
        <v>4.7035872678149272E-2</v>
      </c>
      <c r="V293" s="418">
        <v>8.566248328267477E-2</v>
      </c>
      <c r="W293" s="419">
        <v>6.8169021698201465E-2</v>
      </c>
      <c r="X293" s="417">
        <v>3.3774965467747387E-2</v>
      </c>
      <c r="Y293" s="418">
        <v>3.7598197652819992E-2</v>
      </c>
      <c r="Z293" s="419">
        <v>3.8890397610185465E-2</v>
      </c>
      <c r="AA293" s="417">
        <v>1.5845766599999998E-2</v>
      </c>
      <c r="AB293" s="418">
        <v>3.9047485479999998E-2</v>
      </c>
      <c r="AC293" s="419">
        <v>1.925241423299779E-2</v>
      </c>
      <c r="AD293" s="417">
        <v>1.2240413E-3</v>
      </c>
      <c r="AE293" s="418">
        <v>4.5113271850000004E-3</v>
      </c>
      <c r="AF293" s="419">
        <v>1.4781313998626173E-3</v>
      </c>
      <c r="AG293" s="417">
        <v>0.1104058671</v>
      </c>
      <c r="AH293" s="418">
        <v>0.14848740297499999</v>
      </c>
      <c r="AI293" s="419">
        <v>0.10603959328423776</v>
      </c>
      <c r="AJ293" s="417">
        <v>1.6126890200000001E-2</v>
      </c>
      <c r="AK293" s="418">
        <v>1.6401776369999999E-2</v>
      </c>
      <c r="AL293" s="419">
        <v>1.3379485723185904E-2</v>
      </c>
      <c r="AM293" s="417">
        <v>2.4534793999999999E-2</v>
      </c>
      <c r="AN293" s="418">
        <v>0.106159441605</v>
      </c>
      <c r="AO293" s="419">
        <v>2.8229287608428247E-2</v>
      </c>
      <c r="AP293" s="422"/>
      <c r="AQ293" s="423"/>
      <c r="AR293" s="423"/>
      <c r="AS293" s="417">
        <v>0.1199922722</v>
      </c>
      <c r="AT293" s="418">
        <v>0.15249211867000001</v>
      </c>
      <c r="AU293" s="424"/>
    </row>
    <row r="294" spans="1:47" x14ac:dyDescent="0.2">
      <c r="A294" s="231">
        <v>1982</v>
      </c>
      <c r="B294" s="232">
        <v>10</v>
      </c>
      <c r="C294" s="417">
        <v>39.495493709999998</v>
      </c>
      <c r="D294" s="418">
        <v>52.0681507635</v>
      </c>
      <c r="E294" s="419">
        <v>27.724895538468264</v>
      </c>
      <c r="F294" s="417">
        <v>3.5675371199999999</v>
      </c>
      <c r="G294" s="418">
        <v>5.2483829350000004</v>
      </c>
      <c r="H294" s="419">
        <v>2.3828523102237074</v>
      </c>
      <c r="I294" s="417">
        <v>2.0138851199999999</v>
      </c>
      <c r="J294" s="418">
        <v>2.6890140455</v>
      </c>
      <c r="K294" s="419">
        <v>6.0855149109867357</v>
      </c>
      <c r="L294" s="420"/>
      <c r="M294" s="421"/>
      <c r="N294" s="419">
        <v>8.2672290981397556E-2</v>
      </c>
      <c r="O294" s="417">
        <v>2.6877950000000001E-2</v>
      </c>
      <c r="P294" s="418">
        <v>6.5220225500000006E-2</v>
      </c>
      <c r="Q294" s="419">
        <v>4.3582908322496894E-2</v>
      </c>
      <c r="R294" s="422"/>
      <c r="S294" s="423"/>
      <c r="T294" s="419">
        <v>549.32534020260789</v>
      </c>
      <c r="U294" s="417">
        <v>4.7035872678149272E-2</v>
      </c>
      <c r="V294" s="418">
        <v>8.566248328267477E-2</v>
      </c>
      <c r="W294" s="419">
        <v>6.9462368198275892E-2</v>
      </c>
      <c r="X294" s="417">
        <v>3.3774965467747387E-2</v>
      </c>
      <c r="Y294" s="418">
        <v>3.7598197652819992E-2</v>
      </c>
      <c r="Z294" s="419">
        <v>3.9680462695935115E-2</v>
      </c>
      <c r="AA294" s="417">
        <v>1.6954043200000001E-2</v>
      </c>
      <c r="AB294" s="418">
        <v>4.142052878E-2</v>
      </c>
      <c r="AC294" s="419">
        <v>1.934178247262159E-2</v>
      </c>
      <c r="AD294" s="417">
        <v>1.3191587E-3</v>
      </c>
      <c r="AE294" s="418">
        <v>4.7347159850000004E-3</v>
      </c>
      <c r="AF294" s="419">
        <v>1.4879471811727414E-3</v>
      </c>
      <c r="AG294" s="417">
        <v>0.1181752326</v>
      </c>
      <c r="AH294" s="418">
        <v>0.157737596545</v>
      </c>
      <c r="AI294" s="419">
        <v>0.10644789335834569</v>
      </c>
      <c r="AJ294" s="417">
        <v>1.78585429E-2</v>
      </c>
      <c r="AK294" s="418">
        <v>1.7429887849999999E-2</v>
      </c>
      <c r="AL294" s="419">
        <v>1.3431501074469328E-2</v>
      </c>
      <c r="AM294" s="417">
        <v>2.56169251E-2</v>
      </c>
      <c r="AN294" s="418">
        <v>0.11237884084499999</v>
      </c>
      <c r="AO294" s="419">
        <v>2.8426238207817565E-2</v>
      </c>
      <c r="AP294" s="422"/>
      <c r="AQ294" s="423"/>
      <c r="AR294" s="423"/>
      <c r="AS294" s="417">
        <v>0.1320526598</v>
      </c>
      <c r="AT294" s="418">
        <v>0.160499275985</v>
      </c>
      <c r="AU294" s="424"/>
    </row>
    <row r="295" spans="1:47" x14ac:dyDescent="0.2">
      <c r="A295" s="231">
        <v>1982</v>
      </c>
      <c r="B295" s="232">
        <v>11</v>
      </c>
      <c r="C295" s="417">
        <v>41.444116229999999</v>
      </c>
      <c r="D295" s="418">
        <v>54.436356507500001</v>
      </c>
      <c r="E295" s="419">
        <v>27.952728932913878</v>
      </c>
      <c r="F295" s="417">
        <v>3.9146294899999998</v>
      </c>
      <c r="G295" s="418">
        <v>5.6691135770000001</v>
      </c>
      <c r="H295" s="419">
        <v>2.3998511058312486</v>
      </c>
      <c r="I295" s="417">
        <v>2.0858330899999999</v>
      </c>
      <c r="J295" s="418">
        <v>2.7169830269999999</v>
      </c>
      <c r="K295" s="419">
        <v>6.1044013675832449</v>
      </c>
      <c r="L295" s="420"/>
      <c r="M295" s="421"/>
      <c r="N295" s="419">
        <v>8.2723497245967142E-2</v>
      </c>
      <c r="O295" s="417">
        <v>2.6891000000000002E-2</v>
      </c>
      <c r="P295" s="418">
        <v>6.5220225500000006E-2</v>
      </c>
      <c r="Q295" s="419">
        <v>5.1877047629189835E-2</v>
      </c>
      <c r="R295" s="422"/>
      <c r="S295" s="423"/>
      <c r="T295" s="419">
        <v>550.42107463418881</v>
      </c>
      <c r="U295" s="417">
        <v>4.7035872678149272E-2</v>
      </c>
      <c r="V295" s="418">
        <v>8.566248328267477E-2</v>
      </c>
      <c r="W295" s="419">
        <v>7.0469285362595155E-2</v>
      </c>
      <c r="X295" s="417">
        <v>3.3774965467747387E-2</v>
      </c>
      <c r="Y295" s="418">
        <v>3.7598197652819992E-2</v>
      </c>
      <c r="Z295" s="419">
        <v>4.0499575889673026E-2</v>
      </c>
      <c r="AA295" s="417">
        <v>1.79860796E-2</v>
      </c>
      <c r="AB295" s="418">
        <v>4.3725825225000001E-2</v>
      </c>
      <c r="AC295" s="419">
        <v>1.9441048112363926E-2</v>
      </c>
      <c r="AD295" s="417">
        <v>1.4091252000000001E-3</v>
      </c>
      <c r="AE295" s="418">
        <v>4.9497018300000001E-3</v>
      </c>
      <c r="AF295" s="419">
        <v>1.4985624117075931E-3</v>
      </c>
      <c r="AG295" s="417">
        <v>0.12591468310000001</v>
      </c>
      <c r="AH295" s="418">
        <v>0.167220532995</v>
      </c>
      <c r="AI295" s="419">
        <v>0.10690938211803611</v>
      </c>
      <c r="AJ295" s="417">
        <v>1.9575105200000002E-2</v>
      </c>
      <c r="AK295" s="418">
        <v>1.8437090289999999E-2</v>
      </c>
      <c r="AL295" s="419">
        <v>1.349030037441349E-2</v>
      </c>
      <c r="AM295" s="417">
        <v>2.6521142000000001E-2</v>
      </c>
      <c r="AN295" s="418">
        <v>0.118403074865</v>
      </c>
      <c r="AO295" s="419">
        <v>2.8638435132593915E-2</v>
      </c>
      <c r="AP295" s="422"/>
      <c r="AQ295" s="423"/>
      <c r="AR295" s="423"/>
      <c r="AS295" s="417">
        <v>0.14632398490000001</v>
      </c>
      <c r="AT295" s="418">
        <v>0.17056439922</v>
      </c>
      <c r="AU295" s="424"/>
    </row>
    <row r="296" spans="1:47" x14ac:dyDescent="0.2">
      <c r="A296" s="231">
        <v>1982</v>
      </c>
      <c r="B296" s="232">
        <v>12</v>
      </c>
      <c r="C296" s="417">
        <v>32.218645870000003</v>
      </c>
      <c r="D296" s="418">
        <v>46.515053672000001</v>
      </c>
      <c r="E296" s="419">
        <v>39.033795586210658</v>
      </c>
      <c r="F296" s="417">
        <v>2.9858472699999998</v>
      </c>
      <c r="G296" s="418">
        <v>4.6163482189999998</v>
      </c>
      <c r="H296" s="419">
        <v>3.08047269439257</v>
      </c>
      <c r="I296" s="417">
        <v>2.2596513800000002</v>
      </c>
      <c r="J296" s="418">
        <v>2.8311656470000002</v>
      </c>
      <c r="K296" s="419">
        <v>6.8974528610569648</v>
      </c>
      <c r="L296" s="420"/>
      <c r="M296" s="421"/>
      <c r="N296" s="419">
        <v>8.5371932407319065E-2</v>
      </c>
      <c r="O296" s="417">
        <v>2.6891000000000002E-2</v>
      </c>
      <c r="P296" s="418">
        <v>6.5220225500000006E-2</v>
      </c>
      <c r="Q296" s="419">
        <v>6.0533016334808246E-2</v>
      </c>
      <c r="R296" s="422"/>
      <c r="S296" s="423"/>
      <c r="T296" s="419">
        <v>551.17145179486249</v>
      </c>
      <c r="U296" s="417">
        <v>4.7035872678149272E-2</v>
      </c>
      <c r="V296" s="418">
        <v>8.566248328267477E-2</v>
      </c>
      <c r="W296" s="419">
        <v>0.10532859784717585</v>
      </c>
      <c r="X296" s="417">
        <v>3.3774965467747387E-2</v>
      </c>
      <c r="Y296" s="418">
        <v>3.7598197652819992E-2</v>
      </c>
      <c r="Z296" s="419">
        <v>7.2817382532953473E-2</v>
      </c>
      <c r="AA296" s="417">
        <v>1.7555338100000002E-2</v>
      </c>
      <c r="AB296" s="418">
        <v>4.0401530234999997E-2</v>
      </c>
      <c r="AC296" s="419">
        <v>2.4960915291049282E-2</v>
      </c>
      <c r="AD296" s="417">
        <v>1.2678298000000001E-3</v>
      </c>
      <c r="AE296" s="418">
        <v>4.8026844299999998E-3</v>
      </c>
      <c r="AF296" s="419">
        <v>1.9235640099417039E-3</v>
      </c>
      <c r="AG296" s="417">
        <v>0.1184302235</v>
      </c>
      <c r="AH296" s="418">
        <v>0.15050078020499999</v>
      </c>
      <c r="AI296" s="419">
        <v>0.13644728670547024</v>
      </c>
      <c r="AJ296" s="417">
        <v>1.98705232E-2</v>
      </c>
      <c r="AK296" s="418">
        <v>1.7477201394999999E-2</v>
      </c>
      <c r="AL296" s="419">
        <v>1.7229818386699562E-2</v>
      </c>
      <c r="AM296" s="417">
        <v>2.4963436200000001E-2</v>
      </c>
      <c r="AN296" s="418">
        <v>0.10980112759500001</v>
      </c>
      <c r="AO296" s="419">
        <v>3.6730292298814533E-2</v>
      </c>
      <c r="AP296" s="422"/>
      <c r="AQ296" s="423"/>
      <c r="AR296" s="423"/>
      <c r="AS296" s="417">
        <v>0.12882544609999999</v>
      </c>
      <c r="AT296" s="418">
        <v>0.14900022726000001</v>
      </c>
      <c r="AU296" s="424"/>
    </row>
    <row r="297" spans="1:47" x14ac:dyDescent="0.2">
      <c r="A297" s="231">
        <v>1982</v>
      </c>
      <c r="B297" s="232">
        <v>13</v>
      </c>
      <c r="C297" s="417">
        <v>32.66551638</v>
      </c>
      <c r="D297" s="418">
        <v>48.3839337605</v>
      </c>
      <c r="E297" s="419">
        <v>39.729378002838303</v>
      </c>
      <c r="F297" s="417">
        <v>3.2997472499999998</v>
      </c>
      <c r="G297" s="418">
        <v>5.0152908189999996</v>
      </c>
      <c r="H297" s="419">
        <v>3.1050031895326433</v>
      </c>
      <c r="I297" s="417">
        <v>2.3523763999999998</v>
      </c>
      <c r="J297" s="418">
        <v>2.8598612600000002</v>
      </c>
      <c r="K297" s="419">
        <v>6.9237489443905265</v>
      </c>
      <c r="L297" s="420"/>
      <c r="M297" s="421"/>
      <c r="N297" s="419">
        <v>8.2425245123516427E-2</v>
      </c>
      <c r="O297" s="417">
        <v>2.6891000000000002E-2</v>
      </c>
      <c r="P297" s="418">
        <v>6.5220225500000006E-2</v>
      </c>
      <c r="Q297" s="419">
        <v>6.1157078189285709E-2</v>
      </c>
      <c r="R297" s="422"/>
      <c r="S297" s="423"/>
      <c r="T297" s="419">
        <v>552.31836012221902</v>
      </c>
      <c r="U297" s="417">
        <v>4.7035872678149272E-2</v>
      </c>
      <c r="V297" s="418">
        <v>8.566248328267477E-2</v>
      </c>
      <c r="W297" s="419">
        <v>0.10688555103416357</v>
      </c>
      <c r="X297" s="417">
        <v>3.3774965467747387E-2</v>
      </c>
      <c r="Y297" s="418">
        <v>3.7598197652819992E-2</v>
      </c>
      <c r="Z297" s="419">
        <v>7.5432250059359218E-2</v>
      </c>
      <c r="AA297" s="417">
        <v>1.8484332499999999E-2</v>
      </c>
      <c r="AB297" s="418">
        <v>4.2310636185E-2</v>
      </c>
      <c r="AC297" s="419">
        <v>2.5411865936776131E-2</v>
      </c>
      <c r="AD297" s="417">
        <v>1.3443249999999999E-3</v>
      </c>
      <c r="AE297" s="418">
        <v>4.9837131649999996E-3</v>
      </c>
      <c r="AF297" s="419">
        <v>1.9389075166834989E-3</v>
      </c>
      <c r="AG297" s="417">
        <v>0.1255486952</v>
      </c>
      <c r="AH297" s="418">
        <v>0.15888389375500001</v>
      </c>
      <c r="AI297" s="419">
        <v>0.13501590499022351</v>
      </c>
      <c r="AJ297" s="417">
        <v>2.1613658899999999E-2</v>
      </c>
      <c r="AK297" s="418">
        <v>1.8345915125000001E-2</v>
      </c>
      <c r="AL297" s="419">
        <v>1.7554171722686824E-2</v>
      </c>
      <c r="AM297" s="417">
        <v>2.5562984E-2</v>
      </c>
      <c r="AN297" s="418">
        <v>0.114765370775</v>
      </c>
      <c r="AO297" s="419">
        <v>3.760103706313523E-2</v>
      </c>
      <c r="AP297" s="422"/>
      <c r="AQ297" s="423"/>
      <c r="AR297" s="423"/>
      <c r="AS297" s="417">
        <v>0.14636424479999999</v>
      </c>
      <c r="AT297" s="418">
        <v>0.16334584632999999</v>
      </c>
      <c r="AU297" s="424"/>
    </row>
    <row r="298" spans="1:47" x14ac:dyDescent="0.2">
      <c r="A298" s="231">
        <v>1982</v>
      </c>
      <c r="B298" s="232">
        <v>14</v>
      </c>
      <c r="C298" s="417">
        <v>32.856348449999999</v>
      </c>
      <c r="D298" s="418">
        <v>49.934523888500003</v>
      </c>
      <c r="E298" s="419">
        <v>40.940823567329943</v>
      </c>
      <c r="F298" s="417">
        <v>3.5741804500000001</v>
      </c>
      <c r="G298" s="418">
        <v>5.4102191480000004</v>
      </c>
      <c r="H298" s="419">
        <v>3.1820425917511175</v>
      </c>
      <c r="I298" s="417">
        <v>2.4143596600000001</v>
      </c>
      <c r="J298" s="418">
        <v>2.8576473870000001</v>
      </c>
      <c r="K298" s="419">
        <v>7.0101318175597838</v>
      </c>
      <c r="L298" s="420"/>
      <c r="M298" s="421"/>
      <c r="N298" s="419">
        <v>8.2706459828174692E-2</v>
      </c>
      <c r="O298" s="417">
        <v>2.6891000000000002E-2</v>
      </c>
      <c r="P298" s="418">
        <v>6.5220225500000006E-2</v>
      </c>
      <c r="Q298" s="419">
        <v>6.2177929140107176E-2</v>
      </c>
      <c r="R298" s="422"/>
      <c r="S298" s="423"/>
      <c r="T298" s="419">
        <v>553.26678686975117</v>
      </c>
      <c r="U298" s="417">
        <v>4.7035872678149272E-2</v>
      </c>
      <c r="V298" s="418">
        <v>8.566248328267477E-2</v>
      </c>
      <c r="W298" s="419">
        <v>0.11047711730299797</v>
      </c>
      <c r="X298" s="417">
        <v>3.3774965467747387E-2</v>
      </c>
      <c r="Y298" s="418">
        <v>3.7598197652819992E-2</v>
      </c>
      <c r="Z298" s="419">
        <v>7.9143237945282205E-2</v>
      </c>
      <c r="AA298" s="417">
        <v>1.9063155700000001E-2</v>
      </c>
      <c r="AB298" s="418">
        <v>4.4021718034999997E-2</v>
      </c>
      <c r="AC298" s="419">
        <v>2.5997907001933825E-2</v>
      </c>
      <c r="AD298" s="417">
        <v>1.3945056000000001E-3</v>
      </c>
      <c r="AE298" s="418">
        <v>5.1368089249999999E-3</v>
      </c>
      <c r="AF298" s="419">
        <v>1.987008194988957E-3</v>
      </c>
      <c r="AG298" s="417">
        <v>0.13087143970000001</v>
      </c>
      <c r="AH298" s="418">
        <v>0.16671303328000001</v>
      </c>
      <c r="AI298" s="419">
        <v>0.13802215051093192</v>
      </c>
      <c r="AJ298" s="417">
        <v>2.27089293E-2</v>
      </c>
      <c r="AK298" s="418">
        <v>1.913091808E-2</v>
      </c>
      <c r="AL298" s="419">
        <v>1.7942607205883903E-2</v>
      </c>
      <c r="AM298" s="417">
        <v>2.5929245E-2</v>
      </c>
      <c r="AN298" s="418">
        <v>0.119173942145</v>
      </c>
      <c r="AO298" s="419">
        <v>3.8536324777292859E-2</v>
      </c>
      <c r="AP298" s="422"/>
      <c r="AQ298" s="423"/>
      <c r="AR298" s="423"/>
      <c r="AS298" s="417">
        <v>0.16208763430000001</v>
      </c>
      <c r="AT298" s="418">
        <v>0.17828715505500001</v>
      </c>
      <c r="AU298" s="424"/>
    </row>
    <row r="299" spans="1:47" x14ac:dyDescent="0.2">
      <c r="A299" s="231">
        <v>1982</v>
      </c>
      <c r="B299" s="232">
        <v>15</v>
      </c>
      <c r="C299" s="417">
        <v>32.944841359999998</v>
      </c>
      <c r="D299" s="418">
        <v>52.024544371499999</v>
      </c>
      <c r="E299" s="419">
        <v>41.375240975243955</v>
      </c>
      <c r="F299" s="417">
        <v>3.8212119100000002</v>
      </c>
      <c r="G299" s="418">
        <v>5.9119082804999996</v>
      </c>
      <c r="H299" s="419">
        <v>3.2093680228876069</v>
      </c>
      <c r="I299" s="417">
        <v>2.4897502899999999</v>
      </c>
      <c r="J299" s="418">
        <v>2.8562350985</v>
      </c>
      <c r="K299" s="419">
        <v>7.0432101585338573</v>
      </c>
      <c r="L299" s="420"/>
      <c r="M299" s="421"/>
      <c r="N299" s="419">
        <v>8.2830652504749885E-2</v>
      </c>
      <c r="O299" s="417">
        <v>2.6891000000000002E-2</v>
      </c>
      <c r="P299" s="418">
        <v>6.5220225500000006E-2</v>
      </c>
      <c r="Q299" s="419">
        <v>6.2543530249513993E-2</v>
      </c>
      <c r="R299" s="422"/>
      <c r="S299" s="423"/>
      <c r="T299" s="419">
        <v>554.74580754089345</v>
      </c>
      <c r="U299" s="417">
        <v>4.7035872678149272E-2</v>
      </c>
      <c r="V299" s="418">
        <v>8.566248328267477E-2</v>
      </c>
      <c r="W299" s="419">
        <v>0.11155784303840544</v>
      </c>
      <c r="X299" s="417">
        <v>3.3774965467747387E-2</v>
      </c>
      <c r="Y299" s="418">
        <v>3.7598197652819992E-2</v>
      </c>
      <c r="Z299" s="419">
        <v>8.0427330902995489E-2</v>
      </c>
      <c r="AA299" s="417">
        <v>1.9452605299999998E-2</v>
      </c>
      <c r="AB299" s="418">
        <v>4.5988466569999997E-2</v>
      </c>
      <c r="AC299" s="419">
        <v>2.6171010974330219E-2</v>
      </c>
      <c r="AD299" s="417">
        <v>1.4253749E-3</v>
      </c>
      <c r="AE299" s="418">
        <v>5.3012766499999997E-3</v>
      </c>
      <c r="AF299" s="419">
        <v>2.004072223254993E-3</v>
      </c>
      <c r="AG299" s="417">
        <v>0.1353239671</v>
      </c>
      <c r="AH299" s="418">
        <v>0.17546417202</v>
      </c>
      <c r="AI299" s="419">
        <v>0.13889766192887326</v>
      </c>
      <c r="AJ299" s="417">
        <v>2.3268932799999999E-2</v>
      </c>
      <c r="AK299" s="418">
        <v>2.0018791434999999E-2</v>
      </c>
      <c r="AL299" s="419">
        <v>1.8052964928145392E-2</v>
      </c>
      <c r="AM299" s="417">
        <v>2.6360199599999998E-2</v>
      </c>
      <c r="AN299" s="418">
        <v>0.124208066605</v>
      </c>
      <c r="AO299" s="419">
        <v>3.887258812075229E-2</v>
      </c>
      <c r="AP299" s="422"/>
      <c r="AQ299" s="423"/>
      <c r="AR299" s="423"/>
      <c r="AS299" s="417">
        <v>0.17581040780000001</v>
      </c>
      <c r="AT299" s="418">
        <v>0.19451972102500001</v>
      </c>
      <c r="AU299" s="424"/>
    </row>
    <row r="300" spans="1:47" x14ac:dyDescent="0.2">
      <c r="A300" s="231">
        <v>1982</v>
      </c>
      <c r="B300" s="232">
        <v>16</v>
      </c>
      <c r="C300" s="417">
        <v>33.633666550000001</v>
      </c>
      <c r="D300" s="418">
        <v>54.221505964999999</v>
      </c>
      <c r="E300" s="419">
        <v>42.286681631780098</v>
      </c>
      <c r="F300" s="417">
        <v>4.0855497099999996</v>
      </c>
      <c r="G300" s="418">
        <v>6.3363065289999998</v>
      </c>
      <c r="H300" s="419">
        <v>3.2689241670463738</v>
      </c>
      <c r="I300" s="417">
        <v>2.57578664</v>
      </c>
      <c r="J300" s="418">
        <v>2.8864508865</v>
      </c>
      <c r="K300" s="419">
        <v>7.1109754328383197</v>
      </c>
      <c r="L300" s="420"/>
      <c r="M300" s="421"/>
      <c r="N300" s="419">
        <v>8.3235254186853139E-2</v>
      </c>
      <c r="O300" s="417">
        <v>2.6891000000000002E-2</v>
      </c>
      <c r="P300" s="418">
        <v>6.5220225500000006E-2</v>
      </c>
      <c r="Q300" s="419">
        <v>8.1646709584809365E-2</v>
      </c>
      <c r="R300" s="422"/>
      <c r="S300" s="423"/>
      <c r="T300" s="419">
        <v>556.30060861720642</v>
      </c>
      <c r="U300" s="417">
        <v>4.7035872678149272E-2</v>
      </c>
      <c r="V300" s="418">
        <v>8.566248328267477E-2</v>
      </c>
      <c r="W300" s="419">
        <v>0.11102538353527559</v>
      </c>
      <c r="X300" s="417">
        <v>3.3774965467747387E-2</v>
      </c>
      <c r="Y300" s="418">
        <v>3.7598197652819992E-2</v>
      </c>
      <c r="Z300" s="419">
        <v>8.3042375324300949E-2</v>
      </c>
      <c r="AA300" s="417">
        <v>2.00560444E-2</v>
      </c>
      <c r="AB300" s="418">
        <v>4.8381577524999997E-2</v>
      </c>
      <c r="AC300" s="419">
        <v>2.6497113047359563E-2</v>
      </c>
      <c r="AD300" s="417">
        <v>1.4708461999999999E-3</v>
      </c>
      <c r="AE300" s="418">
        <v>5.4997859699999997E-3</v>
      </c>
      <c r="AF300" s="419">
        <v>2.0412785501074029E-3</v>
      </c>
      <c r="AG300" s="417">
        <v>0.1409852778</v>
      </c>
      <c r="AH300" s="418">
        <v>0.185634924965</v>
      </c>
      <c r="AI300" s="419">
        <v>0.14119143789694902</v>
      </c>
      <c r="AJ300" s="417">
        <v>2.4087913499999999E-2</v>
      </c>
      <c r="AK300" s="418">
        <v>2.1088158685E-2</v>
      </c>
      <c r="AL300" s="419">
        <v>1.8374851542231188E-2</v>
      </c>
      <c r="AM300" s="417">
        <v>2.7076199700000001E-2</v>
      </c>
      <c r="AN300" s="418">
        <v>0.13034179326000001</v>
      </c>
      <c r="AO300" s="419">
        <v>3.9574278726787482E-2</v>
      </c>
      <c r="AP300" s="422"/>
      <c r="AQ300" s="423"/>
      <c r="AR300" s="423"/>
      <c r="AS300" s="417">
        <v>0.19041612390000001</v>
      </c>
      <c r="AT300" s="418">
        <v>0.21203563240000001</v>
      </c>
      <c r="AU300" s="424"/>
    </row>
    <row r="301" spans="1:47" x14ac:dyDescent="0.2">
      <c r="A301" s="231">
        <v>1982</v>
      </c>
      <c r="B301" s="232">
        <v>17</v>
      </c>
      <c r="C301" s="417">
        <v>34.339082570000002</v>
      </c>
      <c r="D301" s="418">
        <v>56.491813214499999</v>
      </c>
      <c r="E301" s="419">
        <v>42.560657547804169</v>
      </c>
      <c r="F301" s="417">
        <v>4.2515499500000002</v>
      </c>
      <c r="G301" s="418">
        <v>6.6842539665</v>
      </c>
      <c r="H301" s="419">
        <v>3.1639027947047698</v>
      </c>
      <c r="I301" s="417">
        <v>2.65955092</v>
      </c>
      <c r="J301" s="418">
        <v>2.9179733259999998</v>
      </c>
      <c r="K301" s="419">
        <v>6.9052415278209711</v>
      </c>
      <c r="L301" s="420"/>
      <c r="M301" s="421"/>
      <c r="N301" s="419">
        <v>5.7195377180079859E-2</v>
      </c>
      <c r="O301" s="417">
        <v>2.6891000000000002E-2</v>
      </c>
      <c r="P301" s="418">
        <v>6.5220225500000006E-2</v>
      </c>
      <c r="Q301" s="419">
        <v>8.1370678303050573E-2</v>
      </c>
      <c r="R301" s="422"/>
      <c r="S301" s="423"/>
      <c r="T301" s="419">
        <v>557.93892228810955</v>
      </c>
      <c r="U301" s="417">
        <v>4.7035872678149272E-2</v>
      </c>
      <c r="V301" s="418">
        <v>8.566248328267477E-2</v>
      </c>
      <c r="W301" s="419">
        <v>0.10905065917209497</v>
      </c>
      <c r="X301" s="417">
        <v>3.3774965467747387E-2</v>
      </c>
      <c r="Y301" s="418">
        <v>3.7598197652819992E-2</v>
      </c>
      <c r="Z301" s="419">
        <v>8.5647299852910266E-2</v>
      </c>
      <c r="AA301" s="417">
        <v>2.0679463200000001E-2</v>
      </c>
      <c r="AB301" s="418">
        <v>5.0916667285000002E-2</v>
      </c>
      <c r="AC301" s="419">
        <v>2.5684289976885901E-2</v>
      </c>
      <c r="AD301" s="417">
        <v>1.5194994E-3</v>
      </c>
      <c r="AE301" s="418">
        <v>5.7046826550000004E-3</v>
      </c>
      <c r="AF301" s="419">
        <v>1.9757088884219372E-3</v>
      </c>
      <c r="AG301" s="417">
        <v>0.14565486629999999</v>
      </c>
      <c r="AH301" s="418">
        <v>0.19531121406499999</v>
      </c>
      <c r="AI301" s="419">
        <v>0.13619832611893254</v>
      </c>
      <c r="AJ301" s="417">
        <v>2.4932215800000001E-2</v>
      </c>
      <c r="AK301" s="418">
        <v>2.2218543555000001E-2</v>
      </c>
      <c r="AL301" s="419">
        <v>1.8614785038873722E-2</v>
      </c>
      <c r="AM301" s="417">
        <v>2.7815546699999999E-2</v>
      </c>
      <c r="AN301" s="418">
        <v>0.13681631012500001</v>
      </c>
      <c r="AO301" s="419">
        <v>3.9424018701407861E-2</v>
      </c>
      <c r="AP301" s="422"/>
      <c r="AQ301" s="423"/>
      <c r="AR301" s="423"/>
      <c r="AS301" s="417">
        <v>0.19981323500000001</v>
      </c>
      <c r="AT301" s="418">
        <v>0.22537282747000001</v>
      </c>
      <c r="AU301" s="424"/>
    </row>
    <row r="302" spans="1:47" x14ac:dyDescent="0.2">
      <c r="A302" s="231">
        <v>1982</v>
      </c>
      <c r="B302" s="232">
        <v>18</v>
      </c>
      <c r="C302" s="417">
        <v>35.064677379999999</v>
      </c>
      <c r="D302" s="418">
        <v>58.864895854499999</v>
      </c>
      <c r="E302" s="419">
        <v>42.927240526528784</v>
      </c>
      <c r="F302" s="417">
        <v>4.4763248899999999</v>
      </c>
      <c r="G302" s="418">
        <v>7.1035310230000004</v>
      </c>
      <c r="H302" s="419">
        <v>3.0623884369549805</v>
      </c>
      <c r="I302" s="417">
        <v>2.74122792</v>
      </c>
      <c r="J302" s="418">
        <v>2.9509742335000002</v>
      </c>
      <c r="K302" s="419">
        <v>6.6994153556145291</v>
      </c>
      <c r="L302" s="420"/>
      <c r="M302" s="421"/>
      <c r="N302" s="419">
        <v>3.0729444607614745E-2</v>
      </c>
      <c r="O302" s="417">
        <v>2.6891000000000002E-2</v>
      </c>
      <c r="P302" s="418">
        <v>6.5220225500000006E-2</v>
      </c>
      <c r="Q302" s="419">
        <v>8.1252943793285029E-2</v>
      </c>
      <c r="R302" s="422"/>
      <c r="S302" s="423"/>
      <c r="T302" s="419">
        <v>559.63793172461999</v>
      </c>
      <c r="U302" s="417">
        <v>4.7035872678149272E-2</v>
      </c>
      <c r="V302" s="418">
        <v>8.566248328267477E-2</v>
      </c>
      <c r="W302" s="419">
        <v>0.10762574036532499</v>
      </c>
      <c r="X302" s="417">
        <v>3.3774965467747387E-2</v>
      </c>
      <c r="Y302" s="418">
        <v>3.7598197652819992E-2</v>
      </c>
      <c r="Z302" s="419">
        <v>8.8776176476497257E-2</v>
      </c>
      <c r="AA302" s="417">
        <v>2.1318149200000001E-2</v>
      </c>
      <c r="AB302" s="418">
        <v>5.3634543770000001E-2</v>
      </c>
      <c r="AC302" s="419">
        <v>2.4866421640145377E-2</v>
      </c>
      <c r="AD302" s="417">
        <v>1.5677096E-3</v>
      </c>
      <c r="AE302" s="418">
        <v>5.9171584299999996E-3</v>
      </c>
      <c r="AF302" s="419">
        <v>1.9122874095560819E-3</v>
      </c>
      <c r="AG302" s="417">
        <v>0.15108127120000001</v>
      </c>
      <c r="AH302" s="418">
        <v>0.20623120656999999</v>
      </c>
      <c r="AI302" s="419">
        <v>0.1316575202270055</v>
      </c>
      <c r="AJ302" s="417">
        <v>2.5776289099999999E-2</v>
      </c>
      <c r="AK302" s="418">
        <v>2.3426061495000001E-2</v>
      </c>
      <c r="AL302" s="419">
        <v>1.8890856207205667E-2</v>
      </c>
      <c r="AM302" s="417">
        <v>2.8599743100000002E-2</v>
      </c>
      <c r="AN302" s="418">
        <v>0.14373444139</v>
      </c>
      <c r="AO302" s="419">
        <v>3.9101039357634128E-2</v>
      </c>
      <c r="AP302" s="422"/>
      <c r="AQ302" s="423"/>
      <c r="AR302" s="423"/>
      <c r="AS302" s="417">
        <v>0.21268562969999999</v>
      </c>
      <c r="AT302" s="418">
        <v>0.24279443851499999</v>
      </c>
      <c r="AU302" s="424"/>
    </row>
    <row r="303" spans="1:47" x14ac:dyDescent="0.2">
      <c r="A303" s="231">
        <v>1982</v>
      </c>
      <c r="B303" s="232">
        <v>19</v>
      </c>
      <c r="C303" s="417">
        <v>35.72332463</v>
      </c>
      <c r="D303" s="418">
        <v>61.157225572000002</v>
      </c>
      <c r="E303" s="419">
        <v>43.674412229344718</v>
      </c>
      <c r="F303" s="417">
        <v>4.6763223700000003</v>
      </c>
      <c r="G303" s="418">
        <v>7.5207352070000004</v>
      </c>
      <c r="H303" s="419">
        <v>3.0707550999396194</v>
      </c>
      <c r="I303" s="417">
        <v>2.8013483899999998</v>
      </c>
      <c r="J303" s="418">
        <v>2.9843372785</v>
      </c>
      <c r="K303" s="419">
        <v>6.7371473390815027</v>
      </c>
      <c r="L303" s="420"/>
      <c r="M303" s="421"/>
      <c r="N303" s="419">
        <v>2.6096424545775317E-2</v>
      </c>
      <c r="O303" s="417">
        <v>2.5105840000000001E-2</v>
      </c>
      <c r="P303" s="418">
        <v>6.3409771000000004E-2</v>
      </c>
      <c r="Q303" s="419">
        <v>8.225906449308458E-2</v>
      </c>
      <c r="R303" s="422"/>
      <c r="S303" s="423"/>
      <c r="T303" s="419">
        <v>561.1433054733177</v>
      </c>
      <c r="U303" s="417">
        <v>4.7035872678149272E-2</v>
      </c>
      <c r="V303" s="418">
        <v>8.566248328267477E-2</v>
      </c>
      <c r="W303" s="419">
        <v>0.10871938507935862</v>
      </c>
      <c r="X303" s="417">
        <v>3.3774965467747387E-2</v>
      </c>
      <c r="Y303" s="418">
        <v>3.7598197652819992E-2</v>
      </c>
      <c r="Z303" s="419">
        <v>9.221275872387022E-2</v>
      </c>
      <c r="AA303" s="417">
        <v>2.19987549E-2</v>
      </c>
      <c r="AB303" s="418">
        <v>5.6486828080000002E-2</v>
      </c>
      <c r="AC303" s="419">
        <v>2.6369876331625578E-2</v>
      </c>
      <c r="AD303" s="417">
        <v>1.6194684999999999E-3</v>
      </c>
      <c r="AE303" s="418">
        <v>6.1161060400000003E-3</v>
      </c>
      <c r="AF303" s="419">
        <v>1.9175308822378064E-3</v>
      </c>
      <c r="AG303" s="417">
        <v>0.15659460559999999</v>
      </c>
      <c r="AH303" s="418">
        <v>0.21747432678</v>
      </c>
      <c r="AI303" s="419">
        <v>0.1297125115158197</v>
      </c>
      <c r="AJ303" s="417">
        <v>2.6597173000000002E-2</v>
      </c>
      <c r="AK303" s="418">
        <v>2.4678201574999999E-2</v>
      </c>
      <c r="AL303" s="419">
        <v>1.8702377272732149E-2</v>
      </c>
      <c r="AM303" s="417">
        <v>2.9516309800000001E-2</v>
      </c>
      <c r="AN303" s="418">
        <v>0.15091665634000001</v>
      </c>
      <c r="AO303" s="419">
        <v>3.9483280209520882E-2</v>
      </c>
      <c r="AP303" s="422"/>
      <c r="AQ303" s="423"/>
      <c r="AR303" s="423"/>
      <c r="AS303" s="417">
        <v>0.22441927280000001</v>
      </c>
      <c r="AT303" s="418">
        <v>0.26025855935999997</v>
      </c>
      <c r="AU303" s="424"/>
    </row>
    <row r="304" spans="1:47" x14ac:dyDescent="0.2">
      <c r="A304" s="231">
        <v>1982</v>
      </c>
      <c r="B304" s="232">
        <v>20</v>
      </c>
      <c r="C304" s="417">
        <v>36.498840999999999</v>
      </c>
      <c r="D304" s="418">
        <v>63.828086792000001</v>
      </c>
      <c r="E304" s="419">
        <v>44.34714483881833</v>
      </c>
      <c r="F304" s="417">
        <v>4.8627000200000001</v>
      </c>
      <c r="G304" s="418">
        <v>7.9576149159999998</v>
      </c>
      <c r="H304" s="419">
        <v>3.0616560566421915</v>
      </c>
      <c r="I304" s="417">
        <v>2.8784736899999999</v>
      </c>
      <c r="J304" s="418">
        <v>3.02145755</v>
      </c>
      <c r="K304" s="419">
        <v>6.6175703774188639</v>
      </c>
      <c r="L304" s="420"/>
      <c r="M304" s="421"/>
      <c r="N304" s="419">
        <v>1.3987603229026728E-2</v>
      </c>
      <c r="O304" s="417">
        <v>2.5089819999999999E-2</v>
      </c>
      <c r="P304" s="418">
        <v>6.3335854999999996E-2</v>
      </c>
      <c r="Q304" s="419">
        <v>8.2772092028950903E-2</v>
      </c>
      <c r="R304" s="422"/>
      <c r="S304" s="423"/>
      <c r="T304" s="419">
        <v>562.84412134702143</v>
      </c>
      <c r="U304" s="417">
        <v>4.7035872678149272E-2</v>
      </c>
      <c r="V304" s="418">
        <v>8.566248328267477E-2</v>
      </c>
      <c r="W304" s="419">
        <v>0.11035935385909679</v>
      </c>
      <c r="X304" s="417">
        <v>3.3774965467747387E-2</v>
      </c>
      <c r="Y304" s="418">
        <v>3.7598197652819992E-2</v>
      </c>
      <c r="Z304" s="419">
        <v>9.5237413279228619E-2</v>
      </c>
      <c r="AA304" s="417">
        <v>2.2673694099999999E-2</v>
      </c>
      <c r="AB304" s="418">
        <v>5.9677122445000001E-2</v>
      </c>
      <c r="AC304" s="419">
        <v>2.518388488682707E-2</v>
      </c>
      <c r="AD304" s="417">
        <v>1.6692024E-3</v>
      </c>
      <c r="AE304" s="418">
        <v>6.3512335799999998E-3</v>
      </c>
      <c r="AF304" s="419">
        <v>1.9118300314825312E-3</v>
      </c>
      <c r="AG304" s="417">
        <v>0.16187764460000001</v>
      </c>
      <c r="AH304" s="418">
        <v>0.22973768071</v>
      </c>
      <c r="AI304" s="419">
        <v>0.12947772314307593</v>
      </c>
      <c r="AJ304" s="417">
        <v>2.7411474599999999E-2</v>
      </c>
      <c r="AK304" s="418">
        <v>2.6084347439999999E-2</v>
      </c>
      <c r="AL304" s="419">
        <v>1.8209920442792755E-2</v>
      </c>
      <c r="AM304" s="417">
        <v>3.04246346E-2</v>
      </c>
      <c r="AN304" s="418">
        <v>0.15899294029</v>
      </c>
      <c r="AO304" s="419">
        <v>3.9479788622426536E-2</v>
      </c>
      <c r="AP304" s="422"/>
      <c r="AQ304" s="423"/>
      <c r="AR304" s="423"/>
      <c r="AS304" s="417">
        <v>0.2352524181</v>
      </c>
      <c r="AT304" s="418">
        <v>0.27821529349000002</v>
      </c>
      <c r="AU304" s="424"/>
    </row>
    <row r="305" spans="1:47" x14ac:dyDescent="0.2">
      <c r="A305" s="231">
        <v>1982</v>
      </c>
      <c r="B305" s="232">
        <v>21</v>
      </c>
      <c r="C305" s="417">
        <v>37.27089737</v>
      </c>
      <c r="D305" s="418">
        <v>66.620305892499999</v>
      </c>
      <c r="E305" s="419">
        <v>44.379715380294073</v>
      </c>
      <c r="F305" s="417">
        <v>5.0375060200000004</v>
      </c>
      <c r="G305" s="418">
        <v>8.4134461844999997</v>
      </c>
      <c r="H305" s="419">
        <v>3.1800080743666341</v>
      </c>
      <c r="I305" s="417">
        <v>2.94487224</v>
      </c>
      <c r="J305" s="418">
        <v>3.0608626664999998</v>
      </c>
      <c r="K305" s="419">
        <v>6.8171855540991162</v>
      </c>
      <c r="L305" s="420"/>
      <c r="M305" s="421"/>
      <c r="N305" s="419">
        <v>1.3511343797941552E-2</v>
      </c>
      <c r="O305" s="417">
        <v>2.4228880000000001E-2</v>
      </c>
      <c r="P305" s="418">
        <v>6.2415412000000003E-2</v>
      </c>
      <c r="Q305" s="419">
        <v>0.10933590819614594</v>
      </c>
      <c r="R305" s="422"/>
      <c r="S305" s="423"/>
      <c r="T305" s="419">
        <v>564.49930985351079</v>
      </c>
      <c r="U305" s="417">
        <v>4.7035872678149272E-2</v>
      </c>
      <c r="V305" s="418">
        <v>8.566248328267477E-2</v>
      </c>
      <c r="W305" s="419">
        <v>9.8496493835135174E-2</v>
      </c>
      <c r="X305" s="417">
        <v>3.3774965467747387E-2</v>
      </c>
      <c r="Y305" s="418">
        <v>3.7598197652819992E-2</v>
      </c>
      <c r="Z305" s="419">
        <v>9.9456165637900745E-2</v>
      </c>
      <c r="AA305" s="417">
        <v>2.3401323200000001E-2</v>
      </c>
      <c r="AB305" s="418">
        <v>6.3143568115000007E-2</v>
      </c>
      <c r="AC305" s="419">
        <v>3.2927585300529638E-2</v>
      </c>
      <c r="AD305" s="417">
        <v>1.7239613999999999E-3</v>
      </c>
      <c r="AE305" s="418">
        <v>6.5898718799999997E-3</v>
      </c>
      <c r="AF305" s="419">
        <v>1.985762623928643E-3</v>
      </c>
      <c r="AG305" s="417">
        <v>0.16731792940000001</v>
      </c>
      <c r="AH305" s="418">
        <v>0.24287975241000001</v>
      </c>
      <c r="AI305" s="419">
        <v>0.12454122204680039</v>
      </c>
      <c r="AJ305" s="417">
        <v>2.8289335200000001E-2</v>
      </c>
      <c r="AK305" s="418">
        <v>2.7598578095E-2</v>
      </c>
      <c r="AL305" s="419">
        <v>1.8351468383700775E-2</v>
      </c>
      <c r="AM305" s="417">
        <v>3.1404806399999999E-2</v>
      </c>
      <c r="AN305" s="418">
        <v>0.16771734473</v>
      </c>
      <c r="AO305" s="419">
        <v>4.1884192623464801E-2</v>
      </c>
      <c r="AP305" s="422"/>
      <c r="AQ305" s="423"/>
      <c r="AR305" s="423"/>
      <c r="AS305" s="417">
        <v>0.24559911470000001</v>
      </c>
      <c r="AT305" s="418">
        <v>0.29686919853999999</v>
      </c>
      <c r="AU305" s="424"/>
    </row>
    <row r="306" spans="1:47" x14ac:dyDescent="0.2">
      <c r="A306" s="231">
        <v>1982</v>
      </c>
      <c r="B306" s="232">
        <v>22</v>
      </c>
      <c r="C306" s="417">
        <v>38.077244299999997</v>
      </c>
      <c r="D306" s="418">
        <v>69.672618196000002</v>
      </c>
      <c r="E306" s="419">
        <v>43.956762112892527</v>
      </c>
      <c r="F306" s="417">
        <v>5.2061473600000001</v>
      </c>
      <c r="G306" s="418">
        <v>8.9005882659999997</v>
      </c>
      <c r="H306" s="419">
        <v>3.1981239465208731</v>
      </c>
      <c r="I306" s="417">
        <v>3.0094017200000001</v>
      </c>
      <c r="J306" s="418">
        <v>3.1033756225000002</v>
      </c>
      <c r="K306" s="419">
        <v>6.8715616050732375</v>
      </c>
      <c r="L306" s="420"/>
      <c r="M306" s="421"/>
      <c r="N306" s="419">
        <v>1.2896435465603623E-2</v>
      </c>
      <c r="O306" s="417">
        <v>2.3317709999999998E-2</v>
      </c>
      <c r="P306" s="418">
        <v>6.1492633499999998E-2</v>
      </c>
      <c r="Q306" s="419">
        <v>0.10991319553728653</v>
      </c>
      <c r="R306" s="422"/>
      <c r="S306" s="423"/>
      <c r="T306" s="419">
        <v>566.03277724302609</v>
      </c>
      <c r="U306" s="417">
        <v>4.7035872678149272E-2</v>
      </c>
      <c r="V306" s="418">
        <v>8.566248328267477E-2</v>
      </c>
      <c r="W306" s="419">
        <v>9.879544499941896E-2</v>
      </c>
      <c r="X306" s="417">
        <v>3.3774965467747387E-2</v>
      </c>
      <c r="Y306" s="418">
        <v>3.7598197652819992E-2</v>
      </c>
      <c r="Z306" s="419">
        <v>0.10075327741978256</v>
      </c>
      <c r="AA306" s="417">
        <v>2.41671592E-2</v>
      </c>
      <c r="AB306" s="418">
        <v>6.6959830784999994E-2</v>
      </c>
      <c r="AC306" s="419">
        <v>3.5941865984522807E-2</v>
      </c>
      <c r="AD306" s="417">
        <v>1.7808805E-3</v>
      </c>
      <c r="AE306" s="418">
        <v>6.8465637600000004E-3</v>
      </c>
      <c r="AF306" s="419">
        <v>1.9970740720367522E-3</v>
      </c>
      <c r="AG306" s="417">
        <v>0.17287590410000001</v>
      </c>
      <c r="AH306" s="418">
        <v>0.25719822188000002</v>
      </c>
      <c r="AI306" s="419">
        <v>0.11897232967744731</v>
      </c>
      <c r="AJ306" s="417">
        <v>2.9213402699999998E-2</v>
      </c>
      <c r="AK306" s="418">
        <v>2.9259178915E-2</v>
      </c>
      <c r="AL306" s="419">
        <v>1.8213509741642382E-2</v>
      </c>
      <c r="AM306" s="417">
        <v>3.24348177E-2</v>
      </c>
      <c r="AN306" s="418">
        <v>0.17730475372500001</v>
      </c>
      <c r="AO306" s="419">
        <v>4.2813402640587445E-2</v>
      </c>
      <c r="AP306" s="422"/>
      <c r="AQ306" s="423"/>
      <c r="AR306" s="423"/>
      <c r="AS306" s="417">
        <v>0.25561257840000001</v>
      </c>
      <c r="AT306" s="418">
        <v>0.31663199827999999</v>
      </c>
      <c r="AU306" s="424"/>
    </row>
    <row r="307" spans="1:47" x14ac:dyDescent="0.2">
      <c r="A307" s="231">
        <v>1982</v>
      </c>
      <c r="B307" s="232">
        <v>23</v>
      </c>
      <c r="C307" s="417">
        <v>38.512755579999997</v>
      </c>
      <c r="D307" s="418">
        <v>72.106546194499998</v>
      </c>
      <c r="E307" s="419">
        <v>43.668490695078134</v>
      </c>
      <c r="F307" s="417">
        <v>5.3600567999999997</v>
      </c>
      <c r="G307" s="418">
        <v>9.4231777020000003</v>
      </c>
      <c r="H307" s="419">
        <v>3.2247738537876791</v>
      </c>
      <c r="I307" s="417">
        <v>3.0028130599999998</v>
      </c>
      <c r="J307" s="418">
        <v>3.1446772785000001</v>
      </c>
      <c r="K307" s="419">
        <v>6.9441553344351528</v>
      </c>
      <c r="L307" s="420"/>
      <c r="M307" s="421"/>
      <c r="N307" s="419">
        <v>1.3642899445983908E-2</v>
      </c>
      <c r="O307" s="417">
        <v>1.7209410000000001E-2</v>
      </c>
      <c r="P307" s="418">
        <v>5.5088562000000001E-2</v>
      </c>
      <c r="Q307" s="419">
        <v>0.10958062958236164</v>
      </c>
      <c r="R307" s="422"/>
      <c r="S307" s="423"/>
      <c r="T307" s="419">
        <v>567.42104635423595</v>
      </c>
      <c r="U307" s="417">
        <v>4.7035872678149272E-2</v>
      </c>
      <c r="V307" s="418">
        <v>8.566248328267477E-2</v>
      </c>
      <c r="W307" s="419">
        <v>9.8689634212443186E-2</v>
      </c>
      <c r="X307" s="417">
        <v>3.3774965467747387E-2</v>
      </c>
      <c r="Y307" s="418">
        <v>3.7598197652819992E-2</v>
      </c>
      <c r="Z307" s="419">
        <v>9.9911258527530591E-2</v>
      </c>
      <c r="AA307" s="417">
        <v>2.51363512E-2</v>
      </c>
      <c r="AB307" s="418">
        <v>7.1157596724999994E-2</v>
      </c>
      <c r="AC307" s="419">
        <v>3.8626965920307649E-2</v>
      </c>
      <c r="AD307" s="417">
        <v>1.8528009E-3</v>
      </c>
      <c r="AE307" s="418">
        <v>7.0193798249999998E-3</v>
      </c>
      <c r="AF307" s="419">
        <v>2.0137131896910787E-3</v>
      </c>
      <c r="AG307" s="417">
        <v>0.17958832769999999</v>
      </c>
      <c r="AH307" s="418">
        <v>0.27294293322500002</v>
      </c>
      <c r="AI307" s="419">
        <v>0.12167792056630221</v>
      </c>
      <c r="AJ307" s="417">
        <v>3.0383853400000001E-2</v>
      </c>
      <c r="AK307" s="418">
        <v>3.1006229145000001E-2</v>
      </c>
      <c r="AL307" s="419">
        <v>1.8080300838536543E-2</v>
      </c>
      <c r="AM307" s="417">
        <v>3.37374254E-2</v>
      </c>
      <c r="AN307" s="418">
        <v>0.18749963071</v>
      </c>
      <c r="AO307" s="419">
        <v>4.2609384230035539E-2</v>
      </c>
      <c r="AP307" s="422"/>
      <c r="AQ307" s="423"/>
      <c r="AR307" s="423"/>
      <c r="AS307" s="417">
        <v>0.26619421669999999</v>
      </c>
      <c r="AT307" s="418">
        <v>0.33828798577500002</v>
      </c>
      <c r="AU307" s="424"/>
    </row>
    <row r="308" spans="1:47" x14ac:dyDescent="0.2">
      <c r="A308" s="231">
        <v>1982</v>
      </c>
      <c r="B308" s="232">
        <v>24</v>
      </c>
      <c r="C308" s="417">
        <v>39.257267689999999</v>
      </c>
      <c r="D308" s="418">
        <v>75.554098529499996</v>
      </c>
      <c r="E308" s="419">
        <v>44.239466944394337</v>
      </c>
      <c r="F308" s="417">
        <v>5.5216147700000002</v>
      </c>
      <c r="G308" s="418">
        <v>10.006688059</v>
      </c>
      <c r="H308" s="419">
        <v>3.2385199244329503</v>
      </c>
      <c r="I308" s="417">
        <v>3.0521563500000002</v>
      </c>
      <c r="J308" s="418">
        <v>3.1935981564999998</v>
      </c>
      <c r="K308" s="419">
        <v>6.9537870947012284</v>
      </c>
      <c r="L308" s="420"/>
      <c r="M308" s="421"/>
      <c r="N308" s="419">
        <v>1.0202939578146521E-2</v>
      </c>
      <c r="O308" s="417">
        <v>1.5861469999999999E-2</v>
      </c>
      <c r="P308" s="418">
        <v>5.3742665500000002E-2</v>
      </c>
      <c r="Q308" s="419">
        <v>0.11048398647952437</v>
      </c>
      <c r="R308" s="422"/>
      <c r="S308" s="423"/>
      <c r="T308" s="419">
        <v>568.56537018613562</v>
      </c>
      <c r="U308" s="417">
        <v>4.7035872678149272E-2</v>
      </c>
      <c r="V308" s="418">
        <v>8.566248328267477E-2</v>
      </c>
      <c r="W308" s="419">
        <v>9.9878885535374454E-2</v>
      </c>
      <c r="X308" s="417">
        <v>3.3774965467747387E-2</v>
      </c>
      <c r="Y308" s="418">
        <v>3.7598197652819992E-2</v>
      </c>
      <c r="Z308" s="419">
        <v>0.10226030190820969</v>
      </c>
      <c r="AA308" s="417">
        <v>2.60628278E-2</v>
      </c>
      <c r="AB308" s="418">
        <v>7.5883504835000004E-2</v>
      </c>
      <c r="AC308" s="419">
        <v>3.870085757801707E-2</v>
      </c>
      <c r="AD308" s="417">
        <v>1.921353E-3</v>
      </c>
      <c r="AE308" s="418">
        <v>7.2954052900000002E-3</v>
      </c>
      <c r="AF308" s="419">
        <v>2.0222966761144624E-3</v>
      </c>
      <c r="AG308" s="417">
        <v>0.1860131609</v>
      </c>
      <c r="AH308" s="418">
        <v>0.29050509028499999</v>
      </c>
      <c r="AI308" s="419">
        <v>0.11105978344747665</v>
      </c>
      <c r="AJ308" s="417">
        <v>3.1503873000000002E-2</v>
      </c>
      <c r="AK308" s="418">
        <v>3.3028103949999998E-2</v>
      </c>
      <c r="AL308" s="419">
        <v>1.8126331394371375E-2</v>
      </c>
      <c r="AM308" s="417">
        <v>3.4982965999999997E-2</v>
      </c>
      <c r="AN308" s="418">
        <v>0.19924424040499999</v>
      </c>
      <c r="AO308" s="419">
        <v>4.2856082913888718E-2</v>
      </c>
      <c r="AP308" s="422"/>
      <c r="AQ308" s="423"/>
      <c r="AR308" s="423"/>
      <c r="AS308" s="417">
        <v>0.27646311810000002</v>
      </c>
      <c r="AT308" s="418">
        <v>0.36172212259499997</v>
      </c>
      <c r="AU308" s="424"/>
    </row>
    <row r="309" spans="1:47" x14ac:dyDescent="0.2">
      <c r="A309" s="231">
        <v>1982</v>
      </c>
      <c r="B309" s="232">
        <v>25</v>
      </c>
      <c r="C309" s="417">
        <v>42.362031109999997</v>
      </c>
      <c r="D309" s="418">
        <v>84.143028364499997</v>
      </c>
      <c r="E309" s="419">
        <v>44.135565845560009</v>
      </c>
      <c r="F309" s="417">
        <v>5.8403767200000001</v>
      </c>
      <c r="G309" s="418">
        <v>10.848788198999999</v>
      </c>
      <c r="H309" s="419">
        <v>3.2632992914213532</v>
      </c>
      <c r="I309" s="417">
        <v>3.2888597499999999</v>
      </c>
      <c r="J309" s="418">
        <v>3.5993399089999998</v>
      </c>
      <c r="K309" s="419">
        <v>7.0140315520264211</v>
      </c>
      <c r="L309" s="420"/>
      <c r="M309" s="421"/>
      <c r="N309" s="419">
        <v>1.0244824988733886E-2</v>
      </c>
      <c r="O309" s="417">
        <v>1.326515E-2</v>
      </c>
      <c r="P309" s="418">
        <v>5.1025384999999999E-2</v>
      </c>
      <c r="Q309" s="419">
        <v>0.11078730112127996</v>
      </c>
      <c r="R309" s="422"/>
      <c r="S309" s="423"/>
      <c r="T309" s="419">
        <v>569.43397817370692</v>
      </c>
      <c r="U309" s="417">
        <v>4.7035872678149272E-2</v>
      </c>
      <c r="V309" s="418">
        <v>8.566248328267477E-2</v>
      </c>
      <c r="W309" s="419">
        <v>0.10038738749745661</v>
      </c>
      <c r="X309" s="417">
        <v>3.3774965467747387E-2</v>
      </c>
      <c r="Y309" s="418">
        <v>3.7598197652819992E-2</v>
      </c>
      <c r="Z309" s="419">
        <v>0.10291506877380979</v>
      </c>
      <c r="AA309" s="417">
        <v>2.7979259400000001E-2</v>
      </c>
      <c r="AB309" s="418">
        <v>8.2247117674999995E-2</v>
      </c>
      <c r="AC309" s="419">
        <v>4.0974989932158958E-2</v>
      </c>
      <c r="AD309" s="417">
        <v>2.0589470000000002E-3</v>
      </c>
      <c r="AE309" s="418">
        <v>7.686896205E-3</v>
      </c>
      <c r="AF309" s="419">
        <v>2.0377710246360183E-3</v>
      </c>
      <c r="AG309" s="417">
        <v>0.19838531779999999</v>
      </c>
      <c r="AH309" s="418">
        <v>0.31368684371</v>
      </c>
      <c r="AI309" s="419">
        <v>0.10987962010523185</v>
      </c>
      <c r="AJ309" s="417">
        <v>3.3830894600000001E-2</v>
      </c>
      <c r="AK309" s="418">
        <v>3.5687215964999998E-2</v>
      </c>
      <c r="AL309" s="419">
        <v>1.8012958169001572E-2</v>
      </c>
      <c r="AM309" s="417">
        <v>3.7538403800000002E-2</v>
      </c>
      <c r="AN309" s="418">
        <v>0.21520612059499999</v>
      </c>
      <c r="AO309" s="419">
        <v>4.3246409340324983E-2</v>
      </c>
      <c r="AP309" s="422"/>
      <c r="AQ309" s="423"/>
      <c r="AR309" s="423"/>
      <c r="AS309" s="417">
        <v>0.29099900470000001</v>
      </c>
      <c r="AT309" s="418">
        <v>0.38990253487499998</v>
      </c>
      <c r="AU309" s="424"/>
    </row>
    <row r="310" spans="1:47" x14ac:dyDescent="0.2">
      <c r="A310" s="231">
        <v>1982</v>
      </c>
      <c r="B310" s="232">
        <v>26</v>
      </c>
      <c r="C310" s="417">
        <v>42.362031109999997</v>
      </c>
      <c r="D310" s="418">
        <v>84.143028364499997</v>
      </c>
      <c r="E310" s="419">
        <v>44.47232433013793</v>
      </c>
      <c r="F310" s="417">
        <v>5.8403767200000001</v>
      </c>
      <c r="G310" s="418">
        <v>10.848788198999999</v>
      </c>
      <c r="H310" s="419">
        <v>3.2866897968790827</v>
      </c>
      <c r="I310" s="417">
        <v>3.2888597499999999</v>
      </c>
      <c r="J310" s="418">
        <v>3.5993399089999998</v>
      </c>
      <c r="K310" s="419">
        <v>7.043122816134801</v>
      </c>
      <c r="L310" s="420"/>
      <c r="M310" s="421"/>
      <c r="N310" s="419">
        <v>1.025851799212563E-2</v>
      </c>
      <c r="O310" s="417">
        <v>1.326515E-2</v>
      </c>
      <c r="P310" s="418">
        <v>5.1025384999999999E-2</v>
      </c>
      <c r="Q310" s="419">
        <v>0.11131715660111495</v>
      </c>
      <c r="R310" s="422"/>
      <c r="S310" s="423"/>
      <c r="T310" s="419">
        <v>569.95751365072283</v>
      </c>
      <c r="U310" s="417">
        <v>4.7035872678149272E-2</v>
      </c>
      <c r="V310" s="418">
        <v>8.566248328267477E-2</v>
      </c>
      <c r="W310" s="419">
        <v>0.10145555857126122</v>
      </c>
      <c r="X310" s="417">
        <v>3.3774965467747387E-2</v>
      </c>
      <c r="Y310" s="418">
        <v>3.7598197652819992E-2</v>
      </c>
      <c r="Z310" s="419">
        <v>0.10405928752263655</v>
      </c>
      <c r="AA310" s="417">
        <v>2.7979259400000001E-2</v>
      </c>
      <c r="AB310" s="418">
        <v>8.2247117674999995E-2</v>
      </c>
      <c r="AC310" s="419">
        <v>4.1486681761462425E-2</v>
      </c>
      <c r="AD310" s="417">
        <v>2.0589470000000002E-3</v>
      </c>
      <c r="AE310" s="418">
        <v>7.686896205E-3</v>
      </c>
      <c r="AF310" s="419">
        <v>2.052355182308794E-3</v>
      </c>
      <c r="AG310" s="417">
        <v>0.19838531779999999</v>
      </c>
      <c r="AH310" s="418">
        <v>0.31368684371</v>
      </c>
      <c r="AI310" s="419">
        <v>0.11022473996107861</v>
      </c>
      <c r="AJ310" s="417">
        <v>3.3830894600000001E-2</v>
      </c>
      <c r="AK310" s="418">
        <v>3.5687215964999998E-2</v>
      </c>
      <c r="AL310" s="419">
        <v>1.8061423355526924E-2</v>
      </c>
      <c r="AM310" s="417">
        <v>3.7538403800000002E-2</v>
      </c>
      <c r="AN310" s="418">
        <v>0.21520612059499999</v>
      </c>
      <c r="AO310" s="419">
        <v>4.3556039175893978E-2</v>
      </c>
      <c r="AP310" s="422"/>
      <c r="AQ310" s="423"/>
      <c r="AR310" s="423"/>
      <c r="AS310" s="417">
        <v>0</v>
      </c>
      <c r="AT310" s="418">
        <v>0</v>
      </c>
      <c r="AU310" s="424"/>
    </row>
    <row r="311" spans="1:47" x14ac:dyDescent="0.2">
      <c r="A311" s="231">
        <v>1982</v>
      </c>
      <c r="B311" s="232">
        <v>27</v>
      </c>
      <c r="C311" s="417">
        <v>42.362031109999997</v>
      </c>
      <c r="D311" s="418">
        <v>84.143028364499997</v>
      </c>
      <c r="E311" s="419">
        <v>44.707079045784859</v>
      </c>
      <c r="F311" s="417">
        <v>5.8403767200000001</v>
      </c>
      <c r="G311" s="418">
        <v>10.848788198999999</v>
      </c>
      <c r="H311" s="419">
        <v>3.3014504697174973</v>
      </c>
      <c r="I311" s="417">
        <v>3.2888597499999999</v>
      </c>
      <c r="J311" s="418">
        <v>3.5993399089999998</v>
      </c>
      <c r="K311" s="419">
        <v>7.0599369282491136</v>
      </c>
      <c r="L311" s="420"/>
      <c r="M311" s="421"/>
      <c r="N311" s="419">
        <v>1.0266013223751246E-2</v>
      </c>
      <c r="O311" s="417">
        <v>1.326515E-2</v>
      </c>
      <c r="P311" s="418">
        <v>5.1025384999999999E-2</v>
      </c>
      <c r="Q311" s="419">
        <v>0.11164996418338861</v>
      </c>
      <c r="R311" s="422"/>
      <c r="S311" s="423"/>
      <c r="T311" s="419">
        <v>570.05463446198235</v>
      </c>
      <c r="U311" s="417">
        <v>4.7035872678149272E-2</v>
      </c>
      <c r="V311" s="418">
        <v>8.566248328267477E-2</v>
      </c>
      <c r="W311" s="419">
        <v>0.10209542221388662</v>
      </c>
      <c r="X311" s="417">
        <v>3.3774965467747387E-2</v>
      </c>
      <c r="Y311" s="418">
        <v>3.7598197652819992E-2</v>
      </c>
      <c r="Z311" s="419">
        <v>0.10477802489110839</v>
      </c>
      <c r="AA311" s="417">
        <v>2.7979259400000001E-2</v>
      </c>
      <c r="AB311" s="418">
        <v>8.2247117674999995E-2</v>
      </c>
      <c r="AC311" s="419">
        <v>4.17549911683033E-2</v>
      </c>
      <c r="AD311" s="417">
        <v>2.0589470000000002E-3</v>
      </c>
      <c r="AE311" s="418">
        <v>7.686896205E-3</v>
      </c>
      <c r="AF311" s="419">
        <v>2.0615648898767202E-3</v>
      </c>
      <c r="AG311" s="417">
        <v>0.19838531779999999</v>
      </c>
      <c r="AH311" s="418">
        <v>0.31368684371</v>
      </c>
      <c r="AI311" s="419">
        <v>0.11070165100941676</v>
      </c>
      <c r="AJ311" s="417">
        <v>3.3830894600000001E-2</v>
      </c>
      <c r="AK311" s="418">
        <v>3.5687215964999998E-2</v>
      </c>
      <c r="AL311" s="419">
        <v>1.8138387648501269E-2</v>
      </c>
      <c r="AM311" s="417">
        <v>3.7538403800000002E-2</v>
      </c>
      <c r="AN311" s="418">
        <v>0.21520612059499999</v>
      </c>
      <c r="AO311" s="419">
        <v>4.3762871253177175E-2</v>
      </c>
      <c r="AP311" s="422"/>
      <c r="AQ311" s="423"/>
      <c r="AR311" s="423"/>
      <c r="AS311" s="417">
        <v>0</v>
      </c>
      <c r="AT311" s="418">
        <v>0</v>
      </c>
      <c r="AU311" s="424"/>
    </row>
    <row r="312" spans="1:47" x14ac:dyDescent="0.2">
      <c r="A312" s="231">
        <v>1982</v>
      </c>
      <c r="B312" s="232">
        <v>28</v>
      </c>
      <c r="C312" s="417">
        <v>42.362031109999997</v>
      </c>
      <c r="D312" s="418">
        <v>84.143028364499997</v>
      </c>
      <c r="E312" s="419">
        <v>44.892662375893742</v>
      </c>
      <c r="F312" s="417">
        <v>5.8403767200000001</v>
      </c>
      <c r="G312" s="418">
        <v>10.848788198999999</v>
      </c>
      <c r="H312" s="419">
        <v>3.3136092358055866</v>
      </c>
      <c r="I312" s="417">
        <v>3.2888597499999999</v>
      </c>
      <c r="J312" s="418">
        <v>3.5993399089999998</v>
      </c>
      <c r="K312" s="419">
        <v>7.0743832187445603</v>
      </c>
      <c r="L312" s="420"/>
      <c r="M312" s="421"/>
      <c r="N312" s="419">
        <v>1.0272640505024612E-2</v>
      </c>
      <c r="O312" s="417">
        <v>1.326515E-2</v>
      </c>
      <c r="P312" s="418">
        <v>5.1025384999999999E-2</v>
      </c>
      <c r="Q312" s="419">
        <v>0.11192484635535892</v>
      </c>
      <c r="R312" s="422"/>
      <c r="S312" s="423"/>
      <c r="T312" s="419">
        <v>570.13221581252503</v>
      </c>
      <c r="U312" s="417">
        <v>4.7035872678149272E-2</v>
      </c>
      <c r="V312" s="418">
        <v>8.566248328267477E-2</v>
      </c>
      <c r="W312" s="419">
        <v>0.1026358517784953</v>
      </c>
      <c r="X312" s="417">
        <v>3.3774965467747387E-2</v>
      </c>
      <c r="Y312" s="418">
        <v>3.7598197652819992E-2</v>
      </c>
      <c r="Z312" s="419">
        <v>0.10537175665946094</v>
      </c>
      <c r="AA312" s="417">
        <v>2.7979259400000001E-2</v>
      </c>
      <c r="AB312" s="418">
        <v>8.2247117674999995E-2</v>
      </c>
      <c r="AC312" s="419">
        <v>4.2026651578683072E-2</v>
      </c>
      <c r="AD312" s="417">
        <v>2.0589470000000002E-3</v>
      </c>
      <c r="AE312" s="418">
        <v>7.686896205E-3</v>
      </c>
      <c r="AF312" s="419">
        <v>2.0691511128335636E-3</v>
      </c>
      <c r="AG312" s="417">
        <v>0.19838531779999999</v>
      </c>
      <c r="AH312" s="418">
        <v>0.31368684371</v>
      </c>
      <c r="AI312" s="419">
        <v>0.11108656140071541</v>
      </c>
      <c r="AJ312" s="417">
        <v>3.3830894600000001E-2</v>
      </c>
      <c r="AK312" s="418">
        <v>3.5687215964999998E-2</v>
      </c>
      <c r="AL312" s="419">
        <v>1.8199783478395518E-2</v>
      </c>
      <c r="AM312" s="417">
        <v>3.7538403800000002E-2</v>
      </c>
      <c r="AN312" s="418">
        <v>0.21520612059499999</v>
      </c>
      <c r="AO312" s="419">
        <v>4.3940777273192524E-2</v>
      </c>
      <c r="AP312" s="422"/>
      <c r="AQ312" s="423"/>
      <c r="AR312" s="423"/>
      <c r="AS312" s="417">
        <v>0</v>
      </c>
      <c r="AT312" s="418">
        <v>0</v>
      </c>
      <c r="AU312" s="424"/>
    </row>
    <row r="313" spans="1:47" x14ac:dyDescent="0.2">
      <c r="A313" s="231">
        <v>1982</v>
      </c>
      <c r="B313" s="232">
        <v>29</v>
      </c>
      <c r="C313" s="417">
        <v>42.362031109999997</v>
      </c>
      <c r="D313" s="418">
        <v>84.143028364499997</v>
      </c>
      <c r="E313" s="419">
        <v>45.048426629736348</v>
      </c>
      <c r="F313" s="417">
        <v>5.8403767200000001</v>
      </c>
      <c r="G313" s="418">
        <v>10.848788198999999</v>
      </c>
      <c r="H313" s="419">
        <v>3.3246726212101327</v>
      </c>
      <c r="I313" s="417">
        <v>3.2888597499999999</v>
      </c>
      <c r="J313" s="418">
        <v>3.5993399089999998</v>
      </c>
      <c r="K313" s="419">
        <v>7.088502013671012</v>
      </c>
      <c r="L313" s="420"/>
      <c r="M313" s="421"/>
      <c r="N313" s="419">
        <v>1.0279341544327763E-2</v>
      </c>
      <c r="O313" s="417">
        <v>1.326515E-2</v>
      </c>
      <c r="P313" s="418">
        <v>5.1025384999999999E-2</v>
      </c>
      <c r="Q313" s="419">
        <v>0.11217655920796445</v>
      </c>
      <c r="R313" s="422"/>
      <c r="S313" s="423"/>
      <c r="T313" s="419">
        <v>570.10871189712611</v>
      </c>
      <c r="U313" s="417">
        <v>4.7035872678149272E-2</v>
      </c>
      <c r="V313" s="418">
        <v>8.566248328267477E-2</v>
      </c>
      <c r="W313" s="419">
        <v>0.10314940337079503</v>
      </c>
      <c r="X313" s="417">
        <v>3.3774965467747387E-2</v>
      </c>
      <c r="Y313" s="418">
        <v>3.7598197652819992E-2</v>
      </c>
      <c r="Z313" s="419">
        <v>0.10591545141129403</v>
      </c>
      <c r="AA313" s="417">
        <v>2.7979259400000001E-2</v>
      </c>
      <c r="AB313" s="418">
        <v>8.2247117674999995E-2</v>
      </c>
      <c r="AC313" s="419">
        <v>4.2356326069816957E-2</v>
      </c>
      <c r="AD313" s="417">
        <v>2.0589470000000002E-3</v>
      </c>
      <c r="AE313" s="418">
        <v>7.686896205E-3</v>
      </c>
      <c r="AF313" s="419">
        <v>2.0760426723002027E-3</v>
      </c>
      <c r="AG313" s="417">
        <v>0.19838531779999999</v>
      </c>
      <c r="AH313" s="418">
        <v>0.31368684371</v>
      </c>
      <c r="AI313" s="419">
        <v>0.11142267028306133</v>
      </c>
      <c r="AJ313" s="417">
        <v>3.3830894600000001E-2</v>
      </c>
      <c r="AK313" s="418">
        <v>3.5687215964999998E-2</v>
      </c>
      <c r="AL313" s="419">
        <v>1.8252339179066848E-2</v>
      </c>
      <c r="AM313" s="417">
        <v>3.7538403800000002E-2</v>
      </c>
      <c r="AN313" s="418">
        <v>0.21520612059499999</v>
      </c>
      <c r="AO313" s="419">
        <v>4.411487782738692E-2</v>
      </c>
      <c r="AP313" s="422"/>
      <c r="AQ313" s="423"/>
      <c r="AR313" s="423"/>
      <c r="AS313" s="417">
        <v>0</v>
      </c>
      <c r="AT313" s="418">
        <v>0</v>
      </c>
      <c r="AU313" s="424"/>
    </row>
    <row r="314" spans="1:47" x14ac:dyDescent="0.2">
      <c r="A314" s="231">
        <v>1982</v>
      </c>
      <c r="B314" s="232">
        <v>30</v>
      </c>
      <c r="C314" s="417">
        <v>42.362031109999997</v>
      </c>
      <c r="D314" s="418">
        <v>84.143028364499997</v>
      </c>
      <c r="E314" s="419">
        <v>45.19594803307475</v>
      </c>
      <c r="F314" s="417">
        <v>5.8403767200000001</v>
      </c>
      <c r="G314" s="418">
        <v>10.848788198999999</v>
      </c>
      <c r="H314" s="419">
        <v>3.3350274434344991</v>
      </c>
      <c r="I314" s="417">
        <v>3.2888597499999999</v>
      </c>
      <c r="J314" s="418">
        <v>3.5993399089999998</v>
      </c>
      <c r="K314" s="419">
        <v>7.1014284749685448</v>
      </c>
      <c r="L314" s="420"/>
      <c r="M314" s="421"/>
      <c r="N314" s="419">
        <v>1.0285446300619647E-2</v>
      </c>
      <c r="O314" s="417">
        <v>1.326515E-2</v>
      </c>
      <c r="P314" s="418">
        <v>5.1025384999999999E-2</v>
      </c>
      <c r="Q314" s="419">
        <v>0.11241013831676262</v>
      </c>
      <c r="R314" s="422"/>
      <c r="S314" s="423"/>
      <c r="T314" s="419">
        <v>570.07616759697589</v>
      </c>
      <c r="U314" s="417">
        <v>4.7035872678149272E-2</v>
      </c>
      <c r="V314" s="418">
        <v>8.566248328267477E-2</v>
      </c>
      <c r="W314" s="419">
        <v>0.10362356973215907</v>
      </c>
      <c r="X314" s="417">
        <v>3.3774965467747387E-2</v>
      </c>
      <c r="Y314" s="418">
        <v>3.7598197652819992E-2</v>
      </c>
      <c r="Z314" s="419">
        <v>0.10641969145479133</v>
      </c>
      <c r="AA314" s="417">
        <v>2.7979259400000001E-2</v>
      </c>
      <c r="AB314" s="418">
        <v>8.2247117674999995E-2</v>
      </c>
      <c r="AC314" s="419">
        <v>4.2644640423055442E-2</v>
      </c>
      <c r="AD314" s="417">
        <v>2.0589470000000002E-3</v>
      </c>
      <c r="AE314" s="418">
        <v>7.686896205E-3</v>
      </c>
      <c r="AF314" s="419">
        <v>2.082503549009978E-3</v>
      </c>
      <c r="AG314" s="417">
        <v>0.19838531779999999</v>
      </c>
      <c r="AH314" s="418">
        <v>0.31368684371</v>
      </c>
      <c r="AI314" s="419">
        <v>0.11174131666588173</v>
      </c>
      <c r="AJ314" s="417">
        <v>3.3830894600000001E-2</v>
      </c>
      <c r="AK314" s="418">
        <v>3.5687215964999998E-2</v>
      </c>
      <c r="AL314" s="419">
        <v>1.8302468496228963E-2</v>
      </c>
      <c r="AM314" s="417">
        <v>3.7538403800000002E-2</v>
      </c>
      <c r="AN314" s="418">
        <v>0.21520612059499999</v>
      </c>
      <c r="AO314" s="419">
        <v>4.4274957781919221E-2</v>
      </c>
      <c r="AP314" s="422"/>
      <c r="AQ314" s="423"/>
      <c r="AR314" s="423"/>
      <c r="AS314" s="417">
        <v>0</v>
      </c>
      <c r="AT314" s="418">
        <v>0</v>
      </c>
      <c r="AU314" s="424"/>
    </row>
    <row r="315" spans="1:47" x14ac:dyDescent="0.2">
      <c r="A315" s="231">
        <v>1982</v>
      </c>
      <c r="B315" s="232">
        <v>31</v>
      </c>
      <c r="C315" s="417">
        <v>42.362031109999997</v>
      </c>
      <c r="D315" s="418">
        <v>84.143028364499997</v>
      </c>
      <c r="E315" s="419">
        <v>43.745102822787821</v>
      </c>
      <c r="F315" s="417">
        <v>5.8403767200000001</v>
      </c>
      <c r="G315" s="418">
        <v>10.848788198999999</v>
      </c>
      <c r="H315" s="419">
        <v>3.209236649579791</v>
      </c>
      <c r="I315" s="417">
        <v>3.2888597499999999</v>
      </c>
      <c r="J315" s="418">
        <v>3.5993399089999998</v>
      </c>
      <c r="K315" s="419">
        <v>6.9928070707322529</v>
      </c>
      <c r="L315" s="420"/>
      <c r="M315" s="421"/>
      <c r="N315" s="419">
        <v>3.7066074493837101E-3</v>
      </c>
      <c r="O315" s="417">
        <v>1.326515E-2</v>
      </c>
      <c r="P315" s="418">
        <v>5.1025384999999999E-2</v>
      </c>
      <c r="Q315" s="419">
        <v>0.11223219345787647</v>
      </c>
      <c r="R315" s="422"/>
      <c r="S315" s="423"/>
      <c r="T315" s="419">
        <v>570.04801585504458</v>
      </c>
      <c r="U315" s="417">
        <v>4.7035872678149272E-2</v>
      </c>
      <c r="V315" s="418">
        <v>8.566248328267477E-2</v>
      </c>
      <c r="W315" s="419">
        <v>0.10193042637454454</v>
      </c>
      <c r="X315" s="417">
        <v>3.3774965467747387E-2</v>
      </c>
      <c r="Y315" s="418">
        <v>3.7598197652819992E-2</v>
      </c>
      <c r="Z315" s="419">
        <v>0.10688113699878544</v>
      </c>
      <c r="AA315" s="417">
        <v>2.7979259400000001E-2</v>
      </c>
      <c r="AB315" s="418">
        <v>8.2247117674999995E-2</v>
      </c>
      <c r="AC315" s="419">
        <v>4.4037136412564654E-2</v>
      </c>
      <c r="AD315" s="417">
        <v>2.0589470000000002E-3</v>
      </c>
      <c r="AE315" s="418">
        <v>7.686896205E-3</v>
      </c>
      <c r="AF315" s="419">
        <v>2.0039502352463563E-3</v>
      </c>
      <c r="AG315" s="417">
        <v>0.19838531779999999</v>
      </c>
      <c r="AH315" s="418">
        <v>0.31368684371</v>
      </c>
      <c r="AI315" s="419">
        <v>0.10445395033631891</v>
      </c>
      <c r="AJ315" s="417">
        <v>3.3830894600000001E-2</v>
      </c>
      <c r="AK315" s="418">
        <v>3.5687215964999998E-2</v>
      </c>
      <c r="AL315" s="419">
        <v>1.7347163314707911E-2</v>
      </c>
      <c r="AM315" s="417">
        <v>3.7538403800000002E-2</v>
      </c>
      <c r="AN315" s="418">
        <v>0.21520612059499999</v>
      </c>
      <c r="AO315" s="419">
        <v>4.3683099322308565E-2</v>
      </c>
      <c r="AP315" s="422"/>
      <c r="AQ315" s="423"/>
      <c r="AR315" s="423"/>
      <c r="AS315" s="417">
        <v>0</v>
      </c>
      <c r="AT315" s="418">
        <v>0</v>
      </c>
      <c r="AU315" s="424"/>
    </row>
    <row r="316" spans="1:47" x14ac:dyDescent="0.2">
      <c r="A316" s="231">
        <v>1982</v>
      </c>
      <c r="B316" s="232">
        <v>32</v>
      </c>
      <c r="C316" s="417">
        <v>42.362031109999997</v>
      </c>
      <c r="D316" s="418">
        <v>84.143028364499997</v>
      </c>
      <c r="E316" s="419">
        <v>43.745102822787821</v>
      </c>
      <c r="F316" s="417">
        <v>5.8403767200000001</v>
      </c>
      <c r="G316" s="418">
        <v>10.848788198999999</v>
      </c>
      <c r="H316" s="419">
        <v>3.209236649579791</v>
      </c>
      <c r="I316" s="417">
        <v>3.2888597499999999</v>
      </c>
      <c r="J316" s="418">
        <v>3.5993399089999998</v>
      </c>
      <c r="K316" s="419">
        <v>6.9928070707322529</v>
      </c>
      <c r="L316" s="420"/>
      <c r="M316" s="421"/>
      <c r="N316" s="419">
        <v>3.7066074493837101E-3</v>
      </c>
      <c r="O316" s="417">
        <v>1.326515E-2</v>
      </c>
      <c r="P316" s="418">
        <v>5.1025384999999999E-2</v>
      </c>
      <c r="Q316" s="419">
        <v>0.11223219345787647</v>
      </c>
      <c r="R316" s="425"/>
      <c r="S316" s="426"/>
      <c r="T316" s="419">
        <v>570.04801585504458</v>
      </c>
      <c r="U316" s="417">
        <v>4.7035872678149272E-2</v>
      </c>
      <c r="V316" s="418">
        <v>8.566248328267477E-2</v>
      </c>
      <c r="W316" s="419">
        <v>0.10193042637454454</v>
      </c>
      <c r="X316" s="417">
        <v>3.3774965467747387E-2</v>
      </c>
      <c r="Y316" s="418">
        <v>3.7598197652819992E-2</v>
      </c>
      <c r="Z316" s="419">
        <v>0.10688113699878544</v>
      </c>
      <c r="AA316" s="417">
        <v>2.7979259400000001E-2</v>
      </c>
      <c r="AB316" s="418">
        <v>8.2247117674999995E-2</v>
      </c>
      <c r="AC316" s="419">
        <v>4.4037136412564654E-2</v>
      </c>
      <c r="AD316" s="417">
        <v>2.0589470000000002E-3</v>
      </c>
      <c r="AE316" s="418">
        <v>7.686896205E-3</v>
      </c>
      <c r="AF316" s="419">
        <v>2.0039502352463563E-3</v>
      </c>
      <c r="AG316" s="417">
        <v>0.19838531779999999</v>
      </c>
      <c r="AH316" s="418">
        <v>0.31368684371</v>
      </c>
      <c r="AI316" s="419">
        <v>0.10445395033631891</v>
      </c>
      <c r="AJ316" s="417">
        <v>3.3830894600000001E-2</v>
      </c>
      <c r="AK316" s="418">
        <v>3.5687215964999998E-2</v>
      </c>
      <c r="AL316" s="419">
        <v>1.7347163314707911E-2</v>
      </c>
      <c r="AM316" s="417">
        <v>3.7538403800000002E-2</v>
      </c>
      <c r="AN316" s="418">
        <v>0.21520612059499999</v>
      </c>
      <c r="AO316" s="419">
        <v>4.3683099322308565E-2</v>
      </c>
      <c r="AP316" s="425"/>
      <c r="AQ316" s="426"/>
      <c r="AR316" s="426"/>
      <c r="AS316" s="417">
        <v>0</v>
      </c>
      <c r="AT316" s="418">
        <v>0</v>
      </c>
      <c r="AU316" s="427"/>
    </row>
    <row r="317" spans="1:47" x14ac:dyDescent="0.2">
      <c r="A317" s="231">
        <v>1982</v>
      </c>
      <c r="B317" s="232">
        <v>33</v>
      </c>
      <c r="C317" s="417">
        <v>42.362031109999997</v>
      </c>
      <c r="D317" s="418">
        <v>84.143028364499997</v>
      </c>
      <c r="E317" s="419">
        <v>43.745102822787821</v>
      </c>
      <c r="F317" s="417">
        <v>5.8403767200000001</v>
      </c>
      <c r="G317" s="418">
        <v>10.848788198999999</v>
      </c>
      <c r="H317" s="419">
        <v>3.209236649579791</v>
      </c>
      <c r="I317" s="417">
        <v>3.2888597499999999</v>
      </c>
      <c r="J317" s="418">
        <v>3.5993399089999998</v>
      </c>
      <c r="K317" s="419">
        <v>6.9928070707322529</v>
      </c>
      <c r="L317" s="420"/>
      <c r="M317" s="421"/>
      <c r="N317" s="419">
        <v>3.7066074493837101E-3</v>
      </c>
      <c r="O317" s="417">
        <v>1.326515E-2</v>
      </c>
      <c r="P317" s="418">
        <v>5.1025384999999999E-2</v>
      </c>
      <c r="Q317" s="419">
        <v>0.11223219345787647</v>
      </c>
      <c r="R317" s="425"/>
      <c r="S317" s="426"/>
      <c r="T317" s="419">
        <v>570.04801585504458</v>
      </c>
      <c r="U317" s="417">
        <v>4.7035872678149272E-2</v>
      </c>
      <c r="V317" s="418">
        <v>8.566248328267477E-2</v>
      </c>
      <c r="W317" s="419">
        <v>0.10193042637454454</v>
      </c>
      <c r="X317" s="417">
        <v>3.3774965467747387E-2</v>
      </c>
      <c r="Y317" s="418">
        <v>3.7598197652819992E-2</v>
      </c>
      <c r="Z317" s="419">
        <v>0.10688113699878544</v>
      </c>
      <c r="AA317" s="417">
        <v>2.7979259400000001E-2</v>
      </c>
      <c r="AB317" s="418">
        <v>8.2247117674999995E-2</v>
      </c>
      <c r="AC317" s="419">
        <v>4.4037136412564654E-2</v>
      </c>
      <c r="AD317" s="417">
        <v>2.0589470000000002E-3</v>
      </c>
      <c r="AE317" s="418">
        <v>7.686896205E-3</v>
      </c>
      <c r="AF317" s="419">
        <v>2.0039502352463563E-3</v>
      </c>
      <c r="AG317" s="417">
        <v>0.19838531779999999</v>
      </c>
      <c r="AH317" s="418">
        <v>0.31368684371</v>
      </c>
      <c r="AI317" s="419">
        <v>0.10445395033631891</v>
      </c>
      <c r="AJ317" s="417">
        <v>3.3830894600000001E-2</v>
      </c>
      <c r="AK317" s="418">
        <v>3.5687215964999998E-2</v>
      </c>
      <c r="AL317" s="419">
        <v>1.7347163314707911E-2</v>
      </c>
      <c r="AM317" s="417">
        <v>3.7538403800000002E-2</v>
      </c>
      <c r="AN317" s="418">
        <v>0.21520612059499999</v>
      </c>
      <c r="AO317" s="419">
        <v>4.3683099322308565E-2</v>
      </c>
      <c r="AP317" s="425"/>
      <c r="AQ317" s="426"/>
      <c r="AR317" s="426"/>
      <c r="AS317" s="417">
        <v>0</v>
      </c>
      <c r="AT317" s="418">
        <v>0</v>
      </c>
      <c r="AU317" s="427"/>
    </row>
    <row r="318" spans="1:47" x14ac:dyDescent="0.2">
      <c r="A318" s="231">
        <v>1982</v>
      </c>
      <c r="B318" s="232">
        <v>34</v>
      </c>
      <c r="C318" s="417">
        <v>42.362031109999997</v>
      </c>
      <c r="D318" s="418">
        <v>84.143028364499997</v>
      </c>
      <c r="E318" s="419">
        <v>43.745102822787821</v>
      </c>
      <c r="F318" s="417">
        <v>5.8403767200000001</v>
      </c>
      <c r="G318" s="418">
        <v>10.848788198999999</v>
      </c>
      <c r="H318" s="419">
        <v>3.209236649579791</v>
      </c>
      <c r="I318" s="417">
        <v>3.2888597499999999</v>
      </c>
      <c r="J318" s="418">
        <v>3.5993399089999998</v>
      </c>
      <c r="K318" s="419">
        <v>6.9928070707322529</v>
      </c>
      <c r="L318" s="420"/>
      <c r="M318" s="421"/>
      <c r="N318" s="419">
        <v>3.7066074493837101E-3</v>
      </c>
      <c r="O318" s="417">
        <v>1.326515E-2</v>
      </c>
      <c r="P318" s="418">
        <v>5.1025384999999999E-2</v>
      </c>
      <c r="Q318" s="419">
        <v>0.11223219345787647</v>
      </c>
      <c r="R318" s="425"/>
      <c r="S318" s="426"/>
      <c r="T318" s="419">
        <v>570.04801585504458</v>
      </c>
      <c r="U318" s="417">
        <v>4.7035872678149272E-2</v>
      </c>
      <c r="V318" s="418">
        <v>8.566248328267477E-2</v>
      </c>
      <c r="W318" s="419">
        <v>0.10193042637454454</v>
      </c>
      <c r="X318" s="417">
        <v>3.3774965467747387E-2</v>
      </c>
      <c r="Y318" s="418">
        <v>3.7598197652819992E-2</v>
      </c>
      <c r="Z318" s="419">
        <v>0.10688113699878544</v>
      </c>
      <c r="AA318" s="417">
        <v>2.7979259400000001E-2</v>
      </c>
      <c r="AB318" s="418">
        <v>8.2247117674999995E-2</v>
      </c>
      <c r="AC318" s="419">
        <v>4.4037136412564654E-2</v>
      </c>
      <c r="AD318" s="417">
        <v>2.0589470000000002E-3</v>
      </c>
      <c r="AE318" s="418">
        <v>7.686896205E-3</v>
      </c>
      <c r="AF318" s="419">
        <v>2.0039502352463563E-3</v>
      </c>
      <c r="AG318" s="417">
        <v>0.19838531779999999</v>
      </c>
      <c r="AH318" s="418">
        <v>0.31368684371</v>
      </c>
      <c r="AI318" s="419">
        <v>0.10445395033631891</v>
      </c>
      <c r="AJ318" s="417">
        <v>3.3830894600000001E-2</v>
      </c>
      <c r="AK318" s="418">
        <v>3.5687215964999998E-2</v>
      </c>
      <c r="AL318" s="419">
        <v>1.7347163314707911E-2</v>
      </c>
      <c r="AM318" s="417">
        <v>3.7538403800000002E-2</v>
      </c>
      <c r="AN318" s="418">
        <v>0.21520612059499999</v>
      </c>
      <c r="AO318" s="419">
        <v>4.3683099322308565E-2</v>
      </c>
      <c r="AP318" s="425"/>
      <c r="AQ318" s="426"/>
      <c r="AR318" s="426"/>
      <c r="AS318" s="417">
        <v>0</v>
      </c>
      <c r="AT318" s="418">
        <v>0</v>
      </c>
      <c r="AU318" s="427"/>
    </row>
    <row r="319" spans="1:47" x14ac:dyDescent="0.2">
      <c r="A319" s="231">
        <v>1982</v>
      </c>
      <c r="B319" s="232">
        <v>35</v>
      </c>
      <c r="C319" s="417">
        <v>42.362031109999997</v>
      </c>
      <c r="D319" s="418">
        <v>84.143028364499997</v>
      </c>
      <c r="E319" s="419">
        <v>43.745102822787821</v>
      </c>
      <c r="F319" s="417">
        <v>5.8403767200000001</v>
      </c>
      <c r="G319" s="418">
        <v>10.848788198999999</v>
      </c>
      <c r="H319" s="419">
        <v>3.209236649579791</v>
      </c>
      <c r="I319" s="417">
        <v>3.2888597499999999</v>
      </c>
      <c r="J319" s="418">
        <v>3.5993399089999998</v>
      </c>
      <c r="K319" s="419">
        <v>6.9928070707322529</v>
      </c>
      <c r="L319" s="420"/>
      <c r="M319" s="421"/>
      <c r="N319" s="419">
        <v>3.7066074493837101E-3</v>
      </c>
      <c r="O319" s="417">
        <v>1.326515E-2</v>
      </c>
      <c r="P319" s="418">
        <v>5.1025384999999999E-2</v>
      </c>
      <c r="Q319" s="419">
        <v>0.11223219345787647</v>
      </c>
      <c r="R319" s="425"/>
      <c r="S319" s="426"/>
      <c r="T319" s="419">
        <v>570.04801585504458</v>
      </c>
      <c r="U319" s="417">
        <v>4.7035872678149272E-2</v>
      </c>
      <c r="V319" s="418">
        <v>8.566248328267477E-2</v>
      </c>
      <c r="W319" s="419">
        <v>0.10193042637454454</v>
      </c>
      <c r="X319" s="417">
        <v>3.3774965467747387E-2</v>
      </c>
      <c r="Y319" s="418">
        <v>3.7598197652819992E-2</v>
      </c>
      <c r="Z319" s="419">
        <v>0.10688113699878544</v>
      </c>
      <c r="AA319" s="417">
        <v>2.7979259400000001E-2</v>
      </c>
      <c r="AB319" s="418">
        <v>8.2247117674999995E-2</v>
      </c>
      <c r="AC319" s="419">
        <v>4.4037136412564654E-2</v>
      </c>
      <c r="AD319" s="417">
        <v>2.0589470000000002E-3</v>
      </c>
      <c r="AE319" s="418">
        <v>7.686896205E-3</v>
      </c>
      <c r="AF319" s="419">
        <v>2.0039502352463563E-3</v>
      </c>
      <c r="AG319" s="417">
        <v>0.19838531779999999</v>
      </c>
      <c r="AH319" s="418">
        <v>0.31368684371</v>
      </c>
      <c r="AI319" s="419">
        <v>0.10445395033631891</v>
      </c>
      <c r="AJ319" s="417">
        <v>3.3830894600000001E-2</v>
      </c>
      <c r="AK319" s="418">
        <v>3.5687215964999998E-2</v>
      </c>
      <c r="AL319" s="419">
        <v>1.7347163314707911E-2</v>
      </c>
      <c r="AM319" s="417">
        <v>3.7538403800000002E-2</v>
      </c>
      <c r="AN319" s="418">
        <v>0.21520612059499999</v>
      </c>
      <c r="AO319" s="419">
        <v>4.3683099322308565E-2</v>
      </c>
      <c r="AP319" s="425"/>
      <c r="AQ319" s="426"/>
      <c r="AR319" s="426"/>
      <c r="AS319" s="417">
        <v>0</v>
      </c>
      <c r="AT319" s="418">
        <v>0</v>
      </c>
      <c r="AU319" s="427"/>
    </row>
    <row r="320" spans="1:47" x14ac:dyDescent="0.2">
      <c r="A320" s="231">
        <v>1982</v>
      </c>
      <c r="B320" s="232">
        <v>36</v>
      </c>
      <c r="C320" s="417">
        <v>37.32094940791</v>
      </c>
      <c r="D320" s="418">
        <v>74.130007989124493</v>
      </c>
      <c r="E320" s="419">
        <v>43.745102822787821</v>
      </c>
      <c r="F320" s="417">
        <v>5.2212967876800001</v>
      </c>
      <c r="G320" s="418">
        <v>9.698816649906</v>
      </c>
      <c r="H320" s="419">
        <v>3.209236649579791</v>
      </c>
      <c r="I320" s="417">
        <v>2.5324220075000001</v>
      </c>
      <c r="J320" s="418">
        <v>2.7714917299299997</v>
      </c>
      <c r="K320" s="419">
        <v>6.9928070707322529</v>
      </c>
      <c r="L320" s="420"/>
      <c r="M320" s="421"/>
      <c r="N320" s="419">
        <v>3.7066074493837101E-3</v>
      </c>
      <c r="O320" s="417">
        <v>1.326515E-2</v>
      </c>
      <c r="P320" s="418">
        <v>5.1025384999999999E-2</v>
      </c>
      <c r="Q320" s="419">
        <v>0.11223219345787647</v>
      </c>
      <c r="R320" s="425"/>
      <c r="S320" s="426"/>
      <c r="T320" s="419">
        <v>570.04801585504458</v>
      </c>
      <c r="U320" s="417">
        <v>3.4900617527186761E-2</v>
      </c>
      <c r="V320" s="418">
        <v>6.3561562595744678E-2</v>
      </c>
      <c r="W320" s="419">
        <v>0.10193042637454454</v>
      </c>
      <c r="X320" s="417">
        <v>3.0194819128166163E-2</v>
      </c>
      <c r="Y320" s="418">
        <v>3.3612788701621071E-2</v>
      </c>
      <c r="Z320" s="419">
        <v>0.10688113699878544</v>
      </c>
      <c r="AA320" s="417">
        <v>2.5013457903600003E-2</v>
      </c>
      <c r="AB320" s="418">
        <v>7.3528923201449992E-2</v>
      </c>
      <c r="AC320" s="419">
        <v>4.4037136412564654E-2</v>
      </c>
      <c r="AD320" s="417">
        <v>1.8406986180000001E-3</v>
      </c>
      <c r="AE320" s="418">
        <v>6.8720852072699998E-3</v>
      </c>
      <c r="AF320" s="419">
        <v>2.0039502352463563E-3</v>
      </c>
      <c r="AG320" s="417">
        <v>0.17735647411319999</v>
      </c>
      <c r="AH320" s="418">
        <v>0.28043603827674002</v>
      </c>
      <c r="AI320" s="419">
        <v>0.10445395033631891</v>
      </c>
      <c r="AJ320" s="417">
        <v>3.0244819772400001E-2</v>
      </c>
      <c r="AK320" s="418">
        <v>3.1904371072709999E-2</v>
      </c>
      <c r="AL320" s="419">
        <v>1.7347163314707911E-2</v>
      </c>
      <c r="AM320" s="417">
        <v>3.35593329972E-2</v>
      </c>
      <c r="AN320" s="418">
        <v>0.19239427181193</v>
      </c>
      <c r="AO320" s="419">
        <v>4.3683099322308565E-2</v>
      </c>
      <c r="AP320" s="425"/>
      <c r="AQ320" s="426"/>
      <c r="AR320" s="426"/>
      <c r="AS320" s="417">
        <v>0</v>
      </c>
      <c r="AT320" s="418">
        <v>0</v>
      </c>
      <c r="AU320" s="427"/>
    </row>
    <row r="321" spans="1:47" x14ac:dyDescent="0.2">
      <c r="A321" s="231">
        <v>1982</v>
      </c>
      <c r="B321" s="232">
        <v>37</v>
      </c>
      <c r="C321" s="417">
        <v>37.32094940791</v>
      </c>
      <c r="D321" s="418">
        <v>74.130007989124493</v>
      </c>
      <c r="E321" s="419">
        <v>43.745102822787821</v>
      </c>
      <c r="F321" s="417">
        <v>5.2212967876800001</v>
      </c>
      <c r="G321" s="418">
        <v>9.698816649906</v>
      </c>
      <c r="H321" s="419">
        <v>3.209236649579791</v>
      </c>
      <c r="I321" s="417">
        <v>2.5324220075000001</v>
      </c>
      <c r="J321" s="418">
        <v>2.7714917299299997</v>
      </c>
      <c r="K321" s="419">
        <v>6.9928070707322529</v>
      </c>
      <c r="L321" s="420"/>
      <c r="M321" s="421"/>
      <c r="N321" s="419">
        <v>3.7066074493837101E-3</v>
      </c>
      <c r="O321" s="417">
        <v>1.326515E-2</v>
      </c>
      <c r="P321" s="418">
        <v>5.1025384999999999E-2</v>
      </c>
      <c r="Q321" s="419">
        <v>0.11223219345787647</v>
      </c>
      <c r="R321" s="425"/>
      <c r="S321" s="426"/>
      <c r="T321" s="419">
        <v>570.04801585504458</v>
      </c>
      <c r="U321" s="417">
        <v>3.4900617527186761E-2</v>
      </c>
      <c r="V321" s="418">
        <v>6.3561562595744678E-2</v>
      </c>
      <c r="W321" s="419">
        <v>0.10193042637454454</v>
      </c>
      <c r="X321" s="417">
        <v>3.0194819128166163E-2</v>
      </c>
      <c r="Y321" s="418">
        <v>3.3612788701621071E-2</v>
      </c>
      <c r="Z321" s="419">
        <v>0.10688113699878544</v>
      </c>
      <c r="AA321" s="417">
        <v>2.5013457903600003E-2</v>
      </c>
      <c r="AB321" s="418">
        <v>7.3528923201449992E-2</v>
      </c>
      <c r="AC321" s="419">
        <v>4.4037136412564654E-2</v>
      </c>
      <c r="AD321" s="417">
        <v>1.8406986180000001E-3</v>
      </c>
      <c r="AE321" s="418">
        <v>6.8720852072699998E-3</v>
      </c>
      <c r="AF321" s="419">
        <v>2.0039502352463563E-3</v>
      </c>
      <c r="AG321" s="417">
        <v>0.17735647411319999</v>
      </c>
      <c r="AH321" s="418">
        <v>0.28043603827674002</v>
      </c>
      <c r="AI321" s="419">
        <v>0.10445395033631891</v>
      </c>
      <c r="AJ321" s="417">
        <v>3.0244819772400001E-2</v>
      </c>
      <c r="AK321" s="418">
        <v>3.1904371072709999E-2</v>
      </c>
      <c r="AL321" s="419">
        <v>1.7347163314707911E-2</v>
      </c>
      <c r="AM321" s="417">
        <v>3.35593329972E-2</v>
      </c>
      <c r="AN321" s="418">
        <v>0.19239427181193</v>
      </c>
      <c r="AO321" s="419">
        <v>4.3683099322308565E-2</v>
      </c>
      <c r="AP321" s="425"/>
      <c r="AQ321" s="426"/>
      <c r="AR321" s="426"/>
      <c r="AS321" s="417">
        <v>0</v>
      </c>
      <c r="AT321" s="418">
        <v>0</v>
      </c>
      <c r="AU321" s="427"/>
    </row>
    <row r="322" spans="1:47" x14ac:dyDescent="0.2">
      <c r="A322" s="231">
        <v>1982</v>
      </c>
      <c r="B322" s="232">
        <v>38</v>
      </c>
      <c r="C322" s="417">
        <v>37.32094940791</v>
      </c>
      <c r="D322" s="418">
        <v>74.130007989124493</v>
      </c>
      <c r="E322" s="419">
        <v>43.745102822787821</v>
      </c>
      <c r="F322" s="417">
        <v>5.2212967876800001</v>
      </c>
      <c r="G322" s="418">
        <v>9.698816649906</v>
      </c>
      <c r="H322" s="419">
        <v>3.209236649579791</v>
      </c>
      <c r="I322" s="417">
        <v>2.5324220075000001</v>
      </c>
      <c r="J322" s="418">
        <v>2.7714917299299997</v>
      </c>
      <c r="K322" s="419">
        <v>6.9928070707322529</v>
      </c>
      <c r="L322" s="420"/>
      <c r="M322" s="421"/>
      <c r="N322" s="419">
        <v>3.7066074493837101E-3</v>
      </c>
      <c r="O322" s="417">
        <v>1.326515E-2</v>
      </c>
      <c r="P322" s="418">
        <v>5.1025384999999999E-2</v>
      </c>
      <c r="Q322" s="419">
        <v>0.11223219345787647</v>
      </c>
      <c r="R322" s="425"/>
      <c r="S322" s="426"/>
      <c r="T322" s="419">
        <v>570.04801585504458</v>
      </c>
      <c r="U322" s="417">
        <v>3.4900617527186761E-2</v>
      </c>
      <c r="V322" s="418">
        <v>6.3561562595744678E-2</v>
      </c>
      <c r="W322" s="419">
        <v>0.10193042637454454</v>
      </c>
      <c r="X322" s="417">
        <v>3.0194819128166163E-2</v>
      </c>
      <c r="Y322" s="418">
        <v>3.3612788701621071E-2</v>
      </c>
      <c r="Z322" s="419">
        <v>0.10688113699878544</v>
      </c>
      <c r="AA322" s="417">
        <v>2.5013457903600003E-2</v>
      </c>
      <c r="AB322" s="418">
        <v>7.3528923201449992E-2</v>
      </c>
      <c r="AC322" s="419">
        <v>4.4037136412564654E-2</v>
      </c>
      <c r="AD322" s="417">
        <v>1.8406986180000001E-3</v>
      </c>
      <c r="AE322" s="418">
        <v>6.8720852072699998E-3</v>
      </c>
      <c r="AF322" s="419">
        <v>2.0039502352463563E-3</v>
      </c>
      <c r="AG322" s="417">
        <v>0.17735647411319999</v>
      </c>
      <c r="AH322" s="418">
        <v>0.28043603827674002</v>
      </c>
      <c r="AI322" s="419">
        <v>0.10445395033631891</v>
      </c>
      <c r="AJ322" s="417">
        <v>3.0244819772400001E-2</v>
      </c>
      <c r="AK322" s="418">
        <v>3.1904371072709999E-2</v>
      </c>
      <c r="AL322" s="419">
        <v>1.7347163314707911E-2</v>
      </c>
      <c r="AM322" s="417">
        <v>3.35593329972E-2</v>
      </c>
      <c r="AN322" s="418">
        <v>0.19239427181193</v>
      </c>
      <c r="AO322" s="419">
        <v>4.3683099322308565E-2</v>
      </c>
      <c r="AP322" s="425"/>
      <c r="AQ322" s="426"/>
      <c r="AR322" s="426"/>
      <c r="AS322" s="417">
        <v>0</v>
      </c>
      <c r="AT322" s="418">
        <v>0</v>
      </c>
      <c r="AU322" s="427"/>
    </row>
    <row r="323" spans="1:47" x14ac:dyDescent="0.2">
      <c r="A323" s="231">
        <v>1982</v>
      </c>
      <c r="B323" s="232">
        <v>39</v>
      </c>
      <c r="C323" s="417">
        <v>37.32094940791</v>
      </c>
      <c r="D323" s="418">
        <v>74.130007989124493</v>
      </c>
      <c r="E323" s="419">
        <v>43.745102822787821</v>
      </c>
      <c r="F323" s="417">
        <v>5.2212967876800001</v>
      </c>
      <c r="G323" s="418">
        <v>9.698816649906</v>
      </c>
      <c r="H323" s="419">
        <v>3.209236649579791</v>
      </c>
      <c r="I323" s="417">
        <v>2.5324220075000001</v>
      </c>
      <c r="J323" s="418">
        <v>2.7714917299299997</v>
      </c>
      <c r="K323" s="419">
        <v>6.9928070707322529</v>
      </c>
      <c r="L323" s="420"/>
      <c r="M323" s="421"/>
      <c r="N323" s="419">
        <v>3.7066074493837101E-3</v>
      </c>
      <c r="O323" s="417">
        <v>1.326515E-2</v>
      </c>
      <c r="P323" s="418">
        <v>5.1025384999999999E-2</v>
      </c>
      <c r="Q323" s="419">
        <v>0.11223219345787647</v>
      </c>
      <c r="R323" s="425"/>
      <c r="S323" s="426"/>
      <c r="T323" s="419">
        <v>570.04801585504458</v>
      </c>
      <c r="U323" s="417">
        <v>3.4900617527186761E-2</v>
      </c>
      <c r="V323" s="418">
        <v>6.3561562595744678E-2</v>
      </c>
      <c r="W323" s="419">
        <v>0.10193042637454454</v>
      </c>
      <c r="X323" s="417">
        <v>3.0194819128166163E-2</v>
      </c>
      <c r="Y323" s="418">
        <v>3.3612788701621071E-2</v>
      </c>
      <c r="Z323" s="419">
        <v>0.10688113699878544</v>
      </c>
      <c r="AA323" s="417">
        <v>2.5013457903600003E-2</v>
      </c>
      <c r="AB323" s="418">
        <v>7.3528923201449992E-2</v>
      </c>
      <c r="AC323" s="419">
        <v>4.4037136412564654E-2</v>
      </c>
      <c r="AD323" s="417">
        <v>1.8406986180000001E-3</v>
      </c>
      <c r="AE323" s="418">
        <v>6.8720852072699998E-3</v>
      </c>
      <c r="AF323" s="419">
        <v>2.0039502352463563E-3</v>
      </c>
      <c r="AG323" s="417">
        <v>0.17735647411319999</v>
      </c>
      <c r="AH323" s="418">
        <v>0.28043603827674002</v>
      </c>
      <c r="AI323" s="419">
        <v>0.10445395033631891</v>
      </c>
      <c r="AJ323" s="417">
        <v>3.0244819772400001E-2</v>
      </c>
      <c r="AK323" s="418">
        <v>3.1904371072709999E-2</v>
      </c>
      <c r="AL323" s="419">
        <v>1.7347163314707911E-2</v>
      </c>
      <c r="AM323" s="417">
        <v>3.35593329972E-2</v>
      </c>
      <c r="AN323" s="418">
        <v>0.19239427181193</v>
      </c>
      <c r="AO323" s="419">
        <v>4.3683099322308565E-2</v>
      </c>
      <c r="AP323" s="425"/>
      <c r="AQ323" s="426"/>
      <c r="AR323" s="426"/>
      <c r="AS323" s="417">
        <v>0</v>
      </c>
      <c r="AT323" s="418">
        <v>0</v>
      </c>
      <c r="AU323" s="427"/>
    </row>
    <row r="324" spans="1:47" ht="13.5" thickBot="1" x14ac:dyDescent="0.25">
      <c r="A324" s="233">
        <v>1982</v>
      </c>
      <c r="B324" s="234">
        <v>40</v>
      </c>
      <c r="C324" s="428">
        <v>37.32094940791</v>
      </c>
      <c r="D324" s="429">
        <v>74.130007989124493</v>
      </c>
      <c r="E324" s="430">
        <v>43.745102822787821</v>
      </c>
      <c r="F324" s="428">
        <v>5.2212967876800001</v>
      </c>
      <c r="G324" s="429">
        <v>9.698816649906</v>
      </c>
      <c r="H324" s="430">
        <v>3.209236649579791</v>
      </c>
      <c r="I324" s="428">
        <v>2.5324220075000001</v>
      </c>
      <c r="J324" s="429">
        <v>2.7714917299299997</v>
      </c>
      <c r="K324" s="430">
        <v>6.9928070707322529</v>
      </c>
      <c r="L324" s="431"/>
      <c r="M324" s="432"/>
      <c r="N324" s="430">
        <v>3.7066074493837101E-3</v>
      </c>
      <c r="O324" s="428">
        <v>1.326515E-2</v>
      </c>
      <c r="P324" s="429">
        <v>5.1025384999999999E-2</v>
      </c>
      <c r="Q324" s="430">
        <v>0.11223219345787647</v>
      </c>
      <c r="R324" s="433"/>
      <c r="S324" s="434"/>
      <c r="T324" s="430">
        <v>570.04801585504458</v>
      </c>
      <c r="U324" s="428">
        <v>3.4900617527186761E-2</v>
      </c>
      <c r="V324" s="429">
        <v>6.3561562595744678E-2</v>
      </c>
      <c r="W324" s="430">
        <v>0.10193042637454454</v>
      </c>
      <c r="X324" s="428">
        <v>3.0194819128166163E-2</v>
      </c>
      <c r="Y324" s="429">
        <v>3.3612788701621071E-2</v>
      </c>
      <c r="Z324" s="430">
        <v>0.10688113699878544</v>
      </c>
      <c r="AA324" s="428">
        <v>2.5013457903600003E-2</v>
      </c>
      <c r="AB324" s="429">
        <v>7.3528923201449992E-2</v>
      </c>
      <c r="AC324" s="430">
        <v>4.4037136412564654E-2</v>
      </c>
      <c r="AD324" s="428">
        <v>1.8406986180000001E-3</v>
      </c>
      <c r="AE324" s="429">
        <v>6.8720852072699998E-3</v>
      </c>
      <c r="AF324" s="430">
        <v>2.0039502352463563E-3</v>
      </c>
      <c r="AG324" s="428">
        <v>0.17735647411319999</v>
      </c>
      <c r="AH324" s="429">
        <v>0.28043603827674002</v>
      </c>
      <c r="AI324" s="430">
        <v>0.10445395033631891</v>
      </c>
      <c r="AJ324" s="428">
        <v>3.0244819772400001E-2</v>
      </c>
      <c r="AK324" s="429">
        <v>3.1904371072709999E-2</v>
      </c>
      <c r="AL324" s="430">
        <v>1.7347163314707911E-2</v>
      </c>
      <c r="AM324" s="428">
        <v>3.35593329972E-2</v>
      </c>
      <c r="AN324" s="429">
        <v>0.19239427181193</v>
      </c>
      <c r="AO324" s="430">
        <v>4.3683099322308565E-2</v>
      </c>
      <c r="AP324" s="433"/>
      <c r="AQ324" s="434"/>
      <c r="AR324" s="434"/>
      <c r="AS324" s="428">
        <v>0</v>
      </c>
      <c r="AT324" s="429">
        <v>0</v>
      </c>
      <c r="AU324" s="435"/>
    </row>
    <row r="325" spans="1:47" x14ac:dyDescent="0.2">
      <c r="A325" s="229">
        <v>1983</v>
      </c>
      <c r="B325" s="230">
        <v>1</v>
      </c>
      <c r="C325" s="409">
        <v>16.840966000000002</v>
      </c>
      <c r="D325" s="410">
        <v>36.738260756499997</v>
      </c>
      <c r="E325" s="411">
        <v>13.249831503343515</v>
      </c>
      <c r="F325" s="409">
        <v>2.1498134100000001</v>
      </c>
      <c r="G325" s="410">
        <v>3.6720121849999998</v>
      </c>
      <c r="H325" s="411">
        <v>0.82488025579637891</v>
      </c>
      <c r="I325" s="409">
        <v>1.1841432999999999</v>
      </c>
      <c r="J325" s="410">
        <v>2.7294128354999998</v>
      </c>
      <c r="K325" s="411">
        <v>4.631388532627585</v>
      </c>
      <c r="L325" s="412"/>
      <c r="M325" s="413"/>
      <c r="N325" s="411">
        <v>0.12435439250476811</v>
      </c>
      <c r="O325" s="409">
        <v>3.7553280000000001E-2</v>
      </c>
      <c r="P325" s="410">
        <v>8.0160690500000006E-2</v>
      </c>
      <c r="Q325" s="411">
        <v>2.4556601517375289E-2</v>
      </c>
      <c r="R325" s="414"/>
      <c r="S325" s="415"/>
      <c r="T325" s="411">
        <v>545.11338914613191</v>
      </c>
      <c r="U325" s="409">
        <v>4.6220819064505231E-2</v>
      </c>
      <c r="V325" s="410">
        <v>8.1184562901046933E-2</v>
      </c>
      <c r="W325" s="411">
        <v>6.845945794622009E-2</v>
      </c>
      <c r="X325" s="409">
        <v>3.3928805893279297E-2</v>
      </c>
      <c r="Y325" s="410">
        <v>3.9882816109422493E-2</v>
      </c>
      <c r="Z325" s="411">
        <v>2.9226080477215623E-2</v>
      </c>
      <c r="AA325" s="409">
        <v>4.7267478999999998E-3</v>
      </c>
      <c r="AB325" s="410">
        <v>1.990986816E-2</v>
      </c>
      <c r="AC325" s="411">
        <v>5.7446014771161298E-3</v>
      </c>
      <c r="AD325" s="409">
        <v>4.1030979999999998E-4</v>
      </c>
      <c r="AE325" s="410">
        <v>2.6027515649999998E-3</v>
      </c>
      <c r="AF325" s="411">
        <v>5.1509771023714726E-4</v>
      </c>
      <c r="AG325" s="409">
        <v>4.5206822899999999E-2</v>
      </c>
      <c r="AH325" s="410">
        <v>8.9897014004999998E-2</v>
      </c>
      <c r="AI325" s="411">
        <v>4.2656653965754104E-2</v>
      </c>
      <c r="AJ325" s="409">
        <v>3.5947510999999998E-3</v>
      </c>
      <c r="AK325" s="410">
        <v>9.1898447500000004E-3</v>
      </c>
      <c r="AL325" s="411">
        <v>4.6789811962989532E-3</v>
      </c>
      <c r="AM325" s="409">
        <v>8.5951434999999993E-3</v>
      </c>
      <c r="AN325" s="410">
        <v>5.4261192965000003E-2</v>
      </c>
      <c r="AO325" s="411">
        <v>8.8062687364920487E-3</v>
      </c>
      <c r="AP325" s="414"/>
      <c r="AQ325" s="415"/>
      <c r="AR325" s="415"/>
      <c r="AS325" s="409">
        <v>7.7093178299999995E-2</v>
      </c>
      <c r="AT325" s="410">
        <v>0.11467629834</v>
      </c>
      <c r="AU325" s="416"/>
    </row>
    <row r="326" spans="1:47" x14ac:dyDescent="0.2">
      <c r="A326" s="231">
        <v>1983</v>
      </c>
      <c r="B326" s="232">
        <v>2</v>
      </c>
      <c r="C326" s="417">
        <v>18.40666212</v>
      </c>
      <c r="D326" s="418">
        <v>38.039444609500002</v>
      </c>
      <c r="E326" s="419">
        <v>13.28098012373844</v>
      </c>
      <c r="F326" s="417">
        <v>2.1786499400000001</v>
      </c>
      <c r="G326" s="418">
        <v>3.721741186</v>
      </c>
      <c r="H326" s="419">
        <v>0.82751815498906534</v>
      </c>
      <c r="I326" s="417">
        <v>1.22294781</v>
      </c>
      <c r="J326" s="418">
        <v>2.7556525605000002</v>
      </c>
      <c r="K326" s="419">
        <v>4.6428905890541978</v>
      </c>
      <c r="L326" s="420"/>
      <c r="M326" s="421"/>
      <c r="N326" s="419">
        <v>0.12456100149817376</v>
      </c>
      <c r="O326" s="417">
        <v>3.7700549999999999E-2</v>
      </c>
      <c r="P326" s="418">
        <v>8.0740355000000097E-2</v>
      </c>
      <c r="Q326" s="419">
        <v>2.4619679184476093E-2</v>
      </c>
      <c r="R326" s="422"/>
      <c r="S326" s="423"/>
      <c r="T326" s="419">
        <v>545.14028603344423</v>
      </c>
      <c r="U326" s="417">
        <v>4.6220819064505231E-2</v>
      </c>
      <c r="V326" s="418">
        <v>8.1184562901046933E-2</v>
      </c>
      <c r="W326" s="419">
        <v>6.7630252505792687E-2</v>
      </c>
      <c r="X326" s="417">
        <v>3.3928805893279297E-2</v>
      </c>
      <c r="Y326" s="418">
        <v>3.9882816109422493E-2</v>
      </c>
      <c r="Z326" s="419">
        <v>2.9331081698238198E-2</v>
      </c>
      <c r="AA326" s="417">
        <v>4.9565714999999996E-3</v>
      </c>
      <c r="AB326" s="418">
        <v>2.2454270884999999E-2</v>
      </c>
      <c r="AC326" s="419">
        <v>5.7518258506886666E-3</v>
      </c>
      <c r="AD326" s="417">
        <v>4.243079E-4</v>
      </c>
      <c r="AE326" s="418">
        <v>2.8567162649999998E-3</v>
      </c>
      <c r="AF326" s="419">
        <v>5.1674357186876963E-4</v>
      </c>
      <c r="AG326" s="417">
        <v>4.6915716500000003E-2</v>
      </c>
      <c r="AH326" s="418">
        <v>9.9586571625000106E-2</v>
      </c>
      <c r="AI326" s="419">
        <v>4.2756170596529322E-2</v>
      </c>
      <c r="AJ326" s="417">
        <v>3.762867E-3</v>
      </c>
      <c r="AK326" s="418">
        <v>1.0336441715E-2</v>
      </c>
      <c r="AL326" s="419">
        <v>4.6908195755769339E-3</v>
      </c>
      <c r="AM326" s="417">
        <v>9.0146086999999993E-3</v>
      </c>
      <c r="AN326" s="418">
        <v>6.0904213695000001E-2</v>
      </c>
      <c r="AO326" s="419">
        <v>8.8318947015883584E-3</v>
      </c>
      <c r="AP326" s="422"/>
      <c r="AQ326" s="423"/>
      <c r="AR326" s="423"/>
      <c r="AS326" s="417">
        <v>7.8552342999999997E-2</v>
      </c>
      <c r="AT326" s="418">
        <v>0.12076504085500001</v>
      </c>
      <c r="AU326" s="424"/>
    </row>
    <row r="327" spans="1:47" x14ac:dyDescent="0.2">
      <c r="A327" s="231">
        <v>1983</v>
      </c>
      <c r="B327" s="232">
        <v>3</v>
      </c>
      <c r="C327" s="417">
        <v>21.70149898</v>
      </c>
      <c r="D327" s="418">
        <v>41.260866995999997</v>
      </c>
      <c r="E327" s="419">
        <v>20.167152993809346</v>
      </c>
      <c r="F327" s="417">
        <v>2.3509451600000002</v>
      </c>
      <c r="G327" s="418">
        <v>3.9928211385000001</v>
      </c>
      <c r="H327" s="419">
        <v>1.2306084133557256</v>
      </c>
      <c r="I327" s="417">
        <v>1.3398427799999999</v>
      </c>
      <c r="J327" s="418">
        <v>2.6466956305</v>
      </c>
      <c r="K327" s="419">
        <v>5.1571977172755208</v>
      </c>
      <c r="L327" s="420"/>
      <c r="M327" s="421"/>
      <c r="N327" s="419">
        <v>0.12841554431575247</v>
      </c>
      <c r="O327" s="417">
        <v>3.740052E-2</v>
      </c>
      <c r="P327" s="418">
        <v>7.8447095500000105E-2</v>
      </c>
      <c r="Q327" s="419">
        <v>2.8186626589386775E-2</v>
      </c>
      <c r="R327" s="422"/>
      <c r="S327" s="423"/>
      <c r="T327" s="419">
        <v>545.60766929342651</v>
      </c>
      <c r="U327" s="417">
        <v>4.6220819064505231E-2</v>
      </c>
      <c r="V327" s="418">
        <v>8.1184562901046933E-2</v>
      </c>
      <c r="W327" s="419">
        <v>0.1014600407255276</v>
      </c>
      <c r="X327" s="417">
        <v>3.3928805893279297E-2</v>
      </c>
      <c r="Y327" s="418">
        <v>3.9882816109422493E-2</v>
      </c>
      <c r="Z327" s="419">
        <v>6.0937258928487802E-2</v>
      </c>
      <c r="AA327" s="417">
        <v>6.0900421E-3</v>
      </c>
      <c r="AB327" s="418">
        <v>2.5760094989999999E-2</v>
      </c>
      <c r="AC327" s="419">
        <v>8.5867917580838594E-3</v>
      </c>
      <c r="AD327" s="417">
        <v>4.8637479999999998E-4</v>
      </c>
      <c r="AE327" s="418">
        <v>3.18232364E-3</v>
      </c>
      <c r="AF327" s="419">
        <v>7.6845400731403275E-4</v>
      </c>
      <c r="AG327" s="417">
        <v>5.4619019099999999E-2</v>
      </c>
      <c r="AH327" s="418">
        <v>0.112256632855</v>
      </c>
      <c r="AI327" s="419">
        <v>6.3288901825452021E-2</v>
      </c>
      <c r="AJ327" s="417">
        <v>4.7437616999999998E-3</v>
      </c>
      <c r="AK327" s="418">
        <v>1.1896501324999999E-2</v>
      </c>
      <c r="AL327" s="419">
        <v>6.9417487922086183E-3</v>
      </c>
      <c r="AM327" s="417">
        <v>1.0918886100000001E-2</v>
      </c>
      <c r="AN327" s="418">
        <v>6.9445184379999997E-2</v>
      </c>
      <c r="AO327" s="419">
        <v>1.3079390329683548E-2</v>
      </c>
      <c r="AP327" s="422"/>
      <c r="AQ327" s="423"/>
      <c r="AR327" s="423"/>
      <c r="AS327" s="417">
        <v>8.3312795499999995E-2</v>
      </c>
      <c r="AT327" s="418">
        <v>0.12951653860000001</v>
      </c>
      <c r="AU327" s="424"/>
    </row>
    <row r="328" spans="1:47" x14ac:dyDescent="0.2">
      <c r="A328" s="231">
        <v>1983</v>
      </c>
      <c r="B328" s="232">
        <v>4</v>
      </c>
      <c r="C328" s="417">
        <v>26.141724849999999</v>
      </c>
      <c r="D328" s="418">
        <v>44.989390292000003</v>
      </c>
      <c r="E328" s="419">
        <v>13.342235376075699</v>
      </c>
      <c r="F328" s="417">
        <v>2.5939856699999999</v>
      </c>
      <c r="G328" s="418">
        <v>4.2973336079999997</v>
      </c>
      <c r="H328" s="419">
        <v>0.83279829378236414</v>
      </c>
      <c r="I328" s="417">
        <v>1.47704886</v>
      </c>
      <c r="J328" s="418">
        <v>2.5624510384999999</v>
      </c>
      <c r="K328" s="419">
        <v>4.6479760779985204</v>
      </c>
      <c r="L328" s="420"/>
      <c r="M328" s="421"/>
      <c r="N328" s="419">
        <v>0.12457492935109446</v>
      </c>
      <c r="O328" s="417">
        <v>3.7316530000000001E-2</v>
      </c>
      <c r="P328" s="418">
        <v>7.5405913000000005E-2</v>
      </c>
      <c r="Q328" s="419">
        <v>2.4658393875780657E-2</v>
      </c>
      <c r="R328" s="422"/>
      <c r="S328" s="423"/>
      <c r="T328" s="419">
        <v>546.08167259466143</v>
      </c>
      <c r="U328" s="417">
        <v>4.6220819064505231E-2</v>
      </c>
      <c r="V328" s="418">
        <v>8.1184562901046933E-2</v>
      </c>
      <c r="W328" s="419">
        <v>6.8284165491402399E-2</v>
      </c>
      <c r="X328" s="417">
        <v>3.3928805893279297E-2</v>
      </c>
      <c r="Y328" s="418">
        <v>3.9882816109422493E-2</v>
      </c>
      <c r="Z328" s="419">
        <v>2.9765504175070914E-2</v>
      </c>
      <c r="AA328" s="417">
        <v>7.6363079999999996E-3</v>
      </c>
      <c r="AB328" s="418">
        <v>2.9206106515E-2</v>
      </c>
      <c r="AC328" s="419">
        <v>5.7538981484930897E-3</v>
      </c>
      <c r="AD328" s="417">
        <v>5.9342379999999999E-4</v>
      </c>
      <c r="AE328" s="418">
        <v>3.5111728300000001E-3</v>
      </c>
      <c r="AF328" s="419">
        <v>5.20040601167636E-4</v>
      </c>
      <c r="AG328" s="417">
        <v>6.4914095800000002E-2</v>
      </c>
      <c r="AH328" s="418">
        <v>0.125496341245</v>
      </c>
      <c r="AI328" s="419">
        <v>4.2912788649341949E-2</v>
      </c>
      <c r="AJ328" s="417">
        <v>6.1555120000000001E-3</v>
      </c>
      <c r="AK328" s="418">
        <v>1.3529148445E-2</v>
      </c>
      <c r="AL328" s="419">
        <v>4.7108953864002856E-3</v>
      </c>
      <c r="AM328" s="417">
        <v>1.34557238E-2</v>
      </c>
      <c r="AN328" s="418">
        <v>7.8302015160000002E-2</v>
      </c>
      <c r="AO328" s="419">
        <v>8.8801379769133746E-3</v>
      </c>
      <c r="AP328" s="422"/>
      <c r="AQ328" s="423"/>
      <c r="AR328" s="423"/>
      <c r="AS328" s="417">
        <v>9.0352032600000007E-2</v>
      </c>
      <c r="AT328" s="418">
        <v>0.139335410725</v>
      </c>
      <c r="AU328" s="424"/>
    </row>
    <row r="329" spans="1:47" x14ac:dyDescent="0.2">
      <c r="A329" s="231">
        <v>1983</v>
      </c>
      <c r="B329" s="232">
        <v>5</v>
      </c>
      <c r="C329" s="417">
        <v>29.648121870000001</v>
      </c>
      <c r="D329" s="418">
        <v>48.479303247499999</v>
      </c>
      <c r="E329" s="419">
        <v>13.925095943831913</v>
      </c>
      <c r="F329" s="417">
        <v>2.8179331900000002</v>
      </c>
      <c r="G329" s="418">
        <v>4.6320952540000002</v>
      </c>
      <c r="H329" s="419">
        <v>0.85130901553654348</v>
      </c>
      <c r="I329" s="417">
        <v>1.59050037</v>
      </c>
      <c r="J329" s="418">
        <v>2.5287323650000002</v>
      </c>
      <c r="K329" s="419">
        <v>4.6854137201376256</v>
      </c>
      <c r="L329" s="420"/>
      <c r="M329" s="421"/>
      <c r="N329" s="419">
        <v>0.12461297365000236</v>
      </c>
      <c r="O329" s="417">
        <v>3.7079330000000001E-2</v>
      </c>
      <c r="P329" s="418">
        <v>7.3422572000000005E-2</v>
      </c>
      <c r="Q329" s="419">
        <v>3.5340825197778973E-2</v>
      </c>
      <c r="R329" s="422"/>
      <c r="S329" s="423"/>
      <c r="T329" s="419">
        <v>546.48959234890742</v>
      </c>
      <c r="U329" s="417">
        <v>4.6220819064505231E-2</v>
      </c>
      <c r="V329" s="418">
        <v>8.1184562901046933E-2</v>
      </c>
      <c r="W329" s="419">
        <v>6.9580967921416562E-2</v>
      </c>
      <c r="X329" s="417">
        <v>3.3928805893279297E-2</v>
      </c>
      <c r="Y329" s="418">
        <v>3.9882816109422493E-2</v>
      </c>
      <c r="Z329" s="419">
        <v>3.0006262521925068E-2</v>
      </c>
      <c r="AA329" s="417">
        <v>9.0248266000000008E-3</v>
      </c>
      <c r="AB329" s="418">
        <v>3.2471529380000003E-2</v>
      </c>
      <c r="AC329" s="419">
        <v>5.8596993615221684E-3</v>
      </c>
      <c r="AD329" s="417">
        <v>7.0152259999999998E-4</v>
      </c>
      <c r="AE329" s="418">
        <v>3.8230612349999999E-3</v>
      </c>
      <c r="AF329" s="419">
        <v>5.3160104367048653E-4</v>
      </c>
      <c r="AG329" s="417">
        <v>7.4238690699999998E-2</v>
      </c>
      <c r="AH329" s="418">
        <v>0.13817393093999999</v>
      </c>
      <c r="AI329" s="419">
        <v>4.3787736185650093E-2</v>
      </c>
      <c r="AJ329" s="417">
        <v>7.4941110999999999E-3</v>
      </c>
      <c r="AK329" s="418">
        <v>1.5104286810000001E-2</v>
      </c>
      <c r="AL329" s="419">
        <v>4.8088139257529364E-3</v>
      </c>
      <c r="AM329" s="417">
        <v>1.5669028200000001E-2</v>
      </c>
      <c r="AN329" s="418">
        <v>8.6666295054999995E-2</v>
      </c>
      <c r="AO329" s="419">
        <v>9.0716722929562853E-3</v>
      </c>
      <c r="AP329" s="422"/>
      <c r="AQ329" s="423"/>
      <c r="AR329" s="423"/>
      <c r="AS329" s="417">
        <v>9.8168397199999993E-2</v>
      </c>
      <c r="AT329" s="418">
        <v>0.14966595354000001</v>
      </c>
      <c r="AU329" s="424"/>
    </row>
    <row r="330" spans="1:47" x14ac:dyDescent="0.2">
      <c r="A330" s="231">
        <v>1983</v>
      </c>
      <c r="B330" s="232">
        <v>6</v>
      </c>
      <c r="C330" s="417">
        <v>33.441070269999997</v>
      </c>
      <c r="D330" s="418">
        <v>51.823804263500001</v>
      </c>
      <c r="E330" s="419">
        <v>13.98482349984017</v>
      </c>
      <c r="F330" s="417">
        <v>3.0456092799999999</v>
      </c>
      <c r="G330" s="418">
        <v>4.9982040975000004</v>
      </c>
      <c r="H330" s="419">
        <v>0.85549518194274099</v>
      </c>
      <c r="I330" s="417">
        <v>1.6888196099999999</v>
      </c>
      <c r="J330" s="418">
        <v>2.5572119600000001</v>
      </c>
      <c r="K330" s="419">
        <v>4.6925965278303892</v>
      </c>
      <c r="L330" s="420"/>
      <c r="M330" s="421"/>
      <c r="N330" s="419">
        <v>0.12468093519455996</v>
      </c>
      <c r="O330" s="417">
        <v>3.6979320000000003E-2</v>
      </c>
      <c r="P330" s="418">
        <v>7.3372679499999996E-2</v>
      </c>
      <c r="Q330" s="419">
        <v>3.5403980671338736E-2</v>
      </c>
      <c r="R330" s="422"/>
      <c r="S330" s="423"/>
      <c r="T330" s="419">
        <v>547.28281955062732</v>
      </c>
      <c r="U330" s="417">
        <v>4.6220819064505231E-2</v>
      </c>
      <c r="V330" s="418">
        <v>8.1184562901046933E-2</v>
      </c>
      <c r="W330" s="419">
        <v>6.9734980940404798E-2</v>
      </c>
      <c r="X330" s="417">
        <v>3.3928805893279297E-2</v>
      </c>
      <c r="Y330" s="418">
        <v>3.9882816109422493E-2</v>
      </c>
      <c r="Z330" s="419">
        <v>3.0280887880012562E-2</v>
      </c>
      <c r="AA330" s="417">
        <v>1.03507289E-2</v>
      </c>
      <c r="AB330" s="418">
        <v>3.5559938630000003E-2</v>
      </c>
      <c r="AC330" s="419">
        <v>5.8669539288676489E-3</v>
      </c>
      <c r="AD330" s="417">
        <v>8.0711729999999998E-4</v>
      </c>
      <c r="AE330" s="418">
        <v>4.1174336149999999E-3</v>
      </c>
      <c r="AF330" s="419">
        <v>5.3421363081416215E-4</v>
      </c>
      <c r="AG330" s="417">
        <v>8.3345212700000004E-2</v>
      </c>
      <c r="AH330" s="418">
        <v>0.15036887002999999</v>
      </c>
      <c r="AI330" s="419">
        <v>4.3930834158286879E-2</v>
      </c>
      <c r="AJ330" s="417">
        <v>8.8418913999999994E-3</v>
      </c>
      <c r="AK330" s="418">
        <v>1.662141872E-2</v>
      </c>
      <c r="AL330" s="419">
        <v>4.8263430924281219E-3</v>
      </c>
      <c r="AM330" s="417">
        <v>1.7713834500000001E-2</v>
      </c>
      <c r="AN330" s="418">
        <v>9.4552217869999997E-2</v>
      </c>
      <c r="AO330" s="419">
        <v>9.1112810272889477E-3</v>
      </c>
      <c r="AP330" s="422"/>
      <c r="AQ330" s="423"/>
      <c r="AR330" s="423"/>
      <c r="AS330" s="417">
        <v>0.1071712004</v>
      </c>
      <c r="AT330" s="418">
        <v>0.16072778178</v>
      </c>
      <c r="AU330" s="424"/>
    </row>
    <row r="331" spans="1:47" x14ac:dyDescent="0.2">
      <c r="A331" s="231">
        <v>1983</v>
      </c>
      <c r="B331" s="232">
        <v>7</v>
      </c>
      <c r="C331" s="417">
        <v>23.569269240000001</v>
      </c>
      <c r="D331" s="418">
        <v>45.463415383499999</v>
      </c>
      <c r="E331" s="419">
        <v>28.22906392597152</v>
      </c>
      <c r="F331" s="417">
        <v>2.2376754999999999</v>
      </c>
      <c r="G331" s="418">
        <v>4.2174417025000004</v>
      </c>
      <c r="H331" s="419">
        <v>2.295841406061756</v>
      </c>
      <c r="I331" s="417">
        <v>1.7198220399999999</v>
      </c>
      <c r="J331" s="418">
        <v>2.625107324</v>
      </c>
      <c r="K331" s="419">
        <v>6.4039095048121757</v>
      </c>
      <c r="L331" s="420"/>
      <c r="M331" s="421"/>
      <c r="N331" s="419">
        <v>0.12471651670622193</v>
      </c>
      <c r="O331" s="417">
        <v>2.8648090000000001E-2</v>
      </c>
      <c r="P331" s="418">
        <v>6.4467141000000006E-2</v>
      </c>
      <c r="Q331" s="419">
        <v>3.8933266964064316E-2</v>
      </c>
      <c r="R331" s="422"/>
      <c r="S331" s="423"/>
      <c r="T331" s="419">
        <v>547.98039640594811</v>
      </c>
      <c r="U331" s="417">
        <v>4.6220819064505231E-2</v>
      </c>
      <c r="V331" s="418">
        <v>8.1184562901046933E-2</v>
      </c>
      <c r="W331" s="419">
        <v>6.3125970768637268E-2</v>
      </c>
      <c r="X331" s="417">
        <v>3.3928805893279297E-2</v>
      </c>
      <c r="Y331" s="418">
        <v>3.9882816109422493E-2</v>
      </c>
      <c r="Z331" s="419">
        <v>3.0602317884515267E-2</v>
      </c>
      <c r="AA331" s="417">
        <v>9.6977464000000003E-3</v>
      </c>
      <c r="AB331" s="418">
        <v>3.3504854719999998E-2</v>
      </c>
      <c r="AC331" s="419">
        <v>1.566168631529272E-2</v>
      </c>
      <c r="AD331" s="417">
        <v>7.2105819999999997E-4</v>
      </c>
      <c r="AE331" s="418">
        <v>4.0309601800000002E-3</v>
      </c>
      <c r="AF331" s="419">
        <v>1.4336403795807435E-3</v>
      </c>
      <c r="AG331" s="417">
        <v>7.2772900900000007E-2</v>
      </c>
      <c r="AH331" s="418">
        <v>0.13711593905</v>
      </c>
      <c r="AI331" s="419">
        <v>0.11783810813881339</v>
      </c>
      <c r="AJ331" s="417">
        <v>8.5738501000000005E-3</v>
      </c>
      <c r="AK331" s="418">
        <v>1.5990331310000001E-2</v>
      </c>
      <c r="AL331" s="419">
        <v>1.2952768277716671E-2</v>
      </c>
      <c r="AM331" s="417">
        <v>1.62579118E-2</v>
      </c>
      <c r="AN331" s="418">
        <v>8.9319342149999995E-2</v>
      </c>
      <c r="AO331" s="419">
        <v>2.4467817123580975E-2</v>
      </c>
      <c r="AP331" s="422"/>
      <c r="AQ331" s="423"/>
      <c r="AR331" s="423"/>
      <c r="AS331" s="417">
        <v>8.1212754600000006E-2</v>
      </c>
      <c r="AT331" s="418">
        <v>0.13337760834500001</v>
      </c>
      <c r="AU331" s="424"/>
    </row>
    <row r="332" spans="1:47" x14ac:dyDescent="0.2">
      <c r="A332" s="231">
        <v>1983</v>
      </c>
      <c r="B332" s="232">
        <v>8</v>
      </c>
      <c r="C332" s="417">
        <v>25.645818909999999</v>
      </c>
      <c r="D332" s="418">
        <v>48.015424740999997</v>
      </c>
      <c r="E332" s="419">
        <v>26.265144263601389</v>
      </c>
      <c r="F332" s="417">
        <v>2.4254035300000001</v>
      </c>
      <c r="G332" s="418">
        <v>4.4926038950000002</v>
      </c>
      <c r="H332" s="419">
        <v>2.3535576335875072</v>
      </c>
      <c r="I332" s="417">
        <v>1.80474515</v>
      </c>
      <c r="J332" s="418">
        <v>2.6518509044999998</v>
      </c>
      <c r="K332" s="419">
        <v>6.0016375916858342</v>
      </c>
      <c r="L332" s="420"/>
      <c r="M332" s="421"/>
      <c r="N332" s="419">
        <v>8.2665383152423874E-2</v>
      </c>
      <c r="O332" s="417">
        <v>2.8510899999999999E-2</v>
      </c>
      <c r="P332" s="418">
        <v>6.4302554999999997E-2</v>
      </c>
      <c r="Q332" s="419">
        <v>3.939066485844582E-2</v>
      </c>
      <c r="R332" s="422"/>
      <c r="S332" s="423"/>
      <c r="T332" s="419">
        <v>549.13853496078161</v>
      </c>
      <c r="U332" s="417">
        <v>4.6220819064505231E-2</v>
      </c>
      <c r="V332" s="418">
        <v>8.1184562901046933E-2</v>
      </c>
      <c r="W332" s="419">
        <v>6.7158071098165906E-2</v>
      </c>
      <c r="X332" s="417">
        <v>3.3928805893279297E-2</v>
      </c>
      <c r="Y332" s="418">
        <v>3.9882816109422493E-2</v>
      </c>
      <c r="Z332" s="419">
        <v>3.8190201000672663E-2</v>
      </c>
      <c r="AA332" s="417">
        <v>1.06982365E-2</v>
      </c>
      <c r="AB332" s="418">
        <v>3.5961431485000001E-2</v>
      </c>
      <c r="AC332" s="419">
        <v>1.918262910431575E-2</v>
      </c>
      <c r="AD332" s="417">
        <v>7.9601529999999995E-4</v>
      </c>
      <c r="AE332" s="418">
        <v>4.2719740249999999E-3</v>
      </c>
      <c r="AF332" s="419">
        <v>1.4696511479531155E-3</v>
      </c>
      <c r="AG332" s="417">
        <v>7.9673010599999997E-2</v>
      </c>
      <c r="AH332" s="418">
        <v>0.14658451213000001</v>
      </c>
      <c r="AI332" s="419">
        <v>0.10574363929720154</v>
      </c>
      <c r="AJ332" s="417">
        <v>9.6955818999999999E-3</v>
      </c>
      <c r="AK332" s="418">
        <v>1.7259772744999999E-2</v>
      </c>
      <c r="AL332" s="419">
        <v>1.3341612455634706E-2</v>
      </c>
      <c r="AM332" s="417">
        <v>1.7684097700000002E-2</v>
      </c>
      <c r="AN332" s="418">
        <v>9.5552121584999997E-2</v>
      </c>
      <c r="AO332" s="419">
        <v>2.805729676871101E-2</v>
      </c>
      <c r="AP332" s="422"/>
      <c r="AQ332" s="423"/>
      <c r="AR332" s="423"/>
      <c r="AS332" s="417">
        <v>8.6570111599999999E-2</v>
      </c>
      <c r="AT332" s="418">
        <v>0.138706211335</v>
      </c>
      <c r="AU332" s="424"/>
    </row>
    <row r="333" spans="1:47" x14ac:dyDescent="0.2">
      <c r="A333" s="231">
        <v>1983</v>
      </c>
      <c r="B333" s="232">
        <v>9</v>
      </c>
      <c r="C333" s="417">
        <v>27.514768849999999</v>
      </c>
      <c r="D333" s="418">
        <v>50.490433166000003</v>
      </c>
      <c r="E333" s="419">
        <v>27.480681454861216</v>
      </c>
      <c r="F333" s="417">
        <v>2.6446413400000002</v>
      </c>
      <c r="G333" s="418">
        <v>4.8048495789999999</v>
      </c>
      <c r="H333" s="419">
        <v>2.3671370178209146</v>
      </c>
      <c r="I333" s="417">
        <v>1.8853567</v>
      </c>
      <c r="J333" s="418">
        <v>2.6782055109999998</v>
      </c>
      <c r="K333" s="419">
        <v>6.0704946738081169</v>
      </c>
      <c r="L333" s="420"/>
      <c r="M333" s="421"/>
      <c r="N333" s="419">
        <v>8.2664957564360916E-2</v>
      </c>
      <c r="O333" s="417">
        <v>2.842691E-2</v>
      </c>
      <c r="P333" s="418">
        <v>6.4227601999999995E-2</v>
      </c>
      <c r="Q333" s="419">
        <v>4.3453339090181439E-2</v>
      </c>
      <c r="R333" s="422"/>
      <c r="S333" s="423"/>
      <c r="T333" s="419">
        <v>549.35412274492649</v>
      </c>
      <c r="U333" s="417">
        <v>4.6220819064505231E-2</v>
      </c>
      <c r="V333" s="418">
        <v>8.1184562901046933E-2</v>
      </c>
      <c r="W333" s="419">
        <v>6.8169021698201465E-2</v>
      </c>
      <c r="X333" s="417">
        <v>3.3928805893279297E-2</v>
      </c>
      <c r="Y333" s="418">
        <v>3.9882816109422493E-2</v>
      </c>
      <c r="Z333" s="419">
        <v>3.8890397610185465E-2</v>
      </c>
      <c r="AA333" s="417">
        <v>1.16393635E-2</v>
      </c>
      <c r="AB333" s="418">
        <v>3.8331807549999999E-2</v>
      </c>
      <c r="AC333" s="419">
        <v>1.925241423299779E-2</v>
      </c>
      <c r="AD333" s="417">
        <v>8.6863190000000001E-4</v>
      </c>
      <c r="AE333" s="418">
        <v>4.5031490600000003E-3</v>
      </c>
      <c r="AF333" s="419">
        <v>1.4781313998626173E-3</v>
      </c>
      <c r="AG333" s="417">
        <v>8.6531154499999999E-2</v>
      </c>
      <c r="AH333" s="418">
        <v>0.15604688197</v>
      </c>
      <c r="AI333" s="419">
        <v>0.10603959328423776</v>
      </c>
      <c r="AJ333" s="417">
        <v>1.07994827E-2</v>
      </c>
      <c r="AK333" s="418">
        <v>1.8505186680000001E-2</v>
      </c>
      <c r="AL333" s="419">
        <v>1.3379485723185904E-2</v>
      </c>
      <c r="AM333" s="417">
        <v>1.8974839E-2</v>
      </c>
      <c r="AN333" s="418">
        <v>0.101539054665</v>
      </c>
      <c r="AO333" s="419">
        <v>2.8229287608428247E-2</v>
      </c>
      <c r="AP333" s="422"/>
      <c r="AQ333" s="423"/>
      <c r="AR333" s="423"/>
      <c r="AS333" s="417">
        <v>9.3461252300000006E-2</v>
      </c>
      <c r="AT333" s="418">
        <v>0.14539392714499999</v>
      </c>
      <c r="AU333" s="424"/>
    </row>
    <row r="334" spans="1:47" x14ac:dyDescent="0.2">
      <c r="A334" s="231">
        <v>1983</v>
      </c>
      <c r="B334" s="232">
        <v>10</v>
      </c>
      <c r="C334" s="417">
        <v>29.288737680000001</v>
      </c>
      <c r="D334" s="418">
        <v>52.986440442499998</v>
      </c>
      <c r="E334" s="419">
        <v>27.724895538468264</v>
      </c>
      <c r="F334" s="417">
        <v>2.9047840200000001</v>
      </c>
      <c r="G334" s="418">
        <v>5.179395746</v>
      </c>
      <c r="H334" s="419">
        <v>2.3828523102237074</v>
      </c>
      <c r="I334" s="417">
        <v>1.97214124</v>
      </c>
      <c r="J334" s="418">
        <v>2.7069469055000002</v>
      </c>
      <c r="K334" s="419">
        <v>6.0855149109867357</v>
      </c>
      <c r="L334" s="420"/>
      <c r="M334" s="421"/>
      <c r="N334" s="419">
        <v>8.2672290981397556E-2</v>
      </c>
      <c r="O334" s="417">
        <v>2.8323930000000001E-2</v>
      </c>
      <c r="P334" s="418">
        <v>6.4227601999999995E-2</v>
      </c>
      <c r="Q334" s="419">
        <v>4.3582908322496894E-2</v>
      </c>
      <c r="R334" s="422"/>
      <c r="S334" s="423"/>
      <c r="T334" s="419">
        <v>549.32534020260789</v>
      </c>
      <c r="U334" s="417">
        <v>4.6220819064505231E-2</v>
      </c>
      <c r="V334" s="418">
        <v>8.1184562901046933E-2</v>
      </c>
      <c r="W334" s="419">
        <v>6.9462368198275892E-2</v>
      </c>
      <c r="X334" s="417">
        <v>3.3928805893279297E-2</v>
      </c>
      <c r="Y334" s="418">
        <v>3.9882816109422493E-2</v>
      </c>
      <c r="Z334" s="419">
        <v>3.9680462695935115E-2</v>
      </c>
      <c r="AA334" s="417">
        <v>1.25370707E-2</v>
      </c>
      <c r="AB334" s="418">
        <v>4.0657321655000002E-2</v>
      </c>
      <c r="AC334" s="419">
        <v>1.934178247262159E-2</v>
      </c>
      <c r="AD334" s="417">
        <v>9.3764499999999997E-4</v>
      </c>
      <c r="AE334" s="418">
        <v>4.7270942149999998E-3</v>
      </c>
      <c r="AF334" s="419">
        <v>1.4879471811727414E-3</v>
      </c>
      <c r="AG334" s="417">
        <v>9.3524236100000005E-2</v>
      </c>
      <c r="AH334" s="418">
        <v>0.16573297513999999</v>
      </c>
      <c r="AI334" s="419">
        <v>0.10644789335834569</v>
      </c>
      <c r="AJ334" s="417">
        <v>1.18960588E-2</v>
      </c>
      <c r="AK334" s="418">
        <v>1.9745349605E-2</v>
      </c>
      <c r="AL334" s="419">
        <v>1.3431501074469328E-2</v>
      </c>
      <c r="AM334" s="417">
        <v>2.0160086000000001E-2</v>
      </c>
      <c r="AN334" s="418">
        <v>0.10738424303999999</v>
      </c>
      <c r="AO334" s="419">
        <v>2.8426238207817565E-2</v>
      </c>
      <c r="AP334" s="422"/>
      <c r="AQ334" s="423"/>
      <c r="AR334" s="423"/>
      <c r="AS334" s="417">
        <v>0.1022617787</v>
      </c>
      <c r="AT334" s="418">
        <v>0.15389246124</v>
      </c>
      <c r="AU334" s="424"/>
    </row>
    <row r="335" spans="1:47" x14ac:dyDescent="0.2">
      <c r="A335" s="231">
        <v>1983</v>
      </c>
      <c r="B335" s="232">
        <v>11</v>
      </c>
      <c r="C335" s="417">
        <v>19.786248230000002</v>
      </c>
      <c r="D335" s="418">
        <v>45.364038960999999</v>
      </c>
      <c r="E335" s="419">
        <v>27.952728932913878</v>
      </c>
      <c r="F335" s="417">
        <v>2.0901653800000002</v>
      </c>
      <c r="G335" s="418">
        <v>4.2475963815000002</v>
      </c>
      <c r="H335" s="419">
        <v>2.3998511058312486</v>
      </c>
      <c r="I335" s="417">
        <v>1.99479556</v>
      </c>
      <c r="J335" s="418">
        <v>2.8219104184999999</v>
      </c>
      <c r="K335" s="419">
        <v>6.1044013675832449</v>
      </c>
      <c r="L335" s="420"/>
      <c r="M335" s="421"/>
      <c r="N335" s="419">
        <v>8.2723497245967142E-2</v>
      </c>
      <c r="O335" s="417">
        <v>2.823697E-2</v>
      </c>
      <c r="P335" s="418">
        <v>6.4227601999999995E-2</v>
      </c>
      <c r="Q335" s="419">
        <v>5.1877047629189835E-2</v>
      </c>
      <c r="R335" s="422"/>
      <c r="S335" s="423"/>
      <c r="T335" s="419">
        <v>550.42107463418881</v>
      </c>
      <c r="U335" s="417">
        <v>4.6220819064505231E-2</v>
      </c>
      <c r="V335" s="418">
        <v>8.1184562901046933E-2</v>
      </c>
      <c r="W335" s="419">
        <v>7.0469285362595155E-2</v>
      </c>
      <c r="X335" s="417">
        <v>3.3928805893279297E-2</v>
      </c>
      <c r="Y335" s="418">
        <v>3.9882816109422493E-2</v>
      </c>
      <c r="Z335" s="419">
        <v>4.0499575889673026E-2</v>
      </c>
      <c r="AA335" s="417">
        <v>1.1884985799999999E-2</v>
      </c>
      <c r="AB335" s="418">
        <v>3.8024537614999999E-2</v>
      </c>
      <c r="AC335" s="419">
        <v>1.9441048112363926E-2</v>
      </c>
      <c r="AD335" s="417">
        <v>8.0964160000000004E-4</v>
      </c>
      <c r="AE335" s="418">
        <v>4.6086266900000001E-3</v>
      </c>
      <c r="AF335" s="419">
        <v>1.4985624117075931E-3</v>
      </c>
      <c r="AG335" s="417">
        <v>8.5394152299999998E-2</v>
      </c>
      <c r="AH335" s="418">
        <v>0.15162965139000001</v>
      </c>
      <c r="AI335" s="419">
        <v>0.10690938211803611</v>
      </c>
      <c r="AJ335" s="417">
        <v>1.11162758E-2</v>
      </c>
      <c r="AK335" s="418">
        <v>1.9017853500000001E-2</v>
      </c>
      <c r="AL335" s="419">
        <v>1.349030037441349E-2</v>
      </c>
      <c r="AM335" s="417">
        <v>1.9210738000000002E-2</v>
      </c>
      <c r="AN335" s="418">
        <v>0.10053286764</v>
      </c>
      <c r="AO335" s="419">
        <v>2.8638435132593915E-2</v>
      </c>
      <c r="AP335" s="422"/>
      <c r="AQ335" s="423"/>
      <c r="AR335" s="423"/>
      <c r="AS335" s="417">
        <v>8.4285356800000003E-2</v>
      </c>
      <c r="AT335" s="418">
        <v>0.13505741662500001</v>
      </c>
      <c r="AU335" s="424"/>
    </row>
    <row r="336" spans="1:47" x14ac:dyDescent="0.2">
      <c r="A336" s="231">
        <v>1983</v>
      </c>
      <c r="B336" s="232">
        <v>12</v>
      </c>
      <c r="C336" s="417">
        <v>20.761072089999999</v>
      </c>
      <c r="D336" s="418">
        <v>47.307387118500003</v>
      </c>
      <c r="E336" s="419">
        <v>39.033795586210658</v>
      </c>
      <c r="F336" s="417">
        <v>2.3419434799999999</v>
      </c>
      <c r="G336" s="418">
        <v>4.6261898610000003</v>
      </c>
      <c r="H336" s="419">
        <v>3.08047269439257</v>
      </c>
      <c r="I336" s="417">
        <v>2.0854933899999999</v>
      </c>
      <c r="J336" s="418">
        <v>2.8511403080000002</v>
      </c>
      <c r="K336" s="419">
        <v>6.8974528610569648</v>
      </c>
      <c r="L336" s="420"/>
      <c r="M336" s="421"/>
      <c r="N336" s="419">
        <v>8.5371932407319065E-2</v>
      </c>
      <c r="O336" s="417">
        <v>2.823697E-2</v>
      </c>
      <c r="P336" s="418">
        <v>6.4227601999999995E-2</v>
      </c>
      <c r="Q336" s="419">
        <v>6.0533016334808246E-2</v>
      </c>
      <c r="R336" s="422"/>
      <c r="S336" s="423"/>
      <c r="T336" s="419">
        <v>551.17145179486249</v>
      </c>
      <c r="U336" s="417">
        <v>4.6220819064505231E-2</v>
      </c>
      <c r="V336" s="418">
        <v>8.1184562901046933E-2</v>
      </c>
      <c r="W336" s="419">
        <v>0.10532859784717585</v>
      </c>
      <c r="X336" s="417">
        <v>3.3928805893279297E-2</v>
      </c>
      <c r="Y336" s="418">
        <v>3.9882816109422493E-2</v>
      </c>
      <c r="Z336" s="419">
        <v>7.2817382532953473E-2</v>
      </c>
      <c r="AA336" s="417">
        <v>1.2633020999999999E-2</v>
      </c>
      <c r="AB336" s="418">
        <v>3.9934157769999999E-2</v>
      </c>
      <c r="AC336" s="419">
        <v>2.4960915291049282E-2</v>
      </c>
      <c r="AD336" s="417">
        <v>8.6463580000000005E-4</v>
      </c>
      <c r="AE336" s="418">
        <v>4.7961306349999996E-3</v>
      </c>
      <c r="AF336" s="419">
        <v>1.9235640099417039E-3</v>
      </c>
      <c r="AG336" s="417">
        <v>9.1809107799999998E-2</v>
      </c>
      <c r="AH336" s="418">
        <v>0.16031000549499999</v>
      </c>
      <c r="AI336" s="419">
        <v>0.13644728670547024</v>
      </c>
      <c r="AJ336" s="417">
        <v>1.2114063499999999E-2</v>
      </c>
      <c r="AK336" s="418">
        <v>2.0102371439999999E-2</v>
      </c>
      <c r="AL336" s="419">
        <v>1.7229818386699562E-2</v>
      </c>
      <c r="AM336" s="417">
        <v>2.0105110900000001E-2</v>
      </c>
      <c r="AN336" s="418">
        <v>0.10527397433500001</v>
      </c>
      <c r="AO336" s="419">
        <v>3.6730292298814533E-2</v>
      </c>
      <c r="AP336" s="422"/>
      <c r="AQ336" s="423"/>
      <c r="AR336" s="423"/>
      <c r="AS336" s="417">
        <v>9.7336180800000005E-2</v>
      </c>
      <c r="AT336" s="418">
        <v>0.14861132752</v>
      </c>
      <c r="AU336" s="424"/>
    </row>
    <row r="337" spans="1:47" x14ac:dyDescent="0.2">
      <c r="A337" s="231">
        <v>1983</v>
      </c>
      <c r="B337" s="232">
        <v>13</v>
      </c>
      <c r="C337" s="417">
        <v>21.609387940000001</v>
      </c>
      <c r="D337" s="418">
        <v>48.932693594500002</v>
      </c>
      <c r="E337" s="419">
        <v>39.729378002838303</v>
      </c>
      <c r="F337" s="417">
        <v>2.6189351699999999</v>
      </c>
      <c r="G337" s="418">
        <v>5.0062998724999996</v>
      </c>
      <c r="H337" s="419">
        <v>3.1050031895326433</v>
      </c>
      <c r="I337" s="417">
        <v>2.15770879</v>
      </c>
      <c r="J337" s="418">
        <v>2.8500747545</v>
      </c>
      <c r="K337" s="419">
        <v>6.9237489443905265</v>
      </c>
      <c r="L337" s="420"/>
      <c r="M337" s="421"/>
      <c r="N337" s="419">
        <v>8.2425245123516427E-2</v>
      </c>
      <c r="O337" s="417">
        <v>2.823697E-2</v>
      </c>
      <c r="P337" s="418">
        <v>6.4227601999999995E-2</v>
      </c>
      <c r="Q337" s="419">
        <v>6.1157078189285709E-2</v>
      </c>
      <c r="R337" s="422"/>
      <c r="S337" s="423"/>
      <c r="T337" s="419">
        <v>552.31836012221902</v>
      </c>
      <c r="U337" s="417">
        <v>4.6220819064505231E-2</v>
      </c>
      <c r="V337" s="418">
        <v>8.1184562901046933E-2</v>
      </c>
      <c r="W337" s="419">
        <v>0.10688555103416357</v>
      </c>
      <c r="X337" s="417">
        <v>3.3928805893279297E-2</v>
      </c>
      <c r="Y337" s="418">
        <v>3.9882816109422493E-2</v>
      </c>
      <c r="Z337" s="419">
        <v>7.5432250059359218E-2</v>
      </c>
      <c r="AA337" s="417">
        <v>1.33611693E-2</v>
      </c>
      <c r="AB337" s="418">
        <v>4.1646358784999997E-2</v>
      </c>
      <c r="AC337" s="419">
        <v>2.5411865936776131E-2</v>
      </c>
      <c r="AD337" s="417">
        <v>9.1791609999999999E-4</v>
      </c>
      <c r="AE337" s="418">
        <v>4.9555990050000002E-3</v>
      </c>
      <c r="AF337" s="419">
        <v>1.9389075166834989E-3</v>
      </c>
      <c r="AG337" s="417">
        <v>9.8297548700000001E-2</v>
      </c>
      <c r="AH337" s="418">
        <v>0.168444826105</v>
      </c>
      <c r="AI337" s="419">
        <v>0.13501590499022351</v>
      </c>
      <c r="AJ337" s="417">
        <v>1.3121326799999999E-2</v>
      </c>
      <c r="AK337" s="418">
        <v>2.1097406525000001E-2</v>
      </c>
      <c r="AL337" s="419">
        <v>1.7554171722686824E-2</v>
      </c>
      <c r="AM337" s="417">
        <v>2.0940804600000001E-2</v>
      </c>
      <c r="AN337" s="418">
        <v>0.10946913153</v>
      </c>
      <c r="AO337" s="419">
        <v>3.760103706313523E-2</v>
      </c>
      <c r="AP337" s="422"/>
      <c r="AQ337" s="423"/>
      <c r="AR337" s="423"/>
      <c r="AS337" s="417">
        <v>0.11178841470000001</v>
      </c>
      <c r="AT337" s="418">
        <v>0.16304421554500001</v>
      </c>
      <c r="AU337" s="424"/>
    </row>
    <row r="338" spans="1:47" x14ac:dyDescent="0.2">
      <c r="A338" s="231">
        <v>1983</v>
      </c>
      <c r="B338" s="232">
        <v>14</v>
      </c>
      <c r="C338" s="417">
        <v>22.290666049999999</v>
      </c>
      <c r="D338" s="418">
        <v>50.969253137499997</v>
      </c>
      <c r="E338" s="419">
        <v>40.940823567329943</v>
      </c>
      <c r="F338" s="417">
        <v>2.9074197499999999</v>
      </c>
      <c r="G338" s="418">
        <v>5.4922168170000001</v>
      </c>
      <c r="H338" s="419">
        <v>3.1820425917511175</v>
      </c>
      <c r="I338" s="417">
        <v>2.2362009299999999</v>
      </c>
      <c r="J338" s="418">
        <v>2.8482826124999998</v>
      </c>
      <c r="K338" s="419">
        <v>7.0101318175597838</v>
      </c>
      <c r="L338" s="420"/>
      <c r="M338" s="421"/>
      <c r="N338" s="419">
        <v>8.2706459828174692E-2</v>
      </c>
      <c r="O338" s="417">
        <v>2.823697E-2</v>
      </c>
      <c r="P338" s="418">
        <v>6.4227601999999995E-2</v>
      </c>
      <c r="Q338" s="419">
        <v>6.2177929140107176E-2</v>
      </c>
      <c r="R338" s="422"/>
      <c r="S338" s="423"/>
      <c r="T338" s="419">
        <v>553.26678686975117</v>
      </c>
      <c r="U338" s="417">
        <v>4.6220819064505231E-2</v>
      </c>
      <c r="V338" s="418">
        <v>8.1184562901046933E-2</v>
      </c>
      <c r="W338" s="419">
        <v>0.11047711730299797</v>
      </c>
      <c r="X338" s="417">
        <v>3.3928805893279297E-2</v>
      </c>
      <c r="Y338" s="418">
        <v>3.9882816109422493E-2</v>
      </c>
      <c r="Z338" s="419">
        <v>7.9143237945282205E-2</v>
      </c>
      <c r="AA338" s="417">
        <v>1.4070445799999999E-2</v>
      </c>
      <c r="AB338" s="418">
        <v>4.3545626740000003E-2</v>
      </c>
      <c r="AC338" s="419">
        <v>2.5997907001933825E-2</v>
      </c>
      <c r="AD338" s="417">
        <v>9.7077950000000002E-4</v>
      </c>
      <c r="AE338" s="418">
        <v>5.1224661749999997E-3</v>
      </c>
      <c r="AF338" s="419">
        <v>1.987008194988957E-3</v>
      </c>
      <c r="AG338" s="417">
        <v>0.10477336750000001</v>
      </c>
      <c r="AH338" s="418">
        <v>0.17740361285</v>
      </c>
      <c r="AI338" s="419">
        <v>0.13802215051093192</v>
      </c>
      <c r="AJ338" s="417">
        <v>1.41344972E-2</v>
      </c>
      <c r="AK338" s="418">
        <v>2.2192657064999999E-2</v>
      </c>
      <c r="AL338" s="419">
        <v>1.7942607205883903E-2</v>
      </c>
      <c r="AM338" s="417">
        <v>2.17194915E-2</v>
      </c>
      <c r="AN338" s="418">
        <v>0.114087964615</v>
      </c>
      <c r="AO338" s="419">
        <v>3.8536324777292859E-2</v>
      </c>
      <c r="AP338" s="422"/>
      <c r="AQ338" s="423"/>
      <c r="AR338" s="423"/>
      <c r="AS338" s="417">
        <v>0.12729413249999999</v>
      </c>
      <c r="AT338" s="418">
        <v>0.17897600331499999</v>
      </c>
      <c r="AU338" s="424"/>
    </row>
    <row r="339" spans="1:47" x14ac:dyDescent="0.2">
      <c r="A339" s="231">
        <v>1983</v>
      </c>
      <c r="B339" s="232">
        <v>15</v>
      </c>
      <c r="C339" s="417">
        <v>23.11100175</v>
      </c>
      <c r="D339" s="418">
        <v>52.877430647499999</v>
      </c>
      <c r="E339" s="419">
        <v>41.375240975243955</v>
      </c>
      <c r="F339" s="417">
        <v>3.2037056800000001</v>
      </c>
      <c r="G339" s="418">
        <v>5.9109058079999999</v>
      </c>
      <c r="H339" s="419">
        <v>3.2093680228876069</v>
      </c>
      <c r="I339" s="417">
        <v>2.3287604399999999</v>
      </c>
      <c r="J339" s="418">
        <v>2.878504918</v>
      </c>
      <c r="K339" s="419">
        <v>7.0432101585338573</v>
      </c>
      <c r="L339" s="420"/>
      <c r="M339" s="421"/>
      <c r="N339" s="419">
        <v>8.2830652504749885E-2</v>
      </c>
      <c r="O339" s="417">
        <v>2.823697E-2</v>
      </c>
      <c r="P339" s="418">
        <v>6.4227601999999995E-2</v>
      </c>
      <c r="Q339" s="419">
        <v>6.2543530249513993E-2</v>
      </c>
      <c r="R339" s="422"/>
      <c r="S339" s="423"/>
      <c r="T339" s="419">
        <v>554.74580754089345</v>
      </c>
      <c r="U339" s="417">
        <v>4.6220819064505231E-2</v>
      </c>
      <c r="V339" s="418">
        <v>8.1184562901046933E-2</v>
      </c>
      <c r="W339" s="419">
        <v>0.11155784303840544</v>
      </c>
      <c r="X339" s="417">
        <v>3.3928805893279297E-2</v>
      </c>
      <c r="Y339" s="418">
        <v>3.9882816109422493E-2</v>
      </c>
      <c r="Z339" s="419">
        <v>8.0427330902995489E-2</v>
      </c>
      <c r="AA339" s="417">
        <v>1.48224132E-2</v>
      </c>
      <c r="AB339" s="418">
        <v>4.5428992510000002E-2</v>
      </c>
      <c r="AC339" s="419">
        <v>2.6171010974330219E-2</v>
      </c>
      <c r="AD339" s="417">
        <v>1.0271405999999999E-3</v>
      </c>
      <c r="AE339" s="418">
        <v>5.2969680499999998E-3</v>
      </c>
      <c r="AF339" s="419">
        <v>2.004072223254993E-3</v>
      </c>
      <c r="AG339" s="417">
        <v>0.1115369608</v>
      </c>
      <c r="AH339" s="418">
        <v>0.18630353423500001</v>
      </c>
      <c r="AI339" s="419">
        <v>0.13889766192887326</v>
      </c>
      <c r="AJ339" s="417">
        <v>1.52141472E-2</v>
      </c>
      <c r="AK339" s="418">
        <v>2.3294210209999999E-2</v>
      </c>
      <c r="AL339" s="419">
        <v>1.8052964928145392E-2</v>
      </c>
      <c r="AM339" s="417">
        <v>2.2541913399999999E-2</v>
      </c>
      <c r="AN339" s="418">
        <v>0.118690039085</v>
      </c>
      <c r="AO339" s="419">
        <v>3.887258812075229E-2</v>
      </c>
      <c r="AP339" s="422"/>
      <c r="AQ339" s="423"/>
      <c r="AR339" s="423"/>
      <c r="AS339" s="417">
        <v>0.1435972402</v>
      </c>
      <c r="AT339" s="418">
        <v>0.195548266675</v>
      </c>
      <c r="AU339" s="424"/>
    </row>
    <row r="340" spans="1:47" x14ac:dyDescent="0.2">
      <c r="A340" s="231">
        <v>1983</v>
      </c>
      <c r="B340" s="232">
        <v>16</v>
      </c>
      <c r="C340" s="417">
        <v>24.160774279999998</v>
      </c>
      <c r="D340" s="418">
        <v>55.122892569500003</v>
      </c>
      <c r="E340" s="419">
        <v>42.286681631780098</v>
      </c>
      <c r="F340" s="417">
        <v>3.4292461099999998</v>
      </c>
      <c r="G340" s="418">
        <v>6.2650679265000004</v>
      </c>
      <c r="H340" s="419">
        <v>3.2689241670463738</v>
      </c>
      <c r="I340" s="417">
        <v>2.4194378099999998</v>
      </c>
      <c r="J340" s="418">
        <v>2.9097582310000001</v>
      </c>
      <c r="K340" s="419">
        <v>7.1109754328383197</v>
      </c>
      <c r="L340" s="420"/>
      <c r="M340" s="421"/>
      <c r="N340" s="419">
        <v>8.3235254186853139E-2</v>
      </c>
      <c r="O340" s="417">
        <v>2.823697E-2</v>
      </c>
      <c r="P340" s="418">
        <v>6.4227601999999995E-2</v>
      </c>
      <c r="Q340" s="419">
        <v>8.1646709584809365E-2</v>
      </c>
      <c r="R340" s="422"/>
      <c r="S340" s="423"/>
      <c r="T340" s="419">
        <v>556.30060861720642</v>
      </c>
      <c r="U340" s="417">
        <v>4.6220819064505231E-2</v>
      </c>
      <c r="V340" s="418">
        <v>8.1184562901046933E-2</v>
      </c>
      <c r="W340" s="419">
        <v>0.11102538353527559</v>
      </c>
      <c r="X340" s="417">
        <v>3.3928805893279297E-2</v>
      </c>
      <c r="Y340" s="418">
        <v>3.9882816109422493E-2</v>
      </c>
      <c r="Z340" s="419">
        <v>8.3042375324300949E-2</v>
      </c>
      <c r="AA340" s="417">
        <v>1.5658442700000001E-2</v>
      </c>
      <c r="AB340" s="418">
        <v>4.7787265580000002E-2</v>
      </c>
      <c r="AC340" s="419">
        <v>2.6497113047359563E-2</v>
      </c>
      <c r="AD340" s="417">
        <v>1.0892653E-3</v>
      </c>
      <c r="AE340" s="418">
        <v>5.4965757299999998E-3</v>
      </c>
      <c r="AF340" s="419">
        <v>2.0412785501074029E-3</v>
      </c>
      <c r="AG340" s="417">
        <v>0.1178674894</v>
      </c>
      <c r="AH340" s="418">
        <v>0.19618202149</v>
      </c>
      <c r="AI340" s="419">
        <v>0.14119143789694902</v>
      </c>
      <c r="AJ340" s="417">
        <v>1.64038247E-2</v>
      </c>
      <c r="AK340" s="418">
        <v>2.4640443979999999E-2</v>
      </c>
      <c r="AL340" s="419">
        <v>1.8374851542231188E-2</v>
      </c>
      <c r="AM340" s="417">
        <v>2.34642293E-2</v>
      </c>
      <c r="AN340" s="418">
        <v>0.12441357471</v>
      </c>
      <c r="AO340" s="419">
        <v>3.9574278726787482E-2</v>
      </c>
      <c r="AP340" s="422"/>
      <c r="AQ340" s="423"/>
      <c r="AR340" s="423"/>
      <c r="AS340" s="417">
        <v>0.1559784353</v>
      </c>
      <c r="AT340" s="418">
        <v>0.209676550765</v>
      </c>
      <c r="AU340" s="424"/>
    </row>
    <row r="341" spans="1:47" x14ac:dyDescent="0.2">
      <c r="A341" s="231">
        <v>1983</v>
      </c>
      <c r="B341" s="232">
        <v>17</v>
      </c>
      <c r="C341" s="417">
        <v>25.204200650000001</v>
      </c>
      <c r="D341" s="418">
        <v>57.445982708000003</v>
      </c>
      <c r="E341" s="419">
        <v>42.560657547804169</v>
      </c>
      <c r="F341" s="417">
        <v>3.71443689</v>
      </c>
      <c r="G341" s="418">
        <v>6.6829317074999999</v>
      </c>
      <c r="H341" s="419">
        <v>3.1639027947047698</v>
      </c>
      <c r="I341" s="417">
        <v>2.5084089199999999</v>
      </c>
      <c r="J341" s="418">
        <v>2.942397674</v>
      </c>
      <c r="K341" s="419">
        <v>6.9052415278209711</v>
      </c>
      <c r="L341" s="420"/>
      <c r="M341" s="421"/>
      <c r="N341" s="419">
        <v>5.7195377180079859E-2</v>
      </c>
      <c r="O341" s="417">
        <v>2.823697E-2</v>
      </c>
      <c r="P341" s="418">
        <v>6.4227601999999995E-2</v>
      </c>
      <c r="Q341" s="419">
        <v>8.1370678303050573E-2</v>
      </c>
      <c r="R341" s="422"/>
      <c r="S341" s="423"/>
      <c r="T341" s="419">
        <v>557.93892228810955</v>
      </c>
      <c r="U341" s="417">
        <v>4.6220819064505231E-2</v>
      </c>
      <c r="V341" s="418">
        <v>8.1184562901046933E-2</v>
      </c>
      <c r="W341" s="419">
        <v>0.10905065917209497</v>
      </c>
      <c r="X341" s="417">
        <v>3.3928805893279297E-2</v>
      </c>
      <c r="Y341" s="418">
        <v>3.9882816109422493E-2</v>
      </c>
      <c r="Z341" s="419">
        <v>8.5647299852910266E-2</v>
      </c>
      <c r="AA341" s="417">
        <v>1.6521105000000001E-2</v>
      </c>
      <c r="AB341" s="418">
        <v>5.0289478475000003E-2</v>
      </c>
      <c r="AC341" s="419">
        <v>2.5684289976885901E-2</v>
      </c>
      <c r="AD341" s="417">
        <v>1.154048E-3</v>
      </c>
      <c r="AE341" s="418">
        <v>5.7023204100000004E-3</v>
      </c>
      <c r="AF341" s="419">
        <v>1.9757088884219372E-3</v>
      </c>
      <c r="AG341" s="417">
        <v>0.12495874899999999</v>
      </c>
      <c r="AH341" s="418">
        <v>0.20715821475499999</v>
      </c>
      <c r="AI341" s="419">
        <v>0.13619832611893254</v>
      </c>
      <c r="AJ341" s="417">
        <v>1.7649522500000001E-2</v>
      </c>
      <c r="AK341" s="418">
        <v>2.6068463805000001E-2</v>
      </c>
      <c r="AL341" s="419">
        <v>1.8614785038873722E-2</v>
      </c>
      <c r="AM341" s="417">
        <v>2.4399283800000001E-2</v>
      </c>
      <c r="AN341" s="418">
        <v>0.13045883165</v>
      </c>
      <c r="AO341" s="419">
        <v>3.9424018701407861E-2</v>
      </c>
      <c r="AP341" s="422"/>
      <c r="AQ341" s="423"/>
      <c r="AR341" s="423"/>
      <c r="AS341" s="417">
        <v>0.17199249180000001</v>
      </c>
      <c r="AT341" s="418">
        <v>0.22758043056999999</v>
      </c>
      <c r="AU341" s="424"/>
    </row>
    <row r="342" spans="1:47" x14ac:dyDescent="0.2">
      <c r="A342" s="231">
        <v>1983</v>
      </c>
      <c r="B342" s="232">
        <v>18</v>
      </c>
      <c r="C342" s="417">
        <v>26.111876980000002</v>
      </c>
      <c r="D342" s="418">
        <v>59.657511877499999</v>
      </c>
      <c r="E342" s="419">
        <v>42.927240526528784</v>
      </c>
      <c r="F342" s="417">
        <v>3.9814241699999999</v>
      </c>
      <c r="G342" s="418">
        <v>7.0939122895000004</v>
      </c>
      <c r="H342" s="419">
        <v>3.0623884369549805</v>
      </c>
      <c r="I342" s="417">
        <v>2.57839858</v>
      </c>
      <c r="J342" s="418">
        <v>2.974676428</v>
      </c>
      <c r="K342" s="419">
        <v>6.6994153556145291</v>
      </c>
      <c r="L342" s="420"/>
      <c r="M342" s="421"/>
      <c r="N342" s="419">
        <v>3.0729444607614745E-2</v>
      </c>
      <c r="O342" s="417">
        <v>2.6264840000000001E-2</v>
      </c>
      <c r="P342" s="418">
        <v>6.2504680500000007E-2</v>
      </c>
      <c r="Q342" s="419">
        <v>8.1252943793285029E-2</v>
      </c>
      <c r="R342" s="422"/>
      <c r="S342" s="423"/>
      <c r="T342" s="419">
        <v>559.63793172461999</v>
      </c>
      <c r="U342" s="417">
        <v>4.6220819064505231E-2</v>
      </c>
      <c r="V342" s="418">
        <v>8.1184562901046933E-2</v>
      </c>
      <c r="W342" s="419">
        <v>0.10762574036532499</v>
      </c>
      <c r="X342" s="417">
        <v>3.3928805893279297E-2</v>
      </c>
      <c r="Y342" s="418">
        <v>3.9882816109422493E-2</v>
      </c>
      <c r="Z342" s="419">
        <v>8.8776176476497257E-2</v>
      </c>
      <c r="AA342" s="417">
        <v>1.7407376499999998E-2</v>
      </c>
      <c r="AB342" s="418">
        <v>5.2880885505000003E-2</v>
      </c>
      <c r="AC342" s="419">
        <v>2.4866421640145377E-2</v>
      </c>
      <c r="AD342" s="417">
        <v>1.2203794000000001E-3</v>
      </c>
      <c r="AE342" s="418">
        <v>5.8923203599999998E-3</v>
      </c>
      <c r="AF342" s="419">
        <v>1.9122874095560819E-3</v>
      </c>
      <c r="AG342" s="417">
        <v>0.13197137840000001</v>
      </c>
      <c r="AH342" s="418">
        <v>0.218342880435</v>
      </c>
      <c r="AI342" s="419">
        <v>0.1316575202270055</v>
      </c>
      <c r="AJ342" s="417">
        <v>1.89455332E-2</v>
      </c>
      <c r="AK342" s="418">
        <v>2.7544852750000001E-2</v>
      </c>
      <c r="AL342" s="419">
        <v>1.8890856207205667E-2</v>
      </c>
      <c r="AM342" s="417">
        <v>2.5342874800000002E-2</v>
      </c>
      <c r="AN342" s="418">
        <v>0.136631809115</v>
      </c>
      <c r="AO342" s="419">
        <v>3.9101039357634128E-2</v>
      </c>
      <c r="AP342" s="422"/>
      <c r="AQ342" s="423"/>
      <c r="AR342" s="423"/>
      <c r="AS342" s="417">
        <v>0.18746112670000001</v>
      </c>
      <c r="AT342" s="418">
        <v>0.24553888192000001</v>
      </c>
      <c r="AU342" s="424"/>
    </row>
    <row r="343" spans="1:47" x14ac:dyDescent="0.2">
      <c r="A343" s="231">
        <v>1983</v>
      </c>
      <c r="B343" s="232">
        <v>19</v>
      </c>
      <c r="C343" s="417">
        <v>27.127346419999999</v>
      </c>
      <c r="D343" s="418">
        <v>62.224108803999997</v>
      </c>
      <c r="E343" s="419">
        <v>43.674412229344718</v>
      </c>
      <c r="F343" s="417">
        <v>4.2326334799999996</v>
      </c>
      <c r="G343" s="418">
        <v>7.5199017195</v>
      </c>
      <c r="H343" s="419">
        <v>3.0707550999396194</v>
      </c>
      <c r="I343" s="417">
        <v>2.66143069</v>
      </c>
      <c r="J343" s="418">
        <v>3.010229383</v>
      </c>
      <c r="K343" s="419">
        <v>6.7371473390815027</v>
      </c>
      <c r="L343" s="420"/>
      <c r="M343" s="421"/>
      <c r="N343" s="419">
        <v>2.6096424545775317E-2</v>
      </c>
      <c r="O343" s="417">
        <v>2.6264840000000001E-2</v>
      </c>
      <c r="P343" s="418">
        <v>6.2430764499999999E-2</v>
      </c>
      <c r="Q343" s="419">
        <v>8.225906449308458E-2</v>
      </c>
      <c r="R343" s="422"/>
      <c r="S343" s="423"/>
      <c r="T343" s="419">
        <v>561.1433054733177</v>
      </c>
      <c r="U343" s="417">
        <v>4.6220819064505231E-2</v>
      </c>
      <c r="V343" s="418">
        <v>8.1184562901046933E-2</v>
      </c>
      <c r="W343" s="419">
        <v>0.10871938507935862</v>
      </c>
      <c r="X343" s="417">
        <v>3.3928805893279297E-2</v>
      </c>
      <c r="Y343" s="418">
        <v>3.9882816109422493E-2</v>
      </c>
      <c r="Z343" s="419">
        <v>9.221275872387022E-2</v>
      </c>
      <c r="AA343" s="417">
        <v>1.8305558600000001E-2</v>
      </c>
      <c r="AB343" s="418">
        <v>5.5778281979999997E-2</v>
      </c>
      <c r="AC343" s="419">
        <v>2.6369876331625578E-2</v>
      </c>
      <c r="AD343" s="417">
        <v>1.2885335999999999E-3</v>
      </c>
      <c r="AE343" s="418">
        <v>6.1158117000000003E-3</v>
      </c>
      <c r="AF343" s="419">
        <v>1.9175308822378064E-3</v>
      </c>
      <c r="AG343" s="417">
        <v>0.1388099656</v>
      </c>
      <c r="AH343" s="418">
        <v>0.23047682</v>
      </c>
      <c r="AI343" s="419">
        <v>0.1297125115158197</v>
      </c>
      <c r="AJ343" s="417">
        <v>2.02782434E-2</v>
      </c>
      <c r="AK343" s="418">
        <v>2.9194361499999998E-2</v>
      </c>
      <c r="AL343" s="419">
        <v>1.8702377272732149E-2</v>
      </c>
      <c r="AM343" s="417">
        <v>2.6277765200000001E-2</v>
      </c>
      <c r="AN343" s="418">
        <v>0.14357794231500001</v>
      </c>
      <c r="AO343" s="419">
        <v>3.9483280209520882E-2</v>
      </c>
      <c r="AP343" s="422"/>
      <c r="AQ343" s="423"/>
      <c r="AR343" s="423"/>
      <c r="AS343" s="417">
        <v>0.2021761681</v>
      </c>
      <c r="AT343" s="418">
        <v>0.26387340863499997</v>
      </c>
      <c r="AU343" s="424"/>
    </row>
    <row r="344" spans="1:47" x14ac:dyDescent="0.2">
      <c r="A344" s="231">
        <v>1983</v>
      </c>
      <c r="B344" s="232">
        <v>20</v>
      </c>
      <c r="C344" s="417">
        <v>28.11032659</v>
      </c>
      <c r="D344" s="418">
        <v>64.866441377000001</v>
      </c>
      <c r="E344" s="419">
        <v>44.34714483881833</v>
      </c>
      <c r="F344" s="417">
        <v>4.4676919899999996</v>
      </c>
      <c r="G344" s="418">
        <v>7.9548491370000001</v>
      </c>
      <c r="H344" s="419">
        <v>3.0616560566421915</v>
      </c>
      <c r="I344" s="417">
        <v>2.7361635099999999</v>
      </c>
      <c r="J344" s="418">
        <v>3.0477350885000001</v>
      </c>
      <c r="K344" s="419">
        <v>6.6175703774188639</v>
      </c>
      <c r="L344" s="420"/>
      <c r="M344" s="421"/>
      <c r="N344" s="419">
        <v>1.3987603229026728E-2</v>
      </c>
      <c r="O344" s="417">
        <v>2.528787E-2</v>
      </c>
      <c r="P344" s="418">
        <v>6.15842375E-2</v>
      </c>
      <c r="Q344" s="419">
        <v>8.2772092028950903E-2</v>
      </c>
      <c r="R344" s="422"/>
      <c r="S344" s="423"/>
      <c r="T344" s="419">
        <v>562.84412134702143</v>
      </c>
      <c r="U344" s="417">
        <v>4.6220819064505231E-2</v>
      </c>
      <c r="V344" s="418">
        <v>8.1184562901046933E-2</v>
      </c>
      <c r="W344" s="419">
        <v>0.11035935385909679</v>
      </c>
      <c r="X344" s="417">
        <v>3.3928805893279297E-2</v>
      </c>
      <c r="Y344" s="418">
        <v>3.9882816109422493E-2</v>
      </c>
      <c r="Z344" s="419">
        <v>9.5237413279228619E-2</v>
      </c>
      <c r="AA344" s="417">
        <v>1.9235219599999999E-2</v>
      </c>
      <c r="AB344" s="418">
        <v>5.8899196644999999E-2</v>
      </c>
      <c r="AC344" s="419">
        <v>2.518388488682707E-2</v>
      </c>
      <c r="AD344" s="417">
        <v>1.3588947000000001E-3</v>
      </c>
      <c r="AE344" s="418">
        <v>6.3409278250000003E-3</v>
      </c>
      <c r="AF344" s="419">
        <v>1.9118300314825312E-3</v>
      </c>
      <c r="AG344" s="417">
        <v>0.1456253109</v>
      </c>
      <c r="AH344" s="418">
        <v>0.243334992645</v>
      </c>
      <c r="AI344" s="419">
        <v>0.12947772314307593</v>
      </c>
      <c r="AJ344" s="417">
        <v>2.1670242499999999E-2</v>
      </c>
      <c r="AK344" s="418">
        <v>3.0964228725000001E-2</v>
      </c>
      <c r="AL344" s="419">
        <v>1.8209920442792755E-2</v>
      </c>
      <c r="AM344" s="417">
        <v>2.7233583400000001E-2</v>
      </c>
      <c r="AN344" s="418">
        <v>0.15100685814000001</v>
      </c>
      <c r="AO344" s="419">
        <v>3.9479788622426536E-2</v>
      </c>
      <c r="AP344" s="422"/>
      <c r="AQ344" s="423"/>
      <c r="AR344" s="423"/>
      <c r="AS344" s="417">
        <v>0.21624144140000001</v>
      </c>
      <c r="AT344" s="418">
        <v>0.282610564525</v>
      </c>
      <c r="AU344" s="424"/>
    </row>
    <row r="345" spans="1:47" x14ac:dyDescent="0.2">
      <c r="A345" s="231">
        <v>1983</v>
      </c>
      <c r="B345" s="232">
        <v>21</v>
      </c>
      <c r="C345" s="417">
        <v>29.102127039999999</v>
      </c>
      <c r="D345" s="418">
        <v>67.735042477999997</v>
      </c>
      <c r="E345" s="419">
        <v>44.379715380294073</v>
      </c>
      <c r="F345" s="417">
        <v>4.6913773299999999</v>
      </c>
      <c r="G345" s="418">
        <v>8.4122268635000008</v>
      </c>
      <c r="H345" s="419">
        <v>3.1800080743666341</v>
      </c>
      <c r="I345" s="417">
        <v>2.8092457899999999</v>
      </c>
      <c r="J345" s="418">
        <v>3.0881359145</v>
      </c>
      <c r="K345" s="419">
        <v>6.8171855540991162</v>
      </c>
      <c r="L345" s="420"/>
      <c r="M345" s="421"/>
      <c r="N345" s="419">
        <v>1.3511343797941552E-2</v>
      </c>
      <c r="O345" s="417">
        <v>2.4292709999999999E-2</v>
      </c>
      <c r="P345" s="418">
        <v>6.07148645E-2</v>
      </c>
      <c r="Q345" s="419">
        <v>0.10933590819614594</v>
      </c>
      <c r="R345" s="422"/>
      <c r="S345" s="423"/>
      <c r="T345" s="419">
        <v>564.49930985351079</v>
      </c>
      <c r="U345" s="417">
        <v>4.6220819064505231E-2</v>
      </c>
      <c r="V345" s="418">
        <v>8.1184562901046933E-2</v>
      </c>
      <c r="W345" s="419">
        <v>9.8496493835135174E-2</v>
      </c>
      <c r="X345" s="417">
        <v>3.3928805893279297E-2</v>
      </c>
      <c r="Y345" s="418">
        <v>3.9882816109422493E-2</v>
      </c>
      <c r="Z345" s="419">
        <v>9.9456165637900745E-2</v>
      </c>
      <c r="AA345" s="417">
        <v>2.01941481E-2</v>
      </c>
      <c r="AB345" s="418">
        <v>6.2321649295000003E-2</v>
      </c>
      <c r="AC345" s="419">
        <v>3.2927585300529638E-2</v>
      </c>
      <c r="AD345" s="417">
        <v>1.4326275000000001E-3</v>
      </c>
      <c r="AE345" s="418">
        <v>6.5817039500000001E-3</v>
      </c>
      <c r="AF345" s="419">
        <v>1.985762623928643E-3</v>
      </c>
      <c r="AG345" s="417">
        <v>0.1524375677</v>
      </c>
      <c r="AH345" s="418">
        <v>0.25723412208000002</v>
      </c>
      <c r="AI345" s="419">
        <v>0.12454122204680039</v>
      </c>
      <c r="AJ345" s="417">
        <v>2.3117639499999999E-2</v>
      </c>
      <c r="AK345" s="418">
        <v>3.2897929130000003E-2</v>
      </c>
      <c r="AL345" s="419">
        <v>1.8351468383700775E-2</v>
      </c>
      <c r="AM345" s="417">
        <v>2.8205808999999998E-2</v>
      </c>
      <c r="AN345" s="418">
        <v>0.1591342848</v>
      </c>
      <c r="AO345" s="419">
        <v>4.1884192623464801E-2</v>
      </c>
      <c r="AP345" s="422"/>
      <c r="AQ345" s="423"/>
      <c r="AR345" s="423"/>
      <c r="AS345" s="417">
        <v>0.22979730449999999</v>
      </c>
      <c r="AT345" s="418">
        <v>0.30214666735500001</v>
      </c>
      <c r="AU345" s="424"/>
    </row>
    <row r="346" spans="1:47" x14ac:dyDescent="0.2">
      <c r="A346" s="231">
        <v>1983</v>
      </c>
      <c r="B346" s="232">
        <v>22</v>
      </c>
      <c r="C346" s="417">
        <v>29.449195270000001</v>
      </c>
      <c r="D346" s="418">
        <v>69.875213142999996</v>
      </c>
      <c r="E346" s="419">
        <v>43.956762112892527</v>
      </c>
      <c r="F346" s="417">
        <v>4.8684287499999996</v>
      </c>
      <c r="G346" s="418">
        <v>8.8844686399999997</v>
      </c>
      <c r="H346" s="419">
        <v>3.1981239465208731</v>
      </c>
      <c r="I346" s="417">
        <v>2.8121558200000001</v>
      </c>
      <c r="J346" s="418">
        <v>3.1222553605000001</v>
      </c>
      <c r="K346" s="419">
        <v>6.8715616050732375</v>
      </c>
      <c r="L346" s="420"/>
      <c r="M346" s="421"/>
      <c r="N346" s="419">
        <v>1.2896435465603623E-2</v>
      </c>
      <c r="O346" s="417">
        <v>1.7633579999999999E-2</v>
      </c>
      <c r="P346" s="418">
        <v>5.4693522500000001E-2</v>
      </c>
      <c r="Q346" s="419">
        <v>0.10991319553728653</v>
      </c>
      <c r="R346" s="422"/>
      <c r="S346" s="423"/>
      <c r="T346" s="419">
        <v>566.03277724302609</v>
      </c>
      <c r="U346" s="417">
        <v>4.6220819064505231E-2</v>
      </c>
      <c r="V346" s="418">
        <v>8.1184562901046933E-2</v>
      </c>
      <c r="W346" s="419">
        <v>9.879544499941896E-2</v>
      </c>
      <c r="X346" s="417">
        <v>3.3928805893279297E-2</v>
      </c>
      <c r="Y346" s="418">
        <v>3.9882816109422493E-2</v>
      </c>
      <c r="Z346" s="419">
        <v>0.10075327741978256</v>
      </c>
      <c r="AA346" s="417">
        <v>2.1085885499999998E-2</v>
      </c>
      <c r="AB346" s="418">
        <v>6.5940597475000001E-2</v>
      </c>
      <c r="AC346" s="419">
        <v>3.5941865984522807E-2</v>
      </c>
      <c r="AD346" s="417">
        <v>1.4984372999999999E-3</v>
      </c>
      <c r="AE346" s="418">
        <v>6.7281257949999996E-3</v>
      </c>
      <c r="AF346" s="419">
        <v>1.9970740720367522E-3</v>
      </c>
      <c r="AG346" s="417">
        <v>0.15887637909999999</v>
      </c>
      <c r="AH346" s="418">
        <v>0.272015599705</v>
      </c>
      <c r="AI346" s="419">
        <v>0.11897232967744731</v>
      </c>
      <c r="AJ346" s="417">
        <v>2.42929151E-2</v>
      </c>
      <c r="AK346" s="418">
        <v>3.490032555E-2</v>
      </c>
      <c r="AL346" s="419">
        <v>1.8213509741642382E-2</v>
      </c>
      <c r="AM346" s="417">
        <v>2.9290931900000001E-2</v>
      </c>
      <c r="AN346" s="418">
        <v>0.167343125175</v>
      </c>
      <c r="AO346" s="419">
        <v>4.2813402640587445E-2</v>
      </c>
      <c r="AP346" s="422"/>
      <c r="AQ346" s="423"/>
      <c r="AR346" s="423"/>
      <c r="AS346" s="417">
        <v>0.2415128879</v>
      </c>
      <c r="AT346" s="418">
        <v>0.32295138113499999</v>
      </c>
      <c r="AU346" s="424"/>
    </row>
    <row r="347" spans="1:47" x14ac:dyDescent="0.2">
      <c r="A347" s="231">
        <v>1983</v>
      </c>
      <c r="B347" s="232">
        <v>23</v>
      </c>
      <c r="C347" s="417">
        <v>29.9552838</v>
      </c>
      <c r="D347" s="418">
        <v>73.070193790999994</v>
      </c>
      <c r="E347" s="419">
        <v>43.668490695078134</v>
      </c>
      <c r="F347" s="417">
        <v>5.0334073999999998</v>
      </c>
      <c r="G347" s="418">
        <v>9.4166010045000093</v>
      </c>
      <c r="H347" s="419">
        <v>3.2247738537876791</v>
      </c>
      <c r="I347" s="417">
        <v>2.8708494400000002</v>
      </c>
      <c r="J347" s="418">
        <v>3.167059311</v>
      </c>
      <c r="K347" s="419">
        <v>6.9441553344351528</v>
      </c>
      <c r="L347" s="420"/>
      <c r="M347" s="421"/>
      <c r="N347" s="419">
        <v>1.3642899445983908E-2</v>
      </c>
      <c r="O347" s="417">
        <v>1.6235409999999999E-2</v>
      </c>
      <c r="P347" s="418">
        <v>5.3432634499999999E-2</v>
      </c>
      <c r="Q347" s="419">
        <v>0.10958062958236164</v>
      </c>
      <c r="R347" s="422"/>
      <c r="S347" s="423"/>
      <c r="T347" s="419">
        <v>567.42104635423595</v>
      </c>
      <c r="U347" s="417">
        <v>4.6220819064505231E-2</v>
      </c>
      <c r="V347" s="418">
        <v>8.1184562901046933E-2</v>
      </c>
      <c r="W347" s="419">
        <v>9.8689634212443186E-2</v>
      </c>
      <c r="X347" s="417">
        <v>3.3928805893279297E-2</v>
      </c>
      <c r="Y347" s="418">
        <v>3.9882816109422493E-2</v>
      </c>
      <c r="Z347" s="419">
        <v>9.9911258527530591E-2</v>
      </c>
      <c r="AA347" s="417">
        <v>2.1869661200000001E-2</v>
      </c>
      <c r="AB347" s="418">
        <v>7.0126351370000006E-2</v>
      </c>
      <c r="AC347" s="419">
        <v>3.8626965920307649E-2</v>
      </c>
      <c r="AD347" s="417">
        <v>1.5553565999999999E-3</v>
      </c>
      <c r="AE347" s="418">
        <v>6.9803505300000002E-3</v>
      </c>
      <c r="AF347" s="419">
        <v>2.0137131896910787E-3</v>
      </c>
      <c r="AG347" s="417">
        <v>0.16466037610000001</v>
      </c>
      <c r="AH347" s="418">
        <v>0.28880930258499998</v>
      </c>
      <c r="AI347" s="419">
        <v>0.12167792056630221</v>
      </c>
      <c r="AJ347" s="417">
        <v>2.5242476900000001E-2</v>
      </c>
      <c r="AK347" s="418">
        <v>3.7237961569999999E-2</v>
      </c>
      <c r="AL347" s="419">
        <v>1.8080300838536543E-2</v>
      </c>
      <c r="AM347" s="417">
        <v>3.0332431300000001E-2</v>
      </c>
      <c r="AN347" s="418">
        <v>0.17714505215500001</v>
      </c>
      <c r="AO347" s="419">
        <v>4.2609384230035539E-2</v>
      </c>
      <c r="AP347" s="422"/>
      <c r="AQ347" s="423"/>
      <c r="AR347" s="423"/>
      <c r="AS347" s="417">
        <v>0.25191755580000003</v>
      </c>
      <c r="AT347" s="418">
        <v>0.34546655678999999</v>
      </c>
      <c r="AU347" s="424"/>
    </row>
    <row r="348" spans="1:47" x14ac:dyDescent="0.2">
      <c r="A348" s="231">
        <v>1983</v>
      </c>
      <c r="B348" s="232">
        <v>24</v>
      </c>
      <c r="C348" s="417">
        <v>29.71143318</v>
      </c>
      <c r="D348" s="418">
        <v>75.467885606999999</v>
      </c>
      <c r="E348" s="419">
        <v>44.239466944394337</v>
      </c>
      <c r="F348" s="417">
        <v>5.1769134599999997</v>
      </c>
      <c r="G348" s="418">
        <v>9.9067964049999997</v>
      </c>
      <c r="H348" s="419">
        <v>3.2385199244329503</v>
      </c>
      <c r="I348" s="417">
        <v>2.8919769899999999</v>
      </c>
      <c r="J348" s="418">
        <v>3.2074078355000002</v>
      </c>
      <c r="K348" s="419">
        <v>6.9537870947012284</v>
      </c>
      <c r="L348" s="420"/>
      <c r="M348" s="421"/>
      <c r="N348" s="419">
        <v>1.0202939578146521E-2</v>
      </c>
      <c r="O348" s="417">
        <v>1.338632E-2</v>
      </c>
      <c r="P348" s="418">
        <v>5.0856292499999997E-2</v>
      </c>
      <c r="Q348" s="419">
        <v>0.11048398647952437</v>
      </c>
      <c r="R348" s="422"/>
      <c r="S348" s="423"/>
      <c r="T348" s="419">
        <v>568.56537018613562</v>
      </c>
      <c r="U348" s="417">
        <v>4.6220819064505231E-2</v>
      </c>
      <c r="V348" s="418">
        <v>8.1184562901046933E-2</v>
      </c>
      <c r="W348" s="419">
        <v>9.9878885535374454E-2</v>
      </c>
      <c r="X348" s="417">
        <v>3.3928805893279297E-2</v>
      </c>
      <c r="Y348" s="418">
        <v>3.9882816109422493E-2</v>
      </c>
      <c r="Z348" s="419">
        <v>0.10226030190820969</v>
      </c>
      <c r="AA348" s="417">
        <v>2.26203003E-2</v>
      </c>
      <c r="AB348" s="418">
        <v>7.4488735979999998E-2</v>
      </c>
      <c r="AC348" s="419">
        <v>3.870085757801707E-2</v>
      </c>
      <c r="AD348" s="417">
        <v>1.6102175999999999E-3</v>
      </c>
      <c r="AE348" s="418">
        <v>7.1332622800000002E-3</v>
      </c>
      <c r="AF348" s="419">
        <v>2.0222966761144624E-3</v>
      </c>
      <c r="AG348" s="417">
        <v>0.17019096580000001</v>
      </c>
      <c r="AH348" s="418">
        <v>0.30651167985</v>
      </c>
      <c r="AI348" s="419">
        <v>0.11105978344747665</v>
      </c>
      <c r="AJ348" s="417">
        <v>2.61525791E-2</v>
      </c>
      <c r="AK348" s="418">
        <v>3.9639200285000002E-2</v>
      </c>
      <c r="AL348" s="419">
        <v>1.8126331394371375E-2</v>
      </c>
      <c r="AM348" s="417">
        <v>3.1325204199999998E-2</v>
      </c>
      <c r="AN348" s="418">
        <v>0.18695969913999999</v>
      </c>
      <c r="AO348" s="419">
        <v>4.2856082913888718E-2</v>
      </c>
      <c r="AP348" s="422"/>
      <c r="AQ348" s="423"/>
      <c r="AR348" s="423"/>
      <c r="AS348" s="417">
        <v>0.2620308556</v>
      </c>
      <c r="AT348" s="418">
        <v>0.36977747259499999</v>
      </c>
      <c r="AU348" s="424"/>
    </row>
    <row r="349" spans="1:47" x14ac:dyDescent="0.2">
      <c r="A349" s="231">
        <v>1983</v>
      </c>
      <c r="B349" s="232">
        <v>25</v>
      </c>
      <c r="C349" s="417">
        <v>32.555139410000002</v>
      </c>
      <c r="D349" s="418">
        <v>81.614972049499997</v>
      </c>
      <c r="E349" s="419">
        <v>44.135565845560009</v>
      </c>
      <c r="F349" s="417">
        <v>5.52767914</v>
      </c>
      <c r="G349" s="418">
        <v>10.833041788499999</v>
      </c>
      <c r="H349" s="419">
        <v>3.2632992914213532</v>
      </c>
      <c r="I349" s="417">
        <v>3.19580836</v>
      </c>
      <c r="J349" s="418">
        <v>3.6214698040000002</v>
      </c>
      <c r="K349" s="419">
        <v>7.0140315520264211</v>
      </c>
      <c r="L349" s="420"/>
      <c r="M349" s="421"/>
      <c r="N349" s="419">
        <v>1.0244824988733886E-2</v>
      </c>
      <c r="O349" s="417">
        <v>1.338632E-2</v>
      </c>
      <c r="P349" s="418">
        <v>5.0856292499999997E-2</v>
      </c>
      <c r="Q349" s="419">
        <v>0.11078730112127996</v>
      </c>
      <c r="R349" s="422"/>
      <c r="S349" s="423"/>
      <c r="T349" s="419">
        <v>569.43397817370692</v>
      </c>
      <c r="U349" s="417">
        <v>4.6220819064505231E-2</v>
      </c>
      <c r="V349" s="418">
        <v>8.1184562901046933E-2</v>
      </c>
      <c r="W349" s="419">
        <v>0.10038738749745661</v>
      </c>
      <c r="X349" s="417">
        <v>3.3928805893279297E-2</v>
      </c>
      <c r="Y349" s="418">
        <v>3.9882816109422493E-2</v>
      </c>
      <c r="Z349" s="419">
        <v>0.10291506877380979</v>
      </c>
      <c r="AA349" s="417">
        <v>3.5852369500000002E-2</v>
      </c>
      <c r="AB349" s="418">
        <v>0.116341189405</v>
      </c>
      <c r="AC349" s="419">
        <v>4.0974989932158958E-2</v>
      </c>
      <c r="AD349" s="417">
        <v>1.7399157999999999E-3</v>
      </c>
      <c r="AE349" s="418">
        <v>7.7031889849999997E-3</v>
      </c>
      <c r="AF349" s="419">
        <v>2.0377710246360183E-3</v>
      </c>
      <c r="AG349" s="417">
        <v>0.1773910008</v>
      </c>
      <c r="AH349" s="418">
        <v>0.32847129322500002</v>
      </c>
      <c r="AI349" s="419">
        <v>0.10987962010523185</v>
      </c>
      <c r="AJ349" s="417">
        <v>2.7765063999999999E-2</v>
      </c>
      <c r="AK349" s="418">
        <v>4.2964249289999999E-2</v>
      </c>
      <c r="AL349" s="419">
        <v>1.8012958169001572E-2</v>
      </c>
      <c r="AM349" s="417">
        <v>3.01432227E-2</v>
      </c>
      <c r="AN349" s="418">
        <v>0.16329139864</v>
      </c>
      <c r="AO349" s="419">
        <v>4.3246409340324983E-2</v>
      </c>
      <c r="AP349" s="422"/>
      <c r="AQ349" s="423"/>
      <c r="AR349" s="423"/>
      <c r="AS349" s="417">
        <v>0</v>
      </c>
      <c r="AT349" s="418">
        <v>0</v>
      </c>
      <c r="AU349" s="424"/>
    </row>
    <row r="350" spans="1:47" x14ac:dyDescent="0.2">
      <c r="A350" s="231">
        <v>1983</v>
      </c>
      <c r="B350" s="232">
        <v>26</v>
      </c>
      <c r="C350" s="417">
        <v>32.555139410000002</v>
      </c>
      <c r="D350" s="418">
        <v>81.614972049499997</v>
      </c>
      <c r="E350" s="419">
        <v>44.47232433013793</v>
      </c>
      <c r="F350" s="417">
        <v>5.52767914</v>
      </c>
      <c r="G350" s="418">
        <v>10.833041788499999</v>
      </c>
      <c r="H350" s="419">
        <v>3.2866897968790827</v>
      </c>
      <c r="I350" s="417">
        <v>3.19580836</v>
      </c>
      <c r="J350" s="418">
        <v>3.6214698040000002</v>
      </c>
      <c r="K350" s="419">
        <v>7.043122816134801</v>
      </c>
      <c r="L350" s="420"/>
      <c r="M350" s="421"/>
      <c r="N350" s="419">
        <v>1.025851799212563E-2</v>
      </c>
      <c r="O350" s="417">
        <v>1.338632E-2</v>
      </c>
      <c r="P350" s="418">
        <v>5.0856292499999997E-2</v>
      </c>
      <c r="Q350" s="419">
        <v>0.11131715660111495</v>
      </c>
      <c r="R350" s="422"/>
      <c r="S350" s="423"/>
      <c r="T350" s="419">
        <v>569.95751365072283</v>
      </c>
      <c r="U350" s="417">
        <v>4.6220819064505231E-2</v>
      </c>
      <c r="V350" s="418">
        <v>8.1184562901046933E-2</v>
      </c>
      <c r="W350" s="419">
        <v>0.10145555857126122</v>
      </c>
      <c r="X350" s="417">
        <v>3.3928805893279297E-2</v>
      </c>
      <c r="Y350" s="418">
        <v>3.9882816109422493E-2</v>
      </c>
      <c r="Z350" s="419">
        <v>0.10405928752263655</v>
      </c>
      <c r="AA350" s="417">
        <v>3.5852369500000002E-2</v>
      </c>
      <c r="AB350" s="418">
        <v>0.116341189405</v>
      </c>
      <c r="AC350" s="419">
        <v>4.1486681761462425E-2</v>
      </c>
      <c r="AD350" s="417">
        <v>1.7399157999999999E-3</v>
      </c>
      <c r="AE350" s="418">
        <v>7.7031889849999997E-3</v>
      </c>
      <c r="AF350" s="419">
        <v>2.052355182308794E-3</v>
      </c>
      <c r="AG350" s="417">
        <v>0.1773910008</v>
      </c>
      <c r="AH350" s="418">
        <v>0.32847129322500002</v>
      </c>
      <c r="AI350" s="419">
        <v>0.11022473996107861</v>
      </c>
      <c r="AJ350" s="417">
        <v>2.7765063999999999E-2</v>
      </c>
      <c r="AK350" s="418">
        <v>4.2964249289999999E-2</v>
      </c>
      <c r="AL350" s="419">
        <v>1.8061423355526924E-2</v>
      </c>
      <c r="AM350" s="417">
        <v>3.01432227E-2</v>
      </c>
      <c r="AN350" s="418">
        <v>0.16329139864</v>
      </c>
      <c r="AO350" s="419">
        <v>4.3556039175893978E-2</v>
      </c>
      <c r="AP350" s="422"/>
      <c r="AQ350" s="423"/>
      <c r="AR350" s="423"/>
      <c r="AS350" s="417">
        <v>0</v>
      </c>
      <c r="AT350" s="418">
        <v>0</v>
      </c>
      <c r="AU350" s="424"/>
    </row>
    <row r="351" spans="1:47" x14ac:dyDescent="0.2">
      <c r="A351" s="231">
        <v>1983</v>
      </c>
      <c r="B351" s="232">
        <v>27</v>
      </c>
      <c r="C351" s="417">
        <v>32.555139410000002</v>
      </c>
      <c r="D351" s="418">
        <v>81.614972049499997</v>
      </c>
      <c r="E351" s="419">
        <v>44.707079045784859</v>
      </c>
      <c r="F351" s="417">
        <v>5.52767914</v>
      </c>
      <c r="G351" s="418">
        <v>10.833041788499999</v>
      </c>
      <c r="H351" s="419">
        <v>3.3014504697174973</v>
      </c>
      <c r="I351" s="417">
        <v>3.19580836</v>
      </c>
      <c r="J351" s="418">
        <v>3.6214698040000002</v>
      </c>
      <c r="K351" s="419">
        <v>7.0599369282491136</v>
      </c>
      <c r="L351" s="420"/>
      <c r="M351" s="421"/>
      <c r="N351" s="419">
        <v>1.0266013223751246E-2</v>
      </c>
      <c r="O351" s="417">
        <v>1.338632E-2</v>
      </c>
      <c r="P351" s="418">
        <v>5.0856292499999997E-2</v>
      </c>
      <c r="Q351" s="419">
        <v>0.11164996418338861</v>
      </c>
      <c r="R351" s="422"/>
      <c r="S351" s="423"/>
      <c r="T351" s="419">
        <v>570.05463446198235</v>
      </c>
      <c r="U351" s="417">
        <v>4.6220819064505231E-2</v>
      </c>
      <c r="V351" s="418">
        <v>8.1184562901046933E-2</v>
      </c>
      <c r="W351" s="419">
        <v>0.10209542221388662</v>
      </c>
      <c r="X351" s="417">
        <v>3.3928805893279297E-2</v>
      </c>
      <c r="Y351" s="418">
        <v>3.9882816109422493E-2</v>
      </c>
      <c r="Z351" s="419">
        <v>0.10477802489110839</v>
      </c>
      <c r="AA351" s="417">
        <v>3.5852369500000002E-2</v>
      </c>
      <c r="AB351" s="418">
        <v>0.116341189405</v>
      </c>
      <c r="AC351" s="419">
        <v>4.17549911683033E-2</v>
      </c>
      <c r="AD351" s="417">
        <v>1.7399157999999999E-3</v>
      </c>
      <c r="AE351" s="418">
        <v>7.7031889849999997E-3</v>
      </c>
      <c r="AF351" s="419">
        <v>2.0615648898767202E-3</v>
      </c>
      <c r="AG351" s="417">
        <v>0.1773910008</v>
      </c>
      <c r="AH351" s="418">
        <v>0.32847129322500002</v>
      </c>
      <c r="AI351" s="419">
        <v>0.11070165100941676</v>
      </c>
      <c r="AJ351" s="417">
        <v>2.7765063999999999E-2</v>
      </c>
      <c r="AK351" s="418">
        <v>4.2964249289999999E-2</v>
      </c>
      <c r="AL351" s="419">
        <v>1.8138387648501269E-2</v>
      </c>
      <c r="AM351" s="417">
        <v>3.01432227E-2</v>
      </c>
      <c r="AN351" s="418">
        <v>0.16329139864</v>
      </c>
      <c r="AO351" s="419">
        <v>4.3762871253177175E-2</v>
      </c>
      <c r="AP351" s="422"/>
      <c r="AQ351" s="423"/>
      <c r="AR351" s="423"/>
      <c r="AS351" s="417">
        <v>0</v>
      </c>
      <c r="AT351" s="418">
        <v>0</v>
      </c>
      <c r="AU351" s="424"/>
    </row>
    <row r="352" spans="1:47" x14ac:dyDescent="0.2">
      <c r="A352" s="231">
        <v>1983</v>
      </c>
      <c r="B352" s="232">
        <v>28</v>
      </c>
      <c r="C352" s="417">
        <v>32.555139410000002</v>
      </c>
      <c r="D352" s="418">
        <v>81.614972049499997</v>
      </c>
      <c r="E352" s="419">
        <v>44.892662375893742</v>
      </c>
      <c r="F352" s="417">
        <v>5.52767914</v>
      </c>
      <c r="G352" s="418">
        <v>10.833041788499999</v>
      </c>
      <c r="H352" s="419">
        <v>3.3136092358055866</v>
      </c>
      <c r="I352" s="417">
        <v>3.19580836</v>
      </c>
      <c r="J352" s="418">
        <v>3.6214698040000002</v>
      </c>
      <c r="K352" s="419">
        <v>7.0743832187445603</v>
      </c>
      <c r="L352" s="420"/>
      <c r="M352" s="421"/>
      <c r="N352" s="419">
        <v>1.0272640505024612E-2</v>
      </c>
      <c r="O352" s="417">
        <v>1.338632E-2</v>
      </c>
      <c r="P352" s="418">
        <v>5.0856292499999997E-2</v>
      </c>
      <c r="Q352" s="419">
        <v>0.11192484635535892</v>
      </c>
      <c r="R352" s="422"/>
      <c r="S352" s="423"/>
      <c r="T352" s="419">
        <v>570.13221581252503</v>
      </c>
      <c r="U352" s="417">
        <v>4.6220819064505231E-2</v>
      </c>
      <c r="V352" s="418">
        <v>8.1184562901046933E-2</v>
      </c>
      <c r="W352" s="419">
        <v>0.1026358517784953</v>
      </c>
      <c r="X352" s="417">
        <v>3.3928805893279297E-2</v>
      </c>
      <c r="Y352" s="418">
        <v>3.9882816109422493E-2</v>
      </c>
      <c r="Z352" s="419">
        <v>0.10537175665946094</v>
      </c>
      <c r="AA352" s="417">
        <v>3.5852369500000002E-2</v>
      </c>
      <c r="AB352" s="418">
        <v>0.116341189405</v>
      </c>
      <c r="AC352" s="419">
        <v>4.2026651578683072E-2</v>
      </c>
      <c r="AD352" s="417">
        <v>1.7399157999999999E-3</v>
      </c>
      <c r="AE352" s="418">
        <v>7.7031889849999997E-3</v>
      </c>
      <c r="AF352" s="419">
        <v>2.0691511128335636E-3</v>
      </c>
      <c r="AG352" s="417">
        <v>0.1773910008</v>
      </c>
      <c r="AH352" s="418">
        <v>0.32847129322500002</v>
      </c>
      <c r="AI352" s="419">
        <v>0.11108656140071541</v>
      </c>
      <c r="AJ352" s="417">
        <v>2.7765063999999999E-2</v>
      </c>
      <c r="AK352" s="418">
        <v>4.2964249289999999E-2</v>
      </c>
      <c r="AL352" s="419">
        <v>1.8199783478395518E-2</v>
      </c>
      <c r="AM352" s="417">
        <v>3.01432227E-2</v>
      </c>
      <c r="AN352" s="418">
        <v>0.16329139864</v>
      </c>
      <c r="AO352" s="419">
        <v>4.3940777273192524E-2</v>
      </c>
      <c r="AP352" s="422"/>
      <c r="AQ352" s="423"/>
      <c r="AR352" s="423"/>
      <c r="AS352" s="417">
        <v>0</v>
      </c>
      <c r="AT352" s="418">
        <v>0</v>
      </c>
      <c r="AU352" s="424"/>
    </row>
    <row r="353" spans="1:47" x14ac:dyDescent="0.2">
      <c r="A353" s="231">
        <v>1983</v>
      </c>
      <c r="B353" s="232">
        <v>29</v>
      </c>
      <c r="C353" s="417">
        <v>32.555139410000002</v>
      </c>
      <c r="D353" s="418">
        <v>81.614972049499997</v>
      </c>
      <c r="E353" s="419">
        <v>45.048426629736348</v>
      </c>
      <c r="F353" s="417">
        <v>5.52767914</v>
      </c>
      <c r="G353" s="418">
        <v>10.833041788499999</v>
      </c>
      <c r="H353" s="419">
        <v>3.3246726212101327</v>
      </c>
      <c r="I353" s="417">
        <v>3.19580836</v>
      </c>
      <c r="J353" s="418">
        <v>3.6214698040000002</v>
      </c>
      <c r="K353" s="419">
        <v>7.088502013671012</v>
      </c>
      <c r="L353" s="420"/>
      <c r="M353" s="421"/>
      <c r="N353" s="419">
        <v>1.0279341544327763E-2</v>
      </c>
      <c r="O353" s="417">
        <v>1.338632E-2</v>
      </c>
      <c r="P353" s="418">
        <v>5.0856292499999997E-2</v>
      </c>
      <c r="Q353" s="419">
        <v>0.11217655920796445</v>
      </c>
      <c r="R353" s="422"/>
      <c r="S353" s="423"/>
      <c r="T353" s="419">
        <v>570.10871189712611</v>
      </c>
      <c r="U353" s="417">
        <v>4.6220819064505231E-2</v>
      </c>
      <c r="V353" s="418">
        <v>8.1184562901046933E-2</v>
      </c>
      <c r="W353" s="419">
        <v>0.10314940337079503</v>
      </c>
      <c r="X353" s="417">
        <v>3.3928805893279297E-2</v>
      </c>
      <c r="Y353" s="418">
        <v>3.9882816109422493E-2</v>
      </c>
      <c r="Z353" s="419">
        <v>0.10591545141129403</v>
      </c>
      <c r="AA353" s="417">
        <v>3.5852369500000002E-2</v>
      </c>
      <c r="AB353" s="418">
        <v>0.116341189405</v>
      </c>
      <c r="AC353" s="419">
        <v>4.2356326069816957E-2</v>
      </c>
      <c r="AD353" s="417">
        <v>1.7399157999999999E-3</v>
      </c>
      <c r="AE353" s="418">
        <v>7.7031889849999997E-3</v>
      </c>
      <c r="AF353" s="419">
        <v>2.0760426723002027E-3</v>
      </c>
      <c r="AG353" s="417">
        <v>0.1773910008</v>
      </c>
      <c r="AH353" s="418">
        <v>0.32847129322500002</v>
      </c>
      <c r="AI353" s="419">
        <v>0.11142267028306133</v>
      </c>
      <c r="AJ353" s="417">
        <v>2.7765063999999999E-2</v>
      </c>
      <c r="AK353" s="418">
        <v>4.2964249289999999E-2</v>
      </c>
      <c r="AL353" s="419">
        <v>1.8252339179066848E-2</v>
      </c>
      <c r="AM353" s="417">
        <v>3.01432227E-2</v>
      </c>
      <c r="AN353" s="418">
        <v>0.16329139864</v>
      </c>
      <c r="AO353" s="419">
        <v>4.411487782738692E-2</v>
      </c>
      <c r="AP353" s="422"/>
      <c r="AQ353" s="423"/>
      <c r="AR353" s="423"/>
      <c r="AS353" s="417">
        <v>0</v>
      </c>
      <c r="AT353" s="418">
        <v>0</v>
      </c>
      <c r="AU353" s="424"/>
    </row>
    <row r="354" spans="1:47" x14ac:dyDescent="0.2">
      <c r="A354" s="231">
        <v>1983</v>
      </c>
      <c r="B354" s="232">
        <v>30</v>
      </c>
      <c r="C354" s="417">
        <v>32.555139410000002</v>
      </c>
      <c r="D354" s="418">
        <v>81.614972049499997</v>
      </c>
      <c r="E354" s="419">
        <v>45.19594803307475</v>
      </c>
      <c r="F354" s="417">
        <v>5.52767914</v>
      </c>
      <c r="G354" s="418">
        <v>10.833041788499999</v>
      </c>
      <c r="H354" s="419">
        <v>3.3350274434344991</v>
      </c>
      <c r="I354" s="417">
        <v>3.19580836</v>
      </c>
      <c r="J354" s="418">
        <v>3.6214698040000002</v>
      </c>
      <c r="K354" s="419">
        <v>7.1014284749685448</v>
      </c>
      <c r="L354" s="420"/>
      <c r="M354" s="421"/>
      <c r="N354" s="419">
        <v>1.0285446300619647E-2</v>
      </c>
      <c r="O354" s="417">
        <v>1.338632E-2</v>
      </c>
      <c r="P354" s="418">
        <v>5.0856292499999997E-2</v>
      </c>
      <c r="Q354" s="419">
        <v>0.11241013831676262</v>
      </c>
      <c r="R354" s="422"/>
      <c r="S354" s="423"/>
      <c r="T354" s="419">
        <v>570.07616759697589</v>
      </c>
      <c r="U354" s="417">
        <v>4.6220819064505231E-2</v>
      </c>
      <c r="V354" s="418">
        <v>8.1184562901046933E-2</v>
      </c>
      <c r="W354" s="419">
        <v>0.10362356973215907</v>
      </c>
      <c r="X354" s="417">
        <v>3.3928805893279297E-2</v>
      </c>
      <c r="Y354" s="418">
        <v>3.9882816109422493E-2</v>
      </c>
      <c r="Z354" s="419">
        <v>0.10641969145479133</v>
      </c>
      <c r="AA354" s="417">
        <v>3.5852369500000002E-2</v>
      </c>
      <c r="AB354" s="418">
        <v>0.116341189405</v>
      </c>
      <c r="AC354" s="419">
        <v>4.2644640423055442E-2</v>
      </c>
      <c r="AD354" s="417">
        <v>1.7399157999999999E-3</v>
      </c>
      <c r="AE354" s="418">
        <v>7.7031889849999997E-3</v>
      </c>
      <c r="AF354" s="419">
        <v>2.082503549009978E-3</v>
      </c>
      <c r="AG354" s="417">
        <v>0.1773910008</v>
      </c>
      <c r="AH354" s="418">
        <v>0.32847129322500002</v>
      </c>
      <c r="AI354" s="419">
        <v>0.11174131666588173</v>
      </c>
      <c r="AJ354" s="417">
        <v>2.7765063999999999E-2</v>
      </c>
      <c r="AK354" s="418">
        <v>4.2964249289999999E-2</v>
      </c>
      <c r="AL354" s="419">
        <v>1.8302468496228963E-2</v>
      </c>
      <c r="AM354" s="417">
        <v>3.01432227E-2</v>
      </c>
      <c r="AN354" s="418">
        <v>0.16329139864</v>
      </c>
      <c r="AO354" s="419">
        <v>4.4274957781919221E-2</v>
      </c>
      <c r="AP354" s="422"/>
      <c r="AQ354" s="423"/>
      <c r="AR354" s="423"/>
      <c r="AS354" s="417">
        <v>0</v>
      </c>
      <c r="AT354" s="418">
        <v>0</v>
      </c>
      <c r="AU354" s="424"/>
    </row>
    <row r="355" spans="1:47" x14ac:dyDescent="0.2">
      <c r="A355" s="231">
        <v>1983</v>
      </c>
      <c r="B355" s="232">
        <v>31</v>
      </c>
      <c r="C355" s="417">
        <v>32.555139410000002</v>
      </c>
      <c r="D355" s="418">
        <v>81.614972049499997</v>
      </c>
      <c r="E355" s="419">
        <v>43.745102822787821</v>
      </c>
      <c r="F355" s="417">
        <v>5.52767914</v>
      </c>
      <c r="G355" s="418">
        <v>10.833041788499999</v>
      </c>
      <c r="H355" s="419">
        <v>3.209236649579791</v>
      </c>
      <c r="I355" s="417">
        <v>3.19580836</v>
      </c>
      <c r="J355" s="418">
        <v>3.6214698040000002</v>
      </c>
      <c r="K355" s="419">
        <v>6.9928070707322529</v>
      </c>
      <c r="L355" s="420"/>
      <c r="M355" s="421"/>
      <c r="N355" s="419">
        <v>3.7066074493837101E-3</v>
      </c>
      <c r="O355" s="417">
        <v>1.338632E-2</v>
      </c>
      <c r="P355" s="418">
        <v>5.0856292499999997E-2</v>
      </c>
      <c r="Q355" s="419">
        <v>0.11223219345787647</v>
      </c>
      <c r="R355" s="422"/>
      <c r="S355" s="423"/>
      <c r="T355" s="419">
        <v>570.04801585504458</v>
      </c>
      <c r="U355" s="417">
        <v>4.6220819064505231E-2</v>
      </c>
      <c r="V355" s="418">
        <v>8.1184562901046933E-2</v>
      </c>
      <c r="W355" s="419">
        <v>0.10193042637454454</v>
      </c>
      <c r="X355" s="417">
        <v>3.3928805893279297E-2</v>
      </c>
      <c r="Y355" s="418">
        <v>3.9882816109422493E-2</v>
      </c>
      <c r="Z355" s="419">
        <v>0.10688113699878544</v>
      </c>
      <c r="AA355" s="417">
        <v>3.5852369500000002E-2</v>
      </c>
      <c r="AB355" s="418">
        <v>0.116341189405</v>
      </c>
      <c r="AC355" s="419">
        <v>4.4037136412564654E-2</v>
      </c>
      <c r="AD355" s="417">
        <v>1.7399157999999999E-3</v>
      </c>
      <c r="AE355" s="418">
        <v>7.7031889849999997E-3</v>
      </c>
      <c r="AF355" s="419">
        <v>2.0039502352463563E-3</v>
      </c>
      <c r="AG355" s="417">
        <v>0.1773910008</v>
      </c>
      <c r="AH355" s="418">
        <v>0.32847129322500002</v>
      </c>
      <c r="AI355" s="419">
        <v>0.10445395033631891</v>
      </c>
      <c r="AJ355" s="417">
        <v>2.7765063999999999E-2</v>
      </c>
      <c r="AK355" s="418">
        <v>4.2964249289999999E-2</v>
      </c>
      <c r="AL355" s="419">
        <v>1.7347163314707911E-2</v>
      </c>
      <c r="AM355" s="417">
        <v>3.01432227E-2</v>
      </c>
      <c r="AN355" s="418">
        <v>0.16329139864</v>
      </c>
      <c r="AO355" s="419">
        <v>4.3683099322308565E-2</v>
      </c>
      <c r="AP355" s="422"/>
      <c r="AQ355" s="423"/>
      <c r="AR355" s="423"/>
      <c r="AS355" s="417">
        <v>0</v>
      </c>
      <c r="AT355" s="418">
        <v>0</v>
      </c>
      <c r="AU355" s="424"/>
    </row>
    <row r="356" spans="1:47" x14ac:dyDescent="0.2">
      <c r="A356" s="231">
        <v>1983</v>
      </c>
      <c r="B356" s="232">
        <v>32</v>
      </c>
      <c r="C356" s="417">
        <v>32.555139410000002</v>
      </c>
      <c r="D356" s="418">
        <v>81.614972049499997</v>
      </c>
      <c r="E356" s="419">
        <v>43.745102822787821</v>
      </c>
      <c r="F356" s="417">
        <v>5.52767914</v>
      </c>
      <c r="G356" s="418">
        <v>10.833041788499999</v>
      </c>
      <c r="H356" s="419">
        <v>3.209236649579791</v>
      </c>
      <c r="I356" s="417">
        <v>3.19580836</v>
      </c>
      <c r="J356" s="418">
        <v>3.6214698040000002</v>
      </c>
      <c r="K356" s="419">
        <v>6.9928070707322529</v>
      </c>
      <c r="L356" s="420"/>
      <c r="M356" s="421"/>
      <c r="N356" s="419">
        <v>3.7066074493837101E-3</v>
      </c>
      <c r="O356" s="417">
        <v>1.338632E-2</v>
      </c>
      <c r="P356" s="418">
        <v>5.0856292499999997E-2</v>
      </c>
      <c r="Q356" s="419">
        <v>0.11223219345787647</v>
      </c>
      <c r="R356" s="425"/>
      <c r="S356" s="426"/>
      <c r="T356" s="419">
        <v>570.04801585504458</v>
      </c>
      <c r="U356" s="417">
        <v>4.6220819064505231E-2</v>
      </c>
      <c r="V356" s="418">
        <v>8.1184562901046933E-2</v>
      </c>
      <c r="W356" s="419">
        <v>0.10193042637454454</v>
      </c>
      <c r="X356" s="417">
        <v>3.3928805893279297E-2</v>
      </c>
      <c r="Y356" s="418">
        <v>3.9882816109422493E-2</v>
      </c>
      <c r="Z356" s="419">
        <v>0.10688113699878544</v>
      </c>
      <c r="AA356" s="417">
        <v>3.5852369500000002E-2</v>
      </c>
      <c r="AB356" s="418">
        <v>0.116341189405</v>
      </c>
      <c r="AC356" s="419">
        <v>4.4037136412564654E-2</v>
      </c>
      <c r="AD356" s="417">
        <v>1.7399157999999999E-3</v>
      </c>
      <c r="AE356" s="418">
        <v>7.7031889849999997E-3</v>
      </c>
      <c r="AF356" s="419">
        <v>2.0039502352463563E-3</v>
      </c>
      <c r="AG356" s="417">
        <v>0.1773910008</v>
      </c>
      <c r="AH356" s="418">
        <v>0.32847129322500002</v>
      </c>
      <c r="AI356" s="419">
        <v>0.10445395033631891</v>
      </c>
      <c r="AJ356" s="417">
        <v>2.7765063999999999E-2</v>
      </c>
      <c r="AK356" s="418">
        <v>4.2964249289999999E-2</v>
      </c>
      <c r="AL356" s="419">
        <v>1.7347163314707911E-2</v>
      </c>
      <c r="AM356" s="417">
        <v>3.01432227E-2</v>
      </c>
      <c r="AN356" s="418">
        <v>0.16329139864</v>
      </c>
      <c r="AO356" s="419">
        <v>4.3683099322308565E-2</v>
      </c>
      <c r="AP356" s="425"/>
      <c r="AQ356" s="426"/>
      <c r="AR356" s="426"/>
      <c r="AS356" s="417">
        <v>0</v>
      </c>
      <c r="AT356" s="418">
        <v>0</v>
      </c>
      <c r="AU356" s="427"/>
    </row>
    <row r="357" spans="1:47" x14ac:dyDescent="0.2">
      <c r="A357" s="231">
        <v>1983</v>
      </c>
      <c r="B357" s="232">
        <v>33</v>
      </c>
      <c r="C357" s="417">
        <v>32.555139410000002</v>
      </c>
      <c r="D357" s="418">
        <v>81.614972049499997</v>
      </c>
      <c r="E357" s="419">
        <v>43.745102822787821</v>
      </c>
      <c r="F357" s="417">
        <v>5.52767914</v>
      </c>
      <c r="G357" s="418">
        <v>10.833041788499999</v>
      </c>
      <c r="H357" s="419">
        <v>3.209236649579791</v>
      </c>
      <c r="I357" s="417">
        <v>3.19580836</v>
      </c>
      <c r="J357" s="418">
        <v>3.6214698040000002</v>
      </c>
      <c r="K357" s="419">
        <v>6.9928070707322529</v>
      </c>
      <c r="L357" s="420"/>
      <c r="M357" s="421"/>
      <c r="N357" s="419">
        <v>3.7066074493837101E-3</v>
      </c>
      <c r="O357" s="417">
        <v>1.338632E-2</v>
      </c>
      <c r="P357" s="418">
        <v>5.0856292499999997E-2</v>
      </c>
      <c r="Q357" s="419">
        <v>0.11223219345787647</v>
      </c>
      <c r="R357" s="425"/>
      <c r="S357" s="426"/>
      <c r="T357" s="419">
        <v>570.04801585504458</v>
      </c>
      <c r="U357" s="417">
        <v>4.6220819064505231E-2</v>
      </c>
      <c r="V357" s="418">
        <v>8.1184562901046933E-2</v>
      </c>
      <c r="W357" s="419">
        <v>0.10193042637454454</v>
      </c>
      <c r="X357" s="417">
        <v>3.3928805893279297E-2</v>
      </c>
      <c r="Y357" s="418">
        <v>3.9882816109422493E-2</v>
      </c>
      <c r="Z357" s="419">
        <v>0.10688113699878544</v>
      </c>
      <c r="AA357" s="417">
        <v>3.5852369500000002E-2</v>
      </c>
      <c r="AB357" s="418">
        <v>0.116341189405</v>
      </c>
      <c r="AC357" s="419">
        <v>4.4037136412564654E-2</v>
      </c>
      <c r="AD357" s="417">
        <v>1.7399157999999999E-3</v>
      </c>
      <c r="AE357" s="418">
        <v>7.7031889849999997E-3</v>
      </c>
      <c r="AF357" s="419">
        <v>2.0039502352463563E-3</v>
      </c>
      <c r="AG357" s="417">
        <v>0.1773910008</v>
      </c>
      <c r="AH357" s="418">
        <v>0.32847129322500002</v>
      </c>
      <c r="AI357" s="419">
        <v>0.10445395033631891</v>
      </c>
      <c r="AJ357" s="417">
        <v>2.7765063999999999E-2</v>
      </c>
      <c r="AK357" s="418">
        <v>4.2964249289999999E-2</v>
      </c>
      <c r="AL357" s="419">
        <v>1.7347163314707911E-2</v>
      </c>
      <c r="AM357" s="417">
        <v>3.01432227E-2</v>
      </c>
      <c r="AN357" s="418">
        <v>0.16329139864</v>
      </c>
      <c r="AO357" s="419">
        <v>4.3683099322308565E-2</v>
      </c>
      <c r="AP357" s="425"/>
      <c r="AQ357" s="426"/>
      <c r="AR357" s="426"/>
      <c r="AS357" s="417">
        <v>0</v>
      </c>
      <c r="AT357" s="418">
        <v>0</v>
      </c>
      <c r="AU357" s="427"/>
    </row>
    <row r="358" spans="1:47" x14ac:dyDescent="0.2">
      <c r="A358" s="231">
        <v>1983</v>
      </c>
      <c r="B358" s="232">
        <v>34</v>
      </c>
      <c r="C358" s="417">
        <v>32.555139410000002</v>
      </c>
      <c r="D358" s="418">
        <v>81.614972049499997</v>
      </c>
      <c r="E358" s="419">
        <v>43.745102822787821</v>
      </c>
      <c r="F358" s="417">
        <v>5.52767914</v>
      </c>
      <c r="G358" s="418">
        <v>10.833041788499999</v>
      </c>
      <c r="H358" s="419">
        <v>3.209236649579791</v>
      </c>
      <c r="I358" s="417">
        <v>3.19580836</v>
      </c>
      <c r="J358" s="418">
        <v>3.6214698040000002</v>
      </c>
      <c r="K358" s="419">
        <v>6.9928070707322529</v>
      </c>
      <c r="L358" s="420"/>
      <c r="M358" s="421"/>
      <c r="N358" s="419">
        <v>3.7066074493837101E-3</v>
      </c>
      <c r="O358" s="417">
        <v>1.338632E-2</v>
      </c>
      <c r="P358" s="418">
        <v>5.0856292499999997E-2</v>
      </c>
      <c r="Q358" s="419">
        <v>0.11223219345787647</v>
      </c>
      <c r="R358" s="425"/>
      <c r="S358" s="426"/>
      <c r="T358" s="419">
        <v>570.04801585504458</v>
      </c>
      <c r="U358" s="417">
        <v>4.6220819064505231E-2</v>
      </c>
      <c r="V358" s="418">
        <v>8.1184562901046933E-2</v>
      </c>
      <c r="W358" s="419">
        <v>0.10193042637454454</v>
      </c>
      <c r="X358" s="417">
        <v>3.3928805893279297E-2</v>
      </c>
      <c r="Y358" s="418">
        <v>3.9882816109422493E-2</v>
      </c>
      <c r="Z358" s="419">
        <v>0.10688113699878544</v>
      </c>
      <c r="AA358" s="417">
        <v>3.5852369500000002E-2</v>
      </c>
      <c r="AB358" s="418">
        <v>0.116341189405</v>
      </c>
      <c r="AC358" s="419">
        <v>4.4037136412564654E-2</v>
      </c>
      <c r="AD358" s="417">
        <v>1.7399157999999999E-3</v>
      </c>
      <c r="AE358" s="418">
        <v>7.7031889849999997E-3</v>
      </c>
      <c r="AF358" s="419">
        <v>2.0039502352463563E-3</v>
      </c>
      <c r="AG358" s="417">
        <v>0.1773910008</v>
      </c>
      <c r="AH358" s="418">
        <v>0.32847129322500002</v>
      </c>
      <c r="AI358" s="419">
        <v>0.10445395033631891</v>
      </c>
      <c r="AJ358" s="417">
        <v>2.7765063999999999E-2</v>
      </c>
      <c r="AK358" s="418">
        <v>4.2964249289999999E-2</v>
      </c>
      <c r="AL358" s="419">
        <v>1.7347163314707911E-2</v>
      </c>
      <c r="AM358" s="417">
        <v>3.01432227E-2</v>
      </c>
      <c r="AN358" s="418">
        <v>0.16329139864</v>
      </c>
      <c r="AO358" s="419">
        <v>4.3683099322308565E-2</v>
      </c>
      <c r="AP358" s="425"/>
      <c r="AQ358" s="426"/>
      <c r="AR358" s="426"/>
      <c r="AS358" s="417">
        <v>0</v>
      </c>
      <c r="AT358" s="418">
        <v>0</v>
      </c>
      <c r="AU358" s="427"/>
    </row>
    <row r="359" spans="1:47" x14ac:dyDescent="0.2">
      <c r="A359" s="231">
        <v>1983</v>
      </c>
      <c r="B359" s="232">
        <v>35</v>
      </c>
      <c r="C359" s="417">
        <v>28.681077820210003</v>
      </c>
      <c r="D359" s="418">
        <v>71.902790375609499</v>
      </c>
      <c r="E359" s="419">
        <v>43.745102822787821</v>
      </c>
      <c r="F359" s="417">
        <v>4.9417451511600001</v>
      </c>
      <c r="G359" s="418">
        <v>9.6847393589189998</v>
      </c>
      <c r="H359" s="419">
        <v>3.209236649579791</v>
      </c>
      <c r="I359" s="417">
        <v>2.4607724372000002</v>
      </c>
      <c r="J359" s="418">
        <v>2.7885317490800001</v>
      </c>
      <c r="K359" s="419">
        <v>6.9928070707322529</v>
      </c>
      <c r="L359" s="420"/>
      <c r="M359" s="421"/>
      <c r="N359" s="419">
        <v>3.7066074493837101E-3</v>
      </c>
      <c r="O359" s="417">
        <v>1.338632E-2</v>
      </c>
      <c r="P359" s="418">
        <v>5.0856292499999997E-2</v>
      </c>
      <c r="Q359" s="419">
        <v>0.11223219345787647</v>
      </c>
      <c r="R359" s="425"/>
      <c r="S359" s="426"/>
      <c r="T359" s="419">
        <v>570.04801585504458</v>
      </c>
      <c r="U359" s="417">
        <v>3.4295847745862883E-2</v>
      </c>
      <c r="V359" s="418">
        <v>6.0238945672576823E-2</v>
      </c>
      <c r="W359" s="419">
        <v>0.10193042637454454</v>
      </c>
      <c r="X359" s="417">
        <v>3.0332352468591693E-2</v>
      </c>
      <c r="Y359" s="418">
        <v>3.5655237601823708E-2</v>
      </c>
      <c r="Z359" s="419">
        <v>0.10688113699878544</v>
      </c>
      <c r="AA359" s="417">
        <v>3.2052018333000004E-2</v>
      </c>
      <c r="AB359" s="418">
        <v>0.10400902332807001</v>
      </c>
      <c r="AC359" s="419">
        <v>4.4037136412564654E-2</v>
      </c>
      <c r="AD359" s="417">
        <v>1.5554847251999999E-3</v>
      </c>
      <c r="AE359" s="418">
        <v>6.8866509525900002E-3</v>
      </c>
      <c r="AF359" s="419">
        <v>2.0039502352463563E-3</v>
      </c>
      <c r="AG359" s="417">
        <v>0.1585875547152</v>
      </c>
      <c r="AH359" s="418">
        <v>0.29365333614315003</v>
      </c>
      <c r="AI359" s="419">
        <v>0.10445395033631891</v>
      </c>
      <c r="AJ359" s="417">
        <v>2.4821967215999999E-2</v>
      </c>
      <c r="AK359" s="418">
        <v>3.8410038865260003E-2</v>
      </c>
      <c r="AL359" s="419">
        <v>1.7347163314707911E-2</v>
      </c>
      <c r="AM359" s="417">
        <v>2.6948041093800001E-2</v>
      </c>
      <c r="AN359" s="418">
        <v>0.14598251038415999</v>
      </c>
      <c r="AO359" s="419">
        <v>4.3683099322308565E-2</v>
      </c>
      <c r="AP359" s="425"/>
      <c r="AQ359" s="426"/>
      <c r="AR359" s="426"/>
      <c r="AS359" s="417">
        <v>0</v>
      </c>
      <c r="AT359" s="418">
        <v>0</v>
      </c>
      <c r="AU359" s="427"/>
    </row>
    <row r="360" spans="1:47" x14ac:dyDescent="0.2">
      <c r="A360" s="231">
        <v>1983</v>
      </c>
      <c r="B360" s="232">
        <v>36</v>
      </c>
      <c r="C360" s="417">
        <v>28.681077820210003</v>
      </c>
      <c r="D360" s="418">
        <v>71.902790375609499</v>
      </c>
      <c r="E360" s="419">
        <v>43.745102822787821</v>
      </c>
      <c r="F360" s="417">
        <v>4.9417451511600001</v>
      </c>
      <c r="G360" s="418">
        <v>9.6847393589189998</v>
      </c>
      <c r="H360" s="419">
        <v>3.209236649579791</v>
      </c>
      <c r="I360" s="417">
        <v>2.4607724372000002</v>
      </c>
      <c r="J360" s="418">
        <v>2.7885317490800001</v>
      </c>
      <c r="K360" s="419">
        <v>6.9928070707322529</v>
      </c>
      <c r="L360" s="420"/>
      <c r="M360" s="421"/>
      <c r="N360" s="419">
        <v>3.7066074493837101E-3</v>
      </c>
      <c r="O360" s="417">
        <v>1.338632E-2</v>
      </c>
      <c r="P360" s="418">
        <v>5.0856292499999997E-2</v>
      </c>
      <c r="Q360" s="419">
        <v>0.11223219345787647</v>
      </c>
      <c r="R360" s="425"/>
      <c r="S360" s="426"/>
      <c r="T360" s="419">
        <v>570.04801585504458</v>
      </c>
      <c r="U360" s="417">
        <v>3.4295847745862883E-2</v>
      </c>
      <c r="V360" s="418">
        <v>6.0238945672576823E-2</v>
      </c>
      <c r="W360" s="419">
        <v>0.10193042637454454</v>
      </c>
      <c r="X360" s="417">
        <v>3.0332352468591693E-2</v>
      </c>
      <c r="Y360" s="418">
        <v>3.5655237601823708E-2</v>
      </c>
      <c r="Z360" s="419">
        <v>0.10688113699878544</v>
      </c>
      <c r="AA360" s="417">
        <v>3.2052018333000004E-2</v>
      </c>
      <c r="AB360" s="418">
        <v>0.10400902332807001</v>
      </c>
      <c r="AC360" s="419">
        <v>4.4037136412564654E-2</v>
      </c>
      <c r="AD360" s="417">
        <v>1.5554847251999999E-3</v>
      </c>
      <c r="AE360" s="418">
        <v>6.8866509525900002E-3</v>
      </c>
      <c r="AF360" s="419">
        <v>2.0039502352463563E-3</v>
      </c>
      <c r="AG360" s="417">
        <v>0.1585875547152</v>
      </c>
      <c r="AH360" s="418">
        <v>0.29365333614315003</v>
      </c>
      <c r="AI360" s="419">
        <v>0.10445395033631891</v>
      </c>
      <c r="AJ360" s="417">
        <v>2.4821967215999999E-2</v>
      </c>
      <c r="AK360" s="418">
        <v>3.8410038865260003E-2</v>
      </c>
      <c r="AL360" s="419">
        <v>1.7347163314707911E-2</v>
      </c>
      <c r="AM360" s="417">
        <v>2.6948041093800001E-2</v>
      </c>
      <c r="AN360" s="418">
        <v>0.14598251038415999</v>
      </c>
      <c r="AO360" s="419">
        <v>4.3683099322308565E-2</v>
      </c>
      <c r="AP360" s="425"/>
      <c r="AQ360" s="426"/>
      <c r="AR360" s="426"/>
      <c r="AS360" s="417">
        <v>0</v>
      </c>
      <c r="AT360" s="418">
        <v>0</v>
      </c>
      <c r="AU360" s="427"/>
    </row>
    <row r="361" spans="1:47" x14ac:dyDescent="0.2">
      <c r="A361" s="231">
        <v>1983</v>
      </c>
      <c r="B361" s="232">
        <v>37</v>
      </c>
      <c r="C361" s="417">
        <v>28.681077820210003</v>
      </c>
      <c r="D361" s="418">
        <v>71.902790375609499</v>
      </c>
      <c r="E361" s="419">
        <v>43.745102822787821</v>
      </c>
      <c r="F361" s="417">
        <v>4.9417451511600001</v>
      </c>
      <c r="G361" s="418">
        <v>9.6847393589189998</v>
      </c>
      <c r="H361" s="419">
        <v>3.209236649579791</v>
      </c>
      <c r="I361" s="417">
        <v>2.4607724372000002</v>
      </c>
      <c r="J361" s="418">
        <v>2.7885317490800001</v>
      </c>
      <c r="K361" s="419">
        <v>6.9928070707322529</v>
      </c>
      <c r="L361" s="420"/>
      <c r="M361" s="421"/>
      <c r="N361" s="419">
        <v>3.7066074493837101E-3</v>
      </c>
      <c r="O361" s="417">
        <v>1.338632E-2</v>
      </c>
      <c r="P361" s="418">
        <v>5.0856292499999997E-2</v>
      </c>
      <c r="Q361" s="419">
        <v>0.11223219345787647</v>
      </c>
      <c r="R361" s="425"/>
      <c r="S361" s="426"/>
      <c r="T361" s="419">
        <v>570.04801585504458</v>
      </c>
      <c r="U361" s="417">
        <v>3.4295847745862883E-2</v>
      </c>
      <c r="V361" s="418">
        <v>6.0238945672576823E-2</v>
      </c>
      <c r="W361" s="419">
        <v>0.10193042637454454</v>
      </c>
      <c r="X361" s="417">
        <v>3.0332352468591693E-2</v>
      </c>
      <c r="Y361" s="418">
        <v>3.5655237601823708E-2</v>
      </c>
      <c r="Z361" s="419">
        <v>0.10688113699878544</v>
      </c>
      <c r="AA361" s="417">
        <v>3.2052018333000004E-2</v>
      </c>
      <c r="AB361" s="418">
        <v>0.10400902332807001</v>
      </c>
      <c r="AC361" s="419">
        <v>4.4037136412564654E-2</v>
      </c>
      <c r="AD361" s="417">
        <v>1.5554847251999999E-3</v>
      </c>
      <c r="AE361" s="418">
        <v>6.8866509525900002E-3</v>
      </c>
      <c r="AF361" s="419">
        <v>2.0039502352463563E-3</v>
      </c>
      <c r="AG361" s="417">
        <v>0.1585875547152</v>
      </c>
      <c r="AH361" s="418">
        <v>0.29365333614315003</v>
      </c>
      <c r="AI361" s="419">
        <v>0.10445395033631891</v>
      </c>
      <c r="AJ361" s="417">
        <v>2.4821967215999999E-2</v>
      </c>
      <c r="AK361" s="418">
        <v>3.8410038865260003E-2</v>
      </c>
      <c r="AL361" s="419">
        <v>1.7347163314707911E-2</v>
      </c>
      <c r="AM361" s="417">
        <v>2.6948041093800001E-2</v>
      </c>
      <c r="AN361" s="418">
        <v>0.14598251038415999</v>
      </c>
      <c r="AO361" s="419">
        <v>4.3683099322308565E-2</v>
      </c>
      <c r="AP361" s="425"/>
      <c r="AQ361" s="426"/>
      <c r="AR361" s="426"/>
      <c r="AS361" s="417">
        <v>0</v>
      </c>
      <c r="AT361" s="418">
        <v>0</v>
      </c>
      <c r="AU361" s="427"/>
    </row>
    <row r="362" spans="1:47" x14ac:dyDescent="0.2">
      <c r="A362" s="231">
        <v>1983</v>
      </c>
      <c r="B362" s="232">
        <v>38</v>
      </c>
      <c r="C362" s="417">
        <v>28.681077820210003</v>
      </c>
      <c r="D362" s="418">
        <v>71.902790375609499</v>
      </c>
      <c r="E362" s="419">
        <v>43.745102822787821</v>
      </c>
      <c r="F362" s="417">
        <v>4.9417451511600001</v>
      </c>
      <c r="G362" s="418">
        <v>9.6847393589189998</v>
      </c>
      <c r="H362" s="419">
        <v>3.209236649579791</v>
      </c>
      <c r="I362" s="417">
        <v>2.4607724372000002</v>
      </c>
      <c r="J362" s="418">
        <v>2.7885317490800001</v>
      </c>
      <c r="K362" s="419">
        <v>6.9928070707322529</v>
      </c>
      <c r="L362" s="420"/>
      <c r="M362" s="421"/>
      <c r="N362" s="419">
        <v>3.7066074493837101E-3</v>
      </c>
      <c r="O362" s="417">
        <v>1.338632E-2</v>
      </c>
      <c r="P362" s="418">
        <v>5.0856292499999997E-2</v>
      </c>
      <c r="Q362" s="419">
        <v>0.11223219345787647</v>
      </c>
      <c r="R362" s="425"/>
      <c r="S362" s="426"/>
      <c r="T362" s="419">
        <v>570.04801585504458</v>
      </c>
      <c r="U362" s="417">
        <v>3.4295847745862883E-2</v>
      </c>
      <c r="V362" s="418">
        <v>6.0238945672576823E-2</v>
      </c>
      <c r="W362" s="419">
        <v>0.10193042637454454</v>
      </c>
      <c r="X362" s="417">
        <v>3.0332352468591693E-2</v>
      </c>
      <c r="Y362" s="418">
        <v>3.5655237601823708E-2</v>
      </c>
      <c r="Z362" s="419">
        <v>0.10688113699878544</v>
      </c>
      <c r="AA362" s="417">
        <v>3.2052018333000004E-2</v>
      </c>
      <c r="AB362" s="418">
        <v>0.10400902332807001</v>
      </c>
      <c r="AC362" s="419">
        <v>4.4037136412564654E-2</v>
      </c>
      <c r="AD362" s="417">
        <v>1.5554847251999999E-3</v>
      </c>
      <c r="AE362" s="418">
        <v>6.8866509525900002E-3</v>
      </c>
      <c r="AF362" s="419">
        <v>2.0039502352463563E-3</v>
      </c>
      <c r="AG362" s="417">
        <v>0.1585875547152</v>
      </c>
      <c r="AH362" s="418">
        <v>0.29365333614315003</v>
      </c>
      <c r="AI362" s="419">
        <v>0.10445395033631891</v>
      </c>
      <c r="AJ362" s="417">
        <v>2.4821967215999999E-2</v>
      </c>
      <c r="AK362" s="418">
        <v>3.8410038865260003E-2</v>
      </c>
      <c r="AL362" s="419">
        <v>1.7347163314707911E-2</v>
      </c>
      <c r="AM362" s="417">
        <v>2.6948041093800001E-2</v>
      </c>
      <c r="AN362" s="418">
        <v>0.14598251038415999</v>
      </c>
      <c r="AO362" s="419">
        <v>4.3683099322308565E-2</v>
      </c>
      <c r="AP362" s="425"/>
      <c r="AQ362" s="426"/>
      <c r="AR362" s="426"/>
      <c r="AS362" s="417">
        <v>0</v>
      </c>
      <c r="AT362" s="418">
        <v>0</v>
      </c>
      <c r="AU362" s="427"/>
    </row>
    <row r="363" spans="1:47" x14ac:dyDescent="0.2">
      <c r="A363" s="231">
        <v>1983</v>
      </c>
      <c r="B363" s="232">
        <v>39</v>
      </c>
      <c r="C363" s="417">
        <v>28.681077820210003</v>
      </c>
      <c r="D363" s="418">
        <v>71.902790375609499</v>
      </c>
      <c r="E363" s="419">
        <v>43.745102822787821</v>
      </c>
      <c r="F363" s="417">
        <v>4.9417451511600001</v>
      </c>
      <c r="G363" s="418">
        <v>9.6847393589189998</v>
      </c>
      <c r="H363" s="419">
        <v>3.209236649579791</v>
      </c>
      <c r="I363" s="417">
        <v>2.4607724372000002</v>
      </c>
      <c r="J363" s="418">
        <v>2.7885317490800001</v>
      </c>
      <c r="K363" s="419">
        <v>6.9928070707322529</v>
      </c>
      <c r="L363" s="420"/>
      <c r="M363" s="421"/>
      <c r="N363" s="419">
        <v>3.7066074493837101E-3</v>
      </c>
      <c r="O363" s="417">
        <v>1.338632E-2</v>
      </c>
      <c r="P363" s="418">
        <v>5.0856292499999997E-2</v>
      </c>
      <c r="Q363" s="419">
        <v>0.11223219345787647</v>
      </c>
      <c r="R363" s="425"/>
      <c r="S363" s="426"/>
      <c r="T363" s="419">
        <v>570.04801585504458</v>
      </c>
      <c r="U363" s="417">
        <v>3.4295847745862883E-2</v>
      </c>
      <c r="V363" s="418">
        <v>6.0238945672576823E-2</v>
      </c>
      <c r="W363" s="419">
        <v>0.10193042637454454</v>
      </c>
      <c r="X363" s="417">
        <v>3.0332352468591693E-2</v>
      </c>
      <c r="Y363" s="418">
        <v>3.5655237601823708E-2</v>
      </c>
      <c r="Z363" s="419">
        <v>0.10688113699878544</v>
      </c>
      <c r="AA363" s="417">
        <v>3.2052018333000004E-2</v>
      </c>
      <c r="AB363" s="418">
        <v>0.10400902332807001</v>
      </c>
      <c r="AC363" s="419">
        <v>4.4037136412564654E-2</v>
      </c>
      <c r="AD363" s="417">
        <v>1.5554847251999999E-3</v>
      </c>
      <c r="AE363" s="418">
        <v>6.8866509525900002E-3</v>
      </c>
      <c r="AF363" s="419">
        <v>2.0039502352463563E-3</v>
      </c>
      <c r="AG363" s="417">
        <v>0.1585875547152</v>
      </c>
      <c r="AH363" s="418">
        <v>0.29365333614315003</v>
      </c>
      <c r="AI363" s="419">
        <v>0.10445395033631891</v>
      </c>
      <c r="AJ363" s="417">
        <v>2.4821967215999999E-2</v>
      </c>
      <c r="AK363" s="418">
        <v>3.8410038865260003E-2</v>
      </c>
      <c r="AL363" s="419">
        <v>1.7347163314707911E-2</v>
      </c>
      <c r="AM363" s="417">
        <v>2.6948041093800001E-2</v>
      </c>
      <c r="AN363" s="418">
        <v>0.14598251038415999</v>
      </c>
      <c r="AO363" s="419">
        <v>4.3683099322308565E-2</v>
      </c>
      <c r="AP363" s="425"/>
      <c r="AQ363" s="426"/>
      <c r="AR363" s="426"/>
      <c r="AS363" s="417">
        <v>0</v>
      </c>
      <c r="AT363" s="418">
        <v>0</v>
      </c>
      <c r="AU363" s="427"/>
    </row>
    <row r="364" spans="1:47" ht="13.5" thickBot="1" x14ac:dyDescent="0.25">
      <c r="A364" s="233">
        <v>1983</v>
      </c>
      <c r="B364" s="234">
        <v>40</v>
      </c>
      <c r="C364" s="428">
        <v>28.681077820210003</v>
      </c>
      <c r="D364" s="429">
        <v>71.902790375609499</v>
      </c>
      <c r="E364" s="430">
        <v>43.745102822787821</v>
      </c>
      <c r="F364" s="428">
        <v>4.9417451511600001</v>
      </c>
      <c r="G364" s="429">
        <v>9.6847393589189998</v>
      </c>
      <c r="H364" s="430">
        <v>3.209236649579791</v>
      </c>
      <c r="I364" s="428">
        <v>2.4607724372000002</v>
      </c>
      <c r="J364" s="429">
        <v>2.7885317490800001</v>
      </c>
      <c r="K364" s="430">
        <v>6.9928070707322529</v>
      </c>
      <c r="L364" s="431"/>
      <c r="M364" s="432"/>
      <c r="N364" s="430">
        <v>3.7066074493837101E-3</v>
      </c>
      <c r="O364" s="428">
        <v>1.338632E-2</v>
      </c>
      <c r="P364" s="429">
        <v>5.0856292499999997E-2</v>
      </c>
      <c r="Q364" s="430">
        <v>0.11223219345787647</v>
      </c>
      <c r="R364" s="433"/>
      <c r="S364" s="434"/>
      <c r="T364" s="430">
        <v>570.04801585504458</v>
      </c>
      <c r="U364" s="428">
        <v>3.4295847745862883E-2</v>
      </c>
      <c r="V364" s="429">
        <v>6.0238945672576823E-2</v>
      </c>
      <c r="W364" s="430">
        <v>0.10193042637454454</v>
      </c>
      <c r="X364" s="428">
        <v>3.0332352468591693E-2</v>
      </c>
      <c r="Y364" s="429">
        <v>3.5655237601823708E-2</v>
      </c>
      <c r="Z364" s="430">
        <v>0.10688113699878544</v>
      </c>
      <c r="AA364" s="428">
        <v>3.2052018333000004E-2</v>
      </c>
      <c r="AB364" s="429">
        <v>0.10400902332807001</v>
      </c>
      <c r="AC364" s="430">
        <v>4.4037136412564654E-2</v>
      </c>
      <c r="AD364" s="428">
        <v>1.5554847251999999E-3</v>
      </c>
      <c r="AE364" s="429">
        <v>6.8866509525900002E-3</v>
      </c>
      <c r="AF364" s="430">
        <v>2.0039502352463563E-3</v>
      </c>
      <c r="AG364" s="428">
        <v>0.1585875547152</v>
      </c>
      <c r="AH364" s="429">
        <v>0.29365333614315003</v>
      </c>
      <c r="AI364" s="430">
        <v>0.10445395033631891</v>
      </c>
      <c r="AJ364" s="428">
        <v>2.4821967215999999E-2</v>
      </c>
      <c r="AK364" s="429">
        <v>3.8410038865260003E-2</v>
      </c>
      <c r="AL364" s="430">
        <v>1.7347163314707911E-2</v>
      </c>
      <c r="AM364" s="428">
        <v>2.6948041093800001E-2</v>
      </c>
      <c r="AN364" s="429">
        <v>0.14598251038415999</v>
      </c>
      <c r="AO364" s="430">
        <v>4.3683099322308565E-2</v>
      </c>
      <c r="AP364" s="433"/>
      <c r="AQ364" s="434"/>
      <c r="AR364" s="434"/>
      <c r="AS364" s="428">
        <v>0</v>
      </c>
      <c r="AT364" s="429">
        <v>0</v>
      </c>
      <c r="AU364" s="435"/>
    </row>
    <row r="365" spans="1:47" x14ac:dyDescent="0.2">
      <c r="A365" s="229">
        <v>1984</v>
      </c>
      <c r="B365" s="230">
        <v>1</v>
      </c>
      <c r="C365" s="409">
        <v>18.266747720000001</v>
      </c>
      <c r="D365" s="410">
        <v>19.771242189500001</v>
      </c>
      <c r="E365" s="411">
        <v>13.249831503343515</v>
      </c>
      <c r="F365" s="409">
        <v>2.14809838</v>
      </c>
      <c r="G365" s="410">
        <v>2.8559332639999999</v>
      </c>
      <c r="H365" s="411">
        <v>0.82488025579637891</v>
      </c>
      <c r="I365" s="409">
        <v>1.2185066</v>
      </c>
      <c r="J365" s="410">
        <v>2.2155419405000001</v>
      </c>
      <c r="K365" s="411">
        <v>4.631388532627585</v>
      </c>
      <c r="L365" s="412"/>
      <c r="M365" s="413"/>
      <c r="N365" s="411">
        <v>0.12435439250476811</v>
      </c>
      <c r="O365" s="409">
        <v>3.4084389999999999E-2</v>
      </c>
      <c r="P365" s="410">
        <v>8.0208270999999998E-2</v>
      </c>
      <c r="Q365" s="411">
        <v>2.4556601517375289E-2</v>
      </c>
      <c r="R365" s="414"/>
      <c r="S365" s="415"/>
      <c r="T365" s="411">
        <v>545.11338914613191</v>
      </c>
      <c r="U365" s="409">
        <v>4.1330745187436679E-2</v>
      </c>
      <c r="V365" s="410">
        <v>7.670664251941911E-2</v>
      </c>
      <c r="W365" s="411">
        <v>6.845945794622009E-2</v>
      </c>
      <c r="X365" s="409">
        <v>3.4852183890577509E-2</v>
      </c>
      <c r="Y365" s="410">
        <v>4.2167364741641337E-2</v>
      </c>
      <c r="Z365" s="411">
        <v>2.9226080477215623E-2</v>
      </c>
      <c r="AA365" s="409">
        <v>4.4720988000000001E-3</v>
      </c>
      <c r="AB365" s="410">
        <v>1.1996133044999999E-2</v>
      </c>
      <c r="AC365" s="411">
        <v>5.7446014771161298E-3</v>
      </c>
      <c r="AD365" s="409">
        <v>4.122304E-4</v>
      </c>
      <c r="AE365" s="410">
        <v>2.27921886E-3</v>
      </c>
      <c r="AF365" s="411">
        <v>5.1509771023714726E-4</v>
      </c>
      <c r="AG365" s="409">
        <v>4.6073784499999999E-2</v>
      </c>
      <c r="AH365" s="410">
        <v>6.1474278610000002E-2</v>
      </c>
      <c r="AI365" s="411">
        <v>4.2656653965754104E-2</v>
      </c>
      <c r="AJ365" s="409">
        <v>3.9841399000000001E-3</v>
      </c>
      <c r="AK365" s="410">
        <v>5.9565951399999997E-3</v>
      </c>
      <c r="AL365" s="411">
        <v>4.6789811962989532E-3</v>
      </c>
      <c r="AM365" s="409">
        <v>7.1879546000000001E-3</v>
      </c>
      <c r="AN365" s="410">
        <v>3.4486629344999999E-2</v>
      </c>
      <c r="AO365" s="411">
        <v>8.8062687364920487E-3</v>
      </c>
      <c r="AP365" s="414"/>
      <c r="AQ365" s="415"/>
      <c r="AR365" s="415"/>
      <c r="AS365" s="409">
        <v>7.6514228500000003E-2</v>
      </c>
      <c r="AT365" s="410">
        <v>9.7034439454999996E-2</v>
      </c>
      <c r="AU365" s="416"/>
    </row>
    <row r="366" spans="1:47" x14ac:dyDescent="0.2">
      <c r="A366" s="231">
        <v>1984</v>
      </c>
      <c r="B366" s="232">
        <v>2</v>
      </c>
      <c r="C366" s="417">
        <v>20.17589036</v>
      </c>
      <c r="D366" s="418">
        <v>24.432246704000001</v>
      </c>
      <c r="E366" s="419">
        <v>13.28098012373844</v>
      </c>
      <c r="F366" s="417">
        <v>2.1940562899999998</v>
      </c>
      <c r="G366" s="418">
        <v>3.0058922209999999</v>
      </c>
      <c r="H366" s="419">
        <v>0.82751815498906534</v>
      </c>
      <c r="I366" s="417">
        <v>1.26782799</v>
      </c>
      <c r="J366" s="418">
        <v>2.206741252</v>
      </c>
      <c r="K366" s="419">
        <v>4.6428905890541978</v>
      </c>
      <c r="L366" s="420"/>
      <c r="M366" s="421"/>
      <c r="N366" s="419">
        <v>0.12456100149817376</v>
      </c>
      <c r="O366" s="417">
        <v>3.3971330000000001E-2</v>
      </c>
      <c r="P366" s="418">
        <v>7.8029550000000003E-2</v>
      </c>
      <c r="Q366" s="419">
        <v>2.4619679184476093E-2</v>
      </c>
      <c r="R366" s="422"/>
      <c r="S366" s="423"/>
      <c r="T366" s="419">
        <v>545.14028603344423</v>
      </c>
      <c r="U366" s="417">
        <v>4.1330745187436679E-2</v>
      </c>
      <c r="V366" s="418">
        <v>7.670664251941911E-2</v>
      </c>
      <c r="W366" s="419">
        <v>6.7630252505792687E-2</v>
      </c>
      <c r="X366" s="417">
        <v>3.4852183890577509E-2</v>
      </c>
      <c r="Y366" s="418">
        <v>4.2167364741641337E-2</v>
      </c>
      <c r="Z366" s="419">
        <v>2.9331081698238198E-2</v>
      </c>
      <c r="AA366" s="417">
        <v>4.6989069E-3</v>
      </c>
      <c r="AB366" s="418">
        <v>1.3369458149999999E-2</v>
      </c>
      <c r="AC366" s="419">
        <v>5.7518258506886666E-3</v>
      </c>
      <c r="AD366" s="417">
        <v>4.2491259999999999E-4</v>
      </c>
      <c r="AE366" s="418">
        <v>2.4624261999999998E-3</v>
      </c>
      <c r="AF366" s="419">
        <v>5.1674357186876963E-4</v>
      </c>
      <c r="AG366" s="417">
        <v>4.7837131999999997E-2</v>
      </c>
      <c r="AH366" s="418">
        <v>6.7094414699999994E-2</v>
      </c>
      <c r="AI366" s="419">
        <v>4.2756170596529322E-2</v>
      </c>
      <c r="AJ366" s="417">
        <v>4.1709440000000002E-3</v>
      </c>
      <c r="AK366" s="418">
        <v>6.6086039850000002E-3</v>
      </c>
      <c r="AL366" s="419">
        <v>4.6908195755769339E-3</v>
      </c>
      <c r="AM366" s="417">
        <v>7.5691910000000003E-3</v>
      </c>
      <c r="AN366" s="418">
        <v>3.8135456560000003E-2</v>
      </c>
      <c r="AO366" s="419">
        <v>8.8318947015883584E-3</v>
      </c>
      <c r="AP366" s="422"/>
      <c r="AQ366" s="423"/>
      <c r="AR366" s="423"/>
      <c r="AS366" s="417">
        <v>7.7985241199999999E-2</v>
      </c>
      <c r="AT366" s="418">
        <v>0.100426794555</v>
      </c>
      <c r="AU366" s="424"/>
    </row>
    <row r="367" spans="1:47" x14ac:dyDescent="0.2">
      <c r="A367" s="231">
        <v>1984</v>
      </c>
      <c r="B367" s="232">
        <v>3</v>
      </c>
      <c r="C367" s="417">
        <v>24.046573349999999</v>
      </c>
      <c r="D367" s="418">
        <v>29.742080334000001</v>
      </c>
      <c r="E367" s="419">
        <v>20.167152993809346</v>
      </c>
      <c r="F367" s="417">
        <v>2.3711006499999998</v>
      </c>
      <c r="G367" s="418">
        <v>3.2024595790000001</v>
      </c>
      <c r="H367" s="419">
        <v>1.2306084133557256</v>
      </c>
      <c r="I367" s="417">
        <v>1.3777465499999999</v>
      </c>
      <c r="J367" s="418">
        <v>2.2106140205</v>
      </c>
      <c r="K367" s="419">
        <v>5.1571977172755208</v>
      </c>
      <c r="L367" s="420"/>
      <c r="M367" s="421"/>
      <c r="N367" s="419">
        <v>0.12841554431575247</v>
      </c>
      <c r="O367" s="417">
        <v>3.3884369999999997E-2</v>
      </c>
      <c r="P367" s="418">
        <v>7.56852945E-2</v>
      </c>
      <c r="Q367" s="419">
        <v>2.8186626589386775E-2</v>
      </c>
      <c r="R367" s="422"/>
      <c r="S367" s="423"/>
      <c r="T367" s="419">
        <v>545.60766929342651</v>
      </c>
      <c r="U367" s="417">
        <v>4.1330745187436679E-2</v>
      </c>
      <c r="V367" s="418">
        <v>7.670664251941911E-2</v>
      </c>
      <c r="W367" s="419">
        <v>0.1014600407255276</v>
      </c>
      <c r="X367" s="417">
        <v>3.4852183890577509E-2</v>
      </c>
      <c r="Y367" s="418">
        <v>4.2167364741641337E-2</v>
      </c>
      <c r="Z367" s="419">
        <v>6.0937258928487802E-2</v>
      </c>
      <c r="AA367" s="417">
        <v>5.8295396000000001E-3</v>
      </c>
      <c r="AB367" s="418">
        <v>1.4973414635E-2</v>
      </c>
      <c r="AC367" s="419">
        <v>8.5867917580838594E-3</v>
      </c>
      <c r="AD367" s="417">
        <v>4.8921109999999996E-4</v>
      </c>
      <c r="AE367" s="418">
        <v>2.6865534599999998E-3</v>
      </c>
      <c r="AF367" s="419">
        <v>7.6845400731403275E-4</v>
      </c>
      <c r="AG367" s="417">
        <v>5.5910978700000002E-2</v>
      </c>
      <c r="AH367" s="418">
        <v>7.3740558354999999E-2</v>
      </c>
      <c r="AI367" s="419">
        <v>6.3288901825452021E-2</v>
      </c>
      <c r="AJ367" s="417">
        <v>5.2672969999999998E-3</v>
      </c>
      <c r="AK367" s="418">
        <v>7.3767823700000004E-3</v>
      </c>
      <c r="AL367" s="419">
        <v>6.9417487922086183E-3</v>
      </c>
      <c r="AM367" s="417">
        <v>9.2936187000000007E-3</v>
      </c>
      <c r="AN367" s="418">
        <v>4.24285119E-2</v>
      </c>
      <c r="AO367" s="419">
        <v>1.3079390329683548E-2</v>
      </c>
      <c r="AP367" s="422"/>
      <c r="AQ367" s="423"/>
      <c r="AR367" s="423"/>
      <c r="AS367" s="417">
        <v>8.3008446299999997E-2</v>
      </c>
      <c r="AT367" s="418">
        <v>0.10488522004</v>
      </c>
      <c r="AU367" s="424"/>
    </row>
    <row r="368" spans="1:47" x14ac:dyDescent="0.2">
      <c r="A368" s="231">
        <v>1984</v>
      </c>
      <c r="B368" s="232">
        <v>4</v>
      </c>
      <c r="C368" s="417">
        <v>28.576601010000001</v>
      </c>
      <c r="D368" s="418">
        <v>34.546011833999998</v>
      </c>
      <c r="E368" s="419">
        <v>13.342235376075699</v>
      </c>
      <c r="F368" s="417">
        <v>2.60541445</v>
      </c>
      <c r="G368" s="418">
        <v>3.4384628424999999</v>
      </c>
      <c r="H368" s="419">
        <v>0.83279829378236414</v>
      </c>
      <c r="I368" s="417">
        <v>1.5124857599999999</v>
      </c>
      <c r="J368" s="418">
        <v>2.2023636049999999</v>
      </c>
      <c r="K368" s="419">
        <v>4.6479760779985204</v>
      </c>
      <c r="L368" s="420"/>
      <c r="M368" s="421"/>
      <c r="N368" s="419">
        <v>0.12457492935109446</v>
      </c>
      <c r="O368" s="417">
        <v>3.3884369999999997E-2</v>
      </c>
      <c r="P368" s="418">
        <v>7.4175143499999999E-2</v>
      </c>
      <c r="Q368" s="419">
        <v>2.4658393875780657E-2</v>
      </c>
      <c r="R368" s="422"/>
      <c r="S368" s="423"/>
      <c r="T368" s="419">
        <v>546.08167259466143</v>
      </c>
      <c r="U368" s="417">
        <v>4.1330745187436679E-2</v>
      </c>
      <c r="V368" s="418">
        <v>7.670664251941911E-2</v>
      </c>
      <c r="W368" s="419">
        <v>6.8284165491402399E-2</v>
      </c>
      <c r="X368" s="417">
        <v>3.4852183890577509E-2</v>
      </c>
      <c r="Y368" s="418">
        <v>4.2167364741641337E-2</v>
      </c>
      <c r="Z368" s="419">
        <v>2.9765504175070914E-2</v>
      </c>
      <c r="AA368" s="417">
        <v>7.2509805000000004E-3</v>
      </c>
      <c r="AB368" s="418">
        <v>1.6769404559999999E-2</v>
      </c>
      <c r="AC368" s="419">
        <v>5.7538981484930897E-3</v>
      </c>
      <c r="AD368" s="417">
        <v>5.8981699999999997E-4</v>
      </c>
      <c r="AE368" s="418">
        <v>2.9142307050000001E-3</v>
      </c>
      <c r="AF368" s="419">
        <v>5.20040601167636E-4</v>
      </c>
      <c r="AG368" s="417">
        <v>6.6059585599999998E-2</v>
      </c>
      <c r="AH368" s="418">
        <v>8.1396954300000005E-2</v>
      </c>
      <c r="AI368" s="419">
        <v>4.2912788649341949E-2</v>
      </c>
      <c r="AJ368" s="417">
        <v>6.7395843000000004E-3</v>
      </c>
      <c r="AK368" s="418">
        <v>8.2586096350000006E-3</v>
      </c>
      <c r="AL368" s="419">
        <v>4.7108953864002856E-3</v>
      </c>
      <c r="AM368" s="417">
        <v>1.1359348300000001E-2</v>
      </c>
      <c r="AN368" s="418">
        <v>4.7112990165E-2</v>
      </c>
      <c r="AO368" s="419">
        <v>8.8801379769133746E-3</v>
      </c>
      <c r="AP368" s="422"/>
      <c r="AQ368" s="423"/>
      <c r="AR368" s="423"/>
      <c r="AS368" s="417">
        <v>9.0051152300000006E-2</v>
      </c>
      <c r="AT368" s="418">
        <v>0.11048059831</v>
      </c>
      <c r="AU368" s="424"/>
    </row>
    <row r="369" spans="1:47" x14ac:dyDescent="0.2">
      <c r="A369" s="231">
        <v>1984</v>
      </c>
      <c r="B369" s="232">
        <v>5</v>
      </c>
      <c r="C369" s="417">
        <v>32.407311630000002</v>
      </c>
      <c r="D369" s="418">
        <v>39.116632469499997</v>
      </c>
      <c r="E369" s="419">
        <v>13.925095943831913</v>
      </c>
      <c r="F369" s="417">
        <v>2.83983732</v>
      </c>
      <c r="G369" s="418">
        <v>3.7415658500000002</v>
      </c>
      <c r="H369" s="419">
        <v>0.85130901553654348</v>
      </c>
      <c r="I369" s="417">
        <v>1.6493954500000001</v>
      </c>
      <c r="J369" s="418">
        <v>2.191292748</v>
      </c>
      <c r="K369" s="419">
        <v>4.6854137201376256</v>
      </c>
      <c r="L369" s="420"/>
      <c r="M369" s="421"/>
      <c r="N369" s="419">
        <v>0.12461297365000236</v>
      </c>
      <c r="O369" s="417">
        <v>3.3784359999999999E-2</v>
      </c>
      <c r="P369" s="418">
        <v>7.41472715E-2</v>
      </c>
      <c r="Q369" s="419">
        <v>3.5340825197778973E-2</v>
      </c>
      <c r="R369" s="422"/>
      <c r="S369" s="423"/>
      <c r="T369" s="419">
        <v>546.48959234890742</v>
      </c>
      <c r="U369" s="417">
        <v>4.1330745187436679E-2</v>
      </c>
      <c r="V369" s="418">
        <v>7.670664251941911E-2</v>
      </c>
      <c r="W369" s="419">
        <v>6.9580967921416562E-2</v>
      </c>
      <c r="X369" s="417">
        <v>3.4852183890577509E-2</v>
      </c>
      <c r="Y369" s="418">
        <v>4.2167364741641337E-2</v>
      </c>
      <c r="Z369" s="419">
        <v>3.0006262521925068E-2</v>
      </c>
      <c r="AA369" s="417">
        <v>8.5150817999999993E-3</v>
      </c>
      <c r="AB369" s="418">
        <v>1.9006770135E-2</v>
      </c>
      <c r="AC369" s="419">
        <v>5.8596993615221684E-3</v>
      </c>
      <c r="AD369" s="417">
        <v>6.9217669999999999E-4</v>
      </c>
      <c r="AE369" s="418">
        <v>3.1613389800000001E-3</v>
      </c>
      <c r="AF369" s="419">
        <v>5.3160104367048653E-4</v>
      </c>
      <c r="AG369" s="417">
        <v>7.5272762600000001E-2</v>
      </c>
      <c r="AH369" s="418">
        <v>9.1073226125000004E-2</v>
      </c>
      <c r="AI369" s="419">
        <v>4.3787736185650093E-2</v>
      </c>
      <c r="AJ369" s="417">
        <v>8.1309490000000002E-3</v>
      </c>
      <c r="AK369" s="418">
        <v>9.4177187150000004E-3</v>
      </c>
      <c r="AL369" s="419">
        <v>4.8088139257529364E-3</v>
      </c>
      <c r="AM369" s="417">
        <v>1.31083052E-2</v>
      </c>
      <c r="AN369" s="418">
        <v>5.2734834245000001E-2</v>
      </c>
      <c r="AO369" s="419">
        <v>9.0716722929562853E-3</v>
      </c>
      <c r="AP369" s="422"/>
      <c r="AQ369" s="423"/>
      <c r="AR369" s="423"/>
      <c r="AS369" s="417">
        <v>9.7821274700000002E-2</v>
      </c>
      <c r="AT369" s="418">
        <v>0.11824575277</v>
      </c>
      <c r="AU369" s="424"/>
    </row>
    <row r="370" spans="1:47" x14ac:dyDescent="0.2">
      <c r="A370" s="231">
        <v>1984</v>
      </c>
      <c r="B370" s="232">
        <v>6</v>
      </c>
      <c r="C370" s="417">
        <v>22.741235939999999</v>
      </c>
      <c r="D370" s="418">
        <v>35.948228811</v>
      </c>
      <c r="E370" s="419">
        <v>13.98482349984017</v>
      </c>
      <c r="F370" s="417">
        <v>2.0650008</v>
      </c>
      <c r="G370" s="418">
        <v>3.0958009335000001</v>
      </c>
      <c r="H370" s="419">
        <v>0.85549518194274099</v>
      </c>
      <c r="I370" s="417">
        <v>1.7145105899999999</v>
      </c>
      <c r="J370" s="418">
        <v>2.2180343594999998</v>
      </c>
      <c r="K370" s="419">
        <v>4.6925965278303892</v>
      </c>
      <c r="L370" s="420"/>
      <c r="M370" s="421"/>
      <c r="N370" s="419">
        <v>0.12468093519455996</v>
      </c>
      <c r="O370" s="417">
        <v>2.6577920000000001E-2</v>
      </c>
      <c r="P370" s="418">
        <v>6.5143784499999996E-2</v>
      </c>
      <c r="Q370" s="419">
        <v>3.5403980671338736E-2</v>
      </c>
      <c r="R370" s="422"/>
      <c r="S370" s="423"/>
      <c r="T370" s="419">
        <v>547.28281955062732</v>
      </c>
      <c r="U370" s="417">
        <v>4.1330745187436679E-2</v>
      </c>
      <c r="V370" s="418">
        <v>7.670664251941911E-2</v>
      </c>
      <c r="W370" s="419">
        <v>6.9734980940404798E-2</v>
      </c>
      <c r="X370" s="417">
        <v>3.4852183890577509E-2</v>
      </c>
      <c r="Y370" s="418">
        <v>4.2167364741641337E-2</v>
      </c>
      <c r="Z370" s="419">
        <v>3.0280887880012562E-2</v>
      </c>
      <c r="AA370" s="417">
        <v>8.1355934999999997E-3</v>
      </c>
      <c r="AB370" s="418">
        <v>1.8687164414999999E-2</v>
      </c>
      <c r="AC370" s="419">
        <v>5.8669539288676489E-3</v>
      </c>
      <c r="AD370" s="417">
        <v>6.2829200000000002E-4</v>
      </c>
      <c r="AE370" s="418">
        <v>3.1889360899999999E-3</v>
      </c>
      <c r="AF370" s="419">
        <v>5.3421363081416215E-4</v>
      </c>
      <c r="AG370" s="417">
        <v>6.6068317700000004E-2</v>
      </c>
      <c r="AH370" s="418">
        <v>8.4272843789999996E-2</v>
      </c>
      <c r="AI370" s="419">
        <v>4.3930834158286879E-2</v>
      </c>
      <c r="AJ370" s="417">
        <v>7.9863295000000001E-3</v>
      </c>
      <c r="AK370" s="418">
        <v>9.5166519699999997E-3</v>
      </c>
      <c r="AL370" s="419">
        <v>4.8263430924281219E-3</v>
      </c>
      <c r="AM370" s="417">
        <v>1.22904608E-2</v>
      </c>
      <c r="AN370" s="418">
        <v>5.1967546165000003E-2</v>
      </c>
      <c r="AO370" s="419">
        <v>9.1112810272889477E-3</v>
      </c>
      <c r="AP370" s="422"/>
      <c r="AQ370" s="423"/>
      <c r="AR370" s="423"/>
      <c r="AS370" s="417">
        <v>7.3078914999999994E-2</v>
      </c>
      <c r="AT370" s="418">
        <v>9.5444017734999997E-2</v>
      </c>
      <c r="AU370" s="424"/>
    </row>
    <row r="371" spans="1:47" x14ac:dyDescent="0.2">
      <c r="A371" s="231">
        <v>1984</v>
      </c>
      <c r="B371" s="232">
        <v>7</v>
      </c>
      <c r="C371" s="417">
        <v>24.872295080000001</v>
      </c>
      <c r="D371" s="418">
        <v>39.109537447999998</v>
      </c>
      <c r="E371" s="419">
        <v>28.22906392597152</v>
      </c>
      <c r="F371" s="417">
        <v>2.2312004700000001</v>
      </c>
      <c r="G371" s="418">
        <v>3.2926176615</v>
      </c>
      <c r="H371" s="419">
        <v>2.295841406061756</v>
      </c>
      <c r="I371" s="417">
        <v>1.83353531</v>
      </c>
      <c r="J371" s="418">
        <v>2.2119113404999999</v>
      </c>
      <c r="K371" s="419">
        <v>6.4039095048121757</v>
      </c>
      <c r="L371" s="420"/>
      <c r="M371" s="421"/>
      <c r="N371" s="419">
        <v>0.12471651670622193</v>
      </c>
      <c r="O371" s="417">
        <v>2.6474939999999999E-2</v>
      </c>
      <c r="P371" s="418">
        <v>6.4958332999999993E-2</v>
      </c>
      <c r="Q371" s="419">
        <v>3.8933266964064316E-2</v>
      </c>
      <c r="R371" s="422"/>
      <c r="S371" s="423"/>
      <c r="T371" s="419">
        <v>547.98039640594811</v>
      </c>
      <c r="U371" s="417">
        <v>4.1330745187436679E-2</v>
      </c>
      <c r="V371" s="418">
        <v>7.670664251941911E-2</v>
      </c>
      <c r="W371" s="419">
        <v>6.3125970768637268E-2</v>
      </c>
      <c r="X371" s="417">
        <v>3.4852183890577509E-2</v>
      </c>
      <c r="Y371" s="418">
        <v>4.2167364741641337E-2</v>
      </c>
      <c r="Z371" s="419">
        <v>3.0602317884515267E-2</v>
      </c>
      <c r="AA371" s="417">
        <v>9.1952253999999997E-3</v>
      </c>
      <c r="AB371" s="418">
        <v>2.0464888939999999E-2</v>
      </c>
      <c r="AC371" s="419">
        <v>1.566168631529272E-2</v>
      </c>
      <c r="AD371" s="417">
        <v>7.0779169999999995E-4</v>
      </c>
      <c r="AE371" s="418">
        <v>3.39524387E-3</v>
      </c>
      <c r="AF371" s="419">
        <v>1.4336403795807435E-3</v>
      </c>
      <c r="AG371" s="417">
        <v>7.3646064799999994E-2</v>
      </c>
      <c r="AH371" s="418">
        <v>9.1516634824999998E-2</v>
      </c>
      <c r="AI371" s="419">
        <v>0.11783810813881339</v>
      </c>
      <c r="AJ371" s="417">
        <v>9.2524002000000001E-3</v>
      </c>
      <c r="AK371" s="418">
        <v>1.0502725345E-2</v>
      </c>
      <c r="AL371" s="419">
        <v>1.2952768277716671E-2</v>
      </c>
      <c r="AM371" s="417">
        <v>1.36491923E-2</v>
      </c>
      <c r="AN371" s="418">
        <v>5.6419348525000003E-2</v>
      </c>
      <c r="AO371" s="419">
        <v>2.4467817123580975E-2</v>
      </c>
      <c r="AP371" s="422"/>
      <c r="AQ371" s="423"/>
      <c r="AR371" s="423"/>
      <c r="AS371" s="417">
        <v>7.75262226E-2</v>
      </c>
      <c r="AT371" s="418">
        <v>9.7874165425000006E-2</v>
      </c>
      <c r="AU371" s="424"/>
    </row>
    <row r="372" spans="1:47" x14ac:dyDescent="0.2">
      <c r="A372" s="231">
        <v>1984</v>
      </c>
      <c r="B372" s="232">
        <v>8</v>
      </c>
      <c r="C372" s="417">
        <v>26.87938445</v>
      </c>
      <c r="D372" s="418">
        <v>42.041836436499999</v>
      </c>
      <c r="E372" s="419">
        <v>26.265144263601389</v>
      </c>
      <c r="F372" s="417">
        <v>2.4209004200000002</v>
      </c>
      <c r="G372" s="418">
        <v>3.5091245954999999</v>
      </c>
      <c r="H372" s="419">
        <v>2.3535576335875072</v>
      </c>
      <c r="I372" s="417">
        <v>1.9481776799999999</v>
      </c>
      <c r="J372" s="418">
        <v>2.2078961590000001</v>
      </c>
      <c r="K372" s="419">
        <v>6.0016375916858342</v>
      </c>
      <c r="L372" s="420"/>
      <c r="M372" s="421"/>
      <c r="N372" s="419">
        <v>8.2665383152423874E-2</v>
      </c>
      <c r="O372" s="417">
        <v>2.6474939999999999E-2</v>
      </c>
      <c r="P372" s="418">
        <v>6.4907749000000001E-2</v>
      </c>
      <c r="Q372" s="419">
        <v>3.939066485844582E-2</v>
      </c>
      <c r="R372" s="422"/>
      <c r="S372" s="423"/>
      <c r="T372" s="419">
        <v>549.13853496078161</v>
      </c>
      <c r="U372" s="417">
        <v>4.1330745187436679E-2</v>
      </c>
      <c r="V372" s="418">
        <v>7.670664251941911E-2</v>
      </c>
      <c r="W372" s="419">
        <v>6.7158071098165906E-2</v>
      </c>
      <c r="X372" s="417">
        <v>3.4852183890577509E-2</v>
      </c>
      <c r="Y372" s="418">
        <v>4.2167364741641337E-2</v>
      </c>
      <c r="Z372" s="419">
        <v>3.8190201000672663E-2</v>
      </c>
      <c r="AA372" s="417">
        <v>1.01414572E-2</v>
      </c>
      <c r="AB372" s="418">
        <v>2.2149415214999999E-2</v>
      </c>
      <c r="AC372" s="419">
        <v>1.918262910431575E-2</v>
      </c>
      <c r="AD372" s="417">
        <v>7.8248260000000002E-4</v>
      </c>
      <c r="AE372" s="418">
        <v>3.5911342849999999E-3</v>
      </c>
      <c r="AF372" s="419">
        <v>1.4696511479531155E-3</v>
      </c>
      <c r="AG372" s="417">
        <v>8.0739217099999996E-2</v>
      </c>
      <c r="AH372" s="418">
        <v>9.8593545300000002E-2</v>
      </c>
      <c r="AI372" s="419">
        <v>0.10574363929720154</v>
      </c>
      <c r="AJ372" s="417">
        <v>1.0430755999999999E-2</v>
      </c>
      <c r="AK372" s="418">
        <v>1.1463496505E-2</v>
      </c>
      <c r="AL372" s="419">
        <v>1.3341612455634706E-2</v>
      </c>
      <c r="AM372" s="417">
        <v>1.4813266E-2</v>
      </c>
      <c r="AN372" s="418">
        <v>6.0613792950000002E-2</v>
      </c>
      <c r="AO372" s="419">
        <v>2.805729676871101E-2</v>
      </c>
      <c r="AP372" s="422"/>
      <c r="AQ372" s="423"/>
      <c r="AR372" s="423"/>
      <c r="AS372" s="417">
        <v>8.2976714800000004E-2</v>
      </c>
      <c r="AT372" s="418">
        <v>0.10137488979500001</v>
      </c>
      <c r="AU372" s="424"/>
    </row>
    <row r="373" spans="1:47" x14ac:dyDescent="0.2">
      <c r="A373" s="231">
        <v>1984</v>
      </c>
      <c r="B373" s="232">
        <v>9</v>
      </c>
      <c r="C373" s="417">
        <v>28.775148470000001</v>
      </c>
      <c r="D373" s="418">
        <v>44.796917507000003</v>
      </c>
      <c r="E373" s="419">
        <v>27.480681454861216</v>
      </c>
      <c r="F373" s="417">
        <v>2.6480896199999999</v>
      </c>
      <c r="G373" s="418">
        <v>3.7610658925</v>
      </c>
      <c r="H373" s="419">
        <v>2.3671370178209146</v>
      </c>
      <c r="I373" s="417">
        <v>2.0561981999999999</v>
      </c>
      <c r="J373" s="418">
        <v>2.2149791634999998</v>
      </c>
      <c r="K373" s="419">
        <v>6.0704946738081169</v>
      </c>
      <c r="L373" s="420"/>
      <c r="M373" s="421"/>
      <c r="N373" s="419">
        <v>8.2664957564360916E-2</v>
      </c>
      <c r="O373" s="417">
        <v>2.6490960000000001E-2</v>
      </c>
      <c r="P373" s="418">
        <v>6.4863641499999999E-2</v>
      </c>
      <c r="Q373" s="419">
        <v>4.3453339090181439E-2</v>
      </c>
      <c r="R373" s="422"/>
      <c r="S373" s="423"/>
      <c r="T373" s="419">
        <v>549.35412274492649</v>
      </c>
      <c r="U373" s="417">
        <v>4.1330745187436679E-2</v>
      </c>
      <c r="V373" s="418">
        <v>7.670664251941911E-2</v>
      </c>
      <c r="W373" s="419">
        <v>6.8169021698201465E-2</v>
      </c>
      <c r="X373" s="417">
        <v>3.4852183890577509E-2</v>
      </c>
      <c r="Y373" s="418">
        <v>4.2167364741641337E-2</v>
      </c>
      <c r="Z373" s="419">
        <v>3.8890397610185465E-2</v>
      </c>
      <c r="AA373" s="417">
        <v>1.1043497500000001E-2</v>
      </c>
      <c r="AB373" s="418">
        <v>2.3758739245E-2</v>
      </c>
      <c r="AC373" s="419">
        <v>1.925241423299779E-2</v>
      </c>
      <c r="AD373" s="417">
        <v>8.5367639999999996E-4</v>
      </c>
      <c r="AE373" s="418">
        <v>3.7776071749999998E-3</v>
      </c>
      <c r="AF373" s="419">
        <v>1.4781313998626173E-3</v>
      </c>
      <c r="AG373" s="417">
        <v>8.7880813399999994E-2</v>
      </c>
      <c r="AH373" s="418">
        <v>0.10567265993</v>
      </c>
      <c r="AI373" s="419">
        <v>0.10603959328423776</v>
      </c>
      <c r="AJ373" s="417">
        <v>1.15988334E-2</v>
      </c>
      <c r="AK373" s="418">
        <v>1.240699221E-2</v>
      </c>
      <c r="AL373" s="419">
        <v>1.3379485723185904E-2</v>
      </c>
      <c r="AM373" s="417">
        <v>1.5874822199999999E-2</v>
      </c>
      <c r="AN373" s="418">
        <v>6.4590684684999997E-2</v>
      </c>
      <c r="AO373" s="419">
        <v>2.8229287608428247E-2</v>
      </c>
      <c r="AP373" s="422"/>
      <c r="AQ373" s="423"/>
      <c r="AR373" s="423"/>
      <c r="AS373" s="417">
        <v>9.0021074000000006E-2</v>
      </c>
      <c r="AT373" s="418">
        <v>0.10628971169</v>
      </c>
      <c r="AU373" s="424"/>
    </row>
    <row r="374" spans="1:47" x14ac:dyDescent="0.2">
      <c r="A374" s="231">
        <v>1984</v>
      </c>
      <c r="B374" s="232">
        <v>10</v>
      </c>
      <c r="C374" s="417">
        <v>19.562512989999998</v>
      </c>
      <c r="D374" s="418">
        <v>39.204497662000001</v>
      </c>
      <c r="E374" s="419">
        <v>27.724895538468264</v>
      </c>
      <c r="F374" s="417">
        <v>1.90738535</v>
      </c>
      <c r="G374" s="418">
        <v>2.9972413315000002</v>
      </c>
      <c r="H374" s="419">
        <v>2.3828523102237074</v>
      </c>
      <c r="I374" s="417">
        <v>2.0978367699999998</v>
      </c>
      <c r="J374" s="418">
        <v>2.3096799190000001</v>
      </c>
      <c r="K374" s="419">
        <v>6.0855149109867357</v>
      </c>
      <c r="L374" s="420"/>
      <c r="M374" s="421"/>
      <c r="N374" s="419">
        <v>8.2672290981397556E-2</v>
      </c>
      <c r="O374" s="417">
        <v>2.6490960000000001E-2</v>
      </c>
      <c r="P374" s="418">
        <v>6.4828637999999994E-2</v>
      </c>
      <c r="Q374" s="419">
        <v>4.3582908322496894E-2</v>
      </c>
      <c r="R374" s="422"/>
      <c r="S374" s="423"/>
      <c r="T374" s="419">
        <v>549.32534020260789</v>
      </c>
      <c r="U374" s="417">
        <v>4.1330745187436679E-2</v>
      </c>
      <c r="V374" s="418">
        <v>7.670664251941911E-2</v>
      </c>
      <c r="W374" s="419">
        <v>6.9462368198275892E-2</v>
      </c>
      <c r="X374" s="417">
        <v>3.4852183890577509E-2</v>
      </c>
      <c r="Y374" s="418">
        <v>4.2167364741641337E-2</v>
      </c>
      <c r="Z374" s="419">
        <v>3.9680462695935115E-2</v>
      </c>
      <c r="AA374" s="417">
        <v>1.08001008E-2</v>
      </c>
      <c r="AB374" s="418">
        <v>2.2915405095000001E-2</v>
      </c>
      <c r="AC374" s="419">
        <v>1.934178247262159E-2</v>
      </c>
      <c r="AD374" s="417">
        <v>7.432456E-4</v>
      </c>
      <c r="AE374" s="418">
        <v>3.780868905E-3</v>
      </c>
      <c r="AF374" s="419">
        <v>1.4879471811727414E-3</v>
      </c>
      <c r="AG374" s="417">
        <v>8.2208564999999997E-2</v>
      </c>
      <c r="AH374" s="418">
        <v>9.7932013535000001E-2</v>
      </c>
      <c r="AI374" s="419">
        <v>0.10644789335834569</v>
      </c>
      <c r="AJ374" s="417">
        <v>1.07013499E-2</v>
      </c>
      <c r="AK374" s="418">
        <v>1.2395321605000001E-2</v>
      </c>
      <c r="AL374" s="419">
        <v>1.3431501074469328E-2</v>
      </c>
      <c r="AM374" s="417">
        <v>1.6197035299999999E-2</v>
      </c>
      <c r="AN374" s="418">
        <v>6.2477812270000002E-2</v>
      </c>
      <c r="AO374" s="419">
        <v>2.8426238207817565E-2</v>
      </c>
      <c r="AP374" s="422"/>
      <c r="AQ374" s="423"/>
      <c r="AR374" s="423"/>
      <c r="AS374" s="417">
        <v>7.1397754300000005E-2</v>
      </c>
      <c r="AT374" s="418">
        <v>9.2271710110000002E-2</v>
      </c>
      <c r="AU374" s="424"/>
    </row>
    <row r="375" spans="1:47" x14ac:dyDescent="0.2">
      <c r="A375" s="231">
        <v>1984</v>
      </c>
      <c r="B375" s="232">
        <v>11</v>
      </c>
      <c r="C375" s="417">
        <v>20.619492300000001</v>
      </c>
      <c r="D375" s="418">
        <v>41.246235457499999</v>
      </c>
      <c r="E375" s="419">
        <v>27.952728932913878</v>
      </c>
      <c r="F375" s="417">
        <v>2.1463401499999999</v>
      </c>
      <c r="G375" s="418">
        <v>3.2792008044999998</v>
      </c>
      <c r="H375" s="419">
        <v>2.3998511058312486</v>
      </c>
      <c r="I375" s="417">
        <v>2.1992853600000002</v>
      </c>
      <c r="J375" s="418">
        <v>2.335807607</v>
      </c>
      <c r="K375" s="419">
        <v>6.1044013675832449</v>
      </c>
      <c r="L375" s="420"/>
      <c r="M375" s="421"/>
      <c r="N375" s="419">
        <v>8.2723497245967142E-2</v>
      </c>
      <c r="O375" s="417">
        <v>2.6474939999999999E-2</v>
      </c>
      <c r="P375" s="418">
        <v>6.4828637999999994E-2</v>
      </c>
      <c r="Q375" s="419">
        <v>5.1877047629189835E-2</v>
      </c>
      <c r="R375" s="422"/>
      <c r="S375" s="423"/>
      <c r="T375" s="419">
        <v>550.42107463418881</v>
      </c>
      <c r="U375" s="417">
        <v>4.1330745187436679E-2</v>
      </c>
      <c r="V375" s="418">
        <v>7.670664251941911E-2</v>
      </c>
      <c r="W375" s="419">
        <v>7.0469285362595155E-2</v>
      </c>
      <c r="X375" s="417">
        <v>3.4852183890577509E-2</v>
      </c>
      <c r="Y375" s="418">
        <v>4.2167364741641337E-2</v>
      </c>
      <c r="Z375" s="419">
        <v>4.0499575889673026E-2</v>
      </c>
      <c r="AA375" s="417">
        <v>1.1559146100000001E-2</v>
      </c>
      <c r="AB375" s="418">
        <v>2.4240458480000001E-2</v>
      </c>
      <c r="AC375" s="419">
        <v>1.9441048112363926E-2</v>
      </c>
      <c r="AD375" s="417">
        <v>7.9820870000000003E-4</v>
      </c>
      <c r="AE375" s="418">
        <v>3.9389811350000001E-3</v>
      </c>
      <c r="AF375" s="419">
        <v>1.4985624117075931E-3</v>
      </c>
      <c r="AG375" s="417">
        <v>8.8903306700000004E-2</v>
      </c>
      <c r="AH375" s="418">
        <v>0.10456908259</v>
      </c>
      <c r="AI375" s="419">
        <v>0.10690938211803611</v>
      </c>
      <c r="AJ375" s="417">
        <v>1.1750352E-2</v>
      </c>
      <c r="AK375" s="418">
        <v>1.3238702385E-2</v>
      </c>
      <c r="AL375" s="419">
        <v>1.349030037441349E-2</v>
      </c>
      <c r="AM375" s="417">
        <v>1.7019942900000001E-2</v>
      </c>
      <c r="AN375" s="418">
        <v>6.5697282900000001E-2</v>
      </c>
      <c r="AO375" s="419">
        <v>2.8638435132593915E-2</v>
      </c>
      <c r="AP375" s="422"/>
      <c r="AQ375" s="423"/>
      <c r="AR375" s="423"/>
      <c r="AS375" s="417">
        <v>8.3159029600000003E-2</v>
      </c>
      <c r="AT375" s="418">
        <v>0.103129510115</v>
      </c>
      <c r="AU375" s="424"/>
    </row>
    <row r="376" spans="1:47" x14ac:dyDescent="0.2">
      <c r="A376" s="231">
        <v>1984</v>
      </c>
      <c r="B376" s="232">
        <v>12</v>
      </c>
      <c r="C376" s="417">
        <v>21.50793835</v>
      </c>
      <c r="D376" s="418">
        <v>42.946630087000003</v>
      </c>
      <c r="E376" s="419">
        <v>39.033795586210658</v>
      </c>
      <c r="F376" s="417">
        <v>2.40369571</v>
      </c>
      <c r="G376" s="418">
        <v>3.5698632254999998</v>
      </c>
      <c r="H376" s="419">
        <v>3.08047269439257</v>
      </c>
      <c r="I376" s="417">
        <v>2.27380805</v>
      </c>
      <c r="J376" s="418">
        <v>2.3376860575</v>
      </c>
      <c r="K376" s="419">
        <v>6.8974528610569648</v>
      </c>
      <c r="L376" s="420"/>
      <c r="M376" s="421"/>
      <c r="N376" s="419">
        <v>8.5371932407319065E-2</v>
      </c>
      <c r="O376" s="417">
        <v>2.6474939999999999E-2</v>
      </c>
      <c r="P376" s="418">
        <v>6.4828637999999994E-2</v>
      </c>
      <c r="Q376" s="419">
        <v>6.0533016334808246E-2</v>
      </c>
      <c r="R376" s="422"/>
      <c r="S376" s="423"/>
      <c r="T376" s="419">
        <v>551.17145179486249</v>
      </c>
      <c r="U376" s="417">
        <v>4.1330745187436679E-2</v>
      </c>
      <c r="V376" s="418">
        <v>7.670664251941911E-2</v>
      </c>
      <c r="W376" s="419">
        <v>0.10532859784717585</v>
      </c>
      <c r="X376" s="417">
        <v>3.4852183890577509E-2</v>
      </c>
      <c r="Y376" s="418">
        <v>4.2167364741641337E-2</v>
      </c>
      <c r="Z376" s="419">
        <v>7.2817382532953473E-2</v>
      </c>
      <c r="AA376" s="417">
        <v>1.22374743E-2</v>
      </c>
      <c r="AB376" s="418">
        <v>2.5409372690000001E-2</v>
      </c>
      <c r="AC376" s="419">
        <v>2.4960915291049282E-2</v>
      </c>
      <c r="AD376" s="417">
        <v>8.4909229999999996E-4</v>
      </c>
      <c r="AE376" s="418">
        <v>4.070463935E-3</v>
      </c>
      <c r="AF376" s="419">
        <v>1.9235640099417039E-3</v>
      </c>
      <c r="AG376" s="417">
        <v>9.5321128800000002E-2</v>
      </c>
      <c r="AH376" s="418">
        <v>0.11083175171</v>
      </c>
      <c r="AI376" s="419">
        <v>0.13644728670547024</v>
      </c>
      <c r="AJ376" s="417">
        <v>1.27468637E-2</v>
      </c>
      <c r="AK376" s="418">
        <v>1.40117578E-2</v>
      </c>
      <c r="AL376" s="419">
        <v>1.7229818386699562E-2</v>
      </c>
      <c r="AM376" s="417">
        <v>1.7692392500000001E-2</v>
      </c>
      <c r="AN376" s="418">
        <v>6.8477525930000005E-2</v>
      </c>
      <c r="AO376" s="419">
        <v>3.6730292298814533E-2</v>
      </c>
      <c r="AP376" s="422"/>
      <c r="AQ376" s="423"/>
      <c r="AR376" s="423"/>
      <c r="AS376" s="417">
        <v>9.6455781300000001E-2</v>
      </c>
      <c r="AT376" s="418">
        <v>0.115123061125</v>
      </c>
      <c r="AU376" s="424"/>
    </row>
    <row r="377" spans="1:47" x14ac:dyDescent="0.2">
      <c r="A377" s="231">
        <v>1984</v>
      </c>
      <c r="B377" s="232">
        <v>13</v>
      </c>
      <c r="C377" s="417">
        <v>22.34316329</v>
      </c>
      <c r="D377" s="418">
        <v>45.129452539500001</v>
      </c>
      <c r="E377" s="419">
        <v>39.729378002838303</v>
      </c>
      <c r="F377" s="417">
        <v>2.68933183</v>
      </c>
      <c r="G377" s="418">
        <v>3.9362212704999999</v>
      </c>
      <c r="H377" s="419">
        <v>3.1050031895326433</v>
      </c>
      <c r="I377" s="417">
        <v>2.3513064799999999</v>
      </c>
      <c r="J377" s="418">
        <v>2.3419111789999998</v>
      </c>
      <c r="K377" s="419">
        <v>6.9237489443905265</v>
      </c>
      <c r="L377" s="420"/>
      <c r="M377" s="421"/>
      <c r="N377" s="419">
        <v>8.2425245123516427E-2</v>
      </c>
      <c r="O377" s="417">
        <v>2.6474939999999999E-2</v>
      </c>
      <c r="P377" s="418">
        <v>6.4828637999999994E-2</v>
      </c>
      <c r="Q377" s="419">
        <v>6.1157078189285709E-2</v>
      </c>
      <c r="R377" s="422"/>
      <c r="S377" s="423"/>
      <c r="T377" s="419">
        <v>552.31836012221902</v>
      </c>
      <c r="U377" s="417">
        <v>4.1330745187436679E-2</v>
      </c>
      <c r="V377" s="418">
        <v>7.670664251941911E-2</v>
      </c>
      <c r="W377" s="419">
        <v>0.10688555103416357</v>
      </c>
      <c r="X377" s="417">
        <v>3.4852183890577509E-2</v>
      </c>
      <c r="Y377" s="418">
        <v>4.2167364741641337E-2</v>
      </c>
      <c r="Z377" s="419">
        <v>7.5432250059359218E-2</v>
      </c>
      <c r="AA377" s="417">
        <v>1.29078691E-2</v>
      </c>
      <c r="AB377" s="418">
        <v>2.6678175455000001E-2</v>
      </c>
      <c r="AC377" s="419">
        <v>2.5411865936776131E-2</v>
      </c>
      <c r="AD377" s="417">
        <v>8.9934749999999995E-4</v>
      </c>
      <c r="AE377" s="418">
        <v>4.2035725099999997E-3</v>
      </c>
      <c r="AF377" s="419">
        <v>1.9389075166834989E-3</v>
      </c>
      <c r="AG377" s="417">
        <v>0.1019032544</v>
      </c>
      <c r="AH377" s="418">
        <v>0.117703299515</v>
      </c>
      <c r="AI377" s="419">
        <v>0.13501590499022351</v>
      </c>
      <c r="AJ377" s="417">
        <v>1.37597781E-2</v>
      </c>
      <c r="AK377" s="418">
        <v>1.4847549355E-2</v>
      </c>
      <c r="AL377" s="419">
        <v>1.7554171722686824E-2</v>
      </c>
      <c r="AM377" s="417">
        <v>1.8325114199999999E-2</v>
      </c>
      <c r="AN377" s="418">
        <v>7.1457375175000004E-2</v>
      </c>
      <c r="AO377" s="419">
        <v>3.760103706313523E-2</v>
      </c>
      <c r="AP377" s="422"/>
      <c r="AQ377" s="423"/>
      <c r="AR377" s="423"/>
      <c r="AS377" s="417">
        <v>0.1112947048</v>
      </c>
      <c r="AT377" s="418">
        <v>0.12868666568000001</v>
      </c>
      <c r="AU377" s="424"/>
    </row>
    <row r="378" spans="1:47" x14ac:dyDescent="0.2">
      <c r="A378" s="231">
        <v>1984</v>
      </c>
      <c r="B378" s="232">
        <v>14</v>
      </c>
      <c r="C378" s="417">
        <v>23.216359019999999</v>
      </c>
      <c r="D378" s="418">
        <v>47.254079333</v>
      </c>
      <c r="E378" s="419">
        <v>40.940823567329943</v>
      </c>
      <c r="F378" s="417">
        <v>2.98833883</v>
      </c>
      <c r="G378" s="418">
        <v>4.2622093420000002</v>
      </c>
      <c r="H378" s="419">
        <v>3.1820425917511175</v>
      </c>
      <c r="I378" s="417">
        <v>2.4445983</v>
      </c>
      <c r="J378" s="418">
        <v>2.3698632315000001</v>
      </c>
      <c r="K378" s="419">
        <v>7.0101318175597838</v>
      </c>
      <c r="L378" s="420"/>
      <c r="M378" s="421"/>
      <c r="N378" s="419">
        <v>8.2706459828174692E-2</v>
      </c>
      <c r="O378" s="417">
        <v>2.6474939999999999E-2</v>
      </c>
      <c r="P378" s="418">
        <v>6.4828637999999994E-2</v>
      </c>
      <c r="Q378" s="419">
        <v>6.2177929140107176E-2</v>
      </c>
      <c r="R378" s="422"/>
      <c r="S378" s="423"/>
      <c r="T378" s="419">
        <v>553.26678686975117</v>
      </c>
      <c r="U378" s="417">
        <v>4.1330745187436679E-2</v>
      </c>
      <c r="V378" s="418">
        <v>7.670664251941911E-2</v>
      </c>
      <c r="W378" s="419">
        <v>0.11047711730299797</v>
      </c>
      <c r="X378" s="417">
        <v>3.4852183890577509E-2</v>
      </c>
      <c r="Y378" s="418">
        <v>4.2167364741641337E-2</v>
      </c>
      <c r="Z378" s="419">
        <v>7.9143237945282205E-2</v>
      </c>
      <c r="AA378" s="417">
        <v>1.3606650600000001E-2</v>
      </c>
      <c r="AB378" s="418">
        <v>2.7893075775000001E-2</v>
      </c>
      <c r="AC378" s="419">
        <v>2.5997907001933825E-2</v>
      </c>
      <c r="AD378" s="417">
        <v>9.5196989999999997E-4</v>
      </c>
      <c r="AE378" s="418">
        <v>4.342336005E-3</v>
      </c>
      <c r="AF378" s="419">
        <v>1.987008194988957E-3</v>
      </c>
      <c r="AG378" s="417">
        <v>0.1088044261</v>
      </c>
      <c r="AH378" s="418">
        <v>0.12442669113</v>
      </c>
      <c r="AI378" s="419">
        <v>0.13802215051093192</v>
      </c>
      <c r="AJ378" s="417">
        <v>1.4828471100000001E-2</v>
      </c>
      <c r="AK378" s="418">
        <v>1.5668699104999999E-2</v>
      </c>
      <c r="AL378" s="419">
        <v>1.7942607205883903E-2</v>
      </c>
      <c r="AM378" s="417">
        <v>1.89713278E-2</v>
      </c>
      <c r="AN378" s="418">
        <v>7.4336073840000003E-2</v>
      </c>
      <c r="AO378" s="419">
        <v>3.8536324777292859E-2</v>
      </c>
      <c r="AP378" s="422"/>
      <c r="AQ378" s="423"/>
      <c r="AR378" s="423"/>
      <c r="AS378" s="417">
        <v>0.1274385442</v>
      </c>
      <c r="AT378" s="418">
        <v>0.14314709549499999</v>
      </c>
      <c r="AU378" s="424"/>
    </row>
    <row r="379" spans="1:47" x14ac:dyDescent="0.2">
      <c r="A379" s="231">
        <v>1984</v>
      </c>
      <c r="B379" s="232">
        <v>15</v>
      </c>
      <c r="C379" s="417">
        <v>24.050964010000001</v>
      </c>
      <c r="D379" s="418">
        <v>49.361924064</v>
      </c>
      <c r="E379" s="419">
        <v>41.375240975243955</v>
      </c>
      <c r="F379" s="417">
        <v>3.2197926099999998</v>
      </c>
      <c r="G379" s="418">
        <v>4.5249730750000001</v>
      </c>
      <c r="H379" s="419">
        <v>3.2093680228876069</v>
      </c>
      <c r="I379" s="417">
        <v>2.5378499799999998</v>
      </c>
      <c r="J379" s="418">
        <v>2.3999755789999999</v>
      </c>
      <c r="K379" s="419">
        <v>7.0432101585338573</v>
      </c>
      <c r="L379" s="420"/>
      <c r="M379" s="421"/>
      <c r="N379" s="419">
        <v>8.2830652504749885E-2</v>
      </c>
      <c r="O379" s="417">
        <v>2.6474939999999999E-2</v>
      </c>
      <c r="P379" s="418">
        <v>6.4828637999999994E-2</v>
      </c>
      <c r="Q379" s="419">
        <v>6.2543530249513993E-2</v>
      </c>
      <c r="R379" s="422"/>
      <c r="S379" s="423"/>
      <c r="T379" s="419">
        <v>554.74580754089345</v>
      </c>
      <c r="U379" s="417">
        <v>4.1330745187436679E-2</v>
      </c>
      <c r="V379" s="418">
        <v>7.670664251941911E-2</v>
      </c>
      <c r="W379" s="419">
        <v>0.11155784303840544</v>
      </c>
      <c r="X379" s="417">
        <v>3.4852183890577509E-2</v>
      </c>
      <c r="Y379" s="418">
        <v>4.2167364741641337E-2</v>
      </c>
      <c r="Z379" s="419">
        <v>8.0427330902995489E-2</v>
      </c>
      <c r="AA379" s="417">
        <v>1.4289477700000001E-2</v>
      </c>
      <c r="AB379" s="418">
        <v>2.9095992979999999E-2</v>
      </c>
      <c r="AC379" s="419">
        <v>2.6171010974330219E-2</v>
      </c>
      <c r="AD379" s="417">
        <v>1.0044912E-3</v>
      </c>
      <c r="AE379" s="418">
        <v>4.4765940700000001E-3</v>
      </c>
      <c r="AF379" s="419">
        <v>2.004072223254993E-3</v>
      </c>
      <c r="AG379" s="417">
        <v>0.1148636668</v>
      </c>
      <c r="AH379" s="418">
        <v>0.13044412053000001</v>
      </c>
      <c r="AI379" s="419">
        <v>0.13889766192887326</v>
      </c>
      <c r="AJ379" s="417">
        <v>1.59039903E-2</v>
      </c>
      <c r="AK379" s="418">
        <v>1.6491720710000001E-2</v>
      </c>
      <c r="AL379" s="419">
        <v>1.8052964928145392E-2</v>
      </c>
      <c r="AM379" s="417">
        <v>1.95713065E-2</v>
      </c>
      <c r="AN379" s="418">
        <v>7.7161721454999999E-2</v>
      </c>
      <c r="AO379" s="419">
        <v>3.887258812075229E-2</v>
      </c>
      <c r="AP379" s="422"/>
      <c r="AQ379" s="423"/>
      <c r="AR379" s="423"/>
      <c r="AS379" s="417">
        <v>0.1403922235</v>
      </c>
      <c r="AT379" s="418">
        <v>0.15484859811000001</v>
      </c>
      <c r="AU379" s="424"/>
    </row>
    <row r="380" spans="1:47" x14ac:dyDescent="0.2">
      <c r="A380" s="231">
        <v>1984</v>
      </c>
      <c r="B380" s="232">
        <v>16</v>
      </c>
      <c r="C380" s="417">
        <v>25.114334360000001</v>
      </c>
      <c r="D380" s="418">
        <v>51.787069110499999</v>
      </c>
      <c r="E380" s="419">
        <v>42.286681631780098</v>
      </c>
      <c r="F380" s="417">
        <v>3.5216360299999998</v>
      </c>
      <c r="G380" s="418">
        <v>4.8589903024999996</v>
      </c>
      <c r="H380" s="419">
        <v>3.2689241670463738</v>
      </c>
      <c r="I380" s="417">
        <v>2.6290852999999998</v>
      </c>
      <c r="J380" s="418">
        <v>2.4318407639999999</v>
      </c>
      <c r="K380" s="419">
        <v>7.1109754328383197</v>
      </c>
      <c r="L380" s="420"/>
      <c r="M380" s="421"/>
      <c r="N380" s="419">
        <v>8.3235254186853139E-2</v>
      </c>
      <c r="O380" s="417">
        <v>2.6474939999999999E-2</v>
      </c>
      <c r="P380" s="418">
        <v>6.4828637999999994E-2</v>
      </c>
      <c r="Q380" s="419">
        <v>8.1646709584809365E-2</v>
      </c>
      <c r="R380" s="422"/>
      <c r="S380" s="423"/>
      <c r="T380" s="419">
        <v>556.30060861720642</v>
      </c>
      <c r="U380" s="417">
        <v>4.1330745187436679E-2</v>
      </c>
      <c r="V380" s="418">
        <v>7.670664251941911E-2</v>
      </c>
      <c r="W380" s="419">
        <v>0.11102538353527559</v>
      </c>
      <c r="X380" s="417">
        <v>3.4852183890577509E-2</v>
      </c>
      <c r="Y380" s="418">
        <v>4.2167364741641337E-2</v>
      </c>
      <c r="Z380" s="419">
        <v>8.3042375324300949E-2</v>
      </c>
      <c r="AA380" s="417">
        <v>1.50771689E-2</v>
      </c>
      <c r="AB380" s="418">
        <v>3.0539261185E-2</v>
      </c>
      <c r="AC380" s="419">
        <v>2.6497113047359563E-2</v>
      </c>
      <c r="AD380" s="417">
        <v>1.0638771E-3</v>
      </c>
      <c r="AE380" s="418">
        <v>4.6223715699999996E-3</v>
      </c>
      <c r="AF380" s="419">
        <v>2.0412785501074029E-3</v>
      </c>
      <c r="AG380" s="417">
        <v>0.1222290809</v>
      </c>
      <c r="AH380" s="418">
        <v>0.13801248228999999</v>
      </c>
      <c r="AI380" s="419">
        <v>0.14119143789694902</v>
      </c>
      <c r="AJ380" s="417">
        <v>1.71197589E-2</v>
      </c>
      <c r="AK380" s="418">
        <v>1.7455821220000001E-2</v>
      </c>
      <c r="AL380" s="419">
        <v>1.8374851542231188E-2</v>
      </c>
      <c r="AM380" s="417">
        <v>2.0287794800000002E-2</v>
      </c>
      <c r="AN380" s="418">
        <v>8.0514944369999994E-2</v>
      </c>
      <c r="AO380" s="419">
        <v>3.9574278726787482E-2</v>
      </c>
      <c r="AP380" s="422"/>
      <c r="AQ380" s="423"/>
      <c r="AR380" s="423"/>
      <c r="AS380" s="417">
        <v>0.15730072040000001</v>
      </c>
      <c r="AT380" s="418">
        <v>0.17048154804000001</v>
      </c>
      <c r="AU380" s="424"/>
    </row>
    <row r="381" spans="1:47" x14ac:dyDescent="0.2">
      <c r="A381" s="231">
        <v>1984</v>
      </c>
      <c r="B381" s="232">
        <v>17</v>
      </c>
      <c r="C381" s="417">
        <v>26.000042329999999</v>
      </c>
      <c r="D381" s="418">
        <v>53.925123323000001</v>
      </c>
      <c r="E381" s="419">
        <v>42.560657547804169</v>
      </c>
      <c r="F381" s="417">
        <v>3.80665882</v>
      </c>
      <c r="G381" s="418">
        <v>5.1727933229999996</v>
      </c>
      <c r="H381" s="419">
        <v>3.1639027947047698</v>
      </c>
      <c r="I381" s="417">
        <v>2.6983570800000001</v>
      </c>
      <c r="J381" s="418">
        <v>2.463979718</v>
      </c>
      <c r="K381" s="419">
        <v>6.9052415278209711</v>
      </c>
      <c r="L381" s="420"/>
      <c r="M381" s="421"/>
      <c r="N381" s="419">
        <v>5.7195377180079859E-2</v>
      </c>
      <c r="O381" s="417">
        <v>2.4689780000000001E-2</v>
      </c>
      <c r="P381" s="418">
        <v>6.2986963000000007E-2</v>
      </c>
      <c r="Q381" s="419">
        <v>8.1370678303050573E-2</v>
      </c>
      <c r="R381" s="422"/>
      <c r="S381" s="423"/>
      <c r="T381" s="419">
        <v>557.93892228810955</v>
      </c>
      <c r="U381" s="417">
        <v>4.1330745187436679E-2</v>
      </c>
      <c r="V381" s="418">
        <v>7.670664251941911E-2</v>
      </c>
      <c r="W381" s="419">
        <v>0.10905065917209497</v>
      </c>
      <c r="X381" s="417">
        <v>3.4852183890577509E-2</v>
      </c>
      <c r="Y381" s="418">
        <v>4.2167364741641337E-2</v>
      </c>
      <c r="Z381" s="419">
        <v>8.5647299852910266E-2</v>
      </c>
      <c r="AA381" s="417">
        <v>1.5864360000000001E-2</v>
      </c>
      <c r="AB381" s="418">
        <v>3.1962509945000002E-2</v>
      </c>
      <c r="AC381" s="419">
        <v>2.5684289976885901E-2</v>
      </c>
      <c r="AD381" s="417">
        <v>1.1249971E-3</v>
      </c>
      <c r="AE381" s="418">
        <v>4.7450611300000004E-3</v>
      </c>
      <c r="AF381" s="419">
        <v>1.9757088884219372E-3</v>
      </c>
      <c r="AG381" s="417">
        <v>0.12943326869999999</v>
      </c>
      <c r="AH381" s="418">
        <v>0.14543680002500001</v>
      </c>
      <c r="AI381" s="419">
        <v>0.13619832611893254</v>
      </c>
      <c r="AJ381" s="417">
        <v>1.8360731799999998E-2</v>
      </c>
      <c r="AK381" s="418">
        <v>1.8413909690000001E-2</v>
      </c>
      <c r="AL381" s="419">
        <v>1.8614785038873722E-2</v>
      </c>
      <c r="AM381" s="417">
        <v>2.09785288E-2</v>
      </c>
      <c r="AN381" s="418">
        <v>8.3723572024999998E-2</v>
      </c>
      <c r="AO381" s="419">
        <v>3.9424018701407861E-2</v>
      </c>
      <c r="AP381" s="422"/>
      <c r="AQ381" s="423"/>
      <c r="AR381" s="423"/>
      <c r="AS381" s="417">
        <v>0.17395908830000001</v>
      </c>
      <c r="AT381" s="418">
        <v>0.18614951976499999</v>
      </c>
      <c r="AU381" s="424"/>
    </row>
    <row r="382" spans="1:47" x14ac:dyDescent="0.2">
      <c r="A382" s="231">
        <v>1984</v>
      </c>
      <c r="B382" s="232">
        <v>18</v>
      </c>
      <c r="C382" s="417">
        <v>27.046805259999999</v>
      </c>
      <c r="D382" s="418">
        <v>56.448825173499998</v>
      </c>
      <c r="E382" s="419">
        <v>42.927240526528784</v>
      </c>
      <c r="F382" s="417">
        <v>4.0796547099999998</v>
      </c>
      <c r="G382" s="418">
        <v>5.4924907855000002</v>
      </c>
      <c r="H382" s="419">
        <v>3.0623884369549805</v>
      </c>
      <c r="I382" s="417">
        <v>2.7847309999999998</v>
      </c>
      <c r="J382" s="418">
        <v>2.5002300059999998</v>
      </c>
      <c r="K382" s="419">
        <v>6.6994153556145291</v>
      </c>
      <c r="L382" s="420"/>
      <c r="M382" s="421"/>
      <c r="N382" s="419">
        <v>3.0729444607614745E-2</v>
      </c>
      <c r="O382" s="417">
        <v>2.4605789999999999E-2</v>
      </c>
      <c r="P382" s="418">
        <v>6.2913047E-2</v>
      </c>
      <c r="Q382" s="419">
        <v>8.1252943793285029E-2</v>
      </c>
      <c r="R382" s="422"/>
      <c r="S382" s="423"/>
      <c r="T382" s="419">
        <v>559.63793172461999</v>
      </c>
      <c r="U382" s="417">
        <v>4.1330745187436679E-2</v>
      </c>
      <c r="V382" s="418">
        <v>7.670664251941911E-2</v>
      </c>
      <c r="W382" s="419">
        <v>0.10762574036532499</v>
      </c>
      <c r="X382" s="417">
        <v>3.4852183890577509E-2</v>
      </c>
      <c r="Y382" s="418">
        <v>4.2167364741641337E-2</v>
      </c>
      <c r="Z382" s="419">
        <v>8.8776176476497257E-2</v>
      </c>
      <c r="AA382" s="417">
        <v>1.6674494200000001E-2</v>
      </c>
      <c r="AB382" s="418">
        <v>3.354753848E-2</v>
      </c>
      <c r="AC382" s="419">
        <v>2.4866421640145377E-2</v>
      </c>
      <c r="AD382" s="417">
        <v>1.187282E-3</v>
      </c>
      <c r="AE382" s="418">
        <v>4.8930149899999997E-3</v>
      </c>
      <c r="AF382" s="419">
        <v>1.9122874095560819E-3</v>
      </c>
      <c r="AG382" s="417">
        <v>0.13657273040000001</v>
      </c>
      <c r="AH382" s="418">
        <v>0.15331588455</v>
      </c>
      <c r="AI382" s="419">
        <v>0.1316575202270055</v>
      </c>
      <c r="AJ382" s="417">
        <v>1.9652773700000001E-2</v>
      </c>
      <c r="AK382" s="418">
        <v>1.9476078535E-2</v>
      </c>
      <c r="AL382" s="419">
        <v>1.8890856207205667E-2</v>
      </c>
      <c r="AM382" s="417">
        <v>2.16722146E-2</v>
      </c>
      <c r="AN382" s="418">
        <v>8.7349775434999999E-2</v>
      </c>
      <c r="AO382" s="419">
        <v>3.9101039357634128E-2</v>
      </c>
      <c r="AP382" s="422"/>
      <c r="AQ382" s="423"/>
      <c r="AR382" s="423"/>
      <c r="AS382" s="417">
        <v>0.19008982390000001</v>
      </c>
      <c r="AT382" s="418">
        <v>0.20191538243500001</v>
      </c>
      <c r="AU382" s="424"/>
    </row>
    <row r="383" spans="1:47" x14ac:dyDescent="0.2">
      <c r="A383" s="231">
        <v>1984</v>
      </c>
      <c r="B383" s="232">
        <v>19</v>
      </c>
      <c r="C383" s="417">
        <v>27.982441690000002</v>
      </c>
      <c r="D383" s="418">
        <v>58.901752740500001</v>
      </c>
      <c r="E383" s="419">
        <v>43.674412229344718</v>
      </c>
      <c r="F383" s="417">
        <v>4.3315634599999999</v>
      </c>
      <c r="G383" s="418">
        <v>5.8021140630000003</v>
      </c>
      <c r="H383" s="419">
        <v>3.0707550999396194</v>
      </c>
      <c r="I383" s="417">
        <v>2.85696679</v>
      </c>
      <c r="J383" s="418">
        <v>2.5375965804999998</v>
      </c>
      <c r="K383" s="419">
        <v>6.7371473390815027</v>
      </c>
      <c r="L383" s="420"/>
      <c r="M383" s="421"/>
      <c r="N383" s="419">
        <v>2.6096424545775317E-2</v>
      </c>
      <c r="O383" s="417">
        <v>2.3728829999999999E-2</v>
      </c>
      <c r="P383" s="418">
        <v>6.1992604E-2</v>
      </c>
      <c r="Q383" s="419">
        <v>8.225906449308458E-2</v>
      </c>
      <c r="R383" s="422"/>
      <c r="S383" s="423"/>
      <c r="T383" s="419">
        <v>561.1433054733177</v>
      </c>
      <c r="U383" s="417">
        <v>4.1330745187436679E-2</v>
      </c>
      <c r="V383" s="418">
        <v>7.670664251941911E-2</v>
      </c>
      <c r="W383" s="419">
        <v>0.10871938507935862</v>
      </c>
      <c r="X383" s="417">
        <v>3.4852183890577509E-2</v>
      </c>
      <c r="Y383" s="418">
        <v>4.2167364741641337E-2</v>
      </c>
      <c r="Z383" s="419">
        <v>9.221275872387022E-2</v>
      </c>
      <c r="AA383" s="417">
        <v>1.7496457199999999E-2</v>
      </c>
      <c r="AB383" s="418">
        <v>3.5193162724999998E-2</v>
      </c>
      <c r="AC383" s="419">
        <v>2.6369876331625578E-2</v>
      </c>
      <c r="AD383" s="417">
        <v>1.2502463000000001E-3</v>
      </c>
      <c r="AE383" s="418">
        <v>5.0315252200000002E-3</v>
      </c>
      <c r="AF383" s="419">
        <v>1.9175308822378064E-3</v>
      </c>
      <c r="AG383" s="417">
        <v>0.14355456129999999</v>
      </c>
      <c r="AH383" s="418">
        <v>0.16131548264500001</v>
      </c>
      <c r="AI383" s="419">
        <v>0.1297125115158197</v>
      </c>
      <c r="AJ383" s="417">
        <v>2.0981353300000002E-2</v>
      </c>
      <c r="AK383" s="418">
        <v>2.057919569E-2</v>
      </c>
      <c r="AL383" s="419">
        <v>1.8702377272732149E-2</v>
      </c>
      <c r="AM383" s="417">
        <v>2.23552968E-2</v>
      </c>
      <c r="AN383" s="418">
        <v>9.1053563404999996E-2</v>
      </c>
      <c r="AO383" s="419">
        <v>3.9483280209520882E-2</v>
      </c>
      <c r="AP383" s="422"/>
      <c r="AQ383" s="423"/>
      <c r="AR383" s="423"/>
      <c r="AS383" s="417">
        <v>0.2054609483</v>
      </c>
      <c r="AT383" s="418">
        <v>0.21758376286</v>
      </c>
      <c r="AU383" s="424"/>
    </row>
    <row r="384" spans="1:47" x14ac:dyDescent="0.2">
      <c r="A384" s="231">
        <v>1984</v>
      </c>
      <c r="B384" s="232">
        <v>20</v>
      </c>
      <c r="C384" s="417">
        <v>28.94859898</v>
      </c>
      <c r="D384" s="418">
        <v>61.494475909000002</v>
      </c>
      <c r="E384" s="419">
        <v>44.34714483881833</v>
      </c>
      <c r="F384" s="417">
        <v>4.5675198699999999</v>
      </c>
      <c r="G384" s="418">
        <v>6.112463644</v>
      </c>
      <c r="H384" s="419">
        <v>3.0616560566421915</v>
      </c>
      <c r="I384" s="417">
        <v>2.9293211399999999</v>
      </c>
      <c r="J384" s="418">
        <v>2.5787429199999998</v>
      </c>
      <c r="K384" s="419">
        <v>6.6175703774188639</v>
      </c>
      <c r="L384" s="420"/>
      <c r="M384" s="421"/>
      <c r="N384" s="419">
        <v>1.3987603229026728E-2</v>
      </c>
      <c r="O384" s="417">
        <v>2.2854840000000001E-2</v>
      </c>
      <c r="P384" s="418">
        <v>6.1038222500000003E-2</v>
      </c>
      <c r="Q384" s="419">
        <v>8.2772092028950903E-2</v>
      </c>
      <c r="R384" s="422"/>
      <c r="S384" s="423"/>
      <c r="T384" s="419">
        <v>562.84412134702143</v>
      </c>
      <c r="U384" s="417">
        <v>4.1330745187436679E-2</v>
      </c>
      <c r="V384" s="418">
        <v>7.670664251941911E-2</v>
      </c>
      <c r="W384" s="419">
        <v>0.11035935385909679</v>
      </c>
      <c r="X384" s="417">
        <v>3.4852183890577509E-2</v>
      </c>
      <c r="Y384" s="418">
        <v>4.2167364741641337E-2</v>
      </c>
      <c r="Z384" s="419">
        <v>9.5237413279228619E-2</v>
      </c>
      <c r="AA384" s="417">
        <v>1.8340133000000002E-2</v>
      </c>
      <c r="AB384" s="418">
        <v>3.6964480209999998E-2</v>
      </c>
      <c r="AC384" s="419">
        <v>2.518388488682707E-2</v>
      </c>
      <c r="AD384" s="417">
        <v>1.3163959E-3</v>
      </c>
      <c r="AE384" s="418">
        <v>5.1747258049999996E-3</v>
      </c>
      <c r="AF384" s="419">
        <v>1.9118300314825312E-3</v>
      </c>
      <c r="AG384" s="417">
        <v>0.15047077</v>
      </c>
      <c r="AH384" s="418">
        <v>0.16970168033999999</v>
      </c>
      <c r="AI384" s="419">
        <v>0.12947772314307593</v>
      </c>
      <c r="AJ384" s="417">
        <v>2.2360113800000001E-2</v>
      </c>
      <c r="AK384" s="418">
        <v>2.1761611984999998E-2</v>
      </c>
      <c r="AL384" s="419">
        <v>1.8209920442792755E-2</v>
      </c>
      <c r="AM384" s="417">
        <v>2.3044539700000002E-2</v>
      </c>
      <c r="AN384" s="418">
        <v>9.5016067100000004E-2</v>
      </c>
      <c r="AO384" s="419">
        <v>3.9479788622426536E-2</v>
      </c>
      <c r="AP384" s="422"/>
      <c r="AQ384" s="423"/>
      <c r="AR384" s="423"/>
      <c r="AS384" s="417">
        <v>0.2201223303</v>
      </c>
      <c r="AT384" s="418">
        <v>0.23338474942500001</v>
      </c>
      <c r="AU384" s="424"/>
    </row>
    <row r="385" spans="1:47" x14ac:dyDescent="0.2">
      <c r="A385" s="231">
        <v>1984</v>
      </c>
      <c r="B385" s="232">
        <v>21</v>
      </c>
      <c r="C385" s="417">
        <v>29.121658400000001</v>
      </c>
      <c r="D385" s="418">
        <v>62.7376131125</v>
      </c>
      <c r="E385" s="419">
        <v>44.379715380294073</v>
      </c>
      <c r="F385" s="417">
        <v>4.7651821999999999</v>
      </c>
      <c r="G385" s="418">
        <v>6.3689543500000001</v>
      </c>
      <c r="H385" s="419">
        <v>3.1800080743666341</v>
      </c>
      <c r="I385" s="417">
        <v>2.9198964799999998</v>
      </c>
      <c r="J385" s="418">
        <v>2.6127753920000001</v>
      </c>
      <c r="K385" s="419">
        <v>6.8171855540991162</v>
      </c>
      <c r="L385" s="420"/>
      <c r="M385" s="421"/>
      <c r="N385" s="419">
        <v>1.3511343797941552E-2</v>
      </c>
      <c r="O385" s="417">
        <v>1.6709359999999999E-2</v>
      </c>
      <c r="P385" s="418">
        <v>5.4656336E-2</v>
      </c>
      <c r="Q385" s="419">
        <v>0.10933590819614594</v>
      </c>
      <c r="R385" s="422"/>
      <c r="S385" s="423"/>
      <c r="T385" s="419">
        <v>564.49930985351079</v>
      </c>
      <c r="U385" s="417">
        <v>4.1330745187436679E-2</v>
      </c>
      <c r="V385" s="418">
        <v>7.670664251941911E-2</v>
      </c>
      <c r="W385" s="419">
        <v>9.8496493835135174E-2</v>
      </c>
      <c r="X385" s="417">
        <v>3.4852183890577509E-2</v>
      </c>
      <c r="Y385" s="418">
        <v>4.2167364741641337E-2</v>
      </c>
      <c r="Z385" s="419">
        <v>9.9456165637900745E-2</v>
      </c>
      <c r="AA385" s="417">
        <v>1.92159974E-2</v>
      </c>
      <c r="AB385" s="418">
        <v>3.8641091840000003E-2</v>
      </c>
      <c r="AC385" s="419">
        <v>3.2927585300529638E-2</v>
      </c>
      <c r="AD385" s="417">
        <v>1.3844670999999999E-3</v>
      </c>
      <c r="AE385" s="418">
        <v>5.20299352E-3</v>
      </c>
      <c r="AF385" s="419">
        <v>1.985762623928643E-3</v>
      </c>
      <c r="AG385" s="417">
        <v>0.1574218023</v>
      </c>
      <c r="AH385" s="418">
        <v>0.177920783655</v>
      </c>
      <c r="AI385" s="419">
        <v>0.12454122204680039</v>
      </c>
      <c r="AJ385" s="417">
        <v>2.3800500700000001E-2</v>
      </c>
      <c r="AK385" s="418">
        <v>2.2876505754999998E-2</v>
      </c>
      <c r="AL385" s="419">
        <v>1.8351468383700775E-2</v>
      </c>
      <c r="AM385" s="417">
        <v>2.37487644E-2</v>
      </c>
      <c r="AN385" s="418">
        <v>9.8319904345E-2</v>
      </c>
      <c r="AO385" s="419">
        <v>4.1884192623464801E-2</v>
      </c>
      <c r="AP385" s="422"/>
      <c r="AQ385" s="423"/>
      <c r="AR385" s="423"/>
      <c r="AS385" s="417">
        <v>0.2342425128</v>
      </c>
      <c r="AT385" s="418">
        <v>0.24949197476000001</v>
      </c>
      <c r="AU385" s="424"/>
    </row>
    <row r="386" spans="1:47" x14ac:dyDescent="0.2">
      <c r="A386" s="231">
        <v>1984</v>
      </c>
      <c r="B386" s="232">
        <v>22</v>
      </c>
      <c r="C386" s="417">
        <v>29.870350250000001</v>
      </c>
      <c r="D386" s="418">
        <v>65.340408690499999</v>
      </c>
      <c r="E386" s="419">
        <v>43.956762112892527</v>
      </c>
      <c r="F386" s="417">
        <v>4.94785567</v>
      </c>
      <c r="G386" s="418">
        <v>6.6836521084999996</v>
      </c>
      <c r="H386" s="419">
        <v>3.1981239465208731</v>
      </c>
      <c r="I386" s="417">
        <v>2.9750986799999999</v>
      </c>
      <c r="J386" s="418">
        <v>2.6582579454999999</v>
      </c>
      <c r="K386" s="419">
        <v>6.8715616050732375</v>
      </c>
      <c r="L386" s="420"/>
      <c r="M386" s="421"/>
      <c r="N386" s="419">
        <v>1.2896435465603623E-2</v>
      </c>
      <c r="O386" s="417">
        <v>1.54112E-2</v>
      </c>
      <c r="P386" s="418">
        <v>5.3324056500000001E-2</v>
      </c>
      <c r="Q386" s="419">
        <v>0.10991319553728653</v>
      </c>
      <c r="R386" s="422"/>
      <c r="S386" s="423"/>
      <c r="T386" s="419">
        <v>566.03277724302609</v>
      </c>
      <c r="U386" s="417">
        <v>4.1330745187436679E-2</v>
      </c>
      <c r="V386" s="418">
        <v>7.670664251941911E-2</v>
      </c>
      <c r="W386" s="419">
        <v>9.879544499941896E-2</v>
      </c>
      <c r="X386" s="417">
        <v>3.4852183890577509E-2</v>
      </c>
      <c r="Y386" s="418">
        <v>4.2167364741641337E-2</v>
      </c>
      <c r="Z386" s="419">
        <v>0.10075327741978256</v>
      </c>
      <c r="AA386" s="417">
        <v>1.9992423400000001E-2</v>
      </c>
      <c r="AB386" s="418">
        <v>4.0739593604999999E-2</v>
      </c>
      <c r="AC386" s="419">
        <v>3.5941865984522807E-2</v>
      </c>
      <c r="AD386" s="417">
        <v>1.4429384999999999E-3</v>
      </c>
      <c r="AE386" s="418">
        <v>5.3297232949999999E-3</v>
      </c>
      <c r="AF386" s="419">
        <v>1.9970740720367522E-3</v>
      </c>
      <c r="AG386" s="417">
        <v>0.16369457139999999</v>
      </c>
      <c r="AH386" s="418">
        <v>0.187618174055</v>
      </c>
      <c r="AI386" s="419">
        <v>0.11897232967744731</v>
      </c>
      <c r="AJ386" s="417">
        <v>2.4936755599999999E-2</v>
      </c>
      <c r="AK386" s="418">
        <v>2.4258688024999999E-2</v>
      </c>
      <c r="AL386" s="419">
        <v>1.8213509741642382E-2</v>
      </c>
      <c r="AM386" s="417">
        <v>2.4523333599999999E-2</v>
      </c>
      <c r="AN386" s="418">
        <v>0.102857111625</v>
      </c>
      <c r="AO386" s="419">
        <v>4.2813402640587445E-2</v>
      </c>
      <c r="AP386" s="422"/>
      <c r="AQ386" s="423"/>
      <c r="AR386" s="423"/>
      <c r="AS386" s="417">
        <v>0.2464476602</v>
      </c>
      <c r="AT386" s="418">
        <v>0.26667601143500003</v>
      </c>
      <c r="AU386" s="424"/>
    </row>
    <row r="387" spans="1:47" x14ac:dyDescent="0.2">
      <c r="A387" s="231">
        <v>1984</v>
      </c>
      <c r="B387" s="232">
        <v>23</v>
      </c>
      <c r="C387" s="417">
        <v>29.48184577</v>
      </c>
      <c r="D387" s="418">
        <v>66.567698492999995</v>
      </c>
      <c r="E387" s="419">
        <v>43.668490695078134</v>
      </c>
      <c r="F387" s="417">
        <v>5.0814893799999998</v>
      </c>
      <c r="G387" s="418">
        <v>6.9274405589999999</v>
      </c>
      <c r="H387" s="419">
        <v>3.2247738537876791</v>
      </c>
      <c r="I387" s="417">
        <v>2.98642802</v>
      </c>
      <c r="J387" s="418">
        <v>2.6962072290000001</v>
      </c>
      <c r="K387" s="419">
        <v>6.9441553344351528</v>
      </c>
      <c r="L387" s="420"/>
      <c r="M387" s="421"/>
      <c r="N387" s="419">
        <v>1.3642899445983908E-2</v>
      </c>
      <c r="O387" s="417">
        <v>1.27651E-2</v>
      </c>
      <c r="P387" s="418">
        <v>5.0604251500000003E-2</v>
      </c>
      <c r="Q387" s="419">
        <v>0.10958062958236164</v>
      </c>
      <c r="R387" s="422"/>
      <c r="S387" s="423"/>
      <c r="T387" s="419">
        <v>567.42104635423595</v>
      </c>
      <c r="U387" s="417">
        <v>4.1330745187436679E-2</v>
      </c>
      <c r="V387" s="418">
        <v>7.670664251941911E-2</v>
      </c>
      <c r="W387" s="419">
        <v>9.8689634212443186E-2</v>
      </c>
      <c r="X387" s="417">
        <v>3.4852183890577509E-2</v>
      </c>
      <c r="Y387" s="418">
        <v>4.2167364741641337E-2</v>
      </c>
      <c r="Z387" s="419">
        <v>9.9911258527530591E-2</v>
      </c>
      <c r="AA387" s="417">
        <v>2.0571525800000001E-2</v>
      </c>
      <c r="AB387" s="418">
        <v>4.2677092835E-2</v>
      </c>
      <c r="AC387" s="419">
        <v>3.8626965920307649E-2</v>
      </c>
      <c r="AD387" s="417">
        <v>1.4866687E-3</v>
      </c>
      <c r="AE387" s="418">
        <v>5.33250316E-3</v>
      </c>
      <c r="AF387" s="419">
        <v>2.0137131896910787E-3</v>
      </c>
      <c r="AG387" s="417">
        <v>0.16861448670000001</v>
      </c>
      <c r="AH387" s="418">
        <v>0.196983567725</v>
      </c>
      <c r="AI387" s="419">
        <v>0.12167792056630221</v>
      </c>
      <c r="AJ387" s="417">
        <v>2.57317294E-2</v>
      </c>
      <c r="AK387" s="418">
        <v>2.5534315179999999E-2</v>
      </c>
      <c r="AL387" s="419">
        <v>1.8080300838536543E-2</v>
      </c>
      <c r="AM387" s="417">
        <v>2.5154785900000001E-2</v>
      </c>
      <c r="AN387" s="418">
        <v>0.106566917495</v>
      </c>
      <c r="AO387" s="419">
        <v>4.2609384230035539E-2</v>
      </c>
      <c r="AP387" s="422"/>
      <c r="AQ387" s="423"/>
      <c r="AR387" s="423"/>
      <c r="AS387" s="417">
        <v>0.2569877908</v>
      </c>
      <c r="AT387" s="418">
        <v>0.28455238468999999</v>
      </c>
      <c r="AU387" s="424"/>
    </row>
    <row r="388" spans="1:47" x14ac:dyDescent="0.2">
      <c r="A388" s="231">
        <v>1984</v>
      </c>
      <c r="B388" s="232">
        <v>24</v>
      </c>
      <c r="C388" s="417">
        <v>29.567772049999999</v>
      </c>
      <c r="D388" s="418">
        <v>67.323652863999996</v>
      </c>
      <c r="E388" s="419">
        <v>44.239466944394337</v>
      </c>
      <c r="F388" s="417">
        <v>5.2306247099999998</v>
      </c>
      <c r="G388" s="418">
        <v>7.2825241864999999</v>
      </c>
      <c r="H388" s="419">
        <v>3.2385199244329503</v>
      </c>
      <c r="I388" s="417">
        <v>3.0625835299999999</v>
      </c>
      <c r="J388" s="418">
        <v>2.7550917039999998</v>
      </c>
      <c r="K388" s="419">
        <v>6.9537870947012284</v>
      </c>
      <c r="L388" s="420"/>
      <c r="M388" s="421"/>
      <c r="N388" s="419">
        <v>1.0202939578146521E-2</v>
      </c>
      <c r="O388" s="417">
        <v>1.27651E-2</v>
      </c>
      <c r="P388" s="418">
        <v>5.0604251500000003E-2</v>
      </c>
      <c r="Q388" s="419">
        <v>0.11048398647952437</v>
      </c>
      <c r="R388" s="422"/>
      <c r="S388" s="423"/>
      <c r="T388" s="419">
        <v>568.56537018613562</v>
      </c>
      <c r="U388" s="417">
        <v>4.1330745187436679E-2</v>
      </c>
      <c r="V388" s="418">
        <v>7.670664251941911E-2</v>
      </c>
      <c r="W388" s="419">
        <v>9.9878885535374454E-2</v>
      </c>
      <c r="X388" s="417">
        <v>3.4852183890577509E-2</v>
      </c>
      <c r="Y388" s="418">
        <v>4.2167364741641337E-2</v>
      </c>
      <c r="Z388" s="419">
        <v>0.10226030190820969</v>
      </c>
      <c r="AA388" s="417">
        <v>3.12161379E-2</v>
      </c>
      <c r="AB388" s="418">
        <v>6.4927063280000002E-2</v>
      </c>
      <c r="AC388" s="419">
        <v>3.870085757801707E-2</v>
      </c>
      <c r="AD388" s="417">
        <v>1.5413515E-3</v>
      </c>
      <c r="AE388" s="418">
        <v>5.5246731849999996E-3</v>
      </c>
      <c r="AF388" s="419">
        <v>2.0222966761144624E-3</v>
      </c>
      <c r="AG388" s="417">
        <v>0.16968252989999999</v>
      </c>
      <c r="AH388" s="418">
        <v>0.20544814958999999</v>
      </c>
      <c r="AI388" s="419">
        <v>0.11105978344747665</v>
      </c>
      <c r="AJ388" s="417">
        <v>2.62205444E-2</v>
      </c>
      <c r="AK388" s="418">
        <v>2.7361980760000001E-2</v>
      </c>
      <c r="AL388" s="419">
        <v>1.8126331394371375E-2</v>
      </c>
      <c r="AM388" s="417">
        <v>2.4466140500000001E-2</v>
      </c>
      <c r="AN388" s="418">
        <v>9.3190022664999997E-2</v>
      </c>
      <c r="AO388" s="419">
        <v>4.2856082913888718E-2</v>
      </c>
      <c r="AP388" s="422"/>
      <c r="AQ388" s="423"/>
      <c r="AR388" s="423"/>
      <c r="AS388" s="417">
        <v>0</v>
      </c>
      <c r="AT388" s="418">
        <v>0</v>
      </c>
      <c r="AU388" s="424"/>
    </row>
    <row r="389" spans="1:47" x14ac:dyDescent="0.2">
      <c r="A389" s="231">
        <v>1984</v>
      </c>
      <c r="B389" s="232">
        <v>25</v>
      </c>
      <c r="C389" s="417">
        <v>31.776894899999999</v>
      </c>
      <c r="D389" s="418">
        <v>71.092906020499996</v>
      </c>
      <c r="E389" s="419">
        <v>44.135565845560009</v>
      </c>
      <c r="F389" s="417">
        <v>5.4562225399999997</v>
      </c>
      <c r="G389" s="418">
        <v>7.6596053059999996</v>
      </c>
      <c r="H389" s="419">
        <v>3.2632992914213532</v>
      </c>
      <c r="I389" s="417">
        <v>3.1933526400000001</v>
      </c>
      <c r="J389" s="418">
        <v>3.0374710155</v>
      </c>
      <c r="K389" s="419">
        <v>7.0140315520264211</v>
      </c>
      <c r="L389" s="420"/>
      <c r="M389" s="421"/>
      <c r="N389" s="419">
        <v>1.0244824988733886E-2</v>
      </c>
      <c r="O389" s="417">
        <v>1.2662120000000001E-2</v>
      </c>
      <c r="P389" s="418">
        <v>5.0445326999999998E-2</v>
      </c>
      <c r="Q389" s="419">
        <v>0.11078730112127996</v>
      </c>
      <c r="R389" s="422"/>
      <c r="S389" s="423"/>
      <c r="T389" s="419">
        <v>569.43397817370692</v>
      </c>
      <c r="U389" s="417">
        <v>4.1330745187436679E-2</v>
      </c>
      <c r="V389" s="418">
        <v>7.670664251941911E-2</v>
      </c>
      <c r="W389" s="419">
        <v>0.10038738749745661</v>
      </c>
      <c r="X389" s="417">
        <v>3.4852183890577509E-2</v>
      </c>
      <c r="Y389" s="418">
        <v>4.2167364741641337E-2</v>
      </c>
      <c r="Z389" s="419">
        <v>0.10291506877380979</v>
      </c>
      <c r="AA389" s="417">
        <v>3.26811979E-2</v>
      </c>
      <c r="AB389" s="418">
        <v>6.9226675710000005E-2</v>
      </c>
      <c r="AC389" s="419">
        <v>4.0974989932158958E-2</v>
      </c>
      <c r="AD389" s="417">
        <v>1.6144961E-3</v>
      </c>
      <c r="AE389" s="418">
        <v>5.8575406599999996E-3</v>
      </c>
      <c r="AF389" s="419">
        <v>2.0377710246360183E-3</v>
      </c>
      <c r="AG389" s="417">
        <v>0.1770826033</v>
      </c>
      <c r="AH389" s="418">
        <v>0.21848216580499999</v>
      </c>
      <c r="AI389" s="419">
        <v>0.10987962010523185</v>
      </c>
      <c r="AJ389" s="417">
        <v>2.7516254099999998E-2</v>
      </c>
      <c r="AK389" s="418">
        <v>2.9196559935000001E-2</v>
      </c>
      <c r="AL389" s="419">
        <v>1.8012958169001572E-2</v>
      </c>
      <c r="AM389" s="417">
        <v>2.5535361600000001E-2</v>
      </c>
      <c r="AN389" s="418">
        <v>9.9120410544999996E-2</v>
      </c>
      <c r="AO389" s="419">
        <v>4.3246409340324983E-2</v>
      </c>
      <c r="AP389" s="422"/>
      <c r="AQ389" s="423"/>
      <c r="AR389" s="423"/>
      <c r="AS389" s="417">
        <v>0</v>
      </c>
      <c r="AT389" s="418">
        <v>0</v>
      </c>
      <c r="AU389" s="424"/>
    </row>
    <row r="390" spans="1:47" x14ac:dyDescent="0.2">
      <c r="A390" s="231">
        <v>1984</v>
      </c>
      <c r="B390" s="232">
        <v>26</v>
      </c>
      <c r="C390" s="417">
        <v>31.776894899999999</v>
      </c>
      <c r="D390" s="418">
        <v>71.092906020499996</v>
      </c>
      <c r="E390" s="419">
        <v>44.47232433013793</v>
      </c>
      <c r="F390" s="417">
        <v>5.4562225399999997</v>
      </c>
      <c r="G390" s="418">
        <v>7.6596053059999996</v>
      </c>
      <c r="H390" s="419">
        <v>3.2866897968790827</v>
      </c>
      <c r="I390" s="417">
        <v>3.1933526400000001</v>
      </c>
      <c r="J390" s="418">
        <v>3.0374710155</v>
      </c>
      <c r="K390" s="419">
        <v>7.043122816134801</v>
      </c>
      <c r="L390" s="420"/>
      <c r="M390" s="421"/>
      <c r="N390" s="419">
        <v>1.025851799212563E-2</v>
      </c>
      <c r="O390" s="417">
        <v>1.2662120000000001E-2</v>
      </c>
      <c r="P390" s="418">
        <v>5.0445326999999998E-2</v>
      </c>
      <c r="Q390" s="419">
        <v>0.11131715660111495</v>
      </c>
      <c r="R390" s="422"/>
      <c r="S390" s="423"/>
      <c r="T390" s="419">
        <v>569.95751365072283</v>
      </c>
      <c r="U390" s="417">
        <v>4.1330745187436679E-2</v>
      </c>
      <c r="V390" s="418">
        <v>7.670664251941911E-2</v>
      </c>
      <c r="W390" s="419">
        <v>0.10145555857126122</v>
      </c>
      <c r="X390" s="417">
        <v>3.4852183890577509E-2</v>
      </c>
      <c r="Y390" s="418">
        <v>4.2167364741641337E-2</v>
      </c>
      <c r="Z390" s="419">
        <v>0.10405928752263655</v>
      </c>
      <c r="AA390" s="417">
        <v>3.26811979E-2</v>
      </c>
      <c r="AB390" s="418">
        <v>6.9226675710000005E-2</v>
      </c>
      <c r="AC390" s="419">
        <v>4.1486681761462425E-2</v>
      </c>
      <c r="AD390" s="417">
        <v>1.6144961E-3</v>
      </c>
      <c r="AE390" s="418">
        <v>5.8575406599999996E-3</v>
      </c>
      <c r="AF390" s="419">
        <v>2.052355182308794E-3</v>
      </c>
      <c r="AG390" s="417">
        <v>0.1770826033</v>
      </c>
      <c r="AH390" s="418">
        <v>0.21848216580499999</v>
      </c>
      <c r="AI390" s="419">
        <v>0.11022473996107861</v>
      </c>
      <c r="AJ390" s="417">
        <v>2.7516254099999998E-2</v>
      </c>
      <c r="AK390" s="418">
        <v>2.9196559935000001E-2</v>
      </c>
      <c r="AL390" s="419">
        <v>1.8061423355526924E-2</v>
      </c>
      <c r="AM390" s="417">
        <v>2.5535361600000001E-2</v>
      </c>
      <c r="AN390" s="418">
        <v>9.9120410544999996E-2</v>
      </c>
      <c r="AO390" s="419">
        <v>4.3556039175893978E-2</v>
      </c>
      <c r="AP390" s="422"/>
      <c r="AQ390" s="423"/>
      <c r="AR390" s="423"/>
      <c r="AS390" s="417">
        <v>0</v>
      </c>
      <c r="AT390" s="418">
        <v>0</v>
      </c>
      <c r="AU390" s="424"/>
    </row>
    <row r="391" spans="1:47" x14ac:dyDescent="0.2">
      <c r="A391" s="231">
        <v>1984</v>
      </c>
      <c r="B391" s="232">
        <v>27</v>
      </c>
      <c r="C391" s="417">
        <v>31.776894899999999</v>
      </c>
      <c r="D391" s="418">
        <v>71.092906020499996</v>
      </c>
      <c r="E391" s="419">
        <v>44.707079045784859</v>
      </c>
      <c r="F391" s="417">
        <v>5.4562225399999997</v>
      </c>
      <c r="G391" s="418">
        <v>7.6596053059999996</v>
      </c>
      <c r="H391" s="419">
        <v>3.3014504697174973</v>
      </c>
      <c r="I391" s="417">
        <v>3.1933526400000001</v>
      </c>
      <c r="J391" s="418">
        <v>3.0374710155</v>
      </c>
      <c r="K391" s="419">
        <v>7.0599369282491136</v>
      </c>
      <c r="L391" s="420"/>
      <c r="M391" s="421"/>
      <c r="N391" s="419">
        <v>1.0266013223751246E-2</v>
      </c>
      <c r="O391" s="417">
        <v>1.2662120000000001E-2</v>
      </c>
      <c r="P391" s="418">
        <v>5.0445326999999998E-2</v>
      </c>
      <c r="Q391" s="419">
        <v>0.11164996418338861</v>
      </c>
      <c r="R391" s="422"/>
      <c r="S391" s="423"/>
      <c r="T391" s="419">
        <v>570.05463446198235</v>
      </c>
      <c r="U391" s="417">
        <v>4.1330745187436679E-2</v>
      </c>
      <c r="V391" s="418">
        <v>7.670664251941911E-2</v>
      </c>
      <c r="W391" s="419">
        <v>0.10209542221388662</v>
      </c>
      <c r="X391" s="417">
        <v>3.4852183890577509E-2</v>
      </c>
      <c r="Y391" s="418">
        <v>4.2167364741641337E-2</v>
      </c>
      <c r="Z391" s="419">
        <v>0.10477802489110839</v>
      </c>
      <c r="AA391" s="417">
        <v>3.26811979E-2</v>
      </c>
      <c r="AB391" s="418">
        <v>6.9226675710000005E-2</v>
      </c>
      <c r="AC391" s="419">
        <v>4.17549911683033E-2</v>
      </c>
      <c r="AD391" s="417">
        <v>1.6144961E-3</v>
      </c>
      <c r="AE391" s="418">
        <v>5.8575406599999996E-3</v>
      </c>
      <c r="AF391" s="419">
        <v>2.0615648898767202E-3</v>
      </c>
      <c r="AG391" s="417">
        <v>0.1770826033</v>
      </c>
      <c r="AH391" s="418">
        <v>0.21848216580499999</v>
      </c>
      <c r="AI391" s="419">
        <v>0.11070165100941676</v>
      </c>
      <c r="AJ391" s="417">
        <v>2.7516254099999998E-2</v>
      </c>
      <c r="AK391" s="418">
        <v>2.9196559935000001E-2</v>
      </c>
      <c r="AL391" s="419">
        <v>1.8138387648501269E-2</v>
      </c>
      <c r="AM391" s="417">
        <v>2.5535361600000001E-2</v>
      </c>
      <c r="AN391" s="418">
        <v>9.9120410544999996E-2</v>
      </c>
      <c r="AO391" s="419">
        <v>4.3762871253177175E-2</v>
      </c>
      <c r="AP391" s="422"/>
      <c r="AQ391" s="423"/>
      <c r="AR391" s="423"/>
      <c r="AS391" s="417">
        <v>0</v>
      </c>
      <c r="AT391" s="418">
        <v>0</v>
      </c>
      <c r="AU391" s="424"/>
    </row>
    <row r="392" spans="1:47" x14ac:dyDescent="0.2">
      <c r="A392" s="231">
        <v>1984</v>
      </c>
      <c r="B392" s="232">
        <v>28</v>
      </c>
      <c r="C392" s="417">
        <v>31.776894899999999</v>
      </c>
      <c r="D392" s="418">
        <v>71.092906020499996</v>
      </c>
      <c r="E392" s="419">
        <v>44.892662375893742</v>
      </c>
      <c r="F392" s="417">
        <v>5.4562225399999997</v>
      </c>
      <c r="G392" s="418">
        <v>7.6596053059999996</v>
      </c>
      <c r="H392" s="419">
        <v>3.3136092358055866</v>
      </c>
      <c r="I392" s="417">
        <v>3.1933526400000001</v>
      </c>
      <c r="J392" s="418">
        <v>3.0374710155</v>
      </c>
      <c r="K392" s="419">
        <v>7.0743832187445603</v>
      </c>
      <c r="L392" s="420"/>
      <c r="M392" s="421"/>
      <c r="N392" s="419">
        <v>1.0272640505024612E-2</v>
      </c>
      <c r="O392" s="417">
        <v>1.2662120000000001E-2</v>
      </c>
      <c r="P392" s="418">
        <v>5.0445326999999998E-2</v>
      </c>
      <c r="Q392" s="419">
        <v>0.11192484635535892</v>
      </c>
      <c r="R392" s="422"/>
      <c r="S392" s="423"/>
      <c r="T392" s="419">
        <v>570.13221581252503</v>
      </c>
      <c r="U392" s="417">
        <v>4.1330745187436679E-2</v>
      </c>
      <c r="V392" s="418">
        <v>7.670664251941911E-2</v>
      </c>
      <c r="W392" s="419">
        <v>0.1026358517784953</v>
      </c>
      <c r="X392" s="417">
        <v>3.4852183890577509E-2</v>
      </c>
      <c r="Y392" s="418">
        <v>4.2167364741641337E-2</v>
      </c>
      <c r="Z392" s="419">
        <v>0.10537175665946094</v>
      </c>
      <c r="AA392" s="417">
        <v>3.26811979E-2</v>
      </c>
      <c r="AB392" s="418">
        <v>6.9226675710000005E-2</v>
      </c>
      <c r="AC392" s="419">
        <v>4.2026651578683072E-2</v>
      </c>
      <c r="AD392" s="417">
        <v>1.6144961E-3</v>
      </c>
      <c r="AE392" s="418">
        <v>5.8575406599999996E-3</v>
      </c>
      <c r="AF392" s="419">
        <v>2.0691511128335636E-3</v>
      </c>
      <c r="AG392" s="417">
        <v>0.1770826033</v>
      </c>
      <c r="AH392" s="418">
        <v>0.21848216580499999</v>
      </c>
      <c r="AI392" s="419">
        <v>0.11108656140071541</v>
      </c>
      <c r="AJ392" s="417">
        <v>2.7516254099999998E-2</v>
      </c>
      <c r="AK392" s="418">
        <v>2.9196559935000001E-2</v>
      </c>
      <c r="AL392" s="419">
        <v>1.8199783478395518E-2</v>
      </c>
      <c r="AM392" s="417">
        <v>2.5535361600000001E-2</v>
      </c>
      <c r="AN392" s="418">
        <v>9.9120410544999996E-2</v>
      </c>
      <c r="AO392" s="419">
        <v>4.3940777273192524E-2</v>
      </c>
      <c r="AP392" s="422"/>
      <c r="AQ392" s="423"/>
      <c r="AR392" s="423"/>
      <c r="AS392" s="417">
        <v>0</v>
      </c>
      <c r="AT392" s="418">
        <v>0</v>
      </c>
      <c r="AU392" s="424"/>
    </row>
    <row r="393" spans="1:47" x14ac:dyDescent="0.2">
      <c r="A393" s="231">
        <v>1984</v>
      </c>
      <c r="B393" s="232">
        <v>29</v>
      </c>
      <c r="C393" s="417">
        <v>31.776894899999999</v>
      </c>
      <c r="D393" s="418">
        <v>71.092906020499996</v>
      </c>
      <c r="E393" s="419">
        <v>45.048426629736348</v>
      </c>
      <c r="F393" s="417">
        <v>5.4562225399999997</v>
      </c>
      <c r="G393" s="418">
        <v>7.6596053059999996</v>
      </c>
      <c r="H393" s="419">
        <v>3.3246726212101327</v>
      </c>
      <c r="I393" s="417">
        <v>3.1933526400000001</v>
      </c>
      <c r="J393" s="418">
        <v>3.0374710155</v>
      </c>
      <c r="K393" s="419">
        <v>7.088502013671012</v>
      </c>
      <c r="L393" s="420"/>
      <c r="M393" s="421"/>
      <c r="N393" s="419">
        <v>1.0279341544327763E-2</v>
      </c>
      <c r="O393" s="417">
        <v>1.2662120000000001E-2</v>
      </c>
      <c r="P393" s="418">
        <v>5.0445326999999998E-2</v>
      </c>
      <c r="Q393" s="419">
        <v>0.11217655920796445</v>
      </c>
      <c r="R393" s="422"/>
      <c r="S393" s="423"/>
      <c r="T393" s="419">
        <v>570.10871189712611</v>
      </c>
      <c r="U393" s="417">
        <v>4.1330745187436679E-2</v>
      </c>
      <c r="V393" s="418">
        <v>7.670664251941911E-2</v>
      </c>
      <c r="W393" s="419">
        <v>0.10314940337079503</v>
      </c>
      <c r="X393" s="417">
        <v>3.4852183890577509E-2</v>
      </c>
      <c r="Y393" s="418">
        <v>4.2167364741641337E-2</v>
      </c>
      <c r="Z393" s="419">
        <v>0.10591545141129403</v>
      </c>
      <c r="AA393" s="417">
        <v>3.26811979E-2</v>
      </c>
      <c r="AB393" s="418">
        <v>6.9226675710000005E-2</v>
      </c>
      <c r="AC393" s="419">
        <v>4.2356326069816957E-2</v>
      </c>
      <c r="AD393" s="417">
        <v>1.6144961E-3</v>
      </c>
      <c r="AE393" s="418">
        <v>5.8575406599999996E-3</v>
      </c>
      <c r="AF393" s="419">
        <v>2.0760426723002027E-3</v>
      </c>
      <c r="AG393" s="417">
        <v>0.1770826033</v>
      </c>
      <c r="AH393" s="418">
        <v>0.21848216580499999</v>
      </c>
      <c r="AI393" s="419">
        <v>0.11142267028306133</v>
      </c>
      <c r="AJ393" s="417">
        <v>2.7516254099999998E-2</v>
      </c>
      <c r="AK393" s="418">
        <v>2.9196559935000001E-2</v>
      </c>
      <c r="AL393" s="419">
        <v>1.8252339179066848E-2</v>
      </c>
      <c r="AM393" s="417">
        <v>2.5535361600000001E-2</v>
      </c>
      <c r="AN393" s="418">
        <v>9.9120410544999996E-2</v>
      </c>
      <c r="AO393" s="419">
        <v>4.411487782738692E-2</v>
      </c>
      <c r="AP393" s="422"/>
      <c r="AQ393" s="423"/>
      <c r="AR393" s="423"/>
      <c r="AS393" s="417">
        <v>0</v>
      </c>
      <c r="AT393" s="418">
        <v>0</v>
      </c>
      <c r="AU393" s="424"/>
    </row>
    <row r="394" spans="1:47" x14ac:dyDescent="0.2">
      <c r="A394" s="231">
        <v>1984</v>
      </c>
      <c r="B394" s="232">
        <v>30</v>
      </c>
      <c r="C394" s="417">
        <v>31.776894899999999</v>
      </c>
      <c r="D394" s="418">
        <v>71.092906020499996</v>
      </c>
      <c r="E394" s="419">
        <v>45.19594803307475</v>
      </c>
      <c r="F394" s="417">
        <v>5.4562225399999997</v>
      </c>
      <c r="G394" s="418">
        <v>7.6596053059999996</v>
      </c>
      <c r="H394" s="419">
        <v>3.3350274434344991</v>
      </c>
      <c r="I394" s="417">
        <v>3.1933526400000001</v>
      </c>
      <c r="J394" s="418">
        <v>3.0374710155</v>
      </c>
      <c r="K394" s="419">
        <v>7.1014284749685448</v>
      </c>
      <c r="L394" s="420"/>
      <c r="M394" s="421"/>
      <c r="N394" s="419">
        <v>1.0285446300619647E-2</v>
      </c>
      <c r="O394" s="417">
        <v>1.2662120000000001E-2</v>
      </c>
      <c r="P394" s="418">
        <v>5.0445326999999998E-2</v>
      </c>
      <c r="Q394" s="419">
        <v>0.11241013831676262</v>
      </c>
      <c r="R394" s="422"/>
      <c r="S394" s="423"/>
      <c r="T394" s="419">
        <v>570.07616759697589</v>
      </c>
      <c r="U394" s="417">
        <v>4.1330745187436679E-2</v>
      </c>
      <c r="V394" s="418">
        <v>7.670664251941911E-2</v>
      </c>
      <c r="W394" s="419">
        <v>0.10362356973215907</v>
      </c>
      <c r="X394" s="417">
        <v>3.4852183890577509E-2</v>
      </c>
      <c r="Y394" s="418">
        <v>4.2167364741641337E-2</v>
      </c>
      <c r="Z394" s="419">
        <v>0.10641969145479133</v>
      </c>
      <c r="AA394" s="417">
        <v>3.26811979E-2</v>
      </c>
      <c r="AB394" s="418">
        <v>6.9226675710000005E-2</v>
      </c>
      <c r="AC394" s="419">
        <v>4.2644640423055442E-2</v>
      </c>
      <c r="AD394" s="417">
        <v>1.6144961E-3</v>
      </c>
      <c r="AE394" s="418">
        <v>5.8575406599999996E-3</v>
      </c>
      <c r="AF394" s="419">
        <v>2.082503549009978E-3</v>
      </c>
      <c r="AG394" s="417">
        <v>0.1770826033</v>
      </c>
      <c r="AH394" s="418">
        <v>0.21848216580499999</v>
      </c>
      <c r="AI394" s="419">
        <v>0.11174131666588173</v>
      </c>
      <c r="AJ394" s="417">
        <v>2.7516254099999998E-2</v>
      </c>
      <c r="AK394" s="418">
        <v>2.9196559935000001E-2</v>
      </c>
      <c r="AL394" s="419">
        <v>1.8302468496228963E-2</v>
      </c>
      <c r="AM394" s="417">
        <v>2.5535361600000001E-2</v>
      </c>
      <c r="AN394" s="418">
        <v>9.9120410544999996E-2</v>
      </c>
      <c r="AO394" s="419">
        <v>4.4274957781919221E-2</v>
      </c>
      <c r="AP394" s="422"/>
      <c r="AQ394" s="423"/>
      <c r="AR394" s="423"/>
      <c r="AS394" s="417">
        <v>0</v>
      </c>
      <c r="AT394" s="418">
        <v>0</v>
      </c>
      <c r="AU394" s="424"/>
    </row>
    <row r="395" spans="1:47" x14ac:dyDescent="0.2">
      <c r="A395" s="231">
        <v>1984</v>
      </c>
      <c r="B395" s="232">
        <v>31</v>
      </c>
      <c r="C395" s="417">
        <v>31.776894899999999</v>
      </c>
      <c r="D395" s="418">
        <v>71.092906020499996</v>
      </c>
      <c r="E395" s="419">
        <v>43.745102822787821</v>
      </c>
      <c r="F395" s="417">
        <v>5.4562225399999997</v>
      </c>
      <c r="G395" s="418">
        <v>7.6596053059999996</v>
      </c>
      <c r="H395" s="419">
        <v>3.209236649579791</v>
      </c>
      <c r="I395" s="417">
        <v>3.1933526400000001</v>
      </c>
      <c r="J395" s="418">
        <v>3.0374710155</v>
      </c>
      <c r="K395" s="419">
        <v>6.9928070707322529</v>
      </c>
      <c r="L395" s="420"/>
      <c r="M395" s="421"/>
      <c r="N395" s="419">
        <v>3.7066074493837101E-3</v>
      </c>
      <c r="O395" s="417">
        <v>1.2662120000000001E-2</v>
      </c>
      <c r="P395" s="418">
        <v>5.0445326999999998E-2</v>
      </c>
      <c r="Q395" s="419">
        <v>0.11223219345787647</v>
      </c>
      <c r="R395" s="422"/>
      <c r="S395" s="423"/>
      <c r="T395" s="419">
        <v>570.04801585504458</v>
      </c>
      <c r="U395" s="417">
        <v>4.1330745187436679E-2</v>
      </c>
      <c r="V395" s="418">
        <v>7.670664251941911E-2</v>
      </c>
      <c r="W395" s="419">
        <v>0.10193042637454454</v>
      </c>
      <c r="X395" s="417">
        <v>3.4852183890577509E-2</v>
      </c>
      <c r="Y395" s="418">
        <v>4.2167364741641337E-2</v>
      </c>
      <c r="Z395" s="419">
        <v>0.10688113699878544</v>
      </c>
      <c r="AA395" s="417">
        <v>3.26811979E-2</v>
      </c>
      <c r="AB395" s="418">
        <v>6.9226675710000005E-2</v>
      </c>
      <c r="AC395" s="419">
        <v>4.4037136412564654E-2</v>
      </c>
      <c r="AD395" s="417">
        <v>1.6144961E-3</v>
      </c>
      <c r="AE395" s="418">
        <v>5.8575406599999996E-3</v>
      </c>
      <c r="AF395" s="419">
        <v>2.0039502352463563E-3</v>
      </c>
      <c r="AG395" s="417">
        <v>0.1770826033</v>
      </c>
      <c r="AH395" s="418">
        <v>0.21848216580499999</v>
      </c>
      <c r="AI395" s="419">
        <v>0.10445395033631891</v>
      </c>
      <c r="AJ395" s="417">
        <v>2.7516254099999998E-2</v>
      </c>
      <c r="AK395" s="418">
        <v>2.9196559935000001E-2</v>
      </c>
      <c r="AL395" s="419">
        <v>1.7347163314707911E-2</v>
      </c>
      <c r="AM395" s="417">
        <v>2.5535361600000001E-2</v>
      </c>
      <c r="AN395" s="418">
        <v>9.9120410544999996E-2</v>
      </c>
      <c r="AO395" s="419">
        <v>4.3683099322308565E-2</v>
      </c>
      <c r="AP395" s="422"/>
      <c r="AQ395" s="423"/>
      <c r="AR395" s="423"/>
      <c r="AS395" s="417">
        <v>0</v>
      </c>
      <c r="AT395" s="418">
        <v>0</v>
      </c>
      <c r="AU395" s="424"/>
    </row>
    <row r="396" spans="1:47" x14ac:dyDescent="0.2">
      <c r="A396" s="231">
        <v>1984</v>
      </c>
      <c r="B396" s="232">
        <v>32</v>
      </c>
      <c r="C396" s="417">
        <v>31.776894899999999</v>
      </c>
      <c r="D396" s="418">
        <v>71.092906020499996</v>
      </c>
      <c r="E396" s="419">
        <v>43.745102822787821</v>
      </c>
      <c r="F396" s="417">
        <v>5.4562225399999997</v>
      </c>
      <c r="G396" s="418">
        <v>7.6596053059999996</v>
      </c>
      <c r="H396" s="419">
        <v>3.209236649579791</v>
      </c>
      <c r="I396" s="417">
        <v>3.1933526400000001</v>
      </c>
      <c r="J396" s="418">
        <v>3.0374710155</v>
      </c>
      <c r="K396" s="419">
        <v>6.9928070707322529</v>
      </c>
      <c r="L396" s="420"/>
      <c r="M396" s="421"/>
      <c r="N396" s="419">
        <v>3.7066074493837101E-3</v>
      </c>
      <c r="O396" s="417">
        <v>1.2662120000000001E-2</v>
      </c>
      <c r="P396" s="418">
        <v>5.0445326999999998E-2</v>
      </c>
      <c r="Q396" s="419">
        <v>0.11223219345787647</v>
      </c>
      <c r="R396" s="425"/>
      <c r="S396" s="426"/>
      <c r="T396" s="419">
        <v>570.04801585504458</v>
      </c>
      <c r="U396" s="417">
        <v>4.1330745187436679E-2</v>
      </c>
      <c r="V396" s="418">
        <v>7.670664251941911E-2</v>
      </c>
      <c r="W396" s="419">
        <v>0.10193042637454454</v>
      </c>
      <c r="X396" s="417">
        <v>3.4852183890577509E-2</v>
      </c>
      <c r="Y396" s="418">
        <v>4.2167364741641337E-2</v>
      </c>
      <c r="Z396" s="419">
        <v>0.10688113699878544</v>
      </c>
      <c r="AA396" s="417">
        <v>3.26811979E-2</v>
      </c>
      <c r="AB396" s="418">
        <v>6.9226675710000005E-2</v>
      </c>
      <c r="AC396" s="419">
        <v>4.4037136412564654E-2</v>
      </c>
      <c r="AD396" s="417">
        <v>1.6144961E-3</v>
      </c>
      <c r="AE396" s="418">
        <v>5.8575406599999996E-3</v>
      </c>
      <c r="AF396" s="419">
        <v>2.0039502352463563E-3</v>
      </c>
      <c r="AG396" s="417">
        <v>0.1770826033</v>
      </c>
      <c r="AH396" s="418">
        <v>0.21848216580499999</v>
      </c>
      <c r="AI396" s="419">
        <v>0.10445395033631891</v>
      </c>
      <c r="AJ396" s="417">
        <v>2.7516254099999998E-2</v>
      </c>
      <c r="AK396" s="418">
        <v>2.9196559935000001E-2</v>
      </c>
      <c r="AL396" s="419">
        <v>1.7347163314707911E-2</v>
      </c>
      <c r="AM396" s="417">
        <v>2.5535361600000001E-2</v>
      </c>
      <c r="AN396" s="418">
        <v>9.9120410544999996E-2</v>
      </c>
      <c r="AO396" s="419">
        <v>4.3683099322308565E-2</v>
      </c>
      <c r="AP396" s="425"/>
      <c r="AQ396" s="426"/>
      <c r="AR396" s="426"/>
      <c r="AS396" s="417">
        <v>0</v>
      </c>
      <c r="AT396" s="418">
        <v>0</v>
      </c>
      <c r="AU396" s="427"/>
    </row>
    <row r="397" spans="1:47" x14ac:dyDescent="0.2">
      <c r="A397" s="231">
        <v>1984</v>
      </c>
      <c r="B397" s="232">
        <v>33</v>
      </c>
      <c r="C397" s="417">
        <v>31.776894899999999</v>
      </c>
      <c r="D397" s="418">
        <v>71.092906020499996</v>
      </c>
      <c r="E397" s="419">
        <v>43.745102822787821</v>
      </c>
      <c r="F397" s="417">
        <v>5.4562225399999997</v>
      </c>
      <c r="G397" s="418">
        <v>7.6596053059999996</v>
      </c>
      <c r="H397" s="419">
        <v>3.209236649579791</v>
      </c>
      <c r="I397" s="417">
        <v>3.1933526400000001</v>
      </c>
      <c r="J397" s="418">
        <v>3.0374710155</v>
      </c>
      <c r="K397" s="419">
        <v>6.9928070707322529</v>
      </c>
      <c r="L397" s="420"/>
      <c r="M397" s="421"/>
      <c r="N397" s="419">
        <v>3.7066074493837101E-3</v>
      </c>
      <c r="O397" s="417">
        <v>1.2662120000000001E-2</v>
      </c>
      <c r="P397" s="418">
        <v>5.0445326999999998E-2</v>
      </c>
      <c r="Q397" s="419">
        <v>0.11223219345787647</v>
      </c>
      <c r="R397" s="425"/>
      <c r="S397" s="426"/>
      <c r="T397" s="419">
        <v>570.04801585504458</v>
      </c>
      <c r="U397" s="417">
        <v>4.1330745187436679E-2</v>
      </c>
      <c r="V397" s="418">
        <v>7.670664251941911E-2</v>
      </c>
      <c r="W397" s="419">
        <v>0.10193042637454454</v>
      </c>
      <c r="X397" s="417">
        <v>3.4852183890577509E-2</v>
      </c>
      <c r="Y397" s="418">
        <v>4.2167364741641337E-2</v>
      </c>
      <c r="Z397" s="419">
        <v>0.10688113699878544</v>
      </c>
      <c r="AA397" s="417">
        <v>3.26811979E-2</v>
      </c>
      <c r="AB397" s="418">
        <v>6.9226675710000005E-2</v>
      </c>
      <c r="AC397" s="419">
        <v>4.4037136412564654E-2</v>
      </c>
      <c r="AD397" s="417">
        <v>1.6144961E-3</v>
      </c>
      <c r="AE397" s="418">
        <v>5.8575406599999996E-3</v>
      </c>
      <c r="AF397" s="419">
        <v>2.0039502352463563E-3</v>
      </c>
      <c r="AG397" s="417">
        <v>0.1770826033</v>
      </c>
      <c r="AH397" s="418">
        <v>0.21848216580499999</v>
      </c>
      <c r="AI397" s="419">
        <v>0.10445395033631891</v>
      </c>
      <c r="AJ397" s="417">
        <v>2.7516254099999998E-2</v>
      </c>
      <c r="AK397" s="418">
        <v>2.9196559935000001E-2</v>
      </c>
      <c r="AL397" s="419">
        <v>1.7347163314707911E-2</v>
      </c>
      <c r="AM397" s="417">
        <v>2.5535361600000001E-2</v>
      </c>
      <c r="AN397" s="418">
        <v>9.9120410544999996E-2</v>
      </c>
      <c r="AO397" s="419">
        <v>4.3683099322308565E-2</v>
      </c>
      <c r="AP397" s="425"/>
      <c r="AQ397" s="426"/>
      <c r="AR397" s="426"/>
      <c r="AS397" s="417">
        <v>0</v>
      </c>
      <c r="AT397" s="418">
        <v>0</v>
      </c>
      <c r="AU397" s="427"/>
    </row>
    <row r="398" spans="1:47" x14ac:dyDescent="0.2">
      <c r="A398" s="231">
        <v>1984</v>
      </c>
      <c r="B398" s="232">
        <v>34</v>
      </c>
      <c r="C398" s="417">
        <v>27.995444406899999</v>
      </c>
      <c r="D398" s="418">
        <v>62.632850204060496</v>
      </c>
      <c r="E398" s="419">
        <v>43.745102822787821</v>
      </c>
      <c r="F398" s="417">
        <v>4.87786295076</v>
      </c>
      <c r="G398" s="418">
        <v>6.8476871435639994</v>
      </c>
      <c r="H398" s="419">
        <v>3.209236649579791</v>
      </c>
      <c r="I398" s="417">
        <v>2.4588815328</v>
      </c>
      <c r="J398" s="418">
        <v>2.3388526819350002</v>
      </c>
      <c r="K398" s="419">
        <v>6.9928070707322529</v>
      </c>
      <c r="L398" s="420"/>
      <c r="M398" s="421"/>
      <c r="N398" s="419">
        <v>3.7066074493837101E-3</v>
      </c>
      <c r="O398" s="417">
        <v>1.2662120000000001E-2</v>
      </c>
      <c r="P398" s="418">
        <v>5.0445326999999998E-2</v>
      </c>
      <c r="Q398" s="419">
        <v>0.11223219345787647</v>
      </c>
      <c r="R398" s="425"/>
      <c r="S398" s="426"/>
      <c r="T398" s="419">
        <v>570.04801585504458</v>
      </c>
      <c r="U398" s="417">
        <v>3.0667412929078017E-2</v>
      </c>
      <c r="V398" s="418">
        <v>5.6916328749408981E-2</v>
      </c>
      <c r="W398" s="419">
        <v>0.10193042637454454</v>
      </c>
      <c r="X398" s="417">
        <v>3.1157852398176294E-2</v>
      </c>
      <c r="Y398" s="418">
        <v>3.7697624079027353E-2</v>
      </c>
      <c r="Z398" s="419">
        <v>0.10688113699878544</v>
      </c>
      <c r="AA398" s="417">
        <v>2.9216990922600002E-2</v>
      </c>
      <c r="AB398" s="418">
        <v>6.1888648084740004E-2</v>
      </c>
      <c r="AC398" s="419">
        <v>4.4037136412564654E-2</v>
      </c>
      <c r="AD398" s="417">
        <v>1.4433595134E-3</v>
      </c>
      <c r="AE398" s="418">
        <v>5.2366413500399998E-3</v>
      </c>
      <c r="AF398" s="419">
        <v>2.0039502352463563E-3</v>
      </c>
      <c r="AG398" s="417">
        <v>0.15831184735020001</v>
      </c>
      <c r="AH398" s="418">
        <v>0.19532305622967</v>
      </c>
      <c r="AI398" s="419">
        <v>0.10445395033631891</v>
      </c>
      <c r="AJ398" s="417">
        <v>2.45995311654E-2</v>
      </c>
      <c r="AK398" s="418">
        <v>2.6101724581890001E-2</v>
      </c>
      <c r="AL398" s="419">
        <v>1.7347163314707911E-2</v>
      </c>
      <c r="AM398" s="417">
        <v>2.2828613270400002E-2</v>
      </c>
      <c r="AN398" s="418">
        <v>8.861364702723E-2</v>
      </c>
      <c r="AO398" s="419">
        <v>4.3683099322308565E-2</v>
      </c>
      <c r="AP398" s="425"/>
      <c r="AQ398" s="426"/>
      <c r="AR398" s="426"/>
      <c r="AS398" s="417">
        <v>0</v>
      </c>
      <c r="AT398" s="418">
        <v>0</v>
      </c>
      <c r="AU398" s="427"/>
    </row>
    <row r="399" spans="1:47" x14ac:dyDescent="0.2">
      <c r="A399" s="231">
        <v>1984</v>
      </c>
      <c r="B399" s="232">
        <v>35</v>
      </c>
      <c r="C399" s="417">
        <v>27.995444406899999</v>
      </c>
      <c r="D399" s="418">
        <v>62.632850204060496</v>
      </c>
      <c r="E399" s="419">
        <v>43.745102822787821</v>
      </c>
      <c r="F399" s="417">
        <v>4.87786295076</v>
      </c>
      <c r="G399" s="418">
        <v>6.8476871435639994</v>
      </c>
      <c r="H399" s="419">
        <v>3.209236649579791</v>
      </c>
      <c r="I399" s="417">
        <v>2.4588815328</v>
      </c>
      <c r="J399" s="418">
        <v>2.3388526819350002</v>
      </c>
      <c r="K399" s="419">
        <v>6.9928070707322529</v>
      </c>
      <c r="L399" s="420"/>
      <c r="M399" s="421"/>
      <c r="N399" s="419">
        <v>3.7066074493837101E-3</v>
      </c>
      <c r="O399" s="417">
        <v>1.2662120000000001E-2</v>
      </c>
      <c r="P399" s="418">
        <v>5.0445326999999998E-2</v>
      </c>
      <c r="Q399" s="419">
        <v>0.11223219345787647</v>
      </c>
      <c r="R399" s="425"/>
      <c r="S399" s="426"/>
      <c r="T399" s="419">
        <v>570.04801585504458</v>
      </c>
      <c r="U399" s="417">
        <v>3.0667412929078017E-2</v>
      </c>
      <c r="V399" s="418">
        <v>5.6916328749408981E-2</v>
      </c>
      <c r="W399" s="419">
        <v>0.10193042637454454</v>
      </c>
      <c r="X399" s="417">
        <v>3.1157852398176294E-2</v>
      </c>
      <c r="Y399" s="418">
        <v>3.7697624079027353E-2</v>
      </c>
      <c r="Z399" s="419">
        <v>0.10688113699878544</v>
      </c>
      <c r="AA399" s="417">
        <v>2.9216990922600002E-2</v>
      </c>
      <c r="AB399" s="418">
        <v>6.1888648084740004E-2</v>
      </c>
      <c r="AC399" s="419">
        <v>4.4037136412564654E-2</v>
      </c>
      <c r="AD399" s="417">
        <v>1.4433595134E-3</v>
      </c>
      <c r="AE399" s="418">
        <v>5.2366413500399998E-3</v>
      </c>
      <c r="AF399" s="419">
        <v>2.0039502352463563E-3</v>
      </c>
      <c r="AG399" s="417">
        <v>0.15831184735020001</v>
      </c>
      <c r="AH399" s="418">
        <v>0.19532305622967</v>
      </c>
      <c r="AI399" s="419">
        <v>0.10445395033631891</v>
      </c>
      <c r="AJ399" s="417">
        <v>2.45995311654E-2</v>
      </c>
      <c r="AK399" s="418">
        <v>2.6101724581890001E-2</v>
      </c>
      <c r="AL399" s="419">
        <v>1.7347163314707911E-2</v>
      </c>
      <c r="AM399" s="417">
        <v>2.2828613270400002E-2</v>
      </c>
      <c r="AN399" s="418">
        <v>8.861364702723E-2</v>
      </c>
      <c r="AO399" s="419">
        <v>4.3683099322308565E-2</v>
      </c>
      <c r="AP399" s="425"/>
      <c r="AQ399" s="426"/>
      <c r="AR399" s="426"/>
      <c r="AS399" s="417">
        <v>0</v>
      </c>
      <c r="AT399" s="418">
        <v>0</v>
      </c>
      <c r="AU399" s="427"/>
    </row>
    <row r="400" spans="1:47" x14ac:dyDescent="0.2">
      <c r="A400" s="231">
        <v>1984</v>
      </c>
      <c r="B400" s="232">
        <v>36</v>
      </c>
      <c r="C400" s="417">
        <v>27.995444406899999</v>
      </c>
      <c r="D400" s="418">
        <v>62.632850204060496</v>
      </c>
      <c r="E400" s="419">
        <v>43.745102822787821</v>
      </c>
      <c r="F400" s="417">
        <v>4.87786295076</v>
      </c>
      <c r="G400" s="418">
        <v>6.8476871435639994</v>
      </c>
      <c r="H400" s="419">
        <v>3.209236649579791</v>
      </c>
      <c r="I400" s="417">
        <v>2.4588815328</v>
      </c>
      <c r="J400" s="418">
        <v>2.3388526819350002</v>
      </c>
      <c r="K400" s="419">
        <v>6.9928070707322529</v>
      </c>
      <c r="L400" s="420"/>
      <c r="M400" s="421"/>
      <c r="N400" s="419">
        <v>3.7066074493837101E-3</v>
      </c>
      <c r="O400" s="417">
        <v>1.2662120000000001E-2</v>
      </c>
      <c r="P400" s="418">
        <v>5.0445326999999998E-2</v>
      </c>
      <c r="Q400" s="419">
        <v>0.11223219345787647</v>
      </c>
      <c r="R400" s="425"/>
      <c r="S400" s="426"/>
      <c r="T400" s="419">
        <v>570.04801585504458</v>
      </c>
      <c r="U400" s="417">
        <v>3.0667412929078017E-2</v>
      </c>
      <c r="V400" s="418">
        <v>5.6916328749408981E-2</v>
      </c>
      <c r="W400" s="419">
        <v>0.10193042637454454</v>
      </c>
      <c r="X400" s="417">
        <v>3.1157852398176294E-2</v>
      </c>
      <c r="Y400" s="418">
        <v>3.7697624079027353E-2</v>
      </c>
      <c r="Z400" s="419">
        <v>0.10688113699878544</v>
      </c>
      <c r="AA400" s="417">
        <v>2.9216990922600002E-2</v>
      </c>
      <c r="AB400" s="418">
        <v>6.1888648084740004E-2</v>
      </c>
      <c r="AC400" s="419">
        <v>4.4037136412564654E-2</v>
      </c>
      <c r="AD400" s="417">
        <v>1.4433595134E-3</v>
      </c>
      <c r="AE400" s="418">
        <v>5.2366413500399998E-3</v>
      </c>
      <c r="AF400" s="419">
        <v>2.0039502352463563E-3</v>
      </c>
      <c r="AG400" s="417">
        <v>0.15831184735020001</v>
      </c>
      <c r="AH400" s="418">
        <v>0.19532305622967</v>
      </c>
      <c r="AI400" s="419">
        <v>0.10445395033631891</v>
      </c>
      <c r="AJ400" s="417">
        <v>2.45995311654E-2</v>
      </c>
      <c r="AK400" s="418">
        <v>2.6101724581890001E-2</v>
      </c>
      <c r="AL400" s="419">
        <v>1.7347163314707911E-2</v>
      </c>
      <c r="AM400" s="417">
        <v>2.2828613270400002E-2</v>
      </c>
      <c r="AN400" s="418">
        <v>8.861364702723E-2</v>
      </c>
      <c r="AO400" s="419">
        <v>4.3683099322308565E-2</v>
      </c>
      <c r="AP400" s="425"/>
      <c r="AQ400" s="426"/>
      <c r="AR400" s="426"/>
      <c r="AS400" s="417">
        <v>0</v>
      </c>
      <c r="AT400" s="418">
        <v>0</v>
      </c>
      <c r="AU400" s="427"/>
    </row>
    <row r="401" spans="1:47" x14ac:dyDescent="0.2">
      <c r="A401" s="231">
        <v>1984</v>
      </c>
      <c r="B401" s="232">
        <v>37</v>
      </c>
      <c r="C401" s="417">
        <v>27.995444406899999</v>
      </c>
      <c r="D401" s="418">
        <v>62.632850204060496</v>
      </c>
      <c r="E401" s="419">
        <v>43.745102822787821</v>
      </c>
      <c r="F401" s="417">
        <v>4.87786295076</v>
      </c>
      <c r="G401" s="418">
        <v>6.8476871435639994</v>
      </c>
      <c r="H401" s="419">
        <v>3.209236649579791</v>
      </c>
      <c r="I401" s="417">
        <v>2.4588815328</v>
      </c>
      <c r="J401" s="418">
        <v>2.3388526819350002</v>
      </c>
      <c r="K401" s="419">
        <v>6.9928070707322529</v>
      </c>
      <c r="L401" s="420"/>
      <c r="M401" s="421"/>
      <c r="N401" s="419">
        <v>3.7066074493837101E-3</v>
      </c>
      <c r="O401" s="417">
        <v>1.2662120000000001E-2</v>
      </c>
      <c r="P401" s="418">
        <v>5.0445326999999998E-2</v>
      </c>
      <c r="Q401" s="419">
        <v>0.11223219345787647</v>
      </c>
      <c r="R401" s="425"/>
      <c r="S401" s="426"/>
      <c r="T401" s="419">
        <v>570.04801585504458</v>
      </c>
      <c r="U401" s="417">
        <v>3.0667412929078017E-2</v>
      </c>
      <c r="V401" s="418">
        <v>5.6916328749408981E-2</v>
      </c>
      <c r="W401" s="419">
        <v>0.10193042637454454</v>
      </c>
      <c r="X401" s="417">
        <v>3.1157852398176294E-2</v>
      </c>
      <c r="Y401" s="418">
        <v>3.7697624079027353E-2</v>
      </c>
      <c r="Z401" s="419">
        <v>0.10688113699878544</v>
      </c>
      <c r="AA401" s="417">
        <v>2.9216990922600002E-2</v>
      </c>
      <c r="AB401" s="418">
        <v>6.1888648084740004E-2</v>
      </c>
      <c r="AC401" s="419">
        <v>4.4037136412564654E-2</v>
      </c>
      <c r="AD401" s="417">
        <v>1.4433595134E-3</v>
      </c>
      <c r="AE401" s="418">
        <v>5.2366413500399998E-3</v>
      </c>
      <c r="AF401" s="419">
        <v>2.0039502352463563E-3</v>
      </c>
      <c r="AG401" s="417">
        <v>0.15831184735020001</v>
      </c>
      <c r="AH401" s="418">
        <v>0.19532305622967</v>
      </c>
      <c r="AI401" s="419">
        <v>0.10445395033631891</v>
      </c>
      <c r="AJ401" s="417">
        <v>2.45995311654E-2</v>
      </c>
      <c r="AK401" s="418">
        <v>2.6101724581890001E-2</v>
      </c>
      <c r="AL401" s="419">
        <v>1.7347163314707911E-2</v>
      </c>
      <c r="AM401" s="417">
        <v>2.2828613270400002E-2</v>
      </c>
      <c r="AN401" s="418">
        <v>8.861364702723E-2</v>
      </c>
      <c r="AO401" s="419">
        <v>4.3683099322308565E-2</v>
      </c>
      <c r="AP401" s="425"/>
      <c r="AQ401" s="426"/>
      <c r="AR401" s="426"/>
      <c r="AS401" s="417">
        <v>0</v>
      </c>
      <c r="AT401" s="418">
        <v>0</v>
      </c>
      <c r="AU401" s="427"/>
    </row>
    <row r="402" spans="1:47" x14ac:dyDescent="0.2">
      <c r="A402" s="231">
        <v>1984</v>
      </c>
      <c r="B402" s="232">
        <v>38</v>
      </c>
      <c r="C402" s="417">
        <v>27.995444406899999</v>
      </c>
      <c r="D402" s="418">
        <v>62.632850204060496</v>
      </c>
      <c r="E402" s="419">
        <v>43.745102822787821</v>
      </c>
      <c r="F402" s="417">
        <v>4.87786295076</v>
      </c>
      <c r="G402" s="418">
        <v>6.8476871435639994</v>
      </c>
      <c r="H402" s="419">
        <v>3.209236649579791</v>
      </c>
      <c r="I402" s="417">
        <v>2.4588815328</v>
      </c>
      <c r="J402" s="418">
        <v>2.3388526819350002</v>
      </c>
      <c r="K402" s="419">
        <v>6.9928070707322529</v>
      </c>
      <c r="L402" s="420"/>
      <c r="M402" s="421"/>
      <c r="N402" s="419">
        <v>3.7066074493837101E-3</v>
      </c>
      <c r="O402" s="417">
        <v>1.2662120000000001E-2</v>
      </c>
      <c r="P402" s="418">
        <v>5.0445326999999998E-2</v>
      </c>
      <c r="Q402" s="419">
        <v>0.11223219345787647</v>
      </c>
      <c r="R402" s="425"/>
      <c r="S402" s="426"/>
      <c r="T402" s="419">
        <v>570.04801585504458</v>
      </c>
      <c r="U402" s="417">
        <v>3.0667412929078017E-2</v>
      </c>
      <c r="V402" s="418">
        <v>5.6916328749408981E-2</v>
      </c>
      <c r="W402" s="419">
        <v>0.10193042637454454</v>
      </c>
      <c r="X402" s="417">
        <v>3.1157852398176294E-2</v>
      </c>
      <c r="Y402" s="418">
        <v>3.7697624079027353E-2</v>
      </c>
      <c r="Z402" s="419">
        <v>0.10688113699878544</v>
      </c>
      <c r="AA402" s="417">
        <v>2.9216990922600002E-2</v>
      </c>
      <c r="AB402" s="418">
        <v>6.1888648084740004E-2</v>
      </c>
      <c r="AC402" s="419">
        <v>4.4037136412564654E-2</v>
      </c>
      <c r="AD402" s="417">
        <v>1.4433595134E-3</v>
      </c>
      <c r="AE402" s="418">
        <v>5.2366413500399998E-3</v>
      </c>
      <c r="AF402" s="419">
        <v>2.0039502352463563E-3</v>
      </c>
      <c r="AG402" s="417">
        <v>0.15831184735020001</v>
      </c>
      <c r="AH402" s="418">
        <v>0.19532305622967</v>
      </c>
      <c r="AI402" s="419">
        <v>0.10445395033631891</v>
      </c>
      <c r="AJ402" s="417">
        <v>2.45995311654E-2</v>
      </c>
      <c r="AK402" s="418">
        <v>2.6101724581890001E-2</v>
      </c>
      <c r="AL402" s="419">
        <v>1.7347163314707911E-2</v>
      </c>
      <c r="AM402" s="417">
        <v>2.2828613270400002E-2</v>
      </c>
      <c r="AN402" s="418">
        <v>8.861364702723E-2</v>
      </c>
      <c r="AO402" s="419">
        <v>4.3683099322308565E-2</v>
      </c>
      <c r="AP402" s="425"/>
      <c r="AQ402" s="426"/>
      <c r="AR402" s="426"/>
      <c r="AS402" s="417">
        <v>0</v>
      </c>
      <c r="AT402" s="418">
        <v>0</v>
      </c>
      <c r="AU402" s="427"/>
    </row>
    <row r="403" spans="1:47" x14ac:dyDescent="0.2">
      <c r="A403" s="231">
        <v>1984</v>
      </c>
      <c r="B403" s="232">
        <v>39</v>
      </c>
      <c r="C403" s="417">
        <v>27.995444406899999</v>
      </c>
      <c r="D403" s="418">
        <v>62.632850204060496</v>
      </c>
      <c r="E403" s="419">
        <v>43.745102822787821</v>
      </c>
      <c r="F403" s="417">
        <v>4.87786295076</v>
      </c>
      <c r="G403" s="418">
        <v>6.8476871435639994</v>
      </c>
      <c r="H403" s="419">
        <v>3.209236649579791</v>
      </c>
      <c r="I403" s="417">
        <v>2.4588815328</v>
      </c>
      <c r="J403" s="418">
        <v>2.3388526819350002</v>
      </c>
      <c r="K403" s="419">
        <v>6.9928070707322529</v>
      </c>
      <c r="L403" s="420"/>
      <c r="M403" s="421"/>
      <c r="N403" s="419">
        <v>3.7066074493837101E-3</v>
      </c>
      <c r="O403" s="417">
        <v>1.2662120000000001E-2</v>
      </c>
      <c r="P403" s="418">
        <v>5.0445326999999998E-2</v>
      </c>
      <c r="Q403" s="419">
        <v>0.11223219345787647</v>
      </c>
      <c r="R403" s="425"/>
      <c r="S403" s="426"/>
      <c r="T403" s="419">
        <v>570.04801585504458</v>
      </c>
      <c r="U403" s="417">
        <v>3.0667412929078017E-2</v>
      </c>
      <c r="V403" s="418">
        <v>5.6916328749408981E-2</v>
      </c>
      <c r="W403" s="419">
        <v>0.10193042637454454</v>
      </c>
      <c r="X403" s="417">
        <v>3.1157852398176294E-2</v>
      </c>
      <c r="Y403" s="418">
        <v>3.7697624079027353E-2</v>
      </c>
      <c r="Z403" s="419">
        <v>0.10688113699878544</v>
      </c>
      <c r="AA403" s="417">
        <v>2.9216990922600002E-2</v>
      </c>
      <c r="AB403" s="418">
        <v>6.1888648084740004E-2</v>
      </c>
      <c r="AC403" s="419">
        <v>4.4037136412564654E-2</v>
      </c>
      <c r="AD403" s="417">
        <v>1.4433595134E-3</v>
      </c>
      <c r="AE403" s="418">
        <v>5.2366413500399998E-3</v>
      </c>
      <c r="AF403" s="419">
        <v>2.0039502352463563E-3</v>
      </c>
      <c r="AG403" s="417">
        <v>0.15831184735020001</v>
      </c>
      <c r="AH403" s="418">
        <v>0.19532305622967</v>
      </c>
      <c r="AI403" s="419">
        <v>0.10445395033631891</v>
      </c>
      <c r="AJ403" s="417">
        <v>2.45995311654E-2</v>
      </c>
      <c r="AK403" s="418">
        <v>2.6101724581890001E-2</v>
      </c>
      <c r="AL403" s="419">
        <v>1.7347163314707911E-2</v>
      </c>
      <c r="AM403" s="417">
        <v>2.2828613270400002E-2</v>
      </c>
      <c r="AN403" s="418">
        <v>8.861364702723E-2</v>
      </c>
      <c r="AO403" s="419">
        <v>4.3683099322308565E-2</v>
      </c>
      <c r="AP403" s="425"/>
      <c r="AQ403" s="426"/>
      <c r="AR403" s="426"/>
      <c r="AS403" s="417">
        <v>0</v>
      </c>
      <c r="AT403" s="418">
        <v>0</v>
      </c>
      <c r="AU403" s="427"/>
    </row>
    <row r="404" spans="1:47" ht="13.5" thickBot="1" x14ac:dyDescent="0.25">
      <c r="A404" s="233">
        <v>1984</v>
      </c>
      <c r="B404" s="234">
        <v>40</v>
      </c>
      <c r="C404" s="428">
        <v>27.995444406899999</v>
      </c>
      <c r="D404" s="429">
        <v>62.632850204060496</v>
      </c>
      <c r="E404" s="430">
        <v>43.745102822787821</v>
      </c>
      <c r="F404" s="428">
        <v>4.87786295076</v>
      </c>
      <c r="G404" s="429">
        <v>6.8476871435639994</v>
      </c>
      <c r="H404" s="430">
        <v>3.209236649579791</v>
      </c>
      <c r="I404" s="428">
        <v>2.4588815328</v>
      </c>
      <c r="J404" s="429">
        <v>2.3388526819350002</v>
      </c>
      <c r="K404" s="430">
        <v>6.9928070707322529</v>
      </c>
      <c r="L404" s="431"/>
      <c r="M404" s="432"/>
      <c r="N404" s="430">
        <v>3.7066074493837101E-3</v>
      </c>
      <c r="O404" s="428">
        <v>1.2662120000000001E-2</v>
      </c>
      <c r="P404" s="429">
        <v>5.0445326999999998E-2</v>
      </c>
      <c r="Q404" s="430">
        <v>0.11223219345787647</v>
      </c>
      <c r="R404" s="433"/>
      <c r="S404" s="434"/>
      <c r="T404" s="430">
        <v>570.04801585504458</v>
      </c>
      <c r="U404" s="428">
        <v>3.0667412929078017E-2</v>
      </c>
      <c r="V404" s="429">
        <v>5.6916328749408981E-2</v>
      </c>
      <c r="W404" s="430">
        <v>0.10193042637454454</v>
      </c>
      <c r="X404" s="428">
        <v>3.1157852398176294E-2</v>
      </c>
      <c r="Y404" s="429">
        <v>3.7697624079027353E-2</v>
      </c>
      <c r="Z404" s="430">
        <v>0.10688113699878544</v>
      </c>
      <c r="AA404" s="428">
        <v>2.9216990922600002E-2</v>
      </c>
      <c r="AB404" s="429">
        <v>6.1888648084740004E-2</v>
      </c>
      <c r="AC404" s="430">
        <v>4.4037136412564654E-2</v>
      </c>
      <c r="AD404" s="428">
        <v>1.4433595134E-3</v>
      </c>
      <c r="AE404" s="429">
        <v>5.2366413500399998E-3</v>
      </c>
      <c r="AF404" s="430">
        <v>2.0039502352463563E-3</v>
      </c>
      <c r="AG404" s="428">
        <v>0.15831184735020001</v>
      </c>
      <c r="AH404" s="429">
        <v>0.19532305622967</v>
      </c>
      <c r="AI404" s="430">
        <v>0.10445395033631891</v>
      </c>
      <c r="AJ404" s="428">
        <v>2.45995311654E-2</v>
      </c>
      <c r="AK404" s="429">
        <v>2.6101724581890001E-2</v>
      </c>
      <c r="AL404" s="430">
        <v>1.7347163314707911E-2</v>
      </c>
      <c r="AM404" s="428">
        <v>2.2828613270400002E-2</v>
      </c>
      <c r="AN404" s="429">
        <v>8.861364702723E-2</v>
      </c>
      <c r="AO404" s="430">
        <v>4.3683099322308565E-2</v>
      </c>
      <c r="AP404" s="433"/>
      <c r="AQ404" s="434"/>
      <c r="AR404" s="434"/>
      <c r="AS404" s="428">
        <v>0</v>
      </c>
      <c r="AT404" s="429">
        <v>0</v>
      </c>
      <c r="AU404" s="435"/>
    </row>
    <row r="405" spans="1:47" x14ac:dyDescent="0.2">
      <c r="A405" s="229">
        <v>1985</v>
      </c>
      <c r="B405" s="230">
        <v>1</v>
      </c>
      <c r="C405" s="409">
        <v>19.291068580000001</v>
      </c>
      <c r="D405" s="410">
        <v>19.4403589305</v>
      </c>
      <c r="E405" s="411">
        <v>13.249831503343515</v>
      </c>
      <c r="F405" s="409">
        <v>2.14537683</v>
      </c>
      <c r="G405" s="410">
        <v>2.1209234729999999</v>
      </c>
      <c r="H405" s="411">
        <v>0.82488025579637891</v>
      </c>
      <c r="I405" s="409">
        <v>1.24140165</v>
      </c>
      <c r="J405" s="410">
        <v>2.2497943045</v>
      </c>
      <c r="K405" s="411">
        <v>4.631388532627585</v>
      </c>
      <c r="L405" s="412"/>
      <c r="M405" s="413"/>
      <c r="N405" s="411">
        <v>0.12435439250476811</v>
      </c>
      <c r="O405" s="409">
        <v>3.0080240000000001E-2</v>
      </c>
      <c r="P405" s="410">
        <v>7.3775052000000105E-2</v>
      </c>
      <c r="Q405" s="411">
        <v>2.4556601517375289E-2</v>
      </c>
      <c r="R405" s="414"/>
      <c r="S405" s="415"/>
      <c r="T405" s="411">
        <v>545.11338914613191</v>
      </c>
      <c r="U405" s="409">
        <v>4.1330745187436679E-2</v>
      </c>
      <c r="V405" s="410">
        <v>7.2228690645052343E-2</v>
      </c>
      <c r="W405" s="411">
        <v>6.845945794622009E-2</v>
      </c>
      <c r="X405" s="409">
        <v>3.4852183890577509E-2</v>
      </c>
      <c r="Y405" s="410">
        <v>4.4452014690982783E-2</v>
      </c>
      <c r="Z405" s="411">
        <v>2.9226080477215623E-2</v>
      </c>
      <c r="AA405" s="409">
        <v>4.6087278000000002E-3</v>
      </c>
      <c r="AB405" s="410">
        <v>1.0582752189999999E-2</v>
      </c>
      <c r="AC405" s="411">
        <v>5.7446014771161298E-3</v>
      </c>
      <c r="AD405" s="409">
        <v>4.148946E-4</v>
      </c>
      <c r="AE405" s="410">
        <v>1.83234424E-3</v>
      </c>
      <c r="AF405" s="411">
        <v>5.1509771023714726E-4</v>
      </c>
      <c r="AG405" s="409">
        <v>4.6280569200000003E-2</v>
      </c>
      <c r="AH405" s="410">
        <v>5.2880563074999998E-2</v>
      </c>
      <c r="AI405" s="411">
        <v>4.2656653965754104E-2</v>
      </c>
      <c r="AJ405" s="409">
        <v>4.1090349999999996E-3</v>
      </c>
      <c r="AK405" s="410">
        <v>5.3470607099999996E-3</v>
      </c>
      <c r="AL405" s="411">
        <v>4.6789811962989532E-3</v>
      </c>
      <c r="AM405" s="409">
        <v>7.4466973999999997E-3</v>
      </c>
      <c r="AN405" s="410">
        <v>2.9048037740000001E-2</v>
      </c>
      <c r="AO405" s="411">
        <v>8.8062687364920487E-3</v>
      </c>
      <c r="AP405" s="414"/>
      <c r="AQ405" s="415"/>
      <c r="AR405" s="415"/>
      <c r="AS405" s="409">
        <v>7.5376714999999997E-2</v>
      </c>
      <c r="AT405" s="410">
        <v>7.8344520944999996E-2</v>
      </c>
      <c r="AU405" s="416"/>
    </row>
    <row r="406" spans="1:47" x14ac:dyDescent="0.2">
      <c r="A406" s="231">
        <v>1985</v>
      </c>
      <c r="B406" s="232">
        <v>2</v>
      </c>
      <c r="C406" s="417">
        <v>21.178950919999998</v>
      </c>
      <c r="D406" s="418">
        <v>23.543320758499998</v>
      </c>
      <c r="E406" s="419">
        <v>13.28098012373844</v>
      </c>
      <c r="F406" s="417">
        <v>2.1908519100000001</v>
      </c>
      <c r="G406" s="418">
        <v>2.2464582974999998</v>
      </c>
      <c r="H406" s="419">
        <v>0.82751815498906534</v>
      </c>
      <c r="I406" s="417">
        <v>1.2889044999999999</v>
      </c>
      <c r="J406" s="418">
        <v>2.2404643805000002</v>
      </c>
      <c r="K406" s="419">
        <v>4.6428905890541978</v>
      </c>
      <c r="L406" s="420"/>
      <c r="M406" s="421"/>
      <c r="N406" s="419">
        <v>0.12456100149817376</v>
      </c>
      <c r="O406" s="417">
        <v>3.001444E-2</v>
      </c>
      <c r="P406" s="418">
        <v>7.1479822500000095E-2</v>
      </c>
      <c r="Q406" s="419">
        <v>2.4619679184476093E-2</v>
      </c>
      <c r="R406" s="422"/>
      <c r="S406" s="423"/>
      <c r="T406" s="419">
        <v>545.14028603344423</v>
      </c>
      <c r="U406" s="417">
        <v>4.1330745187436679E-2</v>
      </c>
      <c r="V406" s="418">
        <v>7.2228690645052343E-2</v>
      </c>
      <c r="W406" s="419">
        <v>6.7630252505792687E-2</v>
      </c>
      <c r="X406" s="417">
        <v>3.4852183890577509E-2</v>
      </c>
      <c r="Y406" s="418">
        <v>4.4452014690982783E-2</v>
      </c>
      <c r="Z406" s="419">
        <v>2.9331081698238198E-2</v>
      </c>
      <c r="AA406" s="417">
        <v>4.8353954999999999E-3</v>
      </c>
      <c r="AB406" s="418">
        <v>1.1704149115E-2</v>
      </c>
      <c r="AC406" s="419">
        <v>5.7518258506886666E-3</v>
      </c>
      <c r="AD406" s="417">
        <v>4.285472E-4</v>
      </c>
      <c r="AE406" s="418">
        <v>1.9384882749999999E-3</v>
      </c>
      <c r="AF406" s="419">
        <v>5.1674357186876963E-4</v>
      </c>
      <c r="AG406" s="417">
        <v>4.8010169900000003E-2</v>
      </c>
      <c r="AH406" s="418">
        <v>5.7943540350000003E-2</v>
      </c>
      <c r="AI406" s="419">
        <v>4.2756170596529322E-2</v>
      </c>
      <c r="AJ406" s="417">
        <v>4.2954124999999999E-3</v>
      </c>
      <c r="AK406" s="418">
        <v>5.8784167099999998E-3</v>
      </c>
      <c r="AL406" s="419">
        <v>4.6908195755769339E-3</v>
      </c>
      <c r="AM406" s="417">
        <v>7.8306872999999999E-3</v>
      </c>
      <c r="AN406" s="418">
        <v>3.1765658000000002E-2</v>
      </c>
      <c r="AO406" s="419">
        <v>8.8318947015883584E-3</v>
      </c>
      <c r="AP406" s="422"/>
      <c r="AQ406" s="423"/>
      <c r="AR406" s="423"/>
      <c r="AS406" s="417">
        <v>7.6821177300000001E-2</v>
      </c>
      <c r="AT406" s="418">
        <v>8.1315721214999998E-2</v>
      </c>
      <c r="AU406" s="424"/>
    </row>
    <row r="407" spans="1:47" x14ac:dyDescent="0.2">
      <c r="A407" s="231">
        <v>1985</v>
      </c>
      <c r="B407" s="232">
        <v>3</v>
      </c>
      <c r="C407" s="417">
        <v>25.0853565</v>
      </c>
      <c r="D407" s="418">
        <v>28.047728448499999</v>
      </c>
      <c r="E407" s="419">
        <v>20.167152993809346</v>
      </c>
      <c r="F407" s="417">
        <v>2.36801365</v>
      </c>
      <c r="G407" s="418">
        <v>2.4197246990000001</v>
      </c>
      <c r="H407" s="419">
        <v>1.2306084133557256</v>
      </c>
      <c r="I407" s="417">
        <v>1.3878543999999999</v>
      </c>
      <c r="J407" s="418">
        <v>2.2502987729999999</v>
      </c>
      <c r="K407" s="419">
        <v>5.1571977172755208</v>
      </c>
      <c r="L407" s="420"/>
      <c r="M407" s="421"/>
      <c r="N407" s="419">
        <v>0.12841554431575247</v>
      </c>
      <c r="O407" s="417">
        <v>3.001444E-2</v>
      </c>
      <c r="P407" s="418">
        <v>7.0089250500000103E-2</v>
      </c>
      <c r="Q407" s="419">
        <v>2.8186626589386775E-2</v>
      </c>
      <c r="R407" s="422"/>
      <c r="S407" s="423"/>
      <c r="T407" s="419">
        <v>545.60766929342651</v>
      </c>
      <c r="U407" s="417">
        <v>4.1330745187436679E-2</v>
      </c>
      <c r="V407" s="418">
        <v>7.2228690645052343E-2</v>
      </c>
      <c r="W407" s="419">
        <v>0.1014600407255276</v>
      </c>
      <c r="X407" s="417">
        <v>3.4852183890577509E-2</v>
      </c>
      <c r="Y407" s="418">
        <v>4.4452014690982783E-2</v>
      </c>
      <c r="Z407" s="419">
        <v>6.0937258928487802E-2</v>
      </c>
      <c r="AA407" s="417">
        <v>5.9689621E-3</v>
      </c>
      <c r="AB407" s="418">
        <v>1.305123389E-2</v>
      </c>
      <c r="AC407" s="419">
        <v>8.5867917580838594E-3</v>
      </c>
      <c r="AD407" s="417">
        <v>4.9297640000000003E-4</v>
      </c>
      <c r="AE407" s="418">
        <v>2.0679506900000001E-3</v>
      </c>
      <c r="AF407" s="419">
        <v>7.6845400731403275E-4</v>
      </c>
      <c r="AG407" s="417">
        <v>5.5984770699999999E-2</v>
      </c>
      <c r="AH407" s="418">
        <v>6.4157823929999996E-2</v>
      </c>
      <c r="AI407" s="419">
        <v>6.3288901825452021E-2</v>
      </c>
      <c r="AJ407" s="417">
        <v>5.3991971999999997E-3</v>
      </c>
      <c r="AK407" s="418">
        <v>6.5229992399999997E-3</v>
      </c>
      <c r="AL407" s="419">
        <v>6.9417487922086183E-3</v>
      </c>
      <c r="AM407" s="417">
        <v>9.5640806999999998E-3</v>
      </c>
      <c r="AN407" s="418">
        <v>3.5032864980000002E-2</v>
      </c>
      <c r="AO407" s="419">
        <v>1.3079390329683548E-2</v>
      </c>
      <c r="AP407" s="422"/>
      <c r="AQ407" s="423"/>
      <c r="AR407" s="423"/>
      <c r="AS407" s="417">
        <v>8.1826482699999994E-2</v>
      </c>
      <c r="AT407" s="418">
        <v>8.5408914964999999E-2</v>
      </c>
      <c r="AU407" s="424"/>
    </row>
    <row r="408" spans="1:47" x14ac:dyDescent="0.2">
      <c r="A408" s="231">
        <v>1985</v>
      </c>
      <c r="B408" s="232">
        <v>4</v>
      </c>
      <c r="C408" s="417">
        <v>29.480963590000002</v>
      </c>
      <c r="D408" s="418">
        <v>32.228783909999997</v>
      </c>
      <c r="E408" s="419">
        <v>13.342235376075699</v>
      </c>
      <c r="F408" s="417">
        <v>2.5924790799999999</v>
      </c>
      <c r="G408" s="418">
        <v>2.6454478620000001</v>
      </c>
      <c r="H408" s="419">
        <v>0.83279829378236414</v>
      </c>
      <c r="I408" s="417">
        <v>1.52084088</v>
      </c>
      <c r="J408" s="418">
        <v>2.2514364004999998</v>
      </c>
      <c r="K408" s="419">
        <v>4.6479760779985204</v>
      </c>
      <c r="L408" s="420"/>
      <c r="M408" s="421"/>
      <c r="N408" s="419">
        <v>0.12457492935109446</v>
      </c>
      <c r="O408" s="417">
        <v>2.998023E-2</v>
      </c>
      <c r="P408" s="418">
        <v>7.0058193000000102E-2</v>
      </c>
      <c r="Q408" s="419">
        <v>2.4658393875780657E-2</v>
      </c>
      <c r="R408" s="422"/>
      <c r="S408" s="423"/>
      <c r="T408" s="419">
        <v>546.08167259466143</v>
      </c>
      <c r="U408" s="417">
        <v>4.1330745187436679E-2</v>
      </c>
      <c r="V408" s="418">
        <v>7.2228690645052343E-2</v>
      </c>
      <c r="W408" s="419">
        <v>6.8284165491402399E-2</v>
      </c>
      <c r="X408" s="417">
        <v>3.4852183890577509E-2</v>
      </c>
      <c r="Y408" s="418">
        <v>4.4452014690982783E-2</v>
      </c>
      <c r="Z408" s="419">
        <v>2.9765504175070914E-2</v>
      </c>
      <c r="AA408" s="417">
        <v>7.3137363999999996E-3</v>
      </c>
      <c r="AB408" s="418">
        <v>1.4689983715E-2</v>
      </c>
      <c r="AC408" s="419">
        <v>5.7538981484930897E-3</v>
      </c>
      <c r="AD408" s="417">
        <v>5.8837050000000001E-4</v>
      </c>
      <c r="AE408" s="418">
        <v>2.2109761450000002E-3</v>
      </c>
      <c r="AF408" s="419">
        <v>5.20040601167636E-4</v>
      </c>
      <c r="AG408" s="417">
        <v>6.5487245499999999E-2</v>
      </c>
      <c r="AH408" s="418">
        <v>7.1898218939999994E-2</v>
      </c>
      <c r="AI408" s="419">
        <v>4.2912788649341949E-2</v>
      </c>
      <c r="AJ408" s="417">
        <v>6.7906275999999998E-3</v>
      </c>
      <c r="AK408" s="418">
        <v>7.3568177300000004E-3</v>
      </c>
      <c r="AL408" s="419">
        <v>4.7108953864002856E-3</v>
      </c>
      <c r="AM408" s="417">
        <v>1.15264736E-2</v>
      </c>
      <c r="AN408" s="418">
        <v>3.8896088740000001E-2</v>
      </c>
      <c r="AO408" s="419">
        <v>8.8801379769133746E-3</v>
      </c>
      <c r="AP408" s="422"/>
      <c r="AQ408" s="423"/>
      <c r="AR408" s="423"/>
      <c r="AS408" s="417">
        <v>8.8565834100000004E-2</v>
      </c>
      <c r="AT408" s="418">
        <v>9.0938169185000001E-2</v>
      </c>
      <c r="AU408" s="424"/>
    </row>
    <row r="409" spans="1:47" x14ac:dyDescent="0.2">
      <c r="A409" s="231">
        <v>1985</v>
      </c>
      <c r="B409" s="232">
        <v>5</v>
      </c>
      <c r="C409" s="417">
        <v>21.049347449999999</v>
      </c>
      <c r="D409" s="418">
        <v>28.459488009000001</v>
      </c>
      <c r="E409" s="419">
        <v>13.925095943831913</v>
      </c>
      <c r="F409" s="417">
        <v>1.8519199099999999</v>
      </c>
      <c r="G409" s="418">
        <v>2.232136712</v>
      </c>
      <c r="H409" s="419">
        <v>0.85130901553654348</v>
      </c>
      <c r="I409" s="417">
        <v>1.5981872100000001</v>
      </c>
      <c r="J409" s="418">
        <v>2.3056662879999998</v>
      </c>
      <c r="K409" s="419">
        <v>4.6854137201376256</v>
      </c>
      <c r="L409" s="420"/>
      <c r="M409" s="421"/>
      <c r="N409" s="419">
        <v>0.12461297365000236</v>
      </c>
      <c r="O409" s="417">
        <v>2.3980049999999999E-2</v>
      </c>
      <c r="P409" s="418">
        <v>6.18881945E-2</v>
      </c>
      <c r="Q409" s="419">
        <v>3.5340825197778973E-2</v>
      </c>
      <c r="R409" s="422"/>
      <c r="S409" s="423"/>
      <c r="T409" s="419">
        <v>546.48959234890742</v>
      </c>
      <c r="U409" s="417">
        <v>4.1330745187436679E-2</v>
      </c>
      <c r="V409" s="418">
        <v>7.2228690645052343E-2</v>
      </c>
      <c r="W409" s="419">
        <v>6.9580967921416562E-2</v>
      </c>
      <c r="X409" s="417">
        <v>3.4852183890577509E-2</v>
      </c>
      <c r="Y409" s="418">
        <v>4.4452014690982783E-2</v>
      </c>
      <c r="Z409" s="419">
        <v>3.0006262521925068E-2</v>
      </c>
      <c r="AA409" s="417">
        <v>7.0810912000000004E-3</v>
      </c>
      <c r="AB409" s="418">
        <v>1.418347203E-2</v>
      </c>
      <c r="AC409" s="419">
        <v>5.8596993615221684E-3</v>
      </c>
      <c r="AD409" s="417">
        <v>5.3911400000000004E-4</v>
      </c>
      <c r="AE409" s="418">
        <v>2.0237845900000001E-3</v>
      </c>
      <c r="AF409" s="419">
        <v>5.3160104367048653E-4</v>
      </c>
      <c r="AG409" s="417">
        <v>5.7389976699999998E-2</v>
      </c>
      <c r="AH409" s="418">
        <v>6.7597570280000005E-2</v>
      </c>
      <c r="AI409" s="419">
        <v>4.3787736185650093E-2</v>
      </c>
      <c r="AJ409" s="417">
        <v>6.7557826999999999E-3</v>
      </c>
      <c r="AK409" s="418">
        <v>7.3002943349999997E-3</v>
      </c>
      <c r="AL409" s="419">
        <v>4.8088139257529364E-3</v>
      </c>
      <c r="AM409" s="417">
        <v>1.0963151799999999E-2</v>
      </c>
      <c r="AN409" s="418">
        <v>3.7069836910000001E-2</v>
      </c>
      <c r="AO409" s="419">
        <v>9.0716722929562853E-3</v>
      </c>
      <c r="AP409" s="422"/>
      <c r="AQ409" s="423"/>
      <c r="AR409" s="423"/>
      <c r="AS409" s="417">
        <v>6.4600914400000001E-2</v>
      </c>
      <c r="AT409" s="418">
        <v>7.4919552444999996E-2</v>
      </c>
      <c r="AU409" s="424"/>
    </row>
    <row r="410" spans="1:47" x14ac:dyDescent="0.2">
      <c r="A410" s="231">
        <v>1985</v>
      </c>
      <c r="B410" s="232">
        <v>6</v>
      </c>
      <c r="C410" s="417">
        <v>23.213221770000001</v>
      </c>
      <c r="D410" s="418">
        <v>31.323290179000001</v>
      </c>
      <c r="E410" s="419">
        <v>13.98482349984017</v>
      </c>
      <c r="F410" s="417">
        <v>1.9938567</v>
      </c>
      <c r="G410" s="418">
        <v>2.4069026720000002</v>
      </c>
      <c r="H410" s="419">
        <v>0.85549518194274099</v>
      </c>
      <c r="I410" s="417">
        <v>1.7220245999999999</v>
      </c>
      <c r="J410" s="418">
        <v>2.307293402</v>
      </c>
      <c r="K410" s="419">
        <v>4.6925965278303892</v>
      </c>
      <c r="L410" s="420"/>
      <c r="M410" s="421"/>
      <c r="N410" s="419">
        <v>0.12468093519455996</v>
      </c>
      <c r="O410" s="417">
        <v>2.3866990000000001E-2</v>
      </c>
      <c r="P410" s="418">
        <v>6.1783183999999998E-2</v>
      </c>
      <c r="Q410" s="419">
        <v>3.5403980671338736E-2</v>
      </c>
      <c r="R410" s="422"/>
      <c r="S410" s="423"/>
      <c r="T410" s="419">
        <v>547.28281955062732</v>
      </c>
      <c r="U410" s="417">
        <v>4.1330745187436679E-2</v>
      </c>
      <c r="V410" s="418">
        <v>7.2228690645052343E-2</v>
      </c>
      <c r="W410" s="419">
        <v>6.9734980940404798E-2</v>
      </c>
      <c r="X410" s="417">
        <v>3.4852183890577509E-2</v>
      </c>
      <c r="Y410" s="418">
        <v>4.4452014690982783E-2</v>
      </c>
      <c r="Z410" s="419">
        <v>3.0280887880012562E-2</v>
      </c>
      <c r="AA410" s="417">
        <v>8.0703901999999994E-3</v>
      </c>
      <c r="AB410" s="418">
        <v>1.5852882209999999E-2</v>
      </c>
      <c r="AC410" s="419">
        <v>5.8669539288676489E-3</v>
      </c>
      <c r="AD410" s="417">
        <v>6.1753290000000005E-4</v>
      </c>
      <c r="AE410" s="418">
        <v>2.1598373850000002E-3</v>
      </c>
      <c r="AF410" s="419">
        <v>5.3421363081416215E-4</v>
      </c>
      <c r="AG410" s="417">
        <v>6.4254284499999995E-2</v>
      </c>
      <c r="AH410" s="418">
        <v>7.5043612209999999E-2</v>
      </c>
      <c r="AI410" s="419">
        <v>4.3930834158286879E-2</v>
      </c>
      <c r="AJ410" s="417">
        <v>7.8873763999999999E-3</v>
      </c>
      <c r="AK410" s="418">
        <v>8.2825521100000007E-3</v>
      </c>
      <c r="AL410" s="419">
        <v>4.8263430924281219E-3</v>
      </c>
      <c r="AM410" s="417">
        <v>1.2289784600000001E-2</v>
      </c>
      <c r="AN410" s="418">
        <v>4.0862617589999997E-2</v>
      </c>
      <c r="AO410" s="419">
        <v>9.1112810272889477E-3</v>
      </c>
      <c r="AP410" s="422"/>
      <c r="AQ410" s="423"/>
      <c r="AR410" s="423"/>
      <c r="AS410" s="417">
        <v>6.7685674000000001E-2</v>
      </c>
      <c r="AT410" s="418">
        <v>7.6584140369999998E-2</v>
      </c>
      <c r="AU410" s="424"/>
    </row>
    <row r="411" spans="1:47" x14ac:dyDescent="0.2">
      <c r="A411" s="231">
        <v>1985</v>
      </c>
      <c r="B411" s="232">
        <v>7</v>
      </c>
      <c r="C411" s="417">
        <v>25.157869890000001</v>
      </c>
      <c r="D411" s="418">
        <v>33.952924109000001</v>
      </c>
      <c r="E411" s="419">
        <v>28.22906392597152</v>
      </c>
      <c r="F411" s="417">
        <v>2.1554288800000001</v>
      </c>
      <c r="G411" s="418">
        <v>2.5929098334999998</v>
      </c>
      <c r="H411" s="419">
        <v>2.295841406061756</v>
      </c>
      <c r="I411" s="417">
        <v>1.8410855399999999</v>
      </c>
      <c r="J411" s="418">
        <v>2.3113568335000001</v>
      </c>
      <c r="K411" s="419">
        <v>6.4039095048121757</v>
      </c>
      <c r="L411" s="420"/>
      <c r="M411" s="421"/>
      <c r="N411" s="419">
        <v>0.12471651670622193</v>
      </c>
      <c r="O411" s="417">
        <v>2.3866990000000001E-2</v>
      </c>
      <c r="P411" s="418">
        <v>6.1729721500000001E-2</v>
      </c>
      <c r="Q411" s="419">
        <v>3.8933266964064316E-2</v>
      </c>
      <c r="R411" s="422"/>
      <c r="S411" s="423"/>
      <c r="T411" s="419">
        <v>547.98039640594811</v>
      </c>
      <c r="U411" s="417">
        <v>4.1330745187436679E-2</v>
      </c>
      <c r="V411" s="418">
        <v>7.2228690645052343E-2</v>
      </c>
      <c r="W411" s="419">
        <v>6.3125970768637268E-2</v>
      </c>
      <c r="X411" s="417">
        <v>3.4852183890577509E-2</v>
      </c>
      <c r="Y411" s="418">
        <v>4.4452014690982783E-2</v>
      </c>
      <c r="Z411" s="419">
        <v>3.0602317884515267E-2</v>
      </c>
      <c r="AA411" s="417">
        <v>9.0766045E-3</v>
      </c>
      <c r="AB411" s="418">
        <v>1.7420128045E-2</v>
      </c>
      <c r="AC411" s="419">
        <v>1.566168631529272E-2</v>
      </c>
      <c r="AD411" s="417">
        <v>6.9324410000000001E-4</v>
      </c>
      <c r="AE411" s="418">
        <v>2.2892284349999999E-3</v>
      </c>
      <c r="AF411" s="419">
        <v>1.4336403795807435E-3</v>
      </c>
      <c r="AG411" s="417">
        <v>7.1456216599999997E-2</v>
      </c>
      <c r="AH411" s="418">
        <v>8.215618861E-2</v>
      </c>
      <c r="AI411" s="419">
        <v>0.11783810813881339</v>
      </c>
      <c r="AJ411" s="417">
        <v>9.0781067999999993E-3</v>
      </c>
      <c r="AK411" s="418">
        <v>9.2424777550000007E-3</v>
      </c>
      <c r="AL411" s="419">
        <v>1.2952768277716671E-2</v>
      </c>
      <c r="AM411" s="417">
        <v>1.35992327E-2</v>
      </c>
      <c r="AN411" s="418">
        <v>4.4397268890000001E-2</v>
      </c>
      <c r="AO411" s="419">
        <v>2.4467817123580975E-2</v>
      </c>
      <c r="AP411" s="422"/>
      <c r="AQ411" s="423"/>
      <c r="AR411" s="423"/>
      <c r="AS411" s="417">
        <v>7.1993969800000002E-2</v>
      </c>
      <c r="AT411" s="418">
        <v>7.9159592099999995E-2</v>
      </c>
      <c r="AU411" s="424"/>
    </row>
    <row r="412" spans="1:47" x14ac:dyDescent="0.2">
      <c r="A412" s="231">
        <v>1985</v>
      </c>
      <c r="B412" s="232">
        <v>8</v>
      </c>
      <c r="C412" s="417">
        <v>27.055918429999998</v>
      </c>
      <c r="D412" s="418">
        <v>36.380392416500001</v>
      </c>
      <c r="E412" s="419">
        <v>26.265144263601389</v>
      </c>
      <c r="F412" s="417">
        <v>2.3411932900000001</v>
      </c>
      <c r="G412" s="418">
        <v>2.8015716474999999</v>
      </c>
      <c r="H412" s="419">
        <v>2.3535576335875072</v>
      </c>
      <c r="I412" s="417">
        <v>1.9556767399999999</v>
      </c>
      <c r="J412" s="418">
        <v>2.3171402405000001</v>
      </c>
      <c r="K412" s="419">
        <v>6.0016375916858342</v>
      </c>
      <c r="L412" s="420"/>
      <c r="M412" s="421"/>
      <c r="N412" s="419">
        <v>8.2665383152423874E-2</v>
      </c>
      <c r="O412" s="417">
        <v>2.3832780000000001E-2</v>
      </c>
      <c r="P412" s="418">
        <v>6.1679283500000001E-2</v>
      </c>
      <c r="Q412" s="419">
        <v>3.939066485844582E-2</v>
      </c>
      <c r="R412" s="422"/>
      <c r="S412" s="423"/>
      <c r="T412" s="419">
        <v>549.13853496078161</v>
      </c>
      <c r="U412" s="417">
        <v>4.1330745187436679E-2</v>
      </c>
      <c r="V412" s="418">
        <v>7.2228690645052343E-2</v>
      </c>
      <c r="W412" s="419">
        <v>6.7158071098165906E-2</v>
      </c>
      <c r="X412" s="417">
        <v>3.4852183890577509E-2</v>
      </c>
      <c r="Y412" s="418">
        <v>4.4452014690982783E-2</v>
      </c>
      <c r="Z412" s="419">
        <v>3.8190201000672663E-2</v>
      </c>
      <c r="AA412" s="417">
        <v>9.9546363999999995E-3</v>
      </c>
      <c r="AB412" s="418">
        <v>1.8897000824999999E-2</v>
      </c>
      <c r="AC412" s="419">
        <v>1.918262910431575E-2</v>
      </c>
      <c r="AD412" s="417">
        <v>7.6130209999999998E-4</v>
      </c>
      <c r="AE412" s="418">
        <v>2.4130337349999999E-3</v>
      </c>
      <c r="AF412" s="419">
        <v>1.4696511479531155E-3</v>
      </c>
      <c r="AG412" s="417">
        <v>7.8092486799999999E-2</v>
      </c>
      <c r="AH412" s="418">
        <v>8.9088989650000006E-2</v>
      </c>
      <c r="AI412" s="419">
        <v>0.10574363929720154</v>
      </c>
      <c r="AJ412" s="417">
        <v>1.0155078499999999E-2</v>
      </c>
      <c r="AK412" s="418">
        <v>1.0184979545E-2</v>
      </c>
      <c r="AL412" s="419">
        <v>1.3341612455634706E-2</v>
      </c>
      <c r="AM412" s="417">
        <v>1.4699425800000001E-2</v>
      </c>
      <c r="AN412" s="418">
        <v>4.7698504170000003E-2</v>
      </c>
      <c r="AO412" s="419">
        <v>2.805729676871101E-2</v>
      </c>
      <c r="AP412" s="422"/>
      <c r="AQ412" s="423"/>
      <c r="AR412" s="423"/>
      <c r="AS412" s="417">
        <v>7.7249990199999993E-2</v>
      </c>
      <c r="AT412" s="418">
        <v>8.2919629460000005E-2</v>
      </c>
      <c r="AU412" s="424"/>
    </row>
    <row r="413" spans="1:47" x14ac:dyDescent="0.2">
      <c r="A413" s="231">
        <v>1985</v>
      </c>
      <c r="B413" s="232">
        <v>9</v>
      </c>
      <c r="C413" s="417">
        <v>18.371524690000001</v>
      </c>
      <c r="D413" s="418">
        <v>29.489389328000001</v>
      </c>
      <c r="E413" s="419">
        <v>27.480681454861216</v>
      </c>
      <c r="F413" s="417">
        <v>1.66462449</v>
      </c>
      <c r="G413" s="418">
        <v>2.2950659459999998</v>
      </c>
      <c r="H413" s="419">
        <v>2.3671370178209146</v>
      </c>
      <c r="I413" s="417">
        <v>2.0006738099999999</v>
      </c>
      <c r="J413" s="418">
        <v>2.4476201299999998</v>
      </c>
      <c r="K413" s="419">
        <v>6.0704946738081169</v>
      </c>
      <c r="L413" s="420"/>
      <c r="M413" s="421"/>
      <c r="N413" s="419">
        <v>8.2664957564360916E-2</v>
      </c>
      <c r="O413" s="417">
        <v>2.388301E-2</v>
      </c>
      <c r="P413" s="418">
        <v>6.1651253000000003E-2</v>
      </c>
      <c r="Q413" s="419">
        <v>4.3453339090181439E-2</v>
      </c>
      <c r="R413" s="422"/>
      <c r="S413" s="423"/>
      <c r="T413" s="419">
        <v>549.35412274492649</v>
      </c>
      <c r="U413" s="417">
        <v>4.1330745187436679E-2</v>
      </c>
      <c r="V413" s="418">
        <v>7.2228690645052343E-2</v>
      </c>
      <c r="W413" s="419">
        <v>6.8169021698201465E-2</v>
      </c>
      <c r="X413" s="417">
        <v>3.4852183890577509E-2</v>
      </c>
      <c r="Y413" s="418">
        <v>4.4452014690982783E-2</v>
      </c>
      <c r="Z413" s="419">
        <v>3.8890397610185465E-2</v>
      </c>
      <c r="AA413" s="417">
        <v>9.6907595999999995E-3</v>
      </c>
      <c r="AB413" s="418">
        <v>1.7720267615E-2</v>
      </c>
      <c r="AC413" s="419">
        <v>1.925241423299779E-2</v>
      </c>
      <c r="AD413" s="417">
        <v>6.6484070000000001E-4</v>
      </c>
      <c r="AE413" s="418">
        <v>2.17543346E-3</v>
      </c>
      <c r="AF413" s="419">
        <v>1.4781313998626173E-3</v>
      </c>
      <c r="AG413" s="417">
        <v>7.2396015699999997E-2</v>
      </c>
      <c r="AH413" s="418">
        <v>8.3254861134999997E-2</v>
      </c>
      <c r="AI413" s="419">
        <v>0.10603959328423776</v>
      </c>
      <c r="AJ413" s="417">
        <v>9.5705287000000007E-3</v>
      </c>
      <c r="AK413" s="418">
        <v>9.9544886050000007E-3</v>
      </c>
      <c r="AL413" s="419">
        <v>1.3379485723185904E-2</v>
      </c>
      <c r="AM413" s="417">
        <v>1.4629765899999999E-2</v>
      </c>
      <c r="AN413" s="418">
        <v>4.4194632785E-2</v>
      </c>
      <c r="AO413" s="419">
        <v>2.8229287608428247E-2</v>
      </c>
      <c r="AP413" s="422"/>
      <c r="AQ413" s="423"/>
      <c r="AR413" s="423"/>
      <c r="AS413" s="417">
        <v>6.12286223E-2</v>
      </c>
      <c r="AT413" s="418">
        <v>7.3858037929999995E-2</v>
      </c>
      <c r="AU413" s="424"/>
    </row>
    <row r="414" spans="1:47" x14ac:dyDescent="0.2">
      <c r="A414" s="231">
        <v>1985</v>
      </c>
      <c r="B414" s="232">
        <v>10</v>
      </c>
      <c r="C414" s="417">
        <v>19.454425560000001</v>
      </c>
      <c r="D414" s="418">
        <v>31.158566735499999</v>
      </c>
      <c r="E414" s="419">
        <v>27.724895538468264</v>
      </c>
      <c r="F414" s="417">
        <v>1.87514197</v>
      </c>
      <c r="G414" s="418">
        <v>2.5454667120000001</v>
      </c>
      <c r="H414" s="419">
        <v>2.3828523102237074</v>
      </c>
      <c r="I414" s="417">
        <v>2.1050590499999999</v>
      </c>
      <c r="J414" s="418">
        <v>2.47773479</v>
      </c>
      <c r="K414" s="419">
        <v>6.0855149109867357</v>
      </c>
      <c r="L414" s="420"/>
      <c r="M414" s="421"/>
      <c r="N414" s="419">
        <v>8.2672290981397556E-2</v>
      </c>
      <c r="O414" s="417">
        <v>2.388301E-2</v>
      </c>
      <c r="P414" s="418">
        <v>6.1651253000000003E-2</v>
      </c>
      <c r="Q414" s="419">
        <v>4.3582908322496894E-2</v>
      </c>
      <c r="R414" s="422"/>
      <c r="S414" s="423"/>
      <c r="T414" s="419">
        <v>549.32534020260789</v>
      </c>
      <c r="U414" s="417">
        <v>4.1330745187436679E-2</v>
      </c>
      <c r="V414" s="418">
        <v>7.2228690645052343E-2</v>
      </c>
      <c r="W414" s="419">
        <v>6.9462368198275892E-2</v>
      </c>
      <c r="X414" s="417">
        <v>3.4852183890577509E-2</v>
      </c>
      <c r="Y414" s="418">
        <v>4.4452014690982783E-2</v>
      </c>
      <c r="Z414" s="419">
        <v>3.9680462695935115E-2</v>
      </c>
      <c r="AA414" s="417">
        <v>1.0419676900000001E-2</v>
      </c>
      <c r="AB414" s="418">
        <v>1.8909382275000001E-2</v>
      </c>
      <c r="AC414" s="419">
        <v>1.934178247262159E-2</v>
      </c>
      <c r="AD414" s="417">
        <v>7.1656720000000005E-4</v>
      </c>
      <c r="AE414" s="418">
        <v>2.2718709450000002E-3</v>
      </c>
      <c r="AF414" s="419">
        <v>1.4879471811727414E-3</v>
      </c>
      <c r="AG414" s="417">
        <v>7.8651967899999994E-2</v>
      </c>
      <c r="AH414" s="418">
        <v>8.9683727889999995E-2</v>
      </c>
      <c r="AI414" s="419">
        <v>0.10644789335834569</v>
      </c>
      <c r="AJ414" s="417">
        <v>1.05172162E-2</v>
      </c>
      <c r="AK414" s="418">
        <v>1.0802858255000001E-2</v>
      </c>
      <c r="AL414" s="419">
        <v>1.3431501074469328E-2</v>
      </c>
      <c r="AM414" s="417">
        <v>1.5485504799999999E-2</v>
      </c>
      <c r="AN414" s="418">
        <v>4.675011338E-2</v>
      </c>
      <c r="AO414" s="419">
        <v>2.8426238207817565E-2</v>
      </c>
      <c r="AP414" s="422"/>
      <c r="AQ414" s="423"/>
      <c r="AR414" s="423"/>
      <c r="AS414" s="417">
        <v>7.1292696899999994E-2</v>
      </c>
      <c r="AT414" s="418">
        <v>8.3703094650000004E-2</v>
      </c>
      <c r="AU414" s="424"/>
    </row>
    <row r="415" spans="1:47" x14ac:dyDescent="0.2">
      <c r="A415" s="231">
        <v>1985</v>
      </c>
      <c r="B415" s="232">
        <v>11</v>
      </c>
      <c r="C415" s="417">
        <v>20.348646670000001</v>
      </c>
      <c r="D415" s="418">
        <v>32.546951929000002</v>
      </c>
      <c r="E415" s="419">
        <v>27.952728932913878</v>
      </c>
      <c r="F415" s="417">
        <v>2.1074862599999999</v>
      </c>
      <c r="G415" s="418">
        <v>2.81000885</v>
      </c>
      <c r="H415" s="419">
        <v>2.3998511058312486</v>
      </c>
      <c r="I415" s="417">
        <v>2.18288715</v>
      </c>
      <c r="J415" s="418">
        <v>2.4817705669999999</v>
      </c>
      <c r="K415" s="419">
        <v>6.1044013675832449</v>
      </c>
      <c r="L415" s="420"/>
      <c r="M415" s="421"/>
      <c r="N415" s="419">
        <v>8.2723497245967142E-2</v>
      </c>
      <c r="O415" s="417">
        <v>2.3880040000000002E-2</v>
      </c>
      <c r="P415" s="418">
        <v>6.1651253000000003E-2</v>
      </c>
      <c r="Q415" s="419">
        <v>5.1877047629189835E-2</v>
      </c>
      <c r="R415" s="422"/>
      <c r="S415" s="423"/>
      <c r="T415" s="419">
        <v>550.42107463418881</v>
      </c>
      <c r="U415" s="417">
        <v>4.1330745187436679E-2</v>
      </c>
      <c r="V415" s="418">
        <v>7.2228690645052343E-2</v>
      </c>
      <c r="W415" s="419">
        <v>7.0469285362595155E-2</v>
      </c>
      <c r="X415" s="417">
        <v>3.4852183890577509E-2</v>
      </c>
      <c r="Y415" s="418">
        <v>4.4452014690982783E-2</v>
      </c>
      <c r="Z415" s="419">
        <v>4.0499575889673026E-2</v>
      </c>
      <c r="AA415" s="417">
        <v>1.1067716999999999E-2</v>
      </c>
      <c r="AB415" s="418">
        <v>1.9962716225E-2</v>
      </c>
      <c r="AC415" s="419">
        <v>1.9441048112363926E-2</v>
      </c>
      <c r="AD415" s="417">
        <v>7.6434020000000003E-4</v>
      </c>
      <c r="AE415" s="418">
        <v>2.3547129E-3</v>
      </c>
      <c r="AF415" s="419">
        <v>1.4985624117075931E-3</v>
      </c>
      <c r="AG415" s="417">
        <v>8.4682130999999994E-2</v>
      </c>
      <c r="AH415" s="418">
        <v>9.5774774655000006E-2</v>
      </c>
      <c r="AI415" s="419">
        <v>0.10690938211803611</v>
      </c>
      <c r="AJ415" s="417">
        <v>1.1405970600000001E-2</v>
      </c>
      <c r="AK415" s="418">
        <v>1.1594737629999999E-2</v>
      </c>
      <c r="AL415" s="419">
        <v>1.349030037441349E-2</v>
      </c>
      <c r="AM415" s="417">
        <v>1.6195208900000001E-2</v>
      </c>
      <c r="AN415" s="418">
        <v>4.8953922014999998E-2</v>
      </c>
      <c r="AO415" s="419">
        <v>2.8638435132593915E-2</v>
      </c>
      <c r="AP415" s="422"/>
      <c r="AQ415" s="423"/>
      <c r="AR415" s="423"/>
      <c r="AS415" s="417">
        <v>8.3022291799999995E-2</v>
      </c>
      <c r="AT415" s="418">
        <v>9.4849118560000001E-2</v>
      </c>
      <c r="AU415" s="424"/>
    </row>
    <row r="416" spans="1:47" x14ac:dyDescent="0.2">
      <c r="A416" s="231">
        <v>1985</v>
      </c>
      <c r="B416" s="232">
        <v>12</v>
      </c>
      <c r="C416" s="417">
        <v>21.150532550000001</v>
      </c>
      <c r="D416" s="418">
        <v>34.2175994065</v>
      </c>
      <c r="E416" s="419">
        <v>39.033795586210658</v>
      </c>
      <c r="F416" s="417">
        <v>2.3704390599999998</v>
      </c>
      <c r="G416" s="418">
        <v>3.1555616080000002</v>
      </c>
      <c r="H416" s="419">
        <v>3.08047269439257</v>
      </c>
      <c r="I416" s="417">
        <v>2.2598303300000002</v>
      </c>
      <c r="J416" s="418">
        <v>2.488879469</v>
      </c>
      <c r="K416" s="419">
        <v>6.8974528610569648</v>
      </c>
      <c r="L416" s="420"/>
      <c r="M416" s="421"/>
      <c r="N416" s="419">
        <v>8.5371932407319065E-2</v>
      </c>
      <c r="O416" s="417">
        <v>2.3880040000000002E-2</v>
      </c>
      <c r="P416" s="418">
        <v>6.1651253000000003E-2</v>
      </c>
      <c r="Q416" s="419">
        <v>6.0533016334808246E-2</v>
      </c>
      <c r="R416" s="422"/>
      <c r="S416" s="423"/>
      <c r="T416" s="419">
        <v>551.17145179486249</v>
      </c>
      <c r="U416" s="417">
        <v>4.1330745187436679E-2</v>
      </c>
      <c r="V416" s="418">
        <v>7.2228690645052343E-2</v>
      </c>
      <c r="W416" s="419">
        <v>0.10532859784717585</v>
      </c>
      <c r="X416" s="417">
        <v>3.4852183890577509E-2</v>
      </c>
      <c r="Y416" s="418">
        <v>4.4452014690982783E-2</v>
      </c>
      <c r="Z416" s="419">
        <v>7.2817382532953473E-2</v>
      </c>
      <c r="AA416" s="417">
        <v>1.16968084E-2</v>
      </c>
      <c r="AB416" s="418">
        <v>2.1090846315000002E-2</v>
      </c>
      <c r="AC416" s="419">
        <v>2.4960915291049282E-2</v>
      </c>
      <c r="AD416" s="417">
        <v>8.1059549999999995E-4</v>
      </c>
      <c r="AE416" s="418">
        <v>2.4409724050000001E-3</v>
      </c>
      <c r="AF416" s="419">
        <v>1.9235640099417039E-3</v>
      </c>
      <c r="AG416" s="417">
        <v>9.0891285099999997E-2</v>
      </c>
      <c r="AH416" s="418">
        <v>0.102459702855</v>
      </c>
      <c r="AI416" s="419">
        <v>0.13644728670547024</v>
      </c>
      <c r="AJ416" s="417">
        <v>1.22968677E-2</v>
      </c>
      <c r="AK416" s="418">
        <v>1.2449249145000001E-2</v>
      </c>
      <c r="AL416" s="419">
        <v>1.7229818386699562E-2</v>
      </c>
      <c r="AM416" s="417">
        <v>1.6854718500000001E-2</v>
      </c>
      <c r="AN416" s="418">
        <v>5.1298645249999997E-2</v>
      </c>
      <c r="AO416" s="419">
        <v>3.6730292298814533E-2</v>
      </c>
      <c r="AP416" s="422"/>
      <c r="AQ416" s="423"/>
      <c r="AR416" s="423"/>
      <c r="AS416" s="417">
        <v>9.6582877600000006E-2</v>
      </c>
      <c r="AT416" s="418">
        <v>0.10778538145</v>
      </c>
      <c r="AU416" s="424"/>
    </row>
    <row r="417" spans="1:47" x14ac:dyDescent="0.2">
      <c r="A417" s="231">
        <v>1985</v>
      </c>
      <c r="B417" s="232">
        <v>13</v>
      </c>
      <c r="C417" s="417">
        <v>22.070982069999999</v>
      </c>
      <c r="D417" s="418">
        <v>35.839743783999999</v>
      </c>
      <c r="E417" s="419">
        <v>39.729378002838303</v>
      </c>
      <c r="F417" s="417">
        <v>2.6614715900000001</v>
      </c>
      <c r="G417" s="418">
        <v>3.4693677665</v>
      </c>
      <c r="H417" s="419">
        <v>3.1050031895326433</v>
      </c>
      <c r="I417" s="417">
        <v>2.3578907099999999</v>
      </c>
      <c r="J417" s="418">
        <v>2.5201315704999998</v>
      </c>
      <c r="K417" s="419">
        <v>6.9237489443905265</v>
      </c>
      <c r="L417" s="420"/>
      <c r="M417" s="421"/>
      <c r="N417" s="419">
        <v>8.2425245123516427E-2</v>
      </c>
      <c r="O417" s="417">
        <v>2.3880040000000002E-2</v>
      </c>
      <c r="P417" s="418">
        <v>6.1651253000000003E-2</v>
      </c>
      <c r="Q417" s="419">
        <v>6.1157078189285709E-2</v>
      </c>
      <c r="R417" s="422"/>
      <c r="S417" s="423"/>
      <c r="T417" s="419">
        <v>552.31836012221902</v>
      </c>
      <c r="U417" s="417">
        <v>4.1330745187436679E-2</v>
      </c>
      <c r="V417" s="418">
        <v>7.2228690645052343E-2</v>
      </c>
      <c r="W417" s="419">
        <v>0.10688555103416357</v>
      </c>
      <c r="X417" s="417">
        <v>3.4852183890577509E-2</v>
      </c>
      <c r="Y417" s="418">
        <v>4.4452014690982783E-2</v>
      </c>
      <c r="Z417" s="419">
        <v>7.5432250059359218E-2</v>
      </c>
      <c r="AA417" s="417">
        <v>1.2362535900000001E-2</v>
      </c>
      <c r="AB417" s="418">
        <v>2.2162218000000001E-2</v>
      </c>
      <c r="AC417" s="419">
        <v>2.5411865936776131E-2</v>
      </c>
      <c r="AD417" s="417">
        <v>8.6013699999999997E-4</v>
      </c>
      <c r="AE417" s="418">
        <v>2.528492935E-3</v>
      </c>
      <c r="AF417" s="419">
        <v>1.9389075166834989E-3</v>
      </c>
      <c r="AG417" s="417">
        <v>9.7598298799999997E-2</v>
      </c>
      <c r="AH417" s="418">
        <v>0.10905435869000001</v>
      </c>
      <c r="AI417" s="419">
        <v>0.13501590499022351</v>
      </c>
      <c r="AJ417" s="417">
        <v>1.32451132E-2</v>
      </c>
      <c r="AK417" s="418">
        <v>1.328747609E-2</v>
      </c>
      <c r="AL417" s="419">
        <v>1.7554171722686824E-2</v>
      </c>
      <c r="AM417" s="417">
        <v>1.7546622299999998E-2</v>
      </c>
      <c r="AN417" s="418">
        <v>5.3518268345000002E-2</v>
      </c>
      <c r="AO417" s="419">
        <v>3.760103706313523E-2</v>
      </c>
      <c r="AP417" s="422"/>
      <c r="AQ417" s="423"/>
      <c r="AR417" s="423"/>
      <c r="AS417" s="417">
        <v>0.1119662978</v>
      </c>
      <c r="AT417" s="418">
        <v>0.122039653315</v>
      </c>
      <c r="AU417" s="424"/>
    </row>
    <row r="418" spans="1:47" x14ac:dyDescent="0.2">
      <c r="A418" s="231">
        <v>1985</v>
      </c>
      <c r="B418" s="232">
        <v>14</v>
      </c>
      <c r="C418" s="417">
        <v>22.88409656</v>
      </c>
      <c r="D418" s="418">
        <v>37.544420186000004</v>
      </c>
      <c r="E418" s="419">
        <v>40.940823567329943</v>
      </c>
      <c r="F418" s="417">
        <v>2.90242874</v>
      </c>
      <c r="G418" s="418">
        <v>3.7398438249999999</v>
      </c>
      <c r="H418" s="419">
        <v>3.1820425917511175</v>
      </c>
      <c r="I418" s="417">
        <v>2.4508056900000001</v>
      </c>
      <c r="J418" s="418">
        <v>2.5517319535</v>
      </c>
      <c r="K418" s="419">
        <v>7.0101318175597838</v>
      </c>
      <c r="L418" s="420"/>
      <c r="M418" s="421"/>
      <c r="N418" s="419">
        <v>8.2706459828174692E-2</v>
      </c>
      <c r="O418" s="417">
        <v>2.3880040000000002E-2</v>
      </c>
      <c r="P418" s="418">
        <v>6.1651253000000003E-2</v>
      </c>
      <c r="Q418" s="419">
        <v>6.2177929140107176E-2</v>
      </c>
      <c r="R418" s="422"/>
      <c r="S418" s="423"/>
      <c r="T418" s="419">
        <v>553.26678686975117</v>
      </c>
      <c r="U418" s="417">
        <v>4.1330745187436679E-2</v>
      </c>
      <c r="V418" s="418">
        <v>7.2228690645052343E-2</v>
      </c>
      <c r="W418" s="419">
        <v>0.11047711730299797</v>
      </c>
      <c r="X418" s="417">
        <v>3.4852183890577509E-2</v>
      </c>
      <c r="Y418" s="418">
        <v>4.4452014690982783E-2</v>
      </c>
      <c r="Z418" s="419">
        <v>7.9143237945282205E-2</v>
      </c>
      <c r="AA418" s="417">
        <v>1.30088194E-2</v>
      </c>
      <c r="AB418" s="418">
        <v>2.3207630520000001E-2</v>
      </c>
      <c r="AC418" s="419">
        <v>2.5997907001933825E-2</v>
      </c>
      <c r="AD418" s="417">
        <v>9.0800060000000005E-4</v>
      </c>
      <c r="AE418" s="418">
        <v>2.61331612E-3</v>
      </c>
      <c r="AF418" s="419">
        <v>1.987008194988957E-3</v>
      </c>
      <c r="AG418" s="417">
        <v>0.10363442840000001</v>
      </c>
      <c r="AH418" s="418">
        <v>0.115052072485</v>
      </c>
      <c r="AI418" s="419">
        <v>0.13802215051093192</v>
      </c>
      <c r="AJ418" s="417">
        <v>1.4190725100000001E-2</v>
      </c>
      <c r="AK418" s="418">
        <v>1.4125090369999999E-2</v>
      </c>
      <c r="AL418" s="419">
        <v>1.7942607205883903E-2</v>
      </c>
      <c r="AM418" s="417">
        <v>1.8188630399999999E-2</v>
      </c>
      <c r="AN418" s="418">
        <v>5.5661908390000001E-2</v>
      </c>
      <c r="AO418" s="419">
        <v>3.8536324777292859E-2</v>
      </c>
      <c r="AP418" s="422"/>
      <c r="AQ418" s="423"/>
      <c r="AR418" s="423"/>
      <c r="AS418" s="417">
        <v>0.125174064</v>
      </c>
      <c r="AT418" s="418">
        <v>0.134419726485</v>
      </c>
      <c r="AU418" s="424"/>
    </row>
    <row r="419" spans="1:47" x14ac:dyDescent="0.2">
      <c r="A419" s="231">
        <v>1985</v>
      </c>
      <c r="B419" s="232">
        <v>15</v>
      </c>
      <c r="C419" s="417">
        <v>23.665931650000001</v>
      </c>
      <c r="D419" s="418">
        <v>39.247338108500003</v>
      </c>
      <c r="E419" s="419">
        <v>41.375240975243955</v>
      </c>
      <c r="F419" s="417">
        <v>3.20218968</v>
      </c>
      <c r="G419" s="418">
        <v>4.0587994390000004</v>
      </c>
      <c r="H419" s="419">
        <v>3.2093680228876069</v>
      </c>
      <c r="I419" s="417">
        <v>2.54376749</v>
      </c>
      <c r="J419" s="418">
        <v>2.5852325770000002</v>
      </c>
      <c r="K419" s="419">
        <v>7.0432101585338573</v>
      </c>
      <c r="L419" s="420"/>
      <c r="M419" s="421"/>
      <c r="N419" s="419">
        <v>8.2830652504749885E-2</v>
      </c>
      <c r="O419" s="417">
        <v>2.3880040000000002E-2</v>
      </c>
      <c r="P419" s="418">
        <v>6.1651253000000003E-2</v>
      </c>
      <c r="Q419" s="419">
        <v>6.2543530249513993E-2</v>
      </c>
      <c r="R419" s="422"/>
      <c r="S419" s="423"/>
      <c r="T419" s="419">
        <v>554.74580754089345</v>
      </c>
      <c r="U419" s="417">
        <v>4.1330745187436679E-2</v>
      </c>
      <c r="V419" s="418">
        <v>7.2228690645052343E-2</v>
      </c>
      <c r="W419" s="419">
        <v>0.11155784303840544</v>
      </c>
      <c r="X419" s="417">
        <v>3.4852183890577509E-2</v>
      </c>
      <c r="Y419" s="418">
        <v>4.4452014690982783E-2</v>
      </c>
      <c r="Z419" s="419">
        <v>8.0427330902995489E-2</v>
      </c>
      <c r="AA419" s="417">
        <v>1.36401191E-2</v>
      </c>
      <c r="AB419" s="418">
        <v>2.4243221450000001E-2</v>
      </c>
      <c r="AC419" s="419">
        <v>2.6171010974330219E-2</v>
      </c>
      <c r="AD419" s="417">
        <v>9.5552189999999996E-4</v>
      </c>
      <c r="AE419" s="418">
        <v>2.6974692649999999E-3</v>
      </c>
      <c r="AF419" s="419">
        <v>2.004072223254993E-3</v>
      </c>
      <c r="AG419" s="417">
        <v>0.110240111</v>
      </c>
      <c r="AH419" s="418">
        <v>0.12156943496</v>
      </c>
      <c r="AI419" s="419">
        <v>0.13889766192887326</v>
      </c>
      <c r="AJ419" s="417">
        <v>1.51397402E-2</v>
      </c>
      <c r="AK419" s="418">
        <v>1.4968789535000001E-2</v>
      </c>
      <c r="AL419" s="419">
        <v>1.8052964928145392E-2</v>
      </c>
      <c r="AM419" s="417">
        <v>1.87917955E-2</v>
      </c>
      <c r="AN419" s="418">
        <v>5.7766515859999999E-2</v>
      </c>
      <c r="AO419" s="419">
        <v>3.887258812075229E-2</v>
      </c>
      <c r="AP419" s="422"/>
      <c r="AQ419" s="423"/>
      <c r="AR419" s="423"/>
      <c r="AS419" s="417">
        <v>0.14218520570000001</v>
      </c>
      <c r="AT419" s="418">
        <v>0.15017562057</v>
      </c>
      <c r="AU419" s="424"/>
    </row>
    <row r="420" spans="1:47" x14ac:dyDescent="0.2">
      <c r="A420" s="231">
        <v>1985</v>
      </c>
      <c r="B420" s="232">
        <v>16</v>
      </c>
      <c r="C420" s="417">
        <v>24.477367359999999</v>
      </c>
      <c r="D420" s="418">
        <v>40.978426483</v>
      </c>
      <c r="E420" s="419">
        <v>42.286681631780098</v>
      </c>
      <c r="F420" s="417">
        <v>3.5057522099999998</v>
      </c>
      <c r="G420" s="418">
        <v>4.3841113585000002</v>
      </c>
      <c r="H420" s="419">
        <v>3.2689241670463738</v>
      </c>
      <c r="I420" s="417">
        <v>2.6150657700000002</v>
      </c>
      <c r="J420" s="418">
        <v>2.6176219220000001</v>
      </c>
      <c r="K420" s="419">
        <v>7.1109754328383197</v>
      </c>
      <c r="L420" s="420"/>
      <c r="M420" s="421"/>
      <c r="N420" s="419">
        <v>8.3235254186853139E-2</v>
      </c>
      <c r="O420" s="417">
        <v>2.2371780000000001E-2</v>
      </c>
      <c r="P420" s="418">
        <v>5.9939423999999998E-2</v>
      </c>
      <c r="Q420" s="419">
        <v>8.1646709584809365E-2</v>
      </c>
      <c r="R420" s="422"/>
      <c r="S420" s="423"/>
      <c r="T420" s="419">
        <v>556.30060861720642</v>
      </c>
      <c r="U420" s="417">
        <v>4.1330745187436679E-2</v>
      </c>
      <c r="V420" s="418">
        <v>7.2228690645052343E-2</v>
      </c>
      <c r="W420" s="419">
        <v>0.11102538353527559</v>
      </c>
      <c r="X420" s="417">
        <v>3.4852183890577509E-2</v>
      </c>
      <c r="Y420" s="418">
        <v>4.4452014690982783E-2</v>
      </c>
      <c r="Z420" s="419">
        <v>8.3042375324300949E-2</v>
      </c>
      <c r="AA420" s="417">
        <v>1.4349852499999999E-2</v>
      </c>
      <c r="AB420" s="418">
        <v>2.5459382794999999E-2</v>
      </c>
      <c r="AC420" s="419">
        <v>2.6497113047359563E-2</v>
      </c>
      <c r="AD420" s="417">
        <v>1.0084861999999999E-3</v>
      </c>
      <c r="AE420" s="418">
        <v>2.7832942399999999E-3</v>
      </c>
      <c r="AF420" s="419">
        <v>2.0412785501074029E-3</v>
      </c>
      <c r="AG420" s="417">
        <v>0.1173087807</v>
      </c>
      <c r="AH420" s="418">
        <v>0.12888991762499999</v>
      </c>
      <c r="AI420" s="419">
        <v>0.14119143789694902</v>
      </c>
      <c r="AJ420" s="417">
        <v>1.61896817E-2</v>
      </c>
      <c r="AK420" s="418">
        <v>1.5938652724999999E-2</v>
      </c>
      <c r="AL420" s="419">
        <v>1.8374851542231188E-2</v>
      </c>
      <c r="AM420" s="417">
        <v>1.94838476E-2</v>
      </c>
      <c r="AN420" s="418">
        <v>6.0210087655000001E-2</v>
      </c>
      <c r="AO420" s="419">
        <v>3.9574278726787482E-2</v>
      </c>
      <c r="AP420" s="422"/>
      <c r="AQ420" s="423"/>
      <c r="AR420" s="423"/>
      <c r="AS420" s="417">
        <v>0.15975411510000001</v>
      </c>
      <c r="AT420" s="418">
        <v>0.16688175232999999</v>
      </c>
      <c r="AU420" s="424"/>
    </row>
    <row r="421" spans="1:47" x14ac:dyDescent="0.2">
      <c r="A421" s="231">
        <v>1985</v>
      </c>
      <c r="B421" s="232">
        <v>17</v>
      </c>
      <c r="C421" s="417">
        <v>25.478897109999998</v>
      </c>
      <c r="D421" s="418">
        <v>43.072620037500002</v>
      </c>
      <c r="E421" s="419">
        <v>42.560657547804169</v>
      </c>
      <c r="F421" s="417">
        <v>3.8034226000000002</v>
      </c>
      <c r="G421" s="418">
        <v>4.7176466724999999</v>
      </c>
      <c r="H421" s="419">
        <v>3.1639027947047698</v>
      </c>
      <c r="I421" s="417">
        <v>2.70263192</v>
      </c>
      <c r="J421" s="418">
        <v>2.6543480855000001</v>
      </c>
      <c r="K421" s="419">
        <v>6.9052415278209711</v>
      </c>
      <c r="L421" s="420"/>
      <c r="M421" s="421"/>
      <c r="N421" s="419">
        <v>5.7195377180079859E-2</v>
      </c>
      <c r="O421" s="417">
        <v>2.2368809999999999E-2</v>
      </c>
      <c r="P421" s="418">
        <v>5.9939423999999998E-2</v>
      </c>
      <c r="Q421" s="419">
        <v>8.1370678303050573E-2</v>
      </c>
      <c r="R421" s="422"/>
      <c r="S421" s="423"/>
      <c r="T421" s="419">
        <v>557.93892228810955</v>
      </c>
      <c r="U421" s="417">
        <v>4.1330745187436679E-2</v>
      </c>
      <c r="V421" s="418">
        <v>7.2228690645052343E-2</v>
      </c>
      <c r="W421" s="419">
        <v>0.10905065917209497</v>
      </c>
      <c r="X421" s="417">
        <v>3.4852183890577509E-2</v>
      </c>
      <c r="Y421" s="418">
        <v>4.4452014690982783E-2</v>
      </c>
      <c r="Z421" s="419">
        <v>8.5647299852910266E-2</v>
      </c>
      <c r="AA421" s="417">
        <v>1.50889309E-2</v>
      </c>
      <c r="AB421" s="418">
        <v>2.680531454E-2</v>
      </c>
      <c r="AC421" s="419">
        <v>2.5684289976885901E-2</v>
      </c>
      <c r="AD421" s="417">
        <v>1.0638719E-3</v>
      </c>
      <c r="AE421" s="418">
        <v>2.8847500150000001E-3</v>
      </c>
      <c r="AF421" s="419">
        <v>1.9757088884219372E-3</v>
      </c>
      <c r="AG421" s="417">
        <v>0.1244372743</v>
      </c>
      <c r="AH421" s="418">
        <v>0.13662830559</v>
      </c>
      <c r="AI421" s="419">
        <v>0.13619832611893254</v>
      </c>
      <c r="AJ421" s="417">
        <v>1.7292882400000001E-2</v>
      </c>
      <c r="AK421" s="418">
        <v>1.7004292484999999E-2</v>
      </c>
      <c r="AL421" s="419">
        <v>1.8614785038873722E-2</v>
      </c>
      <c r="AM421" s="417">
        <v>2.01963371E-2</v>
      </c>
      <c r="AN421" s="418">
        <v>6.2949093484999996E-2</v>
      </c>
      <c r="AO421" s="419">
        <v>3.9424018701407861E-2</v>
      </c>
      <c r="AP421" s="422"/>
      <c r="AQ421" s="423"/>
      <c r="AR421" s="423"/>
      <c r="AS421" s="417">
        <v>0.17722520429999999</v>
      </c>
      <c r="AT421" s="418">
        <v>0.18395602149000001</v>
      </c>
      <c r="AU421" s="424"/>
    </row>
    <row r="422" spans="1:47" x14ac:dyDescent="0.2">
      <c r="A422" s="231">
        <v>1985</v>
      </c>
      <c r="B422" s="232">
        <v>18</v>
      </c>
      <c r="C422" s="417">
        <v>26.37429581</v>
      </c>
      <c r="D422" s="418">
        <v>45.095309245000003</v>
      </c>
      <c r="E422" s="419">
        <v>42.927240526528784</v>
      </c>
      <c r="F422" s="417">
        <v>4.0817363999999996</v>
      </c>
      <c r="G422" s="418">
        <v>5.0374678954999998</v>
      </c>
      <c r="H422" s="419">
        <v>3.0623884369549805</v>
      </c>
      <c r="I422" s="417">
        <v>2.7782260999999999</v>
      </c>
      <c r="J422" s="418">
        <v>2.6920068334999998</v>
      </c>
      <c r="K422" s="419">
        <v>6.6994153556145291</v>
      </c>
      <c r="L422" s="420"/>
      <c r="M422" s="421"/>
      <c r="N422" s="419">
        <v>3.0729444607614745E-2</v>
      </c>
      <c r="O422" s="417">
        <v>2.15978E-2</v>
      </c>
      <c r="P422" s="418">
        <v>5.9103989500000002E-2</v>
      </c>
      <c r="Q422" s="419">
        <v>8.1252943793285029E-2</v>
      </c>
      <c r="R422" s="422"/>
      <c r="S422" s="423"/>
      <c r="T422" s="419">
        <v>559.63793172461999</v>
      </c>
      <c r="U422" s="417">
        <v>4.1330745187436679E-2</v>
      </c>
      <c r="V422" s="418">
        <v>7.2228690645052343E-2</v>
      </c>
      <c r="W422" s="419">
        <v>0.10762574036532499</v>
      </c>
      <c r="X422" s="417">
        <v>3.4852183890577509E-2</v>
      </c>
      <c r="Y422" s="418">
        <v>4.4452014690982783E-2</v>
      </c>
      <c r="Z422" s="419">
        <v>8.8776176476497257E-2</v>
      </c>
      <c r="AA422" s="417">
        <v>1.5831561500000001E-2</v>
      </c>
      <c r="AB422" s="418">
        <v>2.8204953575E-2</v>
      </c>
      <c r="AC422" s="419">
        <v>2.4866421640145377E-2</v>
      </c>
      <c r="AD422" s="417">
        <v>1.1200215999999999E-3</v>
      </c>
      <c r="AE422" s="418">
        <v>2.9846730999999998E-3</v>
      </c>
      <c r="AF422" s="419">
        <v>1.9122874095560819E-3</v>
      </c>
      <c r="AG422" s="417">
        <v>0.131385909</v>
      </c>
      <c r="AH422" s="418">
        <v>0.144455476045</v>
      </c>
      <c r="AI422" s="419">
        <v>0.1316575202270055</v>
      </c>
      <c r="AJ422" s="417">
        <v>1.84180023E-2</v>
      </c>
      <c r="AK422" s="418">
        <v>1.8117474750000001E-2</v>
      </c>
      <c r="AL422" s="419">
        <v>1.8890856207205667E-2</v>
      </c>
      <c r="AM422" s="417">
        <v>2.0893655600000002E-2</v>
      </c>
      <c r="AN422" s="418">
        <v>6.5768095944999994E-2</v>
      </c>
      <c r="AO422" s="419">
        <v>3.9101039357634128E-2</v>
      </c>
      <c r="AP422" s="422"/>
      <c r="AQ422" s="423"/>
      <c r="AR422" s="423"/>
      <c r="AS422" s="417">
        <v>0.1941162542</v>
      </c>
      <c r="AT422" s="418">
        <v>0.200989822485</v>
      </c>
      <c r="AU422" s="424"/>
    </row>
    <row r="423" spans="1:47" x14ac:dyDescent="0.2">
      <c r="A423" s="231">
        <v>1985</v>
      </c>
      <c r="B423" s="232">
        <v>19</v>
      </c>
      <c r="C423" s="417">
        <v>27.23816042</v>
      </c>
      <c r="D423" s="418">
        <v>47.216919945999997</v>
      </c>
      <c r="E423" s="419">
        <v>43.674412229344718</v>
      </c>
      <c r="F423" s="417">
        <v>4.3412407399999999</v>
      </c>
      <c r="G423" s="418">
        <v>5.3524063279999998</v>
      </c>
      <c r="H423" s="419">
        <v>3.0707550999396194</v>
      </c>
      <c r="I423" s="417">
        <v>2.8490407000000002</v>
      </c>
      <c r="J423" s="418">
        <v>2.731504953</v>
      </c>
      <c r="K423" s="419">
        <v>6.7371473390815027</v>
      </c>
      <c r="L423" s="420"/>
      <c r="M423" s="421"/>
      <c r="N423" s="419">
        <v>2.6096424545775317E-2</v>
      </c>
      <c r="O423" s="417">
        <v>2.0907809999999999E-2</v>
      </c>
      <c r="P423" s="418">
        <v>5.8234616500000003E-2</v>
      </c>
      <c r="Q423" s="419">
        <v>8.225906449308458E-2</v>
      </c>
      <c r="R423" s="422"/>
      <c r="S423" s="423"/>
      <c r="T423" s="419">
        <v>561.1433054733177</v>
      </c>
      <c r="U423" s="417">
        <v>4.1330745187436679E-2</v>
      </c>
      <c r="V423" s="418">
        <v>7.2228690645052343E-2</v>
      </c>
      <c r="W423" s="419">
        <v>0.10871938507935862</v>
      </c>
      <c r="X423" s="417">
        <v>3.4852183890577509E-2</v>
      </c>
      <c r="Y423" s="418">
        <v>4.4452014690982783E-2</v>
      </c>
      <c r="Z423" s="419">
        <v>9.221275872387022E-2</v>
      </c>
      <c r="AA423" s="417">
        <v>1.6586605000000001E-2</v>
      </c>
      <c r="AB423" s="418">
        <v>2.970457533E-2</v>
      </c>
      <c r="AC423" s="419">
        <v>2.6369876331625578E-2</v>
      </c>
      <c r="AD423" s="417">
        <v>1.1778553000000001E-3</v>
      </c>
      <c r="AE423" s="418">
        <v>3.0897698049999998E-3</v>
      </c>
      <c r="AF423" s="419">
        <v>1.9175308822378064E-3</v>
      </c>
      <c r="AG423" s="417">
        <v>0.1381937869</v>
      </c>
      <c r="AH423" s="418">
        <v>0.15254835779500001</v>
      </c>
      <c r="AI423" s="419">
        <v>0.1297125115158197</v>
      </c>
      <c r="AJ423" s="417">
        <v>1.9574088699999999E-2</v>
      </c>
      <c r="AK423" s="418">
        <v>1.930798991E-2</v>
      </c>
      <c r="AL423" s="419">
        <v>1.8702377272732149E-2</v>
      </c>
      <c r="AM423" s="417">
        <v>2.15907854E-2</v>
      </c>
      <c r="AN423" s="418">
        <v>6.8781204265000007E-2</v>
      </c>
      <c r="AO423" s="419">
        <v>3.9483280209520882E-2</v>
      </c>
      <c r="AP423" s="422"/>
      <c r="AQ423" s="423"/>
      <c r="AR423" s="423"/>
      <c r="AS423" s="417">
        <v>0.21022487300000001</v>
      </c>
      <c r="AT423" s="418">
        <v>0.21799863592499999</v>
      </c>
      <c r="AU423" s="424"/>
    </row>
    <row r="424" spans="1:47" x14ac:dyDescent="0.2">
      <c r="A424" s="231">
        <v>1985</v>
      </c>
      <c r="B424" s="232">
        <v>20</v>
      </c>
      <c r="C424" s="417">
        <v>27.165143350000001</v>
      </c>
      <c r="D424" s="418">
        <v>48.071616288000001</v>
      </c>
      <c r="E424" s="419">
        <v>44.34714483881833</v>
      </c>
      <c r="F424" s="417">
        <v>4.5537218099999999</v>
      </c>
      <c r="G424" s="418">
        <v>5.6096330845000004</v>
      </c>
      <c r="H424" s="419">
        <v>3.0616560566421915</v>
      </c>
      <c r="I424" s="417">
        <v>2.8422509900000001</v>
      </c>
      <c r="J424" s="418">
        <v>2.7599522030000001</v>
      </c>
      <c r="K424" s="419">
        <v>6.6175703774188639</v>
      </c>
      <c r="L424" s="420"/>
      <c r="M424" s="421"/>
      <c r="N424" s="419">
        <v>1.3987603229026728E-2</v>
      </c>
      <c r="O424" s="417">
        <v>1.5784590000000001E-2</v>
      </c>
      <c r="P424" s="418">
        <v>5.2468300000000002E-2</v>
      </c>
      <c r="Q424" s="419">
        <v>8.2772092028950903E-2</v>
      </c>
      <c r="R424" s="422"/>
      <c r="S424" s="423"/>
      <c r="T424" s="419">
        <v>562.84412134702143</v>
      </c>
      <c r="U424" s="417">
        <v>4.1330745187436679E-2</v>
      </c>
      <c r="V424" s="418">
        <v>7.2228690645052343E-2</v>
      </c>
      <c r="W424" s="419">
        <v>0.11035935385909679</v>
      </c>
      <c r="X424" s="417">
        <v>3.4852183890577509E-2</v>
      </c>
      <c r="Y424" s="418">
        <v>4.4452014690982783E-2</v>
      </c>
      <c r="Z424" s="419">
        <v>9.5237413279228619E-2</v>
      </c>
      <c r="AA424" s="417">
        <v>1.7303736399999999E-2</v>
      </c>
      <c r="AB424" s="418">
        <v>3.1180118619999999E-2</v>
      </c>
      <c r="AC424" s="419">
        <v>2.518388488682707E-2</v>
      </c>
      <c r="AD424" s="417">
        <v>1.2317661000000001E-3</v>
      </c>
      <c r="AE424" s="418">
        <v>3.1487066750000002E-3</v>
      </c>
      <c r="AF424" s="419">
        <v>1.9118300314825312E-3</v>
      </c>
      <c r="AG424" s="417">
        <v>0.14452859139999999</v>
      </c>
      <c r="AH424" s="418">
        <v>0.160566995155</v>
      </c>
      <c r="AI424" s="419">
        <v>0.12947772314307593</v>
      </c>
      <c r="AJ424" s="417">
        <v>2.0700480399999999E-2</v>
      </c>
      <c r="AK424" s="418">
        <v>2.0498960104999998E-2</v>
      </c>
      <c r="AL424" s="419">
        <v>1.8209920442792755E-2</v>
      </c>
      <c r="AM424" s="417">
        <v>2.2220708400000001E-2</v>
      </c>
      <c r="AN424" s="418">
        <v>7.1531324869999996E-2</v>
      </c>
      <c r="AO424" s="419">
        <v>3.9479788622426536E-2</v>
      </c>
      <c r="AP424" s="422"/>
      <c r="AQ424" s="423"/>
      <c r="AR424" s="423"/>
      <c r="AS424" s="417">
        <v>0.22532960630000001</v>
      </c>
      <c r="AT424" s="418">
        <v>0.23497529073500001</v>
      </c>
      <c r="AU424" s="424"/>
    </row>
    <row r="425" spans="1:47" x14ac:dyDescent="0.2">
      <c r="A425" s="231">
        <v>1985</v>
      </c>
      <c r="B425" s="232">
        <v>21</v>
      </c>
      <c r="C425" s="417">
        <v>27.818725350000001</v>
      </c>
      <c r="D425" s="418">
        <v>50.195800150499998</v>
      </c>
      <c r="E425" s="419">
        <v>44.379715380294073</v>
      </c>
      <c r="F425" s="417">
        <v>4.7742584199999998</v>
      </c>
      <c r="G425" s="418">
        <v>5.9165658619999997</v>
      </c>
      <c r="H425" s="419">
        <v>3.1800080743666341</v>
      </c>
      <c r="I425" s="417">
        <v>2.8979167499999998</v>
      </c>
      <c r="J425" s="418">
        <v>2.8021450460000001</v>
      </c>
      <c r="K425" s="419">
        <v>6.8171855540991162</v>
      </c>
      <c r="L425" s="420"/>
      <c r="M425" s="421"/>
      <c r="N425" s="419">
        <v>1.3511343797941552E-2</v>
      </c>
      <c r="O425" s="417">
        <v>1.4676369999999999E-2</v>
      </c>
      <c r="P425" s="418">
        <v>5.1292420499999998E-2</v>
      </c>
      <c r="Q425" s="419">
        <v>0.10933590819614594</v>
      </c>
      <c r="R425" s="422"/>
      <c r="S425" s="423"/>
      <c r="T425" s="419">
        <v>564.49930985351079</v>
      </c>
      <c r="U425" s="417">
        <v>4.1330745187436679E-2</v>
      </c>
      <c r="V425" s="418">
        <v>7.2228690645052343E-2</v>
      </c>
      <c r="W425" s="419">
        <v>9.8496493835135174E-2</v>
      </c>
      <c r="X425" s="417">
        <v>3.4852183890577509E-2</v>
      </c>
      <c r="Y425" s="418">
        <v>4.4452014690982783E-2</v>
      </c>
      <c r="Z425" s="419">
        <v>9.9456165637900745E-2</v>
      </c>
      <c r="AA425" s="417">
        <v>1.8211497E-2</v>
      </c>
      <c r="AB425" s="418">
        <v>3.3050780109999997E-2</v>
      </c>
      <c r="AC425" s="419">
        <v>3.2927585300529638E-2</v>
      </c>
      <c r="AD425" s="417">
        <v>1.2998395000000001E-3</v>
      </c>
      <c r="AE425" s="418">
        <v>3.2637329199999999E-3</v>
      </c>
      <c r="AF425" s="419">
        <v>1.985762623928643E-3</v>
      </c>
      <c r="AG425" s="417">
        <v>0.1519589888</v>
      </c>
      <c r="AH425" s="418">
        <v>0.17010971172</v>
      </c>
      <c r="AI425" s="419">
        <v>0.12454122204680039</v>
      </c>
      <c r="AJ425" s="417">
        <v>2.2071248000000002E-2</v>
      </c>
      <c r="AK425" s="418">
        <v>2.1960858315000002E-2</v>
      </c>
      <c r="AL425" s="419">
        <v>1.8351468383700775E-2</v>
      </c>
      <c r="AM425" s="417">
        <v>2.30782795E-2</v>
      </c>
      <c r="AN425" s="418">
        <v>7.5245611584999997E-2</v>
      </c>
      <c r="AO425" s="419">
        <v>4.1884192623464801E-2</v>
      </c>
      <c r="AP425" s="422"/>
      <c r="AQ425" s="423"/>
      <c r="AR425" s="423"/>
      <c r="AS425" s="417">
        <v>0.2403923922</v>
      </c>
      <c r="AT425" s="418">
        <v>0.25295890571500002</v>
      </c>
      <c r="AU425" s="424"/>
    </row>
    <row r="426" spans="1:47" x14ac:dyDescent="0.2">
      <c r="A426" s="231">
        <v>1985</v>
      </c>
      <c r="B426" s="232">
        <v>22</v>
      </c>
      <c r="C426" s="417">
        <v>27.47515113</v>
      </c>
      <c r="D426" s="418">
        <v>51.115688242499999</v>
      </c>
      <c r="E426" s="419">
        <v>43.956762112892527</v>
      </c>
      <c r="F426" s="417">
        <v>4.93179664</v>
      </c>
      <c r="G426" s="418">
        <v>6.1605030825</v>
      </c>
      <c r="H426" s="419">
        <v>3.1981239465208731</v>
      </c>
      <c r="I426" s="417">
        <v>2.9109653899999999</v>
      </c>
      <c r="J426" s="418">
        <v>2.8331169530000002</v>
      </c>
      <c r="K426" s="419">
        <v>6.8715616050732375</v>
      </c>
      <c r="L426" s="420"/>
      <c r="M426" s="421"/>
      <c r="N426" s="419">
        <v>1.2896435465603623E-2</v>
      </c>
      <c r="O426" s="417">
        <v>1.251233E-2</v>
      </c>
      <c r="P426" s="418">
        <v>4.8830165500000001E-2</v>
      </c>
      <c r="Q426" s="419">
        <v>0.10991319553728653</v>
      </c>
      <c r="R426" s="422"/>
      <c r="S426" s="423"/>
      <c r="T426" s="419">
        <v>566.03277724302609</v>
      </c>
      <c r="U426" s="417">
        <v>4.1330745187436679E-2</v>
      </c>
      <c r="V426" s="418">
        <v>7.2228690645052343E-2</v>
      </c>
      <c r="W426" s="419">
        <v>9.879544499941896E-2</v>
      </c>
      <c r="X426" s="417">
        <v>3.4852183890577509E-2</v>
      </c>
      <c r="Y426" s="418">
        <v>4.4452014690982783E-2</v>
      </c>
      <c r="Z426" s="419">
        <v>0.10075327741978256</v>
      </c>
      <c r="AA426" s="417">
        <v>1.8685616299999999E-2</v>
      </c>
      <c r="AB426" s="418">
        <v>3.4737126775000002E-2</v>
      </c>
      <c r="AC426" s="419">
        <v>3.5941865984522807E-2</v>
      </c>
      <c r="AD426" s="417">
        <v>1.3361482E-3</v>
      </c>
      <c r="AE426" s="418">
        <v>3.3202325450000002E-3</v>
      </c>
      <c r="AF426" s="419">
        <v>1.9970740720367522E-3</v>
      </c>
      <c r="AG426" s="417">
        <v>0.15641661530000001</v>
      </c>
      <c r="AH426" s="418">
        <v>0.17897086207499999</v>
      </c>
      <c r="AI426" s="419">
        <v>0.11897232967744731</v>
      </c>
      <c r="AJ426" s="417">
        <v>2.2794421700000001E-2</v>
      </c>
      <c r="AK426" s="418">
        <v>2.33132679E-2</v>
      </c>
      <c r="AL426" s="419">
        <v>1.8213509741642382E-2</v>
      </c>
      <c r="AM426" s="417">
        <v>2.3517948399999999E-2</v>
      </c>
      <c r="AN426" s="418">
        <v>7.835394792E-2</v>
      </c>
      <c r="AO426" s="419">
        <v>4.2813402640587445E-2</v>
      </c>
      <c r="AP426" s="422"/>
      <c r="AQ426" s="423"/>
      <c r="AR426" s="423"/>
      <c r="AS426" s="417">
        <v>0.25253916859999997</v>
      </c>
      <c r="AT426" s="418">
        <v>0.27096668926</v>
      </c>
      <c r="AU426" s="424"/>
    </row>
    <row r="427" spans="1:47" x14ac:dyDescent="0.2">
      <c r="A427" s="231">
        <v>1985</v>
      </c>
      <c r="B427" s="232">
        <v>23</v>
      </c>
      <c r="C427" s="417">
        <v>27.57451571</v>
      </c>
      <c r="D427" s="418">
        <v>52.055980642000002</v>
      </c>
      <c r="E427" s="419">
        <v>43.668490695078134</v>
      </c>
      <c r="F427" s="417">
        <v>5.0937129499999996</v>
      </c>
      <c r="G427" s="418">
        <v>6.5046118220000002</v>
      </c>
      <c r="H427" s="419">
        <v>3.2247738537876791</v>
      </c>
      <c r="I427" s="417">
        <v>2.9864999700000001</v>
      </c>
      <c r="J427" s="418">
        <v>2.8884125235</v>
      </c>
      <c r="K427" s="419">
        <v>6.9441553344351528</v>
      </c>
      <c r="L427" s="420"/>
      <c r="M427" s="421"/>
      <c r="N427" s="419">
        <v>1.3642899445983908E-2</v>
      </c>
      <c r="O427" s="417">
        <v>1.251233E-2</v>
      </c>
      <c r="P427" s="418">
        <v>4.8830165500000001E-2</v>
      </c>
      <c r="Q427" s="419">
        <v>0.10958062958236164</v>
      </c>
      <c r="R427" s="422"/>
      <c r="S427" s="423"/>
      <c r="T427" s="419">
        <v>567.42104635423595</v>
      </c>
      <c r="U427" s="417">
        <v>4.1330745187436679E-2</v>
      </c>
      <c r="V427" s="418">
        <v>7.2228690645052343E-2</v>
      </c>
      <c r="W427" s="419">
        <v>9.8689634212443186E-2</v>
      </c>
      <c r="X427" s="417">
        <v>3.4852183890577509E-2</v>
      </c>
      <c r="Y427" s="418">
        <v>4.4452014690982783E-2</v>
      </c>
      <c r="Z427" s="419">
        <v>9.9911258527530591E-2</v>
      </c>
      <c r="AA427" s="417">
        <v>2.8340308200000001E-2</v>
      </c>
      <c r="AB427" s="418">
        <v>5.3438514925E-2</v>
      </c>
      <c r="AC427" s="419">
        <v>3.8626965920307649E-2</v>
      </c>
      <c r="AD427" s="417">
        <v>1.3859616E-3</v>
      </c>
      <c r="AE427" s="418">
        <v>3.4772095600000001E-3</v>
      </c>
      <c r="AF427" s="419">
        <v>2.0137131896910787E-3</v>
      </c>
      <c r="AG427" s="417">
        <v>0.1578771689</v>
      </c>
      <c r="AH427" s="418">
        <v>0.18665241910499999</v>
      </c>
      <c r="AI427" s="419">
        <v>0.12167792056630221</v>
      </c>
      <c r="AJ427" s="417">
        <v>2.3267544300000002E-2</v>
      </c>
      <c r="AK427" s="418">
        <v>2.4801326915000001E-2</v>
      </c>
      <c r="AL427" s="419">
        <v>1.8080300838536543E-2</v>
      </c>
      <c r="AM427" s="417">
        <v>2.2863573700000001E-2</v>
      </c>
      <c r="AN427" s="418">
        <v>6.7797426364999996E-2</v>
      </c>
      <c r="AO427" s="419">
        <v>4.2609384230035539E-2</v>
      </c>
      <c r="AP427" s="422"/>
      <c r="AQ427" s="423"/>
      <c r="AR427" s="423"/>
      <c r="AS427" s="417">
        <v>0</v>
      </c>
      <c r="AT427" s="418">
        <v>0</v>
      </c>
      <c r="AU427" s="424"/>
    </row>
    <row r="428" spans="1:47" x14ac:dyDescent="0.2">
      <c r="A428" s="231">
        <v>1985</v>
      </c>
      <c r="B428" s="232">
        <v>24</v>
      </c>
      <c r="C428" s="417">
        <v>28.25661238</v>
      </c>
      <c r="D428" s="418">
        <v>55.26096999</v>
      </c>
      <c r="E428" s="419">
        <v>44.239466944394337</v>
      </c>
      <c r="F428" s="417">
        <v>5.2753733599999997</v>
      </c>
      <c r="G428" s="418">
        <v>6.8815830255000003</v>
      </c>
      <c r="H428" s="419">
        <v>3.2385199244329503</v>
      </c>
      <c r="I428" s="417">
        <v>3.05700912</v>
      </c>
      <c r="J428" s="418">
        <v>2.9469561309999999</v>
      </c>
      <c r="K428" s="419">
        <v>6.9537870947012284</v>
      </c>
      <c r="L428" s="420"/>
      <c r="M428" s="421"/>
      <c r="N428" s="419">
        <v>1.0202939578146521E-2</v>
      </c>
      <c r="O428" s="417">
        <v>1.2412319999999999E-2</v>
      </c>
      <c r="P428" s="418">
        <v>4.8713553999999999E-2</v>
      </c>
      <c r="Q428" s="419">
        <v>0.11048398647952437</v>
      </c>
      <c r="R428" s="422"/>
      <c r="S428" s="423"/>
      <c r="T428" s="419">
        <v>568.56537018613562</v>
      </c>
      <c r="U428" s="417">
        <v>4.1330745187436679E-2</v>
      </c>
      <c r="V428" s="418">
        <v>7.2228690645052343E-2</v>
      </c>
      <c r="W428" s="419">
        <v>9.9878885535374454E-2</v>
      </c>
      <c r="X428" s="417">
        <v>3.4852183890577509E-2</v>
      </c>
      <c r="Y428" s="418">
        <v>4.4452014690982783E-2</v>
      </c>
      <c r="Z428" s="419">
        <v>0.10226030190820969</v>
      </c>
      <c r="AA428" s="417">
        <v>2.93150015E-2</v>
      </c>
      <c r="AB428" s="418">
        <v>5.6783009774999997E-2</v>
      </c>
      <c r="AC428" s="419">
        <v>3.870085757801707E-2</v>
      </c>
      <c r="AD428" s="417">
        <v>1.4350115000000001E-3</v>
      </c>
      <c r="AE428" s="418">
        <v>3.6285279599999999E-3</v>
      </c>
      <c r="AF428" s="419">
        <v>2.0222966761144624E-3</v>
      </c>
      <c r="AG428" s="417">
        <v>0.16328689709999999</v>
      </c>
      <c r="AH428" s="418">
        <v>0.19791100588999999</v>
      </c>
      <c r="AI428" s="419">
        <v>0.11105978344747665</v>
      </c>
      <c r="AJ428" s="417">
        <v>2.4139300799999999E-2</v>
      </c>
      <c r="AK428" s="418">
        <v>2.6444997495000001E-2</v>
      </c>
      <c r="AL428" s="419">
        <v>1.8126331394371375E-2</v>
      </c>
      <c r="AM428" s="417">
        <v>2.3561965599999998E-2</v>
      </c>
      <c r="AN428" s="418">
        <v>7.1498654910000001E-2</v>
      </c>
      <c r="AO428" s="419">
        <v>4.2856082913888718E-2</v>
      </c>
      <c r="AP428" s="422"/>
      <c r="AQ428" s="423"/>
      <c r="AR428" s="423"/>
      <c r="AS428" s="417">
        <v>0</v>
      </c>
      <c r="AT428" s="418">
        <v>0</v>
      </c>
      <c r="AU428" s="424"/>
    </row>
    <row r="429" spans="1:47" x14ac:dyDescent="0.2">
      <c r="A429" s="231">
        <v>1985</v>
      </c>
      <c r="B429" s="232">
        <v>25</v>
      </c>
      <c r="C429" s="417">
        <v>30.32367515</v>
      </c>
      <c r="D429" s="418">
        <v>58.917362392500003</v>
      </c>
      <c r="E429" s="419">
        <v>44.135565845560009</v>
      </c>
      <c r="F429" s="417">
        <v>5.5062463299999997</v>
      </c>
      <c r="G429" s="418">
        <v>7.2744311130000003</v>
      </c>
      <c r="H429" s="419">
        <v>3.2632992914213532</v>
      </c>
      <c r="I429" s="417">
        <v>3.1922760600000002</v>
      </c>
      <c r="J429" s="418">
        <v>3.2083992735</v>
      </c>
      <c r="K429" s="419">
        <v>7.0140315520264211</v>
      </c>
      <c r="L429" s="420"/>
      <c r="M429" s="421"/>
      <c r="N429" s="419">
        <v>1.0244824988733886E-2</v>
      </c>
      <c r="O429" s="417">
        <v>1.2412319999999999E-2</v>
      </c>
      <c r="P429" s="418">
        <v>4.8713553999999999E-2</v>
      </c>
      <c r="Q429" s="419">
        <v>0.11078730112127996</v>
      </c>
      <c r="R429" s="422"/>
      <c r="S429" s="423"/>
      <c r="T429" s="419">
        <v>569.43397817370692</v>
      </c>
      <c r="U429" s="417">
        <v>4.1330745187436679E-2</v>
      </c>
      <c r="V429" s="418">
        <v>7.2228690645052343E-2</v>
      </c>
      <c r="W429" s="419">
        <v>0.10038738749745661</v>
      </c>
      <c r="X429" s="417">
        <v>3.4852183890577509E-2</v>
      </c>
      <c r="Y429" s="418">
        <v>4.4452014690982783E-2</v>
      </c>
      <c r="Z429" s="419">
        <v>0.10291506877380979</v>
      </c>
      <c r="AA429" s="417">
        <v>3.0672457699999999E-2</v>
      </c>
      <c r="AB429" s="418">
        <v>6.0594454110000001E-2</v>
      </c>
      <c r="AC429" s="419">
        <v>4.0974989932158958E-2</v>
      </c>
      <c r="AD429" s="417">
        <v>1.5023161999999999E-3</v>
      </c>
      <c r="AE429" s="418">
        <v>3.8607388449999999E-3</v>
      </c>
      <c r="AF429" s="419">
        <v>2.0377710246360183E-3</v>
      </c>
      <c r="AG429" s="417">
        <v>0.1703674446</v>
      </c>
      <c r="AH429" s="418">
        <v>0.21060718370500001</v>
      </c>
      <c r="AI429" s="419">
        <v>0.10987962010523185</v>
      </c>
      <c r="AJ429" s="417">
        <v>2.53294022E-2</v>
      </c>
      <c r="AK429" s="418">
        <v>2.8283897959999998E-2</v>
      </c>
      <c r="AL429" s="419">
        <v>1.8012958169001572E-2</v>
      </c>
      <c r="AM429" s="417">
        <v>2.4564834399999999E-2</v>
      </c>
      <c r="AN429" s="418">
        <v>7.6134768145000004E-2</v>
      </c>
      <c r="AO429" s="419">
        <v>4.3246409340324983E-2</v>
      </c>
      <c r="AP429" s="422"/>
      <c r="AQ429" s="423"/>
      <c r="AR429" s="423"/>
      <c r="AS429" s="417">
        <v>0</v>
      </c>
      <c r="AT429" s="418">
        <v>0</v>
      </c>
      <c r="AU429" s="424"/>
    </row>
    <row r="430" spans="1:47" x14ac:dyDescent="0.2">
      <c r="A430" s="231">
        <v>1985</v>
      </c>
      <c r="B430" s="232">
        <v>26</v>
      </c>
      <c r="C430" s="417">
        <v>30.32367515</v>
      </c>
      <c r="D430" s="418">
        <v>58.917362392500003</v>
      </c>
      <c r="E430" s="419">
        <v>44.47232433013793</v>
      </c>
      <c r="F430" s="417">
        <v>5.5062463299999997</v>
      </c>
      <c r="G430" s="418">
        <v>7.2744311130000003</v>
      </c>
      <c r="H430" s="419">
        <v>3.2866897968790827</v>
      </c>
      <c r="I430" s="417">
        <v>3.1922760600000002</v>
      </c>
      <c r="J430" s="418">
        <v>3.2083992735</v>
      </c>
      <c r="K430" s="419">
        <v>7.043122816134801</v>
      </c>
      <c r="L430" s="420"/>
      <c r="M430" s="421"/>
      <c r="N430" s="419">
        <v>1.025851799212563E-2</v>
      </c>
      <c r="O430" s="417">
        <v>1.2412319999999999E-2</v>
      </c>
      <c r="P430" s="418">
        <v>4.8713553999999999E-2</v>
      </c>
      <c r="Q430" s="419">
        <v>0.11131715660111495</v>
      </c>
      <c r="R430" s="422"/>
      <c r="S430" s="423"/>
      <c r="T430" s="419">
        <v>569.95751365072283</v>
      </c>
      <c r="U430" s="417">
        <v>4.1330745187436679E-2</v>
      </c>
      <c r="V430" s="418">
        <v>7.2228690645052343E-2</v>
      </c>
      <c r="W430" s="419">
        <v>0.10145555857126122</v>
      </c>
      <c r="X430" s="417">
        <v>3.4852183890577509E-2</v>
      </c>
      <c r="Y430" s="418">
        <v>4.4452014690982783E-2</v>
      </c>
      <c r="Z430" s="419">
        <v>0.10405928752263655</v>
      </c>
      <c r="AA430" s="417">
        <v>3.0672457699999999E-2</v>
      </c>
      <c r="AB430" s="418">
        <v>6.0594454110000001E-2</v>
      </c>
      <c r="AC430" s="419">
        <v>4.1486681761462425E-2</v>
      </c>
      <c r="AD430" s="417">
        <v>1.5023161999999999E-3</v>
      </c>
      <c r="AE430" s="418">
        <v>3.8607388449999999E-3</v>
      </c>
      <c r="AF430" s="419">
        <v>2.052355182308794E-3</v>
      </c>
      <c r="AG430" s="417">
        <v>0.1703674446</v>
      </c>
      <c r="AH430" s="418">
        <v>0.21060718370500001</v>
      </c>
      <c r="AI430" s="419">
        <v>0.11022473996107861</v>
      </c>
      <c r="AJ430" s="417">
        <v>2.53294022E-2</v>
      </c>
      <c r="AK430" s="418">
        <v>2.8283897959999998E-2</v>
      </c>
      <c r="AL430" s="419">
        <v>1.8061423355526924E-2</v>
      </c>
      <c r="AM430" s="417">
        <v>2.4564834399999999E-2</v>
      </c>
      <c r="AN430" s="418">
        <v>7.6134768145000004E-2</v>
      </c>
      <c r="AO430" s="419">
        <v>4.3556039175893978E-2</v>
      </c>
      <c r="AP430" s="422"/>
      <c r="AQ430" s="423"/>
      <c r="AR430" s="423"/>
      <c r="AS430" s="417">
        <v>0</v>
      </c>
      <c r="AT430" s="418">
        <v>0</v>
      </c>
      <c r="AU430" s="424"/>
    </row>
    <row r="431" spans="1:47" x14ac:dyDescent="0.2">
      <c r="A431" s="231">
        <v>1985</v>
      </c>
      <c r="B431" s="232">
        <v>27</v>
      </c>
      <c r="C431" s="417">
        <v>30.32367515</v>
      </c>
      <c r="D431" s="418">
        <v>58.917362392500003</v>
      </c>
      <c r="E431" s="419">
        <v>44.707079045784859</v>
      </c>
      <c r="F431" s="417">
        <v>5.5062463299999997</v>
      </c>
      <c r="G431" s="418">
        <v>7.2744311130000003</v>
      </c>
      <c r="H431" s="419">
        <v>3.3014504697174973</v>
      </c>
      <c r="I431" s="417">
        <v>3.1922760600000002</v>
      </c>
      <c r="J431" s="418">
        <v>3.2083992735</v>
      </c>
      <c r="K431" s="419">
        <v>7.0599369282491136</v>
      </c>
      <c r="L431" s="420"/>
      <c r="M431" s="421"/>
      <c r="N431" s="419">
        <v>1.0266013223751246E-2</v>
      </c>
      <c r="O431" s="417">
        <v>1.2412319999999999E-2</v>
      </c>
      <c r="P431" s="418">
        <v>4.8713553999999999E-2</v>
      </c>
      <c r="Q431" s="419">
        <v>0.11164996418338861</v>
      </c>
      <c r="R431" s="422"/>
      <c r="S431" s="423"/>
      <c r="T431" s="419">
        <v>570.05463446198235</v>
      </c>
      <c r="U431" s="417">
        <v>4.1330745187436679E-2</v>
      </c>
      <c r="V431" s="418">
        <v>7.2228690645052343E-2</v>
      </c>
      <c r="W431" s="419">
        <v>0.10209542221388662</v>
      </c>
      <c r="X431" s="417">
        <v>3.4852183890577509E-2</v>
      </c>
      <c r="Y431" s="418">
        <v>4.4452014690982783E-2</v>
      </c>
      <c r="Z431" s="419">
        <v>0.10477802489110839</v>
      </c>
      <c r="AA431" s="417">
        <v>3.0672457699999999E-2</v>
      </c>
      <c r="AB431" s="418">
        <v>6.0594454110000001E-2</v>
      </c>
      <c r="AC431" s="419">
        <v>4.17549911683033E-2</v>
      </c>
      <c r="AD431" s="417">
        <v>1.5023161999999999E-3</v>
      </c>
      <c r="AE431" s="418">
        <v>3.8607388449999999E-3</v>
      </c>
      <c r="AF431" s="419">
        <v>2.0615648898767202E-3</v>
      </c>
      <c r="AG431" s="417">
        <v>0.1703674446</v>
      </c>
      <c r="AH431" s="418">
        <v>0.21060718370500001</v>
      </c>
      <c r="AI431" s="419">
        <v>0.11070165100941676</v>
      </c>
      <c r="AJ431" s="417">
        <v>2.53294022E-2</v>
      </c>
      <c r="AK431" s="418">
        <v>2.8283897959999998E-2</v>
      </c>
      <c r="AL431" s="419">
        <v>1.8138387648501269E-2</v>
      </c>
      <c r="AM431" s="417">
        <v>2.4564834399999999E-2</v>
      </c>
      <c r="AN431" s="418">
        <v>7.6134768145000004E-2</v>
      </c>
      <c r="AO431" s="419">
        <v>4.3762871253177175E-2</v>
      </c>
      <c r="AP431" s="422"/>
      <c r="AQ431" s="423"/>
      <c r="AR431" s="423"/>
      <c r="AS431" s="417">
        <v>0</v>
      </c>
      <c r="AT431" s="418">
        <v>0</v>
      </c>
      <c r="AU431" s="424"/>
    </row>
    <row r="432" spans="1:47" x14ac:dyDescent="0.2">
      <c r="A432" s="231">
        <v>1985</v>
      </c>
      <c r="B432" s="232">
        <v>28</v>
      </c>
      <c r="C432" s="417">
        <v>30.32367515</v>
      </c>
      <c r="D432" s="418">
        <v>58.917362392500003</v>
      </c>
      <c r="E432" s="419">
        <v>44.892662375893742</v>
      </c>
      <c r="F432" s="417">
        <v>5.5062463299999997</v>
      </c>
      <c r="G432" s="418">
        <v>7.2744311130000003</v>
      </c>
      <c r="H432" s="419">
        <v>3.3136092358055866</v>
      </c>
      <c r="I432" s="417">
        <v>3.1922760600000002</v>
      </c>
      <c r="J432" s="418">
        <v>3.2083992735</v>
      </c>
      <c r="K432" s="419">
        <v>7.0743832187445603</v>
      </c>
      <c r="L432" s="420"/>
      <c r="M432" s="421"/>
      <c r="N432" s="419">
        <v>1.0272640505024612E-2</v>
      </c>
      <c r="O432" s="417">
        <v>1.2412319999999999E-2</v>
      </c>
      <c r="P432" s="418">
        <v>4.8713553999999999E-2</v>
      </c>
      <c r="Q432" s="419">
        <v>0.11192484635535892</v>
      </c>
      <c r="R432" s="422"/>
      <c r="S432" s="423"/>
      <c r="T432" s="419">
        <v>570.13221581252503</v>
      </c>
      <c r="U432" s="417">
        <v>4.1330745187436679E-2</v>
      </c>
      <c r="V432" s="418">
        <v>7.2228690645052343E-2</v>
      </c>
      <c r="W432" s="419">
        <v>0.1026358517784953</v>
      </c>
      <c r="X432" s="417">
        <v>3.4852183890577509E-2</v>
      </c>
      <c r="Y432" s="418">
        <v>4.4452014690982783E-2</v>
      </c>
      <c r="Z432" s="419">
        <v>0.10537175665946094</v>
      </c>
      <c r="AA432" s="417">
        <v>3.0672457699999999E-2</v>
      </c>
      <c r="AB432" s="418">
        <v>6.0594454110000001E-2</v>
      </c>
      <c r="AC432" s="419">
        <v>4.2026651578683072E-2</v>
      </c>
      <c r="AD432" s="417">
        <v>1.5023161999999999E-3</v>
      </c>
      <c r="AE432" s="418">
        <v>3.8607388449999999E-3</v>
      </c>
      <c r="AF432" s="419">
        <v>2.0691511128335636E-3</v>
      </c>
      <c r="AG432" s="417">
        <v>0.1703674446</v>
      </c>
      <c r="AH432" s="418">
        <v>0.21060718370500001</v>
      </c>
      <c r="AI432" s="419">
        <v>0.11108656140071541</v>
      </c>
      <c r="AJ432" s="417">
        <v>2.53294022E-2</v>
      </c>
      <c r="AK432" s="418">
        <v>2.8283897959999998E-2</v>
      </c>
      <c r="AL432" s="419">
        <v>1.8199783478395518E-2</v>
      </c>
      <c r="AM432" s="417">
        <v>2.4564834399999999E-2</v>
      </c>
      <c r="AN432" s="418">
        <v>7.6134768145000004E-2</v>
      </c>
      <c r="AO432" s="419">
        <v>4.3940777273192524E-2</v>
      </c>
      <c r="AP432" s="422"/>
      <c r="AQ432" s="423"/>
      <c r="AR432" s="423"/>
      <c r="AS432" s="417">
        <v>0</v>
      </c>
      <c r="AT432" s="418">
        <v>0</v>
      </c>
      <c r="AU432" s="424"/>
    </row>
    <row r="433" spans="1:47" x14ac:dyDescent="0.2">
      <c r="A433" s="231">
        <v>1985</v>
      </c>
      <c r="B433" s="232">
        <v>29</v>
      </c>
      <c r="C433" s="417">
        <v>30.32367515</v>
      </c>
      <c r="D433" s="418">
        <v>58.917362392500003</v>
      </c>
      <c r="E433" s="419">
        <v>45.048426629736348</v>
      </c>
      <c r="F433" s="417">
        <v>5.5062463299999997</v>
      </c>
      <c r="G433" s="418">
        <v>7.2744311130000003</v>
      </c>
      <c r="H433" s="419">
        <v>3.3246726212101327</v>
      </c>
      <c r="I433" s="417">
        <v>3.1922760600000002</v>
      </c>
      <c r="J433" s="418">
        <v>3.2083992735</v>
      </c>
      <c r="K433" s="419">
        <v>7.088502013671012</v>
      </c>
      <c r="L433" s="420"/>
      <c r="M433" s="421"/>
      <c r="N433" s="419">
        <v>1.0279341544327763E-2</v>
      </c>
      <c r="O433" s="417">
        <v>1.2412319999999999E-2</v>
      </c>
      <c r="P433" s="418">
        <v>4.8713553999999999E-2</v>
      </c>
      <c r="Q433" s="419">
        <v>0.11217655920796445</v>
      </c>
      <c r="R433" s="422"/>
      <c r="S433" s="423"/>
      <c r="T433" s="419">
        <v>570.10871189712611</v>
      </c>
      <c r="U433" s="417">
        <v>4.1330745187436679E-2</v>
      </c>
      <c r="V433" s="418">
        <v>7.2228690645052343E-2</v>
      </c>
      <c r="W433" s="419">
        <v>0.10314940337079503</v>
      </c>
      <c r="X433" s="417">
        <v>3.4852183890577509E-2</v>
      </c>
      <c r="Y433" s="418">
        <v>4.4452014690982783E-2</v>
      </c>
      <c r="Z433" s="419">
        <v>0.10591545141129403</v>
      </c>
      <c r="AA433" s="417">
        <v>3.0672457699999999E-2</v>
      </c>
      <c r="AB433" s="418">
        <v>6.0594454110000001E-2</v>
      </c>
      <c r="AC433" s="419">
        <v>4.2356326069816957E-2</v>
      </c>
      <c r="AD433" s="417">
        <v>1.5023161999999999E-3</v>
      </c>
      <c r="AE433" s="418">
        <v>3.8607388449999999E-3</v>
      </c>
      <c r="AF433" s="419">
        <v>2.0760426723002027E-3</v>
      </c>
      <c r="AG433" s="417">
        <v>0.1703674446</v>
      </c>
      <c r="AH433" s="418">
        <v>0.21060718370500001</v>
      </c>
      <c r="AI433" s="419">
        <v>0.11142267028306133</v>
      </c>
      <c r="AJ433" s="417">
        <v>2.53294022E-2</v>
      </c>
      <c r="AK433" s="418">
        <v>2.8283897959999998E-2</v>
      </c>
      <c r="AL433" s="419">
        <v>1.8252339179066848E-2</v>
      </c>
      <c r="AM433" s="417">
        <v>2.4564834399999999E-2</v>
      </c>
      <c r="AN433" s="418">
        <v>7.6134768145000004E-2</v>
      </c>
      <c r="AO433" s="419">
        <v>4.411487782738692E-2</v>
      </c>
      <c r="AP433" s="422"/>
      <c r="AQ433" s="423"/>
      <c r="AR433" s="423"/>
      <c r="AS433" s="417">
        <v>0</v>
      </c>
      <c r="AT433" s="418">
        <v>0</v>
      </c>
      <c r="AU433" s="424"/>
    </row>
    <row r="434" spans="1:47" x14ac:dyDescent="0.2">
      <c r="A434" s="231">
        <v>1985</v>
      </c>
      <c r="B434" s="232">
        <v>30</v>
      </c>
      <c r="C434" s="417">
        <v>30.32367515</v>
      </c>
      <c r="D434" s="418">
        <v>58.917362392500003</v>
      </c>
      <c r="E434" s="419">
        <v>45.19594803307475</v>
      </c>
      <c r="F434" s="417">
        <v>5.5062463299999997</v>
      </c>
      <c r="G434" s="418">
        <v>7.2744311130000003</v>
      </c>
      <c r="H434" s="419">
        <v>3.3350274434344991</v>
      </c>
      <c r="I434" s="417">
        <v>3.1922760600000002</v>
      </c>
      <c r="J434" s="418">
        <v>3.2083992735</v>
      </c>
      <c r="K434" s="419">
        <v>7.1014284749685448</v>
      </c>
      <c r="L434" s="420"/>
      <c r="M434" s="421"/>
      <c r="N434" s="419">
        <v>1.0285446300619647E-2</v>
      </c>
      <c r="O434" s="417">
        <v>1.2412319999999999E-2</v>
      </c>
      <c r="P434" s="418">
        <v>4.8713553999999999E-2</v>
      </c>
      <c r="Q434" s="419">
        <v>0.11241013831676262</v>
      </c>
      <c r="R434" s="422"/>
      <c r="S434" s="423"/>
      <c r="T434" s="419">
        <v>570.07616759697589</v>
      </c>
      <c r="U434" s="417">
        <v>4.1330745187436679E-2</v>
      </c>
      <c r="V434" s="418">
        <v>7.2228690645052343E-2</v>
      </c>
      <c r="W434" s="419">
        <v>0.10362356973215907</v>
      </c>
      <c r="X434" s="417">
        <v>3.4852183890577509E-2</v>
      </c>
      <c r="Y434" s="418">
        <v>4.4452014690982783E-2</v>
      </c>
      <c r="Z434" s="419">
        <v>0.10641969145479133</v>
      </c>
      <c r="AA434" s="417">
        <v>3.0672457699999999E-2</v>
      </c>
      <c r="AB434" s="418">
        <v>6.0594454110000001E-2</v>
      </c>
      <c r="AC434" s="419">
        <v>4.2644640423055442E-2</v>
      </c>
      <c r="AD434" s="417">
        <v>1.5023161999999999E-3</v>
      </c>
      <c r="AE434" s="418">
        <v>3.8607388449999999E-3</v>
      </c>
      <c r="AF434" s="419">
        <v>2.082503549009978E-3</v>
      </c>
      <c r="AG434" s="417">
        <v>0.1703674446</v>
      </c>
      <c r="AH434" s="418">
        <v>0.21060718370500001</v>
      </c>
      <c r="AI434" s="419">
        <v>0.11174131666588173</v>
      </c>
      <c r="AJ434" s="417">
        <v>2.53294022E-2</v>
      </c>
      <c r="AK434" s="418">
        <v>2.8283897959999998E-2</v>
      </c>
      <c r="AL434" s="419">
        <v>1.8302468496228963E-2</v>
      </c>
      <c r="AM434" s="417">
        <v>2.4564834399999999E-2</v>
      </c>
      <c r="AN434" s="418">
        <v>7.6134768145000004E-2</v>
      </c>
      <c r="AO434" s="419">
        <v>4.4274957781919221E-2</v>
      </c>
      <c r="AP434" s="422"/>
      <c r="AQ434" s="423"/>
      <c r="AR434" s="423"/>
      <c r="AS434" s="417">
        <v>0</v>
      </c>
      <c r="AT434" s="418">
        <v>0</v>
      </c>
      <c r="AU434" s="424"/>
    </row>
    <row r="435" spans="1:47" x14ac:dyDescent="0.2">
      <c r="A435" s="231">
        <v>1985</v>
      </c>
      <c r="B435" s="232">
        <v>31</v>
      </c>
      <c r="C435" s="417">
        <v>30.32367515</v>
      </c>
      <c r="D435" s="418">
        <v>58.917362392500003</v>
      </c>
      <c r="E435" s="419">
        <v>43.745102822787821</v>
      </c>
      <c r="F435" s="417">
        <v>5.5062463299999997</v>
      </c>
      <c r="G435" s="418">
        <v>7.2744311130000003</v>
      </c>
      <c r="H435" s="419">
        <v>3.209236649579791</v>
      </c>
      <c r="I435" s="417">
        <v>3.1922760600000002</v>
      </c>
      <c r="J435" s="418">
        <v>3.2083992735</v>
      </c>
      <c r="K435" s="419">
        <v>6.9928070707322529</v>
      </c>
      <c r="L435" s="420"/>
      <c r="M435" s="421"/>
      <c r="N435" s="419">
        <v>3.7066074493837101E-3</v>
      </c>
      <c r="O435" s="417">
        <v>1.2412319999999999E-2</v>
      </c>
      <c r="P435" s="418">
        <v>4.8713553999999999E-2</v>
      </c>
      <c r="Q435" s="419">
        <v>0.11223219345787647</v>
      </c>
      <c r="R435" s="422"/>
      <c r="S435" s="423"/>
      <c r="T435" s="419">
        <v>570.04801585504458</v>
      </c>
      <c r="U435" s="417">
        <v>4.1330745187436679E-2</v>
      </c>
      <c r="V435" s="418">
        <v>7.2228690645052343E-2</v>
      </c>
      <c r="W435" s="419">
        <v>0.10193042637454454</v>
      </c>
      <c r="X435" s="417">
        <v>3.4852183890577509E-2</v>
      </c>
      <c r="Y435" s="418">
        <v>4.4452014690982783E-2</v>
      </c>
      <c r="Z435" s="419">
        <v>0.10688113699878544</v>
      </c>
      <c r="AA435" s="417">
        <v>3.0672457699999999E-2</v>
      </c>
      <c r="AB435" s="418">
        <v>6.0594454110000001E-2</v>
      </c>
      <c r="AC435" s="419">
        <v>4.4037136412564654E-2</v>
      </c>
      <c r="AD435" s="417">
        <v>1.5023161999999999E-3</v>
      </c>
      <c r="AE435" s="418">
        <v>3.8607388449999999E-3</v>
      </c>
      <c r="AF435" s="419">
        <v>2.0039502352463563E-3</v>
      </c>
      <c r="AG435" s="417">
        <v>0.1703674446</v>
      </c>
      <c r="AH435" s="418">
        <v>0.21060718370500001</v>
      </c>
      <c r="AI435" s="419">
        <v>0.10445395033631891</v>
      </c>
      <c r="AJ435" s="417">
        <v>2.53294022E-2</v>
      </c>
      <c r="AK435" s="418">
        <v>2.8283897959999998E-2</v>
      </c>
      <c r="AL435" s="419">
        <v>1.7347163314707911E-2</v>
      </c>
      <c r="AM435" s="417">
        <v>2.4564834399999999E-2</v>
      </c>
      <c r="AN435" s="418">
        <v>7.6134768145000004E-2</v>
      </c>
      <c r="AO435" s="419">
        <v>4.3683099322308565E-2</v>
      </c>
      <c r="AP435" s="422"/>
      <c r="AQ435" s="423"/>
      <c r="AR435" s="423"/>
      <c r="AS435" s="417">
        <v>0</v>
      </c>
      <c r="AT435" s="418">
        <v>0</v>
      </c>
      <c r="AU435" s="424"/>
    </row>
    <row r="436" spans="1:47" x14ac:dyDescent="0.2">
      <c r="A436" s="231">
        <v>1985</v>
      </c>
      <c r="B436" s="232">
        <v>32</v>
      </c>
      <c r="C436" s="417">
        <v>30.32367515</v>
      </c>
      <c r="D436" s="418">
        <v>58.917362392500003</v>
      </c>
      <c r="E436" s="419">
        <v>43.745102822787821</v>
      </c>
      <c r="F436" s="417">
        <v>5.5062463299999997</v>
      </c>
      <c r="G436" s="418">
        <v>7.2744311130000003</v>
      </c>
      <c r="H436" s="419">
        <v>3.209236649579791</v>
      </c>
      <c r="I436" s="417">
        <v>3.1922760600000002</v>
      </c>
      <c r="J436" s="418">
        <v>3.2083992735</v>
      </c>
      <c r="K436" s="419">
        <v>6.9928070707322529</v>
      </c>
      <c r="L436" s="420"/>
      <c r="M436" s="421"/>
      <c r="N436" s="419">
        <v>3.7066074493837101E-3</v>
      </c>
      <c r="O436" s="417">
        <v>1.2412319999999999E-2</v>
      </c>
      <c r="P436" s="418">
        <v>4.8713553999999999E-2</v>
      </c>
      <c r="Q436" s="419">
        <v>0.11223219345787647</v>
      </c>
      <c r="R436" s="425"/>
      <c r="S436" s="426"/>
      <c r="T436" s="419">
        <v>570.04801585504458</v>
      </c>
      <c r="U436" s="417">
        <v>4.1330745187436679E-2</v>
      </c>
      <c r="V436" s="418">
        <v>7.2228690645052343E-2</v>
      </c>
      <c r="W436" s="419">
        <v>0.10193042637454454</v>
      </c>
      <c r="X436" s="417">
        <v>3.4852183890577509E-2</v>
      </c>
      <c r="Y436" s="418">
        <v>4.4452014690982783E-2</v>
      </c>
      <c r="Z436" s="419">
        <v>0.10688113699878544</v>
      </c>
      <c r="AA436" s="417">
        <v>3.0672457699999999E-2</v>
      </c>
      <c r="AB436" s="418">
        <v>6.0594454110000001E-2</v>
      </c>
      <c r="AC436" s="419">
        <v>4.4037136412564654E-2</v>
      </c>
      <c r="AD436" s="417">
        <v>1.5023161999999999E-3</v>
      </c>
      <c r="AE436" s="418">
        <v>3.8607388449999999E-3</v>
      </c>
      <c r="AF436" s="419">
        <v>2.0039502352463563E-3</v>
      </c>
      <c r="AG436" s="417">
        <v>0.1703674446</v>
      </c>
      <c r="AH436" s="418">
        <v>0.21060718370500001</v>
      </c>
      <c r="AI436" s="419">
        <v>0.10445395033631891</v>
      </c>
      <c r="AJ436" s="417">
        <v>2.53294022E-2</v>
      </c>
      <c r="AK436" s="418">
        <v>2.8283897959999998E-2</v>
      </c>
      <c r="AL436" s="419">
        <v>1.7347163314707911E-2</v>
      </c>
      <c r="AM436" s="417">
        <v>2.4564834399999999E-2</v>
      </c>
      <c r="AN436" s="418">
        <v>7.6134768145000004E-2</v>
      </c>
      <c r="AO436" s="419">
        <v>4.3683099322308565E-2</v>
      </c>
      <c r="AP436" s="425"/>
      <c r="AQ436" s="426"/>
      <c r="AR436" s="426"/>
      <c r="AS436" s="417">
        <v>0</v>
      </c>
      <c r="AT436" s="418">
        <v>0</v>
      </c>
      <c r="AU436" s="427"/>
    </row>
    <row r="437" spans="1:47" x14ac:dyDescent="0.2">
      <c r="A437" s="231">
        <v>1985</v>
      </c>
      <c r="B437" s="232">
        <v>33</v>
      </c>
      <c r="C437" s="417">
        <v>26.71515780715</v>
      </c>
      <c r="D437" s="418">
        <v>51.906196267792502</v>
      </c>
      <c r="E437" s="419">
        <v>43.745102822787821</v>
      </c>
      <c r="F437" s="417">
        <v>4.92258421902</v>
      </c>
      <c r="G437" s="418">
        <v>6.5033414150220006</v>
      </c>
      <c r="H437" s="419">
        <v>3.209236649579791</v>
      </c>
      <c r="I437" s="417">
        <v>2.4580525662000001</v>
      </c>
      <c r="J437" s="418">
        <v>2.4704674405950002</v>
      </c>
      <c r="K437" s="419">
        <v>6.9928070707322529</v>
      </c>
      <c r="L437" s="420"/>
      <c r="M437" s="421"/>
      <c r="N437" s="419">
        <v>3.7066074493837101E-3</v>
      </c>
      <c r="O437" s="417">
        <v>1.2412319999999999E-2</v>
      </c>
      <c r="P437" s="418">
        <v>4.8713553999999999E-2</v>
      </c>
      <c r="Q437" s="419">
        <v>0.11223219345787647</v>
      </c>
      <c r="R437" s="425"/>
      <c r="S437" s="426"/>
      <c r="T437" s="419">
        <v>570.04801585504458</v>
      </c>
      <c r="U437" s="417">
        <v>3.0667412929078017E-2</v>
      </c>
      <c r="V437" s="418">
        <v>5.3593688458628837E-2</v>
      </c>
      <c r="W437" s="419">
        <v>0.10193042637454454</v>
      </c>
      <c r="X437" s="417">
        <v>3.1157852398176294E-2</v>
      </c>
      <c r="Y437" s="418">
        <v>3.974010113373861E-2</v>
      </c>
      <c r="Z437" s="419">
        <v>0.10688113699878544</v>
      </c>
      <c r="AA437" s="417">
        <v>2.7421177183800001E-2</v>
      </c>
      <c r="AB437" s="418">
        <v>5.4171441974340005E-2</v>
      </c>
      <c r="AC437" s="419">
        <v>4.4037136412564654E-2</v>
      </c>
      <c r="AD437" s="417">
        <v>1.3430706827999999E-3</v>
      </c>
      <c r="AE437" s="418">
        <v>3.45150052743E-3</v>
      </c>
      <c r="AF437" s="419">
        <v>2.0039502352463563E-3</v>
      </c>
      <c r="AG437" s="417">
        <v>0.1523084954724</v>
      </c>
      <c r="AH437" s="418">
        <v>0.18828282223227</v>
      </c>
      <c r="AI437" s="419">
        <v>0.10445395033631891</v>
      </c>
      <c r="AJ437" s="417">
        <v>2.2644485566800002E-2</v>
      </c>
      <c r="AK437" s="418">
        <v>2.5285804776239998E-2</v>
      </c>
      <c r="AL437" s="419">
        <v>1.7347163314707911E-2</v>
      </c>
      <c r="AM437" s="417">
        <v>2.1960961953599999E-2</v>
      </c>
      <c r="AN437" s="418">
        <v>6.8064482721630001E-2</v>
      </c>
      <c r="AO437" s="419">
        <v>4.3683099322308565E-2</v>
      </c>
      <c r="AP437" s="425"/>
      <c r="AQ437" s="426"/>
      <c r="AR437" s="426"/>
      <c r="AS437" s="417">
        <v>0</v>
      </c>
      <c r="AT437" s="418">
        <v>0</v>
      </c>
      <c r="AU437" s="427"/>
    </row>
    <row r="438" spans="1:47" x14ac:dyDescent="0.2">
      <c r="A438" s="231">
        <v>1985</v>
      </c>
      <c r="B438" s="232">
        <v>34</v>
      </c>
      <c r="C438" s="417">
        <v>26.71515780715</v>
      </c>
      <c r="D438" s="418">
        <v>51.906196267792502</v>
      </c>
      <c r="E438" s="419">
        <v>43.745102822787821</v>
      </c>
      <c r="F438" s="417">
        <v>4.92258421902</v>
      </c>
      <c r="G438" s="418">
        <v>6.5033414150220006</v>
      </c>
      <c r="H438" s="419">
        <v>3.209236649579791</v>
      </c>
      <c r="I438" s="417">
        <v>2.4580525662000001</v>
      </c>
      <c r="J438" s="418">
        <v>2.4704674405950002</v>
      </c>
      <c r="K438" s="419">
        <v>6.9928070707322529</v>
      </c>
      <c r="L438" s="420"/>
      <c r="M438" s="421"/>
      <c r="N438" s="419">
        <v>3.7066074493837101E-3</v>
      </c>
      <c r="O438" s="417">
        <v>1.2412319999999999E-2</v>
      </c>
      <c r="P438" s="418">
        <v>4.8713553999999999E-2</v>
      </c>
      <c r="Q438" s="419">
        <v>0.11223219345787647</v>
      </c>
      <c r="R438" s="425"/>
      <c r="S438" s="426"/>
      <c r="T438" s="419">
        <v>570.04801585504458</v>
      </c>
      <c r="U438" s="417">
        <v>3.0667412929078017E-2</v>
      </c>
      <c r="V438" s="418">
        <v>5.3593688458628837E-2</v>
      </c>
      <c r="W438" s="419">
        <v>0.10193042637454454</v>
      </c>
      <c r="X438" s="417">
        <v>3.1157852398176294E-2</v>
      </c>
      <c r="Y438" s="418">
        <v>3.974010113373861E-2</v>
      </c>
      <c r="Z438" s="419">
        <v>0.10688113699878544</v>
      </c>
      <c r="AA438" s="417">
        <v>2.7421177183800001E-2</v>
      </c>
      <c r="AB438" s="418">
        <v>5.4171441974340005E-2</v>
      </c>
      <c r="AC438" s="419">
        <v>4.4037136412564654E-2</v>
      </c>
      <c r="AD438" s="417">
        <v>1.3430706827999999E-3</v>
      </c>
      <c r="AE438" s="418">
        <v>3.45150052743E-3</v>
      </c>
      <c r="AF438" s="419">
        <v>2.0039502352463563E-3</v>
      </c>
      <c r="AG438" s="417">
        <v>0.1523084954724</v>
      </c>
      <c r="AH438" s="418">
        <v>0.18828282223227</v>
      </c>
      <c r="AI438" s="419">
        <v>0.10445395033631891</v>
      </c>
      <c r="AJ438" s="417">
        <v>2.2644485566800002E-2</v>
      </c>
      <c r="AK438" s="418">
        <v>2.5285804776239998E-2</v>
      </c>
      <c r="AL438" s="419">
        <v>1.7347163314707911E-2</v>
      </c>
      <c r="AM438" s="417">
        <v>2.1960961953599999E-2</v>
      </c>
      <c r="AN438" s="418">
        <v>6.8064482721630001E-2</v>
      </c>
      <c r="AO438" s="419">
        <v>4.3683099322308565E-2</v>
      </c>
      <c r="AP438" s="425"/>
      <c r="AQ438" s="426"/>
      <c r="AR438" s="426"/>
      <c r="AS438" s="417">
        <v>0</v>
      </c>
      <c r="AT438" s="418">
        <v>0</v>
      </c>
      <c r="AU438" s="427"/>
    </row>
    <row r="439" spans="1:47" x14ac:dyDescent="0.2">
      <c r="A439" s="231">
        <v>1985</v>
      </c>
      <c r="B439" s="232">
        <v>35</v>
      </c>
      <c r="C439" s="417">
        <v>26.71515780715</v>
      </c>
      <c r="D439" s="418">
        <v>51.906196267792502</v>
      </c>
      <c r="E439" s="419">
        <v>43.745102822787821</v>
      </c>
      <c r="F439" s="417">
        <v>4.92258421902</v>
      </c>
      <c r="G439" s="418">
        <v>6.5033414150220006</v>
      </c>
      <c r="H439" s="419">
        <v>3.209236649579791</v>
      </c>
      <c r="I439" s="417">
        <v>2.4580525662000001</v>
      </c>
      <c r="J439" s="418">
        <v>2.4704674405950002</v>
      </c>
      <c r="K439" s="419">
        <v>6.9928070707322529</v>
      </c>
      <c r="L439" s="420"/>
      <c r="M439" s="421"/>
      <c r="N439" s="419">
        <v>3.7066074493837101E-3</v>
      </c>
      <c r="O439" s="417">
        <v>1.2412319999999999E-2</v>
      </c>
      <c r="P439" s="418">
        <v>4.8713553999999999E-2</v>
      </c>
      <c r="Q439" s="419">
        <v>0.11223219345787647</v>
      </c>
      <c r="R439" s="425"/>
      <c r="S439" s="426"/>
      <c r="T439" s="419">
        <v>570.04801585504458</v>
      </c>
      <c r="U439" s="417">
        <v>3.0667412929078017E-2</v>
      </c>
      <c r="V439" s="418">
        <v>5.3593688458628837E-2</v>
      </c>
      <c r="W439" s="419">
        <v>0.10193042637454454</v>
      </c>
      <c r="X439" s="417">
        <v>3.1157852398176294E-2</v>
      </c>
      <c r="Y439" s="418">
        <v>3.974010113373861E-2</v>
      </c>
      <c r="Z439" s="419">
        <v>0.10688113699878544</v>
      </c>
      <c r="AA439" s="417">
        <v>2.7421177183800001E-2</v>
      </c>
      <c r="AB439" s="418">
        <v>5.4171441974340005E-2</v>
      </c>
      <c r="AC439" s="419">
        <v>4.4037136412564654E-2</v>
      </c>
      <c r="AD439" s="417">
        <v>1.3430706827999999E-3</v>
      </c>
      <c r="AE439" s="418">
        <v>3.45150052743E-3</v>
      </c>
      <c r="AF439" s="419">
        <v>2.0039502352463563E-3</v>
      </c>
      <c r="AG439" s="417">
        <v>0.1523084954724</v>
      </c>
      <c r="AH439" s="418">
        <v>0.18828282223227</v>
      </c>
      <c r="AI439" s="419">
        <v>0.10445395033631891</v>
      </c>
      <c r="AJ439" s="417">
        <v>2.2644485566800002E-2</v>
      </c>
      <c r="AK439" s="418">
        <v>2.5285804776239998E-2</v>
      </c>
      <c r="AL439" s="419">
        <v>1.7347163314707911E-2</v>
      </c>
      <c r="AM439" s="417">
        <v>2.1960961953599999E-2</v>
      </c>
      <c r="AN439" s="418">
        <v>6.8064482721630001E-2</v>
      </c>
      <c r="AO439" s="419">
        <v>4.3683099322308565E-2</v>
      </c>
      <c r="AP439" s="425"/>
      <c r="AQ439" s="426"/>
      <c r="AR439" s="426"/>
      <c r="AS439" s="417">
        <v>0</v>
      </c>
      <c r="AT439" s="418">
        <v>0</v>
      </c>
      <c r="AU439" s="427"/>
    </row>
    <row r="440" spans="1:47" x14ac:dyDescent="0.2">
      <c r="A440" s="231">
        <v>1985</v>
      </c>
      <c r="B440" s="232">
        <v>36</v>
      </c>
      <c r="C440" s="417">
        <v>26.71515780715</v>
      </c>
      <c r="D440" s="418">
        <v>51.906196267792502</v>
      </c>
      <c r="E440" s="419">
        <v>43.745102822787821</v>
      </c>
      <c r="F440" s="417">
        <v>4.92258421902</v>
      </c>
      <c r="G440" s="418">
        <v>6.5033414150220006</v>
      </c>
      <c r="H440" s="419">
        <v>3.209236649579791</v>
      </c>
      <c r="I440" s="417">
        <v>2.4580525662000001</v>
      </c>
      <c r="J440" s="418">
        <v>2.4704674405950002</v>
      </c>
      <c r="K440" s="419">
        <v>6.9928070707322529</v>
      </c>
      <c r="L440" s="420"/>
      <c r="M440" s="421"/>
      <c r="N440" s="419">
        <v>3.7066074493837101E-3</v>
      </c>
      <c r="O440" s="417">
        <v>1.2412319999999999E-2</v>
      </c>
      <c r="P440" s="418">
        <v>4.8713553999999999E-2</v>
      </c>
      <c r="Q440" s="419">
        <v>0.11223219345787647</v>
      </c>
      <c r="R440" s="425"/>
      <c r="S440" s="426"/>
      <c r="T440" s="419">
        <v>570.04801585504458</v>
      </c>
      <c r="U440" s="417">
        <v>3.0667412929078017E-2</v>
      </c>
      <c r="V440" s="418">
        <v>5.3593688458628837E-2</v>
      </c>
      <c r="W440" s="419">
        <v>0.10193042637454454</v>
      </c>
      <c r="X440" s="417">
        <v>3.1157852398176294E-2</v>
      </c>
      <c r="Y440" s="418">
        <v>3.974010113373861E-2</v>
      </c>
      <c r="Z440" s="419">
        <v>0.10688113699878544</v>
      </c>
      <c r="AA440" s="417">
        <v>2.7421177183800001E-2</v>
      </c>
      <c r="AB440" s="418">
        <v>5.4171441974340005E-2</v>
      </c>
      <c r="AC440" s="419">
        <v>4.4037136412564654E-2</v>
      </c>
      <c r="AD440" s="417">
        <v>1.3430706827999999E-3</v>
      </c>
      <c r="AE440" s="418">
        <v>3.45150052743E-3</v>
      </c>
      <c r="AF440" s="419">
        <v>2.0039502352463563E-3</v>
      </c>
      <c r="AG440" s="417">
        <v>0.1523084954724</v>
      </c>
      <c r="AH440" s="418">
        <v>0.18828282223227</v>
      </c>
      <c r="AI440" s="419">
        <v>0.10445395033631891</v>
      </c>
      <c r="AJ440" s="417">
        <v>2.2644485566800002E-2</v>
      </c>
      <c r="AK440" s="418">
        <v>2.5285804776239998E-2</v>
      </c>
      <c r="AL440" s="419">
        <v>1.7347163314707911E-2</v>
      </c>
      <c r="AM440" s="417">
        <v>2.1960961953599999E-2</v>
      </c>
      <c r="AN440" s="418">
        <v>6.8064482721630001E-2</v>
      </c>
      <c r="AO440" s="419">
        <v>4.3683099322308565E-2</v>
      </c>
      <c r="AP440" s="425"/>
      <c r="AQ440" s="426"/>
      <c r="AR440" s="426"/>
      <c r="AS440" s="417">
        <v>0</v>
      </c>
      <c r="AT440" s="418">
        <v>0</v>
      </c>
      <c r="AU440" s="427"/>
    </row>
    <row r="441" spans="1:47" x14ac:dyDescent="0.2">
      <c r="A441" s="231">
        <v>1985</v>
      </c>
      <c r="B441" s="232">
        <v>37</v>
      </c>
      <c r="C441" s="417">
        <v>26.71515780715</v>
      </c>
      <c r="D441" s="418">
        <v>51.906196267792502</v>
      </c>
      <c r="E441" s="419">
        <v>43.745102822787821</v>
      </c>
      <c r="F441" s="417">
        <v>4.92258421902</v>
      </c>
      <c r="G441" s="418">
        <v>6.5033414150220006</v>
      </c>
      <c r="H441" s="419">
        <v>3.209236649579791</v>
      </c>
      <c r="I441" s="417">
        <v>2.4580525662000001</v>
      </c>
      <c r="J441" s="418">
        <v>2.4704674405950002</v>
      </c>
      <c r="K441" s="419">
        <v>6.9928070707322529</v>
      </c>
      <c r="L441" s="420"/>
      <c r="M441" s="421"/>
      <c r="N441" s="419">
        <v>3.7066074493837101E-3</v>
      </c>
      <c r="O441" s="417">
        <v>1.2412319999999999E-2</v>
      </c>
      <c r="P441" s="418">
        <v>4.8713553999999999E-2</v>
      </c>
      <c r="Q441" s="419">
        <v>0.11223219345787647</v>
      </c>
      <c r="R441" s="425"/>
      <c r="S441" s="426"/>
      <c r="T441" s="419">
        <v>570.04801585504458</v>
      </c>
      <c r="U441" s="417">
        <v>3.0667412929078017E-2</v>
      </c>
      <c r="V441" s="418">
        <v>5.3593688458628837E-2</v>
      </c>
      <c r="W441" s="419">
        <v>0.10193042637454454</v>
      </c>
      <c r="X441" s="417">
        <v>3.1157852398176294E-2</v>
      </c>
      <c r="Y441" s="418">
        <v>3.974010113373861E-2</v>
      </c>
      <c r="Z441" s="419">
        <v>0.10688113699878544</v>
      </c>
      <c r="AA441" s="417">
        <v>2.7421177183800001E-2</v>
      </c>
      <c r="AB441" s="418">
        <v>5.4171441974340005E-2</v>
      </c>
      <c r="AC441" s="419">
        <v>4.4037136412564654E-2</v>
      </c>
      <c r="AD441" s="417">
        <v>1.3430706827999999E-3</v>
      </c>
      <c r="AE441" s="418">
        <v>3.45150052743E-3</v>
      </c>
      <c r="AF441" s="419">
        <v>2.0039502352463563E-3</v>
      </c>
      <c r="AG441" s="417">
        <v>0.1523084954724</v>
      </c>
      <c r="AH441" s="418">
        <v>0.18828282223227</v>
      </c>
      <c r="AI441" s="419">
        <v>0.10445395033631891</v>
      </c>
      <c r="AJ441" s="417">
        <v>2.2644485566800002E-2</v>
      </c>
      <c r="AK441" s="418">
        <v>2.5285804776239998E-2</v>
      </c>
      <c r="AL441" s="419">
        <v>1.7347163314707911E-2</v>
      </c>
      <c r="AM441" s="417">
        <v>2.1960961953599999E-2</v>
      </c>
      <c r="AN441" s="418">
        <v>6.8064482721630001E-2</v>
      </c>
      <c r="AO441" s="419">
        <v>4.3683099322308565E-2</v>
      </c>
      <c r="AP441" s="425"/>
      <c r="AQ441" s="426"/>
      <c r="AR441" s="426"/>
      <c r="AS441" s="417">
        <v>0</v>
      </c>
      <c r="AT441" s="418">
        <v>0</v>
      </c>
      <c r="AU441" s="427"/>
    </row>
    <row r="442" spans="1:47" x14ac:dyDescent="0.2">
      <c r="A442" s="231">
        <v>1985</v>
      </c>
      <c r="B442" s="232">
        <v>38</v>
      </c>
      <c r="C442" s="417">
        <v>26.71515780715</v>
      </c>
      <c r="D442" s="418">
        <v>51.906196267792502</v>
      </c>
      <c r="E442" s="419">
        <v>43.745102822787821</v>
      </c>
      <c r="F442" s="417">
        <v>4.92258421902</v>
      </c>
      <c r="G442" s="418">
        <v>6.5033414150220006</v>
      </c>
      <c r="H442" s="419">
        <v>3.209236649579791</v>
      </c>
      <c r="I442" s="417">
        <v>2.4580525662000001</v>
      </c>
      <c r="J442" s="418">
        <v>2.4704674405950002</v>
      </c>
      <c r="K442" s="419">
        <v>6.9928070707322529</v>
      </c>
      <c r="L442" s="420"/>
      <c r="M442" s="421"/>
      <c r="N442" s="419">
        <v>3.7066074493837101E-3</v>
      </c>
      <c r="O442" s="417">
        <v>1.2412319999999999E-2</v>
      </c>
      <c r="P442" s="418">
        <v>4.8713553999999999E-2</v>
      </c>
      <c r="Q442" s="419">
        <v>0.11223219345787647</v>
      </c>
      <c r="R442" s="425"/>
      <c r="S442" s="426"/>
      <c r="T442" s="419">
        <v>570.04801585504458</v>
      </c>
      <c r="U442" s="417">
        <v>3.0667412929078017E-2</v>
      </c>
      <c r="V442" s="418">
        <v>5.3593688458628837E-2</v>
      </c>
      <c r="W442" s="419">
        <v>0.10193042637454454</v>
      </c>
      <c r="X442" s="417">
        <v>3.1157852398176294E-2</v>
      </c>
      <c r="Y442" s="418">
        <v>3.974010113373861E-2</v>
      </c>
      <c r="Z442" s="419">
        <v>0.10688113699878544</v>
      </c>
      <c r="AA442" s="417">
        <v>2.7421177183800001E-2</v>
      </c>
      <c r="AB442" s="418">
        <v>5.4171441974340005E-2</v>
      </c>
      <c r="AC442" s="419">
        <v>4.4037136412564654E-2</v>
      </c>
      <c r="AD442" s="417">
        <v>1.3430706827999999E-3</v>
      </c>
      <c r="AE442" s="418">
        <v>3.45150052743E-3</v>
      </c>
      <c r="AF442" s="419">
        <v>2.0039502352463563E-3</v>
      </c>
      <c r="AG442" s="417">
        <v>0.1523084954724</v>
      </c>
      <c r="AH442" s="418">
        <v>0.18828282223227</v>
      </c>
      <c r="AI442" s="419">
        <v>0.10445395033631891</v>
      </c>
      <c r="AJ442" s="417">
        <v>2.2644485566800002E-2</v>
      </c>
      <c r="AK442" s="418">
        <v>2.5285804776239998E-2</v>
      </c>
      <c r="AL442" s="419">
        <v>1.7347163314707911E-2</v>
      </c>
      <c r="AM442" s="417">
        <v>2.1960961953599999E-2</v>
      </c>
      <c r="AN442" s="418">
        <v>6.8064482721630001E-2</v>
      </c>
      <c r="AO442" s="419">
        <v>4.3683099322308565E-2</v>
      </c>
      <c r="AP442" s="425"/>
      <c r="AQ442" s="426"/>
      <c r="AR442" s="426"/>
      <c r="AS442" s="417">
        <v>0</v>
      </c>
      <c r="AT442" s="418">
        <v>0</v>
      </c>
      <c r="AU442" s="427"/>
    </row>
    <row r="443" spans="1:47" x14ac:dyDescent="0.2">
      <c r="A443" s="231">
        <v>1985</v>
      </c>
      <c r="B443" s="232">
        <v>39</v>
      </c>
      <c r="C443" s="417">
        <v>26.71515780715</v>
      </c>
      <c r="D443" s="418">
        <v>51.906196267792502</v>
      </c>
      <c r="E443" s="419">
        <v>43.745102822787821</v>
      </c>
      <c r="F443" s="417">
        <v>4.92258421902</v>
      </c>
      <c r="G443" s="418">
        <v>6.5033414150220006</v>
      </c>
      <c r="H443" s="419">
        <v>3.209236649579791</v>
      </c>
      <c r="I443" s="417">
        <v>2.4580525662000001</v>
      </c>
      <c r="J443" s="418">
        <v>2.4704674405950002</v>
      </c>
      <c r="K443" s="419">
        <v>6.9928070707322529</v>
      </c>
      <c r="L443" s="420"/>
      <c r="M443" s="421"/>
      <c r="N443" s="419">
        <v>3.7066074493837101E-3</v>
      </c>
      <c r="O443" s="417">
        <v>1.2412319999999999E-2</v>
      </c>
      <c r="P443" s="418">
        <v>4.8713553999999999E-2</v>
      </c>
      <c r="Q443" s="419">
        <v>0.11223219345787647</v>
      </c>
      <c r="R443" s="425"/>
      <c r="S443" s="426"/>
      <c r="T443" s="419">
        <v>570.04801585504458</v>
      </c>
      <c r="U443" s="417">
        <v>3.0667412929078017E-2</v>
      </c>
      <c r="V443" s="418">
        <v>5.3593688458628837E-2</v>
      </c>
      <c r="W443" s="419">
        <v>0.10193042637454454</v>
      </c>
      <c r="X443" s="417">
        <v>3.1157852398176294E-2</v>
      </c>
      <c r="Y443" s="418">
        <v>3.974010113373861E-2</v>
      </c>
      <c r="Z443" s="419">
        <v>0.10688113699878544</v>
      </c>
      <c r="AA443" s="417">
        <v>2.7421177183800001E-2</v>
      </c>
      <c r="AB443" s="418">
        <v>5.4171441974340005E-2</v>
      </c>
      <c r="AC443" s="419">
        <v>4.4037136412564654E-2</v>
      </c>
      <c r="AD443" s="417">
        <v>1.3430706827999999E-3</v>
      </c>
      <c r="AE443" s="418">
        <v>3.45150052743E-3</v>
      </c>
      <c r="AF443" s="419">
        <v>2.0039502352463563E-3</v>
      </c>
      <c r="AG443" s="417">
        <v>0.1523084954724</v>
      </c>
      <c r="AH443" s="418">
        <v>0.18828282223227</v>
      </c>
      <c r="AI443" s="419">
        <v>0.10445395033631891</v>
      </c>
      <c r="AJ443" s="417">
        <v>2.2644485566800002E-2</v>
      </c>
      <c r="AK443" s="418">
        <v>2.5285804776239998E-2</v>
      </c>
      <c r="AL443" s="419">
        <v>1.7347163314707911E-2</v>
      </c>
      <c r="AM443" s="417">
        <v>2.1960961953599999E-2</v>
      </c>
      <c r="AN443" s="418">
        <v>6.8064482721630001E-2</v>
      </c>
      <c r="AO443" s="419">
        <v>4.3683099322308565E-2</v>
      </c>
      <c r="AP443" s="425"/>
      <c r="AQ443" s="426"/>
      <c r="AR443" s="426"/>
      <c r="AS443" s="417">
        <v>0</v>
      </c>
      <c r="AT443" s="418">
        <v>0</v>
      </c>
      <c r="AU443" s="427"/>
    </row>
    <row r="444" spans="1:47" ht="13.5" thickBot="1" x14ac:dyDescent="0.25">
      <c r="A444" s="233">
        <v>1985</v>
      </c>
      <c r="B444" s="234">
        <v>40</v>
      </c>
      <c r="C444" s="428">
        <v>26.71515780715</v>
      </c>
      <c r="D444" s="429">
        <v>51.906196267792502</v>
      </c>
      <c r="E444" s="430">
        <v>43.745102822787821</v>
      </c>
      <c r="F444" s="428">
        <v>4.92258421902</v>
      </c>
      <c r="G444" s="429">
        <v>6.5033414150220006</v>
      </c>
      <c r="H444" s="430">
        <v>3.209236649579791</v>
      </c>
      <c r="I444" s="428">
        <v>2.4580525662000001</v>
      </c>
      <c r="J444" s="429">
        <v>2.4704674405950002</v>
      </c>
      <c r="K444" s="430">
        <v>6.9928070707322529</v>
      </c>
      <c r="L444" s="431"/>
      <c r="M444" s="432"/>
      <c r="N444" s="430">
        <v>3.7066074493837101E-3</v>
      </c>
      <c r="O444" s="428">
        <v>1.2412319999999999E-2</v>
      </c>
      <c r="P444" s="429">
        <v>4.8713553999999999E-2</v>
      </c>
      <c r="Q444" s="430">
        <v>0.11223219345787647</v>
      </c>
      <c r="R444" s="433"/>
      <c r="S444" s="434"/>
      <c r="T444" s="430">
        <v>570.04801585504458</v>
      </c>
      <c r="U444" s="428">
        <v>3.0667412929078017E-2</v>
      </c>
      <c r="V444" s="429">
        <v>5.3593688458628837E-2</v>
      </c>
      <c r="W444" s="430">
        <v>0.10193042637454454</v>
      </c>
      <c r="X444" s="428">
        <v>3.1157852398176294E-2</v>
      </c>
      <c r="Y444" s="429">
        <v>3.974010113373861E-2</v>
      </c>
      <c r="Z444" s="430">
        <v>0.10688113699878544</v>
      </c>
      <c r="AA444" s="428">
        <v>2.7421177183800001E-2</v>
      </c>
      <c r="AB444" s="429">
        <v>5.4171441974340005E-2</v>
      </c>
      <c r="AC444" s="430">
        <v>4.4037136412564654E-2</v>
      </c>
      <c r="AD444" s="428">
        <v>1.3430706827999999E-3</v>
      </c>
      <c r="AE444" s="429">
        <v>3.45150052743E-3</v>
      </c>
      <c r="AF444" s="430">
        <v>2.0039502352463563E-3</v>
      </c>
      <c r="AG444" s="428">
        <v>0.1523084954724</v>
      </c>
      <c r="AH444" s="429">
        <v>0.18828282223227</v>
      </c>
      <c r="AI444" s="430">
        <v>0.10445395033631891</v>
      </c>
      <c r="AJ444" s="428">
        <v>2.2644485566800002E-2</v>
      </c>
      <c r="AK444" s="429">
        <v>2.5285804776239998E-2</v>
      </c>
      <c r="AL444" s="430">
        <v>1.7347163314707911E-2</v>
      </c>
      <c r="AM444" s="428">
        <v>2.1960961953599999E-2</v>
      </c>
      <c r="AN444" s="429">
        <v>6.8064482721630001E-2</v>
      </c>
      <c r="AO444" s="430">
        <v>4.3683099322308565E-2</v>
      </c>
      <c r="AP444" s="433"/>
      <c r="AQ444" s="434"/>
      <c r="AR444" s="434"/>
      <c r="AS444" s="428">
        <v>0</v>
      </c>
      <c r="AT444" s="429">
        <v>0</v>
      </c>
      <c r="AU444" s="435"/>
    </row>
    <row r="445" spans="1:47" x14ac:dyDescent="0.2">
      <c r="A445" s="229">
        <v>1986</v>
      </c>
      <c r="B445" s="230">
        <v>1</v>
      </c>
      <c r="C445" s="409">
        <v>19.144858240000001</v>
      </c>
      <c r="D445" s="410">
        <v>24.560033883999999</v>
      </c>
      <c r="E445" s="411">
        <v>13.249831503343515</v>
      </c>
      <c r="F445" s="409">
        <v>2.1094486899999998</v>
      </c>
      <c r="G445" s="410">
        <v>2.1304007445000002</v>
      </c>
      <c r="H445" s="411">
        <v>0.82488025579637891</v>
      </c>
      <c r="I445" s="409">
        <v>1.29044268</v>
      </c>
      <c r="J445" s="410">
        <v>2.1934537120000002</v>
      </c>
      <c r="K445" s="411">
        <v>4.631388532627585</v>
      </c>
      <c r="L445" s="412"/>
      <c r="M445" s="413"/>
      <c r="N445" s="411">
        <v>0.12435439250476811</v>
      </c>
      <c r="O445" s="409">
        <v>2.7659260000000001E-2</v>
      </c>
      <c r="P445" s="410">
        <v>6.5252155500000006E-2</v>
      </c>
      <c r="Q445" s="411">
        <v>2.4556601517375289E-2</v>
      </c>
      <c r="R445" s="414"/>
      <c r="S445" s="415"/>
      <c r="T445" s="411">
        <v>545.11338914613191</v>
      </c>
      <c r="U445" s="409">
        <v>4.1330745187436679E-2</v>
      </c>
      <c r="V445" s="410">
        <v>6.775077026342452E-2</v>
      </c>
      <c r="W445" s="411">
        <v>6.845945794622009E-2</v>
      </c>
      <c r="X445" s="409">
        <v>3.4852183890577509E-2</v>
      </c>
      <c r="Y445" s="410">
        <v>4.6736633147585277E-2</v>
      </c>
      <c r="Z445" s="411">
        <v>2.9226080477215623E-2</v>
      </c>
      <c r="AA445" s="409">
        <v>4.4724769000000003E-3</v>
      </c>
      <c r="AB445" s="410">
        <v>1.0824076755E-2</v>
      </c>
      <c r="AC445" s="411">
        <v>5.7446014771161298E-3</v>
      </c>
      <c r="AD445" s="409">
        <v>3.8799599999999999E-4</v>
      </c>
      <c r="AE445" s="410">
        <v>1.720899855E-3</v>
      </c>
      <c r="AF445" s="411">
        <v>5.1509771023714726E-4</v>
      </c>
      <c r="AG445" s="409">
        <v>4.4801560499999997E-2</v>
      </c>
      <c r="AH445" s="410">
        <v>5.5356017930000001E-2</v>
      </c>
      <c r="AI445" s="411">
        <v>4.2656653965754104E-2</v>
      </c>
      <c r="AJ445" s="409">
        <v>4.0157129999999997E-3</v>
      </c>
      <c r="AK445" s="410">
        <v>5.5824005249999996E-3</v>
      </c>
      <c r="AL445" s="411">
        <v>4.6789811962989532E-3</v>
      </c>
      <c r="AM445" s="409">
        <v>7.2257277000000002E-3</v>
      </c>
      <c r="AN445" s="410">
        <v>2.7827451355000001E-2</v>
      </c>
      <c r="AO445" s="411">
        <v>8.8062687364920487E-3</v>
      </c>
      <c r="AP445" s="414"/>
      <c r="AQ445" s="415"/>
      <c r="AR445" s="415"/>
      <c r="AS445" s="409">
        <v>7.3608116700000004E-2</v>
      </c>
      <c r="AT445" s="410">
        <v>7.6027578609999993E-2</v>
      </c>
      <c r="AU445" s="416"/>
    </row>
    <row r="446" spans="1:47" x14ac:dyDescent="0.2">
      <c r="A446" s="231">
        <v>1986</v>
      </c>
      <c r="B446" s="232">
        <v>2</v>
      </c>
      <c r="C446" s="417">
        <v>21.43633865</v>
      </c>
      <c r="D446" s="418">
        <v>29.856701950000001</v>
      </c>
      <c r="E446" s="419">
        <v>13.28098012373844</v>
      </c>
      <c r="F446" s="417">
        <v>2.1868611699999998</v>
      </c>
      <c r="G446" s="418">
        <v>2.2438998675000001</v>
      </c>
      <c r="H446" s="419">
        <v>0.82751815498906534</v>
      </c>
      <c r="I446" s="417">
        <v>1.32790951</v>
      </c>
      <c r="J446" s="418">
        <v>2.1820267969999998</v>
      </c>
      <c r="K446" s="419">
        <v>4.6428905890541978</v>
      </c>
      <c r="L446" s="420"/>
      <c r="M446" s="421"/>
      <c r="N446" s="419">
        <v>0.12456100149817376</v>
      </c>
      <c r="O446" s="417">
        <v>2.7493449999999999E-2</v>
      </c>
      <c r="P446" s="418">
        <v>6.3921097999999996E-2</v>
      </c>
      <c r="Q446" s="419">
        <v>2.4619679184476093E-2</v>
      </c>
      <c r="R446" s="422"/>
      <c r="S446" s="423"/>
      <c r="T446" s="419">
        <v>545.14028603344423</v>
      </c>
      <c r="U446" s="417">
        <v>4.1330745187436679E-2</v>
      </c>
      <c r="V446" s="418">
        <v>6.775077026342452E-2</v>
      </c>
      <c r="W446" s="419">
        <v>6.7630252505792687E-2</v>
      </c>
      <c r="X446" s="417">
        <v>3.4852183890577509E-2</v>
      </c>
      <c r="Y446" s="418">
        <v>4.6736633147585277E-2</v>
      </c>
      <c r="Z446" s="419">
        <v>2.9331081698238198E-2</v>
      </c>
      <c r="AA446" s="417">
        <v>4.9654390999999999E-3</v>
      </c>
      <c r="AB446" s="418">
        <v>1.189311849E-2</v>
      </c>
      <c r="AC446" s="419">
        <v>5.7518258506886666E-3</v>
      </c>
      <c r="AD446" s="417">
        <v>4.2179659999999999E-4</v>
      </c>
      <c r="AE446" s="418">
        <v>1.8242760399999999E-3</v>
      </c>
      <c r="AF446" s="419">
        <v>5.1674357186876963E-4</v>
      </c>
      <c r="AG446" s="417">
        <v>4.8277131600000002E-2</v>
      </c>
      <c r="AH446" s="418">
        <v>6.0226386120000003E-2</v>
      </c>
      <c r="AI446" s="419">
        <v>4.2756170596529322E-2</v>
      </c>
      <c r="AJ446" s="417">
        <v>4.4616836000000003E-3</v>
      </c>
      <c r="AK446" s="418">
        <v>6.0905539349999996E-3</v>
      </c>
      <c r="AL446" s="419">
        <v>4.6908195755769339E-3</v>
      </c>
      <c r="AM446" s="417">
        <v>8.0161503999999998E-3</v>
      </c>
      <c r="AN446" s="418">
        <v>3.0290669459999999E-2</v>
      </c>
      <c r="AO446" s="419">
        <v>8.8318947015883584E-3</v>
      </c>
      <c r="AP446" s="422"/>
      <c r="AQ446" s="423"/>
      <c r="AR446" s="423"/>
      <c r="AS446" s="417">
        <v>7.5809578899999994E-2</v>
      </c>
      <c r="AT446" s="418">
        <v>7.8654601460000001E-2</v>
      </c>
      <c r="AU446" s="424"/>
    </row>
    <row r="447" spans="1:47" x14ac:dyDescent="0.2">
      <c r="A447" s="231">
        <v>1986</v>
      </c>
      <c r="B447" s="232">
        <v>3</v>
      </c>
      <c r="C447" s="417">
        <v>25.053842660000001</v>
      </c>
      <c r="D447" s="418">
        <v>35.2550967325</v>
      </c>
      <c r="E447" s="419">
        <v>20.167152993809346</v>
      </c>
      <c r="F447" s="417">
        <v>2.3487918099999998</v>
      </c>
      <c r="G447" s="418">
        <v>2.4279964045</v>
      </c>
      <c r="H447" s="419">
        <v>1.2306084133557256</v>
      </c>
      <c r="I447" s="417">
        <v>1.38827035</v>
      </c>
      <c r="J447" s="418">
        <v>2.2125768579999998</v>
      </c>
      <c r="K447" s="419">
        <v>5.1571977172755208</v>
      </c>
      <c r="L447" s="420"/>
      <c r="M447" s="421"/>
      <c r="N447" s="419">
        <v>0.12841554431575247</v>
      </c>
      <c r="O447" s="417">
        <v>2.7493449999999999E-2</v>
      </c>
      <c r="P447" s="418">
        <v>6.3914712999999998E-2</v>
      </c>
      <c r="Q447" s="419">
        <v>2.8186626589386775E-2</v>
      </c>
      <c r="R447" s="422"/>
      <c r="S447" s="423"/>
      <c r="T447" s="419">
        <v>545.60766929342651</v>
      </c>
      <c r="U447" s="417">
        <v>4.1330745187436679E-2</v>
      </c>
      <c r="V447" s="418">
        <v>6.775077026342452E-2</v>
      </c>
      <c r="W447" s="419">
        <v>0.1014600407255276</v>
      </c>
      <c r="X447" s="417">
        <v>3.4852183890577509E-2</v>
      </c>
      <c r="Y447" s="418">
        <v>4.6736633147585277E-2</v>
      </c>
      <c r="Z447" s="419">
        <v>6.0937258928487802E-2</v>
      </c>
      <c r="AA447" s="417">
        <v>5.9765857000000002E-3</v>
      </c>
      <c r="AB447" s="418">
        <v>1.3382494615000001E-2</v>
      </c>
      <c r="AC447" s="419">
        <v>8.5867917580838594E-3</v>
      </c>
      <c r="AD447" s="417">
        <v>4.8751049999999998E-4</v>
      </c>
      <c r="AE447" s="418">
        <v>1.9605160500000001E-3</v>
      </c>
      <c r="AF447" s="419">
        <v>7.6845400731403275E-4</v>
      </c>
      <c r="AG447" s="417">
        <v>5.5346392600000002E-2</v>
      </c>
      <c r="AH447" s="418">
        <v>6.7224322104999998E-2</v>
      </c>
      <c r="AI447" s="419">
        <v>6.3288901825452021E-2</v>
      </c>
      <c r="AJ447" s="417">
        <v>5.4724109000000003E-3</v>
      </c>
      <c r="AK447" s="418">
        <v>6.8220074299999997E-3</v>
      </c>
      <c r="AL447" s="419">
        <v>6.9417487922086183E-3</v>
      </c>
      <c r="AM447" s="417">
        <v>9.5379782999999996E-3</v>
      </c>
      <c r="AN447" s="418">
        <v>3.3657250229999998E-2</v>
      </c>
      <c r="AO447" s="419">
        <v>1.3079390329683548E-2</v>
      </c>
      <c r="AP447" s="422"/>
      <c r="AQ447" s="423"/>
      <c r="AR447" s="423"/>
      <c r="AS447" s="417">
        <v>8.0574026699999995E-2</v>
      </c>
      <c r="AT447" s="418">
        <v>8.2718702059999996E-2</v>
      </c>
      <c r="AU447" s="424"/>
    </row>
    <row r="448" spans="1:47" x14ac:dyDescent="0.2">
      <c r="A448" s="231">
        <v>1986</v>
      </c>
      <c r="B448" s="232">
        <v>4</v>
      </c>
      <c r="C448" s="417">
        <v>18.118695290000002</v>
      </c>
      <c r="D448" s="418">
        <v>26.755432509999999</v>
      </c>
      <c r="E448" s="419">
        <v>13.342235376075699</v>
      </c>
      <c r="F448" s="417">
        <v>1.62823151</v>
      </c>
      <c r="G448" s="418">
        <v>1.9824272510000001</v>
      </c>
      <c r="H448" s="419">
        <v>0.83279829378236414</v>
      </c>
      <c r="I448" s="417">
        <v>1.4502779800000001</v>
      </c>
      <c r="J448" s="418">
        <v>2.2293919959999999</v>
      </c>
      <c r="K448" s="419">
        <v>4.6479760779985204</v>
      </c>
      <c r="L448" s="420"/>
      <c r="M448" s="421"/>
      <c r="N448" s="419">
        <v>0.12457492935109446</v>
      </c>
      <c r="O448" s="417">
        <v>2.2396880000000001E-2</v>
      </c>
      <c r="P448" s="418">
        <v>5.7016433499999998E-2</v>
      </c>
      <c r="Q448" s="419">
        <v>2.4658393875780657E-2</v>
      </c>
      <c r="R448" s="422"/>
      <c r="S448" s="423"/>
      <c r="T448" s="419">
        <v>546.08167259466143</v>
      </c>
      <c r="U448" s="417">
        <v>4.1330745187436679E-2</v>
      </c>
      <c r="V448" s="418">
        <v>6.775077026342452E-2</v>
      </c>
      <c r="W448" s="419">
        <v>6.8284165491402399E-2</v>
      </c>
      <c r="X448" s="417">
        <v>3.4852183890577509E-2</v>
      </c>
      <c r="Y448" s="418">
        <v>4.6736633147585277E-2</v>
      </c>
      <c r="Z448" s="419">
        <v>2.9765504175070914E-2</v>
      </c>
      <c r="AA448" s="417">
        <v>5.8143915000000001E-3</v>
      </c>
      <c r="AB448" s="418">
        <v>1.2189206879999999E-2</v>
      </c>
      <c r="AC448" s="419">
        <v>5.7538981484930897E-3</v>
      </c>
      <c r="AD448" s="417">
        <v>4.4380750000000001E-4</v>
      </c>
      <c r="AE448" s="418">
        <v>1.7617270950000001E-3</v>
      </c>
      <c r="AF448" s="419">
        <v>5.20040601167636E-4</v>
      </c>
      <c r="AG448" s="417">
        <v>4.7806868699999998E-2</v>
      </c>
      <c r="AH448" s="418">
        <v>6.0763806354999998E-2</v>
      </c>
      <c r="AI448" s="419">
        <v>4.2912788649341949E-2</v>
      </c>
      <c r="AJ448" s="417">
        <v>5.4332755999999998E-3</v>
      </c>
      <c r="AK448" s="418">
        <v>6.4936709350000002E-3</v>
      </c>
      <c r="AL448" s="419">
        <v>4.7108953864002856E-3</v>
      </c>
      <c r="AM448" s="417">
        <v>9.1576920999999999E-3</v>
      </c>
      <c r="AN448" s="418">
        <v>3.0922825724999999E-2</v>
      </c>
      <c r="AO448" s="419">
        <v>8.8801379769133746E-3</v>
      </c>
      <c r="AP448" s="422"/>
      <c r="AQ448" s="423"/>
      <c r="AR448" s="423"/>
      <c r="AS448" s="417">
        <v>5.7034735199999999E-2</v>
      </c>
      <c r="AT448" s="418">
        <v>6.6226195200000004E-2</v>
      </c>
      <c r="AU448" s="424"/>
    </row>
    <row r="449" spans="1:47" x14ac:dyDescent="0.2">
      <c r="A449" s="231">
        <v>1986</v>
      </c>
      <c r="B449" s="232">
        <v>5</v>
      </c>
      <c r="C449" s="417">
        <v>20.118261109999999</v>
      </c>
      <c r="D449" s="418">
        <v>30.153968649999999</v>
      </c>
      <c r="E449" s="419">
        <v>13.925095943831913</v>
      </c>
      <c r="F449" s="417">
        <v>1.7288064299999999</v>
      </c>
      <c r="G449" s="418">
        <v>2.1618019130000001</v>
      </c>
      <c r="H449" s="419">
        <v>0.85130901553654348</v>
      </c>
      <c r="I449" s="417">
        <v>1.56612719</v>
      </c>
      <c r="J449" s="418">
        <v>2.2536053594999998</v>
      </c>
      <c r="K449" s="419">
        <v>4.6854137201376256</v>
      </c>
      <c r="L449" s="420"/>
      <c r="M449" s="421"/>
      <c r="N449" s="419">
        <v>0.12461297365000236</v>
      </c>
      <c r="O449" s="417">
        <v>2.2247090000000001E-2</v>
      </c>
      <c r="P449" s="418">
        <v>5.6940880499999999E-2</v>
      </c>
      <c r="Q449" s="419">
        <v>3.5340825197778973E-2</v>
      </c>
      <c r="R449" s="422"/>
      <c r="S449" s="423"/>
      <c r="T449" s="419">
        <v>546.48959234890742</v>
      </c>
      <c r="U449" s="417">
        <v>4.1330745187436679E-2</v>
      </c>
      <c r="V449" s="418">
        <v>6.775077026342452E-2</v>
      </c>
      <c r="W449" s="419">
        <v>6.9580967921416562E-2</v>
      </c>
      <c r="X449" s="417">
        <v>3.4852183890577509E-2</v>
      </c>
      <c r="Y449" s="418">
        <v>4.6736633147585277E-2</v>
      </c>
      <c r="Z449" s="419">
        <v>3.0006262521925068E-2</v>
      </c>
      <c r="AA449" s="417">
        <v>6.5965657999999998E-3</v>
      </c>
      <c r="AB449" s="418">
        <v>1.4052242485E-2</v>
      </c>
      <c r="AC449" s="419">
        <v>5.8596993615221684E-3</v>
      </c>
      <c r="AD449" s="417">
        <v>5.0297570000000004E-4</v>
      </c>
      <c r="AE449" s="418">
        <v>1.9086130850000001E-3</v>
      </c>
      <c r="AF449" s="419">
        <v>5.3160104367048653E-4</v>
      </c>
      <c r="AG449" s="417">
        <v>5.3105882600000001E-2</v>
      </c>
      <c r="AH449" s="418">
        <v>6.9500498795000004E-2</v>
      </c>
      <c r="AI449" s="419">
        <v>4.3787736185650093E-2</v>
      </c>
      <c r="AJ449" s="417">
        <v>6.2768377999999998E-3</v>
      </c>
      <c r="AK449" s="418">
        <v>7.638549895E-3</v>
      </c>
      <c r="AL449" s="419">
        <v>4.8088139257529364E-3</v>
      </c>
      <c r="AM449" s="417">
        <v>1.0268144200000001E-2</v>
      </c>
      <c r="AN449" s="418">
        <v>3.4951555420000002E-2</v>
      </c>
      <c r="AO449" s="419">
        <v>9.0716722929562853E-3</v>
      </c>
      <c r="AP449" s="422"/>
      <c r="AQ449" s="423"/>
      <c r="AR449" s="423"/>
      <c r="AS449" s="417">
        <v>5.8425971600000001E-2</v>
      </c>
      <c r="AT449" s="418">
        <v>6.7573491964999996E-2</v>
      </c>
      <c r="AU449" s="424"/>
    </row>
    <row r="450" spans="1:47" x14ac:dyDescent="0.2">
      <c r="A450" s="231">
        <v>1986</v>
      </c>
      <c r="B450" s="232">
        <v>6</v>
      </c>
      <c r="C450" s="417">
        <v>21.903196350000002</v>
      </c>
      <c r="D450" s="418">
        <v>33.267674640499997</v>
      </c>
      <c r="E450" s="419">
        <v>13.98482349984017</v>
      </c>
      <c r="F450" s="417">
        <v>1.84299364</v>
      </c>
      <c r="G450" s="418">
        <v>2.346077803</v>
      </c>
      <c r="H450" s="419">
        <v>0.85549518194274099</v>
      </c>
      <c r="I450" s="417">
        <v>1.67694974</v>
      </c>
      <c r="J450" s="418">
        <v>2.2819025119999998</v>
      </c>
      <c r="K450" s="419">
        <v>4.6925965278303892</v>
      </c>
      <c r="L450" s="420"/>
      <c r="M450" s="421"/>
      <c r="N450" s="419">
        <v>0.12468093519455996</v>
      </c>
      <c r="O450" s="417">
        <v>2.2247090000000001E-2</v>
      </c>
      <c r="P450" s="418">
        <v>5.699241E-2</v>
      </c>
      <c r="Q450" s="419">
        <v>3.5403980671338736E-2</v>
      </c>
      <c r="R450" s="422"/>
      <c r="S450" s="423"/>
      <c r="T450" s="419">
        <v>547.28281955062732</v>
      </c>
      <c r="U450" s="417">
        <v>4.1330745187436679E-2</v>
      </c>
      <c r="V450" s="418">
        <v>6.775077026342452E-2</v>
      </c>
      <c r="W450" s="419">
        <v>6.9734980940404798E-2</v>
      </c>
      <c r="X450" s="417">
        <v>3.4852183890577509E-2</v>
      </c>
      <c r="Y450" s="418">
        <v>4.6736633147585277E-2</v>
      </c>
      <c r="Z450" s="419">
        <v>3.0280887880012562E-2</v>
      </c>
      <c r="AA450" s="417">
        <v>7.3598876999999997E-3</v>
      </c>
      <c r="AB450" s="418">
        <v>1.5788766225E-2</v>
      </c>
      <c r="AC450" s="419">
        <v>5.8669539288676489E-3</v>
      </c>
      <c r="AD450" s="417">
        <v>5.6477079999999998E-4</v>
      </c>
      <c r="AE450" s="418">
        <v>2.0498967950000001E-3</v>
      </c>
      <c r="AF450" s="419">
        <v>5.3421363081416215E-4</v>
      </c>
      <c r="AG450" s="417">
        <v>5.84542662E-2</v>
      </c>
      <c r="AH450" s="418">
        <v>7.7721195214999997E-2</v>
      </c>
      <c r="AI450" s="419">
        <v>4.3930834158286879E-2</v>
      </c>
      <c r="AJ450" s="417">
        <v>7.1234916999999998E-3</v>
      </c>
      <c r="AK450" s="418">
        <v>8.7627821700000004E-3</v>
      </c>
      <c r="AL450" s="419">
        <v>4.8263430924281219E-3</v>
      </c>
      <c r="AM450" s="417">
        <v>1.13242749E-2</v>
      </c>
      <c r="AN450" s="418">
        <v>3.8675399819999998E-2</v>
      </c>
      <c r="AO450" s="419">
        <v>9.1112810272889477E-3</v>
      </c>
      <c r="AP450" s="422"/>
      <c r="AQ450" s="423"/>
      <c r="AR450" s="423"/>
      <c r="AS450" s="417">
        <v>6.0620754499999999E-2</v>
      </c>
      <c r="AT450" s="418">
        <v>6.9712604159999997E-2</v>
      </c>
      <c r="AU450" s="424"/>
    </row>
    <row r="451" spans="1:47" x14ac:dyDescent="0.2">
      <c r="A451" s="231">
        <v>1986</v>
      </c>
      <c r="B451" s="232">
        <v>7</v>
      </c>
      <c r="C451" s="417">
        <v>23.482079550000002</v>
      </c>
      <c r="D451" s="418">
        <v>36.112984695999998</v>
      </c>
      <c r="E451" s="419">
        <v>28.22906392597152</v>
      </c>
      <c r="F451" s="417">
        <v>1.98104813</v>
      </c>
      <c r="G451" s="418">
        <v>2.5412631265000001</v>
      </c>
      <c r="H451" s="419">
        <v>2.295841406061756</v>
      </c>
      <c r="I451" s="417">
        <v>1.7834271399999999</v>
      </c>
      <c r="J451" s="418">
        <v>2.313358134</v>
      </c>
      <c r="K451" s="419">
        <v>6.4039095048121757</v>
      </c>
      <c r="L451" s="420"/>
      <c r="M451" s="421"/>
      <c r="N451" s="419">
        <v>0.12471651670622193</v>
      </c>
      <c r="O451" s="417">
        <v>2.2209909999999999E-2</v>
      </c>
      <c r="P451" s="418">
        <v>5.6987409500000002E-2</v>
      </c>
      <c r="Q451" s="419">
        <v>3.8933266964064316E-2</v>
      </c>
      <c r="R451" s="422"/>
      <c r="S451" s="423"/>
      <c r="T451" s="419">
        <v>547.98039640594811</v>
      </c>
      <c r="U451" s="417">
        <v>4.1330745187436679E-2</v>
      </c>
      <c r="V451" s="418">
        <v>6.775077026342452E-2</v>
      </c>
      <c r="W451" s="419">
        <v>6.3125970768637268E-2</v>
      </c>
      <c r="X451" s="417">
        <v>3.4852183890577509E-2</v>
      </c>
      <c r="Y451" s="418">
        <v>4.6736633147585277E-2</v>
      </c>
      <c r="Z451" s="419">
        <v>3.0602317884515267E-2</v>
      </c>
      <c r="AA451" s="417">
        <v>8.1687085999999996E-3</v>
      </c>
      <c r="AB451" s="418">
        <v>1.7392660769999999E-2</v>
      </c>
      <c r="AC451" s="419">
        <v>1.566168631529272E-2</v>
      </c>
      <c r="AD451" s="417">
        <v>6.2411930000000001E-4</v>
      </c>
      <c r="AE451" s="418">
        <v>2.1828302049999998E-3</v>
      </c>
      <c r="AF451" s="419">
        <v>1.4336403795807435E-3</v>
      </c>
      <c r="AG451" s="417">
        <v>6.4328314499999997E-2</v>
      </c>
      <c r="AH451" s="418">
        <v>8.5463973930000006E-2</v>
      </c>
      <c r="AI451" s="419">
        <v>0.11783810813881339</v>
      </c>
      <c r="AJ451" s="417">
        <v>8.0354760999999993E-3</v>
      </c>
      <c r="AK451" s="418">
        <v>9.8561665249999996E-3</v>
      </c>
      <c r="AL451" s="419">
        <v>1.2952768277716671E-2</v>
      </c>
      <c r="AM451" s="417">
        <v>1.24245394E-2</v>
      </c>
      <c r="AN451" s="418">
        <v>4.2083448340000003E-2</v>
      </c>
      <c r="AO451" s="419">
        <v>2.4467817123580975E-2</v>
      </c>
      <c r="AP451" s="422"/>
      <c r="AQ451" s="423"/>
      <c r="AR451" s="423"/>
      <c r="AS451" s="417">
        <v>6.4027169300000006E-2</v>
      </c>
      <c r="AT451" s="418">
        <v>7.2812744770000007E-2</v>
      </c>
      <c r="AU451" s="424"/>
    </row>
    <row r="452" spans="1:47" x14ac:dyDescent="0.2">
      <c r="A452" s="231">
        <v>1986</v>
      </c>
      <c r="B452" s="232">
        <v>8</v>
      </c>
      <c r="C452" s="417">
        <v>15.96627619</v>
      </c>
      <c r="D452" s="418">
        <v>25.4774920865</v>
      </c>
      <c r="E452" s="419">
        <v>26.265144263601389</v>
      </c>
      <c r="F452" s="417">
        <v>1.31790706</v>
      </c>
      <c r="G452" s="418">
        <v>1.9348494574999999</v>
      </c>
      <c r="H452" s="419">
        <v>2.3535576335875072</v>
      </c>
      <c r="I452" s="417">
        <v>1.82887461</v>
      </c>
      <c r="J452" s="418">
        <v>2.3434405365000002</v>
      </c>
      <c r="K452" s="419">
        <v>6.0016375916858342</v>
      </c>
      <c r="L452" s="420"/>
      <c r="M452" s="421"/>
      <c r="N452" s="419">
        <v>8.2665383152423874E-2</v>
      </c>
      <c r="O452" s="417">
        <v>2.2209909999999999E-2</v>
      </c>
      <c r="P452" s="418">
        <v>5.7033953499999998E-2</v>
      </c>
      <c r="Q452" s="419">
        <v>3.939066485844582E-2</v>
      </c>
      <c r="R452" s="422"/>
      <c r="S452" s="423"/>
      <c r="T452" s="419">
        <v>549.13853496078161</v>
      </c>
      <c r="U452" s="417">
        <v>4.1330745187436679E-2</v>
      </c>
      <c r="V452" s="418">
        <v>6.775077026342452E-2</v>
      </c>
      <c r="W452" s="419">
        <v>6.7158071098165906E-2</v>
      </c>
      <c r="X452" s="417">
        <v>3.4852183890577509E-2</v>
      </c>
      <c r="Y452" s="418">
        <v>4.6736633147585277E-2</v>
      </c>
      <c r="Z452" s="419">
        <v>3.8190201000672663E-2</v>
      </c>
      <c r="AA452" s="417">
        <v>7.9700841000000001E-3</v>
      </c>
      <c r="AB452" s="418">
        <v>1.5429565984999999E-2</v>
      </c>
      <c r="AC452" s="419">
        <v>1.918262910431575E-2</v>
      </c>
      <c r="AD452" s="417">
        <v>5.4414779999999998E-4</v>
      </c>
      <c r="AE452" s="418">
        <v>1.9280275000000001E-3</v>
      </c>
      <c r="AF452" s="419">
        <v>1.4696511479531155E-3</v>
      </c>
      <c r="AG452" s="417">
        <v>5.88229698E-2</v>
      </c>
      <c r="AH452" s="418">
        <v>7.6330829650000001E-2</v>
      </c>
      <c r="AI452" s="419">
        <v>0.10574363929720154</v>
      </c>
      <c r="AJ452" s="417">
        <v>7.4348838999999996E-3</v>
      </c>
      <c r="AK452" s="418">
        <v>9.3351818100000008E-3</v>
      </c>
      <c r="AL452" s="419">
        <v>1.3341612455634706E-2</v>
      </c>
      <c r="AM452" s="417">
        <v>1.25444279E-2</v>
      </c>
      <c r="AN452" s="418">
        <v>3.7664145679999997E-2</v>
      </c>
      <c r="AO452" s="419">
        <v>2.805729676871101E-2</v>
      </c>
      <c r="AP452" s="422"/>
      <c r="AQ452" s="423"/>
      <c r="AR452" s="423"/>
      <c r="AS452" s="417">
        <v>4.4891915999999997E-2</v>
      </c>
      <c r="AT452" s="418">
        <v>5.6817197780000002E-2</v>
      </c>
      <c r="AU452" s="424"/>
    </row>
    <row r="453" spans="1:47" x14ac:dyDescent="0.2">
      <c r="A453" s="231">
        <v>1986</v>
      </c>
      <c r="B453" s="232">
        <v>9</v>
      </c>
      <c r="C453" s="417">
        <v>16.799284750000002</v>
      </c>
      <c r="D453" s="418">
        <v>27.0429230425</v>
      </c>
      <c r="E453" s="419">
        <v>27.480681454861216</v>
      </c>
      <c r="F453" s="417">
        <v>1.48157304</v>
      </c>
      <c r="G453" s="418">
        <v>2.1536416969999999</v>
      </c>
      <c r="H453" s="419">
        <v>2.3671370178209146</v>
      </c>
      <c r="I453" s="417">
        <v>1.92219743</v>
      </c>
      <c r="J453" s="418">
        <v>2.3817298514999998</v>
      </c>
      <c r="K453" s="419">
        <v>6.0704946738081169</v>
      </c>
      <c r="L453" s="420"/>
      <c r="M453" s="421"/>
      <c r="N453" s="419">
        <v>8.2664957564360916E-2</v>
      </c>
      <c r="O453" s="417">
        <v>2.230992E-2</v>
      </c>
      <c r="P453" s="418">
        <v>5.7047415499999997E-2</v>
      </c>
      <c r="Q453" s="419">
        <v>4.3453339090181439E-2</v>
      </c>
      <c r="R453" s="422"/>
      <c r="S453" s="423"/>
      <c r="T453" s="419">
        <v>549.35412274492649</v>
      </c>
      <c r="U453" s="417">
        <v>4.1330745187436679E-2</v>
      </c>
      <c r="V453" s="418">
        <v>6.775077026342452E-2</v>
      </c>
      <c r="W453" s="419">
        <v>6.8169021698201465E-2</v>
      </c>
      <c r="X453" s="417">
        <v>3.4852183890577509E-2</v>
      </c>
      <c r="Y453" s="418">
        <v>4.6736633147585277E-2</v>
      </c>
      <c r="Z453" s="419">
        <v>3.8890397610185465E-2</v>
      </c>
      <c r="AA453" s="417">
        <v>8.5525159E-3</v>
      </c>
      <c r="AB453" s="418">
        <v>1.6599542950000001E-2</v>
      </c>
      <c r="AC453" s="419">
        <v>1.925241423299779E-2</v>
      </c>
      <c r="AD453" s="417">
        <v>5.8476860000000004E-4</v>
      </c>
      <c r="AE453" s="418">
        <v>2.0264108900000001E-3</v>
      </c>
      <c r="AF453" s="419">
        <v>1.4781313998626173E-3</v>
      </c>
      <c r="AG453" s="417">
        <v>6.3823375200000004E-2</v>
      </c>
      <c r="AH453" s="418">
        <v>8.2826302015000006E-2</v>
      </c>
      <c r="AI453" s="419">
        <v>0.10603959328423776</v>
      </c>
      <c r="AJ453" s="417">
        <v>8.0974160999999992E-3</v>
      </c>
      <c r="AK453" s="418">
        <v>1.024807367E-2</v>
      </c>
      <c r="AL453" s="419">
        <v>1.3379485723185904E-2</v>
      </c>
      <c r="AM453" s="417">
        <v>1.33282812E-2</v>
      </c>
      <c r="AN453" s="418">
        <v>4.0060514829999998E-2</v>
      </c>
      <c r="AO453" s="419">
        <v>2.8229287608428247E-2</v>
      </c>
      <c r="AP453" s="422"/>
      <c r="AQ453" s="423"/>
      <c r="AR453" s="423"/>
      <c r="AS453" s="417">
        <v>5.2416145400000003E-2</v>
      </c>
      <c r="AT453" s="418">
        <v>6.5353716285000002E-2</v>
      </c>
      <c r="AU453" s="424"/>
    </row>
    <row r="454" spans="1:47" x14ac:dyDescent="0.2">
      <c r="A454" s="231">
        <v>1986</v>
      </c>
      <c r="B454" s="232">
        <v>10</v>
      </c>
      <c r="C454" s="417">
        <v>17.520501280000001</v>
      </c>
      <c r="D454" s="418">
        <v>28.3844401755</v>
      </c>
      <c r="E454" s="419">
        <v>27.724895538468264</v>
      </c>
      <c r="F454" s="417">
        <v>1.6694215400000001</v>
      </c>
      <c r="G454" s="418">
        <v>2.3923323884999999</v>
      </c>
      <c r="H454" s="419">
        <v>2.3828523102237074</v>
      </c>
      <c r="I454" s="417">
        <v>1.9939149700000001</v>
      </c>
      <c r="J454" s="418">
        <v>2.4028297515000001</v>
      </c>
      <c r="K454" s="419">
        <v>6.0855149109867357</v>
      </c>
      <c r="L454" s="420"/>
      <c r="M454" s="421"/>
      <c r="N454" s="419">
        <v>8.2672290981397556E-2</v>
      </c>
      <c r="O454" s="417">
        <v>2.229687E-2</v>
      </c>
      <c r="P454" s="418">
        <v>5.7047415499999997E-2</v>
      </c>
      <c r="Q454" s="419">
        <v>4.3582908322496894E-2</v>
      </c>
      <c r="R454" s="422"/>
      <c r="S454" s="423"/>
      <c r="T454" s="419">
        <v>549.32534020260789</v>
      </c>
      <c r="U454" s="417">
        <v>4.1330745187436679E-2</v>
      </c>
      <c r="V454" s="418">
        <v>6.775077026342452E-2</v>
      </c>
      <c r="W454" s="419">
        <v>6.9462368198275892E-2</v>
      </c>
      <c r="X454" s="417">
        <v>3.4852183890577509E-2</v>
      </c>
      <c r="Y454" s="418">
        <v>4.6736633147585277E-2</v>
      </c>
      <c r="Z454" s="419">
        <v>3.9680462695935115E-2</v>
      </c>
      <c r="AA454" s="417">
        <v>9.0701331000000007E-3</v>
      </c>
      <c r="AB454" s="418">
        <v>1.763487675E-2</v>
      </c>
      <c r="AC454" s="419">
        <v>1.934178247262159E-2</v>
      </c>
      <c r="AD454" s="417">
        <v>6.2181219999999998E-4</v>
      </c>
      <c r="AE454" s="418">
        <v>2.1099859400000001E-3</v>
      </c>
      <c r="AF454" s="419">
        <v>1.4879471811727414E-3</v>
      </c>
      <c r="AG454" s="417">
        <v>6.87273038E-2</v>
      </c>
      <c r="AH454" s="418">
        <v>8.8949997414999996E-2</v>
      </c>
      <c r="AI454" s="419">
        <v>0.10644789335834569</v>
      </c>
      <c r="AJ454" s="417">
        <v>8.7104152000000001E-3</v>
      </c>
      <c r="AK454" s="418">
        <v>1.1104541565000001E-2</v>
      </c>
      <c r="AL454" s="419">
        <v>1.3431501074469328E-2</v>
      </c>
      <c r="AM454" s="417">
        <v>1.40007959E-2</v>
      </c>
      <c r="AN454" s="418">
        <v>4.2107079455000002E-2</v>
      </c>
      <c r="AO454" s="419">
        <v>2.8426238207817565E-2</v>
      </c>
      <c r="AP454" s="422"/>
      <c r="AQ454" s="423"/>
      <c r="AR454" s="423"/>
      <c r="AS454" s="417">
        <v>6.15930274E-2</v>
      </c>
      <c r="AT454" s="418">
        <v>7.5302721384999993E-2</v>
      </c>
      <c r="AU454" s="424"/>
    </row>
    <row r="455" spans="1:47" x14ac:dyDescent="0.2">
      <c r="A455" s="231">
        <v>1986</v>
      </c>
      <c r="B455" s="232">
        <v>11</v>
      </c>
      <c r="C455" s="417">
        <v>18.20062553</v>
      </c>
      <c r="D455" s="418">
        <v>29.985016798499998</v>
      </c>
      <c r="E455" s="419">
        <v>27.952728932913878</v>
      </c>
      <c r="F455" s="417">
        <v>1.8917492300000001</v>
      </c>
      <c r="G455" s="418">
        <v>2.7129035204999998</v>
      </c>
      <c r="H455" s="419">
        <v>2.3998511058312486</v>
      </c>
      <c r="I455" s="417">
        <v>2.06433701</v>
      </c>
      <c r="J455" s="418">
        <v>2.425927293</v>
      </c>
      <c r="K455" s="419">
        <v>6.1044013675832449</v>
      </c>
      <c r="L455" s="420"/>
      <c r="M455" s="421"/>
      <c r="N455" s="419">
        <v>8.2723497245967142E-2</v>
      </c>
      <c r="O455" s="417">
        <v>2.229687E-2</v>
      </c>
      <c r="P455" s="418">
        <v>5.7047415499999997E-2</v>
      </c>
      <c r="Q455" s="419">
        <v>5.1877047629189835E-2</v>
      </c>
      <c r="R455" s="422"/>
      <c r="S455" s="423"/>
      <c r="T455" s="419">
        <v>550.42107463418881</v>
      </c>
      <c r="U455" s="417">
        <v>4.1330745187436679E-2</v>
      </c>
      <c r="V455" s="418">
        <v>6.775077026342452E-2</v>
      </c>
      <c r="W455" s="419">
        <v>7.0469285362595155E-2</v>
      </c>
      <c r="X455" s="417">
        <v>3.4852183890577509E-2</v>
      </c>
      <c r="Y455" s="418">
        <v>4.6736633147585277E-2</v>
      </c>
      <c r="Z455" s="419">
        <v>4.0499575889673026E-2</v>
      </c>
      <c r="AA455" s="417">
        <v>9.5717158999999996E-3</v>
      </c>
      <c r="AB455" s="418">
        <v>1.8714927714999999E-2</v>
      </c>
      <c r="AC455" s="419">
        <v>1.9441048112363926E-2</v>
      </c>
      <c r="AD455" s="417">
        <v>6.5769549999999998E-4</v>
      </c>
      <c r="AE455" s="418">
        <v>2.19515735E-3</v>
      </c>
      <c r="AF455" s="419">
        <v>1.4985624117075931E-3</v>
      </c>
      <c r="AG455" s="417">
        <v>7.3877090699999995E-2</v>
      </c>
      <c r="AH455" s="418">
        <v>9.5595060065000001E-2</v>
      </c>
      <c r="AI455" s="419">
        <v>0.10690938211803611</v>
      </c>
      <c r="AJ455" s="417">
        <v>9.3182695999999999E-3</v>
      </c>
      <c r="AK455" s="418">
        <v>1.20130723E-2</v>
      </c>
      <c r="AL455" s="419">
        <v>1.349030037441349E-2</v>
      </c>
      <c r="AM455" s="417">
        <v>1.4638452099999999E-2</v>
      </c>
      <c r="AN455" s="418">
        <v>4.421336545E-2</v>
      </c>
      <c r="AO455" s="419">
        <v>2.8638435132593915E-2</v>
      </c>
      <c r="AP455" s="422"/>
      <c r="AQ455" s="423"/>
      <c r="AR455" s="423"/>
      <c r="AS455" s="417">
        <v>7.2735708900000001E-2</v>
      </c>
      <c r="AT455" s="418">
        <v>8.7254592625000002E-2</v>
      </c>
      <c r="AU455" s="424"/>
    </row>
    <row r="456" spans="1:47" x14ac:dyDescent="0.2">
      <c r="A456" s="231">
        <v>1986</v>
      </c>
      <c r="B456" s="232">
        <v>12</v>
      </c>
      <c r="C456" s="417">
        <v>18.986769089999999</v>
      </c>
      <c r="D456" s="418">
        <v>31.301136199999998</v>
      </c>
      <c r="E456" s="419">
        <v>39.033795586210658</v>
      </c>
      <c r="F456" s="417">
        <v>2.1450024700000001</v>
      </c>
      <c r="G456" s="418">
        <v>3.0086747285</v>
      </c>
      <c r="H456" s="419">
        <v>3.08047269439257</v>
      </c>
      <c r="I456" s="417">
        <v>2.15067327</v>
      </c>
      <c r="J456" s="418">
        <v>2.4706300204999998</v>
      </c>
      <c r="K456" s="419">
        <v>6.8974528610569648</v>
      </c>
      <c r="L456" s="420"/>
      <c r="M456" s="421"/>
      <c r="N456" s="419">
        <v>8.5371932407319065E-2</v>
      </c>
      <c r="O456" s="417">
        <v>2.229687E-2</v>
      </c>
      <c r="P456" s="418">
        <v>5.7047415499999997E-2</v>
      </c>
      <c r="Q456" s="419">
        <v>6.0533016334808246E-2</v>
      </c>
      <c r="R456" s="422"/>
      <c r="S456" s="423"/>
      <c r="T456" s="419">
        <v>551.17145179486249</v>
      </c>
      <c r="U456" s="417">
        <v>4.1330745187436679E-2</v>
      </c>
      <c r="V456" s="418">
        <v>6.775077026342452E-2</v>
      </c>
      <c r="W456" s="419">
        <v>0.10532859784717585</v>
      </c>
      <c r="X456" s="417">
        <v>3.4852183890577509E-2</v>
      </c>
      <c r="Y456" s="418">
        <v>4.6736633147585277E-2</v>
      </c>
      <c r="Z456" s="419">
        <v>7.2817382532953473E-2</v>
      </c>
      <c r="AA456" s="417">
        <v>1.0106723600000001E-2</v>
      </c>
      <c r="AB456" s="418">
        <v>1.9737484465E-2</v>
      </c>
      <c r="AC456" s="419">
        <v>2.4960915291049282E-2</v>
      </c>
      <c r="AD456" s="417">
        <v>6.9647800000000005E-4</v>
      </c>
      <c r="AE456" s="418">
        <v>2.2815848800000001E-3</v>
      </c>
      <c r="AF456" s="419">
        <v>1.9235640099417039E-3</v>
      </c>
      <c r="AG456" s="417">
        <v>7.9587821099999997E-2</v>
      </c>
      <c r="AH456" s="418">
        <v>0.10222554666</v>
      </c>
      <c r="AI456" s="419">
        <v>0.13644728670547024</v>
      </c>
      <c r="AJ456" s="417">
        <v>9.9676994000000001E-3</v>
      </c>
      <c r="AK456" s="418">
        <v>1.29069875E-2</v>
      </c>
      <c r="AL456" s="419">
        <v>1.7229818386699562E-2</v>
      </c>
      <c r="AM456" s="417">
        <v>1.5315311599999999E-2</v>
      </c>
      <c r="AN456" s="418">
        <v>4.6192312924999999E-2</v>
      </c>
      <c r="AO456" s="419">
        <v>3.6730292298814533E-2</v>
      </c>
      <c r="AP456" s="422"/>
      <c r="AQ456" s="423"/>
      <c r="AR456" s="423"/>
      <c r="AS456" s="417">
        <v>8.6012254600000004E-2</v>
      </c>
      <c r="AT456" s="418">
        <v>0.10102123707000001</v>
      </c>
      <c r="AU456" s="424"/>
    </row>
    <row r="457" spans="1:47" x14ac:dyDescent="0.2">
      <c r="A457" s="231">
        <v>1986</v>
      </c>
      <c r="B457" s="232">
        <v>13</v>
      </c>
      <c r="C457" s="417">
        <v>19.760440330000002</v>
      </c>
      <c r="D457" s="418">
        <v>32.684304085999997</v>
      </c>
      <c r="E457" s="419">
        <v>39.729378002838303</v>
      </c>
      <c r="F457" s="417">
        <v>2.3698075699999999</v>
      </c>
      <c r="G457" s="418">
        <v>3.2759317179999998</v>
      </c>
      <c r="H457" s="419">
        <v>3.1050031895326433</v>
      </c>
      <c r="I457" s="417">
        <v>2.2384061399999999</v>
      </c>
      <c r="J457" s="418">
        <v>2.5150422075000001</v>
      </c>
      <c r="K457" s="419">
        <v>6.9237489443905265</v>
      </c>
      <c r="L457" s="420"/>
      <c r="M457" s="421"/>
      <c r="N457" s="419">
        <v>8.2425245123516427E-2</v>
      </c>
      <c r="O457" s="417">
        <v>2.229687E-2</v>
      </c>
      <c r="P457" s="418">
        <v>5.7047415499999997E-2</v>
      </c>
      <c r="Q457" s="419">
        <v>6.1157078189285709E-2</v>
      </c>
      <c r="R457" s="422"/>
      <c r="S457" s="423"/>
      <c r="T457" s="419">
        <v>552.31836012221902</v>
      </c>
      <c r="U457" s="417">
        <v>4.1330745187436679E-2</v>
      </c>
      <c r="V457" s="418">
        <v>6.775077026342452E-2</v>
      </c>
      <c r="W457" s="419">
        <v>0.10688555103416357</v>
      </c>
      <c r="X457" s="417">
        <v>3.4852183890577509E-2</v>
      </c>
      <c r="Y457" s="418">
        <v>4.6736633147585277E-2</v>
      </c>
      <c r="Z457" s="419">
        <v>7.5432250059359218E-2</v>
      </c>
      <c r="AA457" s="417">
        <v>1.06372195E-2</v>
      </c>
      <c r="AB457" s="418">
        <v>2.0719608050000001E-2</v>
      </c>
      <c r="AC457" s="419">
        <v>2.5411865936776131E-2</v>
      </c>
      <c r="AD457" s="417">
        <v>7.3460249999999995E-4</v>
      </c>
      <c r="AE457" s="418">
        <v>2.3643873349999999E-3</v>
      </c>
      <c r="AF457" s="419">
        <v>1.9389075166834989E-3</v>
      </c>
      <c r="AG457" s="417">
        <v>8.49164481E-2</v>
      </c>
      <c r="AH457" s="418">
        <v>0.10834058244</v>
      </c>
      <c r="AI457" s="419">
        <v>0.13501590499022351</v>
      </c>
      <c r="AJ457" s="417">
        <v>1.06218489E-2</v>
      </c>
      <c r="AK457" s="418">
        <v>1.3792393835E-2</v>
      </c>
      <c r="AL457" s="419">
        <v>1.7554171722686824E-2</v>
      </c>
      <c r="AM457" s="417">
        <v>1.5977096600000001E-2</v>
      </c>
      <c r="AN457" s="418">
        <v>4.805817423E-2</v>
      </c>
      <c r="AO457" s="419">
        <v>3.760103706313523E-2</v>
      </c>
      <c r="AP457" s="422"/>
      <c r="AQ457" s="423"/>
      <c r="AR457" s="423"/>
      <c r="AS457" s="417">
        <v>9.7910445999999998E-2</v>
      </c>
      <c r="AT457" s="418">
        <v>0.113674650965</v>
      </c>
      <c r="AU457" s="424"/>
    </row>
    <row r="458" spans="1:47" x14ac:dyDescent="0.2">
      <c r="A458" s="231">
        <v>1986</v>
      </c>
      <c r="B458" s="232">
        <v>14</v>
      </c>
      <c r="C458" s="417">
        <v>20.449433800000001</v>
      </c>
      <c r="D458" s="418">
        <v>34.095587567000003</v>
      </c>
      <c r="E458" s="419">
        <v>40.940823567329943</v>
      </c>
      <c r="F458" s="417">
        <v>2.6607952199999998</v>
      </c>
      <c r="G458" s="418">
        <v>3.6028221155</v>
      </c>
      <c r="H458" s="419">
        <v>3.1820425917511175</v>
      </c>
      <c r="I458" s="417">
        <v>2.32131482</v>
      </c>
      <c r="J458" s="418">
        <v>2.5588277865000002</v>
      </c>
      <c r="K458" s="419">
        <v>7.0101318175597838</v>
      </c>
      <c r="L458" s="420"/>
      <c r="M458" s="421"/>
      <c r="N458" s="419">
        <v>8.2706459828174692E-2</v>
      </c>
      <c r="O458" s="417">
        <v>2.229687E-2</v>
      </c>
      <c r="P458" s="418">
        <v>5.7047415499999997E-2</v>
      </c>
      <c r="Q458" s="419">
        <v>6.2177929140107176E-2</v>
      </c>
      <c r="R458" s="422"/>
      <c r="S458" s="423"/>
      <c r="T458" s="419">
        <v>553.26678686975117</v>
      </c>
      <c r="U458" s="417">
        <v>4.1330745187436679E-2</v>
      </c>
      <c r="V458" s="418">
        <v>6.775077026342452E-2</v>
      </c>
      <c r="W458" s="419">
        <v>0.11047711730299797</v>
      </c>
      <c r="X458" s="417">
        <v>3.4852183890577509E-2</v>
      </c>
      <c r="Y458" s="418">
        <v>4.6736633147585277E-2</v>
      </c>
      <c r="Z458" s="419">
        <v>7.9143237945282205E-2</v>
      </c>
      <c r="AA458" s="417">
        <v>1.1157105E-2</v>
      </c>
      <c r="AB458" s="418">
        <v>2.1667812500000001E-2</v>
      </c>
      <c r="AC458" s="419">
        <v>2.5997907001933825E-2</v>
      </c>
      <c r="AD458" s="417">
        <v>7.7296359999999998E-4</v>
      </c>
      <c r="AE458" s="418">
        <v>2.4447256949999998E-3</v>
      </c>
      <c r="AF458" s="419">
        <v>1.987008194988957E-3</v>
      </c>
      <c r="AG458" s="417">
        <v>9.0913770300000002E-2</v>
      </c>
      <c r="AH458" s="418">
        <v>0.11495075897</v>
      </c>
      <c r="AI458" s="419">
        <v>0.13802215051093192</v>
      </c>
      <c r="AJ458" s="417">
        <v>1.12738049E-2</v>
      </c>
      <c r="AK458" s="418">
        <v>1.4669770469999999E-2</v>
      </c>
      <c r="AL458" s="419">
        <v>1.7942607205883903E-2</v>
      </c>
      <c r="AM458" s="417">
        <v>1.6611257500000001E-2</v>
      </c>
      <c r="AN458" s="418">
        <v>4.9829068785E-2</v>
      </c>
      <c r="AO458" s="419">
        <v>3.8536324777292859E-2</v>
      </c>
      <c r="AP458" s="422"/>
      <c r="AQ458" s="423"/>
      <c r="AR458" s="423"/>
      <c r="AS458" s="417">
        <v>0.11407415730000001</v>
      </c>
      <c r="AT458" s="418">
        <v>0.1302739198</v>
      </c>
      <c r="AU458" s="424"/>
    </row>
    <row r="459" spans="1:47" x14ac:dyDescent="0.2">
      <c r="A459" s="231">
        <v>1986</v>
      </c>
      <c r="B459" s="232">
        <v>15</v>
      </c>
      <c r="C459" s="417">
        <v>20.922022819999999</v>
      </c>
      <c r="D459" s="418">
        <v>35.183655344000002</v>
      </c>
      <c r="E459" s="419">
        <v>41.375240975243955</v>
      </c>
      <c r="F459" s="417">
        <v>2.9529381799999999</v>
      </c>
      <c r="G459" s="418">
        <v>3.9210960319999999</v>
      </c>
      <c r="H459" s="419">
        <v>3.2093680228876069</v>
      </c>
      <c r="I459" s="417">
        <v>2.3861583099999999</v>
      </c>
      <c r="J459" s="418">
        <v>2.599403702</v>
      </c>
      <c r="K459" s="419">
        <v>7.0432101585338573</v>
      </c>
      <c r="L459" s="420"/>
      <c r="M459" s="421"/>
      <c r="N459" s="419">
        <v>8.2830652504749885E-2</v>
      </c>
      <c r="O459" s="417">
        <v>2.101987E-2</v>
      </c>
      <c r="P459" s="418">
        <v>5.5622215000000003E-2</v>
      </c>
      <c r="Q459" s="419">
        <v>6.2543530249513993E-2</v>
      </c>
      <c r="R459" s="422"/>
      <c r="S459" s="423"/>
      <c r="T459" s="419">
        <v>554.74580754089345</v>
      </c>
      <c r="U459" s="417">
        <v>4.1330745187436679E-2</v>
      </c>
      <c r="V459" s="418">
        <v>6.775077026342452E-2</v>
      </c>
      <c r="W459" s="419">
        <v>0.11155784303840544</v>
      </c>
      <c r="X459" s="417">
        <v>3.4852183890577509E-2</v>
      </c>
      <c r="Y459" s="418">
        <v>4.6736633147585277E-2</v>
      </c>
      <c r="Z459" s="419">
        <v>8.0427330902995489E-2</v>
      </c>
      <c r="AA459" s="417">
        <v>1.16311013E-2</v>
      </c>
      <c r="AB459" s="418">
        <v>2.2521928560000001E-2</v>
      </c>
      <c r="AC459" s="419">
        <v>2.6171010974330219E-2</v>
      </c>
      <c r="AD459" s="417">
        <v>8.0774730000000004E-4</v>
      </c>
      <c r="AE459" s="418">
        <v>2.510010775E-3</v>
      </c>
      <c r="AF459" s="419">
        <v>2.004072223254993E-3</v>
      </c>
      <c r="AG459" s="417">
        <v>9.6697385499999997E-2</v>
      </c>
      <c r="AH459" s="418">
        <v>0.12124515113500001</v>
      </c>
      <c r="AI459" s="419">
        <v>0.13889766192887326</v>
      </c>
      <c r="AJ459" s="417">
        <v>1.18863739E-2</v>
      </c>
      <c r="AK459" s="418">
        <v>1.5497903295E-2</v>
      </c>
      <c r="AL459" s="419">
        <v>1.8052964928145392E-2</v>
      </c>
      <c r="AM459" s="417">
        <v>1.71729412E-2</v>
      </c>
      <c r="AN459" s="418">
        <v>5.1351862635000002E-2</v>
      </c>
      <c r="AO459" s="419">
        <v>3.887258812075229E-2</v>
      </c>
      <c r="AP459" s="422"/>
      <c r="AQ459" s="423"/>
      <c r="AR459" s="423"/>
      <c r="AS459" s="417">
        <v>0.13111151870000001</v>
      </c>
      <c r="AT459" s="418">
        <v>0.147876811025</v>
      </c>
      <c r="AU459" s="424"/>
    </row>
    <row r="460" spans="1:47" x14ac:dyDescent="0.2">
      <c r="A460" s="231">
        <v>1986</v>
      </c>
      <c r="B460" s="232">
        <v>16</v>
      </c>
      <c r="C460" s="417">
        <v>21.769757080000002</v>
      </c>
      <c r="D460" s="418">
        <v>36.903477320999997</v>
      </c>
      <c r="E460" s="419">
        <v>42.286681631780098</v>
      </c>
      <c r="F460" s="417">
        <v>3.2569738799999999</v>
      </c>
      <c r="G460" s="418">
        <v>4.277600767</v>
      </c>
      <c r="H460" s="419">
        <v>3.2689241670463738</v>
      </c>
      <c r="I460" s="417">
        <v>2.4655535400000002</v>
      </c>
      <c r="J460" s="418">
        <v>2.6447034034999999</v>
      </c>
      <c r="K460" s="419">
        <v>7.1109754328383197</v>
      </c>
      <c r="L460" s="420"/>
      <c r="M460" s="421"/>
      <c r="N460" s="419">
        <v>8.3235254186853139E-2</v>
      </c>
      <c r="O460" s="417">
        <v>2.093588E-2</v>
      </c>
      <c r="P460" s="418">
        <v>5.5608598000000002E-2</v>
      </c>
      <c r="Q460" s="419">
        <v>8.1646709584809365E-2</v>
      </c>
      <c r="R460" s="422"/>
      <c r="S460" s="423"/>
      <c r="T460" s="419">
        <v>556.30060861720642</v>
      </c>
      <c r="U460" s="417">
        <v>4.1330745187436679E-2</v>
      </c>
      <c r="V460" s="418">
        <v>6.775077026342452E-2</v>
      </c>
      <c r="W460" s="419">
        <v>0.11102538353527559</v>
      </c>
      <c r="X460" s="417">
        <v>3.4852183890577509E-2</v>
      </c>
      <c r="Y460" s="418">
        <v>4.6736633147585277E-2</v>
      </c>
      <c r="Z460" s="419">
        <v>8.3042375324300949E-2</v>
      </c>
      <c r="AA460" s="417">
        <v>1.2209251500000001E-2</v>
      </c>
      <c r="AB460" s="418">
        <v>2.3689034559999999E-2</v>
      </c>
      <c r="AC460" s="419">
        <v>2.6497113047359563E-2</v>
      </c>
      <c r="AD460" s="417">
        <v>8.4939919999999999E-4</v>
      </c>
      <c r="AE460" s="418">
        <v>2.60213895E-3</v>
      </c>
      <c r="AF460" s="419">
        <v>2.0412785501074029E-3</v>
      </c>
      <c r="AG460" s="417">
        <v>0.1031496529</v>
      </c>
      <c r="AH460" s="418">
        <v>0.12901713246499999</v>
      </c>
      <c r="AI460" s="419">
        <v>0.14119143789694902</v>
      </c>
      <c r="AJ460" s="417">
        <v>1.2613986299999999E-2</v>
      </c>
      <c r="AK460" s="418">
        <v>1.6557944884999998E-2</v>
      </c>
      <c r="AL460" s="419">
        <v>1.8374851542231188E-2</v>
      </c>
      <c r="AM460" s="417">
        <v>1.7878631200000002E-2</v>
      </c>
      <c r="AN460" s="418">
        <v>5.3530202749999999E-2</v>
      </c>
      <c r="AO460" s="419">
        <v>3.9574278726787482E-2</v>
      </c>
      <c r="AP460" s="422"/>
      <c r="AQ460" s="423"/>
      <c r="AR460" s="423"/>
      <c r="AS460" s="417">
        <v>0.14883955190000001</v>
      </c>
      <c r="AT460" s="418">
        <v>0.16707869319999999</v>
      </c>
      <c r="AU460" s="424"/>
    </row>
    <row r="461" spans="1:47" x14ac:dyDescent="0.2">
      <c r="A461" s="231">
        <v>1986</v>
      </c>
      <c r="B461" s="232">
        <v>17</v>
      </c>
      <c r="C461" s="417">
        <v>22.489993720000001</v>
      </c>
      <c r="D461" s="418">
        <v>38.513789060000001</v>
      </c>
      <c r="E461" s="419">
        <v>42.560657547804169</v>
      </c>
      <c r="F461" s="417">
        <v>3.5472838200000001</v>
      </c>
      <c r="G461" s="418">
        <v>4.6237567850000003</v>
      </c>
      <c r="H461" s="419">
        <v>3.1639027947047698</v>
      </c>
      <c r="I461" s="417">
        <v>2.5336929000000001</v>
      </c>
      <c r="J461" s="418">
        <v>2.688743943</v>
      </c>
      <c r="K461" s="419">
        <v>6.9052415278209711</v>
      </c>
      <c r="L461" s="420"/>
      <c r="M461" s="421"/>
      <c r="N461" s="419">
        <v>5.7195377180079859E-2</v>
      </c>
      <c r="O461" s="417">
        <v>2.033285E-2</v>
      </c>
      <c r="P461" s="418">
        <v>5.4914101999999999E-2</v>
      </c>
      <c r="Q461" s="419">
        <v>8.1370678303050573E-2</v>
      </c>
      <c r="R461" s="422"/>
      <c r="S461" s="423"/>
      <c r="T461" s="419">
        <v>557.93892228810955</v>
      </c>
      <c r="U461" s="417">
        <v>4.1330745187436679E-2</v>
      </c>
      <c r="V461" s="418">
        <v>6.775077026342452E-2</v>
      </c>
      <c r="W461" s="419">
        <v>0.10905065917209497</v>
      </c>
      <c r="X461" s="417">
        <v>3.4852183890577509E-2</v>
      </c>
      <c r="Y461" s="418">
        <v>4.6736633147585277E-2</v>
      </c>
      <c r="Z461" s="419">
        <v>8.5647299852910266E-2</v>
      </c>
      <c r="AA461" s="417">
        <v>1.2775321100000001E-2</v>
      </c>
      <c r="AB461" s="418">
        <v>2.487340389E-2</v>
      </c>
      <c r="AC461" s="419">
        <v>2.5684289976885901E-2</v>
      </c>
      <c r="AD461" s="417">
        <v>8.901022E-4</v>
      </c>
      <c r="AE461" s="418">
        <v>2.6906094699999999E-3</v>
      </c>
      <c r="AF461" s="419">
        <v>1.9757088884219372E-3</v>
      </c>
      <c r="AG461" s="417">
        <v>0.1093889777</v>
      </c>
      <c r="AH461" s="418">
        <v>0.13680481893999999</v>
      </c>
      <c r="AI461" s="419">
        <v>0.13619832611893254</v>
      </c>
      <c r="AJ461" s="417">
        <v>1.33339609E-2</v>
      </c>
      <c r="AK461" s="418">
        <v>1.764736288E-2</v>
      </c>
      <c r="AL461" s="419">
        <v>1.8614785038873722E-2</v>
      </c>
      <c r="AM461" s="417">
        <v>1.8558862999999998E-2</v>
      </c>
      <c r="AN461" s="418">
        <v>5.5702014199999997E-2</v>
      </c>
      <c r="AO461" s="419">
        <v>3.9424018701407861E-2</v>
      </c>
      <c r="AP461" s="422"/>
      <c r="AQ461" s="423"/>
      <c r="AR461" s="423"/>
      <c r="AS461" s="417">
        <v>0.1663518031</v>
      </c>
      <c r="AT461" s="418">
        <v>0.18666955628500001</v>
      </c>
      <c r="AU461" s="424"/>
    </row>
    <row r="462" spans="1:47" x14ac:dyDescent="0.2">
      <c r="A462" s="231">
        <v>1986</v>
      </c>
      <c r="B462" s="232">
        <v>18</v>
      </c>
      <c r="C462" s="417">
        <v>23.193599559999999</v>
      </c>
      <c r="D462" s="418">
        <v>40.186039186000002</v>
      </c>
      <c r="E462" s="419">
        <v>42.927240526528784</v>
      </c>
      <c r="F462" s="417">
        <v>3.8206190200000001</v>
      </c>
      <c r="G462" s="418">
        <v>4.9638365584999997</v>
      </c>
      <c r="H462" s="419">
        <v>3.0623884369549805</v>
      </c>
      <c r="I462" s="417">
        <v>2.5993158900000002</v>
      </c>
      <c r="J462" s="418">
        <v>2.7347971800000002</v>
      </c>
      <c r="K462" s="419">
        <v>6.6994153556145291</v>
      </c>
      <c r="L462" s="420"/>
      <c r="M462" s="421"/>
      <c r="N462" s="419">
        <v>3.0729444607614745E-2</v>
      </c>
      <c r="O462" s="417">
        <v>1.9648800000000001E-2</v>
      </c>
      <c r="P462" s="418">
        <v>5.4232731999999999E-2</v>
      </c>
      <c r="Q462" s="419">
        <v>8.1252943793285029E-2</v>
      </c>
      <c r="R462" s="422"/>
      <c r="S462" s="423"/>
      <c r="T462" s="419">
        <v>559.63793172461999</v>
      </c>
      <c r="U462" s="417">
        <v>4.1330745187436679E-2</v>
      </c>
      <c r="V462" s="418">
        <v>6.775077026342452E-2</v>
      </c>
      <c r="W462" s="419">
        <v>0.10762574036532499</v>
      </c>
      <c r="X462" s="417">
        <v>3.4852183890577509E-2</v>
      </c>
      <c r="Y462" s="418">
        <v>4.6736633147585277E-2</v>
      </c>
      <c r="Z462" s="419">
        <v>8.8776176476497257E-2</v>
      </c>
      <c r="AA462" s="417">
        <v>1.33508147E-2</v>
      </c>
      <c r="AB462" s="418">
        <v>2.612526632E-2</v>
      </c>
      <c r="AC462" s="419">
        <v>2.4866421640145377E-2</v>
      </c>
      <c r="AD462" s="417">
        <v>9.3180509999999999E-4</v>
      </c>
      <c r="AE462" s="418">
        <v>2.7821121200000002E-3</v>
      </c>
      <c r="AF462" s="419">
        <v>1.9122874095560819E-3</v>
      </c>
      <c r="AG462" s="417">
        <v>0.11549614850000001</v>
      </c>
      <c r="AH462" s="418">
        <v>0.14477551927999999</v>
      </c>
      <c r="AI462" s="419">
        <v>0.1316575202270055</v>
      </c>
      <c r="AJ462" s="417">
        <v>1.4073515300000001E-2</v>
      </c>
      <c r="AK462" s="418">
        <v>1.880033067E-2</v>
      </c>
      <c r="AL462" s="419">
        <v>1.8890856207205667E-2</v>
      </c>
      <c r="AM462" s="417">
        <v>1.9245080899999999E-2</v>
      </c>
      <c r="AN462" s="418">
        <v>5.7988815515E-2</v>
      </c>
      <c r="AO462" s="419">
        <v>3.9101039357634128E-2</v>
      </c>
      <c r="AP462" s="422"/>
      <c r="AQ462" s="423"/>
      <c r="AR462" s="423"/>
      <c r="AS462" s="417">
        <v>0.18324969729999999</v>
      </c>
      <c r="AT462" s="418">
        <v>0.20641300300500001</v>
      </c>
      <c r="AU462" s="424"/>
    </row>
    <row r="463" spans="1:47" x14ac:dyDescent="0.2">
      <c r="A463" s="231">
        <v>1986</v>
      </c>
      <c r="B463" s="232">
        <v>19</v>
      </c>
      <c r="C463" s="417">
        <v>22.745657680000001</v>
      </c>
      <c r="D463" s="418">
        <v>40.445919496499997</v>
      </c>
      <c r="E463" s="419">
        <v>43.674412229344718</v>
      </c>
      <c r="F463" s="417">
        <v>4.0421961</v>
      </c>
      <c r="G463" s="418">
        <v>5.2294119889999999</v>
      </c>
      <c r="H463" s="419">
        <v>3.0707550999396194</v>
      </c>
      <c r="I463" s="417">
        <v>2.5893845600000001</v>
      </c>
      <c r="J463" s="418">
        <v>2.7617428945000002</v>
      </c>
      <c r="K463" s="419">
        <v>6.7371473390815027</v>
      </c>
      <c r="L463" s="420"/>
      <c r="M463" s="421"/>
      <c r="N463" s="419">
        <v>2.6096424545775317E-2</v>
      </c>
      <c r="O463" s="417">
        <v>1.518947E-2</v>
      </c>
      <c r="P463" s="418">
        <v>4.9402359E-2</v>
      </c>
      <c r="Q463" s="419">
        <v>8.225906449308458E-2</v>
      </c>
      <c r="R463" s="422"/>
      <c r="S463" s="423"/>
      <c r="T463" s="419">
        <v>561.1433054733177</v>
      </c>
      <c r="U463" s="417">
        <v>4.1330745187436679E-2</v>
      </c>
      <c r="V463" s="418">
        <v>6.775077026342452E-2</v>
      </c>
      <c r="W463" s="419">
        <v>0.10871938507935862</v>
      </c>
      <c r="X463" s="417">
        <v>3.4852183890577509E-2</v>
      </c>
      <c r="Y463" s="418">
        <v>4.6736633147585277E-2</v>
      </c>
      <c r="Z463" s="419">
        <v>9.221275872387022E-2</v>
      </c>
      <c r="AA463" s="417">
        <v>1.37449749E-2</v>
      </c>
      <c r="AB463" s="418">
        <v>2.7230830905E-2</v>
      </c>
      <c r="AC463" s="419">
        <v>2.6369876331625578E-2</v>
      </c>
      <c r="AD463" s="417">
        <v>9.6050110000000003E-4</v>
      </c>
      <c r="AE463" s="418">
        <v>2.8232435000000002E-3</v>
      </c>
      <c r="AF463" s="419">
        <v>1.9175308822378064E-3</v>
      </c>
      <c r="AG463" s="417">
        <v>0.1201646262</v>
      </c>
      <c r="AH463" s="418">
        <v>0.152090253565</v>
      </c>
      <c r="AI463" s="419">
        <v>0.1297125115158197</v>
      </c>
      <c r="AJ463" s="417">
        <v>1.46249356E-2</v>
      </c>
      <c r="AK463" s="418">
        <v>1.9871612980000002E-2</v>
      </c>
      <c r="AL463" s="419">
        <v>1.8702377272732149E-2</v>
      </c>
      <c r="AM463" s="417">
        <v>1.96646376E-2</v>
      </c>
      <c r="AN463" s="418">
        <v>5.976570598E-2</v>
      </c>
      <c r="AO463" s="419">
        <v>3.9483280209520882E-2</v>
      </c>
      <c r="AP463" s="422"/>
      <c r="AQ463" s="423"/>
      <c r="AR463" s="423"/>
      <c r="AS463" s="417">
        <v>0.1986688982</v>
      </c>
      <c r="AT463" s="418">
        <v>0.22573515319500001</v>
      </c>
      <c r="AU463" s="424"/>
    </row>
    <row r="464" spans="1:47" x14ac:dyDescent="0.2">
      <c r="A464" s="231">
        <v>1986</v>
      </c>
      <c r="B464" s="232">
        <v>20</v>
      </c>
      <c r="C464" s="417">
        <v>23.150952709999999</v>
      </c>
      <c r="D464" s="418">
        <v>41.968581065000002</v>
      </c>
      <c r="E464" s="419">
        <v>44.34714483881833</v>
      </c>
      <c r="F464" s="417">
        <v>4.2681740100000001</v>
      </c>
      <c r="G464" s="418">
        <v>5.5449054354999996</v>
      </c>
      <c r="H464" s="419">
        <v>3.0616560566421915</v>
      </c>
      <c r="I464" s="417">
        <v>2.6385956099999999</v>
      </c>
      <c r="J464" s="418">
        <v>2.806648107</v>
      </c>
      <c r="K464" s="419">
        <v>6.6175703774188639</v>
      </c>
      <c r="L464" s="420"/>
      <c r="M464" s="421"/>
      <c r="N464" s="419">
        <v>1.3987603229026728E-2</v>
      </c>
      <c r="O464" s="417">
        <v>1.4286409999999999E-2</v>
      </c>
      <c r="P464" s="418">
        <v>4.8427717000000002E-2</v>
      </c>
      <c r="Q464" s="419">
        <v>8.2772092028950903E-2</v>
      </c>
      <c r="R464" s="422"/>
      <c r="S464" s="423"/>
      <c r="T464" s="419">
        <v>562.84412134702143</v>
      </c>
      <c r="U464" s="417">
        <v>4.1330745187436679E-2</v>
      </c>
      <c r="V464" s="418">
        <v>6.775077026342452E-2</v>
      </c>
      <c r="W464" s="419">
        <v>0.11035935385909679</v>
      </c>
      <c r="X464" s="417">
        <v>3.4852183890577509E-2</v>
      </c>
      <c r="Y464" s="418">
        <v>4.6736633147585277E-2</v>
      </c>
      <c r="Z464" s="419">
        <v>9.5237413279228619E-2</v>
      </c>
      <c r="AA464" s="417">
        <v>1.44502812E-2</v>
      </c>
      <c r="AB464" s="418">
        <v>2.8978383789999999E-2</v>
      </c>
      <c r="AC464" s="419">
        <v>2.518388488682707E-2</v>
      </c>
      <c r="AD464" s="417">
        <v>1.0094951E-3</v>
      </c>
      <c r="AE464" s="418">
        <v>2.934078035E-3</v>
      </c>
      <c r="AF464" s="419">
        <v>1.9118300314825312E-3</v>
      </c>
      <c r="AG464" s="417">
        <v>0.1266790776</v>
      </c>
      <c r="AH464" s="418">
        <v>0.16218438466499999</v>
      </c>
      <c r="AI464" s="419">
        <v>0.12947772314307593</v>
      </c>
      <c r="AJ464" s="417">
        <v>1.55127952E-2</v>
      </c>
      <c r="AK464" s="418">
        <v>2.142550692E-2</v>
      </c>
      <c r="AL464" s="419">
        <v>1.8209920442792755E-2</v>
      </c>
      <c r="AM464" s="417">
        <v>2.0521463899999998E-2</v>
      </c>
      <c r="AN464" s="418">
        <v>6.2948536304999997E-2</v>
      </c>
      <c r="AO464" s="419">
        <v>3.9479788622426536E-2</v>
      </c>
      <c r="AP464" s="422"/>
      <c r="AQ464" s="423"/>
      <c r="AR464" s="423"/>
      <c r="AS464" s="417">
        <v>0.21400631649999999</v>
      </c>
      <c r="AT464" s="418">
        <v>0.24667008843499999</v>
      </c>
      <c r="AU464" s="424"/>
    </row>
    <row r="465" spans="1:47" x14ac:dyDescent="0.2">
      <c r="A465" s="231">
        <v>1986</v>
      </c>
      <c r="B465" s="232">
        <v>21</v>
      </c>
      <c r="C465" s="417">
        <v>22.518729310000001</v>
      </c>
      <c r="D465" s="418">
        <v>42.246706807499997</v>
      </c>
      <c r="E465" s="419">
        <v>44.379715380294073</v>
      </c>
      <c r="F465" s="417">
        <v>4.4464001900000003</v>
      </c>
      <c r="G465" s="418">
        <v>5.7873111010000002</v>
      </c>
      <c r="H465" s="419">
        <v>3.1800080743666341</v>
      </c>
      <c r="I465" s="417">
        <v>2.6485555700000001</v>
      </c>
      <c r="J465" s="418">
        <v>2.8372569080000001</v>
      </c>
      <c r="K465" s="419">
        <v>6.8171855540991162</v>
      </c>
      <c r="L465" s="420"/>
      <c r="M465" s="421"/>
      <c r="N465" s="419">
        <v>1.3511343797941552E-2</v>
      </c>
      <c r="O465" s="417">
        <v>1.237514E-2</v>
      </c>
      <c r="P465" s="418">
        <v>4.6326006500000003E-2</v>
      </c>
      <c r="Q465" s="419">
        <v>0.10933590819614594</v>
      </c>
      <c r="R465" s="422"/>
      <c r="S465" s="423"/>
      <c r="T465" s="419">
        <v>564.49930985351079</v>
      </c>
      <c r="U465" s="417">
        <v>4.1330745187436679E-2</v>
      </c>
      <c r="V465" s="418">
        <v>6.775077026342452E-2</v>
      </c>
      <c r="W465" s="419">
        <v>9.8496493835135174E-2</v>
      </c>
      <c r="X465" s="417">
        <v>3.4852183890577509E-2</v>
      </c>
      <c r="Y465" s="418">
        <v>4.6736633147585277E-2</v>
      </c>
      <c r="Z465" s="419">
        <v>9.9456165637900745E-2</v>
      </c>
      <c r="AA465" s="417">
        <v>1.46974644E-2</v>
      </c>
      <c r="AB465" s="418">
        <v>2.9992165814999999E-2</v>
      </c>
      <c r="AC465" s="419">
        <v>3.2927585300529638E-2</v>
      </c>
      <c r="AD465" s="417">
        <v>1.0271919999999999E-3</v>
      </c>
      <c r="AE465" s="418">
        <v>2.9545963E-3</v>
      </c>
      <c r="AF465" s="419">
        <v>1.985762623928643E-3</v>
      </c>
      <c r="AG465" s="417">
        <v>0.12996077789999999</v>
      </c>
      <c r="AH465" s="418">
        <v>0.168895089675</v>
      </c>
      <c r="AI465" s="419">
        <v>0.12454122204680039</v>
      </c>
      <c r="AJ465" s="417">
        <v>1.5913733900000001E-2</v>
      </c>
      <c r="AK465" s="418">
        <v>2.2450921334999999E-2</v>
      </c>
      <c r="AL465" s="419">
        <v>1.8351468383700775E-2</v>
      </c>
      <c r="AM465" s="417">
        <v>2.0725291600000001E-2</v>
      </c>
      <c r="AN465" s="418">
        <v>6.4449567979999997E-2</v>
      </c>
      <c r="AO465" s="419">
        <v>4.1884192623464801E-2</v>
      </c>
      <c r="AP465" s="422"/>
      <c r="AQ465" s="423"/>
      <c r="AR465" s="423"/>
      <c r="AS465" s="417">
        <v>0.22703936189999999</v>
      </c>
      <c r="AT465" s="418">
        <v>0.26565115004500001</v>
      </c>
      <c r="AU465" s="424"/>
    </row>
    <row r="466" spans="1:47" x14ac:dyDescent="0.2">
      <c r="A466" s="231">
        <v>1986</v>
      </c>
      <c r="B466" s="232">
        <v>22</v>
      </c>
      <c r="C466" s="417">
        <v>22.71504895</v>
      </c>
      <c r="D466" s="418">
        <v>42.877054829999999</v>
      </c>
      <c r="E466" s="419">
        <v>43.956762112892527</v>
      </c>
      <c r="F466" s="417">
        <v>4.6317522100000001</v>
      </c>
      <c r="G466" s="418">
        <v>6.123802908</v>
      </c>
      <c r="H466" s="419">
        <v>3.1981239465208731</v>
      </c>
      <c r="I466" s="417">
        <v>2.7152353200000001</v>
      </c>
      <c r="J466" s="418">
        <v>2.8946748470000001</v>
      </c>
      <c r="K466" s="419">
        <v>6.8715616050732375</v>
      </c>
      <c r="L466" s="420"/>
      <c r="M466" s="421"/>
      <c r="N466" s="419">
        <v>1.2896435465603623E-2</v>
      </c>
      <c r="O466" s="417">
        <v>1.237514E-2</v>
      </c>
      <c r="P466" s="418">
        <v>4.6326006500000003E-2</v>
      </c>
      <c r="Q466" s="419">
        <v>0.10991319553728653</v>
      </c>
      <c r="R466" s="422"/>
      <c r="S466" s="423"/>
      <c r="T466" s="419">
        <v>566.03277724302609</v>
      </c>
      <c r="U466" s="417">
        <v>4.1330745187436679E-2</v>
      </c>
      <c r="V466" s="418">
        <v>6.775077026342452E-2</v>
      </c>
      <c r="W466" s="419">
        <v>9.879544499941896E-2</v>
      </c>
      <c r="X466" s="417">
        <v>3.4852183890577509E-2</v>
      </c>
      <c r="Y466" s="418">
        <v>4.6736633147585277E-2</v>
      </c>
      <c r="Z466" s="419">
        <v>0.10075327741978256</v>
      </c>
      <c r="AA466" s="417">
        <v>2.23808783E-2</v>
      </c>
      <c r="AB466" s="418">
        <v>4.6019437369999999E-2</v>
      </c>
      <c r="AC466" s="419">
        <v>3.5941865984522807E-2</v>
      </c>
      <c r="AD466" s="417">
        <v>1.0767941999999999E-3</v>
      </c>
      <c r="AE466" s="418">
        <v>3.0861095100000002E-3</v>
      </c>
      <c r="AF466" s="419">
        <v>1.9970740720367522E-3</v>
      </c>
      <c r="AG466" s="417">
        <v>0.13329747850000001</v>
      </c>
      <c r="AH466" s="418">
        <v>0.17562251949999999</v>
      </c>
      <c r="AI466" s="419">
        <v>0.11897232967744731</v>
      </c>
      <c r="AJ466" s="417">
        <v>1.6551682599999999E-2</v>
      </c>
      <c r="AK466" s="418">
        <v>2.3871764609999999E-2</v>
      </c>
      <c r="AL466" s="419">
        <v>1.8213509741642382E-2</v>
      </c>
      <c r="AM466" s="417">
        <v>2.0286763900000001E-2</v>
      </c>
      <c r="AN466" s="418">
        <v>5.6518719119999998E-2</v>
      </c>
      <c r="AO466" s="419">
        <v>4.2813402640587445E-2</v>
      </c>
      <c r="AP466" s="422"/>
      <c r="AQ466" s="423"/>
      <c r="AR466" s="423"/>
      <c r="AS466" s="417">
        <v>0</v>
      </c>
      <c r="AT466" s="418">
        <v>0</v>
      </c>
      <c r="AU466" s="424"/>
    </row>
    <row r="467" spans="1:47" x14ac:dyDescent="0.2">
      <c r="A467" s="231">
        <v>1986</v>
      </c>
      <c r="B467" s="232">
        <v>23</v>
      </c>
      <c r="C467" s="417">
        <v>23.414910580000001</v>
      </c>
      <c r="D467" s="418">
        <v>45.268175945999999</v>
      </c>
      <c r="E467" s="419">
        <v>43.668490695078134</v>
      </c>
      <c r="F467" s="417">
        <v>4.83197659</v>
      </c>
      <c r="G467" s="418">
        <v>6.4968275205000001</v>
      </c>
      <c r="H467" s="419">
        <v>3.2247738537876791</v>
      </c>
      <c r="I467" s="417">
        <v>2.7768866999999999</v>
      </c>
      <c r="J467" s="418">
        <v>2.9537684135000002</v>
      </c>
      <c r="K467" s="419">
        <v>6.9441553344351528</v>
      </c>
      <c r="L467" s="420"/>
      <c r="M467" s="421"/>
      <c r="N467" s="419">
        <v>1.3642899445983908E-2</v>
      </c>
      <c r="O467" s="417">
        <v>1.2288179999999999E-2</v>
      </c>
      <c r="P467" s="418">
        <v>4.6240997999999998E-2</v>
      </c>
      <c r="Q467" s="419">
        <v>0.10958062958236164</v>
      </c>
      <c r="R467" s="422"/>
      <c r="S467" s="423"/>
      <c r="T467" s="419">
        <v>567.42104635423595</v>
      </c>
      <c r="U467" s="417">
        <v>4.1330745187436679E-2</v>
      </c>
      <c r="V467" s="418">
        <v>6.775077026342452E-2</v>
      </c>
      <c r="W467" s="419">
        <v>9.8689634212443186E-2</v>
      </c>
      <c r="X467" s="417">
        <v>3.4852183890577509E-2</v>
      </c>
      <c r="Y467" s="418">
        <v>4.6736633147585277E-2</v>
      </c>
      <c r="Z467" s="419">
        <v>9.9911258527530591E-2</v>
      </c>
      <c r="AA467" s="417">
        <v>2.33414092E-2</v>
      </c>
      <c r="AB467" s="418">
        <v>4.8809358135000001E-2</v>
      </c>
      <c r="AC467" s="419">
        <v>3.8626965920307649E-2</v>
      </c>
      <c r="AD467" s="417">
        <v>1.1236076E-3</v>
      </c>
      <c r="AE467" s="418">
        <v>3.2162228999999998E-3</v>
      </c>
      <c r="AF467" s="419">
        <v>2.0137131896910787E-3</v>
      </c>
      <c r="AG467" s="417">
        <v>0.13887653159999999</v>
      </c>
      <c r="AH467" s="418">
        <v>0.18598111825499999</v>
      </c>
      <c r="AI467" s="419">
        <v>0.12167792056630221</v>
      </c>
      <c r="AJ467" s="417">
        <v>1.7384294599999999E-2</v>
      </c>
      <c r="AK467" s="418">
        <v>2.5530729124999998E-2</v>
      </c>
      <c r="AL467" s="419">
        <v>1.8080300838536543E-2</v>
      </c>
      <c r="AM467" s="417">
        <v>2.1009032399999999E-2</v>
      </c>
      <c r="AN467" s="418">
        <v>5.9283768204999997E-2</v>
      </c>
      <c r="AO467" s="419">
        <v>4.2609384230035539E-2</v>
      </c>
      <c r="AP467" s="422"/>
      <c r="AQ467" s="423"/>
      <c r="AR467" s="423"/>
      <c r="AS467" s="417">
        <v>0</v>
      </c>
      <c r="AT467" s="418">
        <v>0</v>
      </c>
      <c r="AU467" s="424"/>
    </row>
    <row r="468" spans="1:47" x14ac:dyDescent="0.2">
      <c r="A468" s="231">
        <v>1986</v>
      </c>
      <c r="B468" s="232">
        <v>24</v>
      </c>
      <c r="C468" s="417">
        <v>24.250945420000001</v>
      </c>
      <c r="D468" s="418">
        <v>48.051135598999998</v>
      </c>
      <c r="E468" s="419">
        <v>44.239466944394337</v>
      </c>
      <c r="F468" s="417">
        <v>5.0330393300000003</v>
      </c>
      <c r="G468" s="418">
        <v>6.8975925414999999</v>
      </c>
      <c r="H468" s="419">
        <v>3.2385199244329503</v>
      </c>
      <c r="I468" s="417">
        <v>2.8427209800000002</v>
      </c>
      <c r="J468" s="418">
        <v>3.0198573125000001</v>
      </c>
      <c r="K468" s="419">
        <v>6.9537870947012284</v>
      </c>
      <c r="L468" s="420"/>
      <c r="M468" s="421"/>
      <c r="N468" s="419">
        <v>1.0202939578146521E-2</v>
      </c>
      <c r="O468" s="417">
        <v>1.2288179999999999E-2</v>
      </c>
      <c r="P468" s="418">
        <v>4.6240997999999998E-2</v>
      </c>
      <c r="Q468" s="419">
        <v>0.11048398647952437</v>
      </c>
      <c r="R468" s="422"/>
      <c r="S468" s="423"/>
      <c r="T468" s="419">
        <v>568.56537018613562</v>
      </c>
      <c r="U468" s="417">
        <v>4.1330745187436679E-2</v>
      </c>
      <c r="V468" s="418">
        <v>6.775077026342452E-2</v>
      </c>
      <c r="W468" s="419">
        <v>9.9878885535374454E-2</v>
      </c>
      <c r="X468" s="417">
        <v>3.4852183890577509E-2</v>
      </c>
      <c r="Y468" s="418">
        <v>4.6736633147585277E-2</v>
      </c>
      <c r="Z468" s="419">
        <v>0.10226030190820969</v>
      </c>
      <c r="AA468" s="417">
        <v>2.4385928300000002E-2</v>
      </c>
      <c r="AB468" s="418">
        <v>5.1809772274999999E-2</v>
      </c>
      <c r="AC468" s="419">
        <v>3.870085757801707E-2</v>
      </c>
      <c r="AD468" s="417">
        <v>1.1747074E-3</v>
      </c>
      <c r="AE468" s="418">
        <v>3.3603686950000001E-3</v>
      </c>
      <c r="AF468" s="419">
        <v>2.0222966761144624E-3</v>
      </c>
      <c r="AG468" s="417">
        <v>0.14476761909999999</v>
      </c>
      <c r="AH468" s="418">
        <v>0.19721108274499999</v>
      </c>
      <c r="AI468" s="419">
        <v>0.11105978344747665</v>
      </c>
      <c r="AJ468" s="417">
        <v>1.82841324E-2</v>
      </c>
      <c r="AK468" s="418">
        <v>2.7245372784999999E-2</v>
      </c>
      <c r="AL468" s="419">
        <v>1.8126331394371375E-2</v>
      </c>
      <c r="AM468" s="417">
        <v>2.1800057300000002E-2</v>
      </c>
      <c r="AN468" s="418">
        <v>6.2381085934999997E-2</v>
      </c>
      <c r="AO468" s="419">
        <v>4.2856082913888718E-2</v>
      </c>
      <c r="AP468" s="422"/>
      <c r="AQ468" s="423"/>
      <c r="AR468" s="423"/>
      <c r="AS468" s="417">
        <v>0</v>
      </c>
      <c r="AT468" s="418">
        <v>0</v>
      </c>
      <c r="AU468" s="424"/>
    </row>
    <row r="469" spans="1:47" x14ac:dyDescent="0.2">
      <c r="A469" s="231">
        <v>1986</v>
      </c>
      <c r="B469" s="232">
        <v>25</v>
      </c>
      <c r="C469" s="417">
        <v>26.192840360000002</v>
      </c>
      <c r="D469" s="418">
        <v>51.060782122500001</v>
      </c>
      <c r="E469" s="419">
        <v>44.135565845560009</v>
      </c>
      <c r="F469" s="417">
        <v>5.27063259</v>
      </c>
      <c r="G469" s="418">
        <v>7.3064575859999996</v>
      </c>
      <c r="H469" s="419">
        <v>3.2632992914213532</v>
      </c>
      <c r="I469" s="417">
        <v>2.9693949000000002</v>
      </c>
      <c r="J469" s="418">
        <v>3.2756146314999999</v>
      </c>
      <c r="K469" s="419">
        <v>7.0140315520264211</v>
      </c>
      <c r="L469" s="420"/>
      <c r="M469" s="421"/>
      <c r="N469" s="419">
        <v>1.0244824988733886E-2</v>
      </c>
      <c r="O469" s="417">
        <v>1.2288179999999999E-2</v>
      </c>
      <c r="P469" s="418">
        <v>4.6240997999999998E-2</v>
      </c>
      <c r="Q469" s="419">
        <v>0.11078730112127996</v>
      </c>
      <c r="R469" s="422"/>
      <c r="S469" s="423"/>
      <c r="T469" s="419">
        <v>569.43397817370692</v>
      </c>
      <c r="U469" s="417">
        <v>4.1330745187436679E-2</v>
      </c>
      <c r="V469" s="418">
        <v>6.775077026342452E-2</v>
      </c>
      <c r="W469" s="419">
        <v>0.10038738749745661</v>
      </c>
      <c r="X469" s="417">
        <v>3.4852183890577509E-2</v>
      </c>
      <c r="Y469" s="418">
        <v>4.6736633147585277E-2</v>
      </c>
      <c r="Z469" s="419">
        <v>0.10291506877380979</v>
      </c>
      <c r="AA469" s="417">
        <v>2.5675318700000001E-2</v>
      </c>
      <c r="AB469" s="418">
        <v>5.5205367764999999E-2</v>
      </c>
      <c r="AC469" s="419">
        <v>4.0974989932158958E-2</v>
      </c>
      <c r="AD469" s="417">
        <v>1.2360931E-3</v>
      </c>
      <c r="AE469" s="418">
        <v>3.5722723649999999E-3</v>
      </c>
      <c r="AF469" s="419">
        <v>2.0377710246360183E-3</v>
      </c>
      <c r="AG469" s="417">
        <v>0.15171998749999999</v>
      </c>
      <c r="AH469" s="418">
        <v>0.209732408535</v>
      </c>
      <c r="AI469" s="419">
        <v>0.10987962010523185</v>
      </c>
      <c r="AJ469" s="417">
        <v>1.93742272E-2</v>
      </c>
      <c r="AK469" s="418">
        <v>2.9141212390000001E-2</v>
      </c>
      <c r="AL469" s="419">
        <v>1.8012958169001572E-2</v>
      </c>
      <c r="AM469" s="417">
        <v>2.2801146599999999E-2</v>
      </c>
      <c r="AN469" s="418">
        <v>6.6253741845000005E-2</v>
      </c>
      <c r="AO469" s="419">
        <v>4.3246409340324983E-2</v>
      </c>
      <c r="AP469" s="422"/>
      <c r="AQ469" s="423"/>
      <c r="AR469" s="423"/>
      <c r="AS469" s="417">
        <v>0</v>
      </c>
      <c r="AT469" s="418">
        <v>0</v>
      </c>
      <c r="AU469" s="424"/>
    </row>
    <row r="470" spans="1:47" x14ac:dyDescent="0.2">
      <c r="A470" s="231">
        <v>1986</v>
      </c>
      <c r="B470" s="232">
        <v>26</v>
      </c>
      <c r="C470" s="417">
        <v>26.192840360000002</v>
      </c>
      <c r="D470" s="418">
        <v>51.060782122500001</v>
      </c>
      <c r="E470" s="419">
        <v>44.47232433013793</v>
      </c>
      <c r="F470" s="417">
        <v>5.27063259</v>
      </c>
      <c r="G470" s="418">
        <v>7.3064575859999996</v>
      </c>
      <c r="H470" s="419">
        <v>3.2866897968790827</v>
      </c>
      <c r="I470" s="417">
        <v>2.9693949000000002</v>
      </c>
      <c r="J470" s="418">
        <v>3.2756146314999999</v>
      </c>
      <c r="K470" s="419">
        <v>7.043122816134801</v>
      </c>
      <c r="L470" s="420"/>
      <c r="M470" s="421"/>
      <c r="N470" s="419">
        <v>1.025851799212563E-2</v>
      </c>
      <c r="O470" s="417">
        <v>1.2288179999999999E-2</v>
      </c>
      <c r="P470" s="418">
        <v>4.6240997999999998E-2</v>
      </c>
      <c r="Q470" s="419">
        <v>0.11131715660111495</v>
      </c>
      <c r="R470" s="422"/>
      <c r="S470" s="423"/>
      <c r="T470" s="419">
        <v>569.95751365072283</v>
      </c>
      <c r="U470" s="417">
        <v>4.1330745187436679E-2</v>
      </c>
      <c r="V470" s="418">
        <v>6.775077026342452E-2</v>
      </c>
      <c r="W470" s="419">
        <v>0.10145555857126122</v>
      </c>
      <c r="X470" s="417">
        <v>3.4852183890577509E-2</v>
      </c>
      <c r="Y470" s="418">
        <v>4.6736633147585277E-2</v>
      </c>
      <c r="Z470" s="419">
        <v>0.10405928752263655</v>
      </c>
      <c r="AA470" s="417">
        <v>2.5675318700000001E-2</v>
      </c>
      <c r="AB470" s="418">
        <v>5.5205367764999999E-2</v>
      </c>
      <c r="AC470" s="419">
        <v>4.1486681761462425E-2</v>
      </c>
      <c r="AD470" s="417">
        <v>1.2360931E-3</v>
      </c>
      <c r="AE470" s="418">
        <v>3.5722723649999999E-3</v>
      </c>
      <c r="AF470" s="419">
        <v>2.052355182308794E-3</v>
      </c>
      <c r="AG470" s="417">
        <v>0.15171998749999999</v>
      </c>
      <c r="AH470" s="418">
        <v>0.209732408535</v>
      </c>
      <c r="AI470" s="419">
        <v>0.11022473996107861</v>
      </c>
      <c r="AJ470" s="417">
        <v>1.93742272E-2</v>
      </c>
      <c r="AK470" s="418">
        <v>2.9141212390000001E-2</v>
      </c>
      <c r="AL470" s="419">
        <v>1.8061423355526924E-2</v>
      </c>
      <c r="AM470" s="417">
        <v>2.2801146599999999E-2</v>
      </c>
      <c r="AN470" s="418">
        <v>6.6253741845000005E-2</v>
      </c>
      <c r="AO470" s="419">
        <v>4.3556039175893978E-2</v>
      </c>
      <c r="AP470" s="422"/>
      <c r="AQ470" s="423"/>
      <c r="AR470" s="423"/>
      <c r="AS470" s="417">
        <v>0</v>
      </c>
      <c r="AT470" s="418">
        <v>0</v>
      </c>
      <c r="AU470" s="424"/>
    </row>
    <row r="471" spans="1:47" x14ac:dyDescent="0.2">
      <c r="A471" s="231">
        <v>1986</v>
      </c>
      <c r="B471" s="232">
        <v>27</v>
      </c>
      <c r="C471" s="417">
        <v>26.192840360000002</v>
      </c>
      <c r="D471" s="418">
        <v>51.060782122500001</v>
      </c>
      <c r="E471" s="419">
        <v>44.707079045784859</v>
      </c>
      <c r="F471" s="417">
        <v>5.27063259</v>
      </c>
      <c r="G471" s="418">
        <v>7.3064575859999996</v>
      </c>
      <c r="H471" s="419">
        <v>3.3014504697174973</v>
      </c>
      <c r="I471" s="417">
        <v>2.9693949000000002</v>
      </c>
      <c r="J471" s="418">
        <v>3.2756146314999999</v>
      </c>
      <c r="K471" s="419">
        <v>7.0599369282491136</v>
      </c>
      <c r="L471" s="420"/>
      <c r="M471" s="421"/>
      <c r="N471" s="419">
        <v>1.0266013223751246E-2</v>
      </c>
      <c r="O471" s="417">
        <v>1.2288179999999999E-2</v>
      </c>
      <c r="P471" s="418">
        <v>4.6240997999999998E-2</v>
      </c>
      <c r="Q471" s="419">
        <v>0.11164996418338861</v>
      </c>
      <c r="R471" s="422"/>
      <c r="S471" s="423"/>
      <c r="T471" s="419">
        <v>570.05463446198235</v>
      </c>
      <c r="U471" s="417">
        <v>4.1330745187436679E-2</v>
      </c>
      <c r="V471" s="418">
        <v>6.775077026342452E-2</v>
      </c>
      <c r="W471" s="419">
        <v>0.10209542221388662</v>
      </c>
      <c r="X471" s="417">
        <v>3.4852183890577509E-2</v>
      </c>
      <c r="Y471" s="418">
        <v>4.6736633147585277E-2</v>
      </c>
      <c r="Z471" s="419">
        <v>0.10477802489110839</v>
      </c>
      <c r="AA471" s="417">
        <v>2.5675318700000001E-2</v>
      </c>
      <c r="AB471" s="418">
        <v>5.5205367764999999E-2</v>
      </c>
      <c r="AC471" s="419">
        <v>4.17549911683033E-2</v>
      </c>
      <c r="AD471" s="417">
        <v>1.2360931E-3</v>
      </c>
      <c r="AE471" s="418">
        <v>3.5722723649999999E-3</v>
      </c>
      <c r="AF471" s="419">
        <v>2.0615648898767202E-3</v>
      </c>
      <c r="AG471" s="417">
        <v>0.15171998749999999</v>
      </c>
      <c r="AH471" s="418">
        <v>0.209732408535</v>
      </c>
      <c r="AI471" s="419">
        <v>0.11070165100941676</v>
      </c>
      <c r="AJ471" s="417">
        <v>1.93742272E-2</v>
      </c>
      <c r="AK471" s="418">
        <v>2.9141212390000001E-2</v>
      </c>
      <c r="AL471" s="419">
        <v>1.8138387648501269E-2</v>
      </c>
      <c r="AM471" s="417">
        <v>2.2801146599999999E-2</v>
      </c>
      <c r="AN471" s="418">
        <v>6.6253741845000005E-2</v>
      </c>
      <c r="AO471" s="419">
        <v>4.3762871253177175E-2</v>
      </c>
      <c r="AP471" s="422"/>
      <c r="AQ471" s="423"/>
      <c r="AR471" s="423"/>
      <c r="AS471" s="417">
        <v>0</v>
      </c>
      <c r="AT471" s="418">
        <v>0</v>
      </c>
      <c r="AU471" s="424"/>
    </row>
    <row r="472" spans="1:47" x14ac:dyDescent="0.2">
      <c r="A472" s="231">
        <v>1986</v>
      </c>
      <c r="B472" s="232">
        <v>28</v>
      </c>
      <c r="C472" s="417">
        <v>26.192840360000002</v>
      </c>
      <c r="D472" s="418">
        <v>51.060782122500001</v>
      </c>
      <c r="E472" s="419">
        <v>44.892662375893742</v>
      </c>
      <c r="F472" s="417">
        <v>5.27063259</v>
      </c>
      <c r="G472" s="418">
        <v>7.3064575859999996</v>
      </c>
      <c r="H472" s="419">
        <v>3.3136092358055866</v>
      </c>
      <c r="I472" s="417">
        <v>2.9693949000000002</v>
      </c>
      <c r="J472" s="418">
        <v>3.2756146314999999</v>
      </c>
      <c r="K472" s="419">
        <v>7.0743832187445603</v>
      </c>
      <c r="L472" s="420"/>
      <c r="M472" s="421"/>
      <c r="N472" s="419">
        <v>1.0272640505024612E-2</v>
      </c>
      <c r="O472" s="417">
        <v>1.2288179999999999E-2</v>
      </c>
      <c r="P472" s="418">
        <v>4.6240997999999998E-2</v>
      </c>
      <c r="Q472" s="419">
        <v>0.11192484635535892</v>
      </c>
      <c r="R472" s="422"/>
      <c r="S472" s="423"/>
      <c r="T472" s="419">
        <v>570.13221581252503</v>
      </c>
      <c r="U472" s="417">
        <v>4.1330745187436679E-2</v>
      </c>
      <c r="V472" s="418">
        <v>6.775077026342452E-2</v>
      </c>
      <c r="W472" s="419">
        <v>0.1026358517784953</v>
      </c>
      <c r="X472" s="417">
        <v>3.4852183890577509E-2</v>
      </c>
      <c r="Y472" s="418">
        <v>4.6736633147585277E-2</v>
      </c>
      <c r="Z472" s="419">
        <v>0.10537175665946094</v>
      </c>
      <c r="AA472" s="417">
        <v>2.5675318700000001E-2</v>
      </c>
      <c r="AB472" s="418">
        <v>5.5205367764999999E-2</v>
      </c>
      <c r="AC472" s="419">
        <v>4.2026651578683072E-2</v>
      </c>
      <c r="AD472" s="417">
        <v>1.2360931E-3</v>
      </c>
      <c r="AE472" s="418">
        <v>3.5722723649999999E-3</v>
      </c>
      <c r="AF472" s="419">
        <v>2.0691511128335636E-3</v>
      </c>
      <c r="AG472" s="417">
        <v>0.15171998749999999</v>
      </c>
      <c r="AH472" s="418">
        <v>0.209732408535</v>
      </c>
      <c r="AI472" s="419">
        <v>0.11108656140071541</v>
      </c>
      <c r="AJ472" s="417">
        <v>1.93742272E-2</v>
      </c>
      <c r="AK472" s="418">
        <v>2.9141212390000001E-2</v>
      </c>
      <c r="AL472" s="419">
        <v>1.8199783478395518E-2</v>
      </c>
      <c r="AM472" s="417">
        <v>2.2801146599999999E-2</v>
      </c>
      <c r="AN472" s="418">
        <v>6.6253741845000005E-2</v>
      </c>
      <c r="AO472" s="419">
        <v>4.3940777273192524E-2</v>
      </c>
      <c r="AP472" s="422"/>
      <c r="AQ472" s="423"/>
      <c r="AR472" s="423"/>
      <c r="AS472" s="417">
        <v>0</v>
      </c>
      <c r="AT472" s="418">
        <v>0</v>
      </c>
      <c r="AU472" s="424"/>
    </row>
    <row r="473" spans="1:47" x14ac:dyDescent="0.2">
      <c r="A473" s="231">
        <v>1986</v>
      </c>
      <c r="B473" s="232">
        <v>29</v>
      </c>
      <c r="C473" s="417">
        <v>26.192840360000002</v>
      </c>
      <c r="D473" s="418">
        <v>51.060782122500001</v>
      </c>
      <c r="E473" s="419">
        <v>45.048426629736348</v>
      </c>
      <c r="F473" s="417">
        <v>5.27063259</v>
      </c>
      <c r="G473" s="418">
        <v>7.3064575859999996</v>
      </c>
      <c r="H473" s="419">
        <v>3.3246726212101327</v>
      </c>
      <c r="I473" s="417">
        <v>2.9693949000000002</v>
      </c>
      <c r="J473" s="418">
        <v>3.2756146314999999</v>
      </c>
      <c r="K473" s="419">
        <v>7.088502013671012</v>
      </c>
      <c r="L473" s="420"/>
      <c r="M473" s="421"/>
      <c r="N473" s="419">
        <v>1.0279341544327763E-2</v>
      </c>
      <c r="O473" s="417">
        <v>1.2288179999999999E-2</v>
      </c>
      <c r="P473" s="418">
        <v>4.6240997999999998E-2</v>
      </c>
      <c r="Q473" s="419">
        <v>0.11217655920796445</v>
      </c>
      <c r="R473" s="422"/>
      <c r="S473" s="423"/>
      <c r="T473" s="419">
        <v>570.10871189712611</v>
      </c>
      <c r="U473" s="417">
        <v>4.1330745187436679E-2</v>
      </c>
      <c r="V473" s="418">
        <v>6.775077026342452E-2</v>
      </c>
      <c r="W473" s="419">
        <v>0.10314940337079503</v>
      </c>
      <c r="X473" s="417">
        <v>3.4852183890577509E-2</v>
      </c>
      <c r="Y473" s="418">
        <v>4.6736633147585277E-2</v>
      </c>
      <c r="Z473" s="419">
        <v>0.10591545141129403</v>
      </c>
      <c r="AA473" s="417">
        <v>2.5675318700000001E-2</v>
      </c>
      <c r="AB473" s="418">
        <v>5.5205367764999999E-2</v>
      </c>
      <c r="AC473" s="419">
        <v>4.2356326069816957E-2</v>
      </c>
      <c r="AD473" s="417">
        <v>1.2360931E-3</v>
      </c>
      <c r="AE473" s="418">
        <v>3.5722723649999999E-3</v>
      </c>
      <c r="AF473" s="419">
        <v>2.0760426723002027E-3</v>
      </c>
      <c r="AG473" s="417">
        <v>0.15171998749999999</v>
      </c>
      <c r="AH473" s="418">
        <v>0.209732408535</v>
      </c>
      <c r="AI473" s="419">
        <v>0.11142267028306133</v>
      </c>
      <c r="AJ473" s="417">
        <v>1.93742272E-2</v>
      </c>
      <c r="AK473" s="418">
        <v>2.9141212390000001E-2</v>
      </c>
      <c r="AL473" s="419">
        <v>1.8252339179066848E-2</v>
      </c>
      <c r="AM473" s="417">
        <v>2.2801146599999999E-2</v>
      </c>
      <c r="AN473" s="418">
        <v>6.6253741845000005E-2</v>
      </c>
      <c r="AO473" s="419">
        <v>4.411487782738692E-2</v>
      </c>
      <c r="AP473" s="422"/>
      <c r="AQ473" s="423"/>
      <c r="AR473" s="423"/>
      <c r="AS473" s="417">
        <v>0</v>
      </c>
      <c r="AT473" s="418">
        <v>0</v>
      </c>
      <c r="AU473" s="424"/>
    </row>
    <row r="474" spans="1:47" x14ac:dyDescent="0.2">
      <c r="A474" s="231">
        <v>1986</v>
      </c>
      <c r="B474" s="232">
        <v>30</v>
      </c>
      <c r="C474" s="417">
        <v>26.192840360000002</v>
      </c>
      <c r="D474" s="418">
        <v>51.060782122500001</v>
      </c>
      <c r="E474" s="419">
        <v>45.19594803307475</v>
      </c>
      <c r="F474" s="417">
        <v>5.27063259</v>
      </c>
      <c r="G474" s="418">
        <v>7.3064575859999996</v>
      </c>
      <c r="H474" s="419">
        <v>3.3350274434344991</v>
      </c>
      <c r="I474" s="417">
        <v>2.9693949000000002</v>
      </c>
      <c r="J474" s="418">
        <v>3.2756146314999999</v>
      </c>
      <c r="K474" s="419">
        <v>7.1014284749685448</v>
      </c>
      <c r="L474" s="420"/>
      <c r="M474" s="421"/>
      <c r="N474" s="419">
        <v>1.0285446300619647E-2</v>
      </c>
      <c r="O474" s="417">
        <v>1.2288179999999999E-2</v>
      </c>
      <c r="P474" s="418">
        <v>4.6240997999999998E-2</v>
      </c>
      <c r="Q474" s="419">
        <v>0.11241013831676262</v>
      </c>
      <c r="R474" s="422"/>
      <c r="S474" s="423"/>
      <c r="T474" s="419">
        <v>570.07616759697589</v>
      </c>
      <c r="U474" s="417">
        <v>4.1330745187436679E-2</v>
      </c>
      <c r="V474" s="418">
        <v>6.775077026342452E-2</v>
      </c>
      <c r="W474" s="419">
        <v>0.10362356973215907</v>
      </c>
      <c r="X474" s="417">
        <v>3.4852183890577509E-2</v>
      </c>
      <c r="Y474" s="418">
        <v>4.6736633147585277E-2</v>
      </c>
      <c r="Z474" s="419">
        <v>0.10641969145479133</v>
      </c>
      <c r="AA474" s="417">
        <v>2.5675318700000001E-2</v>
      </c>
      <c r="AB474" s="418">
        <v>5.5205367764999999E-2</v>
      </c>
      <c r="AC474" s="419">
        <v>4.2644640423055442E-2</v>
      </c>
      <c r="AD474" s="417">
        <v>1.2360931E-3</v>
      </c>
      <c r="AE474" s="418">
        <v>3.5722723649999999E-3</v>
      </c>
      <c r="AF474" s="419">
        <v>2.082503549009978E-3</v>
      </c>
      <c r="AG474" s="417">
        <v>0.15171998749999999</v>
      </c>
      <c r="AH474" s="418">
        <v>0.209732408535</v>
      </c>
      <c r="AI474" s="419">
        <v>0.11174131666588173</v>
      </c>
      <c r="AJ474" s="417">
        <v>1.93742272E-2</v>
      </c>
      <c r="AK474" s="418">
        <v>2.9141212390000001E-2</v>
      </c>
      <c r="AL474" s="419">
        <v>1.8302468496228963E-2</v>
      </c>
      <c r="AM474" s="417">
        <v>2.2801146599999999E-2</v>
      </c>
      <c r="AN474" s="418">
        <v>6.6253741845000005E-2</v>
      </c>
      <c r="AO474" s="419">
        <v>4.4274957781919221E-2</v>
      </c>
      <c r="AP474" s="422"/>
      <c r="AQ474" s="423"/>
      <c r="AR474" s="423"/>
      <c r="AS474" s="417">
        <v>0</v>
      </c>
      <c r="AT474" s="418">
        <v>0</v>
      </c>
      <c r="AU474" s="424"/>
    </row>
    <row r="475" spans="1:47" x14ac:dyDescent="0.2">
      <c r="A475" s="231">
        <v>1986</v>
      </c>
      <c r="B475" s="232">
        <v>31</v>
      </c>
      <c r="C475" s="417">
        <v>26.192840360000002</v>
      </c>
      <c r="D475" s="418">
        <v>51.060782122500001</v>
      </c>
      <c r="E475" s="419">
        <v>43.745102822787821</v>
      </c>
      <c r="F475" s="417">
        <v>5.27063259</v>
      </c>
      <c r="G475" s="418">
        <v>7.3064575859999996</v>
      </c>
      <c r="H475" s="419">
        <v>3.209236649579791</v>
      </c>
      <c r="I475" s="417">
        <v>2.9693949000000002</v>
      </c>
      <c r="J475" s="418">
        <v>3.2756146314999999</v>
      </c>
      <c r="K475" s="419">
        <v>6.9928070707322529</v>
      </c>
      <c r="L475" s="420"/>
      <c r="M475" s="421"/>
      <c r="N475" s="419">
        <v>3.7066074493837101E-3</v>
      </c>
      <c r="O475" s="417">
        <v>1.2288179999999999E-2</v>
      </c>
      <c r="P475" s="418">
        <v>4.6240997999999998E-2</v>
      </c>
      <c r="Q475" s="419">
        <v>0.11223219345787647</v>
      </c>
      <c r="R475" s="422"/>
      <c r="S475" s="423"/>
      <c r="T475" s="419">
        <v>570.04801585504458</v>
      </c>
      <c r="U475" s="417">
        <v>4.1330745187436679E-2</v>
      </c>
      <c r="V475" s="418">
        <v>6.775077026342452E-2</v>
      </c>
      <c r="W475" s="419">
        <v>0.10193042637454454</v>
      </c>
      <c r="X475" s="417">
        <v>3.4852183890577509E-2</v>
      </c>
      <c r="Y475" s="418">
        <v>4.6736633147585277E-2</v>
      </c>
      <c r="Z475" s="419">
        <v>0.10688113699878544</v>
      </c>
      <c r="AA475" s="417">
        <v>2.5675318700000001E-2</v>
      </c>
      <c r="AB475" s="418">
        <v>5.5205367764999999E-2</v>
      </c>
      <c r="AC475" s="419">
        <v>4.4037136412564654E-2</v>
      </c>
      <c r="AD475" s="417">
        <v>1.2360931E-3</v>
      </c>
      <c r="AE475" s="418">
        <v>3.5722723649999999E-3</v>
      </c>
      <c r="AF475" s="419">
        <v>2.0039502352463563E-3</v>
      </c>
      <c r="AG475" s="417">
        <v>0.15171998749999999</v>
      </c>
      <c r="AH475" s="418">
        <v>0.209732408535</v>
      </c>
      <c r="AI475" s="419">
        <v>0.10445395033631891</v>
      </c>
      <c r="AJ475" s="417">
        <v>1.93742272E-2</v>
      </c>
      <c r="AK475" s="418">
        <v>2.9141212390000001E-2</v>
      </c>
      <c r="AL475" s="419">
        <v>1.7347163314707911E-2</v>
      </c>
      <c r="AM475" s="417">
        <v>2.2801146599999999E-2</v>
      </c>
      <c r="AN475" s="418">
        <v>6.6253741845000005E-2</v>
      </c>
      <c r="AO475" s="419">
        <v>4.3683099322308565E-2</v>
      </c>
      <c r="AP475" s="422"/>
      <c r="AQ475" s="423"/>
      <c r="AR475" s="423"/>
      <c r="AS475" s="417">
        <v>0</v>
      </c>
      <c r="AT475" s="418">
        <v>0</v>
      </c>
      <c r="AU475" s="424"/>
    </row>
    <row r="476" spans="1:47" x14ac:dyDescent="0.2">
      <c r="A476" s="231">
        <v>1986</v>
      </c>
      <c r="B476" s="232">
        <v>32</v>
      </c>
      <c r="C476" s="417">
        <v>23.075892357160001</v>
      </c>
      <c r="D476" s="418">
        <v>44.984549049922499</v>
      </c>
      <c r="E476" s="419">
        <v>43.745102822787821</v>
      </c>
      <c r="F476" s="417">
        <v>4.7119455354599999</v>
      </c>
      <c r="G476" s="418">
        <v>6.5319730818839998</v>
      </c>
      <c r="H476" s="419">
        <v>3.209236649579791</v>
      </c>
      <c r="I476" s="417">
        <v>2.2864340730000001</v>
      </c>
      <c r="J476" s="418">
        <v>2.5222232662550002</v>
      </c>
      <c r="K476" s="419">
        <v>6.9928070707322529</v>
      </c>
      <c r="L476" s="420"/>
      <c r="M476" s="421"/>
      <c r="N476" s="419">
        <v>3.7066074493837101E-3</v>
      </c>
      <c r="O476" s="417">
        <v>1.2288179999999999E-2</v>
      </c>
      <c r="P476" s="418">
        <v>4.6240997999999998E-2</v>
      </c>
      <c r="Q476" s="419">
        <v>0.11223219345787647</v>
      </c>
      <c r="R476" s="425"/>
      <c r="S476" s="426"/>
      <c r="T476" s="419">
        <v>570.04801585504458</v>
      </c>
      <c r="U476" s="417">
        <v>3.0667412929078017E-2</v>
      </c>
      <c r="V476" s="418">
        <v>5.0271071535460995E-2</v>
      </c>
      <c r="W476" s="419">
        <v>0.10193042637454454</v>
      </c>
      <c r="X476" s="417">
        <v>3.1157852398176294E-2</v>
      </c>
      <c r="Y476" s="418">
        <v>4.178255003394124E-2</v>
      </c>
      <c r="Z476" s="419">
        <v>0.10688113699878544</v>
      </c>
      <c r="AA476" s="417">
        <v>2.2953734917800003E-2</v>
      </c>
      <c r="AB476" s="418">
        <v>4.9353598781910001E-2</v>
      </c>
      <c r="AC476" s="419">
        <v>4.4037136412564654E-2</v>
      </c>
      <c r="AD476" s="417">
        <v>1.1050672314E-3</v>
      </c>
      <c r="AE476" s="418">
        <v>3.1936114943099999E-3</v>
      </c>
      <c r="AF476" s="419">
        <v>2.0039502352463563E-3</v>
      </c>
      <c r="AG476" s="417">
        <v>0.135637668825</v>
      </c>
      <c r="AH476" s="418">
        <v>0.18750077323028999</v>
      </c>
      <c r="AI476" s="419">
        <v>0.10445395033631891</v>
      </c>
      <c r="AJ476" s="417">
        <v>1.7320559116799999E-2</v>
      </c>
      <c r="AK476" s="418">
        <v>2.6052243876660001E-2</v>
      </c>
      <c r="AL476" s="419">
        <v>1.7347163314707911E-2</v>
      </c>
      <c r="AM476" s="417">
        <v>2.03842250604E-2</v>
      </c>
      <c r="AN476" s="418">
        <v>5.9230845209430005E-2</v>
      </c>
      <c r="AO476" s="419">
        <v>4.3683099322308565E-2</v>
      </c>
      <c r="AP476" s="425"/>
      <c r="AQ476" s="426"/>
      <c r="AR476" s="426"/>
      <c r="AS476" s="417">
        <v>0</v>
      </c>
      <c r="AT476" s="418">
        <v>0</v>
      </c>
      <c r="AU476" s="427"/>
    </row>
    <row r="477" spans="1:47" x14ac:dyDescent="0.2">
      <c r="A477" s="231">
        <v>1986</v>
      </c>
      <c r="B477" s="232">
        <v>33</v>
      </c>
      <c r="C477" s="417">
        <v>23.075892357160001</v>
      </c>
      <c r="D477" s="418">
        <v>44.984549049922499</v>
      </c>
      <c r="E477" s="419">
        <v>43.745102822787821</v>
      </c>
      <c r="F477" s="417">
        <v>4.7119455354599999</v>
      </c>
      <c r="G477" s="418">
        <v>6.5319730818839998</v>
      </c>
      <c r="H477" s="419">
        <v>3.209236649579791</v>
      </c>
      <c r="I477" s="417">
        <v>2.2864340730000001</v>
      </c>
      <c r="J477" s="418">
        <v>2.5222232662550002</v>
      </c>
      <c r="K477" s="419">
        <v>6.9928070707322529</v>
      </c>
      <c r="L477" s="420"/>
      <c r="M477" s="421"/>
      <c r="N477" s="419">
        <v>3.7066074493837101E-3</v>
      </c>
      <c r="O477" s="417">
        <v>1.2288179999999999E-2</v>
      </c>
      <c r="P477" s="418">
        <v>4.6240997999999998E-2</v>
      </c>
      <c r="Q477" s="419">
        <v>0.11223219345787647</v>
      </c>
      <c r="R477" s="425"/>
      <c r="S477" s="426"/>
      <c r="T477" s="419">
        <v>570.04801585504458</v>
      </c>
      <c r="U477" s="417">
        <v>3.0667412929078017E-2</v>
      </c>
      <c r="V477" s="418">
        <v>5.0271071535460995E-2</v>
      </c>
      <c r="W477" s="419">
        <v>0.10193042637454454</v>
      </c>
      <c r="X477" s="417">
        <v>3.1157852398176294E-2</v>
      </c>
      <c r="Y477" s="418">
        <v>4.178255003394124E-2</v>
      </c>
      <c r="Z477" s="419">
        <v>0.10688113699878544</v>
      </c>
      <c r="AA477" s="417">
        <v>2.2953734917800003E-2</v>
      </c>
      <c r="AB477" s="418">
        <v>4.9353598781910001E-2</v>
      </c>
      <c r="AC477" s="419">
        <v>4.4037136412564654E-2</v>
      </c>
      <c r="AD477" s="417">
        <v>1.1050672314E-3</v>
      </c>
      <c r="AE477" s="418">
        <v>3.1936114943099999E-3</v>
      </c>
      <c r="AF477" s="419">
        <v>2.0039502352463563E-3</v>
      </c>
      <c r="AG477" s="417">
        <v>0.135637668825</v>
      </c>
      <c r="AH477" s="418">
        <v>0.18750077323028999</v>
      </c>
      <c r="AI477" s="419">
        <v>0.10445395033631891</v>
      </c>
      <c r="AJ477" s="417">
        <v>1.7320559116799999E-2</v>
      </c>
      <c r="AK477" s="418">
        <v>2.6052243876660001E-2</v>
      </c>
      <c r="AL477" s="419">
        <v>1.7347163314707911E-2</v>
      </c>
      <c r="AM477" s="417">
        <v>2.03842250604E-2</v>
      </c>
      <c r="AN477" s="418">
        <v>5.9230845209430005E-2</v>
      </c>
      <c r="AO477" s="419">
        <v>4.3683099322308565E-2</v>
      </c>
      <c r="AP477" s="425"/>
      <c r="AQ477" s="426"/>
      <c r="AR477" s="426"/>
      <c r="AS477" s="417">
        <v>0</v>
      </c>
      <c r="AT477" s="418">
        <v>0</v>
      </c>
      <c r="AU477" s="427"/>
    </row>
    <row r="478" spans="1:47" x14ac:dyDescent="0.2">
      <c r="A478" s="231">
        <v>1986</v>
      </c>
      <c r="B478" s="232">
        <v>34</v>
      </c>
      <c r="C478" s="417">
        <v>23.075892357160001</v>
      </c>
      <c r="D478" s="418">
        <v>44.984549049922499</v>
      </c>
      <c r="E478" s="419">
        <v>43.745102822787821</v>
      </c>
      <c r="F478" s="417">
        <v>4.7119455354599999</v>
      </c>
      <c r="G478" s="418">
        <v>6.5319730818839998</v>
      </c>
      <c r="H478" s="419">
        <v>3.209236649579791</v>
      </c>
      <c r="I478" s="417">
        <v>2.2864340730000001</v>
      </c>
      <c r="J478" s="418">
        <v>2.5222232662550002</v>
      </c>
      <c r="K478" s="419">
        <v>6.9928070707322529</v>
      </c>
      <c r="L478" s="420"/>
      <c r="M478" s="421"/>
      <c r="N478" s="419">
        <v>3.7066074493837101E-3</v>
      </c>
      <c r="O478" s="417">
        <v>1.2288179999999999E-2</v>
      </c>
      <c r="P478" s="418">
        <v>4.6240997999999998E-2</v>
      </c>
      <c r="Q478" s="419">
        <v>0.11223219345787647</v>
      </c>
      <c r="R478" s="425"/>
      <c r="S478" s="426"/>
      <c r="T478" s="419">
        <v>570.04801585504458</v>
      </c>
      <c r="U478" s="417">
        <v>3.0667412929078017E-2</v>
      </c>
      <c r="V478" s="418">
        <v>5.0271071535460995E-2</v>
      </c>
      <c r="W478" s="419">
        <v>0.10193042637454454</v>
      </c>
      <c r="X478" s="417">
        <v>3.1157852398176294E-2</v>
      </c>
      <c r="Y478" s="418">
        <v>4.178255003394124E-2</v>
      </c>
      <c r="Z478" s="419">
        <v>0.10688113699878544</v>
      </c>
      <c r="AA478" s="417">
        <v>2.2953734917800003E-2</v>
      </c>
      <c r="AB478" s="418">
        <v>4.9353598781910001E-2</v>
      </c>
      <c r="AC478" s="419">
        <v>4.4037136412564654E-2</v>
      </c>
      <c r="AD478" s="417">
        <v>1.1050672314E-3</v>
      </c>
      <c r="AE478" s="418">
        <v>3.1936114943099999E-3</v>
      </c>
      <c r="AF478" s="419">
        <v>2.0039502352463563E-3</v>
      </c>
      <c r="AG478" s="417">
        <v>0.135637668825</v>
      </c>
      <c r="AH478" s="418">
        <v>0.18750077323028999</v>
      </c>
      <c r="AI478" s="419">
        <v>0.10445395033631891</v>
      </c>
      <c r="AJ478" s="417">
        <v>1.7320559116799999E-2</v>
      </c>
      <c r="AK478" s="418">
        <v>2.6052243876660001E-2</v>
      </c>
      <c r="AL478" s="419">
        <v>1.7347163314707911E-2</v>
      </c>
      <c r="AM478" s="417">
        <v>2.03842250604E-2</v>
      </c>
      <c r="AN478" s="418">
        <v>5.9230845209430005E-2</v>
      </c>
      <c r="AO478" s="419">
        <v>4.3683099322308565E-2</v>
      </c>
      <c r="AP478" s="425"/>
      <c r="AQ478" s="426"/>
      <c r="AR478" s="426"/>
      <c r="AS478" s="417">
        <v>0</v>
      </c>
      <c r="AT478" s="418">
        <v>0</v>
      </c>
      <c r="AU478" s="427"/>
    </row>
    <row r="479" spans="1:47" x14ac:dyDescent="0.2">
      <c r="A479" s="231">
        <v>1986</v>
      </c>
      <c r="B479" s="232">
        <v>35</v>
      </c>
      <c r="C479" s="417">
        <v>23.075892357160001</v>
      </c>
      <c r="D479" s="418">
        <v>44.984549049922499</v>
      </c>
      <c r="E479" s="419">
        <v>43.745102822787821</v>
      </c>
      <c r="F479" s="417">
        <v>4.7119455354599999</v>
      </c>
      <c r="G479" s="418">
        <v>6.5319730818839998</v>
      </c>
      <c r="H479" s="419">
        <v>3.209236649579791</v>
      </c>
      <c r="I479" s="417">
        <v>2.2864340730000001</v>
      </c>
      <c r="J479" s="418">
        <v>2.5222232662550002</v>
      </c>
      <c r="K479" s="419">
        <v>6.9928070707322529</v>
      </c>
      <c r="L479" s="420"/>
      <c r="M479" s="421"/>
      <c r="N479" s="419">
        <v>3.7066074493837101E-3</v>
      </c>
      <c r="O479" s="417">
        <v>1.2288179999999999E-2</v>
      </c>
      <c r="P479" s="418">
        <v>4.6240997999999998E-2</v>
      </c>
      <c r="Q479" s="419">
        <v>0.11223219345787647</v>
      </c>
      <c r="R479" s="425"/>
      <c r="S479" s="426"/>
      <c r="T479" s="419">
        <v>570.04801585504458</v>
      </c>
      <c r="U479" s="417">
        <v>3.0667412929078017E-2</v>
      </c>
      <c r="V479" s="418">
        <v>5.0271071535460995E-2</v>
      </c>
      <c r="W479" s="419">
        <v>0.10193042637454454</v>
      </c>
      <c r="X479" s="417">
        <v>3.1157852398176294E-2</v>
      </c>
      <c r="Y479" s="418">
        <v>4.178255003394124E-2</v>
      </c>
      <c r="Z479" s="419">
        <v>0.10688113699878544</v>
      </c>
      <c r="AA479" s="417">
        <v>2.2953734917800003E-2</v>
      </c>
      <c r="AB479" s="418">
        <v>4.9353598781910001E-2</v>
      </c>
      <c r="AC479" s="419">
        <v>4.4037136412564654E-2</v>
      </c>
      <c r="AD479" s="417">
        <v>1.1050672314E-3</v>
      </c>
      <c r="AE479" s="418">
        <v>3.1936114943099999E-3</v>
      </c>
      <c r="AF479" s="419">
        <v>2.0039502352463563E-3</v>
      </c>
      <c r="AG479" s="417">
        <v>0.135637668825</v>
      </c>
      <c r="AH479" s="418">
        <v>0.18750077323028999</v>
      </c>
      <c r="AI479" s="419">
        <v>0.10445395033631891</v>
      </c>
      <c r="AJ479" s="417">
        <v>1.7320559116799999E-2</v>
      </c>
      <c r="AK479" s="418">
        <v>2.6052243876660001E-2</v>
      </c>
      <c r="AL479" s="419">
        <v>1.7347163314707911E-2</v>
      </c>
      <c r="AM479" s="417">
        <v>2.03842250604E-2</v>
      </c>
      <c r="AN479" s="418">
        <v>5.9230845209430005E-2</v>
      </c>
      <c r="AO479" s="419">
        <v>4.3683099322308565E-2</v>
      </c>
      <c r="AP479" s="425"/>
      <c r="AQ479" s="426"/>
      <c r="AR479" s="426"/>
      <c r="AS479" s="417">
        <v>0</v>
      </c>
      <c r="AT479" s="418">
        <v>0</v>
      </c>
      <c r="AU479" s="427"/>
    </row>
    <row r="480" spans="1:47" x14ac:dyDescent="0.2">
      <c r="A480" s="231">
        <v>1986</v>
      </c>
      <c r="B480" s="232">
        <v>36</v>
      </c>
      <c r="C480" s="417">
        <v>23.075892357160001</v>
      </c>
      <c r="D480" s="418">
        <v>44.984549049922499</v>
      </c>
      <c r="E480" s="419">
        <v>43.745102822787821</v>
      </c>
      <c r="F480" s="417">
        <v>4.7119455354599999</v>
      </c>
      <c r="G480" s="418">
        <v>6.5319730818839998</v>
      </c>
      <c r="H480" s="419">
        <v>3.209236649579791</v>
      </c>
      <c r="I480" s="417">
        <v>2.2864340730000001</v>
      </c>
      <c r="J480" s="418">
        <v>2.5222232662550002</v>
      </c>
      <c r="K480" s="419">
        <v>6.9928070707322529</v>
      </c>
      <c r="L480" s="420"/>
      <c r="M480" s="421"/>
      <c r="N480" s="419">
        <v>3.7066074493837101E-3</v>
      </c>
      <c r="O480" s="417">
        <v>1.2288179999999999E-2</v>
      </c>
      <c r="P480" s="418">
        <v>4.6240997999999998E-2</v>
      </c>
      <c r="Q480" s="419">
        <v>0.11223219345787647</v>
      </c>
      <c r="R480" s="425"/>
      <c r="S480" s="426"/>
      <c r="T480" s="419">
        <v>570.04801585504458</v>
      </c>
      <c r="U480" s="417">
        <v>3.0667412929078017E-2</v>
      </c>
      <c r="V480" s="418">
        <v>5.0271071535460995E-2</v>
      </c>
      <c r="W480" s="419">
        <v>0.10193042637454454</v>
      </c>
      <c r="X480" s="417">
        <v>3.1157852398176294E-2</v>
      </c>
      <c r="Y480" s="418">
        <v>4.178255003394124E-2</v>
      </c>
      <c r="Z480" s="419">
        <v>0.10688113699878544</v>
      </c>
      <c r="AA480" s="417">
        <v>2.2953734917800003E-2</v>
      </c>
      <c r="AB480" s="418">
        <v>4.9353598781910001E-2</v>
      </c>
      <c r="AC480" s="419">
        <v>4.4037136412564654E-2</v>
      </c>
      <c r="AD480" s="417">
        <v>1.1050672314E-3</v>
      </c>
      <c r="AE480" s="418">
        <v>3.1936114943099999E-3</v>
      </c>
      <c r="AF480" s="419">
        <v>2.0039502352463563E-3</v>
      </c>
      <c r="AG480" s="417">
        <v>0.135637668825</v>
      </c>
      <c r="AH480" s="418">
        <v>0.18750077323028999</v>
      </c>
      <c r="AI480" s="419">
        <v>0.10445395033631891</v>
      </c>
      <c r="AJ480" s="417">
        <v>1.7320559116799999E-2</v>
      </c>
      <c r="AK480" s="418">
        <v>2.6052243876660001E-2</v>
      </c>
      <c r="AL480" s="419">
        <v>1.7347163314707911E-2</v>
      </c>
      <c r="AM480" s="417">
        <v>2.03842250604E-2</v>
      </c>
      <c r="AN480" s="418">
        <v>5.9230845209430005E-2</v>
      </c>
      <c r="AO480" s="419">
        <v>4.3683099322308565E-2</v>
      </c>
      <c r="AP480" s="425"/>
      <c r="AQ480" s="426"/>
      <c r="AR480" s="426"/>
      <c r="AS480" s="417">
        <v>0</v>
      </c>
      <c r="AT480" s="418">
        <v>0</v>
      </c>
      <c r="AU480" s="427"/>
    </row>
    <row r="481" spans="1:47" x14ac:dyDescent="0.2">
      <c r="A481" s="231">
        <v>1986</v>
      </c>
      <c r="B481" s="232">
        <v>37</v>
      </c>
      <c r="C481" s="417">
        <v>23.075892357160001</v>
      </c>
      <c r="D481" s="418">
        <v>44.984549049922499</v>
      </c>
      <c r="E481" s="419">
        <v>43.745102822787821</v>
      </c>
      <c r="F481" s="417">
        <v>4.7119455354599999</v>
      </c>
      <c r="G481" s="418">
        <v>6.5319730818839998</v>
      </c>
      <c r="H481" s="419">
        <v>3.209236649579791</v>
      </c>
      <c r="I481" s="417">
        <v>2.2864340730000001</v>
      </c>
      <c r="J481" s="418">
        <v>2.5222232662550002</v>
      </c>
      <c r="K481" s="419">
        <v>6.9928070707322529</v>
      </c>
      <c r="L481" s="420"/>
      <c r="M481" s="421"/>
      <c r="N481" s="419">
        <v>3.7066074493837101E-3</v>
      </c>
      <c r="O481" s="417">
        <v>1.2288179999999999E-2</v>
      </c>
      <c r="P481" s="418">
        <v>4.6240997999999998E-2</v>
      </c>
      <c r="Q481" s="419">
        <v>0.11223219345787647</v>
      </c>
      <c r="R481" s="425"/>
      <c r="S481" s="426"/>
      <c r="T481" s="419">
        <v>570.04801585504458</v>
      </c>
      <c r="U481" s="417">
        <v>3.0667412929078017E-2</v>
      </c>
      <c r="V481" s="418">
        <v>5.0271071535460995E-2</v>
      </c>
      <c r="W481" s="419">
        <v>0.10193042637454454</v>
      </c>
      <c r="X481" s="417">
        <v>3.1157852398176294E-2</v>
      </c>
      <c r="Y481" s="418">
        <v>4.178255003394124E-2</v>
      </c>
      <c r="Z481" s="419">
        <v>0.10688113699878544</v>
      </c>
      <c r="AA481" s="417">
        <v>2.2953734917800003E-2</v>
      </c>
      <c r="AB481" s="418">
        <v>4.9353598781910001E-2</v>
      </c>
      <c r="AC481" s="419">
        <v>4.4037136412564654E-2</v>
      </c>
      <c r="AD481" s="417">
        <v>1.1050672314E-3</v>
      </c>
      <c r="AE481" s="418">
        <v>3.1936114943099999E-3</v>
      </c>
      <c r="AF481" s="419">
        <v>2.0039502352463563E-3</v>
      </c>
      <c r="AG481" s="417">
        <v>0.135637668825</v>
      </c>
      <c r="AH481" s="418">
        <v>0.18750077323028999</v>
      </c>
      <c r="AI481" s="419">
        <v>0.10445395033631891</v>
      </c>
      <c r="AJ481" s="417">
        <v>1.7320559116799999E-2</v>
      </c>
      <c r="AK481" s="418">
        <v>2.6052243876660001E-2</v>
      </c>
      <c r="AL481" s="419">
        <v>1.7347163314707911E-2</v>
      </c>
      <c r="AM481" s="417">
        <v>2.03842250604E-2</v>
      </c>
      <c r="AN481" s="418">
        <v>5.9230845209430005E-2</v>
      </c>
      <c r="AO481" s="419">
        <v>4.3683099322308565E-2</v>
      </c>
      <c r="AP481" s="425"/>
      <c r="AQ481" s="426"/>
      <c r="AR481" s="426"/>
      <c r="AS481" s="417">
        <v>0</v>
      </c>
      <c r="AT481" s="418">
        <v>0</v>
      </c>
      <c r="AU481" s="427"/>
    </row>
    <row r="482" spans="1:47" x14ac:dyDescent="0.2">
      <c r="A482" s="231">
        <v>1986</v>
      </c>
      <c r="B482" s="232">
        <v>38</v>
      </c>
      <c r="C482" s="417">
        <v>23.075892357160001</v>
      </c>
      <c r="D482" s="418">
        <v>44.984549049922499</v>
      </c>
      <c r="E482" s="419">
        <v>43.745102822787821</v>
      </c>
      <c r="F482" s="417">
        <v>4.7119455354599999</v>
      </c>
      <c r="G482" s="418">
        <v>6.5319730818839998</v>
      </c>
      <c r="H482" s="419">
        <v>3.209236649579791</v>
      </c>
      <c r="I482" s="417">
        <v>2.2864340730000001</v>
      </c>
      <c r="J482" s="418">
        <v>2.5222232662550002</v>
      </c>
      <c r="K482" s="419">
        <v>6.9928070707322529</v>
      </c>
      <c r="L482" s="420"/>
      <c r="M482" s="421"/>
      <c r="N482" s="419">
        <v>3.7066074493837101E-3</v>
      </c>
      <c r="O482" s="417">
        <v>1.2288179999999999E-2</v>
      </c>
      <c r="P482" s="418">
        <v>4.6240997999999998E-2</v>
      </c>
      <c r="Q482" s="419">
        <v>0.11223219345787647</v>
      </c>
      <c r="R482" s="425"/>
      <c r="S482" s="426"/>
      <c r="T482" s="419">
        <v>570.04801585504458</v>
      </c>
      <c r="U482" s="417">
        <v>3.0667412929078017E-2</v>
      </c>
      <c r="V482" s="418">
        <v>5.0271071535460995E-2</v>
      </c>
      <c r="W482" s="419">
        <v>0.10193042637454454</v>
      </c>
      <c r="X482" s="417">
        <v>3.1157852398176294E-2</v>
      </c>
      <c r="Y482" s="418">
        <v>4.178255003394124E-2</v>
      </c>
      <c r="Z482" s="419">
        <v>0.10688113699878544</v>
      </c>
      <c r="AA482" s="417">
        <v>2.2953734917800003E-2</v>
      </c>
      <c r="AB482" s="418">
        <v>4.9353598781910001E-2</v>
      </c>
      <c r="AC482" s="419">
        <v>4.4037136412564654E-2</v>
      </c>
      <c r="AD482" s="417">
        <v>1.1050672314E-3</v>
      </c>
      <c r="AE482" s="418">
        <v>3.1936114943099999E-3</v>
      </c>
      <c r="AF482" s="419">
        <v>2.0039502352463563E-3</v>
      </c>
      <c r="AG482" s="417">
        <v>0.135637668825</v>
      </c>
      <c r="AH482" s="418">
        <v>0.18750077323028999</v>
      </c>
      <c r="AI482" s="419">
        <v>0.10445395033631891</v>
      </c>
      <c r="AJ482" s="417">
        <v>1.7320559116799999E-2</v>
      </c>
      <c r="AK482" s="418">
        <v>2.6052243876660001E-2</v>
      </c>
      <c r="AL482" s="419">
        <v>1.7347163314707911E-2</v>
      </c>
      <c r="AM482" s="417">
        <v>2.03842250604E-2</v>
      </c>
      <c r="AN482" s="418">
        <v>5.9230845209430005E-2</v>
      </c>
      <c r="AO482" s="419">
        <v>4.3683099322308565E-2</v>
      </c>
      <c r="AP482" s="425"/>
      <c r="AQ482" s="426"/>
      <c r="AR482" s="426"/>
      <c r="AS482" s="417">
        <v>0</v>
      </c>
      <c r="AT482" s="418">
        <v>0</v>
      </c>
      <c r="AU482" s="427"/>
    </row>
    <row r="483" spans="1:47" x14ac:dyDescent="0.2">
      <c r="A483" s="231">
        <v>1986</v>
      </c>
      <c r="B483" s="232">
        <v>39</v>
      </c>
      <c r="C483" s="417">
        <v>23.075892357160001</v>
      </c>
      <c r="D483" s="418">
        <v>44.984549049922499</v>
      </c>
      <c r="E483" s="419">
        <v>43.745102822787821</v>
      </c>
      <c r="F483" s="417">
        <v>4.7119455354599999</v>
      </c>
      <c r="G483" s="418">
        <v>6.5319730818839998</v>
      </c>
      <c r="H483" s="419">
        <v>3.209236649579791</v>
      </c>
      <c r="I483" s="417">
        <v>2.2864340730000001</v>
      </c>
      <c r="J483" s="418">
        <v>2.5222232662550002</v>
      </c>
      <c r="K483" s="419">
        <v>6.9928070707322529</v>
      </c>
      <c r="L483" s="420"/>
      <c r="M483" s="421"/>
      <c r="N483" s="419">
        <v>3.7066074493837101E-3</v>
      </c>
      <c r="O483" s="417">
        <v>1.2288179999999999E-2</v>
      </c>
      <c r="P483" s="418">
        <v>4.6240997999999998E-2</v>
      </c>
      <c r="Q483" s="419">
        <v>0.11223219345787647</v>
      </c>
      <c r="R483" s="425"/>
      <c r="S483" s="426"/>
      <c r="T483" s="419">
        <v>570.04801585504458</v>
      </c>
      <c r="U483" s="417">
        <v>3.0667412929078017E-2</v>
      </c>
      <c r="V483" s="418">
        <v>5.0271071535460995E-2</v>
      </c>
      <c r="W483" s="419">
        <v>0.10193042637454454</v>
      </c>
      <c r="X483" s="417">
        <v>3.1157852398176294E-2</v>
      </c>
      <c r="Y483" s="418">
        <v>4.178255003394124E-2</v>
      </c>
      <c r="Z483" s="419">
        <v>0.10688113699878544</v>
      </c>
      <c r="AA483" s="417">
        <v>2.2953734917800003E-2</v>
      </c>
      <c r="AB483" s="418">
        <v>4.9353598781910001E-2</v>
      </c>
      <c r="AC483" s="419">
        <v>4.4037136412564654E-2</v>
      </c>
      <c r="AD483" s="417">
        <v>1.1050672314E-3</v>
      </c>
      <c r="AE483" s="418">
        <v>3.1936114943099999E-3</v>
      </c>
      <c r="AF483" s="419">
        <v>2.0039502352463563E-3</v>
      </c>
      <c r="AG483" s="417">
        <v>0.135637668825</v>
      </c>
      <c r="AH483" s="418">
        <v>0.18750077323028999</v>
      </c>
      <c r="AI483" s="419">
        <v>0.10445395033631891</v>
      </c>
      <c r="AJ483" s="417">
        <v>1.7320559116799999E-2</v>
      </c>
      <c r="AK483" s="418">
        <v>2.6052243876660001E-2</v>
      </c>
      <c r="AL483" s="419">
        <v>1.7347163314707911E-2</v>
      </c>
      <c r="AM483" s="417">
        <v>2.03842250604E-2</v>
      </c>
      <c r="AN483" s="418">
        <v>5.9230845209430005E-2</v>
      </c>
      <c r="AO483" s="419">
        <v>4.3683099322308565E-2</v>
      </c>
      <c r="AP483" s="425"/>
      <c r="AQ483" s="426"/>
      <c r="AR483" s="426"/>
      <c r="AS483" s="417">
        <v>0</v>
      </c>
      <c r="AT483" s="418">
        <v>0</v>
      </c>
      <c r="AU483" s="427"/>
    </row>
    <row r="484" spans="1:47" ht="13.5" thickBot="1" x14ac:dyDescent="0.25">
      <c r="A484" s="233">
        <v>1986</v>
      </c>
      <c r="B484" s="234">
        <v>40</v>
      </c>
      <c r="C484" s="428">
        <v>23.075892357160001</v>
      </c>
      <c r="D484" s="429">
        <v>44.984549049922499</v>
      </c>
      <c r="E484" s="430">
        <v>43.745102822787821</v>
      </c>
      <c r="F484" s="428">
        <v>4.7119455354599999</v>
      </c>
      <c r="G484" s="429">
        <v>6.5319730818839998</v>
      </c>
      <c r="H484" s="430">
        <v>3.209236649579791</v>
      </c>
      <c r="I484" s="428">
        <v>2.2864340730000001</v>
      </c>
      <c r="J484" s="429">
        <v>2.5222232662550002</v>
      </c>
      <c r="K484" s="430">
        <v>6.9928070707322529</v>
      </c>
      <c r="L484" s="431"/>
      <c r="M484" s="432"/>
      <c r="N484" s="430">
        <v>3.7066074493837101E-3</v>
      </c>
      <c r="O484" s="428">
        <v>1.2288179999999999E-2</v>
      </c>
      <c r="P484" s="429">
        <v>4.6240997999999998E-2</v>
      </c>
      <c r="Q484" s="430">
        <v>0.11223219345787647</v>
      </c>
      <c r="R484" s="433"/>
      <c r="S484" s="434"/>
      <c r="T484" s="430">
        <v>570.04801585504458</v>
      </c>
      <c r="U484" s="428">
        <v>3.0667412929078017E-2</v>
      </c>
      <c r="V484" s="429">
        <v>5.0271071535460995E-2</v>
      </c>
      <c r="W484" s="430">
        <v>0.10193042637454454</v>
      </c>
      <c r="X484" s="428">
        <v>3.1157852398176294E-2</v>
      </c>
      <c r="Y484" s="429">
        <v>4.178255003394124E-2</v>
      </c>
      <c r="Z484" s="430">
        <v>0.10688113699878544</v>
      </c>
      <c r="AA484" s="428">
        <v>2.2953734917800003E-2</v>
      </c>
      <c r="AB484" s="429">
        <v>4.9353598781910001E-2</v>
      </c>
      <c r="AC484" s="430">
        <v>4.4037136412564654E-2</v>
      </c>
      <c r="AD484" s="428">
        <v>1.1050672314E-3</v>
      </c>
      <c r="AE484" s="429">
        <v>3.1936114943099999E-3</v>
      </c>
      <c r="AF484" s="430">
        <v>2.0039502352463563E-3</v>
      </c>
      <c r="AG484" s="428">
        <v>0.135637668825</v>
      </c>
      <c r="AH484" s="429">
        <v>0.18750077323028999</v>
      </c>
      <c r="AI484" s="430">
        <v>0.10445395033631891</v>
      </c>
      <c r="AJ484" s="428">
        <v>1.7320559116799999E-2</v>
      </c>
      <c r="AK484" s="429">
        <v>2.6052243876660001E-2</v>
      </c>
      <c r="AL484" s="430">
        <v>1.7347163314707911E-2</v>
      </c>
      <c r="AM484" s="428">
        <v>2.03842250604E-2</v>
      </c>
      <c r="AN484" s="429">
        <v>5.9230845209430005E-2</v>
      </c>
      <c r="AO484" s="430">
        <v>4.3683099322308565E-2</v>
      </c>
      <c r="AP484" s="433"/>
      <c r="AQ484" s="434"/>
      <c r="AR484" s="434"/>
      <c r="AS484" s="428">
        <v>0</v>
      </c>
      <c r="AT484" s="429">
        <v>0</v>
      </c>
      <c r="AU484" s="435"/>
    </row>
    <row r="485" spans="1:47" x14ac:dyDescent="0.2">
      <c r="A485" s="229">
        <v>1987</v>
      </c>
      <c r="B485" s="230">
        <v>1</v>
      </c>
      <c r="C485" s="409">
        <v>19.31099738</v>
      </c>
      <c r="D485" s="410">
        <v>24.521334187000001</v>
      </c>
      <c r="E485" s="411">
        <v>13.249831503343515</v>
      </c>
      <c r="F485" s="409">
        <v>2.1131708599999999</v>
      </c>
      <c r="G485" s="410">
        <v>1.9922751034999999</v>
      </c>
      <c r="H485" s="411">
        <v>0.82488025579637891</v>
      </c>
      <c r="I485" s="409">
        <v>1.2879386399999999</v>
      </c>
      <c r="J485" s="410">
        <v>2.2809014264999998</v>
      </c>
      <c r="K485" s="411">
        <v>4.631388532627585</v>
      </c>
      <c r="L485" s="412"/>
      <c r="M485" s="413"/>
      <c r="N485" s="411">
        <v>0.12435439250476811</v>
      </c>
      <c r="O485" s="409">
        <v>2.5138270000000001E-2</v>
      </c>
      <c r="P485" s="410">
        <v>3.6810666999999998E-2</v>
      </c>
      <c r="Q485" s="411">
        <v>2.4556601517375289E-2</v>
      </c>
      <c r="R485" s="414"/>
      <c r="S485" s="415"/>
      <c r="T485" s="411">
        <v>545.11338914613191</v>
      </c>
      <c r="U485" s="409">
        <v>4.1330745187436679E-2</v>
      </c>
      <c r="V485" s="410">
        <v>4.7600131965552177E-2</v>
      </c>
      <c r="W485" s="411">
        <v>6.845945794622009E-2</v>
      </c>
      <c r="X485" s="409">
        <v>3.4852183890577509E-2</v>
      </c>
      <c r="Y485" s="410">
        <v>5.7017323792637624E-2</v>
      </c>
      <c r="Z485" s="411">
        <v>2.9226080477215623E-2</v>
      </c>
      <c r="AA485" s="409">
        <v>4.620758E-3</v>
      </c>
      <c r="AB485" s="410">
        <v>8.3661005049999997E-3</v>
      </c>
      <c r="AC485" s="411">
        <v>5.7446014771161298E-3</v>
      </c>
      <c r="AD485" s="409">
        <v>4.1694189999999997E-4</v>
      </c>
      <c r="AE485" s="410">
        <v>9.8931143500000009E-4</v>
      </c>
      <c r="AF485" s="411">
        <v>5.1509771023714726E-4</v>
      </c>
      <c r="AG485" s="409">
        <v>4.5619376599999997E-2</v>
      </c>
      <c r="AH485" s="410">
        <v>5.6437431220000001E-2</v>
      </c>
      <c r="AI485" s="411">
        <v>4.2656653965754104E-2</v>
      </c>
      <c r="AJ485" s="409">
        <v>4.0525761E-3</v>
      </c>
      <c r="AK485" s="410">
        <v>5.2119289499999999E-3</v>
      </c>
      <c r="AL485" s="411">
        <v>4.6789811962989532E-3</v>
      </c>
      <c r="AM485" s="409">
        <v>7.5720370000000002E-3</v>
      </c>
      <c r="AN485" s="410">
        <v>1.6352624994999999E-2</v>
      </c>
      <c r="AO485" s="411">
        <v>8.8062687364920487E-3</v>
      </c>
      <c r="AP485" s="414"/>
      <c r="AQ485" s="415"/>
      <c r="AR485" s="415"/>
      <c r="AS485" s="409">
        <v>7.2627388099999995E-2</v>
      </c>
      <c r="AT485" s="410">
        <v>6.7673853330000006E-2</v>
      </c>
      <c r="AU485" s="416"/>
    </row>
    <row r="486" spans="1:47" x14ac:dyDescent="0.2">
      <c r="A486" s="231">
        <v>1987</v>
      </c>
      <c r="B486" s="232">
        <v>2</v>
      </c>
      <c r="C486" s="417">
        <v>21.423270519999999</v>
      </c>
      <c r="D486" s="418">
        <v>29.506675017500001</v>
      </c>
      <c r="E486" s="419">
        <v>13.28098012373844</v>
      </c>
      <c r="F486" s="417">
        <v>2.1836143799999999</v>
      </c>
      <c r="G486" s="418">
        <v>2.0791144885000001</v>
      </c>
      <c r="H486" s="419">
        <v>0.82751815498906534</v>
      </c>
      <c r="I486" s="417">
        <v>1.32609544</v>
      </c>
      <c r="J486" s="418">
        <v>2.2711256565000002</v>
      </c>
      <c r="K486" s="419">
        <v>4.6428905890541978</v>
      </c>
      <c r="L486" s="420"/>
      <c r="M486" s="421"/>
      <c r="N486" s="419">
        <v>0.12456100149817376</v>
      </c>
      <c r="O486" s="417">
        <v>2.508552E-2</v>
      </c>
      <c r="P486" s="418">
        <v>3.6822640500000003E-2</v>
      </c>
      <c r="Q486" s="419">
        <v>2.4619679184476093E-2</v>
      </c>
      <c r="R486" s="422"/>
      <c r="S486" s="423"/>
      <c r="T486" s="419">
        <v>545.14028603344423</v>
      </c>
      <c r="U486" s="417">
        <v>4.1330745187436679E-2</v>
      </c>
      <c r="V486" s="418">
        <v>4.7600131965552177E-2</v>
      </c>
      <c r="W486" s="419">
        <v>6.7630252505792687E-2</v>
      </c>
      <c r="X486" s="417">
        <v>3.4852183890577509E-2</v>
      </c>
      <c r="Y486" s="418">
        <v>5.7017323792637624E-2</v>
      </c>
      <c r="Z486" s="419">
        <v>2.9331081698238198E-2</v>
      </c>
      <c r="AA486" s="417">
        <v>5.0621449000000001E-3</v>
      </c>
      <c r="AB486" s="418">
        <v>9.0890624900000008E-3</v>
      </c>
      <c r="AC486" s="419">
        <v>5.7518258506886666E-3</v>
      </c>
      <c r="AD486" s="417">
        <v>4.4908790000000001E-4</v>
      </c>
      <c r="AE486" s="418">
        <v>1.0579277850000001E-3</v>
      </c>
      <c r="AF486" s="419">
        <v>5.1674357186876963E-4</v>
      </c>
      <c r="AG486" s="417">
        <v>4.87474855E-2</v>
      </c>
      <c r="AH486" s="418">
        <v>6.0681380425000001E-2</v>
      </c>
      <c r="AI486" s="419">
        <v>4.2756170596529322E-2</v>
      </c>
      <c r="AJ486" s="417">
        <v>4.4402788E-3</v>
      </c>
      <c r="AK486" s="418">
        <v>5.61127624E-3</v>
      </c>
      <c r="AL486" s="419">
        <v>4.6908195755769339E-3</v>
      </c>
      <c r="AM486" s="417">
        <v>8.2964505000000001E-3</v>
      </c>
      <c r="AN486" s="418">
        <v>1.7676707730000001E-2</v>
      </c>
      <c r="AO486" s="419">
        <v>8.8318947015883584E-3</v>
      </c>
      <c r="AP486" s="422"/>
      <c r="AQ486" s="423"/>
      <c r="AR486" s="423"/>
      <c r="AS486" s="417">
        <v>7.45962545E-2</v>
      </c>
      <c r="AT486" s="418">
        <v>6.9142183709999999E-2</v>
      </c>
      <c r="AU486" s="424"/>
    </row>
    <row r="487" spans="1:47" x14ac:dyDescent="0.2">
      <c r="A487" s="231">
        <v>1987</v>
      </c>
      <c r="B487" s="232">
        <v>3</v>
      </c>
      <c r="C487" s="417">
        <v>15.785505390000001</v>
      </c>
      <c r="D487" s="418">
        <v>22.192795190999998</v>
      </c>
      <c r="E487" s="419">
        <v>20.167152993809346</v>
      </c>
      <c r="F487" s="417">
        <v>1.49253306</v>
      </c>
      <c r="G487" s="418">
        <v>1.6270465345</v>
      </c>
      <c r="H487" s="419">
        <v>1.2306084133557256</v>
      </c>
      <c r="I487" s="417">
        <v>1.3389081700000001</v>
      </c>
      <c r="J487" s="418">
        <v>2.3159419054999999</v>
      </c>
      <c r="K487" s="419">
        <v>5.1571977172755208</v>
      </c>
      <c r="L487" s="420"/>
      <c r="M487" s="421"/>
      <c r="N487" s="419">
        <v>0.12841554431575247</v>
      </c>
      <c r="O487" s="417">
        <v>2.0760959999999998E-2</v>
      </c>
      <c r="P487" s="418">
        <v>3.1063833499999999E-2</v>
      </c>
      <c r="Q487" s="419">
        <v>2.8186626589386775E-2</v>
      </c>
      <c r="R487" s="422"/>
      <c r="S487" s="423"/>
      <c r="T487" s="419">
        <v>545.60766929342651</v>
      </c>
      <c r="U487" s="417">
        <v>4.1330745187436679E-2</v>
      </c>
      <c r="V487" s="418">
        <v>4.7600131965552177E-2</v>
      </c>
      <c r="W487" s="419">
        <v>0.1014600407255276</v>
      </c>
      <c r="X487" s="417">
        <v>3.4852183890577509E-2</v>
      </c>
      <c r="Y487" s="418">
        <v>5.7017323792637624E-2</v>
      </c>
      <c r="Z487" s="419">
        <v>6.0937258928487802E-2</v>
      </c>
      <c r="AA487" s="417">
        <v>5.0641901000000001E-3</v>
      </c>
      <c r="AB487" s="418">
        <v>8.0847595999999997E-3</v>
      </c>
      <c r="AC487" s="419">
        <v>8.5867917580838594E-3</v>
      </c>
      <c r="AD487" s="417">
        <v>4.071123E-4</v>
      </c>
      <c r="AE487" s="418">
        <v>9.4051025500000004E-4</v>
      </c>
      <c r="AF487" s="419">
        <v>7.6845400731403275E-4</v>
      </c>
      <c r="AG487" s="417">
        <v>4.2347744200000002E-2</v>
      </c>
      <c r="AH487" s="418">
        <v>5.4366067589999997E-2</v>
      </c>
      <c r="AI487" s="419">
        <v>6.3288901825452021E-2</v>
      </c>
      <c r="AJ487" s="417">
        <v>4.5382608E-3</v>
      </c>
      <c r="AK487" s="418">
        <v>5.26319848E-3</v>
      </c>
      <c r="AL487" s="419">
        <v>6.9417487922086183E-3</v>
      </c>
      <c r="AM487" s="417">
        <v>8.1935007999999997E-3</v>
      </c>
      <c r="AN487" s="418">
        <v>1.647532271E-2</v>
      </c>
      <c r="AO487" s="419">
        <v>1.3079390329683548E-2</v>
      </c>
      <c r="AP487" s="422"/>
      <c r="AQ487" s="423"/>
      <c r="AR487" s="423"/>
      <c r="AS487" s="417">
        <v>5.2007814300000003E-2</v>
      </c>
      <c r="AT487" s="418">
        <v>5.3409771959999998E-2</v>
      </c>
      <c r="AU487" s="424"/>
    </row>
    <row r="488" spans="1:47" x14ac:dyDescent="0.2">
      <c r="A488" s="231">
        <v>1987</v>
      </c>
      <c r="B488" s="232">
        <v>4</v>
      </c>
      <c r="C488" s="417">
        <v>18.037649259999998</v>
      </c>
      <c r="D488" s="418">
        <v>25.6107950705</v>
      </c>
      <c r="E488" s="419">
        <v>13.342235376075699</v>
      </c>
      <c r="F488" s="417">
        <v>1.5876010899999999</v>
      </c>
      <c r="G488" s="418">
        <v>1.7848828969999999</v>
      </c>
      <c r="H488" s="419">
        <v>0.83279829378236414</v>
      </c>
      <c r="I488" s="417">
        <v>1.4489467199999999</v>
      </c>
      <c r="J488" s="418">
        <v>2.3777940085</v>
      </c>
      <c r="K488" s="419">
        <v>4.6479760779985204</v>
      </c>
      <c r="L488" s="420"/>
      <c r="M488" s="421"/>
      <c r="N488" s="419">
        <v>0.12457492935109446</v>
      </c>
      <c r="O488" s="417">
        <v>2.0660950000000001E-2</v>
      </c>
      <c r="P488" s="418">
        <v>3.098031E-2</v>
      </c>
      <c r="Q488" s="419">
        <v>2.4658393875780657E-2</v>
      </c>
      <c r="R488" s="422"/>
      <c r="S488" s="423"/>
      <c r="T488" s="419">
        <v>546.08167259466143</v>
      </c>
      <c r="U488" s="417">
        <v>4.1330745187436679E-2</v>
      </c>
      <c r="V488" s="418">
        <v>4.7600131965552177E-2</v>
      </c>
      <c r="W488" s="419">
        <v>6.8284165491402399E-2</v>
      </c>
      <c r="X488" s="417">
        <v>3.4852183890577509E-2</v>
      </c>
      <c r="Y488" s="418">
        <v>5.7017323792637624E-2</v>
      </c>
      <c r="Z488" s="419">
        <v>2.9765504175070914E-2</v>
      </c>
      <c r="AA488" s="417">
        <v>5.9127281000000004E-3</v>
      </c>
      <c r="AB488" s="418">
        <v>9.7582303099999993E-3</v>
      </c>
      <c r="AC488" s="419">
        <v>5.7538981484930897E-3</v>
      </c>
      <c r="AD488" s="417">
        <v>4.6886360000000001E-4</v>
      </c>
      <c r="AE488" s="418">
        <v>1.056159935E-3</v>
      </c>
      <c r="AF488" s="419">
        <v>5.20040601167636E-4</v>
      </c>
      <c r="AG488" s="417">
        <v>4.7943298299999999E-2</v>
      </c>
      <c r="AH488" s="418">
        <v>6.4565844725000002E-2</v>
      </c>
      <c r="AI488" s="419">
        <v>4.2912788649341949E-2</v>
      </c>
      <c r="AJ488" s="417">
        <v>5.4055491000000004E-3</v>
      </c>
      <c r="AK488" s="418">
        <v>6.5739311400000002E-3</v>
      </c>
      <c r="AL488" s="419">
        <v>4.7108953864002856E-3</v>
      </c>
      <c r="AM488" s="417">
        <v>9.4488924000000005E-3</v>
      </c>
      <c r="AN488" s="418">
        <v>1.932097558E-2</v>
      </c>
      <c r="AO488" s="419">
        <v>8.8801379769133746E-3</v>
      </c>
      <c r="AP488" s="422"/>
      <c r="AQ488" s="423"/>
      <c r="AR488" s="423"/>
      <c r="AS488" s="417">
        <v>5.2801193599999997E-2</v>
      </c>
      <c r="AT488" s="418">
        <v>5.3198307680000001E-2</v>
      </c>
      <c r="AU488" s="424"/>
    </row>
    <row r="489" spans="1:47" x14ac:dyDescent="0.2">
      <c r="A489" s="231">
        <v>1987</v>
      </c>
      <c r="B489" s="232">
        <v>5</v>
      </c>
      <c r="C489" s="417">
        <v>20.046150140000002</v>
      </c>
      <c r="D489" s="418">
        <v>29.029807054999999</v>
      </c>
      <c r="E489" s="419">
        <v>13.925095943831913</v>
      </c>
      <c r="F489" s="417">
        <v>1.68847141</v>
      </c>
      <c r="G489" s="418">
        <v>1.960768147</v>
      </c>
      <c r="H489" s="419">
        <v>0.85130901553654348</v>
      </c>
      <c r="I489" s="417">
        <v>1.56707598</v>
      </c>
      <c r="J489" s="418">
        <v>2.4292096679999999</v>
      </c>
      <c r="K489" s="419">
        <v>4.6854137201376256</v>
      </c>
      <c r="L489" s="420"/>
      <c r="M489" s="421"/>
      <c r="N489" s="419">
        <v>0.12461297365000236</v>
      </c>
      <c r="O489" s="417">
        <v>2.0626740000000001E-2</v>
      </c>
      <c r="P489" s="418">
        <v>3.1043831500000001E-2</v>
      </c>
      <c r="Q489" s="419">
        <v>3.5340825197778973E-2</v>
      </c>
      <c r="R489" s="422"/>
      <c r="S489" s="423"/>
      <c r="T489" s="419">
        <v>546.48959234890742</v>
      </c>
      <c r="U489" s="417">
        <v>4.1330745187436679E-2</v>
      </c>
      <c r="V489" s="418">
        <v>4.7600131965552177E-2</v>
      </c>
      <c r="W489" s="419">
        <v>6.9580967921416562E-2</v>
      </c>
      <c r="X489" s="417">
        <v>3.4852183890577509E-2</v>
      </c>
      <c r="Y489" s="418">
        <v>5.7017323792637624E-2</v>
      </c>
      <c r="Z489" s="419">
        <v>3.0006262521925068E-2</v>
      </c>
      <c r="AA489" s="417">
        <v>6.6941437999999999E-3</v>
      </c>
      <c r="AB489" s="418">
        <v>1.1483885589999999E-2</v>
      </c>
      <c r="AC489" s="419">
        <v>5.8596993615221684E-3</v>
      </c>
      <c r="AD489" s="417">
        <v>5.3583920000000004E-4</v>
      </c>
      <c r="AE489" s="418">
        <v>1.1773237949999999E-3</v>
      </c>
      <c r="AF489" s="419">
        <v>5.3160104367048653E-4</v>
      </c>
      <c r="AG489" s="417">
        <v>5.32248736E-2</v>
      </c>
      <c r="AH489" s="418">
        <v>7.5260801909999994E-2</v>
      </c>
      <c r="AI489" s="419">
        <v>4.3787736185650093E-2</v>
      </c>
      <c r="AJ489" s="417">
        <v>6.2357356000000003E-3</v>
      </c>
      <c r="AK489" s="418">
        <v>8.0866590700000001E-3</v>
      </c>
      <c r="AL489" s="419">
        <v>4.8088139257529364E-3</v>
      </c>
      <c r="AM489" s="417">
        <v>1.05691382E-2</v>
      </c>
      <c r="AN489" s="418">
        <v>2.2105459085000001E-2</v>
      </c>
      <c r="AO489" s="419">
        <v>9.0716722929562853E-3</v>
      </c>
      <c r="AP489" s="422"/>
      <c r="AQ489" s="423"/>
      <c r="AR489" s="423"/>
      <c r="AS489" s="417">
        <v>5.4128921199999999E-2</v>
      </c>
      <c r="AT489" s="418">
        <v>5.4548380165E-2</v>
      </c>
      <c r="AU489" s="424"/>
    </row>
    <row r="490" spans="1:47" x14ac:dyDescent="0.2">
      <c r="A490" s="231">
        <v>1987</v>
      </c>
      <c r="B490" s="232">
        <v>6</v>
      </c>
      <c r="C490" s="417">
        <v>21.853378719999998</v>
      </c>
      <c r="D490" s="418">
        <v>32.178765034500003</v>
      </c>
      <c r="E490" s="419">
        <v>13.98482349984017</v>
      </c>
      <c r="F490" s="417">
        <v>1.8028756100000001</v>
      </c>
      <c r="G490" s="418">
        <v>2.1431238879999999</v>
      </c>
      <c r="H490" s="419">
        <v>0.85549518194274099</v>
      </c>
      <c r="I490" s="417">
        <v>1.6800629899999999</v>
      </c>
      <c r="J490" s="418">
        <v>2.4861015740000001</v>
      </c>
      <c r="K490" s="419">
        <v>4.6925965278303892</v>
      </c>
      <c r="L490" s="420"/>
      <c r="M490" s="421"/>
      <c r="N490" s="419">
        <v>0.12468093519455996</v>
      </c>
      <c r="O490" s="417">
        <v>2.0576959999999998E-2</v>
      </c>
      <c r="P490" s="418">
        <v>3.11303645E-2</v>
      </c>
      <c r="Q490" s="419">
        <v>3.5403980671338736E-2</v>
      </c>
      <c r="R490" s="422"/>
      <c r="S490" s="423"/>
      <c r="T490" s="419">
        <v>547.28281955062732</v>
      </c>
      <c r="U490" s="417">
        <v>4.1330745187436679E-2</v>
      </c>
      <c r="V490" s="418">
        <v>4.7600131965552177E-2</v>
      </c>
      <c r="W490" s="419">
        <v>6.9734980940404798E-2</v>
      </c>
      <c r="X490" s="417">
        <v>3.4852183890577509E-2</v>
      </c>
      <c r="Y490" s="418">
        <v>5.7017323792637624E-2</v>
      </c>
      <c r="Z490" s="419">
        <v>3.0280887880012562E-2</v>
      </c>
      <c r="AA490" s="417">
        <v>7.4575455999999997E-3</v>
      </c>
      <c r="AB490" s="418">
        <v>1.3048231265E-2</v>
      </c>
      <c r="AC490" s="419">
        <v>5.8669539288676489E-3</v>
      </c>
      <c r="AD490" s="417">
        <v>6.0105580000000003E-4</v>
      </c>
      <c r="AE490" s="418">
        <v>1.2942827049999999E-3</v>
      </c>
      <c r="AF490" s="419">
        <v>5.3421363081416215E-4</v>
      </c>
      <c r="AG490" s="417">
        <v>5.8564451400000002E-2</v>
      </c>
      <c r="AH490" s="418">
        <v>8.5128525294999993E-2</v>
      </c>
      <c r="AI490" s="419">
        <v>4.3930834158286879E-2</v>
      </c>
      <c r="AJ490" s="417">
        <v>7.0752098999999997E-3</v>
      </c>
      <c r="AK490" s="418">
        <v>9.5841927049999994E-3</v>
      </c>
      <c r="AL490" s="419">
        <v>4.8263430924281219E-3</v>
      </c>
      <c r="AM490" s="417">
        <v>1.1634182099999999E-2</v>
      </c>
      <c r="AN490" s="418">
        <v>2.4521065370000001E-2</v>
      </c>
      <c r="AO490" s="419">
        <v>9.1112810272889477E-3</v>
      </c>
      <c r="AP490" s="422"/>
      <c r="AQ490" s="423"/>
      <c r="AR490" s="423"/>
      <c r="AS490" s="417">
        <v>5.6275252900000003E-2</v>
      </c>
      <c r="AT490" s="418">
        <v>5.6949394049999998E-2</v>
      </c>
      <c r="AU490" s="424"/>
    </row>
    <row r="491" spans="1:47" x14ac:dyDescent="0.2">
      <c r="A491" s="231">
        <v>1987</v>
      </c>
      <c r="B491" s="232">
        <v>7</v>
      </c>
      <c r="C491" s="417">
        <v>14.94962127</v>
      </c>
      <c r="D491" s="418">
        <v>22.917303152500001</v>
      </c>
      <c r="E491" s="419">
        <v>28.22906392597152</v>
      </c>
      <c r="F491" s="417">
        <v>1.18156813</v>
      </c>
      <c r="G491" s="418">
        <v>1.6324274050000001</v>
      </c>
      <c r="H491" s="419">
        <v>2.295841406061756</v>
      </c>
      <c r="I491" s="417">
        <v>1.7344594499999999</v>
      </c>
      <c r="J491" s="418">
        <v>2.5610933894999999</v>
      </c>
      <c r="K491" s="419">
        <v>6.4039095048121757</v>
      </c>
      <c r="L491" s="420"/>
      <c r="M491" s="421"/>
      <c r="N491" s="419">
        <v>0.12471651670622193</v>
      </c>
      <c r="O491" s="417">
        <v>2.0576959999999998E-2</v>
      </c>
      <c r="P491" s="418">
        <v>3.1194925500000002E-2</v>
      </c>
      <c r="Q491" s="419">
        <v>3.8933266964064316E-2</v>
      </c>
      <c r="R491" s="422"/>
      <c r="S491" s="423"/>
      <c r="T491" s="419">
        <v>547.98039640594811</v>
      </c>
      <c r="U491" s="417">
        <v>4.1330745187436679E-2</v>
      </c>
      <c r="V491" s="418">
        <v>4.7600131965552177E-2</v>
      </c>
      <c r="W491" s="419">
        <v>6.3125970768637268E-2</v>
      </c>
      <c r="X491" s="417">
        <v>3.4852183890577509E-2</v>
      </c>
      <c r="Y491" s="418">
        <v>5.7017323792637624E-2</v>
      </c>
      <c r="Z491" s="419">
        <v>3.0602317884515267E-2</v>
      </c>
      <c r="AA491" s="417">
        <v>7.4387608999999999E-3</v>
      </c>
      <c r="AB491" s="418">
        <v>1.1843092465E-2</v>
      </c>
      <c r="AC491" s="419">
        <v>1.566168631529272E-2</v>
      </c>
      <c r="AD491" s="417">
        <v>5.3312930000000002E-4</v>
      </c>
      <c r="AE491" s="418">
        <v>1.152939205E-3</v>
      </c>
      <c r="AF491" s="419">
        <v>1.4336403795807435E-3</v>
      </c>
      <c r="AG491" s="417">
        <v>5.4315872699999997E-2</v>
      </c>
      <c r="AH491" s="418">
        <v>7.9729879544999993E-2</v>
      </c>
      <c r="AI491" s="419">
        <v>0.11783810813881339</v>
      </c>
      <c r="AJ491" s="417">
        <v>6.6888505000000003E-3</v>
      </c>
      <c r="AK491" s="418">
        <v>9.6495844399999992E-3</v>
      </c>
      <c r="AL491" s="419">
        <v>1.2952768277716671E-2</v>
      </c>
      <c r="AM491" s="417">
        <v>1.19842309E-2</v>
      </c>
      <c r="AN491" s="418">
        <v>2.2995590125E-2</v>
      </c>
      <c r="AO491" s="419">
        <v>2.4467817123580975E-2</v>
      </c>
      <c r="AP491" s="422"/>
      <c r="AQ491" s="423"/>
      <c r="AR491" s="423"/>
      <c r="AS491" s="417">
        <v>3.79852657E-2</v>
      </c>
      <c r="AT491" s="418">
        <v>4.474566587E-2</v>
      </c>
      <c r="AU491" s="424"/>
    </row>
    <row r="492" spans="1:47" x14ac:dyDescent="0.2">
      <c r="A492" s="231">
        <v>1987</v>
      </c>
      <c r="B492" s="232">
        <v>8</v>
      </c>
      <c r="C492" s="417">
        <v>15.87039918</v>
      </c>
      <c r="D492" s="418">
        <v>24.597254062499999</v>
      </c>
      <c r="E492" s="419">
        <v>26.265144263601389</v>
      </c>
      <c r="F492" s="417">
        <v>1.32051334</v>
      </c>
      <c r="G492" s="418">
        <v>1.8296738130000001</v>
      </c>
      <c r="H492" s="419">
        <v>2.3535576335875072</v>
      </c>
      <c r="I492" s="417">
        <v>1.8358840599999999</v>
      </c>
      <c r="J492" s="418">
        <v>2.6195757689999999</v>
      </c>
      <c r="K492" s="419">
        <v>6.0016375916858342</v>
      </c>
      <c r="L492" s="420"/>
      <c r="M492" s="421"/>
      <c r="N492" s="419">
        <v>8.2665383152423874E-2</v>
      </c>
      <c r="O492" s="417">
        <v>2.0576959999999998E-2</v>
      </c>
      <c r="P492" s="418">
        <v>3.1269801999999999E-2</v>
      </c>
      <c r="Q492" s="419">
        <v>3.939066485844582E-2</v>
      </c>
      <c r="R492" s="422"/>
      <c r="S492" s="423"/>
      <c r="T492" s="419">
        <v>549.13853496078161</v>
      </c>
      <c r="U492" s="417">
        <v>4.1330745187436679E-2</v>
      </c>
      <c r="V492" s="418">
        <v>4.7600131965552177E-2</v>
      </c>
      <c r="W492" s="419">
        <v>6.7158071098165906E-2</v>
      </c>
      <c r="X492" s="417">
        <v>3.4852183890577509E-2</v>
      </c>
      <c r="Y492" s="418">
        <v>5.7017323792637624E-2</v>
      </c>
      <c r="Z492" s="419">
        <v>3.8190201000672663E-2</v>
      </c>
      <c r="AA492" s="417">
        <v>8.0286663000000008E-3</v>
      </c>
      <c r="AB492" s="418">
        <v>1.2932379629999999E-2</v>
      </c>
      <c r="AC492" s="419">
        <v>1.918262910431575E-2</v>
      </c>
      <c r="AD492" s="417">
        <v>5.7651369999999998E-4</v>
      </c>
      <c r="AE492" s="418">
        <v>1.2368171449999999E-3</v>
      </c>
      <c r="AF492" s="419">
        <v>1.4696511479531155E-3</v>
      </c>
      <c r="AG492" s="417">
        <v>5.9095860700000002E-2</v>
      </c>
      <c r="AH492" s="418">
        <v>8.7518515275E-2</v>
      </c>
      <c r="AI492" s="419">
        <v>0.10574363929720154</v>
      </c>
      <c r="AJ492" s="417">
        <v>7.3368922000000003E-3</v>
      </c>
      <c r="AK492" s="418">
        <v>1.0921690689999999E-2</v>
      </c>
      <c r="AL492" s="419">
        <v>1.3341612455634706E-2</v>
      </c>
      <c r="AM492" s="417">
        <v>1.28067081E-2</v>
      </c>
      <c r="AN492" s="418">
        <v>2.4525302874999998E-2</v>
      </c>
      <c r="AO492" s="419">
        <v>2.805729676871101E-2</v>
      </c>
      <c r="AP492" s="422"/>
      <c r="AQ492" s="423"/>
      <c r="AR492" s="423"/>
      <c r="AS492" s="417">
        <v>4.40064493E-2</v>
      </c>
      <c r="AT492" s="418">
        <v>5.2716771805E-2</v>
      </c>
      <c r="AU492" s="424"/>
    </row>
    <row r="493" spans="1:47" x14ac:dyDescent="0.2">
      <c r="A493" s="231">
        <v>1987</v>
      </c>
      <c r="B493" s="232">
        <v>9</v>
      </c>
      <c r="C493" s="417">
        <v>16.590548479999999</v>
      </c>
      <c r="D493" s="418">
        <v>25.9795387275</v>
      </c>
      <c r="E493" s="419">
        <v>27.480681454861216</v>
      </c>
      <c r="F493" s="417">
        <v>1.47918474</v>
      </c>
      <c r="G493" s="418">
        <v>2.0414954930000002</v>
      </c>
      <c r="H493" s="419">
        <v>2.3671370178209146</v>
      </c>
      <c r="I493" s="417">
        <v>1.9106927300000001</v>
      </c>
      <c r="J493" s="418">
        <v>2.6533251130000002</v>
      </c>
      <c r="K493" s="419">
        <v>6.0704946738081169</v>
      </c>
      <c r="L493" s="420"/>
      <c r="M493" s="421"/>
      <c r="N493" s="419">
        <v>8.2664957564360916E-2</v>
      </c>
      <c r="O493" s="417">
        <v>2.0676969999999999E-2</v>
      </c>
      <c r="P493" s="418">
        <v>3.1281903999999999E-2</v>
      </c>
      <c r="Q493" s="419">
        <v>4.3453339090181439E-2</v>
      </c>
      <c r="R493" s="422"/>
      <c r="S493" s="423"/>
      <c r="T493" s="419">
        <v>549.35412274492649</v>
      </c>
      <c r="U493" s="417">
        <v>4.1330745187436679E-2</v>
      </c>
      <c r="V493" s="418">
        <v>4.7600131965552177E-2</v>
      </c>
      <c r="W493" s="419">
        <v>6.8169021698201465E-2</v>
      </c>
      <c r="X493" s="417">
        <v>3.4852183890577509E-2</v>
      </c>
      <c r="Y493" s="418">
        <v>5.7017323792637624E-2</v>
      </c>
      <c r="Z493" s="419">
        <v>3.8890397610185465E-2</v>
      </c>
      <c r="AA493" s="417">
        <v>8.5474326E-3</v>
      </c>
      <c r="AB493" s="418">
        <v>1.3872640195000001E-2</v>
      </c>
      <c r="AC493" s="419">
        <v>1.925241423299779E-2</v>
      </c>
      <c r="AD493" s="417">
        <v>6.1563220000000003E-4</v>
      </c>
      <c r="AE493" s="418">
        <v>1.30911152E-3</v>
      </c>
      <c r="AF493" s="419">
        <v>1.4781313998626173E-3</v>
      </c>
      <c r="AG493" s="417">
        <v>6.3681972200000006E-2</v>
      </c>
      <c r="AH493" s="418">
        <v>9.4581033534999998E-2</v>
      </c>
      <c r="AI493" s="419">
        <v>0.10603959328423776</v>
      </c>
      <c r="AJ493" s="417">
        <v>7.9312862999999997E-3</v>
      </c>
      <c r="AK493" s="418">
        <v>1.2123211545E-2</v>
      </c>
      <c r="AL493" s="419">
        <v>1.3379485723185904E-2</v>
      </c>
      <c r="AM493" s="417">
        <v>1.3500903999999999E-2</v>
      </c>
      <c r="AN493" s="418">
        <v>2.5715874534999999E-2</v>
      </c>
      <c r="AO493" s="419">
        <v>2.8229287608428247E-2</v>
      </c>
      <c r="AP493" s="422"/>
      <c r="AQ493" s="423"/>
      <c r="AR493" s="423"/>
      <c r="AS493" s="417">
        <v>5.1408276500000002E-2</v>
      </c>
      <c r="AT493" s="418">
        <v>6.2118726695000001E-2</v>
      </c>
      <c r="AU493" s="424"/>
    </row>
    <row r="494" spans="1:47" x14ac:dyDescent="0.2">
      <c r="A494" s="231">
        <v>1987</v>
      </c>
      <c r="B494" s="232">
        <v>10</v>
      </c>
      <c r="C494" s="417">
        <v>17.291880190000001</v>
      </c>
      <c r="D494" s="418">
        <v>27.461734928999999</v>
      </c>
      <c r="E494" s="419">
        <v>27.724895538468264</v>
      </c>
      <c r="F494" s="417">
        <v>1.67078039</v>
      </c>
      <c r="G494" s="418">
        <v>2.3229764304999998</v>
      </c>
      <c r="H494" s="419">
        <v>2.3828523102237074</v>
      </c>
      <c r="I494" s="417">
        <v>1.9862533099999999</v>
      </c>
      <c r="J494" s="418">
        <v>2.6992692210000002</v>
      </c>
      <c r="K494" s="419">
        <v>6.0855149109867357</v>
      </c>
      <c r="L494" s="420"/>
      <c r="M494" s="421"/>
      <c r="N494" s="419">
        <v>8.2672290981397556E-2</v>
      </c>
      <c r="O494" s="417">
        <v>2.0674000000000001E-2</v>
      </c>
      <c r="P494" s="418">
        <v>3.1281903999999999E-2</v>
      </c>
      <c r="Q494" s="419">
        <v>4.3582908322496894E-2</v>
      </c>
      <c r="R494" s="422"/>
      <c r="S494" s="423"/>
      <c r="T494" s="419">
        <v>549.32534020260789</v>
      </c>
      <c r="U494" s="417">
        <v>4.1330745187436679E-2</v>
      </c>
      <c r="V494" s="418">
        <v>4.7600131965552177E-2</v>
      </c>
      <c r="W494" s="419">
        <v>6.9462368198275892E-2</v>
      </c>
      <c r="X494" s="417">
        <v>3.4852183890577509E-2</v>
      </c>
      <c r="Y494" s="418">
        <v>5.7017323792637624E-2</v>
      </c>
      <c r="Z494" s="419">
        <v>3.9680462695935115E-2</v>
      </c>
      <c r="AA494" s="417">
        <v>9.0510187999999995E-3</v>
      </c>
      <c r="AB494" s="418">
        <v>1.4819722755E-2</v>
      </c>
      <c r="AC494" s="419">
        <v>1.934178247262159E-2</v>
      </c>
      <c r="AD494" s="417">
        <v>6.5327899999999999E-4</v>
      </c>
      <c r="AE494" s="418">
        <v>1.3822200149999999E-3</v>
      </c>
      <c r="AF494" s="419">
        <v>1.4879471811727414E-3</v>
      </c>
      <c r="AG494" s="417">
        <v>6.8502157699999996E-2</v>
      </c>
      <c r="AH494" s="418">
        <v>0.101986568645</v>
      </c>
      <c r="AI494" s="419">
        <v>0.10644789335834569</v>
      </c>
      <c r="AJ494" s="417">
        <v>8.5235206000000008E-3</v>
      </c>
      <c r="AK494" s="418">
        <v>1.3381247805E-2</v>
      </c>
      <c r="AL494" s="419">
        <v>1.3431501074469328E-2</v>
      </c>
      <c r="AM494" s="417">
        <v>1.41609102E-2</v>
      </c>
      <c r="AN494" s="418">
        <v>2.685125994E-2</v>
      </c>
      <c r="AO494" s="419">
        <v>2.8426238207817565E-2</v>
      </c>
      <c r="AP494" s="422"/>
      <c r="AQ494" s="423"/>
      <c r="AR494" s="423"/>
      <c r="AS494" s="417">
        <v>6.0604257299999999E-2</v>
      </c>
      <c r="AT494" s="418">
        <v>7.3558608220000002E-2</v>
      </c>
      <c r="AU494" s="424"/>
    </row>
    <row r="495" spans="1:47" x14ac:dyDescent="0.2">
      <c r="A495" s="231">
        <v>1987</v>
      </c>
      <c r="B495" s="232">
        <v>11</v>
      </c>
      <c r="C495" s="417">
        <v>18.058777450000001</v>
      </c>
      <c r="D495" s="418">
        <v>28.770838395999998</v>
      </c>
      <c r="E495" s="419">
        <v>27.952728932913878</v>
      </c>
      <c r="F495" s="417">
        <v>1.89387047</v>
      </c>
      <c r="G495" s="418">
        <v>2.5949534600000002</v>
      </c>
      <c r="H495" s="419">
        <v>2.3998511058312486</v>
      </c>
      <c r="I495" s="417">
        <v>2.0765457299999999</v>
      </c>
      <c r="J495" s="418">
        <v>2.7623393035000001</v>
      </c>
      <c r="K495" s="419">
        <v>6.1044013675832449</v>
      </c>
      <c r="L495" s="420"/>
      <c r="M495" s="421"/>
      <c r="N495" s="419">
        <v>8.2723497245967142E-2</v>
      </c>
      <c r="O495" s="417">
        <v>2.0674000000000001E-2</v>
      </c>
      <c r="P495" s="418">
        <v>3.1281903999999999E-2</v>
      </c>
      <c r="Q495" s="419">
        <v>5.1877047629189835E-2</v>
      </c>
      <c r="R495" s="422"/>
      <c r="S495" s="423"/>
      <c r="T495" s="419">
        <v>550.42107463418881</v>
      </c>
      <c r="U495" s="417">
        <v>4.1330745187436679E-2</v>
      </c>
      <c r="V495" s="418">
        <v>4.7600131965552177E-2</v>
      </c>
      <c r="W495" s="419">
        <v>7.0469285362595155E-2</v>
      </c>
      <c r="X495" s="417">
        <v>3.4852183890577509E-2</v>
      </c>
      <c r="Y495" s="418">
        <v>5.7017323792637624E-2</v>
      </c>
      <c r="Z495" s="419">
        <v>4.0499575889673026E-2</v>
      </c>
      <c r="AA495" s="417">
        <v>9.5829035999999996E-3</v>
      </c>
      <c r="AB495" s="418">
        <v>1.5723938515000001E-2</v>
      </c>
      <c r="AC495" s="419">
        <v>1.9441048112363926E-2</v>
      </c>
      <c r="AD495" s="417">
        <v>6.9445330000000003E-4</v>
      </c>
      <c r="AE495" s="418">
        <v>1.4543562E-3</v>
      </c>
      <c r="AF495" s="419">
        <v>1.4985624117075931E-3</v>
      </c>
      <c r="AG495" s="417">
        <v>7.3867032499999999E-2</v>
      </c>
      <c r="AH495" s="418">
        <v>0.10941802738</v>
      </c>
      <c r="AI495" s="419">
        <v>0.10690938211803611</v>
      </c>
      <c r="AJ495" s="417">
        <v>9.1513642999999992E-3</v>
      </c>
      <c r="AK495" s="418">
        <v>1.4642523960000001E-2</v>
      </c>
      <c r="AL495" s="419">
        <v>1.349030037441349E-2</v>
      </c>
      <c r="AM495" s="417">
        <v>1.48530526E-2</v>
      </c>
      <c r="AN495" s="418">
        <v>2.7870753565E-2</v>
      </c>
      <c r="AO495" s="419">
        <v>2.8638435132593915E-2</v>
      </c>
      <c r="AP495" s="422"/>
      <c r="AQ495" s="423"/>
      <c r="AR495" s="423"/>
      <c r="AS495" s="417">
        <v>7.1912380600000006E-2</v>
      </c>
      <c r="AT495" s="418">
        <v>8.7148641695000001E-2</v>
      </c>
      <c r="AU495" s="424"/>
    </row>
    <row r="496" spans="1:47" x14ac:dyDescent="0.2">
      <c r="A496" s="231">
        <v>1987</v>
      </c>
      <c r="B496" s="232">
        <v>12</v>
      </c>
      <c r="C496" s="417">
        <v>18.789632959999999</v>
      </c>
      <c r="D496" s="418">
        <v>29.995016230499999</v>
      </c>
      <c r="E496" s="419">
        <v>39.033795586210658</v>
      </c>
      <c r="F496" s="417">
        <v>2.0977969299999999</v>
      </c>
      <c r="G496" s="418">
        <v>2.8514874094999998</v>
      </c>
      <c r="H496" s="419">
        <v>3.08047269439257</v>
      </c>
      <c r="I496" s="417">
        <v>2.1646218199999998</v>
      </c>
      <c r="J496" s="418">
        <v>2.8237778174999999</v>
      </c>
      <c r="K496" s="419">
        <v>6.8974528610569648</v>
      </c>
      <c r="L496" s="420"/>
      <c r="M496" s="421"/>
      <c r="N496" s="419">
        <v>8.5371932407319065E-2</v>
      </c>
      <c r="O496" s="417">
        <v>2.0674000000000001E-2</v>
      </c>
      <c r="P496" s="418">
        <v>3.1281903999999999E-2</v>
      </c>
      <c r="Q496" s="419">
        <v>6.0533016334808246E-2</v>
      </c>
      <c r="R496" s="422"/>
      <c r="S496" s="423"/>
      <c r="T496" s="419">
        <v>551.17145179486249</v>
      </c>
      <c r="U496" s="417">
        <v>4.1330745187436679E-2</v>
      </c>
      <c r="V496" s="418">
        <v>4.7600131965552177E-2</v>
      </c>
      <c r="W496" s="419">
        <v>0.10532859784717585</v>
      </c>
      <c r="X496" s="417">
        <v>3.4852183890577509E-2</v>
      </c>
      <c r="Y496" s="418">
        <v>5.7017323792637624E-2</v>
      </c>
      <c r="Z496" s="419">
        <v>7.2817382532953473E-2</v>
      </c>
      <c r="AA496" s="417">
        <v>1.0100121199999999E-2</v>
      </c>
      <c r="AB496" s="418">
        <v>1.6571966210000001E-2</v>
      </c>
      <c r="AC496" s="419">
        <v>2.4960915291049282E-2</v>
      </c>
      <c r="AD496" s="417">
        <v>7.3386420000000005E-4</v>
      </c>
      <c r="AE496" s="418">
        <v>1.5240330099999999E-3</v>
      </c>
      <c r="AF496" s="419">
        <v>1.9235640099417039E-3</v>
      </c>
      <c r="AG496" s="417">
        <v>7.89349362E-2</v>
      </c>
      <c r="AH496" s="418">
        <v>0.116329855575</v>
      </c>
      <c r="AI496" s="419">
        <v>0.13644728670547024</v>
      </c>
      <c r="AJ496" s="417">
        <v>9.7767428999999996E-3</v>
      </c>
      <c r="AK496" s="418">
        <v>1.5890526589999999E-2</v>
      </c>
      <c r="AL496" s="419">
        <v>1.7229818386699562E-2</v>
      </c>
      <c r="AM496" s="417">
        <v>1.5514092599999999E-2</v>
      </c>
      <c r="AN496" s="418">
        <v>2.8748173405000001E-2</v>
      </c>
      <c r="AO496" s="419">
        <v>3.6730292298814533E-2</v>
      </c>
      <c r="AP496" s="422"/>
      <c r="AQ496" s="423"/>
      <c r="AR496" s="423"/>
      <c r="AS496" s="417">
        <v>8.2489118400000006E-2</v>
      </c>
      <c r="AT496" s="418">
        <v>0.100541415725</v>
      </c>
      <c r="AU496" s="424"/>
    </row>
    <row r="497" spans="1:47" x14ac:dyDescent="0.2">
      <c r="A497" s="231">
        <v>1987</v>
      </c>
      <c r="B497" s="232">
        <v>13</v>
      </c>
      <c r="C497" s="417">
        <v>19.57477162</v>
      </c>
      <c r="D497" s="418">
        <v>31.230897617499998</v>
      </c>
      <c r="E497" s="419">
        <v>39.729378002838303</v>
      </c>
      <c r="F497" s="417">
        <v>2.37308933</v>
      </c>
      <c r="G497" s="418">
        <v>3.1696916165000002</v>
      </c>
      <c r="H497" s="419">
        <v>3.1050031895326433</v>
      </c>
      <c r="I497" s="417">
        <v>2.2538321300000002</v>
      </c>
      <c r="J497" s="418">
        <v>2.8838781445000001</v>
      </c>
      <c r="K497" s="419">
        <v>6.9237489443905265</v>
      </c>
      <c r="L497" s="420"/>
      <c r="M497" s="421"/>
      <c r="N497" s="419">
        <v>8.2425245123516427E-2</v>
      </c>
      <c r="O497" s="417">
        <v>2.0674000000000001E-2</v>
      </c>
      <c r="P497" s="418">
        <v>3.1281903999999999E-2</v>
      </c>
      <c r="Q497" s="419">
        <v>6.1157078189285709E-2</v>
      </c>
      <c r="R497" s="422"/>
      <c r="S497" s="423"/>
      <c r="T497" s="419">
        <v>552.31836012221902</v>
      </c>
      <c r="U497" s="417">
        <v>4.1330745187436679E-2</v>
      </c>
      <c r="V497" s="418">
        <v>4.7600131965552177E-2</v>
      </c>
      <c r="W497" s="419">
        <v>0.10688555103416357</v>
      </c>
      <c r="X497" s="417">
        <v>3.4852183890577509E-2</v>
      </c>
      <c r="Y497" s="418">
        <v>5.7017323792637624E-2</v>
      </c>
      <c r="Z497" s="419">
        <v>7.5432250059359218E-2</v>
      </c>
      <c r="AA497" s="417">
        <v>1.06129035E-2</v>
      </c>
      <c r="AB497" s="418">
        <v>1.7371815865000001E-2</v>
      </c>
      <c r="AC497" s="419">
        <v>2.5411865936776131E-2</v>
      </c>
      <c r="AD497" s="417">
        <v>7.7364670000000003E-4</v>
      </c>
      <c r="AE497" s="418">
        <v>1.589889685E-3</v>
      </c>
      <c r="AF497" s="419">
        <v>1.9389075166834989E-3</v>
      </c>
      <c r="AG497" s="417">
        <v>8.4723618299999998E-2</v>
      </c>
      <c r="AH497" s="418">
        <v>0.12362323260999999</v>
      </c>
      <c r="AI497" s="419">
        <v>0.13501590499022351</v>
      </c>
      <c r="AJ497" s="417">
        <v>1.04049968E-2</v>
      </c>
      <c r="AK497" s="418">
        <v>1.7124629839999999E-2</v>
      </c>
      <c r="AL497" s="419">
        <v>1.7554171722686824E-2</v>
      </c>
      <c r="AM497" s="417">
        <v>1.6156868099999999E-2</v>
      </c>
      <c r="AN497" s="418">
        <v>2.9505137814999999E-2</v>
      </c>
      <c r="AO497" s="419">
        <v>3.760103706313523E-2</v>
      </c>
      <c r="AP497" s="422"/>
      <c r="AQ497" s="423"/>
      <c r="AR497" s="423"/>
      <c r="AS497" s="417">
        <v>9.7323676299999995E-2</v>
      </c>
      <c r="AT497" s="418">
        <v>0.118079595435</v>
      </c>
      <c r="AU497" s="424"/>
    </row>
    <row r="498" spans="1:47" x14ac:dyDescent="0.2">
      <c r="A498" s="231">
        <v>1987</v>
      </c>
      <c r="B498" s="232">
        <v>14</v>
      </c>
      <c r="C498" s="417">
        <v>20.04284299</v>
      </c>
      <c r="D498" s="418">
        <v>32.117234877000001</v>
      </c>
      <c r="E498" s="419">
        <v>40.940823567329943</v>
      </c>
      <c r="F498" s="417">
        <v>2.65883856</v>
      </c>
      <c r="G498" s="418">
        <v>3.493495947</v>
      </c>
      <c r="H498" s="419">
        <v>3.1820425917511175</v>
      </c>
      <c r="I498" s="417">
        <v>2.32087873</v>
      </c>
      <c r="J498" s="418">
        <v>2.932866937</v>
      </c>
      <c r="K498" s="419">
        <v>7.0101318175597838</v>
      </c>
      <c r="L498" s="420"/>
      <c r="M498" s="421"/>
      <c r="N498" s="419">
        <v>8.2706459828174692E-2</v>
      </c>
      <c r="O498" s="417">
        <v>1.957389E-2</v>
      </c>
      <c r="P498" s="418">
        <v>3.0068965499999999E-2</v>
      </c>
      <c r="Q498" s="419">
        <v>6.2177929140107176E-2</v>
      </c>
      <c r="R498" s="422"/>
      <c r="S498" s="423"/>
      <c r="T498" s="419">
        <v>553.26678686975117</v>
      </c>
      <c r="U498" s="417">
        <v>4.1330745187436679E-2</v>
      </c>
      <c r="V498" s="418">
        <v>4.7600131965552177E-2</v>
      </c>
      <c r="W498" s="419">
        <v>0.11047711730299797</v>
      </c>
      <c r="X498" s="417">
        <v>3.4852183890577509E-2</v>
      </c>
      <c r="Y498" s="418">
        <v>5.7017323792637624E-2</v>
      </c>
      <c r="Z498" s="419">
        <v>7.9143237945282205E-2</v>
      </c>
      <c r="AA498" s="417">
        <v>1.1067281300000001E-2</v>
      </c>
      <c r="AB498" s="418">
        <v>1.8059642394999999E-2</v>
      </c>
      <c r="AC498" s="419">
        <v>2.5997907001933825E-2</v>
      </c>
      <c r="AD498" s="417">
        <v>8.0821899999999999E-4</v>
      </c>
      <c r="AE498" s="418">
        <v>1.645903425E-3</v>
      </c>
      <c r="AF498" s="419">
        <v>1.987008194988957E-3</v>
      </c>
      <c r="AG498" s="417">
        <v>9.0325720799999995E-2</v>
      </c>
      <c r="AH498" s="418">
        <v>0.13044477935000001</v>
      </c>
      <c r="AI498" s="419">
        <v>0.13802215051093192</v>
      </c>
      <c r="AJ498" s="417">
        <v>1.0983534200000001E-2</v>
      </c>
      <c r="AK498" s="418">
        <v>1.8278048799999998E-2</v>
      </c>
      <c r="AL498" s="419">
        <v>1.7942607205883903E-2</v>
      </c>
      <c r="AM498" s="417">
        <v>1.6703054700000001E-2</v>
      </c>
      <c r="AN498" s="418">
        <v>3.0033259925E-2</v>
      </c>
      <c r="AO498" s="419">
        <v>3.8536324777292859E-2</v>
      </c>
      <c r="AP498" s="422"/>
      <c r="AQ498" s="423"/>
      <c r="AR498" s="423"/>
      <c r="AS498" s="417">
        <v>0.1135578112</v>
      </c>
      <c r="AT498" s="418">
        <v>0.13731553300999999</v>
      </c>
      <c r="AU498" s="424"/>
    </row>
    <row r="499" spans="1:47" x14ac:dyDescent="0.2">
      <c r="A499" s="231">
        <v>1987</v>
      </c>
      <c r="B499" s="232">
        <v>15</v>
      </c>
      <c r="C499" s="417">
        <v>20.71532981</v>
      </c>
      <c r="D499" s="418">
        <v>33.307269523000002</v>
      </c>
      <c r="E499" s="419">
        <v>41.375240975243955</v>
      </c>
      <c r="F499" s="417">
        <v>2.9582857100000002</v>
      </c>
      <c r="G499" s="418">
        <v>3.8407915340000001</v>
      </c>
      <c r="H499" s="419">
        <v>3.2093680228876069</v>
      </c>
      <c r="I499" s="417">
        <v>2.4037773499999999</v>
      </c>
      <c r="J499" s="418">
        <v>2.9908279085</v>
      </c>
      <c r="K499" s="419">
        <v>7.0432101585338573</v>
      </c>
      <c r="L499" s="420"/>
      <c r="M499" s="421"/>
      <c r="N499" s="419">
        <v>8.2830652504749885E-2</v>
      </c>
      <c r="O499" s="417">
        <v>1.953968E-2</v>
      </c>
      <c r="P499" s="418">
        <v>3.0067007999999999E-2</v>
      </c>
      <c r="Q499" s="419">
        <v>6.2543530249513993E-2</v>
      </c>
      <c r="R499" s="422"/>
      <c r="S499" s="423"/>
      <c r="T499" s="419">
        <v>554.74580754089345</v>
      </c>
      <c r="U499" s="417">
        <v>4.1330745187436679E-2</v>
      </c>
      <c r="V499" s="418">
        <v>4.7600131965552177E-2</v>
      </c>
      <c r="W499" s="419">
        <v>0.11155784303840544</v>
      </c>
      <c r="X499" s="417">
        <v>3.4852183890577509E-2</v>
      </c>
      <c r="Y499" s="418">
        <v>5.7017323792637624E-2</v>
      </c>
      <c r="Z499" s="419">
        <v>8.0427330902995489E-2</v>
      </c>
      <c r="AA499" s="417">
        <v>1.1561755599999999E-2</v>
      </c>
      <c r="AB499" s="418">
        <v>1.8795622724999999E-2</v>
      </c>
      <c r="AC499" s="419">
        <v>2.6171010974330219E-2</v>
      </c>
      <c r="AD499" s="417">
        <v>8.4657999999999999E-4</v>
      </c>
      <c r="AE499" s="418">
        <v>1.7073388650000001E-3</v>
      </c>
      <c r="AF499" s="419">
        <v>2.004072223254993E-3</v>
      </c>
      <c r="AG499" s="417">
        <v>9.6284027499999994E-2</v>
      </c>
      <c r="AH499" s="418">
        <v>0.13769354410000001</v>
      </c>
      <c r="AI499" s="419">
        <v>0.13889766192887326</v>
      </c>
      <c r="AJ499" s="417">
        <v>1.1609339999999999E-2</v>
      </c>
      <c r="AK499" s="418">
        <v>1.9498927624999999E-2</v>
      </c>
      <c r="AL499" s="419">
        <v>1.8052964928145392E-2</v>
      </c>
      <c r="AM499" s="417">
        <v>1.7302674899999999E-2</v>
      </c>
      <c r="AN499" s="418">
        <v>3.0623555550000001E-2</v>
      </c>
      <c r="AO499" s="419">
        <v>3.887258812075229E-2</v>
      </c>
      <c r="AP499" s="422"/>
      <c r="AQ499" s="423"/>
      <c r="AR499" s="423"/>
      <c r="AS499" s="417">
        <v>0.13092758030000001</v>
      </c>
      <c r="AT499" s="418">
        <v>0.15829514558999999</v>
      </c>
      <c r="AU499" s="424"/>
    </row>
    <row r="500" spans="1:47" x14ac:dyDescent="0.2">
      <c r="A500" s="231">
        <v>1987</v>
      </c>
      <c r="B500" s="232">
        <v>16</v>
      </c>
      <c r="C500" s="417">
        <v>21.42124493</v>
      </c>
      <c r="D500" s="418">
        <v>34.655498819999998</v>
      </c>
      <c r="E500" s="419">
        <v>42.286681631780098</v>
      </c>
      <c r="F500" s="417">
        <v>3.2608852599999998</v>
      </c>
      <c r="G500" s="418">
        <v>4.2094165454999999</v>
      </c>
      <c r="H500" s="419">
        <v>3.2689241670463738</v>
      </c>
      <c r="I500" s="417">
        <v>2.4753989299999999</v>
      </c>
      <c r="J500" s="418">
        <v>3.0443815285000002</v>
      </c>
      <c r="K500" s="419">
        <v>7.1109754328383197</v>
      </c>
      <c r="L500" s="420"/>
      <c r="M500" s="421"/>
      <c r="N500" s="419">
        <v>8.3235254186853139E-2</v>
      </c>
      <c r="O500" s="417">
        <v>1.8986880000000001E-2</v>
      </c>
      <c r="P500" s="418">
        <v>2.9467594E-2</v>
      </c>
      <c r="Q500" s="419">
        <v>8.1646709584809365E-2</v>
      </c>
      <c r="R500" s="422"/>
      <c r="S500" s="423"/>
      <c r="T500" s="419">
        <v>556.30060861720642</v>
      </c>
      <c r="U500" s="417">
        <v>4.1330745187436679E-2</v>
      </c>
      <c r="V500" s="418">
        <v>4.7600131965552177E-2</v>
      </c>
      <c r="W500" s="419">
        <v>0.11102538353527559</v>
      </c>
      <c r="X500" s="417">
        <v>3.4852183890577509E-2</v>
      </c>
      <c r="Y500" s="418">
        <v>5.7017323792637624E-2</v>
      </c>
      <c r="Z500" s="419">
        <v>8.3042375324300949E-2</v>
      </c>
      <c r="AA500" s="417">
        <v>1.2097759600000001E-2</v>
      </c>
      <c r="AB500" s="418">
        <v>1.971385225E-2</v>
      </c>
      <c r="AC500" s="419">
        <v>2.6497113047359563E-2</v>
      </c>
      <c r="AD500" s="417">
        <v>8.8757379999999996E-4</v>
      </c>
      <c r="AE500" s="418">
        <v>1.77966988E-3</v>
      </c>
      <c r="AF500" s="419">
        <v>2.0412785501074029E-3</v>
      </c>
      <c r="AG500" s="417">
        <v>0.102497354</v>
      </c>
      <c r="AH500" s="418">
        <v>0.14621082874999999</v>
      </c>
      <c r="AI500" s="419">
        <v>0.14119143789694902</v>
      </c>
      <c r="AJ500" s="417">
        <v>1.22824936E-2</v>
      </c>
      <c r="AK500" s="418">
        <v>2.094805663E-2</v>
      </c>
      <c r="AL500" s="419">
        <v>1.8374851542231188E-2</v>
      </c>
      <c r="AM500" s="417">
        <v>1.7955467999999999E-2</v>
      </c>
      <c r="AN500" s="418">
        <v>3.1435047335000001E-2</v>
      </c>
      <c r="AO500" s="419">
        <v>3.9574278726787482E-2</v>
      </c>
      <c r="AP500" s="422"/>
      <c r="AQ500" s="423"/>
      <c r="AR500" s="423"/>
      <c r="AS500" s="417">
        <v>0.14884811019999999</v>
      </c>
      <c r="AT500" s="418">
        <v>0.18104829476500001</v>
      </c>
      <c r="AU500" s="424"/>
    </row>
    <row r="501" spans="1:47" x14ac:dyDescent="0.2">
      <c r="A501" s="231">
        <v>1987</v>
      </c>
      <c r="B501" s="232">
        <v>17</v>
      </c>
      <c r="C501" s="417">
        <v>22.104946080000001</v>
      </c>
      <c r="D501" s="418">
        <v>36.032146386999997</v>
      </c>
      <c r="E501" s="419">
        <v>42.560657547804169</v>
      </c>
      <c r="F501" s="417">
        <v>3.5528158799999998</v>
      </c>
      <c r="G501" s="418">
        <v>4.5783280865</v>
      </c>
      <c r="H501" s="419">
        <v>3.1639027947047698</v>
      </c>
      <c r="I501" s="417">
        <v>2.5440442600000002</v>
      </c>
      <c r="J501" s="418">
        <v>3.0982702610000001</v>
      </c>
      <c r="K501" s="419">
        <v>6.9052415278209711</v>
      </c>
      <c r="L501" s="420"/>
      <c r="M501" s="421"/>
      <c r="N501" s="419">
        <v>5.7195377180079859E-2</v>
      </c>
      <c r="O501" s="417">
        <v>1.8452619999999999E-2</v>
      </c>
      <c r="P501" s="418">
        <v>2.8907474999999998E-2</v>
      </c>
      <c r="Q501" s="419">
        <v>8.1370678303050573E-2</v>
      </c>
      <c r="R501" s="422"/>
      <c r="S501" s="423"/>
      <c r="T501" s="419">
        <v>557.93892228810955</v>
      </c>
      <c r="U501" s="417">
        <v>4.1330745187436679E-2</v>
      </c>
      <c r="V501" s="418">
        <v>4.7600131965552177E-2</v>
      </c>
      <c r="W501" s="419">
        <v>0.10905065917209497</v>
      </c>
      <c r="X501" s="417">
        <v>3.4852183890577509E-2</v>
      </c>
      <c r="Y501" s="418">
        <v>5.7017323792637624E-2</v>
      </c>
      <c r="Z501" s="419">
        <v>8.5647299852910266E-2</v>
      </c>
      <c r="AA501" s="417">
        <v>1.26394322E-2</v>
      </c>
      <c r="AB501" s="418">
        <v>2.0669916284999999E-2</v>
      </c>
      <c r="AC501" s="419">
        <v>2.5684289976885901E-2</v>
      </c>
      <c r="AD501" s="417">
        <v>9.2840730000000001E-4</v>
      </c>
      <c r="AE501" s="418">
        <v>1.855046965E-3</v>
      </c>
      <c r="AF501" s="419">
        <v>1.9757088884219372E-3</v>
      </c>
      <c r="AG501" s="417">
        <v>0.10862740329999999</v>
      </c>
      <c r="AH501" s="418">
        <v>0.15493102509500001</v>
      </c>
      <c r="AI501" s="419">
        <v>0.13619832611893254</v>
      </c>
      <c r="AJ501" s="417">
        <v>1.29701261E-2</v>
      </c>
      <c r="AK501" s="418">
        <v>2.2467461485E-2</v>
      </c>
      <c r="AL501" s="419">
        <v>1.8614785038873722E-2</v>
      </c>
      <c r="AM501" s="417">
        <v>1.86096701E-2</v>
      </c>
      <c r="AN501" s="418">
        <v>3.2263861235000003E-2</v>
      </c>
      <c r="AO501" s="419">
        <v>3.9424018701407861E-2</v>
      </c>
      <c r="AP501" s="422"/>
      <c r="AQ501" s="423"/>
      <c r="AR501" s="423"/>
      <c r="AS501" s="417">
        <v>0.1666267696</v>
      </c>
      <c r="AT501" s="418">
        <v>0.204621705875</v>
      </c>
      <c r="AU501" s="424"/>
    </row>
    <row r="502" spans="1:47" x14ac:dyDescent="0.2">
      <c r="A502" s="231">
        <v>1987</v>
      </c>
      <c r="B502" s="232">
        <v>18</v>
      </c>
      <c r="C502" s="417">
        <v>21.61822351</v>
      </c>
      <c r="D502" s="418">
        <v>35.861234805999999</v>
      </c>
      <c r="E502" s="419">
        <v>42.927240526528784</v>
      </c>
      <c r="F502" s="417">
        <v>3.7944521199999999</v>
      </c>
      <c r="G502" s="418">
        <v>4.8715037604999996</v>
      </c>
      <c r="H502" s="419">
        <v>3.0623884369549805</v>
      </c>
      <c r="I502" s="417">
        <v>2.5406904099999998</v>
      </c>
      <c r="J502" s="418">
        <v>3.1104283260000001</v>
      </c>
      <c r="K502" s="419">
        <v>6.6994153556145291</v>
      </c>
      <c r="L502" s="420"/>
      <c r="M502" s="421"/>
      <c r="N502" s="419">
        <v>3.0729444607614745E-2</v>
      </c>
      <c r="O502" s="417">
        <v>1.4625590000000001E-2</v>
      </c>
      <c r="P502" s="418">
        <v>2.4864495E-2</v>
      </c>
      <c r="Q502" s="419">
        <v>8.1252943793285029E-2</v>
      </c>
      <c r="R502" s="422"/>
      <c r="S502" s="423"/>
      <c r="T502" s="419">
        <v>559.63793172461999</v>
      </c>
      <c r="U502" s="417">
        <v>4.1330745187436679E-2</v>
      </c>
      <c r="V502" s="418">
        <v>4.7600131965552177E-2</v>
      </c>
      <c r="W502" s="419">
        <v>0.10762574036532499</v>
      </c>
      <c r="X502" s="417">
        <v>3.4852183890577509E-2</v>
      </c>
      <c r="Y502" s="418">
        <v>5.7017323792637624E-2</v>
      </c>
      <c r="Z502" s="419">
        <v>8.8776176476497257E-2</v>
      </c>
      <c r="AA502" s="417">
        <v>1.29750118E-2</v>
      </c>
      <c r="AB502" s="418">
        <v>2.1449667665000002E-2</v>
      </c>
      <c r="AC502" s="419">
        <v>2.4866421640145377E-2</v>
      </c>
      <c r="AD502" s="417">
        <v>9.5447499999999998E-4</v>
      </c>
      <c r="AE502" s="418">
        <v>1.9016671200000001E-3</v>
      </c>
      <c r="AF502" s="419">
        <v>1.9122874095560819E-3</v>
      </c>
      <c r="AG502" s="417">
        <v>0.11318651809999999</v>
      </c>
      <c r="AH502" s="418">
        <v>0.162582235735</v>
      </c>
      <c r="AI502" s="419">
        <v>0.1316575202270055</v>
      </c>
      <c r="AJ502" s="417">
        <v>1.34502652E-2</v>
      </c>
      <c r="AK502" s="418">
        <v>2.3845765410000001E-2</v>
      </c>
      <c r="AL502" s="419">
        <v>1.8890856207205667E-2</v>
      </c>
      <c r="AM502" s="417">
        <v>1.89559202E-2</v>
      </c>
      <c r="AN502" s="418">
        <v>3.2692338985E-2</v>
      </c>
      <c r="AO502" s="419">
        <v>3.9101039357634128E-2</v>
      </c>
      <c r="AP502" s="422"/>
      <c r="AQ502" s="423"/>
      <c r="AR502" s="423"/>
      <c r="AS502" s="417">
        <v>0.18319063999999999</v>
      </c>
      <c r="AT502" s="418">
        <v>0.22800054534</v>
      </c>
      <c r="AU502" s="424"/>
    </row>
    <row r="503" spans="1:47" x14ac:dyDescent="0.2">
      <c r="A503" s="231">
        <v>1987</v>
      </c>
      <c r="B503" s="232">
        <v>19</v>
      </c>
      <c r="C503" s="417">
        <v>21.95416213</v>
      </c>
      <c r="D503" s="418">
        <v>36.968378399499997</v>
      </c>
      <c r="E503" s="419">
        <v>43.674412229344718</v>
      </c>
      <c r="F503" s="417">
        <v>4.0398798400000002</v>
      </c>
      <c r="G503" s="418">
        <v>5.2143233254999997</v>
      </c>
      <c r="H503" s="419">
        <v>3.0707550999396194</v>
      </c>
      <c r="I503" s="417">
        <v>2.5906085700000001</v>
      </c>
      <c r="J503" s="418">
        <v>3.1555722175000001</v>
      </c>
      <c r="K503" s="419">
        <v>6.7371473390815027</v>
      </c>
      <c r="L503" s="420"/>
      <c r="M503" s="421"/>
      <c r="N503" s="419">
        <v>2.6096424545775317E-2</v>
      </c>
      <c r="O503" s="417">
        <v>1.3825509999999999E-2</v>
      </c>
      <c r="P503" s="418">
        <v>2.39954995E-2</v>
      </c>
      <c r="Q503" s="419">
        <v>8.225906449308458E-2</v>
      </c>
      <c r="R503" s="422"/>
      <c r="S503" s="423"/>
      <c r="T503" s="419">
        <v>561.1433054733177</v>
      </c>
      <c r="U503" s="417">
        <v>4.1330745187436679E-2</v>
      </c>
      <c r="V503" s="418">
        <v>4.7600131965552177E-2</v>
      </c>
      <c r="W503" s="419">
        <v>0.10871938507935862</v>
      </c>
      <c r="X503" s="417">
        <v>3.4852183890577509E-2</v>
      </c>
      <c r="Y503" s="418">
        <v>5.7017323792637624E-2</v>
      </c>
      <c r="Z503" s="419">
        <v>9.221275872387022E-2</v>
      </c>
      <c r="AA503" s="417">
        <v>1.3614613899999999E-2</v>
      </c>
      <c r="AB503" s="418">
        <v>2.2884349700000001E-2</v>
      </c>
      <c r="AC503" s="419">
        <v>2.6369876331625578E-2</v>
      </c>
      <c r="AD503" s="417">
        <v>1.0015994000000001E-3</v>
      </c>
      <c r="AE503" s="418">
        <v>2.0057988300000002E-3</v>
      </c>
      <c r="AF503" s="419">
        <v>1.9175308822378064E-3</v>
      </c>
      <c r="AG503" s="417">
        <v>0.11954047900000001</v>
      </c>
      <c r="AH503" s="418">
        <v>0.17423900442500001</v>
      </c>
      <c r="AI503" s="419">
        <v>0.1297125115158197</v>
      </c>
      <c r="AJ503" s="417">
        <v>1.4250189E-2</v>
      </c>
      <c r="AK503" s="418">
        <v>2.5987447564999999E-2</v>
      </c>
      <c r="AL503" s="419">
        <v>1.8702377272732149E-2</v>
      </c>
      <c r="AM503" s="417">
        <v>1.9740535300000001E-2</v>
      </c>
      <c r="AN503" s="418">
        <v>3.4070615339999999E-2</v>
      </c>
      <c r="AO503" s="419">
        <v>3.9483280209520882E-2</v>
      </c>
      <c r="AP503" s="422"/>
      <c r="AQ503" s="423"/>
      <c r="AR503" s="423"/>
      <c r="AS503" s="417">
        <v>0.19966811609999999</v>
      </c>
      <c r="AT503" s="418">
        <v>0.25373418431</v>
      </c>
      <c r="AU503" s="424"/>
    </row>
    <row r="504" spans="1:47" x14ac:dyDescent="0.2">
      <c r="A504" s="231">
        <v>1987</v>
      </c>
      <c r="B504" s="232">
        <v>20</v>
      </c>
      <c r="C504" s="417">
        <v>21.25259445</v>
      </c>
      <c r="D504" s="418">
        <v>36.741028117500001</v>
      </c>
      <c r="E504" s="419">
        <v>44.34714483881833</v>
      </c>
      <c r="F504" s="417">
        <v>4.2334148200000001</v>
      </c>
      <c r="G504" s="418">
        <v>5.4815483389999997</v>
      </c>
      <c r="H504" s="419">
        <v>3.0616560566421915</v>
      </c>
      <c r="I504" s="417">
        <v>2.6038265599999999</v>
      </c>
      <c r="J504" s="418">
        <v>3.1711877030000002</v>
      </c>
      <c r="K504" s="419">
        <v>6.6175703774188639</v>
      </c>
      <c r="L504" s="420"/>
      <c r="M504" s="421"/>
      <c r="N504" s="419">
        <v>1.3987603229026728E-2</v>
      </c>
      <c r="O504" s="417">
        <v>1.220122E-2</v>
      </c>
      <c r="P504" s="418">
        <v>2.2235040500000001E-2</v>
      </c>
      <c r="Q504" s="419">
        <v>8.2772092028950903E-2</v>
      </c>
      <c r="R504" s="422"/>
      <c r="S504" s="423"/>
      <c r="T504" s="419">
        <v>562.84412134702143</v>
      </c>
      <c r="U504" s="417">
        <v>4.1330745187436679E-2</v>
      </c>
      <c r="V504" s="418">
        <v>4.7600131965552177E-2</v>
      </c>
      <c r="W504" s="419">
        <v>0.11035935385909679</v>
      </c>
      <c r="X504" s="417">
        <v>3.4852183890577509E-2</v>
      </c>
      <c r="Y504" s="418">
        <v>5.7017323792637624E-2</v>
      </c>
      <c r="Z504" s="419">
        <v>9.5237413279228619E-2</v>
      </c>
      <c r="AA504" s="417">
        <v>1.38081197E-2</v>
      </c>
      <c r="AB504" s="418">
        <v>2.343825758E-2</v>
      </c>
      <c r="AC504" s="419">
        <v>2.518388488682707E-2</v>
      </c>
      <c r="AD504" s="417">
        <v>1.0171658000000001E-3</v>
      </c>
      <c r="AE504" s="418">
        <v>2.0316334949999999E-3</v>
      </c>
      <c r="AF504" s="419">
        <v>1.9118300314825312E-3</v>
      </c>
      <c r="AG504" s="417">
        <v>0.12270607560000001</v>
      </c>
      <c r="AH504" s="418">
        <v>0.18025567252499999</v>
      </c>
      <c r="AI504" s="419">
        <v>0.12947772314307593</v>
      </c>
      <c r="AJ504" s="417">
        <v>1.4586774199999999E-2</v>
      </c>
      <c r="AK504" s="418">
        <v>2.71505007E-2</v>
      </c>
      <c r="AL504" s="419">
        <v>1.8209920442792755E-2</v>
      </c>
      <c r="AM504" s="417">
        <v>1.9874884700000001E-2</v>
      </c>
      <c r="AN504" s="418">
        <v>3.4105456899999997E-2</v>
      </c>
      <c r="AO504" s="419">
        <v>3.9479788622426536E-2</v>
      </c>
      <c r="AP504" s="422"/>
      <c r="AQ504" s="423"/>
      <c r="AR504" s="423"/>
      <c r="AS504" s="417">
        <v>0.21383782279999999</v>
      </c>
      <c r="AT504" s="418">
        <v>0.27636256733999998</v>
      </c>
      <c r="AU504" s="424"/>
    </row>
    <row r="505" spans="1:47" x14ac:dyDescent="0.2">
      <c r="A505" s="231">
        <v>1987</v>
      </c>
      <c r="B505" s="232">
        <v>21</v>
      </c>
      <c r="C505" s="417">
        <v>21.440870319999998</v>
      </c>
      <c r="D505" s="418">
        <v>37.576192342500001</v>
      </c>
      <c r="E505" s="419">
        <v>44.379715380294073</v>
      </c>
      <c r="F505" s="417">
        <v>4.4317212599999998</v>
      </c>
      <c r="G505" s="418">
        <v>5.8324115589999996</v>
      </c>
      <c r="H505" s="419">
        <v>3.1800080743666341</v>
      </c>
      <c r="I505" s="417">
        <v>2.67240659</v>
      </c>
      <c r="J505" s="418">
        <v>3.2329759469999999</v>
      </c>
      <c r="K505" s="419">
        <v>6.8171855540991162</v>
      </c>
      <c r="L505" s="420"/>
      <c r="M505" s="421"/>
      <c r="N505" s="419">
        <v>1.3511343797941552E-2</v>
      </c>
      <c r="O505" s="417">
        <v>1.220122E-2</v>
      </c>
      <c r="P505" s="418">
        <v>2.2235040500000001E-2</v>
      </c>
      <c r="Q505" s="419">
        <v>0.10933590819614594</v>
      </c>
      <c r="R505" s="422"/>
      <c r="S505" s="423"/>
      <c r="T505" s="419">
        <v>564.49930985351079</v>
      </c>
      <c r="U505" s="417">
        <v>4.1330745187436679E-2</v>
      </c>
      <c r="V505" s="418">
        <v>4.7600131965552177E-2</v>
      </c>
      <c r="W505" s="419">
        <v>9.8496493835135174E-2</v>
      </c>
      <c r="X505" s="417">
        <v>3.4852183890577509E-2</v>
      </c>
      <c r="Y505" s="418">
        <v>5.7017323792637624E-2</v>
      </c>
      <c r="Z505" s="419">
        <v>9.9456165637900745E-2</v>
      </c>
      <c r="AA505" s="417">
        <v>2.09900513E-2</v>
      </c>
      <c r="AB505" s="418">
        <v>3.6234851290000002E-2</v>
      </c>
      <c r="AC505" s="419">
        <v>3.2927585300529638E-2</v>
      </c>
      <c r="AD505" s="417">
        <v>1.0658986E-3</v>
      </c>
      <c r="AE505" s="418">
        <v>2.1368601E-3</v>
      </c>
      <c r="AF505" s="419">
        <v>1.985762623928643E-3</v>
      </c>
      <c r="AG505" s="417">
        <v>0.126218147</v>
      </c>
      <c r="AH505" s="418">
        <v>0.18597625179499999</v>
      </c>
      <c r="AI505" s="419">
        <v>0.12454122204680039</v>
      </c>
      <c r="AJ505" s="417">
        <v>1.51900113E-2</v>
      </c>
      <c r="AK505" s="418">
        <v>2.881706916E-2</v>
      </c>
      <c r="AL505" s="419">
        <v>1.8351468383700775E-2</v>
      </c>
      <c r="AM505" s="417">
        <v>1.9441577200000001E-2</v>
      </c>
      <c r="AN505" s="418">
        <v>3.259436122E-2</v>
      </c>
      <c r="AO505" s="419">
        <v>4.1884192623464801E-2</v>
      </c>
      <c r="AP505" s="422"/>
      <c r="AQ505" s="423"/>
      <c r="AR505" s="423"/>
      <c r="AS505" s="417">
        <v>0</v>
      </c>
      <c r="AT505" s="418">
        <v>0</v>
      </c>
      <c r="AU505" s="424"/>
    </row>
    <row r="506" spans="1:47" x14ac:dyDescent="0.2">
      <c r="A506" s="231">
        <v>1987</v>
      </c>
      <c r="B506" s="232">
        <v>22</v>
      </c>
      <c r="C506" s="417">
        <v>22.093329019999999</v>
      </c>
      <c r="D506" s="418">
        <v>39.461790905999997</v>
      </c>
      <c r="E506" s="419">
        <v>43.956762112892527</v>
      </c>
      <c r="F506" s="417">
        <v>4.6394854099999998</v>
      </c>
      <c r="G506" s="418">
        <v>6.2112504949999998</v>
      </c>
      <c r="H506" s="419">
        <v>3.1981239465208731</v>
      </c>
      <c r="I506" s="417">
        <v>2.7358641700000002</v>
      </c>
      <c r="J506" s="418">
        <v>3.2935924564999999</v>
      </c>
      <c r="K506" s="419">
        <v>6.8715616050732375</v>
      </c>
      <c r="L506" s="420"/>
      <c r="M506" s="421"/>
      <c r="N506" s="419">
        <v>1.2896435465603623E-2</v>
      </c>
      <c r="O506" s="417">
        <v>1.2101209999999999E-2</v>
      </c>
      <c r="P506" s="418">
        <v>2.2146123E-2</v>
      </c>
      <c r="Q506" s="419">
        <v>0.10991319553728653</v>
      </c>
      <c r="R506" s="422"/>
      <c r="S506" s="423"/>
      <c r="T506" s="419">
        <v>566.03277724302609</v>
      </c>
      <c r="U506" s="417">
        <v>4.1330745187436679E-2</v>
      </c>
      <c r="V506" s="418">
        <v>4.7600131965552177E-2</v>
      </c>
      <c r="W506" s="419">
        <v>9.879544499941896E-2</v>
      </c>
      <c r="X506" s="417">
        <v>3.4852183890577509E-2</v>
      </c>
      <c r="Y506" s="418">
        <v>5.7017323792637624E-2</v>
      </c>
      <c r="Z506" s="419">
        <v>0.10075327741978256</v>
      </c>
      <c r="AA506" s="417">
        <v>2.1879891700000001E-2</v>
      </c>
      <c r="AB506" s="418">
        <v>3.8289267420000002E-2</v>
      </c>
      <c r="AC506" s="419">
        <v>3.5941865984522807E-2</v>
      </c>
      <c r="AD506" s="417">
        <v>1.1113403E-3</v>
      </c>
      <c r="AE506" s="418">
        <v>2.2421598249999998E-3</v>
      </c>
      <c r="AF506" s="419">
        <v>1.9970740720367522E-3</v>
      </c>
      <c r="AG506" s="417">
        <v>0.131633836</v>
      </c>
      <c r="AH506" s="418">
        <v>0.19650395718499999</v>
      </c>
      <c r="AI506" s="419">
        <v>0.11897232967744731</v>
      </c>
      <c r="AJ506" s="417">
        <v>1.5953912800000001E-2</v>
      </c>
      <c r="AK506" s="418">
        <v>3.0896308439999999E-2</v>
      </c>
      <c r="AL506" s="419">
        <v>1.8213509741642382E-2</v>
      </c>
      <c r="AM506" s="417">
        <v>2.0117336900000001E-2</v>
      </c>
      <c r="AN506" s="418">
        <v>3.3714178009999998E-2</v>
      </c>
      <c r="AO506" s="419">
        <v>4.2813402640587445E-2</v>
      </c>
      <c r="AP506" s="422"/>
      <c r="AQ506" s="423"/>
      <c r="AR506" s="423"/>
      <c r="AS506" s="417">
        <v>0</v>
      </c>
      <c r="AT506" s="418">
        <v>0</v>
      </c>
      <c r="AU506" s="424"/>
    </row>
    <row r="507" spans="1:47" x14ac:dyDescent="0.2">
      <c r="A507" s="231">
        <v>1987</v>
      </c>
      <c r="B507" s="232">
        <v>23</v>
      </c>
      <c r="C507" s="417">
        <v>22.880146199999999</v>
      </c>
      <c r="D507" s="418">
        <v>41.683435557499998</v>
      </c>
      <c r="E507" s="419">
        <v>43.668490695078134</v>
      </c>
      <c r="F507" s="417">
        <v>4.84420597</v>
      </c>
      <c r="G507" s="418">
        <v>6.6185527909999999</v>
      </c>
      <c r="H507" s="419">
        <v>3.2247738537876791</v>
      </c>
      <c r="I507" s="417">
        <v>2.8031147199999999</v>
      </c>
      <c r="J507" s="418">
        <v>3.3615550475</v>
      </c>
      <c r="K507" s="419">
        <v>6.9441553344351528</v>
      </c>
      <c r="L507" s="420"/>
      <c r="M507" s="421"/>
      <c r="N507" s="419">
        <v>1.3642899445983908E-2</v>
      </c>
      <c r="O507" s="417">
        <v>1.2101209999999999E-2</v>
      </c>
      <c r="P507" s="418">
        <v>2.2146123E-2</v>
      </c>
      <c r="Q507" s="419">
        <v>0.10958062958236164</v>
      </c>
      <c r="R507" s="422"/>
      <c r="S507" s="423"/>
      <c r="T507" s="419">
        <v>567.42104635423595</v>
      </c>
      <c r="U507" s="417">
        <v>4.1330745187436679E-2</v>
      </c>
      <c r="V507" s="418">
        <v>4.7600131965552177E-2</v>
      </c>
      <c r="W507" s="419">
        <v>9.8689634212443186E-2</v>
      </c>
      <c r="X507" s="417">
        <v>3.4852183890577509E-2</v>
      </c>
      <c r="Y507" s="418">
        <v>5.7017323792637624E-2</v>
      </c>
      <c r="Z507" s="419">
        <v>9.9911258527530591E-2</v>
      </c>
      <c r="AA507" s="417">
        <v>2.2848252199999999E-2</v>
      </c>
      <c r="AB507" s="418">
        <v>4.0594480194999998E-2</v>
      </c>
      <c r="AC507" s="419">
        <v>3.8626965920307649E-2</v>
      </c>
      <c r="AD507" s="417">
        <v>1.1610729000000001E-3</v>
      </c>
      <c r="AE507" s="418">
        <v>2.3617592899999999E-3</v>
      </c>
      <c r="AF507" s="419">
        <v>2.0137131896910787E-3</v>
      </c>
      <c r="AG507" s="417">
        <v>0.13729854250000001</v>
      </c>
      <c r="AH507" s="418">
        <v>0.20811234803000001</v>
      </c>
      <c r="AI507" s="419">
        <v>0.12167792056630221</v>
      </c>
      <c r="AJ507" s="417">
        <v>1.6781326199999998E-2</v>
      </c>
      <c r="AK507" s="418">
        <v>3.3197117625000001E-2</v>
      </c>
      <c r="AL507" s="419">
        <v>1.8080300838536543E-2</v>
      </c>
      <c r="AM507" s="417">
        <v>2.0859410299999999E-2</v>
      </c>
      <c r="AN507" s="418">
        <v>3.5021967780000003E-2</v>
      </c>
      <c r="AO507" s="419">
        <v>4.2609384230035539E-2</v>
      </c>
      <c r="AP507" s="422"/>
      <c r="AQ507" s="423"/>
      <c r="AR507" s="423"/>
      <c r="AS507" s="417">
        <v>0</v>
      </c>
      <c r="AT507" s="418">
        <v>0</v>
      </c>
      <c r="AU507" s="424"/>
    </row>
    <row r="508" spans="1:47" x14ac:dyDescent="0.2">
      <c r="A508" s="231">
        <v>1987</v>
      </c>
      <c r="B508" s="232">
        <v>24</v>
      </c>
      <c r="C508" s="417">
        <v>23.679481989999999</v>
      </c>
      <c r="D508" s="418">
        <v>44.099314855999999</v>
      </c>
      <c r="E508" s="419">
        <v>44.239466944394337</v>
      </c>
      <c r="F508" s="417">
        <v>5.0456475699999999</v>
      </c>
      <c r="G508" s="418">
        <v>7.0473518505000001</v>
      </c>
      <c r="H508" s="419">
        <v>3.2385199244329503</v>
      </c>
      <c r="I508" s="417">
        <v>2.8700022500000002</v>
      </c>
      <c r="J508" s="418">
        <v>3.433878183</v>
      </c>
      <c r="K508" s="419">
        <v>6.9537870947012284</v>
      </c>
      <c r="L508" s="420"/>
      <c r="M508" s="421"/>
      <c r="N508" s="419">
        <v>1.0202939578146521E-2</v>
      </c>
      <c r="O508" s="417">
        <v>1.2101209999999999E-2</v>
      </c>
      <c r="P508" s="418">
        <v>2.2146123E-2</v>
      </c>
      <c r="Q508" s="419">
        <v>0.11048398647952437</v>
      </c>
      <c r="R508" s="422"/>
      <c r="S508" s="423"/>
      <c r="T508" s="419">
        <v>568.56537018613562</v>
      </c>
      <c r="U508" s="417">
        <v>4.1330745187436679E-2</v>
      </c>
      <c r="V508" s="418">
        <v>4.7600131965552177E-2</v>
      </c>
      <c r="W508" s="419">
        <v>9.9878885535374454E-2</v>
      </c>
      <c r="X508" s="417">
        <v>3.4852183890577509E-2</v>
      </c>
      <c r="Y508" s="418">
        <v>5.7017323792637624E-2</v>
      </c>
      <c r="Z508" s="419">
        <v>0.10226030190820969</v>
      </c>
      <c r="AA508" s="417">
        <v>2.3844196000000002E-2</v>
      </c>
      <c r="AB508" s="418">
        <v>4.3035102875000002E-2</v>
      </c>
      <c r="AC508" s="419">
        <v>3.870085757801707E-2</v>
      </c>
      <c r="AD508" s="417">
        <v>1.2123329000000001E-3</v>
      </c>
      <c r="AE508" s="418">
        <v>2.487651645E-3</v>
      </c>
      <c r="AF508" s="419">
        <v>2.0222966761144624E-3</v>
      </c>
      <c r="AG508" s="417">
        <v>0.14302592410000001</v>
      </c>
      <c r="AH508" s="418">
        <v>0.22052456196</v>
      </c>
      <c r="AI508" s="419">
        <v>0.11105978344747665</v>
      </c>
      <c r="AJ508" s="417">
        <v>1.76350612E-2</v>
      </c>
      <c r="AK508" s="418">
        <v>3.5554188974999998E-2</v>
      </c>
      <c r="AL508" s="419">
        <v>1.8126331394371375E-2</v>
      </c>
      <c r="AM508" s="417">
        <v>2.1620726E-2</v>
      </c>
      <c r="AN508" s="418">
        <v>3.6515624495000003E-2</v>
      </c>
      <c r="AO508" s="419">
        <v>4.2856082913888718E-2</v>
      </c>
      <c r="AP508" s="422"/>
      <c r="AQ508" s="423"/>
      <c r="AR508" s="423"/>
      <c r="AS508" s="417">
        <v>0</v>
      </c>
      <c r="AT508" s="418">
        <v>0</v>
      </c>
      <c r="AU508" s="424"/>
    </row>
    <row r="509" spans="1:47" x14ac:dyDescent="0.2">
      <c r="A509" s="231">
        <v>1987</v>
      </c>
      <c r="B509" s="232">
        <v>25</v>
      </c>
      <c r="C509" s="417">
        <v>25.421922080000002</v>
      </c>
      <c r="D509" s="418">
        <v>46.542629474500004</v>
      </c>
      <c r="E509" s="419">
        <v>44.135565845560009</v>
      </c>
      <c r="F509" s="417">
        <v>5.2783087000000002</v>
      </c>
      <c r="G509" s="418">
        <v>7.4724916945000004</v>
      </c>
      <c r="H509" s="419">
        <v>3.2632992914213532</v>
      </c>
      <c r="I509" s="417">
        <v>2.99641578</v>
      </c>
      <c r="J509" s="418">
        <v>3.6833848494999999</v>
      </c>
      <c r="K509" s="419">
        <v>7.0140315520264211</v>
      </c>
      <c r="L509" s="420"/>
      <c r="M509" s="421"/>
      <c r="N509" s="419">
        <v>1.0244824988733886E-2</v>
      </c>
      <c r="O509" s="417">
        <v>1.2101209999999999E-2</v>
      </c>
      <c r="P509" s="418">
        <v>2.2146123E-2</v>
      </c>
      <c r="Q509" s="419">
        <v>0.11078730112127996</v>
      </c>
      <c r="R509" s="422"/>
      <c r="S509" s="423"/>
      <c r="T509" s="419">
        <v>569.43397817370692</v>
      </c>
      <c r="U509" s="417">
        <v>4.1330745187436679E-2</v>
      </c>
      <c r="V509" s="418">
        <v>4.7600131965552177E-2</v>
      </c>
      <c r="W509" s="419">
        <v>0.10038738749745661</v>
      </c>
      <c r="X509" s="417">
        <v>3.4852183890577509E-2</v>
      </c>
      <c r="Y509" s="418">
        <v>5.7017323792637624E-2</v>
      </c>
      <c r="Z509" s="419">
        <v>0.10291506877380979</v>
      </c>
      <c r="AA509" s="417">
        <v>2.5061941599999998E-2</v>
      </c>
      <c r="AB509" s="418">
        <v>4.5806544239999997E-2</v>
      </c>
      <c r="AC509" s="419">
        <v>4.0974989932158958E-2</v>
      </c>
      <c r="AD509" s="417">
        <v>1.2747186E-3</v>
      </c>
      <c r="AE509" s="418">
        <v>2.6565478799999999E-3</v>
      </c>
      <c r="AF509" s="419">
        <v>2.0377710246360183E-3</v>
      </c>
      <c r="AG509" s="417">
        <v>0.1497083797</v>
      </c>
      <c r="AH509" s="418">
        <v>0.23429728820000001</v>
      </c>
      <c r="AI509" s="419">
        <v>0.10987962010523185</v>
      </c>
      <c r="AJ509" s="417">
        <v>1.86584565E-2</v>
      </c>
      <c r="AK509" s="418">
        <v>3.8099294440000001E-2</v>
      </c>
      <c r="AL509" s="419">
        <v>1.8012958169001572E-2</v>
      </c>
      <c r="AM509" s="417">
        <v>2.2574034900000001E-2</v>
      </c>
      <c r="AN509" s="418">
        <v>3.8540302489999997E-2</v>
      </c>
      <c r="AO509" s="419">
        <v>4.3246409340324983E-2</v>
      </c>
      <c r="AP509" s="422"/>
      <c r="AQ509" s="423"/>
      <c r="AR509" s="423"/>
      <c r="AS509" s="417">
        <v>0</v>
      </c>
      <c r="AT509" s="418">
        <v>0</v>
      </c>
      <c r="AU509" s="424"/>
    </row>
    <row r="510" spans="1:47" x14ac:dyDescent="0.2">
      <c r="A510" s="231">
        <v>1987</v>
      </c>
      <c r="B510" s="232">
        <v>26</v>
      </c>
      <c r="C510" s="417">
        <v>25.421922080000002</v>
      </c>
      <c r="D510" s="418">
        <v>46.542629474500004</v>
      </c>
      <c r="E510" s="419">
        <v>44.47232433013793</v>
      </c>
      <c r="F510" s="417">
        <v>5.2783087000000002</v>
      </c>
      <c r="G510" s="418">
        <v>7.4724916945000004</v>
      </c>
      <c r="H510" s="419">
        <v>3.2866897968790827</v>
      </c>
      <c r="I510" s="417">
        <v>2.99641578</v>
      </c>
      <c r="J510" s="418">
        <v>3.6833848494999999</v>
      </c>
      <c r="K510" s="419">
        <v>7.043122816134801</v>
      </c>
      <c r="L510" s="420"/>
      <c r="M510" s="421"/>
      <c r="N510" s="419">
        <v>1.025851799212563E-2</v>
      </c>
      <c r="O510" s="417">
        <v>1.2101209999999999E-2</v>
      </c>
      <c r="P510" s="418">
        <v>2.2146123E-2</v>
      </c>
      <c r="Q510" s="419">
        <v>0.11131715660111495</v>
      </c>
      <c r="R510" s="422"/>
      <c r="S510" s="423"/>
      <c r="T510" s="419">
        <v>569.95751365072283</v>
      </c>
      <c r="U510" s="417">
        <v>4.1330745187436679E-2</v>
      </c>
      <c r="V510" s="418">
        <v>4.7600131965552177E-2</v>
      </c>
      <c r="W510" s="419">
        <v>0.10145555857126122</v>
      </c>
      <c r="X510" s="417">
        <v>3.4852183890577509E-2</v>
      </c>
      <c r="Y510" s="418">
        <v>5.7017323792637624E-2</v>
      </c>
      <c r="Z510" s="419">
        <v>0.10405928752263655</v>
      </c>
      <c r="AA510" s="417">
        <v>2.5061941599999998E-2</v>
      </c>
      <c r="AB510" s="418">
        <v>4.5806544239999997E-2</v>
      </c>
      <c r="AC510" s="419">
        <v>4.1486681761462425E-2</v>
      </c>
      <c r="AD510" s="417">
        <v>1.2747186E-3</v>
      </c>
      <c r="AE510" s="418">
        <v>2.6565478799999999E-3</v>
      </c>
      <c r="AF510" s="419">
        <v>2.052355182308794E-3</v>
      </c>
      <c r="AG510" s="417">
        <v>0.1497083797</v>
      </c>
      <c r="AH510" s="418">
        <v>0.23429728820000001</v>
      </c>
      <c r="AI510" s="419">
        <v>0.11022473996107861</v>
      </c>
      <c r="AJ510" s="417">
        <v>1.86584565E-2</v>
      </c>
      <c r="AK510" s="418">
        <v>3.8099294440000001E-2</v>
      </c>
      <c r="AL510" s="419">
        <v>1.8061423355526924E-2</v>
      </c>
      <c r="AM510" s="417">
        <v>2.2574034900000001E-2</v>
      </c>
      <c r="AN510" s="418">
        <v>3.8540302489999997E-2</v>
      </c>
      <c r="AO510" s="419">
        <v>4.3556039175893978E-2</v>
      </c>
      <c r="AP510" s="422"/>
      <c r="AQ510" s="423"/>
      <c r="AR510" s="423"/>
      <c r="AS510" s="417">
        <v>0</v>
      </c>
      <c r="AT510" s="418">
        <v>0</v>
      </c>
      <c r="AU510" s="424"/>
    </row>
    <row r="511" spans="1:47" x14ac:dyDescent="0.2">
      <c r="A511" s="231">
        <v>1987</v>
      </c>
      <c r="B511" s="232">
        <v>27</v>
      </c>
      <c r="C511" s="417">
        <v>25.421922080000002</v>
      </c>
      <c r="D511" s="418">
        <v>46.542629474500004</v>
      </c>
      <c r="E511" s="419">
        <v>44.707079045784859</v>
      </c>
      <c r="F511" s="417">
        <v>5.2783087000000002</v>
      </c>
      <c r="G511" s="418">
        <v>7.4724916945000004</v>
      </c>
      <c r="H511" s="419">
        <v>3.3014504697174973</v>
      </c>
      <c r="I511" s="417">
        <v>2.99641578</v>
      </c>
      <c r="J511" s="418">
        <v>3.6833848494999999</v>
      </c>
      <c r="K511" s="419">
        <v>7.0599369282491136</v>
      </c>
      <c r="L511" s="420"/>
      <c r="M511" s="421"/>
      <c r="N511" s="419">
        <v>1.0266013223751246E-2</v>
      </c>
      <c r="O511" s="417">
        <v>1.2101209999999999E-2</v>
      </c>
      <c r="P511" s="418">
        <v>2.2146123E-2</v>
      </c>
      <c r="Q511" s="419">
        <v>0.11164996418338861</v>
      </c>
      <c r="R511" s="422"/>
      <c r="S511" s="423"/>
      <c r="T511" s="419">
        <v>570.05463446198235</v>
      </c>
      <c r="U511" s="417">
        <v>4.1330745187436679E-2</v>
      </c>
      <c r="V511" s="418">
        <v>4.7600131965552177E-2</v>
      </c>
      <c r="W511" s="419">
        <v>0.10209542221388662</v>
      </c>
      <c r="X511" s="417">
        <v>3.4852183890577509E-2</v>
      </c>
      <c r="Y511" s="418">
        <v>5.7017323792637624E-2</v>
      </c>
      <c r="Z511" s="419">
        <v>0.10477802489110839</v>
      </c>
      <c r="AA511" s="417">
        <v>2.5061941599999998E-2</v>
      </c>
      <c r="AB511" s="418">
        <v>4.5806544239999997E-2</v>
      </c>
      <c r="AC511" s="419">
        <v>4.17549911683033E-2</v>
      </c>
      <c r="AD511" s="417">
        <v>1.2747186E-3</v>
      </c>
      <c r="AE511" s="418">
        <v>2.6565478799999999E-3</v>
      </c>
      <c r="AF511" s="419">
        <v>2.0615648898767202E-3</v>
      </c>
      <c r="AG511" s="417">
        <v>0.1497083797</v>
      </c>
      <c r="AH511" s="418">
        <v>0.23429728820000001</v>
      </c>
      <c r="AI511" s="419">
        <v>0.11070165100941676</v>
      </c>
      <c r="AJ511" s="417">
        <v>1.86584565E-2</v>
      </c>
      <c r="AK511" s="418">
        <v>3.8099294440000001E-2</v>
      </c>
      <c r="AL511" s="419">
        <v>1.8138387648501269E-2</v>
      </c>
      <c r="AM511" s="417">
        <v>2.2574034900000001E-2</v>
      </c>
      <c r="AN511" s="418">
        <v>3.8540302489999997E-2</v>
      </c>
      <c r="AO511" s="419">
        <v>4.3762871253177175E-2</v>
      </c>
      <c r="AP511" s="422"/>
      <c r="AQ511" s="423"/>
      <c r="AR511" s="423"/>
      <c r="AS511" s="417">
        <v>0</v>
      </c>
      <c r="AT511" s="418">
        <v>0</v>
      </c>
      <c r="AU511" s="424"/>
    </row>
    <row r="512" spans="1:47" x14ac:dyDescent="0.2">
      <c r="A512" s="231">
        <v>1987</v>
      </c>
      <c r="B512" s="232">
        <v>28</v>
      </c>
      <c r="C512" s="417">
        <v>25.421922080000002</v>
      </c>
      <c r="D512" s="418">
        <v>46.542629474500004</v>
      </c>
      <c r="E512" s="419">
        <v>44.892662375893742</v>
      </c>
      <c r="F512" s="417">
        <v>5.2783087000000002</v>
      </c>
      <c r="G512" s="418">
        <v>7.4724916945000004</v>
      </c>
      <c r="H512" s="419">
        <v>3.3136092358055866</v>
      </c>
      <c r="I512" s="417">
        <v>2.99641578</v>
      </c>
      <c r="J512" s="418">
        <v>3.6833848494999999</v>
      </c>
      <c r="K512" s="419">
        <v>7.0743832187445603</v>
      </c>
      <c r="L512" s="420"/>
      <c r="M512" s="421"/>
      <c r="N512" s="419">
        <v>1.0272640505024612E-2</v>
      </c>
      <c r="O512" s="417">
        <v>1.2101209999999999E-2</v>
      </c>
      <c r="P512" s="418">
        <v>2.2146123E-2</v>
      </c>
      <c r="Q512" s="419">
        <v>0.11192484635535892</v>
      </c>
      <c r="R512" s="422"/>
      <c r="S512" s="423"/>
      <c r="T512" s="419">
        <v>570.13221581252503</v>
      </c>
      <c r="U512" s="417">
        <v>4.1330745187436679E-2</v>
      </c>
      <c r="V512" s="418">
        <v>4.7600131965552177E-2</v>
      </c>
      <c r="W512" s="419">
        <v>0.1026358517784953</v>
      </c>
      <c r="X512" s="417">
        <v>3.4852183890577509E-2</v>
      </c>
      <c r="Y512" s="418">
        <v>5.7017323792637624E-2</v>
      </c>
      <c r="Z512" s="419">
        <v>0.10537175665946094</v>
      </c>
      <c r="AA512" s="417">
        <v>2.5061941599999998E-2</v>
      </c>
      <c r="AB512" s="418">
        <v>4.5806544239999997E-2</v>
      </c>
      <c r="AC512" s="419">
        <v>4.2026651578683072E-2</v>
      </c>
      <c r="AD512" s="417">
        <v>1.2747186E-3</v>
      </c>
      <c r="AE512" s="418">
        <v>2.6565478799999999E-3</v>
      </c>
      <c r="AF512" s="419">
        <v>2.0691511128335636E-3</v>
      </c>
      <c r="AG512" s="417">
        <v>0.1497083797</v>
      </c>
      <c r="AH512" s="418">
        <v>0.23429728820000001</v>
      </c>
      <c r="AI512" s="419">
        <v>0.11108656140071541</v>
      </c>
      <c r="AJ512" s="417">
        <v>1.86584565E-2</v>
      </c>
      <c r="AK512" s="418">
        <v>3.8099294440000001E-2</v>
      </c>
      <c r="AL512" s="419">
        <v>1.8199783478395518E-2</v>
      </c>
      <c r="AM512" s="417">
        <v>2.2574034900000001E-2</v>
      </c>
      <c r="AN512" s="418">
        <v>3.8540302489999997E-2</v>
      </c>
      <c r="AO512" s="419">
        <v>4.3940777273192524E-2</v>
      </c>
      <c r="AP512" s="422"/>
      <c r="AQ512" s="423"/>
      <c r="AR512" s="423"/>
      <c r="AS512" s="417">
        <v>0</v>
      </c>
      <c r="AT512" s="418">
        <v>0</v>
      </c>
      <c r="AU512" s="424"/>
    </row>
    <row r="513" spans="1:47" x14ac:dyDescent="0.2">
      <c r="A513" s="231">
        <v>1987</v>
      </c>
      <c r="B513" s="232">
        <v>29</v>
      </c>
      <c r="C513" s="417">
        <v>25.421922080000002</v>
      </c>
      <c r="D513" s="418">
        <v>46.542629474500004</v>
      </c>
      <c r="E513" s="419">
        <v>45.048426629736348</v>
      </c>
      <c r="F513" s="417">
        <v>5.2783087000000002</v>
      </c>
      <c r="G513" s="418">
        <v>7.4724916945000004</v>
      </c>
      <c r="H513" s="419">
        <v>3.3246726212101327</v>
      </c>
      <c r="I513" s="417">
        <v>2.99641578</v>
      </c>
      <c r="J513" s="418">
        <v>3.6833848494999999</v>
      </c>
      <c r="K513" s="419">
        <v>7.088502013671012</v>
      </c>
      <c r="L513" s="420"/>
      <c r="M513" s="421"/>
      <c r="N513" s="419">
        <v>1.0279341544327763E-2</v>
      </c>
      <c r="O513" s="417">
        <v>1.2101209999999999E-2</v>
      </c>
      <c r="P513" s="418">
        <v>2.2146123E-2</v>
      </c>
      <c r="Q513" s="419">
        <v>0.11217655920796445</v>
      </c>
      <c r="R513" s="422"/>
      <c r="S513" s="423"/>
      <c r="T513" s="419">
        <v>570.10871189712611</v>
      </c>
      <c r="U513" s="417">
        <v>4.1330745187436679E-2</v>
      </c>
      <c r="V513" s="418">
        <v>4.7600131965552177E-2</v>
      </c>
      <c r="W513" s="419">
        <v>0.10314940337079503</v>
      </c>
      <c r="X513" s="417">
        <v>3.4852183890577509E-2</v>
      </c>
      <c r="Y513" s="418">
        <v>5.7017323792637624E-2</v>
      </c>
      <c r="Z513" s="419">
        <v>0.10591545141129403</v>
      </c>
      <c r="AA513" s="417">
        <v>2.5061941599999998E-2</v>
      </c>
      <c r="AB513" s="418">
        <v>4.5806544239999997E-2</v>
      </c>
      <c r="AC513" s="419">
        <v>4.2356326069816957E-2</v>
      </c>
      <c r="AD513" s="417">
        <v>1.2747186E-3</v>
      </c>
      <c r="AE513" s="418">
        <v>2.6565478799999999E-3</v>
      </c>
      <c r="AF513" s="419">
        <v>2.0760426723002027E-3</v>
      </c>
      <c r="AG513" s="417">
        <v>0.1497083797</v>
      </c>
      <c r="AH513" s="418">
        <v>0.23429728820000001</v>
      </c>
      <c r="AI513" s="419">
        <v>0.11142267028306133</v>
      </c>
      <c r="AJ513" s="417">
        <v>1.86584565E-2</v>
      </c>
      <c r="AK513" s="418">
        <v>3.8099294440000001E-2</v>
      </c>
      <c r="AL513" s="419">
        <v>1.8252339179066848E-2</v>
      </c>
      <c r="AM513" s="417">
        <v>2.2574034900000001E-2</v>
      </c>
      <c r="AN513" s="418">
        <v>3.8540302489999997E-2</v>
      </c>
      <c r="AO513" s="419">
        <v>4.411487782738692E-2</v>
      </c>
      <c r="AP513" s="422"/>
      <c r="AQ513" s="423"/>
      <c r="AR513" s="423"/>
      <c r="AS513" s="417">
        <v>0</v>
      </c>
      <c r="AT513" s="418">
        <v>0</v>
      </c>
      <c r="AU513" s="424"/>
    </row>
    <row r="514" spans="1:47" x14ac:dyDescent="0.2">
      <c r="A514" s="231">
        <v>1987</v>
      </c>
      <c r="B514" s="232">
        <v>30</v>
      </c>
      <c r="C514" s="417">
        <v>25.421922080000002</v>
      </c>
      <c r="D514" s="418">
        <v>46.542629474500004</v>
      </c>
      <c r="E514" s="419">
        <v>45.19594803307475</v>
      </c>
      <c r="F514" s="417">
        <v>5.2783087000000002</v>
      </c>
      <c r="G514" s="418">
        <v>7.4724916945000004</v>
      </c>
      <c r="H514" s="419">
        <v>3.3350274434344991</v>
      </c>
      <c r="I514" s="417">
        <v>2.99641578</v>
      </c>
      <c r="J514" s="418">
        <v>3.6833848494999999</v>
      </c>
      <c r="K514" s="419">
        <v>7.1014284749685448</v>
      </c>
      <c r="L514" s="420"/>
      <c r="M514" s="421"/>
      <c r="N514" s="419">
        <v>1.0285446300619647E-2</v>
      </c>
      <c r="O514" s="417">
        <v>1.2101209999999999E-2</v>
      </c>
      <c r="P514" s="418">
        <v>2.2146123E-2</v>
      </c>
      <c r="Q514" s="419">
        <v>0.11241013831676262</v>
      </c>
      <c r="R514" s="422"/>
      <c r="S514" s="423"/>
      <c r="T514" s="419">
        <v>570.07616759697589</v>
      </c>
      <c r="U514" s="417">
        <v>4.1330745187436679E-2</v>
      </c>
      <c r="V514" s="418">
        <v>4.7600131965552177E-2</v>
      </c>
      <c r="W514" s="419">
        <v>0.10362356973215907</v>
      </c>
      <c r="X514" s="417">
        <v>3.4852183890577509E-2</v>
      </c>
      <c r="Y514" s="418">
        <v>5.7017323792637624E-2</v>
      </c>
      <c r="Z514" s="419">
        <v>0.10641969145479133</v>
      </c>
      <c r="AA514" s="417">
        <v>2.5061941599999998E-2</v>
      </c>
      <c r="AB514" s="418">
        <v>4.5806544239999997E-2</v>
      </c>
      <c r="AC514" s="419">
        <v>4.2644640423055442E-2</v>
      </c>
      <c r="AD514" s="417">
        <v>1.2747186E-3</v>
      </c>
      <c r="AE514" s="418">
        <v>2.6565478799999999E-3</v>
      </c>
      <c r="AF514" s="419">
        <v>2.082503549009978E-3</v>
      </c>
      <c r="AG514" s="417">
        <v>0.1497083797</v>
      </c>
      <c r="AH514" s="418">
        <v>0.23429728820000001</v>
      </c>
      <c r="AI514" s="419">
        <v>0.11174131666588173</v>
      </c>
      <c r="AJ514" s="417">
        <v>1.86584565E-2</v>
      </c>
      <c r="AK514" s="418">
        <v>3.8099294440000001E-2</v>
      </c>
      <c r="AL514" s="419">
        <v>1.8302468496228963E-2</v>
      </c>
      <c r="AM514" s="417">
        <v>2.2574034900000001E-2</v>
      </c>
      <c r="AN514" s="418">
        <v>3.8540302489999997E-2</v>
      </c>
      <c r="AO514" s="419">
        <v>4.4274957781919221E-2</v>
      </c>
      <c r="AP514" s="422"/>
      <c r="AQ514" s="423"/>
      <c r="AR514" s="423"/>
      <c r="AS514" s="417">
        <v>0</v>
      </c>
      <c r="AT514" s="418">
        <v>0</v>
      </c>
      <c r="AU514" s="424"/>
    </row>
    <row r="515" spans="1:47" x14ac:dyDescent="0.2">
      <c r="A515" s="231">
        <v>1987</v>
      </c>
      <c r="B515" s="232">
        <v>31</v>
      </c>
      <c r="C515" s="417">
        <v>22.396713352480003</v>
      </c>
      <c r="D515" s="418">
        <v>41.004056567034503</v>
      </c>
      <c r="E515" s="419">
        <v>43.745102822787821</v>
      </c>
      <c r="F515" s="417">
        <v>4.7188079778000001</v>
      </c>
      <c r="G515" s="418">
        <v>6.6804075748830005</v>
      </c>
      <c r="H515" s="419">
        <v>3.209236649579791</v>
      </c>
      <c r="I515" s="417">
        <v>2.3072401506000002</v>
      </c>
      <c r="J515" s="418">
        <v>2.8362063341149999</v>
      </c>
      <c r="K515" s="419">
        <v>6.9928070707322529</v>
      </c>
      <c r="L515" s="420"/>
      <c r="M515" s="421"/>
      <c r="N515" s="419">
        <v>3.7066074493837101E-3</v>
      </c>
      <c r="O515" s="417">
        <v>1.2101209999999999E-2</v>
      </c>
      <c r="P515" s="418">
        <v>2.2146123E-2</v>
      </c>
      <c r="Q515" s="419">
        <v>0.11223219345787647</v>
      </c>
      <c r="R515" s="422"/>
      <c r="S515" s="423"/>
      <c r="T515" s="419">
        <v>570.04801585504458</v>
      </c>
      <c r="U515" s="417">
        <v>3.0667412929078017E-2</v>
      </c>
      <c r="V515" s="418">
        <v>3.5319297918439713E-2</v>
      </c>
      <c r="W515" s="419">
        <v>0.10193042637454454</v>
      </c>
      <c r="X515" s="417">
        <v>3.1157852398176294E-2</v>
      </c>
      <c r="Y515" s="418">
        <v>5.0973487470618035E-2</v>
      </c>
      <c r="Z515" s="419">
        <v>0.10688113699878544</v>
      </c>
      <c r="AA515" s="417">
        <v>2.2405375790400001E-2</v>
      </c>
      <c r="AB515" s="418">
        <v>4.0951050550559996E-2</v>
      </c>
      <c r="AC515" s="419">
        <v>4.4037136412564654E-2</v>
      </c>
      <c r="AD515" s="417">
        <v>1.1395984284000001E-3</v>
      </c>
      <c r="AE515" s="418">
        <v>2.3749538047199998E-3</v>
      </c>
      <c r="AF515" s="419">
        <v>2.0039502352463563E-3</v>
      </c>
      <c r="AG515" s="417">
        <v>0.13383929145180001</v>
      </c>
      <c r="AH515" s="418">
        <v>0.20946177565080001</v>
      </c>
      <c r="AI515" s="419">
        <v>0.10445395033631891</v>
      </c>
      <c r="AJ515" s="417">
        <v>1.6680660111000001E-2</v>
      </c>
      <c r="AK515" s="418">
        <v>3.4060769229360001E-2</v>
      </c>
      <c r="AL515" s="419">
        <v>1.7347163314707911E-2</v>
      </c>
      <c r="AM515" s="417">
        <v>2.0181187200600002E-2</v>
      </c>
      <c r="AN515" s="418">
        <v>3.4455030426059997E-2</v>
      </c>
      <c r="AO515" s="419">
        <v>4.3683099322308565E-2</v>
      </c>
      <c r="AP515" s="422"/>
      <c r="AQ515" s="423"/>
      <c r="AR515" s="423"/>
      <c r="AS515" s="417">
        <v>0</v>
      </c>
      <c r="AT515" s="418">
        <v>0</v>
      </c>
      <c r="AU515" s="424"/>
    </row>
    <row r="516" spans="1:47" x14ac:dyDescent="0.2">
      <c r="A516" s="231">
        <v>1987</v>
      </c>
      <c r="B516" s="232">
        <v>32</v>
      </c>
      <c r="C516" s="417">
        <v>22.396713352480003</v>
      </c>
      <c r="D516" s="418">
        <v>41.004056567034503</v>
      </c>
      <c r="E516" s="419">
        <v>43.745102822787821</v>
      </c>
      <c r="F516" s="417">
        <v>4.7188079778000001</v>
      </c>
      <c r="G516" s="418">
        <v>6.6804075748830005</v>
      </c>
      <c r="H516" s="419">
        <v>3.209236649579791</v>
      </c>
      <c r="I516" s="417">
        <v>2.3072401506000002</v>
      </c>
      <c r="J516" s="418">
        <v>2.8362063341149999</v>
      </c>
      <c r="K516" s="419">
        <v>6.9928070707322529</v>
      </c>
      <c r="L516" s="420"/>
      <c r="M516" s="421"/>
      <c r="N516" s="419">
        <v>3.7066074493837101E-3</v>
      </c>
      <c r="O516" s="417">
        <v>1.2101209999999999E-2</v>
      </c>
      <c r="P516" s="418">
        <v>2.2146123E-2</v>
      </c>
      <c r="Q516" s="419">
        <v>0.11223219345787647</v>
      </c>
      <c r="R516" s="425"/>
      <c r="S516" s="426"/>
      <c r="T516" s="419">
        <v>570.04801585504458</v>
      </c>
      <c r="U516" s="417">
        <v>3.0667412929078017E-2</v>
      </c>
      <c r="V516" s="418">
        <v>3.5319297918439713E-2</v>
      </c>
      <c r="W516" s="419">
        <v>0.10193042637454454</v>
      </c>
      <c r="X516" s="417">
        <v>3.1157852398176294E-2</v>
      </c>
      <c r="Y516" s="418">
        <v>5.0973487470618035E-2</v>
      </c>
      <c r="Z516" s="419">
        <v>0.10688113699878544</v>
      </c>
      <c r="AA516" s="417">
        <v>2.2405375790400001E-2</v>
      </c>
      <c r="AB516" s="418">
        <v>4.0951050550559996E-2</v>
      </c>
      <c r="AC516" s="419">
        <v>4.4037136412564654E-2</v>
      </c>
      <c r="AD516" s="417">
        <v>1.1395984284000001E-3</v>
      </c>
      <c r="AE516" s="418">
        <v>2.3749538047199998E-3</v>
      </c>
      <c r="AF516" s="419">
        <v>2.0039502352463563E-3</v>
      </c>
      <c r="AG516" s="417">
        <v>0.13383929145180001</v>
      </c>
      <c r="AH516" s="418">
        <v>0.20946177565080001</v>
      </c>
      <c r="AI516" s="419">
        <v>0.10445395033631891</v>
      </c>
      <c r="AJ516" s="417">
        <v>1.6680660111000001E-2</v>
      </c>
      <c r="AK516" s="418">
        <v>3.4060769229360001E-2</v>
      </c>
      <c r="AL516" s="419">
        <v>1.7347163314707911E-2</v>
      </c>
      <c r="AM516" s="417">
        <v>2.0181187200600002E-2</v>
      </c>
      <c r="AN516" s="418">
        <v>3.4455030426059997E-2</v>
      </c>
      <c r="AO516" s="419">
        <v>4.3683099322308565E-2</v>
      </c>
      <c r="AP516" s="425"/>
      <c r="AQ516" s="426"/>
      <c r="AR516" s="426"/>
      <c r="AS516" s="417">
        <v>0</v>
      </c>
      <c r="AT516" s="418">
        <v>0</v>
      </c>
      <c r="AU516" s="427"/>
    </row>
    <row r="517" spans="1:47" x14ac:dyDescent="0.2">
      <c r="A517" s="231">
        <v>1987</v>
      </c>
      <c r="B517" s="232">
        <v>33</v>
      </c>
      <c r="C517" s="417">
        <v>22.396713352480003</v>
      </c>
      <c r="D517" s="418">
        <v>41.004056567034503</v>
      </c>
      <c r="E517" s="419">
        <v>43.745102822787821</v>
      </c>
      <c r="F517" s="417">
        <v>4.7188079778000001</v>
      </c>
      <c r="G517" s="418">
        <v>6.6804075748830005</v>
      </c>
      <c r="H517" s="419">
        <v>3.209236649579791</v>
      </c>
      <c r="I517" s="417">
        <v>2.3072401506000002</v>
      </c>
      <c r="J517" s="418">
        <v>2.8362063341149999</v>
      </c>
      <c r="K517" s="419">
        <v>6.9928070707322529</v>
      </c>
      <c r="L517" s="420"/>
      <c r="M517" s="421"/>
      <c r="N517" s="419">
        <v>3.7066074493837101E-3</v>
      </c>
      <c r="O517" s="417">
        <v>1.2101209999999999E-2</v>
      </c>
      <c r="P517" s="418">
        <v>2.2146123E-2</v>
      </c>
      <c r="Q517" s="419">
        <v>0.11223219345787647</v>
      </c>
      <c r="R517" s="425"/>
      <c r="S517" s="426"/>
      <c r="T517" s="419">
        <v>570.04801585504458</v>
      </c>
      <c r="U517" s="417">
        <v>3.0667412929078017E-2</v>
      </c>
      <c r="V517" s="418">
        <v>3.5319297918439713E-2</v>
      </c>
      <c r="W517" s="419">
        <v>0.10193042637454454</v>
      </c>
      <c r="X517" s="417">
        <v>3.1157852398176294E-2</v>
      </c>
      <c r="Y517" s="418">
        <v>5.0973487470618035E-2</v>
      </c>
      <c r="Z517" s="419">
        <v>0.10688113699878544</v>
      </c>
      <c r="AA517" s="417">
        <v>2.2405375790400001E-2</v>
      </c>
      <c r="AB517" s="418">
        <v>4.0951050550559996E-2</v>
      </c>
      <c r="AC517" s="419">
        <v>4.4037136412564654E-2</v>
      </c>
      <c r="AD517" s="417">
        <v>1.1395984284000001E-3</v>
      </c>
      <c r="AE517" s="418">
        <v>2.3749538047199998E-3</v>
      </c>
      <c r="AF517" s="419">
        <v>2.0039502352463563E-3</v>
      </c>
      <c r="AG517" s="417">
        <v>0.13383929145180001</v>
      </c>
      <c r="AH517" s="418">
        <v>0.20946177565080001</v>
      </c>
      <c r="AI517" s="419">
        <v>0.10445395033631891</v>
      </c>
      <c r="AJ517" s="417">
        <v>1.6680660111000001E-2</v>
      </c>
      <c r="AK517" s="418">
        <v>3.4060769229360001E-2</v>
      </c>
      <c r="AL517" s="419">
        <v>1.7347163314707911E-2</v>
      </c>
      <c r="AM517" s="417">
        <v>2.0181187200600002E-2</v>
      </c>
      <c r="AN517" s="418">
        <v>3.4455030426059997E-2</v>
      </c>
      <c r="AO517" s="419">
        <v>4.3683099322308565E-2</v>
      </c>
      <c r="AP517" s="425"/>
      <c r="AQ517" s="426"/>
      <c r="AR517" s="426"/>
      <c r="AS517" s="417">
        <v>0</v>
      </c>
      <c r="AT517" s="418">
        <v>0</v>
      </c>
      <c r="AU517" s="427"/>
    </row>
    <row r="518" spans="1:47" x14ac:dyDescent="0.2">
      <c r="A518" s="231">
        <v>1987</v>
      </c>
      <c r="B518" s="232">
        <v>34</v>
      </c>
      <c r="C518" s="417">
        <v>22.396713352480003</v>
      </c>
      <c r="D518" s="418">
        <v>41.004056567034503</v>
      </c>
      <c r="E518" s="419">
        <v>43.745102822787821</v>
      </c>
      <c r="F518" s="417">
        <v>4.7188079778000001</v>
      </c>
      <c r="G518" s="418">
        <v>6.6804075748830005</v>
      </c>
      <c r="H518" s="419">
        <v>3.209236649579791</v>
      </c>
      <c r="I518" s="417">
        <v>2.3072401506000002</v>
      </c>
      <c r="J518" s="418">
        <v>2.8362063341149999</v>
      </c>
      <c r="K518" s="419">
        <v>6.9928070707322529</v>
      </c>
      <c r="L518" s="420"/>
      <c r="M518" s="421"/>
      <c r="N518" s="419">
        <v>3.7066074493837101E-3</v>
      </c>
      <c r="O518" s="417">
        <v>1.2101209999999999E-2</v>
      </c>
      <c r="P518" s="418">
        <v>2.2146123E-2</v>
      </c>
      <c r="Q518" s="419">
        <v>0.11223219345787647</v>
      </c>
      <c r="R518" s="425"/>
      <c r="S518" s="426"/>
      <c r="T518" s="419">
        <v>570.04801585504458</v>
      </c>
      <c r="U518" s="417">
        <v>3.0667412929078017E-2</v>
      </c>
      <c r="V518" s="418">
        <v>3.5319297918439713E-2</v>
      </c>
      <c r="W518" s="419">
        <v>0.10193042637454454</v>
      </c>
      <c r="X518" s="417">
        <v>3.1157852398176294E-2</v>
      </c>
      <c r="Y518" s="418">
        <v>5.0973487470618035E-2</v>
      </c>
      <c r="Z518" s="419">
        <v>0.10688113699878544</v>
      </c>
      <c r="AA518" s="417">
        <v>2.2405375790400001E-2</v>
      </c>
      <c r="AB518" s="418">
        <v>4.0951050550559996E-2</v>
      </c>
      <c r="AC518" s="419">
        <v>4.4037136412564654E-2</v>
      </c>
      <c r="AD518" s="417">
        <v>1.1395984284000001E-3</v>
      </c>
      <c r="AE518" s="418">
        <v>2.3749538047199998E-3</v>
      </c>
      <c r="AF518" s="419">
        <v>2.0039502352463563E-3</v>
      </c>
      <c r="AG518" s="417">
        <v>0.13383929145180001</v>
      </c>
      <c r="AH518" s="418">
        <v>0.20946177565080001</v>
      </c>
      <c r="AI518" s="419">
        <v>0.10445395033631891</v>
      </c>
      <c r="AJ518" s="417">
        <v>1.6680660111000001E-2</v>
      </c>
      <c r="AK518" s="418">
        <v>3.4060769229360001E-2</v>
      </c>
      <c r="AL518" s="419">
        <v>1.7347163314707911E-2</v>
      </c>
      <c r="AM518" s="417">
        <v>2.0181187200600002E-2</v>
      </c>
      <c r="AN518" s="418">
        <v>3.4455030426059997E-2</v>
      </c>
      <c r="AO518" s="419">
        <v>4.3683099322308565E-2</v>
      </c>
      <c r="AP518" s="425"/>
      <c r="AQ518" s="426"/>
      <c r="AR518" s="426"/>
      <c r="AS518" s="417">
        <v>0</v>
      </c>
      <c r="AT518" s="418">
        <v>0</v>
      </c>
      <c r="AU518" s="427"/>
    </row>
    <row r="519" spans="1:47" x14ac:dyDescent="0.2">
      <c r="A519" s="231">
        <v>1987</v>
      </c>
      <c r="B519" s="232">
        <v>35</v>
      </c>
      <c r="C519" s="417">
        <v>22.396713352480003</v>
      </c>
      <c r="D519" s="418">
        <v>41.004056567034503</v>
      </c>
      <c r="E519" s="419">
        <v>43.745102822787821</v>
      </c>
      <c r="F519" s="417">
        <v>4.7188079778000001</v>
      </c>
      <c r="G519" s="418">
        <v>6.6804075748830005</v>
      </c>
      <c r="H519" s="419">
        <v>3.209236649579791</v>
      </c>
      <c r="I519" s="417">
        <v>2.3072401506000002</v>
      </c>
      <c r="J519" s="418">
        <v>2.8362063341149999</v>
      </c>
      <c r="K519" s="419">
        <v>6.9928070707322529</v>
      </c>
      <c r="L519" s="420"/>
      <c r="M519" s="421"/>
      <c r="N519" s="419">
        <v>3.7066074493837101E-3</v>
      </c>
      <c r="O519" s="417">
        <v>1.2101209999999999E-2</v>
      </c>
      <c r="P519" s="418">
        <v>2.2146123E-2</v>
      </c>
      <c r="Q519" s="419">
        <v>0.11223219345787647</v>
      </c>
      <c r="R519" s="425"/>
      <c r="S519" s="426"/>
      <c r="T519" s="419">
        <v>570.04801585504458</v>
      </c>
      <c r="U519" s="417">
        <v>3.0667412929078017E-2</v>
      </c>
      <c r="V519" s="418">
        <v>3.5319297918439713E-2</v>
      </c>
      <c r="W519" s="419">
        <v>0.10193042637454454</v>
      </c>
      <c r="X519" s="417">
        <v>3.1157852398176294E-2</v>
      </c>
      <c r="Y519" s="418">
        <v>5.0973487470618035E-2</v>
      </c>
      <c r="Z519" s="419">
        <v>0.10688113699878544</v>
      </c>
      <c r="AA519" s="417">
        <v>2.2405375790400001E-2</v>
      </c>
      <c r="AB519" s="418">
        <v>4.0951050550559996E-2</v>
      </c>
      <c r="AC519" s="419">
        <v>4.4037136412564654E-2</v>
      </c>
      <c r="AD519" s="417">
        <v>1.1395984284000001E-3</v>
      </c>
      <c r="AE519" s="418">
        <v>2.3749538047199998E-3</v>
      </c>
      <c r="AF519" s="419">
        <v>2.0039502352463563E-3</v>
      </c>
      <c r="AG519" s="417">
        <v>0.13383929145180001</v>
      </c>
      <c r="AH519" s="418">
        <v>0.20946177565080001</v>
      </c>
      <c r="AI519" s="419">
        <v>0.10445395033631891</v>
      </c>
      <c r="AJ519" s="417">
        <v>1.6680660111000001E-2</v>
      </c>
      <c r="AK519" s="418">
        <v>3.4060769229360001E-2</v>
      </c>
      <c r="AL519" s="419">
        <v>1.7347163314707911E-2</v>
      </c>
      <c r="AM519" s="417">
        <v>2.0181187200600002E-2</v>
      </c>
      <c r="AN519" s="418">
        <v>3.4455030426059997E-2</v>
      </c>
      <c r="AO519" s="419">
        <v>4.3683099322308565E-2</v>
      </c>
      <c r="AP519" s="425"/>
      <c r="AQ519" s="426"/>
      <c r="AR519" s="426"/>
      <c r="AS519" s="417">
        <v>0</v>
      </c>
      <c r="AT519" s="418">
        <v>0</v>
      </c>
      <c r="AU519" s="427"/>
    </row>
    <row r="520" spans="1:47" x14ac:dyDescent="0.2">
      <c r="A520" s="231">
        <v>1987</v>
      </c>
      <c r="B520" s="232">
        <v>36</v>
      </c>
      <c r="C520" s="417">
        <v>22.396713352480003</v>
      </c>
      <c r="D520" s="418">
        <v>41.004056567034503</v>
      </c>
      <c r="E520" s="419">
        <v>43.745102822787821</v>
      </c>
      <c r="F520" s="417">
        <v>4.7188079778000001</v>
      </c>
      <c r="G520" s="418">
        <v>6.6804075748830005</v>
      </c>
      <c r="H520" s="419">
        <v>3.209236649579791</v>
      </c>
      <c r="I520" s="417">
        <v>2.3072401506000002</v>
      </c>
      <c r="J520" s="418">
        <v>2.8362063341149999</v>
      </c>
      <c r="K520" s="419">
        <v>6.9928070707322529</v>
      </c>
      <c r="L520" s="420"/>
      <c r="M520" s="421"/>
      <c r="N520" s="419">
        <v>3.7066074493837101E-3</v>
      </c>
      <c r="O520" s="417">
        <v>1.2101209999999999E-2</v>
      </c>
      <c r="P520" s="418">
        <v>2.2146123E-2</v>
      </c>
      <c r="Q520" s="419">
        <v>0.11223219345787647</v>
      </c>
      <c r="R520" s="425"/>
      <c r="S520" s="426"/>
      <c r="T520" s="419">
        <v>570.04801585504458</v>
      </c>
      <c r="U520" s="417">
        <v>3.0667412929078017E-2</v>
      </c>
      <c r="V520" s="418">
        <v>3.5319297918439713E-2</v>
      </c>
      <c r="W520" s="419">
        <v>0.10193042637454454</v>
      </c>
      <c r="X520" s="417">
        <v>3.1157852398176294E-2</v>
      </c>
      <c r="Y520" s="418">
        <v>5.0973487470618035E-2</v>
      </c>
      <c r="Z520" s="419">
        <v>0.10688113699878544</v>
      </c>
      <c r="AA520" s="417">
        <v>2.2405375790400001E-2</v>
      </c>
      <c r="AB520" s="418">
        <v>4.0951050550559996E-2</v>
      </c>
      <c r="AC520" s="419">
        <v>4.4037136412564654E-2</v>
      </c>
      <c r="AD520" s="417">
        <v>1.1395984284000001E-3</v>
      </c>
      <c r="AE520" s="418">
        <v>2.3749538047199998E-3</v>
      </c>
      <c r="AF520" s="419">
        <v>2.0039502352463563E-3</v>
      </c>
      <c r="AG520" s="417">
        <v>0.13383929145180001</v>
      </c>
      <c r="AH520" s="418">
        <v>0.20946177565080001</v>
      </c>
      <c r="AI520" s="419">
        <v>0.10445395033631891</v>
      </c>
      <c r="AJ520" s="417">
        <v>1.6680660111000001E-2</v>
      </c>
      <c r="AK520" s="418">
        <v>3.4060769229360001E-2</v>
      </c>
      <c r="AL520" s="419">
        <v>1.7347163314707911E-2</v>
      </c>
      <c r="AM520" s="417">
        <v>2.0181187200600002E-2</v>
      </c>
      <c r="AN520" s="418">
        <v>3.4455030426059997E-2</v>
      </c>
      <c r="AO520" s="419">
        <v>4.3683099322308565E-2</v>
      </c>
      <c r="AP520" s="425"/>
      <c r="AQ520" s="426"/>
      <c r="AR520" s="426"/>
      <c r="AS520" s="417">
        <v>0</v>
      </c>
      <c r="AT520" s="418">
        <v>0</v>
      </c>
      <c r="AU520" s="427"/>
    </row>
    <row r="521" spans="1:47" x14ac:dyDescent="0.2">
      <c r="A521" s="231">
        <v>1987</v>
      </c>
      <c r="B521" s="232">
        <v>37</v>
      </c>
      <c r="C521" s="417">
        <v>22.396713352480003</v>
      </c>
      <c r="D521" s="418">
        <v>41.004056567034503</v>
      </c>
      <c r="E521" s="419">
        <v>43.745102822787821</v>
      </c>
      <c r="F521" s="417">
        <v>4.7188079778000001</v>
      </c>
      <c r="G521" s="418">
        <v>6.6804075748830005</v>
      </c>
      <c r="H521" s="419">
        <v>3.209236649579791</v>
      </c>
      <c r="I521" s="417">
        <v>2.3072401506000002</v>
      </c>
      <c r="J521" s="418">
        <v>2.8362063341149999</v>
      </c>
      <c r="K521" s="419">
        <v>6.9928070707322529</v>
      </c>
      <c r="L521" s="420"/>
      <c r="M521" s="421"/>
      <c r="N521" s="419">
        <v>3.7066074493837101E-3</v>
      </c>
      <c r="O521" s="417">
        <v>1.2101209999999999E-2</v>
      </c>
      <c r="P521" s="418">
        <v>2.2146123E-2</v>
      </c>
      <c r="Q521" s="419">
        <v>0.11223219345787647</v>
      </c>
      <c r="R521" s="425"/>
      <c r="S521" s="426"/>
      <c r="T521" s="419">
        <v>570.04801585504458</v>
      </c>
      <c r="U521" s="417">
        <v>3.0667412929078017E-2</v>
      </c>
      <c r="V521" s="418">
        <v>3.5319297918439713E-2</v>
      </c>
      <c r="W521" s="419">
        <v>0.10193042637454454</v>
      </c>
      <c r="X521" s="417">
        <v>3.1157852398176294E-2</v>
      </c>
      <c r="Y521" s="418">
        <v>5.0973487470618035E-2</v>
      </c>
      <c r="Z521" s="419">
        <v>0.10688113699878544</v>
      </c>
      <c r="AA521" s="417">
        <v>2.2405375790400001E-2</v>
      </c>
      <c r="AB521" s="418">
        <v>4.0951050550559996E-2</v>
      </c>
      <c r="AC521" s="419">
        <v>4.4037136412564654E-2</v>
      </c>
      <c r="AD521" s="417">
        <v>1.1395984284000001E-3</v>
      </c>
      <c r="AE521" s="418">
        <v>2.3749538047199998E-3</v>
      </c>
      <c r="AF521" s="419">
        <v>2.0039502352463563E-3</v>
      </c>
      <c r="AG521" s="417">
        <v>0.13383929145180001</v>
      </c>
      <c r="AH521" s="418">
        <v>0.20946177565080001</v>
      </c>
      <c r="AI521" s="419">
        <v>0.10445395033631891</v>
      </c>
      <c r="AJ521" s="417">
        <v>1.6680660111000001E-2</v>
      </c>
      <c r="AK521" s="418">
        <v>3.4060769229360001E-2</v>
      </c>
      <c r="AL521" s="419">
        <v>1.7347163314707911E-2</v>
      </c>
      <c r="AM521" s="417">
        <v>2.0181187200600002E-2</v>
      </c>
      <c r="AN521" s="418">
        <v>3.4455030426059997E-2</v>
      </c>
      <c r="AO521" s="419">
        <v>4.3683099322308565E-2</v>
      </c>
      <c r="AP521" s="425"/>
      <c r="AQ521" s="426"/>
      <c r="AR521" s="426"/>
      <c r="AS521" s="417">
        <v>0</v>
      </c>
      <c r="AT521" s="418">
        <v>0</v>
      </c>
      <c r="AU521" s="427"/>
    </row>
    <row r="522" spans="1:47" x14ac:dyDescent="0.2">
      <c r="A522" s="231">
        <v>1987</v>
      </c>
      <c r="B522" s="232">
        <v>38</v>
      </c>
      <c r="C522" s="417">
        <v>22.396713352480003</v>
      </c>
      <c r="D522" s="418">
        <v>41.004056567034503</v>
      </c>
      <c r="E522" s="419">
        <v>43.745102822787821</v>
      </c>
      <c r="F522" s="417">
        <v>4.7188079778000001</v>
      </c>
      <c r="G522" s="418">
        <v>6.6804075748830005</v>
      </c>
      <c r="H522" s="419">
        <v>3.209236649579791</v>
      </c>
      <c r="I522" s="417">
        <v>2.3072401506000002</v>
      </c>
      <c r="J522" s="418">
        <v>2.8362063341149999</v>
      </c>
      <c r="K522" s="419">
        <v>6.9928070707322529</v>
      </c>
      <c r="L522" s="420"/>
      <c r="M522" s="421"/>
      <c r="N522" s="419">
        <v>3.7066074493837101E-3</v>
      </c>
      <c r="O522" s="417">
        <v>1.2101209999999999E-2</v>
      </c>
      <c r="P522" s="418">
        <v>2.2146123E-2</v>
      </c>
      <c r="Q522" s="419">
        <v>0.11223219345787647</v>
      </c>
      <c r="R522" s="425"/>
      <c r="S522" s="426"/>
      <c r="T522" s="419">
        <v>570.04801585504458</v>
      </c>
      <c r="U522" s="417">
        <v>3.0667412929078017E-2</v>
      </c>
      <c r="V522" s="418">
        <v>3.5319297918439713E-2</v>
      </c>
      <c r="W522" s="419">
        <v>0.10193042637454454</v>
      </c>
      <c r="X522" s="417">
        <v>3.1157852398176294E-2</v>
      </c>
      <c r="Y522" s="418">
        <v>5.0973487470618035E-2</v>
      </c>
      <c r="Z522" s="419">
        <v>0.10688113699878544</v>
      </c>
      <c r="AA522" s="417">
        <v>2.2405375790400001E-2</v>
      </c>
      <c r="AB522" s="418">
        <v>4.0951050550559996E-2</v>
      </c>
      <c r="AC522" s="419">
        <v>4.4037136412564654E-2</v>
      </c>
      <c r="AD522" s="417">
        <v>1.1395984284000001E-3</v>
      </c>
      <c r="AE522" s="418">
        <v>2.3749538047199998E-3</v>
      </c>
      <c r="AF522" s="419">
        <v>2.0039502352463563E-3</v>
      </c>
      <c r="AG522" s="417">
        <v>0.13383929145180001</v>
      </c>
      <c r="AH522" s="418">
        <v>0.20946177565080001</v>
      </c>
      <c r="AI522" s="419">
        <v>0.10445395033631891</v>
      </c>
      <c r="AJ522" s="417">
        <v>1.6680660111000001E-2</v>
      </c>
      <c r="AK522" s="418">
        <v>3.4060769229360001E-2</v>
      </c>
      <c r="AL522" s="419">
        <v>1.7347163314707911E-2</v>
      </c>
      <c r="AM522" s="417">
        <v>2.0181187200600002E-2</v>
      </c>
      <c r="AN522" s="418">
        <v>3.4455030426059997E-2</v>
      </c>
      <c r="AO522" s="419">
        <v>4.3683099322308565E-2</v>
      </c>
      <c r="AP522" s="425"/>
      <c r="AQ522" s="426"/>
      <c r="AR522" s="426"/>
      <c r="AS522" s="417">
        <v>0</v>
      </c>
      <c r="AT522" s="418">
        <v>0</v>
      </c>
      <c r="AU522" s="427"/>
    </row>
    <row r="523" spans="1:47" x14ac:dyDescent="0.2">
      <c r="A523" s="231">
        <v>1987</v>
      </c>
      <c r="B523" s="232">
        <v>39</v>
      </c>
      <c r="C523" s="417">
        <v>22.396713352480003</v>
      </c>
      <c r="D523" s="418">
        <v>41.004056567034503</v>
      </c>
      <c r="E523" s="419">
        <v>43.745102822787821</v>
      </c>
      <c r="F523" s="417">
        <v>4.7188079778000001</v>
      </c>
      <c r="G523" s="418">
        <v>6.6804075748830005</v>
      </c>
      <c r="H523" s="419">
        <v>3.209236649579791</v>
      </c>
      <c r="I523" s="417">
        <v>2.3072401506000002</v>
      </c>
      <c r="J523" s="418">
        <v>2.8362063341149999</v>
      </c>
      <c r="K523" s="419">
        <v>6.9928070707322529</v>
      </c>
      <c r="L523" s="420"/>
      <c r="M523" s="421"/>
      <c r="N523" s="419">
        <v>3.7066074493837101E-3</v>
      </c>
      <c r="O523" s="417">
        <v>1.2101209999999999E-2</v>
      </c>
      <c r="P523" s="418">
        <v>2.2146123E-2</v>
      </c>
      <c r="Q523" s="419">
        <v>0.11223219345787647</v>
      </c>
      <c r="R523" s="425"/>
      <c r="S523" s="426"/>
      <c r="T523" s="419">
        <v>570.04801585504458</v>
      </c>
      <c r="U523" s="417">
        <v>3.0667412929078017E-2</v>
      </c>
      <c r="V523" s="418">
        <v>3.5319297918439713E-2</v>
      </c>
      <c r="W523" s="419">
        <v>0.10193042637454454</v>
      </c>
      <c r="X523" s="417">
        <v>3.1157852398176294E-2</v>
      </c>
      <c r="Y523" s="418">
        <v>5.0973487470618035E-2</v>
      </c>
      <c r="Z523" s="419">
        <v>0.10688113699878544</v>
      </c>
      <c r="AA523" s="417">
        <v>2.2405375790400001E-2</v>
      </c>
      <c r="AB523" s="418">
        <v>4.0951050550559996E-2</v>
      </c>
      <c r="AC523" s="419">
        <v>4.4037136412564654E-2</v>
      </c>
      <c r="AD523" s="417">
        <v>1.1395984284000001E-3</v>
      </c>
      <c r="AE523" s="418">
        <v>2.3749538047199998E-3</v>
      </c>
      <c r="AF523" s="419">
        <v>2.0039502352463563E-3</v>
      </c>
      <c r="AG523" s="417">
        <v>0.13383929145180001</v>
      </c>
      <c r="AH523" s="418">
        <v>0.20946177565080001</v>
      </c>
      <c r="AI523" s="419">
        <v>0.10445395033631891</v>
      </c>
      <c r="AJ523" s="417">
        <v>1.6680660111000001E-2</v>
      </c>
      <c r="AK523" s="418">
        <v>3.4060769229360001E-2</v>
      </c>
      <c r="AL523" s="419">
        <v>1.7347163314707911E-2</v>
      </c>
      <c r="AM523" s="417">
        <v>2.0181187200600002E-2</v>
      </c>
      <c r="AN523" s="418">
        <v>3.4455030426059997E-2</v>
      </c>
      <c r="AO523" s="419">
        <v>4.3683099322308565E-2</v>
      </c>
      <c r="AP523" s="425"/>
      <c r="AQ523" s="426"/>
      <c r="AR523" s="426"/>
      <c r="AS523" s="417">
        <v>0</v>
      </c>
      <c r="AT523" s="418">
        <v>0</v>
      </c>
      <c r="AU523" s="427"/>
    </row>
    <row r="524" spans="1:47" ht="13.5" thickBot="1" x14ac:dyDescent="0.25">
      <c r="A524" s="233">
        <v>1987</v>
      </c>
      <c r="B524" s="234">
        <v>40</v>
      </c>
      <c r="C524" s="428">
        <v>22.396713352480003</v>
      </c>
      <c r="D524" s="429">
        <v>41.004056567034503</v>
      </c>
      <c r="E524" s="430">
        <v>43.745102822787821</v>
      </c>
      <c r="F524" s="428">
        <v>4.7188079778000001</v>
      </c>
      <c r="G524" s="429">
        <v>6.6804075748830005</v>
      </c>
      <c r="H524" s="430">
        <v>3.209236649579791</v>
      </c>
      <c r="I524" s="428">
        <v>2.3072401506000002</v>
      </c>
      <c r="J524" s="429">
        <v>2.8362063341149999</v>
      </c>
      <c r="K524" s="430">
        <v>6.9928070707322529</v>
      </c>
      <c r="L524" s="431"/>
      <c r="M524" s="432"/>
      <c r="N524" s="430">
        <v>3.7066074493837101E-3</v>
      </c>
      <c r="O524" s="428">
        <v>1.2101209999999999E-2</v>
      </c>
      <c r="P524" s="429">
        <v>2.2146123E-2</v>
      </c>
      <c r="Q524" s="430">
        <v>0.11223219345787647</v>
      </c>
      <c r="R524" s="433"/>
      <c r="S524" s="434"/>
      <c r="T524" s="430">
        <v>570.04801585504458</v>
      </c>
      <c r="U524" s="428">
        <v>3.0667412929078017E-2</v>
      </c>
      <c r="V524" s="429">
        <v>3.5319297918439713E-2</v>
      </c>
      <c r="W524" s="430">
        <v>0.10193042637454454</v>
      </c>
      <c r="X524" s="428">
        <v>3.1157852398176294E-2</v>
      </c>
      <c r="Y524" s="429">
        <v>5.0973487470618035E-2</v>
      </c>
      <c r="Z524" s="430">
        <v>0.10688113699878544</v>
      </c>
      <c r="AA524" s="428">
        <v>2.2405375790400001E-2</v>
      </c>
      <c r="AB524" s="429">
        <v>4.0951050550559996E-2</v>
      </c>
      <c r="AC524" s="430">
        <v>4.4037136412564654E-2</v>
      </c>
      <c r="AD524" s="428">
        <v>1.1395984284000001E-3</v>
      </c>
      <c r="AE524" s="429">
        <v>2.3749538047199998E-3</v>
      </c>
      <c r="AF524" s="430">
        <v>2.0039502352463563E-3</v>
      </c>
      <c r="AG524" s="428">
        <v>0.13383929145180001</v>
      </c>
      <c r="AH524" s="429">
        <v>0.20946177565080001</v>
      </c>
      <c r="AI524" s="430">
        <v>0.10445395033631891</v>
      </c>
      <c r="AJ524" s="428">
        <v>1.6680660111000001E-2</v>
      </c>
      <c r="AK524" s="429">
        <v>3.4060769229360001E-2</v>
      </c>
      <c r="AL524" s="430">
        <v>1.7347163314707911E-2</v>
      </c>
      <c r="AM524" s="428">
        <v>2.0181187200600002E-2</v>
      </c>
      <c r="AN524" s="429">
        <v>3.4455030426059997E-2</v>
      </c>
      <c r="AO524" s="430">
        <v>4.3683099322308565E-2</v>
      </c>
      <c r="AP524" s="433"/>
      <c r="AQ524" s="434"/>
      <c r="AR524" s="434"/>
      <c r="AS524" s="428">
        <v>0</v>
      </c>
      <c r="AT524" s="429">
        <v>0</v>
      </c>
      <c r="AU524" s="435"/>
    </row>
    <row r="525" spans="1:47" x14ac:dyDescent="0.2">
      <c r="A525" s="229">
        <v>1988</v>
      </c>
      <c r="B525" s="230">
        <v>1</v>
      </c>
      <c r="C525" s="409">
        <v>12.54519247</v>
      </c>
      <c r="D525" s="410">
        <v>16.683175119000001</v>
      </c>
      <c r="E525" s="436">
        <v>13.249831503343515</v>
      </c>
      <c r="F525" s="409">
        <v>1.91118006</v>
      </c>
      <c r="G525" s="410">
        <v>1.6866763105</v>
      </c>
      <c r="H525" s="436">
        <v>0.82488025579637891</v>
      </c>
      <c r="I525" s="409">
        <v>0.85715085999999996</v>
      </c>
      <c r="J525" s="410">
        <v>1.8437323510000001</v>
      </c>
      <c r="K525" s="436">
        <v>4.631388532627585</v>
      </c>
      <c r="L525" s="412"/>
      <c r="M525" s="413"/>
      <c r="N525" s="436">
        <v>0.12435439250476811</v>
      </c>
      <c r="O525" s="409">
        <v>1.9922369999999998E-2</v>
      </c>
      <c r="P525" s="410">
        <v>3.1101967000000001E-2</v>
      </c>
      <c r="Q525" s="436">
        <v>2.4556601517375289E-2</v>
      </c>
      <c r="R525" s="414"/>
      <c r="S525" s="415"/>
      <c r="T525" s="436">
        <v>545.11338914613191</v>
      </c>
      <c r="U525" s="409">
        <v>4.1330745187436679E-2</v>
      </c>
      <c r="V525" s="410">
        <v>4.7600131965552177E-2</v>
      </c>
      <c r="W525" s="436">
        <v>6.845945794622009E-2</v>
      </c>
      <c r="X525" s="409">
        <v>3.4852183890577509E-2</v>
      </c>
      <c r="Y525" s="410">
        <v>5.7017323792637624E-2</v>
      </c>
      <c r="Z525" s="436">
        <v>2.9226080477215623E-2</v>
      </c>
      <c r="AA525" s="409">
        <v>3.1363299000000001E-3</v>
      </c>
      <c r="AB525" s="410">
        <v>5.185745615E-3</v>
      </c>
      <c r="AC525" s="436">
        <v>5.7446014771161298E-3</v>
      </c>
      <c r="AD525" s="409">
        <v>2.5679609999999998E-4</v>
      </c>
      <c r="AE525" s="410">
        <v>6.0196173000000004E-4</v>
      </c>
      <c r="AF525" s="436">
        <v>5.1509771023714726E-4</v>
      </c>
      <c r="AG525" s="409">
        <v>3.5463850499999998E-2</v>
      </c>
      <c r="AH525" s="410">
        <v>3.9569932510000003E-2</v>
      </c>
      <c r="AI525" s="436">
        <v>4.2656653965754104E-2</v>
      </c>
      <c r="AJ525" s="409">
        <v>2.5609006999999999E-3</v>
      </c>
      <c r="AK525" s="410">
        <v>3.2540265550000001E-3</v>
      </c>
      <c r="AL525" s="436">
        <v>4.6789811962989532E-3</v>
      </c>
      <c r="AM525" s="409">
        <v>5.3652518999999996E-3</v>
      </c>
      <c r="AN525" s="410">
        <v>1.049624629E-2</v>
      </c>
      <c r="AO525" s="436">
        <v>8.8062687364920487E-3</v>
      </c>
      <c r="AP525" s="414"/>
      <c r="AQ525" s="415"/>
      <c r="AR525" s="415"/>
      <c r="AS525" s="409">
        <v>6.6661330300000002E-2</v>
      </c>
      <c r="AT525" s="410">
        <v>6.3146730225000003E-2</v>
      </c>
      <c r="AU525" s="416"/>
    </row>
    <row r="526" spans="1:47" x14ac:dyDescent="0.2">
      <c r="A526" s="231">
        <v>1988</v>
      </c>
      <c r="B526" s="232">
        <v>2</v>
      </c>
      <c r="C526" s="417">
        <v>10.23401249</v>
      </c>
      <c r="D526" s="418">
        <v>14.5146469095</v>
      </c>
      <c r="E526" s="437">
        <v>13.28098012373844</v>
      </c>
      <c r="F526" s="417">
        <v>1.2271488500000001</v>
      </c>
      <c r="G526" s="418">
        <v>1.313474587</v>
      </c>
      <c r="H526" s="437">
        <v>0.82751815498906534</v>
      </c>
      <c r="I526" s="417">
        <v>0.86027768999999998</v>
      </c>
      <c r="J526" s="418">
        <v>1.9059819904999999</v>
      </c>
      <c r="K526" s="437">
        <v>4.6428905890541978</v>
      </c>
      <c r="L526" s="420"/>
      <c r="M526" s="421"/>
      <c r="N526" s="437">
        <v>0.12456100149817376</v>
      </c>
      <c r="O526" s="417">
        <v>1.728099E-2</v>
      </c>
      <c r="P526" s="418">
        <v>2.7179043999999999E-2</v>
      </c>
      <c r="Q526" s="437">
        <v>2.4619679184476093E-2</v>
      </c>
      <c r="R526" s="422"/>
      <c r="S526" s="423"/>
      <c r="T526" s="437">
        <v>545.14028603344423</v>
      </c>
      <c r="U526" s="417">
        <v>4.1330745187436679E-2</v>
      </c>
      <c r="V526" s="418">
        <v>4.7600131965552177E-2</v>
      </c>
      <c r="W526" s="437">
        <v>6.7630252505792687E-2</v>
      </c>
      <c r="X526" s="417">
        <v>3.4852183890577509E-2</v>
      </c>
      <c r="Y526" s="418">
        <v>5.7017323792637624E-2</v>
      </c>
      <c r="Z526" s="437">
        <v>2.9331081698238198E-2</v>
      </c>
      <c r="AA526" s="417">
        <v>3.1892676000000002E-3</v>
      </c>
      <c r="AB526" s="418">
        <v>5.1502850699999998E-3</v>
      </c>
      <c r="AC526" s="437">
        <v>5.7518258506886666E-3</v>
      </c>
      <c r="AD526" s="417">
        <v>2.4332569999999999E-4</v>
      </c>
      <c r="AE526" s="418">
        <v>5.6554103000000001E-4</v>
      </c>
      <c r="AF526" s="437">
        <v>5.1674357186876963E-4</v>
      </c>
      <c r="AG526" s="417">
        <v>2.9378878899999999E-2</v>
      </c>
      <c r="AH526" s="418">
        <v>3.7195694719999998E-2</v>
      </c>
      <c r="AI526" s="437">
        <v>4.2756170596529322E-2</v>
      </c>
      <c r="AJ526" s="417">
        <v>2.6108181E-3</v>
      </c>
      <c r="AK526" s="418">
        <v>3.3725975400000002E-3</v>
      </c>
      <c r="AL526" s="437">
        <v>4.6908195755769339E-3</v>
      </c>
      <c r="AM526" s="417">
        <v>5.4508218999999997E-3</v>
      </c>
      <c r="AN526" s="418">
        <v>1.0585383114999999E-2</v>
      </c>
      <c r="AO526" s="437">
        <v>8.8318947015883584E-3</v>
      </c>
      <c r="AP526" s="422"/>
      <c r="AQ526" s="423"/>
      <c r="AR526" s="423"/>
      <c r="AS526" s="417">
        <v>4.3883403600000002E-2</v>
      </c>
      <c r="AT526" s="418">
        <v>4.8640646784999998E-2</v>
      </c>
      <c r="AU526" s="424"/>
    </row>
    <row r="527" spans="1:47" x14ac:dyDescent="0.2">
      <c r="A527" s="231">
        <v>1988</v>
      </c>
      <c r="B527" s="232">
        <v>3</v>
      </c>
      <c r="C527" s="417">
        <v>11.78560978</v>
      </c>
      <c r="D527" s="418">
        <v>17.681268463999999</v>
      </c>
      <c r="E527" s="437">
        <v>20.167152993809346</v>
      </c>
      <c r="F527" s="417">
        <v>1.26775412</v>
      </c>
      <c r="G527" s="418">
        <v>1.3875360605</v>
      </c>
      <c r="H527" s="437">
        <v>1.2306084133557256</v>
      </c>
      <c r="I527" s="417">
        <v>0.98454836999999995</v>
      </c>
      <c r="J527" s="418">
        <v>2.0159091335000001</v>
      </c>
      <c r="K527" s="437">
        <v>5.1571977172755208</v>
      </c>
      <c r="L527" s="420"/>
      <c r="M527" s="421"/>
      <c r="N527" s="437">
        <v>0.12841554431575247</v>
      </c>
      <c r="O527" s="417">
        <v>1.7180979999999998E-2</v>
      </c>
      <c r="P527" s="418">
        <v>2.7144388500000002E-2</v>
      </c>
      <c r="Q527" s="437">
        <v>2.8186626589386775E-2</v>
      </c>
      <c r="R527" s="422"/>
      <c r="S527" s="423"/>
      <c r="T527" s="437">
        <v>545.60766929342651</v>
      </c>
      <c r="U527" s="417">
        <v>4.1330745187436679E-2</v>
      </c>
      <c r="V527" s="418">
        <v>4.7600131965552177E-2</v>
      </c>
      <c r="W527" s="437">
        <v>0.1014600407255276</v>
      </c>
      <c r="X527" s="417">
        <v>3.4852183890577509E-2</v>
      </c>
      <c r="Y527" s="418">
        <v>5.7017323792637624E-2</v>
      </c>
      <c r="Z527" s="437">
        <v>6.0937258928487802E-2</v>
      </c>
      <c r="AA527" s="417">
        <v>3.7254562999999999E-3</v>
      </c>
      <c r="AB527" s="418">
        <v>6.1552677500000003E-3</v>
      </c>
      <c r="AC527" s="437">
        <v>8.5867917580838594E-3</v>
      </c>
      <c r="AD527" s="417">
        <v>2.8116859999999998E-4</v>
      </c>
      <c r="AE527" s="418">
        <v>6.3965674500000001E-4</v>
      </c>
      <c r="AF527" s="437">
        <v>7.6845400731403275E-4</v>
      </c>
      <c r="AG527" s="417">
        <v>3.2793169699999999E-2</v>
      </c>
      <c r="AH527" s="418">
        <v>4.3026983025E-2</v>
      </c>
      <c r="AI527" s="437">
        <v>6.3288901825452021E-2</v>
      </c>
      <c r="AJ527" s="417">
        <v>3.0703931999999999E-3</v>
      </c>
      <c r="AK527" s="418">
        <v>4.0930628450000003E-3</v>
      </c>
      <c r="AL527" s="437">
        <v>6.9417487922086183E-3</v>
      </c>
      <c r="AM527" s="417">
        <v>6.3445385E-3</v>
      </c>
      <c r="AN527" s="418">
        <v>1.243116159E-2</v>
      </c>
      <c r="AO527" s="437">
        <v>1.3079390329683548E-2</v>
      </c>
      <c r="AP527" s="422"/>
      <c r="AQ527" s="423"/>
      <c r="AR527" s="423"/>
      <c r="AS527" s="417">
        <v>4.2827900699999998E-2</v>
      </c>
      <c r="AT527" s="418">
        <v>4.6198619965E-2</v>
      </c>
      <c r="AU527" s="424"/>
    </row>
    <row r="528" spans="1:47" x14ac:dyDescent="0.2">
      <c r="A528" s="231">
        <v>1988</v>
      </c>
      <c r="B528" s="232">
        <v>4</v>
      </c>
      <c r="C528" s="417">
        <v>13.877469290000001</v>
      </c>
      <c r="D528" s="418">
        <v>20.668983675</v>
      </c>
      <c r="E528" s="437">
        <v>13.342235376075699</v>
      </c>
      <c r="F528" s="417">
        <v>1.3347464600000001</v>
      </c>
      <c r="G528" s="418">
        <v>1.4694748385</v>
      </c>
      <c r="H528" s="437">
        <v>0.83279829378236414</v>
      </c>
      <c r="I528" s="417">
        <v>1.1105394900000001</v>
      </c>
      <c r="J528" s="418">
        <v>2.118424402</v>
      </c>
      <c r="K528" s="437">
        <v>4.6479760779985204</v>
      </c>
      <c r="L528" s="420"/>
      <c r="M528" s="421"/>
      <c r="N528" s="437">
        <v>0.12457492935109446</v>
      </c>
      <c r="O528" s="417">
        <v>1.7180979999999998E-2</v>
      </c>
      <c r="P528" s="418">
        <v>2.7209395000000001E-2</v>
      </c>
      <c r="Q528" s="437">
        <v>2.4658393875780657E-2</v>
      </c>
      <c r="R528" s="422"/>
      <c r="S528" s="423"/>
      <c r="T528" s="437">
        <v>546.08167259466143</v>
      </c>
      <c r="U528" s="417">
        <v>4.1330745187436679E-2</v>
      </c>
      <c r="V528" s="418">
        <v>4.7600131965552177E-2</v>
      </c>
      <c r="W528" s="437">
        <v>6.8284165491402399E-2</v>
      </c>
      <c r="X528" s="417">
        <v>3.4852183890577509E-2</v>
      </c>
      <c r="Y528" s="418">
        <v>5.7017323792637624E-2</v>
      </c>
      <c r="Z528" s="437">
        <v>2.9765504175070914E-2</v>
      </c>
      <c r="AA528" s="417">
        <v>4.3945338000000002E-3</v>
      </c>
      <c r="AB528" s="418">
        <v>7.1612811350000001E-3</v>
      </c>
      <c r="AC528" s="437">
        <v>5.7538981484930897E-3</v>
      </c>
      <c r="AD528" s="417">
        <v>3.2945940000000002E-4</v>
      </c>
      <c r="AE528" s="418">
        <v>7.2202101500000004E-4</v>
      </c>
      <c r="AF528" s="437">
        <v>5.20040601167636E-4</v>
      </c>
      <c r="AG528" s="417">
        <v>3.7183212E-2</v>
      </c>
      <c r="AH528" s="418">
        <v>4.8962152915000001E-2</v>
      </c>
      <c r="AI528" s="437">
        <v>4.2912788649341949E-2</v>
      </c>
      <c r="AJ528" s="417">
        <v>3.6549162999999999E-3</v>
      </c>
      <c r="AK528" s="418">
        <v>4.8318128900000003E-3</v>
      </c>
      <c r="AL528" s="437">
        <v>4.7108953864002856E-3</v>
      </c>
      <c r="AM528" s="417">
        <v>7.4454261000000002E-3</v>
      </c>
      <c r="AN528" s="418">
        <v>1.426154571E-2</v>
      </c>
      <c r="AO528" s="437">
        <v>8.8801379769133746E-3</v>
      </c>
      <c r="AP528" s="422"/>
      <c r="AQ528" s="423"/>
      <c r="AR528" s="423"/>
      <c r="AS528" s="417">
        <v>4.2522094400000002E-2</v>
      </c>
      <c r="AT528" s="418">
        <v>4.4290818250000002E-2</v>
      </c>
      <c r="AU528" s="424"/>
    </row>
    <row r="529" spans="1:47" x14ac:dyDescent="0.2">
      <c r="A529" s="231">
        <v>1988</v>
      </c>
      <c r="B529" s="232">
        <v>5</v>
      </c>
      <c r="C529" s="417">
        <v>15.744116849999999</v>
      </c>
      <c r="D529" s="418">
        <v>23.332265036999999</v>
      </c>
      <c r="E529" s="437">
        <v>13.925095943831913</v>
      </c>
      <c r="F529" s="417">
        <v>1.4111660399999999</v>
      </c>
      <c r="G529" s="418">
        <v>1.562901297</v>
      </c>
      <c r="H529" s="437">
        <v>0.85130901553654348</v>
      </c>
      <c r="I529" s="417">
        <v>1.23033153</v>
      </c>
      <c r="J529" s="418">
        <v>2.2099640709999999</v>
      </c>
      <c r="K529" s="437">
        <v>4.6854137201376256</v>
      </c>
      <c r="L529" s="420"/>
      <c r="M529" s="421"/>
      <c r="N529" s="437">
        <v>0.12461297365000236</v>
      </c>
      <c r="O529" s="417">
        <v>1.7180979999999998E-2</v>
      </c>
      <c r="P529" s="418">
        <v>2.7349521500000001E-2</v>
      </c>
      <c r="Q529" s="437">
        <v>3.5340825197778973E-2</v>
      </c>
      <c r="R529" s="422"/>
      <c r="S529" s="423"/>
      <c r="T529" s="437">
        <v>546.48959234890742</v>
      </c>
      <c r="U529" s="417">
        <v>4.1330745187436679E-2</v>
      </c>
      <c r="V529" s="418">
        <v>4.7600131965552177E-2</v>
      </c>
      <c r="W529" s="437">
        <v>6.9580967921416562E-2</v>
      </c>
      <c r="X529" s="417">
        <v>3.4852183890577509E-2</v>
      </c>
      <c r="Y529" s="418">
        <v>5.7017323792637624E-2</v>
      </c>
      <c r="Z529" s="437">
        <v>3.0006262521925068E-2</v>
      </c>
      <c r="AA529" s="417">
        <v>5.0264380999999999E-3</v>
      </c>
      <c r="AB529" s="418">
        <v>8.2237717050000006E-3</v>
      </c>
      <c r="AC529" s="437">
        <v>5.8596993615221684E-3</v>
      </c>
      <c r="AD529" s="417">
        <v>3.7478300000000001E-4</v>
      </c>
      <c r="AE529" s="418">
        <v>8.0974233E-4</v>
      </c>
      <c r="AF529" s="437">
        <v>5.3160104367048653E-4</v>
      </c>
      <c r="AG529" s="417">
        <v>4.1467806699999998E-2</v>
      </c>
      <c r="AH529" s="418">
        <v>5.5397056505E-2</v>
      </c>
      <c r="AI529" s="437">
        <v>4.3787736185650093E-2</v>
      </c>
      <c r="AJ529" s="417">
        <v>4.2184062999999997E-3</v>
      </c>
      <c r="AK529" s="418">
        <v>5.6458865199999998E-3</v>
      </c>
      <c r="AL529" s="437">
        <v>4.8088139257529364E-3</v>
      </c>
      <c r="AM529" s="417">
        <v>8.4737388E-3</v>
      </c>
      <c r="AN529" s="418">
        <v>1.6153057554999999E-2</v>
      </c>
      <c r="AO529" s="437">
        <v>9.0716722929562853E-3</v>
      </c>
      <c r="AP529" s="422"/>
      <c r="AQ529" s="423"/>
      <c r="AR529" s="423"/>
      <c r="AS529" s="417">
        <v>4.2754899200000002E-2</v>
      </c>
      <c r="AT529" s="418">
        <v>4.3214629664999997E-2</v>
      </c>
      <c r="AU529" s="424"/>
    </row>
    <row r="530" spans="1:47" x14ac:dyDescent="0.2">
      <c r="A530" s="231">
        <v>1988</v>
      </c>
      <c r="B530" s="232">
        <v>6</v>
      </c>
      <c r="C530" s="417">
        <v>11.28594822</v>
      </c>
      <c r="D530" s="418">
        <v>17.1714224485</v>
      </c>
      <c r="E530" s="437">
        <v>13.98482349984017</v>
      </c>
      <c r="F530" s="417">
        <v>0.85809431000000003</v>
      </c>
      <c r="G530" s="418">
        <v>1.135793638</v>
      </c>
      <c r="H530" s="437">
        <v>0.85549518194274099</v>
      </c>
      <c r="I530" s="417">
        <v>1.3048541899999999</v>
      </c>
      <c r="J530" s="418">
        <v>2.3163000020000002</v>
      </c>
      <c r="K530" s="437">
        <v>4.6925965278303892</v>
      </c>
      <c r="L530" s="420"/>
      <c r="M530" s="421"/>
      <c r="N530" s="437">
        <v>0.12468093519455996</v>
      </c>
      <c r="O530" s="417">
        <v>1.7180979999999998E-2</v>
      </c>
      <c r="P530" s="418">
        <v>2.7470960499999999E-2</v>
      </c>
      <c r="Q530" s="437">
        <v>3.5403980671338736E-2</v>
      </c>
      <c r="R530" s="422"/>
      <c r="S530" s="423"/>
      <c r="T530" s="437">
        <v>547.28281955062732</v>
      </c>
      <c r="U530" s="417">
        <v>4.1330745187436679E-2</v>
      </c>
      <c r="V530" s="418">
        <v>4.7600131965552177E-2</v>
      </c>
      <c r="W530" s="437">
        <v>6.9734980940404798E-2</v>
      </c>
      <c r="X530" s="417">
        <v>3.4852183890577509E-2</v>
      </c>
      <c r="Y530" s="418">
        <v>5.7017323792637624E-2</v>
      </c>
      <c r="Z530" s="437">
        <v>3.0280887880012562E-2</v>
      </c>
      <c r="AA530" s="417">
        <v>5.0347771000000003E-3</v>
      </c>
      <c r="AB530" s="418">
        <v>7.7683829299999996E-3</v>
      </c>
      <c r="AC530" s="437">
        <v>5.8669539288676489E-3</v>
      </c>
      <c r="AD530" s="417">
        <v>3.378985E-4</v>
      </c>
      <c r="AE530" s="418">
        <v>7.3547710500000002E-4</v>
      </c>
      <c r="AF530" s="437">
        <v>5.3421363081416215E-4</v>
      </c>
      <c r="AG530" s="417">
        <v>3.73430446E-2</v>
      </c>
      <c r="AH530" s="418">
        <v>5.2187005959999998E-2</v>
      </c>
      <c r="AI530" s="437">
        <v>4.3930834158286879E-2</v>
      </c>
      <c r="AJ530" s="417">
        <v>4.0761510999999997E-3</v>
      </c>
      <c r="AK530" s="418">
        <v>5.6778195200000003E-3</v>
      </c>
      <c r="AL530" s="437">
        <v>4.8263430924281219E-3</v>
      </c>
      <c r="AM530" s="417">
        <v>8.6406921999999994E-3</v>
      </c>
      <c r="AN530" s="418">
        <v>1.5665404439999999E-2</v>
      </c>
      <c r="AO530" s="437">
        <v>9.1112810272889477E-3</v>
      </c>
      <c r="AP530" s="422"/>
      <c r="AQ530" s="423"/>
      <c r="AR530" s="423"/>
      <c r="AS530" s="417">
        <v>2.7204390200000001E-2</v>
      </c>
      <c r="AT530" s="418">
        <v>3.1432594389999999E-2</v>
      </c>
      <c r="AU530" s="424"/>
    </row>
    <row r="531" spans="1:47" x14ac:dyDescent="0.2">
      <c r="A531" s="231">
        <v>1988</v>
      </c>
      <c r="B531" s="232">
        <v>7</v>
      </c>
      <c r="C531" s="417">
        <v>12.254065049999999</v>
      </c>
      <c r="D531" s="418">
        <v>18.611794816</v>
      </c>
      <c r="E531" s="437">
        <v>28.22906392597152</v>
      </c>
      <c r="F531" s="417">
        <v>0.96536924999999996</v>
      </c>
      <c r="G531" s="418">
        <v>1.2744984724999999</v>
      </c>
      <c r="H531" s="437">
        <v>2.295841406061756</v>
      </c>
      <c r="I531" s="417">
        <v>1.40903866</v>
      </c>
      <c r="J531" s="418">
        <v>2.4063891005000002</v>
      </c>
      <c r="K531" s="437">
        <v>6.4039095048121757</v>
      </c>
      <c r="L531" s="420"/>
      <c r="M531" s="421"/>
      <c r="N531" s="437">
        <v>0.12471651670622193</v>
      </c>
      <c r="O531" s="417">
        <v>1.7146769999999999E-2</v>
      </c>
      <c r="P531" s="418">
        <v>2.7619436000000001E-2</v>
      </c>
      <c r="Q531" s="437">
        <v>3.8933266964064316E-2</v>
      </c>
      <c r="R531" s="422"/>
      <c r="S531" s="423"/>
      <c r="T531" s="437">
        <v>547.98039640594811</v>
      </c>
      <c r="U531" s="417">
        <v>4.1330745187436679E-2</v>
      </c>
      <c r="V531" s="418">
        <v>4.7600131965552177E-2</v>
      </c>
      <c r="W531" s="437">
        <v>6.3125970768637268E-2</v>
      </c>
      <c r="X531" s="417">
        <v>3.4852183890577509E-2</v>
      </c>
      <c r="Y531" s="418">
        <v>5.7017323792637624E-2</v>
      </c>
      <c r="Z531" s="437">
        <v>3.0602317884515267E-2</v>
      </c>
      <c r="AA531" s="417">
        <v>5.5242221999999997E-3</v>
      </c>
      <c r="AB531" s="418">
        <v>8.5955296499999993E-3</v>
      </c>
      <c r="AC531" s="437">
        <v>1.566168631529272E-2</v>
      </c>
      <c r="AD531" s="417">
        <v>3.6894370000000002E-4</v>
      </c>
      <c r="AE531" s="418">
        <v>7.9982813500000004E-4</v>
      </c>
      <c r="AF531" s="437">
        <v>1.4336403795807435E-3</v>
      </c>
      <c r="AG531" s="417">
        <v>4.1229929200000001E-2</v>
      </c>
      <c r="AH531" s="418">
        <v>5.8113523190000002E-2</v>
      </c>
      <c r="AI531" s="437">
        <v>0.11783810813881339</v>
      </c>
      <c r="AJ531" s="417">
        <v>4.5152344999999997E-3</v>
      </c>
      <c r="AK531" s="418">
        <v>6.3784712449999996E-3</v>
      </c>
      <c r="AL531" s="437">
        <v>1.2952768277716671E-2</v>
      </c>
      <c r="AM531" s="417">
        <v>9.4333882999999997E-3</v>
      </c>
      <c r="AN531" s="418">
        <v>1.7146376849999999E-2</v>
      </c>
      <c r="AO531" s="437">
        <v>2.4467817123580975E-2</v>
      </c>
      <c r="AP531" s="422"/>
      <c r="AQ531" s="423"/>
      <c r="AR531" s="423"/>
      <c r="AS531" s="417">
        <v>3.13430429E-2</v>
      </c>
      <c r="AT531" s="418">
        <v>3.6036918209999998E-2</v>
      </c>
      <c r="AU531" s="424"/>
    </row>
    <row r="532" spans="1:47" x14ac:dyDescent="0.2">
      <c r="A532" s="231">
        <v>1988</v>
      </c>
      <c r="B532" s="232">
        <v>8</v>
      </c>
      <c r="C532" s="417">
        <v>13.069613889999999</v>
      </c>
      <c r="D532" s="418">
        <v>19.836057239999999</v>
      </c>
      <c r="E532" s="437">
        <v>26.265144263601389</v>
      </c>
      <c r="F532" s="417">
        <v>1.0892930599999999</v>
      </c>
      <c r="G532" s="418">
        <v>1.425633199</v>
      </c>
      <c r="H532" s="437">
        <v>2.3535576335875072</v>
      </c>
      <c r="I532" s="417">
        <v>1.49230967</v>
      </c>
      <c r="J532" s="418">
        <v>2.4680624855</v>
      </c>
      <c r="K532" s="437">
        <v>6.0016375916858342</v>
      </c>
      <c r="L532" s="420"/>
      <c r="M532" s="421"/>
      <c r="N532" s="437">
        <v>8.2665383152423874E-2</v>
      </c>
      <c r="O532" s="417">
        <v>1.7146769999999999E-2</v>
      </c>
      <c r="P532" s="418">
        <v>2.7759562500000001E-2</v>
      </c>
      <c r="Q532" s="437">
        <v>3.939066485844582E-2</v>
      </c>
      <c r="R532" s="422"/>
      <c r="S532" s="423"/>
      <c r="T532" s="437">
        <v>549.13853496078161</v>
      </c>
      <c r="U532" s="417">
        <v>4.1330745187436679E-2</v>
      </c>
      <c r="V532" s="418">
        <v>4.7600131965552177E-2</v>
      </c>
      <c r="W532" s="437">
        <v>6.7158071098165906E-2</v>
      </c>
      <c r="X532" s="417">
        <v>3.4852183890577509E-2</v>
      </c>
      <c r="Y532" s="418">
        <v>5.7017323792637624E-2</v>
      </c>
      <c r="Z532" s="437">
        <v>3.8190201000672663E-2</v>
      </c>
      <c r="AA532" s="417">
        <v>5.9537167000000002E-3</v>
      </c>
      <c r="AB532" s="418">
        <v>9.3233151500000007E-3</v>
      </c>
      <c r="AC532" s="437">
        <v>1.918262910431575E-2</v>
      </c>
      <c r="AD532" s="417">
        <v>3.960182E-4</v>
      </c>
      <c r="AE532" s="418">
        <v>8.5699981999999997E-4</v>
      </c>
      <c r="AF532" s="437">
        <v>1.4696511479531155E-3</v>
      </c>
      <c r="AG532" s="417">
        <v>4.4964832500000003E-2</v>
      </c>
      <c r="AH532" s="418">
        <v>6.3641777385000001E-2</v>
      </c>
      <c r="AI532" s="437">
        <v>0.10574363929720154</v>
      </c>
      <c r="AJ532" s="417">
        <v>4.9121733000000002E-3</v>
      </c>
      <c r="AK532" s="418">
        <v>7.0181246900000004E-3</v>
      </c>
      <c r="AL532" s="437">
        <v>1.3341612455634706E-2</v>
      </c>
      <c r="AM532" s="417">
        <v>1.01202541E-2</v>
      </c>
      <c r="AN532" s="418">
        <v>1.8419836004999999E-2</v>
      </c>
      <c r="AO532" s="437">
        <v>2.805729676871101E-2</v>
      </c>
      <c r="AP532" s="422"/>
      <c r="AQ532" s="423"/>
      <c r="AR532" s="423"/>
      <c r="AS532" s="417">
        <v>3.66287961E-2</v>
      </c>
      <c r="AT532" s="418">
        <v>4.1745050800000003E-2</v>
      </c>
      <c r="AU532" s="424"/>
    </row>
    <row r="533" spans="1:47" x14ac:dyDescent="0.2">
      <c r="A533" s="231">
        <v>1988</v>
      </c>
      <c r="B533" s="232">
        <v>9</v>
      </c>
      <c r="C533" s="417">
        <v>13.79562673</v>
      </c>
      <c r="D533" s="418">
        <v>21.280509318499998</v>
      </c>
      <c r="E533" s="437">
        <v>27.480681454861216</v>
      </c>
      <c r="F533" s="417">
        <v>1.2418854699999999</v>
      </c>
      <c r="G533" s="418">
        <v>1.650886326</v>
      </c>
      <c r="H533" s="437">
        <v>2.3671370178209146</v>
      </c>
      <c r="I533" s="417">
        <v>1.5737253</v>
      </c>
      <c r="J533" s="418">
        <v>2.5516261579999999</v>
      </c>
      <c r="K533" s="437">
        <v>6.0704946738081169</v>
      </c>
      <c r="L533" s="420"/>
      <c r="M533" s="421"/>
      <c r="N533" s="437">
        <v>8.2664957564360916E-2</v>
      </c>
      <c r="O533" s="417">
        <v>1.724678E-2</v>
      </c>
      <c r="P533" s="418">
        <v>2.7789620000000001E-2</v>
      </c>
      <c r="Q533" s="437">
        <v>4.3453339090181439E-2</v>
      </c>
      <c r="R533" s="422"/>
      <c r="S533" s="423"/>
      <c r="T533" s="437">
        <v>549.35412274492649</v>
      </c>
      <c r="U533" s="417">
        <v>4.1330745187436679E-2</v>
      </c>
      <c r="V533" s="418">
        <v>4.7600131965552177E-2</v>
      </c>
      <c r="W533" s="437">
        <v>6.8169021698201465E-2</v>
      </c>
      <c r="X533" s="417">
        <v>3.4852183890577509E-2</v>
      </c>
      <c r="Y533" s="418">
        <v>5.7017323792637624E-2</v>
      </c>
      <c r="Z533" s="437">
        <v>3.8890397610185465E-2</v>
      </c>
      <c r="AA533" s="417">
        <v>6.3561167E-3</v>
      </c>
      <c r="AB533" s="418">
        <v>1.0037315939999999E-2</v>
      </c>
      <c r="AC533" s="437">
        <v>1.925241423299779E-2</v>
      </c>
      <c r="AD533" s="417">
        <v>4.2262000000000002E-4</v>
      </c>
      <c r="AE533" s="418">
        <v>9.1209356500000002E-4</v>
      </c>
      <c r="AF533" s="437">
        <v>1.4781313998626173E-3</v>
      </c>
      <c r="AG533" s="417">
        <v>4.8802848400000001E-2</v>
      </c>
      <c r="AH533" s="418">
        <v>6.9377805589999994E-2</v>
      </c>
      <c r="AI533" s="437">
        <v>0.10603959328423776</v>
      </c>
      <c r="AJ533" s="417">
        <v>5.2892989999999999E-3</v>
      </c>
      <c r="AK533" s="418">
        <v>7.6589850899999997E-3</v>
      </c>
      <c r="AL533" s="437">
        <v>1.3379485723185904E-2</v>
      </c>
      <c r="AM533" s="417">
        <v>1.07513709E-2</v>
      </c>
      <c r="AN533" s="418">
        <v>1.9650723815E-2</v>
      </c>
      <c r="AO533" s="437">
        <v>2.8229287608428247E-2</v>
      </c>
      <c r="AP533" s="422"/>
      <c r="AQ533" s="423"/>
      <c r="AR533" s="423"/>
      <c r="AS533" s="417">
        <v>4.3449140800000001E-2</v>
      </c>
      <c r="AT533" s="418">
        <v>4.9027611875000002E-2</v>
      </c>
      <c r="AU533" s="424"/>
    </row>
    <row r="534" spans="1:47" x14ac:dyDescent="0.2">
      <c r="A534" s="231">
        <v>1988</v>
      </c>
      <c r="B534" s="232">
        <v>10</v>
      </c>
      <c r="C534" s="417">
        <v>14.56793053</v>
      </c>
      <c r="D534" s="418">
        <v>22.463221933500002</v>
      </c>
      <c r="E534" s="437">
        <v>27.724895538468264</v>
      </c>
      <c r="F534" s="417">
        <v>1.4244836999999999</v>
      </c>
      <c r="G534" s="418">
        <v>1.8644588929999999</v>
      </c>
      <c r="H534" s="437">
        <v>2.3828523102237074</v>
      </c>
      <c r="I534" s="417">
        <v>1.67110447</v>
      </c>
      <c r="J534" s="418">
        <v>2.6457592365</v>
      </c>
      <c r="K534" s="437">
        <v>6.0855149109867357</v>
      </c>
      <c r="L534" s="420"/>
      <c r="M534" s="421"/>
      <c r="N534" s="437">
        <v>8.2672290981397556E-2</v>
      </c>
      <c r="O534" s="417">
        <v>1.724678E-2</v>
      </c>
      <c r="P534" s="418">
        <v>2.7789620000000001E-2</v>
      </c>
      <c r="Q534" s="437">
        <v>4.3582908322496894E-2</v>
      </c>
      <c r="R534" s="422"/>
      <c r="S534" s="423"/>
      <c r="T534" s="437">
        <v>549.32534020260789</v>
      </c>
      <c r="U534" s="417">
        <v>4.1330745187436679E-2</v>
      </c>
      <c r="V534" s="418">
        <v>4.7600131965552177E-2</v>
      </c>
      <c r="W534" s="437">
        <v>6.9462368198275892E-2</v>
      </c>
      <c r="X534" s="417">
        <v>3.4852183890577509E-2</v>
      </c>
      <c r="Y534" s="418">
        <v>5.7017323792637624E-2</v>
      </c>
      <c r="Z534" s="437">
        <v>3.9680462695935115E-2</v>
      </c>
      <c r="AA534" s="417">
        <v>6.7706620000000002E-3</v>
      </c>
      <c r="AB534" s="418">
        <v>1.0760790040000001E-2</v>
      </c>
      <c r="AC534" s="437">
        <v>1.934178247262159E-2</v>
      </c>
      <c r="AD534" s="417">
        <v>4.5310979999999999E-4</v>
      </c>
      <c r="AE534" s="418">
        <v>9.6853098999999995E-4</v>
      </c>
      <c r="AF534" s="437">
        <v>1.4879471811727414E-3</v>
      </c>
      <c r="AG534" s="417">
        <v>5.3080481399999997E-2</v>
      </c>
      <c r="AH534" s="418">
        <v>7.5512376919999999E-2</v>
      </c>
      <c r="AI534" s="437">
        <v>0.10644789335834569</v>
      </c>
      <c r="AJ534" s="417">
        <v>5.6815866E-3</v>
      </c>
      <c r="AK534" s="418">
        <v>8.3168782899999995E-3</v>
      </c>
      <c r="AL534" s="437">
        <v>1.3431501074469328E-2</v>
      </c>
      <c r="AM534" s="417">
        <v>1.1400163899999999E-2</v>
      </c>
      <c r="AN534" s="418">
        <v>2.088970004E-2</v>
      </c>
      <c r="AO534" s="437">
        <v>2.8426238207817565E-2</v>
      </c>
      <c r="AP534" s="422"/>
      <c r="AQ534" s="423"/>
      <c r="AR534" s="423"/>
      <c r="AS534" s="417">
        <v>5.2205715E-2</v>
      </c>
      <c r="AT534" s="418">
        <v>5.8272035579999999E-2</v>
      </c>
      <c r="AU534" s="424"/>
    </row>
    <row r="535" spans="1:47" x14ac:dyDescent="0.2">
      <c r="A535" s="231">
        <v>1988</v>
      </c>
      <c r="B535" s="232">
        <v>11</v>
      </c>
      <c r="C535" s="417">
        <v>15.28914696</v>
      </c>
      <c r="D535" s="418">
        <v>23.5874506655</v>
      </c>
      <c r="E535" s="437">
        <v>27.952728932913878</v>
      </c>
      <c r="F535" s="417">
        <v>1.5974712200000001</v>
      </c>
      <c r="G535" s="418">
        <v>2.07471132</v>
      </c>
      <c r="H535" s="437">
        <v>2.3998511058312486</v>
      </c>
      <c r="I535" s="417">
        <v>1.7653650299999999</v>
      </c>
      <c r="J535" s="418">
        <v>2.7389045584999998</v>
      </c>
      <c r="K535" s="437">
        <v>6.1044013675832449</v>
      </c>
      <c r="L535" s="420"/>
      <c r="M535" s="421"/>
      <c r="N535" s="437">
        <v>8.2723497245967142E-2</v>
      </c>
      <c r="O535" s="417">
        <v>1.724678E-2</v>
      </c>
      <c r="P535" s="418">
        <v>2.7789620000000001E-2</v>
      </c>
      <c r="Q535" s="437">
        <v>5.1877047629189835E-2</v>
      </c>
      <c r="R535" s="422"/>
      <c r="S535" s="423"/>
      <c r="T535" s="437">
        <v>550.42107463418881</v>
      </c>
      <c r="U535" s="417">
        <v>4.1330745187436679E-2</v>
      </c>
      <c r="V535" s="418">
        <v>4.7600131965552177E-2</v>
      </c>
      <c r="W535" s="437">
        <v>7.0469285362595155E-2</v>
      </c>
      <c r="X535" s="417">
        <v>3.4852183890577509E-2</v>
      </c>
      <c r="Y535" s="418">
        <v>5.7017323792637624E-2</v>
      </c>
      <c r="Z535" s="437">
        <v>4.0499575889673026E-2</v>
      </c>
      <c r="AA535" s="417">
        <v>7.1869089000000004E-3</v>
      </c>
      <c r="AB535" s="418">
        <v>1.1463565775E-2</v>
      </c>
      <c r="AC535" s="437">
        <v>1.9441048112363926E-2</v>
      </c>
      <c r="AD535" s="417">
        <v>4.8436490000000002E-4</v>
      </c>
      <c r="AE535" s="418">
        <v>1.0235067249999999E-3</v>
      </c>
      <c r="AF535" s="437">
        <v>1.4985624117075931E-3</v>
      </c>
      <c r="AG535" s="417">
        <v>5.7277679099999999E-2</v>
      </c>
      <c r="AH535" s="418">
        <v>8.1495531080000003E-2</v>
      </c>
      <c r="AI535" s="437">
        <v>0.10690938211803611</v>
      </c>
      <c r="AJ535" s="417">
        <v>6.0802102999999996E-3</v>
      </c>
      <c r="AK535" s="418">
        <v>8.9688200749999999E-3</v>
      </c>
      <c r="AL535" s="437">
        <v>1.349030037441349E-2</v>
      </c>
      <c r="AM535" s="417">
        <v>1.20474473E-2</v>
      </c>
      <c r="AN535" s="418">
        <v>2.207816961E-2</v>
      </c>
      <c r="AO535" s="437">
        <v>2.8638435132593915E-2</v>
      </c>
      <c r="AP535" s="422"/>
      <c r="AQ535" s="423"/>
      <c r="AR535" s="423"/>
      <c r="AS535" s="417">
        <v>6.0751113699999998E-2</v>
      </c>
      <c r="AT535" s="418">
        <v>6.7720527284999998E-2</v>
      </c>
      <c r="AU535" s="424"/>
    </row>
    <row r="536" spans="1:47" x14ac:dyDescent="0.2">
      <c r="A536" s="231">
        <v>1988</v>
      </c>
      <c r="B536" s="232">
        <v>12</v>
      </c>
      <c r="C536" s="417">
        <v>15.974157569999999</v>
      </c>
      <c r="D536" s="418">
        <v>24.668813091499999</v>
      </c>
      <c r="E536" s="437">
        <v>39.033795586210658</v>
      </c>
      <c r="F536" s="417">
        <v>1.8383734300000001</v>
      </c>
      <c r="G536" s="418">
        <v>2.3492261614999999</v>
      </c>
      <c r="H536" s="437">
        <v>3.08047269439257</v>
      </c>
      <c r="I536" s="417">
        <v>1.8572951900000001</v>
      </c>
      <c r="J536" s="418">
        <v>2.8317193660000002</v>
      </c>
      <c r="K536" s="437">
        <v>6.8974528610569648</v>
      </c>
      <c r="L536" s="420"/>
      <c r="M536" s="421"/>
      <c r="N536" s="437">
        <v>8.5371932407319065E-2</v>
      </c>
      <c r="O536" s="417">
        <v>1.7197E-2</v>
      </c>
      <c r="P536" s="418">
        <v>2.7789620000000001E-2</v>
      </c>
      <c r="Q536" s="437">
        <v>6.0533016334808246E-2</v>
      </c>
      <c r="R536" s="422"/>
      <c r="S536" s="423"/>
      <c r="T536" s="437">
        <v>551.17145179486249</v>
      </c>
      <c r="U536" s="417">
        <v>4.1330745187436679E-2</v>
      </c>
      <c r="V536" s="418">
        <v>4.7600131965552177E-2</v>
      </c>
      <c r="W536" s="437">
        <v>0.10532859784717585</v>
      </c>
      <c r="X536" s="417">
        <v>3.4852183890577509E-2</v>
      </c>
      <c r="Y536" s="418">
        <v>5.7017323792637624E-2</v>
      </c>
      <c r="Z536" s="437">
        <v>7.2817382532953473E-2</v>
      </c>
      <c r="AA536" s="417">
        <v>7.6155789999999999E-3</v>
      </c>
      <c r="AB536" s="418">
        <v>1.215059317E-2</v>
      </c>
      <c r="AC536" s="437">
        <v>2.4960915291049282E-2</v>
      </c>
      <c r="AD536" s="417">
        <v>5.1664509999999996E-4</v>
      </c>
      <c r="AE536" s="418">
        <v>1.0773906499999999E-3</v>
      </c>
      <c r="AF536" s="437">
        <v>1.9235640099417039E-3</v>
      </c>
      <c r="AG536" s="417">
        <v>6.2317116200000001E-2</v>
      </c>
      <c r="AH536" s="418">
        <v>8.8106991425000003E-2</v>
      </c>
      <c r="AI536" s="437">
        <v>0.13644728670547024</v>
      </c>
      <c r="AJ536" s="417">
        <v>6.4929167000000003E-3</v>
      </c>
      <c r="AK536" s="418">
        <v>9.6178876399999995E-3</v>
      </c>
      <c r="AL536" s="437">
        <v>1.7229818386699562E-2</v>
      </c>
      <c r="AM536" s="417">
        <v>1.27105862E-2</v>
      </c>
      <c r="AN536" s="418">
        <v>2.3226256354999999E-2</v>
      </c>
      <c r="AO536" s="437">
        <v>3.6730292298814533E-2</v>
      </c>
      <c r="AP536" s="422"/>
      <c r="AQ536" s="423"/>
      <c r="AR536" s="423"/>
      <c r="AS536" s="417">
        <v>7.3500435899999994E-2</v>
      </c>
      <c r="AT536" s="418">
        <v>8.1183537949999995E-2</v>
      </c>
      <c r="AU536" s="424"/>
    </row>
    <row r="537" spans="1:47" x14ac:dyDescent="0.2">
      <c r="A537" s="231">
        <v>1988</v>
      </c>
      <c r="B537" s="232">
        <v>13</v>
      </c>
      <c r="C537" s="417">
        <v>16.453621829999999</v>
      </c>
      <c r="D537" s="418">
        <v>25.466068917499999</v>
      </c>
      <c r="E537" s="437">
        <v>39.729378002838303</v>
      </c>
      <c r="F537" s="417">
        <v>2.1037616300000002</v>
      </c>
      <c r="G537" s="418">
        <v>2.6433904204999998</v>
      </c>
      <c r="H537" s="437">
        <v>3.1050031895326433</v>
      </c>
      <c r="I537" s="417">
        <v>1.93949584</v>
      </c>
      <c r="J537" s="418">
        <v>2.9173202790000001</v>
      </c>
      <c r="K537" s="437">
        <v>6.9237489443905265</v>
      </c>
      <c r="L537" s="420"/>
      <c r="M537" s="421"/>
      <c r="N537" s="437">
        <v>8.2425245123516427E-2</v>
      </c>
      <c r="O537" s="417">
        <v>1.6554820000000001E-2</v>
      </c>
      <c r="P537" s="418">
        <v>2.7009374999999999E-2</v>
      </c>
      <c r="Q537" s="437">
        <v>6.1157078189285709E-2</v>
      </c>
      <c r="R537" s="422"/>
      <c r="S537" s="423"/>
      <c r="T537" s="437">
        <v>552.31836012221902</v>
      </c>
      <c r="U537" s="417">
        <v>4.1330745187436679E-2</v>
      </c>
      <c r="V537" s="418">
        <v>4.7600131965552177E-2</v>
      </c>
      <c r="W537" s="437">
        <v>0.10688555103416357</v>
      </c>
      <c r="X537" s="417">
        <v>3.4852183890577509E-2</v>
      </c>
      <c r="Y537" s="418">
        <v>5.7017323792637624E-2</v>
      </c>
      <c r="Z537" s="437">
        <v>7.5432250059359218E-2</v>
      </c>
      <c r="AA537" s="417">
        <v>8.0165076999999998E-3</v>
      </c>
      <c r="AB537" s="418">
        <v>1.2733801725E-2</v>
      </c>
      <c r="AC537" s="437">
        <v>2.5411865936776131E-2</v>
      </c>
      <c r="AD537" s="417">
        <v>5.4415810000000002E-4</v>
      </c>
      <c r="AE537" s="418">
        <v>1.1215245350000001E-3</v>
      </c>
      <c r="AF537" s="437">
        <v>1.9389075166834989E-3</v>
      </c>
      <c r="AG537" s="417">
        <v>6.7483233599999998E-2</v>
      </c>
      <c r="AH537" s="418">
        <v>9.4408882639999997E-2</v>
      </c>
      <c r="AI537" s="437">
        <v>0.13501590499022351</v>
      </c>
      <c r="AJ537" s="417">
        <v>6.8856255999999996E-3</v>
      </c>
      <c r="AK537" s="418">
        <v>1.0191526564999999E-2</v>
      </c>
      <c r="AL537" s="437">
        <v>1.7554171722686824E-2</v>
      </c>
      <c r="AM537" s="417">
        <v>1.3323773000000001E-2</v>
      </c>
      <c r="AN537" s="418">
        <v>2.4166368115E-2</v>
      </c>
      <c r="AO537" s="437">
        <v>3.760103706313523E-2</v>
      </c>
      <c r="AP537" s="422"/>
      <c r="AQ537" s="423"/>
      <c r="AR537" s="423"/>
      <c r="AS537" s="417">
        <v>8.8248600100000005E-2</v>
      </c>
      <c r="AT537" s="418">
        <v>9.6814549774999994E-2</v>
      </c>
      <c r="AU537" s="424"/>
    </row>
    <row r="538" spans="1:47" x14ac:dyDescent="0.2">
      <c r="A538" s="231">
        <v>1988</v>
      </c>
      <c r="B538" s="232">
        <v>14</v>
      </c>
      <c r="C538" s="417">
        <v>17.09512204</v>
      </c>
      <c r="D538" s="418">
        <v>26.525730561500001</v>
      </c>
      <c r="E538" s="437">
        <v>40.940823567329943</v>
      </c>
      <c r="F538" s="417">
        <v>2.3961171399999999</v>
      </c>
      <c r="G538" s="418">
        <v>2.9737466265000001</v>
      </c>
      <c r="H538" s="437">
        <v>3.1820425917511175</v>
      </c>
      <c r="I538" s="417">
        <v>2.02739219</v>
      </c>
      <c r="J538" s="418">
        <v>3.0099244265</v>
      </c>
      <c r="K538" s="437">
        <v>7.0101318175597838</v>
      </c>
      <c r="L538" s="420"/>
      <c r="M538" s="421"/>
      <c r="N538" s="437">
        <v>8.2706459828174692E-2</v>
      </c>
      <c r="O538" s="417">
        <v>1.6505039999999999E-2</v>
      </c>
      <c r="P538" s="418">
        <v>2.69559695E-2</v>
      </c>
      <c r="Q538" s="437">
        <v>6.2177929140107176E-2</v>
      </c>
      <c r="R538" s="422"/>
      <c r="S538" s="423"/>
      <c r="T538" s="437">
        <v>553.26678686975117</v>
      </c>
      <c r="U538" s="417">
        <v>4.1330745187436679E-2</v>
      </c>
      <c r="V538" s="418">
        <v>4.7600131965552177E-2</v>
      </c>
      <c r="W538" s="437">
        <v>0.11047711730299797</v>
      </c>
      <c r="X538" s="417">
        <v>3.4852183890577509E-2</v>
      </c>
      <c r="Y538" s="418">
        <v>5.7017323792637624E-2</v>
      </c>
      <c r="Z538" s="437">
        <v>7.9143237945282205E-2</v>
      </c>
      <c r="AA538" s="417">
        <v>8.4631557000000007E-3</v>
      </c>
      <c r="AB538" s="418">
        <v>1.3402581280000001E-2</v>
      </c>
      <c r="AC538" s="437">
        <v>2.5997907001933825E-2</v>
      </c>
      <c r="AD538" s="417">
        <v>5.7464959999999998E-4</v>
      </c>
      <c r="AE538" s="418">
        <v>1.1728480649999999E-3</v>
      </c>
      <c r="AF538" s="437">
        <v>1.987008194988957E-3</v>
      </c>
      <c r="AG538" s="417">
        <v>7.3172624199999994E-2</v>
      </c>
      <c r="AH538" s="418">
        <v>0.10153555777999999</v>
      </c>
      <c r="AI538" s="437">
        <v>0.13802215051093192</v>
      </c>
      <c r="AJ538" s="417">
        <v>7.3207526E-3</v>
      </c>
      <c r="AK538" s="418">
        <v>1.0839947940000001E-2</v>
      </c>
      <c r="AL538" s="437">
        <v>1.7942607205883903E-2</v>
      </c>
      <c r="AM538" s="417">
        <v>1.40082187E-2</v>
      </c>
      <c r="AN538" s="418">
        <v>2.5259296795E-2</v>
      </c>
      <c r="AO538" s="437">
        <v>3.8536324777292859E-2</v>
      </c>
      <c r="AP538" s="422"/>
      <c r="AQ538" s="423"/>
      <c r="AR538" s="423"/>
      <c r="AS538" s="417">
        <v>0.10477548709999999</v>
      </c>
      <c r="AT538" s="418">
        <v>0.11474783069</v>
      </c>
      <c r="AU538" s="424"/>
    </row>
    <row r="539" spans="1:47" x14ac:dyDescent="0.2">
      <c r="A539" s="231">
        <v>1988</v>
      </c>
      <c r="B539" s="232">
        <v>15</v>
      </c>
      <c r="C539" s="417">
        <v>17.588270730000001</v>
      </c>
      <c r="D539" s="418">
        <v>27.4441625595</v>
      </c>
      <c r="E539" s="437">
        <v>41.375240975243955</v>
      </c>
      <c r="F539" s="417">
        <v>2.6956519800000001</v>
      </c>
      <c r="G539" s="418">
        <v>3.3156007765000002</v>
      </c>
      <c r="H539" s="437">
        <v>3.2093680228876069</v>
      </c>
      <c r="I539" s="417">
        <v>2.1086902300000001</v>
      </c>
      <c r="J539" s="418">
        <v>3.1007928565</v>
      </c>
      <c r="K539" s="437">
        <v>7.0432101585338573</v>
      </c>
      <c r="L539" s="420"/>
      <c r="M539" s="421"/>
      <c r="N539" s="437">
        <v>8.2830652504749885E-2</v>
      </c>
      <c r="O539" s="417">
        <v>1.6157749999999999E-2</v>
      </c>
      <c r="P539" s="418">
        <v>2.6554329500000001E-2</v>
      </c>
      <c r="Q539" s="437">
        <v>6.2543530249513993E-2</v>
      </c>
      <c r="R539" s="422"/>
      <c r="S539" s="423"/>
      <c r="T539" s="437">
        <v>554.74580754089345</v>
      </c>
      <c r="U539" s="417">
        <v>4.1330745187436679E-2</v>
      </c>
      <c r="V539" s="418">
        <v>4.7600131965552177E-2</v>
      </c>
      <c r="W539" s="437">
        <v>0.11155784303840544</v>
      </c>
      <c r="X539" s="417">
        <v>3.4852183890577509E-2</v>
      </c>
      <c r="Y539" s="418">
        <v>5.7017323792637624E-2</v>
      </c>
      <c r="Z539" s="437">
        <v>8.0427330902995489E-2</v>
      </c>
      <c r="AA539" s="417">
        <v>8.8811520999999994E-3</v>
      </c>
      <c r="AB539" s="418">
        <v>1.4026545475000001E-2</v>
      </c>
      <c r="AC539" s="437">
        <v>2.6171010974330219E-2</v>
      </c>
      <c r="AD539" s="417">
        <v>6.0319219999999997E-4</v>
      </c>
      <c r="AE539" s="418">
        <v>1.2197235699999999E-3</v>
      </c>
      <c r="AF539" s="437">
        <v>2.004072223254993E-3</v>
      </c>
      <c r="AG539" s="417">
        <v>7.8789680400000006E-2</v>
      </c>
      <c r="AH539" s="418">
        <v>0.108577905325</v>
      </c>
      <c r="AI539" s="437">
        <v>0.13889766192887326</v>
      </c>
      <c r="AJ539" s="417">
        <v>7.7349701999999999E-3</v>
      </c>
      <c r="AK539" s="418">
        <v>1.1458439024999999E-2</v>
      </c>
      <c r="AL539" s="437">
        <v>1.8052964928145392E-2</v>
      </c>
      <c r="AM539" s="417">
        <v>1.46422679E-2</v>
      </c>
      <c r="AN539" s="418">
        <v>2.6257440350000001E-2</v>
      </c>
      <c r="AO539" s="437">
        <v>3.887258812075229E-2</v>
      </c>
      <c r="AP539" s="422"/>
      <c r="AQ539" s="423"/>
      <c r="AR539" s="423"/>
      <c r="AS539" s="417">
        <v>0.1224170587</v>
      </c>
      <c r="AT539" s="418">
        <v>0.13439215204499999</v>
      </c>
      <c r="AU539" s="424"/>
    </row>
    <row r="540" spans="1:47" x14ac:dyDescent="0.2">
      <c r="A540" s="231">
        <v>1988</v>
      </c>
      <c r="B540" s="232">
        <v>16</v>
      </c>
      <c r="C540" s="417">
        <v>18.136218280000001</v>
      </c>
      <c r="D540" s="418">
        <v>28.483196345</v>
      </c>
      <c r="E540" s="437">
        <v>42.286681631780098</v>
      </c>
      <c r="F540" s="417">
        <v>2.9994894200000002</v>
      </c>
      <c r="G540" s="418">
        <v>3.6742628349999999</v>
      </c>
      <c r="H540" s="437">
        <v>3.2689241670463738</v>
      </c>
      <c r="I540" s="417">
        <v>2.1871975199999998</v>
      </c>
      <c r="J540" s="418">
        <v>3.1934544095000001</v>
      </c>
      <c r="K540" s="437">
        <v>7.1109754328383197</v>
      </c>
      <c r="L540" s="420"/>
      <c r="M540" s="421"/>
      <c r="N540" s="437">
        <v>8.3235254186853139E-2</v>
      </c>
      <c r="O540" s="417">
        <v>1.58417E-2</v>
      </c>
      <c r="P540" s="418">
        <v>2.6173200000000001E-2</v>
      </c>
      <c r="Q540" s="437">
        <v>8.1646709584809365E-2</v>
      </c>
      <c r="R540" s="422"/>
      <c r="S540" s="423"/>
      <c r="T540" s="437">
        <v>556.30060861720642</v>
      </c>
      <c r="U540" s="417">
        <v>4.1330745187436679E-2</v>
      </c>
      <c r="V540" s="418">
        <v>4.7600131965552177E-2</v>
      </c>
      <c r="W540" s="437">
        <v>0.11102538353527559</v>
      </c>
      <c r="X540" s="417">
        <v>3.4852183890577509E-2</v>
      </c>
      <c r="Y540" s="418">
        <v>5.7017323792637624E-2</v>
      </c>
      <c r="Z540" s="437">
        <v>8.3042375324300949E-2</v>
      </c>
      <c r="AA540" s="417">
        <v>9.3226911000000006E-3</v>
      </c>
      <c r="AB540" s="418">
        <v>1.4730332105000001E-2</v>
      </c>
      <c r="AC540" s="437">
        <v>2.6497113047359563E-2</v>
      </c>
      <c r="AD540" s="417">
        <v>6.3323709999999996E-4</v>
      </c>
      <c r="AE540" s="418">
        <v>1.27127355E-3</v>
      </c>
      <c r="AF540" s="437">
        <v>2.0412785501074029E-3</v>
      </c>
      <c r="AG540" s="417">
        <v>8.4555084399999994E-2</v>
      </c>
      <c r="AH540" s="418">
        <v>0.11625236311999999</v>
      </c>
      <c r="AI540" s="437">
        <v>0.14119143789694902</v>
      </c>
      <c r="AJ540" s="417">
        <v>8.1725701999999997E-3</v>
      </c>
      <c r="AK540" s="418">
        <v>1.2151396505E-2</v>
      </c>
      <c r="AL540" s="437">
        <v>1.8374851542231188E-2</v>
      </c>
      <c r="AM540" s="417">
        <v>1.53112517E-2</v>
      </c>
      <c r="AN540" s="418">
        <v>2.7386406895E-2</v>
      </c>
      <c r="AO540" s="437">
        <v>3.9574278726787482E-2</v>
      </c>
      <c r="AP540" s="422"/>
      <c r="AQ540" s="423"/>
      <c r="AR540" s="423"/>
      <c r="AS540" s="417">
        <v>0.1406481547</v>
      </c>
      <c r="AT540" s="418">
        <v>0.15551437134500001</v>
      </c>
      <c r="AU540" s="424"/>
    </row>
    <row r="541" spans="1:47" x14ac:dyDescent="0.2">
      <c r="A541" s="231">
        <v>1988</v>
      </c>
      <c r="B541" s="232">
        <v>17</v>
      </c>
      <c r="C541" s="417">
        <v>17.311283329999998</v>
      </c>
      <c r="D541" s="418">
        <v>28.138581626499999</v>
      </c>
      <c r="E541" s="437">
        <v>42.560657547804169</v>
      </c>
      <c r="F541" s="417">
        <v>3.2640257699999999</v>
      </c>
      <c r="G541" s="418">
        <v>3.9707530324999998</v>
      </c>
      <c r="H541" s="437">
        <v>3.1639027947047698</v>
      </c>
      <c r="I541" s="417">
        <v>2.20976507</v>
      </c>
      <c r="J541" s="418">
        <v>3.2430222259999999</v>
      </c>
      <c r="K541" s="437">
        <v>6.9052415278209711</v>
      </c>
      <c r="L541" s="420"/>
      <c r="M541" s="421"/>
      <c r="N541" s="437">
        <v>5.7195377180079859E-2</v>
      </c>
      <c r="O541" s="417">
        <v>1.341636E-2</v>
      </c>
      <c r="P541" s="418">
        <v>2.3374519999999999E-2</v>
      </c>
      <c r="Q541" s="437">
        <v>8.1370678303050573E-2</v>
      </c>
      <c r="R541" s="422"/>
      <c r="S541" s="423"/>
      <c r="T541" s="437">
        <v>557.93892228810955</v>
      </c>
      <c r="U541" s="417">
        <v>4.1330745187436679E-2</v>
      </c>
      <c r="V541" s="418">
        <v>4.7600131965552177E-2</v>
      </c>
      <c r="W541" s="437">
        <v>0.10905065917209497</v>
      </c>
      <c r="X541" s="417">
        <v>3.4852183890577509E-2</v>
      </c>
      <c r="Y541" s="418">
        <v>5.7017323792637624E-2</v>
      </c>
      <c r="Z541" s="437">
        <v>8.5647299852910266E-2</v>
      </c>
      <c r="AA541" s="417">
        <v>9.4939897999999998E-3</v>
      </c>
      <c r="AB541" s="418">
        <v>1.4966591180000001E-2</v>
      </c>
      <c r="AC541" s="437">
        <v>2.5684289976885901E-2</v>
      </c>
      <c r="AD541" s="417">
        <v>6.4308490000000002E-4</v>
      </c>
      <c r="AE541" s="418">
        <v>1.2780974550000001E-3</v>
      </c>
      <c r="AF541" s="437">
        <v>1.9757088884219372E-3</v>
      </c>
      <c r="AG541" s="417">
        <v>8.8418676599999996E-2</v>
      </c>
      <c r="AH541" s="418">
        <v>0.12100779664</v>
      </c>
      <c r="AI541" s="437">
        <v>0.13619832611893254</v>
      </c>
      <c r="AJ541" s="417">
        <v>8.3754503000000001E-3</v>
      </c>
      <c r="AK541" s="418">
        <v>1.2463742599999999E-2</v>
      </c>
      <c r="AL541" s="437">
        <v>1.8614785038873722E-2</v>
      </c>
      <c r="AM541" s="417">
        <v>1.5534938200000001E-2</v>
      </c>
      <c r="AN541" s="418">
        <v>2.7626894190000001E-2</v>
      </c>
      <c r="AO541" s="437">
        <v>3.9424018701407861E-2</v>
      </c>
      <c r="AP541" s="422"/>
      <c r="AQ541" s="423"/>
      <c r="AR541" s="423"/>
      <c r="AS541" s="417">
        <v>0.15825875580000001</v>
      </c>
      <c r="AT541" s="418">
        <v>0.17655568892500001</v>
      </c>
      <c r="AU541" s="424"/>
    </row>
    <row r="542" spans="1:47" x14ac:dyDescent="0.2">
      <c r="A542" s="231">
        <v>1988</v>
      </c>
      <c r="B542" s="232">
        <v>18</v>
      </c>
      <c r="C542" s="417">
        <v>17.433891200000001</v>
      </c>
      <c r="D542" s="418">
        <v>28.919979140999999</v>
      </c>
      <c r="E542" s="437">
        <v>42.927240526528784</v>
      </c>
      <c r="F542" s="417">
        <v>3.5335212</v>
      </c>
      <c r="G542" s="418">
        <v>4.3129377015000001</v>
      </c>
      <c r="H542" s="437">
        <v>3.0623884369549805</v>
      </c>
      <c r="I542" s="417">
        <v>2.27103827</v>
      </c>
      <c r="J542" s="418">
        <v>3.3272681464999998</v>
      </c>
      <c r="K542" s="437">
        <v>6.6994153556145291</v>
      </c>
      <c r="L542" s="420"/>
      <c r="M542" s="421"/>
      <c r="N542" s="437">
        <v>3.0729444607614745E-2</v>
      </c>
      <c r="O542" s="417">
        <v>1.290326E-2</v>
      </c>
      <c r="P542" s="418">
        <v>2.2808372E-2</v>
      </c>
      <c r="Q542" s="437">
        <v>8.1252943793285029E-2</v>
      </c>
      <c r="R542" s="422"/>
      <c r="S542" s="423"/>
      <c r="T542" s="437">
        <v>559.63793172461999</v>
      </c>
      <c r="U542" s="417">
        <v>4.1330745187436679E-2</v>
      </c>
      <c r="V542" s="418">
        <v>4.7600131965552177E-2</v>
      </c>
      <c r="W542" s="437">
        <v>0.10762574036532499</v>
      </c>
      <c r="X542" s="417">
        <v>3.4852183890577509E-2</v>
      </c>
      <c r="Y542" s="418">
        <v>5.7017323792637624E-2</v>
      </c>
      <c r="Z542" s="437">
        <v>8.8776176476497257E-2</v>
      </c>
      <c r="AA542" s="417">
        <v>9.9448479999999992E-3</v>
      </c>
      <c r="AB542" s="418">
        <v>1.5688824444999999E-2</v>
      </c>
      <c r="AC542" s="437">
        <v>2.4866421640145377E-2</v>
      </c>
      <c r="AD542" s="417">
        <v>6.733663E-4</v>
      </c>
      <c r="AE542" s="418">
        <v>1.326624315E-3</v>
      </c>
      <c r="AF542" s="437">
        <v>1.9122874095560819E-3</v>
      </c>
      <c r="AG542" s="417">
        <v>9.3952837799999994E-2</v>
      </c>
      <c r="AH542" s="418">
        <v>0.12879558269999999</v>
      </c>
      <c r="AI542" s="437">
        <v>0.1316575202270055</v>
      </c>
      <c r="AJ542" s="417">
        <v>8.8260691000000002E-3</v>
      </c>
      <c r="AK542" s="418">
        <v>1.318462208E-2</v>
      </c>
      <c r="AL542" s="437">
        <v>1.8890856207205667E-2</v>
      </c>
      <c r="AM542" s="417">
        <v>1.6215429E-2</v>
      </c>
      <c r="AN542" s="418">
        <v>2.8750487755000002E-2</v>
      </c>
      <c r="AO542" s="437">
        <v>3.9101039357634128E-2</v>
      </c>
      <c r="AP542" s="422"/>
      <c r="AQ542" s="423"/>
      <c r="AR542" s="423"/>
      <c r="AS542" s="417">
        <v>0.17582124469999999</v>
      </c>
      <c r="AT542" s="418">
        <v>0.19893238701999999</v>
      </c>
      <c r="AU542" s="424"/>
    </row>
    <row r="543" spans="1:47" x14ac:dyDescent="0.2">
      <c r="A543" s="231">
        <v>1988</v>
      </c>
      <c r="B543" s="232">
        <v>19</v>
      </c>
      <c r="C543" s="417">
        <v>16.313608349999999</v>
      </c>
      <c r="D543" s="418">
        <v>28.508033884500001</v>
      </c>
      <c r="E543" s="437">
        <v>43.674412229344718</v>
      </c>
      <c r="F543" s="417">
        <v>3.7523595599999999</v>
      </c>
      <c r="G543" s="418">
        <v>4.5877740539999996</v>
      </c>
      <c r="H543" s="437">
        <v>3.0707550999396194</v>
      </c>
      <c r="I543" s="417">
        <v>2.2878551900000001</v>
      </c>
      <c r="J543" s="418">
        <v>3.3647045615</v>
      </c>
      <c r="K543" s="437">
        <v>6.7371473390815027</v>
      </c>
      <c r="L543" s="420"/>
      <c r="M543" s="421"/>
      <c r="N543" s="437">
        <v>2.6096424545775317E-2</v>
      </c>
      <c r="O543" s="417">
        <v>1.187706E-2</v>
      </c>
      <c r="P543" s="418">
        <v>2.1613252499999999E-2</v>
      </c>
      <c r="Q543" s="437">
        <v>8.225906449308458E-2</v>
      </c>
      <c r="R543" s="422"/>
      <c r="S543" s="423"/>
      <c r="T543" s="437">
        <v>561.1433054733177</v>
      </c>
      <c r="U543" s="417">
        <v>4.1330745187436679E-2</v>
      </c>
      <c r="V543" s="418">
        <v>4.7600131965552177E-2</v>
      </c>
      <c r="W543" s="437">
        <v>0.10871938507935862</v>
      </c>
      <c r="X543" s="417">
        <v>3.4852183890577509E-2</v>
      </c>
      <c r="Y543" s="418">
        <v>5.7017323792637624E-2</v>
      </c>
      <c r="Z543" s="437">
        <v>9.221275872387022E-2</v>
      </c>
      <c r="AA543" s="417">
        <v>9.9901673E-3</v>
      </c>
      <c r="AB543" s="418">
        <v>1.5834737764999999E-2</v>
      </c>
      <c r="AC543" s="437">
        <v>2.6369876331625578E-2</v>
      </c>
      <c r="AD543" s="417">
        <v>6.7508469999999997E-4</v>
      </c>
      <c r="AE543" s="418">
        <v>1.3232199549999999E-3</v>
      </c>
      <c r="AF543" s="437">
        <v>1.9175308822378064E-3</v>
      </c>
      <c r="AG543" s="417">
        <v>9.6566452600000005E-2</v>
      </c>
      <c r="AH543" s="418">
        <v>0.132871518435</v>
      </c>
      <c r="AI543" s="437">
        <v>0.1297125115158197</v>
      </c>
      <c r="AJ543" s="417">
        <v>8.9171749999999994E-3</v>
      </c>
      <c r="AK543" s="418">
        <v>1.3425126525000001E-2</v>
      </c>
      <c r="AL543" s="437">
        <v>1.8702377272732149E-2</v>
      </c>
      <c r="AM543" s="417">
        <v>1.62325896E-2</v>
      </c>
      <c r="AN543" s="418">
        <v>2.8808126909999999E-2</v>
      </c>
      <c r="AO543" s="437">
        <v>3.9483280209520882E-2</v>
      </c>
      <c r="AP543" s="422"/>
      <c r="AQ543" s="423"/>
      <c r="AR543" s="423"/>
      <c r="AS543" s="417">
        <v>0.1916120956</v>
      </c>
      <c r="AT543" s="418">
        <v>0.22029621421500001</v>
      </c>
      <c r="AU543" s="424"/>
    </row>
    <row r="544" spans="1:47" x14ac:dyDescent="0.2">
      <c r="A544" s="231">
        <v>1988</v>
      </c>
      <c r="B544" s="232">
        <v>20</v>
      </c>
      <c r="C544" s="417">
        <v>16.563269429999998</v>
      </c>
      <c r="D544" s="418">
        <v>29.3487002255</v>
      </c>
      <c r="E544" s="437">
        <v>44.34714483881833</v>
      </c>
      <c r="F544" s="417">
        <v>3.9686310300000001</v>
      </c>
      <c r="G544" s="418">
        <v>4.9249798225000001</v>
      </c>
      <c r="H544" s="437">
        <v>3.0616560566421915</v>
      </c>
      <c r="I544" s="417">
        <v>2.36246453</v>
      </c>
      <c r="J544" s="418">
        <v>3.473925543</v>
      </c>
      <c r="K544" s="437">
        <v>6.6175703774188639</v>
      </c>
      <c r="L544" s="420"/>
      <c r="M544" s="421"/>
      <c r="N544" s="437">
        <v>1.3987603229026728E-2</v>
      </c>
      <c r="O544" s="417">
        <v>1.187706E-2</v>
      </c>
      <c r="P544" s="418">
        <v>2.1613252499999999E-2</v>
      </c>
      <c r="Q544" s="437">
        <v>8.2772092028950903E-2</v>
      </c>
      <c r="R544" s="422"/>
      <c r="S544" s="423"/>
      <c r="T544" s="437">
        <v>562.84412134702143</v>
      </c>
      <c r="U544" s="417">
        <v>4.1330745187436679E-2</v>
      </c>
      <c r="V544" s="418">
        <v>4.7600131965552177E-2</v>
      </c>
      <c r="W544" s="437">
        <v>0.11035935385909679</v>
      </c>
      <c r="X544" s="417">
        <v>3.4852183890577509E-2</v>
      </c>
      <c r="Y544" s="418">
        <v>5.7017323792637624E-2</v>
      </c>
      <c r="Z544" s="437">
        <v>9.5237413279228619E-2</v>
      </c>
      <c r="AA544" s="417">
        <v>1.5153656E-2</v>
      </c>
      <c r="AB544" s="418">
        <v>2.4144300805000001E-2</v>
      </c>
      <c r="AC544" s="437">
        <v>2.518388488682707E-2</v>
      </c>
      <c r="AD544" s="417">
        <v>7.0918439999999999E-4</v>
      </c>
      <c r="AE544" s="418">
        <v>1.3911558550000001E-3</v>
      </c>
      <c r="AF544" s="437">
        <v>1.9118300314825312E-3</v>
      </c>
      <c r="AG544" s="417">
        <v>0.1007565264</v>
      </c>
      <c r="AH544" s="418">
        <v>0.14044621431000001</v>
      </c>
      <c r="AI544" s="437">
        <v>0.12947772314307593</v>
      </c>
      <c r="AJ544" s="417">
        <v>9.3583186999999998E-3</v>
      </c>
      <c r="AK544" s="418">
        <v>1.434754016E-2</v>
      </c>
      <c r="AL544" s="437">
        <v>1.8209920442792755E-2</v>
      </c>
      <c r="AM544" s="417">
        <v>1.59999922E-2</v>
      </c>
      <c r="AN544" s="418">
        <v>2.8035379494999998E-2</v>
      </c>
      <c r="AO544" s="437">
        <v>3.9479788622426536E-2</v>
      </c>
      <c r="AP544" s="422"/>
      <c r="AQ544" s="423"/>
      <c r="AR544" s="423"/>
      <c r="AS544" s="417">
        <v>0</v>
      </c>
      <c r="AT544" s="418">
        <v>0</v>
      </c>
      <c r="AU544" s="424"/>
    </row>
    <row r="545" spans="1:47" x14ac:dyDescent="0.2">
      <c r="A545" s="231">
        <v>1988</v>
      </c>
      <c r="B545" s="232">
        <v>21</v>
      </c>
      <c r="C545" s="417">
        <v>16.971035390000001</v>
      </c>
      <c r="D545" s="418">
        <v>30.788371169000001</v>
      </c>
      <c r="E545" s="437">
        <v>44.379715380294073</v>
      </c>
      <c r="F545" s="417">
        <v>4.1884071199999999</v>
      </c>
      <c r="G545" s="418">
        <v>5.2834075819999997</v>
      </c>
      <c r="H545" s="437">
        <v>3.1800080743666341</v>
      </c>
      <c r="I545" s="417">
        <v>2.4311454700000001</v>
      </c>
      <c r="J545" s="418">
        <v>3.5838954219999999</v>
      </c>
      <c r="K545" s="437">
        <v>6.8171855540991162</v>
      </c>
      <c r="L545" s="420"/>
      <c r="M545" s="421"/>
      <c r="N545" s="437">
        <v>1.3511343797941552E-2</v>
      </c>
      <c r="O545" s="417">
        <v>1.181423E-2</v>
      </c>
      <c r="P545" s="418">
        <v>2.1599635499999999E-2</v>
      </c>
      <c r="Q545" s="437">
        <v>0.10933590819614594</v>
      </c>
      <c r="R545" s="422"/>
      <c r="S545" s="423"/>
      <c r="T545" s="437">
        <v>564.49930985351079</v>
      </c>
      <c r="U545" s="417">
        <v>4.1330745187436679E-2</v>
      </c>
      <c r="V545" s="418">
        <v>4.7600131965552177E-2</v>
      </c>
      <c r="W545" s="437">
        <v>9.8496493835135174E-2</v>
      </c>
      <c r="X545" s="417">
        <v>3.4852183890577509E-2</v>
      </c>
      <c r="Y545" s="418">
        <v>5.7017323792637624E-2</v>
      </c>
      <c r="Z545" s="437">
        <v>9.9456165637900745E-2</v>
      </c>
      <c r="AA545" s="417">
        <v>1.58299215E-2</v>
      </c>
      <c r="AB545" s="418">
        <v>2.5516296064999999E-2</v>
      </c>
      <c r="AC545" s="437">
        <v>3.2927585300529638E-2</v>
      </c>
      <c r="AD545" s="417">
        <v>7.3983740000000005E-4</v>
      </c>
      <c r="AE545" s="418">
        <v>1.4564267299999999E-3</v>
      </c>
      <c r="AF545" s="437">
        <v>1.985762623928643E-3</v>
      </c>
      <c r="AG545" s="417">
        <v>0.1056564748</v>
      </c>
      <c r="AH545" s="418">
        <v>0.14935371687499999</v>
      </c>
      <c r="AI545" s="437">
        <v>0.12454122204680039</v>
      </c>
      <c r="AJ545" s="417">
        <v>9.8231394E-3</v>
      </c>
      <c r="AK545" s="418">
        <v>1.526286231E-2</v>
      </c>
      <c r="AL545" s="437">
        <v>1.8351468383700775E-2</v>
      </c>
      <c r="AM545" s="417">
        <v>1.6656457100000001E-2</v>
      </c>
      <c r="AN545" s="418">
        <v>2.9429505695E-2</v>
      </c>
      <c r="AO545" s="437">
        <v>4.1884192623464801E-2</v>
      </c>
      <c r="AP545" s="422"/>
      <c r="AQ545" s="423"/>
      <c r="AR545" s="423"/>
      <c r="AS545" s="417">
        <v>0</v>
      </c>
      <c r="AT545" s="418">
        <v>0</v>
      </c>
      <c r="AU545" s="424"/>
    </row>
    <row r="546" spans="1:47" x14ac:dyDescent="0.2">
      <c r="A546" s="231">
        <v>1988</v>
      </c>
      <c r="B546" s="232">
        <v>22</v>
      </c>
      <c r="C546" s="417">
        <v>17.519862710000002</v>
      </c>
      <c r="D546" s="418">
        <v>32.5188066085</v>
      </c>
      <c r="E546" s="437">
        <v>43.956762112892527</v>
      </c>
      <c r="F546" s="417">
        <v>4.3998580299999999</v>
      </c>
      <c r="G546" s="418">
        <v>5.6611269765000003</v>
      </c>
      <c r="H546" s="437">
        <v>3.1981239465208731</v>
      </c>
      <c r="I546" s="417">
        <v>2.5044856000000002</v>
      </c>
      <c r="J546" s="418">
        <v>3.7091960844999998</v>
      </c>
      <c r="K546" s="437">
        <v>6.8715616050732375</v>
      </c>
      <c r="L546" s="420"/>
      <c r="M546" s="421"/>
      <c r="N546" s="437">
        <v>1.2896435465603623E-2</v>
      </c>
      <c r="O546" s="417">
        <v>1.181423E-2</v>
      </c>
      <c r="P546" s="418">
        <v>2.1599635499999999E-2</v>
      </c>
      <c r="Q546" s="437">
        <v>0.10991319553728653</v>
      </c>
      <c r="R546" s="422"/>
      <c r="S546" s="423"/>
      <c r="T546" s="437">
        <v>566.03277724302609</v>
      </c>
      <c r="U546" s="417">
        <v>4.1330745187436679E-2</v>
      </c>
      <c r="V546" s="418">
        <v>4.7600131965552177E-2</v>
      </c>
      <c r="W546" s="437">
        <v>9.879544499941896E-2</v>
      </c>
      <c r="X546" s="417">
        <v>3.4852183890577509E-2</v>
      </c>
      <c r="Y546" s="418">
        <v>5.7017323792637624E-2</v>
      </c>
      <c r="Z546" s="437">
        <v>0.10075327741978256</v>
      </c>
      <c r="AA546" s="417">
        <v>1.6583045899999999E-2</v>
      </c>
      <c r="AB546" s="418">
        <v>2.7102095034999999E-2</v>
      </c>
      <c r="AC546" s="437">
        <v>3.5941865984522807E-2</v>
      </c>
      <c r="AD546" s="417">
        <v>7.7514860000000001E-4</v>
      </c>
      <c r="AE546" s="418">
        <v>1.53316472E-3</v>
      </c>
      <c r="AF546" s="437">
        <v>1.9970740720367522E-3</v>
      </c>
      <c r="AG546" s="417">
        <v>0.1107612721</v>
      </c>
      <c r="AH546" s="418">
        <v>0.15923154488499999</v>
      </c>
      <c r="AI546" s="437">
        <v>0.11897232967744731</v>
      </c>
      <c r="AJ546" s="417">
        <v>1.03375115E-2</v>
      </c>
      <c r="AK546" s="418">
        <v>1.6309864980000002E-2</v>
      </c>
      <c r="AL546" s="437">
        <v>1.8213509741642382E-2</v>
      </c>
      <c r="AM546" s="417">
        <v>1.7391172600000001E-2</v>
      </c>
      <c r="AN546" s="418">
        <v>3.1057661609999999E-2</v>
      </c>
      <c r="AO546" s="437">
        <v>4.2813402640587445E-2</v>
      </c>
      <c r="AP546" s="422"/>
      <c r="AQ546" s="423"/>
      <c r="AR546" s="423"/>
      <c r="AS546" s="417">
        <v>0</v>
      </c>
      <c r="AT546" s="418">
        <v>0</v>
      </c>
      <c r="AU546" s="424"/>
    </row>
    <row r="547" spans="1:47" x14ac:dyDescent="0.2">
      <c r="A547" s="231">
        <v>1988</v>
      </c>
      <c r="B547" s="232">
        <v>23</v>
      </c>
      <c r="C547" s="417">
        <v>18.06837033</v>
      </c>
      <c r="D547" s="418">
        <v>34.404516053499997</v>
      </c>
      <c r="E547" s="437">
        <v>43.668490695078134</v>
      </c>
      <c r="F547" s="417">
        <v>4.6031656700000001</v>
      </c>
      <c r="G547" s="418">
        <v>6.0568276645000001</v>
      </c>
      <c r="H547" s="437">
        <v>3.2247738537876791</v>
      </c>
      <c r="I547" s="417">
        <v>2.5774592799999998</v>
      </c>
      <c r="J547" s="418">
        <v>3.8447444669999999</v>
      </c>
      <c r="K547" s="437">
        <v>6.9441553344351528</v>
      </c>
      <c r="L547" s="420"/>
      <c r="M547" s="421"/>
      <c r="N547" s="437">
        <v>1.3642899445983908E-2</v>
      </c>
      <c r="O547" s="417">
        <v>1.181423E-2</v>
      </c>
      <c r="P547" s="418">
        <v>2.1599635499999999E-2</v>
      </c>
      <c r="Q547" s="437">
        <v>0.10958062958236164</v>
      </c>
      <c r="R547" s="422"/>
      <c r="S547" s="423"/>
      <c r="T547" s="437">
        <v>567.42104635423595</v>
      </c>
      <c r="U547" s="417">
        <v>4.1330745187436679E-2</v>
      </c>
      <c r="V547" s="418">
        <v>4.7600131965552177E-2</v>
      </c>
      <c r="W547" s="437">
        <v>9.8689634212443186E-2</v>
      </c>
      <c r="X547" s="417">
        <v>3.4852183890577509E-2</v>
      </c>
      <c r="Y547" s="418">
        <v>5.7017323792637624E-2</v>
      </c>
      <c r="Z547" s="437">
        <v>9.9911258527530591E-2</v>
      </c>
      <c r="AA547" s="417">
        <v>1.7355829400000002E-2</v>
      </c>
      <c r="AB547" s="418">
        <v>2.8825162200000001E-2</v>
      </c>
      <c r="AC547" s="437">
        <v>3.8626965920307649E-2</v>
      </c>
      <c r="AD547" s="417">
        <v>8.1045970000000005E-4</v>
      </c>
      <c r="AE547" s="418">
        <v>1.616264835E-3</v>
      </c>
      <c r="AF547" s="437">
        <v>2.0137131896910787E-3</v>
      </c>
      <c r="AG547" s="417">
        <v>0.11585061670000001</v>
      </c>
      <c r="AH547" s="418">
        <v>0.16981511761000001</v>
      </c>
      <c r="AI547" s="437">
        <v>0.12167792056630221</v>
      </c>
      <c r="AJ547" s="417">
        <v>1.0867833800000001E-2</v>
      </c>
      <c r="AK547" s="418">
        <v>1.7447251085000001E-2</v>
      </c>
      <c r="AL547" s="437">
        <v>1.8080300838536543E-2</v>
      </c>
      <c r="AM547" s="417">
        <v>1.8144602100000001E-2</v>
      </c>
      <c r="AN547" s="418">
        <v>3.2828521795000003E-2</v>
      </c>
      <c r="AO547" s="437">
        <v>4.2609384230035539E-2</v>
      </c>
      <c r="AP547" s="422"/>
      <c r="AQ547" s="423"/>
      <c r="AR547" s="423"/>
      <c r="AS547" s="417">
        <v>0</v>
      </c>
      <c r="AT547" s="418">
        <v>0</v>
      </c>
      <c r="AU547" s="424"/>
    </row>
    <row r="548" spans="1:47" x14ac:dyDescent="0.2">
      <c r="A548" s="231">
        <v>1988</v>
      </c>
      <c r="B548" s="232">
        <v>24</v>
      </c>
      <c r="C548" s="417">
        <v>18.618991860000001</v>
      </c>
      <c r="D548" s="418">
        <v>36.466167648499997</v>
      </c>
      <c r="E548" s="437">
        <v>44.239466944394337</v>
      </c>
      <c r="F548" s="417">
        <v>4.8021415200000002</v>
      </c>
      <c r="G548" s="418">
        <v>6.4763656765000004</v>
      </c>
      <c r="H548" s="437">
        <v>3.2385199244329503</v>
      </c>
      <c r="I548" s="417">
        <v>2.6503800200000001</v>
      </c>
      <c r="J548" s="418">
        <v>3.9921618900000002</v>
      </c>
      <c r="K548" s="437">
        <v>6.9537870947012284</v>
      </c>
      <c r="L548" s="420"/>
      <c r="M548" s="421"/>
      <c r="N548" s="437">
        <v>1.0202939578146521E-2</v>
      </c>
      <c r="O548" s="417">
        <v>1.181423E-2</v>
      </c>
      <c r="P548" s="418">
        <v>2.1599635499999999E-2</v>
      </c>
      <c r="Q548" s="437">
        <v>0.11048398647952437</v>
      </c>
      <c r="R548" s="422"/>
      <c r="S548" s="423"/>
      <c r="T548" s="437">
        <v>568.56537018613562</v>
      </c>
      <c r="U548" s="417">
        <v>4.1330745187436679E-2</v>
      </c>
      <c r="V548" s="418">
        <v>4.7600131965552177E-2</v>
      </c>
      <c r="W548" s="437">
        <v>9.9878885535374454E-2</v>
      </c>
      <c r="X548" s="417">
        <v>3.4852183890577509E-2</v>
      </c>
      <c r="Y548" s="418">
        <v>5.7017323792637624E-2</v>
      </c>
      <c r="Z548" s="437">
        <v>0.10226030190820969</v>
      </c>
      <c r="AA548" s="417">
        <v>1.8152959699999999E-2</v>
      </c>
      <c r="AB548" s="418">
        <v>3.0683891250000001E-2</v>
      </c>
      <c r="AC548" s="437">
        <v>3.870085757801707E-2</v>
      </c>
      <c r="AD548" s="417">
        <v>8.4777080000000002E-4</v>
      </c>
      <c r="AE548" s="418">
        <v>1.70471508E-3</v>
      </c>
      <c r="AF548" s="437">
        <v>2.0222966761144624E-3</v>
      </c>
      <c r="AG548" s="417">
        <v>0.1209786102</v>
      </c>
      <c r="AH548" s="418">
        <v>0.18118097154500001</v>
      </c>
      <c r="AI548" s="437">
        <v>0.11105978344747665</v>
      </c>
      <c r="AJ548" s="417">
        <v>1.14132366E-2</v>
      </c>
      <c r="AK548" s="418">
        <v>1.865550538E-2</v>
      </c>
      <c r="AL548" s="437">
        <v>1.8126331394371375E-2</v>
      </c>
      <c r="AM548" s="417">
        <v>1.8918750099999999E-2</v>
      </c>
      <c r="AN548" s="418">
        <v>3.4759375964999999E-2</v>
      </c>
      <c r="AO548" s="437">
        <v>4.2856082913888718E-2</v>
      </c>
      <c r="AP548" s="422"/>
      <c r="AQ548" s="423"/>
      <c r="AR548" s="423"/>
      <c r="AS548" s="417">
        <v>0</v>
      </c>
      <c r="AT548" s="418">
        <v>0</v>
      </c>
      <c r="AU548" s="424"/>
    </row>
    <row r="549" spans="1:47" x14ac:dyDescent="0.2">
      <c r="A549" s="231">
        <v>1988</v>
      </c>
      <c r="B549" s="232">
        <v>25</v>
      </c>
      <c r="C549" s="417">
        <v>19.901379779999999</v>
      </c>
      <c r="D549" s="418">
        <v>38.499039818500002</v>
      </c>
      <c r="E549" s="437">
        <v>44.135565845560009</v>
      </c>
      <c r="F549" s="417">
        <v>5.0209992300000001</v>
      </c>
      <c r="G549" s="418">
        <v>6.8911053055</v>
      </c>
      <c r="H549" s="437">
        <v>3.2632992914213532</v>
      </c>
      <c r="I549" s="417">
        <v>2.7847070199999999</v>
      </c>
      <c r="J549" s="418">
        <v>4.2039473770000004</v>
      </c>
      <c r="K549" s="437">
        <v>7.0140315520264211</v>
      </c>
      <c r="L549" s="420"/>
      <c r="M549" s="421"/>
      <c r="N549" s="437">
        <v>1.0244824988733886E-2</v>
      </c>
      <c r="O549" s="417">
        <v>1.181423E-2</v>
      </c>
      <c r="P549" s="418">
        <v>2.1599635499999999E-2</v>
      </c>
      <c r="Q549" s="437">
        <v>0.11078730112127996</v>
      </c>
      <c r="R549" s="422"/>
      <c r="S549" s="423"/>
      <c r="T549" s="437">
        <v>569.43397817370692</v>
      </c>
      <c r="U549" s="417">
        <v>4.1330745187436679E-2</v>
      </c>
      <c r="V549" s="418">
        <v>4.7600131965552177E-2</v>
      </c>
      <c r="W549" s="437">
        <v>0.10038738749745661</v>
      </c>
      <c r="X549" s="417">
        <v>3.4852183890577509E-2</v>
      </c>
      <c r="Y549" s="418">
        <v>5.7017323792637624E-2</v>
      </c>
      <c r="Z549" s="437">
        <v>0.10291506877380979</v>
      </c>
      <c r="AA549" s="417">
        <v>1.9047105299999999E-2</v>
      </c>
      <c r="AB549" s="418">
        <v>3.2840345044999997E-2</v>
      </c>
      <c r="AC549" s="437">
        <v>4.0974989932158958E-2</v>
      </c>
      <c r="AD549" s="417">
        <v>8.8850330000000001E-4</v>
      </c>
      <c r="AE549" s="418">
        <v>1.828201225E-3</v>
      </c>
      <c r="AF549" s="437">
        <v>2.0377710246360183E-3</v>
      </c>
      <c r="AG549" s="417">
        <v>0.12651229589999999</v>
      </c>
      <c r="AH549" s="418">
        <v>0.19382358394499999</v>
      </c>
      <c r="AI549" s="437">
        <v>0.10987962010523185</v>
      </c>
      <c r="AJ549" s="417">
        <v>1.2023717E-2</v>
      </c>
      <c r="AK549" s="418">
        <v>2.0012717135E-2</v>
      </c>
      <c r="AL549" s="437">
        <v>1.8012958169001572E-2</v>
      </c>
      <c r="AM549" s="417">
        <v>1.97920441E-2</v>
      </c>
      <c r="AN549" s="418">
        <v>3.7166785525000003E-2</v>
      </c>
      <c r="AO549" s="437">
        <v>4.3246409340324983E-2</v>
      </c>
      <c r="AP549" s="422"/>
      <c r="AQ549" s="423"/>
      <c r="AR549" s="423"/>
      <c r="AS549" s="417">
        <v>0</v>
      </c>
      <c r="AT549" s="418">
        <v>0</v>
      </c>
      <c r="AU549" s="424"/>
    </row>
    <row r="550" spans="1:47" x14ac:dyDescent="0.2">
      <c r="A550" s="231">
        <v>1988</v>
      </c>
      <c r="B550" s="232">
        <v>26</v>
      </c>
      <c r="C550" s="417">
        <v>19.901379779999999</v>
      </c>
      <c r="D550" s="418">
        <v>38.499039818500002</v>
      </c>
      <c r="E550" s="437">
        <v>44.47232433013793</v>
      </c>
      <c r="F550" s="417">
        <v>5.0209992300000001</v>
      </c>
      <c r="G550" s="418">
        <v>6.8911053055</v>
      </c>
      <c r="H550" s="437">
        <v>3.2866897968790827</v>
      </c>
      <c r="I550" s="417">
        <v>2.7847070199999999</v>
      </c>
      <c r="J550" s="418">
        <v>4.2039473770000004</v>
      </c>
      <c r="K550" s="437">
        <v>7.043122816134801</v>
      </c>
      <c r="L550" s="420"/>
      <c r="M550" s="421"/>
      <c r="N550" s="437">
        <v>1.025851799212563E-2</v>
      </c>
      <c r="O550" s="417">
        <v>1.181423E-2</v>
      </c>
      <c r="P550" s="418">
        <v>2.1599635499999999E-2</v>
      </c>
      <c r="Q550" s="437">
        <v>0.11131715660111495</v>
      </c>
      <c r="R550" s="422"/>
      <c r="S550" s="423"/>
      <c r="T550" s="437">
        <v>569.95751365072283</v>
      </c>
      <c r="U550" s="417">
        <v>4.1330745187436679E-2</v>
      </c>
      <c r="V550" s="418">
        <v>4.7600131965552177E-2</v>
      </c>
      <c r="W550" s="437">
        <v>0.10145555857126122</v>
      </c>
      <c r="X550" s="417">
        <v>3.4852183890577509E-2</v>
      </c>
      <c r="Y550" s="418">
        <v>5.7017323792637624E-2</v>
      </c>
      <c r="Z550" s="437">
        <v>0.10405928752263655</v>
      </c>
      <c r="AA550" s="417">
        <v>1.9047105299999999E-2</v>
      </c>
      <c r="AB550" s="418">
        <v>3.2840345044999997E-2</v>
      </c>
      <c r="AC550" s="437">
        <v>4.1486681761462425E-2</v>
      </c>
      <c r="AD550" s="417">
        <v>8.8850330000000001E-4</v>
      </c>
      <c r="AE550" s="418">
        <v>1.828201225E-3</v>
      </c>
      <c r="AF550" s="437">
        <v>2.052355182308794E-3</v>
      </c>
      <c r="AG550" s="417">
        <v>0.12651229589999999</v>
      </c>
      <c r="AH550" s="418">
        <v>0.19382358394499999</v>
      </c>
      <c r="AI550" s="437">
        <v>0.11022473996107861</v>
      </c>
      <c r="AJ550" s="417">
        <v>1.2023717E-2</v>
      </c>
      <c r="AK550" s="418">
        <v>2.0012717135E-2</v>
      </c>
      <c r="AL550" s="437">
        <v>1.8061423355526924E-2</v>
      </c>
      <c r="AM550" s="417">
        <v>1.97920441E-2</v>
      </c>
      <c r="AN550" s="418">
        <v>3.7166785525000003E-2</v>
      </c>
      <c r="AO550" s="437">
        <v>4.3556039175893978E-2</v>
      </c>
      <c r="AP550" s="422"/>
      <c r="AQ550" s="423"/>
      <c r="AR550" s="423"/>
      <c r="AS550" s="417">
        <v>0</v>
      </c>
      <c r="AT550" s="418">
        <v>0</v>
      </c>
      <c r="AU550" s="424"/>
    </row>
    <row r="551" spans="1:47" x14ac:dyDescent="0.2">
      <c r="A551" s="231">
        <v>1988</v>
      </c>
      <c r="B551" s="232">
        <v>27</v>
      </c>
      <c r="C551" s="417">
        <v>19.901379779999999</v>
      </c>
      <c r="D551" s="418">
        <v>38.499039818500002</v>
      </c>
      <c r="E551" s="437">
        <v>44.707079045784859</v>
      </c>
      <c r="F551" s="417">
        <v>5.0209992300000001</v>
      </c>
      <c r="G551" s="418">
        <v>6.8911053055</v>
      </c>
      <c r="H551" s="437">
        <v>3.3014504697174973</v>
      </c>
      <c r="I551" s="417">
        <v>2.7847070199999999</v>
      </c>
      <c r="J551" s="418">
        <v>4.2039473770000004</v>
      </c>
      <c r="K551" s="437">
        <v>7.0599369282491136</v>
      </c>
      <c r="L551" s="420"/>
      <c r="M551" s="421"/>
      <c r="N551" s="437">
        <v>1.0266013223751246E-2</v>
      </c>
      <c r="O551" s="417">
        <v>1.181423E-2</v>
      </c>
      <c r="P551" s="418">
        <v>2.1599635499999999E-2</v>
      </c>
      <c r="Q551" s="437">
        <v>0.11164996418338861</v>
      </c>
      <c r="R551" s="422"/>
      <c r="S551" s="423"/>
      <c r="T551" s="437">
        <v>570.05463446198235</v>
      </c>
      <c r="U551" s="417">
        <v>4.1330745187436679E-2</v>
      </c>
      <c r="V551" s="418">
        <v>4.7600131965552177E-2</v>
      </c>
      <c r="W551" s="437">
        <v>0.10209542221388662</v>
      </c>
      <c r="X551" s="417">
        <v>3.4852183890577509E-2</v>
      </c>
      <c r="Y551" s="418">
        <v>5.7017323792637624E-2</v>
      </c>
      <c r="Z551" s="437">
        <v>0.10477802489110839</v>
      </c>
      <c r="AA551" s="417">
        <v>1.9047105299999999E-2</v>
      </c>
      <c r="AB551" s="418">
        <v>3.2840345044999997E-2</v>
      </c>
      <c r="AC551" s="437">
        <v>4.17549911683033E-2</v>
      </c>
      <c r="AD551" s="417">
        <v>8.8850330000000001E-4</v>
      </c>
      <c r="AE551" s="418">
        <v>1.828201225E-3</v>
      </c>
      <c r="AF551" s="437">
        <v>2.0615648898767202E-3</v>
      </c>
      <c r="AG551" s="417">
        <v>0.12651229589999999</v>
      </c>
      <c r="AH551" s="418">
        <v>0.19382358394499999</v>
      </c>
      <c r="AI551" s="437">
        <v>0.11070165100941676</v>
      </c>
      <c r="AJ551" s="417">
        <v>1.2023717E-2</v>
      </c>
      <c r="AK551" s="418">
        <v>2.0012717135E-2</v>
      </c>
      <c r="AL551" s="437">
        <v>1.8138387648501269E-2</v>
      </c>
      <c r="AM551" s="417">
        <v>1.97920441E-2</v>
      </c>
      <c r="AN551" s="418">
        <v>3.7166785525000003E-2</v>
      </c>
      <c r="AO551" s="437">
        <v>4.3762871253177175E-2</v>
      </c>
      <c r="AP551" s="422"/>
      <c r="AQ551" s="423"/>
      <c r="AR551" s="423"/>
      <c r="AS551" s="417">
        <v>0</v>
      </c>
      <c r="AT551" s="418">
        <v>0</v>
      </c>
      <c r="AU551" s="424"/>
    </row>
    <row r="552" spans="1:47" x14ac:dyDescent="0.2">
      <c r="A552" s="231">
        <v>1988</v>
      </c>
      <c r="B552" s="232">
        <v>28</v>
      </c>
      <c r="C552" s="417">
        <v>19.901379779999999</v>
      </c>
      <c r="D552" s="418">
        <v>38.499039818500002</v>
      </c>
      <c r="E552" s="437">
        <v>44.892662375893742</v>
      </c>
      <c r="F552" s="417">
        <v>5.0209992300000001</v>
      </c>
      <c r="G552" s="418">
        <v>6.8911053055</v>
      </c>
      <c r="H552" s="437">
        <v>3.3136092358055866</v>
      </c>
      <c r="I552" s="417">
        <v>2.7847070199999999</v>
      </c>
      <c r="J552" s="418">
        <v>4.2039473770000004</v>
      </c>
      <c r="K552" s="437">
        <v>7.0743832187445603</v>
      </c>
      <c r="L552" s="420"/>
      <c r="M552" s="421"/>
      <c r="N552" s="437">
        <v>1.0272640505024612E-2</v>
      </c>
      <c r="O552" s="417">
        <v>1.181423E-2</v>
      </c>
      <c r="P552" s="418">
        <v>2.1599635499999999E-2</v>
      </c>
      <c r="Q552" s="437">
        <v>0.11192484635535892</v>
      </c>
      <c r="R552" s="422"/>
      <c r="S552" s="423"/>
      <c r="T552" s="437">
        <v>570.13221581252503</v>
      </c>
      <c r="U552" s="417">
        <v>4.1330745187436679E-2</v>
      </c>
      <c r="V552" s="418">
        <v>4.7600131965552177E-2</v>
      </c>
      <c r="W552" s="437">
        <v>0.1026358517784953</v>
      </c>
      <c r="X552" s="417">
        <v>3.4852183890577509E-2</v>
      </c>
      <c r="Y552" s="418">
        <v>5.7017323792637624E-2</v>
      </c>
      <c r="Z552" s="437">
        <v>0.10537175665946094</v>
      </c>
      <c r="AA552" s="417">
        <v>1.9047105299999999E-2</v>
      </c>
      <c r="AB552" s="418">
        <v>3.2840345044999997E-2</v>
      </c>
      <c r="AC552" s="437">
        <v>4.2026651578683072E-2</v>
      </c>
      <c r="AD552" s="417">
        <v>8.8850330000000001E-4</v>
      </c>
      <c r="AE552" s="418">
        <v>1.828201225E-3</v>
      </c>
      <c r="AF552" s="437">
        <v>2.0691511128335636E-3</v>
      </c>
      <c r="AG552" s="417">
        <v>0.12651229589999999</v>
      </c>
      <c r="AH552" s="418">
        <v>0.19382358394499999</v>
      </c>
      <c r="AI552" s="437">
        <v>0.11108656140071541</v>
      </c>
      <c r="AJ552" s="417">
        <v>1.2023717E-2</v>
      </c>
      <c r="AK552" s="418">
        <v>2.0012717135E-2</v>
      </c>
      <c r="AL552" s="437">
        <v>1.8199783478395518E-2</v>
      </c>
      <c r="AM552" s="417">
        <v>1.97920441E-2</v>
      </c>
      <c r="AN552" s="418">
        <v>3.7166785525000003E-2</v>
      </c>
      <c r="AO552" s="437">
        <v>4.3940777273192524E-2</v>
      </c>
      <c r="AP552" s="422"/>
      <c r="AQ552" s="423"/>
      <c r="AR552" s="423"/>
      <c r="AS552" s="417">
        <v>0</v>
      </c>
      <c r="AT552" s="418">
        <v>0</v>
      </c>
      <c r="AU552" s="424"/>
    </row>
    <row r="553" spans="1:47" x14ac:dyDescent="0.2">
      <c r="A553" s="231">
        <v>1988</v>
      </c>
      <c r="B553" s="232">
        <v>29</v>
      </c>
      <c r="C553" s="417">
        <v>19.901379779999999</v>
      </c>
      <c r="D553" s="418">
        <v>38.499039818500002</v>
      </c>
      <c r="E553" s="437">
        <v>45.048426629736348</v>
      </c>
      <c r="F553" s="417">
        <v>5.0209992300000001</v>
      </c>
      <c r="G553" s="418">
        <v>6.8911053055</v>
      </c>
      <c r="H553" s="437">
        <v>3.3246726212101327</v>
      </c>
      <c r="I553" s="417">
        <v>2.7847070199999999</v>
      </c>
      <c r="J553" s="418">
        <v>4.2039473770000004</v>
      </c>
      <c r="K553" s="437">
        <v>7.088502013671012</v>
      </c>
      <c r="L553" s="420"/>
      <c r="M553" s="421"/>
      <c r="N553" s="437">
        <v>1.0279341544327763E-2</v>
      </c>
      <c r="O553" s="417">
        <v>1.181423E-2</v>
      </c>
      <c r="P553" s="418">
        <v>2.1599635499999999E-2</v>
      </c>
      <c r="Q553" s="437">
        <v>0.11217655920796445</v>
      </c>
      <c r="R553" s="422"/>
      <c r="S553" s="423"/>
      <c r="T553" s="437">
        <v>570.10871189712611</v>
      </c>
      <c r="U553" s="417">
        <v>4.1330745187436679E-2</v>
      </c>
      <c r="V553" s="418">
        <v>4.7600131965552177E-2</v>
      </c>
      <c r="W553" s="437">
        <v>0.10314940337079503</v>
      </c>
      <c r="X553" s="417">
        <v>3.4852183890577509E-2</v>
      </c>
      <c r="Y553" s="418">
        <v>5.7017323792637624E-2</v>
      </c>
      <c r="Z553" s="437">
        <v>0.10591545141129403</v>
      </c>
      <c r="AA553" s="417">
        <v>1.9047105299999999E-2</v>
      </c>
      <c r="AB553" s="418">
        <v>3.2840345044999997E-2</v>
      </c>
      <c r="AC553" s="437">
        <v>4.2356326069816957E-2</v>
      </c>
      <c r="AD553" s="417">
        <v>8.8850330000000001E-4</v>
      </c>
      <c r="AE553" s="418">
        <v>1.828201225E-3</v>
      </c>
      <c r="AF553" s="437">
        <v>2.0760426723002027E-3</v>
      </c>
      <c r="AG553" s="417">
        <v>0.12651229589999999</v>
      </c>
      <c r="AH553" s="418">
        <v>0.19382358394499999</v>
      </c>
      <c r="AI553" s="437">
        <v>0.11142267028306133</v>
      </c>
      <c r="AJ553" s="417">
        <v>1.2023717E-2</v>
      </c>
      <c r="AK553" s="418">
        <v>2.0012717135E-2</v>
      </c>
      <c r="AL553" s="437">
        <v>1.8252339179066848E-2</v>
      </c>
      <c r="AM553" s="417">
        <v>1.97920441E-2</v>
      </c>
      <c r="AN553" s="418">
        <v>3.7166785525000003E-2</v>
      </c>
      <c r="AO553" s="437">
        <v>4.411487782738692E-2</v>
      </c>
      <c r="AP553" s="422"/>
      <c r="AQ553" s="423"/>
      <c r="AR553" s="423"/>
      <c r="AS553" s="417">
        <v>0</v>
      </c>
      <c r="AT553" s="418">
        <v>0</v>
      </c>
      <c r="AU553" s="424"/>
    </row>
    <row r="554" spans="1:47" x14ac:dyDescent="0.2">
      <c r="A554" s="231">
        <v>1988</v>
      </c>
      <c r="B554" s="232">
        <v>30</v>
      </c>
      <c r="C554" s="417">
        <v>17.533115586179999</v>
      </c>
      <c r="D554" s="418">
        <v>33.917654080098501</v>
      </c>
      <c r="E554" s="437">
        <v>45.19594803307475</v>
      </c>
      <c r="F554" s="417">
        <v>4.4887733116200002</v>
      </c>
      <c r="G554" s="418">
        <v>6.1606481431170002</v>
      </c>
      <c r="H554" s="437">
        <v>3.3350274434344991</v>
      </c>
      <c r="I554" s="417">
        <v>2.1442244054000001</v>
      </c>
      <c r="J554" s="418">
        <v>3.2370394802900004</v>
      </c>
      <c r="K554" s="437">
        <v>7.1014284749685448</v>
      </c>
      <c r="L554" s="420"/>
      <c r="M554" s="421"/>
      <c r="N554" s="437">
        <v>1.0285446300619647E-2</v>
      </c>
      <c r="O554" s="417">
        <v>1.181423E-2</v>
      </c>
      <c r="P554" s="418">
        <v>2.1599635499999999E-2</v>
      </c>
      <c r="Q554" s="437">
        <v>0.11241013831676262</v>
      </c>
      <c r="R554" s="422"/>
      <c r="S554" s="423"/>
      <c r="T554" s="437">
        <v>570.07616759697589</v>
      </c>
      <c r="U554" s="417">
        <v>3.0667412929078017E-2</v>
      </c>
      <c r="V554" s="418">
        <v>3.5319297918439713E-2</v>
      </c>
      <c r="W554" s="437">
        <v>0.10362356973215907</v>
      </c>
      <c r="X554" s="417">
        <v>3.1157852398176294E-2</v>
      </c>
      <c r="Y554" s="418">
        <v>5.0973487470618035E-2</v>
      </c>
      <c r="Z554" s="437">
        <v>0.10641969145479133</v>
      </c>
      <c r="AA554" s="417">
        <v>1.7028112138199998E-2</v>
      </c>
      <c r="AB554" s="418">
        <v>2.9359268470229998E-2</v>
      </c>
      <c r="AC554" s="437">
        <v>4.2644640423055442E-2</v>
      </c>
      <c r="AD554" s="417">
        <v>7.9432195020000002E-4</v>
      </c>
      <c r="AE554" s="418">
        <v>1.63441189515E-3</v>
      </c>
      <c r="AF554" s="437">
        <v>2.082503549009978E-3</v>
      </c>
      <c r="AG554" s="417">
        <v>0.11310199253459999</v>
      </c>
      <c r="AH554" s="418">
        <v>0.17327828404682999</v>
      </c>
      <c r="AI554" s="437">
        <v>0.11174131666588173</v>
      </c>
      <c r="AJ554" s="417">
        <v>1.0749202998E-2</v>
      </c>
      <c r="AK554" s="418">
        <v>1.789136911869E-2</v>
      </c>
      <c r="AL554" s="437">
        <v>1.8302468496228963E-2</v>
      </c>
      <c r="AM554" s="417">
        <v>1.7694087425400001E-2</v>
      </c>
      <c r="AN554" s="418">
        <v>3.3227106259350006E-2</v>
      </c>
      <c r="AO554" s="437">
        <v>4.4274957781919221E-2</v>
      </c>
      <c r="AP554" s="422"/>
      <c r="AQ554" s="423"/>
      <c r="AR554" s="423"/>
      <c r="AS554" s="417">
        <v>0</v>
      </c>
      <c r="AT554" s="418">
        <v>0</v>
      </c>
      <c r="AU554" s="424"/>
    </row>
    <row r="555" spans="1:47" x14ac:dyDescent="0.2">
      <c r="A555" s="231">
        <v>1988</v>
      </c>
      <c r="B555" s="232">
        <v>31</v>
      </c>
      <c r="C555" s="417">
        <v>17.533115586179999</v>
      </c>
      <c r="D555" s="418">
        <v>33.917654080098501</v>
      </c>
      <c r="E555" s="437">
        <v>43.745102822787821</v>
      </c>
      <c r="F555" s="417">
        <v>4.4887733116200002</v>
      </c>
      <c r="G555" s="418">
        <v>6.1606481431170002</v>
      </c>
      <c r="H555" s="437">
        <v>3.209236649579791</v>
      </c>
      <c r="I555" s="417">
        <v>2.1442244054000001</v>
      </c>
      <c r="J555" s="418">
        <v>3.2370394802900004</v>
      </c>
      <c r="K555" s="437">
        <v>6.9928070707322529</v>
      </c>
      <c r="L555" s="420"/>
      <c r="M555" s="421"/>
      <c r="N555" s="437">
        <v>3.7066074493837101E-3</v>
      </c>
      <c r="O555" s="417">
        <v>1.181423E-2</v>
      </c>
      <c r="P555" s="418">
        <v>2.1599635499999999E-2</v>
      </c>
      <c r="Q555" s="437">
        <v>0.11223219345787647</v>
      </c>
      <c r="R555" s="422"/>
      <c r="S555" s="423"/>
      <c r="T555" s="437">
        <v>570.04801585504458</v>
      </c>
      <c r="U555" s="417">
        <v>3.0667412929078017E-2</v>
      </c>
      <c r="V555" s="418">
        <v>3.5319297918439713E-2</v>
      </c>
      <c r="W555" s="437">
        <v>0.10193042637454454</v>
      </c>
      <c r="X555" s="417">
        <v>3.1157852398176294E-2</v>
      </c>
      <c r="Y555" s="418">
        <v>5.0973487470618035E-2</v>
      </c>
      <c r="Z555" s="437">
        <v>0.10688113699878544</v>
      </c>
      <c r="AA555" s="417">
        <v>1.7028112138199998E-2</v>
      </c>
      <c r="AB555" s="418">
        <v>2.9359268470229998E-2</v>
      </c>
      <c r="AC555" s="437">
        <v>4.4037136412564654E-2</v>
      </c>
      <c r="AD555" s="417">
        <v>7.9432195020000002E-4</v>
      </c>
      <c r="AE555" s="418">
        <v>1.63441189515E-3</v>
      </c>
      <c r="AF555" s="437">
        <v>2.0039502352463563E-3</v>
      </c>
      <c r="AG555" s="417">
        <v>0.11310199253459999</v>
      </c>
      <c r="AH555" s="418">
        <v>0.17327828404682999</v>
      </c>
      <c r="AI555" s="437">
        <v>0.10445395033631891</v>
      </c>
      <c r="AJ555" s="417">
        <v>1.0749202998E-2</v>
      </c>
      <c r="AK555" s="418">
        <v>1.789136911869E-2</v>
      </c>
      <c r="AL555" s="437">
        <v>1.7347163314707911E-2</v>
      </c>
      <c r="AM555" s="417">
        <v>1.7694087425400001E-2</v>
      </c>
      <c r="AN555" s="418">
        <v>3.3227106259350006E-2</v>
      </c>
      <c r="AO555" s="437">
        <v>4.3683099322308565E-2</v>
      </c>
      <c r="AP555" s="422"/>
      <c r="AQ555" s="423"/>
      <c r="AR555" s="423"/>
      <c r="AS555" s="417">
        <v>0</v>
      </c>
      <c r="AT555" s="418">
        <v>0</v>
      </c>
      <c r="AU555" s="424"/>
    </row>
    <row r="556" spans="1:47" x14ac:dyDescent="0.2">
      <c r="A556" s="231">
        <v>1988</v>
      </c>
      <c r="B556" s="232">
        <v>32</v>
      </c>
      <c r="C556" s="417">
        <v>17.533115586179999</v>
      </c>
      <c r="D556" s="418">
        <v>33.917654080098501</v>
      </c>
      <c r="E556" s="419">
        <v>43.745102822787821</v>
      </c>
      <c r="F556" s="417">
        <v>4.4887733116200002</v>
      </c>
      <c r="G556" s="418">
        <v>6.1606481431170002</v>
      </c>
      <c r="H556" s="419">
        <v>3.209236649579791</v>
      </c>
      <c r="I556" s="417">
        <v>2.1442244054000001</v>
      </c>
      <c r="J556" s="418">
        <v>3.2370394802900004</v>
      </c>
      <c r="K556" s="419">
        <v>6.9928070707322529</v>
      </c>
      <c r="L556" s="420"/>
      <c r="M556" s="421"/>
      <c r="N556" s="419">
        <v>3.7066074493837101E-3</v>
      </c>
      <c r="O556" s="417">
        <v>1.181423E-2</v>
      </c>
      <c r="P556" s="418">
        <v>2.1599635499999999E-2</v>
      </c>
      <c r="Q556" s="419">
        <v>0.11223219345787647</v>
      </c>
      <c r="R556" s="425"/>
      <c r="S556" s="426"/>
      <c r="T556" s="419">
        <v>570.04801585504458</v>
      </c>
      <c r="U556" s="417">
        <v>3.0667412929078017E-2</v>
      </c>
      <c r="V556" s="418">
        <v>3.5319297918439713E-2</v>
      </c>
      <c r="W556" s="419">
        <v>0.10193042637454454</v>
      </c>
      <c r="X556" s="417">
        <v>3.1157852398176294E-2</v>
      </c>
      <c r="Y556" s="418">
        <v>5.0973487470618035E-2</v>
      </c>
      <c r="Z556" s="419">
        <v>0.10688113699878544</v>
      </c>
      <c r="AA556" s="417">
        <v>1.7028112138199998E-2</v>
      </c>
      <c r="AB556" s="418">
        <v>2.9359268470229998E-2</v>
      </c>
      <c r="AC556" s="419">
        <v>4.4037136412564654E-2</v>
      </c>
      <c r="AD556" s="417">
        <v>7.9432195020000002E-4</v>
      </c>
      <c r="AE556" s="418">
        <v>1.63441189515E-3</v>
      </c>
      <c r="AF556" s="419">
        <v>2.0039502352463563E-3</v>
      </c>
      <c r="AG556" s="417">
        <v>0.11310199253459999</v>
      </c>
      <c r="AH556" s="418">
        <v>0.17327828404682999</v>
      </c>
      <c r="AI556" s="419">
        <v>0.10445395033631891</v>
      </c>
      <c r="AJ556" s="417">
        <v>1.0749202998E-2</v>
      </c>
      <c r="AK556" s="418">
        <v>1.789136911869E-2</v>
      </c>
      <c r="AL556" s="419">
        <v>1.7347163314707911E-2</v>
      </c>
      <c r="AM556" s="417">
        <v>1.7694087425400001E-2</v>
      </c>
      <c r="AN556" s="418">
        <v>3.3227106259350006E-2</v>
      </c>
      <c r="AO556" s="419">
        <v>4.3683099322308565E-2</v>
      </c>
      <c r="AP556" s="425"/>
      <c r="AQ556" s="426"/>
      <c r="AR556" s="426"/>
      <c r="AS556" s="417">
        <v>0</v>
      </c>
      <c r="AT556" s="418">
        <v>0</v>
      </c>
      <c r="AU556" s="427"/>
    </row>
    <row r="557" spans="1:47" x14ac:dyDescent="0.2">
      <c r="A557" s="231">
        <v>1988</v>
      </c>
      <c r="B557" s="232">
        <v>33</v>
      </c>
      <c r="C557" s="417">
        <v>17.533115586179999</v>
      </c>
      <c r="D557" s="418">
        <v>33.917654080098501</v>
      </c>
      <c r="E557" s="419">
        <v>43.745102822787821</v>
      </c>
      <c r="F557" s="417">
        <v>4.4887733116200002</v>
      </c>
      <c r="G557" s="418">
        <v>6.1606481431170002</v>
      </c>
      <c r="H557" s="419">
        <v>3.209236649579791</v>
      </c>
      <c r="I557" s="417">
        <v>2.1442244054000001</v>
      </c>
      <c r="J557" s="418">
        <v>3.2370394802900004</v>
      </c>
      <c r="K557" s="419">
        <v>6.9928070707322529</v>
      </c>
      <c r="L557" s="420"/>
      <c r="M557" s="421"/>
      <c r="N557" s="419">
        <v>3.7066074493837101E-3</v>
      </c>
      <c r="O557" s="417">
        <v>1.181423E-2</v>
      </c>
      <c r="P557" s="418">
        <v>2.1599635499999999E-2</v>
      </c>
      <c r="Q557" s="419">
        <v>0.11223219345787647</v>
      </c>
      <c r="R557" s="425"/>
      <c r="S557" s="426"/>
      <c r="T557" s="419">
        <v>570.04801585504458</v>
      </c>
      <c r="U557" s="417">
        <v>3.0667412929078017E-2</v>
      </c>
      <c r="V557" s="418">
        <v>3.5319297918439713E-2</v>
      </c>
      <c r="W557" s="419">
        <v>0.10193042637454454</v>
      </c>
      <c r="X557" s="417">
        <v>3.1157852398176294E-2</v>
      </c>
      <c r="Y557" s="418">
        <v>5.0973487470618035E-2</v>
      </c>
      <c r="Z557" s="419">
        <v>0.10688113699878544</v>
      </c>
      <c r="AA557" s="417">
        <v>1.7028112138199998E-2</v>
      </c>
      <c r="AB557" s="418">
        <v>2.9359268470229998E-2</v>
      </c>
      <c r="AC557" s="419">
        <v>4.4037136412564654E-2</v>
      </c>
      <c r="AD557" s="417">
        <v>7.9432195020000002E-4</v>
      </c>
      <c r="AE557" s="418">
        <v>1.63441189515E-3</v>
      </c>
      <c r="AF557" s="419">
        <v>2.0039502352463563E-3</v>
      </c>
      <c r="AG557" s="417">
        <v>0.11310199253459999</v>
      </c>
      <c r="AH557" s="418">
        <v>0.17327828404682999</v>
      </c>
      <c r="AI557" s="419">
        <v>0.10445395033631891</v>
      </c>
      <c r="AJ557" s="417">
        <v>1.0749202998E-2</v>
      </c>
      <c r="AK557" s="418">
        <v>1.789136911869E-2</v>
      </c>
      <c r="AL557" s="419">
        <v>1.7347163314707911E-2</v>
      </c>
      <c r="AM557" s="417">
        <v>1.7694087425400001E-2</v>
      </c>
      <c r="AN557" s="418">
        <v>3.3227106259350006E-2</v>
      </c>
      <c r="AO557" s="419">
        <v>4.3683099322308565E-2</v>
      </c>
      <c r="AP557" s="425"/>
      <c r="AQ557" s="426"/>
      <c r="AR557" s="426"/>
      <c r="AS557" s="417">
        <v>0</v>
      </c>
      <c r="AT557" s="418">
        <v>0</v>
      </c>
      <c r="AU557" s="427"/>
    </row>
    <row r="558" spans="1:47" x14ac:dyDescent="0.2">
      <c r="A558" s="231">
        <v>1988</v>
      </c>
      <c r="B558" s="232">
        <v>34</v>
      </c>
      <c r="C558" s="417">
        <v>17.533115586179999</v>
      </c>
      <c r="D558" s="418">
        <v>33.917654080098501</v>
      </c>
      <c r="E558" s="419">
        <v>43.745102822787821</v>
      </c>
      <c r="F558" s="417">
        <v>4.4887733116200002</v>
      </c>
      <c r="G558" s="418">
        <v>6.1606481431170002</v>
      </c>
      <c r="H558" s="419">
        <v>3.209236649579791</v>
      </c>
      <c r="I558" s="417">
        <v>2.1442244054000001</v>
      </c>
      <c r="J558" s="418">
        <v>3.2370394802900004</v>
      </c>
      <c r="K558" s="419">
        <v>6.9928070707322529</v>
      </c>
      <c r="L558" s="420"/>
      <c r="M558" s="421"/>
      <c r="N558" s="419">
        <v>3.7066074493837101E-3</v>
      </c>
      <c r="O558" s="417">
        <v>1.181423E-2</v>
      </c>
      <c r="P558" s="418">
        <v>2.1599635499999999E-2</v>
      </c>
      <c r="Q558" s="419">
        <v>0.11223219345787647</v>
      </c>
      <c r="R558" s="425"/>
      <c r="S558" s="426"/>
      <c r="T558" s="419">
        <v>570.04801585504458</v>
      </c>
      <c r="U558" s="417">
        <v>3.0667412929078017E-2</v>
      </c>
      <c r="V558" s="418">
        <v>3.5319297918439713E-2</v>
      </c>
      <c r="W558" s="419">
        <v>0.10193042637454454</v>
      </c>
      <c r="X558" s="417">
        <v>3.1157852398176294E-2</v>
      </c>
      <c r="Y558" s="418">
        <v>5.0973487470618035E-2</v>
      </c>
      <c r="Z558" s="419">
        <v>0.10688113699878544</v>
      </c>
      <c r="AA558" s="417">
        <v>1.7028112138199998E-2</v>
      </c>
      <c r="AB558" s="418">
        <v>2.9359268470229998E-2</v>
      </c>
      <c r="AC558" s="419">
        <v>4.4037136412564654E-2</v>
      </c>
      <c r="AD558" s="417">
        <v>7.9432195020000002E-4</v>
      </c>
      <c r="AE558" s="418">
        <v>1.63441189515E-3</v>
      </c>
      <c r="AF558" s="419">
        <v>2.0039502352463563E-3</v>
      </c>
      <c r="AG558" s="417">
        <v>0.11310199253459999</v>
      </c>
      <c r="AH558" s="418">
        <v>0.17327828404682999</v>
      </c>
      <c r="AI558" s="419">
        <v>0.10445395033631891</v>
      </c>
      <c r="AJ558" s="417">
        <v>1.0749202998E-2</v>
      </c>
      <c r="AK558" s="418">
        <v>1.789136911869E-2</v>
      </c>
      <c r="AL558" s="419">
        <v>1.7347163314707911E-2</v>
      </c>
      <c r="AM558" s="417">
        <v>1.7694087425400001E-2</v>
      </c>
      <c r="AN558" s="418">
        <v>3.3227106259350006E-2</v>
      </c>
      <c r="AO558" s="419">
        <v>4.3683099322308565E-2</v>
      </c>
      <c r="AP558" s="425"/>
      <c r="AQ558" s="426"/>
      <c r="AR558" s="426"/>
      <c r="AS558" s="417">
        <v>0</v>
      </c>
      <c r="AT558" s="418">
        <v>0</v>
      </c>
      <c r="AU558" s="427"/>
    </row>
    <row r="559" spans="1:47" x14ac:dyDescent="0.2">
      <c r="A559" s="231">
        <v>1988</v>
      </c>
      <c r="B559" s="232">
        <v>35</v>
      </c>
      <c r="C559" s="417">
        <v>17.533115586179999</v>
      </c>
      <c r="D559" s="418">
        <v>33.917654080098501</v>
      </c>
      <c r="E559" s="419">
        <v>43.745102822787821</v>
      </c>
      <c r="F559" s="417">
        <v>4.4887733116200002</v>
      </c>
      <c r="G559" s="418">
        <v>6.1606481431170002</v>
      </c>
      <c r="H559" s="419">
        <v>3.209236649579791</v>
      </c>
      <c r="I559" s="417">
        <v>2.1442244054000001</v>
      </c>
      <c r="J559" s="418">
        <v>3.2370394802900004</v>
      </c>
      <c r="K559" s="419">
        <v>6.9928070707322529</v>
      </c>
      <c r="L559" s="420"/>
      <c r="M559" s="421"/>
      <c r="N559" s="419">
        <v>3.7066074493837101E-3</v>
      </c>
      <c r="O559" s="417">
        <v>1.181423E-2</v>
      </c>
      <c r="P559" s="418">
        <v>2.1599635499999999E-2</v>
      </c>
      <c r="Q559" s="419">
        <v>0.11223219345787647</v>
      </c>
      <c r="R559" s="425"/>
      <c r="S559" s="426"/>
      <c r="T559" s="419">
        <v>570.04801585504458</v>
      </c>
      <c r="U559" s="417">
        <v>3.0667412929078017E-2</v>
      </c>
      <c r="V559" s="418">
        <v>3.5319297918439713E-2</v>
      </c>
      <c r="W559" s="419">
        <v>0.10193042637454454</v>
      </c>
      <c r="X559" s="417">
        <v>3.1157852398176294E-2</v>
      </c>
      <c r="Y559" s="418">
        <v>5.0973487470618035E-2</v>
      </c>
      <c r="Z559" s="419">
        <v>0.10688113699878544</v>
      </c>
      <c r="AA559" s="417">
        <v>1.7028112138199998E-2</v>
      </c>
      <c r="AB559" s="418">
        <v>2.9359268470229998E-2</v>
      </c>
      <c r="AC559" s="419">
        <v>4.4037136412564654E-2</v>
      </c>
      <c r="AD559" s="417">
        <v>7.9432195020000002E-4</v>
      </c>
      <c r="AE559" s="418">
        <v>1.63441189515E-3</v>
      </c>
      <c r="AF559" s="419">
        <v>2.0039502352463563E-3</v>
      </c>
      <c r="AG559" s="417">
        <v>0.11310199253459999</v>
      </c>
      <c r="AH559" s="418">
        <v>0.17327828404682999</v>
      </c>
      <c r="AI559" s="419">
        <v>0.10445395033631891</v>
      </c>
      <c r="AJ559" s="417">
        <v>1.0749202998E-2</v>
      </c>
      <c r="AK559" s="418">
        <v>1.789136911869E-2</v>
      </c>
      <c r="AL559" s="419">
        <v>1.7347163314707911E-2</v>
      </c>
      <c r="AM559" s="417">
        <v>1.7694087425400001E-2</v>
      </c>
      <c r="AN559" s="418">
        <v>3.3227106259350006E-2</v>
      </c>
      <c r="AO559" s="419">
        <v>4.3683099322308565E-2</v>
      </c>
      <c r="AP559" s="425"/>
      <c r="AQ559" s="426"/>
      <c r="AR559" s="426"/>
      <c r="AS559" s="417">
        <v>0</v>
      </c>
      <c r="AT559" s="418">
        <v>0</v>
      </c>
      <c r="AU559" s="427"/>
    </row>
    <row r="560" spans="1:47" x14ac:dyDescent="0.2">
      <c r="A560" s="231">
        <v>1988</v>
      </c>
      <c r="B560" s="232">
        <v>36</v>
      </c>
      <c r="C560" s="417">
        <v>17.533115586179999</v>
      </c>
      <c r="D560" s="418">
        <v>33.917654080098501</v>
      </c>
      <c r="E560" s="419">
        <v>43.745102822787821</v>
      </c>
      <c r="F560" s="417">
        <v>4.4887733116200002</v>
      </c>
      <c r="G560" s="418">
        <v>6.1606481431170002</v>
      </c>
      <c r="H560" s="419">
        <v>3.209236649579791</v>
      </c>
      <c r="I560" s="417">
        <v>2.1442244054000001</v>
      </c>
      <c r="J560" s="418">
        <v>3.2370394802900004</v>
      </c>
      <c r="K560" s="419">
        <v>6.9928070707322529</v>
      </c>
      <c r="L560" s="420"/>
      <c r="M560" s="421"/>
      <c r="N560" s="419">
        <v>3.7066074493837101E-3</v>
      </c>
      <c r="O560" s="417">
        <v>1.181423E-2</v>
      </c>
      <c r="P560" s="418">
        <v>2.1599635499999999E-2</v>
      </c>
      <c r="Q560" s="419">
        <v>0.11223219345787647</v>
      </c>
      <c r="R560" s="425"/>
      <c r="S560" s="426"/>
      <c r="T560" s="419">
        <v>570.04801585504458</v>
      </c>
      <c r="U560" s="417">
        <v>3.0667412929078017E-2</v>
      </c>
      <c r="V560" s="418">
        <v>3.5319297918439713E-2</v>
      </c>
      <c r="W560" s="419">
        <v>0.10193042637454454</v>
      </c>
      <c r="X560" s="417">
        <v>3.1157852398176294E-2</v>
      </c>
      <c r="Y560" s="418">
        <v>5.0973487470618035E-2</v>
      </c>
      <c r="Z560" s="419">
        <v>0.10688113699878544</v>
      </c>
      <c r="AA560" s="417">
        <v>1.7028112138199998E-2</v>
      </c>
      <c r="AB560" s="418">
        <v>2.9359268470229998E-2</v>
      </c>
      <c r="AC560" s="419">
        <v>4.4037136412564654E-2</v>
      </c>
      <c r="AD560" s="417">
        <v>7.9432195020000002E-4</v>
      </c>
      <c r="AE560" s="418">
        <v>1.63441189515E-3</v>
      </c>
      <c r="AF560" s="419">
        <v>2.0039502352463563E-3</v>
      </c>
      <c r="AG560" s="417">
        <v>0.11310199253459999</v>
      </c>
      <c r="AH560" s="418">
        <v>0.17327828404682999</v>
      </c>
      <c r="AI560" s="419">
        <v>0.10445395033631891</v>
      </c>
      <c r="AJ560" s="417">
        <v>1.0749202998E-2</v>
      </c>
      <c r="AK560" s="418">
        <v>1.789136911869E-2</v>
      </c>
      <c r="AL560" s="419">
        <v>1.7347163314707911E-2</v>
      </c>
      <c r="AM560" s="417">
        <v>1.7694087425400001E-2</v>
      </c>
      <c r="AN560" s="418">
        <v>3.3227106259350006E-2</v>
      </c>
      <c r="AO560" s="419">
        <v>4.3683099322308565E-2</v>
      </c>
      <c r="AP560" s="425"/>
      <c r="AQ560" s="426"/>
      <c r="AR560" s="426"/>
      <c r="AS560" s="417">
        <v>0</v>
      </c>
      <c r="AT560" s="418">
        <v>0</v>
      </c>
      <c r="AU560" s="427"/>
    </row>
    <row r="561" spans="1:47" x14ac:dyDescent="0.2">
      <c r="A561" s="231">
        <v>1988</v>
      </c>
      <c r="B561" s="232">
        <v>37</v>
      </c>
      <c r="C561" s="417">
        <v>17.533115586179999</v>
      </c>
      <c r="D561" s="418">
        <v>33.917654080098501</v>
      </c>
      <c r="E561" s="419">
        <v>43.745102822787821</v>
      </c>
      <c r="F561" s="417">
        <v>4.4887733116200002</v>
      </c>
      <c r="G561" s="418">
        <v>6.1606481431170002</v>
      </c>
      <c r="H561" s="419">
        <v>3.209236649579791</v>
      </c>
      <c r="I561" s="417">
        <v>2.1442244054000001</v>
      </c>
      <c r="J561" s="418">
        <v>3.2370394802900004</v>
      </c>
      <c r="K561" s="419">
        <v>6.9928070707322529</v>
      </c>
      <c r="L561" s="420"/>
      <c r="M561" s="421"/>
      <c r="N561" s="419">
        <v>3.7066074493837101E-3</v>
      </c>
      <c r="O561" s="417">
        <v>1.181423E-2</v>
      </c>
      <c r="P561" s="418">
        <v>2.1599635499999999E-2</v>
      </c>
      <c r="Q561" s="419">
        <v>0.11223219345787647</v>
      </c>
      <c r="R561" s="425"/>
      <c r="S561" s="426"/>
      <c r="T561" s="419">
        <v>570.04801585504458</v>
      </c>
      <c r="U561" s="417">
        <v>3.0667412929078017E-2</v>
      </c>
      <c r="V561" s="418">
        <v>3.5319297918439713E-2</v>
      </c>
      <c r="W561" s="419">
        <v>0.10193042637454454</v>
      </c>
      <c r="X561" s="417">
        <v>3.1157852398176294E-2</v>
      </c>
      <c r="Y561" s="418">
        <v>5.0973487470618035E-2</v>
      </c>
      <c r="Z561" s="419">
        <v>0.10688113699878544</v>
      </c>
      <c r="AA561" s="417">
        <v>1.7028112138199998E-2</v>
      </c>
      <c r="AB561" s="418">
        <v>2.9359268470229998E-2</v>
      </c>
      <c r="AC561" s="419">
        <v>4.4037136412564654E-2</v>
      </c>
      <c r="AD561" s="417">
        <v>7.9432195020000002E-4</v>
      </c>
      <c r="AE561" s="418">
        <v>1.63441189515E-3</v>
      </c>
      <c r="AF561" s="419">
        <v>2.0039502352463563E-3</v>
      </c>
      <c r="AG561" s="417">
        <v>0.11310199253459999</v>
      </c>
      <c r="AH561" s="418">
        <v>0.17327828404682999</v>
      </c>
      <c r="AI561" s="419">
        <v>0.10445395033631891</v>
      </c>
      <c r="AJ561" s="417">
        <v>1.0749202998E-2</v>
      </c>
      <c r="AK561" s="418">
        <v>1.789136911869E-2</v>
      </c>
      <c r="AL561" s="419">
        <v>1.7347163314707911E-2</v>
      </c>
      <c r="AM561" s="417">
        <v>1.7694087425400001E-2</v>
      </c>
      <c r="AN561" s="418">
        <v>3.3227106259350006E-2</v>
      </c>
      <c r="AO561" s="419">
        <v>4.3683099322308565E-2</v>
      </c>
      <c r="AP561" s="425"/>
      <c r="AQ561" s="426"/>
      <c r="AR561" s="426"/>
      <c r="AS561" s="417">
        <v>0</v>
      </c>
      <c r="AT561" s="418">
        <v>0</v>
      </c>
      <c r="AU561" s="427"/>
    </row>
    <row r="562" spans="1:47" x14ac:dyDescent="0.2">
      <c r="A562" s="231">
        <v>1988</v>
      </c>
      <c r="B562" s="232">
        <v>38</v>
      </c>
      <c r="C562" s="417">
        <v>17.533115586179999</v>
      </c>
      <c r="D562" s="418">
        <v>33.917654080098501</v>
      </c>
      <c r="E562" s="419">
        <v>43.745102822787821</v>
      </c>
      <c r="F562" s="417">
        <v>4.4887733116200002</v>
      </c>
      <c r="G562" s="418">
        <v>6.1606481431170002</v>
      </c>
      <c r="H562" s="419">
        <v>3.209236649579791</v>
      </c>
      <c r="I562" s="417">
        <v>2.1442244054000001</v>
      </c>
      <c r="J562" s="418">
        <v>3.2370394802900004</v>
      </c>
      <c r="K562" s="419">
        <v>6.9928070707322529</v>
      </c>
      <c r="L562" s="420"/>
      <c r="M562" s="421"/>
      <c r="N562" s="419">
        <v>3.7066074493837101E-3</v>
      </c>
      <c r="O562" s="417">
        <v>1.181423E-2</v>
      </c>
      <c r="P562" s="418">
        <v>2.1599635499999999E-2</v>
      </c>
      <c r="Q562" s="419">
        <v>0.11223219345787647</v>
      </c>
      <c r="R562" s="425"/>
      <c r="S562" s="426"/>
      <c r="T562" s="419">
        <v>570.04801585504458</v>
      </c>
      <c r="U562" s="417">
        <v>3.0667412929078017E-2</v>
      </c>
      <c r="V562" s="418">
        <v>3.5319297918439713E-2</v>
      </c>
      <c r="W562" s="419">
        <v>0.10193042637454454</v>
      </c>
      <c r="X562" s="417">
        <v>3.1157852398176294E-2</v>
      </c>
      <c r="Y562" s="418">
        <v>5.0973487470618035E-2</v>
      </c>
      <c r="Z562" s="419">
        <v>0.10688113699878544</v>
      </c>
      <c r="AA562" s="417">
        <v>1.7028112138199998E-2</v>
      </c>
      <c r="AB562" s="418">
        <v>2.9359268470229998E-2</v>
      </c>
      <c r="AC562" s="419">
        <v>4.4037136412564654E-2</v>
      </c>
      <c r="AD562" s="417">
        <v>7.9432195020000002E-4</v>
      </c>
      <c r="AE562" s="418">
        <v>1.63441189515E-3</v>
      </c>
      <c r="AF562" s="419">
        <v>2.0039502352463563E-3</v>
      </c>
      <c r="AG562" s="417">
        <v>0.11310199253459999</v>
      </c>
      <c r="AH562" s="418">
        <v>0.17327828404682999</v>
      </c>
      <c r="AI562" s="419">
        <v>0.10445395033631891</v>
      </c>
      <c r="AJ562" s="417">
        <v>1.0749202998E-2</v>
      </c>
      <c r="AK562" s="418">
        <v>1.789136911869E-2</v>
      </c>
      <c r="AL562" s="419">
        <v>1.7347163314707911E-2</v>
      </c>
      <c r="AM562" s="417">
        <v>1.7694087425400001E-2</v>
      </c>
      <c r="AN562" s="418">
        <v>3.3227106259350006E-2</v>
      </c>
      <c r="AO562" s="419">
        <v>4.3683099322308565E-2</v>
      </c>
      <c r="AP562" s="425"/>
      <c r="AQ562" s="426"/>
      <c r="AR562" s="426"/>
      <c r="AS562" s="417">
        <v>0</v>
      </c>
      <c r="AT562" s="418">
        <v>0</v>
      </c>
      <c r="AU562" s="427"/>
    </row>
    <row r="563" spans="1:47" x14ac:dyDescent="0.2">
      <c r="A563" s="231">
        <v>1988</v>
      </c>
      <c r="B563" s="232">
        <v>39</v>
      </c>
      <c r="C563" s="417">
        <v>17.533115586179999</v>
      </c>
      <c r="D563" s="418">
        <v>33.917654080098501</v>
      </c>
      <c r="E563" s="419">
        <v>43.745102822787821</v>
      </c>
      <c r="F563" s="417">
        <v>4.4887733116200002</v>
      </c>
      <c r="G563" s="418">
        <v>6.1606481431170002</v>
      </c>
      <c r="H563" s="419">
        <v>3.209236649579791</v>
      </c>
      <c r="I563" s="417">
        <v>2.1442244054000001</v>
      </c>
      <c r="J563" s="418">
        <v>3.2370394802900004</v>
      </c>
      <c r="K563" s="419">
        <v>6.9928070707322529</v>
      </c>
      <c r="L563" s="420"/>
      <c r="M563" s="421"/>
      <c r="N563" s="419">
        <v>3.7066074493837101E-3</v>
      </c>
      <c r="O563" s="417">
        <v>1.181423E-2</v>
      </c>
      <c r="P563" s="418">
        <v>2.1599635499999999E-2</v>
      </c>
      <c r="Q563" s="419">
        <v>0.11223219345787647</v>
      </c>
      <c r="R563" s="425"/>
      <c r="S563" s="426"/>
      <c r="T563" s="419">
        <v>570.04801585504458</v>
      </c>
      <c r="U563" s="417">
        <v>3.0667412929078017E-2</v>
      </c>
      <c r="V563" s="418">
        <v>3.5319297918439713E-2</v>
      </c>
      <c r="W563" s="419">
        <v>0.10193042637454454</v>
      </c>
      <c r="X563" s="417">
        <v>3.1157852398176294E-2</v>
      </c>
      <c r="Y563" s="418">
        <v>5.0973487470618035E-2</v>
      </c>
      <c r="Z563" s="419">
        <v>0.10688113699878544</v>
      </c>
      <c r="AA563" s="417">
        <v>1.7028112138199998E-2</v>
      </c>
      <c r="AB563" s="418">
        <v>2.9359268470229998E-2</v>
      </c>
      <c r="AC563" s="419">
        <v>4.4037136412564654E-2</v>
      </c>
      <c r="AD563" s="417">
        <v>7.9432195020000002E-4</v>
      </c>
      <c r="AE563" s="418">
        <v>1.63441189515E-3</v>
      </c>
      <c r="AF563" s="419">
        <v>2.0039502352463563E-3</v>
      </c>
      <c r="AG563" s="417">
        <v>0.11310199253459999</v>
      </c>
      <c r="AH563" s="418">
        <v>0.17327828404682999</v>
      </c>
      <c r="AI563" s="419">
        <v>0.10445395033631891</v>
      </c>
      <c r="AJ563" s="417">
        <v>1.0749202998E-2</v>
      </c>
      <c r="AK563" s="418">
        <v>1.789136911869E-2</v>
      </c>
      <c r="AL563" s="419">
        <v>1.7347163314707911E-2</v>
      </c>
      <c r="AM563" s="417">
        <v>1.7694087425400001E-2</v>
      </c>
      <c r="AN563" s="418">
        <v>3.3227106259350006E-2</v>
      </c>
      <c r="AO563" s="419">
        <v>4.3683099322308565E-2</v>
      </c>
      <c r="AP563" s="425"/>
      <c r="AQ563" s="426"/>
      <c r="AR563" s="426"/>
      <c r="AS563" s="417">
        <v>0</v>
      </c>
      <c r="AT563" s="418">
        <v>0</v>
      </c>
      <c r="AU563" s="427"/>
    </row>
    <row r="564" spans="1:47" ht="13.5" thickBot="1" x14ac:dyDescent="0.25">
      <c r="A564" s="233">
        <v>1988</v>
      </c>
      <c r="B564" s="234">
        <v>40</v>
      </c>
      <c r="C564" s="428">
        <v>17.533115586179999</v>
      </c>
      <c r="D564" s="429">
        <v>33.917654080098501</v>
      </c>
      <c r="E564" s="430">
        <v>43.745102822787821</v>
      </c>
      <c r="F564" s="428">
        <v>4.4887733116200002</v>
      </c>
      <c r="G564" s="429">
        <v>6.1606481431170002</v>
      </c>
      <c r="H564" s="430">
        <v>3.209236649579791</v>
      </c>
      <c r="I564" s="428">
        <v>2.1442244054000001</v>
      </c>
      <c r="J564" s="429">
        <v>3.2370394802900004</v>
      </c>
      <c r="K564" s="430">
        <v>6.9928070707322529</v>
      </c>
      <c r="L564" s="431"/>
      <c r="M564" s="432"/>
      <c r="N564" s="430">
        <v>3.7066074493837101E-3</v>
      </c>
      <c r="O564" s="428">
        <v>1.181423E-2</v>
      </c>
      <c r="P564" s="429">
        <v>2.1599635499999999E-2</v>
      </c>
      <c r="Q564" s="430">
        <v>0.11223219345787647</v>
      </c>
      <c r="R564" s="433"/>
      <c r="S564" s="434"/>
      <c r="T564" s="430">
        <v>570.04801585504458</v>
      </c>
      <c r="U564" s="428">
        <v>3.0667412929078017E-2</v>
      </c>
      <c r="V564" s="429">
        <v>3.5319297918439713E-2</v>
      </c>
      <c r="W564" s="430">
        <v>0.10193042637454454</v>
      </c>
      <c r="X564" s="428">
        <v>3.1157852398176294E-2</v>
      </c>
      <c r="Y564" s="429">
        <v>5.0973487470618035E-2</v>
      </c>
      <c r="Z564" s="430">
        <v>0.10688113699878544</v>
      </c>
      <c r="AA564" s="428">
        <v>1.7028112138199998E-2</v>
      </c>
      <c r="AB564" s="429">
        <v>2.9359268470229998E-2</v>
      </c>
      <c r="AC564" s="430">
        <v>4.4037136412564654E-2</v>
      </c>
      <c r="AD564" s="428">
        <v>7.9432195020000002E-4</v>
      </c>
      <c r="AE564" s="429">
        <v>1.63441189515E-3</v>
      </c>
      <c r="AF564" s="430">
        <v>2.0039502352463563E-3</v>
      </c>
      <c r="AG564" s="428">
        <v>0.11310199253459999</v>
      </c>
      <c r="AH564" s="429">
        <v>0.17327828404682999</v>
      </c>
      <c r="AI564" s="430">
        <v>0.10445395033631891</v>
      </c>
      <c r="AJ564" s="428">
        <v>1.0749202998E-2</v>
      </c>
      <c r="AK564" s="429">
        <v>1.789136911869E-2</v>
      </c>
      <c r="AL564" s="430">
        <v>1.7347163314707911E-2</v>
      </c>
      <c r="AM564" s="428">
        <v>1.7694087425400001E-2</v>
      </c>
      <c r="AN564" s="429">
        <v>3.3227106259350006E-2</v>
      </c>
      <c r="AO564" s="430">
        <v>4.3683099322308565E-2</v>
      </c>
      <c r="AP564" s="433"/>
      <c r="AQ564" s="434"/>
      <c r="AR564" s="434"/>
      <c r="AS564" s="428">
        <v>0</v>
      </c>
      <c r="AT564" s="429">
        <v>0</v>
      </c>
      <c r="AU564" s="435"/>
    </row>
    <row r="565" spans="1:47" x14ac:dyDescent="0.2">
      <c r="A565" s="229">
        <v>1989</v>
      </c>
      <c r="B565" s="230">
        <v>1</v>
      </c>
      <c r="C565" s="409">
        <v>8.3438223800000006</v>
      </c>
      <c r="D565" s="410">
        <v>11.292433776999999</v>
      </c>
      <c r="E565" s="436">
        <v>13.428971318879228</v>
      </c>
      <c r="F565" s="409">
        <v>1.16470776</v>
      </c>
      <c r="G565" s="410">
        <v>1.1919331314999999</v>
      </c>
      <c r="H565" s="436">
        <v>0.82745793235612597</v>
      </c>
      <c r="I565" s="409">
        <v>0.81987496000000004</v>
      </c>
      <c r="J565" s="410">
        <v>1.78991235</v>
      </c>
      <c r="K565" s="436">
        <v>4.6615090335533118</v>
      </c>
      <c r="L565" s="412"/>
      <c r="M565" s="413"/>
      <c r="N565" s="436">
        <v>0.11974653440303668</v>
      </c>
      <c r="O565" s="409">
        <v>1.620895E-2</v>
      </c>
      <c r="P565" s="410">
        <v>2.800366E-2</v>
      </c>
      <c r="Q565" s="436">
        <v>2.4555307989445014E-2</v>
      </c>
      <c r="R565" s="414"/>
      <c r="S565" s="415"/>
      <c r="T565" s="436">
        <v>545.11338914613191</v>
      </c>
      <c r="U565" s="409">
        <v>4.1330745187436679E-2</v>
      </c>
      <c r="V565" s="410">
        <v>4.7600131965552177E-2</v>
      </c>
      <c r="W565" s="436">
        <v>6.8704471559350166E-2</v>
      </c>
      <c r="X565" s="409">
        <v>3.4852183890577509E-2</v>
      </c>
      <c r="Y565" s="410">
        <v>5.7017323792637624E-2</v>
      </c>
      <c r="Z565" s="436">
        <v>2.922790829057012E-2</v>
      </c>
      <c r="AA565" s="409">
        <v>2.6899884000000001E-3</v>
      </c>
      <c r="AB565" s="410">
        <v>4.1610398600000001E-3</v>
      </c>
      <c r="AC565" s="436">
        <v>5.7614831564187291E-3</v>
      </c>
      <c r="AD565" s="409">
        <v>2.080846E-4</v>
      </c>
      <c r="AE565" s="410">
        <v>4.8688052499999999E-4</v>
      </c>
      <c r="AF565" s="436">
        <v>5.1670698085740584E-4</v>
      </c>
      <c r="AG565" s="409">
        <v>2.60033044E-2</v>
      </c>
      <c r="AH565" s="410">
        <v>3.0681332950000001E-2</v>
      </c>
      <c r="AI565" s="436">
        <v>4.2794595911901788E-2</v>
      </c>
      <c r="AJ565" s="409">
        <v>2.1391254000000001E-3</v>
      </c>
      <c r="AK565" s="410">
        <v>2.6723741750000001E-3</v>
      </c>
      <c r="AL565" s="436">
        <v>4.694172369197197E-3</v>
      </c>
      <c r="AM565" s="409">
        <v>4.6837210999999997E-3</v>
      </c>
      <c r="AN565" s="410">
        <v>8.6671260400000005E-3</v>
      </c>
      <c r="AO565" s="436">
        <v>8.8347809960573846E-3</v>
      </c>
      <c r="AP565" s="414"/>
      <c r="AQ565" s="415"/>
      <c r="AR565" s="415"/>
      <c r="AS565" s="409">
        <v>4.2445971999999998E-2</v>
      </c>
      <c r="AT565" s="410">
        <v>4.6774564965000001E-2</v>
      </c>
      <c r="AU565" s="416"/>
    </row>
    <row r="566" spans="1:47" x14ac:dyDescent="0.2">
      <c r="A566" s="231">
        <v>1989</v>
      </c>
      <c r="B566" s="232">
        <v>2</v>
      </c>
      <c r="C566" s="417">
        <v>10.349306410000001</v>
      </c>
      <c r="D566" s="418">
        <v>14.110746892</v>
      </c>
      <c r="E566" s="437">
        <v>20.15284314885071</v>
      </c>
      <c r="F566" s="417">
        <v>1.19409666</v>
      </c>
      <c r="G566" s="418">
        <v>1.236030304</v>
      </c>
      <c r="H566" s="437">
        <v>1.2212020559035446</v>
      </c>
      <c r="I566" s="417">
        <v>0.84963014000000003</v>
      </c>
      <c r="J566" s="418">
        <v>1.8513405789999999</v>
      </c>
      <c r="K566" s="437">
        <v>5.1754869816702866</v>
      </c>
      <c r="L566" s="420"/>
      <c r="M566" s="421"/>
      <c r="N566" s="437">
        <v>0.12355771073949391</v>
      </c>
      <c r="O566" s="417">
        <v>1.6108939999999999E-2</v>
      </c>
      <c r="P566" s="418">
        <v>2.7961189500000001E-2</v>
      </c>
      <c r="Q566" s="437">
        <v>2.809538727219343E-2</v>
      </c>
      <c r="R566" s="422"/>
      <c r="S566" s="423"/>
      <c r="T566" s="437">
        <v>545.14028603344423</v>
      </c>
      <c r="U566" s="417">
        <v>4.1330745187436679E-2</v>
      </c>
      <c r="V566" s="418">
        <v>4.7600131965552177E-2</v>
      </c>
      <c r="W566" s="437">
        <v>0.10000995812984885</v>
      </c>
      <c r="X566" s="417">
        <v>3.4852183890577509E-2</v>
      </c>
      <c r="Y566" s="418">
        <v>5.7017323792637624E-2</v>
      </c>
      <c r="Z566" s="437">
        <v>5.9937855494549865E-2</v>
      </c>
      <c r="AA566" s="417">
        <v>3.2255287999999999E-3</v>
      </c>
      <c r="AB566" s="418">
        <v>5.0622305800000003E-3</v>
      </c>
      <c r="AC566" s="437">
        <v>8.5383501382212557E-3</v>
      </c>
      <c r="AD566" s="417">
        <v>2.4526639999999998E-4</v>
      </c>
      <c r="AE566" s="418">
        <v>5.5405271500000004E-4</v>
      </c>
      <c r="AF566" s="437">
        <v>7.6258004311818015E-4</v>
      </c>
      <c r="AG566" s="417">
        <v>2.9300563000000002E-2</v>
      </c>
      <c r="AH566" s="418">
        <v>3.5703096279999999E-2</v>
      </c>
      <c r="AI566" s="437">
        <v>6.2875471987457715E-2</v>
      </c>
      <c r="AJ566" s="417">
        <v>2.5683566000000001E-3</v>
      </c>
      <c r="AK566" s="418">
        <v>3.2753456900000001E-3</v>
      </c>
      <c r="AL566" s="437">
        <v>6.8950292960545129E-3</v>
      </c>
      <c r="AM566" s="417">
        <v>5.6108664999999997E-3</v>
      </c>
      <c r="AN566" s="418">
        <v>1.0330976105E-2</v>
      </c>
      <c r="AO566" s="437">
        <v>1.2985751953818028E-2</v>
      </c>
      <c r="AP566" s="422"/>
      <c r="AQ566" s="423"/>
      <c r="AR566" s="423"/>
      <c r="AS566" s="417">
        <v>4.07427858E-2</v>
      </c>
      <c r="AT566" s="418">
        <v>4.3523946860000003E-2</v>
      </c>
      <c r="AU566" s="424"/>
    </row>
    <row r="567" spans="1:47" x14ac:dyDescent="0.2">
      <c r="A567" s="231">
        <v>1989</v>
      </c>
      <c r="B567" s="232">
        <v>3</v>
      </c>
      <c r="C567" s="417">
        <v>12.116985469999999</v>
      </c>
      <c r="D567" s="418">
        <v>17.133652330499999</v>
      </c>
      <c r="E567" s="437">
        <v>13.490605457190053</v>
      </c>
      <c r="F567" s="417">
        <v>1.2382054499999999</v>
      </c>
      <c r="G567" s="418">
        <v>1.3065603235000001</v>
      </c>
      <c r="H567" s="437">
        <v>0.83237860198914515</v>
      </c>
      <c r="I567" s="417">
        <v>0.97461397000000005</v>
      </c>
      <c r="J567" s="418">
        <v>1.966735793</v>
      </c>
      <c r="K567" s="437">
        <v>4.6721576102018165</v>
      </c>
      <c r="L567" s="420"/>
      <c r="M567" s="421"/>
      <c r="N567" s="437">
        <v>0.11988601002696292</v>
      </c>
      <c r="O567" s="417">
        <v>1.6108939999999999E-2</v>
      </c>
      <c r="P567" s="418">
        <v>2.80133095E-2</v>
      </c>
      <c r="Q567" s="437">
        <v>2.4620024535038091E-2</v>
      </c>
      <c r="R567" s="422"/>
      <c r="S567" s="423"/>
      <c r="T567" s="437">
        <v>545.60766929342651</v>
      </c>
      <c r="U567" s="417">
        <v>4.1330745187436679E-2</v>
      </c>
      <c r="V567" s="418">
        <v>4.7600131965552177E-2</v>
      </c>
      <c r="W567" s="437">
        <v>6.8555685040405726E-2</v>
      </c>
      <c r="X567" s="417">
        <v>3.4852183890577509E-2</v>
      </c>
      <c r="Y567" s="418">
        <v>5.7017323792637624E-2</v>
      </c>
      <c r="Z567" s="437">
        <v>2.9559231420911939E-2</v>
      </c>
      <c r="AA567" s="417">
        <v>3.7962718000000002E-3</v>
      </c>
      <c r="AB567" s="418">
        <v>6.044617855E-3</v>
      </c>
      <c r="AC567" s="437">
        <v>5.7723214334069626E-3</v>
      </c>
      <c r="AD567" s="417">
        <v>2.8405800000000001E-4</v>
      </c>
      <c r="AE567" s="418">
        <v>6.2627423500000005E-4</v>
      </c>
      <c r="AF567" s="437">
        <v>5.1977899095948595E-4</v>
      </c>
      <c r="AG567" s="417">
        <v>3.29382098E-2</v>
      </c>
      <c r="AH567" s="418">
        <v>4.1304823390000002E-2</v>
      </c>
      <c r="AI567" s="437">
        <v>4.296980151100762E-2</v>
      </c>
      <c r="AJ567" s="417">
        <v>3.0510074999999998E-3</v>
      </c>
      <c r="AK567" s="418">
        <v>3.9714631850000003E-3</v>
      </c>
      <c r="AL567" s="437">
        <v>4.715344754219487E-3</v>
      </c>
      <c r="AM567" s="417">
        <v>6.5725662000000002E-3</v>
      </c>
      <c r="AN567" s="418">
        <v>1.211486971E-2</v>
      </c>
      <c r="AO567" s="437">
        <v>8.8817365852620674E-3</v>
      </c>
      <c r="AP567" s="422"/>
      <c r="AQ567" s="423"/>
      <c r="AR567" s="423"/>
      <c r="AS567" s="417">
        <v>3.9667900399999997E-2</v>
      </c>
      <c r="AT567" s="418">
        <v>4.1015059144999998E-2</v>
      </c>
      <c r="AU567" s="424"/>
    </row>
    <row r="568" spans="1:47" x14ac:dyDescent="0.2">
      <c r="A568" s="231">
        <v>1989</v>
      </c>
      <c r="B568" s="232">
        <v>4</v>
      </c>
      <c r="C568" s="417">
        <v>14.283811099999999</v>
      </c>
      <c r="D568" s="418">
        <v>19.990809382999998</v>
      </c>
      <c r="E568" s="437">
        <v>13.52131548384039</v>
      </c>
      <c r="F568" s="417">
        <v>1.30630187</v>
      </c>
      <c r="G568" s="418">
        <v>1.38246753</v>
      </c>
      <c r="H568" s="437">
        <v>0.83537619330383817</v>
      </c>
      <c r="I568" s="417">
        <v>1.0994941300000001</v>
      </c>
      <c r="J568" s="418">
        <v>2.0726376425000002</v>
      </c>
      <c r="K568" s="437">
        <v>4.6781295007568939</v>
      </c>
      <c r="L568" s="420"/>
      <c r="M568" s="421"/>
      <c r="N568" s="437">
        <v>0.1199595580001654</v>
      </c>
      <c r="O568" s="417">
        <v>1.6108939999999999E-2</v>
      </c>
      <c r="P568" s="418">
        <v>2.8041227500000002E-2</v>
      </c>
      <c r="Q568" s="437">
        <v>2.465695854096046E-2</v>
      </c>
      <c r="R568" s="422"/>
      <c r="S568" s="423"/>
      <c r="T568" s="437">
        <v>546.08167259466143</v>
      </c>
      <c r="U568" s="417">
        <v>4.1330745187436679E-2</v>
      </c>
      <c r="V568" s="418">
        <v>4.7600131965552177E-2</v>
      </c>
      <c r="W568" s="437">
        <v>6.8530049093539769E-2</v>
      </c>
      <c r="X568" s="417">
        <v>3.4852183890577509E-2</v>
      </c>
      <c r="Y568" s="418">
        <v>5.7017323792637624E-2</v>
      </c>
      <c r="Z568" s="437">
        <v>2.9767597892035102E-2</v>
      </c>
      <c r="AA568" s="417">
        <v>4.4793306999999999E-3</v>
      </c>
      <c r="AB568" s="418">
        <v>7.0054885900000001E-3</v>
      </c>
      <c r="AC568" s="437">
        <v>5.7707278073131987E-3</v>
      </c>
      <c r="AD568" s="417">
        <v>3.3372049999999998E-4</v>
      </c>
      <c r="AE568" s="418">
        <v>7.0387944999999996E-4</v>
      </c>
      <c r="AF568" s="437">
        <v>5.2165239859530959E-4</v>
      </c>
      <c r="AG568" s="417">
        <v>3.7425471600000003E-2</v>
      </c>
      <c r="AH568" s="418">
        <v>4.6879320665000002E-2</v>
      </c>
      <c r="AI568" s="437">
        <v>4.3050452602849711E-2</v>
      </c>
      <c r="AJ568" s="417">
        <v>3.6408590999999998E-3</v>
      </c>
      <c r="AK568" s="418">
        <v>4.6690670150000002E-3</v>
      </c>
      <c r="AL568" s="437">
        <v>4.7260718756185474E-3</v>
      </c>
      <c r="AM568" s="417">
        <v>7.7118919000000001E-3</v>
      </c>
      <c r="AN568" s="418">
        <v>1.3847272595E-2</v>
      </c>
      <c r="AO568" s="437">
        <v>8.9086679044594937E-3</v>
      </c>
      <c r="AP568" s="422"/>
      <c r="AQ568" s="423"/>
      <c r="AR568" s="423"/>
      <c r="AS568" s="417">
        <v>3.9299538799999999E-2</v>
      </c>
      <c r="AT568" s="418">
        <v>3.8995611085E-2</v>
      </c>
      <c r="AU568" s="424"/>
    </row>
    <row r="569" spans="1:47" x14ac:dyDescent="0.2">
      <c r="A569" s="231">
        <v>1989</v>
      </c>
      <c r="B569" s="232">
        <v>5</v>
      </c>
      <c r="C569" s="417">
        <v>10.55761704</v>
      </c>
      <c r="D569" s="418">
        <v>15.136766193</v>
      </c>
      <c r="E569" s="437">
        <v>14.102487640716292</v>
      </c>
      <c r="F569" s="417">
        <v>0.77664907000000005</v>
      </c>
      <c r="G569" s="418">
        <v>0.98425429900000005</v>
      </c>
      <c r="H569" s="437">
        <v>0.85387008289637234</v>
      </c>
      <c r="I569" s="417">
        <v>1.1831453000000001</v>
      </c>
      <c r="J569" s="418">
        <v>2.1849265244999998</v>
      </c>
      <c r="K569" s="437">
        <v>4.7152819748707087</v>
      </c>
      <c r="L569" s="420"/>
      <c r="M569" s="421"/>
      <c r="N569" s="437">
        <v>0.11999282487174431</v>
      </c>
      <c r="O569" s="417">
        <v>1.6108939999999999E-2</v>
      </c>
      <c r="P569" s="418">
        <v>2.8175747000000001E-2</v>
      </c>
      <c r="Q569" s="437">
        <v>3.5338619849433199E-2</v>
      </c>
      <c r="R569" s="422"/>
      <c r="S569" s="423"/>
      <c r="T569" s="437">
        <v>546.48959234890742</v>
      </c>
      <c r="U569" s="417">
        <v>4.1330745187436679E-2</v>
      </c>
      <c r="V569" s="418">
        <v>4.7600131965552177E-2</v>
      </c>
      <c r="W569" s="437">
        <v>6.9825666172418782E-2</v>
      </c>
      <c r="X569" s="417">
        <v>3.4852183890577509E-2</v>
      </c>
      <c r="Y569" s="418">
        <v>5.7017323792637624E-2</v>
      </c>
      <c r="Z569" s="437">
        <v>3.0008530406049502E-2</v>
      </c>
      <c r="AA569" s="417">
        <v>4.5766011999999997E-3</v>
      </c>
      <c r="AB569" s="418">
        <v>6.5565217849999999E-3</v>
      </c>
      <c r="AC569" s="437">
        <v>5.8763520911478779E-3</v>
      </c>
      <c r="AD569" s="417">
        <v>3.083292E-4</v>
      </c>
      <c r="AE569" s="418">
        <v>6.5094569500000004E-4</v>
      </c>
      <c r="AF569" s="437">
        <v>5.3320025427800409E-4</v>
      </c>
      <c r="AG569" s="417">
        <v>3.3818822300000002E-2</v>
      </c>
      <c r="AH569" s="418">
        <v>4.424630609E-2</v>
      </c>
      <c r="AI569" s="437">
        <v>4.3924171553764983E-2</v>
      </c>
      <c r="AJ569" s="417">
        <v>3.6769721000000002E-3</v>
      </c>
      <c r="AK569" s="418">
        <v>4.741098325E-3</v>
      </c>
      <c r="AL569" s="437">
        <v>4.8238556236947002E-3</v>
      </c>
      <c r="AM569" s="417">
        <v>7.9186076000000005E-3</v>
      </c>
      <c r="AN569" s="418">
        <v>1.3570589615E-2</v>
      </c>
      <c r="AO569" s="437">
        <v>9.099959940864568E-3</v>
      </c>
      <c r="AP569" s="422"/>
      <c r="AQ569" s="423"/>
      <c r="AR569" s="423"/>
      <c r="AS569" s="417">
        <v>2.4382839E-2</v>
      </c>
      <c r="AT569" s="418">
        <v>2.7418278670000001E-2</v>
      </c>
      <c r="AU569" s="424"/>
    </row>
    <row r="570" spans="1:47" x14ac:dyDescent="0.2">
      <c r="A570" s="231">
        <v>1989</v>
      </c>
      <c r="B570" s="232">
        <v>6</v>
      </c>
      <c r="C570" s="417">
        <v>11.66549569</v>
      </c>
      <c r="D570" s="418">
        <v>16.608983743</v>
      </c>
      <c r="E570" s="437">
        <v>14.162153467021078</v>
      </c>
      <c r="F570" s="417">
        <v>0.87119564000000005</v>
      </c>
      <c r="G570" s="418">
        <v>1.10515447</v>
      </c>
      <c r="H570" s="437">
        <v>0.85805383590675888</v>
      </c>
      <c r="I570" s="417">
        <v>1.2918553500000001</v>
      </c>
      <c r="J570" s="418">
        <v>2.2790811849999999</v>
      </c>
      <c r="K570" s="437">
        <v>4.7224664375655765</v>
      </c>
      <c r="L570" s="420"/>
      <c r="M570" s="421"/>
      <c r="N570" s="437">
        <v>0.12005774001862261</v>
      </c>
      <c r="O570" s="417">
        <v>1.6108939999999999E-2</v>
      </c>
      <c r="P570" s="418">
        <v>2.8292777000000002E-2</v>
      </c>
      <c r="Q570" s="437">
        <v>3.5401705378647973E-2</v>
      </c>
      <c r="R570" s="422"/>
      <c r="S570" s="423"/>
      <c r="T570" s="437">
        <v>547.28281955062732</v>
      </c>
      <c r="U570" s="417">
        <v>4.1330745187436679E-2</v>
      </c>
      <c r="V570" s="418">
        <v>4.7600131965552177E-2</v>
      </c>
      <c r="W570" s="437">
        <v>6.9979591851796266E-2</v>
      </c>
      <c r="X570" s="417">
        <v>3.4852183890577509E-2</v>
      </c>
      <c r="Y570" s="418">
        <v>5.7017323792637624E-2</v>
      </c>
      <c r="Z570" s="437">
        <v>3.0283214164029272E-2</v>
      </c>
      <c r="AA570" s="417">
        <v>5.1059781999999998E-3</v>
      </c>
      <c r="AB570" s="418">
        <v>7.3851870400000004E-3</v>
      </c>
      <c r="AC570" s="437">
        <v>5.8835910940984448E-3</v>
      </c>
      <c r="AD570" s="417">
        <v>3.4368700000000002E-4</v>
      </c>
      <c r="AE570" s="418">
        <v>7.1518562000000003E-4</v>
      </c>
      <c r="AF570" s="437">
        <v>5.3581235047460668E-4</v>
      </c>
      <c r="AG570" s="417">
        <v>3.7784746799999998E-2</v>
      </c>
      <c r="AH570" s="418">
        <v>5.0057370660000003E-2</v>
      </c>
      <c r="AI570" s="437">
        <v>4.4067094511733851E-2</v>
      </c>
      <c r="AJ570" s="417">
        <v>4.1498183999999997E-3</v>
      </c>
      <c r="AK570" s="418">
        <v>5.4218503500000001E-3</v>
      </c>
      <c r="AL570" s="437">
        <v>4.8413720111834231E-3</v>
      </c>
      <c r="AM570" s="417">
        <v>8.7841936000000002E-3</v>
      </c>
      <c r="AN570" s="418">
        <v>1.5102010755000001E-2</v>
      </c>
      <c r="AO570" s="437">
        <v>9.1395788626906418E-3</v>
      </c>
      <c r="AP570" s="422"/>
      <c r="AQ570" s="423"/>
      <c r="AR570" s="423"/>
      <c r="AS570" s="417">
        <v>2.76921049E-2</v>
      </c>
      <c r="AT570" s="418">
        <v>3.1054330275E-2</v>
      </c>
      <c r="AU570" s="424"/>
    </row>
    <row r="571" spans="1:47" x14ac:dyDescent="0.2">
      <c r="A571" s="231">
        <v>1989</v>
      </c>
      <c r="B571" s="232">
        <v>7</v>
      </c>
      <c r="C571" s="417">
        <v>12.61842532</v>
      </c>
      <c r="D571" s="418">
        <v>17.857307276</v>
      </c>
      <c r="E571" s="437">
        <v>26.451823554178986</v>
      </c>
      <c r="F571" s="417">
        <v>0.97794013999999996</v>
      </c>
      <c r="G571" s="418">
        <v>1.234377582</v>
      </c>
      <c r="H571" s="437">
        <v>2.3488029437219908</v>
      </c>
      <c r="I571" s="417">
        <v>1.38039147</v>
      </c>
      <c r="J571" s="418">
        <v>2.3464925225000002</v>
      </c>
      <c r="K571" s="437">
        <v>6.0204331112034515</v>
      </c>
      <c r="L571" s="420"/>
      <c r="M571" s="421"/>
      <c r="N571" s="437">
        <v>7.942601961839213E-2</v>
      </c>
      <c r="O571" s="417">
        <v>1.6108939999999999E-2</v>
      </c>
      <c r="P571" s="418">
        <v>2.84456615E-2</v>
      </c>
      <c r="Q571" s="437">
        <v>3.9206780921299304E-2</v>
      </c>
      <c r="R571" s="422"/>
      <c r="S571" s="423"/>
      <c r="T571" s="437">
        <v>547.98039640594811</v>
      </c>
      <c r="U571" s="417">
        <v>4.1330745187436679E-2</v>
      </c>
      <c r="V571" s="418">
        <v>4.7600131965552177E-2</v>
      </c>
      <c r="W571" s="437">
        <v>6.7833793774345841E-2</v>
      </c>
      <c r="X571" s="417">
        <v>3.4852183890577509E-2</v>
      </c>
      <c r="Y571" s="418">
        <v>5.7017323792637624E-2</v>
      </c>
      <c r="Z571" s="437">
        <v>3.7717879320332375E-2</v>
      </c>
      <c r="AA571" s="417">
        <v>5.5801419999999997E-3</v>
      </c>
      <c r="AB571" s="418">
        <v>8.1084154249999995E-3</v>
      </c>
      <c r="AC571" s="437">
        <v>1.9182293073295841E-2</v>
      </c>
      <c r="AD571" s="417">
        <v>3.7307410000000002E-4</v>
      </c>
      <c r="AE571" s="418">
        <v>7.7278294499999998E-4</v>
      </c>
      <c r="AF571" s="437">
        <v>1.466684161498802E-3</v>
      </c>
      <c r="AG571" s="417">
        <v>4.1565740599999998E-2</v>
      </c>
      <c r="AH571" s="418">
        <v>5.5362343430000002E-2</v>
      </c>
      <c r="AI571" s="437">
        <v>0.10585752325023014</v>
      </c>
      <c r="AJ571" s="417">
        <v>4.5839909999999999E-3</v>
      </c>
      <c r="AK571" s="418">
        <v>6.0360948250000003E-3</v>
      </c>
      <c r="AL571" s="437">
        <v>1.335498789845989E-2</v>
      </c>
      <c r="AM571" s="417">
        <v>9.5449042000000008E-3</v>
      </c>
      <c r="AN571" s="418">
        <v>1.6412502589999999E-2</v>
      </c>
      <c r="AO571" s="437">
        <v>2.7991891238870227E-2</v>
      </c>
      <c r="AP571" s="422"/>
      <c r="AQ571" s="423"/>
      <c r="AR571" s="423"/>
      <c r="AS571" s="417">
        <v>3.1867004499999997E-2</v>
      </c>
      <c r="AT571" s="418">
        <v>3.5497189169999999E-2</v>
      </c>
      <c r="AU571" s="424"/>
    </row>
    <row r="572" spans="1:47" x14ac:dyDescent="0.2">
      <c r="A572" s="231">
        <v>1989</v>
      </c>
      <c r="B572" s="232">
        <v>8</v>
      </c>
      <c r="C572" s="417">
        <v>13.51116483</v>
      </c>
      <c r="D572" s="418">
        <v>19.3180973045</v>
      </c>
      <c r="E572" s="437">
        <v>26.620810198147989</v>
      </c>
      <c r="F572" s="417">
        <v>1.1078171299999999</v>
      </c>
      <c r="G572" s="418">
        <v>1.423466991</v>
      </c>
      <c r="H572" s="437">
        <v>2.3608627905751329</v>
      </c>
      <c r="I572" s="417">
        <v>1.4641867099999999</v>
      </c>
      <c r="J572" s="418">
        <v>2.4281560474999999</v>
      </c>
      <c r="K572" s="437">
        <v>6.0402428203859708</v>
      </c>
      <c r="L572" s="420"/>
      <c r="M572" s="421"/>
      <c r="N572" s="437">
        <v>7.9586555640816736E-2</v>
      </c>
      <c r="O572" s="417">
        <v>1.6108939999999999E-2</v>
      </c>
      <c r="P572" s="418">
        <v>2.8549774999999999E-2</v>
      </c>
      <c r="Q572" s="437">
        <v>3.9388444012665925E-2</v>
      </c>
      <c r="R572" s="422"/>
      <c r="S572" s="423"/>
      <c r="T572" s="437">
        <v>549.13853496078161</v>
      </c>
      <c r="U572" s="417">
        <v>4.1330745187436679E-2</v>
      </c>
      <c r="V572" s="418">
        <v>4.7600131965552177E-2</v>
      </c>
      <c r="W572" s="437">
        <v>6.7373403459413922E-2</v>
      </c>
      <c r="X572" s="417">
        <v>3.4852183890577509E-2</v>
      </c>
      <c r="Y572" s="418">
        <v>5.7017323792637624E-2</v>
      </c>
      <c r="Z572" s="437">
        <v>3.819430889053723E-2</v>
      </c>
      <c r="AA572" s="417">
        <v>6.0269725999999996E-3</v>
      </c>
      <c r="AB572" s="418">
        <v>8.7951549150000006E-3</v>
      </c>
      <c r="AC572" s="437">
        <v>1.9239416971356296E-2</v>
      </c>
      <c r="AD572" s="417">
        <v>4.015159E-4</v>
      </c>
      <c r="AE572" s="418">
        <v>8.2715003999999997E-4</v>
      </c>
      <c r="AF572" s="437">
        <v>1.4742115391876834E-3</v>
      </c>
      <c r="AG572" s="417">
        <v>4.5401747499999999E-2</v>
      </c>
      <c r="AH572" s="418">
        <v>6.0663835239999998E-2</v>
      </c>
      <c r="AI572" s="437">
        <v>0.10609150182067122</v>
      </c>
      <c r="AJ572" s="417">
        <v>5.0011930999999997E-3</v>
      </c>
      <c r="AK572" s="418">
        <v>6.6329232250000002E-3</v>
      </c>
      <c r="AL572" s="437">
        <v>1.3384878498544122E-2</v>
      </c>
      <c r="AM572" s="417">
        <v>1.0249917799999999E-2</v>
      </c>
      <c r="AN572" s="418">
        <v>1.7638870694999999E-2</v>
      </c>
      <c r="AO572" s="437">
        <v>2.8146144057554931E-2</v>
      </c>
      <c r="AP572" s="422"/>
      <c r="AQ572" s="423"/>
      <c r="AR572" s="423"/>
      <c r="AS572" s="417">
        <v>3.7251373900000002E-2</v>
      </c>
      <c r="AT572" s="418">
        <v>4.1148115309999997E-2</v>
      </c>
      <c r="AU572" s="424"/>
    </row>
    <row r="573" spans="1:47" x14ac:dyDescent="0.2">
      <c r="A573" s="231">
        <v>1989</v>
      </c>
      <c r="B573" s="232">
        <v>9</v>
      </c>
      <c r="C573" s="417">
        <v>14.34676986</v>
      </c>
      <c r="D573" s="418">
        <v>20.516618990000001</v>
      </c>
      <c r="E573" s="437">
        <v>27.832847311704629</v>
      </c>
      <c r="F573" s="417">
        <v>1.26263171</v>
      </c>
      <c r="G573" s="418">
        <v>1.605898735</v>
      </c>
      <c r="H573" s="437">
        <v>2.3743689561973911</v>
      </c>
      <c r="I573" s="417">
        <v>1.55772624</v>
      </c>
      <c r="J573" s="418">
        <v>2.520920582</v>
      </c>
      <c r="K573" s="437">
        <v>6.1087236147125701</v>
      </c>
      <c r="L573" s="420"/>
      <c r="M573" s="421"/>
      <c r="N573" s="437">
        <v>7.958215731838672E-2</v>
      </c>
      <c r="O573" s="417">
        <v>1.620895E-2</v>
      </c>
      <c r="P573" s="418">
        <v>2.8586766999999999E-2</v>
      </c>
      <c r="Q573" s="437">
        <v>4.3451007625668649E-2</v>
      </c>
      <c r="R573" s="422"/>
      <c r="S573" s="423"/>
      <c r="T573" s="437">
        <v>549.35412274492649</v>
      </c>
      <c r="U573" s="417">
        <v>4.1330745187436679E-2</v>
      </c>
      <c r="V573" s="418">
        <v>4.7600131965552177E-2</v>
      </c>
      <c r="W573" s="437">
        <v>6.8384128784856571E-2</v>
      </c>
      <c r="X573" s="417">
        <v>3.4852183890577509E-2</v>
      </c>
      <c r="Y573" s="418">
        <v>5.7017323792637624E-2</v>
      </c>
      <c r="Z573" s="437">
        <v>3.8894786970917937E-2</v>
      </c>
      <c r="AA573" s="417">
        <v>6.4765409000000001E-3</v>
      </c>
      <c r="AB573" s="418">
        <v>9.4840373799999992E-3</v>
      </c>
      <c r="AC573" s="437">
        <v>1.9308671011688667E-2</v>
      </c>
      <c r="AD573" s="417">
        <v>4.3143020000000002E-4</v>
      </c>
      <c r="AE573" s="418">
        <v>8.8318949500000002E-4</v>
      </c>
      <c r="AF573" s="437">
        <v>1.4826490380779509E-3</v>
      </c>
      <c r="AG573" s="417">
        <v>4.9564099399999999E-2</v>
      </c>
      <c r="AH573" s="418">
        <v>6.6264561740000005E-2</v>
      </c>
      <c r="AI573" s="437">
        <v>0.10638322071847449</v>
      </c>
      <c r="AJ573" s="417">
        <v>5.4288833000000003E-3</v>
      </c>
      <c r="AK573" s="418">
        <v>7.2395970149999999E-3</v>
      </c>
      <c r="AL573" s="437">
        <v>1.3422240071608089E-2</v>
      </c>
      <c r="AM573" s="417">
        <v>1.09558726E-2</v>
      </c>
      <c r="AN573" s="418">
        <v>1.8861009195E-2</v>
      </c>
      <c r="AO573" s="437">
        <v>2.831738750149599E-2</v>
      </c>
      <c r="AP573" s="422"/>
      <c r="AQ573" s="423"/>
      <c r="AR573" s="423"/>
      <c r="AS573" s="417">
        <v>4.4238070099999999E-2</v>
      </c>
      <c r="AT573" s="418">
        <v>4.8418375384999997E-2</v>
      </c>
      <c r="AU573" s="424"/>
    </row>
    <row r="574" spans="1:47" x14ac:dyDescent="0.2">
      <c r="A574" s="231">
        <v>1989</v>
      </c>
      <c r="B574" s="232">
        <v>10</v>
      </c>
      <c r="C574" s="417">
        <v>15.17019904</v>
      </c>
      <c r="D574" s="418">
        <v>21.641259003999998</v>
      </c>
      <c r="E574" s="437">
        <v>28.076829500895052</v>
      </c>
      <c r="F574" s="417">
        <v>1.4119788799999999</v>
      </c>
      <c r="G574" s="418">
        <v>1.7850313040000001</v>
      </c>
      <c r="H574" s="437">
        <v>2.3900921489027995</v>
      </c>
      <c r="I574" s="417">
        <v>1.65409527</v>
      </c>
      <c r="J574" s="418">
        <v>2.6158490579999998</v>
      </c>
      <c r="K574" s="437">
        <v>6.1237201957920488</v>
      </c>
      <c r="L574" s="420"/>
      <c r="M574" s="421"/>
      <c r="N574" s="437">
        <v>7.9587145408324719E-2</v>
      </c>
      <c r="O574" s="417">
        <v>1.620895E-2</v>
      </c>
      <c r="P574" s="418">
        <v>2.8586766999999999E-2</v>
      </c>
      <c r="Q574" s="437">
        <v>4.3580543651829652E-2</v>
      </c>
      <c r="R574" s="422"/>
      <c r="S574" s="423"/>
      <c r="T574" s="437">
        <v>549.32534020260789</v>
      </c>
      <c r="U574" s="417">
        <v>4.1330745187436679E-2</v>
      </c>
      <c r="V574" s="418">
        <v>4.7600131965552177E-2</v>
      </c>
      <c r="W574" s="437">
        <v>6.9678739361348413E-2</v>
      </c>
      <c r="X574" s="417">
        <v>3.4852183890577509E-2</v>
      </c>
      <c r="Y574" s="418">
        <v>5.7017323792637624E-2</v>
      </c>
      <c r="Z574" s="437">
        <v>3.9685024608203591E-2</v>
      </c>
      <c r="AA574" s="417">
        <v>6.9113181000000001E-3</v>
      </c>
      <c r="AB574" s="418">
        <v>1.0155086545000001E-2</v>
      </c>
      <c r="AC574" s="437">
        <v>1.9397966688592259E-2</v>
      </c>
      <c r="AD574" s="417">
        <v>4.619793E-4</v>
      </c>
      <c r="AE574" s="418">
        <v>9.3701056999999995E-4</v>
      </c>
      <c r="AF574" s="437">
        <v>1.4924635230017069E-3</v>
      </c>
      <c r="AG574" s="417">
        <v>5.3570075500000001E-2</v>
      </c>
      <c r="AH574" s="418">
        <v>7.1766760824999998E-2</v>
      </c>
      <c r="AI574" s="437">
        <v>0.10679016862942094</v>
      </c>
      <c r="AJ574" s="417">
        <v>5.8489835999999996E-3</v>
      </c>
      <c r="AK574" s="418">
        <v>7.8422533449999995E-3</v>
      </c>
      <c r="AL574" s="437">
        <v>1.3474157500514755E-2</v>
      </c>
      <c r="AM574" s="417">
        <v>1.1627752700000001E-2</v>
      </c>
      <c r="AN574" s="418">
        <v>2.0037303544999999E-2</v>
      </c>
      <c r="AO574" s="437">
        <v>2.851435375724766E-2</v>
      </c>
      <c r="AP574" s="422"/>
      <c r="AQ574" s="423"/>
      <c r="AR574" s="423"/>
      <c r="AS574" s="417">
        <v>5.1133401199999998E-2</v>
      </c>
      <c r="AT574" s="418">
        <v>5.5978561315000001E-2</v>
      </c>
      <c r="AU574" s="424"/>
    </row>
    <row r="575" spans="1:47" x14ac:dyDescent="0.2">
      <c r="A575" s="231">
        <v>1989</v>
      </c>
      <c r="B575" s="232">
        <v>11</v>
      </c>
      <c r="C575" s="417">
        <v>15.93620198</v>
      </c>
      <c r="D575" s="418">
        <v>22.708257656499999</v>
      </c>
      <c r="E575" s="437">
        <v>38.638923680738927</v>
      </c>
      <c r="F575" s="417">
        <v>1.6245244999999999</v>
      </c>
      <c r="G575" s="418">
        <v>2.0236763624999998</v>
      </c>
      <c r="H575" s="437">
        <v>3.0410289375495378</v>
      </c>
      <c r="I575" s="417">
        <v>1.7473186000000001</v>
      </c>
      <c r="J575" s="418">
        <v>2.7092893564999998</v>
      </c>
      <c r="K575" s="437">
        <v>6.8823529765322506</v>
      </c>
      <c r="L575" s="420"/>
      <c r="M575" s="421"/>
      <c r="N575" s="437">
        <v>8.1984076341370768E-2</v>
      </c>
      <c r="O575" s="417">
        <v>1.620895E-2</v>
      </c>
      <c r="P575" s="418">
        <v>2.8586766999999999E-2</v>
      </c>
      <c r="Q575" s="437">
        <v>5.9950974664463974E-2</v>
      </c>
      <c r="R575" s="422"/>
      <c r="S575" s="423"/>
      <c r="T575" s="437">
        <v>550.42107463418881</v>
      </c>
      <c r="U575" s="417">
        <v>4.1330745187436679E-2</v>
      </c>
      <c r="V575" s="418">
        <v>4.7600131965552177E-2</v>
      </c>
      <c r="W575" s="437">
        <v>0.10290745357469956</v>
      </c>
      <c r="X575" s="417">
        <v>3.4852183890577509E-2</v>
      </c>
      <c r="Y575" s="418">
        <v>5.7017323792637624E-2</v>
      </c>
      <c r="Z575" s="437">
        <v>7.0586683675486192E-2</v>
      </c>
      <c r="AA575" s="417">
        <v>7.3420941E-3</v>
      </c>
      <c r="AB575" s="418">
        <v>1.080838506E-2</v>
      </c>
      <c r="AC575" s="437">
        <v>2.4685009235815802E-2</v>
      </c>
      <c r="AD575" s="417">
        <v>4.9539009999999999E-4</v>
      </c>
      <c r="AE575" s="418">
        <v>9.890988150000001E-4</v>
      </c>
      <c r="AF575" s="437">
        <v>1.8989339516896819E-3</v>
      </c>
      <c r="AG575" s="417">
        <v>5.8270677899999998E-2</v>
      </c>
      <c r="AH575" s="418">
        <v>7.7828221170000003E-2</v>
      </c>
      <c r="AI575" s="437">
        <v>0.13508066213797915</v>
      </c>
      <c r="AJ575" s="417">
        <v>6.2713465000000003E-3</v>
      </c>
      <c r="AK575" s="418">
        <v>8.4384110599999996E-3</v>
      </c>
      <c r="AL575" s="437">
        <v>1.7056040330733994E-2</v>
      </c>
      <c r="AM575" s="417">
        <v>1.2289536699999999E-2</v>
      </c>
      <c r="AN575" s="418">
        <v>2.1168111985000002E-2</v>
      </c>
      <c r="AO575" s="437">
        <v>3.6252240681942882E-2</v>
      </c>
      <c r="AP575" s="422"/>
      <c r="AQ575" s="423"/>
      <c r="AR575" s="423"/>
      <c r="AS575" s="417">
        <v>6.1815689299999997E-2</v>
      </c>
      <c r="AT575" s="418">
        <v>6.7147526365000001E-2</v>
      </c>
      <c r="AU575" s="424"/>
    </row>
    <row r="576" spans="1:47" x14ac:dyDescent="0.2">
      <c r="A576" s="231">
        <v>1989</v>
      </c>
      <c r="B576" s="232">
        <v>12</v>
      </c>
      <c r="C576" s="417">
        <v>16.410917820000002</v>
      </c>
      <c r="D576" s="418">
        <v>23.450045143000001</v>
      </c>
      <c r="E576" s="437">
        <v>39.264164822105442</v>
      </c>
      <c r="F576" s="417">
        <v>1.86364628</v>
      </c>
      <c r="G576" s="418">
        <v>2.2855761960000001</v>
      </c>
      <c r="H576" s="437">
        <v>3.061660080959542</v>
      </c>
      <c r="I576" s="417">
        <v>1.8279221999999999</v>
      </c>
      <c r="J576" s="418">
        <v>2.794705912</v>
      </c>
      <c r="K576" s="437">
        <v>6.903897921620028</v>
      </c>
      <c r="L576" s="420"/>
      <c r="M576" s="421"/>
      <c r="N576" s="437">
        <v>7.9131949892303363E-2</v>
      </c>
      <c r="O576" s="417">
        <v>1.5633020000000001E-2</v>
      </c>
      <c r="P576" s="418">
        <v>2.7676676000000001E-2</v>
      </c>
      <c r="Q576" s="437">
        <v>6.0522832804977562E-2</v>
      </c>
      <c r="R576" s="422"/>
      <c r="S576" s="423"/>
      <c r="T576" s="437">
        <v>551.17145179486249</v>
      </c>
      <c r="U576" s="417">
        <v>4.1330745187436679E-2</v>
      </c>
      <c r="V576" s="418">
        <v>4.7600131965552177E-2</v>
      </c>
      <c r="W576" s="437">
        <v>0.10426973640274757</v>
      </c>
      <c r="X576" s="417">
        <v>3.4852183890577509E-2</v>
      </c>
      <c r="Y576" s="418">
        <v>5.7017323792637624E-2</v>
      </c>
      <c r="Z576" s="437">
        <v>7.3005713513291687E-2</v>
      </c>
      <c r="AA576" s="417">
        <v>7.7338297E-3</v>
      </c>
      <c r="AB576" s="418">
        <v>1.1355520645E-2</v>
      </c>
      <c r="AC576" s="437">
        <v>2.5103028137906398E-2</v>
      </c>
      <c r="AD576" s="417">
        <v>5.241938E-4</v>
      </c>
      <c r="AE576" s="418">
        <v>1.03184287E-3</v>
      </c>
      <c r="AF576" s="437">
        <v>1.9118425738407828E-3</v>
      </c>
      <c r="AG576" s="417">
        <v>6.3062718899999995E-2</v>
      </c>
      <c r="AH576" s="418">
        <v>8.3606930654999995E-2</v>
      </c>
      <c r="AI576" s="437">
        <v>0.1334871733597888</v>
      </c>
      <c r="AJ576" s="417">
        <v>6.6636246000000001E-3</v>
      </c>
      <c r="AK576" s="418">
        <v>8.9577587850000005E-3</v>
      </c>
      <c r="AL576" s="437">
        <v>1.7358096316268425E-2</v>
      </c>
      <c r="AM576" s="417">
        <v>1.2879791099999999E-2</v>
      </c>
      <c r="AN576" s="418">
        <v>2.2084943079999999E-2</v>
      </c>
      <c r="AO576" s="437">
        <v>3.7074002669685552E-2</v>
      </c>
      <c r="AP576" s="422"/>
      <c r="AQ576" s="423"/>
      <c r="AR576" s="423"/>
      <c r="AS576" s="417">
        <v>7.4622870899999999E-2</v>
      </c>
      <c r="AT576" s="418">
        <v>8.056578533E-2</v>
      </c>
      <c r="AU576" s="424"/>
    </row>
    <row r="577" spans="1:47" x14ac:dyDescent="0.2">
      <c r="A577" s="231">
        <v>1989</v>
      </c>
      <c r="B577" s="232">
        <v>13</v>
      </c>
      <c r="C577" s="417">
        <v>17.156218760000002</v>
      </c>
      <c r="D577" s="418">
        <v>24.453764896999999</v>
      </c>
      <c r="E577" s="437">
        <v>40.452519872205457</v>
      </c>
      <c r="F577" s="417">
        <v>2.1377008200000001</v>
      </c>
      <c r="G577" s="418">
        <v>2.5898153905000001</v>
      </c>
      <c r="H577" s="437">
        <v>3.1349585501114858</v>
      </c>
      <c r="I577" s="417">
        <v>1.9191734</v>
      </c>
      <c r="J577" s="418">
        <v>2.8860498460000001</v>
      </c>
      <c r="K577" s="437">
        <v>6.9908878693061522</v>
      </c>
      <c r="L577" s="420"/>
      <c r="M577" s="421"/>
      <c r="N577" s="437">
        <v>7.9419645357564045E-2</v>
      </c>
      <c r="O577" s="417">
        <v>1.5617000000000001E-2</v>
      </c>
      <c r="P577" s="418">
        <v>2.7676676000000001E-2</v>
      </c>
      <c r="Q577" s="437">
        <v>6.1480674765892182E-2</v>
      </c>
      <c r="R577" s="422"/>
      <c r="S577" s="423"/>
      <c r="T577" s="437">
        <v>552.31836012221902</v>
      </c>
      <c r="U577" s="417">
        <v>4.1330745187436679E-2</v>
      </c>
      <c r="V577" s="418">
        <v>4.7600131965552177E-2</v>
      </c>
      <c r="W577" s="437">
        <v>0.10763888547039689</v>
      </c>
      <c r="X577" s="417">
        <v>3.4852183890577509E-2</v>
      </c>
      <c r="Y577" s="418">
        <v>5.7017323792637624E-2</v>
      </c>
      <c r="Z577" s="437">
        <v>7.6481832303102126E-2</v>
      </c>
      <c r="AA577" s="417">
        <v>8.1963695999999996E-3</v>
      </c>
      <c r="AB577" s="418">
        <v>1.198263319E-2</v>
      </c>
      <c r="AC577" s="437">
        <v>2.5656241611908884E-2</v>
      </c>
      <c r="AD577" s="417">
        <v>5.5715799999999998E-4</v>
      </c>
      <c r="AE577" s="418">
        <v>1.081089585E-3</v>
      </c>
      <c r="AF577" s="437">
        <v>1.9576103061235361E-3</v>
      </c>
      <c r="AG577" s="417">
        <v>6.8642084899999997E-2</v>
      </c>
      <c r="AH577" s="418">
        <v>9.0256683115E-2</v>
      </c>
      <c r="AI577" s="437">
        <v>0.13632475491027343</v>
      </c>
      <c r="AJ577" s="417">
        <v>7.1219148000000003E-3</v>
      </c>
      <c r="AK577" s="418">
        <v>9.5470351050000006E-3</v>
      </c>
      <c r="AL577" s="437">
        <v>1.7724365654394655E-2</v>
      </c>
      <c r="AM577" s="417">
        <v>1.3582571200000001E-2</v>
      </c>
      <c r="AN577" s="418">
        <v>2.3147820154999998E-2</v>
      </c>
      <c r="AO577" s="437">
        <v>3.7965066973911034E-2</v>
      </c>
      <c r="AP577" s="422"/>
      <c r="AQ577" s="423"/>
      <c r="AR577" s="423"/>
      <c r="AS577" s="417">
        <v>8.9627546099999997E-2</v>
      </c>
      <c r="AT577" s="418">
        <v>9.6545325964999998E-2</v>
      </c>
      <c r="AU577" s="424"/>
    </row>
    <row r="578" spans="1:47" x14ac:dyDescent="0.2">
      <c r="A578" s="231">
        <v>1989</v>
      </c>
      <c r="B578" s="232">
        <v>14</v>
      </c>
      <c r="C578" s="417">
        <v>17.684860010000001</v>
      </c>
      <c r="D578" s="418">
        <v>25.287159269499998</v>
      </c>
      <c r="E578" s="437">
        <v>40.78271374923785</v>
      </c>
      <c r="F578" s="417">
        <v>2.4296809700000002</v>
      </c>
      <c r="G578" s="418">
        <v>2.9143843805</v>
      </c>
      <c r="H578" s="437">
        <v>3.1585103144688955</v>
      </c>
      <c r="I578" s="417">
        <v>2.0003313</v>
      </c>
      <c r="J578" s="418">
        <v>2.9728564915</v>
      </c>
      <c r="K578" s="437">
        <v>7.0140397192505954</v>
      </c>
      <c r="L578" s="420"/>
      <c r="M578" s="421"/>
      <c r="N578" s="437">
        <v>7.9485191138702574E-2</v>
      </c>
      <c r="O578" s="417">
        <v>1.530689E-2</v>
      </c>
      <c r="P578" s="418">
        <v>2.72216305E-2</v>
      </c>
      <c r="Q578" s="437">
        <v>6.1815246448754094E-2</v>
      </c>
      <c r="R578" s="422"/>
      <c r="S578" s="423"/>
      <c r="T578" s="437">
        <v>553.26678686975117</v>
      </c>
      <c r="U578" s="417">
        <v>4.1330745187436679E-2</v>
      </c>
      <c r="V578" s="418">
        <v>4.7600131965552177E-2</v>
      </c>
      <c r="W578" s="437">
        <v>0.10856181637196757</v>
      </c>
      <c r="X578" s="417">
        <v>3.4852183890577509E-2</v>
      </c>
      <c r="Y578" s="418">
        <v>5.7017323792637624E-2</v>
      </c>
      <c r="Z578" s="437">
        <v>7.7648088612974148E-2</v>
      </c>
      <c r="AA578" s="417">
        <v>8.6333902000000004E-3</v>
      </c>
      <c r="AB578" s="418">
        <v>1.2555041805E-2</v>
      </c>
      <c r="AC578" s="437">
        <v>2.5800172292740613E-2</v>
      </c>
      <c r="AD578" s="417">
        <v>5.8770070000000005E-4</v>
      </c>
      <c r="AE578" s="418">
        <v>1.1254365299999999E-3</v>
      </c>
      <c r="AF578" s="437">
        <v>1.9723123256286607E-3</v>
      </c>
      <c r="AG578" s="417">
        <v>7.4276646599999996E-2</v>
      </c>
      <c r="AH578" s="418">
        <v>9.6856653255000105E-2</v>
      </c>
      <c r="AI578" s="437">
        <v>0.13703974396282542</v>
      </c>
      <c r="AJ578" s="417">
        <v>7.5622874000000001E-3</v>
      </c>
      <c r="AK578" s="418">
        <v>1.0097779584999999E-2</v>
      </c>
      <c r="AL578" s="437">
        <v>1.7814047978678194E-2</v>
      </c>
      <c r="AM578" s="417">
        <v>1.42386106E-2</v>
      </c>
      <c r="AN578" s="418">
        <v>2.4098276634999999E-2</v>
      </c>
      <c r="AO578" s="437">
        <v>3.825521243279198E-2</v>
      </c>
      <c r="AP578" s="422"/>
      <c r="AQ578" s="423"/>
      <c r="AR578" s="423"/>
      <c r="AS578" s="417">
        <v>0.1062964554</v>
      </c>
      <c r="AT578" s="418">
        <v>0.11466207536</v>
      </c>
      <c r="AU578" s="424"/>
    </row>
    <row r="579" spans="1:47" x14ac:dyDescent="0.2">
      <c r="A579" s="231">
        <v>1989</v>
      </c>
      <c r="B579" s="232">
        <v>15</v>
      </c>
      <c r="C579" s="417">
        <v>18.18310662</v>
      </c>
      <c r="D579" s="418">
        <v>26.1176200325</v>
      </c>
      <c r="E579" s="437">
        <v>41.637742607246977</v>
      </c>
      <c r="F579" s="417">
        <v>2.73179623</v>
      </c>
      <c r="G579" s="418">
        <v>3.2570358575</v>
      </c>
      <c r="H579" s="437">
        <v>3.211507528181341</v>
      </c>
      <c r="I579" s="417">
        <v>2.0801292600000001</v>
      </c>
      <c r="J579" s="418">
        <v>3.06088286</v>
      </c>
      <c r="K579" s="437">
        <v>7.077790293804596</v>
      </c>
      <c r="L579" s="420"/>
      <c r="M579" s="421"/>
      <c r="N579" s="437">
        <v>7.985872988651245E-2</v>
      </c>
      <c r="O579" s="417">
        <v>1.505664E-2</v>
      </c>
      <c r="P579" s="418">
        <v>2.6766584999999999E-2</v>
      </c>
      <c r="Q579" s="437">
        <v>6.2496966516487659E-2</v>
      </c>
      <c r="R579" s="422"/>
      <c r="S579" s="423"/>
      <c r="T579" s="437">
        <v>554.74580754089345</v>
      </c>
      <c r="U579" s="417">
        <v>4.1330745187436679E-2</v>
      </c>
      <c r="V579" s="418">
        <v>4.7600131965552177E-2</v>
      </c>
      <c r="W579" s="437">
        <v>0.11096746848399223</v>
      </c>
      <c r="X579" s="417">
        <v>3.4852183890577509E-2</v>
      </c>
      <c r="Y579" s="418">
        <v>5.7017323792637624E-2</v>
      </c>
      <c r="Z579" s="437">
        <v>8.009837948784955E-2</v>
      </c>
      <c r="AA579" s="417">
        <v>9.0676030000000005E-3</v>
      </c>
      <c r="AB579" s="418">
        <v>1.3129196734999999E-2</v>
      </c>
      <c r="AC579" s="437">
        <v>2.6072152126156586E-2</v>
      </c>
      <c r="AD579" s="417">
        <v>6.1677070000000001E-4</v>
      </c>
      <c r="AE579" s="418">
        <v>1.16931824E-3</v>
      </c>
      <c r="AF579" s="437">
        <v>2.0054232169058098E-3</v>
      </c>
      <c r="AG579" s="417">
        <v>8.0004865499999994E-2</v>
      </c>
      <c r="AH579" s="418">
        <v>0.103676885385</v>
      </c>
      <c r="AI579" s="437">
        <v>0.13903520047474774</v>
      </c>
      <c r="AJ579" s="417">
        <v>8.0047713999999992E-3</v>
      </c>
      <c r="AK579" s="418">
        <v>1.065486415E-2</v>
      </c>
      <c r="AL579" s="437">
        <v>1.8096428639483002E-2</v>
      </c>
      <c r="AM579" s="417">
        <v>1.48864047E-2</v>
      </c>
      <c r="AN579" s="418">
        <v>2.504312496E-2</v>
      </c>
      <c r="AO579" s="437">
        <v>3.8878526376537013E-2</v>
      </c>
      <c r="AP579" s="422"/>
      <c r="AQ579" s="423"/>
      <c r="AR579" s="423"/>
      <c r="AS579" s="417">
        <v>0.124141271</v>
      </c>
      <c r="AT579" s="418">
        <v>0.13465393010500001</v>
      </c>
      <c r="AU579" s="424"/>
    </row>
    <row r="580" spans="1:47" x14ac:dyDescent="0.2">
      <c r="A580" s="231">
        <v>1989</v>
      </c>
      <c r="B580" s="232">
        <v>16</v>
      </c>
      <c r="C580" s="417">
        <v>17.425453300000001</v>
      </c>
      <c r="D580" s="418">
        <v>25.642093998</v>
      </c>
      <c r="E580" s="437">
        <v>41.83287610252313</v>
      </c>
      <c r="F580" s="417">
        <v>3.0113097799999999</v>
      </c>
      <c r="G580" s="418">
        <v>3.5547223090000002</v>
      </c>
      <c r="H580" s="437">
        <v>3.1079090168720613</v>
      </c>
      <c r="I580" s="417">
        <v>2.1066760699999998</v>
      </c>
      <c r="J580" s="418">
        <v>3.1079788019999999</v>
      </c>
      <c r="K580" s="437">
        <v>6.8706196310888474</v>
      </c>
      <c r="L580" s="420"/>
      <c r="M580" s="421"/>
      <c r="N580" s="437">
        <v>5.4868513168812819E-2</v>
      </c>
      <c r="O580" s="417">
        <v>1.3042420000000001E-2</v>
      </c>
      <c r="P580" s="418">
        <v>2.3681276500000001E-2</v>
      </c>
      <c r="Q580" s="437">
        <v>8.0310073236553592E-2</v>
      </c>
      <c r="R580" s="422"/>
      <c r="S580" s="423"/>
      <c r="T580" s="437">
        <v>556.30060861720642</v>
      </c>
      <c r="U580" s="417">
        <v>4.1330745187436679E-2</v>
      </c>
      <c r="V580" s="418">
        <v>4.7600131965552177E-2</v>
      </c>
      <c r="W580" s="437">
        <v>0.10583974615077291</v>
      </c>
      <c r="X580" s="417">
        <v>3.4852183890577509E-2</v>
      </c>
      <c r="Y580" s="418">
        <v>5.7017323792637624E-2</v>
      </c>
      <c r="Z580" s="437">
        <v>8.2579811918006077E-2</v>
      </c>
      <c r="AA580" s="417">
        <v>9.2782847999999998E-3</v>
      </c>
      <c r="AB580" s="418">
        <v>1.328622267E-2</v>
      </c>
      <c r="AC580" s="437">
        <v>2.5282810473585535E-2</v>
      </c>
      <c r="AD580" s="417">
        <v>6.3025150000000003E-4</v>
      </c>
      <c r="AE580" s="418">
        <v>1.1713786799999999E-3</v>
      </c>
      <c r="AF580" s="437">
        <v>1.9407393128246105E-3</v>
      </c>
      <c r="AG580" s="417">
        <v>8.425415E-2</v>
      </c>
      <c r="AH580" s="418">
        <v>0.10799529249500001</v>
      </c>
      <c r="AI580" s="437">
        <v>0.13411893727526969</v>
      </c>
      <c r="AJ580" s="417">
        <v>8.2516177999999996E-3</v>
      </c>
      <c r="AK580" s="418">
        <v>1.0878582560000001E-2</v>
      </c>
      <c r="AL580" s="437">
        <v>1.8334750914287469E-2</v>
      </c>
      <c r="AM580" s="417">
        <v>1.5164071499999999E-2</v>
      </c>
      <c r="AN580" s="418">
        <v>2.5175304095E-2</v>
      </c>
      <c r="AO580" s="437">
        <v>3.8758706475306541E-2</v>
      </c>
      <c r="AP580" s="422"/>
      <c r="AQ580" s="423"/>
      <c r="AR580" s="423"/>
      <c r="AS580" s="417">
        <v>0.14208986679999999</v>
      </c>
      <c r="AT580" s="418">
        <v>0.155279638645</v>
      </c>
      <c r="AU580" s="424"/>
    </row>
    <row r="581" spans="1:47" x14ac:dyDescent="0.2">
      <c r="A581" s="231">
        <v>1989</v>
      </c>
      <c r="B581" s="232">
        <v>17</v>
      </c>
      <c r="C581" s="417">
        <v>17.600046389999999</v>
      </c>
      <c r="D581" s="418">
        <v>26.265585989000002</v>
      </c>
      <c r="E581" s="437">
        <v>42.104457895150929</v>
      </c>
      <c r="F581" s="417">
        <v>3.3018925499999998</v>
      </c>
      <c r="G581" s="418">
        <v>3.9014651195000001</v>
      </c>
      <c r="H581" s="437">
        <v>3.0043466121178741</v>
      </c>
      <c r="I581" s="417">
        <v>2.1692424400000001</v>
      </c>
      <c r="J581" s="418">
        <v>3.1857447319999999</v>
      </c>
      <c r="K581" s="437">
        <v>6.6637774193875501</v>
      </c>
      <c r="L581" s="420"/>
      <c r="M581" s="421"/>
      <c r="N581" s="437">
        <v>2.9477120103502834E-2</v>
      </c>
      <c r="O581" s="417">
        <v>1.2629329999999999E-2</v>
      </c>
      <c r="P581" s="418">
        <v>2.3041212500000002E-2</v>
      </c>
      <c r="Q581" s="437">
        <v>8.0150785042802986E-2</v>
      </c>
      <c r="R581" s="422"/>
      <c r="S581" s="423"/>
      <c r="T581" s="437">
        <v>557.93892228810955</v>
      </c>
      <c r="U581" s="417">
        <v>4.1330745187436679E-2</v>
      </c>
      <c r="V581" s="418">
        <v>4.7600131965552177E-2</v>
      </c>
      <c r="W581" s="437">
        <v>0.10433447308838829</v>
      </c>
      <c r="X581" s="417">
        <v>3.4852183890577509E-2</v>
      </c>
      <c r="Y581" s="418">
        <v>5.7017323792637624E-2</v>
      </c>
      <c r="Z581" s="437">
        <v>8.558042887239603E-2</v>
      </c>
      <c r="AA581" s="417">
        <v>9.7627228E-3</v>
      </c>
      <c r="AB581" s="418">
        <v>1.3926000975E-2</v>
      </c>
      <c r="AC581" s="437">
        <v>2.4461721084332082E-2</v>
      </c>
      <c r="AD581" s="417">
        <v>6.6232149999999996E-4</v>
      </c>
      <c r="AE581" s="418">
        <v>1.2142252500000001E-3</v>
      </c>
      <c r="AF581" s="437">
        <v>1.8760393380713857E-3</v>
      </c>
      <c r="AG581" s="417">
        <v>9.0204314199999996E-2</v>
      </c>
      <c r="AH581" s="418">
        <v>0.11542991550999999</v>
      </c>
      <c r="AI581" s="437">
        <v>0.12950903656692281</v>
      </c>
      <c r="AJ581" s="417">
        <v>8.7436347000000008E-3</v>
      </c>
      <c r="AK581" s="418">
        <v>1.150262298E-2</v>
      </c>
      <c r="AL581" s="437">
        <v>1.8587405697901092E-2</v>
      </c>
      <c r="AM581" s="417">
        <v>1.58875326E-2</v>
      </c>
      <c r="AN581" s="418">
        <v>2.6202284954999999E-2</v>
      </c>
      <c r="AO581" s="437">
        <v>3.8426420497757734E-2</v>
      </c>
      <c r="AP581" s="422"/>
      <c r="AQ581" s="423"/>
      <c r="AR581" s="423"/>
      <c r="AS581" s="417">
        <v>0.1605144694</v>
      </c>
      <c r="AT581" s="418">
        <v>0.17769578420500001</v>
      </c>
      <c r="AU581" s="424"/>
    </row>
    <row r="582" spans="1:47" x14ac:dyDescent="0.2">
      <c r="A582" s="231">
        <v>1989</v>
      </c>
      <c r="B582" s="232">
        <v>18</v>
      </c>
      <c r="C582" s="417">
        <v>16.55678571</v>
      </c>
      <c r="D582" s="418">
        <v>25.684421752999999</v>
      </c>
      <c r="E582" s="437">
        <v>42.838809983546405</v>
      </c>
      <c r="F582" s="417">
        <v>3.5476804300000002</v>
      </c>
      <c r="G582" s="418">
        <v>4.1863763425</v>
      </c>
      <c r="H582" s="437">
        <v>3.0122034872205199</v>
      </c>
      <c r="I582" s="417">
        <v>2.1911558699999998</v>
      </c>
      <c r="J582" s="418">
        <v>3.2208661235</v>
      </c>
      <c r="K582" s="437">
        <v>6.7029855991049567</v>
      </c>
      <c r="L582" s="420"/>
      <c r="M582" s="421"/>
      <c r="N582" s="437">
        <v>2.5036092006769702E-2</v>
      </c>
      <c r="O582" s="417">
        <v>1.1777050000000001E-2</v>
      </c>
      <c r="P582" s="418">
        <v>2.1687168499999999E-2</v>
      </c>
      <c r="Q582" s="437">
        <v>8.1130127493371534E-2</v>
      </c>
      <c r="R582" s="422"/>
      <c r="S582" s="423"/>
      <c r="T582" s="437">
        <v>559.63793172461999</v>
      </c>
      <c r="U582" s="417">
        <v>4.1330745187436679E-2</v>
      </c>
      <c r="V582" s="418">
        <v>4.7600131965552177E-2</v>
      </c>
      <c r="W582" s="437">
        <v>0.10540686501189404</v>
      </c>
      <c r="X582" s="417">
        <v>3.4852183890577509E-2</v>
      </c>
      <c r="Y582" s="418">
        <v>5.7017323792637624E-2</v>
      </c>
      <c r="Z582" s="437">
        <v>8.8939557066906705E-2</v>
      </c>
      <c r="AA582" s="417">
        <v>9.8498131000000003E-3</v>
      </c>
      <c r="AB582" s="418">
        <v>1.3951985985E-2</v>
      </c>
      <c r="AC582" s="437">
        <v>2.5938881469409845E-2</v>
      </c>
      <c r="AD582" s="417">
        <v>6.6679879999999997E-4</v>
      </c>
      <c r="AE582" s="418">
        <v>1.20318175E-3</v>
      </c>
      <c r="AF582" s="437">
        <v>1.8809689774258263E-3</v>
      </c>
      <c r="AG582" s="417">
        <v>9.3338548399999999E-2</v>
      </c>
      <c r="AH582" s="418">
        <v>0.11891000207999999</v>
      </c>
      <c r="AI582" s="437">
        <v>0.12757151331878197</v>
      </c>
      <c r="AJ582" s="417">
        <v>8.8822503999999997E-3</v>
      </c>
      <c r="AK582" s="418">
        <v>1.1619502435E-2</v>
      </c>
      <c r="AL582" s="437">
        <v>1.8400556755092473E-2</v>
      </c>
      <c r="AM582" s="417">
        <v>1.5961478000000001E-2</v>
      </c>
      <c r="AN582" s="418">
        <v>2.6077999195E-2</v>
      </c>
      <c r="AO582" s="437">
        <v>3.8800140610567573E-2</v>
      </c>
      <c r="AP582" s="422"/>
      <c r="AQ582" s="423"/>
      <c r="AR582" s="423"/>
      <c r="AS582" s="417">
        <v>0.1775268223</v>
      </c>
      <c r="AT582" s="418">
        <v>0.19939814569</v>
      </c>
      <c r="AU582" s="424"/>
    </row>
    <row r="583" spans="1:47" x14ac:dyDescent="0.2">
      <c r="A583" s="231">
        <v>1989</v>
      </c>
      <c r="B583" s="232">
        <v>19</v>
      </c>
      <c r="C583" s="417">
        <v>16.81421121</v>
      </c>
      <c r="D583" s="418">
        <v>26.3647576605</v>
      </c>
      <c r="E583" s="437">
        <v>43.440917832332794</v>
      </c>
      <c r="F583" s="417">
        <v>3.78877709</v>
      </c>
      <c r="G583" s="418">
        <v>4.5282407420000004</v>
      </c>
      <c r="H583" s="437">
        <v>3.0019657052124624</v>
      </c>
      <c r="I583" s="417">
        <v>2.26392244</v>
      </c>
      <c r="J583" s="418">
        <v>3.3180818030000001</v>
      </c>
      <c r="K583" s="437">
        <v>6.5817846969867864</v>
      </c>
      <c r="L583" s="420"/>
      <c r="M583" s="421"/>
      <c r="N583" s="437">
        <v>1.341690720210726E-2</v>
      </c>
      <c r="O583" s="417">
        <v>1.1777050000000001E-2</v>
      </c>
      <c r="P583" s="418">
        <v>2.1687168499999999E-2</v>
      </c>
      <c r="Q583" s="437">
        <v>8.1644226800571609E-2</v>
      </c>
      <c r="R583" s="422"/>
      <c r="S583" s="423"/>
      <c r="T583" s="437">
        <v>561.1433054733177</v>
      </c>
      <c r="U583" s="417">
        <v>4.1330745187436679E-2</v>
      </c>
      <c r="V583" s="418">
        <v>4.7600131965552177E-2</v>
      </c>
      <c r="W583" s="437">
        <v>0.1070061746328991</v>
      </c>
      <c r="X583" s="417">
        <v>3.4852183890577509E-2</v>
      </c>
      <c r="Y583" s="418">
        <v>5.7017323792637624E-2</v>
      </c>
      <c r="Z583" s="437">
        <v>9.196279552724769E-2</v>
      </c>
      <c r="AA583" s="417">
        <v>1.5016925400000001E-2</v>
      </c>
      <c r="AB583" s="418">
        <v>2.12355667E-2</v>
      </c>
      <c r="AC583" s="437">
        <v>2.4760513157877417E-2</v>
      </c>
      <c r="AD583" s="417">
        <v>7.0140079999999997E-4</v>
      </c>
      <c r="AE583" s="418">
        <v>1.2618616E-3</v>
      </c>
      <c r="AF583" s="437">
        <v>1.8745551977817929E-3</v>
      </c>
      <c r="AG583" s="417">
        <v>9.7856995700000005E-2</v>
      </c>
      <c r="AH583" s="418">
        <v>0.126066811265</v>
      </c>
      <c r="AI583" s="437">
        <v>0.12727306649662048</v>
      </c>
      <c r="AJ583" s="417">
        <v>9.3446591999999992E-3</v>
      </c>
      <c r="AK583" s="418">
        <v>1.2419236265E-2</v>
      </c>
      <c r="AL583" s="437">
        <v>1.7907995709640624E-2</v>
      </c>
      <c r="AM583" s="417">
        <v>1.5751806699999999E-2</v>
      </c>
      <c r="AN583" s="418">
        <v>2.534538092E-2</v>
      </c>
      <c r="AO583" s="437">
        <v>3.8769869134384016E-2</v>
      </c>
      <c r="AP583" s="422"/>
      <c r="AQ583" s="423"/>
      <c r="AR583" s="423"/>
      <c r="AS583" s="417">
        <v>0</v>
      </c>
      <c r="AT583" s="418">
        <v>0</v>
      </c>
      <c r="AU583" s="424"/>
    </row>
    <row r="584" spans="1:47" x14ac:dyDescent="0.2">
      <c r="A584" s="231">
        <v>1989</v>
      </c>
      <c r="B584" s="232">
        <v>20</v>
      </c>
      <c r="C584" s="417">
        <v>17.260619869999999</v>
      </c>
      <c r="D584" s="418">
        <v>27.558223454499998</v>
      </c>
      <c r="E584" s="437">
        <v>43.499897106522603</v>
      </c>
      <c r="F584" s="417">
        <v>4.0298876799999999</v>
      </c>
      <c r="G584" s="418">
        <v>4.8850398674999997</v>
      </c>
      <c r="H584" s="437">
        <v>3.1049619319083948</v>
      </c>
      <c r="I584" s="417">
        <v>2.3327035899999999</v>
      </c>
      <c r="J584" s="418">
        <v>3.4151908645</v>
      </c>
      <c r="K584" s="437">
        <v>6.7813034772133296</v>
      </c>
      <c r="L584" s="420"/>
      <c r="M584" s="421"/>
      <c r="N584" s="437">
        <v>1.2959501397468173E-2</v>
      </c>
      <c r="O584" s="417">
        <v>1.172727E-2</v>
      </c>
      <c r="P584" s="418">
        <v>2.1602159999999999E-2</v>
      </c>
      <c r="Q584" s="437">
        <v>8.3117386460971901E-2</v>
      </c>
      <c r="R584" s="422"/>
      <c r="S584" s="423"/>
      <c r="T584" s="437">
        <v>562.84412134702143</v>
      </c>
      <c r="U584" s="417">
        <v>4.1330745187436679E-2</v>
      </c>
      <c r="V584" s="418">
        <v>4.7600131965552177E-2</v>
      </c>
      <c r="W584" s="437">
        <v>0.11029243098977037</v>
      </c>
      <c r="X584" s="417">
        <v>3.4852183890577509E-2</v>
      </c>
      <c r="Y584" s="418">
        <v>5.7017323792637624E-2</v>
      </c>
      <c r="Z584" s="437">
        <v>9.6199793845091475E-2</v>
      </c>
      <c r="AA584" s="417">
        <v>1.5722265700000002E-2</v>
      </c>
      <c r="AB584" s="418">
        <v>2.2388169610000001E-2</v>
      </c>
      <c r="AC584" s="437">
        <v>3.2244655975846102E-2</v>
      </c>
      <c r="AD584" s="417">
        <v>7.3489370000000005E-4</v>
      </c>
      <c r="AE584" s="418">
        <v>1.31778982E-3</v>
      </c>
      <c r="AF584" s="437">
        <v>1.9388992487190924E-3</v>
      </c>
      <c r="AG584" s="417">
        <v>0.10307405009999999</v>
      </c>
      <c r="AH584" s="418">
        <v>0.13418835179499999</v>
      </c>
      <c r="AI584" s="437">
        <v>0.1219861757760422</v>
      </c>
      <c r="AJ584" s="417">
        <v>9.8389813000000007E-3</v>
      </c>
      <c r="AK584" s="418">
        <v>1.3175659495E-2</v>
      </c>
      <c r="AL584" s="437">
        <v>1.7984438379088131E-2</v>
      </c>
      <c r="AM584" s="417">
        <v>1.64231814E-2</v>
      </c>
      <c r="AN584" s="418">
        <v>2.6548282445000002E-2</v>
      </c>
      <c r="AO584" s="437">
        <v>4.0954663561741891E-2</v>
      </c>
      <c r="AP584" s="422"/>
      <c r="AQ584" s="423"/>
      <c r="AR584" s="423"/>
      <c r="AS584" s="417">
        <v>0</v>
      </c>
      <c r="AT584" s="418">
        <v>0</v>
      </c>
      <c r="AU584" s="424"/>
    </row>
    <row r="585" spans="1:47" x14ac:dyDescent="0.2">
      <c r="A585" s="231">
        <v>1989</v>
      </c>
      <c r="B585" s="232">
        <v>21</v>
      </c>
      <c r="C585" s="417">
        <v>17.84535271</v>
      </c>
      <c r="D585" s="418">
        <v>29.009548901500001</v>
      </c>
      <c r="E585" s="437">
        <v>43.171007052434241</v>
      </c>
      <c r="F585" s="417">
        <v>4.2583061899999999</v>
      </c>
      <c r="G585" s="418">
        <v>5.2545464524999996</v>
      </c>
      <c r="H585" s="437">
        <v>3.1427956263325196</v>
      </c>
      <c r="I585" s="417">
        <v>2.4054810799999999</v>
      </c>
      <c r="J585" s="418">
        <v>3.5247744010000002</v>
      </c>
      <c r="K585" s="437">
        <v>6.840818469554204</v>
      </c>
      <c r="L585" s="420"/>
      <c r="M585" s="421"/>
      <c r="N585" s="437">
        <v>1.2372103043185435E-2</v>
      </c>
      <c r="O585" s="417">
        <v>1.172727E-2</v>
      </c>
      <c r="P585" s="418">
        <v>2.1602159999999999E-2</v>
      </c>
      <c r="Q585" s="437">
        <v>0.10854309212751466</v>
      </c>
      <c r="R585" s="422"/>
      <c r="S585" s="423"/>
      <c r="T585" s="437">
        <v>564.49930985351079</v>
      </c>
      <c r="U585" s="417">
        <v>4.1330745187436679E-2</v>
      </c>
      <c r="V585" s="418">
        <v>4.7600131965552177E-2</v>
      </c>
      <c r="W585" s="437">
        <v>9.6080870272102117E-2</v>
      </c>
      <c r="X585" s="417">
        <v>3.4852183890577509E-2</v>
      </c>
      <c r="Y585" s="418">
        <v>5.7017323792637624E-2</v>
      </c>
      <c r="Z585" s="437">
        <v>9.7734823753490824E-2</v>
      </c>
      <c r="AA585" s="417">
        <v>1.6499831900000001E-2</v>
      </c>
      <c r="AB585" s="418">
        <v>2.3730586035000001E-2</v>
      </c>
      <c r="AC585" s="437">
        <v>3.5425446193015339E-2</v>
      </c>
      <c r="AD585" s="417">
        <v>7.7036509999999999E-4</v>
      </c>
      <c r="AE585" s="418">
        <v>1.38380231E-3</v>
      </c>
      <c r="AF585" s="437">
        <v>1.9625213766188638E-3</v>
      </c>
      <c r="AG585" s="417">
        <v>0.1084325788</v>
      </c>
      <c r="AH585" s="418">
        <v>0.14313764395</v>
      </c>
      <c r="AI585" s="437">
        <v>0.11729868951915609</v>
      </c>
      <c r="AJ585" s="417">
        <v>1.0382955500000001E-2</v>
      </c>
      <c r="AK585" s="418">
        <v>1.4047425949999999E-2</v>
      </c>
      <c r="AL585" s="437">
        <v>1.7969423606136133E-2</v>
      </c>
      <c r="AM585" s="417">
        <v>1.7167313999999999E-2</v>
      </c>
      <c r="AN585" s="418">
        <v>2.796506487E-2</v>
      </c>
      <c r="AO585" s="437">
        <v>4.2129783397179883E-2</v>
      </c>
      <c r="AP585" s="422"/>
      <c r="AQ585" s="423"/>
      <c r="AR585" s="423"/>
      <c r="AS585" s="417">
        <v>0</v>
      </c>
      <c r="AT585" s="418">
        <v>0</v>
      </c>
      <c r="AU585" s="424"/>
    </row>
    <row r="586" spans="1:47" x14ac:dyDescent="0.2">
      <c r="A586" s="231">
        <v>1989</v>
      </c>
      <c r="B586" s="232">
        <v>22</v>
      </c>
      <c r="C586" s="417">
        <v>18.429542810000001</v>
      </c>
      <c r="D586" s="418">
        <v>30.589267655</v>
      </c>
      <c r="E586" s="437">
        <v>43.021387020135286</v>
      </c>
      <c r="F586" s="417">
        <v>4.4750068900000004</v>
      </c>
      <c r="G586" s="418">
        <v>5.6353003705000004</v>
      </c>
      <c r="H586" s="437">
        <v>3.1769415773349015</v>
      </c>
      <c r="I586" s="417">
        <v>2.4777236999999999</v>
      </c>
      <c r="J586" s="418">
        <v>3.6420918064999999</v>
      </c>
      <c r="K586" s="437">
        <v>6.9216986508133367</v>
      </c>
      <c r="L586" s="420"/>
      <c r="M586" s="421"/>
      <c r="N586" s="437">
        <v>1.3093220291317452E-2</v>
      </c>
      <c r="O586" s="417">
        <v>1.172727E-2</v>
      </c>
      <c r="P586" s="418">
        <v>2.1602159999999999E-2</v>
      </c>
      <c r="Q586" s="437">
        <v>0.10839323963074532</v>
      </c>
      <c r="R586" s="422"/>
      <c r="S586" s="423"/>
      <c r="T586" s="437">
        <v>566.03277724302609</v>
      </c>
      <c r="U586" s="417">
        <v>4.1330745187436679E-2</v>
      </c>
      <c r="V586" s="418">
        <v>4.7600131965552177E-2</v>
      </c>
      <c r="W586" s="437">
        <v>9.6303416683399645E-2</v>
      </c>
      <c r="X586" s="417">
        <v>3.4852183890577509E-2</v>
      </c>
      <c r="Y586" s="418">
        <v>5.7017323792637624E-2</v>
      </c>
      <c r="Z586" s="437">
        <v>9.7287115358764137E-2</v>
      </c>
      <c r="AA586" s="417">
        <v>1.7300112100000001E-2</v>
      </c>
      <c r="AB586" s="418">
        <v>2.5183672325E-2</v>
      </c>
      <c r="AC586" s="437">
        <v>3.8169062720938979E-2</v>
      </c>
      <c r="AD586" s="417">
        <v>8.0780680000000005E-4</v>
      </c>
      <c r="AE586" s="418">
        <v>1.4546559499999999E-3</v>
      </c>
      <c r="AF586" s="437">
        <v>1.9838423458158759E-3</v>
      </c>
      <c r="AG586" s="417">
        <v>0.113741593</v>
      </c>
      <c r="AH586" s="418">
        <v>0.15262456572499999</v>
      </c>
      <c r="AI586" s="437">
        <v>0.12032781003451777</v>
      </c>
      <c r="AJ586" s="417">
        <v>1.09434072E-2</v>
      </c>
      <c r="AK586" s="418">
        <v>1.4990474475E-2</v>
      </c>
      <c r="AL586" s="437">
        <v>1.7886256407054751E-2</v>
      </c>
      <c r="AM586" s="417">
        <v>1.7930004900000001E-2</v>
      </c>
      <c r="AN586" s="418">
        <v>2.9499087975000001E-2</v>
      </c>
      <c r="AO586" s="437">
        <v>4.2034860902300047E-2</v>
      </c>
      <c r="AP586" s="422"/>
      <c r="AQ586" s="423"/>
      <c r="AR586" s="423"/>
      <c r="AS586" s="417">
        <v>0</v>
      </c>
      <c r="AT586" s="418">
        <v>0</v>
      </c>
      <c r="AU586" s="424"/>
    </row>
    <row r="587" spans="1:47" x14ac:dyDescent="0.2">
      <c r="A587" s="231">
        <v>1989</v>
      </c>
      <c r="B587" s="232">
        <v>23</v>
      </c>
      <c r="C587" s="417">
        <v>19.014215780000001</v>
      </c>
      <c r="D587" s="418">
        <v>32.309923347999998</v>
      </c>
      <c r="E587" s="437">
        <v>43.726371394815025</v>
      </c>
      <c r="F587" s="417">
        <v>4.6834677300000003</v>
      </c>
      <c r="G587" s="418">
        <v>6.0339993994999999</v>
      </c>
      <c r="H587" s="437">
        <v>3.1991124274677349</v>
      </c>
      <c r="I587" s="417">
        <v>2.54974758</v>
      </c>
      <c r="J587" s="418">
        <v>3.768435346</v>
      </c>
      <c r="K587" s="437">
        <v>6.9407138093004743</v>
      </c>
      <c r="L587" s="420"/>
      <c r="M587" s="421"/>
      <c r="N587" s="437">
        <v>9.7944256834200279E-3</v>
      </c>
      <c r="O587" s="417">
        <v>1.172727E-2</v>
      </c>
      <c r="P587" s="418">
        <v>2.1602159999999999E-2</v>
      </c>
      <c r="Q587" s="437">
        <v>0.10948856823147674</v>
      </c>
      <c r="R587" s="422"/>
      <c r="S587" s="423"/>
      <c r="T587" s="437">
        <v>567.42104635423595</v>
      </c>
      <c r="U587" s="417">
        <v>4.1330745187436679E-2</v>
      </c>
      <c r="V587" s="418">
        <v>4.7600131965552177E-2</v>
      </c>
      <c r="W587" s="437">
        <v>9.7850372168796232E-2</v>
      </c>
      <c r="X587" s="417">
        <v>3.4852183890577509E-2</v>
      </c>
      <c r="Y587" s="418">
        <v>5.7017323792637624E-2</v>
      </c>
      <c r="Z587" s="437">
        <v>0.1000500895147183</v>
      </c>
      <c r="AA587" s="417">
        <v>1.8122452800000001E-2</v>
      </c>
      <c r="AB587" s="418">
        <v>2.676440007E-2</v>
      </c>
      <c r="AC587" s="437">
        <v>3.8335991010654907E-2</v>
      </c>
      <c r="AD587" s="417">
        <v>8.4614759999999999E-4</v>
      </c>
      <c r="AE587" s="418">
        <v>1.5306801249999999E-3</v>
      </c>
      <c r="AF587" s="437">
        <v>1.99768968022159E-3</v>
      </c>
      <c r="AG587" s="417">
        <v>0.1190423103</v>
      </c>
      <c r="AH587" s="418">
        <v>0.16278190076999999</v>
      </c>
      <c r="AI587" s="437">
        <v>0.11008547367054197</v>
      </c>
      <c r="AJ587" s="417">
        <v>1.15211511E-2</v>
      </c>
      <c r="AK587" s="418">
        <v>1.6014135265E-2</v>
      </c>
      <c r="AL587" s="437">
        <v>1.7973484137228754E-2</v>
      </c>
      <c r="AM587" s="417">
        <v>1.8712882300000001E-2</v>
      </c>
      <c r="AN587" s="418">
        <v>3.116746846E-2</v>
      </c>
      <c r="AO587" s="437">
        <v>4.2388690078033149E-2</v>
      </c>
      <c r="AP587" s="422"/>
      <c r="AQ587" s="423"/>
      <c r="AR587" s="423"/>
      <c r="AS587" s="417">
        <v>0</v>
      </c>
      <c r="AT587" s="418">
        <v>0</v>
      </c>
      <c r="AU587" s="424"/>
    </row>
    <row r="588" spans="1:47" x14ac:dyDescent="0.2">
      <c r="A588" s="231">
        <v>1989</v>
      </c>
      <c r="B588" s="232">
        <v>24</v>
      </c>
      <c r="C588" s="417">
        <v>19.601791630000001</v>
      </c>
      <c r="D588" s="418">
        <v>34.190642340499998</v>
      </c>
      <c r="E588" s="437">
        <v>43.812387887717378</v>
      </c>
      <c r="F588" s="417">
        <v>4.8878064200000004</v>
      </c>
      <c r="G588" s="418">
        <v>6.4568911555000001</v>
      </c>
      <c r="H588" s="437">
        <v>3.2349126746341001</v>
      </c>
      <c r="I588" s="417">
        <v>2.6216522800000002</v>
      </c>
      <c r="J588" s="418">
        <v>3.9054277169999998</v>
      </c>
      <c r="K588" s="437">
        <v>7.012878003587482</v>
      </c>
      <c r="L588" s="420"/>
      <c r="M588" s="421"/>
      <c r="N588" s="437">
        <v>9.8394029781764501E-3</v>
      </c>
      <c r="O588" s="417">
        <v>1.172727E-2</v>
      </c>
      <c r="P588" s="418">
        <v>2.1602159999999999E-2</v>
      </c>
      <c r="Q588" s="437">
        <v>0.11004306902585008</v>
      </c>
      <c r="R588" s="422"/>
      <c r="S588" s="423"/>
      <c r="T588" s="437">
        <v>568.56537018613562</v>
      </c>
      <c r="U588" s="417">
        <v>4.1330745187436679E-2</v>
      </c>
      <c r="V588" s="418">
        <v>4.7600131965552177E-2</v>
      </c>
      <c r="W588" s="437">
        <v>9.8825031695951401E-2</v>
      </c>
      <c r="X588" s="417">
        <v>3.4852183890577509E-2</v>
      </c>
      <c r="Y588" s="418">
        <v>5.7017323792637624E-2</v>
      </c>
      <c r="Z588" s="437">
        <v>0.10124689999415276</v>
      </c>
      <c r="AA588" s="417">
        <v>1.8971423099999999E-2</v>
      </c>
      <c r="AB588" s="418">
        <v>2.847517712E-2</v>
      </c>
      <c r="AC588" s="437">
        <v>4.0719938040148555E-2</v>
      </c>
      <c r="AD588" s="417">
        <v>8.8558919999999995E-4</v>
      </c>
      <c r="AE588" s="418">
        <v>1.6128301249999999E-3</v>
      </c>
      <c r="AF588" s="437">
        <v>2.0200448942820537E-3</v>
      </c>
      <c r="AG588" s="417">
        <v>0.12439157570000001</v>
      </c>
      <c r="AH588" s="418">
        <v>0.173702263405</v>
      </c>
      <c r="AI588" s="437">
        <v>0.10928130528847083</v>
      </c>
      <c r="AJ588" s="417">
        <v>1.2118000800000001E-2</v>
      </c>
      <c r="AK588" s="418">
        <v>1.7110440365E-2</v>
      </c>
      <c r="AL588" s="437">
        <v>1.791943881797298E-2</v>
      </c>
      <c r="AM588" s="417">
        <v>1.9518689799999999E-2</v>
      </c>
      <c r="AN588" s="418">
        <v>3.2986028569999999E-2</v>
      </c>
      <c r="AO588" s="437">
        <v>4.2918013139157919E-2</v>
      </c>
      <c r="AP588" s="422"/>
      <c r="AQ588" s="423"/>
      <c r="AR588" s="423"/>
      <c r="AS588" s="417">
        <v>0</v>
      </c>
      <c r="AT588" s="418">
        <v>0</v>
      </c>
      <c r="AU588" s="424"/>
    </row>
    <row r="589" spans="1:47" x14ac:dyDescent="0.2">
      <c r="A589" s="231">
        <v>1989</v>
      </c>
      <c r="B589" s="232">
        <v>25</v>
      </c>
      <c r="C589" s="417">
        <v>20.793998370000001</v>
      </c>
      <c r="D589" s="418">
        <v>36.029100069499997</v>
      </c>
      <c r="E589" s="437">
        <v>44.365627153380373</v>
      </c>
      <c r="F589" s="417">
        <v>5.10845561</v>
      </c>
      <c r="G589" s="418">
        <v>6.875910545</v>
      </c>
      <c r="H589" s="437">
        <v>3.2711018473245668</v>
      </c>
      <c r="I589" s="417">
        <v>2.7549561300000001</v>
      </c>
      <c r="J589" s="418">
        <v>4.1054578460000002</v>
      </c>
      <c r="K589" s="437">
        <v>7.0557880181876387</v>
      </c>
      <c r="L589" s="420"/>
      <c r="M589" s="421"/>
      <c r="N589" s="437">
        <v>9.8579995536620182E-3</v>
      </c>
      <c r="O589" s="417">
        <v>1.172727E-2</v>
      </c>
      <c r="P589" s="418">
        <v>2.1602159999999999E-2</v>
      </c>
      <c r="Q589" s="437">
        <v>0.11086167602193957</v>
      </c>
      <c r="R589" s="422"/>
      <c r="S589" s="423"/>
      <c r="T589" s="437">
        <v>569.43397817370692</v>
      </c>
      <c r="U589" s="417">
        <v>4.1330745187436679E-2</v>
      </c>
      <c r="V589" s="418">
        <v>4.7600131965552177E-2</v>
      </c>
      <c r="W589" s="437">
        <v>0.10042579926350012</v>
      </c>
      <c r="X589" s="417">
        <v>3.4852183890577509E-2</v>
      </c>
      <c r="Y589" s="418">
        <v>5.7017323792637624E-2</v>
      </c>
      <c r="Z589" s="437">
        <v>0.10301416933253064</v>
      </c>
      <c r="AA589" s="417">
        <v>1.99224881E-2</v>
      </c>
      <c r="AB589" s="418">
        <v>3.0472131715E-2</v>
      </c>
      <c r="AC589" s="437">
        <v>4.1406505481561981E-2</v>
      </c>
      <c r="AD589" s="417">
        <v>9.2953329999999996E-4</v>
      </c>
      <c r="AE589" s="418">
        <v>1.7294917700000001E-3</v>
      </c>
      <c r="AF589" s="437">
        <v>2.0426204342640754E-3</v>
      </c>
      <c r="AG589" s="417">
        <v>0.1301655219</v>
      </c>
      <c r="AH589" s="418">
        <v>0.18586727914000001</v>
      </c>
      <c r="AI589" s="437">
        <v>0.1101009483205584</v>
      </c>
      <c r="AJ589" s="417">
        <v>1.27835359E-2</v>
      </c>
      <c r="AK589" s="418">
        <v>1.835173319E-2</v>
      </c>
      <c r="AL589" s="437">
        <v>1.8045950453108986E-2</v>
      </c>
      <c r="AM589" s="417">
        <v>2.0425823499999999E-2</v>
      </c>
      <c r="AN589" s="418">
        <v>3.5270762844999998E-2</v>
      </c>
      <c r="AO589" s="437">
        <v>4.3401962368392513E-2</v>
      </c>
      <c r="AP589" s="422"/>
      <c r="AQ589" s="423"/>
      <c r="AR589" s="423"/>
      <c r="AS589" s="417">
        <v>0</v>
      </c>
      <c r="AT589" s="418">
        <v>0</v>
      </c>
      <c r="AU589" s="424"/>
    </row>
    <row r="590" spans="1:47" x14ac:dyDescent="0.2">
      <c r="A590" s="231">
        <v>1989</v>
      </c>
      <c r="B590" s="232">
        <v>26</v>
      </c>
      <c r="C590" s="417">
        <v>20.793998370000001</v>
      </c>
      <c r="D590" s="418">
        <v>36.029100069499997</v>
      </c>
      <c r="E590" s="437">
        <v>44.866987099114091</v>
      </c>
      <c r="F590" s="417">
        <v>5.10845561</v>
      </c>
      <c r="G590" s="418">
        <v>6.875910545</v>
      </c>
      <c r="H590" s="437">
        <v>3.3017718511823664</v>
      </c>
      <c r="I590" s="417">
        <v>2.7549561300000001</v>
      </c>
      <c r="J590" s="418">
        <v>4.1054578460000002</v>
      </c>
      <c r="K590" s="437">
        <v>7.0897482685403048</v>
      </c>
      <c r="L590" s="420"/>
      <c r="M590" s="421"/>
      <c r="N590" s="437">
        <v>9.8720586038197437E-3</v>
      </c>
      <c r="O590" s="417">
        <v>1.172727E-2</v>
      </c>
      <c r="P590" s="418">
        <v>2.1602159999999999E-2</v>
      </c>
      <c r="Q590" s="437">
        <v>0.11155254156454789</v>
      </c>
      <c r="R590" s="422"/>
      <c r="S590" s="423"/>
      <c r="T590" s="437">
        <v>569.95751365072283</v>
      </c>
      <c r="U590" s="417">
        <v>4.1330745187436679E-2</v>
      </c>
      <c r="V590" s="418">
        <v>4.7600131965552177E-2</v>
      </c>
      <c r="W590" s="437">
        <v>0.10172935327690527</v>
      </c>
      <c r="X590" s="417">
        <v>3.4852183890577509E-2</v>
      </c>
      <c r="Y590" s="418">
        <v>5.7017323792637624E-2</v>
      </c>
      <c r="Z590" s="437">
        <v>0.10450579159343917</v>
      </c>
      <c r="AA590" s="417">
        <v>1.99224881E-2</v>
      </c>
      <c r="AB590" s="418">
        <v>3.0472131715E-2</v>
      </c>
      <c r="AC590" s="437">
        <v>4.1757151922357121E-2</v>
      </c>
      <c r="AD590" s="417">
        <v>9.2953329999999996E-4</v>
      </c>
      <c r="AE590" s="418">
        <v>1.7294917700000001E-3</v>
      </c>
      <c r="AF590" s="437">
        <v>2.0617665719394516E-3</v>
      </c>
      <c r="AG590" s="417">
        <v>0.1301655219</v>
      </c>
      <c r="AH590" s="418">
        <v>0.18586727914000001</v>
      </c>
      <c r="AI590" s="437">
        <v>0.11072774997083216</v>
      </c>
      <c r="AJ590" s="417">
        <v>1.27835359E-2</v>
      </c>
      <c r="AK590" s="418">
        <v>1.835173319E-2</v>
      </c>
      <c r="AL590" s="437">
        <v>1.8143433281719933E-2</v>
      </c>
      <c r="AM590" s="417">
        <v>2.0425823499999999E-2</v>
      </c>
      <c r="AN590" s="418">
        <v>3.5270762844999998E-2</v>
      </c>
      <c r="AO590" s="437">
        <v>4.3770162246972492E-2</v>
      </c>
      <c r="AP590" s="422"/>
      <c r="AQ590" s="423"/>
      <c r="AR590" s="423"/>
      <c r="AS590" s="417">
        <v>0</v>
      </c>
      <c r="AT590" s="418">
        <v>0</v>
      </c>
      <c r="AU590" s="424"/>
    </row>
    <row r="591" spans="1:47" x14ac:dyDescent="0.2">
      <c r="A591" s="231">
        <v>1989</v>
      </c>
      <c r="B591" s="232">
        <v>27</v>
      </c>
      <c r="C591" s="417">
        <v>20.793998370000001</v>
      </c>
      <c r="D591" s="418">
        <v>36.029100069499997</v>
      </c>
      <c r="E591" s="437">
        <v>45.115718810078192</v>
      </c>
      <c r="F591" s="417">
        <v>5.10845561</v>
      </c>
      <c r="G591" s="418">
        <v>6.875910545</v>
      </c>
      <c r="H591" s="437">
        <v>3.3176873780318283</v>
      </c>
      <c r="I591" s="417">
        <v>2.7549561300000001</v>
      </c>
      <c r="J591" s="418">
        <v>4.1054578460000002</v>
      </c>
      <c r="K591" s="437">
        <v>7.1082534110240134</v>
      </c>
      <c r="L591" s="420"/>
      <c r="M591" s="421"/>
      <c r="N591" s="437">
        <v>9.8799661882154211E-3</v>
      </c>
      <c r="O591" s="417">
        <v>1.172727E-2</v>
      </c>
      <c r="P591" s="418">
        <v>2.1602159999999999E-2</v>
      </c>
      <c r="Q591" s="437">
        <v>0.11191208972088744</v>
      </c>
      <c r="R591" s="422"/>
      <c r="S591" s="423"/>
      <c r="T591" s="437">
        <v>570.05463446198235</v>
      </c>
      <c r="U591" s="417">
        <v>4.1330745187436679E-2</v>
      </c>
      <c r="V591" s="418">
        <v>4.7600131965552177E-2</v>
      </c>
      <c r="W591" s="437">
        <v>0.10242569049962645</v>
      </c>
      <c r="X591" s="417">
        <v>3.4852183890577509E-2</v>
      </c>
      <c r="Y591" s="418">
        <v>5.7017323792637624E-2</v>
      </c>
      <c r="Z591" s="437">
        <v>0.10528214260772402</v>
      </c>
      <c r="AA591" s="417">
        <v>1.99224881E-2</v>
      </c>
      <c r="AB591" s="418">
        <v>3.0472131715E-2</v>
      </c>
      <c r="AC591" s="437">
        <v>4.2076551013497047E-2</v>
      </c>
      <c r="AD591" s="417">
        <v>9.2953329999999996E-4</v>
      </c>
      <c r="AE591" s="418">
        <v>1.7294917700000001E-3</v>
      </c>
      <c r="AF591" s="437">
        <v>2.0716958665554543E-3</v>
      </c>
      <c r="AG591" s="417">
        <v>0.1301655219</v>
      </c>
      <c r="AH591" s="418">
        <v>0.18586727914000001</v>
      </c>
      <c r="AI591" s="437">
        <v>0.11123729192114448</v>
      </c>
      <c r="AJ591" s="417">
        <v>1.27835359E-2</v>
      </c>
      <c r="AK591" s="418">
        <v>1.835173319E-2</v>
      </c>
      <c r="AL591" s="437">
        <v>1.8225208951821503E-2</v>
      </c>
      <c r="AM591" s="417">
        <v>2.0425823499999999E-2</v>
      </c>
      <c r="AN591" s="418">
        <v>3.5270762844999998E-2</v>
      </c>
      <c r="AO591" s="437">
        <v>4.3997621118266134E-2</v>
      </c>
      <c r="AP591" s="422"/>
      <c r="AQ591" s="423"/>
      <c r="AR591" s="423"/>
      <c r="AS591" s="417">
        <v>0</v>
      </c>
      <c r="AT591" s="418">
        <v>0</v>
      </c>
      <c r="AU591" s="424"/>
    </row>
    <row r="592" spans="1:47" x14ac:dyDescent="0.2">
      <c r="A592" s="231">
        <v>1989</v>
      </c>
      <c r="B592" s="232">
        <v>28</v>
      </c>
      <c r="C592" s="417">
        <v>20.793998370000001</v>
      </c>
      <c r="D592" s="418">
        <v>36.029100069499997</v>
      </c>
      <c r="E592" s="437">
        <v>45.271164509623482</v>
      </c>
      <c r="F592" s="417">
        <v>5.10845561</v>
      </c>
      <c r="G592" s="418">
        <v>6.875910545</v>
      </c>
      <c r="H592" s="437">
        <v>3.3287353640866995</v>
      </c>
      <c r="I592" s="417">
        <v>2.7549561300000001</v>
      </c>
      <c r="J592" s="418">
        <v>4.1054578460000002</v>
      </c>
      <c r="K592" s="437">
        <v>7.1223691221389007</v>
      </c>
      <c r="L592" s="420"/>
      <c r="M592" s="421"/>
      <c r="N592" s="437">
        <v>9.8863171342979655E-3</v>
      </c>
      <c r="O592" s="417">
        <v>1.172727E-2</v>
      </c>
      <c r="P592" s="418">
        <v>2.1602159999999999E-2</v>
      </c>
      <c r="Q592" s="437">
        <v>0.11216341717873883</v>
      </c>
      <c r="R592" s="422"/>
      <c r="S592" s="423"/>
      <c r="T592" s="437">
        <v>570.13221581252503</v>
      </c>
      <c r="U592" s="417">
        <v>4.1330745187436679E-2</v>
      </c>
      <c r="V592" s="418">
        <v>4.7600131965552177E-2</v>
      </c>
      <c r="W592" s="437">
        <v>0.10293769465601527</v>
      </c>
      <c r="X592" s="417">
        <v>3.4852183890577509E-2</v>
      </c>
      <c r="Y592" s="418">
        <v>5.7017323792637624E-2</v>
      </c>
      <c r="Z592" s="437">
        <v>0.10582530560831228</v>
      </c>
      <c r="AA592" s="417">
        <v>1.99224881E-2</v>
      </c>
      <c r="AB592" s="418">
        <v>3.0472131715E-2</v>
      </c>
      <c r="AC592" s="437">
        <v>4.2406345247652057E-2</v>
      </c>
      <c r="AD592" s="417">
        <v>9.2953329999999996E-4</v>
      </c>
      <c r="AE592" s="418">
        <v>1.7294917700000001E-3</v>
      </c>
      <c r="AF592" s="437">
        <v>2.0785804387837012E-3</v>
      </c>
      <c r="AG592" s="417">
        <v>0.1301655219</v>
      </c>
      <c r="AH592" s="418">
        <v>0.18586727914000001</v>
      </c>
      <c r="AI592" s="437">
        <v>0.11157275044217753</v>
      </c>
      <c r="AJ592" s="417">
        <v>1.27835359E-2</v>
      </c>
      <c r="AK592" s="418">
        <v>1.835173319E-2</v>
      </c>
      <c r="AL592" s="437">
        <v>1.8277668321161216E-2</v>
      </c>
      <c r="AM592" s="417">
        <v>2.0425823499999999E-2</v>
      </c>
      <c r="AN592" s="418">
        <v>3.5270762844999998E-2</v>
      </c>
      <c r="AO592" s="437">
        <v>4.4171587645788046E-2</v>
      </c>
      <c r="AP592" s="422"/>
      <c r="AQ592" s="423"/>
      <c r="AR592" s="423"/>
      <c r="AS592" s="417">
        <v>0</v>
      </c>
      <c r="AT592" s="418">
        <v>0</v>
      </c>
      <c r="AU592" s="424"/>
    </row>
    <row r="593" spans="1:47" x14ac:dyDescent="0.2">
      <c r="A593" s="231">
        <v>1989</v>
      </c>
      <c r="B593" s="232">
        <v>29</v>
      </c>
      <c r="C593" s="417">
        <v>18.319512563970001</v>
      </c>
      <c r="D593" s="418">
        <v>31.741637161229498</v>
      </c>
      <c r="E593" s="437">
        <v>45.418452514682571</v>
      </c>
      <c r="F593" s="417">
        <v>4.5669593153400001</v>
      </c>
      <c r="G593" s="418">
        <v>6.1470640272299999</v>
      </c>
      <c r="H593" s="437">
        <v>3.3390817126748957</v>
      </c>
      <c r="I593" s="417">
        <v>2.1213162201000002</v>
      </c>
      <c r="J593" s="418">
        <v>3.1612025414200002</v>
      </c>
      <c r="K593" s="437">
        <v>7.1352812265025971</v>
      </c>
      <c r="L593" s="420"/>
      <c r="M593" s="421"/>
      <c r="N593" s="437">
        <v>9.8921337382582367E-3</v>
      </c>
      <c r="O593" s="417">
        <v>1.172727E-2</v>
      </c>
      <c r="P593" s="418">
        <v>2.1602159999999999E-2</v>
      </c>
      <c r="Q593" s="437">
        <v>0.11239700366769148</v>
      </c>
      <c r="R593" s="422"/>
      <c r="S593" s="423"/>
      <c r="T593" s="437">
        <v>570.10871189712611</v>
      </c>
      <c r="U593" s="417">
        <v>3.0667412929078017E-2</v>
      </c>
      <c r="V593" s="418">
        <v>3.5319297918439713E-2</v>
      </c>
      <c r="W593" s="437">
        <v>0.10341028985638891</v>
      </c>
      <c r="X593" s="417">
        <v>3.1157852398176294E-2</v>
      </c>
      <c r="Y593" s="418">
        <v>5.0973487470618035E-2</v>
      </c>
      <c r="Z593" s="437">
        <v>0.10632904084674925</v>
      </c>
      <c r="AA593" s="417">
        <v>1.78107043614E-2</v>
      </c>
      <c r="AB593" s="418">
        <v>2.7242085753210001E-2</v>
      </c>
      <c r="AC593" s="437">
        <v>4.269469944014994E-2</v>
      </c>
      <c r="AD593" s="417">
        <v>8.3100277019999998E-4</v>
      </c>
      <c r="AE593" s="418">
        <v>1.5461656423800001E-3</v>
      </c>
      <c r="AF593" s="437">
        <v>2.0850342399735163E-3</v>
      </c>
      <c r="AG593" s="417">
        <v>0.1163679765786</v>
      </c>
      <c r="AH593" s="418">
        <v>0.16616534755116</v>
      </c>
      <c r="AI593" s="437">
        <v>0.1118910568317957</v>
      </c>
      <c r="AJ593" s="417">
        <v>1.14284810946E-2</v>
      </c>
      <c r="AK593" s="418">
        <v>1.6406449471859999E-2</v>
      </c>
      <c r="AL593" s="437">
        <v>1.8327744824641883E-2</v>
      </c>
      <c r="AM593" s="417">
        <v>1.8260686209E-2</v>
      </c>
      <c r="AN593" s="418">
        <v>3.1532061983429997E-2</v>
      </c>
      <c r="AO593" s="437">
        <v>4.4331576068251839E-2</v>
      </c>
      <c r="AP593" s="422"/>
      <c r="AQ593" s="423"/>
      <c r="AR593" s="423"/>
      <c r="AS593" s="417">
        <v>0</v>
      </c>
      <c r="AT593" s="418">
        <v>0</v>
      </c>
      <c r="AU593" s="424"/>
    </row>
    <row r="594" spans="1:47" x14ac:dyDescent="0.2">
      <c r="A594" s="231">
        <v>1989</v>
      </c>
      <c r="B594" s="232">
        <v>30</v>
      </c>
      <c r="C594" s="417">
        <v>18.319512563970001</v>
      </c>
      <c r="D594" s="418">
        <v>31.741637161229498</v>
      </c>
      <c r="E594" s="437">
        <v>43.942917173297339</v>
      </c>
      <c r="F594" s="417">
        <v>4.5669593153400001</v>
      </c>
      <c r="G594" s="418">
        <v>6.1470640272299999</v>
      </c>
      <c r="H594" s="437">
        <v>3.2127894607363867</v>
      </c>
      <c r="I594" s="417">
        <v>2.1213162201000002</v>
      </c>
      <c r="J594" s="418">
        <v>3.1612025414200002</v>
      </c>
      <c r="K594" s="437">
        <v>7.0262784787833317</v>
      </c>
      <c r="L594" s="420"/>
      <c r="M594" s="421"/>
      <c r="N594" s="437">
        <v>3.5648430906258083E-3</v>
      </c>
      <c r="O594" s="417">
        <v>1.172727E-2</v>
      </c>
      <c r="P594" s="418">
        <v>2.1602159999999999E-2</v>
      </c>
      <c r="Q594" s="437">
        <v>0.112218756373622</v>
      </c>
      <c r="R594" s="422"/>
      <c r="S594" s="423"/>
      <c r="T594" s="437">
        <v>570.07616759697589</v>
      </c>
      <c r="U594" s="417">
        <v>3.0667412929078017E-2</v>
      </c>
      <c r="V594" s="418">
        <v>3.5319297918439713E-2</v>
      </c>
      <c r="W594" s="437">
        <v>0.10171324939601725</v>
      </c>
      <c r="X594" s="417">
        <v>3.1157852398176294E-2</v>
      </c>
      <c r="Y594" s="418">
        <v>5.0973487470618035E-2</v>
      </c>
      <c r="Z594" s="437">
        <v>0.10679009152784</v>
      </c>
      <c r="AA594" s="417">
        <v>1.78107043614E-2</v>
      </c>
      <c r="AB594" s="418">
        <v>2.7242085753210001E-2</v>
      </c>
      <c r="AC594" s="437">
        <v>4.4084550781866017E-2</v>
      </c>
      <c r="AD594" s="417">
        <v>8.3100277019999998E-4</v>
      </c>
      <c r="AE594" s="418">
        <v>1.5461656423800001E-3</v>
      </c>
      <c r="AF594" s="437">
        <v>2.0061680806908425E-3</v>
      </c>
      <c r="AG594" s="417">
        <v>0.1163679765786</v>
      </c>
      <c r="AH594" s="418">
        <v>0.16616534755116</v>
      </c>
      <c r="AI594" s="437">
        <v>0.1045818292952167</v>
      </c>
      <c r="AJ594" s="417">
        <v>1.14284810946E-2</v>
      </c>
      <c r="AK594" s="418">
        <v>1.6406449471859999E-2</v>
      </c>
      <c r="AL594" s="437">
        <v>1.7369510568910812E-2</v>
      </c>
      <c r="AM594" s="417">
        <v>1.8260686209E-2</v>
      </c>
      <c r="AN594" s="418">
        <v>3.1532061983429997E-2</v>
      </c>
      <c r="AO594" s="437">
        <v>4.3733968750591372E-2</v>
      </c>
      <c r="AP594" s="422"/>
      <c r="AQ594" s="423"/>
      <c r="AR594" s="423"/>
      <c r="AS594" s="417">
        <v>0</v>
      </c>
      <c r="AT594" s="418">
        <v>0</v>
      </c>
      <c r="AU594" s="424"/>
    </row>
    <row r="595" spans="1:47" x14ac:dyDescent="0.2">
      <c r="A595" s="231">
        <v>1989</v>
      </c>
      <c r="B595" s="232">
        <v>31</v>
      </c>
      <c r="C595" s="417">
        <v>18.319512563970001</v>
      </c>
      <c r="D595" s="418">
        <v>31.741637161229498</v>
      </c>
      <c r="E595" s="437">
        <v>44.042819287109765</v>
      </c>
      <c r="F595" s="417">
        <v>4.5669593153400001</v>
      </c>
      <c r="G595" s="418">
        <v>6.1470640272299999</v>
      </c>
      <c r="H595" s="437">
        <v>3.2205089562426936</v>
      </c>
      <c r="I595" s="417">
        <v>2.1213162201000002</v>
      </c>
      <c r="J595" s="418">
        <v>3.1612025414200002</v>
      </c>
      <c r="K595" s="437">
        <v>7.0365724764422959</v>
      </c>
      <c r="L595" s="420"/>
      <c r="M595" s="421"/>
      <c r="N595" s="437">
        <v>3.5666052584089826E-3</v>
      </c>
      <c r="O595" s="417">
        <v>1.172727E-2</v>
      </c>
      <c r="P595" s="418">
        <v>2.1602159999999999E-2</v>
      </c>
      <c r="Q595" s="437">
        <v>0.11239302490377806</v>
      </c>
      <c r="R595" s="422"/>
      <c r="S595" s="423"/>
      <c r="T595" s="437">
        <v>570.04801585504458</v>
      </c>
      <c r="U595" s="417">
        <v>3.0667412929078017E-2</v>
      </c>
      <c r="V595" s="418">
        <v>3.5319297918439713E-2</v>
      </c>
      <c r="W595" s="437">
        <v>0.10208166524130462</v>
      </c>
      <c r="X595" s="417">
        <v>3.1157852398176294E-2</v>
      </c>
      <c r="Y595" s="418">
        <v>5.0973487470618035E-2</v>
      </c>
      <c r="Z595" s="437">
        <v>0.10716659474472942</v>
      </c>
      <c r="AA595" s="417">
        <v>1.78107043614E-2</v>
      </c>
      <c r="AB595" s="418">
        <v>2.7242085753210001E-2</v>
      </c>
      <c r="AC595" s="437">
        <v>4.43707079472433E-2</v>
      </c>
      <c r="AD595" s="417">
        <v>8.3100277019999998E-4</v>
      </c>
      <c r="AE595" s="418">
        <v>1.5461656423800001E-3</v>
      </c>
      <c r="AF595" s="437">
        <v>2.0109838293331669E-3</v>
      </c>
      <c r="AG595" s="417">
        <v>0.1163679765786</v>
      </c>
      <c r="AH595" s="418">
        <v>0.16616534755116</v>
      </c>
      <c r="AI595" s="437">
        <v>0.10480246490863297</v>
      </c>
      <c r="AJ595" s="417">
        <v>1.14284810946E-2</v>
      </c>
      <c r="AK595" s="418">
        <v>1.6406449471859999E-2</v>
      </c>
      <c r="AL595" s="437">
        <v>1.740369521313739E-2</v>
      </c>
      <c r="AM595" s="417">
        <v>1.8260686209E-2</v>
      </c>
      <c r="AN595" s="418">
        <v>3.1532061983429997E-2</v>
      </c>
      <c r="AO595" s="437">
        <v>4.3865940228947145E-2</v>
      </c>
      <c r="AP595" s="422"/>
      <c r="AQ595" s="423"/>
      <c r="AR595" s="423"/>
      <c r="AS595" s="417">
        <v>0</v>
      </c>
      <c r="AT595" s="418">
        <v>0</v>
      </c>
      <c r="AU595" s="424"/>
    </row>
    <row r="596" spans="1:47" x14ac:dyDescent="0.2">
      <c r="A596" s="231">
        <v>1989</v>
      </c>
      <c r="B596" s="232">
        <v>32</v>
      </c>
      <c r="C596" s="417">
        <v>18.319512563970001</v>
      </c>
      <c r="D596" s="418">
        <v>31.741637161229498</v>
      </c>
      <c r="E596" s="419">
        <v>44.042819287109765</v>
      </c>
      <c r="F596" s="417">
        <v>4.5669593153400001</v>
      </c>
      <c r="G596" s="418">
        <v>6.1470640272299999</v>
      </c>
      <c r="H596" s="419">
        <v>3.2205089562426936</v>
      </c>
      <c r="I596" s="417">
        <v>2.1213162201000002</v>
      </c>
      <c r="J596" s="418">
        <v>3.1612025414200002</v>
      </c>
      <c r="K596" s="419">
        <v>7.0365724764422959</v>
      </c>
      <c r="L596" s="420"/>
      <c r="M596" s="421"/>
      <c r="N596" s="419">
        <v>3.5666052584089826E-3</v>
      </c>
      <c r="O596" s="417">
        <v>1.172727E-2</v>
      </c>
      <c r="P596" s="418">
        <v>2.1602159999999999E-2</v>
      </c>
      <c r="Q596" s="419">
        <v>0.11239302490377806</v>
      </c>
      <c r="R596" s="425"/>
      <c r="S596" s="426"/>
      <c r="T596" s="419">
        <v>570.04801585504458</v>
      </c>
      <c r="U596" s="417">
        <v>3.0667412929078017E-2</v>
      </c>
      <c r="V596" s="418">
        <v>3.5319297918439713E-2</v>
      </c>
      <c r="W596" s="419">
        <v>0.10208166524130462</v>
      </c>
      <c r="X596" s="417">
        <v>3.1157852398176294E-2</v>
      </c>
      <c r="Y596" s="418">
        <v>5.0973487470618035E-2</v>
      </c>
      <c r="Z596" s="419">
        <v>0.10716659474472942</v>
      </c>
      <c r="AA596" s="417">
        <v>1.78107043614E-2</v>
      </c>
      <c r="AB596" s="418">
        <v>2.7242085753210001E-2</v>
      </c>
      <c r="AC596" s="419">
        <v>4.43707079472433E-2</v>
      </c>
      <c r="AD596" s="417">
        <v>8.3100277019999998E-4</v>
      </c>
      <c r="AE596" s="418">
        <v>1.5461656423800001E-3</v>
      </c>
      <c r="AF596" s="419">
        <v>2.0109838293331669E-3</v>
      </c>
      <c r="AG596" s="417">
        <v>0.1163679765786</v>
      </c>
      <c r="AH596" s="418">
        <v>0.16616534755116</v>
      </c>
      <c r="AI596" s="419">
        <v>0.10480246490863297</v>
      </c>
      <c r="AJ596" s="417">
        <v>1.14284810946E-2</v>
      </c>
      <c r="AK596" s="418">
        <v>1.6406449471859999E-2</v>
      </c>
      <c r="AL596" s="419">
        <v>1.740369521313739E-2</v>
      </c>
      <c r="AM596" s="417">
        <v>1.8260686209E-2</v>
      </c>
      <c r="AN596" s="418">
        <v>3.1532061983429997E-2</v>
      </c>
      <c r="AO596" s="419">
        <v>4.3865940228947145E-2</v>
      </c>
      <c r="AP596" s="425"/>
      <c r="AQ596" s="426"/>
      <c r="AR596" s="426"/>
      <c r="AS596" s="417">
        <v>0</v>
      </c>
      <c r="AT596" s="418">
        <v>0</v>
      </c>
      <c r="AU596" s="427"/>
    </row>
    <row r="597" spans="1:47" x14ac:dyDescent="0.2">
      <c r="A597" s="231">
        <v>1989</v>
      </c>
      <c r="B597" s="232">
        <v>33</v>
      </c>
      <c r="C597" s="417">
        <v>18.319512563970001</v>
      </c>
      <c r="D597" s="418">
        <v>31.741637161229498</v>
      </c>
      <c r="E597" s="419">
        <v>44.042819287109765</v>
      </c>
      <c r="F597" s="417">
        <v>4.5669593153400001</v>
      </c>
      <c r="G597" s="418">
        <v>6.1470640272299999</v>
      </c>
      <c r="H597" s="419">
        <v>3.2205089562426936</v>
      </c>
      <c r="I597" s="417">
        <v>2.1213162201000002</v>
      </c>
      <c r="J597" s="418">
        <v>3.1612025414200002</v>
      </c>
      <c r="K597" s="419">
        <v>7.0365724764422959</v>
      </c>
      <c r="L597" s="420"/>
      <c r="M597" s="421"/>
      <c r="N597" s="419">
        <v>3.5666052584089826E-3</v>
      </c>
      <c r="O597" s="417">
        <v>1.172727E-2</v>
      </c>
      <c r="P597" s="418">
        <v>2.1602159999999999E-2</v>
      </c>
      <c r="Q597" s="419">
        <v>0.11239302490377806</v>
      </c>
      <c r="R597" s="425"/>
      <c r="S597" s="426"/>
      <c r="T597" s="419">
        <v>570.04801585504458</v>
      </c>
      <c r="U597" s="417">
        <v>3.0667412929078017E-2</v>
      </c>
      <c r="V597" s="418">
        <v>3.5319297918439713E-2</v>
      </c>
      <c r="W597" s="419">
        <v>0.10208166524130462</v>
      </c>
      <c r="X597" s="417">
        <v>3.1157852398176294E-2</v>
      </c>
      <c r="Y597" s="418">
        <v>5.0973487470618035E-2</v>
      </c>
      <c r="Z597" s="419">
        <v>0.10716659474472942</v>
      </c>
      <c r="AA597" s="417">
        <v>1.78107043614E-2</v>
      </c>
      <c r="AB597" s="418">
        <v>2.7242085753210001E-2</v>
      </c>
      <c r="AC597" s="419">
        <v>4.43707079472433E-2</v>
      </c>
      <c r="AD597" s="417">
        <v>8.3100277019999998E-4</v>
      </c>
      <c r="AE597" s="418">
        <v>1.5461656423800001E-3</v>
      </c>
      <c r="AF597" s="419">
        <v>2.0109838293331669E-3</v>
      </c>
      <c r="AG597" s="417">
        <v>0.1163679765786</v>
      </c>
      <c r="AH597" s="418">
        <v>0.16616534755116</v>
      </c>
      <c r="AI597" s="419">
        <v>0.10480246490863297</v>
      </c>
      <c r="AJ597" s="417">
        <v>1.14284810946E-2</v>
      </c>
      <c r="AK597" s="418">
        <v>1.6406449471859999E-2</v>
      </c>
      <c r="AL597" s="419">
        <v>1.740369521313739E-2</v>
      </c>
      <c r="AM597" s="417">
        <v>1.8260686209E-2</v>
      </c>
      <c r="AN597" s="418">
        <v>3.1532061983429997E-2</v>
      </c>
      <c r="AO597" s="419">
        <v>4.3865940228947145E-2</v>
      </c>
      <c r="AP597" s="425"/>
      <c r="AQ597" s="426"/>
      <c r="AR597" s="426"/>
      <c r="AS597" s="417">
        <v>0</v>
      </c>
      <c r="AT597" s="418">
        <v>0</v>
      </c>
      <c r="AU597" s="427"/>
    </row>
    <row r="598" spans="1:47" x14ac:dyDescent="0.2">
      <c r="A598" s="231">
        <v>1989</v>
      </c>
      <c r="B598" s="232">
        <v>34</v>
      </c>
      <c r="C598" s="417">
        <v>18.319512563970001</v>
      </c>
      <c r="D598" s="418">
        <v>31.741637161229498</v>
      </c>
      <c r="E598" s="419">
        <v>44.042819287109765</v>
      </c>
      <c r="F598" s="417">
        <v>4.5669593153400001</v>
      </c>
      <c r="G598" s="418">
        <v>6.1470640272299999</v>
      </c>
      <c r="H598" s="419">
        <v>3.2205089562426936</v>
      </c>
      <c r="I598" s="417">
        <v>2.1213162201000002</v>
      </c>
      <c r="J598" s="418">
        <v>3.1612025414200002</v>
      </c>
      <c r="K598" s="419">
        <v>7.0365724764422959</v>
      </c>
      <c r="L598" s="420"/>
      <c r="M598" s="421"/>
      <c r="N598" s="419">
        <v>3.5666052584089826E-3</v>
      </c>
      <c r="O598" s="417">
        <v>1.172727E-2</v>
      </c>
      <c r="P598" s="418">
        <v>2.1602159999999999E-2</v>
      </c>
      <c r="Q598" s="419">
        <v>0.11239302490377806</v>
      </c>
      <c r="R598" s="425"/>
      <c r="S598" s="426"/>
      <c r="T598" s="419">
        <v>570.04801585504458</v>
      </c>
      <c r="U598" s="417">
        <v>3.0667412929078017E-2</v>
      </c>
      <c r="V598" s="418">
        <v>3.5319297918439713E-2</v>
      </c>
      <c r="W598" s="419">
        <v>0.10208166524130462</v>
      </c>
      <c r="X598" s="417">
        <v>3.1157852398176294E-2</v>
      </c>
      <c r="Y598" s="418">
        <v>5.0973487470618035E-2</v>
      </c>
      <c r="Z598" s="419">
        <v>0.10716659474472942</v>
      </c>
      <c r="AA598" s="417">
        <v>1.78107043614E-2</v>
      </c>
      <c r="AB598" s="418">
        <v>2.7242085753210001E-2</v>
      </c>
      <c r="AC598" s="419">
        <v>4.43707079472433E-2</v>
      </c>
      <c r="AD598" s="417">
        <v>8.3100277019999998E-4</v>
      </c>
      <c r="AE598" s="418">
        <v>1.5461656423800001E-3</v>
      </c>
      <c r="AF598" s="419">
        <v>2.0109838293331669E-3</v>
      </c>
      <c r="AG598" s="417">
        <v>0.1163679765786</v>
      </c>
      <c r="AH598" s="418">
        <v>0.16616534755116</v>
      </c>
      <c r="AI598" s="419">
        <v>0.10480246490863297</v>
      </c>
      <c r="AJ598" s="417">
        <v>1.14284810946E-2</v>
      </c>
      <c r="AK598" s="418">
        <v>1.6406449471859999E-2</v>
      </c>
      <c r="AL598" s="419">
        <v>1.740369521313739E-2</v>
      </c>
      <c r="AM598" s="417">
        <v>1.8260686209E-2</v>
      </c>
      <c r="AN598" s="418">
        <v>3.1532061983429997E-2</v>
      </c>
      <c r="AO598" s="419">
        <v>4.3865940228947145E-2</v>
      </c>
      <c r="AP598" s="425"/>
      <c r="AQ598" s="426"/>
      <c r="AR598" s="426"/>
      <c r="AS598" s="417">
        <v>0</v>
      </c>
      <c r="AT598" s="418">
        <v>0</v>
      </c>
      <c r="AU598" s="427"/>
    </row>
    <row r="599" spans="1:47" x14ac:dyDescent="0.2">
      <c r="A599" s="231">
        <v>1989</v>
      </c>
      <c r="B599" s="232">
        <v>35</v>
      </c>
      <c r="C599" s="417">
        <v>18.319512563970001</v>
      </c>
      <c r="D599" s="418">
        <v>31.741637161229498</v>
      </c>
      <c r="E599" s="419">
        <v>44.042819287109765</v>
      </c>
      <c r="F599" s="417">
        <v>4.5669593153400001</v>
      </c>
      <c r="G599" s="418">
        <v>6.1470640272299999</v>
      </c>
      <c r="H599" s="419">
        <v>3.2205089562426936</v>
      </c>
      <c r="I599" s="417">
        <v>2.1213162201000002</v>
      </c>
      <c r="J599" s="418">
        <v>3.1612025414200002</v>
      </c>
      <c r="K599" s="419">
        <v>7.0365724764422959</v>
      </c>
      <c r="L599" s="420"/>
      <c r="M599" s="421"/>
      <c r="N599" s="419">
        <v>3.5666052584089826E-3</v>
      </c>
      <c r="O599" s="417">
        <v>1.172727E-2</v>
      </c>
      <c r="P599" s="418">
        <v>2.1602159999999999E-2</v>
      </c>
      <c r="Q599" s="419">
        <v>0.11239302490377806</v>
      </c>
      <c r="R599" s="425"/>
      <c r="S599" s="426"/>
      <c r="T599" s="419">
        <v>570.04801585504458</v>
      </c>
      <c r="U599" s="417">
        <v>3.0667412929078017E-2</v>
      </c>
      <c r="V599" s="418">
        <v>3.5319297918439713E-2</v>
      </c>
      <c r="W599" s="419">
        <v>0.10208166524130462</v>
      </c>
      <c r="X599" s="417">
        <v>3.1157852398176294E-2</v>
      </c>
      <c r="Y599" s="418">
        <v>5.0973487470618035E-2</v>
      </c>
      <c r="Z599" s="419">
        <v>0.10716659474472942</v>
      </c>
      <c r="AA599" s="417">
        <v>1.78107043614E-2</v>
      </c>
      <c r="AB599" s="418">
        <v>2.7242085753210001E-2</v>
      </c>
      <c r="AC599" s="419">
        <v>4.43707079472433E-2</v>
      </c>
      <c r="AD599" s="417">
        <v>8.3100277019999998E-4</v>
      </c>
      <c r="AE599" s="418">
        <v>1.5461656423800001E-3</v>
      </c>
      <c r="AF599" s="419">
        <v>2.0109838293331669E-3</v>
      </c>
      <c r="AG599" s="417">
        <v>0.1163679765786</v>
      </c>
      <c r="AH599" s="418">
        <v>0.16616534755116</v>
      </c>
      <c r="AI599" s="419">
        <v>0.10480246490863297</v>
      </c>
      <c r="AJ599" s="417">
        <v>1.14284810946E-2</v>
      </c>
      <c r="AK599" s="418">
        <v>1.6406449471859999E-2</v>
      </c>
      <c r="AL599" s="419">
        <v>1.740369521313739E-2</v>
      </c>
      <c r="AM599" s="417">
        <v>1.8260686209E-2</v>
      </c>
      <c r="AN599" s="418">
        <v>3.1532061983429997E-2</v>
      </c>
      <c r="AO599" s="419">
        <v>4.3865940228947145E-2</v>
      </c>
      <c r="AP599" s="425"/>
      <c r="AQ599" s="426"/>
      <c r="AR599" s="426"/>
      <c r="AS599" s="417">
        <v>0</v>
      </c>
      <c r="AT599" s="418">
        <v>0</v>
      </c>
      <c r="AU599" s="427"/>
    </row>
    <row r="600" spans="1:47" x14ac:dyDescent="0.2">
      <c r="A600" s="231">
        <v>1989</v>
      </c>
      <c r="B600" s="232">
        <v>36</v>
      </c>
      <c r="C600" s="417">
        <v>18.319512563970001</v>
      </c>
      <c r="D600" s="418">
        <v>31.741637161229498</v>
      </c>
      <c r="E600" s="419">
        <v>44.042819287109765</v>
      </c>
      <c r="F600" s="417">
        <v>4.5669593153400001</v>
      </c>
      <c r="G600" s="418">
        <v>6.1470640272299999</v>
      </c>
      <c r="H600" s="419">
        <v>3.2205089562426936</v>
      </c>
      <c r="I600" s="417">
        <v>2.1213162201000002</v>
      </c>
      <c r="J600" s="418">
        <v>3.1612025414200002</v>
      </c>
      <c r="K600" s="419">
        <v>7.0365724764422959</v>
      </c>
      <c r="L600" s="420"/>
      <c r="M600" s="421"/>
      <c r="N600" s="419">
        <v>3.5666052584089826E-3</v>
      </c>
      <c r="O600" s="417">
        <v>1.172727E-2</v>
      </c>
      <c r="P600" s="418">
        <v>2.1602159999999999E-2</v>
      </c>
      <c r="Q600" s="419">
        <v>0.11239302490377806</v>
      </c>
      <c r="R600" s="425"/>
      <c r="S600" s="426"/>
      <c r="T600" s="419">
        <v>570.04801585504458</v>
      </c>
      <c r="U600" s="417">
        <v>3.0667412929078017E-2</v>
      </c>
      <c r="V600" s="418">
        <v>3.5319297918439713E-2</v>
      </c>
      <c r="W600" s="419">
        <v>0.10208166524130462</v>
      </c>
      <c r="X600" s="417">
        <v>3.1157852398176294E-2</v>
      </c>
      <c r="Y600" s="418">
        <v>5.0973487470618035E-2</v>
      </c>
      <c r="Z600" s="419">
        <v>0.10716659474472942</v>
      </c>
      <c r="AA600" s="417">
        <v>1.78107043614E-2</v>
      </c>
      <c r="AB600" s="418">
        <v>2.7242085753210001E-2</v>
      </c>
      <c r="AC600" s="419">
        <v>4.43707079472433E-2</v>
      </c>
      <c r="AD600" s="417">
        <v>8.3100277019999998E-4</v>
      </c>
      <c r="AE600" s="418">
        <v>1.5461656423800001E-3</v>
      </c>
      <c r="AF600" s="419">
        <v>2.0109838293331669E-3</v>
      </c>
      <c r="AG600" s="417">
        <v>0.1163679765786</v>
      </c>
      <c r="AH600" s="418">
        <v>0.16616534755116</v>
      </c>
      <c r="AI600" s="419">
        <v>0.10480246490863297</v>
      </c>
      <c r="AJ600" s="417">
        <v>1.14284810946E-2</v>
      </c>
      <c r="AK600" s="418">
        <v>1.6406449471859999E-2</v>
      </c>
      <c r="AL600" s="419">
        <v>1.740369521313739E-2</v>
      </c>
      <c r="AM600" s="417">
        <v>1.8260686209E-2</v>
      </c>
      <c r="AN600" s="418">
        <v>3.1532061983429997E-2</v>
      </c>
      <c r="AO600" s="419">
        <v>4.3865940228947145E-2</v>
      </c>
      <c r="AP600" s="425"/>
      <c r="AQ600" s="426"/>
      <c r="AR600" s="426"/>
      <c r="AS600" s="417">
        <v>0</v>
      </c>
      <c r="AT600" s="418">
        <v>0</v>
      </c>
      <c r="AU600" s="427"/>
    </row>
    <row r="601" spans="1:47" x14ac:dyDescent="0.2">
      <c r="A601" s="231">
        <v>1989</v>
      </c>
      <c r="B601" s="232">
        <v>37</v>
      </c>
      <c r="C601" s="417">
        <v>18.319512563970001</v>
      </c>
      <c r="D601" s="418">
        <v>31.741637161229498</v>
      </c>
      <c r="E601" s="419">
        <v>44.042819287109765</v>
      </c>
      <c r="F601" s="417">
        <v>4.5669593153400001</v>
      </c>
      <c r="G601" s="418">
        <v>6.1470640272299999</v>
      </c>
      <c r="H601" s="419">
        <v>3.2205089562426936</v>
      </c>
      <c r="I601" s="417">
        <v>2.1213162201000002</v>
      </c>
      <c r="J601" s="418">
        <v>3.1612025414200002</v>
      </c>
      <c r="K601" s="419">
        <v>7.0365724764422959</v>
      </c>
      <c r="L601" s="420"/>
      <c r="M601" s="421"/>
      <c r="N601" s="419">
        <v>3.5666052584089826E-3</v>
      </c>
      <c r="O601" s="417">
        <v>1.172727E-2</v>
      </c>
      <c r="P601" s="418">
        <v>2.1602159999999999E-2</v>
      </c>
      <c r="Q601" s="419">
        <v>0.11239302490377806</v>
      </c>
      <c r="R601" s="425"/>
      <c r="S601" s="426"/>
      <c r="T601" s="419">
        <v>570.04801585504458</v>
      </c>
      <c r="U601" s="417">
        <v>3.0667412929078017E-2</v>
      </c>
      <c r="V601" s="418">
        <v>3.5319297918439713E-2</v>
      </c>
      <c r="W601" s="419">
        <v>0.10208166524130462</v>
      </c>
      <c r="X601" s="417">
        <v>3.1157852398176294E-2</v>
      </c>
      <c r="Y601" s="418">
        <v>5.0973487470618035E-2</v>
      </c>
      <c r="Z601" s="419">
        <v>0.10716659474472942</v>
      </c>
      <c r="AA601" s="417">
        <v>1.78107043614E-2</v>
      </c>
      <c r="AB601" s="418">
        <v>2.7242085753210001E-2</v>
      </c>
      <c r="AC601" s="419">
        <v>4.43707079472433E-2</v>
      </c>
      <c r="AD601" s="417">
        <v>8.3100277019999998E-4</v>
      </c>
      <c r="AE601" s="418">
        <v>1.5461656423800001E-3</v>
      </c>
      <c r="AF601" s="419">
        <v>2.0109838293331669E-3</v>
      </c>
      <c r="AG601" s="417">
        <v>0.1163679765786</v>
      </c>
      <c r="AH601" s="418">
        <v>0.16616534755116</v>
      </c>
      <c r="AI601" s="419">
        <v>0.10480246490863297</v>
      </c>
      <c r="AJ601" s="417">
        <v>1.14284810946E-2</v>
      </c>
      <c r="AK601" s="418">
        <v>1.6406449471859999E-2</v>
      </c>
      <c r="AL601" s="419">
        <v>1.740369521313739E-2</v>
      </c>
      <c r="AM601" s="417">
        <v>1.8260686209E-2</v>
      </c>
      <c r="AN601" s="418">
        <v>3.1532061983429997E-2</v>
      </c>
      <c r="AO601" s="419">
        <v>4.3865940228947145E-2</v>
      </c>
      <c r="AP601" s="425"/>
      <c r="AQ601" s="426"/>
      <c r="AR601" s="426"/>
      <c r="AS601" s="417">
        <v>0</v>
      </c>
      <c r="AT601" s="418">
        <v>0</v>
      </c>
      <c r="AU601" s="427"/>
    </row>
    <row r="602" spans="1:47" x14ac:dyDescent="0.2">
      <c r="A602" s="231">
        <v>1989</v>
      </c>
      <c r="B602" s="232">
        <v>38</v>
      </c>
      <c r="C602" s="417">
        <v>18.319512563970001</v>
      </c>
      <c r="D602" s="418">
        <v>31.741637161229498</v>
      </c>
      <c r="E602" s="419">
        <v>44.042819287109765</v>
      </c>
      <c r="F602" s="417">
        <v>4.5669593153400001</v>
      </c>
      <c r="G602" s="418">
        <v>6.1470640272299999</v>
      </c>
      <c r="H602" s="419">
        <v>3.2205089562426936</v>
      </c>
      <c r="I602" s="417">
        <v>2.1213162201000002</v>
      </c>
      <c r="J602" s="418">
        <v>3.1612025414200002</v>
      </c>
      <c r="K602" s="419">
        <v>7.0365724764422959</v>
      </c>
      <c r="L602" s="420"/>
      <c r="M602" s="421"/>
      <c r="N602" s="419">
        <v>3.5666052584089826E-3</v>
      </c>
      <c r="O602" s="417">
        <v>1.172727E-2</v>
      </c>
      <c r="P602" s="418">
        <v>2.1602159999999999E-2</v>
      </c>
      <c r="Q602" s="419">
        <v>0.11239302490377806</v>
      </c>
      <c r="R602" s="425"/>
      <c r="S602" s="426"/>
      <c r="T602" s="419">
        <v>570.04801585504458</v>
      </c>
      <c r="U602" s="417">
        <v>3.0667412929078017E-2</v>
      </c>
      <c r="V602" s="418">
        <v>3.5319297918439713E-2</v>
      </c>
      <c r="W602" s="419">
        <v>0.10208166524130462</v>
      </c>
      <c r="X602" s="417">
        <v>3.1157852398176294E-2</v>
      </c>
      <c r="Y602" s="418">
        <v>5.0973487470618035E-2</v>
      </c>
      <c r="Z602" s="419">
        <v>0.10716659474472942</v>
      </c>
      <c r="AA602" s="417">
        <v>1.78107043614E-2</v>
      </c>
      <c r="AB602" s="418">
        <v>2.7242085753210001E-2</v>
      </c>
      <c r="AC602" s="419">
        <v>4.43707079472433E-2</v>
      </c>
      <c r="AD602" s="417">
        <v>8.3100277019999998E-4</v>
      </c>
      <c r="AE602" s="418">
        <v>1.5461656423800001E-3</v>
      </c>
      <c r="AF602" s="419">
        <v>2.0109838293331669E-3</v>
      </c>
      <c r="AG602" s="417">
        <v>0.1163679765786</v>
      </c>
      <c r="AH602" s="418">
        <v>0.16616534755116</v>
      </c>
      <c r="AI602" s="419">
        <v>0.10480246490863297</v>
      </c>
      <c r="AJ602" s="417">
        <v>1.14284810946E-2</v>
      </c>
      <c r="AK602" s="418">
        <v>1.6406449471859999E-2</v>
      </c>
      <c r="AL602" s="419">
        <v>1.740369521313739E-2</v>
      </c>
      <c r="AM602" s="417">
        <v>1.8260686209E-2</v>
      </c>
      <c r="AN602" s="418">
        <v>3.1532061983429997E-2</v>
      </c>
      <c r="AO602" s="419">
        <v>4.3865940228947145E-2</v>
      </c>
      <c r="AP602" s="425"/>
      <c r="AQ602" s="426"/>
      <c r="AR602" s="426"/>
      <c r="AS602" s="417">
        <v>0</v>
      </c>
      <c r="AT602" s="418">
        <v>0</v>
      </c>
      <c r="AU602" s="427"/>
    </row>
    <row r="603" spans="1:47" x14ac:dyDescent="0.2">
      <c r="A603" s="231">
        <v>1989</v>
      </c>
      <c r="B603" s="232">
        <v>39</v>
      </c>
      <c r="C603" s="417">
        <v>18.319512563970001</v>
      </c>
      <c r="D603" s="418">
        <v>31.741637161229498</v>
      </c>
      <c r="E603" s="419">
        <v>44.042819287109765</v>
      </c>
      <c r="F603" s="417">
        <v>4.5669593153400001</v>
      </c>
      <c r="G603" s="418">
        <v>6.1470640272299999</v>
      </c>
      <c r="H603" s="419">
        <v>3.2205089562426936</v>
      </c>
      <c r="I603" s="417">
        <v>2.1213162201000002</v>
      </c>
      <c r="J603" s="418">
        <v>3.1612025414200002</v>
      </c>
      <c r="K603" s="419">
        <v>7.0365724764422959</v>
      </c>
      <c r="L603" s="420"/>
      <c r="M603" s="421"/>
      <c r="N603" s="419">
        <v>3.5666052584089826E-3</v>
      </c>
      <c r="O603" s="417">
        <v>1.172727E-2</v>
      </c>
      <c r="P603" s="418">
        <v>2.1602159999999999E-2</v>
      </c>
      <c r="Q603" s="419">
        <v>0.11239302490377806</v>
      </c>
      <c r="R603" s="425"/>
      <c r="S603" s="426"/>
      <c r="T603" s="419">
        <v>570.04801585504458</v>
      </c>
      <c r="U603" s="417">
        <v>3.0667412929078017E-2</v>
      </c>
      <c r="V603" s="418">
        <v>3.5319297918439713E-2</v>
      </c>
      <c r="W603" s="419">
        <v>0.10208166524130462</v>
      </c>
      <c r="X603" s="417">
        <v>3.1157852398176294E-2</v>
      </c>
      <c r="Y603" s="418">
        <v>5.0973487470618035E-2</v>
      </c>
      <c r="Z603" s="419">
        <v>0.10716659474472942</v>
      </c>
      <c r="AA603" s="417">
        <v>1.78107043614E-2</v>
      </c>
      <c r="AB603" s="418">
        <v>2.7242085753210001E-2</v>
      </c>
      <c r="AC603" s="419">
        <v>4.43707079472433E-2</v>
      </c>
      <c r="AD603" s="417">
        <v>8.3100277019999998E-4</v>
      </c>
      <c r="AE603" s="418">
        <v>1.5461656423800001E-3</v>
      </c>
      <c r="AF603" s="419">
        <v>2.0109838293331669E-3</v>
      </c>
      <c r="AG603" s="417">
        <v>0.1163679765786</v>
      </c>
      <c r="AH603" s="418">
        <v>0.16616534755116</v>
      </c>
      <c r="AI603" s="419">
        <v>0.10480246490863297</v>
      </c>
      <c r="AJ603" s="417">
        <v>1.14284810946E-2</v>
      </c>
      <c r="AK603" s="418">
        <v>1.6406449471859999E-2</v>
      </c>
      <c r="AL603" s="419">
        <v>1.740369521313739E-2</v>
      </c>
      <c r="AM603" s="417">
        <v>1.8260686209E-2</v>
      </c>
      <c r="AN603" s="418">
        <v>3.1532061983429997E-2</v>
      </c>
      <c r="AO603" s="419">
        <v>4.3865940228947145E-2</v>
      </c>
      <c r="AP603" s="425"/>
      <c r="AQ603" s="426"/>
      <c r="AR603" s="426"/>
      <c r="AS603" s="417">
        <v>0</v>
      </c>
      <c r="AT603" s="418">
        <v>0</v>
      </c>
      <c r="AU603" s="427"/>
    </row>
    <row r="604" spans="1:47" ht="13.5" thickBot="1" x14ac:dyDescent="0.25">
      <c r="A604" s="233">
        <v>1989</v>
      </c>
      <c r="B604" s="234">
        <v>40</v>
      </c>
      <c r="C604" s="428">
        <v>18.319512563970001</v>
      </c>
      <c r="D604" s="429">
        <v>31.741637161229498</v>
      </c>
      <c r="E604" s="430">
        <v>44.042819287109765</v>
      </c>
      <c r="F604" s="428">
        <v>4.5669593153400001</v>
      </c>
      <c r="G604" s="429">
        <v>6.1470640272299999</v>
      </c>
      <c r="H604" s="430">
        <v>3.2205089562426936</v>
      </c>
      <c r="I604" s="428">
        <v>2.1213162201000002</v>
      </c>
      <c r="J604" s="429">
        <v>3.1612025414200002</v>
      </c>
      <c r="K604" s="430">
        <v>7.0365724764422959</v>
      </c>
      <c r="L604" s="431"/>
      <c r="M604" s="432"/>
      <c r="N604" s="430">
        <v>3.5666052584089826E-3</v>
      </c>
      <c r="O604" s="428">
        <v>1.172727E-2</v>
      </c>
      <c r="P604" s="429">
        <v>2.1602159999999999E-2</v>
      </c>
      <c r="Q604" s="430">
        <v>0.11239302490377806</v>
      </c>
      <c r="R604" s="433"/>
      <c r="S604" s="434"/>
      <c r="T604" s="430">
        <v>570.04801585504458</v>
      </c>
      <c r="U604" s="428">
        <v>3.0667412929078017E-2</v>
      </c>
      <c r="V604" s="429">
        <v>3.5319297918439713E-2</v>
      </c>
      <c r="W604" s="430">
        <v>0.10208166524130462</v>
      </c>
      <c r="X604" s="428">
        <v>3.1157852398176294E-2</v>
      </c>
      <c r="Y604" s="429">
        <v>5.0973487470618035E-2</v>
      </c>
      <c r="Z604" s="430">
        <v>0.10716659474472942</v>
      </c>
      <c r="AA604" s="428">
        <v>1.78107043614E-2</v>
      </c>
      <c r="AB604" s="429">
        <v>2.7242085753210001E-2</v>
      </c>
      <c r="AC604" s="430">
        <v>4.43707079472433E-2</v>
      </c>
      <c r="AD604" s="428">
        <v>8.3100277019999998E-4</v>
      </c>
      <c r="AE604" s="429">
        <v>1.5461656423800001E-3</v>
      </c>
      <c r="AF604" s="430">
        <v>2.0109838293331669E-3</v>
      </c>
      <c r="AG604" s="428">
        <v>0.1163679765786</v>
      </c>
      <c r="AH604" s="429">
        <v>0.16616534755116</v>
      </c>
      <c r="AI604" s="430">
        <v>0.10480246490863297</v>
      </c>
      <c r="AJ604" s="428">
        <v>1.14284810946E-2</v>
      </c>
      <c r="AK604" s="429">
        <v>1.6406449471859999E-2</v>
      </c>
      <c r="AL604" s="430">
        <v>1.740369521313739E-2</v>
      </c>
      <c r="AM604" s="428">
        <v>1.8260686209E-2</v>
      </c>
      <c r="AN604" s="429">
        <v>3.1532061983429997E-2</v>
      </c>
      <c r="AO604" s="430">
        <v>4.3865940228947145E-2</v>
      </c>
      <c r="AP604" s="433"/>
      <c r="AQ604" s="434"/>
      <c r="AR604" s="434"/>
      <c r="AS604" s="428">
        <v>0</v>
      </c>
      <c r="AT604" s="429">
        <v>0</v>
      </c>
      <c r="AU604" s="435"/>
    </row>
    <row r="605" spans="1:47" x14ac:dyDescent="0.2">
      <c r="A605" s="229">
        <v>1990</v>
      </c>
      <c r="B605" s="230">
        <v>1</v>
      </c>
      <c r="C605" s="409">
        <v>8.4769376199999993</v>
      </c>
      <c r="D605" s="410">
        <v>10.098458013</v>
      </c>
      <c r="E605" s="436">
        <v>24.823296974175378</v>
      </c>
      <c r="F605" s="409">
        <v>1.1192645400000001</v>
      </c>
      <c r="G605" s="410">
        <v>1.0900433574999999</v>
      </c>
      <c r="H605" s="436">
        <v>1.0693036732744281</v>
      </c>
      <c r="I605" s="409">
        <v>0.76256144999999997</v>
      </c>
      <c r="J605" s="410">
        <v>1.5121288995</v>
      </c>
      <c r="K605" s="436">
        <v>3.3108188681307653</v>
      </c>
      <c r="L605" s="412"/>
      <c r="M605" s="413"/>
      <c r="N605" s="436">
        <v>0.12351979708048652</v>
      </c>
      <c r="O605" s="409">
        <v>1.8851110000000001E-2</v>
      </c>
      <c r="P605" s="410">
        <v>3.0675271E-2</v>
      </c>
      <c r="Q605" s="436">
        <v>2.981611434092182E-2</v>
      </c>
      <c r="R605" s="414"/>
      <c r="S605" s="415"/>
      <c r="T605" s="436">
        <v>545.11338914613191</v>
      </c>
      <c r="U605" s="409">
        <v>4.1330745187436679E-2</v>
      </c>
      <c r="V605" s="410">
        <v>4.7600131965552177E-2</v>
      </c>
      <c r="W605" s="436">
        <v>0.10908219161160196</v>
      </c>
      <c r="X605" s="409">
        <v>3.4852183890577509E-2</v>
      </c>
      <c r="Y605" s="410">
        <v>5.7017323792637624E-2</v>
      </c>
      <c r="Z605" s="436">
        <v>6.5658324236992971E-2</v>
      </c>
      <c r="AA605" s="409">
        <v>2.6799696000000001E-3</v>
      </c>
      <c r="AB605" s="410">
        <v>3.7365574049999998E-3</v>
      </c>
      <c r="AC605" s="436">
        <v>7.5111140434018951E-3</v>
      </c>
      <c r="AD605" s="409">
        <v>2.048033E-4</v>
      </c>
      <c r="AE605" s="410">
        <v>2.5943764499999997E-4</v>
      </c>
      <c r="AF605" s="436">
        <v>6.6772679085604439E-4</v>
      </c>
      <c r="AG605" s="409">
        <v>2.55168757E-2</v>
      </c>
      <c r="AH605" s="410">
        <v>2.9122297424999999E-2</v>
      </c>
      <c r="AI605" s="436">
        <v>5.5018182573657905E-2</v>
      </c>
      <c r="AJ605" s="409">
        <v>2.2232035000000002E-3</v>
      </c>
      <c r="AK605" s="410">
        <v>2.3123387450000002E-3</v>
      </c>
      <c r="AL605" s="436">
        <v>6.031014402913224E-3</v>
      </c>
      <c r="AM605" s="409">
        <v>4.5605671000000002E-3</v>
      </c>
      <c r="AN605" s="410">
        <v>6.8151966100000001E-3</v>
      </c>
      <c r="AO605" s="436">
        <v>1.1355670201886351E-2</v>
      </c>
      <c r="AP605" s="414"/>
      <c r="AQ605" s="415"/>
      <c r="AR605" s="415"/>
      <c r="AS605" s="409">
        <v>3.9426351599999999E-2</v>
      </c>
      <c r="AT605" s="410">
        <v>4.1180087315000002E-2</v>
      </c>
      <c r="AU605" s="416"/>
    </row>
    <row r="606" spans="1:47" x14ac:dyDescent="0.2">
      <c r="A606" s="231">
        <v>1990</v>
      </c>
      <c r="B606" s="232">
        <v>2</v>
      </c>
      <c r="C606" s="417">
        <v>10.608989729999999</v>
      </c>
      <c r="D606" s="418">
        <v>12.849827921999999</v>
      </c>
      <c r="E606" s="437">
        <v>18.243726952802991</v>
      </c>
      <c r="F606" s="417">
        <v>1.14295072</v>
      </c>
      <c r="G606" s="418">
        <v>1.136160735</v>
      </c>
      <c r="H606" s="437">
        <v>0.6652502483502597</v>
      </c>
      <c r="I606" s="417">
        <v>0.79512006000000002</v>
      </c>
      <c r="J606" s="418">
        <v>1.5771881825</v>
      </c>
      <c r="K606" s="437">
        <v>2.8226775009561593</v>
      </c>
      <c r="L606" s="420"/>
      <c r="M606" s="421"/>
      <c r="N606" s="437">
        <v>0.12021071316486526</v>
      </c>
      <c r="O606" s="417">
        <v>1.8851110000000001E-2</v>
      </c>
      <c r="P606" s="418">
        <v>3.0668783000000002E-2</v>
      </c>
      <c r="Q606" s="437">
        <v>2.688745064513794E-2</v>
      </c>
      <c r="R606" s="422"/>
      <c r="S606" s="423"/>
      <c r="T606" s="437">
        <v>545.14028603344423</v>
      </c>
      <c r="U606" s="417">
        <v>4.1330745187436679E-2</v>
      </c>
      <c r="V606" s="418">
        <v>4.7600131965552177E-2</v>
      </c>
      <c r="W606" s="437">
        <v>7.7455018767496456E-2</v>
      </c>
      <c r="X606" s="417">
        <v>3.4852183890577509E-2</v>
      </c>
      <c r="Y606" s="418">
        <v>5.7017323792637624E-2</v>
      </c>
      <c r="Z606" s="437">
        <v>3.2379961251501187E-2</v>
      </c>
      <c r="AA606" s="417">
        <v>3.1660434E-3</v>
      </c>
      <c r="AB606" s="418">
        <v>4.6561695449999999E-3</v>
      </c>
      <c r="AC606" s="437">
        <v>4.6281775903120378E-3</v>
      </c>
      <c r="AD606" s="417">
        <v>2.3998499999999999E-4</v>
      </c>
      <c r="AE606" s="418">
        <v>3.1551744E-4</v>
      </c>
      <c r="AF606" s="437">
        <v>4.1541568853906434E-4</v>
      </c>
      <c r="AG606" s="417">
        <v>2.8489160699999998E-2</v>
      </c>
      <c r="AH606" s="418">
        <v>3.4335895120000001E-2</v>
      </c>
      <c r="AI606" s="437">
        <v>3.4353414345313568E-2</v>
      </c>
      <c r="AJ606" s="417">
        <v>2.6259165E-3</v>
      </c>
      <c r="AK606" s="418">
        <v>2.9090464049999999E-3</v>
      </c>
      <c r="AL606" s="437">
        <v>3.7686781656812154E-3</v>
      </c>
      <c r="AM606" s="417">
        <v>5.3875887000000003E-3</v>
      </c>
      <c r="AN606" s="418">
        <v>8.4281735699999992E-3</v>
      </c>
      <c r="AO606" s="437">
        <v>7.0959885428304786E-3</v>
      </c>
      <c r="AP606" s="422"/>
      <c r="AQ606" s="423"/>
      <c r="AR606" s="423"/>
      <c r="AS606" s="417">
        <v>3.7673137900000001E-2</v>
      </c>
      <c r="AT606" s="418">
        <v>3.7870778969999998E-2</v>
      </c>
      <c r="AU606" s="424"/>
    </row>
    <row r="607" spans="1:47" x14ac:dyDescent="0.2">
      <c r="A607" s="231">
        <v>1990</v>
      </c>
      <c r="B607" s="232">
        <v>3</v>
      </c>
      <c r="C607" s="417">
        <v>12.59436314</v>
      </c>
      <c r="D607" s="418">
        <v>15.870334789999999</v>
      </c>
      <c r="E607" s="437">
        <v>18.263980667740629</v>
      </c>
      <c r="F607" s="417">
        <v>1.1875872000000001</v>
      </c>
      <c r="G607" s="418">
        <v>1.2098938985000001</v>
      </c>
      <c r="H607" s="437">
        <v>0.66796450797269336</v>
      </c>
      <c r="I607" s="417">
        <v>0.93217676999999999</v>
      </c>
      <c r="J607" s="418">
        <v>1.6960441225</v>
      </c>
      <c r="K607" s="437">
        <v>2.823194386339936</v>
      </c>
      <c r="L607" s="420"/>
      <c r="M607" s="421"/>
      <c r="N607" s="437">
        <v>0.12014748556234087</v>
      </c>
      <c r="O607" s="417">
        <v>1.8851110000000001E-2</v>
      </c>
      <c r="P607" s="418">
        <v>3.0722751499999999E-2</v>
      </c>
      <c r="Q607" s="437">
        <v>2.6861846918064158E-2</v>
      </c>
      <c r="R607" s="422"/>
      <c r="S607" s="423"/>
      <c r="T607" s="437">
        <v>545.60766929342651</v>
      </c>
      <c r="U607" s="417">
        <v>4.1330745187436679E-2</v>
      </c>
      <c r="V607" s="418">
        <v>4.7600131965552177E-2</v>
      </c>
      <c r="W607" s="437">
        <v>7.7984034498638735E-2</v>
      </c>
      <c r="X607" s="417">
        <v>3.4852183890577509E-2</v>
      </c>
      <c r="Y607" s="418">
        <v>5.7017323792637624E-2</v>
      </c>
      <c r="Z607" s="437">
        <v>3.2629471351414294E-2</v>
      </c>
      <c r="AA607" s="417">
        <v>3.7470927999999999E-3</v>
      </c>
      <c r="AB607" s="418">
        <v>5.6505302E-3</v>
      </c>
      <c r="AC607" s="437">
        <v>4.6372857906614405E-3</v>
      </c>
      <c r="AD607" s="417">
        <v>2.793502E-4</v>
      </c>
      <c r="AE607" s="418">
        <v>3.7325568499999999E-4</v>
      </c>
      <c r="AF607" s="437">
        <v>4.1711121099891128E-4</v>
      </c>
      <c r="AG607" s="417">
        <v>3.21917153E-2</v>
      </c>
      <c r="AH607" s="418">
        <v>4.0117069310000003E-2</v>
      </c>
      <c r="AI607" s="437">
        <v>3.4459226162643998E-2</v>
      </c>
      <c r="AJ607" s="417">
        <v>3.1334943999999998E-3</v>
      </c>
      <c r="AK607" s="418">
        <v>3.5955383300000001E-3</v>
      </c>
      <c r="AL607" s="437">
        <v>3.7810983825234193E-3</v>
      </c>
      <c r="AM607" s="417">
        <v>6.3496723000000003E-3</v>
      </c>
      <c r="AN607" s="418">
        <v>1.0141373634999999E-2</v>
      </c>
      <c r="AO607" s="437">
        <v>7.1223983894047951E-3</v>
      </c>
      <c r="AP607" s="422"/>
      <c r="AQ607" s="423"/>
      <c r="AR607" s="423"/>
      <c r="AS607" s="417">
        <v>3.6663078199999997E-2</v>
      </c>
      <c r="AT607" s="418">
        <v>3.5305970919999999E-2</v>
      </c>
      <c r="AU607" s="424"/>
    </row>
    <row r="608" spans="1:47" x14ac:dyDescent="0.2">
      <c r="A608" s="231">
        <v>1990</v>
      </c>
      <c r="B608" s="232">
        <v>4</v>
      </c>
      <c r="C608" s="417">
        <v>9.6870121000000005</v>
      </c>
      <c r="D608" s="418">
        <v>12.5946145115</v>
      </c>
      <c r="E608" s="437">
        <v>18.291652099325326</v>
      </c>
      <c r="F608" s="417">
        <v>0.68760734000000001</v>
      </c>
      <c r="G608" s="418">
        <v>0.85236933999999998</v>
      </c>
      <c r="H608" s="437">
        <v>0.67094327768148176</v>
      </c>
      <c r="I608" s="417">
        <v>1.03296436</v>
      </c>
      <c r="J608" s="418">
        <v>1.8132464835</v>
      </c>
      <c r="K608" s="437">
        <v>2.8283868607640885</v>
      </c>
      <c r="L608" s="420"/>
      <c r="M608" s="421"/>
      <c r="N608" s="437">
        <v>0.1202212890379873</v>
      </c>
      <c r="O608" s="417">
        <v>1.8816900000000001E-2</v>
      </c>
      <c r="P608" s="418">
        <v>3.0654875500000001E-2</v>
      </c>
      <c r="Q608" s="437">
        <v>2.690954250734991E-2</v>
      </c>
      <c r="R608" s="422"/>
      <c r="S608" s="423"/>
      <c r="T608" s="437">
        <v>546.08167259466143</v>
      </c>
      <c r="U608" s="417">
        <v>4.1330745187436679E-2</v>
      </c>
      <c r="V608" s="418">
        <v>4.7600131965552177E-2</v>
      </c>
      <c r="W608" s="437">
        <v>7.8031932200170268E-2</v>
      </c>
      <c r="X608" s="417">
        <v>3.4852183890577509E-2</v>
      </c>
      <c r="Y608" s="418">
        <v>5.7017323792637624E-2</v>
      </c>
      <c r="Z608" s="437">
        <v>3.285957179054913E-2</v>
      </c>
      <c r="AA608" s="417">
        <v>3.9353297000000002E-3</v>
      </c>
      <c r="AB608" s="418">
        <v>5.2600892099999999E-3</v>
      </c>
      <c r="AC608" s="437">
        <v>4.639888198799901E-3</v>
      </c>
      <c r="AD608" s="417">
        <v>2.6660900000000001E-4</v>
      </c>
      <c r="AE608" s="418">
        <v>3.5418997499999999E-4</v>
      </c>
      <c r="AF608" s="437">
        <v>4.1897058773646682E-4</v>
      </c>
      <c r="AG608" s="417">
        <v>2.9261562500000001E-2</v>
      </c>
      <c r="AH608" s="418">
        <v>3.8234988285E-2</v>
      </c>
      <c r="AI608" s="437">
        <v>3.4552570138632131E-2</v>
      </c>
      <c r="AJ608" s="417">
        <v>3.2487484999999998E-3</v>
      </c>
      <c r="AK608" s="418">
        <v>3.7467076349999998E-3</v>
      </c>
      <c r="AL608" s="437">
        <v>3.7928428660590416E-3</v>
      </c>
      <c r="AM608" s="417">
        <v>6.7111643999999996E-3</v>
      </c>
      <c r="AN608" s="418">
        <v>1.027321468E-2</v>
      </c>
      <c r="AO608" s="437">
        <v>7.1499287674392569E-3</v>
      </c>
      <c r="AP608" s="422"/>
      <c r="AQ608" s="423"/>
      <c r="AR608" s="423"/>
      <c r="AS608" s="417">
        <v>2.23168293E-2</v>
      </c>
      <c r="AT608" s="418">
        <v>2.3923780655000001E-2</v>
      </c>
      <c r="AU608" s="424"/>
    </row>
    <row r="609" spans="1:47" x14ac:dyDescent="0.2">
      <c r="A609" s="231">
        <v>1990</v>
      </c>
      <c r="B609" s="232">
        <v>5</v>
      </c>
      <c r="C609" s="417">
        <v>10.874655199999999</v>
      </c>
      <c r="D609" s="418">
        <v>14.105839269000001</v>
      </c>
      <c r="E609" s="437">
        <v>18.860752882421853</v>
      </c>
      <c r="F609" s="417">
        <v>0.77060377999999996</v>
      </c>
      <c r="G609" s="418">
        <v>0.95764351550000004</v>
      </c>
      <c r="H609" s="437">
        <v>0.73503041832657423</v>
      </c>
      <c r="I609" s="417">
        <v>1.1535977799999999</v>
      </c>
      <c r="J609" s="418">
        <v>1.915969313</v>
      </c>
      <c r="K609" s="437">
        <v>2.8659595508652735</v>
      </c>
      <c r="L609" s="420"/>
      <c r="M609" s="421"/>
      <c r="N609" s="437">
        <v>0.12025178554025645</v>
      </c>
      <c r="O609" s="417">
        <v>1.8816900000000001E-2</v>
      </c>
      <c r="P609" s="418">
        <v>3.06368435E-2</v>
      </c>
      <c r="Q609" s="437">
        <v>3.8880517825988413E-2</v>
      </c>
      <c r="R609" s="422"/>
      <c r="S609" s="423"/>
      <c r="T609" s="437">
        <v>546.48959234890742</v>
      </c>
      <c r="U609" s="417">
        <v>4.1330745187436679E-2</v>
      </c>
      <c r="V609" s="418">
        <v>4.7600131965552177E-2</v>
      </c>
      <c r="W609" s="437">
        <v>3.3352410355039594E-2</v>
      </c>
      <c r="X609" s="417">
        <v>3.4852183890577509E-2</v>
      </c>
      <c r="Y609" s="418">
        <v>5.7017323792637624E-2</v>
      </c>
      <c r="Z609" s="437">
        <v>3.3125535761522225E-2</v>
      </c>
      <c r="AA609" s="417">
        <v>4.4773527999999998E-3</v>
      </c>
      <c r="AB609" s="418">
        <v>6.0199709549999996E-3</v>
      </c>
      <c r="AC609" s="437">
        <v>5.0631062433744564E-3</v>
      </c>
      <c r="AD609" s="417">
        <v>3.0175200000000002E-4</v>
      </c>
      <c r="AE609" s="418">
        <v>4.0971636500000002E-4</v>
      </c>
      <c r="AF609" s="437">
        <v>4.5899135223722085E-4</v>
      </c>
      <c r="AG609" s="417">
        <v>3.3180204800000002E-2</v>
      </c>
      <c r="AH609" s="418">
        <v>4.3658011674999997E-2</v>
      </c>
      <c r="AI609" s="437">
        <v>3.7788269134766274E-2</v>
      </c>
      <c r="AJ609" s="417">
        <v>3.7325640999999999E-3</v>
      </c>
      <c r="AK609" s="418">
        <v>4.3550102200000003E-3</v>
      </c>
      <c r="AL609" s="437">
        <v>4.1496838335763116E-3</v>
      </c>
      <c r="AM609" s="417">
        <v>7.5943586E-3</v>
      </c>
      <c r="AN609" s="418">
        <v>1.1669368685000001E-2</v>
      </c>
      <c r="AO609" s="437">
        <v>7.8285467462494204E-3</v>
      </c>
      <c r="AP609" s="422"/>
      <c r="AQ609" s="423"/>
      <c r="AR609" s="423"/>
      <c r="AS609" s="417">
        <v>2.5045042999999999E-2</v>
      </c>
      <c r="AT609" s="418">
        <v>2.6712091220000001E-2</v>
      </c>
      <c r="AU609" s="424"/>
    </row>
    <row r="610" spans="1:47" x14ac:dyDescent="0.2">
      <c r="A610" s="231">
        <v>1990</v>
      </c>
      <c r="B610" s="232">
        <v>6</v>
      </c>
      <c r="C610" s="417">
        <v>11.859462649999999</v>
      </c>
      <c r="D610" s="418">
        <v>15.4096017215</v>
      </c>
      <c r="E610" s="437">
        <v>17.864018830901252</v>
      </c>
      <c r="F610" s="417">
        <v>0.85982442999999997</v>
      </c>
      <c r="G610" s="418">
        <v>1.0710159145</v>
      </c>
      <c r="H610" s="437">
        <v>0.81442292735848953</v>
      </c>
      <c r="I610" s="417">
        <v>1.2537572100000001</v>
      </c>
      <c r="J610" s="418">
        <v>1.9970263815</v>
      </c>
      <c r="K610" s="437">
        <v>2.7428576758213725</v>
      </c>
      <c r="L610" s="420"/>
      <c r="M610" s="421"/>
      <c r="N610" s="437">
        <v>7.9642832529113972E-2</v>
      </c>
      <c r="O610" s="417">
        <v>1.8816900000000001E-2</v>
      </c>
      <c r="P610" s="418">
        <v>3.0643387000000001E-2</v>
      </c>
      <c r="Q610" s="437">
        <v>3.8988655434299566E-2</v>
      </c>
      <c r="R610" s="422"/>
      <c r="S610" s="423"/>
      <c r="T610" s="437">
        <v>547.28281955062732</v>
      </c>
      <c r="U610" s="417">
        <v>4.1330745187436679E-2</v>
      </c>
      <c r="V610" s="418">
        <v>4.7600131965552177E-2</v>
      </c>
      <c r="W610" s="437">
        <v>3.6908049760370237E-2</v>
      </c>
      <c r="X610" s="417">
        <v>3.4852183890577509E-2</v>
      </c>
      <c r="Y610" s="418">
        <v>5.7017323792637624E-2</v>
      </c>
      <c r="Z610" s="437">
        <v>4.092280209863932E-2</v>
      </c>
      <c r="AA610" s="417">
        <v>4.9537302E-3</v>
      </c>
      <c r="AB610" s="418">
        <v>6.7792248849999999E-3</v>
      </c>
      <c r="AC610" s="437">
        <v>6.6912638156502221E-3</v>
      </c>
      <c r="AD610" s="417">
        <v>3.3294949999999998E-4</v>
      </c>
      <c r="AE610" s="418">
        <v>4.6128810499999998E-4</v>
      </c>
      <c r="AF610" s="437">
        <v>5.0855726624722509E-4</v>
      </c>
      <c r="AG610" s="417">
        <v>3.67993114E-2</v>
      </c>
      <c r="AH610" s="418">
        <v>4.9225655865000002E-2</v>
      </c>
      <c r="AI610" s="437">
        <v>3.665298041753965E-2</v>
      </c>
      <c r="AJ610" s="417">
        <v>4.1696112000000002E-3</v>
      </c>
      <c r="AK610" s="418">
        <v>4.9795744299999996E-3</v>
      </c>
      <c r="AL610" s="437">
        <v>4.6293230241920237E-3</v>
      </c>
      <c r="AM610" s="417">
        <v>8.3574627999999998E-3</v>
      </c>
      <c r="AN610" s="418">
        <v>1.3043279845E-2</v>
      </c>
      <c r="AO610" s="437">
        <v>9.6875755930414826E-3</v>
      </c>
      <c r="AP610" s="422"/>
      <c r="AQ610" s="423"/>
      <c r="AR610" s="423"/>
      <c r="AS610" s="417">
        <v>2.8393095699999999E-2</v>
      </c>
      <c r="AT610" s="418">
        <v>3.0216017429999999E-2</v>
      </c>
      <c r="AU610" s="424"/>
    </row>
    <row r="611" spans="1:47" x14ac:dyDescent="0.2">
      <c r="A611" s="231">
        <v>1990</v>
      </c>
      <c r="B611" s="232">
        <v>7</v>
      </c>
      <c r="C611" s="417">
        <v>12.762432280000001</v>
      </c>
      <c r="D611" s="418">
        <v>16.845864445499998</v>
      </c>
      <c r="E611" s="437">
        <v>36.289909646248532</v>
      </c>
      <c r="F611" s="417">
        <v>0.96629538999999998</v>
      </c>
      <c r="G611" s="418">
        <v>1.231451925</v>
      </c>
      <c r="H611" s="437">
        <v>1.9094975365374884</v>
      </c>
      <c r="I611" s="417">
        <v>1.3476709099999999</v>
      </c>
      <c r="J611" s="418">
        <v>2.0888451825000001</v>
      </c>
      <c r="K611" s="437">
        <v>3.6527377315296827</v>
      </c>
      <c r="L611" s="420"/>
      <c r="M611" s="421"/>
      <c r="N611" s="437">
        <v>7.9584813315633413E-2</v>
      </c>
      <c r="O611" s="417">
        <v>1.8916909999999999E-2</v>
      </c>
      <c r="P611" s="418">
        <v>3.0665967999999998E-2</v>
      </c>
      <c r="Q611" s="437">
        <v>4.28394689550309E-2</v>
      </c>
      <c r="R611" s="422"/>
      <c r="S611" s="423"/>
      <c r="T611" s="437">
        <v>547.98039640594811</v>
      </c>
      <c r="U611" s="417">
        <v>4.1330745187436679E-2</v>
      </c>
      <c r="V611" s="418">
        <v>4.7600131965552177E-2</v>
      </c>
      <c r="W611" s="437">
        <v>8.562002192814451E-2</v>
      </c>
      <c r="X611" s="417">
        <v>3.4852183890577509E-2</v>
      </c>
      <c r="Y611" s="418">
        <v>5.7017323792637624E-2</v>
      </c>
      <c r="Z611" s="437">
        <v>4.1637100511531112E-2</v>
      </c>
      <c r="AA611" s="417">
        <v>5.3889424999999996E-3</v>
      </c>
      <c r="AB611" s="418">
        <v>7.4842817249999999E-3</v>
      </c>
      <c r="AC611" s="437">
        <v>1.5604937135551344E-2</v>
      </c>
      <c r="AD611" s="417">
        <v>3.6146710000000001E-4</v>
      </c>
      <c r="AE611" s="418">
        <v>5.0929112499999997E-4</v>
      </c>
      <c r="AF611" s="437">
        <v>1.1923625327634863E-3</v>
      </c>
      <c r="AG611" s="417">
        <v>4.0342126300000003E-2</v>
      </c>
      <c r="AH611" s="418">
        <v>5.4597055375000002E-2</v>
      </c>
      <c r="AI611" s="437">
        <v>8.598694471620888E-2</v>
      </c>
      <c r="AJ611" s="417">
        <v>4.5783504000000003E-3</v>
      </c>
      <c r="AK611" s="418">
        <v>5.5735892300000003E-3</v>
      </c>
      <c r="AL611" s="437">
        <v>1.0850342247345953E-2</v>
      </c>
      <c r="AM611" s="417">
        <v>9.0454938000000002E-3</v>
      </c>
      <c r="AN611" s="418">
        <v>1.4301563474999999E-2</v>
      </c>
      <c r="AO611" s="437">
        <v>2.2750111788324333E-2</v>
      </c>
      <c r="AP611" s="422"/>
      <c r="AQ611" s="423"/>
      <c r="AR611" s="423"/>
      <c r="AS611" s="417">
        <v>3.2657546000000003E-2</v>
      </c>
      <c r="AT611" s="418">
        <v>3.459842372E-2</v>
      </c>
      <c r="AU611" s="424"/>
    </row>
    <row r="612" spans="1:47" x14ac:dyDescent="0.2">
      <c r="A612" s="231">
        <v>1990</v>
      </c>
      <c r="B612" s="232">
        <v>8</v>
      </c>
      <c r="C612" s="417">
        <v>13.65332231</v>
      </c>
      <c r="D612" s="418">
        <v>18.101945429499999</v>
      </c>
      <c r="E612" s="437">
        <v>36.48533308506407</v>
      </c>
      <c r="F612" s="417">
        <v>1.09336579</v>
      </c>
      <c r="G612" s="418">
        <v>1.387675706</v>
      </c>
      <c r="H612" s="437">
        <v>1.9208275048548991</v>
      </c>
      <c r="I612" s="417">
        <v>1.4484044899999999</v>
      </c>
      <c r="J612" s="418">
        <v>2.1878601204999999</v>
      </c>
      <c r="K612" s="437">
        <v>3.6698557283518305</v>
      </c>
      <c r="L612" s="420"/>
      <c r="M612" s="421"/>
      <c r="N612" s="437">
        <v>7.9746268162001532E-2</v>
      </c>
      <c r="O612" s="417">
        <v>1.8916909999999999E-2</v>
      </c>
      <c r="P612" s="418">
        <v>3.0618860000000001E-2</v>
      </c>
      <c r="Q612" s="437">
        <v>4.3098490284326274E-2</v>
      </c>
      <c r="R612" s="422"/>
      <c r="S612" s="423"/>
      <c r="T612" s="437">
        <v>549.13853496078161</v>
      </c>
      <c r="U612" s="417">
        <v>4.1330745187436679E-2</v>
      </c>
      <c r="V612" s="418">
        <v>4.7600131965552177E-2</v>
      </c>
      <c r="W612" s="437">
        <v>8.5475241770068877E-2</v>
      </c>
      <c r="X612" s="417">
        <v>3.4852183890577509E-2</v>
      </c>
      <c r="Y612" s="418">
        <v>5.7017323792637624E-2</v>
      </c>
      <c r="Z612" s="437">
        <v>4.2163432667035816E-2</v>
      </c>
      <c r="AA612" s="417">
        <v>5.8273973000000003E-3</v>
      </c>
      <c r="AB612" s="418">
        <v>8.1753739449999998E-3</v>
      </c>
      <c r="AC612" s="437">
        <v>1.566374659767121E-2</v>
      </c>
      <c r="AD612" s="417">
        <v>3.895417E-4</v>
      </c>
      <c r="AE612" s="418">
        <v>5.5824095499999997E-4</v>
      </c>
      <c r="AF612" s="437">
        <v>1.1994361044602676E-3</v>
      </c>
      <c r="AG612" s="417">
        <v>4.4150679800000002E-2</v>
      </c>
      <c r="AH612" s="418">
        <v>6.0099698935000001E-2</v>
      </c>
      <c r="AI612" s="437">
        <v>8.624363286825093E-2</v>
      </c>
      <c r="AJ612" s="417">
        <v>4.9950858000000001E-3</v>
      </c>
      <c r="AK612" s="418">
        <v>6.1648845749999997E-3</v>
      </c>
      <c r="AL612" s="437">
        <v>1.0883061413497009E-2</v>
      </c>
      <c r="AM612" s="417">
        <v>9.7321542000000007E-3</v>
      </c>
      <c r="AN612" s="418">
        <v>1.5522900325E-2</v>
      </c>
      <c r="AO612" s="437">
        <v>2.2893376591977918E-2</v>
      </c>
      <c r="AP612" s="422"/>
      <c r="AQ612" s="423"/>
      <c r="AR612" s="423"/>
      <c r="AS612" s="417">
        <v>3.8235379600000001E-2</v>
      </c>
      <c r="AT612" s="418">
        <v>4.0226680049999998E-2</v>
      </c>
      <c r="AU612" s="424"/>
    </row>
    <row r="613" spans="1:47" x14ac:dyDescent="0.2">
      <c r="A613" s="231">
        <v>1990</v>
      </c>
      <c r="B613" s="232">
        <v>9</v>
      </c>
      <c r="C613" s="417">
        <v>14.44463681</v>
      </c>
      <c r="D613" s="418">
        <v>19.246977286</v>
      </c>
      <c r="E613" s="437">
        <v>37.667459416597659</v>
      </c>
      <c r="F613" s="417">
        <v>1.21644828</v>
      </c>
      <c r="G613" s="418">
        <v>1.5417055980000001</v>
      </c>
      <c r="H613" s="437">
        <v>1.9351578187742431</v>
      </c>
      <c r="I613" s="417">
        <v>1.54546326</v>
      </c>
      <c r="J613" s="418">
        <v>2.2861001320000001</v>
      </c>
      <c r="K613" s="437">
        <v>3.7405552496462389</v>
      </c>
      <c r="L613" s="420"/>
      <c r="M613" s="421"/>
      <c r="N613" s="437">
        <v>7.9739362118938339E-2</v>
      </c>
      <c r="O613" s="417">
        <v>1.8916909999999999E-2</v>
      </c>
      <c r="P613" s="418">
        <v>3.0639926000000001E-2</v>
      </c>
      <c r="Q613" s="437">
        <v>4.7551036078927827E-2</v>
      </c>
      <c r="R613" s="422"/>
      <c r="S613" s="423"/>
      <c r="T613" s="437">
        <v>549.35412274492649</v>
      </c>
      <c r="U613" s="417">
        <v>4.1330745187436679E-2</v>
      </c>
      <c r="V613" s="418">
        <v>4.7600131965552177E-2</v>
      </c>
      <c r="W613" s="437">
        <v>8.6404308956868056E-2</v>
      </c>
      <c r="X613" s="417">
        <v>3.4852183890577509E-2</v>
      </c>
      <c r="Y613" s="418">
        <v>5.7017323792637624E-2</v>
      </c>
      <c r="Z613" s="437">
        <v>4.2936811442077533E-2</v>
      </c>
      <c r="AA613" s="417">
        <v>6.2426273000000003E-3</v>
      </c>
      <c r="AB613" s="418">
        <v>8.8388423149999996E-3</v>
      </c>
      <c r="AC613" s="437">
        <v>1.5747312397436701E-2</v>
      </c>
      <c r="AD613" s="417">
        <v>4.1698339999999998E-4</v>
      </c>
      <c r="AE613" s="418">
        <v>6.0473275499999999E-4</v>
      </c>
      <c r="AF613" s="437">
        <v>1.2083876161396927E-3</v>
      </c>
      <c r="AG613" s="417">
        <v>4.77774724E-2</v>
      </c>
      <c r="AH613" s="418">
        <v>6.5423723119999999E-2</v>
      </c>
      <c r="AI613" s="437">
        <v>8.6627631337967526E-2</v>
      </c>
      <c r="AJ613" s="417">
        <v>5.3974315E-3</v>
      </c>
      <c r="AK613" s="418">
        <v>6.7440239650000001E-3</v>
      </c>
      <c r="AL613" s="437">
        <v>1.0931987675547816E-2</v>
      </c>
      <c r="AM613" s="417">
        <v>1.0374772000000001E-2</v>
      </c>
      <c r="AN613" s="418">
        <v>1.6679938985E-2</v>
      </c>
      <c r="AO613" s="437">
        <v>2.3072077612340123E-2</v>
      </c>
      <c r="AP613" s="422"/>
      <c r="AQ613" s="423"/>
      <c r="AR613" s="423"/>
      <c r="AS613" s="417">
        <v>4.37807947E-2</v>
      </c>
      <c r="AT613" s="418">
        <v>4.6056911605E-2</v>
      </c>
      <c r="AU613" s="424"/>
    </row>
    <row r="614" spans="1:47" x14ac:dyDescent="0.2">
      <c r="A614" s="231">
        <v>1990</v>
      </c>
      <c r="B614" s="232">
        <v>10</v>
      </c>
      <c r="C614" s="417">
        <v>15.229509739999999</v>
      </c>
      <c r="D614" s="418">
        <v>20.348645631499998</v>
      </c>
      <c r="E614" s="437">
        <v>47.870544402439009</v>
      </c>
      <c r="F614" s="417">
        <v>1.39691835</v>
      </c>
      <c r="G614" s="418">
        <v>1.7471271399999999</v>
      </c>
      <c r="H614" s="437">
        <v>2.5778439695121946</v>
      </c>
      <c r="I614" s="417">
        <v>1.64616487</v>
      </c>
      <c r="J614" s="418">
        <v>2.3801184979999999</v>
      </c>
      <c r="K614" s="437">
        <v>4.4664957257926829</v>
      </c>
      <c r="L614" s="420"/>
      <c r="M614" s="421"/>
      <c r="N614" s="437">
        <v>8.1960532926829283E-2</v>
      </c>
      <c r="O614" s="417">
        <v>1.8903860000000001E-2</v>
      </c>
      <c r="P614" s="418">
        <v>3.0639926000000001E-2</v>
      </c>
      <c r="Q614" s="437">
        <v>5.3261260985979761E-2</v>
      </c>
      <c r="R614" s="422"/>
      <c r="S614" s="423"/>
      <c r="T614" s="437">
        <v>549.32534020260789</v>
      </c>
      <c r="U614" s="417">
        <v>4.1330745187436679E-2</v>
      </c>
      <c r="V614" s="418">
        <v>4.7600131965552177E-2</v>
      </c>
      <c r="W614" s="437">
        <v>0.11900046463414633</v>
      </c>
      <c r="X614" s="417">
        <v>3.4852183890577509E-2</v>
      </c>
      <c r="Y614" s="418">
        <v>5.7017323792637624E-2</v>
      </c>
      <c r="Z614" s="437">
        <v>7.5664323170731712E-2</v>
      </c>
      <c r="AA614" s="417">
        <v>6.6441627000000001E-3</v>
      </c>
      <c r="AB614" s="418">
        <v>9.4858666749999994E-3</v>
      </c>
      <c r="AC614" s="437">
        <v>2.0992472378048781E-2</v>
      </c>
      <c r="AD614" s="417">
        <v>4.4597879999999998E-4</v>
      </c>
      <c r="AE614" s="418">
        <v>6.5004482999999995E-4</v>
      </c>
      <c r="AF614" s="437">
        <v>1.6097048292682929E-3</v>
      </c>
      <c r="AG614" s="417">
        <v>5.1953309199999999E-2</v>
      </c>
      <c r="AH614" s="418">
        <v>7.1231293670000001E-2</v>
      </c>
      <c r="AI614" s="437">
        <v>0.11464172560975609</v>
      </c>
      <c r="AJ614" s="417">
        <v>5.7921027999999998E-3</v>
      </c>
      <c r="AK614" s="418">
        <v>7.3185785399999996E-3</v>
      </c>
      <c r="AL614" s="437">
        <v>1.4480271280487806E-2</v>
      </c>
      <c r="AM614" s="417">
        <v>1.09890787E-2</v>
      </c>
      <c r="AN614" s="418">
        <v>1.7796950515E-2</v>
      </c>
      <c r="AO614" s="437">
        <v>3.0703604999999998E-2</v>
      </c>
      <c r="AP614" s="422"/>
      <c r="AQ614" s="423"/>
      <c r="AR614" s="423"/>
      <c r="AS614" s="417">
        <v>5.2667658300000003E-2</v>
      </c>
      <c r="AT614" s="418">
        <v>5.4962799154999999E-2</v>
      </c>
      <c r="AU614" s="424"/>
    </row>
    <row r="615" spans="1:47" x14ac:dyDescent="0.2">
      <c r="A615" s="231">
        <v>1990</v>
      </c>
      <c r="B615" s="232">
        <v>11</v>
      </c>
      <c r="C615" s="417">
        <v>15.693861849999999</v>
      </c>
      <c r="D615" s="418">
        <v>21.116731972</v>
      </c>
      <c r="E615" s="437">
        <v>48.252138611908563</v>
      </c>
      <c r="F615" s="417">
        <v>1.6064489</v>
      </c>
      <c r="G615" s="418">
        <v>1.975572519</v>
      </c>
      <c r="H615" s="437">
        <v>2.6276513554381888</v>
      </c>
      <c r="I615" s="417">
        <v>1.73409433</v>
      </c>
      <c r="J615" s="418">
        <v>2.4660049389999998</v>
      </c>
      <c r="K615" s="437">
        <v>4.4966566697347563</v>
      </c>
      <c r="L615" s="420"/>
      <c r="M615" s="421"/>
      <c r="N615" s="437">
        <v>7.9089703637147263E-2</v>
      </c>
      <c r="O615" s="417">
        <v>1.8003769999999999E-2</v>
      </c>
      <c r="P615" s="418">
        <v>2.9228706E-2</v>
      </c>
      <c r="Q615" s="437">
        <v>6.3893027407174507E-2</v>
      </c>
      <c r="R615" s="422"/>
      <c r="S615" s="423"/>
      <c r="T615" s="437">
        <v>550.42107463418881</v>
      </c>
      <c r="U615" s="417">
        <v>4.1330745187436679E-2</v>
      </c>
      <c r="V615" s="418">
        <v>4.7600131965552177E-2</v>
      </c>
      <c r="W615" s="437">
        <v>9.3631352223999736E-2</v>
      </c>
      <c r="X615" s="417">
        <v>3.4852183890577509E-2</v>
      </c>
      <c r="Y615" s="418">
        <v>5.7017323792637624E-2</v>
      </c>
      <c r="Z615" s="437">
        <v>7.8129210405206997E-2</v>
      </c>
      <c r="AA615" s="417">
        <v>6.9906237999999999E-3</v>
      </c>
      <c r="AB615" s="418">
        <v>1.002934756E-2</v>
      </c>
      <c r="AC615" s="437">
        <v>2.1610055663912688E-2</v>
      </c>
      <c r="AD615" s="417">
        <v>4.7341089999999999E-4</v>
      </c>
      <c r="AE615" s="418">
        <v>6.8744491999999996E-4</v>
      </c>
      <c r="AF615" s="437">
        <v>1.640827704849773E-3</v>
      </c>
      <c r="AG615" s="417">
        <v>5.6152277E-2</v>
      </c>
      <c r="AH615" s="418">
        <v>7.6730974669999993E-2</v>
      </c>
      <c r="AI615" s="437">
        <v>0.11466420635094561</v>
      </c>
      <c r="AJ615" s="417">
        <v>6.1423097999999997E-3</v>
      </c>
      <c r="AK615" s="418">
        <v>7.8189218199999997E-3</v>
      </c>
      <c r="AL615" s="437">
        <v>1.4916258391590515E-2</v>
      </c>
      <c r="AM615" s="417">
        <v>1.1508146699999999E-2</v>
      </c>
      <c r="AN615" s="418">
        <v>1.8711979690000002E-2</v>
      </c>
      <c r="AO615" s="437">
        <v>3.1790534870300161E-2</v>
      </c>
      <c r="AP615" s="422"/>
      <c r="AQ615" s="423"/>
      <c r="AR615" s="423"/>
      <c r="AS615" s="417">
        <v>6.3699637000000003E-2</v>
      </c>
      <c r="AT615" s="418">
        <v>6.5969672704999996E-2</v>
      </c>
      <c r="AU615" s="424"/>
    </row>
    <row r="616" spans="1:47" x14ac:dyDescent="0.2">
      <c r="A616" s="231">
        <v>1990</v>
      </c>
      <c r="B616" s="232">
        <v>12</v>
      </c>
      <c r="C616" s="417">
        <v>16.36166012</v>
      </c>
      <c r="D616" s="418">
        <v>22.1071814055</v>
      </c>
      <c r="E616" s="437">
        <v>49.364763738718374</v>
      </c>
      <c r="F616" s="417">
        <v>1.8548529499999999</v>
      </c>
      <c r="G616" s="418">
        <v>2.2485839575000002</v>
      </c>
      <c r="H616" s="437">
        <v>2.6984076840101356</v>
      </c>
      <c r="I616" s="417">
        <v>1.82803673</v>
      </c>
      <c r="J616" s="418">
        <v>2.5571643719999999</v>
      </c>
      <c r="K616" s="437">
        <v>4.577399280819904</v>
      </c>
      <c r="L616" s="420"/>
      <c r="M616" s="421"/>
      <c r="N616" s="437">
        <v>7.9356133700442269E-2</v>
      </c>
      <c r="O616" s="417">
        <v>1.8003769999999999E-2</v>
      </c>
      <c r="P616" s="418">
        <v>2.9176968500000001E-2</v>
      </c>
      <c r="Q616" s="437">
        <v>6.4713138521253238E-2</v>
      </c>
      <c r="R616" s="422"/>
      <c r="S616" s="423"/>
      <c r="T616" s="437">
        <v>551.17145179486249</v>
      </c>
      <c r="U616" s="417">
        <v>4.1330745187436679E-2</v>
      </c>
      <c r="V616" s="418">
        <v>4.7600131965552177E-2</v>
      </c>
      <c r="W616" s="437">
        <v>9.6328844528429713E-2</v>
      </c>
      <c r="X616" s="417">
        <v>3.4852183890577509E-2</v>
      </c>
      <c r="Y616" s="418">
        <v>5.7017323792637624E-2</v>
      </c>
      <c r="Z616" s="437">
        <v>8.1709338545648283E-2</v>
      </c>
      <c r="AA616" s="417">
        <v>7.3815853999999997E-3</v>
      </c>
      <c r="AB616" s="418">
        <v>1.064274573E-2</v>
      </c>
      <c r="AC616" s="437">
        <v>2.2150484792684971E-2</v>
      </c>
      <c r="AD616" s="417">
        <v>5.0353530000000004E-4</v>
      </c>
      <c r="AE616" s="418">
        <v>7.3075404499999995E-4</v>
      </c>
      <c r="AF616" s="437">
        <v>1.6850093254680508E-3</v>
      </c>
      <c r="AG616" s="417">
        <v>6.10259062E-2</v>
      </c>
      <c r="AH616" s="418">
        <v>8.3094982770000006E-2</v>
      </c>
      <c r="AI616" s="437">
        <v>0.11743920628637479</v>
      </c>
      <c r="AJ616" s="417">
        <v>6.5349314E-3</v>
      </c>
      <c r="AK616" s="418">
        <v>8.3807455650000001E-3</v>
      </c>
      <c r="AL616" s="437">
        <v>1.527490865429766E-2</v>
      </c>
      <c r="AM616" s="417">
        <v>1.20958148E-2</v>
      </c>
      <c r="AN616" s="418">
        <v>1.9748440860000001E-2</v>
      </c>
      <c r="AO616" s="437">
        <v>3.2648840175081816E-2</v>
      </c>
      <c r="AP616" s="422"/>
      <c r="AQ616" s="423"/>
      <c r="AR616" s="423"/>
      <c r="AS616" s="417">
        <v>7.7164047499999999E-2</v>
      </c>
      <c r="AT616" s="418">
        <v>7.9544862965000004E-2</v>
      </c>
      <c r="AU616" s="424"/>
    </row>
    <row r="617" spans="1:47" x14ac:dyDescent="0.2">
      <c r="A617" s="231">
        <v>1990</v>
      </c>
      <c r="B617" s="232">
        <v>13</v>
      </c>
      <c r="C617" s="417">
        <v>16.923163750000001</v>
      </c>
      <c r="D617" s="418">
        <v>22.933359306</v>
      </c>
      <c r="E617" s="437">
        <v>49.720540910597101</v>
      </c>
      <c r="F617" s="417">
        <v>2.13193872</v>
      </c>
      <c r="G617" s="418">
        <v>2.5478517395</v>
      </c>
      <c r="H617" s="437">
        <v>2.7213737941267802</v>
      </c>
      <c r="I617" s="417">
        <v>1.9174347899999999</v>
      </c>
      <c r="J617" s="418">
        <v>2.6442301924999998</v>
      </c>
      <c r="K617" s="437">
        <v>4.6042190562876302</v>
      </c>
      <c r="L617" s="420"/>
      <c r="M617" s="421"/>
      <c r="N617" s="437">
        <v>7.94553235564429E-2</v>
      </c>
      <c r="O617" s="417">
        <v>1.753793E-2</v>
      </c>
      <c r="P617" s="418">
        <v>2.84527685E-2</v>
      </c>
      <c r="Q617" s="437">
        <v>6.5004077611321279E-2</v>
      </c>
      <c r="R617" s="422"/>
      <c r="S617" s="423"/>
      <c r="T617" s="437">
        <v>552.31836012221902</v>
      </c>
      <c r="U617" s="417">
        <v>4.1330745187436679E-2</v>
      </c>
      <c r="V617" s="418">
        <v>4.7600131965552177E-2</v>
      </c>
      <c r="W617" s="437">
        <v>9.7097994327263931E-2</v>
      </c>
      <c r="X617" s="417">
        <v>3.4852183890577509E-2</v>
      </c>
      <c r="Y617" s="418">
        <v>5.7017323792637624E-2</v>
      </c>
      <c r="Z617" s="437">
        <v>8.2865044316947967E-2</v>
      </c>
      <c r="AA617" s="417">
        <v>7.7856745999999996E-3</v>
      </c>
      <c r="AB617" s="418">
        <v>1.1201581089999999E-2</v>
      </c>
      <c r="AC617" s="437">
        <v>2.2292410370978597E-2</v>
      </c>
      <c r="AD617" s="417">
        <v>5.3220860000000004E-4</v>
      </c>
      <c r="AE617" s="418">
        <v>7.6957753500000005E-4</v>
      </c>
      <c r="AF617" s="437">
        <v>1.6993464891348971E-3</v>
      </c>
      <c r="AG617" s="417">
        <v>6.6323112899999995E-2</v>
      </c>
      <c r="AH617" s="418">
        <v>8.9458091229999995E-2</v>
      </c>
      <c r="AI617" s="437">
        <v>0.11815500303226706</v>
      </c>
      <c r="AJ617" s="417">
        <v>6.9432931999999998E-3</v>
      </c>
      <c r="AK617" s="418">
        <v>8.9043740599999994E-3</v>
      </c>
      <c r="AL617" s="437">
        <v>1.5364727231425537E-2</v>
      </c>
      <c r="AM617" s="417">
        <v>1.2701732300000001E-2</v>
      </c>
      <c r="AN617" s="418">
        <v>2.0678078624999999E-2</v>
      </c>
      <c r="AO617" s="437">
        <v>3.2931528387646687E-2</v>
      </c>
      <c r="AP617" s="422"/>
      <c r="AQ617" s="423"/>
      <c r="AR617" s="423"/>
      <c r="AS617" s="417">
        <v>9.2873736799999995E-2</v>
      </c>
      <c r="AT617" s="418">
        <v>9.5484541244999999E-2</v>
      </c>
      <c r="AU617" s="424"/>
    </row>
    <row r="618" spans="1:47" x14ac:dyDescent="0.2">
      <c r="A618" s="231">
        <v>1990</v>
      </c>
      <c r="B618" s="232">
        <v>14</v>
      </c>
      <c r="C618" s="417">
        <v>17.398409319999999</v>
      </c>
      <c r="D618" s="418">
        <v>23.719752987</v>
      </c>
      <c r="E618" s="437">
        <v>50.427796107611506</v>
      </c>
      <c r="F618" s="417">
        <v>2.43096947</v>
      </c>
      <c r="G618" s="418">
        <v>2.8731597545000001</v>
      </c>
      <c r="H618" s="437">
        <v>2.7710542631476325</v>
      </c>
      <c r="I618" s="417">
        <v>2.00103915</v>
      </c>
      <c r="J618" s="418">
        <v>2.7301882334999998</v>
      </c>
      <c r="K618" s="437">
        <v>4.6583276371600348</v>
      </c>
      <c r="L618" s="420"/>
      <c r="M618" s="421"/>
      <c r="N618" s="437">
        <v>7.9767145847460835E-2</v>
      </c>
      <c r="O618" s="417">
        <v>1.7090629999999999E-2</v>
      </c>
      <c r="P618" s="418">
        <v>2.77657485E-2</v>
      </c>
      <c r="Q618" s="437">
        <v>6.5589142236873149E-2</v>
      </c>
      <c r="R618" s="422"/>
      <c r="S618" s="423"/>
      <c r="T618" s="437">
        <v>553.26678686975117</v>
      </c>
      <c r="U618" s="417">
        <v>4.1330745187436679E-2</v>
      </c>
      <c r="V618" s="418">
        <v>4.7600131965552177E-2</v>
      </c>
      <c r="W618" s="437">
        <v>9.9000007357548672E-2</v>
      </c>
      <c r="X618" s="417">
        <v>3.4852183890577509E-2</v>
      </c>
      <c r="Y618" s="418">
        <v>5.7017323792637624E-2</v>
      </c>
      <c r="Z618" s="437">
        <v>8.5383616455893332E-2</v>
      </c>
      <c r="AA618" s="417">
        <v>8.1864519000000007E-3</v>
      </c>
      <c r="AB618" s="418">
        <v>1.175177258E-2</v>
      </c>
      <c r="AC618" s="437">
        <v>2.255985145109253E-2</v>
      </c>
      <c r="AD618" s="417">
        <v>5.6040919999999995E-4</v>
      </c>
      <c r="AE618" s="418">
        <v>8.0760162500000002E-4</v>
      </c>
      <c r="AF618" s="437">
        <v>1.7303813540096801E-3</v>
      </c>
      <c r="AG618" s="417">
        <v>7.1846294699999994E-2</v>
      </c>
      <c r="AH618" s="418">
        <v>9.6062827190000005E-2</v>
      </c>
      <c r="AI618" s="437">
        <v>0.1200385719488552</v>
      </c>
      <c r="AJ618" s="417">
        <v>7.3527087000000001E-3</v>
      </c>
      <c r="AK618" s="418">
        <v>9.4266686549999996E-3</v>
      </c>
      <c r="AL618" s="437">
        <v>1.5629681087053288E-2</v>
      </c>
      <c r="AM618" s="417">
        <v>1.3298981099999999E-2</v>
      </c>
      <c r="AN618" s="418">
        <v>2.1584561804999999E-2</v>
      </c>
      <c r="AO618" s="437">
        <v>3.3516424623753344E-2</v>
      </c>
      <c r="AP618" s="422"/>
      <c r="AQ618" s="423"/>
      <c r="AR618" s="423"/>
      <c r="AS618" s="417">
        <v>0.1104373879</v>
      </c>
      <c r="AT618" s="418">
        <v>0.113671538965</v>
      </c>
      <c r="AU618" s="424"/>
    </row>
    <row r="619" spans="1:47" x14ac:dyDescent="0.2">
      <c r="A619" s="231">
        <v>1990</v>
      </c>
      <c r="B619" s="232">
        <v>15</v>
      </c>
      <c r="C619" s="417">
        <v>16.44606254</v>
      </c>
      <c r="D619" s="418">
        <v>23.111444929499999</v>
      </c>
      <c r="E619" s="437">
        <v>50.073921490545821</v>
      </c>
      <c r="F619" s="417">
        <v>2.7132164300000001</v>
      </c>
      <c r="G619" s="418">
        <v>3.1568416314999999</v>
      </c>
      <c r="H619" s="437">
        <v>2.6916958069756989</v>
      </c>
      <c r="I619" s="417">
        <v>2.0359347900000002</v>
      </c>
      <c r="J619" s="418">
        <v>2.7765057314999999</v>
      </c>
      <c r="K619" s="437">
        <v>4.5367530693352691</v>
      </c>
      <c r="L619" s="420"/>
      <c r="M619" s="421"/>
      <c r="N619" s="437">
        <v>5.4796779702029112E-2</v>
      </c>
      <c r="O619" s="417">
        <v>1.4014449999999999E-2</v>
      </c>
      <c r="P619" s="418">
        <v>2.2811506499999998E-2</v>
      </c>
      <c r="Q619" s="437">
        <v>6.5141768511130807E-2</v>
      </c>
      <c r="R619" s="422"/>
      <c r="S619" s="423"/>
      <c r="T619" s="437">
        <v>554.74580754089345</v>
      </c>
      <c r="U619" s="417">
        <v>4.1330745187436679E-2</v>
      </c>
      <c r="V619" s="418">
        <v>4.7600131965552177E-2</v>
      </c>
      <c r="W619" s="437">
        <v>9.6599845967714065E-2</v>
      </c>
      <c r="X619" s="417">
        <v>3.4852183890577509E-2</v>
      </c>
      <c r="Y619" s="418">
        <v>5.7017323792637624E-2</v>
      </c>
      <c r="Z619" s="437">
        <v>8.7949006187562656E-2</v>
      </c>
      <c r="AA619" s="417">
        <v>8.3271338000000007E-3</v>
      </c>
      <c r="AB619" s="418">
        <v>1.1830824505E-2</v>
      </c>
      <c r="AC619" s="437">
        <v>2.1964413702513053E-2</v>
      </c>
      <c r="AD619" s="417">
        <v>5.6872970000000004E-4</v>
      </c>
      <c r="AE619" s="418">
        <v>8.1137850500000001E-4</v>
      </c>
      <c r="AF619" s="437">
        <v>1.6808353555255969E-3</v>
      </c>
      <c r="AG619" s="417">
        <v>7.5770781199999998E-2</v>
      </c>
      <c r="AH619" s="418">
        <v>9.9728233015000001E-2</v>
      </c>
      <c r="AI619" s="437">
        <v>0.11623411939576204</v>
      </c>
      <c r="AJ619" s="417">
        <v>7.5294656999999997E-3</v>
      </c>
      <c r="AK619" s="418">
        <v>9.5710150099999995E-3</v>
      </c>
      <c r="AL619" s="437">
        <v>1.589375934183691E-2</v>
      </c>
      <c r="AM619" s="417">
        <v>1.3469674900000001E-2</v>
      </c>
      <c r="AN619" s="418">
        <v>2.1624243325E-2</v>
      </c>
      <c r="AO619" s="437">
        <v>3.3559759134432571E-2</v>
      </c>
      <c r="AP619" s="422"/>
      <c r="AQ619" s="423"/>
      <c r="AR619" s="423"/>
      <c r="AS619" s="417">
        <v>0.12876451229999999</v>
      </c>
      <c r="AT619" s="418">
        <v>0.13291795213999999</v>
      </c>
      <c r="AU619" s="424"/>
    </row>
    <row r="620" spans="1:47" x14ac:dyDescent="0.2">
      <c r="A620" s="231">
        <v>1990</v>
      </c>
      <c r="B620" s="232">
        <v>16</v>
      </c>
      <c r="C620" s="417">
        <v>16.577085790000002</v>
      </c>
      <c r="D620" s="418">
        <v>23.658874412999999</v>
      </c>
      <c r="E620" s="437">
        <v>49.649421642905892</v>
      </c>
      <c r="F620" s="417">
        <v>3.0213919599999999</v>
      </c>
      <c r="G620" s="418">
        <v>3.5011096295000002</v>
      </c>
      <c r="H620" s="437">
        <v>2.6213073301442633</v>
      </c>
      <c r="I620" s="417">
        <v>2.10385095</v>
      </c>
      <c r="J620" s="418">
        <v>2.8522735039999998</v>
      </c>
      <c r="K620" s="437">
        <v>4.4171083132994307</v>
      </c>
      <c r="L620" s="420"/>
      <c r="M620" s="421"/>
      <c r="N620" s="437">
        <v>2.9435369432100168E-2</v>
      </c>
      <c r="O620" s="417">
        <v>1.3314380000000001E-2</v>
      </c>
      <c r="P620" s="418">
        <v>2.1756501500000001E-2</v>
      </c>
      <c r="Q620" s="437">
        <v>8.3666214068428418E-2</v>
      </c>
      <c r="R620" s="422"/>
      <c r="S620" s="423"/>
      <c r="T620" s="437">
        <v>556.30060861720642</v>
      </c>
      <c r="U620" s="417">
        <v>4.1330745187436679E-2</v>
      </c>
      <c r="V620" s="418">
        <v>4.7600131965552177E-2</v>
      </c>
      <c r="W620" s="437">
        <v>9.2270694676391124E-2</v>
      </c>
      <c r="X620" s="417">
        <v>3.4852183890577509E-2</v>
      </c>
      <c r="Y620" s="418">
        <v>5.7017323792637624E-2</v>
      </c>
      <c r="Z620" s="437">
        <v>9.1105450039470265E-2</v>
      </c>
      <c r="AA620" s="417">
        <v>8.7808815000000005E-3</v>
      </c>
      <c r="AB620" s="418">
        <v>1.2412093645E-2</v>
      </c>
      <c r="AC620" s="437">
        <v>2.1420415868612819E-2</v>
      </c>
      <c r="AD620" s="417">
        <v>5.9906079999999995E-4</v>
      </c>
      <c r="AE620" s="418">
        <v>8.5002975499999999E-4</v>
      </c>
      <c r="AF620" s="437">
        <v>1.6368501482886262E-3</v>
      </c>
      <c r="AG620" s="417">
        <v>8.1789477999999999E-2</v>
      </c>
      <c r="AH620" s="418">
        <v>0.10690040369999999</v>
      </c>
      <c r="AI620" s="437">
        <v>0.11309130773899943</v>
      </c>
      <c r="AJ620" s="417">
        <v>7.991873E-3</v>
      </c>
      <c r="AK620" s="418">
        <v>1.0132303590000001E-2</v>
      </c>
      <c r="AL620" s="437">
        <v>1.6234956960130335E-2</v>
      </c>
      <c r="AM620" s="417">
        <v>1.41470311E-2</v>
      </c>
      <c r="AN620" s="418">
        <v>2.256970086E-2</v>
      </c>
      <c r="AO620" s="437">
        <v>3.3542212409698048E-2</v>
      </c>
      <c r="AP620" s="422"/>
      <c r="AQ620" s="423"/>
      <c r="AR620" s="423"/>
      <c r="AS620" s="417">
        <v>0.14842016760000001</v>
      </c>
      <c r="AT620" s="418">
        <v>0.15449803114499999</v>
      </c>
      <c r="AU620" s="424"/>
    </row>
    <row r="621" spans="1:47" x14ac:dyDescent="0.2">
      <c r="A621" s="231">
        <v>1990</v>
      </c>
      <c r="B621" s="232">
        <v>17</v>
      </c>
      <c r="C621" s="417">
        <v>15.414670449999999</v>
      </c>
      <c r="D621" s="418">
        <v>23.011287748000001</v>
      </c>
      <c r="E621" s="437">
        <v>50.126032779021138</v>
      </c>
      <c r="F621" s="417">
        <v>3.2951656200000001</v>
      </c>
      <c r="G621" s="418">
        <v>3.7909085600000001</v>
      </c>
      <c r="H621" s="437">
        <v>2.6385507461080868</v>
      </c>
      <c r="I621" s="417">
        <v>2.1315839200000002</v>
      </c>
      <c r="J621" s="418">
        <v>2.8856616645000002</v>
      </c>
      <c r="K621" s="437">
        <v>4.4644868988322939</v>
      </c>
      <c r="L621" s="420"/>
      <c r="M621" s="421"/>
      <c r="N621" s="437">
        <v>2.4996483300970526E-2</v>
      </c>
      <c r="O621" s="417">
        <v>1.2014250000000001E-2</v>
      </c>
      <c r="P621" s="418">
        <v>1.9660868500000001E-2</v>
      </c>
      <c r="Q621" s="437">
        <v>8.4458413393011064E-2</v>
      </c>
      <c r="R621" s="422"/>
      <c r="S621" s="423"/>
      <c r="T621" s="437">
        <v>557.93892228810955</v>
      </c>
      <c r="U621" s="417">
        <v>4.1330745187436679E-2</v>
      </c>
      <c r="V621" s="418">
        <v>4.7600131965552177E-2</v>
      </c>
      <c r="W621" s="437">
        <v>9.3051722106703774E-2</v>
      </c>
      <c r="X621" s="417">
        <v>3.4852183890577509E-2</v>
      </c>
      <c r="Y621" s="418">
        <v>5.7017323792637624E-2</v>
      </c>
      <c r="Z621" s="437">
        <v>9.4661336945268945E-2</v>
      </c>
      <c r="AA621" s="417">
        <v>8.7959179999999998E-3</v>
      </c>
      <c r="AB621" s="418">
        <v>1.239225719E-2</v>
      </c>
      <c r="AC621" s="437">
        <v>2.2809985908512919E-2</v>
      </c>
      <c r="AD621" s="417">
        <v>5.9888010000000002E-4</v>
      </c>
      <c r="AE621" s="418">
        <v>8.4603853500000005E-4</v>
      </c>
      <c r="AF621" s="437">
        <v>1.6476436176498079E-3</v>
      </c>
      <c r="AG621" s="417">
        <v>8.4801612299999996E-2</v>
      </c>
      <c r="AH621" s="418">
        <v>0.110062644485</v>
      </c>
      <c r="AI621" s="437">
        <v>0.11186266884652622</v>
      </c>
      <c r="AJ621" s="417">
        <v>8.0544857000000008E-3</v>
      </c>
      <c r="AK621" s="418">
        <v>1.0199057104999999E-2</v>
      </c>
      <c r="AL621" s="437">
        <v>1.6138997970049859E-2</v>
      </c>
      <c r="AM621" s="417">
        <v>1.41144388E-2</v>
      </c>
      <c r="AN621" s="418">
        <v>2.2424875574999999E-2</v>
      </c>
      <c r="AO621" s="437">
        <v>3.4005633067552721E-2</v>
      </c>
      <c r="AP621" s="422"/>
      <c r="AQ621" s="423"/>
      <c r="AR621" s="423"/>
      <c r="AS621" s="417">
        <v>0.16713518990000001</v>
      </c>
      <c r="AT621" s="418">
        <v>0.17588294090000001</v>
      </c>
      <c r="AU621" s="424"/>
    </row>
    <row r="622" spans="1:47" x14ac:dyDescent="0.2">
      <c r="A622" s="231">
        <v>1990</v>
      </c>
      <c r="B622" s="232">
        <v>18</v>
      </c>
      <c r="C622" s="417">
        <v>15.68368311</v>
      </c>
      <c r="D622" s="418">
        <v>23.6436151035</v>
      </c>
      <c r="E622" s="437">
        <v>50.22762225552647</v>
      </c>
      <c r="F622" s="417">
        <v>3.5695232799999999</v>
      </c>
      <c r="G622" s="418">
        <v>4.1389210800000003</v>
      </c>
      <c r="H622" s="437">
        <v>2.6463172050868602</v>
      </c>
      <c r="I622" s="417">
        <v>2.2101959</v>
      </c>
      <c r="J622" s="418">
        <v>2.9799806520000001</v>
      </c>
      <c r="K622" s="437">
        <v>4.4026391032817163</v>
      </c>
      <c r="L622" s="420"/>
      <c r="M622" s="421"/>
      <c r="N622" s="437">
        <v>1.3399764846879887E-2</v>
      </c>
      <c r="O622" s="417">
        <v>1.2014250000000001E-2</v>
      </c>
      <c r="P622" s="418">
        <v>1.9660868500000001E-2</v>
      </c>
      <c r="Q622" s="437">
        <v>8.4781118661997293E-2</v>
      </c>
      <c r="R622" s="422"/>
      <c r="S622" s="423"/>
      <c r="T622" s="437">
        <v>559.63793172461999</v>
      </c>
      <c r="U622" s="417">
        <v>4.1330745187436679E-2</v>
      </c>
      <c r="V622" s="418">
        <v>4.7600131965552177E-2</v>
      </c>
      <c r="W622" s="437">
        <v>9.4227716150867724E-2</v>
      </c>
      <c r="X622" s="417">
        <v>3.4852183890577509E-2</v>
      </c>
      <c r="Y622" s="418">
        <v>5.7017323792637624E-2</v>
      </c>
      <c r="Z622" s="437">
        <v>9.7935270281907238E-2</v>
      </c>
      <c r="AA622" s="417">
        <v>1.3420999600000001E-2</v>
      </c>
      <c r="AB622" s="418">
        <v>1.88354214E-2</v>
      </c>
      <c r="AC622" s="437">
        <v>2.1912483182186984E-2</v>
      </c>
      <c r="AD622" s="417">
        <v>6.2948210000000004E-4</v>
      </c>
      <c r="AE622" s="418">
        <v>8.9663188499999999E-4</v>
      </c>
      <c r="AF622" s="437">
        <v>1.6524753944433868E-3</v>
      </c>
      <c r="AG622" s="417">
        <v>8.9410359499999995E-2</v>
      </c>
      <c r="AH622" s="418">
        <v>0.11716717358500001</v>
      </c>
      <c r="AI622" s="437">
        <v>0.112267600537538</v>
      </c>
      <c r="AJ622" s="417">
        <v>8.4662726999999993E-3</v>
      </c>
      <c r="AK622" s="418">
        <v>1.085921422E-2</v>
      </c>
      <c r="AL622" s="437">
        <v>1.580207343982442E-2</v>
      </c>
      <c r="AM622" s="417">
        <v>1.3917717499999999E-2</v>
      </c>
      <c r="AN622" s="418">
        <v>2.1637448850000001E-2</v>
      </c>
      <c r="AO622" s="437">
        <v>3.4191380786887993E-2</v>
      </c>
      <c r="AP622" s="422"/>
      <c r="AQ622" s="423"/>
      <c r="AR622" s="423"/>
      <c r="AS622" s="417">
        <v>0</v>
      </c>
      <c r="AT622" s="418">
        <v>0</v>
      </c>
      <c r="AU622" s="424"/>
    </row>
    <row r="623" spans="1:47" x14ac:dyDescent="0.2">
      <c r="A623" s="231">
        <v>1990</v>
      </c>
      <c r="B623" s="232">
        <v>19</v>
      </c>
      <c r="C623" s="417">
        <v>16.047707249999998</v>
      </c>
      <c r="D623" s="418">
        <v>24.688868313499999</v>
      </c>
      <c r="E623" s="437">
        <v>49.9583342624476</v>
      </c>
      <c r="F623" s="417">
        <v>3.8411571699999998</v>
      </c>
      <c r="G623" s="418">
        <v>4.4975696279999999</v>
      </c>
      <c r="H623" s="437">
        <v>2.7490201752377366</v>
      </c>
      <c r="I623" s="417">
        <v>2.2805393999999999</v>
      </c>
      <c r="J623" s="418">
        <v>3.0719081154999999</v>
      </c>
      <c r="K623" s="437">
        <v>4.5633589037930955</v>
      </c>
      <c r="L623" s="420"/>
      <c r="M623" s="421"/>
      <c r="N623" s="437">
        <v>1.2937551168956892E-2</v>
      </c>
      <c r="O623" s="417">
        <v>1.20012E-2</v>
      </c>
      <c r="P623" s="418">
        <v>1.95608585E-2</v>
      </c>
      <c r="Q623" s="437">
        <v>8.6079170588576434E-2</v>
      </c>
      <c r="R623" s="422"/>
      <c r="S623" s="423"/>
      <c r="T623" s="437">
        <v>561.1433054733177</v>
      </c>
      <c r="U623" s="417">
        <v>4.1330745187436679E-2</v>
      </c>
      <c r="V623" s="418">
        <v>4.7600131965552177E-2</v>
      </c>
      <c r="W623" s="437">
        <v>9.7055172002039572E-2</v>
      </c>
      <c r="X623" s="417">
        <v>3.4852183890577509E-2</v>
      </c>
      <c r="Y623" s="418">
        <v>5.7017323792637624E-2</v>
      </c>
      <c r="Z623" s="437">
        <v>0.1025519112570447</v>
      </c>
      <c r="AA623" s="417">
        <v>1.40377322E-2</v>
      </c>
      <c r="AB623" s="418">
        <v>1.9850028820000001E-2</v>
      </c>
      <c r="AC623" s="437">
        <v>2.8660075483575954E-2</v>
      </c>
      <c r="AD623" s="417">
        <v>6.5866259999999995E-4</v>
      </c>
      <c r="AE623" s="418">
        <v>9.4373340499999999E-4</v>
      </c>
      <c r="AF623" s="437">
        <v>1.7166297171230228E-3</v>
      </c>
      <c r="AG623" s="417">
        <v>9.4623860399999996E-2</v>
      </c>
      <c r="AH623" s="418">
        <v>0.12494730106</v>
      </c>
      <c r="AI623" s="437">
        <v>0.10810861029287801</v>
      </c>
      <c r="AJ623" s="417">
        <v>8.9004892000000002E-3</v>
      </c>
      <c r="AK623" s="418">
        <v>1.1523141589999999E-2</v>
      </c>
      <c r="AL623" s="437">
        <v>1.5939069761802857E-2</v>
      </c>
      <c r="AM623" s="417">
        <v>1.45004891E-2</v>
      </c>
      <c r="AN623" s="418">
        <v>2.270684144E-2</v>
      </c>
      <c r="AO623" s="437">
        <v>3.6268739418791572E-2</v>
      </c>
      <c r="AP623" s="422"/>
      <c r="AQ623" s="423"/>
      <c r="AR623" s="423"/>
      <c r="AS623" s="417">
        <v>0</v>
      </c>
      <c r="AT623" s="418">
        <v>0</v>
      </c>
      <c r="AU623" s="424"/>
    </row>
    <row r="624" spans="1:47" x14ac:dyDescent="0.2">
      <c r="A624" s="231">
        <v>1990</v>
      </c>
      <c r="B624" s="232">
        <v>20</v>
      </c>
      <c r="C624" s="417">
        <v>16.58009706</v>
      </c>
      <c r="D624" s="418">
        <v>25.974033784</v>
      </c>
      <c r="E624" s="437">
        <v>49.512291387866142</v>
      </c>
      <c r="F624" s="417">
        <v>4.0973595600000001</v>
      </c>
      <c r="G624" s="418">
        <v>4.8641382159999997</v>
      </c>
      <c r="H624" s="437">
        <v>2.7771984328759287</v>
      </c>
      <c r="I624" s="417">
        <v>2.3565820799999999</v>
      </c>
      <c r="J624" s="418">
        <v>3.1760666825000001</v>
      </c>
      <c r="K624" s="437">
        <v>4.6170136352422775</v>
      </c>
      <c r="L624" s="420"/>
      <c r="M624" s="421"/>
      <c r="N624" s="437">
        <v>1.2352349119765361E-2</v>
      </c>
      <c r="O624" s="417">
        <v>1.20012E-2</v>
      </c>
      <c r="P624" s="418">
        <v>1.95608585E-2</v>
      </c>
      <c r="Q624" s="437">
        <v>8.6588076356927862E-2</v>
      </c>
      <c r="R624" s="422"/>
      <c r="S624" s="423"/>
      <c r="T624" s="437">
        <v>562.84412134702143</v>
      </c>
      <c r="U624" s="417">
        <v>4.1330745187436679E-2</v>
      </c>
      <c r="V624" s="418">
        <v>4.7600131965552177E-2</v>
      </c>
      <c r="W624" s="437">
        <v>9.7695130099296201E-2</v>
      </c>
      <c r="X624" s="417">
        <v>3.4852183890577509E-2</v>
      </c>
      <c r="Y624" s="418">
        <v>5.7017323792637624E-2</v>
      </c>
      <c r="Z624" s="437">
        <v>0.10439170172170234</v>
      </c>
      <c r="AA624" s="417">
        <v>1.4730367899999999E-2</v>
      </c>
      <c r="AB624" s="418">
        <v>2.1036707775E-2</v>
      </c>
      <c r="AC624" s="437">
        <v>3.1425482555367708E-2</v>
      </c>
      <c r="AD624" s="417">
        <v>6.9207470000000001E-4</v>
      </c>
      <c r="AE624" s="418">
        <v>1.000202255E-3</v>
      </c>
      <c r="AF624" s="437">
        <v>1.7342240224809077E-3</v>
      </c>
      <c r="AG624" s="417">
        <v>9.9962529699999997E-2</v>
      </c>
      <c r="AH624" s="418">
        <v>0.13346831693</v>
      </c>
      <c r="AI624" s="437">
        <v>0.10378176049864463</v>
      </c>
      <c r="AJ624" s="417">
        <v>9.3879558000000002E-3</v>
      </c>
      <c r="AK624" s="418">
        <v>1.2291623935000001E-2</v>
      </c>
      <c r="AL624" s="437">
        <v>1.5896644285939444E-2</v>
      </c>
      <c r="AM624" s="417">
        <v>1.5158223300000001E-2</v>
      </c>
      <c r="AN624" s="418">
        <v>2.3967758294999999E-2</v>
      </c>
      <c r="AO624" s="437">
        <v>3.7236368673573571E-2</v>
      </c>
      <c r="AP624" s="422"/>
      <c r="AQ624" s="423"/>
      <c r="AR624" s="423"/>
      <c r="AS624" s="417">
        <v>0</v>
      </c>
      <c r="AT624" s="418">
        <v>0</v>
      </c>
      <c r="AU624" s="424"/>
    </row>
    <row r="625" spans="1:47" x14ac:dyDescent="0.2">
      <c r="A625" s="231">
        <v>1990</v>
      </c>
      <c r="B625" s="232">
        <v>21</v>
      </c>
      <c r="C625" s="417">
        <v>17.106689540000001</v>
      </c>
      <c r="D625" s="418">
        <v>27.365025095499998</v>
      </c>
      <c r="E625" s="437">
        <v>49.496697085979555</v>
      </c>
      <c r="F625" s="417">
        <v>4.3368903100000002</v>
      </c>
      <c r="G625" s="418">
        <v>5.2358002504999996</v>
      </c>
      <c r="H625" s="437">
        <v>2.8249165883161091</v>
      </c>
      <c r="I625" s="417">
        <v>2.4318772700000002</v>
      </c>
      <c r="J625" s="418">
        <v>3.2871598304999998</v>
      </c>
      <c r="K625" s="437">
        <v>4.6752884809433706</v>
      </c>
      <c r="L625" s="420"/>
      <c r="M625" s="421"/>
      <c r="N625" s="437">
        <v>1.3075956449667933E-2</v>
      </c>
      <c r="O625" s="417">
        <v>1.20012E-2</v>
      </c>
      <c r="P625" s="418">
        <v>1.95608585E-2</v>
      </c>
      <c r="Q625" s="437">
        <v>0.11245585752307767</v>
      </c>
      <c r="R625" s="422"/>
      <c r="S625" s="423"/>
      <c r="T625" s="437">
        <v>564.49930985351079</v>
      </c>
      <c r="U625" s="417">
        <v>4.1330745187436679E-2</v>
      </c>
      <c r="V625" s="418">
        <v>4.7600131965552177E-2</v>
      </c>
      <c r="W625" s="437">
        <v>8.5006858753458606E-2</v>
      </c>
      <c r="X625" s="417">
        <v>3.4852183890577509E-2</v>
      </c>
      <c r="Y625" s="418">
        <v>5.7017323792637624E-2</v>
      </c>
      <c r="Z625" s="437">
        <v>0.10422519268034371</v>
      </c>
      <c r="AA625" s="417">
        <v>1.5439933600000001E-2</v>
      </c>
      <c r="AB625" s="418">
        <v>2.2314461835E-2</v>
      </c>
      <c r="AC625" s="437">
        <v>3.4074297002968448E-2</v>
      </c>
      <c r="AD625" s="417">
        <v>7.2454609999999999E-4</v>
      </c>
      <c r="AE625" s="418">
        <v>1.0603908050000001E-3</v>
      </c>
      <c r="AF625" s="437">
        <v>1.7640251131840333E-3</v>
      </c>
      <c r="AG625" s="417">
        <v>0.10517881950000001</v>
      </c>
      <c r="AH625" s="418">
        <v>0.14240369765499999</v>
      </c>
      <c r="AI625" s="437">
        <v>0.10715594638082454</v>
      </c>
      <c r="AJ625" s="417">
        <v>9.8867990999999995E-3</v>
      </c>
      <c r="AK625" s="418">
        <v>1.3119432929999999E-2</v>
      </c>
      <c r="AL625" s="437">
        <v>1.5925320220749575E-2</v>
      </c>
      <c r="AM625" s="417">
        <v>1.5830325900000001E-2</v>
      </c>
      <c r="AN625" s="418">
        <v>2.5327019914999999E-2</v>
      </c>
      <c r="AO625" s="437">
        <v>3.7385755584512383E-2</v>
      </c>
      <c r="AP625" s="422"/>
      <c r="AQ625" s="423"/>
      <c r="AR625" s="423"/>
      <c r="AS625" s="417">
        <v>0</v>
      </c>
      <c r="AT625" s="418">
        <v>0</v>
      </c>
      <c r="AU625" s="424"/>
    </row>
    <row r="626" spans="1:47" x14ac:dyDescent="0.2">
      <c r="A626" s="231">
        <v>1990</v>
      </c>
      <c r="B626" s="232">
        <v>22</v>
      </c>
      <c r="C626" s="417">
        <v>17.628500649999999</v>
      </c>
      <c r="D626" s="418">
        <v>28.880116273500001</v>
      </c>
      <c r="E626" s="437">
        <v>50.116123428850791</v>
      </c>
      <c r="F626" s="417">
        <v>4.5635724499999997</v>
      </c>
      <c r="G626" s="418">
        <v>5.6186019680000001</v>
      </c>
      <c r="H626" s="437">
        <v>2.8616057920274196</v>
      </c>
      <c r="I626" s="417">
        <v>2.5066165200000001</v>
      </c>
      <c r="J626" s="418">
        <v>3.40645</v>
      </c>
      <c r="K626" s="437">
        <v>4.7122509130407364</v>
      </c>
      <c r="L626" s="420"/>
      <c r="M626" s="421"/>
      <c r="N626" s="437">
        <v>9.7828744079441927E-3</v>
      </c>
      <c r="O626" s="417">
        <v>1.20012E-2</v>
      </c>
      <c r="P626" s="418">
        <v>1.95608585E-2</v>
      </c>
      <c r="Q626" s="437">
        <v>0.11350398543939753</v>
      </c>
      <c r="R626" s="422"/>
      <c r="S626" s="423"/>
      <c r="T626" s="437">
        <v>566.03277724302609</v>
      </c>
      <c r="U626" s="417">
        <v>4.1330745187436679E-2</v>
      </c>
      <c r="V626" s="418">
        <v>4.7600131965552177E-2</v>
      </c>
      <c r="W626" s="437">
        <v>8.653135043921209E-2</v>
      </c>
      <c r="X626" s="417">
        <v>3.4852183890577509E-2</v>
      </c>
      <c r="Y626" s="418">
        <v>5.7017323792637624E-2</v>
      </c>
      <c r="Z626" s="437">
        <v>0.1075628591104312</v>
      </c>
      <c r="AA626" s="417">
        <v>1.61686859E-2</v>
      </c>
      <c r="AB626" s="418">
        <v>2.3697915119999999E-2</v>
      </c>
      <c r="AC626" s="437">
        <v>3.4428353230613939E-2</v>
      </c>
      <c r="AD626" s="417">
        <v>7.5898770000000005E-4</v>
      </c>
      <c r="AE626" s="418">
        <v>1.125182575E-3</v>
      </c>
      <c r="AF626" s="437">
        <v>1.7869344257124382E-3</v>
      </c>
      <c r="AG626" s="417">
        <v>0.1103270334</v>
      </c>
      <c r="AH626" s="418">
        <v>0.15187173827</v>
      </c>
      <c r="AI626" s="437">
        <v>9.8627332082196525E-2</v>
      </c>
      <c r="AJ626" s="417">
        <v>1.0402533199999999E-2</v>
      </c>
      <c r="AK626" s="418">
        <v>1.401474152E-2</v>
      </c>
      <c r="AL626" s="437">
        <v>1.6098102004447321E-2</v>
      </c>
      <c r="AM626" s="417">
        <v>1.6519176600000001E-2</v>
      </c>
      <c r="AN626" s="418">
        <v>2.6799924284999999E-2</v>
      </c>
      <c r="AO626" s="437">
        <v>3.7926229452180819E-2</v>
      </c>
      <c r="AP626" s="422"/>
      <c r="AQ626" s="423"/>
      <c r="AR626" s="423"/>
      <c r="AS626" s="417">
        <v>0</v>
      </c>
      <c r="AT626" s="418">
        <v>0</v>
      </c>
      <c r="AU626" s="424"/>
    </row>
    <row r="627" spans="1:47" x14ac:dyDescent="0.2">
      <c r="A627" s="231">
        <v>1990</v>
      </c>
      <c r="B627" s="232">
        <v>23</v>
      </c>
      <c r="C627" s="417">
        <v>18.14654788</v>
      </c>
      <c r="D627" s="418">
        <v>30.530703450000001</v>
      </c>
      <c r="E627" s="437">
        <v>50.30346029034515</v>
      </c>
      <c r="F627" s="417">
        <v>4.7813800899999999</v>
      </c>
      <c r="G627" s="418">
        <v>6.0193649804999998</v>
      </c>
      <c r="H627" s="437">
        <v>2.9065197562430556</v>
      </c>
      <c r="I627" s="417">
        <v>2.5810264900000002</v>
      </c>
      <c r="J627" s="418">
        <v>3.5351466375</v>
      </c>
      <c r="K627" s="437">
        <v>4.7796392286084881</v>
      </c>
      <c r="L627" s="420"/>
      <c r="M627" s="421"/>
      <c r="N627" s="437">
        <v>9.8315841965608726E-3</v>
      </c>
      <c r="O627" s="417">
        <v>1.20012E-2</v>
      </c>
      <c r="P627" s="418">
        <v>1.95608585E-2</v>
      </c>
      <c r="Q627" s="437">
        <v>0.11417779113194762</v>
      </c>
      <c r="R627" s="422"/>
      <c r="S627" s="423"/>
      <c r="T627" s="437">
        <v>567.42104635423595</v>
      </c>
      <c r="U627" s="417">
        <v>4.1330745187436679E-2</v>
      </c>
      <c r="V627" s="418">
        <v>4.7600131965552177E-2</v>
      </c>
      <c r="W627" s="437">
        <v>8.7715816497304588E-2</v>
      </c>
      <c r="X627" s="417">
        <v>3.4852183890577509E-2</v>
      </c>
      <c r="Y627" s="418">
        <v>5.7017323792637624E-2</v>
      </c>
      <c r="Z627" s="437">
        <v>0.10937638621613908</v>
      </c>
      <c r="AA627" s="417">
        <v>1.6918127099999999E-2</v>
      </c>
      <c r="AB627" s="418">
        <v>2.5202586145000001E-2</v>
      </c>
      <c r="AC627" s="437">
        <v>3.6721785671583962E-2</v>
      </c>
      <c r="AD627" s="417">
        <v>7.933285E-4</v>
      </c>
      <c r="AE627" s="418">
        <v>1.1959446149999999E-3</v>
      </c>
      <c r="AF627" s="437">
        <v>1.8149804564788483E-3</v>
      </c>
      <c r="AG627" s="417">
        <v>0.1154499505</v>
      </c>
      <c r="AH627" s="418">
        <v>0.16200412233</v>
      </c>
      <c r="AI627" s="437">
        <v>9.8323265036587212E-2</v>
      </c>
      <c r="AJ627" s="417">
        <v>1.0932905E-2</v>
      </c>
      <c r="AK627" s="418">
        <v>1.498773541E-2</v>
      </c>
      <c r="AL627" s="437">
        <v>1.611585690312551E-2</v>
      </c>
      <c r="AM627" s="417">
        <v>1.7226184200000001E-2</v>
      </c>
      <c r="AN627" s="418">
        <v>2.8404123945000002E-2</v>
      </c>
      <c r="AO627" s="437">
        <v>3.8565407368116471E-2</v>
      </c>
      <c r="AP627" s="422"/>
      <c r="AQ627" s="423"/>
      <c r="AR627" s="423"/>
      <c r="AS627" s="417">
        <v>0</v>
      </c>
      <c r="AT627" s="418">
        <v>0</v>
      </c>
      <c r="AU627" s="424"/>
    </row>
    <row r="628" spans="1:47" x14ac:dyDescent="0.2">
      <c r="A628" s="231">
        <v>1990</v>
      </c>
      <c r="B628" s="232">
        <v>24</v>
      </c>
      <c r="C628" s="417">
        <v>18.66311473</v>
      </c>
      <c r="D628" s="418">
        <v>32.334246334500001</v>
      </c>
      <c r="E628" s="437">
        <v>51.026664528777523</v>
      </c>
      <c r="F628" s="417">
        <v>4.9943031900000001</v>
      </c>
      <c r="G628" s="418">
        <v>6.4448103049999999</v>
      </c>
      <c r="H628" s="437">
        <v>2.9551404135053518</v>
      </c>
      <c r="I628" s="417">
        <v>2.65523329</v>
      </c>
      <c r="J628" s="418">
        <v>3.674946378</v>
      </c>
      <c r="K628" s="437">
        <v>4.832744504743884</v>
      </c>
      <c r="L628" s="420"/>
      <c r="M628" s="421"/>
      <c r="N628" s="437">
        <v>9.8544653495546645E-3</v>
      </c>
      <c r="O628" s="417">
        <v>1.20012E-2</v>
      </c>
      <c r="P628" s="418">
        <v>1.95608585E-2</v>
      </c>
      <c r="Q628" s="437">
        <v>0.11511273684792968</v>
      </c>
      <c r="R628" s="422"/>
      <c r="S628" s="423"/>
      <c r="T628" s="437">
        <v>568.56537018613562</v>
      </c>
      <c r="U628" s="417">
        <v>4.1330745187436679E-2</v>
      </c>
      <c r="V628" s="418">
        <v>4.7600131965552177E-2</v>
      </c>
      <c r="W628" s="437">
        <v>8.9499985316695396E-2</v>
      </c>
      <c r="X628" s="417">
        <v>3.4852183890577509E-2</v>
      </c>
      <c r="Y628" s="418">
        <v>5.7017323792637624E-2</v>
      </c>
      <c r="Z628" s="437">
        <v>0.11189402491306506</v>
      </c>
      <c r="AA628" s="417">
        <v>1.7689257100000001E-2</v>
      </c>
      <c r="AB628" s="418">
        <v>2.6836454405000001E-2</v>
      </c>
      <c r="AC628" s="437">
        <v>3.7531905802881141E-2</v>
      </c>
      <c r="AD628" s="417">
        <v>8.2963959999999995E-4</v>
      </c>
      <c r="AE628" s="418">
        <v>1.2724161900000001E-3</v>
      </c>
      <c r="AF628" s="437">
        <v>1.8453216172309174E-3</v>
      </c>
      <c r="AG628" s="417">
        <v>0.1206024203</v>
      </c>
      <c r="AH628" s="418">
        <v>0.17292378760499999</v>
      </c>
      <c r="AI628" s="437">
        <v>9.9561484086626004E-2</v>
      </c>
      <c r="AJ628" s="417">
        <v>1.14792269E-2</v>
      </c>
      <c r="AK628" s="418">
        <v>1.6037658945000002E-2</v>
      </c>
      <c r="AL628" s="437">
        <v>1.6310981271542856E-2</v>
      </c>
      <c r="AM628" s="417">
        <v>1.7953151600000002E-2</v>
      </c>
      <c r="AN628" s="418">
        <v>3.0157502039999999E-2</v>
      </c>
      <c r="AO628" s="437">
        <v>3.9207633204002793E-2</v>
      </c>
      <c r="AP628" s="422"/>
      <c r="AQ628" s="423"/>
      <c r="AR628" s="423"/>
      <c r="AS628" s="417">
        <v>0</v>
      </c>
      <c r="AT628" s="418">
        <v>0</v>
      </c>
      <c r="AU628" s="424"/>
    </row>
    <row r="629" spans="1:47" x14ac:dyDescent="0.2">
      <c r="A629" s="231">
        <v>1990</v>
      </c>
      <c r="B629" s="232">
        <v>25</v>
      </c>
      <c r="C629" s="417">
        <v>20.090739060000001</v>
      </c>
      <c r="D629" s="418">
        <v>34.151838841999997</v>
      </c>
      <c r="E629" s="437">
        <v>51.741299853569515</v>
      </c>
      <c r="F629" s="417">
        <v>5.23331021</v>
      </c>
      <c r="G629" s="418">
        <v>6.8530566320000004</v>
      </c>
      <c r="H629" s="437">
        <v>3.0001654408325362</v>
      </c>
      <c r="I629" s="417">
        <v>2.7860815799999998</v>
      </c>
      <c r="J629" s="418">
        <v>3.8183660365000001</v>
      </c>
      <c r="K629" s="437">
        <v>4.8801758786566989</v>
      </c>
      <c r="L629" s="420"/>
      <c r="M629" s="421"/>
      <c r="N629" s="437">
        <v>9.8738137605256099E-3</v>
      </c>
      <c r="O629" s="417">
        <v>1.20012E-2</v>
      </c>
      <c r="P629" s="418">
        <v>1.95608585E-2</v>
      </c>
      <c r="Q629" s="437">
        <v>0.11597876115450573</v>
      </c>
      <c r="R629" s="422"/>
      <c r="S629" s="423"/>
      <c r="T629" s="437">
        <v>569.43397817370692</v>
      </c>
      <c r="U629" s="417">
        <v>4.1330745187436679E-2</v>
      </c>
      <c r="V629" s="418">
        <v>4.7600131965552177E-2</v>
      </c>
      <c r="W629" s="437">
        <v>9.1103880949168839E-2</v>
      </c>
      <c r="X629" s="417">
        <v>3.4852183890577509E-2</v>
      </c>
      <c r="Y629" s="418">
        <v>5.7017323792637624E-2</v>
      </c>
      <c r="Z629" s="437">
        <v>0.11422497215654569</v>
      </c>
      <c r="AA629" s="417">
        <v>1.8578888700000001E-2</v>
      </c>
      <c r="AB629" s="418">
        <v>2.8793577904999999E-2</v>
      </c>
      <c r="AC629" s="437">
        <v>3.8080758622115823E-2</v>
      </c>
      <c r="AD629" s="417">
        <v>8.7134249999999995E-4</v>
      </c>
      <c r="AE629" s="418">
        <v>1.362202335E-3</v>
      </c>
      <c r="AF629" s="437">
        <v>1.8734315838814216E-3</v>
      </c>
      <c r="AG629" s="417">
        <v>0.12624800180000001</v>
      </c>
      <c r="AH629" s="418">
        <v>0.185296994745</v>
      </c>
      <c r="AI629" s="437">
        <v>0.10074340792063802</v>
      </c>
      <c r="AJ629" s="417">
        <v>1.21060925E-2</v>
      </c>
      <c r="AK629" s="418">
        <v>1.7207087320000002E-2</v>
      </c>
      <c r="AL629" s="437">
        <v>1.6499846036283638E-2</v>
      </c>
      <c r="AM629" s="417">
        <v>1.87955395E-2</v>
      </c>
      <c r="AN629" s="418">
        <v>3.2319731320000003E-2</v>
      </c>
      <c r="AO629" s="437">
        <v>3.9773347684241921E-2</v>
      </c>
      <c r="AP629" s="422"/>
      <c r="AQ629" s="423"/>
      <c r="AR629" s="423"/>
      <c r="AS629" s="417">
        <v>0</v>
      </c>
      <c r="AT629" s="418">
        <v>0</v>
      </c>
      <c r="AU629" s="424"/>
    </row>
    <row r="630" spans="1:47" x14ac:dyDescent="0.2">
      <c r="A630" s="231">
        <v>1990</v>
      </c>
      <c r="B630" s="232">
        <v>26</v>
      </c>
      <c r="C630" s="417">
        <v>20.090739060000001</v>
      </c>
      <c r="D630" s="418">
        <v>34.151838841999997</v>
      </c>
      <c r="E630" s="437">
        <v>52.255377370047221</v>
      </c>
      <c r="F630" s="417">
        <v>5.23331021</v>
      </c>
      <c r="G630" s="418">
        <v>6.8530566320000004</v>
      </c>
      <c r="H630" s="437">
        <v>3.0332913448962393</v>
      </c>
      <c r="I630" s="417">
        <v>2.7860815799999998</v>
      </c>
      <c r="J630" s="418">
        <v>3.8183660365000001</v>
      </c>
      <c r="K630" s="437">
        <v>4.9155164940933647</v>
      </c>
      <c r="L630" s="420"/>
      <c r="M630" s="421"/>
      <c r="N630" s="437">
        <v>9.8884872902485765E-3</v>
      </c>
      <c r="O630" s="417">
        <v>1.20012E-2</v>
      </c>
      <c r="P630" s="418">
        <v>1.95608585E-2</v>
      </c>
      <c r="Q630" s="437">
        <v>0.11661563234323634</v>
      </c>
      <c r="R630" s="422"/>
      <c r="S630" s="423"/>
      <c r="T630" s="437">
        <v>569.95751365072283</v>
      </c>
      <c r="U630" s="417">
        <v>4.1330745187436679E-2</v>
      </c>
      <c r="V630" s="418">
        <v>4.7600131965552177E-2</v>
      </c>
      <c r="W630" s="437">
        <v>9.2296363710606441E-2</v>
      </c>
      <c r="X630" s="417">
        <v>3.4852183890577509E-2</v>
      </c>
      <c r="Y630" s="418">
        <v>5.7017323792637624E-2</v>
      </c>
      <c r="Z630" s="437">
        <v>0.11593983362184915</v>
      </c>
      <c r="AA630" s="417">
        <v>1.8578888700000001E-2</v>
      </c>
      <c r="AB630" s="418">
        <v>2.8793577904999999E-2</v>
      </c>
      <c r="AC630" s="437">
        <v>3.8497767580389503E-2</v>
      </c>
      <c r="AD630" s="417">
        <v>8.7134249999999995E-4</v>
      </c>
      <c r="AE630" s="418">
        <v>1.362202335E-3</v>
      </c>
      <c r="AF630" s="437">
        <v>1.8941100266160495E-3</v>
      </c>
      <c r="AG630" s="417">
        <v>0.12624800180000001</v>
      </c>
      <c r="AH630" s="418">
        <v>0.185296994745</v>
      </c>
      <c r="AI630" s="437">
        <v>0.10147746668662973</v>
      </c>
      <c r="AJ630" s="417">
        <v>1.21060925E-2</v>
      </c>
      <c r="AK630" s="418">
        <v>1.7207087320000002E-2</v>
      </c>
      <c r="AL630" s="437">
        <v>1.6614596199510247E-2</v>
      </c>
      <c r="AM630" s="417">
        <v>1.87955395E-2</v>
      </c>
      <c r="AN630" s="418">
        <v>3.2319731320000003E-2</v>
      </c>
      <c r="AO630" s="437">
        <v>4.0181454515757421E-2</v>
      </c>
      <c r="AP630" s="422"/>
      <c r="AQ630" s="423"/>
      <c r="AR630" s="423"/>
      <c r="AS630" s="417">
        <v>0</v>
      </c>
      <c r="AT630" s="418">
        <v>0</v>
      </c>
      <c r="AU630" s="424"/>
    </row>
    <row r="631" spans="1:47" x14ac:dyDescent="0.2">
      <c r="A631" s="231">
        <v>1990</v>
      </c>
      <c r="B631" s="232">
        <v>27</v>
      </c>
      <c r="C631" s="417">
        <v>20.090739060000001</v>
      </c>
      <c r="D631" s="418">
        <v>34.151838841999997</v>
      </c>
      <c r="E631" s="437">
        <v>52.469567794944133</v>
      </c>
      <c r="F631" s="417">
        <v>5.23331021</v>
      </c>
      <c r="G631" s="418">
        <v>6.8530566320000004</v>
      </c>
      <c r="H631" s="437">
        <v>3.0487913389169674</v>
      </c>
      <c r="I631" s="417">
        <v>2.7860815799999998</v>
      </c>
      <c r="J631" s="418">
        <v>3.8183660365000001</v>
      </c>
      <c r="K631" s="437">
        <v>4.9330812650456322</v>
      </c>
      <c r="L631" s="420"/>
      <c r="M631" s="421"/>
      <c r="N631" s="437">
        <v>9.8964011342695824E-3</v>
      </c>
      <c r="O631" s="417">
        <v>1.20012E-2</v>
      </c>
      <c r="P631" s="418">
        <v>1.95608585E-2</v>
      </c>
      <c r="Q631" s="437">
        <v>0.11691336899733389</v>
      </c>
      <c r="R631" s="422"/>
      <c r="S631" s="423"/>
      <c r="T631" s="437">
        <v>570.05463446198235</v>
      </c>
      <c r="U631" s="417">
        <v>4.1330745187436679E-2</v>
      </c>
      <c r="V631" s="418">
        <v>4.7600131965552177E-2</v>
      </c>
      <c r="W631" s="437">
        <v>9.2882588640628233E-2</v>
      </c>
      <c r="X631" s="417">
        <v>3.4852183890577509E-2</v>
      </c>
      <c r="Y631" s="418">
        <v>5.7017323792637624E-2</v>
      </c>
      <c r="Z631" s="437">
        <v>0.11674212654893047</v>
      </c>
      <c r="AA631" s="417">
        <v>1.8578888700000001E-2</v>
      </c>
      <c r="AB631" s="418">
        <v>2.8793577904999999E-2</v>
      </c>
      <c r="AC631" s="437">
        <v>3.8868310827195232E-2</v>
      </c>
      <c r="AD631" s="417">
        <v>8.7134249999999995E-4</v>
      </c>
      <c r="AE631" s="418">
        <v>1.362202335E-3</v>
      </c>
      <c r="AF631" s="437">
        <v>1.9037741542891192E-3</v>
      </c>
      <c r="AG631" s="417">
        <v>0.12624800180000001</v>
      </c>
      <c r="AH631" s="418">
        <v>0.185296994745</v>
      </c>
      <c r="AI631" s="437">
        <v>0.10196229173248432</v>
      </c>
      <c r="AJ631" s="417">
        <v>1.21060925E-2</v>
      </c>
      <c r="AK631" s="418">
        <v>1.7207087320000002E-2</v>
      </c>
      <c r="AL631" s="437">
        <v>1.6691669528858932E-2</v>
      </c>
      <c r="AM631" s="417">
        <v>1.87955395E-2</v>
      </c>
      <c r="AN631" s="418">
        <v>3.2319731320000003E-2</v>
      </c>
      <c r="AO631" s="437">
        <v>4.0411564455167352E-2</v>
      </c>
      <c r="AP631" s="422"/>
      <c r="AQ631" s="423"/>
      <c r="AR631" s="423"/>
      <c r="AS631" s="417">
        <v>0</v>
      </c>
      <c r="AT631" s="418">
        <v>0</v>
      </c>
      <c r="AU631" s="424"/>
    </row>
    <row r="632" spans="1:47" x14ac:dyDescent="0.2">
      <c r="A632" s="231">
        <v>1990</v>
      </c>
      <c r="B632" s="232">
        <v>28</v>
      </c>
      <c r="C632" s="417">
        <v>17.699941111859999</v>
      </c>
      <c r="D632" s="418">
        <v>30.087770019801997</v>
      </c>
      <c r="E632" s="437">
        <v>52.612636735828239</v>
      </c>
      <c r="F632" s="417">
        <v>4.6785793277399996</v>
      </c>
      <c r="G632" s="418">
        <v>6.1266326290080002</v>
      </c>
      <c r="H632" s="437">
        <v>3.0595974991043247</v>
      </c>
      <c r="I632" s="417">
        <v>2.1452828166</v>
      </c>
      <c r="J632" s="418">
        <v>2.9401418481050001</v>
      </c>
      <c r="K632" s="437">
        <v>4.945441088574019</v>
      </c>
      <c r="L632" s="420"/>
      <c r="M632" s="421"/>
      <c r="N632" s="437">
        <v>9.9021081219555305E-3</v>
      </c>
      <c r="O632" s="417">
        <v>1.20012E-2</v>
      </c>
      <c r="P632" s="418">
        <v>1.95608585E-2</v>
      </c>
      <c r="Q632" s="437">
        <v>0.117119612966975</v>
      </c>
      <c r="R632" s="422"/>
      <c r="S632" s="423"/>
      <c r="T632" s="437">
        <v>570.13221581252503</v>
      </c>
      <c r="U632" s="417">
        <v>3.0667412929078017E-2</v>
      </c>
      <c r="V632" s="418">
        <v>3.5319297918439713E-2</v>
      </c>
      <c r="W632" s="437">
        <v>9.3295753128246547E-2</v>
      </c>
      <c r="X632" s="417">
        <v>3.1157852398176294E-2</v>
      </c>
      <c r="Y632" s="418">
        <v>5.0973487470618035E-2</v>
      </c>
      <c r="Z632" s="437">
        <v>0.11729786805638925</v>
      </c>
      <c r="AA632" s="417">
        <v>1.6609526497800002E-2</v>
      </c>
      <c r="AB632" s="418">
        <v>2.574145864707E-2</v>
      </c>
      <c r="AC632" s="437">
        <v>3.9149417267485977E-2</v>
      </c>
      <c r="AD632" s="417">
        <v>7.7898019499999995E-4</v>
      </c>
      <c r="AE632" s="418">
        <v>1.21780888749E-3</v>
      </c>
      <c r="AF632" s="437">
        <v>1.910516069691576E-3</v>
      </c>
      <c r="AG632" s="417">
        <v>0.11286571360920002</v>
      </c>
      <c r="AH632" s="418">
        <v>0.16565551330202999</v>
      </c>
      <c r="AI632" s="437">
        <v>0.10229725332534237</v>
      </c>
      <c r="AJ632" s="417">
        <v>1.0822846695000001E-2</v>
      </c>
      <c r="AK632" s="418">
        <v>1.5383136064080002E-2</v>
      </c>
      <c r="AL632" s="437">
        <v>1.674460189004038E-2</v>
      </c>
      <c r="AM632" s="417">
        <v>1.6803212312999999E-2</v>
      </c>
      <c r="AN632" s="418">
        <v>2.8893839800080003E-2</v>
      </c>
      <c r="AO632" s="437">
        <v>4.0575486382426425E-2</v>
      </c>
      <c r="AP632" s="422"/>
      <c r="AQ632" s="423"/>
      <c r="AR632" s="423"/>
      <c r="AS632" s="417">
        <v>0</v>
      </c>
      <c r="AT632" s="418">
        <v>0</v>
      </c>
      <c r="AU632" s="424"/>
    </row>
    <row r="633" spans="1:47" x14ac:dyDescent="0.2">
      <c r="A633" s="231">
        <v>1990</v>
      </c>
      <c r="B633" s="232">
        <v>29</v>
      </c>
      <c r="C633" s="417">
        <v>17.699941111859999</v>
      </c>
      <c r="D633" s="418">
        <v>30.087770019801997</v>
      </c>
      <c r="E633" s="437">
        <v>50.423392080085002</v>
      </c>
      <c r="F633" s="417">
        <v>4.6785793277399996</v>
      </c>
      <c r="G633" s="418">
        <v>6.1266326290080002</v>
      </c>
      <c r="H633" s="437">
        <v>2.9616601405587017</v>
      </c>
      <c r="I633" s="417">
        <v>2.1452828166</v>
      </c>
      <c r="J633" s="418">
        <v>2.9401418481050001</v>
      </c>
      <c r="K633" s="437">
        <v>4.8656955401002246</v>
      </c>
      <c r="L633" s="420"/>
      <c r="M633" s="421"/>
      <c r="N633" s="437">
        <v>3.5684167002396042E-3</v>
      </c>
      <c r="O633" s="417">
        <v>1.20012E-2</v>
      </c>
      <c r="P633" s="418">
        <v>1.95608585E-2</v>
      </c>
      <c r="Q633" s="437">
        <v>0.11687076029366157</v>
      </c>
      <c r="R633" s="422"/>
      <c r="S633" s="423"/>
      <c r="T633" s="437">
        <v>570.10871189712611</v>
      </c>
      <c r="U633" s="417">
        <v>3.0667412929078017E-2</v>
      </c>
      <c r="V633" s="418">
        <v>3.5319297918439713E-2</v>
      </c>
      <c r="W633" s="437">
        <v>9.1596790073719098E-2</v>
      </c>
      <c r="X633" s="417">
        <v>3.1157852398176294E-2</v>
      </c>
      <c r="Y633" s="418">
        <v>5.0973487470618035E-2</v>
      </c>
      <c r="Z633" s="437">
        <v>0.11780627354523159</v>
      </c>
      <c r="AA633" s="417">
        <v>1.6609526497800002E-2</v>
      </c>
      <c r="AB633" s="418">
        <v>2.574145864707E-2</v>
      </c>
      <c r="AC633" s="437">
        <v>4.0661569705665458E-2</v>
      </c>
      <c r="AD633" s="417">
        <v>7.7898019499999995E-4</v>
      </c>
      <c r="AE633" s="418">
        <v>1.21780888749E-3</v>
      </c>
      <c r="AF633" s="437">
        <v>1.8493558707877741E-3</v>
      </c>
      <c r="AG633" s="417">
        <v>0.11286571360920002</v>
      </c>
      <c r="AH633" s="418">
        <v>0.16565551330202999</v>
      </c>
      <c r="AI633" s="437">
        <v>9.6195254435750832E-2</v>
      </c>
      <c r="AJ633" s="417">
        <v>1.0822846695000001E-2</v>
      </c>
      <c r="AK633" s="418">
        <v>1.5383136064080002E-2</v>
      </c>
      <c r="AL633" s="437">
        <v>1.5957905190022829E-2</v>
      </c>
      <c r="AM633" s="417">
        <v>1.6803212312999999E-2</v>
      </c>
      <c r="AN633" s="418">
        <v>2.8893839800080003E-2</v>
      </c>
      <c r="AO633" s="437">
        <v>4.0272294433489057E-2</v>
      </c>
      <c r="AP633" s="422"/>
      <c r="AQ633" s="423"/>
      <c r="AR633" s="423"/>
      <c r="AS633" s="417">
        <v>0</v>
      </c>
      <c r="AT633" s="418">
        <v>0</v>
      </c>
      <c r="AU633" s="424"/>
    </row>
    <row r="634" spans="1:47" x14ac:dyDescent="0.2">
      <c r="A634" s="231">
        <v>1990</v>
      </c>
      <c r="B634" s="232">
        <v>30</v>
      </c>
      <c r="C634" s="417">
        <v>17.699941111859999</v>
      </c>
      <c r="D634" s="418">
        <v>30.087770019801997</v>
      </c>
      <c r="E634" s="437">
        <v>50.51911657644478</v>
      </c>
      <c r="F634" s="417">
        <v>4.6785793277399996</v>
      </c>
      <c r="G634" s="418">
        <v>6.1266326290080002</v>
      </c>
      <c r="H634" s="437">
        <v>2.9697596196049747</v>
      </c>
      <c r="I634" s="417">
        <v>2.1452828166</v>
      </c>
      <c r="J634" s="418">
        <v>2.9401418481050001</v>
      </c>
      <c r="K634" s="437">
        <v>4.8753200964155088</v>
      </c>
      <c r="L634" s="420"/>
      <c r="M634" s="421"/>
      <c r="N634" s="437">
        <v>3.5701580102414049E-3</v>
      </c>
      <c r="O634" s="417">
        <v>1.20012E-2</v>
      </c>
      <c r="P634" s="418">
        <v>1.95608585E-2</v>
      </c>
      <c r="Q634" s="437">
        <v>0.11702478896635467</v>
      </c>
      <c r="R634" s="422"/>
      <c r="S634" s="423"/>
      <c r="T634" s="437">
        <v>570.07616759697589</v>
      </c>
      <c r="U634" s="417">
        <v>3.0667412929078017E-2</v>
      </c>
      <c r="V634" s="418">
        <v>3.5319297918439713E-2</v>
      </c>
      <c r="W634" s="437">
        <v>9.1919490416971464E-2</v>
      </c>
      <c r="X634" s="417">
        <v>3.1157852398176294E-2</v>
      </c>
      <c r="Y634" s="418">
        <v>5.0973487470618035E-2</v>
      </c>
      <c r="Z634" s="437">
        <v>0.11822165325530358</v>
      </c>
      <c r="AA634" s="417">
        <v>1.6609526497800002E-2</v>
      </c>
      <c r="AB634" s="418">
        <v>2.574145864707E-2</v>
      </c>
      <c r="AC634" s="437">
        <v>4.0938942794440381E-2</v>
      </c>
      <c r="AD634" s="417">
        <v>7.7898019499999995E-4</v>
      </c>
      <c r="AE634" s="418">
        <v>1.21780888749E-3</v>
      </c>
      <c r="AF634" s="437">
        <v>1.8544123189465985E-3</v>
      </c>
      <c r="AG634" s="417">
        <v>0.11286571360920002</v>
      </c>
      <c r="AH634" s="418">
        <v>0.16565551330202999</v>
      </c>
      <c r="AI634" s="437">
        <v>9.6429779956108269E-2</v>
      </c>
      <c r="AJ634" s="417">
        <v>1.0822846695000001E-2</v>
      </c>
      <c r="AK634" s="418">
        <v>1.5383136064080002E-2</v>
      </c>
      <c r="AL634" s="437">
        <v>1.5994563555230427E-2</v>
      </c>
      <c r="AM634" s="417">
        <v>1.6803212312999999E-2</v>
      </c>
      <c r="AN634" s="418">
        <v>2.8893839800080003E-2</v>
      </c>
      <c r="AO634" s="437">
        <v>4.0407231163130948E-2</v>
      </c>
      <c r="AP634" s="422"/>
      <c r="AQ634" s="423"/>
      <c r="AR634" s="423"/>
      <c r="AS634" s="417">
        <v>0</v>
      </c>
      <c r="AT634" s="418">
        <v>0</v>
      </c>
      <c r="AU634" s="424"/>
    </row>
    <row r="635" spans="1:47" x14ac:dyDescent="0.2">
      <c r="A635" s="231">
        <v>1990</v>
      </c>
      <c r="B635" s="232">
        <v>31</v>
      </c>
      <c r="C635" s="417">
        <v>17.699941111859999</v>
      </c>
      <c r="D635" s="418">
        <v>30.087770019801997</v>
      </c>
      <c r="E635" s="437">
        <v>50.542876865922722</v>
      </c>
      <c r="F635" s="417">
        <v>4.6785793277399996</v>
      </c>
      <c r="G635" s="418">
        <v>6.1266326290080002</v>
      </c>
      <c r="H635" s="437">
        <v>2.9765121766176796</v>
      </c>
      <c r="I635" s="417">
        <v>2.1452828166</v>
      </c>
      <c r="J635" s="418">
        <v>2.9401418481050001</v>
      </c>
      <c r="K635" s="437">
        <v>4.8855843268386172</v>
      </c>
      <c r="L635" s="420"/>
      <c r="M635" s="421"/>
      <c r="N635" s="437">
        <v>3.5725015366662445E-3</v>
      </c>
      <c r="O635" s="417">
        <v>1.20012E-2</v>
      </c>
      <c r="P635" s="418">
        <v>1.95608585E-2</v>
      </c>
      <c r="Q635" s="437">
        <v>0.1171503579432371</v>
      </c>
      <c r="R635" s="422"/>
      <c r="S635" s="423"/>
      <c r="T635" s="437">
        <v>570.04801585504458</v>
      </c>
      <c r="U635" s="417">
        <v>3.0667412929078017E-2</v>
      </c>
      <c r="V635" s="418">
        <v>3.5319297918439713E-2</v>
      </c>
      <c r="W635" s="437">
        <v>9.2248582086452674E-2</v>
      </c>
      <c r="X635" s="417">
        <v>3.1157852398176294E-2</v>
      </c>
      <c r="Y635" s="418">
        <v>5.0973487470618035E-2</v>
      </c>
      <c r="Z635" s="437">
        <v>0.11856044344496905</v>
      </c>
      <c r="AA635" s="417">
        <v>1.6609526497800002E-2</v>
      </c>
      <c r="AB635" s="418">
        <v>2.574145864707E-2</v>
      </c>
      <c r="AC635" s="437">
        <v>4.1447053708865728E-2</v>
      </c>
      <c r="AD635" s="417">
        <v>7.7898019499999995E-4</v>
      </c>
      <c r="AE635" s="418">
        <v>1.21780888749E-3</v>
      </c>
      <c r="AF635" s="437">
        <v>1.8586257098182864E-3</v>
      </c>
      <c r="AG635" s="417">
        <v>0.11286571360920002</v>
      </c>
      <c r="AH635" s="418">
        <v>0.16565551330202999</v>
      </c>
      <c r="AI635" s="437">
        <v>9.6582074482199257E-2</v>
      </c>
      <c r="AJ635" s="417">
        <v>1.0822846695000001E-2</v>
      </c>
      <c r="AK635" s="418">
        <v>1.5383136064080002E-2</v>
      </c>
      <c r="AL635" s="437">
        <v>1.601419576719865E-2</v>
      </c>
      <c r="AM635" s="417">
        <v>1.6803212312999999E-2</v>
      </c>
      <c r="AN635" s="418">
        <v>2.8893839800080003E-2</v>
      </c>
      <c r="AO635" s="437">
        <v>4.0561636322382695E-2</v>
      </c>
      <c r="AP635" s="422"/>
      <c r="AQ635" s="423"/>
      <c r="AR635" s="423"/>
      <c r="AS635" s="417">
        <v>0</v>
      </c>
      <c r="AT635" s="418">
        <v>0</v>
      </c>
      <c r="AU635" s="424"/>
    </row>
    <row r="636" spans="1:47" x14ac:dyDescent="0.2">
      <c r="A636" s="231">
        <v>1990</v>
      </c>
      <c r="B636" s="232">
        <v>32</v>
      </c>
      <c r="C636" s="417">
        <v>17.699941111859999</v>
      </c>
      <c r="D636" s="418">
        <v>30.087770019801997</v>
      </c>
      <c r="E636" s="419">
        <v>50.542876865922722</v>
      </c>
      <c r="F636" s="417">
        <v>4.6785793277399996</v>
      </c>
      <c r="G636" s="418">
        <v>6.1266326290080002</v>
      </c>
      <c r="H636" s="419">
        <v>2.9765121766176796</v>
      </c>
      <c r="I636" s="417">
        <v>2.1452828166</v>
      </c>
      <c r="J636" s="418">
        <v>2.9401418481050001</v>
      </c>
      <c r="K636" s="419">
        <v>4.8855843268386172</v>
      </c>
      <c r="L636" s="420"/>
      <c r="M636" s="421"/>
      <c r="N636" s="419">
        <v>3.5725015366662445E-3</v>
      </c>
      <c r="O636" s="417">
        <v>1.20012E-2</v>
      </c>
      <c r="P636" s="418">
        <v>1.95608585E-2</v>
      </c>
      <c r="Q636" s="419">
        <v>0.1171503579432371</v>
      </c>
      <c r="R636" s="425"/>
      <c r="S636" s="426"/>
      <c r="T636" s="419">
        <v>570.04801585504458</v>
      </c>
      <c r="U636" s="417">
        <v>3.0667412929078017E-2</v>
      </c>
      <c r="V636" s="418">
        <v>3.5319297918439713E-2</v>
      </c>
      <c r="W636" s="419">
        <v>9.2248582086452674E-2</v>
      </c>
      <c r="X636" s="417">
        <v>3.1157852398176294E-2</v>
      </c>
      <c r="Y636" s="418">
        <v>5.0973487470618035E-2</v>
      </c>
      <c r="Z636" s="419">
        <v>0.11856044344496905</v>
      </c>
      <c r="AA636" s="417">
        <v>1.6609526497800002E-2</v>
      </c>
      <c r="AB636" s="418">
        <v>2.574145864707E-2</v>
      </c>
      <c r="AC636" s="419">
        <v>4.1447053708865728E-2</v>
      </c>
      <c r="AD636" s="417">
        <v>7.7898019499999995E-4</v>
      </c>
      <c r="AE636" s="418">
        <v>1.21780888749E-3</v>
      </c>
      <c r="AF636" s="419">
        <v>1.8586257098182864E-3</v>
      </c>
      <c r="AG636" s="417">
        <v>0.11286571360920002</v>
      </c>
      <c r="AH636" s="418">
        <v>0.16565551330202999</v>
      </c>
      <c r="AI636" s="419">
        <v>9.6582074482199257E-2</v>
      </c>
      <c r="AJ636" s="417">
        <v>1.0822846695000001E-2</v>
      </c>
      <c r="AK636" s="418">
        <v>1.5383136064080002E-2</v>
      </c>
      <c r="AL636" s="419">
        <v>1.601419576719865E-2</v>
      </c>
      <c r="AM636" s="417">
        <v>1.6803212312999999E-2</v>
      </c>
      <c r="AN636" s="418">
        <v>2.8893839800080003E-2</v>
      </c>
      <c r="AO636" s="419">
        <v>4.0561636322382695E-2</v>
      </c>
      <c r="AP636" s="425"/>
      <c r="AQ636" s="426"/>
      <c r="AR636" s="426"/>
      <c r="AS636" s="417">
        <v>0</v>
      </c>
      <c r="AT636" s="418">
        <v>0</v>
      </c>
      <c r="AU636" s="427"/>
    </row>
    <row r="637" spans="1:47" x14ac:dyDescent="0.2">
      <c r="A637" s="231">
        <v>1990</v>
      </c>
      <c r="B637" s="232">
        <v>33</v>
      </c>
      <c r="C637" s="417">
        <v>17.699941111859999</v>
      </c>
      <c r="D637" s="418">
        <v>30.087770019801997</v>
      </c>
      <c r="E637" s="419">
        <v>50.542876865922722</v>
      </c>
      <c r="F637" s="417">
        <v>4.6785793277399996</v>
      </c>
      <c r="G637" s="418">
        <v>6.1266326290080002</v>
      </c>
      <c r="H637" s="419">
        <v>2.9765121766176796</v>
      </c>
      <c r="I637" s="417">
        <v>2.1452828166</v>
      </c>
      <c r="J637" s="418">
        <v>2.9401418481050001</v>
      </c>
      <c r="K637" s="419">
        <v>4.8855843268386172</v>
      </c>
      <c r="L637" s="420"/>
      <c r="M637" s="421"/>
      <c r="N637" s="419">
        <v>3.5725015366662445E-3</v>
      </c>
      <c r="O637" s="417">
        <v>1.20012E-2</v>
      </c>
      <c r="P637" s="418">
        <v>1.95608585E-2</v>
      </c>
      <c r="Q637" s="419">
        <v>0.1171503579432371</v>
      </c>
      <c r="R637" s="425"/>
      <c r="S637" s="426"/>
      <c r="T637" s="419">
        <v>570.04801585504458</v>
      </c>
      <c r="U637" s="417">
        <v>3.0667412929078017E-2</v>
      </c>
      <c r="V637" s="418">
        <v>3.5319297918439713E-2</v>
      </c>
      <c r="W637" s="419">
        <v>9.2248582086452674E-2</v>
      </c>
      <c r="X637" s="417">
        <v>3.1157852398176294E-2</v>
      </c>
      <c r="Y637" s="418">
        <v>5.0973487470618035E-2</v>
      </c>
      <c r="Z637" s="419">
        <v>0.11856044344496905</v>
      </c>
      <c r="AA637" s="417">
        <v>1.6609526497800002E-2</v>
      </c>
      <c r="AB637" s="418">
        <v>2.574145864707E-2</v>
      </c>
      <c r="AC637" s="419">
        <v>4.1447053708865728E-2</v>
      </c>
      <c r="AD637" s="417">
        <v>7.7898019499999995E-4</v>
      </c>
      <c r="AE637" s="418">
        <v>1.21780888749E-3</v>
      </c>
      <c r="AF637" s="419">
        <v>1.8586257098182864E-3</v>
      </c>
      <c r="AG637" s="417">
        <v>0.11286571360920002</v>
      </c>
      <c r="AH637" s="418">
        <v>0.16565551330202999</v>
      </c>
      <c r="AI637" s="419">
        <v>9.6582074482199257E-2</v>
      </c>
      <c r="AJ637" s="417">
        <v>1.0822846695000001E-2</v>
      </c>
      <c r="AK637" s="418">
        <v>1.5383136064080002E-2</v>
      </c>
      <c r="AL637" s="419">
        <v>1.601419576719865E-2</v>
      </c>
      <c r="AM637" s="417">
        <v>1.6803212312999999E-2</v>
      </c>
      <c r="AN637" s="418">
        <v>2.8893839800080003E-2</v>
      </c>
      <c r="AO637" s="419">
        <v>4.0561636322382695E-2</v>
      </c>
      <c r="AP637" s="425"/>
      <c r="AQ637" s="426"/>
      <c r="AR637" s="426"/>
      <c r="AS637" s="417">
        <v>0</v>
      </c>
      <c r="AT637" s="418">
        <v>0</v>
      </c>
      <c r="AU637" s="427"/>
    </row>
    <row r="638" spans="1:47" x14ac:dyDescent="0.2">
      <c r="A638" s="231">
        <v>1990</v>
      </c>
      <c r="B638" s="232">
        <v>34</v>
      </c>
      <c r="C638" s="417">
        <v>17.699941111859999</v>
      </c>
      <c r="D638" s="418">
        <v>30.087770019801997</v>
      </c>
      <c r="E638" s="419">
        <v>50.542876865922722</v>
      </c>
      <c r="F638" s="417">
        <v>4.6785793277399996</v>
      </c>
      <c r="G638" s="418">
        <v>6.1266326290080002</v>
      </c>
      <c r="H638" s="419">
        <v>2.9765121766176796</v>
      </c>
      <c r="I638" s="417">
        <v>2.1452828166</v>
      </c>
      <c r="J638" s="418">
        <v>2.9401418481050001</v>
      </c>
      <c r="K638" s="419">
        <v>4.8855843268386172</v>
      </c>
      <c r="L638" s="420"/>
      <c r="M638" s="421"/>
      <c r="N638" s="419">
        <v>3.5725015366662445E-3</v>
      </c>
      <c r="O638" s="417">
        <v>1.20012E-2</v>
      </c>
      <c r="P638" s="418">
        <v>1.95608585E-2</v>
      </c>
      <c r="Q638" s="419">
        <v>0.1171503579432371</v>
      </c>
      <c r="R638" s="425"/>
      <c r="S638" s="426"/>
      <c r="T638" s="419">
        <v>570.04801585504458</v>
      </c>
      <c r="U638" s="417">
        <v>3.0667412929078017E-2</v>
      </c>
      <c r="V638" s="418">
        <v>3.5319297918439713E-2</v>
      </c>
      <c r="W638" s="419">
        <v>9.2248582086452674E-2</v>
      </c>
      <c r="X638" s="417">
        <v>3.1157852398176294E-2</v>
      </c>
      <c r="Y638" s="418">
        <v>5.0973487470618035E-2</v>
      </c>
      <c r="Z638" s="419">
        <v>0.11856044344496905</v>
      </c>
      <c r="AA638" s="417">
        <v>1.6609526497800002E-2</v>
      </c>
      <c r="AB638" s="418">
        <v>2.574145864707E-2</v>
      </c>
      <c r="AC638" s="419">
        <v>4.1447053708865728E-2</v>
      </c>
      <c r="AD638" s="417">
        <v>7.7898019499999995E-4</v>
      </c>
      <c r="AE638" s="418">
        <v>1.21780888749E-3</v>
      </c>
      <c r="AF638" s="419">
        <v>1.8586257098182864E-3</v>
      </c>
      <c r="AG638" s="417">
        <v>0.11286571360920002</v>
      </c>
      <c r="AH638" s="418">
        <v>0.16565551330202999</v>
      </c>
      <c r="AI638" s="419">
        <v>9.6582074482199257E-2</v>
      </c>
      <c r="AJ638" s="417">
        <v>1.0822846695000001E-2</v>
      </c>
      <c r="AK638" s="418">
        <v>1.5383136064080002E-2</v>
      </c>
      <c r="AL638" s="419">
        <v>1.601419576719865E-2</v>
      </c>
      <c r="AM638" s="417">
        <v>1.6803212312999999E-2</v>
      </c>
      <c r="AN638" s="418">
        <v>2.8893839800080003E-2</v>
      </c>
      <c r="AO638" s="419">
        <v>4.0561636322382695E-2</v>
      </c>
      <c r="AP638" s="425"/>
      <c r="AQ638" s="426"/>
      <c r="AR638" s="426"/>
      <c r="AS638" s="417">
        <v>0</v>
      </c>
      <c r="AT638" s="418">
        <v>0</v>
      </c>
      <c r="AU638" s="427"/>
    </row>
    <row r="639" spans="1:47" x14ac:dyDescent="0.2">
      <c r="A639" s="231">
        <v>1990</v>
      </c>
      <c r="B639" s="232">
        <v>35</v>
      </c>
      <c r="C639" s="417">
        <v>17.699941111859999</v>
      </c>
      <c r="D639" s="418">
        <v>30.087770019801997</v>
      </c>
      <c r="E639" s="419">
        <v>50.542876865922722</v>
      </c>
      <c r="F639" s="417">
        <v>4.6785793277399996</v>
      </c>
      <c r="G639" s="418">
        <v>6.1266326290080002</v>
      </c>
      <c r="H639" s="419">
        <v>2.9765121766176796</v>
      </c>
      <c r="I639" s="417">
        <v>2.1452828166</v>
      </c>
      <c r="J639" s="418">
        <v>2.9401418481050001</v>
      </c>
      <c r="K639" s="419">
        <v>4.8855843268386172</v>
      </c>
      <c r="L639" s="420"/>
      <c r="M639" s="421"/>
      <c r="N639" s="419">
        <v>3.5725015366662445E-3</v>
      </c>
      <c r="O639" s="417">
        <v>1.20012E-2</v>
      </c>
      <c r="P639" s="418">
        <v>1.95608585E-2</v>
      </c>
      <c r="Q639" s="419">
        <v>0.1171503579432371</v>
      </c>
      <c r="R639" s="425"/>
      <c r="S639" s="426"/>
      <c r="T639" s="419">
        <v>570.04801585504458</v>
      </c>
      <c r="U639" s="417">
        <v>3.0667412929078017E-2</v>
      </c>
      <c r="V639" s="418">
        <v>3.5319297918439713E-2</v>
      </c>
      <c r="W639" s="419">
        <v>9.2248582086452674E-2</v>
      </c>
      <c r="X639" s="417">
        <v>3.1157852398176294E-2</v>
      </c>
      <c r="Y639" s="418">
        <v>5.0973487470618035E-2</v>
      </c>
      <c r="Z639" s="419">
        <v>0.11856044344496905</v>
      </c>
      <c r="AA639" s="417">
        <v>1.6609526497800002E-2</v>
      </c>
      <c r="AB639" s="418">
        <v>2.574145864707E-2</v>
      </c>
      <c r="AC639" s="419">
        <v>4.1447053708865728E-2</v>
      </c>
      <c r="AD639" s="417">
        <v>7.7898019499999995E-4</v>
      </c>
      <c r="AE639" s="418">
        <v>1.21780888749E-3</v>
      </c>
      <c r="AF639" s="419">
        <v>1.8586257098182864E-3</v>
      </c>
      <c r="AG639" s="417">
        <v>0.11286571360920002</v>
      </c>
      <c r="AH639" s="418">
        <v>0.16565551330202999</v>
      </c>
      <c r="AI639" s="419">
        <v>9.6582074482199257E-2</v>
      </c>
      <c r="AJ639" s="417">
        <v>1.0822846695000001E-2</v>
      </c>
      <c r="AK639" s="418">
        <v>1.5383136064080002E-2</v>
      </c>
      <c r="AL639" s="419">
        <v>1.601419576719865E-2</v>
      </c>
      <c r="AM639" s="417">
        <v>1.6803212312999999E-2</v>
      </c>
      <c r="AN639" s="418">
        <v>2.8893839800080003E-2</v>
      </c>
      <c r="AO639" s="419">
        <v>4.0561636322382695E-2</v>
      </c>
      <c r="AP639" s="425"/>
      <c r="AQ639" s="426"/>
      <c r="AR639" s="426"/>
      <c r="AS639" s="417">
        <v>0</v>
      </c>
      <c r="AT639" s="418">
        <v>0</v>
      </c>
      <c r="AU639" s="427"/>
    </row>
    <row r="640" spans="1:47" x14ac:dyDescent="0.2">
      <c r="A640" s="231">
        <v>1990</v>
      </c>
      <c r="B640" s="232">
        <v>36</v>
      </c>
      <c r="C640" s="417">
        <v>17.699941111859999</v>
      </c>
      <c r="D640" s="418">
        <v>30.087770019801997</v>
      </c>
      <c r="E640" s="419">
        <v>50.542876865922722</v>
      </c>
      <c r="F640" s="417">
        <v>4.6785793277399996</v>
      </c>
      <c r="G640" s="418">
        <v>6.1266326290080002</v>
      </c>
      <c r="H640" s="419">
        <v>2.9765121766176796</v>
      </c>
      <c r="I640" s="417">
        <v>2.1452828166</v>
      </c>
      <c r="J640" s="418">
        <v>2.9401418481050001</v>
      </c>
      <c r="K640" s="419">
        <v>4.8855843268386172</v>
      </c>
      <c r="L640" s="420"/>
      <c r="M640" s="421"/>
      <c r="N640" s="419">
        <v>3.5725015366662445E-3</v>
      </c>
      <c r="O640" s="417">
        <v>1.20012E-2</v>
      </c>
      <c r="P640" s="418">
        <v>1.95608585E-2</v>
      </c>
      <c r="Q640" s="419">
        <v>0.1171503579432371</v>
      </c>
      <c r="R640" s="425"/>
      <c r="S640" s="426"/>
      <c r="T640" s="419">
        <v>570.04801585504458</v>
      </c>
      <c r="U640" s="417">
        <v>3.0667412929078017E-2</v>
      </c>
      <c r="V640" s="418">
        <v>3.5319297918439713E-2</v>
      </c>
      <c r="W640" s="419">
        <v>9.2248582086452674E-2</v>
      </c>
      <c r="X640" s="417">
        <v>3.1157852398176294E-2</v>
      </c>
      <c r="Y640" s="418">
        <v>5.0973487470618035E-2</v>
      </c>
      <c r="Z640" s="419">
        <v>0.11856044344496905</v>
      </c>
      <c r="AA640" s="417">
        <v>1.6609526497800002E-2</v>
      </c>
      <c r="AB640" s="418">
        <v>2.574145864707E-2</v>
      </c>
      <c r="AC640" s="419">
        <v>4.1447053708865728E-2</v>
      </c>
      <c r="AD640" s="417">
        <v>7.7898019499999995E-4</v>
      </c>
      <c r="AE640" s="418">
        <v>1.21780888749E-3</v>
      </c>
      <c r="AF640" s="419">
        <v>1.8586257098182864E-3</v>
      </c>
      <c r="AG640" s="417">
        <v>0.11286571360920002</v>
      </c>
      <c r="AH640" s="418">
        <v>0.16565551330202999</v>
      </c>
      <c r="AI640" s="419">
        <v>9.6582074482199257E-2</v>
      </c>
      <c r="AJ640" s="417">
        <v>1.0822846695000001E-2</v>
      </c>
      <c r="AK640" s="418">
        <v>1.5383136064080002E-2</v>
      </c>
      <c r="AL640" s="419">
        <v>1.601419576719865E-2</v>
      </c>
      <c r="AM640" s="417">
        <v>1.6803212312999999E-2</v>
      </c>
      <c r="AN640" s="418">
        <v>2.8893839800080003E-2</v>
      </c>
      <c r="AO640" s="419">
        <v>4.0561636322382695E-2</v>
      </c>
      <c r="AP640" s="425"/>
      <c r="AQ640" s="426"/>
      <c r="AR640" s="426"/>
      <c r="AS640" s="417">
        <v>0</v>
      </c>
      <c r="AT640" s="418">
        <v>0</v>
      </c>
      <c r="AU640" s="427"/>
    </row>
    <row r="641" spans="1:47" x14ac:dyDescent="0.2">
      <c r="A641" s="231">
        <v>1990</v>
      </c>
      <c r="B641" s="232">
        <v>37</v>
      </c>
      <c r="C641" s="417">
        <v>17.699941111859999</v>
      </c>
      <c r="D641" s="418">
        <v>30.087770019801997</v>
      </c>
      <c r="E641" s="419">
        <v>50.542876865922722</v>
      </c>
      <c r="F641" s="417">
        <v>4.6785793277399996</v>
      </c>
      <c r="G641" s="418">
        <v>6.1266326290080002</v>
      </c>
      <c r="H641" s="419">
        <v>2.9765121766176796</v>
      </c>
      <c r="I641" s="417">
        <v>2.1452828166</v>
      </c>
      <c r="J641" s="418">
        <v>2.9401418481050001</v>
      </c>
      <c r="K641" s="419">
        <v>4.8855843268386172</v>
      </c>
      <c r="L641" s="420"/>
      <c r="M641" s="421"/>
      <c r="N641" s="419">
        <v>3.5725015366662445E-3</v>
      </c>
      <c r="O641" s="417">
        <v>1.20012E-2</v>
      </c>
      <c r="P641" s="418">
        <v>1.95608585E-2</v>
      </c>
      <c r="Q641" s="419">
        <v>0.1171503579432371</v>
      </c>
      <c r="R641" s="425"/>
      <c r="S641" s="426"/>
      <c r="T641" s="419">
        <v>570.04801585504458</v>
      </c>
      <c r="U641" s="417">
        <v>3.0667412929078017E-2</v>
      </c>
      <c r="V641" s="418">
        <v>3.5319297918439713E-2</v>
      </c>
      <c r="W641" s="419">
        <v>9.2248582086452674E-2</v>
      </c>
      <c r="X641" s="417">
        <v>3.1157852398176294E-2</v>
      </c>
      <c r="Y641" s="418">
        <v>5.0973487470618035E-2</v>
      </c>
      <c r="Z641" s="419">
        <v>0.11856044344496905</v>
      </c>
      <c r="AA641" s="417">
        <v>1.6609526497800002E-2</v>
      </c>
      <c r="AB641" s="418">
        <v>2.574145864707E-2</v>
      </c>
      <c r="AC641" s="419">
        <v>4.1447053708865728E-2</v>
      </c>
      <c r="AD641" s="417">
        <v>7.7898019499999995E-4</v>
      </c>
      <c r="AE641" s="418">
        <v>1.21780888749E-3</v>
      </c>
      <c r="AF641" s="419">
        <v>1.8586257098182864E-3</v>
      </c>
      <c r="AG641" s="417">
        <v>0.11286571360920002</v>
      </c>
      <c r="AH641" s="418">
        <v>0.16565551330202999</v>
      </c>
      <c r="AI641" s="419">
        <v>9.6582074482199257E-2</v>
      </c>
      <c r="AJ641" s="417">
        <v>1.0822846695000001E-2</v>
      </c>
      <c r="AK641" s="418">
        <v>1.5383136064080002E-2</v>
      </c>
      <c r="AL641" s="419">
        <v>1.601419576719865E-2</v>
      </c>
      <c r="AM641" s="417">
        <v>1.6803212312999999E-2</v>
      </c>
      <c r="AN641" s="418">
        <v>2.8893839800080003E-2</v>
      </c>
      <c r="AO641" s="419">
        <v>4.0561636322382695E-2</v>
      </c>
      <c r="AP641" s="425"/>
      <c r="AQ641" s="426"/>
      <c r="AR641" s="426"/>
      <c r="AS641" s="417">
        <v>0</v>
      </c>
      <c r="AT641" s="418">
        <v>0</v>
      </c>
      <c r="AU641" s="427"/>
    </row>
    <row r="642" spans="1:47" x14ac:dyDescent="0.2">
      <c r="A642" s="231">
        <v>1990</v>
      </c>
      <c r="B642" s="232">
        <v>38</v>
      </c>
      <c r="C642" s="417">
        <v>17.699941111859999</v>
      </c>
      <c r="D642" s="418">
        <v>30.087770019801997</v>
      </c>
      <c r="E642" s="419">
        <v>50.542876865922722</v>
      </c>
      <c r="F642" s="417">
        <v>4.6785793277399996</v>
      </c>
      <c r="G642" s="418">
        <v>6.1266326290080002</v>
      </c>
      <c r="H642" s="419">
        <v>2.9765121766176796</v>
      </c>
      <c r="I642" s="417">
        <v>2.1452828166</v>
      </c>
      <c r="J642" s="418">
        <v>2.9401418481050001</v>
      </c>
      <c r="K642" s="419">
        <v>4.8855843268386172</v>
      </c>
      <c r="L642" s="420"/>
      <c r="M642" s="421"/>
      <c r="N642" s="419">
        <v>3.5725015366662445E-3</v>
      </c>
      <c r="O642" s="417">
        <v>1.20012E-2</v>
      </c>
      <c r="P642" s="418">
        <v>1.95608585E-2</v>
      </c>
      <c r="Q642" s="419">
        <v>0.1171503579432371</v>
      </c>
      <c r="R642" s="425"/>
      <c r="S642" s="426"/>
      <c r="T642" s="419">
        <v>570.04801585504458</v>
      </c>
      <c r="U642" s="417">
        <v>3.0667412929078017E-2</v>
      </c>
      <c r="V642" s="418">
        <v>3.5319297918439713E-2</v>
      </c>
      <c r="W642" s="419">
        <v>9.2248582086452674E-2</v>
      </c>
      <c r="X642" s="417">
        <v>3.1157852398176294E-2</v>
      </c>
      <c r="Y642" s="418">
        <v>5.0973487470618035E-2</v>
      </c>
      <c r="Z642" s="419">
        <v>0.11856044344496905</v>
      </c>
      <c r="AA642" s="417">
        <v>1.6609526497800002E-2</v>
      </c>
      <c r="AB642" s="418">
        <v>2.574145864707E-2</v>
      </c>
      <c r="AC642" s="419">
        <v>4.1447053708865728E-2</v>
      </c>
      <c r="AD642" s="417">
        <v>7.7898019499999995E-4</v>
      </c>
      <c r="AE642" s="418">
        <v>1.21780888749E-3</v>
      </c>
      <c r="AF642" s="419">
        <v>1.8586257098182864E-3</v>
      </c>
      <c r="AG642" s="417">
        <v>0.11286571360920002</v>
      </c>
      <c r="AH642" s="418">
        <v>0.16565551330202999</v>
      </c>
      <c r="AI642" s="419">
        <v>9.6582074482199257E-2</v>
      </c>
      <c r="AJ642" s="417">
        <v>1.0822846695000001E-2</v>
      </c>
      <c r="AK642" s="418">
        <v>1.5383136064080002E-2</v>
      </c>
      <c r="AL642" s="419">
        <v>1.601419576719865E-2</v>
      </c>
      <c r="AM642" s="417">
        <v>1.6803212312999999E-2</v>
      </c>
      <c r="AN642" s="418">
        <v>2.8893839800080003E-2</v>
      </c>
      <c r="AO642" s="419">
        <v>4.0561636322382695E-2</v>
      </c>
      <c r="AP642" s="425"/>
      <c r="AQ642" s="426"/>
      <c r="AR642" s="426"/>
      <c r="AS642" s="417">
        <v>0</v>
      </c>
      <c r="AT642" s="418">
        <v>0</v>
      </c>
      <c r="AU642" s="427"/>
    </row>
    <row r="643" spans="1:47" x14ac:dyDescent="0.2">
      <c r="A643" s="231">
        <v>1990</v>
      </c>
      <c r="B643" s="232">
        <v>39</v>
      </c>
      <c r="C643" s="417">
        <v>17.699941111859999</v>
      </c>
      <c r="D643" s="418">
        <v>30.087770019801997</v>
      </c>
      <c r="E643" s="419">
        <v>50.542876865922722</v>
      </c>
      <c r="F643" s="417">
        <v>4.6785793277399996</v>
      </c>
      <c r="G643" s="418">
        <v>6.1266326290080002</v>
      </c>
      <c r="H643" s="419">
        <v>2.9765121766176796</v>
      </c>
      <c r="I643" s="417">
        <v>2.1452828166</v>
      </c>
      <c r="J643" s="418">
        <v>2.9401418481050001</v>
      </c>
      <c r="K643" s="419">
        <v>4.8855843268386172</v>
      </c>
      <c r="L643" s="420"/>
      <c r="M643" s="421"/>
      <c r="N643" s="419">
        <v>3.5725015366662445E-3</v>
      </c>
      <c r="O643" s="417">
        <v>1.20012E-2</v>
      </c>
      <c r="P643" s="418">
        <v>1.95608585E-2</v>
      </c>
      <c r="Q643" s="419">
        <v>0.1171503579432371</v>
      </c>
      <c r="R643" s="425"/>
      <c r="S643" s="426"/>
      <c r="T643" s="419">
        <v>570.04801585504458</v>
      </c>
      <c r="U643" s="417">
        <v>3.0667412929078017E-2</v>
      </c>
      <c r="V643" s="418">
        <v>3.5319297918439713E-2</v>
      </c>
      <c r="W643" s="419">
        <v>9.2248582086452674E-2</v>
      </c>
      <c r="X643" s="417">
        <v>3.1157852398176294E-2</v>
      </c>
      <c r="Y643" s="418">
        <v>5.0973487470618035E-2</v>
      </c>
      <c r="Z643" s="419">
        <v>0.11856044344496905</v>
      </c>
      <c r="AA643" s="417">
        <v>1.6609526497800002E-2</v>
      </c>
      <c r="AB643" s="418">
        <v>2.574145864707E-2</v>
      </c>
      <c r="AC643" s="419">
        <v>4.1447053708865728E-2</v>
      </c>
      <c r="AD643" s="417">
        <v>7.7898019499999995E-4</v>
      </c>
      <c r="AE643" s="418">
        <v>1.21780888749E-3</v>
      </c>
      <c r="AF643" s="419">
        <v>1.8586257098182864E-3</v>
      </c>
      <c r="AG643" s="417">
        <v>0.11286571360920002</v>
      </c>
      <c r="AH643" s="418">
        <v>0.16565551330202999</v>
      </c>
      <c r="AI643" s="419">
        <v>9.6582074482199257E-2</v>
      </c>
      <c r="AJ643" s="417">
        <v>1.0822846695000001E-2</v>
      </c>
      <c r="AK643" s="418">
        <v>1.5383136064080002E-2</v>
      </c>
      <c r="AL643" s="419">
        <v>1.601419576719865E-2</v>
      </c>
      <c r="AM643" s="417">
        <v>1.6803212312999999E-2</v>
      </c>
      <c r="AN643" s="418">
        <v>2.8893839800080003E-2</v>
      </c>
      <c r="AO643" s="419">
        <v>4.0561636322382695E-2</v>
      </c>
      <c r="AP643" s="425"/>
      <c r="AQ643" s="426"/>
      <c r="AR643" s="426"/>
      <c r="AS643" s="417">
        <v>0</v>
      </c>
      <c r="AT643" s="418">
        <v>0</v>
      </c>
      <c r="AU643" s="427"/>
    </row>
    <row r="644" spans="1:47" ht="13.5" thickBot="1" x14ac:dyDescent="0.25">
      <c r="A644" s="233">
        <v>1990</v>
      </c>
      <c r="B644" s="234">
        <v>40</v>
      </c>
      <c r="C644" s="428">
        <v>17.699941111859999</v>
      </c>
      <c r="D644" s="429">
        <v>30.087770019801997</v>
      </c>
      <c r="E644" s="430">
        <v>50.542876865922722</v>
      </c>
      <c r="F644" s="428">
        <v>4.6785793277399996</v>
      </c>
      <c r="G644" s="429">
        <v>6.1266326290080002</v>
      </c>
      <c r="H644" s="430">
        <v>2.9765121766176796</v>
      </c>
      <c r="I644" s="428">
        <v>2.1452828166</v>
      </c>
      <c r="J644" s="429">
        <v>2.9401418481050001</v>
      </c>
      <c r="K644" s="430">
        <v>4.8855843268386172</v>
      </c>
      <c r="L644" s="431"/>
      <c r="M644" s="432"/>
      <c r="N644" s="430">
        <v>3.5725015366662445E-3</v>
      </c>
      <c r="O644" s="428">
        <v>1.20012E-2</v>
      </c>
      <c r="P644" s="429">
        <v>1.95608585E-2</v>
      </c>
      <c r="Q644" s="430">
        <v>0.1171503579432371</v>
      </c>
      <c r="R644" s="433"/>
      <c r="S644" s="434"/>
      <c r="T644" s="430">
        <v>570.04801585504458</v>
      </c>
      <c r="U644" s="428">
        <v>3.0667412929078017E-2</v>
      </c>
      <c r="V644" s="429">
        <v>3.5319297918439713E-2</v>
      </c>
      <c r="W644" s="430">
        <v>9.2248582086452674E-2</v>
      </c>
      <c r="X644" s="428">
        <v>3.1157852398176294E-2</v>
      </c>
      <c r="Y644" s="429">
        <v>5.0973487470618035E-2</v>
      </c>
      <c r="Z644" s="430">
        <v>0.11856044344496905</v>
      </c>
      <c r="AA644" s="428">
        <v>1.6609526497800002E-2</v>
      </c>
      <c r="AB644" s="429">
        <v>2.574145864707E-2</v>
      </c>
      <c r="AC644" s="430">
        <v>4.1447053708865728E-2</v>
      </c>
      <c r="AD644" s="428">
        <v>7.7898019499999995E-4</v>
      </c>
      <c r="AE644" s="429">
        <v>1.21780888749E-3</v>
      </c>
      <c r="AF644" s="430">
        <v>1.8586257098182864E-3</v>
      </c>
      <c r="AG644" s="428">
        <v>0.11286571360920002</v>
      </c>
      <c r="AH644" s="429">
        <v>0.16565551330202999</v>
      </c>
      <c r="AI644" s="430">
        <v>9.6582074482199257E-2</v>
      </c>
      <c r="AJ644" s="428">
        <v>1.0822846695000001E-2</v>
      </c>
      <c r="AK644" s="429">
        <v>1.5383136064080002E-2</v>
      </c>
      <c r="AL644" s="430">
        <v>1.601419576719865E-2</v>
      </c>
      <c r="AM644" s="428">
        <v>1.6803212312999999E-2</v>
      </c>
      <c r="AN644" s="429">
        <v>2.8893839800080003E-2</v>
      </c>
      <c r="AO644" s="430">
        <v>4.0561636322382695E-2</v>
      </c>
      <c r="AP644" s="433"/>
      <c r="AQ644" s="434"/>
      <c r="AR644" s="434"/>
      <c r="AS644" s="428">
        <v>0</v>
      </c>
      <c r="AT644" s="429">
        <v>0</v>
      </c>
      <c r="AU644" s="435"/>
    </row>
    <row r="645" spans="1:47" x14ac:dyDescent="0.2">
      <c r="A645" s="229">
        <v>1991</v>
      </c>
      <c r="B645" s="230">
        <v>1</v>
      </c>
      <c r="C645" s="409">
        <v>8.4581786099999992</v>
      </c>
      <c r="D645" s="410">
        <v>10.181312828499999</v>
      </c>
      <c r="E645" s="436">
        <v>18.242603478686789</v>
      </c>
      <c r="F645" s="409">
        <v>1.0748584800000001</v>
      </c>
      <c r="G645" s="410">
        <v>1.0115042944999999</v>
      </c>
      <c r="H645" s="436">
        <v>0.70634138508205579</v>
      </c>
      <c r="I645" s="409">
        <v>0.75779333999999998</v>
      </c>
      <c r="J645" s="410">
        <v>1.4352202005000001</v>
      </c>
      <c r="K645" s="436">
        <v>2.8214082385884294</v>
      </c>
      <c r="L645" s="412"/>
      <c r="M645" s="413"/>
      <c r="N645" s="436">
        <v>0.1110479368369305</v>
      </c>
      <c r="O645" s="409">
        <v>1.7931829999999999E-2</v>
      </c>
      <c r="P645" s="410">
        <v>2.7282836000000001E-2</v>
      </c>
      <c r="Q645" s="436">
        <v>1.8167224105724956E-2</v>
      </c>
      <c r="R645" s="414"/>
      <c r="S645" s="415"/>
      <c r="T645" s="436">
        <v>545.11338914613191</v>
      </c>
      <c r="U645" s="409">
        <v>4.1330745187436679E-2</v>
      </c>
      <c r="V645" s="410">
        <v>4.7600131965552177E-2</v>
      </c>
      <c r="W645" s="436">
        <v>3.3666178153494035E-2</v>
      </c>
      <c r="X645" s="409">
        <v>3.4852183890577509E-2</v>
      </c>
      <c r="Y645" s="410">
        <v>5.7017323792637624E-2</v>
      </c>
      <c r="Z645" s="436">
        <v>3.2196814655215102E-2</v>
      </c>
      <c r="AA645" s="409">
        <v>2.6888862000000002E-3</v>
      </c>
      <c r="AB645" s="410">
        <v>3.53410567E-3</v>
      </c>
      <c r="AC645" s="436">
        <v>4.9225554878273873E-3</v>
      </c>
      <c r="AD645" s="409">
        <v>2.038032E-4</v>
      </c>
      <c r="AE645" s="410">
        <v>2.5034202E-4</v>
      </c>
      <c r="AF645" s="436">
        <v>4.4107505611583868E-4</v>
      </c>
      <c r="AG645" s="409">
        <v>2.5231156899999999E-2</v>
      </c>
      <c r="AH645" s="410">
        <v>2.8100370539999999E-2</v>
      </c>
      <c r="AI645" s="436">
        <v>3.6511595742669378E-2</v>
      </c>
      <c r="AJ645" s="409">
        <v>2.190413E-3</v>
      </c>
      <c r="AK645" s="410">
        <v>2.2840031999999998E-3</v>
      </c>
      <c r="AL645" s="436">
        <v>4.004721230559791E-3</v>
      </c>
      <c r="AM645" s="409">
        <v>4.6178744999999998E-3</v>
      </c>
      <c r="AN645" s="410">
        <v>6.54046709E-3</v>
      </c>
      <c r="AO645" s="436">
        <v>7.5375115270440978E-3</v>
      </c>
      <c r="AP645" s="414"/>
      <c r="AQ645" s="415"/>
      <c r="AR645" s="415"/>
      <c r="AS645" s="409">
        <v>3.5726568E-2</v>
      </c>
      <c r="AT645" s="410">
        <v>3.5566611730000003E-2</v>
      </c>
      <c r="AU645" s="416"/>
    </row>
    <row r="646" spans="1:47" x14ac:dyDescent="0.2">
      <c r="A646" s="231">
        <v>1991</v>
      </c>
      <c r="B646" s="232">
        <v>2</v>
      </c>
      <c r="C646" s="417">
        <v>10.570540619999999</v>
      </c>
      <c r="D646" s="418">
        <v>12.9700117185</v>
      </c>
      <c r="E646" s="437">
        <v>18.285127460093818</v>
      </c>
      <c r="F646" s="417">
        <v>1.0980106199999999</v>
      </c>
      <c r="G646" s="418">
        <v>1.0633856205000001</v>
      </c>
      <c r="H646" s="437">
        <v>0.7080888236911288</v>
      </c>
      <c r="I646" s="417">
        <v>0.79042288000000005</v>
      </c>
      <c r="J646" s="418">
        <v>1.5105949814999999</v>
      </c>
      <c r="K646" s="437">
        <v>2.8302892411897105</v>
      </c>
      <c r="L646" s="420"/>
      <c r="M646" s="421"/>
      <c r="N646" s="437">
        <v>0.11126520472860359</v>
      </c>
      <c r="O646" s="417">
        <v>1.7931829999999999E-2</v>
      </c>
      <c r="P646" s="418">
        <v>2.73303165E-2</v>
      </c>
      <c r="Q646" s="437">
        <v>1.822711105577474E-2</v>
      </c>
      <c r="R646" s="422"/>
      <c r="S646" s="423"/>
      <c r="T646" s="437">
        <v>545.14028603344423</v>
      </c>
      <c r="U646" s="417">
        <v>4.1330745187436679E-2</v>
      </c>
      <c r="V646" s="418">
        <v>4.7600131965552177E-2</v>
      </c>
      <c r="W646" s="437">
        <v>3.3422944122751243E-2</v>
      </c>
      <c r="X646" s="417">
        <v>3.4852183890577509E-2</v>
      </c>
      <c r="Y646" s="418">
        <v>5.7017323792637624E-2</v>
      </c>
      <c r="Z646" s="437">
        <v>3.2307659925428271E-2</v>
      </c>
      <c r="AA646" s="417">
        <v>3.1696657000000001E-3</v>
      </c>
      <c r="AB646" s="418">
        <v>4.4678757500000001E-3</v>
      </c>
      <c r="AC646" s="437">
        <v>4.9252010343820325E-3</v>
      </c>
      <c r="AD646" s="417">
        <v>2.3885439999999999E-4</v>
      </c>
      <c r="AE646" s="418">
        <v>3.09076335E-4</v>
      </c>
      <c r="AF646" s="437">
        <v>4.4216754669324209E-4</v>
      </c>
      <c r="AG646" s="417">
        <v>2.81824398E-2</v>
      </c>
      <c r="AH646" s="418">
        <v>3.3642665170000002E-2</v>
      </c>
      <c r="AI646" s="437">
        <v>3.6570175260743312E-2</v>
      </c>
      <c r="AJ646" s="417">
        <v>2.5809455E-3</v>
      </c>
      <c r="AK646" s="418">
        <v>2.9202461349999999E-3</v>
      </c>
      <c r="AL646" s="437">
        <v>4.0119266568154092E-3</v>
      </c>
      <c r="AM646" s="417">
        <v>5.4451228000000004E-3</v>
      </c>
      <c r="AN646" s="418">
        <v>8.2026697950000008E-3</v>
      </c>
      <c r="AO646" s="437">
        <v>7.5539301448478476E-3</v>
      </c>
      <c r="AP646" s="422"/>
      <c r="AQ646" s="423"/>
      <c r="AR646" s="423"/>
      <c r="AS646" s="417">
        <v>3.3934562199999997E-2</v>
      </c>
      <c r="AT646" s="418">
        <v>3.2385776195E-2</v>
      </c>
      <c r="AU646" s="424"/>
    </row>
    <row r="647" spans="1:47" x14ac:dyDescent="0.2">
      <c r="A647" s="231">
        <v>1991</v>
      </c>
      <c r="B647" s="232">
        <v>3</v>
      </c>
      <c r="C647" s="417">
        <v>8.2960478999999996</v>
      </c>
      <c r="D647" s="418">
        <v>10.9593588365</v>
      </c>
      <c r="E647" s="437">
        <v>18.304688855796808</v>
      </c>
      <c r="F647" s="417">
        <v>0.60659940000000001</v>
      </c>
      <c r="G647" s="418">
        <v>0.74110232899999995</v>
      </c>
      <c r="H647" s="437">
        <v>0.71103027401901642</v>
      </c>
      <c r="I647" s="417">
        <v>0.90209881999999997</v>
      </c>
      <c r="J647" s="418">
        <v>1.642228121</v>
      </c>
      <c r="K647" s="437">
        <v>2.8306805466439795</v>
      </c>
      <c r="L647" s="420"/>
      <c r="M647" s="421"/>
      <c r="N647" s="437">
        <v>0.11119637306321337</v>
      </c>
      <c r="O647" s="417">
        <v>1.7931829999999999E-2</v>
      </c>
      <c r="P647" s="418">
        <v>2.7361919500000002E-2</v>
      </c>
      <c r="Q647" s="437">
        <v>1.8222886163604332E-2</v>
      </c>
      <c r="R647" s="422"/>
      <c r="S647" s="423"/>
      <c r="T647" s="437">
        <v>545.60766929342651</v>
      </c>
      <c r="U647" s="417">
        <v>4.1330745187436679E-2</v>
      </c>
      <c r="V647" s="418">
        <v>4.7600131965552177E-2</v>
      </c>
      <c r="W647" s="437">
        <v>3.3719083562828836E-2</v>
      </c>
      <c r="X647" s="417">
        <v>3.4852183890577509E-2</v>
      </c>
      <c r="Y647" s="418">
        <v>5.7017323792637624E-2</v>
      </c>
      <c r="Z647" s="437">
        <v>3.2556821486503081E-2</v>
      </c>
      <c r="AA647" s="417">
        <v>3.3563372000000001E-3</v>
      </c>
      <c r="AB647" s="418">
        <v>4.5540416650000004E-3</v>
      </c>
      <c r="AC647" s="437">
        <v>4.9352441761380686E-3</v>
      </c>
      <c r="AD647" s="417">
        <v>2.2697130000000001E-4</v>
      </c>
      <c r="AE647" s="418">
        <v>2.9884708500000002E-4</v>
      </c>
      <c r="AF647" s="437">
        <v>4.4400322755460119E-4</v>
      </c>
      <c r="AG647" s="417">
        <v>2.5237991899999999E-2</v>
      </c>
      <c r="AH647" s="418">
        <v>3.2999518945E-2</v>
      </c>
      <c r="AI647" s="437">
        <v>3.6685535828533393E-2</v>
      </c>
      <c r="AJ647" s="417">
        <v>2.6972797000000001E-3</v>
      </c>
      <c r="AK647" s="418">
        <v>3.1933802699999998E-3</v>
      </c>
      <c r="AL647" s="437">
        <v>4.025445233586878E-3</v>
      </c>
      <c r="AM647" s="417">
        <v>5.8034955000000003E-3</v>
      </c>
      <c r="AN647" s="418">
        <v>8.6953422249999995E-3</v>
      </c>
      <c r="AO647" s="437">
        <v>7.5826002771487095E-3</v>
      </c>
      <c r="AP647" s="422"/>
      <c r="AQ647" s="423"/>
      <c r="AR647" s="423"/>
      <c r="AS647" s="417">
        <v>1.97093344E-2</v>
      </c>
      <c r="AT647" s="418">
        <v>2.1373118520000001E-2</v>
      </c>
      <c r="AU647" s="424"/>
    </row>
    <row r="648" spans="1:47" x14ac:dyDescent="0.2">
      <c r="A648" s="231">
        <v>1991</v>
      </c>
      <c r="B648" s="232">
        <v>4</v>
      </c>
      <c r="C648" s="417">
        <v>9.6411353900000005</v>
      </c>
      <c r="D648" s="418">
        <v>12.711158710499999</v>
      </c>
      <c r="E648" s="437">
        <v>18.332132165969991</v>
      </c>
      <c r="F648" s="417">
        <v>0.68468927000000002</v>
      </c>
      <c r="G648" s="418">
        <v>0.84848436100000002</v>
      </c>
      <c r="H648" s="437">
        <v>0.71396122221958813</v>
      </c>
      <c r="I648" s="417">
        <v>1.02988335</v>
      </c>
      <c r="J648" s="418">
        <v>1.760715619</v>
      </c>
      <c r="K648" s="437">
        <v>2.8359134525631333</v>
      </c>
      <c r="L648" s="420"/>
      <c r="M648" s="421"/>
      <c r="N648" s="437">
        <v>0.111272502429812</v>
      </c>
      <c r="O648" s="417">
        <v>1.7931829999999999E-2</v>
      </c>
      <c r="P648" s="418">
        <v>2.7349815E-2</v>
      </c>
      <c r="Q648" s="437">
        <v>1.8253631746080124E-2</v>
      </c>
      <c r="R648" s="422"/>
      <c r="S648" s="423"/>
      <c r="T648" s="437">
        <v>546.08167259466143</v>
      </c>
      <c r="U648" s="417">
        <v>4.1330745187436679E-2</v>
      </c>
      <c r="V648" s="418">
        <v>4.7600131965552177E-2</v>
      </c>
      <c r="W648" s="437">
        <v>3.3778118522147509E-2</v>
      </c>
      <c r="X648" s="417">
        <v>3.4852183890577509E-2</v>
      </c>
      <c r="Y648" s="418">
        <v>5.7017323792637624E-2</v>
      </c>
      <c r="Z648" s="437">
        <v>3.2784165088496076E-2</v>
      </c>
      <c r="AA648" s="417">
        <v>3.9306699999999998E-3</v>
      </c>
      <c r="AB648" s="418">
        <v>5.3371898950000003E-3</v>
      </c>
      <c r="AC648" s="437">
        <v>4.9363825345024532E-3</v>
      </c>
      <c r="AD648" s="417">
        <v>2.6447839999999999E-4</v>
      </c>
      <c r="AE648" s="418">
        <v>3.5155636000000002E-4</v>
      </c>
      <c r="AF648" s="437">
        <v>4.4583381578381292E-4</v>
      </c>
      <c r="AG648" s="417">
        <v>2.9279039199999999E-2</v>
      </c>
      <c r="AH648" s="418">
        <v>3.8461411869999997E-2</v>
      </c>
      <c r="AI648" s="437">
        <v>3.6772661432144811E-2</v>
      </c>
      <c r="AJ648" s="417">
        <v>3.1905011000000001E-3</v>
      </c>
      <c r="AK648" s="418">
        <v>3.8026039649999999E-3</v>
      </c>
      <c r="AL648" s="437">
        <v>4.0366054626212828E-3</v>
      </c>
      <c r="AM648" s="417">
        <v>6.7595281000000004E-3</v>
      </c>
      <c r="AN648" s="418">
        <v>1.0113936265E-2</v>
      </c>
      <c r="AO648" s="437">
        <v>7.6093800840578872E-3</v>
      </c>
      <c r="AP648" s="422"/>
      <c r="AQ648" s="423"/>
      <c r="AR648" s="423"/>
      <c r="AS648" s="417">
        <v>2.1897058899999999E-2</v>
      </c>
      <c r="AT648" s="418">
        <v>2.3594876575E-2</v>
      </c>
      <c r="AU648" s="424"/>
    </row>
    <row r="649" spans="1:47" x14ac:dyDescent="0.2">
      <c r="A649" s="231">
        <v>1991</v>
      </c>
      <c r="B649" s="232">
        <v>5</v>
      </c>
      <c r="C649" s="417">
        <v>10.772090929999999</v>
      </c>
      <c r="D649" s="418">
        <v>14.146196354500001</v>
      </c>
      <c r="E649" s="437">
        <v>17.769565892295621</v>
      </c>
      <c r="F649" s="417">
        <v>0.76512055000000001</v>
      </c>
      <c r="G649" s="418">
        <v>0.95001571149999997</v>
      </c>
      <c r="H649" s="437">
        <v>0.80562301452342755</v>
      </c>
      <c r="I649" s="417">
        <v>1.1389048900000001</v>
      </c>
      <c r="J649" s="418">
        <v>1.8506626305</v>
      </c>
      <c r="K649" s="437">
        <v>2.7359757233630639</v>
      </c>
      <c r="L649" s="420"/>
      <c r="M649" s="421"/>
      <c r="N649" s="437">
        <v>7.360690527118223E-2</v>
      </c>
      <c r="O649" s="417">
        <v>1.7931829999999999E-2</v>
      </c>
      <c r="P649" s="418">
        <v>2.7420437999999998E-2</v>
      </c>
      <c r="Q649" s="437">
        <v>2.5519609823343829E-2</v>
      </c>
      <c r="R649" s="422"/>
      <c r="S649" s="423"/>
      <c r="T649" s="437">
        <v>546.48959234890742</v>
      </c>
      <c r="U649" s="417">
        <v>4.1330745187436679E-2</v>
      </c>
      <c r="V649" s="418">
        <v>4.7600131965552177E-2</v>
      </c>
      <c r="W649" s="437">
        <v>3.786007494513139E-2</v>
      </c>
      <c r="X649" s="417">
        <v>3.4852183890577509E-2</v>
      </c>
      <c r="Y649" s="418">
        <v>5.7017323792637624E-2</v>
      </c>
      <c r="Z649" s="437">
        <v>4.0372440272046013E-2</v>
      </c>
      <c r="AA649" s="417">
        <v>4.4453536999999998E-3</v>
      </c>
      <c r="AB649" s="418">
        <v>6.0875875599999997E-3</v>
      </c>
      <c r="AC649" s="437">
        <v>6.6344646350240278E-3</v>
      </c>
      <c r="AD649" s="417">
        <v>2.9759159999999998E-4</v>
      </c>
      <c r="AE649" s="418">
        <v>4.0584144999999998E-4</v>
      </c>
      <c r="AF649" s="437">
        <v>5.0306176194655908E-4</v>
      </c>
      <c r="AG649" s="417">
        <v>3.3025208399999999E-2</v>
      </c>
      <c r="AH649" s="418">
        <v>4.3799894540000002E-2</v>
      </c>
      <c r="AI649" s="437">
        <v>3.6372015035508687E-2</v>
      </c>
      <c r="AJ649" s="417">
        <v>3.6449824999999999E-3</v>
      </c>
      <c r="AK649" s="418">
        <v>4.40259512E-3</v>
      </c>
      <c r="AL649" s="437">
        <v>4.5937599927487454E-3</v>
      </c>
      <c r="AM649" s="417">
        <v>7.6051783999999999E-3</v>
      </c>
      <c r="AN649" s="418">
        <v>1.1452129225E-2</v>
      </c>
      <c r="AO649" s="437">
        <v>9.5795518476368708E-3</v>
      </c>
      <c r="AP649" s="422"/>
      <c r="AQ649" s="423"/>
      <c r="AR649" s="423"/>
      <c r="AS649" s="417">
        <v>2.4536332500000001E-2</v>
      </c>
      <c r="AT649" s="418">
        <v>2.631339303E-2</v>
      </c>
      <c r="AU649" s="424"/>
    </row>
    <row r="650" spans="1:47" x14ac:dyDescent="0.2">
      <c r="A650" s="231">
        <v>1991</v>
      </c>
      <c r="B650" s="232">
        <v>6</v>
      </c>
      <c r="C650" s="417">
        <v>11.77599414</v>
      </c>
      <c r="D650" s="418">
        <v>15.635058448000001</v>
      </c>
      <c r="E650" s="437">
        <v>17.880214859529534</v>
      </c>
      <c r="F650" s="417">
        <v>0.85657570999999999</v>
      </c>
      <c r="G650" s="418">
        <v>1.0882216419999999</v>
      </c>
      <c r="H650" s="437">
        <v>0.81176298738564123</v>
      </c>
      <c r="I650" s="417">
        <v>1.2400652299999999</v>
      </c>
      <c r="J650" s="418">
        <v>1.9498466645000001</v>
      </c>
      <c r="K650" s="437">
        <v>2.748440732290991</v>
      </c>
      <c r="L650" s="420"/>
      <c r="M650" s="421"/>
      <c r="N650" s="437">
        <v>7.3751703634182583E-2</v>
      </c>
      <c r="O650" s="417">
        <v>1.7928860000000001E-2</v>
      </c>
      <c r="P650" s="418">
        <v>2.7466369500000001E-2</v>
      </c>
      <c r="Q650" s="437">
        <v>2.5637564899917951E-2</v>
      </c>
      <c r="R650" s="422"/>
      <c r="S650" s="423"/>
      <c r="T650" s="437">
        <v>547.28281955062732</v>
      </c>
      <c r="U650" s="417">
        <v>4.1330745187436679E-2</v>
      </c>
      <c r="V650" s="418">
        <v>4.7600131965552177E-2</v>
      </c>
      <c r="W650" s="437">
        <v>3.7824422734895335E-2</v>
      </c>
      <c r="X650" s="417">
        <v>3.4852183890577509E-2</v>
      </c>
      <c r="Y650" s="418">
        <v>5.7017323792637624E-2</v>
      </c>
      <c r="Z650" s="437">
        <v>4.0786459904541633E-2</v>
      </c>
      <c r="AA650" s="417">
        <v>4.9161478999999999E-3</v>
      </c>
      <c r="AB650" s="418">
        <v>6.8660367749999998E-3</v>
      </c>
      <c r="AC650" s="437">
        <v>6.6692500962404772E-3</v>
      </c>
      <c r="AD650" s="417">
        <v>3.2816090000000001E-4</v>
      </c>
      <c r="AE650" s="418">
        <v>4.5760344500000001E-4</v>
      </c>
      <c r="AF650" s="437">
        <v>5.0689710851964376E-4</v>
      </c>
      <c r="AG650" s="417">
        <v>3.6617217799999997E-2</v>
      </c>
      <c r="AH650" s="418">
        <v>4.9470545174999998E-2</v>
      </c>
      <c r="AI650" s="437">
        <v>3.6534501118827278E-2</v>
      </c>
      <c r="AJ650" s="417">
        <v>4.0696378000000004E-3</v>
      </c>
      <c r="AK650" s="418">
        <v>5.0373611349999996E-3</v>
      </c>
      <c r="AL650" s="437">
        <v>4.6143154432699215E-3</v>
      </c>
      <c r="AM650" s="417">
        <v>8.3655421999999993E-3</v>
      </c>
      <c r="AN650" s="418">
        <v>1.2825982499999999E-2</v>
      </c>
      <c r="AO650" s="437">
        <v>9.6560504025848311E-3</v>
      </c>
      <c r="AP650" s="422"/>
      <c r="AQ650" s="423"/>
      <c r="AR650" s="423"/>
      <c r="AS650" s="417">
        <v>2.7835317700000001E-2</v>
      </c>
      <c r="AT650" s="418">
        <v>2.9780749435E-2</v>
      </c>
      <c r="AU650" s="424"/>
    </row>
    <row r="651" spans="1:47" x14ac:dyDescent="0.2">
      <c r="A651" s="231">
        <v>1991</v>
      </c>
      <c r="B651" s="232">
        <v>7</v>
      </c>
      <c r="C651" s="417">
        <v>12.755955399999999</v>
      </c>
      <c r="D651" s="418">
        <v>16.9949818865</v>
      </c>
      <c r="E651" s="437">
        <v>36.373835989623615</v>
      </c>
      <c r="F651" s="417">
        <v>0.96268772999999996</v>
      </c>
      <c r="G651" s="418">
        <v>1.2279589849999999</v>
      </c>
      <c r="H651" s="437">
        <v>1.9040988493784632</v>
      </c>
      <c r="I651" s="417">
        <v>1.34627264</v>
      </c>
      <c r="J651" s="418">
        <v>2.0596127434999998</v>
      </c>
      <c r="K651" s="437">
        <v>3.6592151738973802</v>
      </c>
      <c r="L651" s="420"/>
      <c r="M651" s="421"/>
      <c r="N651" s="437">
        <v>7.3691563443006702E-2</v>
      </c>
      <c r="O651" s="417">
        <v>1.797909E-2</v>
      </c>
      <c r="P651" s="418">
        <v>2.7548029500000001E-2</v>
      </c>
      <c r="Q651" s="437">
        <v>2.7981416666396558E-2</v>
      </c>
      <c r="R651" s="422"/>
      <c r="S651" s="423"/>
      <c r="T651" s="437">
        <v>547.98039640594811</v>
      </c>
      <c r="U651" s="417">
        <v>4.1330745187436679E-2</v>
      </c>
      <c r="V651" s="418">
        <v>4.7600131965552177E-2</v>
      </c>
      <c r="W651" s="437">
        <v>8.896996543357813E-2</v>
      </c>
      <c r="X651" s="417">
        <v>3.4852183890577509E-2</v>
      </c>
      <c r="Y651" s="418">
        <v>5.7017323792637624E-2</v>
      </c>
      <c r="Z651" s="437">
        <v>4.1494762095988E-2</v>
      </c>
      <c r="AA651" s="417">
        <v>5.3740148999999997E-3</v>
      </c>
      <c r="AB651" s="418">
        <v>7.6204761649999999E-3</v>
      </c>
      <c r="AC651" s="437">
        <v>1.5560469971631512E-2</v>
      </c>
      <c r="AD651" s="417">
        <v>3.5833650000000001E-4</v>
      </c>
      <c r="AE651" s="418">
        <v>5.0854296000000002E-4</v>
      </c>
      <c r="AF651" s="437">
        <v>1.1889920872979699E-3</v>
      </c>
      <c r="AG651" s="417">
        <v>4.0313934099999997E-2</v>
      </c>
      <c r="AH651" s="418">
        <v>5.514985419E-2</v>
      </c>
      <c r="AI651" s="437">
        <v>8.5746151015364439E-2</v>
      </c>
      <c r="AJ651" s="417">
        <v>4.4904497000000003E-3</v>
      </c>
      <c r="AK651" s="418">
        <v>5.6630485699999998E-3</v>
      </c>
      <c r="AL651" s="437">
        <v>1.0819891807228603E-2</v>
      </c>
      <c r="AM651" s="417">
        <v>9.0990797000000002E-3</v>
      </c>
      <c r="AN651" s="418">
        <v>1.414523617E-2</v>
      </c>
      <c r="AO651" s="437">
        <v>2.2685964521964593E-2</v>
      </c>
      <c r="AP651" s="422"/>
      <c r="AQ651" s="423"/>
      <c r="AR651" s="423"/>
      <c r="AS651" s="417">
        <v>3.2104820800000003E-2</v>
      </c>
      <c r="AT651" s="418">
        <v>3.4170017169999997E-2</v>
      </c>
      <c r="AU651" s="424"/>
    </row>
    <row r="652" spans="1:47" x14ac:dyDescent="0.2">
      <c r="A652" s="231">
        <v>1991</v>
      </c>
      <c r="B652" s="232">
        <v>8</v>
      </c>
      <c r="C652" s="417">
        <v>13.657456720000001</v>
      </c>
      <c r="D652" s="418">
        <v>18.261995066499999</v>
      </c>
      <c r="E652" s="437">
        <v>36.567294100104959</v>
      </c>
      <c r="F652" s="417">
        <v>1.0638563299999999</v>
      </c>
      <c r="G652" s="418">
        <v>1.3632648304999999</v>
      </c>
      <c r="H652" s="437">
        <v>1.9154906208436655</v>
      </c>
      <c r="I652" s="417">
        <v>1.4474252400000001</v>
      </c>
      <c r="J652" s="418">
        <v>2.1662285505000001</v>
      </c>
      <c r="K652" s="437">
        <v>3.6761525358552478</v>
      </c>
      <c r="L652" s="420"/>
      <c r="M652" s="421"/>
      <c r="N652" s="437">
        <v>7.3852007909268422E-2</v>
      </c>
      <c r="O652" s="417">
        <v>1.797909E-2</v>
      </c>
      <c r="P652" s="418">
        <v>2.7561379E-2</v>
      </c>
      <c r="Q652" s="437">
        <v>2.8133766223716963E-2</v>
      </c>
      <c r="R652" s="422"/>
      <c r="S652" s="423"/>
      <c r="T652" s="437">
        <v>549.13853496078161</v>
      </c>
      <c r="U652" s="417">
        <v>4.1330745187436679E-2</v>
      </c>
      <c r="V652" s="418">
        <v>4.7600131965552177E-2</v>
      </c>
      <c r="W652" s="437">
        <v>8.8699970833416825E-2</v>
      </c>
      <c r="X652" s="417">
        <v>3.4852183890577509E-2</v>
      </c>
      <c r="Y652" s="418">
        <v>5.7017323792637624E-2</v>
      </c>
      <c r="Z652" s="437">
        <v>4.2018508643634447E-2</v>
      </c>
      <c r="AA652" s="417">
        <v>5.8069161000000001E-3</v>
      </c>
      <c r="AB652" s="418">
        <v>8.3318297300000004E-3</v>
      </c>
      <c r="AC652" s="437">
        <v>1.5619902552018233E-2</v>
      </c>
      <c r="AD652" s="417">
        <v>3.864111E-4</v>
      </c>
      <c r="AE652" s="418">
        <v>5.5728164499999999E-4</v>
      </c>
      <c r="AF652" s="437">
        <v>1.196107087595302E-3</v>
      </c>
      <c r="AG652" s="417">
        <v>4.3810994399999997E-2</v>
      </c>
      <c r="AH652" s="418">
        <v>6.0535192170000002E-2</v>
      </c>
      <c r="AI652" s="437">
        <v>8.600654109752659E-2</v>
      </c>
      <c r="AJ652" s="417">
        <v>4.8957636999999998E-3</v>
      </c>
      <c r="AK652" s="418">
        <v>6.2650227999999997E-3</v>
      </c>
      <c r="AL652" s="437">
        <v>1.0853046983242891E-2</v>
      </c>
      <c r="AM652" s="417">
        <v>9.7836574999999992E-3</v>
      </c>
      <c r="AN652" s="418">
        <v>1.5374106005000001E-2</v>
      </c>
      <c r="AO652" s="437">
        <v>2.2829964079252967E-2</v>
      </c>
      <c r="AP652" s="422"/>
      <c r="AQ652" s="423"/>
      <c r="AR652" s="423"/>
      <c r="AS652" s="417">
        <v>3.6261454999999998E-2</v>
      </c>
      <c r="AT652" s="418">
        <v>3.8619060114999999E-2</v>
      </c>
      <c r="AU652" s="424"/>
    </row>
    <row r="653" spans="1:47" x14ac:dyDescent="0.2">
      <c r="A653" s="231">
        <v>1991</v>
      </c>
      <c r="B653" s="232">
        <v>9</v>
      </c>
      <c r="C653" s="417">
        <v>14.44362246</v>
      </c>
      <c r="D653" s="418">
        <v>19.417616362499999</v>
      </c>
      <c r="E653" s="437">
        <v>47.237146223219611</v>
      </c>
      <c r="F653" s="417">
        <v>1.2124036300000001</v>
      </c>
      <c r="G653" s="418">
        <v>1.5399592945</v>
      </c>
      <c r="H653" s="437">
        <v>2.5293961694225566</v>
      </c>
      <c r="I653" s="417">
        <v>1.54510521</v>
      </c>
      <c r="J653" s="418">
        <v>2.2720915270000002</v>
      </c>
      <c r="K653" s="437">
        <v>4.4216474023711694</v>
      </c>
      <c r="L653" s="420"/>
      <c r="M653" s="421"/>
      <c r="N653" s="437">
        <v>7.590986632145473E-2</v>
      </c>
      <c r="O653" s="417">
        <v>1.797909E-2</v>
      </c>
      <c r="P653" s="418">
        <v>2.7650348500000001E-2</v>
      </c>
      <c r="Q653" s="437">
        <v>3.5401949149706145E-2</v>
      </c>
      <c r="R653" s="422"/>
      <c r="S653" s="423"/>
      <c r="T653" s="437">
        <v>549.35412274492649</v>
      </c>
      <c r="U653" s="417">
        <v>4.1330745187436679E-2</v>
      </c>
      <c r="V653" s="418">
        <v>4.7600131965552177E-2</v>
      </c>
      <c r="W653" s="437">
        <v>0.1155182226822012</v>
      </c>
      <c r="X653" s="417">
        <v>3.4852183890577509E-2</v>
      </c>
      <c r="Y653" s="418">
        <v>5.7017323792637624E-2</v>
      </c>
      <c r="Z653" s="437">
        <v>7.3097349314187265E-2</v>
      </c>
      <c r="AA653" s="417">
        <v>6.2162251999999998E-3</v>
      </c>
      <c r="AB653" s="418">
        <v>9.0145890399999998E-3</v>
      </c>
      <c r="AC653" s="437">
        <v>2.0638969100570316E-2</v>
      </c>
      <c r="AD653" s="417">
        <v>4.1251070000000001E-4</v>
      </c>
      <c r="AE653" s="418">
        <v>6.0468030499999999E-4</v>
      </c>
      <c r="AF653" s="437">
        <v>1.5794516173840176E-3</v>
      </c>
      <c r="AG653" s="417">
        <v>4.7691445700000001E-2</v>
      </c>
      <c r="AH653" s="418">
        <v>6.6223242964999998E-2</v>
      </c>
      <c r="AI653" s="437">
        <v>0.11281599645224132</v>
      </c>
      <c r="AJ653" s="417">
        <v>5.2861091000000002E-3</v>
      </c>
      <c r="AK653" s="418">
        <v>6.8541367550000003E-3</v>
      </c>
      <c r="AL653" s="437">
        <v>1.4249038939953386E-2</v>
      </c>
      <c r="AM653" s="417">
        <v>1.04230403E-2</v>
      </c>
      <c r="AN653" s="418">
        <v>1.6541272305E-2</v>
      </c>
      <c r="AO653" s="437">
        <v>3.0118722852416201E-2</v>
      </c>
      <c r="AP653" s="422"/>
      <c r="AQ653" s="423"/>
      <c r="AR653" s="423"/>
      <c r="AS653" s="417">
        <v>4.3158820200000003E-2</v>
      </c>
      <c r="AT653" s="418">
        <v>4.5554665085000001E-2</v>
      </c>
      <c r="AU653" s="424"/>
    </row>
    <row r="654" spans="1:47" x14ac:dyDescent="0.2">
      <c r="A654" s="231">
        <v>1991</v>
      </c>
      <c r="B654" s="232">
        <v>10</v>
      </c>
      <c r="C654" s="417">
        <v>14.975451769999999</v>
      </c>
      <c r="D654" s="418">
        <v>20.255541887</v>
      </c>
      <c r="E654" s="437">
        <v>47.645286298492763</v>
      </c>
      <c r="F654" s="417">
        <v>1.3875833900000001</v>
      </c>
      <c r="G654" s="418">
        <v>1.7359728735</v>
      </c>
      <c r="H654" s="437">
        <v>2.5486434448611188</v>
      </c>
      <c r="I654" s="417">
        <v>1.63763817</v>
      </c>
      <c r="J654" s="418">
        <v>2.3671851030000002</v>
      </c>
      <c r="K654" s="437">
        <v>4.4469783310359787</v>
      </c>
      <c r="L654" s="420"/>
      <c r="M654" s="421"/>
      <c r="N654" s="437">
        <v>7.3246211384062801E-2</v>
      </c>
      <c r="O654" s="417">
        <v>1.7218710000000002E-2</v>
      </c>
      <c r="P654" s="418">
        <v>2.6546267500000002E-2</v>
      </c>
      <c r="Q654" s="437">
        <v>3.5701665253732411E-2</v>
      </c>
      <c r="R654" s="422"/>
      <c r="S654" s="423"/>
      <c r="T654" s="437">
        <v>549.32534020260789</v>
      </c>
      <c r="U654" s="417">
        <v>4.1330745187436679E-2</v>
      </c>
      <c r="V654" s="418">
        <v>4.7600131965552177E-2</v>
      </c>
      <c r="W654" s="437">
        <v>0.11635854161602274</v>
      </c>
      <c r="X654" s="417">
        <v>3.4852183890577509E-2</v>
      </c>
      <c r="Y654" s="418">
        <v>5.7017323792637624E-2</v>
      </c>
      <c r="Z654" s="437">
        <v>7.5333778663350032E-2</v>
      </c>
      <c r="AA654" s="417">
        <v>6.5644170000000003E-3</v>
      </c>
      <c r="AB654" s="418">
        <v>9.5946901350000002E-3</v>
      </c>
      <c r="AC654" s="437">
        <v>2.1003349537150825E-2</v>
      </c>
      <c r="AD654" s="417">
        <v>4.3752750000000001E-4</v>
      </c>
      <c r="AE654" s="418">
        <v>6.4427166500000002E-4</v>
      </c>
      <c r="AF654" s="437">
        <v>1.5914906187775287E-3</v>
      </c>
      <c r="AG654" s="417">
        <v>5.15209061E-2</v>
      </c>
      <c r="AH654" s="418">
        <v>7.1575056314999996E-2</v>
      </c>
      <c r="AI654" s="437">
        <v>0.11152308724136238</v>
      </c>
      <c r="AJ654" s="417">
        <v>5.6282401000000001E-3</v>
      </c>
      <c r="AK654" s="418">
        <v>7.3710586750000001E-3</v>
      </c>
      <c r="AL654" s="437">
        <v>1.4510376952555517E-2</v>
      </c>
      <c r="AM654" s="417">
        <v>1.09556723E-2</v>
      </c>
      <c r="AN654" s="418">
        <v>1.7512113914999999E-2</v>
      </c>
      <c r="AO654" s="437">
        <v>3.0831377719537704E-2</v>
      </c>
      <c r="AP654" s="422"/>
      <c r="AQ654" s="423"/>
      <c r="AR654" s="423"/>
      <c r="AS654" s="417">
        <v>5.1936719999999999E-2</v>
      </c>
      <c r="AT654" s="418">
        <v>5.4287807889999998E-2</v>
      </c>
      <c r="AU654" s="424"/>
    </row>
    <row r="655" spans="1:47" x14ac:dyDescent="0.2">
      <c r="A655" s="231">
        <v>1991</v>
      </c>
      <c r="B655" s="232">
        <v>11</v>
      </c>
      <c r="C655" s="417">
        <v>15.689610439999999</v>
      </c>
      <c r="D655" s="418">
        <v>21.298869173500002</v>
      </c>
      <c r="E655" s="437">
        <v>48.57698090796903</v>
      </c>
      <c r="F655" s="417">
        <v>1.6018287600000001</v>
      </c>
      <c r="G655" s="418">
        <v>1.9752512424999999</v>
      </c>
      <c r="H655" s="437">
        <v>2.6399600007662993</v>
      </c>
      <c r="I655" s="417">
        <v>1.7346021300000001</v>
      </c>
      <c r="J655" s="418">
        <v>2.4668827960000002</v>
      </c>
      <c r="K655" s="437">
        <v>4.5215590127987966</v>
      </c>
      <c r="L655" s="420"/>
      <c r="M655" s="421"/>
      <c r="N655" s="437">
        <v>7.3487910030061276E-2</v>
      </c>
      <c r="O655" s="417">
        <v>1.7168929999999999E-2</v>
      </c>
      <c r="P655" s="418">
        <v>2.6507764499999999E-2</v>
      </c>
      <c r="Q655" s="437">
        <v>4.2726652515458784E-2</v>
      </c>
      <c r="R655" s="422"/>
      <c r="S655" s="423"/>
      <c r="T655" s="437">
        <v>550.42107463418881</v>
      </c>
      <c r="U655" s="417">
        <v>4.1330745187436679E-2</v>
      </c>
      <c r="V655" s="418">
        <v>4.7600131965552177E-2</v>
      </c>
      <c r="W655" s="437">
        <v>9.286821964695946E-2</v>
      </c>
      <c r="X655" s="417">
        <v>3.4852183890577509E-2</v>
      </c>
      <c r="Y655" s="418">
        <v>5.7017323792637624E-2</v>
      </c>
      <c r="Z655" s="437">
        <v>7.8639890355323455E-2</v>
      </c>
      <c r="AA655" s="417">
        <v>6.9509072000000002E-3</v>
      </c>
      <c r="AB655" s="418">
        <v>1.023923566E-2</v>
      </c>
      <c r="AC655" s="437">
        <v>2.1711988994024461E-2</v>
      </c>
      <c r="AD655" s="417">
        <v>4.682803E-4</v>
      </c>
      <c r="AE655" s="418">
        <v>6.8829134E-4</v>
      </c>
      <c r="AF655" s="437">
        <v>1.6485109365296535E-3</v>
      </c>
      <c r="AG655" s="417">
        <v>5.5995218800000003E-2</v>
      </c>
      <c r="AH655" s="418">
        <v>7.775221501E-2</v>
      </c>
      <c r="AI655" s="437">
        <v>0.11519557797336152</v>
      </c>
      <c r="AJ655" s="417">
        <v>6.0067851999999998E-3</v>
      </c>
      <c r="AK655" s="418">
        <v>7.9444000550000001E-3</v>
      </c>
      <c r="AL655" s="437">
        <v>1.4985626298119213E-2</v>
      </c>
      <c r="AM655" s="417">
        <v>1.1547333700000001E-2</v>
      </c>
      <c r="AN655" s="418">
        <v>1.8594095634999998E-2</v>
      </c>
      <c r="AO655" s="437">
        <v>3.1939116153432312E-2</v>
      </c>
      <c r="AP655" s="422"/>
      <c r="AQ655" s="423"/>
      <c r="AR655" s="423"/>
      <c r="AS655" s="417">
        <v>6.3046970199999997E-2</v>
      </c>
      <c r="AT655" s="418">
        <v>6.539026497E-2</v>
      </c>
      <c r="AU655" s="424"/>
    </row>
    <row r="656" spans="1:47" x14ac:dyDescent="0.2">
      <c r="A656" s="231">
        <v>1991</v>
      </c>
      <c r="B656" s="232">
        <v>12</v>
      </c>
      <c r="C656" s="417">
        <v>16.219039890000001</v>
      </c>
      <c r="D656" s="418">
        <v>22.1524582895</v>
      </c>
      <c r="E656" s="437">
        <v>48.886823849901077</v>
      </c>
      <c r="F656" s="417">
        <v>1.8473815099999999</v>
      </c>
      <c r="G656" s="418">
        <v>2.2431361435000001</v>
      </c>
      <c r="H656" s="437">
        <v>2.6600884976505998</v>
      </c>
      <c r="I656" s="417">
        <v>1.8239534799999999</v>
      </c>
      <c r="J656" s="418">
        <v>2.5621434760000001</v>
      </c>
      <c r="K656" s="437">
        <v>4.5450455257561551</v>
      </c>
      <c r="L656" s="420"/>
      <c r="M656" s="421"/>
      <c r="N656" s="437">
        <v>7.3574939236428674E-2</v>
      </c>
      <c r="O656" s="417">
        <v>1.6755840000000001E-2</v>
      </c>
      <c r="P656" s="418">
        <v>2.5974092000000001E-2</v>
      </c>
      <c r="Q656" s="437">
        <v>4.2929967223691516E-2</v>
      </c>
      <c r="R656" s="422"/>
      <c r="S656" s="423"/>
      <c r="T656" s="437">
        <v>551.17145179486249</v>
      </c>
      <c r="U656" s="417">
        <v>4.1330745187436679E-2</v>
      </c>
      <c r="V656" s="418">
        <v>4.7600131965552177E-2</v>
      </c>
      <c r="W656" s="437">
        <v>9.3463329384052996E-2</v>
      </c>
      <c r="X656" s="417">
        <v>3.4852183890577509E-2</v>
      </c>
      <c r="Y656" s="418">
        <v>5.7017323792637624E-2</v>
      </c>
      <c r="Z656" s="437">
        <v>7.9648804850204064E-2</v>
      </c>
      <c r="AA656" s="417">
        <v>7.3120766E-3</v>
      </c>
      <c r="AB656" s="418">
        <v>1.0823907799999999E-2</v>
      </c>
      <c r="AC656" s="437">
        <v>2.1831925569667277E-2</v>
      </c>
      <c r="AD656" s="417">
        <v>4.967169E-4</v>
      </c>
      <c r="AE656" s="418">
        <v>7.2862637500000003E-4</v>
      </c>
      <c r="AF656" s="437">
        <v>1.6610759209280904E-3</v>
      </c>
      <c r="AG656" s="417">
        <v>6.0681306599999998E-2</v>
      </c>
      <c r="AH656" s="418">
        <v>8.3920627179999999E-2</v>
      </c>
      <c r="AI656" s="437">
        <v>0.11579649667875841</v>
      </c>
      <c r="AJ656" s="417">
        <v>6.3669864E-3</v>
      </c>
      <c r="AK656" s="418">
        <v>8.4760614099999992E-3</v>
      </c>
      <c r="AL656" s="437">
        <v>1.5060625956246477E-2</v>
      </c>
      <c r="AM656" s="417">
        <v>1.20918456E-2</v>
      </c>
      <c r="AN656" s="418">
        <v>1.9558825435E-2</v>
      </c>
      <c r="AO656" s="437">
        <v>3.2187453671001495E-2</v>
      </c>
      <c r="AP656" s="422"/>
      <c r="AQ656" s="423"/>
      <c r="AR656" s="423"/>
      <c r="AS656" s="417">
        <v>7.6467040200000003E-2</v>
      </c>
      <c r="AT656" s="418">
        <v>7.8849444805000002E-2</v>
      </c>
      <c r="AU656" s="424"/>
    </row>
    <row r="657" spans="1:47" x14ac:dyDescent="0.2">
      <c r="A657" s="231">
        <v>1991</v>
      </c>
      <c r="B657" s="232">
        <v>13</v>
      </c>
      <c r="C657" s="417">
        <v>16.760449349999998</v>
      </c>
      <c r="D657" s="418">
        <v>22.968632684500001</v>
      </c>
      <c r="E657" s="437">
        <v>49.629986486427384</v>
      </c>
      <c r="F657" s="417">
        <v>2.1240702100000002</v>
      </c>
      <c r="G657" s="418">
        <v>2.5426494805000002</v>
      </c>
      <c r="H657" s="437">
        <v>2.7069608565593306</v>
      </c>
      <c r="I657" s="417">
        <v>1.9132545000000001</v>
      </c>
      <c r="J657" s="418">
        <v>2.6567506750000001</v>
      </c>
      <c r="K657" s="437">
        <v>4.5988264655338282</v>
      </c>
      <c r="L657" s="420"/>
      <c r="M657" s="421"/>
      <c r="N657" s="437">
        <v>7.390246502433756E-2</v>
      </c>
      <c r="O657" s="417">
        <v>1.6405579999999999E-2</v>
      </c>
      <c r="P657" s="418">
        <v>2.5443472000000002E-2</v>
      </c>
      <c r="Q657" s="437">
        <v>4.3373013945430972E-2</v>
      </c>
      <c r="R657" s="422"/>
      <c r="S657" s="423"/>
      <c r="T657" s="437">
        <v>552.31836012221902</v>
      </c>
      <c r="U657" s="417">
        <v>4.1330745187436679E-2</v>
      </c>
      <c r="V657" s="418">
        <v>4.7600131965552177E-2</v>
      </c>
      <c r="W657" s="437">
        <v>9.5183024175737679E-2</v>
      </c>
      <c r="X657" s="417">
        <v>3.4852183890577509E-2</v>
      </c>
      <c r="Y657" s="418">
        <v>5.7017323792637624E-2</v>
      </c>
      <c r="Z657" s="437">
        <v>8.1963491487323917E-2</v>
      </c>
      <c r="AA657" s="417">
        <v>7.7083179E-3</v>
      </c>
      <c r="AB657" s="418">
        <v>1.139526001E-2</v>
      </c>
      <c r="AC657" s="437">
        <v>2.2076167458967282E-2</v>
      </c>
      <c r="AD657" s="417">
        <v>5.2404809999999997E-4</v>
      </c>
      <c r="AE657" s="418">
        <v>7.6744477999999997E-4</v>
      </c>
      <c r="AF657" s="437">
        <v>1.6903589406058802E-3</v>
      </c>
      <c r="AG657" s="417">
        <v>6.5946327499999999E-2</v>
      </c>
      <c r="AH657" s="418">
        <v>9.0371320919999998E-2</v>
      </c>
      <c r="AI657" s="437">
        <v>0.11755221672884077</v>
      </c>
      <c r="AJ657" s="417">
        <v>6.7631087000000001E-3</v>
      </c>
      <c r="AK657" s="418">
        <v>9.0026965099999998E-3</v>
      </c>
      <c r="AL657" s="437">
        <v>1.5308105956905261E-2</v>
      </c>
      <c r="AM657" s="417">
        <v>1.2692730100000001E-2</v>
      </c>
      <c r="AN657" s="418">
        <v>2.0494925899999999E-2</v>
      </c>
      <c r="AO657" s="437">
        <v>3.2739893903148354E-2</v>
      </c>
      <c r="AP657" s="422"/>
      <c r="AQ657" s="423"/>
      <c r="AR657" s="423"/>
      <c r="AS657" s="417">
        <v>9.2188674600000006E-2</v>
      </c>
      <c r="AT657" s="418">
        <v>9.4743399899999997E-2</v>
      </c>
      <c r="AU657" s="424"/>
    </row>
    <row r="658" spans="1:47" x14ac:dyDescent="0.2">
      <c r="A658" s="231">
        <v>1991</v>
      </c>
      <c r="B658" s="232">
        <v>14</v>
      </c>
      <c r="C658" s="417">
        <v>15.83444076</v>
      </c>
      <c r="D658" s="418">
        <v>22.334577489000001</v>
      </c>
      <c r="E658" s="437">
        <v>49.084439125147419</v>
      </c>
      <c r="F658" s="417">
        <v>2.3947126700000001</v>
      </c>
      <c r="G658" s="418">
        <v>2.8077390754999998</v>
      </c>
      <c r="H658" s="437">
        <v>2.6240517113890944</v>
      </c>
      <c r="I658" s="417">
        <v>1.9514634200000001</v>
      </c>
      <c r="J658" s="418">
        <v>2.7090393535000001</v>
      </c>
      <c r="K658" s="437">
        <v>4.4712474754673401</v>
      </c>
      <c r="L658" s="420"/>
      <c r="M658" s="421"/>
      <c r="N658" s="437">
        <v>5.0735412707239712E-2</v>
      </c>
      <c r="O658" s="417">
        <v>1.370334E-2</v>
      </c>
      <c r="P658" s="418">
        <v>2.1749916000000001E-2</v>
      </c>
      <c r="Q658" s="437">
        <v>4.3214082953380077E-2</v>
      </c>
      <c r="R658" s="422"/>
      <c r="S658" s="423"/>
      <c r="T658" s="437">
        <v>553.26678686975117</v>
      </c>
      <c r="U658" s="417">
        <v>4.1330745187436679E-2</v>
      </c>
      <c r="V658" s="418">
        <v>4.7600131965552177E-2</v>
      </c>
      <c r="W658" s="437">
        <v>9.265609652955592E-2</v>
      </c>
      <c r="X658" s="417">
        <v>3.4852183890577509E-2</v>
      </c>
      <c r="Y658" s="418">
        <v>5.7017323792637624E-2</v>
      </c>
      <c r="Z658" s="437">
        <v>8.433163243481076E-2</v>
      </c>
      <c r="AA658" s="417">
        <v>7.8445036000000003E-3</v>
      </c>
      <c r="AB658" s="418">
        <v>1.1466570630000001E-2</v>
      </c>
      <c r="AC658" s="437">
        <v>2.1462622235530651E-2</v>
      </c>
      <c r="AD658" s="417">
        <v>5.3299700000000001E-4</v>
      </c>
      <c r="AE658" s="418">
        <v>7.7050499500000002E-4</v>
      </c>
      <c r="AF658" s="437">
        <v>1.6385931837764834E-3</v>
      </c>
      <c r="AG658" s="417">
        <v>6.9722010000000001E-2</v>
      </c>
      <c r="AH658" s="418">
        <v>9.3782544245000002E-2</v>
      </c>
      <c r="AI658" s="437">
        <v>0.11360936622687744</v>
      </c>
      <c r="AJ658" s="417">
        <v>6.9304882999999999E-3</v>
      </c>
      <c r="AK658" s="418">
        <v>9.1333922149999993E-3</v>
      </c>
      <c r="AL658" s="437">
        <v>1.5538745409101742E-2</v>
      </c>
      <c r="AM658" s="417">
        <v>1.28622462E-2</v>
      </c>
      <c r="AN658" s="418">
        <v>2.05325006E-2</v>
      </c>
      <c r="AO658" s="437">
        <v>3.2744887099041178E-2</v>
      </c>
      <c r="AP658" s="422"/>
      <c r="AQ658" s="423"/>
      <c r="AR658" s="423"/>
      <c r="AS658" s="417">
        <v>0.1092609668</v>
      </c>
      <c r="AT658" s="418">
        <v>0.112057682315</v>
      </c>
      <c r="AU658" s="424"/>
    </row>
    <row r="659" spans="1:47" x14ac:dyDescent="0.2">
      <c r="A659" s="231">
        <v>1991</v>
      </c>
      <c r="B659" s="232">
        <v>15</v>
      </c>
      <c r="C659" s="417">
        <v>15.90314759</v>
      </c>
      <c r="D659" s="418">
        <v>22.772798756</v>
      </c>
      <c r="E659" s="437">
        <v>48.549771563482714</v>
      </c>
      <c r="F659" s="417">
        <v>2.69759818</v>
      </c>
      <c r="G659" s="418">
        <v>3.1355929489999999</v>
      </c>
      <c r="H659" s="437">
        <v>2.5483557952226348</v>
      </c>
      <c r="I659" s="417">
        <v>2.0225829499999999</v>
      </c>
      <c r="J659" s="418">
        <v>2.7912090269999998</v>
      </c>
      <c r="K659" s="437">
        <v>4.3501558541014393</v>
      </c>
      <c r="L659" s="420"/>
      <c r="M659" s="421"/>
      <c r="N659" s="437">
        <v>2.7252309547694312E-2</v>
      </c>
      <c r="O659" s="417">
        <v>1.3124439999999999E-2</v>
      </c>
      <c r="P659" s="418">
        <v>2.0959354499999999E-2</v>
      </c>
      <c r="Q659" s="437">
        <v>4.3145814597804838E-2</v>
      </c>
      <c r="R659" s="422"/>
      <c r="S659" s="423"/>
      <c r="T659" s="437">
        <v>554.74580754089345</v>
      </c>
      <c r="U659" s="417">
        <v>4.1330745187436679E-2</v>
      </c>
      <c r="V659" s="418">
        <v>4.7600131965552177E-2</v>
      </c>
      <c r="W659" s="437">
        <v>9.0528666954598311E-2</v>
      </c>
      <c r="X659" s="417">
        <v>3.4852183890577509E-2</v>
      </c>
      <c r="Y659" s="418">
        <v>5.7017323792637624E-2</v>
      </c>
      <c r="Z659" s="437">
        <v>8.7272629427811707E-2</v>
      </c>
      <c r="AA659" s="417">
        <v>8.2545961000000008E-3</v>
      </c>
      <c r="AB659" s="418">
        <v>1.197554457E-2</v>
      </c>
      <c r="AC659" s="437">
        <v>2.0882277852213783E-2</v>
      </c>
      <c r="AD659" s="417">
        <v>5.595989E-4</v>
      </c>
      <c r="AE659" s="418">
        <v>8.0430612000000003E-4</v>
      </c>
      <c r="AF659" s="437">
        <v>1.5913004116134889E-3</v>
      </c>
      <c r="AG659" s="417">
        <v>7.5454970100000004E-2</v>
      </c>
      <c r="AH659" s="418">
        <v>0.100346519735</v>
      </c>
      <c r="AI659" s="437">
        <v>0.11023423291279671</v>
      </c>
      <c r="AJ659" s="417">
        <v>7.3422699999999997E-3</v>
      </c>
      <c r="AK659" s="418">
        <v>9.6194046950000001E-3</v>
      </c>
      <c r="AL659" s="437">
        <v>1.5828895418712893E-2</v>
      </c>
      <c r="AM659" s="417">
        <v>1.3479497300000001E-2</v>
      </c>
      <c r="AN659" s="418">
        <v>2.1345613900000001E-2</v>
      </c>
      <c r="AO659" s="437">
        <v>3.2664395916153936E-2</v>
      </c>
      <c r="AP659" s="422"/>
      <c r="AQ659" s="423"/>
      <c r="AR659" s="423"/>
      <c r="AS659" s="417">
        <v>0.1281998926</v>
      </c>
      <c r="AT659" s="418">
        <v>0.13200676321499999</v>
      </c>
      <c r="AU659" s="424"/>
    </row>
    <row r="660" spans="1:47" x14ac:dyDescent="0.2">
      <c r="A660" s="231">
        <v>1991</v>
      </c>
      <c r="B660" s="232">
        <v>16</v>
      </c>
      <c r="C660" s="417">
        <v>14.770412840000001</v>
      </c>
      <c r="D660" s="418">
        <v>22.078103143500002</v>
      </c>
      <c r="E660" s="437">
        <v>48.959226027842853</v>
      </c>
      <c r="F660" s="417">
        <v>2.9790652</v>
      </c>
      <c r="G660" s="418">
        <v>3.4217127175000002</v>
      </c>
      <c r="H660" s="437">
        <v>2.5652165313670841</v>
      </c>
      <c r="I660" s="417">
        <v>2.0543293999999999</v>
      </c>
      <c r="J660" s="418">
        <v>2.8294261344999998</v>
      </c>
      <c r="K660" s="437">
        <v>4.3940360350391137</v>
      </c>
      <c r="L660" s="420"/>
      <c r="M660" s="421"/>
      <c r="N660" s="437">
        <v>2.314237715801206E-2</v>
      </c>
      <c r="O660" s="417">
        <v>1.191424E-2</v>
      </c>
      <c r="P660" s="418">
        <v>1.9343019499999999E-2</v>
      </c>
      <c r="Q660" s="437">
        <v>5.575266791879805E-2</v>
      </c>
      <c r="R660" s="422"/>
      <c r="S660" s="423"/>
      <c r="T660" s="437">
        <v>556.30060861720642</v>
      </c>
      <c r="U660" s="417">
        <v>4.1330745187436679E-2</v>
      </c>
      <c r="V660" s="418">
        <v>4.7600131965552177E-2</v>
      </c>
      <c r="W660" s="437">
        <v>8.8761273892873735E-2</v>
      </c>
      <c r="X660" s="417">
        <v>3.4852183890577509E-2</v>
      </c>
      <c r="Y660" s="418">
        <v>5.7017323792637624E-2</v>
      </c>
      <c r="Z660" s="437">
        <v>9.0635499187864149E-2</v>
      </c>
      <c r="AA660" s="417">
        <v>8.2650598000000002E-3</v>
      </c>
      <c r="AB660" s="418">
        <v>1.1929692990000001E-2</v>
      </c>
      <c r="AC660" s="437">
        <v>2.2244522024100006E-2</v>
      </c>
      <c r="AD660" s="417">
        <v>5.5917710000000004E-4</v>
      </c>
      <c r="AE660" s="418">
        <v>7.9896625999999996E-4</v>
      </c>
      <c r="AF660" s="437">
        <v>1.6018483599869635E-3</v>
      </c>
      <c r="AG660" s="417">
        <v>7.8545748900000004E-2</v>
      </c>
      <c r="AH660" s="418">
        <v>0.103318322825</v>
      </c>
      <c r="AI660" s="437">
        <v>0.10905729337367583</v>
      </c>
      <c r="AJ660" s="417">
        <v>7.4003697000000002E-3</v>
      </c>
      <c r="AK660" s="418">
        <v>9.6567738600000005E-3</v>
      </c>
      <c r="AL660" s="437">
        <v>1.5740593704297656E-2</v>
      </c>
      <c r="AM660" s="417">
        <v>1.34427808E-2</v>
      </c>
      <c r="AN660" s="418">
        <v>2.1171429070000001E-2</v>
      </c>
      <c r="AO660" s="437">
        <v>3.3124050156329042E-2</v>
      </c>
      <c r="AP660" s="422"/>
      <c r="AQ660" s="423"/>
      <c r="AR660" s="423"/>
      <c r="AS660" s="417">
        <v>0.14699623780000001</v>
      </c>
      <c r="AT660" s="418">
        <v>0.15241685367499999</v>
      </c>
      <c r="AU660" s="424"/>
    </row>
    <row r="661" spans="1:47" x14ac:dyDescent="0.2">
      <c r="A661" s="231">
        <v>1991</v>
      </c>
      <c r="B661" s="232">
        <v>17</v>
      </c>
      <c r="C661" s="417">
        <v>15.056522360000001</v>
      </c>
      <c r="D661" s="418">
        <v>22.681388741500001</v>
      </c>
      <c r="E661" s="437">
        <v>48.971896222449594</v>
      </c>
      <c r="F661" s="417">
        <v>3.2709490300000001</v>
      </c>
      <c r="G661" s="418">
        <v>3.7726828029999999</v>
      </c>
      <c r="H661" s="437">
        <v>2.5696367864560856</v>
      </c>
      <c r="I661" s="417">
        <v>2.13474466</v>
      </c>
      <c r="J661" s="418">
        <v>2.9294591130000001</v>
      </c>
      <c r="K661" s="437">
        <v>4.3315771477110001</v>
      </c>
      <c r="L661" s="420"/>
      <c r="M661" s="421"/>
      <c r="N661" s="437">
        <v>1.240596136239051E-2</v>
      </c>
      <c r="O661" s="417">
        <v>1.191424E-2</v>
      </c>
      <c r="P661" s="418">
        <v>1.9343019499999999E-2</v>
      </c>
      <c r="Q661" s="437">
        <v>5.6141304580587026E-2</v>
      </c>
      <c r="R661" s="422"/>
      <c r="S661" s="423"/>
      <c r="T661" s="437">
        <v>557.93892228810955</v>
      </c>
      <c r="U661" s="417">
        <v>4.1330745187436679E-2</v>
      </c>
      <c r="V661" s="418">
        <v>4.7600131965552177E-2</v>
      </c>
      <c r="W661" s="437">
        <v>8.9776919803972566E-2</v>
      </c>
      <c r="X661" s="417">
        <v>3.4852183890577509E-2</v>
      </c>
      <c r="Y661" s="418">
        <v>5.7017323792637624E-2</v>
      </c>
      <c r="Z661" s="437">
        <v>9.375353105952948E-2</v>
      </c>
      <c r="AA661" s="417">
        <v>1.2615828000000001E-2</v>
      </c>
      <c r="AB661" s="418">
        <v>1.8139711100000001E-2</v>
      </c>
      <c r="AC661" s="437">
        <v>2.1349027616676831E-2</v>
      </c>
      <c r="AD661" s="417">
        <v>5.9074949999999996E-4</v>
      </c>
      <c r="AE661" s="418">
        <v>8.4719153499999999E-4</v>
      </c>
      <c r="AF661" s="437">
        <v>1.6045939493597437E-3</v>
      </c>
      <c r="AG661" s="417">
        <v>8.3414656300000001E-2</v>
      </c>
      <c r="AH661" s="418">
        <v>0.11046943247</v>
      </c>
      <c r="AI661" s="437">
        <v>0.10933526528806338</v>
      </c>
      <c r="AJ661" s="417">
        <v>7.7983156999999999E-3</v>
      </c>
      <c r="AK661" s="418">
        <v>1.02947992E-2</v>
      </c>
      <c r="AL661" s="437">
        <v>1.5397742760824598E-2</v>
      </c>
      <c r="AM661" s="417">
        <v>1.3281199400000001E-2</v>
      </c>
      <c r="AN661" s="418">
        <v>2.0594788204999999E-2</v>
      </c>
      <c r="AO661" s="437">
        <v>3.3260949775974241E-2</v>
      </c>
      <c r="AP661" s="422"/>
      <c r="AQ661" s="423"/>
      <c r="AR661" s="423"/>
      <c r="AS661" s="417">
        <v>0</v>
      </c>
      <c r="AT661" s="418">
        <v>0</v>
      </c>
      <c r="AU661" s="424"/>
    </row>
    <row r="662" spans="1:47" x14ac:dyDescent="0.2">
      <c r="A662" s="231">
        <v>1991</v>
      </c>
      <c r="B662" s="232">
        <v>18</v>
      </c>
      <c r="C662" s="417">
        <v>15.446669699999999</v>
      </c>
      <c r="D662" s="418">
        <v>23.663193407000001</v>
      </c>
      <c r="E662" s="437">
        <v>48.720542846761873</v>
      </c>
      <c r="F662" s="417">
        <v>3.5619407700000001</v>
      </c>
      <c r="G662" s="418">
        <v>4.133889323</v>
      </c>
      <c r="H662" s="437">
        <v>2.6692698677311815</v>
      </c>
      <c r="I662" s="417">
        <v>2.2089947400000001</v>
      </c>
      <c r="J662" s="418">
        <v>3.0273894530000001</v>
      </c>
      <c r="K662" s="437">
        <v>4.4899339912142704</v>
      </c>
      <c r="L662" s="420"/>
      <c r="M662" s="421"/>
      <c r="N662" s="437">
        <v>1.1982565482346413E-2</v>
      </c>
      <c r="O662" s="417">
        <v>1.191424E-2</v>
      </c>
      <c r="P662" s="418">
        <v>1.9316925499999998E-2</v>
      </c>
      <c r="Q662" s="437">
        <v>5.7201872228537752E-2</v>
      </c>
      <c r="R662" s="422"/>
      <c r="S662" s="423"/>
      <c r="T662" s="437">
        <v>559.63793172461999</v>
      </c>
      <c r="U662" s="417">
        <v>4.1330745187436679E-2</v>
      </c>
      <c r="V662" s="418">
        <v>4.7600131965552177E-2</v>
      </c>
      <c r="W662" s="437">
        <v>9.2457055478178757E-2</v>
      </c>
      <c r="X662" s="417">
        <v>3.4852183890577509E-2</v>
      </c>
      <c r="Y662" s="418">
        <v>5.7017323792637624E-2</v>
      </c>
      <c r="Z662" s="437">
        <v>9.8209845099950649E-2</v>
      </c>
      <c r="AA662" s="417">
        <v>1.32100215E-2</v>
      </c>
      <c r="AB662" s="418">
        <v>1.9112942854999999E-2</v>
      </c>
      <c r="AC662" s="437">
        <v>2.7919848515612109E-2</v>
      </c>
      <c r="AD662" s="417">
        <v>6.1706049999999996E-4</v>
      </c>
      <c r="AE662" s="418">
        <v>8.9186485999999995E-4</v>
      </c>
      <c r="AF662" s="437">
        <v>1.6668274916814987E-3</v>
      </c>
      <c r="AG662" s="417">
        <v>8.8776274599999996E-2</v>
      </c>
      <c r="AH662" s="418">
        <v>0.11813007353</v>
      </c>
      <c r="AI662" s="437">
        <v>0.10533276497993149</v>
      </c>
      <c r="AJ662" s="417">
        <v>8.2120196999999999E-3</v>
      </c>
      <c r="AK662" s="418">
        <v>1.091904833E-2</v>
      </c>
      <c r="AL662" s="437">
        <v>1.5538695189616706E-2</v>
      </c>
      <c r="AM662" s="417">
        <v>1.3853819200000001E-2</v>
      </c>
      <c r="AN662" s="418">
        <v>2.1616072425000001E-2</v>
      </c>
      <c r="AO662" s="437">
        <v>3.5271757229190091E-2</v>
      </c>
      <c r="AP662" s="422"/>
      <c r="AQ662" s="423"/>
      <c r="AR662" s="423"/>
      <c r="AS662" s="417">
        <v>0</v>
      </c>
      <c r="AT662" s="418">
        <v>0</v>
      </c>
      <c r="AU662" s="424"/>
    </row>
    <row r="663" spans="1:47" x14ac:dyDescent="0.2">
      <c r="A663" s="231">
        <v>1991</v>
      </c>
      <c r="B663" s="232">
        <v>19</v>
      </c>
      <c r="C663" s="417">
        <v>15.94806039</v>
      </c>
      <c r="D663" s="418">
        <v>24.8496948485</v>
      </c>
      <c r="E663" s="437">
        <v>48.269296627518578</v>
      </c>
      <c r="F663" s="417">
        <v>3.8374221899999998</v>
      </c>
      <c r="G663" s="418">
        <v>4.5006156275000002</v>
      </c>
      <c r="H663" s="437">
        <v>2.6980523671595567</v>
      </c>
      <c r="I663" s="417">
        <v>2.2844846099999998</v>
      </c>
      <c r="J663" s="418">
        <v>3.1355785909999998</v>
      </c>
      <c r="K663" s="437">
        <v>4.5423540779285529</v>
      </c>
      <c r="L663" s="420"/>
      <c r="M663" s="421"/>
      <c r="N663" s="437">
        <v>1.1438512584216966E-2</v>
      </c>
      <c r="O663" s="417">
        <v>1.191424E-2</v>
      </c>
      <c r="P663" s="418">
        <v>1.9316925499999998E-2</v>
      </c>
      <c r="Q663" s="437">
        <v>5.7645129046123345E-2</v>
      </c>
      <c r="R663" s="422"/>
      <c r="S663" s="423"/>
      <c r="T663" s="437">
        <v>561.1433054733177</v>
      </c>
      <c r="U663" s="417">
        <v>4.1330745187436679E-2</v>
      </c>
      <c r="V663" s="418">
        <v>4.7600131965552177E-2</v>
      </c>
      <c r="W663" s="437">
        <v>9.3122158066976393E-2</v>
      </c>
      <c r="X663" s="417">
        <v>3.4852183890577509E-2</v>
      </c>
      <c r="Y663" s="418">
        <v>5.7017323792637624E-2</v>
      </c>
      <c r="Z663" s="437">
        <v>0.10010322586097256</v>
      </c>
      <c r="AA663" s="417">
        <v>1.38727127E-2</v>
      </c>
      <c r="AB663" s="418">
        <v>2.0241825625000001E-2</v>
      </c>
      <c r="AC663" s="437">
        <v>3.0621982925267941E-2</v>
      </c>
      <c r="AD663" s="417">
        <v>6.4850230000000001E-4</v>
      </c>
      <c r="AE663" s="418">
        <v>9.4405827000000001E-4</v>
      </c>
      <c r="AF663" s="437">
        <v>1.6848022821239262E-3</v>
      </c>
      <c r="AG663" s="417">
        <v>9.4220020099999996E-2</v>
      </c>
      <c r="AH663" s="418">
        <v>0.12644221580000001</v>
      </c>
      <c r="AI663" s="437">
        <v>0.10115562492209469</v>
      </c>
      <c r="AJ663" s="417">
        <v>8.6687825999999992E-3</v>
      </c>
      <c r="AK663" s="418">
        <v>1.163679382E-2</v>
      </c>
      <c r="AL663" s="437">
        <v>1.5504836002712687E-2</v>
      </c>
      <c r="AM663" s="417">
        <v>1.44915992E-2</v>
      </c>
      <c r="AN663" s="418">
        <v>2.2808614004999998E-2</v>
      </c>
      <c r="AO663" s="437">
        <v>3.6224396880829693E-2</v>
      </c>
      <c r="AP663" s="422"/>
      <c r="AQ663" s="423"/>
      <c r="AR663" s="423"/>
      <c r="AS663" s="417">
        <v>0</v>
      </c>
      <c r="AT663" s="418">
        <v>0</v>
      </c>
      <c r="AU663" s="424"/>
    </row>
    <row r="664" spans="1:47" x14ac:dyDescent="0.2">
      <c r="A664" s="231">
        <v>1991</v>
      </c>
      <c r="B664" s="232">
        <v>20</v>
      </c>
      <c r="C664" s="417">
        <v>16.469513190000001</v>
      </c>
      <c r="D664" s="418">
        <v>26.1315216785</v>
      </c>
      <c r="E664" s="437">
        <v>48.325010445285166</v>
      </c>
      <c r="F664" s="417">
        <v>4.09390856</v>
      </c>
      <c r="G664" s="418">
        <v>4.8678911155</v>
      </c>
      <c r="H664" s="437">
        <v>2.7356123852066059</v>
      </c>
      <c r="I664" s="417">
        <v>2.3609800600000002</v>
      </c>
      <c r="J664" s="418">
        <v>3.2511975885000002</v>
      </c>
      <c r="K664" s="437">
        <v>4.604015012328424</v>
      </c>
      <c r="L664" s="420"/>
      <c r="M664" s="421"/>
      <c r="N664" s="437">
        <v>1.2110766822547374E-2</v>
      </c>
      <c r="O664" s="417">
        <v>1.191424E-2</v>
      </c>
      <c r="P664" s="418">
        <v>1.9316925499999998E-2</v>
      </c>
      <c r="Q664" s="437">
        <v>5.7689630145255265E-2</v>
      </c>
      <c r="R664" s="422"/>
      <c r="S664" s="423"/>
      <c r="T664" s="437">
        <v>562.84412134702143</v>
      </c>
      <c r="U664" s="417">
        <v>4.1330745187436679E-2</v>
      </c>
      <c r="V664" s="418">
        <v>4.7600131965552177E-2</v>
      </c>
      <c r="W664" s="437">
        <v>9.3808548419590687E-2</v>
      </c>
      <c r="X664" s="417">
        <v>3.4852183890577509E-2</v>
      </c>
      <c r="Y664" s="418">
        <v>5.7017323792637624E-2</v>
      </c>
      <c r="Z664" s="437">
        <v>0.10015929784150088</v>
      </c>
      <c r="AA664" s="417">
        <v>1.45513187E-2</v>
      </c>
      <c r="AB664" s="418">
        <v>2.1452564364999999E-2</v>
      </c>
      <c r="AC664" s="437">
        <v>3.3097892624162281E-2</v>
      </c>
      <c r="AD664" s="417">
        <v>6.8010420000000002E-4</v>
      </c>
      <c r="AE664" s="418">
        <v>1.0004911050000001E-3</v>
      </c>
      <c r="AF664" s="437">
        <v>1.7082581734857794E-3</v>
      </c>
      <c r="AG664" s="417">
        <v>9.9524051399999994E-2</v>
      </c>
      <c r="AH664" s="418">
        <v>0.1350827154</v>
      </c>
      <c r="AI664" s="437">
        <v>0.10416223263903128</v>
      </c>
      <c r="AJ664" s="417">
        <v>9.1390177E-3</v>
      </c>
      <c r="AK664" s="418">
        <v>1.2407819780000001E-2</v>
      </c>
      <c r="AL664" s="437">
        <v>1.5486150269478107E-2</v>
      </c>
      <c r="AM664" s="417">
        <v>1.5144725100000001E-2</v>
      </c>
      <c r="AN664" s="418">
        <v>2.408855704E-2</v>
      </c>
      <c r="AO664" s="437">
        <v>3.6253822212198632E-2</v>
      </c>
      <c r="AP664" s="422"/>
      <c r="AQ664" s="423"/>
      <c r="AR664" s="423"/>
      <c r="AS664" s="417">
        <v>0</v>
      </c>
      <c r="AT664" s="418">
        <v>0</v>
      </c>
      <c r="AU664" s="424"/>
    </row>
    <row r="665" spans="1:47" x14ac:dyDescent="0.2">
      <c r="A665" s="231">
        <v>1991</v>
      </c>
      <c r="B665" s="232">
        <v>21</v>
      </c>
      <c r="C665" s="417">
        <v>16.98342525</v>
      </c>
      <c r="D665" s="418">
        <v>27.520753391</v>
      </c>
      <c r="E665" s="437">
        <v>48.982493057697539</v>
      </c>
      <c r="F665" s="417">
        <v>4.33349502</v>
      </c>
      <c r="G665" s="418">
        <v>5.2403712384999999</v>
      </c>
      <c r="H665" s="437">
        <v>2.7882736505934984</v>
      </c>
      <c r="I665" s="417">
        <v>2.4366225199999998</v>
      </c>
      <c r="J665" s="418">
        <v>3.3747706609999999</v>
      </c>
      <c r="K665" s="437">
        <v>4.6444447997387499</v>
      </c>
      <c r="L665" s="420"/>
      <c r="M665" s="421"/>
      <c r="N665" s="437">
        <v>9.0631936357735907E-3</v>
      </c>
      <c r="O665" s="417">
        <v>1.191424E-2</v>
      </c>
      <c r="P665" s="418">
        <v>1.9316925499999998E-2</v>
      </c>
      <c r="Q665" s="437">
        <v>7.526187690894888E-2</v>
      </c>
      <c r="R665" s="422"/>
      <c r="S665" s="423"/>
      <c r="T665" s="437">
        <v>564.49930985351079</v>
      </c>
      <c r="U665" s="417">
        <v>4.1330745187436679E-2</v>
      </c>
      <c r="V665" s="418">
        <v>4.7600131965552177E-2</v>
      </c>
      <c r="W665" s="437">
        <v>8.2681605242406489E-2</v>
      </c>
      <c r="X665" s="417">
        <v>3.4852183890577509E-2</v>
      </c>
      <c r="Y665" s="418">
        <v>5.7017323792637624E-2</v>
      </c>
      <c r="Z665" s="437">
        <v>0.10364469180525228</v>
      </c>
      <c r="AA665" s="417">
        <v>1.52470149E-2</v>
      </c>
      <c r="AB665" s="418">
        <v>2.2758198949999999E-2</v>
      </c>
      <c r="AC665" s="437">
        <v>3.3650979237182396E-2</v>
      </c>
      <c r="AD665" s="417">
        <v>7.1241540000000002E-4</v>
      </c>
      <c r="AE665" s="418">
        <v>1.060470755E-3</v>
      </c>
      <c r="AF665" s="437">
        <v>1.7411404784130741E-3</v>
      </c>
      <c r="AG665" s="417">
        <v>0.10470014950000001</v>
      </c>
      <c r="AH665" s="418">
        <v>0.14414696436999999</v>
      </c>
      <c r="AI665" s="437">
        <v>9.6465146267326329E-2</v>
      </c>
      <c r="AJ665" s="417">
        <v>9.6218311000000004E-3</v>
      </c>
      <c r="AK665" s="418">
        <v>1.3237777290000001E-2</v>
      </c>
      <c r="AL665" s="437">
        <v>1.5751181312422407E-2</v>
      </c>
      <c r="AM665" s="417">
        <v>1.5811616300000001E-2</v>
      </c>
      <c r="AN665" s="418">
        <v>2.5468840935000001E-2</v>
      </c>
      <c r="AO665" s="437">
        <v>3.700678422948029E-2</v>
      </c>
      <c r="AP665" s="422"/>
      <c r="AQ665" s="423"/>
      <c r="AR665" s="423"/>
      <c r="AS665" s="417">
        <v>0</v>
      </c>
      <c r="AT665" s="418">
        <v>0</v>
      </c>
      <c r="AU665" s="424"/>
    </row>
    <row r="666" spans="1:47" x14ac:dyDescent="0.2">
      <c r="A666" s="231">
        <v>1991</v>
      </c>
      <c r="B666" s="232">
        <v>22</v>
      </c>
      <c r="C666" s="417">
        <v>17.492040719999999</v>
      </c>
      <c r="D666" s="418">
        <v>29.0361284355</v>
      </c>
      <c r="E666" s="437">
        <v>49.273715633278428</v>
      </c>
      <c r="F666" s="417">
        <v>4.5602842700000004</v>
      </c>
      <c r="G666" s="418">
        <v>5.6240653995000001</v>
      </c>
      <c r="H666" s="437">
        <v>2.838923206979433</v>
      </c>
      <c r="I666" s="417">
        <v>2.5118115599999999</v>
      </c>
      <c r="J666" s="418">
        <v>3.5075861884999999</v>
      </c>
      <c r="K666" s="437">
        <v>4.7175955699177932</v>
      </c>
      <c r="L666" s="420"/>
      <c r="M666" s="421"/>
      <c r="N666" s="437">
        <v>9.1114929364482615E-3</v>
      </c>
      <c r="O666" s="417">
        <v>1.191424E-2</v>
      </c>
      <c r="P666" s="418">
        <v>1.9316925499999998E-2</v>
      </c>
      <c r="Q666" s="437">
        <v>7.5932024956669064E-2</v>
      </c>
      <c r="R666" s="422"/>
      <c r="S666" s="423"/>
      <c r="T666" s="437">
        <v>566.03277724302609</v>
      </c>
      <c r="U666" s="417">
        <v>4.1330745187436679E-2</v>
      </c>
      <c r="V666" s="418">
        <v>4.7600131965552177E-2</v>
      </c>
      <c r="W666" s="437">
        <v>8.4060820619126203E-2</v>
      </c>
      <c r="X666" s="417">
        <v>3.4852183890577509E-2</v>
      </c>
      <c r="Y666" s="418">
        <v>5.7017323792637624E-2</v>
      </c>
      <c r="Z666" s="437">
        <v>0.10576761912201874</v>
      </c>
      <c r="AA666" s="417">
        <v>1.59607672E-2</v>
      </c>
      <c r="AB666" s="418">
        <v>2.4171307685000001E-2</v>
      </c>
      <c r="AC666" s="437">
        <v>3.5981601397225914E-2</v>
      </c>
      <c r="AD666" s="417">
        <v>7.4635930000000004E-4</v>
      </c>
      <c r="AE666" s="418">
        <v>1.1258926550000001E-3</v>
      </c>
      <c r="AF666" s="437">
        <v>1.7727664961519089E-3</v>
      </c>
      <c r="AG666" s="417">
        <v>0.10980694489999999</v>
      </c>
      <c r="AH666" s="418">
        <v>0.15375390549000001</v>
      </c>
      <c r="AI666" s="437">
        <v>9.6427007919380525E-2</v>
      </c>
      <c r="AJ666" s="417">
        <v>1.0119464200000001E-2</v>
      </c>
      <c r="AK666" s="418">
        <v>1.4135368989999999E-2</v>
      </c>
      <c r="AL666" s="437">
        <v>1.5809967287392462E-2</v>
      </c>
      <c r="AM666" s="417">
        <v>1.64957282E-2</v>
      </c>
      <c r="AN666" s="418">
        <v>2.6964884315E-2</v>
      </c>
      <c r="AO666" s="437">
        <v>3.7720587125043066E-2</v>
      </c>
      <c r="AP666" s="422"/>
      <c r="AQ666" s="423"/>
      <c r="AR666" s="423"/>
      <c r="AS666" s="417">
        <v>0</v>
      </c>
      <c r="AT666" s="418">
        <v>0</v>
      </c>
      <c r="AU666" s="424"/>
    </row>
    <row r="667" spans="1:47" x14ac:dyDescent="0.2">
      <c r="A667" s="231">
        <v>1991</v>
      </c>
      <c r="B667" s="232">
        <v>23</v>
      </c>
      <c r="C667" s="417">
        <v>17.996697470000001</v>
      </c>
      <c r="D667" s="418">
        <v>30.686931411500002</v>
      </c>
      <c r="E667" s="437">
        <v>50.132168979108371</v>
      </c>
      <c r="F667" s="417">
        <v>4.7780290799999996</v>
      </c>
      <c r="G667" s="418">
        <v>6.0257848774999996</v>
      </c>
      <c r="H667" s="437">
        <v>2.8957606163685079</v>
      </c>
      <c r="I667" s="417">
        <v>2.5866215499999998</v>
      </c>
      <c r="J667" s="418">
        <v>3.6511887144999999</v>
      </c>
      <c r="K667" s="437">
        <v>4.7792314121932264</v>
      </c>
      <c r="L667" s="420"/>
      <c r="M667" s="421"/>
      <c r="N667" s="437">
        <v>9.137104381705256E-3</v>
      </c>
      <c r="O667" s="417">
        <v>1.191424E-2</v>
      </c>
      <c r="P667" s="418">
        <v>1.9316925499999998E-2</v>
      </c>
      <c r="Q667" s="437">
        <v>7.6861551460193717E-2</v>
      </c>
      <c r="R667" s="422"/>
      <c r="S667" s="423"/>
      <c r="T667" s="437">
        <v>567.42104635423595</v>
      </c>
      <c r="U667" s="417">
        <v>4.1330745187436679E-2</v>
      </c>
      <c r="V667" s="418">
        <v>4.7600131965552177E-2</v>
      </c>
      <c r="W667" s="437">
        <v>8.6107724798861363E-2</v>
      </c>
      <c r="X667" s="417">
        <v>3.4852183890577509E-2</v>
      </c>
      <c r="Y667" s="418">
        <v>5.7017323792637624E-2</v>
      </c>
      <c r="Z667" s="437">
        <v>0.10871190779231013</v>
      </c>
      <c r="AA667" s="417">
        <v>1.66943388E-2</v>
      </c>
      <c r="AB667" s="418">
        <v>2.570721317E-2</v>
      </c>
      <c r="AC667" s="437">
        <v>3.6882599204543953E-2</v>
      </c>
      <c r="AD667" s="417">
        <v>7.7967040000000002E-4</v>
      </c>
      <c r="AE667" s="418">
        <v>1.1963798600000001E-3</v>
      </c>
      <c r="AF667" s="437">
        <v>1.8082435466015543E-3</v>
      </c>
      <c r="AG667" s="417">
        <v>0.1148849675</v>
      </c>
      <c r="AH667" s="418">
        <v>0.16403544428</v>
      </c>
      <c r="AI667" s="437">
        <v>9.7918007619033423E-2</v>
      </c>
      <c r="AJ667" s="417">
        <v>1.0632177899999999E-2</v>
      </c>
      <c r="AK667" s="418">
        <v>1.511078452E-2</v>
      </c>
      <c r="AL667" s="437">
        <v>1.6046209238289446E-2</v>
      </c>
      <c r="AM667" s="417">
        <v>1.7196026600000001E-2</v>
      </c>
      <c r="AN667" s="418">
        <v>2.8593773954999999E-2</v>
      </c>
      <c r="AO667" s="437">
        <v>3.8467085342577458E-2</v>
      </c>
      <c r="AP667" s="422"/>
      <c r="AQ667" s="423"/>
      <c r="AR667" s="423"/>
      <c r="AS667" s="417">
        <v>0</v>
      </c>
      <c r="AT667" s="418">
        <v>0</v>
      </c>
      <c r="AU667" s="424"/>
    </row>
    <row r="668" spans="1:47" x14ac:dyDescent="0.2">
      <c r="A668" s="231">
        <v>1991</v>
      </c>
      <c r="B668" s="232">
        <v>24</v>
      </c>
      <c r="C668" s="417">
        <v>18.499463219999999</v>
      </c>
      <c r="D668" s="418">
        <v>32.490595298499997</v>
      </c>
      <c r="E668" s="437">
        <v>51.014543094213174</v>
      </c>
      <c r="F668" s="417">
        <v>4.99079943</v>
      </c>
      <c r="G668" s="418">
        <v>6.4526678019999997</v>
      </c>
      <c r="H668" s="437">
        <v>2.9511060269940197</v>
      </c>
      <c r="I668" s="417">
        <v>2.6612443799999999</v>
      </c>
      <c r="J668" s="418">
        <v>3.8073853550000001</v>
      </c>
      <c r="K668" s="437">
        <v>4.8373813844896461</v>
      </c>
      <c r="L668" s="420"/>
      <c r="M668" s="421"/>
      <c r="N668" s="437">
        <v>9.1601582108301657E-3</v>
      </c>
      <c r="O668" s="417">
        <v>1.191424E-2</v>
      </c>
      <c r="P668" s="418">
        <v>1.9316925499999998E-2</v>
      </c>
      <c r="Q668" s="437">
        <v>7.7766005190481574E-2</v>
      </c>
      <c r="R668" s="422"/>
      <c r="S668" s="423"/>
      <c r="T668" s="437">
        <v>568.56537018613562</v>
      </c>
      <c r="U668" s="417">
        <v>4.1330745187436679E-2</v>
      </c>
      <c r="V668" s="418">
        <v>4.7600131965552177E-2</v>
      </c>
      <c r="W668" s="437">
        <v>8.8050360031055833E-2</v>
      </c>
      <c r="X668" s="417">
        <v>3.4852183890577509E-2</v>
      </c>
      <c r="Y668" s="418">
        <v>5.7017323792637624E-2</v>
      </c>
      <c r="Z668" s="437">
        <v>0.11157652183324797</v>
      </c>
      <c r="AA668" s="417">
        <v>1.7449308699999999E-2</v>
      </c>
      <c r="AB668" s="418">
        <v>2.7383435235E-2</v>
      </c>
      <c r="AC668" s="437">
        <v>3.7553147171695909E-2</v>
      </c>
      <c r="AD668" s="417">
        <v>8.1498149999999995E-4</v>
      </c>
      <c r="AE668" s="418">
        <v>1.2738968150000001E-3</v>
      </c>
      <c r="AF668" s="437">
        <v>1.8427967965801097E-3</v>
      </c>
      <c r="AG668" s="417">
        <v>0.1199900855</v>
      </c>
      <c r="AH668" s="418">
        <v>0.17514093141500001</v>
      </c>
      <c r="AI668" s="437">
        <v>9.9416943575390923E-2</v>
      </c>
      <c r="AJ668" s="417">
        <v>1.1160369200000001E-2</v>
      </c>
      <c r="AK668" s="418">
        <v>1.6170676070000001E-2</v>
      </c>
      <c r="AL668" s="437">
        <v>1.6286607858895442E-2</v>
      </c>
      <c r="AM668" s="417">
        <v>1.7916095E-2</v>
      </c>
      <c r="AN668" s="418">
        <v>3.0375932045000002E-2</v>
      </c>
      <c r="AO668" s="437">
        <v>3.9165392147922522E-2</v>
      </c>
      <c r="AP668" s="422"/>
      <c r="AQ668" s="423"/>
      <c r="AR668" s="423"/>
      <c r="AS668" s="417">
        <v>0</v>
      </c>
      <c r="AT668" s="418">
        <v>0</v>
      </c>
      <c r="AU668" s="424"/>
    </row>
    <row r="669" spans="1:47" x14ac:dyDescent="0.2">
      <c r="A669" s="231">
        <v>1991</v>
      </c>
      <c r="B669" s="232">
        <v>25</v>
      </c>
      <c r="C669" s="417">
        <v>19.81373374</v>
      </c>
      <c r="D669" s="418">
        <v>34.292418429000001</v>
      </c>
      <c r="E669" s="437">
        <v>51.737808292363262</v>
      </c>
      <c r="F669" s="417">
        <v>5.22663119</v>
      </c>
      <c r="G669" s="418">
        <v>6.8649924975000003</v>
      </c>
      <c r="H669" s="437">
        <v>2.9970905010776501</v>
      </c>
      <c r="I669" s="417">
        <v>2.7923956400000001</v>
      </c>
      <c r="J669" s="418">
        <v>3.967908736</v>
      </c>
      <c r="K669" s="437">
        <v>4.8860737547843245</v>
      </c>
      <c r="L669" s="420"/>
      <c r="M669" s="421"/>
      <c r="N669" s="437">
        <v>9.1796797071460618E-3</v>
      </c>
      <c r="O669" s="417">
        <v>1.191424E-2</v>
      </c>
      <c r="P669" s="418">
        <v>1.9316925499999998E-2</v>
      </c>
      <c r="Q669" s="437">
        <v>7.8517440719698489E-2</v>
      </c>
      <c r="R669" s="422"/>
      <c r="S669" s="423"/>
      <c r="T669" s="437">
        <v>569.43397817370692</v>
      </c>
      <c r="U669" s="417">
        <v>4.1330745187436679E-2</v>
      </c>
      <c r="V669" s="418">
        <v>4.7600131965552177E-2</v>
      </c>
      <c r="W669" s="437">
        <v>8.9674883761219001E-2</v>
      </c>
      <c r="X669" s="417">
        <v>3.4852183890577509E-2</v>
      </c>
      <c r="Y669" s="418">
        <v>5.7017323792637624E-2</v>
      </c>
      <c r="Z669" s="437">
        <v>0.11395686925195056</v>
      </c>
      <c r="AA669" s="417">
        <v>1.8313447399999998E-2</v>
      </c>
      <c r="AB669" s="418">
        <v>2.9376873315E-2</v>
      </c>
      <c r="AC669" s="437">
        <v>3.8147744790103057E-2</v>
      </c>
      <c r="AD669" s="417">
        <v>8.5521179999999998E-4</v>
      </c>
      <c r="AE669" s="418">
        <v>1.3632403799999999E-3</v>
      </c>
      <c r="AF669" s="437">
        <v>1.871507472531493E-3</v>
      </c>
      <c r="AG669" s="417">
        <v>0.12554860309999999</v>
      </c>
      <c r="AH669" s="418">
        <v>0.18768860542999999</v>
      </c>
      <c r="AI669" s="437">
        <v>0.10062578483370403</v>
      </c>
      <c r="AJ669" s="417">
        <v>1.17609238E-2</v>
      </c>
      <c r="AK669" s="418">
        <v>1.7353976734999998E-2</v>
      </c>
      <c r="AL669" s="437">
        <v>1.6479429421189518E-2</v>
      </c>
      <c r="AM669" s="417">
        <v>1.87452216E-2</v>
      </c>
      <c r="AN669" s="418">
        <v>3.2553331815000003E-2</v>
      </c>
      <c r="AO669" s="437">
        <v>3.9748909329984705E-2</v>
      </c>
      <c r="AP669" s="422"/>
      <c r="AQ669" s="423"/>
      <c r="AR669" s="423"/>
      <c r="AS669" s="417">
        <v>0</v>
      </c>
      <c r="AT669" s="418">
        <v>0</v>
      </c>
      <c r="AU669" s="424"/>
    </row>
    <row r="670" spans="1:47" x14ac:dyDescent="0.2">
      <c r="A670" s="231">
        <v>1991</v>
      </c>
      <c r="B670" s="232">
        <v>26</v>
      </c>
      <c r="C670" s="417">
        <v>19.81373374</v>
      </c>
      <c r="D670" s="418">
        <v>34.292418429000001</v>
      </c>
      <c r="E670" s="437">
        <v>52.217519378858363</v>
      </c>
      <c r="F670" s="417">
        <v>5.22663119</v>
      </c>
      <c r="G670" s="418">
        <v>6.8649924975000003</v>
      </c>
      <c r="H670" s="437">
        <v>3.0289892381355572</v>
      </c>
      <c r="I670" s="417">
        <v>2.7923956400000001</v>
      </c>
      <c r="J670" s="418">
        <v>3.967908736</v>
      </c>
      <c r="K670" s="437">
        <v>4.9206818734995288</v>
      </c>
      <c r="L670" s="420"/>
      <c r="M670" s="421"/>
      <c r="N670" s="437">
        <v>9.1940249748135149E-3</v>
      </c>
      <c r="O670" s="417">
        <v>1.191424E-2</v>
      </c>
      <c r="P670" s="418">
        <v>1.9316925499999998E-2</v>
      </c>
      <c r="Q670" s="437">
        <v>7.9038607090836419E-2</v>
      </c>
      <c r="R670" s="422"/>
      <c r="S670" s="423"/>
      <c r="T670" s="437">
        <v>569.95751365072283</v>
      </c>
      <c r="U670" s="417">
        <v>4.1330745187436679E-2</v>
      </c>
      <c r="V670" s="418">
        <v>4.7600131965552177E-2</v>
      </c>
      <c r="W670" s="437">
        <v>9.0824190214245926E-2</v>
      </c>
      <c r="X670" s="417">
        <v>3.4852183890577509E-2</v>
      </c>
      <c r="Y670" s="418">
        <v>5.7017323792637624E-2</v>
      </c>
      <c r="Z670" s="437">
        <v>0.11560753022378464</v>
      </c>
      <c r="AA670" s="417">
        <v>1.8313447399999998E-2</v>
      </c>
      <c r="AB670" s="418">
        <v>2.9376873315E-2</v>
      </c>
      <c r="AC670" s="437">
        <v>3.8614873424504849E-2</v>
      </c>
      <c r="AD670" s="417">
        <v>8.5521179999999998E-4</v>
      </c>
      <c r="AE670" s="418">
        <v>1.3632403799999999E-3</v>
      </c>
      <c r="AF670" s="437">
        <v>1.8914088423325902E-3</v>
      </c>
      <c r="AG670" s="417">
        <v>0.12554860309999999</v>
      </c>
      <c r="AH670" s="418">
        <v>0.18768860542999999</v>
      </c>
      <c r="AI670" s="437">
        <v>0.10130774852900198</v>
      </c>
      <c r="AJ670" s="417">
        <v>1.17609238E-2</v>
      </c>
      <c r="AK670" s="418">
        <v>1.7353976734999998E-2</v>
      </c>
      <c r="AL670" s="437">
        <v>1.6584873571872587E-2</v>
      </c>
      <c r="AM670" s="417">
        <v>1.87452216E-2</v>
      </c>
      <c r="AN670" s="418">
        <v>3.2553331815000003E-2</v>
      </c>
      <c r="AO670" s="437">
        <v>4.0150571451920615E-2</v>
      </c>
      <c r="AP670" s="422"/>
      <c r="AQ670" s="423"/>
      <c r="AR670" s="423"/>
      <c r="AS670" s="417">
        <v>0</v>
      </c>
      <c r="AT670" s="418">
        <v>0</v>
      </c>
      <c r="AU670" s="424"/>
    </row>
    <row r="671" spans="1:47" x14ac:dyDescent="0.2">
      <c r="A671" s="231">
        <v>1991</v>
      </c>
      <c r="B671" s="232">
        <v>27</v>
      </c>
      <c r="C671" s="417">
        <v>17.45589942494</v>
      </c>
      <c r="D671" s="418">
        <v>30.211620635949</v>
      </c>
      <c r="E671" s="437">
        <v>52.422679374226639</v>
      </c>
      <c r="F671" s="417">
        <v>4.6726082838599998</v>
      </c>
      <c r="G671" s="418">
        <v>6.137303292765</v>
      </c>
      <c r="H671" s="437">
        <v>3.0436097769027244</v>
      </c>
      <c r="I671" s="417">
        <v>2.1501446428</v>
      </c>
      <c r="J671" s="418">
        <v>3.0552897267200003</v>
      </c>
      <c r="K671" s="437">
        <v>4.9370175739421454</v>
      </c>
      <c r="L671" s="420"/>
      <c r="M671" s="421"/>
      <c r="N671" s="437">
        <v>9.2010971780356072E-3</v>
      </c>
      <c r="O671" s="417">
        <v>1.191424E-2</v>
      </c>
      <c r="P671" s="418">
        <v>1.9316925499999998E-2</v>
      </c>
      <c r="Q671" s="437">
        <v>7.9276347948288528E-2</v>
      </c>
      <c r="R671" s="422"/>
      <c r="S671" s="423"/>
      <c r="T671" s="437">
        <v>570.05463446198235</v>
      </c>
      <c r="U671" s="417">
        <v>3.0667412929078017E-2</v>
      </c>
      <c r="V671" s="418">
        <v>3.5319297918439713E-2</v>
      </c>
      <c r="W671" s="437">
        <v>9.1364790040923086E-2</v>
      </c>
      <c r="X671" s="417">
        <v>3.1157852398176294E-2</v>
      </c>
      <c r="Y671" s="418">
        <v>5.0973487470618035E-2</v>
      </c>
      <c r="Z671" s="437">
        <v>0.11636069831240892</v>
      </c>
      <c r="AA671" s="417">
        <v>1.6372221975599999E-2</v>
      </c>
      <c r="AB671" s="418">
        <v>2.626292474361E-2</v>
      </c>
      <c r="AC671" s="437">
        <v>3.8944096985446729E-2</v>
      </c>
      <c r="AD671" s="417">
        <v>7.6455934920000002E-4</v>
      </c>
      <c r="AE671" s="418">
        <v>1.2187368997199999E-3</v>
      </c>
      <c r="AF671" s="437">
        <v>1.9005321073769809E-3</v>
      </c>
      <c r="AG671" s="417">
        <v>0.1122404511714</v>
      </c>
      <c r="AH671" s="418">
        <v>0.16779361325441999</v>
      </c>
      <c r="AI671" s="437">
        <v>0.10176908535159042</v>
      </c>
      <c r="AJ671" s="417">
        <v>1.05142658772E-2</v>
      </c>
      <c r="AK671" s="418">
        <v>1.5514455201089999E-2</v>
      </c>
      <c r="AL671" s="437">
        <v>1.6658490648693909E-2</v>
      </c>
      <c r="AM671" s="417">
        <v>1.6758228110400002E-2</v>
      </c>
      <c r="AN671" s="418">
        <v>2.9102678642610003E-2</v>
      </c>
      <c r="AO671" s="437">
        <v>4.0364743670810228E-2</v>
      </c>
      <c r="AP671" s="422"/>
      <c r="AQ671" s="423"/>
      <c r="AR671" s="423"/>
      <c r="AS671" s="417">
        <v>0</v>
      </c>
      <c r="AT671" s="418">
        <v>0</v>
      </c>
      <c r="AU671" s="424"/>
    </row>
    <row r="672" spans="1:47" x14ac:dyDescent="0.2">
      <c r="A672" s="231">
        <v>1991</v>
      </c>
      <c r="B672" s="232">
        <v>28</v>
      </c>
      <c r="C672" s="417">
        <v>17.45589942494</v>
      </c>
      <c r="D672" s="418">
        <v>30.211620635949</v>
      </c>
      <c r="E672" s="437">
        <v>50.222364866116166</v>
      </c>
      <c r="F672" s="417">
        <v>4.6726082838599998</v>
      </c>
      <c r="G672" s="418">
        <v>6.137303292765</v>
      </c>
      <c r="H672" s="437">
        <v>2.9454844325189673</v>
      </c>
      <c r="I672" s="417">
        <v>2.1501446428</v>
      </c>
      <c r="J672" s="418">
        <v>3.0552897267200003</v>
      </c>
      <c r="K672" s="437">
        <v>4.8575025000874525</v>
      </c>
      <c r="L672" s="420"/>
      <c r="M672" s="421"/>
      <c r="N672" s="437">
        <v>3.3158440350548684E-3</v>
      </c>
      <c r="O672" s="417">
        <v>1.191424E-2</v>
      </c>
      <c r="P672" s="418">
        <v>1.9316925499999998E-2</v>
      </c>
      <c r="Q672" s="437">
        <v>7.917532677644365E-2</v>
      </c>
      <c r="R672" s="422"/>
      <c r="S672" s="423"/>
      <c r="T672" s="437">
        <v>570.13221581252503</v>
      </c>
      <c r="U672" s="417">
        <v>3.0667412929078017E-2</v>
      </c>
      <c r="V672" s="418">
        <v>3.5319297918439713E-2</v>
      </c>
      <c r="W672" s="437">
        <v>8.9693825787427892E-2</v>
      </c>
      <c r="X672" s="417">
        <v>3.1157852398176294E-2</v>
      </c>
      <c r="Y672" s="418">
        <v>5.0973487470618035E-2</v>
      </c>
      <c r="Z672" s="437">
        <v>0.11686391031748157</v>
      </c>
      <c r="AA672" s="417">
        <v>1.6372221975599999E-2</v>
      </c>
      <c r="AB672" s="418">
        <v>2.626292474361E-2</v>
      </c>
      <c r="AC672" s="437">
        <v>4.0438903269880921E-2</v>
      </c>
      <c r="AD672" s="417">
        <v>7.6455934920000002E-4</v>
      </c>
      <c r="AE672" s="418">
        <v>1.2187368997199999E-3</v>
      </c>
      <c r="AF672" s="437">
        <v>1.8392570285669606E-3</v>
      </c>
      <c r="AG672" s="417">
        <v>0.1122404511714</v>
      </c>
      <c r="AH672" s="418">
        <v>0.16779361325441999</v>
      </c>
      <c r="AI672" s="437">
        <v>9.567574565672321E-2</v>
      </c>
      <c r="AJ672" s="417">
        <v>1.05142658772E-2</v>
      </c>
      <c r="AK672" s="418">
        <v>1.5514455201089999E-2</v>
      </c>
      <c r="AL672" s="437">
        <v>1.5872241003249101E-2</v>
      </c>
      <c r="AM672" s="417">
        <v>1.6758228110400002E-2</v>
      </c>
      <c r="AN672" s="418">
        <v>2.9102678642610003E-2</v>
      </c>
      <c r="AO672" s="437">
        <v>4.0053559707066748E-2</v>
      </c>
      <c r="AP672" s="422"/>
      <c r="AQ672" s="423"/>
      <c r="AR672" s="423"/>
      <c r="AS672" s="417">
        <v>0</v>
      </c>
      <c r="AT672" s="418">
        <v>0</v>
      </c>
      <c r="AU672" s="424"/>
    </row>
    <row r="673" spans="1:47" x14ac:dyDescent="0.2">
      <c r="A673" s="231">
        <v>1991</v>
      </c>
      <c r="B673" s="232">
        <v>29</v>
      </c>
      <c r="C673" s="417">
        <v>17.45589942494</v>
      </c>
      <c r="D673" s="418">
        <v>30.211620635949</v>
      </c>
      <c r="E673" s="437">
        <v>50.316906933190637</v>
      </c>
      <c r="F673" s="417">
        <v>4.6726082838599998</v>
      </c>
      <c r="G673" s="418">
        <v>6.137303292765</v>
      </c>
      <c r="H673" s="437">
        <v>2.9535012740151867</v>
      </c>
      <c r="I673" s="417">
        <v>2.1501446428</v>
      </c>
      <c r="J673" s="418">
        <v>3.0552897267200003</v>
      </c>
      <c r="K673" s="437">
        <v>4.8670435250726198</v>
      </c>
      <c r="L673" s="420"/>
      <c r="M673" s="421"/>
      <c r="N673" s="437">
        <v>3.31751668959894E-3</v>
      </c>
      <c r="O673" s="417">
        <v>1.191424E-2</v>
      </c>
      <c r="P673" s="418">
        <v>1.9316925499999998E-2</v>
      </c>
      <c r="Q673" s="437">
        <v>7.9304964072338405E-2</v>
      </c>
      <c r="R673" s="422"/>
      <c r="S673" s="423"/>
      <c r="T673" s="437">
        <v>570.10871189712611</v>
      </c>
      <c r="U673" s="417">
        <v>3.0667412929078017E-2</v>
      </c>
      <c r="V673" s="418">
        <v>3.5319297918439713E-2</v>
      </c>
      <c r="W673" s="437">
        <v>9.0009174565560804E-2</v>
      </c>
      <c r="X673" s="417">
        <v>3.1157852398176294E-2</v>
      </c>
      <c r="Y673" s="418">
        <v>5.0973487470618035E-2</v>
      </c>
      <c r="Z673" s="437">
        <v>0.11727490699689139</v>
      </c>
      <c r="AA673" s="417">
        <v>1.6372221975599999E-2</v>
      </c>
      <c r="AB673" s="418">
        <v>2.626292474361E-2</v>
      </c>
      <c r="AC673" s="437">
        <v>4.0714216098455901E-2</v>
      </c>
      <c r="AD673" s="417">
        <v>7.6455934920000002E-4</v>
      </c>
      <c r="AE673" s="418">
        <v>1.2187368997199999E-3</v>
      </c>
      <c r="AF673" s="437">
        <v>1.8442603666615704E-3</v>
      </c>
      <c r="AG673" s="417">
        <v>0.1122404511714</v>
      </c>
      <c r="AH673" s="418">
        <v>0.16779361325441999</v>
      </c>
      <c r="AI673" s="437">
        <v>9.5907771874840758E-2</v>
      </c>
      <c r="AJ673" s="417">
        <v>1.05142658772E-2</v>
      </c>
      <c r="AK673" s="418">
        <v>1.5514455201089999E-2</v>
      </c>
      <c r="AL673" s="437">
        <v>1.5908511351475311E-2</v>
      </c>
      <c r="AM673" s="417">
        <v>1.6758228110400002E-2</v>
      </c>
      <c r="AN673" s="418">
        <v>2.9102678642610003E-2</v>
      </c>
      <c r="AO673" s="437">
        <v>4.0187219971462053E-2</v>
      </c>
      <c r="AP673" s="422"/>
      <c r="AQ673" s="423"/>
      <c r="AR673" s="423"/>
      <c r="AS673" s="417">
        <v>0</v>
      </c>
      <c r="AT673" s="418">
        <v>0</v>
      </c>
      <c r="AU673" s="424"/>
    </row>
    <row r="674" spans="1:47" x14ac:dyDescent="0.2">
      <c r="A674" s="231">
        <v>1991</v>
      </c>
      <c r="B674" s="232">
        <v>30</v>
      </c>
      <c r="C674" s="417">
        <v>17.45589942494</v>
      </c>
      <c r="D674" s="418">
        <v>30.211620635949</v>
      </c>
      <c r="E674" s="437">
        <v>50.340057222889662</v>
      </c>
      <c r="F674" s="417">
        <v>4.6726082838599998</v>
      </c>
      <c r="G674" s="418">
        <v>6.137303292765</v>
      </c>
      <c r="H674" s="437">
        <v>2.9601797920010648</v>
      </c>
      <c r="I674" s="417">
        <v>2.1501446428</v>
      </c>
      <c r="J674" s="418">
        <v>3.0552897267200003</v>
      </c>
      <c r="K674" s="437">
        <v>4.8772585209826715</v>
      </c>
      <c r="L674" s="420"/>
      <c r="M674" s="421"/>
      <c r="N674" s="437">
        <v>3.3197339407670156E-3</v>
      </c>
      <c r="O674" s="417">
        <v>1.191424E-2</v>
      </c>
      <c r="P674" s="418">
        <v>1.9316925499999998E-2</v>
      </c>
      <c r="Q674" s="437">
        <v>7.9410777218721848E-2</v>
      </c>
      <c r="R674" s="422"/>
      <c r="S674" s="423"/>
      <c r="T674" s="437">
        <v>570.07616759697589</v>
      </c>
      <c r="U674" s="417">
        <v>3.0667412929078017E-2</v>
      </c>
      <c r="V674" s="418">
        <v>3.5319297918439713E-2</v>
      </c>
      <c r="W674" s="437">
        <v>9.0331473582848362E-2</v>
      </c>
      <c r="X674" s="417">
        <v>3.1157852398176294E-2</v>
      </c>
      <c r="Y674" s="418">
        <v>5.0973487470618035E-2</v>
      </c>
      <c r="Z674" s="437">
        <v>0.11761053550910155</v>
      </c>
      <c r="AA674" s="417">
        <v>1.6372221975599999E-2</v>
      </c>
      <c r="AB674" s="418">
        <v>2.626292474361E-2</v>
      </c>
      <c r="AC674" s="437">
        <v>4.1219031590315328E-2</v>
      </c>
      <c r="AD674" s="417">
        <v>7.6455934920000002E-4</v>
      </c>
      <c r="AE674" s="418">
        <v>1.2187368997199999E-3</v>
      </c>
      <c r="AF674" s="437">
        <v>1.8484281470696868E-3</v>
      </c>
      <c r="AG674" s="417">
        <v>0.1122404511714</v>
      </c>
      <c r="AH674" s="418">
        <v>0.16779361325441999</v>
      </c>
      <c r="AI674" s="437">
        <v>9.6057906063308066E-2</v>
      </c>
      <c r="AJ674" s="417">
        <v>1.05142658772E-2</v>
      </c>
      <c r="AK674" s="418">
        <v>1.5514455201089999E-2</v>
      </c>
      <c r="AL674" s="437">
        <v>1.5927800310172196E-2</v>
      </c>
      <c r="AM674" s="417">
        <v>1.6758228110400002E-2</v>
      </c>
      <c r="AN674" s="418">
        <v>2.9102678642610003E-2</v>
      </c>
      <c r="AO674" s="437">
        <v>4.0340258325429736E-2</v>
      </c>
      <c r="AP674" s="422"/>
      <c r="AQ674" s="423"/>
      <c r="AR674" s="423"/>
      <c r="AS674" s="417">
        <v>0</v>
      </c>
      <c r="AT674" s="418">
        <v>0</v>
      </c>
      <c r="AU674" s="424"/>
    </row>
    <row r="675" spans="1:47" x14ac:dyDescent="0.2">
      <c r="A675" s="231">
        <v>1991</v>
      </c>
      <c r="B675" s="232">
        <v>31</v>
      </c>
      <c r="C675" s="417">
        <v>17.45589942494</v>
      </c>
      <c r="D675" s="418">
        <v>30.211620635949</v>
      </c>
      <c r="E675" s="437">
        <v>50.371038185141011</v>
      </c>
      <c r="F675" s="417">
        <v>4.6726082838599998</v>
      </c>
      <c r="G675" s="418">
        <v>6.137303292765</v>
      </c>
      <c r="H675" s="437">
        <v>2.9654849358950566</v>
      </c>
      <c r="I675" s="417">
        <v>2.1501446428</v>
      </c>
      <c r="J675" s="418">
        <v>3.0552897267200003</v>
      </c>
      <c r="K675" s="437">
        <v>4.8848842486586443</v>
      </c>
      <c r="L675" s="420"/>
      <c r="M675" s="421"/>
      <c r="N675" s="437">
        <v>3.3213048563143495E-3</v>
      </c>
      <c r="O675" s="417">
        <v>1.191424E-2</v>
      </c>
      <c r="P675" s="418">
        <v>1.9316925499999998E-2</v>
      </c>
      <c r="Q675" s="437">
        <v>7.949485014413768E-2</v>
      </c>
      <c r="R675" s="422"/>
      <c r="S675" s="423"/>
      <c r="T675" s="437">
        <v>570.04801585504458</v>
      </c>
      <c r="U675" s="417">
        <v>3.0667412929078017E-2</v>
      </c>
      <c r="V675" s="418">
        <v>3.5319297918439713E-2</v>
      </c>
      <c r="W675" s="437">
        <v>9.0574053899653922E-2</v>
      </c>
      <c r="X675" s="417">
        <v>3.1157852398176294E-2</v>
      </c>
      <c r="Y675" s="418">
        <v>5.0973487470618035E-2</v>
      </c>
      <c r="Z675" s="437">
        <v>0.11787715358498072</v>
      </c>
      <c r="AA675" s="417">
        <v>1.6372221975599999E-2</v>
      </c>
      <c r="AB675" s="418">
        <v>2.626292474361E-2</v>
      </c>
      <c r="AC675" s="437">
        <v>4.1560000281341998E-2</v>
      </c>
      <c r="AD675" s="417">
        <v>7.6455934920000002E-4</v>
      </c>
      <c r="AE675" s="418">
        <v>1.2187368997199999E-3</v>
      </c>
      <c r="AF675" s="437">
        <v>1.8517384707421914E-3</v>
      </c>
      <c r="AG675" s="417">
        <v>0.1122404511714</v>
      </c>
      <c r="AH675" s="418">
        <v>0.16779361325441999</v>
      </c>
      <c r="AI675" s="437">
        <v>9.6186999812047896E-2</v>
      </c>
      <c r="AJ675" s="417">
        <v>1.05142658772E-2</v>
      </c>
      <c r="AK675" s="418">
        <v>1.5514455201089999E-2</v>
      </c>
      <c r="AL675" s="437">
        <v>1.5945507144328047E-2</v>
      </c>
      <c r="AM675" s="417">
        <v>1.6758228110400002E-2</v>
      </c>
      <c r="AN675" s="418">
        <v>2.9102678642610003E-2</v>
      </c>
      <c r="AO675" s="437">
        <v>4.0452788665669197E-2</v>
      </c>
      <c r="AP675" s="422"/>
      <c r="AQ675" s="423"/>
      <c r="AR675" s="423"/>
      <c r="AS675" s="417">
        <v>0</v>
      </c>
      <c r="AT675" s="418">
        <v>0</v>
      </c>
      <c r="AU675" s="424"/>
    </row>
    <row r="676" spans="1:47" x14ac:dyDescent="0.2">
      <c r="A676" s="231">
        <v>1991</v>
      </c>
      <c r="B676" s="232">
        <v>32</v>
      </c>
      <c r="C676" s="417">
        <v>17.45589942494</v>
      </c>
      <c r="D676" s="418">
        <v>30.211620635949</v>
      </c>
      <c r="E676" s="419">
        <v>50.371038185141011</v>
      </c>
      <c r="F676" s="417">
        <v>4.6726082838599998</v>
      </c>
      <c r="G676" s="418">
        <v>6.137303292765</v>
      </c>
      <c r="H676" s="419">
        <v>2.9654849358950566</v>
      </c>
      <c r="I676" s="417">
        <v>2.1501446428</v>
      </c>
      <c r="J676" s="418">
        <v>3.0552897267200003</v>
      </c>
      <c r="K676" s="419">
        <v>4.8848842486586443</v>
      </c>
      <c r="L676" s="420"/>
      <c r="M676" s="421"/>
      <c r="N676" s="419">
        <v>3.3213048563143495E-3</v>
      </c>
      <c r="O676" s="417">
        <v>1.191424E-2</v>
      </c>
      <c r="P676" s="418">
        <v>1.9316925499999998E-2</v>
      </c>
      <c r="Q676" s="419">
        <v>7.949485014413768E-2</v>
      </c>
      <c r="R676" s="425"/>
      <c r="S676" s="426"/>
      <c r="T676" s="419">
        <v>570.04801585504458</v>
      </c>
      <c r="U676" s="417">
        <v>3.0667412929078017E-2</v>
      </c>
      <c r="V676" s="418">
        <v>3.5319297918439713E-2</v>
      </c>
      <c r="W676" s="419">
        <v>9.0574053899653922E-2</v>
      </c>
      <c r="X676" s="417">
        <v>3.1157852398176294E-2</v>
      </c>
      <c r="Y676" s="418">
        <v>5.0973487470618035E-2</v>
      </c>
      <c r="Z676" s="419">
        <v>0.11787715358498072</v>
      </c>
      <c r="AA676" s="417">
        <v>1.6372221975599999E-2</v>
      </c>
      <c r="AB676" s="418">
        <v>2.626292474361E-2</v>
      </c>
      <c r="AC676" s="419">
        <v>4.1560000281341998E-2</v>
      </c>
      <c r="AD676" s="417">
        <v>7.6455934920000002E-4</v>
      </c>
      <c r="AE676" s="418">
        <v>1.2187368997199999E-3</v>
      </c>
      <c r="AF676" s="419">
        <v>1.8517384707421914E-3</v>
      </c>
      <c r="AG676" s="417">
        <v>0.1122404511714</v>
      </c>
      <c r="AH676" s="418">
        <v>0.16779361325441999</v>
      </c>
      <c r="AI676" s="419">
        <v>9.6186999812047896E-2</v>
      </c>
      <c r="AJ676" s="417">
        <v>1.05142658772E-2</v>
      </c>
      <c r="AK676" s="418">
        <v>1.5514455201089999E-2</v>
      </c>
      <c r="AL676" s="419">
        <v>1.5945507144328047E-2</v>
      </c>
      <c r="AM676" s="417">
        <v>1.6758228110400002E-2</v>
      </c>
      <c r="AN676" s="418">
        <v>2.9102678642610003E-2</v>
      </c>
      <c r="AO676" s="419">
        <v>4.0452788665669197E-2</v>
      </c>
      <c r="AP676" s="425"/>
      <c r="AQ676" s="426"/>
      <c r="AR676" s="426"/>
      <c r="AS676" s="417">
        <v>0</v>
      </c>
      <c r="AT676" s="418">
        <v>0</v>
      </c>
      <c r="AU676" s="427"/>
    </row>
    <row r="677" spans="1:47" x14ac:dyDescent="0.2">
      <c r="A677" s="231">
        <v>1991</v>
      </c>
      <c r="B677" s="232">
        <v>33</v>
      </c>
      <c r="C677" s="417">
        <v>17.45589942494</v>
      </c>
      <c r="D677" s="418">
        <v>30.211620635949</v>
      </c>
      <c r="E677" s="419">
        <v>50.371038185141011</v>
      </c>
      <c r="F677" s="417">
        <v>4.6726082838599998</v>
      </c>
      <c r="G677" s="418">
        <v>6.137303292765</v>
      </c>
      <c r="H677" s="419">
        <v>2.9654849358950566</v>
      </c>
      <c r="I677" s="417">
        <v>2.1501446428</v>
      </c>
      <c r="J677" s="418">
        <v>3.0552897267200003</v>
      </c>
      <c r="K677" s="419">
        <v>4.8848842486586443</v>
      </c>
      <c r="L677" s="420"/>
      <c r="M677" s="421"/>
      <c r="N677" s="419">
        <v>3.3213048563143495E-3</v>
      </c>
      <c r="O677" s="417">
        <v>1.191424E-2</v>
      </c>
      <c r="P677" s="418">
        <v>1.9316925499999998E-2</v>
      </c>
      <c r="Q677" s="419">
        <v>7.949485014413768E-2</v>
      </c>
      <c r="R677" s="425"/>
      <c r="S677" s="426"/>
      <c r="T677" s="419">
        <v>570.04801585504458</v>
      </c>
      <c r="U677" s="417">
        <v>3.0667412929078017E-2</v>
      </c>
      <c r="V677" s="418">
        <v>3.5319297918439713E-2</v>
      </c>
      <c r="W677" s="419">
        <v>9.0574053899653922E-2</v>
      </c>
      <c r="X677" s="417">
        <v>3.1157852398176294E-2</v>
      </c>
      <c r="Y677" s="418">
        <v>5.0973487470618035E-2</v>
      </c>
      <c r="Z677" s="419">
        <v>0.11787715358498072</v>
      </c>
      <c r="AA677" s="417">
        <v>1.6372221975599999E-2</v>
      </c>
      <c r="AB677" s="418">
        <v>2.626292474361E-2</v>
      </c>
      <c r="AC677" s="419">
        <v>4.1560000281341998E-2</v>
      </c>
      <c r="AD677" s="417">
        <v>7.6455934920000002E-4</v>
      </c>
      <c r="AE677" s="418">
        <v>1.2187368997199999E-3</v>
      </c>
      <c r="AF677" s="419">
        <v>1.8517384707421914E-3</v>
      </c>
      <c r="AG677" s="417">
        <v>0.1122404511714</v>
      </c>
      <c r="AH677" s="418">
        <v>0.16779361325441999</v>
      </c>
      <c r="AI677" s="419">
        <v>9.6186999812047896E-2</v>
      </c>
      <c r="AJ677" s="417">
        <v>1.05142658772E-2</v>
      </c>
      <c r="AK677" s="418">
        <v>1.5514455201089999E-2</v>
      </c>
      <c r="AL677" s="419">
        <v>1.5945507144328047E-2</v>
      </c>
      <c r="AM677" s="417">
        <v>1.6758228110400002E-2</v>
      </c>
      <c r="AN677" s="418">
        <v>2.9102678642610003E-2</v>
      </c>
      <c r="AO677" s="419">
        <v>4.0452788665669197E-2</v>
      </c>
      <c r="AP677" s="425"/>
      <c r="AQ677" s="426"/>
      <c r="AR677" s="426"/>
      <c r="AS677" s="417">
        <v>0</v>
      </c>
      <c r="AT677" s="418">
        <v>0</v>
      </c>
      <c r="AU677" s="427"/>
    </row>
    <row r="678" spans="1:47" x14ac:dyDescent="0.2">
      <c r="A678" s="231">
        <v>1991</v>
      </c>
      <c r="B678" s="232">
        <v>34</v>
      </c>
      <c r="C678" s="417">
        <v>17.45589942494</v>
      </c>
      <c r="D678" s="418">
        <v>30.211620635949</v>
      </c>
      <c r="E678" s="419">
        <v>50.371038185141011</v>
      </c>
      <c r="F678" s="417">
        <v>4.6726082838599998</v>
      </c>
      <c r="G678" s="418">
        <v>6.137303292765</v>
      </c>
      <c r="H678" s="419">
        <v>2.9654849358950566</v>
      </c>
      <c r="I678" s="417">
        <v>2.1501446428</v>
      </c>
      <c r="J678" s="418">
        <v>3.0552897267200003</v>
      </c>
      <c r="K678" s="419">
        <v>4.8848842486586443</v>
      </c>
      <c r="L678" s="420"/>
      <c r="M678" s="421"/>
      <c r="N678" s="419">
        <v>3.3213048563143495E-3</v>
      </c>
      <c r="O678" s="417">
        <v>1.191424E-2</v>
      </c>
      <c r="P678" s="418">
        <v>1.9316925499999998E-2</v>
      </c>
      <c r="Q678" s="419">
        <v>7.949485014413768E-2</v>
      </c>
      <c r="R678" s="425"/>
      <c r="S678" s="426"/>
      <c r="T678" s="419">
        <v>570.04801585504458</v>
      </c>
      <c r="U678" s="417">
        <v>3.0667412929078017E-2</v>
      </c>
      <c r="V678" s="418">
        <v>3.5319297918439713E-2</v>
      </c>
      <c r="W678" s="419">
        <v>9.0574053899653922E-2</v>
      </c>
      <c r="X678" s="417">
        <v>3.1157852398176294E-2</v>
      </c>
      <c r="Y678" s="418">
        <v>5.0973487470618035E-2</v>
      </c>
      <c r="Z678" s="419">
        <v>0.11787715358498072</v>
      </c>
      <c r="AA678" s="417">
        <v>1.6372221975599999E-2</v>
      </c>
      <c r="AB678" s="418">
        <v>2.626292474361E-2</v>
      </c>
      <c r="AC678" s="419">
        <v>4.1560000281341998E-2</v>
      </c>
      <c r="AD678" s="417">
        <v>7.6455934920000002E-4</v>
      </c>
      <c r="AE678" s="418">
        <v>1.2187368997199999E-3</v>
      </c>
      <c r="AF678" s="419">
        <v>1.8517384707421914E-3</v>
      </c>
      <c r="AG678" s="417">
        <v>0.1122404511714</v>
      </c>
      <c r="AH678" s="418">
        <v>0.16779361325441999</v>
      </c>
      <c r="AI678" s="419">
        <v>9.6186999812047896E-2</v>
      </c>
      <c r="AJ678" s="417">
        <v>1.05142658772E-2</v>
      </c>
      <c r="AK678" s="418">
        <v>1.5514455201089999E-2</v>
      </c>
      <c r="AL678" s="419">
        <v>1.5945507144328047E-2</v>
      </c>
      <c r="AM678" s="417">
        <v>1.6758228110400002E-2</v>
      </c>
      <c r="AN678" s="418">
        <v>2.9102678642610003E-2</v>
      </c>
      <c r="AO678" s="419">
        <v>4.0452788665669197E-2</v>
      </c>
      <c r="AP678" s="425"/>
      <c r="AQ678" s="426"/>
      <c r="AR678" s="426"/>
      <c r="AS678" s="417">
        <v>0</v>
      </c>
      <c r="AT678" s="418">
        <v>0</v>
      </c>
      <c r="AU678" s="427"/>
    </row>
    <row r="679" spans="1:47" x14ac:dyDescent="0.2">
      <c r="A679" s="231">
        <v>1991</v>
      </c>
      <c r="B679" s="232">
        <v>35</v>
      </c>
      <c r="C679" s="417">
        <v>17.45589942494</v>
      </c>
      <c r="D679" s="418">
        <v>30.211620635949</v>
      </c>
      <c r="E679" s="419">
        <v>50.371038185141011</v>
      </c>
      <c r="F679" s="417">
        <v>4.6726082838599998</v>
      </c>
      <c r="G679" s="418">
        <v>6.137303292765</v>
      </c>
      <c r="H679" s="419">
        <v>2.9654849358950566</v>
      </c>
      <c r="I679" s="417">
        <v>2.1501446428</v>
      </c>
      <c r="J679" s="418">
        <v>3.0552897267200003</v>
      </c>
      <c r="K679" s="419">
        <v>4.8848842486586443</v>
      </c>
      <c r="L679" s="420"/>
      <c r="M679" s="421"/>
      <c r="N679" s="419">
        <v>3.3213048563143495E-3</v>
      </c>
      <c r="O679" s="417">
        <v>1.191424E-2</v>
      </c>
      <c r="P679" s="418">
        <v>1.9316925499999998E-2</v>
      </c>
      <c r="Q679" s="419">
        <v>7.949485014413768E-2</v>
      </c>
      <c r="R679" s="425"/>
      <c r="S679" s="426"/>
      <c r="T679" s="419">
        <v>570.04801585504458</v>
      </c>
      <c r="U679" s="417">
        <v>3.0667412929078017E-2</v>
      </c>
      <c r="V679" s="418">
        <v>3.5319297918439713E-2</v>
      </c>
      <c r="W679" s="419">
        <v>9.0574053899653922E-2</v>
      </c>
      <c r="X679" s="417">
        <v>3.1157852398176294E-2</v>
      </c>
      <c r="Y679" s="418">
        <v>5.0973487470618035E-2</v>
      </c>
      <c r="Z679" s="419">
        <v>0.11787715358498072</v>
      </c>
      <c r="AA679" s="417">
        <v>1.6372221975599999E-2</v>
      </c>
      <c r="AB679" s="418">
        <v>2.626292474361E-2</v>
      </c>
      <c r="AC679" s="419">
        <v>4.1560000281341998E-2</v>
      </c>
      <c r="AD679" s="417">
        <v>7.6455934920000002E-4</v>
      </c>
      <c r="AE679" s="418">
        <v>1.2187368997199999E-3</v>
      </c>
      <c r="AF679" s="419">
        <v>1.8517384707421914E-3</v>
      </c>
      <c r="AG679" s="417">
        <v>0.1122404511714</v>
      </c>
      <c r="AH679" s="418">
        <v>0.16779361325441999</v>
      </c>
      <c r="AI679" s="419">
        <v>9.6186999812047896E-2</v>
      </c>
      <c r="AJ679" s="417">
        <v>1.05142658772E-2</v>
      </c>
      <c r="AK679" s="418">
        <v>1.5514455201089999E-2</v>
      </c>
      <c r="AL679" s="419">
        <v>1.5945507144328047E-2</v>
      </c>
      <c r="AM679" s="417">
        <v>1.6758228110400002E-2</v>
      </c>
      <c r="AN679" s="418">
        <v>2.9102678642610003E-2</v>
      </c>
      <c r="AO679" s="419">
        <v>4.0452788665669197E-2</v>
      </c>
      <c r="AP679" s="425"/>
      <c r="AQ679" s="426"/>
      <c r="AR679" s="426"/>
      <c r="AS679" s="417">
        <v>0</v>
      </c>
      <c r="AT679" s="418">
        <v>0</v>
      </c>
      <c r="AU679" s="427"/>
    </row>
    <row r="680" spans="1:47" x14ac:dyDescent="0.2">
      <c r="A680" s="231">
        <v>1991</v>
      </c>
      <c r="B680" s="232">
        <v>36</v>
      </c>
      <c r="C680" s="417">
        <v>17.45589942494</v>
      </c>
      <c r="D680" s="418">
        <v>30.211620635949</v>
      </c>
      <c r="E680" s="419">
        <v>50.371038185141011</v>
      </c>
      <c r="F680" s="417">
        <v>4.6726082838599998</v>
      </c>
      <c r="G680" s="418">
        <v>6.137303292765</v>
      </c>
      <c r="H680" s="419">
        <v>2.9654849358950566</v>
      </c>
      <c r="I680" s="417">
        <v>2.1501446428</v>
      </c>
      <c r="J680" s="418">
        <v>3.0552897267200003</v>
      </c>
      <c r="K680" s="419">
        <v>4.8848842486586443</v>
      </c>
      <c r="L680" s="420"/>
      <c r="M680" s="421"/>
      <c r="N680" s="419">
        <v>3.3213048563143495E-3</v>
      </c>
      <c r="O680" s="417">
        <v>1.191424E-2</v>
      </c>
      <c r="P680" s="418">
        <v>1.9316925499999998E-2</v>
      </c>
      <c r="Q680" s="419">
        <v>7.949485014413768E-2</v>
      </c>
      <c r="R680" s="425"/>
      <c r="S680" s="426"/>
      <c r="T680" s="419">
        <v>570.04801585504458</v>
      </c>
      <c r="U680" s="417">
        <v>3.0667412929078017E-2</v>
      </c>
      <c r="V680" s="418">
        <v>3.5319297918439713E-2</v>
      </c>
      <c r="W680" s="419">
        <v>9.0574053899653922E-2</v>
      </c>
      <c r="X680" s="417">
        <v>3.1157852398176294E-2</v>
      </c>
      <c r="Y680" s="418">
        <v>5.0973487470618035E-2</v>
      </c>
      <c r="Z680" s="419">
        <v>0.11787715358498072</v>
      </c>
      <c r="AA680" s="417">
        <v>1.6372221975599999E-2</v>
      </c>
      <c r="AB680" s="418">
        <v>2.626292474361E-2</v>
      </c>
      <c r="AC680" s="419">
        <v>4.1560000281341998E-2</v>
      </c>
      <c r="AD680" s="417">
        <v>7.6455934920000002E-4</v>
      </c>
      <c r="AE680" s="418">
        <v>1.2187368997199999E-3</v>
      </c>
      <c r="AF680" s="419">
        <v>1.8517384707421914E-3</v>
      </c>
      <c r="AG680" s="417">
        <v>0.1122404511714</v>
      </c>
      <c r="AH680" s="418">
        <v>0.16779361325441999</v>
      </c>
      <c r="AI680" s="419">
        <v>9.6186999812047896E-2</v>
      </c>
      <c r="AJ680" s="417">
        <v>1.05142658772E-2</v>
      </c>
      <c r="AK680" s="418">
        <v>1.5514455201089999E-2</v>
      </c>
      <c r="AL680" s="419">
        <v>1.5945507144328047E-2</v>
      </c>
      <c r="AM680" s="417">
        <v>1.6758228110400002E-2</v>
      </c>
      <c r="AN680" s="418">
        <v>2.9102678642610003E-2</v>
      </c>
      <c r="AO680" s="419">
        <v>4.0452788665669197E-2</v>
      </c>
      <c r="AP680" s="425"/>
      <c r="AQ680" s="426"/>
      <c r="AR680" s="426"/>
      <c r="AS680" s="417">
        <v>0</v>
      </c>
      <c r="AT680" s="418">
        <v>0</v>
      </c>
      <c r="AU680" s="427"/>
    </row>
    <row r="681" spans="1:47" x14ac:dyDescent="0.2">
      <c r="A681" s="231">
        <v>1991</v>
      </c>
      <c r="B681" s="232">
        <v>37</v>
      </c>
      <c r="C681" s="417">
        <v>17.45589942494</v>
      </c>
      <c r="D681" s="418">
        <v>30.211620635949</v>
      </c>
      <c r="E681" s="419">
        <v>50.371038185141011</v>
      </c>
      <c r="F681" s="417">
        <v>4.6726082838599998</v>
      </c>
      <c r="G681" s="418">
        <v>6.137303292765</v>
      </c>
      <c r="H681" s="419">
        <v>2.9654849358950566</v>
      </c>
      <c r="I681" s="417">
        <v>2.1501446428</v>
      </c>
      <c r="J681" s="418">
        <v>3.0552897267200003</v>
      </c>
      <c r="K681" s="419">
        <v>4.8848842486586443</v>
      </c>
      <c r="L681" s="420"/>
      <c r="M681" s="421"/>
      <c r="N681" s="419">
        <v>3.3213048563143495E-3</v>
      </c>
      <c r="O681" s="417">
        <v>1.191424E-2</v>
      </c>
      <c r="P681" s="418">
        <v>1.9316925499999998E-2</v>
      </c>
      <c r="Q681" s="419">
        <v>7.949485014413768E-2</v>
      </c>
      <c r="R681" s="425"/>
      <c r="S681" s="426"/>
      <c r="T681" s="419">
        <v>570.04801585504458</v>
      </c>
      <c r="U681" s="417">
        <v>3.0667412929078017E-2</v>
      </c>
      <c r="V681" s="418">
        <v>3.5319297918439713E-2</v>
      </c>
      <c r="W681" s="419">
        <v>9.0574053899653922E-2</v>
      </c>
      <c r="X681" s="417">
        <v>3.1157852398176294E-2</v>
      </c>
      <c r="Y681" s="418">
        <v>5.0973487470618035E-2</v>
      </c>
      <c r="Z681" s="419">
        <v>0.11787715358498072</v>
      </c>
      <c r="AA681" s="417">
        <v>1.6372221975599999E-2</v>
      </c>
      <c r="AB681" s="418">
        <v>2.626292474361E-2</v>
      </c>
      <c r="AC681" s="419">
        <v>4.1560000281341998E-2</v>
      </c>
      <c r="AD681" s="417">
        <v>7.6455934920000002E-4</v>
      </c>
      <c r="AE681" s="418">
        <v>1.2187368997199999E-3</v>
      </c>
      <c r="AF681" s="419">
        <v>1.8517384707421914E-3</v>
      </c>
      <c r="AG681" s="417">
        <v>0.1122404511714</v>
      </c>
      <c r="AH681" s="418">
        <v>0.16779361325441999</v>
      </c>
      <c r="AI681" s="419">
        <v>9.6186999812047896E-2</v>
      </c>
      <c r="AJ681" s="417">
        <v>1.05142658772E-2</v>
      </c>
      <c r="AK681" s="418">
        <v>1.5514455201089999E-2</v>
      </c>
      <c r="AL681" s="419">
        <v>1.5945507144328047E-2</v>
      </c>
      <c r="AM681" s="417">
        <v>1.6758228110400002E-2</v>
      </c>
      <c r="AN681" s="418">
        <v>2.9102678642610003E-2</v>
      </c>
      <c r="AO681" s="419">
        <v>4.0452788665669197E-2</v>
      </c>
      <c r="AP681" s="425"/>
      <c r="AQ681" s="426"/>
      <c r="AR681" s="426"/>
      <c r="AS681" s="417">
        <v>0</v>
      </c>
      <c r="AT681" s="418">
        <v>0</v>
      </c>
      <c r="AU681" s="427"/>
    </row>
    <row r="682" spans="1:47" x14ac:dyDescent="0.2">
      <c r="A682" s="231">
        <v>1991</v>
      </c>
      <c r="B682" s="232">
        <v>38</v>
      </c>
      <c r="C682" s="417">
        <v>17.45589942494</v>
      </c>
      <c r="D682" s="418">
        <v>30.211620635949</v>
      </c>
      <c r="E682" s="419">
        <v>50.371038185141011</v>
      </c>
      <c r="F682" s="417">
        <v>4.6726082838599998</v>
      </c>
      <c r="G682" s="418">
        <v>6.137303292765</v>
      </c>
      <c r="H682" s="419">
        <v>2.9654849358950566</v>
      </c>
      <c r="I682" s="417">
        <v>2.1501446428</v>
      </c>
      <c r="J682" s="418">
        <v>3.0552897267200003</v>
      </c>
      <c r="K682" s="419">
        <v>4.8848842486586443</v>
      </c>
      <c r="L682" s="420"/>
      <c r="M682" s="421"/>
      <c r="N682" s="419">
        <v>3.3213048563143495E-3</v>
      </c>
      <c r="O682" s="417">
        <v>1.191424E-2</v>
      </c>
      <c r="P682" s="418">
        <v>1.9316925499999998E-2</v>
      </c>
      <c r="Q682" s="419">
        <v>7.949485014413768E-2</v>
      </c>
      <c r="R682" s="425"/>
      <c r="S682" s="426"/>
      <c r="T682" s="419">
        <v>570.04801585504458</v>
      </c>
      <c r="U682" s="417">
        <v>3.0667412929078017E-2</v>
      </c>
      <c r="V682" s="418">
        <v>3.5319297918439713E-2</v>
      </c>
      <c r="W682" s="419">
        <v>9.0574053899653922E-2</v>
      </c>
      <c r="X682" s="417">
        <v>3.1157852398176294E-2</v>
      </c>
      <c r="Y682" s="418">
        <v>5.0973487470618035E-2</v>
      </c>
      <c r="Z682" s="419">
        <v>0.11787715358498072</v>
      </c>
      <c r="AA682" s="417">
        <v>1.6372221975599999E-2</v>
      </c>
      <c r="AB682" s="418">
        <v>2.626292474361E-2</v>
      </c>
      <c r="AC682" s="419">
        <v>4.1560000281341998E-2</v>
      </c>
      <c r="AD682" s="417">
        <v>7.6455934920000002E-4</v>
      </c>
      <c r="AE682" s="418">
        <v>1.2187368997199999E-3</v>
      </c>
      <c r="AF682" s="419">
        <v>1.8517384707421914E-3</v>
      </c>
      <c r="AG682" s="417">
        <v>0.1122404511714</v>
      </c>
      <c r="AH682" s="418">
        <v>0.16779361325441999</v>
      </c>
      <c r="AI682" s="419">
        <v>9.6186999812047896E-2</v>
      </c>
      <c r="AJ682" s="417">
        <v>1.05142658772E-2</v>
      </c>
      <c r="AK682" s="418">
        <v>1.5514455201089999E-2</v>
      </c>
      <c r="AL682" s="419">
        <v>1.5945507144328047E-2</v>
      </c>
      <c r="AM682" s="417">
        <v>1.6758228110400002E-2</v>
      </c>
      <c r="AN682" s="418">
        <v>2.9102678642610003E-2</v>
      </c>
      <c r="AO682" s="419">
        <v>4.0452788665669197E-2</v>
      </c>
      <c r="AP682" s="425"/>
      <c r="AQ682" s="426"/>
      <c r="AR682" s="426"/>
      <c r="AS682" s="417">
        <v>0</v>
      </c>
      <c r="AT682" s="418">
        <v>0</v>
      </c>
      <c r="AU682" s="427"/>
    </row>
    <row r="683" spans="1:47" x14ac:dyDescent="0.2">
      <c r="A683" s="231">
        <v>1991</v>
      </c>
      <c r="B683" s="232">
        <v>39</v>
      </c>
      <c r="C683" s="417">
        <v>17.45589942494</v>
      </c>
      <c r="D683" s="418">
        <v>30.211620635949</v>
      </c>
      <c r="E683" s="419">
        <v>50.371038185141011</v>
      </c>
      <c r="F683" s="417">
        <v>4.6726082838599998</v>
      </c>
      <c r="G683" s="418">
        <v>6.137303292765</v>
      </c>
      <c r="H683" s="419">
        <v>2.9654849358950566</v>
      </c>
      <c r="I683" s="417">
        <v>2.1501446428</v>
      </c>
      <c r="J683" s="418">
        <v>3.0552897267200003</v>
      </c>
      <c r="K683" s="419">
        <v>4.8848842486586443</v>
      </c>
      <c r="L683" s="420"/>
      <c r="M683" s="421"/>
      <c r="N683" s="419">
        <v>3.3213048563143495E-3</v>
      </c>
      <c r="O683" s="417">
        <v>1.191424E-2</v>
      </c>
      <c r="P683" s="418">
        <v>1.9316925499999998E-2</v>
      </c>
      <c r="Q683" s="419">
        <v>7.949485014413768E-2</v>
      </c>
      <c r="R683" s="425"/>
      <c r="S683" s="426"/>
      <c r="T683" s="419">
        <v>570.04801585504458</v>
      </c>
      <c r="U683" s="417">
        <v>3.0667412929078017E-2</v>
      </c>
      <c r="V683" s="418">
        <v>3.5319297918439713E-2</v>
      </c>
      <c r="W683" s="419">
        <v>9.0574053899653922E-2</v>
      </c>
      <c r="X683" s="417">
        <v>3.1157852398176294E-2</v>
      </c>
      <c r="Y683" s="418">
        <v>5.0973487470618035E-2</v>
      </c>
      <c r="Z683" s="419">
        <v>0.11787715358498072</v>
      </c>
      <c r="AA683" s="417">
        <v>1.6372221975599999E-2</v>
      </c>
      <c r="AB683" s="418">
        <v>2.626292474361E-2</v>
      </c>
      <c r="AC683" s="419">
        <v>4.1560000281341998E-2</v>
      </c>
      <c r="AD683" s="417">
        <v>7.6455934920000002E-4</v>
      </c>
      <c r="AE683" s="418">
        <v>1.2187368997199999E-3</v>
      </c>
      <c r="AF683" s="419">
        <v>1.8517384707421914E-3</v>
      </c>
      <c r="AG683" s="417">
        <v>0.1122404511714</v>
      </c>
      <c r="AH683" s="418">
        <v>0.16779361325441999</v>
      </c>
      <c r="AI683" s="419">
        <v>9.6186999812047896E-2</v>
      </c>
      <c r="AJ683" s="417">
        <v>1.05142658772E-2</v>
      </c>
      <c r="AK683" s="418">
        <v>1.5514455201089999E-2</v>
      </c>
      <c r="AL683" s="419">
        <v>1.5945507144328047E-2</v>
      </c>
      <c r="AM683" s="417">
        <v>1.6758228110400002E-2</v>
      </c>
      <c r="AN683" s="418">
        <v>2.9102678642610003E-2</v>
      </c>
      <c r="AO683" s="419">
        <v>4.0452788665669197E-2</v>
      </c>
      <c r="AP683" s="425"/>
      <c r="AQ683" s="426"/>
      <c r="AR683" s="426"/>
      <c r="AS683" s="417">
        <v>0</v>
      </c>
      <c r="AT683" s="418">
        <v>0</v>
      </c>
      <c r="AU683" s="427"/>
    </row>
    <row r="684" spans="1:47" ht="13.5" thickBot="1" x14ac:dyDescent="0.25">
      <c r="A684" s="233">
        <v>1991</v>
      </c>
      <c r="B684" s="234">
        <v>40</v>
      </c>
      <c r="C684" s="428">
        <v>17.45589942494</v>
      </c>
      <c r="D684" s="429">
        <v>30.211620635949</v>
      </c>
      <c r="E684" s="430">
        <v>50.371038185141011</v>
      </c>
      <c r="F684" s="428">
        <v>4.6726082838599998</v>
      </c>
      <c r="G684" s="429">
        <v>6.137303292765</v>
      </c>
      <c r="H684" s="430">
        <v>2.9654849358950566</v>
      </c>
      <c r="I684" s="428">
        <v>2.1501446428</v>
      </c>
      <c r="J684" s="429">
        <v>3.0552897267200003</v>
      </c>
      <c r="K684" s="430">
        <v>4.8848842486586443</v>
      </c>
      <c r="L684" s="431"/>
      <c r="M684" s="432"/>
      <c r="N684" s="430">
        <v>3.3213048563143495E-3</v>
      </c>
      <c r="O684" s="428">
        <v>1.191424E-2</v>
      </c>
      <c r="P684" s="429">
        <v>1.9316925499999998E-2</v>
      </c>
      <c r="Q684" s="430">
        <v>7.949485014413768E-2</v>
      </c>
      <c r="R684" s="433"/>
      <c r="S684" s="434"/>
      <c r="T684" s="430">
        <v>570.04801585504458</v>
      </c>
      <c r="U684" s="428">
        <v>3.0667412929078017E-2</v>
      </c>
      <c r="V684" s="429">
        <v>3.5319297918439713E-2</v>
      </c>
      <c r="W684" s="430">
        <v>9.0574053899653922E-2</v>
      </c>
      <c r="X684" s="428">
        <v>3.1157852398176294E-2</v>
      </c>
      <c r="Y684" s="429">
        <v>5.0973487470618035E-2</v>
      </c>
      <c r="Z684" s="430">
        <v>0.11787715358498072</v>
      </c>
      <c r="AA684" s="428">
        <v>1.6372221975599999E-2</v>
      </c>
      <c r="AB684" s="429">
        <v>2.626292474361E-2</v>
      </c>
      <c r="AC684" s="430">
        <v>4.1560000281341998E-2</v>
      </c>
      <c r="AD684" s="428">
        <v>7.6455934920000002E-4</v>
      </c>
      <c r="AE684" s="429">
        <v>1.2187368997199999E-3</v>
      </c>
      <c r="AF684" s="430">
        <v>1.8517384707421914E-3</v>
      </c>
      <c r="AG684" s="428">
        <v>0.1122404511714</v>
      </c>
      <c r="AH684" s="429">
        <v>0.16779361325441999</v>
      </c>
      <c r="AI684" s="430">
        <v>9.6186999812047896E-2</v>
      </c>
      <c r="AJ684" s="428">
        <v>1.05142658772E-2</v>
      </c>
      <c r="AK684" s="429">
        <v>1.5514455201089999E-2</v>
      </c>
      <c r="AL684" s="430">
        <v>1.5945507144328047E-2</v>
      </c>
      <c r="AM684" s="428">
        <v>1.6758228110400002E-2</v>
      </c>
      <c r="AN684" s="429">
        <v>2.9102678642610003E-2</v>
      </c>
      <c r="AO684" s="430">
        <v>4.0452788665669197E-2</v>
      </c>
      <c r="AP684" s="433"/>
      <c r="AQ684" s="434"/>
      <c r="AR684" s="434"/>
      <c r="AS684" s="428">
        <v>0</v>
      </c>
      <c r="AT684" s="429">
        <v>0</v>
      </c>
      <c r="AU684" s="435"/>
    </row>
    <row r="685" spans="1:47" x14ac:dyDescent="0.2">
      <c r="A685" s="229">
        <v>1992</v>
      </c>
      <c r="B685" s="230">
        <v>1</v>
      </c>
      <c r="C685" s="409">
        <v>8.4984730299999995</v>
      </c>
      <c r="D685" s="410">
        <v>9.9189788414999995</v>
      </c>
      <c r="E685" s="436">
        <v>18.388346660945672</v>
      </c>
      <c r="F685" s="409">
        <v>1.0365369799999999</v>
      </c>
      <c r="G685" s="410">
        <v>0.95449877650000003</v>
      </c>
      <c r="H685" s="436">
        <v>0.70706020446432127</v>
      </c>
      <c r="I685" s="409">
        <v>0.73949624999999997</v>
      </c>
      <c r="J685" s="410">
        <v>1.4043853135</v>
      </c>
      <c r="K685" s="436">
        <v>2.8353489735173416</v>
      </c>
      <c r="L685" s="412"/>
      <c r="M685" s="413"/>
      <c r="N685" s="436">
        <v>0.10941329180208097</v>
      </c>
      <c r="O685" s="409">
        <v>1.690705E-2</v>
      </c>
      <c r="P685" s="410">
        <v>2.5730855E-2</v>
      </c>
      <c r="Q685" s="436">
        <v>1.8204104965731195E-2</v>
      </c>
      <c r="R685" s="414"/>
      <c r="S685" s="415"/>
      <c r="T685" s="436">
        <v>545.11338914613191</v>
      </c>
      <c r="U685" s="409">
        <v>4.1330745187436679E-2</v>
      </c>
      <c r="V685" s="410">
        <v>4.7600131965552177E-2</v>
      </c>
      <c r="W685" s="436">
        <v>3.3434123104425083E-2</v>
      </c>
      <c r="X685" s="409">
        <v>3.4852183890577509E-2</v>
      </c>
      <c r="Y685" s="410">
        <v>5.7017323792637624E-2</v>
      </c>
      <c r="Z685" s="436">
        <v>3.2138855894696228E-2</v>
      </c>
      <c r="AA685" s="409">
        <v>2.7305616E-3</v>
      </c>
      <c r="AB685" s="410">
        <v>3.5621406400000001E-3</v>
      </c>
      <c r="AC685" s="436">
        <v>4.9269921004877612E-3</v>
      </c>
      <c r="AD685" s="409">
        <v>2.0485459999999999E-4</v>
      </c>
      <c r="AE685" s="410">
        <v>2.514161E-4</v>
      </c>
      <c r="AF685" s="436">
        <v>4.4152491280706669E-4</v>
      </c>
      <c r="AG685" s="409">
        <v>2.52842975E-2</v>
      </c>
      <c r="AH685" s="410">
        <v>2.7748076999999999E-2</v>
      </c>
      <c r="AI685" s="436">
        <v>3.6551403246916761E-2</v>
      </c>
      <c r="AJ685" s="409">
        <v>2.1440904000000001E-3</v>
      </c>
      <c r="AK685" s="410">
        <v>2.3121679250000002E-3</v>
      </c>
      <c r="AL685" s="436">
        <v>4.0091180841440189E-3</v>
      </c>
      <c r="AM685" s="409">
        <v>4.7740578000000002E-3</v>
      </c>
      <c r="AN685" s="410">
        <v>6.6260580499999996E-3</v>
      </c>
      <c r="AO685" s="436">
        <v>7.545753144835919E-3</v>
      </c>
      <c r="AP685" s="414"/>
      <c r="AQ685" s="415"/>
      <c r="AR685" s="415"/>
      <c r="AS685" s="409">
        <v>3.2204462000000003E-2</v>
      </c>
      <c r="AT685" s="410">
        <v>3.0920621705000002E-2</v>
      </c>
      <c r="AU685" s="416"/>
    </row>
    <row r="686" spans="1:47" x14ac:dyDescent="0.2">
      <c r="A686" s="231">
        <v>1992</v>
      </c>
      <c r="B686" s="232">
        <v>2</v>
      </c>
      <c r="C686" s="417">
        <v>7.1817299099999996</v>
      </c>
      <c r="D686" s="418">
        <v>8.8639111289999999</v>
      </c>
      <c r="E686" s="437">
        <v>18.430608396282711</v>
      </c>
      <c r="F686" s="417">
        <v>0.54612959999999999</v>
      </c>
      <c r="G686" s="418">
        <v>0.63327712000000003</v>
      </c>
      <c r="H686" s="437">
        <v>0.70880367764474539</v>
      </c>
      <c r="I686" s="417">
        <v>0.75246420999999997</v>
      </c>
      <c r="J686" s="418">
        <v>1.4786297755</v>
      </c>
      <c r="K686" s="437">
        <v>2.844158732677923</v>
      </c>
      <c r="L686" s="420"/>
      <c r="M686" s="421"/>
      <c r="N686" s="437">
        <v>0.10962482604455451</v>
      </c>
      <c r="O686" s="417">
        <v>1.690705E-2</v>
      </c>
      <c r="P686" s="418">
        <v>2.5780859999999999E-2</v>
      </c>
      <c r="Q686" s="437">
        <v>1.8263307828338793E-2</v>
      </c>
      <c r="R686" s="422"/>
      <c r="S686" s="423"/>
      <c r="T686" s="437">
        <v>545.14028603344423</v>
      </c>
      <c r="U686" s="417">
        <v>4.1330745187436679E-2</v>
      </c>
      <c r="V686" s="418">
        <v>4.7600131965552177E-2</v>
      </c>
      <c r="W686" s="437">
        <v>3.3193156440859135E-2</v>
      </c>
      <c r="X686" s="417">
        <v>3.4852183890577509E-2</v>
      </c>
      <c r="Y686" s="418">
        <v>5.7017323792637624E-2</v>
      </c>
      <c r="Z686" s="437">
        <v>3.224942197481892E-2</v>
      </c>
      <c r="AA686" s="417">
        <v>2.8623941999999999E-3</v>
      </c>
      <c r="AB686" s="418">
        <v>3.7013251599999999E-3</v>
      </c>
      <c r="AC686" s="437">
        <v>4.9295919904288393E-3</v>
      </c>
      <c r="AD686" s="417">
        <v>1.9677860000000001E-4</v>
      </c>
      <c r="AE686" s="418">
        <v>2.4899879500000003E-4</v>
      </c>
      <c r="AF686" s="437">
        <v>4.4261264592583159E-4</v>
      </c>
      <c r="AG686" s="417">
        <v>2.1933178500000001E-2</v>
      </c>
      <c r="AH686" s="418">
        <v>2.7031380529999999E-2</v>
      </c>
      <c r="AI686" s="437">
        <v>3.6609585007306877E-2</v>
      </c>
      <c r="AJ686" s="417">
        <v>2.2376372999999999E-3</v>
      </c>
      <c r="AK686" s="418">
        <v>2.53936034E-3</v>
      </c>
      <c r="AL686" s="437">
        <v>4.0162831063237595E-3</v>
      </c>
      <c r="AM686" s="417">
        <v>5.0181549000000002E-3</v>
      </c>
      <c r="AN686" s="418">
        <v>7.145336645E-3</v>
      </c>
      <c r="AO686" s="437">
        <v>7.562097954971315E-3</v>
      </c>
      <c r="AP686" s="422"/>
      <c r="AQ686" s="423"/>
      <c r="AR686" s="423"/>
      <c r="AS686" s="417">
        <v>1.8026454599999998E-2</v>
      </c>
      <c r="AT686" s="418">
        <v>1.9645005E-2</v>
      </c>
      <c r="AU686" s="424"/>
    </row>
    <row r="687" spans="1:47" x14ac:dyDescent="0.2">
      <c r="A687" s="231">
        <v>1992</v>
      </c>
      <c r="B687" s="232">
        <v>3</v>
      </c>
      <c r="C687" s="417">
        <v>8.50338058</v>
      </c>
      <c r="D687" s="418">
        <v>10.671985924499999</v>
      </c>
      <c r="E687" s="437">
        <v>18.45001373024089</v>
      </c>
      <c r="F687" s="417">
        <v>0.61239522000000002</v>
      </c>
      <c r="G687" s="418">
        <v>0.7346392115</v>
      </c>
      <c r="H687" s="437">
        <v>0.71172007533906934</v>
      </c>
      <c r="I687" s="417">
        <v>0.88889081999999997</v>
      </c>
      <c r="J687" s="418">
        <v>1.6044699485</v>
      </c>
      <c r="K687" s="437">
        <v>2.8446047190661785</v>
      </c>
      <c r="L687" s="420"/>
      <c r="M687" s="421"/>
      <c r="N687" s="437">
        <v>0.10955963074286409</v>
      </c>
      <c r="O687" s="417">
        <v>1.690705E-2</v>
      </c>
      <c r="P687" s="418">
        <v>2.58487635E-2</v>
      </c>
      <c r="Q687" s="437">
        <v>1.8259649034161499E-2</v>
      </c>
      <c r="R687" s="422"/>
      <c r="S687" s="423"/>
      <c r="T687" s="437">
        <v>545.60766929342651</v>
      </c>
      <c r="U687" s="417">
        <v>4.1330745187436679E-2</v>
      </c>
      <c r="V687" s="418">
        <v>4.7600131965552177E-2</v>
      </c>
      <c r="W687" s="437">
        <v>3.3482508677912429E-2</v>
      </c>
      <c r="X687" s="417">
        <v>3.4852183890577509E-2</v>
      </c>
      <c r="Y687" s="418">
        <v>5.7017323792637624E-2</v>
      </c>
      <c r="Z687" s="437">
        <v>3.2496270020096224E-2</v>
      </c>
      <c r="AA687" s="417">
        <v>3.3879233999999999E-3</v>
      </c>
      <c r="AB687" s="418">
        <v>4.4696205500000001E-3</v>
      </c>
      <c r="AC687" s="437">
        <v>4.9394591202902216E-3</v>
      </c>
      <c r="AD687" s="417">
        <v>2.2994169999999999E-4</v>
      </c>
      <c r="AE687" s="418">
        <v>2.9349218E-4</v>
      </c>
      <c r="AF687" s="437">
        <v>4.4443443173810551E-4</v>
      </c>
      <c r="AG687" s="417">
        <v>2.55980045E-2</v>
      </c>
      <c r="AH687" s="418">
        <v>3.2303653529999997E-2</v>
      </c>
      <c r="AI687" s="437">
        <v>3.6723739636528141E-2</v>
      </c>
      <c r="AJ687" s="417">
        <v>2.6745988000000001E-3</v>
      </c>
      <c r="AK687" s="418">
        <v>3.1215937850000001E-3</v>
      </c>
      <c r="AL687" s="437">
        <v>4.0296894547052113E-3</v>
      </c>
      <c r="AM687" s="417">
        <v>5.9100283E-3</v>
      </c>
      <c r="AN687" s="418">
        <v>8.5554588499999994E-3</v>
      </c>
      <c r="AO687" s="437">
        <v>7.5905184454574731E-3</v>
      </c>
      <c r="AP687" s="422"/>
      <c r="AQ687" s="423"/>
      <c r="AR687" s="423"/>
      <c r="AS687" s="417">
        <v>1.9703715399999999E-2</v>
      </c>
      <c r="AT687" s="418">
        <v>2.1452263539999999E-2</v>
      </c>
      <c r="AU687" s="424"/>
    </row>
    <row r="688" spans="1:47" x14ac:dyDescent="0.2">
      <c r="A688" s="231">
        <v>1992</v>
      </c>
      <c r="B688" s="232">
        <v>4</v>
      </c>
      <c r="C688" s="417">
        <v>9.8284982200000002</v>
      </c>
      <c r="D688" s="418">
        <v>12.2773898475</v>
      </c>
      <c r="E688" s="437">
        <v>16.972858232117925</v>
      </c>
      <c r="F688" s="417">
        <v>0.68949614000000004</v>
      </c>
      <c r="G688" s="418">
        <v>0.83380661649999999</v>
      </c>
      <c r="H688" s="437">
        <v>0.772848154883779</v>
      </c>
      <c r="I688" s="417">
        <v>1.0063576599999999</v>
      </c>
      <c r="J688" s="418">
        <v>1.7033318614999999</v>
      </c>
      <c r="K688" s="437">
        <v>2.6925252119229666</v>
      </c>
      <c r="L688" s="420"/>
      <c r="M688" s="421"/>
      <c r="N688" s="437">
        <v>7.2537644384899638E-2</v>
      </c>
      <c r="O688" s="417">
        <v>1.690705E-2</v>
      </c>
      <c r="P688" s="418">
        <v>2.5799477500000001E-2</v>
      </c>
      <c r="Q688" s="437">
        <v>1.8432481746309799E-2</v>
      </c>
      <c r="R688" s="422"/>
      <c r="S688" s="423"/>
      <c r="T688" s="437">
        <v>546.08167259466143</v>
      </c>
      <c r="U688" s="417">
        <v>4.1330745187436679E-2</v>
      </c>
      <c r="V688" s="418">
        <v>4.7600131965552177E-2</v>
      </c>
      <c r="W688" s="437">
        <v>3.5883324149271235E-2</v>
      </c>
      <c r="X688" s="417">
        <v>3.4852183890577509E-2</v>
      </c>
      <c r="Y688" s="418">
        <v>5.7017323792637624E-2</v>
      </c>
      <c r="Z688" s="437">
        <v>3.9758473837746666E-2</v>
      </c>
      <c r="AA688" s="417">
        <v>3.9467084999999999E-3</v>
      </c>
      <c r="AB688" s="418">
        <v>5.1693357500000002E-3</v>
      </c>
      <c r="AC688" s="437">
        <v>6.3790513245295432E-3</v>
      </c>
      <c r="AD688" s="417">
        <v>2.6644869999999999E-4</v>
      </c>
      <c r="AE688" s="418">
        <v>3.3931464E-4</v>
      </c>
      <c r="AF688" s="437">
        <v>4.8259565274034224E-4</v>
      </c>
      <c r="AG688" s="417">
        <v>2.9554521899999998E-2</v>
      </c>
      <c r="AH688" s="418">
        <v>3.718235223E-2</v>
      </c>
      <c r="AI688" s="437">
        <v>3.5017281294618251E-2</v>
      </c>
      <c r="AJ688" s="417">
        <v>3.1525192E-3</v>
      </c>
      <c r="AK688" s="418">
        <v>3.6656504549999998E-3</v>
      </c>
      <c r="AL688" s="437">
        <v>4.4223215401760184E-3</v>
      </c>
      <c r="AM688" s="417">
        <v>6.8440669999999997E-3</v>
      </c>
      <c r="AN688" s="418">
        <v>9.8229892599999997E-3</v>
      </c>
      <c r="AO688" s="437">
        <v>9.1870788080554502E-3</v>
      </c>
      <c r="AP688" s="422"/>
      <c r="AQ688" s="423"/>
      <c r="AR688" s="423"/>
      <c r="AS688" s="417">
        <v>2.1861452600000001E-2</v>
      </c>
      <c r="AT688" s="418">
        <v>2.3571942160000001E-2</v>
      </c>
      <c r="AU688" s="424"/>
    </row>
    <row r="689" spans="1:47" x14ac:dyDescent="0.2">
      <c r="A689" s="231">
        <v>1992</v>
      </c>
      <c r="B689" s="232">
        <v>5</v>
      </c>
      <c r="C689" s="417">
        <v>11.01887705</v>
      </c>
      <c r="D689" s="418">
        <v>13.737997228499999</v>
      </c>
      <c r="E689" s="437">
        <v>17.880700781554168</v>
      </c>
      <c r="F689" s="417">
        <v>0.77278617000000005</v>
      </c>
      <c r="G689" s="418">
        <v>0.93995124649999995</v>
      </c>
      <c r="H689" s="437">
        <v>0.80554313598609939</v>
      </c>
      <c r="I689" s="417">
        <v>1.1159581199999999</v>
      </c>
      <c r="J689" s="418">
        <v>1.799837691</v>
      </c>
      <c r="K689" s="437">
        <v>2.7475666929137401</v>
      </c>
      <c r="L689" s="420"/>
      <c r="M689" s="421"/>
      <c r="N689" s="437">
        <v>7.2513770025523089E-2</v>
      </c>
      <c r="O689" s="417">
        <v>1.690705E-2</v>
      </c>
      <c r="P689" s="418">
        <v>2.5896911000000002E-2</v>
      </c>
      <c r="Q689" s="437">
        <v>2.5569599210675566E-2</v>
      </c>
      <c r="R689" s="422"/>
      <c r="S689" s="423"/>
      <c r="T689" s="437">
        <v>546.48959234890742</v>
      </c>
      <c r="U689" s="417">
        <v>4.1330745187436679E-2</v>
      </c>
      <c r="V689" s="418">
        <v>4.7600131965552177E-2</v>
      </c>
      <c r="W689" s="437">
        <v>3.7548029892283952E-2</v>
      </c>
      <c r="X689" s="417">
        <v>3.4852183890577509E-2</v>
      </c>
      <c r="Y689" s="418">
        <v>5.7017323792637624E-2</v>
      </c>
      <c r="Z689" s="437">
        <v>4.0264189101501105E-2</v>
      </c>
      <c r="AA689" s="417">
        <v>4.4637886999999996E-3</v>
      </c>
      <c r="AB689" s="418">
        <v>5.8410210399999999E-3</v>
      </c>
      <c r="AC689" s="437">
        <v>6.6331205478810063E-3</v>
      </c>
      <c r="AD689" s="417">
        <v>2.9946109999999998E-4</v>
      </c>
      <c r="AE689" s="418">
        <v>3.8990522499999998E-4</v>
      </c>
      <c r="AF689" s="437">
        <v>5.0301228748792328E-4</v>
      </c>
      <c r="AG689" s="417">
        <v>3.3333556799999997E-2</v>
      </c>
      <c r="AH689" s="418">
        <v>4.1968172494999997E-2</v>
      </c>
      <c r="AI689" s="437">
        <v>3.6372724282253528E-2</v>
      </c>
      <c r="AJ689" s="417">
        <v>3.6056679000000002E-3</v>
      </c>
      <c r="AK689" s="418">
        <v>4.2016114349999996E-3</v>
      </c>
      <c r="AL689" s="437">
        <v>4.5937119587160591E-3</v>
      </c>
      <c r="AM689" s="417">
        <v>7.6956608999999999E-3</v>
      </c>
      <c r="AN689" s="418">
        <v>1.1025671825E-2</v>
      </c>
      <c r="AO689" s="437">
        <v>9.5789862146534194E-3</v>
      </c>
      <c r="AP689" s="422"/>
      <c r="AQ689" s="423"/>
      <c r="AR689" s="423"/>
      <c r="AS689" s="417">
        <v>2.4511186399999999E-2</v>
      </c>
      <c r="AT689" s="418">
        <v>2.6193419525000001E-2</v>
      </c>
      <c r="AU689" s="424"/>
    </row>
    <row r="690" spans="1:47" x14ac:dyDescent="0.2">
      <c r="A690" s="231">
        <v>1992</v>
      </c>
      <c r="B690" s="232">
        <v>6</v>
      </c>
      <c r="C690" s="417">
        <v>12.136603409999999</v>
      </c>
      <c r="D690" s="418">
        <v>15.133282389</v>
      </c>
      <c r="E690" s="437">
        <v>17.990970747687903</v>
      </c>
      <c r="F690" s="417">
        <v>0.86598474999999997</v>
      </c>
      <c r="G690" s="418">
        <v>1.0640070619999999</v>
      </c>
      <c r="H690" s="437">
        <v>0.81172988673969415</v>
      </c>
      <c r="I690" s="417">
        <v>1.2284746</v>
      </c>
      <c r="J690" s="418">
        <v>1.912686807</v>
      </c>
      <c r="K690" s="437">
        <v>2.7597407253847948</v>
      </c>
      <c r="L690" s="420"/>
      <c r="M690" s="421"/>
      <c r="N690" s="437">
        <v>7.264880466586085E-2</v>
      </c>
      <c r="O690" s="417">
        <v>1.6893999999999999E-2</v>
      </c>
      <c r="P690" s="418">
        <v>2.6000881999999999E-2</v>
      </c>
      <c r="Q690" s="437">
        <v>2.5683522397042777E-2</v>
      </c>
      <c r="R690" s="422"/>
      <c r="S690" s="423"/>
      <c r="T690" s="437">
        <v>547.28281955062732</v>
      </c>
      <c r="U690" s="417">
        <v>4.1330745187436679E-2</v>
      </c>
      <c r="V690" s="418">
        <v>4.7600131965552177E-2</v>
      </c>
      <c r="W690" s="437">
        <v>3.7533348026065824E-2</v>
      </c>
      <c r="X690" s="417">
        <v>3.4852183890577509E-2</v>
      </c>
      <c r="Y690" s="418">
        <v>5.7017323792637624E-2</v>
      </c>
      <c r="Z690" s="437">
        <v>4.0682959529557063E-2</v>
      </c>
      <c r="AA690" s="417">
        <v>4.9642391999999997E-3</v>
      </c>
      <c r="AB690" s="418">
        <v>6.600954545E-3</v>
      </c>
      <c r="AC690" s="437">
        <v>6.6683100373172459E-3</v>
      </c>
      <c r="AD690" s="417">
        <v>3.3178919999999999E-4</v>
      </c>
      <c r="AE690" s="418">
        <v>4.4038973500000001E-4</v>
      </c>
      <c r="AF690" s="437">
        <v>5.0687528854575245E-4</v>
      </c>
      <c r="AG690" s="417">
        <v>3.7142061499999997E-2</v>
      </c>
      <c r="AH690" s="418">
        <v>4.748544171E-2</v>
      </c>
      <c r="AI690" s="437">
        <v>3.6537150000172179E-2</v>
      </c>
      <c r="AJ690" s="417">
        <v>4.0531863E-3</v>
      </c>
      <c r="AK690" s="418">
        <v>4.8152583550000001E-3</v>
      </c>
      <c r="AL690" s="437">
        <v>4.6145220098280605E-3</v>
      </c>
      <c r="AM690" s="417">
        <v>8.5091327999999994E-3</v>
      </c>
      <c r="AN690" s="418">
        <v>1.237405737E-2</v>
      </c>
      <c r="AO690" s="437">
        <v>9.6559997199197872E-3</v>
      </c>
      <c r="AP690" s="422"/>
      <c r="AQ690" s="423"/>
      <c r="AR690" s="423"/>
      <c r="AS690" s="417">
        <v>2.7879158599999999E-2</v>
      </c>
      <c r="AT690" s="418">
        <v>2.964859848E-2</v>
      </c>
      <c r="AU690" s="424"/>
    </row>
    <row r="691" spans="1:47" x14ac:dyDescent="0.2">
      <c r="A691" s="231">
        <v>1992</v>
      </c>
      <c r="B691" s="232">
        <v>7</v>
      </c>
      <c r="C691" s="417">
        <v>13.17055706</v>
      </c>
      <c r="D691" s="418">
        <v>16.428203690499998</v>
      </c>
      <c r="E691" s="437">
        <v>36.668845127218056</v>
      </c>
      <c r="F691" s="417">
        <v>0.95232797000000002</v>
      </c>
      <c r="G691" s="418">
        <v>1.180454433</v>
      </c>
      <c r="H691" s="437">
        <v>1.9057848228781129</v>
      </c>
      <c r="I691" s="417">
        <v>1.33504489</v>
      </c>
      <c r="J691" s="418">
        <v>2.0211791785000002</v>
      </c>
      <c r="K691" s="437">
        <v>3.6740842335061759</v>
      </c>
      <c r="L691" s="420"/>
      <c r="M691" s="421"/>
      <c r="N691" s="437">
        <v>7.2595711478181862E-2</v>
      </c>
      <c r="O691" s="417">
        <v>1.699401E-2</v>
      </c>
      <c r="P691" s="418">
        <v>2.6071925999999999E-2</v>
      </c>
      <c r="Q691" s="437">
        <v>2.8036364831234319E-2</v>
      </c>
      <c r="R691" s="422"/>
      <c r="S691" s="423"/>
      <c r="T691" s="437">
        <v>547.98039640594811</v>
      </c>
      <c r="U691" s="417">
        <v>4.1330745187436679E-2</v>
      </c>
      <c r="V691" s="418">
        <v>4.7600131965552177E-2</v>
      </c>
      <c r="W691" s="437">
        <v>8.8342448690792594E-2</v>
      </c>
      <c r="X691" s="417">
        <v>3.4852183890577509E-2</v>
      </c>
      <c r="Y691" s="418">
        <v>5.7017323792637624E-2</v>
      </c>
      <c r="Z691" s="437">
        <v>4.1379768334674993E-2</v>
      </c>
      <c r="AA691" s="417">
        <v>5.4278371000000001E-3</v>
      </c>
      <c r="AB691" s="418">
        <v>7.3008852499999999E-3</v>
      </c>
      <c r="AC691" s="437">
        <v>1.5572811674109515E-2</v>
      </c>
      <c r="AD691" s="417">
        <v>3.621764E-4</v>
      </c>
      <c r="AE691" s="418">
        <v>4.8773682500000002E-4</v>
      </c>
      <c r="AF691" s="437">
        <v>1.190046685345002E-3</v>
      </c>
      <c r="AG691" s="417">
        <v>4.0659617000000002E-2</v>
      </c>
      <c r="AH691" s="418">
        <v>5.2581206824999997E-2</v>
      </c>
      <c r="AI691" s="437">
        <v>8.5832089560069755E-2</v>
      </c>
      <c r="AJ691" s="417">
        <v>4.4788442999999997E-3</v>
      </c>
      <c r="AK691" s="418">
        <v>5.394426095E-3</v>
      </c>
      <c r="AL691" s="437">
        <v>1.0830412047676225E-2</v>
      </c>
      <c r="AM691" s="417">
        <v>9.2530293E-3</v>
      </c>
      <c r="AN691" s="418">
        <v>1.3601979764999999E-2</v>
      </c>
      <c r="AO691" s="437">
        <v>2.2706979491307681E-2</v>
      </c>
      <c r="AP691" s="422"/>
      <c r="AQ691" s="423"/>
      <c r="AR691" s="423"/>
      <c r="AS691" s="417">
        <v>3.1056424999999999E-2</v>
      </c>
      <c r="AT691" s="418">
        <v>3.3049080449999997E-2</v>
      </c>
      <c r="AU691" s="424"/>
    </row>
    <row r="692" spans="1:47" x14ac:dyDescent="0.2">
      <c r="A692" s="231">
        <v>1992</v>
      </c>
      <c r="B692" s="232">
        <v>8</v>
      </c>
      <c r="C692" s="417">
        <v>14.121728969999999</v>
      </c>
      <c r="D692" s="418">
        <v>17.639439253500001</v>
      </c>
      <c r="E692" s="437">
        <v>44.430162777028926</v>
      </c>
      <c r="F692" s="417">
        <v>1.0769016</v>
      </c>
      <c r="G692" s="418">
        <v>1.3286253025000001</v>
      </c>
      <c r="H692" s="437">
        <v>2.4885485186265588</v>
      </c>
      <c r="I692" s="417">
        <v>1.43657638</v>
      </c>
      <c r="J692" s="418">
        <v>2.1256798555</v>
      </c>
      <c r="K692" s="437">
        <v>4.2513062477837131</v>
      </c>
      <c r="L692" s="420"/>
      <c r="M692" s="421"/>
      <c r="N692" s="437">
        <v>7.4681088021376102E-2</v>
      </c>
      <c r="O692" s="417">
        <v>1.699401E-2</v>
      </c>
      <c r="P692" s="418">
        <v>2.6098415999999999E-2</v>
      </c>
      <c r="Q692" s="437">
        <v>3.2091614614177331E-2</v>
      </c>
      <c r="R692" s="422"/>
      <c r="S692" s="423"/>
      <c r="T692" s="437">
        <v>549.13853496078161</v>
      </c>
      <c r="U692" s="417">
        <v>4.1330745187436679E-2</v>
      </c>
      <c r="V692" s="418">
        <v>4.7600131965552177E-2</v>
      </c>
      <c r="W692" s="437">
        <v>0.11527822504123511</v>
      </c>
      <c r="X692" s="417">
        <v>3.4852183890577509E-2</v>
      </c>
      <c r="Y692" s="418">
        <v>5.7017323792637624E-2</v>
      </c>
      <c r="Z692" s="437">
        <v>7.0906462173765478E-2</v>
      </c>
      <c r="AA692" s="417">
        <v>5.8691830999999996E-3</v>
      </c>
      <c r="AB692" s="418">
        <v>7.9559199349999998E-3</v>
      </c>
      <c r="AC692" s="437">
        <v>2.0348426992976204E-2</v>
      </c>
      <c r="AD692" s="417">
        <v>3.9125100000000001E-4</v>
      </c>
      <c r="AE692" s="418">
        <v>5.3414591500000001E-4</v>
      </c>
      <c r="AF692" s="437">
        <v>1.5539465065916537E-3</v>
      </c>
      <c r="AG692" s="417">
        <v>4.4459387699999998E-2</v>
      </c>
      <c r="AH692" s="418">
        <v>5.7769986745000002E-2</v>
      </c>
      <c r="AI692" s="437">
        <v>0.11134189357274459</v>
      </c>
      <c r="AJ692" s="417">
        <v>4.8916328000000002E-3</v>
      </c>
      <c r="AK692" s="418">
        <v>5.9461612850000003E-3</v>
      </c>
      <c r="AL692" s="437">
        <v>1.4062105338496625E-2</v>
      </c>
      <c r="AM692" s="417">
        <v>9.9483858000000008E-3</v>
      </c>
      <c r="AN692" s="418">
        <v>1.4736620325E-2</v>
      </c>
      <c r="AO692" s="437">
        <v>2.9624122947326411E-2</v>
      </c>
      <c r="AP692" s="422"/>
      <c r="AQ692" s="423"/>
      <c r="AR692" s="423"/>
      <c r="AS692" s="417">
        <v>3.6426114900000001E-2</v>
      </c>
      <c r="AT692" s="418">
        <v>3.8395993655000002E-2</v>
      </c>
      <c r="AU692" s="424"/>
    </row>
    <row r="693" spans="1:47" x14ac:dyDescent="0.2">
      <c r="A693" s="231">
        <v>1992</v>
      </c>
      <c r="B693" s="232">
        <v>9</v>
      </c>
      <c r="C693" s="417">
        <v>14.698330090000001</v>
      </c>
      <c r="D693" s="418">
        <v>18.478215313</v>
      </c>
      <c r="E693" s="437">
        <v>47.248832061694344</v>
      </c>
      <c r="F693" s="417">
        <v>1.2228287799999999</v>
      </c>
      <c r="G693" s="418">
        <v>1.4912240735</v>
      </c>
      <c r="H693" s="437">
        <v>2.5067001047680582</v>
      </c>
      <c r="I693" s="417">
        <v>1.5262328199999999</v>
      </c>
      <c r="J693" s="418">
        <v>2.2223873035000001</v>
      </c>
      <c r="K693" s="437">
        <v>4.4123571560904287</v>
      </c>
      <c r="L693" s="420"/>
      <c r="M693" s="421"/>
      <c r="N693" s="437">
        <v>7.2019768061689263E-2</v>
      </c>
      <c r="O693" s="417">
        <v>1.636785E-2</v>
      </c>
      <c r="P693" s="418">
        <v>2.5285581500000001E-2</v>
      </c>
      <c r="Q693" s="437">
        <v>3.5438833542518929E-2</v>
      </c>
      <c r="R693" s="422"/>
      <c r="S693" s="423"/>
      <c r="T693" s="437">
        <v>549.35412274492649</v>
      </c>
      <c r="U693" s="417">
        <v>4.1330745187436679E-2</v>
      </c>
      <c r="V693" s="418">
        <v>4.7600131965552177E-2</v>
      </c>
      <c r="W693" s="437">
        <v>0.11286786390699087</v>
      </c>
      <c r="X693" s="417">
        <v>3.4852183890577509E-2</v>
      </c>
      <c r="Y693" s="418">
        <v>5.7017323792637624E-2</v>
      </c>
      <c r="Z693" s="437">
        <v>7.2950933096477474E-2</v>
      </c>
      <c r="AA693" s="417">
        <v>6.2413740999999997E-3</v>
      </c>
      <c r="AB693" s="418">
        <v>8.5042964199999998E-3</v>
      </c>
      <c r="AC693" s="437">
        <v>2.0699238287293201E-2</v>
      </c>
      <c r="AD693" s="417">
        <v>4.1456179999999998E-4</v>
      </c>
      <c r="AE693" s="418">
        <v>5.7258785999999998E-4</v>
      </c>
      <c r="AF693" s="437">
        <v>1.5652978392620364E-3</v>
      </c>
      <c r="AG693" s="417">
        <v>4.8113961900000002E-2</v>
      </c>
      <c r="AH693" s="418">
        <v>6.2548815344999995E-2</v>
      </c>
      <c r="AI693" s="437">
        <v>0.10999511230640305</v>
      </c>
      <c r="AJ693" s="417">
        <v>5.2531147000000004E-3</v>
      </c>
      <c r="AK693" s="418">
        <v>6.42494728E-3</v>
      </c>
      <c r="AL693" s="437">
        <v>1.4314156013553138E-2</v>
      </c>
      <c r="AM693" s="417">
        <v>1.05252365E-2</v>
      </c>
      <c r="AN693" s="418">
        <v>1.5668455014999999E-2</v>
      </c>
      <c r="AO693" s="437">
        <v>3.0321301589056344E-2</v>
      </c>
      <c r="AP693" s="422"/>
      <c r="AQ693" s="423"/>
      <c r="AR693" s="423"/>
      <c r="AS693" s="417">
        <v>4.3340493100000002E-2</v>
      </c>
      <c r="AT693" s="418">
        <v>4.5195086515000003E-2</v>
      </c>
      <c r="AU693" s="424"/>
    </row>
    <row r="694" spans="1:47" x14ac:dyDescent="0.2">
      <c r="A694" s="231">
        <v>1992</v>
      </c>
      <c r="B694" s="232">
        <v>10</v>
      </c>
      <c r="C694" s="417">
        <v>15.501180789999999</v>
      </c>
      <c r="D694" s="418">
        <v>19.526025025500001</v>
      </c>
      <c r="E694" s="437">
        <v>48.201256407178583</v>
      </c>
      <c r="F694" s="417">
        <v>1.4052911800000001</v>
      </c>
      <c r="G694" s="418">
        <v>1.692500527</v>
      </c>
      <c r="H694" s="437">
        <v>2.5666574266608713</v>
      </c>
      <c r="I694" s="417">
        <v>1.62669726</v>
      </c>
      <c r="J694" s="418">
        <v>2.3191280175000002</v>
      </c>
      <c r="K694" s="437">
        <v>4.4811856603112421</v>
      </c>
      <c r="L694" s="420"/>
      <c r="M694" s="421"/>
      <c r="N694" s="437">
        <v>7.2237508657845659E-2</v>
      </c>
      <c r="O694" s="417">
        <v>1.6283860000000001E-2</v>
      </c>
      <c r="P694" s="418">
        <v>2.52736325E-2</v>
      </c>
      <c r="Q694" s="437">
        <v>3.59145159100345E-2</v>
      </c>
      <c r="R694" s="422"/>
      <c r="S694" s="423"/>
      <c r="T694" s="437">
        <v>549.32534020260789</v>
      </c>
      <c r="U694" s="417">
        <v>4.1330745187436679E-2</v>
      </c>
      <c r="V694" s="418">
        <v>4.7600131965552177E-2</v>
      </c>
      <c r="W694" s="437">
        <v>0.11558301802248469</v>
      </c>
      <c r="X694" s="417">
        <v>3.4852183890577509E-2</v>
      </c>
      <c r="Y694" s="418">
        <v>5.7017323792637624E-2</v>
      </c>
      <c r="Z694" s="437">
        <v>7.6005983885410008E-2</v>
      </c>
      <c r="AA694" s="417">
        <v>6.6436170999999997E-3</v>
      </c>
      <c r="AB694" s="418">
        <v>9.1113863300000004E-3</v>
      </c>
      <c r="AC694" s="437">
        <v>2.1151879227805905E-2</v>
      </c>
      <c r="AD694" s="417">
        <v>4.4286949999999999E-4</v>
      </c>
      <c r="AE694" s="418">
        <v>6.1496255999999997E-4</v>
      </c>
      <c r="AF694" s="437">
        <v>1.6027354542601077E-3</v>
      </c>
      <c r="AG694" s="417">
        <v>5.2327782500000003E-2</v>
      </c>
      <c r="AH694" s="418">
        <v>6.8079826735000001E-2</v>
      </c>
      <c r="AI694" s="437">
        <v>0.11231069830138472</v>
      </c>
      <c r="AJ694" s="417">
        <v>5.6441019999999998E-3</v>
      </c>
      <c r="AK694" s="418">
        <v>6.9552916150000003E-3</v>
      </c>
      <c r="AL694" s="437">
        <v>1.4612981214059222E-2</v>
      </c>
      <c r="AM694" s="417">
        <v>1.11445587E-2</v>
      </c>
      <c r="AN694" s="418">
        <v>1.6699704060000001E-2</v>
      </c>
      <c r="AO694" s="437">
        <v>3.1049620396803326E-2</v>
      </c>
      <c r="AP694" s="422"/>
      <c r="AQ694" s="423"/>
      <c r="AR694" s="423"/>
      <c r="AS694" s="417">
        <v>5.2328340500000001E-2</v>
      </c>
      <c r="AT694" s="418">
        <v>5.4070200365000001E-2</v>
      </c>
      <c r="AU694" s="424"/>
    </row>
    <row r="695" spans="1:47" x14ac:dyDescent="0.2">
      <c r="A695" s="231">
        <v>1992</v>
      </c>
      <c r="B695" s="232">
        <v>11</v>
      </c>
      <c r="C695" s="417">
        <v>16.092289650000001</v>
      </c>
      <c r="D695" s="418">
        <v>20.375693870999999</v>
      </c>
      <c r="E695" s="437">
        <v>48.371699701608676</v>
      </c>
      <c r="F695" s="417">
        <v>1.61970115</v>
      </c>
      <c r="G695" s="418">
        <v>1.9228285860000001</v>
      </c>
      <c r="H695" s="437">
        <v>2.6100933297901538</v>
      </c>
      <c r="I695" s="417">
        <v>1.7191490300000001</v>
      </c>
      <c r="J695" s="418">
        <v>2.4102398875</v>
      </c>
      <c r="K695" s="437">
        <v>4.5015678008402888</v>
      </c>
      <c r="L695" s="420"/>
      <c r="M695" s="421"/>
      <c r="N695" s="437">
        <v>7.2311084247786386E-2</v>
      </c>
      <c r="O695" s="417">
        <v>1.5967809999999999E-2</v>
      </c>
      <c r="P695" s="418">
        <v>2.4824968499999999E-2</v>
      </c>
      <c r="Q695" s="437">
        <v>4.2535061321334111E-2</v>
      </c>
      <c r="R695" s="422"/>
      <c r="S695" s="423"/>
      <c r="T695" s="437">
        <v>550.42107463418881</v>
      </c>
      <c r="U695" s="417">
        <v>4.1330745187436679E-2</v>
      </c>
      <c r="V695" s="418">
        <v>4.7600131965552177E-2</v>
      </c>
      <c r="W695" s="437">
        <v>9.0143498959625118E-2</v>
      </c>
      <c r="X695" s="417">
        <v>3.4852183890577509E-2</v>
      </c>
      <c r="Y695" s="418">
        <v>5.7017323792637624E-2</v>
      </c>
      <c r="Z695" s="437">
        <v>7.688255748114646E-2</v>
      </c>
      <c r="AA695" s="417">
        <v>7.0094998999999996E-3</v>
      </c>
      <c r="AB695" s="418">
        <v>9.6590567900000004E-3</v>
      </c>
      <c r="AC695" s="437">
        <v>2.1461679814643059E-2</v>
      </c>
      <c r="AD695" s="417">
        <v>4.7149159999999998E-4</v>
      </c>
      <c r="AE695" s="418">
        <v>6.5247472000000005E-4</v>
      </c>
      <c r="AF695" s="437">
        <v>1.6298580904344562E-3</v>
      </c>
      <c r="AG695" s="417">
        <v>5.6689833699999997E-2</v>
      </c>
      <c r="AH695" s="418">
        <v>7.3609073205E-2</v>
      </c>
      <c r="AI695" s="437">
        <v>0.11392163858175543</v>
      </c>
      <c r="AJ695" s="417">
        <v>6.0082599E-3</v>
      </c>
      <c r="AK695" s="418">
        <v>7.4454954150000004E-3</v>
      </c>
      <c r="AL695" s="437">
        <v>1.4819180327014658E-2</v>
      </c>
      <c r="AM695" s="417">
        <v>1.1699119500000001E-2</v>
      </c>
      <c r="AN695" s="418">
        <v>1.7614829735E-2</v>
      </c>
      <c r="AO695" s="437">
        <v>3.1580595184749038E-2</v>
      </c>
      <c r="AP695" s="422"/>
      <c r="AQ695" s="423"/>
      <c r="AR695" s="423"/>
      <c r="AS695" s="417">
        <v>6.3546002800000001E-2</v>
      </c>
      <c r="AT695" s="418">
        <v>6.5164362295E-2</v>
      </c>
      <c r="AU695" s="424"/>
    </row>
    <row r="696" spans="1:47" x14ac:dyDescent="0.2">
      <c r="A696" s="231">
        <v>1992</v>
      </c>
      <c r="B696" s="232">
        <v>12</v>
      </c>
      <c r="C696" s="417">
        <v>16.620278989999999</v>
      </c>
      <c r="D696" s="418">
        <v>21.168632878499999</v>
      </c>
      <c r="E696" s="437">
        <v>49.054329927781943</v>
      </c>
      <c r="F696" s="417">
        <v>1.8683350999999999</v>
      </c>
      <c r="G696" s="418">
        <v>2.1875821929999999</v>
      </c>
      <c r="H696" s="437">
        <v>2.6531370434614825</v>
      </c>
      <c r="I696" s="417">
        <v>1.8080631899999999</v>
      </c>
      <c r="J696" s="418">
        <v>2.4990887625</v>
      </c>
      <c r="K696" s="437">
        <v>4.5508974754633478</v>
      </c>
      <c r="L696" s="420"/>
      <c r="M696" s="421"/>
      <c r="N696" s="437">
        <v>7.2617635235497607E-2</v>
      </c>
      <c r="O696" s="417">
        <v>1.5654729999999999E-2</v>
      </c>
      <c r="P696" s="418">
        <v>2.4370789E-2</v>
      </c>
      <c r="Q696" s="437">
        <v>4.2940162137653996E-2</v>
      </c>
      <c r="R696" s="422"/>
      <c r="S696" s="423"/>
      <c r="T696" s="437">
        <v>551.17145179486249</v>
      </c>
      <c r="U696" s="417">
        <v>4.1330745187436679E-2</v>
      </c>
      <c r="V696" s="418">
        <v>4.7600131965552177E-2</v>
      </c>
      <c r="W696" s="437">
        <v>9.1717142592975989E-2</v>
      </c>
      <c r="X696" s="417">
        <v>3.4852183890577509E-2</v>
      </c>
      <c r="Y696" s="418">
        <v>5.7017323792637624E-2</v>
      </c>
      <c r="Z696" s="437">
        <v>7.9004172688188018E-2</v>
      </c>
      <c r="AA696" s="417">
        <v>7.3675229000000004E-3</v>
      </c>
      <c r="AB696" s="418">
        <v>1.0189714210000001E-2</v>
      </c>
      <c r="AC696" s="437">
        <v>2.1677522456338527E-2</v>
      </c>
      <c r="AD696" s="417">
        <v>5.0129549999999997E-4</v>
      </c>
      <c r="AE696" s="418">
        <v>6.8879953499999995E-4</v>
      </c>
      <c r="AF696" s="437">
        <v>1.6567498356853279E-3</v>
      </c>
      <c r="AG696" s="417">
        <v>6.13879154E-2</v>
      </c>
      <c r="AH696" s="418">
        <v>7.9429606345000001E-2</v>
      </c>
      <c r="AI696" s="437">
        <v>0.11551993413343355</v>
      </c>
      <c r="AJ696" s="417">
        <v>6.3695013999999998E-3</v>
      </c>
      <c r="AK696" s="418">
        <v>7.9270080100000001E-3</v>
      </c>
      <c r="AL696" s="437">
        <v>1.5045749244755496E-2</v>
      </c>
      <c r="AM696" s="417">
        <v>1.22356432E-2</v>
      </c>
      <c r="AN696" s="418">
        <v>1.8493516009999999E-2</v>
      </c>
      <c r="AO696" s="437">
        <v>3.2087289782742827E-2</v>
      </c>
      <c r="AP696" s="422"/>
      <c r="AQ696" s="423"/>
      <c r="AR696" s="423"/>
      <c r="AS696" s="417">
        <v>7.7145238500000005E-2</v>
      </c>
      <c r="AT696" s="418">
        <v>7.873514509E-2</v>
      </c>
      <c r="AU696" s="424"/>
    </row>
    <row r="697" spans="1:47" x14ac:dyDescent="0.2">
      <c r="A697" s="231">
        <v>1992</v>
      </c>
      <c r="B697" s="232">
        <v>13</v>
      </c>
      <c r="C697" s="417">
        <v>15.77677051</v>
      </c>
      <c r="D697" s="418">
        <v>20.5366332965</v>
      </c>
      <c r="E697" s="437">
        <v>48.51200399702568</v>
      </c>
      <c r="F697" s="417">
        <v>2.1206854100000001</v>
      </c>
      <c r="G697" s="418">
        <v>2.4290864934999998</v>
      </c>
      <c r="H697" s="437">
        <v>2.5688044203977825</v>
      </c>
      <c r="I697" s="417">
        <v>1.8540292</v>
      </c>
      <c r="J697" s="418">
        <v>2.5499295929999999</v>
      </c>
      <c r="K697" s="437">
        <v>4.4254851071716459</v>
      </c>
      <c r="L697" s="420"/>
      <c r="M697" s="421"/>
      <c r="N697" s="437">
        <v>4.9873758744889272E-2</v>
      </c>
      <c r="O697" s="417">
        <v>1.33294E-2</v>
      </c>
      <c r="P697" s="418">
        <v>2.12415395E-2</v>
      </c>
      <c r="Q697" s="437">
        <v>4.274516053789397E-2</v>
      </c>
      <c r="R697" s="422"/>
      <c r="S697" s="423"/>
      <c r="T697" s="437">
        <v>552.31836012221902</v>
      </c>
      <c r="U697" s="417">
        <v>4.1330745187436679E-2</v>
      </c>
      <c r="V697" s="418">
        <v>4.7600131965552177E-2</v>
      </c>
      <c r="W697" s="437">
        <v>8.9187835197495499E-2</v>
      </c>
      <c r="X697" s="417">
        <v>3.4852183890577509E-2</v>
      </c>
      <c r="Y697" s="418">
        <v>5.7017323792637624E-2</v>
      </c>
      <c r="Z697" s="437">
        <v>8.1189818526102353E-2</v>
      </c>
      <c r="AA697" s="417">
        <v>7.5265630999999996E-3</v>
      </c>
      <c r="AB697" s="418">
        <v>1.0252621910000001E-2</v>
      </c>
      <c r="AC697" s="437">
        <v>2.1059054602943508E-2</v>
      </c>
      <c r="AD697" s="417">
        <v>5.1129400000000003E-4</v>
      </c>
      <c r="AE697" s="418">
        <v>6.9233882999999996E-4</v>
      </c>
      <c r="AF697" s="437">
        <v>1.6040957365803772E-3</v>
      </c>
      <c r="AG697" s="417">
        <v>6.5099089400000004E-2</v>
      </c>
      <c r="AH697" s="418">
        <v>8.2520599659999999E-2</v>
      </c>
      <c r="AI697" s="437">
        <v>0.1115148183586292</v>
      </c>
      <c r="AJ697" s="417">
        <v>6.5603739000000003E-3</v>
      </c>
      <c r="AK697" s="418">
        <v>8.0438457900000003E-3</v>
      </c>
      <c r="AL697" s="437">
        <v>1.5256059088990762E-2</v>
      </c>
      <c r="AM697" s="417">
        <v>1.2439602100000001E-2</v>
      </c>
      <c r="AN697" s="418">
        <v>1.8525355515000001E-2</v>
      </c>
      <c r="AO697" s="437">
        <v>3.2084444312947012E-2</v>
      </c>
      <c r="AP697" s="422"/>
      <c r="AQ697" s="423"/>
      <c r="AR697" s="423"/>
      <c r="AS697" s="417">
        <v>9.2628549199999993E-2</v>
      </c>
      <c r="AT697" s="418">
        <v>9.4049677839999998E-2</v>
      </c>
      <c r="AU697" s="424"/>
    </row>
    <row r="698" spans="1:47" x14ac:dyDescent="0.2">
      <c r="A698" s="231">
        <v>1992</v>
      </c>
      <c r="B698" s="232">
        <v>14</v>
      </c>
      <c r="C698" s="417">
        <v>15.86608172</v>
      </c>
      <c r="D698" s="418">
        <v>20.905710733500001</v>
      </c>
      <c r="E698" s="437">
        <v>47.762175306794852</v>
      </c>
      <c r="F698" s="417">
        <v>2.4152516500000001</v>
      </c>
      <c r="G698" s="418">
        <v>2.7370606275</v>
      </c>
      <c r="H698" s="437">
        <v>2.488818947024189</v>
      </c>
      <c r="I698" s="417">
        <v>1.9261588700000001</v>
      </c>
      <c r="J698" s="418">
        <v>2.6238214229999999</v>
      </c>
      <c r="K698" s="437">
        <v>4.2981086288137131</v>
      </c>
      <c r="L698" s="420"/>
      <c r="M698" s="421"/>
      <c r="N698" s="437">
        <v>2.676842023032874E-2</v>
      </c>
      <c r="O698" s="417">
        <v>1.2850510000000001E-2</v>
      </c>
      <c r="P698" s="418">
        <v>2.0567207000000001E-2</v>
      </c>
      <c r="Q698" s="437">
        <v>4.2637527539039315E-2</v>
      </c>
      <c r="R698" s="422"/>
      <c r="S698" s="423"/>
      <c r="T698" s="437">
        <v>553.26678686975117</v>
      </c>
      <c r="U698" s="417">
        <v>4.1330745187436679E-2</v>
      </c>
      <c r="V698" s="418">
        <v>4.7600131965552177E-2</v>
      </c>
      <c r="W698" s="437">
        <v>8.6954566098510433E-2</v>
      </c>
      <c r="X698" s="417">
        <v>3.4852183890577509E-2</v>
      </c>
      <c r="Y698" s="418">
        <v>5.7017323792637624E-2</v>
      </c>
      <c r="Z698" s="437">
        <v>8.3926643089761596E-2</v>
      </c>
      <c r="AA698" s="417">
        <v>7.9590454999999994E-3</v>
      </c>
      <c r="AB698" s="418">
        <v>1.0739726635E-2</v>
      </c>
      <c r="AC698" s="437">
        <v>2.045550605664977E-2</v>
      </c>
      <c r="AD698" s="417">
        <v>5.3999690000000003E-4</v>
      </c>
      <c r="AE698" s="418">
        <v>7.2433643999999999E-4</v>
      </c>
      <c r="AF698" s="437">
        <v>1.5541228691632238E-3</v>
      </c>
      <c r="AG698" s="417">
        <v>7.0887492100000005E-2</v>
      </c>
      <c r="AH698" s="418">
        <v>8.8756035994999996E-2</v>
      </c>
      <c r="AI698" s="437">
        <v>0.10796980013632539</v>
      </c>
      <c r="AJ698" s="417">
        <v>6.9921582999999997E-3</v>
      </c>
      <c r="AK698" s="418">
        <v>8.5013376850000006E-3</v>
      </c>
      <c r="AL698" s="437">
        <v>1.5508065744154637E-2</v>
      </c>
      <c r="AM698" s="417">
        <v>1.30932623E-2</v>
      </c>
      <c r="AN698" s="418">
        <v>1.9311815320000002E-2</v>
      </c>
      <c r="AO698" s="437">
        <v>3.196079553747469E-2</v>
      </c>
      <c r="AP698" s="422"/>
      <c r="AQ698" s="423"/>
      <c r="AR698" s="423"/>
      <c r="AS698" s="417">
        <v>0.1105429218</v>
      </c>
      <c r="AT698" s="418">
        <v>0.11238318830000001</v>
      </c>
      <c r="AU698" s="424"/>
    </row>
    <row r="699" spans="1:47" x14ac:dyDescent="0.2">
      <c r="A699" s="231">
        <v>1992</v>
      </c>
      <c r="B699" s="232">
        <v>15</v>
      </c>
      <c r="C699" s="417">
        <v>14.682163279999999</v>
      </c>
      <c r="D699" s="418">
        <v>20.074793476499998</v>
      </c>
      <c r="E699" s="437">
        <v>48.092041926054456</v>
      </c>
      <c r="F699" s="417">
        <v>2.6959307300000002</v>
      </c>
      <c r="G699" s="418">
        <v>3.0115684654999999</v>
      </c>
      <c r="H699" s="437">
        <v>2.5000292269899358</v>
      </c>
      <c r="I699" s="417">
        <v>1.9624247500000001</v>
      </c>
      <c r="J699" s="418">
        <v>2.6596030415</v>
      </c>
      <c r="K699" s="437">
        <v>4.3379679602774459</v>
      </c>
      <c r="L699" s="420"/>
      <c r="M699" s="421"/>
      <c r="N699" s="437">
        <v>2.2726314626807784E-2</v>
      </c>
      <c r="O699" s="417">
        <v>1.1827280000000001E-2</v>
      </c>
      <c r="P699" s="418">
        <v>1.9258010999999998E-2</v>
      </c>
      <c r="Q699" s="437">
        <v>4.3108858166902839E-2</v>
      </c>
      <c r="R699" s="422"/>
      <c r="S699" s="423"/>
      <c r="T699" s="437">
        <v>554.74580754089345</v>
      </c>
      <c r="U699" s="417">
        <v>4.1330745187436679E-2</v>
      </c>
      <c r="V699" s="418">
        <v>4.7600131965552177E-2</v>
      </c>
      <c r="W699" s="437">
        <v>8.735076950727691E-2</v>
      </c>
      <c r="X699" s="417">
        <v>3.4852183890577509E-2</v>
      </c>
      <c r="Y699" s="418">
        <v>5.7017323792637624E-2</v>
      </c>
      <c r="Z699" s="437">
        <v>8.7076537293068801E-2</v>
      </c>
      <c r="AA699" s="417">
        <v>7.9607471999999999E-3</v>
      </c>
      <c r="AB699" s="418">
        <v>1.059933536E-2</v>
      </c>
      <c r="AC699" s="437">
        <v>2.17459584192163E-2</v>
      </c>
      <c r="AD699" s="417">
        <v>5.403141E-4</v>
      </c>
      <c r="AE699" s="418">
        <v>7.1277374500000005E-4</v>
      </c>
      <c r="AF699" s="437">
        <v>1.561142958931558E-3</v>
      </c>
      <c r="AG699" s="417">
        <v>7.3936158200000004E-2</v>
      </c>
      <c r="AH699" s="418">
        <v>9.1027168000000006E-2</v>
      </c>
      <c r="AI699" s="437">
        <v>0.10658456456027846</v>
      </c>
      <c r="AJ699" s="417">
        <v>7.0479258000000003E-3</v>
      </c>
      <c r="AK699" s="418">
        <v>8.4543082349999993E-3</v>
      </c>
      <c r="AL699" s="437">
        <v>1.5389919901910824E-2</v>
      </c>
      <c r="AM699" s="417">
        <v>1.3035962099999999E-2</v>
      </c>
      <c r="AN699" s="418">
        <v>1.898003211E-2</v>
      </c>
      <c r="AO699" s="437">
        <v>3.2344759542278348E-2</v>
      </c>
      <c r="AP699" s="422"/>
      <c r="AQ699" s="423"/>
      <c r="AR699" s="423"/>
      <c r="AS699" s="417">
        <v>0.12895809450000001</v>
      </c>
      <c r="AT699" s="418">
        <v>0.13160534073499999</v>
      </c>
      <c r="AU699" s="424"/>
    </row>
    <row r="700" spans="1:47" x14ac:dyDescent="0.2">
      <c r="A700" s="231">
        <v>1992</v>
      </c>
      <c r="B700" s="232">
        <v>16</v>
      </c>
      <c r="C700" s="417">
        <v>15.00368435</v>
      </c>
      <c r="D700" s="418">
        <v>20.6054374715</v>
      </c>
      <c r="E700" s="437">
        <v>48.011960950226396</v>
      </c>
      <c r="F700" s="417">
        <v>3.00209393</v>
      </c>
      <c r="G700" s="418">
        <v>3.3598039270000002</v>
      </c>
      <c r="H700" s="437">
        <v>2.5033789728566322</v>
      </c>
      <c r="I700" s="417">
        <v>2.04438758</v>
      </c>
      <c r="J700" s="418">
        <v>2.7469110319999999</v>
      </c>
      <c r="K700" s="437">
        <v>4.2744415367391442</v>
      </c>
      <c r="L700" s="420"/>
      <c r="M700" s="421"/>
      <c r="N700" s="437">
        <v>1.2182035232037593E-2</v>
      </c>
      <c r="O700" s="417">
        <v>1.1827280000000001E-2</v>
      </c>
      <c r="P700" s="418">
        <v>1.9258010999999998E-2</v>
      </c>
      <c r="Q700" s="437">
        <v>5.5377519847020204E-2</v>
      </c>
      <c r="R700" s="422"/>
      <c r="S700" s="423"/>
      <c r="T700" s="437">
        <v>556.30060861720642</v>
      </c>
      <c r="U700" s="417">
        <v>4.1330745187436679E-2</v>
      </c>
      <c r="V700" s="418">
        <v>4.7600131965552177E-2</v>
      </c>
      <c r="W700" s="437">
        <v>8.5914430875283457E-2</v>
      </c>
      <c r="X700" s="417">
        <v>3.4852183890577509E-2</v>
      </c>
      <c r="Y700" s="418">
        <v>5.7017323792637624E-2</v>
      </c>
      <c r="Z700" s="437">
        <v>9.0038900252301712E-2</v>
      </c>
      <c r="AA700" s="417">
        <v>1.21789432E-2</v>
      </c>
      <c r="AB700" s="418">
        <v>1.6139124315E-2</v>
      </c>
      <c r="AC700" s="437">
        <v>2.0867884245799422E-2</v>
      </c>
      <c r="AD700" s="417">
        <v>5.7104669999999999E-4</v>
      </c>
      <c r="AE700" s="418">
        <v>7.5535971999999999E-4</v>
      </c>
      <c r="AF700" s="437">
        <v>1.563219110181443E-3</v>
      </c>
      <c r="AG700" s="417">
        <v>7.9083815900000007E-2</v>
      </c>
      <c r="AH700" s="418">
        <v>9.7739929685000004E-2</v>
      </c>
      <c r="AI700" s="437">
        <v>0.10683404294165237</v>
      </c>
      <c r="AJ700" s="417">
        <v>7.4552128000000004E-3</v>
      </c>
      <c r="AK700" s="418">
        <v>9.0152923450000002E-3</v>
      </c>
      <c r="AL700" s="437">
        <v>1.5053649246508415E-2</v>
      </c>
      <c r="AM700" s="417">
        <v>1.2898752100000001E-2</v>
      </c>
      <c r="AN700" s="418">
        <v>1.839988499E-2</v>
      </c>
      <c r="AO700" s="437">
        <v>3.2462851680122036E-2</v>
      </c>
      <c r="AP700" s="422"/>
      <c r="AQ700" s="423"/>
      <c r="AR700" s="423"/>
      <c r="AS700" s="417">
        <v>0</v>
      </c>
      <c r="AT700" s="418">
        <v>0</v>
      </c>
      <c r="AU700" s="424"/>
    </row>
    <row r="701" spans="1:47" x14ac:dyDescent="0.2">
      <c r="A701" s="231">
        <v>1992</v>
      </c>
      <c r="B701" s="232">
        <v>17</v>
      </c>
      <c r="C701" s="417">
        <v>15.42459472</v>
      </c>
      <c r="D701" s="418">
        <v>21.458910233000001</v>
      </c>
      <c r="E701" s="437">
        <v>47.714507854352973</v>
      </c>
      <c r="F701" s="417">
        <v>3.31358672</v>
      </c>
      <c r="G701" s="418">
        <v>3.7218061974999999</v>
      </c>
      <c r="H701" s="437">
        <v>2.5986357045847623</v>
      </c>
      <c r="I701" s="417">
        <v>2.1200539799999998</v>
      </c>
      <c r="J701" s="418">
        <v>2.8308849340000002</v>
      </c>
      <c r="K701" s="437">
        <v>4.4277826718906406</v>
      </c>
      <c r="L701" s="420"/>
      <c r="M701" s="421"/>
      <c r="N701" s="437">
        <v>1.1763918187736661E-2</v>
      </c>
      <c r="O701" s="417">
        <v>1.181423E-2</v>
      </c>
      <c r="P701" s="418">
        <v>1.9169093500000001E-2</v>
      </c>
      <c r="Q701" s="437">
        <v>5.6387114521624405E-2</v>
      </c>
      <c r="R701" s="422"/>
      <c r="S701" s="423"/>
      <c r="T701" s="437">
        <v>557.93892228810955</v>
      </c>
      <c r="U701" s="417">
        <v>4.1330745187436679E-2</v>
      </c>
      <c r="V701" s="418">
        <v>4.7600131965552177E-2</v>
      </c>
      <c r="W701" s="437">
        <v>8.8440027684063144E-2</v>
      </c>
      <c r="X701" s="417">
        <v>3.4852183890577509E-2</v>
      </c>
      <c r="Y701" s="418">
        <v>5.7017323792637624E-2</v>
      </c>
      <c r="Z701" s="437">
        <v>9.4289626297288709E-2</v>
      </c>
      <c r="AA701" s="417">
        <v>1.27813375E-2</v>
      </c>
      <c r="AB701" s="418">
        <v>1.6980545770000001E-2</v>
      </c>
      <c r="AC701" s="437">
        <v>2.7278024774950924E-2</v>
      </c>
      <c r="AD701" s="417">
        <v>5.9845860000000005E-4</v>
      </c>
      <c r="AE701" s="418">
        <v>7.9441188000000003E-4</v>
      </c>
      <c r="AF701" s="437">
        <v>1.6227210537800064E-3</v>
      </c>
      <c r="AG701" s="417">
        <v>8.4700444200000002E-2</v>
      </c>
      <c r="AH701" s="418">
        <v>0.10487102107</v>
      </c>
      <c r="AI701" s="437">
        <v>0.10292989668116224</v>
      </c>
      <c r="AJ701" s="417">
        <v>7.8752577000000008E-3</v>
      </c>
      <c r="AK701" s="418">
        <v>9.5520001350000005E-3</v>
      </c>
      <c r="AL701" s="437">
        <v>1.5193630987008992E-2</v>
      </c>
      <c r="AM701" s="417">
        <v>1.34759146E-2</v>
      </c>
      <c r="AN701" s="418">
        <v>1.9281977655000001E-2</v>
      </c>
      <c r="AO701" s="437">
        <v>3.4397194060211411E-2</v>
      </c>
      <c r="AP701" s="422"/>
      <c r="AQ701" s="423"/>
      <c r="AR701" s="423"/>
      <c r="AS701" s="417">
        <v>0</v>
      </c>
      <c r="AT701" s="418">
        <v>0</v>
      </c>
      <c r="AU701" s="424"/>
    </row>
    <row r="702" spans="1:47" x14ac:dyDescent="0.2">
      <c r="A702" s="231">
        <v>1992</v>
      </c>
      <c r="B702" s="232">
        <v>18</v>
      </c>
      <c r="C702" s="417">
        <v>15.981456469999999</v>
      </c>
      <c r="D702" s="418">
        <v>22.50688916</v>
      </c>
      <c r="E702" s="437">
        <v>47.313238551931448</v>
      </c>
      <c r="F702" s="417">
        <v>3.613642</v>
      </c>
      <c r="G702" s="418">
        <v>4.0911706480000003</v>
      </c>
      <c r="H702" s="437">
        <v>2.6278715521882066</v>
      </c>
      <c r="I702" s="417">
        <v>2.1986790300000001</v>
      </c>
      <c r="J702" s="418">
        <v>2.9226236810000001</v>
      </c>
      <c r="K702" s="437">
        <v>4.481893757742399</v>
      </c>
      <c r="L702" s="420"/>
      <c r="M702" s="421"/>
      <c r="N702" s="437">
        <v>1.1232827849479555E-2</v>
      </c>
      <c r="O702" s="417">
        <v>1.181423E-2</v>
      </c>
      <c r="P702" s="418">
        <v>1.9169093500000001E-2</v>
      </c>
      <c r="Q702" s="437">
        <v>5.6828233975460038E-2</v>
      </c>
      <c r="R702" s="422"/>
      <c r="S702" s="423"/>
      <c r="T702" s="437">
        <v>559.63793172461999</v>
      </c>
      <c r="U702" s="417">
        <v>4.1330745187436679E-2</v>
      </c>
      <c r="V702" s="418">
        <v>4.7600131965552177E-2</v>
      </c>
      <c r="W702" s="437">
        <v>8.9141220028545062E-2</v>
      </c>
      <c r="X702" s="417">
        <v>3.4852183890577509E-2</v>
      </c>
      <c r="Y702" s="418">
        <v>5.7017323792637624E-2</v>
      </c>
      <c r="Z702" s="437">
        <v>9.6180352742473746E-2</v>
      </c>
      <c r="AA702" s="417">
        <v>1.3452615500000001E-2</v>
      </c>
      <c r="AB702" s="418">
        <v>1.7963467970000001E-2</v>
      </c>
      <c r="AC702" s="437">
        <v>2.9923849355943017E-2</v>
      </c>
      <c r="AD702" s="417">
        <v>6.3006059999999998E-4</v>
      </c>
      <c r="AE702" s="418">
        <v>8.4015111999999998E-4</v>
      </c>
      <c r="AF702" s="437">
        <v>1.6409737921094009E-3</v>
      </c>
      <c r="AG702" s="417">
        <v>9.0450447899999994E-2</v>
      </c>
      <c r="AH702" s="418">
        <v>0.11262139235</v>
      </c>
      <c r="AI702" s="437">
        <v>9.8883445391071523E-2</v>
      </c>
      <c r="AJ702" s="417">
        <v>8.3403560999999998E-3</v>
      </c>
      <c r="AK702" s="418">
        <v>1.0172739199999999E-2</v>
      </c>
      <c r="AL702" s="437">
        <v>1.516786641506929E-2</v>
      </c>
      <c r="AM702" s="417">
        <v>1.41200248E-2</v>
      </c>
      <c r="AN702" s="418">
        <v>2.031981213E-2</v>
      </c>
      <c r="AO702" s="437">
        <v>3.5335405946849419E-2</v>
      </c>
      <c r="AP702" s="422"/>
      <c r="AQ702" s="423"/>
      <c r="AR702" s="423"/>
      <c r="AS702" s="417">
        <v>0</v>
      </c>
      <c r="AT702" s="418">
        <v>0</v>
      </c>
      <c r="AU702" s="424"/>
    </row>
    <row r="703" spans="1:47" x14ac:dyDescent="0.2">
      <c r="A703" s="231">
        <v>1992</v>
      </c>
      <c r="B703" s="232">
        <v>19</v>
      </c>
      <c r="C703" s="417">
        <v>16.500178630000001</v>
      </c>
      <c r="D703" s="418">
        <v>23.606546689000002</v>
      </c>
      <c r="E703" s="437">
        <v>47.374357611676231</v>
      </c>
      <c r="F703" s="417">
        <v>3.8946761699999999</v>
      </c>
      <c r="G703" s="418">
        <v>4.4590885919999996</v>
      </c>
      <c r="H703" s="437">
        <v>2.6669043259746603</v>
      </c>
      <c r="I703" s="417">
        <v>2.27391868</v>
      </c>
      <c r="J703" s="418">
        <v>3.0171213990000001</v>
      </c>
      <c r="K703" s="437">
        <v>4.543414284494256</v>
      </c>
      <c r="L703" s="420"/>
      <c r="M703" s="421"/>
      <c r="N703" s="437">
        <v>1.1890485812590111E-2</v>
      </c>
      <c r="O703" s="417">
        <v>1.181423E-2</v>
      </c>
      <c r="P703" s="418">
        <v>1.9169093500000001E-2</v>
      </c>
      <c r="Q703" s="437">
        <v>5.6905295670786726E-2</v>
      </c>
      <c r="R703" s="422"/>
      <c r="S703" s="423"/>
      <c r="T703" s="437">
        <v>561.1433054733177</v>
      </c>
      <c r="U703" s="417">
        <v>4.1330745187436679E-2</v>
      </c>
      <c r="V703" s="418">
        <v>4.7600131965552177E-2</v>
      </c>
      <c r="W703" s="437">
        <v>8.9915108583426301E-2</v>
      </c>
      <c r="X703" s="417">
        <v>3.4852183890577509E-2</v>
      </c>
      <c r="Y703" s="418">
        <v>5.7017323792637624E-2</v>
      </c>
      <c r="Z703" s="437">
        <v>9.6381381635424437E-2</v>
      </c>
      <c r="AA703" s="417">
        <v>1.4132678399999999E-2</v>
      </c>
      <c r="AB703" s="418">
        <v>1.9002855610000001E-2</v>
      </c>
      <c r="AC703" s="437">
        <v>3.2364298976344047E-2</v>
      </c>
      <c r="AD703" s="417">
        <v>6.6250239999999995E-4</v>
      </c>
      <c r="AE703" s="418">
        <v>8.8844377499999998E-4</v>
      </c>
      <c r="AF703" s="437">
        <v>1.6653512903156934E-3</v>
      </c>
      <c r="AG703" s="417">
        <v>9.6031109899999995E-2</v>
      </c>
      <c r="AH703" s="418">
        <v>0.120576727715</v>
      </c>
      <c r="AI703" s="437">
        <v>0.10193653945391855</v>
      </c>
      <c r="AJ703" s="417">
        <v>8.8137770999999997E-3</v>
      </c>
      <c r="AK703" s="418">
        <v>1.083007718E-2</v>
      </c>
      <c r="AL703" s="437">
        <v>1.5160977804741183E-2</v>
      </c>
      <c r="AM703" s="417">
        <v>1.4771725499999999E-2</v>
      </c>
      <c r="AN703" s="418">
        <v>2.1417008335000001E-2</v>
      </c>
      <c r="AO703" s="437">
        <v>3.5392833683199613E-2</v>
      </c>
      <c r="AP703" s="422"/>
      <c r="AQ703" s="423"/>
      <c r="AR703" s="423"/>
      <c r="AS703" s="417">
        <v>0</v>
      </c>
      <c r="AT703" s="418">
        <v>0</v>
      </c>
      <c r="AU703" s="424"/>
    </row>
    <row r="704" spans="1:47" x14ac:dyDescent="0.2">
      <c r="A704" s="231">
        <v>1992</v>
      </c>
      <c r="B704" s="232">
        <v>20</v>
      </c>
      <c r="C704" s="417">
        <v>17.03678816</v>
      </c>
      <c r="D704" s="418">
        <v>24.793827544500001</v>
      </c>
      <c r="E704" s="437">
        <v>48.034980715209301</v>
      </c>
      <c r="F704" s="417">
        <v>4.1568625399999997</v>
      </c>
      <c r="G704" s="418">
        <v>4.8276586794999998</v>
      </c>
      <c r="H704" s="437">
        <v>2.7072683052019202</v>
      </c>
      <c r="I704" s="417">
        <v>2.3501613899999998</v>
      </c>
      <c r="J704" s="418">
        <v>3.1172526325000001</v>
      </c>
      <c r="K704" s="437">
        <v>4.5852178062286821</v>
      </c>
      <c r="L704" s="420"/>
      <c r="M704" s="421"/>
      <c r="N704" s="437">
        <v>8.8979633394552938E-3</v>
      </c>
      <c r="O704" s="417">
        <v>1.181423E-2</v>
      </c>
      <c r="P704" s="418">
        <v>1.9169093500000001E-2</v>
      </c>
      <c r="Q704" s="437">
        <v>5.7657228967239425E-2</v>
      </c>
      <c r="R704" s="422"/>
      <c r="S704" s="423"/>
      <c r="T704" s="437">
        <v>562.84412134702143</v>
      </c>
      <c r="U704" s="417">
        <v>4.1330745187436679E-2</v>
      </c>
      <c r="V704" s="418">
        <v>4.7600131965552177E-2</v>
      </c>
      <c r="W704" s="437">
        <v>9.1750756513093737E-2</v>
      </c>
      <c r="X704" s="417">
        <v>3.4852183890577509E-2</v>
      </c>
      <c r="Y704" s="418">
        <v>5.7017323792637624E-2</v>
      </c>
      <c r="Z704" s="437">
        <v>9.991346505304495E-2</v>
      </c>
      <c r="AA704" s="417">
        <v>1.48316562E-2</v>
      </c>
      <c r="AB704" s="418">
        <v>2.0119062255E-2</v>
      </c>
      <c r="AC704" s="437">
        <v>3.2774556785450708E-2</v>
      </c>
      <c r="AD704" s="417">
        <v>6.949441E-4</v>
      </c>
      <c r="AE704" s="418">
        <v>9.4002791499999999E-4</v>
      </c>
      <c r="AF704" s="437">
        <v>1.6905556365086078E-3</v>
      </c>
      <c r="AG704" s="417">
        <v>0.1014728802</v>
      </c>
      <c r="AH704" s="418">
        <v>0.128836386075</v>
      </c>
      <c r="AI704" s="437">
        <v>9.4023775365649695E-2</v>
      </c>
      <c r="AJ704" s="417">
        <v>9.3021428999999992E-3</v>
      </c>
      <c r="AK704" s="418">
        <v>1.153619983E-2</v>
      </c>
      <c r="AL704" s="437">
        <v>1.5358590255808461E-2</v>
      </c>
      <c r="AM704" s="417">
        <v>1.54380879E-2</v>
      </c>
      <c r="AN704" s="418">
        <v>2.2596376495000001E-2</v>
      </c>
      <c r="AO704" s="437">
        <v>3.5983669570470833E-2</v>
      </c>
      <c r="AP704" s="422"/>
      <c r="AQ704" s="423"/>
      <c r="AR704" s="423"/>
      <c r="AS704" s="417">
        <v>0</v>
      </c>
      <c r="AT704" s="418">
        <v>0</v>
      </c>
      <c r="AU704" s="424"/>
    </row>
    <row r="705" spans="1:47" x14ac:dyDescent="0.2">
      <c r="A705" s="231">
        <v>1992</v>
      </c>
      <c r="B705" s="232">
        <v>21</v>
      </c>
      <c r="C705" s="417">
        <v>17.565638249999999</v>
      </c>
      <c r="D705" s="418">
        <v>26.076916138000001</v>
      </c>
      <c r="E705" s="437">
        <v>48.394915568278812</v>
      </c>
      <c r="F705" s="417">
        <v>4.4021832099999996</v>
      </c>
      <c r="G705" s="418">
        <v>5.2013701560000003</v>
      </c>
      <c r="H705" s="437">
        <v>2.7744574706739886</v>
      </c>
      <c r="I705" s="417">
        <v>2.4255666800000002</v>
      </c>
      <c r="J705" s="418">
        <v>3.223448324</v>
      </c>
      <c r="K705" s="437">
        <v>4.6620381105462849</v>
      </c>
      <c r="L705" s="420"/>
      <c r="M705" s="421"/>
      <c r="N705" s="437">
        <v>8.9469213667595724E-3</v>
      </c>
      <c r="O705" s="417">
        <v>1.181423E-2</v>
      </c>
      <c r="P705" s="418">
        <v>1.9169093500000001E-2</v>
      </c>
      <c r="Q705" s="437">
        <v>7.4973195274867052E-2</v>
      </c>
      <c r="R705" s="422"/>
      <c r="S705" s="423"/>
      <c r="T705" s="437">
        <v>564.49930985351079</v>
      </c>
      <c r="U705" s="417">
        <v>4.1330745187436679E-2</v>
      </c>
      <c r="V705" s="418">
        <v>4.7600131965552177E-2</v>
      </c>
      <c r="W705" s="437">
        <v>8.0695091056038545E-2</v>
      </c>
      <c r="X705" s="417">
        <v>3.4852183890577509E-2</v>
      </c>
      <c r="Y705" s="418">
        <v>5.7017323792637624E-2</v>
      </c>
      <c r="Z705" s="437">
        <v>0.1022383268751904</v>
      </c>
      <c r="AA705" s="417">
        <v>1.55477197E-2</v>
      </c>
      <c r="AB705" s="418">
        <v>2.1322406740000001E-2</v>
      </c>
      <c r="AC705" s="437">
        <v>3.5275315139750185E-2</v>
      </c>
      <c r="AD705" s="417">
        <v>7.2841550000000001E-4</v>
      </c>
      <c r="AE705" s="418">
        <v>9.9534202500000009E-4</v>
      </c>
      <c r="AF705" s="437">
        <v>1.7325122201156673E-3</v>
      </c>
      <c r="AG705" s="417">
        <v>0.1067915275</v>
      </c>
      <c r="AH705" s="418">
        <v>0.13748885229999999</v>
      </c>
      <c r="AI705" s="437">
        <v>9.4626020147391687E-2</v>
      </c>
      <c r="AJ705" s="417">
        <v>9.8051167999999994E-3</v>
      </c>
      <c r="AK705" s="418">
        <v>1.229680692E-2</v>
      </c>
      <c r="AL705" s="437">
        <v>1.5519763931586484E-2</v>
      </c>
      <c r="AM705" s="417">
        <v>1.61191904E-2</v>
      </c>
      <c r="AN705" s="418">
        <v>2.3868926410000001E-2</v>
      </c>
      <c r="AO705" s="437">
        <v>3.6916188411598994E-2</v>
      </c>
      <c r="AP705" s="422"/>
      <c r="AQ705" s="423"/>
      <c r="AR705" s="423"/>
      <c r="AS705" s="417">
        <v>0</v>
      </c>
      <c r="AT705" s="418">
        <v>0</v>
      </c>
      <c r="AU705" s="424"/>
    </row>
    <row r="706" spans="1:47" x14ac:dyDescent="0.2">
      <c r="A706" s="231">
        <v>1992</v>
      </c>
      <c r="B706" s="232">
        <v>22</v>
      </c>
      <c r="C706" s="417">
        <v>18.089259670000001</v>
      </c>
      <c r="D706" s="418">
        <v>27.472586125999999</v>
      </c>
      <c r="E706" s="437">
        <v>49.338160271762547</v>
      </c>
      <c r="F706" s="417">
        <v>4.6346724699999999</v>
      </c>
      <c r="G706" s="418">
        <v>5.5862212089999996</v>
      </c>
      <c r="H706" s="437">
        <v>2.8364113834463227</v>
      </c>
      <c r="I706" s="417">
        <v>2.5004557300000001</v>
      </c>
      <c r="J706" s="418">
        <v>3.336656327</v>
      </c>
      <c r="K706" s="437">
        <v>4.7289889975671793</v>
      </c>
      <c r="L706" s="420"/>
      <c r="M706" s="421"/>
      <c r="N706" s="437">
        <v>8.9740367951753972E-3</v>
      </c>
      <c r="O706" s="417">
        <v>1.181423E-2</v>
      </c>
      <c r="P706" s="418">
        <v>1.9169093500000001E-2</v>
      </c>
      <c r="Q706" s="437">
        <v>7.5986516513370447E-2</v>
      </c>
      <c r="R706" s="422"/>
      <c r="S706" s="423"/>
      <c r="T706" s="437">
        <v>566.03277724302609</v>
      </c>
      <c r="U706" s="417">
        <v>4.1330745187436679E-2</v>
      </c>
      <c r="V706" s="418">
        <v>4.7600131965552177E-2</v>
      </c>
      <c r="W706" s="437">
        <v>8.2891172846215763E-2</v>
      </c>
      <c r="X706" s="417">
        <v>3.4852183890577509E-2</v>
      </c>
      <c r="Y706" s="418">
        <v>5.7017323792637624E-2</v>
      </c>
      <c r="Z706" s="437">
        <v>0.1054488808663378</v>
      </c>
      <c r="AA706" s="417">
        <v>1.6283472E-2</v>
      </c>
      <c r="AB706" s="418">
        <v>2.262548201E-2</v>
      </c>
      <c r="AC706" s="437">
        <v>3.6240470418403448E-2</v>
      </c>
      <c r="AD706" s="417">
        <v>7.6188679999999998E-4</v>
      </c>
      <c r="AE706" s="418">
        <v>1.0553951E-3</v>
      </c>
      <c r="AF706" s="437">
        <v>1.7711835294936628E-3</v>
      </c>
      <c r="AG706" s="417">
        <v>0.1120410322</v>
      </c>
      <c r="AH706" s="418">
        <v>0.14665023695000001</v>
      </c>
      <c r="AI706" s="437">
        <v>9.6305331380075548E-2</v>
      </c>
      <c r="AJ706" s="417">
        <v>1.03223828E-2</v>
      </c>
      <c r="AK706" s="418">
        <v>1.312013247E-2</v>
      </c>
      <c r="AL706" s="437">
        <v>1.5786948661643884E-2</v>
      </c>
      <c r="AM706" s="417">
        <v>1.68168512E-2</v>
      </c>
      <c r="AN706" s="418">
        <v>2.5247771105E-2</v>
      </c>
      <c r="AO706" s="437">
        <v>3.7731111757040442E-2</v>
      </c>
      <c r="AP706" s="422"/>
      <c r="AQ706" s="423"/>
      <c r="AR706" s="423"/>
      <c r="AS706" s="417">
        <v>0</v>
      </c>
      <c r="AT706" s="418">
        <v>0</v>
      </c>
      <c r="AU706" s="424"/>
    </row>
    <row r="707" spans="1:47" x14ac:dyDescent="0.2">
      <c r="A707" s="231">
        <v>1992</v>
      </c>
      <c r="B707" s="232">
        <v>23</v>
      </c>
      <c r="C707" s="417">
        <v>18.608806300000001</v>
      </c>
      <c r="D707" s="418">
        <v>28.9914028305</v>
      </c>
      <c r="E707" s="437">
        <v>50.353566484531349</v>
      </c>
      <c r="F707" s="417">
        <v>4.8579202500000003</v>
      </c>
      <c r="G707" s="418">
        <v>5.9889165699999998</v>
      </c>
      <c r="H707" s="437">
        <v>2.8999513825959875</v>
      </c>
      <c r="I707" s="417">
        <v>2.57497877</v>
      </c>
      <c r="J707" s="418">
        <v>3.4581646610000001</v>
      </c>
      <c r="K707" s="437">
        <v>4.7956231384986756</v>
      </c>
      <c r="L707" s="420"/>
      <c r="M707" s="421"/>
      <c r="N707" s="437">
        <v>8.9999228784834826E-3</v>
      </c>
      <c r="O707" s="417">
        <v>1.181423E-2</v>
      </c>
      <c r="P707" s="418">
        <v>1.9169093500000001E-2</v>
      </c>
      <c r="Q707" s="437">
        <v>7.7024697034418013E-2</v>
      </c>
      <c r="R707" s="422"/>
      <c r="S707" s="423"/>
      <c r="T707" s="437">
        <v>567.42104635423595</v>
      </c>
      <c r="U707" s="417">
        <v>4.1330745187436679E-2</v>
      </c>
      <c r="V707" s="418">
        <v>4.7600131965552177E-2</v>
      </c>
      <c r="W707" s="437">
        <v>8.5090093124231186E-2</v>
      </c>
      <c r="X707" s="417">
        <v>3.4852183890577509E-2</v>
      </c>
      <c r="Y707" s="418">
        <v>5.7017323792637624E-2</v>
      </c>
      <c r="Z707" s="437">
        <v>0.10873656061172786</v>
      </c>
      <c r="AA707" s="417">
        <v>1.7039410899999999E-2</v>
      </c>
      <c r="AB707" s="418">
        <v>2.4043255435000001E-2</v>
      </c>
      <c r="AC707" s="437">
        <v>3.7006849470367982E-2</v>
      </c>
      <c r="AD707" s="417">
        <v>7.9767049999999995E-4</v>
      </c>
      <c r="AE707" s="418">
        <v>1.120071565E-3</v>
      </c>
      <c r="AF707" s="437">
        <v>1.8108529215558494E-3</v>
      </c>
      <c r="AG707" s="417">
        <v>0.1172681611</v>
      </c>
      <c r="AH707" s="418">
        <v>0.1564458863</v>
      </c>
      <c r="AI707" s="437">
        <v>9.8054314370437781E-2</v>
      </c>
      <c r="AJ707" s="417">
        <v>1.0855412599999999E-2</v>
      </c>
      <c r="AK707" s="418">
        <v>1.4015139875000001E-2</v>
      </c>
      <c r="AL707" s="437">
        <v>1.6067970547292844E-2</v>
      </c>
      <c r="AM707" s="417">
        <v>1.75327282E-2</v>
      </c>
      <c r="AN707" s="418">
        <v>2.6750017314999999E-2</v>
      </c>
      <c r="AO707" s="437">
        <v>3.8534387173149359E-2</v>
      </c>
      <c r="AP707" s="422"/>
      <c r="AQ707" s="423"/>
      <c r="AR707" s="423"/>
      <c r="AS707" s="417">
        <v>0</v>
      </c>
      <c r="AT707" s="418">
        <v>0</v>
      </c>
      <c r="AU707" s="424"/>
    </row>
    <row r="708" spans="1:47" x14ac:dyDescent="0.2">
      <c r="A708" s="231">
        <v>1992</v>
      </c>
      <c r="B708" s="232">
        <v>24</v>
      </c>
      <c r="C708" s="417">
        <v>19.126419769999998</v>
      </c>
      <c r="D708" s="418">
        <v>30.650642918500001</v>
      </c>
      <c r="E708" s="437">
        <v>51.247048328221823</v>
      </c>
      <c r="F708" s="417">
        <v>5.0763403800000004</v>
      </c>
      <c r="G708" s="418">
        <v>6.4165855015000002</v>
      </c>
      <c r="H708" s="437">
        <v>2.9564203481294191</v>
      </c>
      <c r="I708" s="417">
        <v>2.6492543500000001</v>
      </c>
      <c r="J708" s="418">
        <v>3.5895674500000001</v>
      </c>
      <c r="K708" s="437">
        <v>4.8552007553144154</v>
      </c>
      <c r="L708" s="420"/>
      <c r="M708" s="421"/>
      <c r="N708" s="437">
        <v>9.0232572068486509E-3</v>
      </c>
      <c r="O708" s="417">
        <v>1.181423E-2</v>
      </c>
      <c r="P708" s="418">
        <v>1.9169093500000001E-2</v>
      </c>
      <c r="Q708" s="437">
        <v>7.7947230503353407E-2</v>
      </c>
      <c r="R708" s="422"/>
      <c r="S708" s="423"/>
      <c r="T708" s="437">
        <v>568.56537018613562</v>
      </c>
      <c r="U708" s="417">
        <v>4.1330745187436679E-2</v>
      </c>
      <c r="V708" s="418">
        <v>4.7600131965552177E-2</v>
      </c>
      <c r="W708" s="437">
        <v>8.7053688047244462E-2</v>
      </c>
      <c r="X708" s="417">
        <v>3.4852183890577509E-2</v>
      </c>
      <c r="Y708" s="418">
        <v>5.7017323792637624E-2</v>
      </c>
      <c r="Z708" s="437">
        <v>0.11165838483869457</v>
      </c>
      <c r="AA708" s="417">
        <v>1.7818912700000002E-2</v>
      </c>
      <c r="AB708" s="418">
        <v>2.5589300294999999E-2</v>
      </c>
      <c r="AC708" s="437">
        <v>3.772497585686193E-2</v>
      </c>
      <c r="AD708" s="417">
        <v>8.3398160000000001E-4</v>
      </c>
      <c r="AE708" s="418">
        <v>1.1912475450000001E-3</v>
      </c>
      <c r="AF708" s="437">
        <v>1.8461084090306069E-3</v>
      </c>
      <c r="AG708" s="417">
        <v>0.12252398840000001</v>
      </c>
      <c r="AH708" s="418">
        <v>0.16701730978000001</v>
      </c>
      <c r="AI708" s="437">
        <v>9.9584752559660358E-2</v>
      </c>
      <c r="AJ708" s="417">
        <v>1.1406734599999999E-2</v>
      </c>
      <c r="AK708" s="418">
        <v>1.4987632819999999E-2</v>
      </c>
      <c r="AL708" s="437">
        <v>1.6313077923319444E-2</v>
      </c>
      <c r="AM708" s="417">
        <v>1.8267665799999999E-2</v>
      </c>
      <c r="AN708" s="418">
        <v>2.8393907985000001E-2</v>
      </c>
      <c r="AO708" s="437">
        <v>3.9252407192801729E-2</v>
      </c>
      <c r="AP708" s="422"/>
      <c r="AQ708" s="423"/>
      <c r="AR708" s="423"/>
      <c r="AS708" s="417">
        <v>0</v>
      </c>
      <c r="AT708" s="418">
        <v>0</v>
      </c>
      <c r="AU708" s="424"/>
    </row>
    <row r="709" spans="1:47" x14ac:dyDescent="0.2">
      <c r="A709" s="231">
        <v>1992</v>
      </c>
      <c r="B709" s="232">
        <v>25</v>
      </c>
      <c r="C709" s="417">
        <v>20.344893979999998</v>
      </c>
      <c r="D709" s="418">
        <v>32.292466214500003</v>
      </c>
      <c r="E709" s="437">
        <v>51.938486387064586</v>
      </c>
      <c r="F709" s="417">
        <v>5.3147597099999997</v>
      </c>
      <c r="G709" s="418">
        <v>6.8295423665000001</v>
      </c>
      <c r="H709" s="437">
        <v>3.0013335330898014</v>
      </c>
      <c r="I709" s="417">
        <v>2.7760706599999998</v>
      </c>
      <c r="J709" s="418">
        <v>3.7177918454999999</v>
      </c>
      <c r="K709" s="437">
        <v>4.903324408877487</v>
      </c>
      <c r="L709" s="420"/>
      <c r="M709" s="421"/>
      <c r="N709" s="437">
        <v>9.0424687946629636E-3</v>
      </c>
      <c r="O709" s="417">
        <v>1.181423E-2</v>
      </c>
      <c r="P709" s="418">
        <v>1.9169093500000001E-2</v>
      </c>
      <c r="Q709" s="437">
        <v>7.8680957190542467E-2</v>
      </c>
      <c r="R709" s="422"/>
      <c r="S709" s="423"/>
      <c r="T709" s="437">
        <v>569.43397817370692</v>
      </c>
      <c r="U709" s="417">
        <v>4.1330745187436679E-2</v>
      </c>
      <c r="V709" s="418">
        <v>4.7600131965552177E-2</v>
      </c>
      <c r="W709" s="437">
        <v>8.8635427379166659E-2</v>
      </c>
      <c r="X709" s="417">
        <v>3.4852183890577509E-2</v>
      </c>
      <c r="Y709" s="418">
        <v>5.7017323792637624E-2</v>
      </c>
      <c r="Z709" s="437">
        <v>0.11398281036601812</v>
      </c>
      <c r="AA709" s="417">
        <v>1.8709438700000001E-2</v>
      </c>
      <c r="AB709" s="418">
        <v>2.7442089289999999E-2</v>
      </c>
      <c r="AC709" s="437">
        <v>3.8371683178105069E-2</v>
      </c>
      <c r="AD709" s="417">
        <v>8.7521189999999996E-4</v>
      </c>
      <c r="AE709" s="418">
        <v>1.2742353850000001E-3</v>
      </c>
      <c r="AF709" s="437">
        <v>1.8741409454786895E-3</v>
      </c>
      <c r="AG709" s="417">
        <v>0.12824067710000001</v>
      </c>
      <c r="AH709" s="418">
        <v>0.17898288357</v>
      </c>
      <c r="AI709" s="437">
        <v>0.1007459997851906</v>
      </c>
      <c r="AJ709" s="417">
        <v>1.20307108E-2</v>
      </c>
      <c r="AK709" s="418">
        <v>1.6075757409999999E-2</v>
      </c>
      <c r="AL709" s="437">
        <v>1.6497330627060373E-2</v>
      </c>
      <c r="AM709" s="417">
        <v>1.9114004E-2</v>
      </c>
      <c r="AN709" s="418">
        <v>3.0419700760000001E-2</v>
      </c>
      <c r="AO709" s="437">
        <v>3.9831481171834091E-2</v>
      </c>
      <c r="AP709" s="422"/>
      <c r="AQ709" s="423"/>
      <c r="AR709" s="423"/>
      <c r="AS709" s="417">
        <v>0</v>
      </c>
      <c r="AT709" s="418">
        <v>0</v>
      </c>
      <c r="AU709" s="424"/>
    </row>
    <row r="710" spans="1:47" x14ac:dyDescent="0.2">
      <c r="A710" s="231">
        <v>1992</v>
      </c>
      <c r="B710" s="232">
        <v>26</v>
      </c>
      <c r="C710" s="417">
        <v>17.923851596379997</v>
      </c>
      <c r="D710" s="418">
        <v>28.449662734974503</v>
      </c>
      <c r="E710" s="437">
        <v>52.410067670039552</v>
      </c>
      <c r="F710" s="417">
        <v>4.7513951807399994</v>
      </c>
      <c r="G710" s="418">
        <v>6.1056108756510001</v>
      </c>
      <c r="H710" s="437">
        <v>3.0324271963189444</v>
      </c>
      <c r="I710" s="417">
        <v>2.1375744081999999</v>
      </c>
      <c r="J710" s="418">
        <v>2.8626997210349998</v>
      </c>
      <c r="K710" s="437">
        <v>4.9367731040862877</v>
      </c>
      <c r="L710" s="420"/>
      <c r="M710" s="421"/>
      <c r="N710" s="437">
        <v>9.0559659435587598E-3</v>
      </c>
      <c r="O710" s="417">
        <v>1.181423E-2</v>
      </c>
      <c r="P710" s="418">
        <v>1.9169093500000001E-2</v>
      </c>
      <c r="Q710" s="437">
        <v>7.9187634033391213E-2</v>
      </c>
      <c r="R710" s="422"/>
      <c r="S710" s="423"/>
      <c r="T710" s="437">
        <v>569.95751365072283</v>
      </c>
      <c r="U710" s="417">
        <v>3.0667412929078017E-2</v>
      </c>
      <c r="V710" s="418">
        <v>3.5319297918439713E-2</v>
      </c>
      <c r="W710" s="437">
        <v>8.9735087491810445E-2</v>
      </c>
      <c r="X710" s="417">
        <v>3.1157852398176294E-2</v>
      </c>
      <c r="Y710" s="418">
        <v>5.0973487470618035E-2</v>
      </c>
      <c r="Z710" s="437">
        <v>0.11558766925092817</v>
      </c>
      <c r="AA710" s="417">
        <v>1.67262381978E-2</v>
      </c>
      <c r="AB710" s="418">
        <v>2.453322782526E-2</v>
      </c>
      <c r="AC710" s="437">
        <v>3.87997506733639E-2</v>
      </c>
      <c r="AD710" s="417">
        <v>7.8243943859999997E-4</v>
      </c>
      <c r="AE710" s="418">
        <v>1.13916643419E-3</v>
      </c>
      <c r="AF710" s="437">
        <v>1.8935518732862585E-3</v>
      </c>
      <c r="AG710" s="417">
        <v>0.11464716532740001</v>
      </c>
      <c r="AH710" s="418">
        <v>0.16001069791158001</v>
      </c>
      <c r="AI710" s="437">
        <v>0.10140570380177623</v>
      </c>
      <c r="AJ710" s="417">
        <v>1.07554554552E-2</v>
      </c>
      <c r="AK710" s="418">
        <v>1.4371727124539999E-2</v>
      </c>
      <c r="AL710" s="437">
        <v>1.6599522867074324E-2</v>
      </c>
      <c r="AM710" s="417">
        <v>1.7087919576000001E-2</v>
      </c>
      <c r="AN710" s="418">
        <v>2.7195212479440001E-2</v>
      </c>
      <c r="AO710" s="437">
        <v>4.0218467763461212E-2</v>
      </c>
      <c r="AP710" s="422"/>
      <c r="AQ710" s="423"/>
      <c r="AR710" s="423"/>
      <c r="AS710" s="417">
        <v>0</v>
      </c>
      <c r="AT710" s="418">
        <v>0</v>
      </c>
      <c r="AU710" s="424"/>
    </row>
    <row r="711" spans="1:47" x14ac:dyDescent="0.2">
      <c r="A711" s="231">
        <v>1992</v>
      </c>
      <c r="B711" s="232">
        <v>27</v>
      </c>
      <c r="C711" s="417">
        <v>17.923851596379997</v>
      </c>
      <c r="D711" s="418">
        <v>28.449662734974503</v>
      </c>
      <c r="E711" s="437">
        <v>50.25022133528082</v>
      </c>
      <c r="F711" s="417">
        <v>4.7513951807399994</v>
      </c>
      <c r="G711" s="418">
        <v>6.1056108756510001</v>
      </c>
      <c r="H711" s="437">
        <v>2.9379238880512624</v>
      </c>
      <c r="I711" s="417">
        <v>2.1375744081999999</v>
      </c>
      <c r="J711" s="418">
        <v>2.8626997210349998</v>
      </c>
      <c r="K711" s="437">
        <v>4.8613798976064828</v>
      </c>
      <c r="L711" s="420"/>
      <c r="M711" s="421"/>
      <c r="N711" s="437">
        <v>3.264094044477949E-3</v>
      </c>
      <c r="O711" s="417">
        <v>1.181423E-2</v>
      </c>
      <c r="P711" s="418">
        <v>1.9169093500000001E-2</v>
      </c>
      <c r="Q711" s="437">
        <v>7.9148764553220466E-2</v>
      </c>
      <c r="R711" s="422"/>
      <c r="S711" s="423"/>
      <c r="T711" s="437">
        <v>570.05463446198235</v>
      </c>
      <c r="U711" s="417">
        <v>3.0667412929078017E-2</v>
      </c>
      <c r="V711" s="418">
        <v>3.5319297918439713E-2</v>
      </c>
      <c r="W711" s="437">
        <v>8.8215891349415765E-2</v>
      </c>
      <c r="X711" s="417">
        <v>3.1157852398176294E-2</v>
      </c>
      <c r="Y711" s="418">
        <v>5.0973487470618035E-2</v>
      </c>
      <c r="Z711" s="437">
        <v>0.11629032227666793</v>
      </c>
      <c r="AA711" s="417">
        <v>1.67262381978E-2</v>
      </c>
      <c r="AB711" s="418">
        <v>2.453322782526E-2</v>
      </c>
      <c r="AC711" s="437">
        <v>4.0334239634376171E-2</v>
      </c>
      <c r="AD711" s="417">
        <v>7.8243943859999997E-4</v>
      </c>
      <c r="AE711" s="418">
        <v>1.13916643419E-3</v>
      </c>
      <c r="AF711" s="437">
        <v>1.8345354052016585E-3</v>
      </c>
      <c r="AG711" s="417">
        <v>0.11464716532740001</v>
      </c>
      <c r="AH711" s="418">
        <v>0.16001069791158001</v>
      </c>
      <c r="AI711" s="437">
        <v>9.5438340275160183E-2</v>
      </c>
      <c r="AJ711" s="417">
        <v>1.07554554552E-2</v>
      </c>
      <c r="AK711" s="418">
        <v>1.4371727124539999E-2</v>
      </c>
      <c r="AL711" s="437">
        <v>1.58335489917075E-2</v>
      </c>
      <c r="AM711" s="417">
        <v>1.7087919576000001E-2</v>
      </c>
      <c r="AN711" s="418">
        <v>2.7195212479440001E-2</v>
      </c>
      <c r="AO711" s="437">
        <v>3.9952407934413868E-2</v>
      </c>
      <c r="AP711" s="422"/>
      <c r="AQ711" s="423"/>
      <c r="AR711" s="423"/>
      <c r="AS711" s="417">
        <v>0</v>
      </c>
      <c r="AT711" s="418">
        <v>0</v>
      </c>
      <c r="AU711" s="424"/>
    </row>
    <row r="712" spans="1:47" x14ac:dyDescent="0.2">
      <c r="A712" s="231">
        <v>1992</v>
      </c>
      <c r="B712" s="232">
        <v>28</v>
      </c>
      <c r="C712" s="417">
        <v>17.923851596379997</v>
      </c>
      <c r="D712" s="418">
        <v>28.449662734974503</v>
      </c>
      <c r="E712" s="437">
        <v>50.344230004517811</v>
      </c>
      <c r="F712" s="417">
        <v>4.7513951807399994</v>
      </c>
      <c r="G712" s="418">
        <v>6.1056108756510001</v>
      </c>
      <c r="H712" s="437">
        <v>2.945898909106337</v>
      </c>
      <c r="I712" s="417">
        <v>2.1375744081999999</v>
      </c>
      <c r="J712" s="418">
        <v>2.8626997210349998</v>
      </c>
      <c r="K712" s="437">
        <v>4.8708860703117747</v>
      </c>
      <c r="L712" s="420"/>
      <c r="M712" s="421"/>
      <c r="N712" s="437">
        <v>3.2657311920150948E-3</v>
      </c>
      <c r="O712" s="417">
        <v>1.181423E-2</v>
      </c>
      <c r="P712" s="418">
        <v>1.9169093500000001E-2</v>
      </c>
      <c r="Q712" s="437">
        <v>7.9277830196165577E-2</v>
      </c>
      <c r="R712" s="422"/>
      <c r="S712" s="423"/>
      <c r="T712" s="437">
        <v>570.13221581252503</v>
      </c>
      <c r="U712" s="417">
        <v>3.0667412929078017E-2</v>
      </c>
      <c r="V712" s="418">
        <v>3.5319297918439713E-2</v>
      </c>
      <c r="W712" s="437">
        <v>8.852585452482159E-2</v>
      </c>
      <c r="X712" s="417">
        <v>3.1157852398176294E-2</v>
      </c>
      <c r="Y712" s="418">
        <v>5.0973487470618035E-2</v>
      </c>
      <c r="Z712" s="437">
        <v>0.11669920978046454</v>
      </c>
      <c r="AA712" s="417">
        <v>1.67262381978E-2</v>
      </c>
      <c r="AB712" s="418">
        <v>2.453322782526E-2</v>
      </c>
      <c r="AC712" s="437">
        <v>4.0608574760810451E-2</v>
      </c>
      <c r="AD712" s="417">
        <v>7.8243943859999997E-4</v>
      </c>
      <c r="AE712" s="418">
        <v>1.13916643419E-3</v>
      </c>
      <c r="AF712" s="437">
        <v>1.8395153943381506E-3</v>
      </c>
      <c r="AG712" s="417">
        <v>0.11464716532740001</v>
      </c>
      <c r="AH712" s="418">
        <v>0.16001069791158001</v>
      </c>
      <c r="AI712" s="437">
        <v>9.5669069518711597E-2</v>
      </c>
      <c r="AJ712" s="417">
        <v>1.07554554552E-2</v>
      </c>
      <c r="AK712" s="418">
        <v>1.4371727124539999E-2</v>
      </c>
      <c r="AL712" s="437">
        <v>1.5869594229798209E-2</v>
      </c>
      <c r="AM712" s="417">
        <v>1.7087919576000001E-2</v>
      </c>
      <c r="AN712" s="418">
        <v>2.7195212479440001E-2</v>
      </c>
      <c r="AO712" s="437">
        <v>4.0085397116903912E-2</v>
      </c>
      <c r="AP712" s="422"/>
      <c r="AQ712" s="423"/>
      <c r="AR712" s="423"/>
      <c r="AS712" s="417">
        <v>0</v>
      </c>
      <c r="AT712" s="418">
        <v>0</v>
      </c>
      <c r="AU712" s="424"/>
    </row>
    <row r="713" spans="1:47" x14ac:dyDescent="0.2">
      <c r="A713" s="231">
        <v>1992</v>
      </c>
      <c r="B713" s="232">
        <v>29</v>
      </c>
      <c r="C713" s="417">
        <v>17.923851596379997</v>
      </c>
      <c r="D713" s="418">
        <v>28.449662734974503</v>
      </c>
      <c r="E713" s="437">
        <v>50.366697050514865</v>
      </c>
      <c r="F713" s="417">
        <v>4.7513951807399994</v>
      </c>
      <c r="G713" s="418">
        <v>6.1056108756510001</v>
      </c>
      <c r="H713" s="437">
        <v>2.9525311305930524</v>
      </c>
      <c r="I713" s="417">
        <v>2.1375744081999999</v>
      </c>
      <c r="J713" s="418">
        <v>2.8626997210349998</v>
      </c>
      <c r="K713" s="437">
        <v>4.8810510073898605</v>
      </c>
      <c r="L713" s="420"/>
      <c r="M713" s="421"/>
      <c r="N713" s="437">
        <v>3.2678937882096837E-3</v>
      </c>
      <c r="O713" s="417">
        <v>1.181423E-2</v>
      </c>
      <c r="P713" s="418">
        <v>1.9169093500000001E-2</v>
      </c>
      <c r="Q713" s="437">
        <v>7.9382960724382001E-2</v>
      </c>
      <c r="R713" s="422"/>
      <c r="S713" s="423"/>
      <c r="T713" s="437">
        <v>570.10871189712611</v>
      </c>
      <c r="U713" s="417">
        <v>3.0667412929078017E-2</v>
      </c>
      <c r="V713" s="418">
        <v>3.5319297918439713E-2</v>
      </c>
      <c r="W713" s="437">
        <v>8.884245925319377E-2</v>
      </c>
      <c r="X713" s="417">
        <v>3.1157852398176294E-2</v>
      </c>
      <c r="Y713" s="418">
        <v>5.0973487470618035E-2</v>
      </c>
      <c r="Z713" s="437">
        <v>0.11703248653018056</v>
      </c>
      <c r="AA713" s="417">
        <v>1.67262381978E-2</v>
      </c>
      <c r="AB713" s="418">
        <v>2.453322782526E-2</v>
      </c>
      <c r="AC713" s="437">
        <v>4.1111627051186678E-2</v>
      </c>
      <c r="AD713" s="417">
        <v>7.8243943859999997E-4</v>
      </c>
      <c r="AE713" s="418">
        <v>1.13916643419E-3</v>
      </c>
      <c r="AF713" s="437">
        <v>1.8436496352255071E-3</v>
      </c>
      <c r="AG713" s="417">
        <v>0.11464716532740001</v>
      </c>
      <c r="AH713" s="418">
        <v>0.16001069791158001</v>
      </c>
      <c r="AI713" s="437">
        <v>9.5817878316241278E-2</v>
      </c>
      <c r="AJ713" s="417">
        <v>1.07554554552E-2</v>
      </c>
      <c r="AK713" s="418">
        <v>1.4371727124539999E-2</v>
      </c>
      <c r="AL713" s="437">
        <v>1.5888692098621818E-2</v>
      </c>
      <c r="AM713" s="417">
        <v>1.7087919576000001E-2</v>
      </c>
      <c r="AN713" s="418">
        <v>2.7195212479440001E-2</v>
      </c>
      <c r="AO713" s="437">
        <v>4.0237632890973624E-2</v>
      </c>
      <c r="AP713" s="422"/>
      <c r="AQ713" s="423"/>
      <c r="AR713" s="423"/>
      <c r="AS713" s="417">
        <v>0</v>
      </c>
      <c r="AT713" s="418">
        <v>0</v>
      </c>
      <c r="AU713" s="424"/>
    </row>
    <row r="714" spans="1:47" x14ac:dyDescent="0.2">
      <c r="A714" s="231">
        <v>1992</v>
      </c>
      <c r="B714" s="232">
        <v>30</v>
      </c>
      <c r="C714" s="417">
        <v>17.923851596379997</v>
      </c>
      <c r="D714" s="418">
        <v>28.449662734974503</v>
      </c>
      <c r="E714" s="437">
        <v>50.397219012097999</v>
      </c>
      <c r="F714" s="417">
        <v>4.7513951807399994</v>
      </c>
      <c r="G714" s="418">
        <v>6.1056108756510001</v>
      </c>
      <c r="H714" s="437">
        <v>2.957798589158851</v>
      </c>
      <c r="I714" s="417">
        <v>2.1375744081999999</v>
      </c>
      <c r="J714" s="418">
        <v>2.8626997210349998</v>
      </c>
      <c r="K714" s="437">
        <v>4.8886503203035447</v>
      </c>
      <c r="L714" s="420"/>
      <c r="M714" s="421"/>
      <c r="N714" s="437">
        <v>3.2694374342544441E-3</v>
      </c>
      <c r="O714" s="417">
        <v>1.181423E-2</v>
      </c>
      <c r="P714" s="418">
        <v>1.9169093500000001E-2</v>
      </c>
      <c r="Q714" s="437">
        <v>7.9466522204387241E-2</v>
      </c>
      <c r="R714" s="422"/>
      <c r="S714" s="423"/>
      <c r="T714" s="437">
        <v>570.07616759697589</v>
      </c>
      <c r="U714" s="417">
        <v>3.0667412929078017E-2</v>
      </c>
      <c r="V714" s="418">
        <v>3.5319297918439713E-2</v>
      </c>
      <c r="W714" s="437">
        <v>8.9080590461170561E-2</v>
      </c>
      <c r="X714" s="417">
        <v>3.1157852398176294E-2</v>
      </c>
      <c r="Y714" s="418">
        <v>5.0973487470618035E-2</v>
      </c>
      <c r="Z714" s="437">
        <v>0.11729753037842927</v>
      </c>
      <c r="AA714" s="417">
        <v>1.67262381978E-2</v>
      </c>
      <c r="AB714" s="418">
        <v>2.453322782526E-2</v>
      </c>
      <c r="AC714" s="437">
        <v>4.1451389245552896E-2</v>
      </c>
      <c r="AD714" s="417">
        <v>7.8243943859999997E-4</v>
      </c>
      <c r="AE714" s="418">
        <v>1.13916643419E-3</v>
      </c>
      <c r="AF714" s="437">
        <v>1.8469385611940205E-3</v>
      </c>
      <c r="AG714" s="417">
        <v>0.11464716532740001</v>
      </c>
      <c r="AH714" s="418">
        <v>0.16001069791158001</v>
      </c>
      <c r="AI714" s="437">
        <v>9.5946011007614809E-2</v>
      </c>
      <c r="AJ714" s="417">
        <v>1.07554554552E-2</v>
      </c>
      <c r="AK714" s="418">
        <v>1.4371727124539999E-2</v>
      </c>
      <c r="AL714" s="437">
        <v>1.590623462303627E-2</v>
      </c>
      <c r="AM714" s="417">
        <v>1.7087919576000001E-2</v>
      </c>
      <c r="AN714" s="418">
        <v>2.7195212479440001E-2</v>
      </c>
      <c r="AO714" s="437">
        <v>4.0349638605203846E-2</v>
      </c>
      <c r="AP714" s="422"/>
      <c r="AQ714" s="423"/>
      <c r="AR714" s="423"/>
      <c r="AS714" s="417">
        <v>0</v>
      </c>
      <c r="AT714" s="418">
        <v>0</v>
      </c>
      <c r="AU714" s="424"/>
    </row>
    <row r="715" spans="1:47" x14ac:dyDescent="0.2">
      <c r="A715" s="231">
        <v>1992</v>
      </c>
      <c r="B715" s="232">
        <v>31</v>
      </c>
      <c r="C715" s="417">
        <v>17.923851596379997</v>
      </c>
      <c r="D715" s="418">
        <v>28.449662734974503</v>
      </c>
      <c r="E715" s="437">
        <v>50.356527227577153</v>
      </c>
      <c r="F715" s="417">
        <v>4.7513951807399994</v>
      </c>
      <c r="G715" s="418">
        <v>6.1056108756510001</v>
      </c>
      <c r="H715" s="437">
        <v>2.9619143250835021</v>
      </c>
      <c r="I715" s="417">
        <v>2.1375744081999999</v>
      </c>
      <c r="J715" s="418">
        <v>2.8626997210349998</v>
      </c>
      <c r="K715" s="437">
        <v>4.8975143318486092</v>
      </c>
      <c r="L715" s="420"/>
      <c r="M715" s="421"/>
      <c r="N715" s="437">
        <v>3.2715704592627E-3</v>
      </c>
      <c r="O715" s="417">
        <v>1.181423E-2</v>
      </c>
      <c r="P715" s="418">
        <v>1.9169093500000001E-2</v>
      </c>
      <c r="Q715" s="437">
        <v>7.9533208339981079E-2</v>
      </c>
      <c r="R715" s="422"/>
      <c r="S715" s="423"/>
      <c r="T715" s="437">
        <v>570.04801585504458</v>
      </c>
      <c r="U715" s="417">
        <v>3.0667412929078017E-2</v>
      </c>
      <c r="V715" s="418">
        <v>3.5319297918439713E-2</v>
      </c>
      <c r="W715" s="437">
        <v>8.9336619662753858E-2</v>
      </c>
      <c r="X715" s="417">
        <v>3.1157852398176294E-2</v>
      </c>
      <c r="Y715" s="418">
        <v>5.0973487470618035E-2</v>
      </c>
      <c r="Z715" s="437">
        <v>0.11750962926105407</v>
      </c>
      <c r="AA715" s="417">
        <v>1.67262381978E-2</v>
      </c>
      <c r="AB715" s="418">
        <v>2.453322782526E-2</v>
      </c>
      <c r="AC715" s="437">
        <v>4.2028078790812939E-2</v>
      </c>
      <c r="AD715" s="417">
        <v>7.8243943859999997E-4</v>
      </c>
      <c r="AE715" s="418">
        <v>1.13916643419E-3</v>
      </c>
      <c r="AF715" s="437">
        <v>1.8494873414248731E-3</v>
      </c>
      <c r="AG715" s="417">
        <v>0.11464716532740001</v>
      </c>
      <c r="AH715" s="418">
        <v>0.16001069791158001</v>
      </c>
      <c r="AI715" s="437">
        <v>9.5993388043299349E-2</v>
      </c>
      <c r="AJ715" s="417">
        <v>1.07554554552E-2</v>
      </c>
      <c r="AK715" s="418">
        <v>1.4371727124539999E-2</v>
      </c>
      <c r="AL715" s="437">
        <v>1.5907744484288316E-2</v>
      </c>
      <c r="AM715" s="417">
        <v>1.7087919576000001E-2</v>
      </c>
      <c r="AN715" s="418">
        <v>2.7195212479440001E-2</v>
      </c>
      <c r="AO715" s="437">
        <v>4.0484214446436753E-2</v>
      </c>
      <c r="AP715" s="422"/>
      <c r="AQ715" s="423"/>
      <c r="AR715" s="423"/>
      <c r="AS715" s="417">
        <v>0</v>
      </c>
      <c r="AT715" s="418">
        <v>0</v>
      </c>
      <c r="AU715" s="424"/>
    </row>
    <row r="716" spans="1:47" x14ac:dyDescent="0.2">
      <c r="A716" s="231">
        <v>1992</v>
      </c>
      <c r="B716" s="232">
        <v>32</v>
      </c>
      <c r="C716" s="417">
        <v>17.923851596379997</v>
      </c>
      <c r="D716" s="418">
        <v>28.449662734974503</v>
      </c>
      <c r="E716" s="419">
        <v>50.356527227577153</v>
      </c>
      <c r="F716" s="417">
        <v>4.7513951807399994</v>
      </c>
      <c r="G716" s="418">
        <v>6.1056108756510001</v>
      </c>
      <c r="H716" s="419">
        <v>2.9619143250835021</v>
      </c>
      <c r="I716" s="417">
        <v>2.1375744081999999</v>
      </c>
      <c r="J716" s="418">
        <v>2.8626997210349998</v>
      </c>
      <c r="K716" s="419">
        <v>4.8975143318486092</v>
      </c>
      <c r="L716" s="420"/>
      <c r="M716" s="421"/>
      <c r="N716" s="419">
        <v>3.2715704592627E-3</v>
      </c>
      <c r="O716" s="417">
        <v>1.181423E-2</v>
      </c>
      <c r="P716" s="418">
        <v>1.9169093500000001E-2</v>
      </c>
      <c r="Q716" s="419">
        <v>7.9533208339981079E-2</v>
      </c>
      <c r="R716" s="425"/>
      <c r="S716" s="426"/>
      <c r="T716" s="419">
        <v>570.04801585504458</v>
      </c>
      <c r="U716" s="417">
        <v>3.0667412929078017E-2</v>
      </c>
      <c r="V716" s="418">
        <v>3.5319297918439713E-2</v>
      </c>
      <c r="W716" s="419">
        <v>8.9336619662753858E-2</v>
      </c>
      <c r="X716" s="417">
        <v>3.1157852398176294E-2</v>
      </c>
      <c r="Y716" s="418">
        <v>5.0973487470618035E-2</v>
      </c>
      <c r="Z716" s="419">
        <v>0.11750962926105407</v>
      </c>
      <c r="AA716" s="417">
        <v>1.67262381978E-2</v>
      </c>
      <c r="AB716" s="418">
        <v>2.453322782526E-2</v>
      </c>
      <c r="AC716" s="419">
        <v>4.2028078790812939E-2</v>
      </c>
      <c r="AD716" s="417">
        <v>7.8243943859999997E-4</v>
      </c>
      <c r="AE716" s="418">
        <v>1.13916643419E-3</v>
      </c>
      <c r="AF716" s="419">
        <v>1.8494873414248731E-3</v>
      </c>
      <c r="AG716" s="417">
        <v>0.11464716532740001</v>
      </c>
      <c r="AH716" s="418">
        <v>0.16001069791158001</v>
      </c>
      <c r="AI716" s="419">
        <v>9.5993388043299349E-2</v>
      </c>
      <c r="AJ716" s="417">
        <v>1.07554554552E-2</v>
      </c>
      <c r="AK716" s="418">
        <v>1.4371727124539999E-2</v>
      </c>
      <c r="AL716" s="419">
        <v>1.5907744484288316E-2</v>
      </c>
      <c r="AM716" s="417">
        <v>1.7087919576000001E-2</v>
      </c>
      <c r="AN716" s="418">
        <v>2.7195212479440001E-2</v>
      </c>
      <c r="AO716" s="419">
        <v>4.0484214446436753E-2</v>
      </c>
      <c r="AP716" s="425"/>
      <c r="AQ716" s="426"/>
      <c r="AR716" s="426"/>
      <c r="AS716" s="417">
        <v>0</v>
      </c>
      <c r="AT716" s="418">
        <v>0</v>
      </c>
      <c r="AU716" s="427"/>
    </row>
    <row r="717" spans="1:47" x14ac:dyDescent="0.2">
      <c r="A717" s="231">
        <v>1992</v>
      </c>
      <c r="B717" s="232">
        <v>33</v>
      </c>
      <c r="C717" s="417">
        <v>17.923851596379997</v>
      </c>
      <c r="D717" s="418">
        <v>28.449662734974503</v>
      </c>
      <c r="E717" s="419">
        <v>50.356527227577153</v>
      </c>
      <c r="F717" s="417">
        <v>4.7513951807399994</v>
      </c>
      <c r="G717" s="418">
        <v>6.1056108756510001</v>
      </c>
      <c r="H717" s="419">
        <v>2.9619143250835021</v>
      </c>
      <c r="I717" s="417">
        <v>2.1375744081999999</v>
      </c>
      <c r="J717" s="418">
        <v>2.8626997210349998</v>
      </c>
      <c r="K717" s="419">
        <v>4.8975143318486092</v>
      </c>
      <c r="L717" s="420"/>
      <c r="M717" s="421"/>
      <c r="N717" s="419">
        <v>3.2715704592627E-3</v>
      </c>
      <c r="O717" s="417">
        <v>1.181423E-2</v>
      </c>
      <c r="P717" s="418">
        <v>1.9169093500000001E-2</v>
      </c>
      <c r="Q717" s="419">
        <v>7.9533208339981079E-2</v>
      </c>
      <c r="R717" s="425"/>
      <c r="S717" s="426"/>
      <c r="T717" s="419">
        <v>570.04801585504458</v>
      </c>
      <c r="U717" s="417">
        <v>3.0667412929078017E-2</v>
      </c>
      <c r="V717" s="418">
        <v>3.5319297918439713E-2</v>
      </c>
      <c r="W717" s="419">
        <v>8.9336619662753858E-2</v>
      </c>
      <c r="X717" s="417">
        <v>3.1157852398176294E-2</v>
      </c>
      <c r="Y717" s="418">
        <v>5.0973487470618035E-2</v>
      </c>
      <c r="Z717" s="419">
        <v>0.11750962926105407</v>
      </c>
      <c r="AA717" s="417">
        <v>1.67262381978E-2</v>
      </c>
      <c r="AB717" s="418">
        <v>2.453322782526E-2</v>
      </c>
      <c r="AC717" s="419">
        <v>4.2028078790812939E-2</v>
      </c>
      <c r="AD717" s="417">
        <v>7.8243943859999997E-4</v>
      </c>
      <c r="AE717" s="418">
        <v>1.13916643419E-3</v>
      </c>
      <c r="AF717" s="419">
        <v>1.8494873414248731E-3</v>
      </c>
      <c r="AG717" s="417">
        <v>0.11464716532740001</v>
      </c>
      <c r="AH717" s="418">
        <v>0.16001069791158001</v>
      </c>
      <c r="AI717" s="419">
        <v>9.5993388043299349E-2</v>
      </c>
      <c r="AJ717" s="417">
        <v>1.07554554552E-2</v>
      </c>
      <c r="AK717" s="418">
        <v>1.4371727124539999E-2</v>
      </c>
      <c r="AL717" s="419">
        <v>1.5907744484288316E-2</v>
      </c>
      <c r="AM717" s="417">
        <v>1.7087919576000001E-2</v>
      </c>
      <c r="AN717" s="418">
        <v>2.7195212479440001E-2</v>
      </c>
      <c r="AO717" s="419">
        <v>4.0484214446436753E-2</v>
      </c>
      <c r="AP717" s="425"/>
      <c r="AQ717" s="426"/>
      <c r="AR717" s="426"/>
      <c r="AS717" s="417">
        <v>0</v>
      </c>
      <c r="AT717" s="418">
        <v>0</v>
      </c>
      <c r="AU717" s="427"/>
    </row>
    <row r="718" spans="1:47" x14ac:dyDescent="0.2">
      <c r="A718" s="231">
        <v>1992</v>
      </c>
      <c r="B718" s="232">
        <v>34</v>
      </c>
      <c r="C718" s="417">
        <v>17.923851596379997</v>
      </c>
      <c r="D718" s="418">
        <v>28.449662734974503</v>
      </c>
      <c r="E718" s="419">
        <v>50.356527227577153</v>
      </c>
      <c r="F718" s="417">
        <v>4.7513951807399994</v>
      </c>
      <c r="G718" s="418">
        <v>6.1056108756510001</v>
      </c>
      <c r="H718" s="419">
        <v>2.9619143250835021</v>
      </c>
      <c r="I718" s="417">
        <v>2.1375744081999999</v>
      </c>
      <c r="J718" s="418">
        <v>2.8626997210349998</v>
      </c>
      <c r="K718" s="419">
        <v>4.8975143318486092</v>
      </c>
      <c r="L718" s="420"/>
      <c r="M718" s="421"/>
      <c r="N718" s="419">
        <v>3.2715704592627E-3</v>
      </c>
      <c r="O718" s="417">
        <v>1.181423E-2</v>
      </c>
      <c r="P718" s="418">
        <v>1.9169093500000001E-2</v>
      </c>
      <c r="Q718" s="419">
        <v>7.9533208339981079E-2</v>
      </c>
      <c r="R718" s="425"/>
      <c r="S718" s="426"/>
      <c r="T718" s="419">
        <v>570.04801585504458</v>
      </c>
      <c r="U718" s="417">
        <v>3.0667412929078017E-2</v>
      </c>
      <c r="V718" s="418">
        <v>3.5319297918439713E-2</v>
      </c>
      <c r="W718" s="419">
        <v>8.9336619662753858E-2</v>
      </c>
      <c r="X718" s="417">
        <v>3.1157852398176294E-2</v>
      </c>
      <c r="Y718" s="418">
        <v>5.0973487470618035E-2</v>
      </c>
      <c r="Z718" s="419">
        <v>0.11750962926105407</v>
      </c>
      <c r="AA718" s="417">
        <v>1.67262381978E-2</v>
      </c>
      <c r="AB718" s="418">
        <v>2.453322782526E-2</v>
      </c>
      <c r="AC718" s="419">
        <v>4.2028078790812939E-2</v>
      </c>
      <c r="AD718" s="417">
        <v>7.8243943859999997E-4</v>
      </c>
      <c r="AE718" s="418">
        <v>1.13916643419E-3</v>
      </c>
      <c r="AF718" s="419">
        <v>1.8494873414248731E-3</v>
      </c>
      <c r="AG718" s="417">
        <v>0.11464716532740001</v>
      </c>
      <c r="AH718" s="418">
        <v>0.16001069791158001</v>
      </c>
      <c r="AI718" s="419">
        <v>9.5993388043299349E-2</v>
      </c>
      <c r="AJ718" s="417">
        <v>1.07554554552E-2</v>
      </c>
      <c r="AK718" s="418">
        <v>1.4371727124539999E-2</v>
      </c>
      <c r="AL718" s="419">
        <v>1.5907744484288316E-2</v>
      </c>
      <c r="AM718" s="417">
        <v>1.7087919576000001E-2</v>
      </c>
      <c r="AN718" s="418">
        <v>2.7195212479440001E-2</v>
      </c>
      <c r="AO718" s="419">
        <v>4.0484214446436753E-2</v>
      </c>
      <c r="AP718" s="425"/>
      <c r="AQ718" s="426"/>
      <c r="AR718" s="426"/>
      <c r="AS718" s="417">
        <v>0</v>
      </c>
      <c r="AT718" s="418">
        <v>0</v>
      </c>
      <c r="AU718" s="427"/>
    </row>
    <row r="719" spans="1:47" x14ac:dyDescent="0.2">
      <c r="A719" s="231">
        <v>1992</v>
      </c>
      <c r="B719" s="232">
        <v>35</v>
      </c>
      <c r="C719" s="417">
        <v>17.923851596379997</v>
      </c>
      <c r="D719" s="418">
        <v>28.449662734974503</v>
      </c>
      <c r="E719" s="419">
        <v>50.356527227577153</v>
      </c>
      <c r="F719" s="417">
        <v>4.7513951807399994</v>
      </c>
      <c r="G719" s="418">
        <v>6.1056108756510001</v>
      </c>
      <c r="H719" s="419">
        <v>2.9619143250835021</v>
      </c>
      <c r="I719" s="417">
        <v>2.1375744081999999</v>
      </c>
      <c r="J719" s="418">
        <v>2.8626997210349998</v>
      </c>
      <c r="K719" s="419">
        <v>4.8975143318486092</v>
      </c>
      <c r="L719" s="420"/>
      <c r="M719" s="421"/>
      <c r="N719" s="419">
        <v>3.2715704592627E-3</v>
      </c>
      <c r="O719" s="417">
        <v>1.181423E-2</v>
      </c>
      <c r="P719" s="418">
        <v>1.9169093500000001E-2</v>
      </c>
      <c r="Q719" s="419">
        <v>7.9533208339981079E-2</v>
      </c>
      <c r="R719" s="425"/>
      <c r="S719" s="426"/>
      <c r="T719" s="419">
        <v>570.04801585504458</v>
      </c>
      <c r="U719" s="417">
        <v>3.0667412929078017E-2</v>
      </c>
      <c r="V719" s="418">
        <v>3.5319297918439713E-2</v>
      </c>
      <c r="W719" s="419">
        <v>8.9336619662753858E-2</v>
      </c>
      <c r="X719" s="417">
        <v>3.1157852398176294E-2</v>
      </c>
      <c r="Y719" s="418">
        <v>5.0973487470618035E-2</v>
      </c>
      <c r="Z719" s="419">
        <v>0.11750962926105407</v>
      </c>
      <c r="AA719" s="417">
        <v>1.67262381978E-2</v>
      </c>
      <c r="AB719" s="418">
        <v>2.453322782526E-2</v>
      </c>
      <c r="AC719" s="419">
        <v>4.2028078790812939E-2</v>
      </c>
      <c r="AD719" s="417">
        <v>7.8243943859999997E-4</v>
      </c>
      <c r="AE719" s="418">
        <v>1.13916643419E-3</v>
      </c>
      <c r="AF719" s="419">
        <v>1.8494873414248731E-3</v>
      </c>
      <c r="AG719" s="417">
        <v>0.11464716532740001</v>
      </c>
      <c r="AH719" s="418">
        <v>0.16001069791158001</v>
      </c>
      <c r="AI719" s="419">
        <v>9.5993388043299349E-2</v>
      </c>
      <c r="AJ719" s="417">
        <v>1.07554554552E-2</v>
      </c>
      <c r="AK719" s="418">
        <v>1.4371727124539999E-2</v>
      </c>
      <c r="AL719" s="419">
        <v>1.5907744484288316E-2</v>
      </c>
      <c r="AM719" s="417">
        <v>1.7087919576000001E-2</v>
      </c>
      <c r="AN719" s="418">
        <v>2.7195212479440001E-2</v>
      </c>
      <c r="AO719" s="419">
        <v>4.0484214446436753E-2</v>
      </c>
      <c r="AP719" s="425"/>
      <c r="AQ719" s="426"/>
      <c r="AR719" s="426"/>
      <c r="AS719" s="417">
        <v>0</v>
      </c>
      <c r="AT719" s="418">
        <v>0</v>
      </c>
      <c r="AU719" s="427"/>
    </row>
    <row r="720" spans="1:47" x14ac:dyDescent="0.2">
      <c r="A720" s="231">
        <v>1992</v>
      </c>
      <c r="B720" s="232">
        <v>36</v>
      </c>
      <c r="C720" s="417">
        <v>17.923851596379997</v>
      </c>
      <c r="D720" s="418">
        <v>28.449662734974503</v>
      </c>
      <c r="E720" s="419">
        <v>50.356527227577153</v>
      </c>
      <c r="F720" s="417">
        <v>4.7513951807399994</v>
      </c>
      <c r="G720" s="418">
        <v>6.1056108756510001</v>
      </c>
      <c r="H720" s="419">
        <v>2.9619143250835021</v>
      </c>
      <c r="I720" s="417">
        <v>2.1375744081999999</v>
      </c>
      <c r="J720" s="418">
        <v>2.8626997210349998</v>
      </c>
      <c r="K720" s="419">
        <v>4.8975143318486092</v>
      </c>
      <c r="L720" s="420"/>
      <c r="M720" s="421"/>
      <c r="N720" s="419">
        <v>3.2715704592627E-3</v>
      </c>
      <c r="O720" s="417">
        <v>1.181423E-2</v>
      </c>
      <c r="P720" s="418">
        <v>1.9169093500000001E-2</v>
      </c>
      <c r="Q720" s="419">
        <v>7.9533208339981079E-2</v>
      </c>
      <c r="R720" s="425"/>
      <c r="S720" s="426"/>
      <c r="T720" s="419">
        <v>570.04801585504458</v>
      </c>
      <c r="U720" s="417">
        <v>3.0667412929078017E-2</v>
      </c>
      <c r="V720" s="418">
        <v>3.5319297918439713E-2</v>
      </c>
      <c r="W720" s="419">
        <v>8.9336619662753858E-2</v>
      </c>
      <c r="X720" s="417">
        <v>3.1157852398176294E-2</v>
      </c>
      <c r="Y720" s="418">
        <v>5.0973487470618035E-2</v>
      </c>
      <c r="Z720" s="419">
        <v>0.11750962926105407</v>
      </c>
      <c r="AA720" s="417">
        <v>1.67262381978E-2</v>
      </c>
      <c r="AB720" s="418">
        <v>2.453322782526E-2</v>
      </c>
      <c r="AC720" s="419">
        <v>4.2028078790812939E-2</v>
      </c>
      <c r="AD720" s="417">
        <v>7.8243943859999997E-4</v>
      </c>
      <c r="AE720" s="418">
        <v>1.13916643419E-3</v>
      </c>
      <c r="AF720" s="419">
        <v>1.8494873414248731E-3</v>
      </c>
      <c r="AG720" s="417">
        <v>0.11464716532740001</v>
      </c>
      <c r="AH720" s="418">
        <v>0.16001069791158001</v>
      </c>
      <c r="AI720" s="419">
        <v>9.5993388043299349E-2</v>
      </c>
      <c r="AJ720" s="417">
        <v>1.07554554552E-2</v>
      </c>
      <c r="AK720" s="418">
        <v>1.4371727124539999E-2</v>
      </c>
      <c r="AL720" s="419">
        <v>1.5907744484288316E-2</v>
      </c>
      <c r="AM720" s="417">
        <v>1.7087919576000001E-2</v>
      </c>
      <c r="AN720" s="418">
        <v>2.7195212479440001E-2</v>
      </c>
      <c r="AO720" s="419">
        <v>4.0484214446436753E-2</v>
      </c>
      <c r="AP720" s="425"/>
      <c r="AQ720" s="426"/>
      <c r="AR720" s="426"/>
      <c r="AS720" s="417">
        <v>0</v>
      </c>
      <c r="AT720" s="418">
        <v>0</v>
      </c>
      <c r="AU720" s="427"/>
    </row>
    <row r="721" spans="1:47" x14ac:dyDescent="0.2">
      <c r="A721" s="231">
        <v>1992</v>
      </c>
      <c r="B721" s="232">
        <v>37</v>
      </c>
      <c r="C721" s="417">
        <v>17.923851596379997</v>
      </c>
      <c r="D721" s="418">
        <v>28.449662734974503</v>
      </c>
      <c r="E721" s="419">
        <v>50.356527227577153</v>
      </c>
      <c r="F721" s="417">
        <v>4.7513951807399994</v>
      </c>
      <c r="G721" s="418">
        <v>6.1056108756510001</v>
      </c>
      <c r="H721" s="419">
        <v>2.9619143250835021</v>
      </c>
      <c r="I721" s="417">
        <v>2.1375744081999999</v>
      </c>
      <c r="J721" s="418">
        <v>2.8626997210349998</v>
      </c>
      <c r="K721" s="419">
        <v>4.8975143318486092</v>
      </c>
      <c r="L721" s="420"/>
      <c r="M721" s="421"/>
      <c r="N721" s="419">
        <v>3.2715704592627E-3</v>
      </c>
      <c r="O721" s="417">
        <v>1.181423E-2</v>
      </c>
      <c r="P721" s="418">
        <v>1.9169093500000001E-2</v>
      </c>
      <c r="Q721" s="419">
        <v>7.9533208339981079E-2</v>
      </c>
      <c r="R721" s="425"/>
      <c r="S721" s="426"/>
      <c r="T721" s="419">
        <v>570.04801585504458</v>
      </c>
      <c r="U721" s="417">
        <v>3.0667412929078017E-2</v>
      </c>
      <c r="V721" s="418">
        <v>3.5319297918439713E-2</v>
      </c>
      <c r="W721" s="419">
        <v>8.9336619662753858E-2</v>
      </c>
      <c r="X721" s="417">
        <v>3.1157852398176294E-2</v>
      </c>
      <c r="Y721" s="418">
        <v>5.0973487470618035E-2</v>
      </c>
      <c r="Z721" s="419">
        <v>0.11750962926105407</v>
      </c>
      <c r="AA721" s="417">
        <v>1.67262381978E-2</v>
      </c>
      <c r="AB721" s="418">
        <v>2.453322782526E-2</v>
      </c>
      <c r="AC721" s="419">
        <v>4.2028078790812939E-2</v>
      </c>
      <c r="AD721" s="417">
        <v>7.8243943859999997E-4</v>
      </c>
      <c r="AE721" s="418">
        <v>1.13916643419E-3</v>
      </c>
      <c r="AF721" s="419">
        <v>1.8494873414248731E-3</v>
      </c>
      <c r="AG721" s="417">
        <v>0.11464716532740001</v>
      </c>
      <c r="AH721" s="418">
        <v>0.16001069791158001</v>
      </c>
      <c r="AI721" s="419">
        <v>9.5993388043299349E-2</v>
      </c>
      <c r="AJ721" s="417">
        <v>1.07554554552E-2</v>
      </c>
      <c r="AK721" s="418">
        <v>1.4371727124539999E-2</v>
      </c>
      <c r="AL721" s="419">
        <v>1.5907744484288316E-2</v>
      </c>
      <c r="AM721" s="417">
        <v>1.7087919576000001E-2</v>
      </c>
      <c r="AN721" s="418">
        <v>2.7195212479440001E-2</v>
      </c>
      <c r="AO721" s="419">
        <v>4.0484214446436753E-2</v>
      </c>
      <c r="AP721" s="425"/>
      <c r="AQ721" s="426"/>
      <c r="AR721" s="426"/>
      <c r="AS721" s="417">
        <v>0</v>
      </c>
      <c r="AT721" s="418">
        <v>0</v>
      </c>
      <c r="AU721" s="427"/>
    </row>
    <row r="722" spans="1:47" x14ac:dyDescent="0.2">
      <c r="A722" s="231">
        <v>1992</v>
      </c>
      <c r="B722" s="232">
        <v>38</v>
      </c>
      <c r="C722" s="417">
        <v>17.923851596379997</v>
      </c>
      <c r="D722" s="418">
        <v>28.449662734974503</v>
      </c>
      <c r="E722" s="419">
        <v>50.356527227577153</v>
      </c>
      <c r="F722" s="417">
        <v>4.7513951807399994</v>
      </c>
      <c r="G722" s="418">
        <v>6.1056108756510001</v>
      </c>
      <c r="H722" s="419">
        <v>2.9619143250835021</v>
      </c>
      <c r="I722" s="417">
        <v>2.1375744081999999</v>
      </c>
      <c r="J722" s="418">
        <v>2.8626997210349998</v>
      </c>
      <c r="K722" s="419">
        <v>4.8975143318486092</v>
      </c>
      <c r="L722" s="420"/>
      <c r="M722" s="421"/>
      <c r="N722" s="419">
        <v>3.2715704592627E-3</v>
      </c>
      <c r="O722" s="417">
        <v>1.181423E-2</v>
      </c>
      <c r="P722" s="418">
        <v>1.9169093500000001E-2</v>
      </c>
      <c r="Q722" s="419">
        <v>7.9533208339981079E-2</v>
      </c>
      <c r="R722" s="425"/>
      <c r="S722" s="426"/>
      <c r="T722" s="419">
        <v>570.04801585504458</v>
      </c>
      <c r="U722" s="417">
        <v>3.0667412929078017E-2</v>
      </c>
      <c r="V722" s="418">
        <v>3.5319297918439713E-2</v>
      </c>
      <c r="W722" s="419">
        <v>8.9336619662753858E-2</v>
      </c>
      <c r="X722" s="417">
        <v>3.1157852398176294E-2</v>
      </c>
      <c r="Y722" s="418">
        <v>5.0973487470618035E-2</v>
      </c>
      <c r="Z722" s="419">
        <v>0.11750962926105407</v>
      </c>
      <c r="AA722" s="417">
        <v>1.67262381978E-2</v>
      </c>
      <c r="AB722" s="418">
        <v>2.453322782526E-2</v>
      </c>
      <c r="AC722" s="419">
        <v>4.2028078790812939E-2</v>
      </c>
      <c r="AD722" s="417">
        <v>7.8243943859999997E-4</v>
      </c>
      <c r="AE722" s="418">
        <v>1.13916643419E-3</v>
      </c>
      <c r="AF722" s="419">
        <v>1.8494873414248731E-3</v>
      </c>
      <c r="AG722" s="417">
        <v>0.11464716532740001</v>
      </c>
      <c r="AH722" s="418">
        <v>0.16001069791158001</v>
      </c>
      <c r="AI722" s="419">
        <v>9.5993388043299349E-2</v>
      </c>
      <c r="AJ722" s="417">
        <v>1.07554554552E-2</v>
      </c>
      <c r="AK722" s="418">
        <v>1.4371727124539999E-2</v>
      </c>
      <c r="AL722" s="419">
        <v>1.5907744484288316E-2</v>
      </c>
      <c r="AM722" s="417">
        <v>1.7087919576000001E-2</v>
      </c>
      <c r="AN722" s="418">
        <v>2.7195212479440001E-2</v>
      </c>
      <c r="AO722" s="419">
        <v>4.0484214446436753E-2</v>
      </c>
      <c r="AP722" s="425"/>
      <c r="AQ722" s="426"/>
      <c r="AR722" s="426"/>
      <c r="AS722" s="417">
        <v>0</v>
      </c>
      <c r="AT722" s="418">
        <v>0</v>
      </c>
      <c r="AU722" s="427"/>
    </row>
    <row r="723" spans="1:47" x14ac:dyDescent="0.2">
      <c r="A723" s="231">
        <v>1992</v>
      </c>
      <c r="B723" s="232">
        <v>39</v>
      </c>
      <c r="C723" s="417">
        <v>17.923851596379997</v>
      </c>
      <c r="D723" s="418">
        <v>28.449662734974503</v>
      </c>
      <c r="E723" s="419">
        <v>50.356527227577153</v>
      </c>
      <c r="F723" s="417">
        <v>4.7513951807399994</v>
      </c>
      <c r="G723" s="418">
        <v>6.1056108756510001</v>
      </c>
      <c r="H723" s="419">
        <v>2.9619143250835021</v>
      </c>
      <c r="I723" s="417">
        <v>2.1375744081999999</v>
      </c>
      <c r="J723" s="418">
        <v>2.8626997210349998</v>
      </c>
      <c r="K723" s="419">
        <v>4.8975143318486092</v>
      </c>
      <c r="L723" s="420"/>
      <c r="M723" s="421"/>
      <c r="N723" s="419">
        <v>3.2715704592627E-3</v>
      </c>
      <c r="O723" s="417">
        <v>1.181423E-2</v>
      </c>
      <c r="P723" s="418">
        <v>1.9169093500000001E-2</v>
      </c>
      <c r="Q723" s="419">
        <v>7.9533208339981079E-2</v>
      </c>
      <c r="R723" s="425"/>
      <c r="S723" s="426"/>
      <c r="T723" s="419">
        <v>570.04801585504458</v>
      </c>
      <c r="U723" s="417">
        <v>3.0667412929078017E-2</v>
      </c>
      <c r="V723" s="418">
        <v>3.5319297918439713E-2</v>
      </c>
      <c r="W723" s="419">
        <v>8.9336619662753858E-2</v>
      </c>
      <c r="X723" s="417">
        <v>3.1157852398176294E-2</v>
      </c>
      <c r="Y723" s="418">
        <v>5.0973487470618035E-2</v>
      </c>
      <c r="Z723" s="419">
        <v>0.11750962926105407</v>
      </c>
      <c r="AA723" s="417">
        <v>1.67262381978E-2</v>
      </c>
      <c r="AB723" s="418">
        <v>2.453322782526E-2</v>
      </c>
      <c r="AC723" s="419">
        <v>4.2028078790812939E-2</v>
      </c>
      <c r="AD723" s="417">
        <v>7.8243943859999997E-4</v>
      </c>
      <c r="AE723" s="418">
        <v>1.13916643419E-3</v>
      </c>
      <c r="AF723" s="419">
        <v>1.8494873414248731E-3</v>
      </c>
      <c r="AG723" s="417">
        <v>0.11464716532740001</v>
      </c>
      <c r="AH723" s="418">
        <v>0.16001069791158001</v>
      </c>
      <c r="AI723" s="419">
        <v>9.5993388043299349E-2</v>
      </c>
      <c r="AJ723" s="417">
        <v>1.07554554552E-2</v>
      </c>
      <c r="AK723" s="418">
        <v>1.4371727124539999E-2</v>
      </c>
      <c r="AL723" s="419">
        <v>1.5907744484288316E-2</v>
      </c>
      <c r="AM723" s="417">
        <v>1.7087919576000001E-2</v>
      </c>
      <c r="AN723" s="418">
        <v>2.7195212479440001E-2</v>
      </c>
      <c r="AO723" s="419">
        <v>4.0484214446436753E-2</v>
      </c>
      <c r="AP723" s="425"/>
      <c r="AQ723" s="426"/>
      <c r="AR723" s="426"/>
      <c r="AS723" s="417">
        <v>0</v>
      </c>
      <c r="AT723" s="418">
        <v>0</v>
      </c>
      <c r="AU723" s="427"/>
    </row>
    <row r="724" spans="1:47" ht="13.5" thickBot="1" x14ac:dyDescent="0.25">
      <c r="A724" s="233">
        <v>1992</v>
      </c>
      <c r="B724" s="234">
        <v>40</v>
      </c>
      <c r="C724" s="428">
        <v>17.923851596379997</v>
      </c>
      <c r="D724" s="429">
        <v>28.449662734974503</v>
      </c>
      <c r="E724" s="430">
        <v>50.356527227577153</v>
      </c>
      <c r="F724" s="428">
        <v>4.7513951807399994</v>
      </c>
      <c r="G724" s="429">
        <v>6.1056108756510001</v>
      </c>
      <c r="H724" s="430">
        <v>2.9619143250835021</v>
      </c>
      <c r="I724" s="428">
        <v>2.1375744081999999</v>
      </c>
      <c r="J724" s="429">
        <v>2.8626997210349998</v>
      </c>
      <c r="K724" s="430">
        <v>4.8975143318486092</v>
      </c>
      <c r="L724" s="431"/>
      <c r="M724" s="432"/>
      <c r="N724" s="430">
        <v>3.2715704592627E-3</v>
      </c>
      <c r="O724" s="428">
        <v>1.181423E-2</v>
      </c>
      <c r="P724" s="429">
        <v>1.9169093500000001E-2</v>
      </c>
      <c r="Q724" s="430">
        <v>7.9533208339981079E-2</v>
      </c>
      <c r="R724" s="433"/>
      <c r="S724" s="434"/>
      <c r="T724" s="430">
        <v>570.04801585504458</v>
      </c>
      <c r="U724" s="428">
        <v>3.0667412929078017E-2</v>
      </c>
      <c r="V724" s="429">
        <v>3.5319297918439713E-2</v>
      </c>
      <c r="W724" s="430">
        <v>8.9336619662753858E-2</v>
      </c>
      <c r="X724" s="428">
        <v>3.1157852398176294E-2</v>
      </c>
      <c r="Y724" s="429">
        <v>5.0973487470618035E-2</v>
      </c>
      <c r="Z724" s="430">
        <v>0.11750962926105407</v>
      </c>
      <c r="AA724" s="428">
        <v>1.67262381978E-2</v>
      </c>
      <c r="AB724" s="429">
        <v>2.453322782526E-2</v>
      </c>
      <c r="AC724" s="430">
        <v>4.2028078790812939E-2</v>
      </c>
      <c r="AD724" s="428">
        <v>7.8243943859999997E-4</v>
      </c>
      <c r="AE724" s="429">
        <v>1.13916643419E-3</v>
      </c>
      <c r="AF724" s="430">
        <v>1.8494873414248731E-3</v>
      </c>
      <c r="AG724" s="428">
        <v>0.11464716532740001</v>
      </c>
      <c r="AH724" s="429">
        <v>0.16001069791158001</v>
      </c>
      <c r="AI724" s="430">
        <v>9.5993388043299349E-2</v>
      </c>
      <c r="AJ724" s="428">
        <v>1.07554554552E-2</v>
      </c>
      <c r="AK724" s="429">
        <v>1.4371727124539999E-2</v>
      </c>
      <c r="AL724" s="430">
        <v>1.5907744484288316E-2</v>
      </c>
      <c r="AM724" s="428">
        <v>1.7087919576000001E-2</v>
      </c>
      <c r="AN724" s="429">
        <v>2.7195212479440001E-2</v>
      </c>
      <c r="AO724" s="430">
        <v>4.0484214446436753E-2</v>
      </c>
      <c r="AP724" s="433"/>
      <c r="AQ724" s="434"/>
      <c r="AR724" s="434"/>
      <c r="AS724" s="428">
        <v>0</v>
      </c>
      <c r="AT724" s="429">
        <v>0</v>
      </c>
      <c r="AU724" s="435"/>
    </row>
    <row r="725" spans="1:47" x14ac:dyDescent="0.2">
      <c r="A725" s="229">
        <v>1993</v>
      </c>
      <c r="B725" s="230">
        <v>1</v>
      </c>
      <c r="C725" s="409">
        <v>5.8539820999999996</v>
      </c>
      <c r="D725" s="410">
        <v>7.1694034325000002</v>
      </c>
      <c r="E725" s="436">
        <v>18.500615012382326</v>
      </c>
      <c r="F725" s="409">
        <v>0.49535580000000001</v>
      </c>
      <c r="G725" s="410">
        <v>0.55008190999999995</v>
      </c>
      <c r="H725" s="436">
        <v>0.70706529927329975</v>
      </c>
      <c r="I725" s="409">
        <v>0.72128340999999996</v>
      </c>
      <c r="J725" s="410">
        <v>1.402902978</v>
      </c>
      <c r="K725" s="436">
        <v>2.8498607047357307</v>
      </c>
      <c r="L725" s="412"/>
      <c r="M725" s="413"/>
      <c r="N725" s="436">
        <v>0.11076530885888662</v>
      </c>
      <c r="O725" s="409">
        <v>1.513394E-2</v>
      </c>
      <c r="P725" s="410">
        <v>2.5574454999999999E-2</v>
      </c>
      <c r="Q725" s="436">
        <v>1.8268070044533891E-2</v>
      </c>
      <c r="R725" s="414"/>
      <c r="S725" s="415"/>
      <c r="T725" s="436">
        <v>545.11338914613191</v>
      </c>
      <c r="U725" s="409">
        <v>4.1330745187436679E-2</v>
      </c>
      <c r="V725" s="410">
        <v>4.7600131965552177E-2</v>
      </c>
      <c r="W725" s="436">
        <v>3.2971838008092495E-2</v>
      </c>
      <c r="X725" s="409">
        <v>3.4852183890577509E-2</v>
      </c>
      <c r="Y725" s="410">
        <v>5.7017323792637624E-2</v>
      </c>
      <c r="Z725" s="436">
        <v>3.2038346858408472E-2</v>
      </c>
      <c r="AA725" s="409">
        <v>2.4659888E-3</v>
      </c>
      <c r="AB725" s="410">
        <v>2.993898445E-3</v>
      </c>
      <c r="AC725" s="436">
        <v>4.9265291266515406E-3</v>
      </c>
      <c r="AD725" s="409">
        <v>1.696434E-4</v>
      </c>
      <c r="AE725" s="410">
        <v>2.0493371499999999E-4</v>
      </c>
      <c r="AF725" s="436">
        <v>4.4152794367734681E-4</v>
      </c>
      <c r="AG725" s="409">
        <v>1.9094676000000001E-2</v>
      </c>
      <c r="AH725" s="410">
        <v>2.2292647515E-2</v>
      </c>
      <c r="AI725" s="436">
        <v>3.6553802320388656E-2</v>
      </c>
      <c r="AJ725" s="409">
        <v>1.8917121000000001E-3</v>
      </c>
      <c r="AK725" s="410">
        <v>2.0629561650000001E-3</v>
      </c>
      <c r="AL725" s="436">
        <v>4.0094137116745681E-3</v>
      </c>
      <c r="AM725" s="409">
        <v>4.3808314000000001E-3</v>
      </c>
      <c r="AN725" s="410">
        <v>5.7967409099999997E-3</v>
      </c>
      <c r="AO725" s="436">
        <v>7.54626308714539E-3</v>
      </c>
      <c r="AP725" s="414"/>
      <c r="AQ725" s="415"/>
      <c r="AR725" s="415"/>
      <c r="AS725" s="409">
        <v>1.6638113100000001E-2</v>
      </c>
      <c r="AT725" s="410">
        <v>1.8319995334999999E-2</v>
      </c>
      <c r="AU725" s="416"/>
    </row>
    <row r="726" spans="1:47" x14ac:dyDescent="0.2">
      <c r="A726" s="231">
        <v>1993</v>
      </c>
      <c r="B726" s="232">
        <v>2</v>
      </c>
      <c r="C726" s="417">
        <v>7.1982216799999996</v>
      </c>
      <c r="D726" s="418">
        <v>8.8458603085000007</v>
      </c>
      <c r="E726" s="437">
        <v>18.539763498997459</v>
      </c>
      <c r="F726" s="417">
        <v>0.54488532999999995</v>
      </c>
      <c r="G726" s="418">
        <v>0.63079379300000005</v>
      </c>
      <c r="H726" s="437">
        <v>0.70886213194701386</v>
      </c>
      <c r="I726" s="417">
        <v>0.75273301000000004</v>
      </c>
      <c r="J726" s="418">
        <v>1.4667566335</v>
      </c>
      <c r="K726" s="437">
        <v>2.8577731351720321</v>
      </c>
      <c r="L726" s="420"/>
      <c r="M726" s="421"/>
      <c r="N726" s="437">
        <v>0.11095023638028519</v>
      </c>
      <c r="O726" s="417">
        <v>1.513394E-2</v>
      </c>
      <c r="P726" s="418">
        <v>2.5621935500000002E-2</v>
      </c>
      <c r="Q726" s="437">
        <v>1.8320591511470152E-2</v>
      </c>
      <c r="R726" s="422"/>
      <c r="S726" s="423"/>
      <c r="T726" s="437">
        <v>545.14028603344423</v>
      </c>
      <c r="U726" s="417">
        <v>4.1330745187436679E-2</v>
      </c>
      <c r="V726" s="418">
        <v>4.7600131965552177E-2</v>
      </c>
      <c r="W726" s="437">
        <v>3.277867589745502E-2</v>
      </c>
      <c r="X726" s="417">
        <v>3.4852183890577509E-2</v>
      </c>
      <c r="Y726" s="418">
        <v>5.7017323792637624E-2</v>
      </c>
      <c r="Z726" s="437">
        <v>3.2157356545088916E-2</v>
      </c>
      <c r="AA726" s="417">
        <v>2.8860686000000001E-3</v>
      </c>
      <c r="AB726" s="418">
        <v>3.6692767649999999E-3</v>
      </c>
      <c r="AC726" s="437">
        <v>4.9295243049183E-3</v>
      </c>
      <c r="AD726" s="417">
        <v>1.9677860000000001E-4</v>
      </c>
      <c r="AE726" s="418">
        <v>2.4711268000000001E-4</v>
      </c>
      <c r="AF726" s="437">
        <v>4.4264918162465931E-4</v>
      </c>
      <c r="AG726" s="417">
        <v>2.1982936599999999E-2</v>
      </c>
      <c r="AH726" s="418">
        <v>2.6936643755E-2</v>
      </c>
      <c r="AI726" s="437">
        <v>3.6614651504697671E-2</v>
      </c>
      <c r="AJ726" s="417">
        <v>2.2131233000000001E-3</v>
      </c>
      <c r="AK726" s="418">
        <v>2.548916755E-3</v>
      </c>
      <c r="AL726" s="437">
        <v>4.0168774512738632E-3</v>
      </c>
      <c r="AM726" s="417">
        <v>5.1286648999999997E-3</v>
      </c>
      <c r="AN726" s="418">
        <v>7.0729706350000001E-3</v>
      </c>
      <c r="AO726" s="437">
        <v>7.5631822272646549E-3</v>
      </c>
      <c r="AP726" s="422"/>
      <c r="AQ726" s="423"/>
      <c r="AR726" s="423"/>
      <c r="AS726" s="417">
        <v>1.76735178E-2</v>
      </c>
      <c r="AT726" s="418">
        <v>1.9535315224999999E-2</v>
      </c>
      <c r="AU726" s="424"/>
    </row>
    <row r="727" spans="1:47" x14ac:dyDescent="0.2">
      <c r="A727" s="231">
        <v>1993</v>
      </c>
      <c r="B727" s="232">
        <v>3</v>
      </c>
      <c r="C727" s="417">
        <v>8.4600367900000002</v>
      </c>
      <c r="D727" s="418">
        <v>10.569619993</v>
      </c>
      <c r="E727" s="437">
        <v>16.985929689094306</v>
      </c>
      <c r="F727" s="417">
        <v>0.60930099999999998</v>
      </c>
      <c r="G727" s="418">
        <v>0.72925990949999997</v>
      </c>
      <c r="H727" s="437">
        <v>0.76722058771217616</v>
      </c>
      <c r="I727" s="417">
        <v>0.879355</v>
      </c>
      <c r="J727" s="418">
        <v>1.5763690809999999</v>
      </c>
      <c r="K727" s="437">
        <v>2.6970303353505369</v>
      </c>
      <c r="L727" s="420"/>
      <c r="M727" s="421"/>
      <c r="N727" s="437">
        <v>7.3341921999921372E-2</v>
      </c>
      <c r="O727" s="417">
        <v>1.513394E-2</v>
      </c>
      <c r="P727" s="418">
        <v>2.5706943999999999E-2</v>
      </c>
      <c r="Q727" s="437">
        <v>1.8439072225225048E-2</v>
      </c>
      <c r="R727" s="422"/>
      <c r="S727" s="423"/>
      <c r="T727" s="437">
        <v>545.60766929342651</v>
      </c>
      <c r="U727" s="417">
        <v>4.1330745187436679E-2</v>
      </c>
      <c r="V727" s="418">
        <v>4.7600131965552177E-2</v>
      </c>
      <c r="W727" s="437">
        <v>3.5256699365881938E-2</v>
      </c>
      <c r="X727" s="417">
        <v>3.4852183890577509E-2</v>
      </c>
      <c r="Y727" s="418">
        <v>5.7017323792637624E-2</v>
      </c>
      <c r="Z727" s="437">
        <v>3.9217365636055795E-2</v>
      </c>
      <c r="AA727" s="417">
        <v>3.3947268000000001E-3</v>
      </c>
      <c r="AB727" s="418">
        <v>4.4067396399999998E-3</v>
      </c>
      <c r="AC727" s="437">
        <v>6.3478025915152609E-3</v>
      </c>
      <c r="AD727" s="417">
        <v>2.2843939999999999E-4</v>
      </c>
      <c r="AE727" s="418">
        <v>2.8953567999999999E-4</v>
      </c>
      <c r="AF727" s="437">
        <v>4.7908237606115393E-4</v>
      </c>
      <c r="AG727" s="417">
        <v>2.5517188999999999E-2</v>
      </c>
      <c r="AH727" s="418">
        <v>3.2029287339999997E-2</v>
      </c>
      <c r="AI727" s="437">
        <v>3.4881328558777777E-2</v>
      </c>
      <c r="AJ727" s="417">
        <v>2.6304133E-3</v>
      </c>
      <c r="AK727" s="418">
        <v>3.116260435E-3</v>
      </c>
      <c r="AL727" s="437">
        <v>4.4049969326933709E-3</v>
      </c>
      <c r="AM727" s="417">
        <v>6.0019265999999996E-3</v>
      </c>
      <c r="AN727" s="418">
        <v>8.4222093899999993E-3</v>
      </c>
      <c r="AO727" s="437">
        <v>9.1169643587082488E-3</v>
      </c>
      <c r="AP727" s="422"/>
      <c r="AQ727" s="423"/>
      <c r="AR727" s="423"/>
      <c r="AS727" s="417">
        <v>1.9274536799999999E-2</v>
      </c>
      <c r="AT727" s="418">
        <v>2.130557269E-2</v>
      </c>
      <c r="AU727" s="424"/>
    </row>
    <row r="728" spans="1:47" x14ac:dyDescent="0.2">
      <c r="A728" s="231">
        <v>1993</v>
      </c>
      <c r="B728" s="232">
        <v>4</v>
      </c>
      <c r="C728" s="417">
        <v>9.7947333899999993</v>
      </c>
      <c r="D728" s="418">
        <v>12.166043657499999</v>
      </c>
      <c r="E728" s="437">
        <v>17.053420799055488</v>
      </c>
      <c r="F728" s="417">
        <v>0.68712163999999998</v>
      </c>
      <c r="G728" s="418">
        <v>0.82518276800000001</v>
      </c>
      <c r="H728" s="437">
        <v>0.77204970466774459</v>
      </c>
      <c r="I728" s="417">
        <v>0.99618165000000003</v>
      </c>
      <c r="J728" s="418">
        <v>1.6747669709999999</v>
      </c>
      <c r="K728" s="437">
        <v>2.7037768144244492</v>
      </c>
      <c r="L728" s="420"/>
      <c r="M728" s="421"/>
      <c r="N728" s="437">
        <v>7.340039389091009E-2</v>
      </c>
      <c r="O728" s="417">
        <v>1.513394E-2</v>
      </c>
      <c r="P728" s="418">
        <v>2.57119445E-2</v>
      </c>
      <c r="Q728" s="437">
        <v>1.8480390985221678E-2</v>
      </c>
      <c r="R728" s="422"/>
      <c r="S728" s="423"/>
      <c r="T728" s="437">
        <v>546.08167259466143</v>
      </c>
      <c r="U728" s="417">
        <v>4.1330745187436679E-2</v>
      </c>
      <c r="V728" s="418">
        <v>4.7600131965552177E-2</v>
      </c>
      <c r="W728" s="437">
        <v>3.5395449803827889E-2</v>
      </c>
      <c r="X728" s="417">
        <v>3.4852183890577509E-2</v>
      </c>
      <c r="Y728" s="418">
        <v>5.7017323792637624E-2</v>
      </c>
      <c r="Z728" s="437">
        <v>3.9596889086712717E-2</v>
      </c>
      <c r="AA728" s="417">
        <v>3.9531150000000001E-3</v>
      </c>
      <c r="AB728" s="418">
        <v>5.0911922949999997E-3</v>
      </c>
      <c r="AC728" s="437">
        <v>6.3718461058590433E-3</v>
      </c>
      <c r="AD728" s="417">
        <v>2.6457910000000001E-4</v>
      </c>
      <c r="AE728" s="418">
        <v>3.3443220000000003E-4</v>
      </c>
      <c r="AF728" s="437">
        <v>4.8209790990346932E-4</v>
      </c>
      <c r="AG728" s="417">
        <v>2.9457360500000002E-2</v>
      </c>
      <c r="AH728" s="418">
        <v>3.6830263789999998E-2</v>
      </c>
      <c r="AI728" s="437">
        <v>3.4984911159726892E-2</v>
      </c>
      <c r="AJ728" s="417">
        <v>3.0995447999999999E-3</v>
      </c>
      <c r="AK728" s="418">
        <v>3.6551479550000002E-3</v>
      </c>
      <c r="AL728" s="437">
        <v>4.4181120303426608E-3</v>
      </c>
      <c r="AM728" s="417">
        <v>6.9474189999999998E-3</v>
      </c>
      <c r="AN728" s="418">
        <v>9.6589194999999999E-3</v>
      </c>
      <c r="AO728" s="437">
        <v>9.1779076951366868E-3</v>
      </c>
      <c r="AP728" s="422"/>
      <c r="AQ728" s="423"/>
      <c r="AR728" s="423"/>
      <c r="AS728" s="417">
        <v>2.1379227899999999E-2</v>
      </c>
      <c r="AT728" s="418">
        <v>2.3403415845000001E-2</v>
      </c>
      <c r="AU728" s="424"/>
    </row>
    <row r="729" spans="1:47" x14ac:dyDescent="0.2">
      <c r="A729" s="231">
        <v>1993</v>
      </c>
      <c r="B729" s="232">
        <v>5</v>
      </c>
      <c r="C729" s="417">
        <v>11.07037592</v>
      </c>
      <c r="D729" s="418">
        <v>13.668768504999999</v>
      </c>
      <c r="E729" s="437">
        <v>17.951284271661645</v>
      </c>
      <c r="F729" s="417">
        <v>0.77158072</v>
      </c>
      <c r="G729" s="418">
        <v>0.93402826999999999</v>
      </c>
      <c r="H729" s="437">
        <v>0.80437152874161322</v>
      </c>
      <c r="I729" s="417">
        <v>1.11552505</v>
      </c>
      <c r="J729" s="418">
        <v>1.78801075</v>
      </c>
      <c r="K729" s="437">
        <v>2.7584196186022765</v>
      </c>
      <c r="L729" s="420"/>
      <c r="M729" s="421"/>
      <c r="N729" s="437">
        <v>7.3381107643038651E-2</v>
      </c>
      <c r="O729" s="417">
        <v>1.513394E-2</v>
      </c>
      <c r="P729" s="418">
        <v>2.5761461999999999E-2</v>
      </c>
      <c r="Q729" s="437">
        <v>2.5649177617331181E-2</v>
      </c>
      <c r="R729" s="422"/>
      <c r="S729" s="423"/>
      <c r="T729" s="437">
        <v>546.48959234890742</v>
      </c>
      <c r="U729" s="417">
        <v>4.1330745187436679E-2</v>
      </c>
      <c r="V729" s="418">
        <v>4.7600131965552177E-2</v>
      </c>
      <c r="W729" s="437">
        <v>3.7001068566975992E-2</v>
      </c>
      <c r="X729" s="417">
        <v>3.4852183890577509E-2</v>
      </c>
      <c r="Y729" s="418">
        <v>5.7017323792637624E-2</v>
      </c>
      <c r="Z729" s="437">
        <v>4.009115665323966E-2</v>
      </c>
      <c r="AA729" s="417">
        <v>4.4948968000000002E-3</v>
      </c>
      <c r="AB729" s="418">
        <v>5.7715465100000004E-3</v>
      </c>
      <c r="AC729" s="437">
        <v>6.6228755180166715E-3</v>
      </c>
      <c r="AD729" s="417">
        <v>2.9959160000000003E-4</v>
      </c>
      <c r="AE729" s="418">
        <v>3.8658308500000001E-4</v>
      </c>
      <c r="AF729" s="437">
        <v>5.0228034531172043E-4</v>
      </c>
      <c r="AG729" s="417">
        <v>3.3384712699999999E-2</v>
      </c>
      <c r="AH729" s="418">
        <v>4.1697431355000002E-2</v>
      </c>
      <c r="AI729" s="437">
        <v>3.6323710815715039E-2</v>
      </c>
      <c r="AJ729" s="417">
        <v>3.5642144000000001E-3</v>
      </c>
      <c r="AK729" s="418">
        <v>4.2019498449999996E-3</v>
      </c>
      <c r="AL729" s="437">
        <v>4.5873923734736201E-3</v>
      </c>
      <c r="AM729" s="417">
        <v>7.8526466000000007E-3</v>
      </c>
      <c r="AN729" s="418">
        <v>1.0875168175E-2</v>
      </c>
      <c r="AO729" s="437">
        <v>9.5653787691486539E-3</v>
      </c>
      <c r="AP729" s="422"/>
      <c r="AQ729" s="423"/>
      <c r="AR729" s="423"/>
      <c r="AS729" s="417">
        <v>2.4014889099999999E-2</v>
      </c>
      <c r="AT729" s="418">
        <v>2.6026926544999999E-2</v>
      </c>
      <c r="AU729" s="424"/>
    </row>
    <row r="730" spans="1:47" x14ac:dyDescent="0.2">
      <c r="A730" s="231">
        <v>1993</v>
      </c>
      <c r="B730" s="232">
        <v>6</v>
      </c>
      <c r="C730" s="417">
        <v>12.23344142</v>
      </c>
      <c r="D730" s="418">
        <v>15.0472862025</v>
      </c>
      <c r="E730" s="437">
        <v>18.06113828127463</v>
      </c>
      <c r="F730" s="417">
        <v>0.84765977000000003</v>
      </c>
      <c r="G730" s="418">
        <v>1.0422267169999999</v>
      </c>
      <c r="H730" s="437">
        <v>0.81076115042679475</v>
      </c>
      <c r="I730" s="417">
        <v>1.2278597</v>
      </c>
      <c r="J730" s="418">
        <v>1.900217515</v>
      </c>
      <c r="K730" s="437">
        <v>2.7697610110756794</v>
      </c>
      <c r="L730" s="420"/>
      <c r="M730" s="421"/>
      <c r="N730" s="437">
        <v>7.3495113958704575E-2</v>
      </c>
      <c r="O730" s="417">
        <v>1.513394E-2</v>
      </c>
      <c r="P730" s="418">
        <v>2.5842996999999999E-2</v>
      </c>
      <c r="Q730" s="437">
        <v>2.5751597642415441E-2</v>
      </c>
      <c r="R730" s="422"/>
      <c r="S730" s="423"/>
      <c r="T730" s="437">
        <v>547.28281955062732</v>
      </c>
      <c r="U730" s="417">
        <v>4.1330745187436679E-2</v>
      </c>
      <c r="V730" s="418">
        <v>4.7600131965552177E-2</v>
      </c>
      <c r="W730" s="437">
        <v>3.7059116315833529E-2</v>
      </c>
      <c r="X730" s="417">
        <v>3.4852183890577509E-2</v>
      </c>
      <c r="Y730" s="418">
        <v>5.7017323792637624E-2</v>
      </c>
      <c r="Z730" s="437">
        <v>4.052938637453344E-2</v>
      </c>
      <c r="AA730" s="417">
        <v>4.9968694999999999E-3</v>
      </c>
      <c r="AB730" s="418">
        <v>6.5176354599999998E-3</v>
      </c>
      <c r="AC730" s="437">
        <v>6.6598085267617841E-3</v>
      </c>
      <c r="AD730" s="417">
        <v>3.3178919999999999E-4</v>
      </c>
      <c r="AE730" s="418">
        <v>4.3601305999999999E-4</v>
      </c>
      <c r="AF730" s="437">
        <v>5.0627095567010194E-4</v>
      </c>
      <c r="AG730" s="417">
        <v>3.70004019E-2</v>
      </c>
      <c r="AH730" s="418">
        <v>4.6986417349999997E-2</v>
      </c>
      <c r="AI730" s="437">
        <v>3.6497335074361537E-2</v>
      </c>
      <c r="AJ730" s="417">
        <v>4.0074463999999997E-3</v>
      </c>
      <c r="AK730" s="418">
        <v>4.8098024999999999E-3</v>
      </c>
      <c r="AL730" s="437">
        <v>4.6093707944329142E-3</v>
      </c>
      <c r="AM730" s="417">
        <v>8.6817106999999994E-3</v>
      </c>
      <c r="AN730" s="418">
        <v>1.2196439885E-2</v>
      </c>
      <c r="AO730" s="437">
        <v>9.6448149468939277E-3</v>
      </c>
      <c r="AP730" s="422"/>
      <c r="AQ730" s="423"/>
      <c r="AR730" s="423"/>
      <c r="AS730" s="417">
        <v>2.6403809699999999E-2</v>
      </c>
      <c r="AT730" s="418">
        <v>2.8691373100000001E-2</v>
      </c>
      <c r="AU730" s="424"/>
    </row>
    <row r="731" spans="1:47" x14ac:dyDescent="0.2">
      <c r="A731" s="231">
        <v>1993</v>
      </c>
      <c r="B731" s="232">
        <v>7</v>
      </c>
      <c r="C731" s="417">
        <v>13.307375759999999</v>
      </c>
      <c r="D731" s="418">
        <v>16.3278815995</v>
      </c>
      <c r="E731" s="437">
        <v>44.18540370200013</v>
      </c>
      <c r="F731" s="417">
        <v>0.95220567</v>
      </c>
      <c r="G731" s="418">
        <v>1.172550679</v>
      </c>
      <c r="H731" s="437">
        <v>2.4559886055868594</v>
      </c>
      <c r="I731" s="417">
        <v>1.33427425</v>
      </c>
      <c r="J731" s="418">
        <v>2.0083002655</v>
      </c>
      <c r="K731" s="437">
        <v>4.2271633148150691</v>
      </c>
      <c r="L731" s="420"/>
      <c r="M731" s="421"/>
      <c r="N731" s="437">
        <v>7.5332890636650621E-2</v>
      </c>
      <c r="O731" s="417">
        <v>1.523395E-2</v>
      </c>
      <c r="P731" s="418">
        <v>2.5966969999999999E-2</v>
      </c>
      <c r="Q731" s="437">
        <v>3.1887258309621337E-2</v>
      </c>
      <c r="R731" s="422"/>
      <c r="S731" s="423"/>
      <c r="T731" s="437">
        <v>547.98039640594811</v>
      </c>
      <c r="U731" s="417">
        <v>4.1330745187436679E-2</v>
      </c>
      <c r="V731" s="418">
        <v>4.7600131965552177E-2</v>
      </c>
      <c r="W731" s="437">
        <v>0.11324102373577039</v>
      </c>
      <c r="X731" s="417">
        <v>3.4852183890577509E-2</v>
      </c>
      <c r="Y731" s="418">
        <v>5.7017323792637624E-2</v>
      </c>
      <c r="Z731" s="437">
        <v>6.9123678894543586E-2</v>
      </c>
      <c r="AA731" s="417">
        <v>5.4633865000000004E-3</v>
      </c>
      <c r="AB731" s="418">
        <v>7.2036567150000003E-3</v>
      </c>
      <c r="AC731" s="437">
        <v>2.0125047541479223E-2</v>
      </c>
      <c r="AD731" s="417">
        <v>3.6230689999999999E-4</v>
      </c>
      <c r="AE731" s="418">
        <v>4.8357553999999999E-4</v>
      </c>
      <c r="AF731" s="437">
        <v>1.5336151580626976E-3</v>
      </c>
      <c r="AG731" s="417">
        <v>4.0715275199999998E-2</v>
      </c>
      <c r="AH731" s="418">
        <v>5.2182673914999998E-2</v>
      </c>
      <c r="AI731" s="437">
        <v>0.11022307065224429</v>
      </c>
      <c r="AJ731" s="417">
        <v>4.4286317000000004E-3</v>
      </c>
      <c r="AK731" s="418">
        <v>5.3821368999999999E-3</v>
      </c>
      <c r="AL731" s="437">
        <v>1.3920269303653783E-2</v>
      </c>
      <c r="AM731" s="417">
        <v>9.4377310999999992E-3</v>
      </c>
      <c r="AN731" s="418">
        <v>1.339725343E-2</v>
      </c>
      <c r="AO731" s="437">
        <v>2.9227869982611596E-2</v>
      </c>
      <c r="AP731" s="422"/>
      <c r="AQ731" s="423"/>
      <c r="AR731" s="423"/>
      <c r="AS731" s="417">
        <v>3.04788169E-2</v>
      </c>
      <c r="AT731" s="418">
        <v>3.283270278E-2</v>
      </c>
      <c r="AU731" s="424"/>
    </row>
    <row r="732" spans="1:47" x14ac:dyDescent="0.2">
      <c r="A732" s="231">
        <v>1993</v>
      </c>
      <c r="B732" s="232">
        <v>8</v>
      </c>
      <c r="C732" s="417">
        <v>14.04781429</v>
      </c>
      <c r="D732" s="418">
        <v>17.273380474500001</v>
      </c>
      <c r="E732" s="437">
        <v>44.373337103218503</v>
      </c>
      <c r="F732" s="417">
        <v>1.07263569</v>
      </c>
      <c r="G732" s="418">
        <v>1.3109417754999999</v>
      </c>
      <c r="H732" s="437">
        <v>2.4684460093349947</v>
      </c>
      <c r="I732" s="417">
        <v>1.42820554</v>
      </c>
      <c r="J732" s="418">
        <v>2.1067724860000001</v>
      </c>
      <c r="K732" s="437">
        <v>4.2397302571674187</v>
      </c>
      <c r="L732" s="420"/>
      <c r="M732" s="421"/>
      <c r="N732" s="437">
        <v>7.2655182751006853E-2</v>
      </c>
      <c r="O732" s="417">
        <v>1.4747949999999999E-2</v>
      </c>
      <c r="P732" s="418">
        <v>2.5119131999999999E-2</v>
      </c>
      <c r="Q732" s="437">
        <v>3.2102323986117273E-2</v>
      </c>
      <c r="R732" s="422"/>
      <c r="S732" s="423"/>
      <c r="T732" s="437">
        <v>549.13853496078161</v>
      </c>
      <c r="U732" s="417">
        <v>4.1330745187436679E-2</v>
      </c>
      <c r="V732" s="418">
        <v>4.7600131965552177E-2</v>
      </c>
      <c r="W732" s="437">
        <v>0.11369959104941264</v>
      </c>
      <c r="X732" s="417">
        <v>3.4852183890577509E-2</v>
      </c>
      <c r="Y732" s="418">
        <v>5.7017323792637624E-2</v>
      </c>
      <c r="Z732" s="437">
        <v>7.0989530157571715E-2</v>
      </c>
      <c r="AA732" s="417">
        <v>5.8610913000000002E-3</v>
      </c>
      <c r="AB732" s="418">
        <v>7.7698837700000004E-3</v>
      </c>
      <c r="AC732" s="437">
        <v>2.042812709602812E-2</v>
      </c>
      <c r="AD732" s="417">
        <v>3.8709049999999999E-4</v>
      </c>
      <c r="AE732" s="418">
        <v>5.2335737000000005E-4</v>
      </c>
      <c r="AF732" s="437">
        <v>1.5414118219975819E-3</v>
      </c>
      <c r="AG732" s="417">
        <v>4.42226883E-2</v>
      </c>
      <c r="AH732" s="418">
        <v>5.6810213210000002E-2</v>
      </c>
      <c r="AI732" s="437">
        <v>0.1086314363564448</v>
      </c>
      <c r="AJ732" s="417">
        <v>4.8008191999999996E-3</v>
      </c>
      <c r="AK732" s="418">
        <v>5.8707044149999997E-3</v>
      </c>
      <c r="AL732" s="437">
        <v>1.4139540444958597E-2</v>
      </c>
      <c r="AM732" s="417">
        <v>1.0068867800000001E-2</v>
      </c>
      <c r="AN732" s="418">
        <v>1.4369777245E-2</v>
      </c>
      <c r="AO732" s="437">
        <v>2.9854593544697081E-2</v>
      </c>
      <c r="AP732" s="422"/>
      <c r="AQ732" s="423"/>
      <c r="AR732" s="423"/>
      <c r="AS732" s="417">
        <v>3.5738447899999998E-2</v>
      </c>
      <c r="AT732" s="418">
        <v>3.8050428050000001E-2</v>
      </c>
      <c r="AU732" s="424"/>
    </row>
    <row r="733" spans="1:47" x14ac:dyDescent="0.2">
      <c r="A733" s="231">
        <v>1993</v>
      </c>
      <c r="B733" s="232">
        <v>9</v>
      </c>
      <c r="C733" s="417">
        <v>14.886443480000001</v>
      </c>
      <c r="D733" s="418">
        <v>18.346974745499999</v>
      </c>
      <c r="E733" s="437">
        <v>47.733659427167375</v>
      </c>
      <c r="F733" s="417">
        <v>1.22327984</v>
      </c>
      <c r="G733" s="418">
        <v>1.481043933</v>
      </c>
      <c r="H733" s="437">
        <v>2.5266274775375801</v>
      </c>
      <c r="I733" s="417">
        <v>1.5241833600000001</v>
      </c>
      <c r="J733" s="418">
        <v>2.2085933565000002</v>
      </c>
      <c r="K733" s="437">
        <v>4.4428876494830307</v>
      </c>
      <c r="L733" s="420"/>
      <c r="M733" s="421"/>
      <c r="N733" s="437">
        <v>7.2834393621654572E-2</v>
      </c>
      <c r="O733" s="417">
        <v>1.474498E-2</v>
      </c>
      <c r="P733" s="418">
        <v>2.5128325E-2</v>
      </c>
      <c r="Q733" s="437">
        <v>3.5623810106517259E-2</v>
      </c>
      <c r="R733" s="422"/>
      <c r="S733" s="423"/>
      <c r="T733" s="437">
        <v>549.35412274492649</v>
      </c>
      <c r="U733" s="417">
        <v>4.1330745187436679E-2</v>
      </c>
      <c r="V733" s="418">
        <v>4.7600131965552177E-2</v>
      </c>
      <c r="W733" s="437">
        <v>0.11305903846492742</v>
      </c>
      <c r="X733" s="417">
        <v>3.4852183890577509E-2</v>
      </c>
      <c r="Y733" s="418">
        <v>5.7017323792637624E-2</v>
      </c>
      <c r="Z733" s="437">
        <v>7.382663971260188E-2</v>
      </c>
      <c r="AA733" s="417">
        <v>6.2775247000000003E-3</v>
      </c>
      <c r="AB733" s="418">
        <v>8.3781389299999991E-3</v>
      </c>
      <c r="AC733" s="437">
        <v>2.0864631349457104E-2</v>
      </c>
      <c r="AD733" s="417">
        <v>4.136923E-4</v>
      </c>
      <c r="AE733" s="418">
        <v>5.6605017499999997E-4</v>
      </c>
      <c r="AF733" s="437">
        <v>1.5777421825239981E-3</v>
      </c>
      <c r="AG733" s="417">
        <v>4.8160703200000002E-2</v>
      </c>
      <c r="AH733" s="418">
        <v>6.2015012595000002E-2</v>
      </c>
      <c r="AI733" s="437">
        <v>0.11086366412482784</v>
      </c>
      <c r="AJ733" s="417">
        <v>5.1936111000000004E-3</v>
      </c>
      <c r="AK733" s="418">
        <v>6.3974577400000001E-3</v>
      </c>
      <c r="AL733" s="437">
        <v>1.4427410723052019E-2</v>
      </c>
      <c r="AM733" s="417">
        <v>1.0726758600000001E-2</v>
      </c>
      <c r="AN733" s="418">
        <v>1.5410381504999999E-2</v>
      </c>
      <c r="AO733" s="437">
        <v>3.0562063194358779E-2</v>
      </c>
      <c r="AP733" s="422"/>
      <c r="AQ733" s="423"/>
      <c r="AR733" s="423"/>
      <c r="AS733" s="417">
        <v>4.2688700500000003E-2</v>
      </c>
      <c r="AT733" s="418">
        <v>4.4942848425000001E-2</v>
      </c>
      <c r="AU733" s="424"/>
    </row>
    <row r="734" spans="1:47" x14ac:dyDescent="0.2">
      <c r="A734" s="231">
        <v>1993</v>
      </c>
      <c r="B734" s="232">
        <v>10</v>
      </c>
      <c r="C734" s="417">
        <v>15.575301789999999</v>
      </c>
      <c r="D734" s="418">
        <v>19.243675498999998</v>
      </c>
      <c r="E734" s="437">
        <v>47.957356632409166</v>
      </c>
      <c r="F734" s="417">
        <v>1.4032208500000001</v>
      </c>
      <c r="G734" s="418">
        <v>1.6764254510000001</v>
      </c>
      <c r="H734" s="437">
        <v>2.5412392357931144</v>
      </c>
      <c r="I734" s="417">
        <v>1.6200515900000001</v>
      </c>
      <c r="J734" s="418">
        <v>2.3024642215000002</v>
      </c>
      <c r="K734" s="437">
        <v>4.4600905727290625</v>
      </c>
      <c r="L734" s="420"/>
      <c r="M734" s="421"/>
      <c r="N734" s="437">
        <v>7.2897494806505495E-2</v>
      </c>
      <c r="O734" s="417">
        <v>1.4521829999999999E-2</v>
      </c>
      <c r="P734" s="418">
        <v>2.4668568500000002E-2</v>
      </c>
      <c r="Q734" s="437">
        <v>3.5746438008054361E-2</v>
      </c>
      <c r="R734" s="422"/>
      <c r="S734" s="423"/>
      <c r="T734" s="437">
        <v>549.32534020260789</v>
      </c>
      <c r="U734" s="417">
        <v>4.1330745187436679E-2</v>
      </c>
      <c r="V734" s="418">
        <v>4.7600131965552177E-2</v>
      </c>
      <c r="W734" s="437">
        <v>0.11360415035947327</v>
      </c>
      <c r="X734" s="417">
        <v>3.4852183890577509E-2</v>
      </c>
      <c r="Y734" s="418">
        <v>5.7017323792637624E-2</v>
      </c>
      <c r="Z734" s="437">
        <v>7.4564858414161578E-2</v>
      </c>
      <c r="AA734" s="417">
        <v>6.6572597999999998E-3</v>
      </c>
      <c r="AB734" s="418">
        <v>8.9297140300000008E-3</v>
      </c>
      <c r="AC734" s="437">
        <v>2.0938465072107709E-2</v>
      </c>
      <c r="AD734" s="417">
        <v>4.4070920000000003E-4</v>
      </c>
      <c r="AE734" s="418">
        <v>6.0450602000000002E-4</v>
      </c>
      <c r="AF734" s="437">
        <v>1.5868641332803335E-3</v>
      </c>
      <c r="AG734" s="417">
        <v>5.2211115500000002E-2</v>
      </c>
      <c r="AH734" s="418">
        <v>6.7203575700000004E-2</v>
      </c>
      <c r="AI734" s="437">
        <v>0.11122197803993811</v>
      </c>
      <c r="AJ734" s="417">
        <v>5.5603661000000002E-3</v>
      </c>
      <c r="AK734" s="418">
        <v>6.8870744650000003E-3</v>
      </c>
      <c r="AL734" s="437">
        <v>1.4470725209709778E-2</v>
      </c>
      <c r="AM734" s="417">
        <v>1.13150809E-2</v>
      </c>
      <c r="AN734" s="418">
        <v>1.6340449055000001E-2</v>
      </c>
      <c r="AO734" s="437">
        <v>3.0744173742602302E-2</v>
      </c>
      <c r="AP734" s="422"/>
      <c r="AQ734" s="423"/>
      <c r="AR734" s="423"/>
      <c r="AS734" s="417">
        <v>5.1597615700000002E-2</v>
      </c>
      <c r="AT734" s="418">
        <v>5.374806553E-2</v>
      </c>
      <c r="AU734" s="424"/>
    </row>
    <row r="735" spans="1:47" x14ac:dyDescent="0.2">
      <c r="A735" s="231">
        <v>1993</v>
      </c>
      <c r="B735" s="232">
        <v>11</v>
      </c>
      <c r="C735" s="417">
        <v>16.180362769999999</v>
      </c>
      <c r="D735" s="418">
        <v>20.0698694055</v>
      </c>
      <c r="E735" s="437">
        <v>48.489695405821656</v>
      </c>
      <c r="F735" s="417">
        <v>1.61772548</v>
      </c>
      <c r="G735" s="418">
        <v>1.905492899</v>
      </c>
      <c r="H735" s="437">
        <v>2.6064103250758479</v>
      </c>
      <c r="I735" s="417">
        <v>1.7118631600000001</v>
      </c>
      <c r="J735" s="418">
        <v>2.3933335575000001</v>
      </c>
      <c r="K735" s="437">
        <v>4.5053473873827814</v>
      </c>
      <c r="L735" s="420"/>
      <c r="M735" s="421"/>
      <c r="N735" s="437">
        <v>7.3192937457568163E-2</v>
      </c>
      <c r="O735" s="417">
        <v>1.430876E-2</v>
      </c>
      <c r="P735" s="418">
        <v>2.42254815E-2</v>
      </c>
      <c r="Q735" s="437">
        <v>4.2525872375067525E-2</v>
      </c>
      <c r="R735" s="422"/>
      <c r="S735" s="423"/>
      <c r="T735" s="437">
        <v>550.42107463418881</v>
      </c>
      <c r="U735" s="417">
        <v>4.1330745187436679E-2</v>
      </c>
      <c r="V735" s="418">
        <v>4.7600131965552177E-2</v>
      </c>
      <c r="W735" s="437">
        <v>8.9353082713242493E-2</v>
      </c>
      <c r="X735" s="417">
        <v>3.4852183890577509E-2</v>
      </c>
      <c r="Y735" s="418">
        <v>5.7017323792637624E-2</v>
      </c>
      <c r="Z735" s="437">
        <v>7.6506751751270183E-2</v>
      </c>
      <c r="AA735" s="417">
        <v>7.0221425000000001E-3</v>
      </c>
      <c r="AB735" s="418">
        <v>9.4607018499999994E-3</v>
      </c>
      <c r="AC735" s="437">
        <v>2.133591323415918E-2</v>
      </c>
      <c r="AD735" s="417">
        <v>4.6930160000000003E-4</v>
      </c>
      <c r="AE735" s="418">
        <v>6.4140362000000004E-4</v>
      </c>
      <c r="AF735" s="437">
        <v>1.6275719600297939E-3</v>
      </c>
      <c r="AG735" s="417">
        <v>5.65625929E-2</v>
      </c>
      <c r="AH735" s="418">
        <v>7.2651513984999999E-2</v>
      </c>
      <c r="AI735" s="437">
        <v>0.11377971123807117</v>
      </c>
      <c r="AJ735" s="417">
        <v>5.9198875999999997E-3</v>
      </c>
      <c r="AK735" s="418">
        <v>7.3656963950000003E-3</v>
      </c>
      <c r="AL735" s="437">
        <v>1.482145286625618E-2</v>
      </c>
      <c r="AM735" s="417">
        <v>1.18739773E-2</v>
      </c>
      <c r="AN735" s="418">
        <v>1.722598752E-2</v>
      </c>
      <c r="AO735" s="437">
        <v>3.1519746038068716E-2</v>
      </c>
      <c r="AP735" s="422"/>
      <c r="AQ735" s="423"/>
      <c r="AR735" s="423"/>
      <c r="AS735" s="417">
        <v>6.2777249699999996E-2</v>
      </c>
      <c r="AT735" s="418">
        <v>6.4842896435000005E-2</v>
      </c>
      <c r="AU735" s="424"/>
    </row>
    <row r="736" spans="1:47" x14ac:dyDescent="0.2">
      <c r="A736" s="231">
        <v>1993</v>
      </c>
      <c r="B736" s="232">
        <v>12</v>
      </c>
      <c r="C736" s="417">
        <v>15.32910268</v>
      </c>
      <c r="D736" s="418">
        <v>19.466790978500001</v>
      </c>
      <c r="E736" s="437">
        <v>47.865233533754832</v>
      </c>
      <c r="F736" s="417">
        <v>1.8387712199999999</v>
      </c>
      <c r="G736" s="418">
        <v>2.1158226999999998</v>
      </c>
      <c r="H736" s="437">
        <v>2.5194967389296417</v>
      </c>
      <c r="I736" s="417">
        <v>1.7598353499999999</v>
      </c>
      <c r="J736" s="418">
        <v>2.447296438</v>
      </c>
      <c r="K736" s="437">
        <v>4.3778767762032729</v>
      </c>
      <c r="L736" s="420"/>
      <c r="M736" s="421"/>
      <c r="N736" s="437">
        <v>5.0260223433226267E-2</v>
      </c>
      <c r="O736" s="417">
        <v>1.2668479999999999E-2</v>
      </c>
      <c r="P736" s="418">
        <v>2.1196702000000001E-2</v>
      </c>
      <c r="Q736" s="437">
        <v>4.2297200828467107E-2</v>
      </c>
      <c r="R736" s="422"/>
      <c r="S736" s="423"/>
      <c r="T736" s="437">
        <v>551.17145179486249</v>
      </c>
      <c r="U736" s="417">
        <v>4.1330745187436679E-2</v>
      </c>
      <c r="V736" s="418">
        <v>4.7600131965552177E-2</v>
      </c>
      <c r="W736" s="437">
        <v>8.6751135341123733E-2</v>
      </c>
      <c r="X736" s="417">
        <v>3.4852183890577509E-2</v>
      </c>
      <c r="Y736" s="418">
        <v>5.7017323792637624E-2</v>
      </c>
      <c r="Z736" s="437">
        <v>7.851064130907616E-2</v>
      </c>
      <c r="AA736" s="417">
        <v>7.1418094999999996E-3</v>
      </c>
      <c r="AB736" s="418">
        <v>9.534508035E-3</v>
      </c>
      <c r="AC736" s="437">
        <v>2.0706923778253176E-2</v>
      </c>
      <c r="AD736" s="417">
        <v>4.8093300000000001E-4</v>
      </c>
      <c r="AE736" s="418">
        <v>6.4541792500000001E-4</v>
      </c>
      <c r="AF736" s="437">
        <v>1.5733050329831419E-3</v>
      </c>
      <c r="AG736" s="417">
        <v>5.96691772E-2</v>
      </c>
      <c r="AH736" s="418">
        <v>7.5452377165000001E-2</v>
      </c>
      <c r="AI736" s="437">
        <v>0.10967866129262931</v>
      </c>
      <c r="AJ736" s="417">
        <v>6.0741062999999998E-3</v>
      </c>
      <c r="AK736" s="418">
        <v>7.4872789399999997E-3</v>
      </c>
      <c r="AL736" s="437">
        <v>1.5008863139327703E-2</v>
      </c>
      <c r="AM736" s="417">
        <v>1.2015743000000001E-2</v>
      </c>
      <c r="AN736" s="418">
        <v>1.7283023434999999E-2</v>
      </c>
      <c r="AO736" s="437">
        <v>3.1497353825388978E-2</v>
      </c>
      <c r="AP736" s="422"/>
      <c r="AQ736" s="423"/>
      <c r="AR736" s="423"/>
      <c r="AS736" s="417">
        <v>7.5907444000000004E-2</v>
      </c>
      <c r="AT736" s="418">
        <v>7.7723042534999995E-2</v>
      </c>
      <c r="AU736" s="424"/>
    </row>
    <row r="737" spans="1:47" x14ac:dyDescent="0.2">
      <c r="A737" s="231">
        <v>1993</v>
      </c>
      <c r="B737" s="232">
        <v>13</v>
      </c>
      <c r="C737" s="417">
        <v>15.49798556</v>
      </c>
      <c r="D737" s="418">
        <v>19.849223329000001</v>
      </c>
      <c r="E737" s="437">
        <v>47.111448143838452</v>
      </c>
      <c r="F737" s="417">
        <v>2.1107101899999998</v>
      </c>
      <c r="G737" s="418">
        <v>2.39665434</v>
      </c>
      <c r="H737" s="437">
        <v>2.4375647393950013</v>
      </c>
      <c r="I737" s="417">
        <v>1.8375190100000001</v>
      </c>
      <c r="J737" s="418">
        <v>2.5231292855</v>
      </c>
      <c r="K737" s="437">
        <v>4.252947575958526</v>
      </c>
      <c r="L737" s="420"/>
      <c r="M737" s="421"/>
      <c r="N737" s="437">
        <v>2.6988543973574565E-2</v>
      </c>
      <c r="O737" s="417">
        <v>1.234235E-2</v>
      </c>
      <c r="P737" s="418">
        <v>2.0524893999999998E-2</v>
      </c>
      <c r="Q737" s="437">
        <v>4.2153951025793168E-2</v>
      </c>
      <c r="R737" s="422"/>
      <c r="S737" s="423"/>
      <c r="T737" s="437">
        <v>552.31836012221902</v>
      </c>
      <c r="U737" s="417">
        <v>4.1330745187436679E-2</v>
      </c>
      <c r="V737" s="418">
        <v>4.7600131965552177E-2</v>
      </c>
      <c r="W737" s="437">
        <v>8.4457394408785122E-2</v>
      </c>
      <c r="X737" s="417">
        <v>3.4852183890577509E-2</v>
      </c>
      <c r="Y737" s="418">
        <v>5.7017323792637624E-2</v>
      </c>
      <c r="Z737" s="437">
        <v>8.1052596457423617E-2</v>
      </c>
      <c r="AA737" s="417">
        <v>7.5706465999999997E-3</v>
      </c>
      <c r="AB737" s="418">
        <v>1.0016165475E-2</v>
      </c>
      <c r="AC737" s="437">
        <v>2.0094219436207348E-2</v>
      </c>
      <c r="AD737" s="417">
        <v>5.0976649999999999E-4</v>
      </c>
      <c r="AE737" s="418">
        <v>6.7725078500000002E-4</v>
      </c>
      <c r="AF737" s="437">
        <v>1.5221183155453787E-3</v>
      </c>
      <c r="AG737" s="417">
        <v>6.5177017800000001E-2</v>
      </c>
      <c r="AH737" s="418">
        <v>8.1371980174999997E-2</v>
      </c>
      <c r="AI737" s="437">
        <v>0.10605016052950965</v>
      </c>
      <c r="AJ737" s="417">
        <v>6.4943018999999999E-3</v>
      </c>
      <c r="AK737" s="418">
        <v>7.9369642000000004E-3</v>
      </c>
      <c r="AL737" s="437">
        <v>1.523657503680626E-2</v>
      </c>
      <c r="AM737" s="417">
        <v>1.26768655E-2</v>
      </c>
      <c r="AN737" s="418">
        <v>1.8065486134999999E-2</v>
      </c>
      <c r="AO737" s="437">
        <v>3.136069300034617E-2</v>
      </c>
      <c r="AP737" s="422"/>
      <c r="AQ737" s="423"/>
      <c r="AR737" s="423"/>
      <c r="AS737" s="417">
        <v>9.1858446100000005E-2</v>
      </c>
      <c r="AT737" s="418">
        <v>9.3780566410000002E-2</v>
      </c>
      <c r="AU737" s="424"/>
    </row>
    <row r="738" spans="1:47" x14ac:dyDescent="0.2">
      <c r="A738" s="231">
        <v>1993</v>
      </c>
      <c r="B738" s="232">
        <v>14</v>
      </c>
      <c r="C738" s="417">
        <v>14.322624380000001</v>
      </c>
      <c r="D738" s="418">
        <v>18.9912133875</v>
      </c>
      <c r="E738" s="437">
        <v>47.27042045598143</v>
      </c>
      <c r="F738" s="417">
        <v>2.3787556599999999</v>
      </c>
      <c r="G738" s="418">
        <v>2.6525573374999998</v>
      </c>
      <c r="H738" s="437">
        <v>2.4443680486794701</v>
      </c>
      <c r="I738" s="417">
        <v>1.8761950999999999</v>
      </c>
      <c r="J738" s="418">
        <v>2.55992431</v>
      </c>
      <c r="K738" s="437">
        <v>4.2845732158886918</v>
      </c>
      <c r="L738" s="420"/>
      <c r="M738" s="421"/>
      <c r="N738" s="437">
        <v>2.2893751067854091E-2</v>
      </c>
      <c r="O738" s="417">
        <v>1.169009E-2</v>
      </c>
      <c r="P738" s="418">
        <v>1.9226408E-2</v>
      </c>
      <c r="Q738" s="437">
        <v>4.2587084081378665E-2</v>
      </c>
      <c r="R738" s="422"/>
      <c r="S738" s="423"/>
      <c r="T738" s="437">
        <v>553.26678686975117</v>
      </c>
      <c r="U738" s="417">
        <v>4.1330745187436679E-2</v>
      </c>
      <c r="V738" s="418">
        <v>4.7600131965552177E-2</v>
      </c>
      <c r="W738" s="437">
        <v>8.4707153540134181E-2</v>
      </c>
      <c r="X738" s="417">
        <v>3.4852183890577509E-2</v>
      </c>
      <c r="Y738" s="418">
        <v>5.7017323792637624E-2</v>
      </c>
      <c r="Z738" s="437">
        <v>8.3996518991810959E-2</v>
      </c>
      <c r="AA738" s="417">
        <v>7.5804886999999996E-3</v>
      </c>
      <c r="AB738" s="418">
        <v>9.8687831349999998E-3</v>
      </c>
      <c r="AC738" s="437">
        <v>2.1333053895167119E-2</v>
      </c>
      <c r="AD738" s="417">
        <v>5.0934479999999996E-4</v>
      </c>
      <c r="AE738" s="418">
        <v>6.6586206999999997E-4</v>
      </c>
      <c r="AF738" s="437">
        <v>1.5263862442208959E-3</v>
      </c>
      <c r="AG738" s="417">
        <v>6.8146582999999997E-2</v>
      </c>
      <c r="AH738" s="418">
        <v>8.3383204294999999E-2</v>
      </c>
      <c r="AI738" s="437">
        <v>0.1045244226711181</v>
      </c>
      <c r="AJ738" s="417">
        <v>6.5556905999999996E-3</v>
      </c>
      <c r="AK738" s="418">
        <v>7.8796313850000004E-3</v>
      </c>
      <c r="AL738" s="437">
        <v>1.5098988668908509E-2</v>
      </c>
      <c r="AM738" s="417">
        <v>1.2632365899999999E-2</v>
      </c>
      <c r="AN738" s="418">
        <v>1.7727011609999999E-2</v>
      </c>
      <c r="AO738" s="437">
        <v>3.1689879480060405E-2</v>
      </c>
      <c r="AP738" s="422"/>
      <c r="AQ738" s="423"/>
      <c r="AR738" s="423"/>
      <c r="AS738" s="417">
        <v>0.1089304978</v>
      </c>
      <c r="AT738" s="418">
        <v>0.111126623215</v>
      </c>
      <c r="AU738" s="424"/>
    </row>
    <row r="739" spans="1:47" x14ac:dyDescent="0.2">
      <c r="A739" s="231">
        <v>1993</v>
      </c>
      <c r="B739" s="232">
        <v>15</v>
      </c>
      <c r="C739" s="417">
        <v>14.597565960000001</v>
      </c>
      <c r="D739" s="418">
        <v>19.448910527500001</v>
      </c>
      <c r="E739" s="437">
        <v>47.09676843378012</v>
      </c>
      <c r="F739" s="417">
        <v>2.6798072999999998</v>
      </c>
      <c r="G739" s="418">
        <v>2.9863340565000001</v>
      </c>
      <c r="H739" s="437">
        <v>2.4417690889156489</v>
      </c>
      <c r="I739" s="417">
        <v>1.9603612399999999</v>
      </c>
      <c r="J739" s="418">
        <v>2.6458282385</v>
      </c>
      <c r="K739" s="437">
        <v>4.2193172780259145</v>
      </c>
      <c r="L739" s="420"/>
      <c r="M739" s="421"/>
      <c r="N739" s="437">
        <v>1.2270433401049425E-2</v>
      </c>
      <c r="O739" s="417">
        <v>1.169009E-2</v>
      </c>
      <c r="P739" s="418">
        <v>1.9226408E-2</v>
      </c>
      <c r="Q739" s="437">
        <v>4.2817576278169178E-2</v>
      </c>
      <c r="R739" s="422"/>
      <c r="S739" s="423"/>
      <c r="T739" s="437">
        <v>554.74580754089345</v>
      </c>
      <c r="U739" s="417">
        <v>4.1330745187436679E-2</v>
      </c>
      <c r="V739" s="418">
        <v>4.7600131965552177E-2</v>
      </c>
      <c r="W739" s="437">
        <v>8.5224234020753423E-2</v>
      </c>
      <c r="X739" s="417">
        <v>3.4852183890577509E-2</v>
      </c>
      <c r="Y739" s="418">
        <v>5.7017323792637624E-2</v>
      </c>
      <c r="Z739" s="437">
        <v>8.6774179129499279E-2</v>
      </c>
      <c r="AA739" s="417">
        <v>1.16047923E-2</v>
      </c>
      <c r="AB739" s="418">
        <v>1.4995938049999999E-2</v>
      </c>
      <c r="AC739" s="437">
        <v>2.0422594023711511E-2</v>
      </c>
      <c r="AD739" s="417">
        <v>5.384446E-4</v>
      </c>
      <c r="AE739" s="418">
        <v>7.0293491000000005E-4</v>
      </c>
      <c r="AF739" s="437">
        <v>1.5247465638115816E-3</v>
      </c>
      <c r="AG739" s="417">
        <v>7.3227496700000005E-2</v>
      </c>
      <c r="AH739" s="418">
        <v>8.9623227619999996E-2</v>
      </c>
      <c r="AI739" s="437">
        <v>0.10451021116434819</v>
      </c>
      <c r="AJ739" s="417">
        <v>6.9392845000000002E-3</v>
      </c>
      <c r="AK739" s="418">
        <v>8.3825021199999995E-3</v>
      </c>
      <c r="AL739" s="437">
        <v>1.4734086062408384E-2</v>
      </c>
      <c r="AM739" s="417">
        <v>1.24968714E-2</v>
      </c>
      <c r="AN739" s="418">
        <v>1.7190066510000001E-2</v>
      </c>
      <c r="AO739" s="437">
        <v>3.1721028970901247E-2</v>
      </c>
      <c r="AP739" s="422"/>
      <c r="AQ739" s="423"/>
      <c r="AR739" s="423"/>
      <c r="AS739" s="417">
        <v>0</v>
      </c>
      <c r="AT739" s="418">
        <v>0</v>
      </c>
      <c r="AU739" s="424"/>
    </row>
    <row r="740" spans="1:47" x14ac:dyDescent="0.2">
      <c r="A740" s="231">
        <v>1993</v>
      </c>
      <c r="B740" s="232">
        <v>16</v>
      </c>
      <c r="C740" s="417">
        <v>15.032071999999999</v>
      </c>
      <c r="D740" s="418">
        <v>20.244840787499999</v>
      </c>
      <c r="E740" s="437">
        <v>46.756104052311123</v>
      </c>
      <c r="F740" s="417">
        <v>2.99868282</v>
      </c>
      <c r="G740" s="418">
        <v>3.3429262005</v>
      </c>
      <c r="H740" s="437">
        <v>2.5350325326847778</v>
      </c>
      <c r="I740" s="417">
        <v>2.0382279699999999</v>
      </c>
      <c r="J740" s="418">
        <v>2.7277010535000001</v>
      </c>
      <c r="K740" s="437">
        <v>4.3678173116410468</v>
      </c>
      <c r="L740" s="420"/>
      <c r="M740" s="421"/>
      <c r="N740" s="437">
        <v>1.1846619705943962E-2</v>
      </c>
      <c r="O740" s="417">
        <v>1.162726E-2</v>
      </c>
      <c r="P740" s="418">
        <v>1.9169093500000001E-2</v>
      </c>
      <c r="Q740" s="437">
        <v>5.5603869915421697E-2</v>
      </c>
      <c r="R740" s="422"/>
      <c r="S740" s="423"/>
      <c r="T740" s="437">
        <v>556.30060861720642</v>
      </c>
      <c r="U740" s="417">
        <v>4.1330745187436679E-2</v>
      </c>
      <c r="V740" s="418">
        <v>4.7600131965552177E-2</v>
      </c>
      <c r="W740" s="437">
        <v>8.5481496394485074E-2</v>
      </c>
      <c r="X740" s="417">
        <v>3.4852183890577509E-2</v>
      </c>
      <c r="Y740" s="418">
        <v>5.7017323792637624E-2</v>
      </c>
      <c r="Z740" s="437">
        <v>9.0830855007039663E-2</v>
      </c>
      <c r="AA740" s="417">
        <v>1.2200779E-2</v>
      </c>
      <c r="AB740" s="418">
        <v>1.5777861785E-2</v>
      </c>
      <c r="AC740" s="437">
        <v>2.6705615863351354E-2</v>
      </c>
      <c r="AD740" s="417">
        <v>5.6635880000000004E-4</v>
      </c>
      <c r="AE740" s="418">
        <v>7.3971952499999997E-4</v>
      </c>
      <c r="AF740" s="437">
        <v>1.5830045273925242E-3</v>
      </c>
      <c r="AG740" s="417">
        <v>7.8894934900000005E-2</v>
      </c>
      <c r="AH740" s="418">
        <v>9.6484457484999994E-2</v>
      </c>
      <c r="AI740" s="437">
        <v>0.10078389698039811</v>
      </c>
      <c r="AJ740" s="417">
        <v>7.3466403999999999E-3</v>
      </c>
      <c r="AK740" s="418">
        <v>8.8822168699999992E-3</v>
      </c>
      <c r="AL740" s="437">
        <v>1.488586214046979E-2</v>
      </c>
      <c r="AM740" s="417">
        <v>1.30763601E-2</v>
      </c>
      <c r="AN740" s="418">
        <v>1.8012689879999998E-2</v>
      </c>
      <c r="AO740" s="437">
        <v>3.3612168338870221E-2</v>
      </c>
      <c r="AP740" s="422"/>
      <c r="AQ740" s="423"/>
      <c r="AR740" s="423"/>
      <c r="AS740" s="417">
        <v>0</v>
      </c>
      <c r="AT740" s="418">
        <v>0</v>
      </c>
      <c r="AU740" s="424"/>
    </row>
    <row r="741" spans="1:47" x14ac:dyDescent="0.2">
      <c r="A741" s="231">
        <v>1993</v>
      </c>
      <c r="B741" s="232">
        <v>17</v>
      </c>
      <c r="C741" s="417">
        <v>15.598866510000001</v>
      </c>
      <c r="D741" s="418">
        <v>21.221295404999999</v>
      </c>
      <c r="E741" s="437">
        <v>46.346532457498647</v>
      </c>
      <c r="F741" s="417">
        <v>3.3129130299999998</v>
      </c>
      <c r="G741" s="418">
        <v>3.7120265474999998</v>
      </c>
      <c r="H741" s="437">
        <v>2.5630594466435115</v>
      </c>
      <c r="I741" s="417">
        <v>2.11830651</v>
      </c>
      <c r="J741" s="418">
        <v>2.8160208545000001</v>
      </c>
      <c r="K741" s="437">
        <v>4.4203798809111294</v>
      </c>
      <c r="L741" s="420"/>
      <c r="M741" s="421"/>
      <c r="N741" s="437">
        <v>1.1310827016162329E-2</v>
      </c>
      <c r="O741" s="417">
        <v>1.162726E-2</v>
      </c>
      <c r="P741" s="418">
        <v>1.9169093500000001E-2</v>
      </c>
      <c r="Q741" s="437">
        <v>5.6027629079162533E-2</v>
      </c>
      <c r="R741" s="422"/>
      <c r="S741" s="423"/>
      <c r="T741" s="437">
        <v>557.93892228810955</v>
      </c>
      <c r="U741" s="417">
        <v>4.1330745187436679E-2</v>
      </c>
      <c r="V741" s="418">
        <v>4.7600131965552177E-2</v>
      </c>
      <c r="W741" s="437">
        <v>8.6164473462642971E-2</v>
      </c>
      <c r="X741" s="417">
        <v>3.4852183890577509E-2</v>
      </c>
      <c r="Y741" s="418">
        <v>5.7017323792637624E-2</v>
      </c>
      <c r="Z741" s="437">
        <v>9.2657213299974381E-2</v>
      </c>
      <c r="AA741" s="417">
        <v>1.28605035E-2</v>
      </c>
      <c r="AB741" s="418">
        <v>1.668771195E-2</v>
      </c>
      <c r="AC741" s="437">
        <v>2.9291723826181192E-2</v>
      </c>
      <c r="AD741" s="417">
        <v>5.9758909999999997E-4</v>
      </c>
      <c r="AE741" s="418">
        <v>7.8251977999999999E-4</v>
      </c>
      <c r="AF741" s="437">
        <v>1.600507163618284E-3</v>
      </c>
      <c r="AG741" s="417">
        <v>8.4756428800000005E-2</v>
      </c>
      <c r="AH741" s="418">
        <v>0.10397717138</v>
      </c>
      <c r="AI741" s="437">
        <v>9.6821878354574342E-2</v>
      </c>
      <c r="AJ741" s="417">
        <v>7.7951603999999999E-3</v>
      </c>
      <c r="AK741" s="418">
        <v>9.4590998499999995E-3</v>
      </c>
      <c r="AL741" s="437">
        <v>1.4863206935030118E-2</v>
      </c>
      <c r="AM741" s="417">
        <v>1.3720560600000001E-2</v>
      </c>
      <c r="AN741" s="418">
        <v>1.8976677975000002E-2</v>
      </c>
      <c r="AO741" s="437">
        <v>3.4519487995441703E-2</v>
      </c>
      <c r="AP741" s="422"/>
      <c r="AQ741" s="423"/>
      <c r="AR741" s="423"/>
      <c r="AS741" s="417">
        <v>0</v>
      </c>
      <c r="AT741" s="418">
        <v>0</v>
      </c>
      <c r="AU741" s="424"/>
    </row>
    <row r="742" spans="1:47" x14ac:dyDescent="0.2">
      <c r="A742" s="231">
        <v>1993</v>
      </c>
      <c r="B742" s="232">
        <v>18</v>
      </c>
      <c r="C742" s="417">
        <v>16.152575420000002</v>
      </c>
      <c r="D742" s="418">
        <v>22.246923428999999</v>
      </c>
      <c r="E742" s="437">
        <v>46.474919162589615</v>
      </c>
      <c r="F742" s="417">
        <v>3.61263925</v>
      </c>
      <c r="G742" s="418">
        <v>4.0819563680000002</v>
      </c>
      <c r="H742" s="437">
        <v>2.6034355915834344</v>
      </c>
      <c r="I742" s="417">
        <v>2.1971788299999999</v>
      </c>
      <c r="J742" s="418">
        <v>2.9069000639999998</v>
      </c>
      <c r="K742" s="437">
        <v>4.4847542629566552</v>
      </c>
      <c r="L742" s="420"/>
      <c r="M742" s="421"/>
      <c r="N742" s="437">
        <v>1.1977480692734809E-2</v>
      </c>
      <c r="O742" s="417">
        <v>1.162726E-2</v>
      </c>
      <c r="P742" s="418">
        <v>1.9169093500000001E-2</v>
      </c>
      <c r="Q742" s="437">
        <v>5.6122579474712338E-2</v>
      </c>
      <c r="R742" s="422"/>
      <c r="S742" s="423"/>
      <c r="T742" s="437">
        <v>559.63793172461999</v>
      </c>
      <c r="U742" s="417">
        <v>4.1330745187436679E-2</v>
      </c>
      <c r="V742" s="418">
        <v>4.7600131965552177E-2</v>
      </c>
      <c r="W742" s="437">
        <v>8.7012624822423612E-2</v>
      </c>
      <c r="X742" s="417">
        <v>3.4852183890577509E-2</v>
      </c>
      <c r="Y742" s="418">
        <v>5.7017323792637624E-2</v>
      </c>
      <c r="Z742" s="437">
        <v>9.2940746471824986E-2</v>
      </c>
      <c r="AA742" s="417">
        <v>1.35319121E-2</v>
      </c>
      <c r="AB742" s="418">
        <v>1.7648286624999999E-2</v>
      </c>
      <c r="AC742" s="437">
        <v>3.1699784917926313E-2</v>
      </c>
      <c r="AD742" s="417">
        <v>6.2819109999999998E-4</v>
      </c>
      <c r="AE742" s="418">
        <v>8.26708E-4</v>
      </c>
      <c r="AF742" s="437">
        <v>1.6257195422250479E-3</v>
      </c>
      <c r="AG742" s="417">
        <v>9.0502925200000001E-2</v>
      </c>
      <c r="AH742" s="418">
        <v>0.11167309004500001</v>
      </c>
      <c r="AI742" s="437">
        <v>9.9926827294389481E-2</v>
      </c>
      <c r="AJ742" s="417">
        <v>8.2557564999999992E-3</v>
      </c>
      <c r="AK742" s="418">
        <v>1.0068695569999999E-2</v>
      </c>
      <c r="AL742" s="437">
        <v>1.486797473774268E-2</v>
      </c>
      <c r="AM742" s="417">
        <v>1.4372932099999999E-2</v>
      </c>
      <c r="AN742" s="418">
        <v>1.9993250125000001E-2</v>
      </c>
      <c r="AO742" s="437">
        <v>3.4603105847681011E-2</v>
      </c>
      <c r="AP742" s="422"/>
      <c r="AQ742" s="423"/>
      <c r="AR742" s="423"/>
      <c r="AS742" s="417">
        <v>0</v>
      </c>
      <c r="AT742" s="418">
        <v>0</v>
      </c>
      <c r="AU742" s="424"/>
    </row>
    <row r="743" spans="1:47" x14ac:dyDescent="0.2">
      <c r="A743" s="231">
        <v>1993</v>
      </c>
      <c r="B743" s="232">
        <v>19</v>
      </c>
      <c r="C743" s="417">
        <v>16.668952440000002</v>
      </c>
      <c r="D743" s="418">
        <v>23.322249782</v>
      </c>
      <c r="E743" s="437">
        <v>47.07822336757684</v>
      </c>
      <c r="F743" s="417">
        <v>3.8932522500000002</v>
      </c>
      <c r="G743" s="418">
        <v>4.4504825214999997</v>
      </c>
      <c r="H743" s="437">
        <v>2.6429409679459419</v>
      </c>
      <c r="I743" s="417">
        <v>2.2724813099999999</v>
      </c>
      <c r="J743" s="418">
        <v>3.0003622220000001</v>
      </c>
      <c r="K743" s="437">
        <v>4.5244432219959752</v>
      </c>
      <c r="L743" s="420"/>
      <c r="M743" s="421"/>
      <c r="N743" s="437">
        <v>8.9593857576031697E-3</v>
      </c>
      <c r="O743" s="417">
        <v>1.162726E-2</v>
      </c>
      <c r="P743" s="418">
        <v>1.9169093500000001E-2</v>
      </c>
      <c r="Q743" s="437">
        <v>5.6868993867064094E-2</v>
      </c>
      <c r="R743" s="422"/>
      <c r="S743" s="423"/>
      <c r="T743" s="437">
        <v>561.1433054733177</v>
      </c>
      <c r="U743" s="417">
        <v>4.1330745187436679E-2</v>
      </c>
      <c r="V743" s="418">
        <v>4.7600131965552177E-2</v>
      </c>
      <c r="W743" s="437">
        <v>8.8823605071706113E-2</v>
      </c>
      <c r="X743" s="417">
        <v>3.4852183890577509E-2</v>
      </c>
      <c r="Y743" s="418">
        <v>5.7017323792637624E-2</v>
      </c>
      <c r="Z743" s="437">
        <v>9.6452649142144298E-2</v>
      </c>
      <c r="AA743" s="417">
        <v>1.42131056E-2</v>
      </c>
      <c r="AB743" s="418">
        <v>1.8663533565000001E-2</v>
      </c>
      <c r="AC743" s="437">
        <v>3.2095049125789303E-2</v>
      </c>
      <c r="AD743" s="417">
        <v>6.6063289999999995E-4</v>
      </c>
      <c r="AE743" s="418">
        <v>8.7412227499999995E-4</v>
      </c>
      <c r="AF743" s="437">
        <v>1.6503875372781036E-3</v>
      </c>
      <c r="AG743" s="417">
        <v>9.60762696E-2</v>
      </c>
      <c r="AH743" s="418">
        <v>0.11957087467999999</v>
      </c>
      <c r="AI743" s="437">
        <v>9.2141612498531852E-2</v>
      </c>
      <c r="AJ743" s="417">
        <v>8.7246500000000005E-3</v>
      </c>
      <c r="AK743" s="418">
        <v>1.0714554790000001E-2</v>
      </c>
      <c r="AL743" s="437">
        <v>1.5056820401416307E-2</v>
      </c>
      <c r="AM743" s="417">
        <v>1.50323404E-2</v>
      </c>
      <c r="AN743" s="418">
        <v>2.1068276939999998E-2</v>
      </c>
      <c r="AO743" s="437">
        <v>3.5179127575795194E-2</v>
      </c>
      <c r="AP743" s="422"/>
      <c r="AQ743" s="423"/>
      <c r="AR743" s="423"/>
      <c r="AS743" s="417">
        <v>0</v>
      </c>
      <c r="AT743" s="418">
        <v>0</v>
      </c>
      <c r="AU743" s="424"/>
    </row>
    <row r="744" spans="1:47" x14ac:dyDescent="0.2">
      <c r="A744" s="231">
        <v>1993</v>
      </c>
      <c r="B744" s="232">
        <v>20</v>
      </c>
      <c r="C744" s="417">
        <v>17.202908369999999</v>
      </c>
      <c r="D744" s="418">
        <v>24.483417065000001</v>
      </c>
      <c r="E744" s="437">
        <v>47.475030279976174</v>
      </c>
      <c r="F744" s="417">
        <v>4.1548888399999999</v>
      </c>
      <c r="G744" s="418">
        <v>4.8197176524999996</v>
      </c>
      <c r="H744" s="437">
        <v>2.6987429540084635</v>
      </c>
      <c r="I744" s="417">
        <v>2.34883708</v>
      </c>
      <c r="J744" s="418">
        <v>3.0992951015000001</v>
      </c>
      <c r="K744" s="437">
        <v>4.6028916291909354</v>
      </c>
      <c r="L744" s="420"/>
      <c r="M744" s="421"/>
      <c r="N744" s="437">
        <v>9.009368346089246E-3</v>
      </c>
      <c r="O744" s="417">
        <v>1.162726E-2</v>
      </c>
      <c r="P744" s="418">
        <v>1.9169093500000001E-2</v>
      </c>
      <c r="Q744" s="437">
        <v>5.7449086730242793E-2</v>
      </c>
      <c r="R744" s="422"/>
      <c r="S744" s="423"/>
      <c r="T744" s="437">
        <v>562.84412134702143</v>
      </c>
      <c r="U744" s="417">
        <v>4.1330745187436679E-2</v>
      </c>
      <c r="V744" s="418">
        <v>4.7600131965552177E-2</v>
      </c>
      <c r="W744" s="437">
        <v>9.0600656869893936E-2</v>
      </c>
      <c r="X744" s="417">
        <v>3.4852183890577509E-2</v>
      </c>
      <c r="Y744" s="418">
        <v>5.7017323792637624E-2</v>
      </c>
      <c r="Z744" s="437">
        <v>9.8878276018648584E-2</v>
      </c>
      <c r="AA744" s="417">
        <v>1.49138719E-2</v>
      </c>
      <c r="AB744" s="418">
        <v>1.9754676259999999E-2</v>
      </c>
      <c r="AC744" s="437">
        <v>3.4420639034158568E-2</v>
      </c>
      <c r="AD744" s="417">
        <v>6.9310430000000004E-4</v>
      </c>
      <c r="AE744" s="418">
        <v>9.2475979500000001E-4</v>
      </c>
      <c r="AF744" s="437">
        <v>1.6852318653785157E-3</v>
      </c>
      <c r="AG744" s="417">
        <v>0.1015128781</v>
      </c>
      <c r="AH744" s="418">
        <v>0.127768514285</v>
      </c>
      <c r="AI744" s="437">
        <v>9.2421775186221466E-2</v>
      </c>
      <c r="AJ744" s="417">
        <v>9.2078852999999995E-3</v>
      </c>
      <c r="AK744" s="418">
        <v>1.1407583065000001E-2</v>
      </c>
      <c r="AL744" s="437">
        <v>1.5163046278755244E-2</v>
      </c>
      <c r="AM744" s="417">
        <v>1.5707276400000001E-2</v>
      </c>
      <c r="AN744" s="418">
        <v>2.2223639119999999E-2</v>
      </c>
      <c r="AO744" s="437">
        <v>3.5959245295562797E-2</v>
      </c>
      <c r="AP744" s="422"/>
      <c r="AQ744" s="423"/>
      <c r="AR744" s="423"/>
      <c r="AS744" s="417">
        <v>0</v>
      </c>
      <c r="AT744" s="418">
        <v>0</v>
      </c>
      <c r="AU744" s="424"/>
    </row>
    <row r="745" spans="1:47" x14ac:dyDescent="0.2">
      <c r="A745" s="231">
        <v>1993</v>
      </c>
      <c r="B745" s="232">
        <v>21</v>
      </c>
      <c r="C745" s="417">
        <v>17.729407049999999</v>
      </c>
      <c r="D745" s="418">
        <v>25.7379561455</v>
      </c>
      <c r="E745" s="437">
        <v>48.471400781917062</v>
      </c>
      <c r="F745" s="417">
        <v>4.3998723399999999</v>
      </c>
      <c r="G745" s="418">
        <v>5.1941406580000002</v>
      </c>
      <c r="H745" s="437">
        <v>2.7766378459292316</v>
      </c>
      <c r="I745" s="417">
        <v>2.4244423799999999</v>
      </c>
      <c r="J745" s="418">
        <v>3.2039889334999998</v>
      </c>
      <c r="K745" s="437">
        <v>4.6731176932057217</v>
      </c>
      <c r="L745" s="420"/>
      <c r="M745" s="421"/>
      <c r="N745" s="437">
        <v>9.0379095607204373E-3</v>
      </c>
      <c r="O745" s="417">
        <v>1.162726E-2</v>
      </c>
      <c r="P745" s="418">
        <v>1.9169093500000001E-2</v>
      </c>
      <c r="Q745" s="437">
        <v>7.5029920427546706E-2</v>
      </c>
      <c r="R745" s="422"/>
      <c r="S745" s="423"/>
      <c r="T745" s="437">
        <v>564.49930985351079</v>
      </c>
      <c r="U745" s="417">
        <v>4.1330745187436679E-2</v>
      </c>
      <c r="V745" s="418">
        <v>4.7600131965552177E-2</v>
      </c>
      <c r="W745" s="437">
        <v>8.0448572816771077E-2</v>
      </c>
      <c r="X745" s="417">
        <v>3.4852183890577509E-2</v>
      </c>
      <c r="Y745" s="418">
        <v>5.7017323792637624E-2</v>
      </c>
      <c r="Z745" s="437">
        <v>0.10225354309892097</v>
      </c>
      <c r="AA745" s="417">
        <v>1.5631036300000001E-2</v>
      </c>
      <c r="AB745" s="418">
        <v>2.0930607689999998E-2</v>
      </c>
      <c r="AC745" s="437">
        <v>3.5588495244310382E-2</v>
      </c>
      <c r="AD745" s="417">
        <v>7.2654600000000001E-4</v>
      </c>
      <c r="AE745" s="418">
        <v>9.7906348500000008E-4</v>
      </c>
      <c r="AF745" s="437">
        <v>1.7338553854349388E-3</v>
      </c>
      <c r="AG745" s="417">
        <v>0.10682452019999999</v>
      </c>
      <c r="AH745" s="418">
        <v>0.13635533875</v>
      </c>
      <c r="AI745" s="437">
        <v>9.4662026093276688E-2</v>
      </c>
      <c r="AJ745" s="417">
        <v>9.7043613000000004E-3</v>
      </c>
      <c r="AK745" s="418">
        <v>1.2155535655000001E-2</v>
      </c>
      <c r="AL745" s="437">
        <v>1.5522390305149304E-2</v>
      </c>
      <c r="AM745" s="417">
        <v>1.6396770599999999E-2</v>
      </c>
      <c r="AN745" s="418">
        <v>2.3470191165000001E-2</v>
      </c>
      <c r="AO745" s="437">
        <v>3.698714931726152E-2</v>
      </c>
      <c r="AP745" s="422"/>
      <c r="AQ745" s="423"/>
      <c r="AR745" s="423"/>
      <c r="AS745" s="417">
        <v>0</v>
      </c>
      <c r="AT745" s="418">
        <v>0</v>
      </c>
      <c r="AU745" s="424"/>
    </row>
    <row r="746" spans="1:47" x14ac:dyDescent="0.2">
      <c r="A746" s="231">
        <v>1993</v>
      </c>
      <c r="B746" s="232">
        <v>22</v>
      </c>
      <c r="C746" s="417">
        <v>18.250798230000001</v>
      </c>
      <c r="D746" s="418">
        <v>27.1020016925</v>
      </c>
      <c r="E746" s="437">
        <v>49.570808848537979</v>
      </c>
      <c r="F746" s="417">
        <v>4.63190174</v>
      </c>
      <c r="G746" s="418">
        <v>5.5796128085000003</v>
      </c>
      <c r="H746" s="437">
        <v>2.845318852920919</v>
      </c>
      <c r="I746" s="417">
        <v>2.4994686100000001</v>
      </c>
      <c r="J746" s="418">
        <v>3.3155873300000001</v>
      </c>
      <c r="K746" s="437">
        <v>4.7450996954479994</v>
      </c>
      <c r="L746" s="420"/>
      <c r="M746" s="421"/>
      <c r="N746" s="437">
        <v>9.0659823429966816E-3</v>
      </c>
      <c r="O746" s="417">
        <v>1.162726E-2</v>
      </c>
      <c r="P746" s="418">
        <v>1.9169093500000001E-2</v>
      </c>
      <c r="Q746" s="437">
        <v>7.615225171729198E-2</v>
      </c>
      <c r="R746" s="422"/>
      <c r="S746" s="423"/>
      <c r="T746" s="437">
        <v>566.03277724302609</v>
      </c>
      <c r="U746" s="417">
        <v>4.1330745187436679E-2</v>
      </c>
      <c r="V746" s="418">
        <v>4.7600131965552177E-2</v>
      </c>
      <c r="W746" s="437">
        <v>8.2813515997745932E-2</v>
      </c>
      <c r="X746" s="417">
        <v>3.4852183890577509E-2</v>
      </c>
      <c r="Y746" s="418">
        <v>5.7017323792637624E-2</v>
      </c>
      <c r="Z746" s="437">
        <v>0.10580754617744662</v>
      </c>
      <c r="AA746" s="417">
        <v>1.6367577099999999E-2</v>
      </c>
      <c r="AB746" s="418">
        <v>2.2204790705000001E-2</v>
      </c>
      <c r="AC746" s="437">
        <v>3.6424521269801523E-2</v>
      </c>
      <c r="AD746" s="417">
        <v>7.6035939999999998E-4</v>
      </c>
      <c r="AE746" s="418">
        <v>1.03755643E-3</v>
      </c>
      <c r="AF746" s="437">
        <v>1.7767390445181893E-3</v>
      </c>
      <c r="AG746" s="417">
        <v>0.1120680449</v>
      </c>
      <c r="AH746" s="418">
        <v>0.145443839435</v>
      </c>
      <c r="AI746" s="437">
        <v>9.6598694634024165E-2</v>
      </c>
      <c r="AJ746" s="417">
        <v>1.0217782999999999E-2</v>
      </c>
      <c r="AK746" s="418">
        <v>1.2964083689999999E-2</v>
      </c>
      <c r="AL746" s="437">
        <v>1.5834300669964312E-2</v>
      </c>
      <c r="AM746" s="417">
        <v>1.71033505E-2</v>
      </c>
      <c r="AN746" s="418">
        <v>2.4822000675000001E-2</v>
      </c>
      <c r="AO746" s="437">
        <v>3.7860120343121917E-2</v>
      </c>
      <c r="AP746" s="422"/>
      <c r="AQ746" s="423"/>
      <c r="AR746" s="423"/>
      <c r="AS746" s="417">
        <v>0</v>
      </c>
      <c r="AT746" s="418">
        <v>0</v>
      </c>
      <c r="AU746" s="424"/>
    </row>
    <row r="747" spans="1:47" x14ac:dyDescent="0.2">
      <c r="A747" s="231">
        <v>1993</v>
      </c>
      <c r="B747" s="232">
        <v>23</v>
      </c>
      <c r="C747" s="417">
        <v>18.76826441</v>
      </c>
      <c r="D747" s="418">
        <v>28.586019315000001</v>
      </c>
      <c r="E747" s="437">
        <v>50.600995119649397</v>
      </c>
      <c r="F747" s="417">
        <v>4.8547435800000001</v>
      </c>
      <c r="G747" s="418">
        <v>5.9828229444999996</v>
      </c>
      <c r="H747" s="437">
        <v>2.9101836585577296</v>
      </c>
      <c r="I747" s="417">
        <v>2.57405448</v>
      </c>
      <c r="J747" s="418">
        <v>3.4351493005</v>
      </c>
      <c r="K747" s="437">
        <v>4.8133864627984808</v>
      </c>
      <c r="L747" s="420"/>
      <c r="M747" s="421"/>
      <c r="N747" s="437">
        <v>9.0927203104066833E-3</v>
      </c>
      <c r="O747" s="417">
        <v>1.162726E-2</v>
      </c>
      <c r="P747" s="418">
        <v>1.9169093500000001E-2</v>
      </c>
      <c r="Q747" s="437">
        <v>7.721190619010164E-2</v>
      </c>
      <c r="R747" s="422"/>
      <c r="S747" s="423"/>
      <c r="T747" s="437">
        <v>567.42104635423595</v>
      </c>
      <c r="U747" s="417">
        <v>4.1330745187436679E-2</v>
      </c>
      <c r="V747" s="418">
        <v>4.7600131965552177E-2</v>
      </c>
      <c r="W747" s="437">
        <v>8.5055498309231148E-2</v>
      </c>
      <c r="X747" s="417">
        <v>3.4852183890577509E-2</v>
      </c>
      <c r="Y747" s="418">
        <v>5.7017323792637624E-2</v>
      </c>
      <c r="Z747" s="437">
        <v>0.10916411016401521</v>
      </c>
      <c r="AA747" s="417">
        <v>1.7124490900000001E-2</v>
      </c>
      <c r="AB747" s="418">
        <v>2.3589324169999999E-2</v>
      </c>
      <c r="AC747" s="437">
        <v>3.7240674573751277E-2</v>
      </c>
      <c r="AD747" s="417">
        <v>7.9480100000000004E-4</v>
      </c>
      <c r="AE747" s="418">
        <v>1.1010628650000001E-3</v>
      </c>
      <c r="AF747" s="437">
        <v>1.8172357445273481E-3</v>
      </c>
      <c r="AG747" s="417">
        <v>0.1172858265</v>
      </c>
      <c r="AH747" s="418">
        <v>0.15516039882499999</v>
      </c>
      <c r="AI747" s="437">
        <v>9.8385494031898682E-2</v>
      </c>
      <c r="AJ747" s="417">
        <v>1.0745526599999999E-2</v>
      </c>
      <c r="AK747" s="418">
        <v>1.384315192E-2</v>
      </c>
      <c r="AL747" s="437">
        <v>1.6121025549996046E-2</v>
      </c>
      <c r="AM747" s="417">
        <v>1.7827488700000001E-2</v>
      </c>
      <c r="AN747" s="418">
        <v>2.6294199179999998E-2</v>
      </c>
      <c r="AO747" s="437">
        <v>3.868568424141175E-2</v>
      </c>
      <c r="AP747" s="422"/>
      <c r="AQ747" s="423"/>
      <c r="AR747" s="423"/>
      <c r="AS747" s="417">
        <v>0</v>
      </c>
      <c r="AT747" s="418">
        <v>0</v>
      </c>
      <c r="AU747" s="424"/>
    </row>
    <row r="748" spans="1:47" x14ac:dyDescent="0.2">
      <c r="A748" s="231">
        <v>1993</v>
      </c>
      <c r="B748" s="232">
        <v>24</v>
      </c>
      <c r="C748" s="417">
        <v>19.28406244</v>
      </c>
      <c r="D748" s="418">
        <v>30.2073424815</v>
      </c>
      <c r="E748" s="437">
        <v>51.466784831040194</v>
      </c>
      <c r="F748" s="417">
        <v>5.0727637100000003</v>
      </c>
      <c r="G748" s="418">
        <v>6.4112240175000004</v>
      </c>
      <c r="H748" s="437">
        <v>2.9658289301866358</v>
      </c>
      <c r="I748" s="417">
        <v>2.6486401499999999</v>
      </c>
      <c r="J748" s="418">
        <v>3.5643301594999999</v>
      </c>
      <c r="K748" s="437">
        <v>4.8726593067233592</v>
      </c>
      <c r="L748" s="420"/>
      <c r="M748" s="421"/>
      <c r="N748" s="437">
        <v>9.1163382619912098E-3</v>
      </c>
      <c r="O748" s="417">
        <v>1.162726E-2</v>
      </c>
      <c r="P748" s="418">
        <v>1.9169093500000001E-2</v>
      </c>
      <c r="Q748" s="437">
        <v>7.8120923228677405E-2</v>
      </c>
      <c r="R748" s="422"/>
      <c r="S748" s="423"/>
      <c r="T748" s="437">
        <v>568.56537018613562</v>
      </c>
      <c r="U748" s="417">
        <v>4.1330745187436679E-2</v>
      </c>
      <c r="V748" s="418">
        <v>4.7600131965552177E-2</v>
      </c>
      <c r="W748" s="437">
        <v>8.6997033170902599E-2</v>
      </c>
      <c r="X748" s="417">
        <v>3.4852183890577509E-2</v>
      </c>
      <c r="Y748" s="418">
        <v>5.7017323792637624E-2</v>
      </c>
      <c r="Z748" s="437">
        <v>0.11204340642716097</v>
      </c>
      <c r="AA748" s="417">
        <v>1.79047515E-2</v>
      </c>
      <c r="AB748" s="418">
        <v>2.5103512315E-2</v>
      </c>
      <c r="AC748" s="437">
        <v>3.8013720420090456E-2</v>
      </c>
      <c r="AD748" s="417">
        <v>8.3111209999999999E-4</v>
      </c>
      <c r="AE748" s="418">
        <v>1.17039427E-3</v>
      </c>
      <c r="AF748" s="437">
        <v>1.8519672272119239E-3</v>
      </c>
      <c r="AG748" s="417">
        <v>0.12253404549999999</v>
      </c>
      <c r="AH748" s="418">
        <v>0.16565168764999999</v>
      </c>
      <c r="AI748" s="437">
        <v>9.9876101065354481E-2</v>
      </c>
      <c r="AJ748" s="417">
        <v>1.1289979E-2</v>
      </c>
      <c r="AK748" s="418">
        <v>1.4800953695000001E-2</v>
      </c>
      <c r="AL748" s="437">
        <v>1.6358816843429515E-2</v>
      </c>
      <c r="AM748" s="417">
        <v>1.8571527300000001E-2</v>
      </c>
      <c r="AN748" s="418">
        <v>2.790661338E-2</v>
      </c>
      <c r="AO748" s="437">
        <v>3.9402408672526923E-2</v>
      </c>
      <c r="AP748" s="422"/>
      <c r="AQ748" s="423"/>
      <c r="AR748" s="423"/>
      <c r="AS748" s="417">
        <v>0</v>
      </c>
      <c r="AT748" s="418">
        <v>0</v>
      </c>
      <c r="AU748" s="424"/>
    </row>
    <row r="749" spans="1:47" x14ac:dyDescent="0.2">
      <c r="A749" s="231">
        <v>1993</v>
      </c>
      <c r="B749" s="232">
        <v>25</v>
      </c>
      <c r="C749" s="417">
        <v>17.894781530109999</v>
      </c>
      <c r="D749" s="418">
        <v>28.02201455638</v>
      </c>
      <c r="E749" s="437">
        <v>52.153020909510779</v>
      </c>
      <c r="F749" s="417">
        <v>4.7424896712600004</v>
      </c>
      <c r="G749" s="418">
        <v>6.101487431622</v>
      </c>
      <c r="H749" s="437">
        <v>3.0101525843944521</v>
      </c>
      <c r="I749" s="417">
        <v>2.1415516352999999</v>
      </c>
      <c r="J749" s="418">
        <v>2.8477245123250001</v>
      </c>
      <c r="K749" s="437">
        <v>4.9198423993413805</v>
      </c>
      <c r="L749" s="420"/>
      <c r="M749" s="421"/>
      <c r="N749" s="437">
        <v>9.1351572501201864E-3</v>
      </c>
      <c r="O749" s="417">
        <v>1.162726E-2</v>
      </c>
      <c r="P749" s="418">
        <v>1.9169093500000001E-2</v>
      </c>
      <c r="Q749" s="437">
        <v>7.8843734346101146E-2</v>
      </c>
      <c r="R749" s="422"/>
      <c r="S749" s="423"/>
      <c r="T749" s="437">
        <v>569.43397817370692</v>
      </c>
      <c r="U749" s="417">
        <v>3.0667412929078017E-2</v>
      </c>
      <c r="V749" s="418">
        <v>3.5319297918439713E-2</v>
      </c>
      <c r="W749" s="437">
        <v>8.854433021108371E-2</v>
      </c>
      <c r="X749" s="417">
        <v>3.1157852398176294E-2</v>
      </c>
      <c r="Y749" s="418">
        <v>5.0973487470618035E-2</v>
      </c>
      <c r="Z749" s="437">
        <v>0.11433248304604028</v>
      </c>
      <c r="AA749" s="417">
        <v>1.6791410261400002E-2</v>
      </c>
      <c r="AB749" s="418">
        <v>2.4067040055240001E-2</v>
      </c>
      <c r="AC749" s="437">
        <v>3.8625095489533308E-2</v>
      </c>
      <c r="AD749" s="417">
        <v>7.7975743860000002E-4</v>
      </c>
      <c r="AE749" s="418">
        <v>1.1189068207500001E-3</v>
      </c>
      <c r="AF749" s="437">
        <v>1.8796412089225978E-3</v>
      </c>
      <c r="AG749" s="417">
        <v>0.1145963236368</v>
      </c>
      <c r="AH749" s="418">
        <v>0.15871558098648</v>
      </c>
      <c r="AI749" s="437">
        <v>0.10102122937523023</v>
      </c>
      <c r="AJ749" s="417">
        <v>1.06384211106E-2</v>
      </c>
      <c r="AK749" s="418">
        <v>1.4191841857710002E-2</v>
      </c>
      <c r="AL749" s="437">
        <v>1.654077257656936E-2</v>
      </c>
      <c r="AM749" s="417">
        <v>1.7356984252799999E-2</v>
      </c>
      <c r="AN749" s="418">
        <v>2.6728983808920002E-2</v>
      </c>
      <c r="AO749" s="437">
        <v>3.9969723640886766E-2</v>
      </c>
      <c r="AP749" s="422"/>
      <c r="AQ749" s="423"/>
      <c r="AR749" s="423"/>
      <c r="AS749" s="417">
        <v>0</v>
      </c>
      <c r="AT749" s="418">
        <v>0</v>
      </c>
      <c r="AU749" s="424"/>
    </row>
    <row r="750" spans="1:47" x14ac:dyDescent="0.2">
      <c r="A750" s="231">
        <v>1993</v>
      </c>
      <c r="B750" s="232">
        <v>26</v>
      </c>
      <c r="C750" s="417">
        <v>17.894781530109999</v>
      </c>
      <c r="D750" s="418">
        <v>28.02201455638</v>
      </c>
      <c r="E750" s="437">
        <v>50.248884631869416</v>
      </c>
      <c r="F750" s="417">
        <v>4.7424896712600004</v>
      </c>
      <c r="G750" s="418">
        <v>6.101487431622</v>
      </c>
      <c r="H750" s="437">
        <v>2.9321171901680882</v>
      </c>
      <c r="I750" s="417">
        <v>2.1415516352999999</v>
      </c>
      <c r="J750" s="418">
        <v>2.8477245123250001</v>
      </c>
      <c r="K750" s="437">
        <v>4.8618104356343004</v>
      </c>
      <c r="L750" s="420"/>
      <c r="M750" s="421"/>
      <c r="N750" s="437">
        <v>3.2950140618497438E-3</v>
      </c>
      <c r="O750" s="417">
        <v>1.162726E-2</v>
      </c>
      <c r="P750" s="418">
        <v>1.9169093500000001E-2</v>
      </c>
      <c r="Q750" s="437">
        <v>7.9075815159856663E-2</v>
      </c>
      <c r="R750" s="422"/>
      <c r="S750" s="423"/>
      <c r="T750" s="437">
        <v>569.95751365072283</v>
      </c>
      <c r="U750" s="417">
        <v>3.0667412929078017E-2</v>
      </c>
      <c r="V750" s="418">
        <v>3.5319297918439713E-2</v>
      </c>
      <c r="W750" s="437">
        <v>8.7598035135651259E-2</v>
      </c>
      <c r="X750" s="417">
        <v>3.1157852398176294E-2</v>
      </c>
      <c r="Y750" s="418">
        <v>5.0973487470618035E-2</v>
      </c>
      <c r="Z750" s="437">
        <v>0.11589366616465768</v>
      </c>
      <c r="AA750" s="417">
        <v>1.6791410261400002E-2</v>
      </c>
      <c r="AB750" s="418">
        <v>2.4067040055240001E-2</v>
      </c>
      <c r="AC750" s="437">
        <v>4.0253929635387216E-2</v>
      </c>
      <c r="AD750" s="417">
        <v>7.7975743860000002E-4</v>
      </c>
      <c r="AE750" s="418">
        <v>1.1189068207500001E-3</v>
      </c>
      <c r="AF750" s="437">
        <v>1.8309102187751354E-3</v>
      </c>
      <c r="AG750" s="417">
        <v>0.1145963236368</v>
      </c>
      <c r="AH750" s="418">
        <v>0.15871558098648</v>
      </c>
      <c r="AI750" s="437">
        <v>9.5255055454262119E-2</v>
      </c>
      <c r="AJ750" s="417">
        <v>1.06384211106E-2</v>
      </c>
      <c r="AK750" s="418">
        <v>1.4191841857710002E-2</v>
      </c>
      <c r="AL750" s="437">
        <v>1.580363046416856E-2</v>
      </c>
      <c r="AM750" s="417">
        <v>1.7356984252799999E-2</v>
      </c>
      <c r="AN750" s="418">
        <v>2.6728983808920002E-2</v>
      </c>
      <c r="AO750" s="437">
        <v>3.9874520276621243E-2</v>
      </c>
      <c r="AP750" s="422"/>
      <c r="AQ750" s="423"/>
      <c r="AR750" s="423"/>
      <c r="AS750" s="417">
        <v>0</v>
      </c>
      <c r="AT750" s="418">
        <v>0</v>
      </c>
      <c r="AU750" s="424"/>
    </row>
    <row r="751" spans="1:47" x14ac:dyDescent="0.2">
      <c r="A751" s="231">
        <v>1993</v>
      </c>
      <c r="B751" s="232">
        <v>27</v>
      </c>
      <c r="C751" s="417">
        <v>17.894781530109999</v>
      </c>
      <c r="D751" s="418">
        <v>28.02201455638</v>
      </c>
      <c r="E751" s="437">
        <v>50.405789158773516</v>
      </c>
      <c r="F751" s="417">
        <v>4.7424896712600004</v>
      </c>
      <c r="G751" s="418">
        <v>6.101487431622</v>
      </c>
      <c r="H751" s="437">
        <v>2.9439904562161323</v>
      </c>
      <c r="I751" s="417">
        <v>2.1415516352999999</v>
      </c>
      <c r="J751" s="418">
        <v>2.8477245123250001</v>
      </c>
      <c r="K751" s="437">
        <v>4.8752589709486358</v>
      </c>
      <c r="L751" s="420"/>
      <c r="M751" s="421"/>
      <c r="N751" s="437">
        <v>3.2972184476585033E-3</v>
      </c>
      <c r="O751" s="417">
        <v>1.162726E-2</v>
      </c>
      <c r="P751" s="418">
        <v>1.9169093500000001E-2</v>
      </c>
      <c r="Q751" s="437">
        <v>7.9268471884762395E-2</v>
      </c>
      <c r="R751" s="422"/>
      <c r="S751" s="423"/>
      <c r="T751" s="437">
        <v>570.05463446198235</v>
      </c>
      <c r="U751" s="417">
        <v>3.0667412929078017E-2</v>
      </c>
      <c r="V751" s="418">
        <v>3.5319297918439713E-2</v>
      </c>
      <c r="W751" s="437">
        <v>8.8040174947859304E-2</v>
      </c>
      <c r="X751" s="417">
        <v>3.1157852398176294E-2</v>
      </c>
      <c r="Y751" s="418">
        <v>5.0973487470618035E-2</v>
      </c>
      <c r="Z751" s="437">
        <v>0.11650448313684902</v>
      </c>
      <c r="AA751" s="417">
        <v>1.6791410261400002E-2</v>
      </c>
      <c r="AB751" s="418">
        <v>2.4067040055240001E-2</v>
      </c>
      <c r="AC751" s="437">
        <v>4.0581816335171314E-2</v>
      </c>
      <c r="AD751" s="417">
        <v>7.7975743860000002E-4</v>
      </c>
      <c r="AE751" s="418">
        <v>1.1189068207500001E-3</v>
      </c>
      <c r="AF751" s="437">
        <v>1.8383239490171537E-3</v>
      </c>
      <c r="AG751" s="417">
        <v>0.1145963236368</v>
      </c>
      <c r="AH751" s="418">
        <v>0.15871558098648</v>
      </c>
      <c r="AI751" s="437">
        <v>9.5611318830557679E-2</v>
      </c>
      <c r="AJ751" s="417">
        <v>1.06384211106E-2</v>
      </c>
      <c r="AK751" s="418">
        <v>1.4191841857710002E-2</v>
      </c>
      <c r="AL751" s="437">
        <v>1.5860431656776575E-2</v>
      </c>
      <c r="AM751" s="417">
        <v>1.7356984252799999E-2</v>
      </c>
      <c r="AN751" s="418">
        <v>2.6728983808920002E-2</v>
      </c>
      <c r="AO751" s="437">
        <v>4.0060341323338008E-2</v>
      </c>
      <c r="AP751" s="422"/>
      <c r="AQ751" s="423"/>
      <c r="AR751" s="423"/>
      <c r="AS751" s="417">
        <v>0</v>
      </c>
      <c r="AT751" s="418">
        <v>0</v>
      </c>
      <c r="AU751" s="424"/>
    </row>
    <row r="752" spans="1:47" x14ac:dyDescent="0.2">
      <c r="A752" s="231">
        <v>1993</v>
      </c>
      <c r="B752" s="232">
        <v>28</v>
      </c>
      <c r="C752" s="417">
        <v>17.894781530109999</v>
      </c>
      <c r="D752" s="418">
        <v>28.02201455638</v>
      </c>
      <c r="E752" s="437">
        <v>50.428397670371311</v>
      </c>
      <c r="F752" s="417">
        <v>4.7424896712600004</v>
      </c>
      <c r="G752" s="418">
        <v>6.101487431622</v>
      </c>
      <c r="H752" s="437">
        <v>2.95061264093223</v>
      </c>
      <c r="I752" s="417">
        <v>2.1415516352999999</v>
      </c>
      <c r="J752" s="418">
        <v>2.8477245123250001</v>
      </c>
      <c r="K752" s="437">
        <v>4.8854359357794008</v>
      </c>
      <c r="L752" s="420"/>
      <c r="M752" s="421"/>
      <c r="N752" s="437">
        <v>3.299396631890896E-3</v>
      </c>
      <c r="O752" s="417">
        <v>1.162726E-2</v>
      </c>
      <c r="P752" s="418">
        <v>1.9169093500000001E-2</v>
      </c>
      <c r="Q752" s="437">
        <v>7.9373600386058146E-2</v>
      </c>
      <c r="R752" s="422"/>
      <c r="S752" s="423"/>
      <c r="T752" s="437">
        <v>570.13221581252503</v>
      </c>
      <c r="U752" s="417">
        <v>3.0667412929078017E-2</v>
      </c>
      <c r="V752" s="418">
        <v>3.5319297918439713E-2</v>
      </c>
      <c r="W752" s="437">
        <v>8.8355002503378063E-2</v>
      </c>
      <c r="X752" s="417">
        <v>3.1157852398176294E-2</v>
      </c>
      <c r="Y752" s="418">
        <v>5.0973487470618035E-2</v>
      </c>
      <c r="Z752" s="437">
        <v>0.11683756192379917</v>
      </c>
      <c r="AA752" s="417">
        <v>1.6791410261400002E-2</v>
      </c>
      <c r="AB752" s="418">
        <v>2.4067040055240001E-2</v>
      </c>
      <c r="AC752" s="437">
        <v>4.1084452402381046E-2</v>
      </c>
      <c r="AD752" s="417">
        <v>7.7975743860000002E-4</v>
      </c>
      <c r="AE752" s="418">
        <v>1.1189068207500001E-3</v>
      </c>
      <c r="AF752" s="437">
        <v>1.8424509170244293E-3</v>
      </c>
      <c r="AG752" s="417">
        <v>0.1145963236368</v>
      </c>
      <c r="AH752" s="418">
        <v>0.15871558098648</v>
      </c>
      <c r="AI752" s="437">
        <v>9.575994517384126E-2</v>
      </c>
      <c r="AJ752" s="417">
        <v>1.06384211106E-2</v>
      </c>
      <c r="AK752" s="418">
        <v>1.4191841857710002E-2</v>
      </c>
      <c r="AL752" s="437">
        <v>1.5879474421310481E-2</v>
      </c>
      <c r="AM752" s="417">
        <v>1.7356984252799999E-2</v>
      </c>
      <c r="AN752" s="418">
        <v>2.6728983808920002E-2</v>
      </c>
      <c r="AO752" s="437">
        <v>4.021239510296433E-2</v>
      </c>
      <c r="AP752" s="422"/>
      <c r="AQ752" s="423"/>
      <c r="AR752" s="423"/>
      <c r="AS752" s="417">
        <v>0</v>
      </c>
      <c r="AT752" s="418">
        <v>0</v>
      </c>
      <c r="AU752" s="424"/>
    </row>
    <row r="753" spans="1:47" x14ac:dyDescent="0.2">
      <c r="A753" s="231">
        <v>1993</v>
      </c>
      <c r="B753" s="232">
        <v>29</v>
      </c>
      <c r="C753" s="417">
        <v>17.894781530109999</v>
      </c>
      <c r="D753" s="418">
        <v>28.02201455638</v>
      </c>
      <c r="E753" s="437">
        <v>50.458542753741014</v>
      </c>
      <c r="F753" s="417">
        <v>4.7424896712600004</v>
      </c>
      <c r="G753" s="418">
        <v>6.101487431622</v>
      </c>
      <c r="H753" s="437">
        <v>2.9558608612573001</v>
      </c>
      <c r="I753" s="417">
        <v>2.1415516352999999</v>
      </c>
      <c r="J753" s="418">
        <v>2.8477245123250001</v>
      </c>
      <c r="K753" s="437">
        <v>4.8930222136198678</v>
      </c>
      <c r="L753" s="420"/>
      <c r="M753" s="421"/>
      <c r="N753" s="437">
        <v>3.3009445922694241E-3</v>
      </c>
      <c r="O753" s="417">
        <v>1.162726E-2</v>
      </c>
      <c r="P753" s="418">
        <v>1.9169093500000001E-2</v>
      </c>
      <c r="Q753" s="437">
        <v>7.9456886674890259E-2</v>
      </c>
      <c r="R753" s="422"/>
      <c r="S753" s="423"/>
      <c r="T753" s="437">
        <v>570.10871189712611</v>
      </c>
      <c r="U753" s="417">
        <v>3.0667412929078017E-2</v>
      </c>
      <c r="V753" s="418">
        <v>3.5319297918439713E-2</v>
      </c>
      <c r="W753" s="437">
        <v>8.8591589373985369E-2</v>
      </c>
      <c r="X753" s="417">
        <v>3.1157852398176294E-2</v>
      </c>
      <c r="Y753" s="418">
        <v>5.0973487470618035E-2</v>
      </c>
      <c r="Z753" s="437">
        <v>0.11710170670091097</v>
      </c>
      <c r="AA753" s="417">
        <v>1.6791410261400002E-2</v>
      </c>
      <c r="AB753" s="418">
        <v>2.4067040055240001E-2</v>
      </c>
      <c r="AC753" s="437">
        <v>4.1423808178631144E-2</v>
      </c>
      <c r="AD753" s="417">
        <v>7.7975743860000002E-4</v>
      </c>
      <c r="AE753" s="418">
        <v>1.1189068207500001E-3</v>
      </c>
      <c r="AF753" s="437">
        <v>1.8457288515260867E-3</v>
      </c>
      <c r="AG753" s="417">
        <v>0.1145963236368</v>
      </c>
      <c r="AH753" s="418">
        <v>0.15871558098648</v>
      </c>
      <c r="AI753" s="437">
        <v>9.5887336220359859E-2</v>
      </c>
      <c r="AJ753" s="417">
        <v>1.06384211106E-2</v>
      </c>
      <c r="AK753" s="418">
        <v>1.4191841857710002E-2</v>
      </c>
      <c r="AL753" s="437">
        <v>1.5896918082842427E-2</v>
      </c>
      <c r="AM753" s="417">
        <v>1.7356984252799999E-2</v>
      </c>
      <c r="AN753" s="418">
        <v>2.6728983808920002E-2</v>
      </c>
      <c r="AO753" s="437">
        <v>4.0324061950037342E-2</v>
      </c>
      <c r="AP753" s="422"/>
      <c r="AQ753" s="423"/>
      <c r="AR753" s="423"/>
      <c r="AS753" s="417">
        <v>0</v>
      </c>
      <c r="AT753" s="418">
        <v>0</v>
      </c>
      <c r="AU753" s="424"/>
    </row>
    <row r="754" spans="1:47" x14ac:dyDescent="0.2">
      <c r="A754" s="231">
        <v>1993</v>
      </c>
      <c r="B754" s="232">
        <v>30</v>
      </c>
      <c r="C754" s="417">
        <v>17.894781530109999</v>
      </c>
      <c r="D754" s="418">
        <v>28.02201455638</v>
      </c>
      <c r="E754" s="437">
        <v>50.417779814995058</v>
      </c>
      <c r="F754" s="417">
        <v>4.7424896712600004</v>
      </c>
      <c r="G754" s="418">
        <v>6.101487431622</v>
      </c>
      <c r="H754" s="437">
        <v>2.9599724982889981</v>
      </c>
      <c r="I754" s="417">
        <v>2.1415516352999999</v>
      </c>
      <c r="J754" s="418">
        <v>2.8477245123250001</v>
      </c>
      <c r="K754" s="437">
        <v>4.9018939543904079</v>
      </c>
      <c r="L754" s="420"/>
      <c r="M754" s="421"/>
      <c r="N754" s="437">
        <v>3.3031014430200778E-3</v>
      </c>
      <c r="O754" s="417">
        <v>1.162726E-2</v>
      </c>
      <c r="P754" s="418">
        <v>1.9169093500000001E-2</v>
      </c>
      <c r="Q754" s="437">
        <v>7.9523565932588275E-2</v>
      </c>
      <c r="R754" s="422"/>
      <c r="S754" s="423"/>
      <c r="T754" s="437">
        <v>570.07616759697589</v>
      </c>
      <c r="U754" s="417">
        <v>3.0667412929078017E-2</v>
      </c>
      <c r="V754" s="418">
        <v>3.5319297918439713E-2</v>
      </c>
      <c r="W754" s="437">
        <v>8.8846276572540572E-2</v>
      </c>
      <c r="X754" s="417">
        <v>3.1157852398176294E-2</v>
      </c>
      <c r="Y754" s="418">
        <v>5.0973487470618035E-2</v>
      </c>
      <c r="Z754" s="437">
        <v>0.11731365528781386</v>
      </c>
      <c r="AA754" s="417">
        <v>1.6791410261400002E-2</v>
      </c>
      <c r="AB754" s="418">
        <v>2.4067040055240001E-2</v>
      </c>
      <c r="AC754" s="437">
        <v>4.2000047350495652E-2</v>
      </c>
      <c r="AD754" s="417">
        <v>7.7975743860000002E-4</v>
      </c>
      <c r="AE754" s="418">
        <v>1.1189068207500001E-3</v>
      </c>
      <c r="AF754" s="437">
        <v>1.8482760562786207E-3</v>
      </c>
      <c r="AG754" s="417">
        <v>0.1145963236368</v>
      </c>
      <c r="AH754" s="418">
        <v>0.15871558098648</v>
      </c>
      <c r="AI754" s="437">
        <v>9.5934785020371685E-2</v>
      </c>
      <c r="AJ754" s="417">
        <v>1.06384211106E-2</v>
      </c>
      <c r="AK754" s="418">
        <v>1.4191841857710002E-2</v>
      </c>
      <c r="AL754" s="437">
        <v>1.5898411808329585E-2</v>
      </c>
      <c r="AM754" s="417">
        <v>1.7356984252799999E-2</v>
      </c>
      <c r="AN754" s="418">
        <v>2.6728983808920002E-2</v>
      </c>
      <c r="AO754" s="437">
        <v>4.0458537158583135E-2</v>
      </c>
      <c r="AP754" s="422"/>
      <c r="AQ754" s="423"/>
      <c r="AR754" s="423"/>
      <c r="AS754" s="417">
        <v>0</v>
      </c>
      <c r="AT754" s="418">
        <v>0</v>
      </c>
      <c r="AU754" s="424"/>
    </row>
    <row r="755" spans="1:47" x14ac:dyDescent="0.2">
      <c r="A755" s="231">
        <v>1993</v>
      </c>
      <c r="B755" s="232">
        <v>31</v>
      </c>
      <c r="C755" s="417">
        <v>17.894781530109999</v>
      </c>
      <c r="D755" s="418">
        <v>28.02201455638</v>
      </c>
      <c r="E755" s="437">
        <v>50.419183359785826</v>
      </c>
      <c r="F755" s="417">
        <v>4.7424896712600004</v>
      </c>
      <c r="G755" s="418">
        <v>6.101487431622</v>
      </c>
      <c r="H755" s="437">
        <v>2.9629580402075453</v>
      </c>
      <c r="I755" s="417">
        <v>2.1415516352999999</v>
      </c>
      <c r="J755" s="418">
        <v>2.8477245123250001</v>
      </c>
      <c r="K755" s="437">
        <v>4.9067951465715103</v>
      </c>
      <c r="L755" s="420"/>
      <c r="M755" s="421"/>
      <c r="N755" s="437">
        <v>3.3041793268361605E-3</v>
      </c>
      <c r="O755" s="417">
        <v>1.162726E-2</v>
      </c>
      <c r="P755" s="418">
        <v>1.9169093500000001E-2</v>
      </c>
      <c r="Q755" s="437">
        <v>7.9570424508091778E-2</v>
      </c>
      <c r="R755" s="422"/>
      <c r="S755" s="423"/>
      <c r="T755" s="437">
        <v>570.04801585504458</v>
      </c>
      <c r="U755" s="417">
        <v>3.0667412929078017E-2</v>
      </c>
      <c r="V755" s="418">
        <v>3.5319297918439713E-2</v>
      </c>
      <c r="W755" s="437">
        <v>8.8995873803977263E-2</v>
      </c>
      <c r="X755" s="417">
        <v>3.1157852398176294E-2</v>
      </c>
      <c r="Y755" s="418">
        <v>5.0973487470618035E-2</v>
      </c>
      <c r="Z755" s="437">
        <v>0.11746270947892937</v>
      </c>
      <c r="AA755" s="417">
        <v>1.6791410261400002E-2</v>
      </c>
      <c r="AB755" s="418">
        <v>2.4067040055240001E-2</v>
      </c>
      <c r="AC755" s="437">
        <v>4.2261203576951775E-2</v>
      </c>
      <c r="AD755" s="417">
        <v>7.7975743860000002E-4</v>
      </c>
      <c r="AE755" s="418">
        <v>1.1189068207500001E-3</v>
      </c>
      <c r="AF755" s="437">
        <v>1.8501387659174034E-3</v>
      </c>
      <c r="AG755" s="417">
        <v>0.1145963236368</v>
      </c>
      <c r="AH755" s="418">
        <v>0.15871558098648</v>
      </c>
      <c r="AI755" s="437">
        <v>9.5996056909163061E-2</v>
      </c>
      <c r="AJ755" s="417">
        <v>1.06384211106E-2</v>
      </c>
      <c r="AK755" s="418">
        <v>1.4191841857710002E-2</v>
      </c>
      <c r="AL755" s="437">
        <v>1.590578066815742E-2</v>
      </c>
      <c r="AM755" s="417">
        <v>1.7356984252799999E-2</v>
      </c>
      <c r="AN755" s="418">
        <v>2.6728983808920002E-2</v>
      </c>
      <c r="AO755" s="437">
        <v>4.0532452942680409E-2</v>
      </c>
      <c r="AP755" s="422"/>
      <c r="AQ755" s="423"/>
      <c r="AR755" s="423"/>
      <c r="AS755" s="417">
        <v>0</v>
      </c>
      <c r="AT755" s="418">
        <v>0</v>
      </c>
      <c r="AU755" s="424"/>
    </row>
    <row r="756" spans="1:47" x14ac:dyDescent="0.2">
      <c r="A756" s="231">
        <v>1993</v>
      </c>
      <c r="B756" s="232">
        <v>32</v>
      </c>
      <c r="C756" s="417">
        <v>17.894781530109999</v>
      </c>
      <c r="D756" s="418">
        <v>28.02201455638</v>
      </c>
      <c r="E756" s="419">
        <v>50.419183359785826</v>
      </c>
      <c r="F756" s="417">
        <v>4.7424896712600004</v>
      </c>
      <c r="G756" s="418">
        <v>6.101487431622</v>
      </c>
      <c r="H756" s="419">
        <v>2.9629580402075453</v>
      </c>
      <c r="I756" s="417">
        <v>2.1415516352999999</v>
      </c>
      <c r="J756" s="418">
        <v>2.8477245123250001</v>
      </c>
      <c r="K756" s="419">
        <v>4.9067951465715103</v>
      </c>
      <c r="L756" s="420"/>
      <c r="M756" s="421"/>
      <c r="N756" s="419">
        <v>3.3041793268361605E-3</v>
      </c>
      <c r="O756" s="417">
        <v>1.162726E-2</v>
      </c>
      <c r="P756" s="418">
        <v>1.9169093500000001E-2</v>
      </c>
      <c r="Q756" s="419">
        <v>7.9570424508091778E-2</v>
      </c>
      <c r="R756" s="425"/>
      <c r="S756" s="426"/>
      <c r="T756" s="419">
        <v>570.04801585504458</v>
      </c>
      <c r="U756" s="417">
        <v>3.0667412929078017E-2</v>
      </c>
      <c r="V756" s="418">
        <v>3.5319297918439713E-2</v>
      </c>
      <c r="W756" s="419">
        <v>8.8995873803977263E-2</v>
      </c>
      <c r="X756" s="417">
        <v>3.1157852398176294E-2</v>
      </c>
      <c r="Y756" s="418">
        <v>5.0973487470618035E-2</v>
      </c>
      <c r="Z756" s="419">
        <v>0.11746270947892937</v>
      </c>
      <c r="AA756" s="417">
        <v>1.6791410261400002E-2</v>
      </c>
      <c r="AB756" s="418">
        <v>2.4067040055240001E-2</v>
      </c>
      <c r="AC756" s="419">
        <v>4.2261203576951775E-2</v>
      </c>
      <c r="AD756" s="417">
        <v>7.7975743860000002E-4</v>
      </c>
      <c r="AE756" s="418">
        <v>1.1189068207500001E-3</v>
      </c>
      <c r="AF756" s="419">
        <v>1.8501387659174034E-3</v>
      </c>
      <c r="AG756" s="417">
        <v>0.1145963236368</v>
      </c>
      <c r="AH756" s="418">
        <v>0.15871558098648</v>
      </c>
      <c r="AI756" s="419">
        <v>9.5996056909163061E-2</v>
      </c>
      <c r="AJ756" s="417">
        <v>1.06384211106E-2</v>
      </c>
      <c r="AK756" s="418">
        <v>1.4191841857710002E-2</v>
      </c>
      <c r="AL756" s="419">
        <v>1.590578066815742E-2</v>
      </c>
      <c r="AM756" s="417">
        <v>1.7356984252799999E-2</v>
      </c>
      <c r="AN756" s="418">
        <v>2.6728983808920002E-2</v>
      </c>
      <c r="AO756" s="419">
        <v>4.0532452942680409E-2</v>
      </c>
      <c r="AP756" s="425"/>
      <c r="AQ756" s="426"/>
      <c r="AR756" s="426"/>
      <c r="AS756" s="417">
        <v>0</v>
      </c>
      <c r="AT756" s="418">
        <v>0</v>
      </c>
      <c r="AU756" s="427"/>
    </row>
    <row r="757" spans="1:47" x14ac:dyDescent="0.2">
      <c r="A757" s="231">
        <v>1993</v>
      </c>
      <c r="B757" s="232">
        <v>33</v>
      </c>
      <c r="C757" s="417">
        <v>17.894781530109999</v>
      </c>
      <c r="D757" s="418">
        <v>28.02201455638</v>
      </c>
      <c r="E757" s="419">
        <v>50.419183359785826</v>
      </c>
      <c r="F757" s="417">
        <v>4.7424896712600004</v>
      </c>
      <c r="G757" s="418">
        <v>6.101487431622</v>
      </c>
      <c r="H757" s="419">
        <v>2.9629580402075453</v>
      </c>
      <c r="I757" s="417">
        <v>2.1415516352999999</v>
      </c>
      <c r="J757" s="418">
        <v>2.8477245123250001</v>
      </c>
      <c r="K757" s="419">
        <v>4.9067951465715103</v>
      </c>
      <c r="L757" s="420"/>
      <c r="M757" s="421"/>
      <c r="N757" s="419">
        <v>3.3041793268361605E-3</v>
      </c>
      <c r="O757" s="417">
        <v>1.162726E-2</v>
      </c>
      <c r="P757" s="418">
        <v>1.9169093500000001E-2</v>
      </c>
      <c r="Q757" s="419">
        <v>7.9570424508091778E-2</v>
      </c>
      <c r="R757" s="425"/>
      <c r="S757" s="426"/>
      <c r="T757" s="419">
        <v>570.04801585504458</v>
      </c>
      <c r="U757" s="417">
        <v>3.0667412929078017E-2</v>
      </c>
      <c r="V757" s="418">
        <v>3.5319297918439713E-2</v>
      </c>
      <c r="W757" s="419">
        <v>8.8995873803977263E-2</v>
      </c>
      <c r="X757" s="417">
        <v>3.1157852398176294E-2</v>
      </c>
      <c r="Y757" s="418">
        <v>5.0973487470618035E-2</v>
      </c>
      <c r="Z757" s="419">
        <v>0.11746270947892937</v>
      </c>
      <c r="AA757" s="417">
        <v>1.6791410261400002E-2</v>
      </c>
      <c r="AB757" s="418">
        <v>2.4067040055240001E-2</v>
      </c>
      <c r="AC757" s="419">
        <v>4.2261203576951775E-2</v>
      </c>
      <c r="AD757" s="417">
        <v>7.7975743860000002E-4</v>
      </c>
      <c r="AE757" s="418">
        <v>1.1189068207500001E-3</v>
      </c>
      <c r="AF757" s="419">
        <v>1.8501387659174034E-3</v>
      </c>
      <c r="AG757" s="417">
        <v>0.1145963236368</v>
      </c>
      <c r="AH757" s="418">
        <v>0.15871558098648</v>
      </c>
      <c r="AI757" s="419">
        <v>9.5996056909163061E-2</v>
      </c>
      <c r="AJ757" s="417">
        <v>1.06384211106E-2</v>
      </c>
      <c r="AK757" s="418">
        <v>1.4191841857710002E-2</v>
      </c>
      <c r="AL757" s="419">
        <v>1.590578066815742E-2</v>
      </c>
      <c r="AM757" s="417">
        <v>1.7356984252799999E-2</v>
      </c>
      <c r="AN757" s="418">
        <v>2.6728983808920002E-2</v>
      </c>
      <c r="AO757" s="419">
        <v>4.0532452942680409E-2</v>
      </c>
      <c r="AP757" s="425"/>
      <c r="AQ757" s="426"/>
      <c r="AR757" s="426"/>
      <c r="AS757" s="417">
        <v>0</v>
      </c>
      <c r="AT757" s="418">
        <v>0</v>
      </c>
      <c r="AU757" s="427"/>
    </row>
    <row r="758" spans="1:47" x14ac:dyDescent="0.2">
      <c r="A758" s="231">
        <v>1993</v>
      </c>
      <c r="B758" s="232">
        <v>34</v>
      </c>
      <c r="C758" s="417">
        <v>17.894781530109999</v>
      </c>
      <c r="D758" s="418">
        <v>28.02201455638</v>
      </c>
      <c r="E758" s="419">
        <v>50.419183359785826</v>
      </c>
      <c r="F758" s="417">
        <v>4.7424896712600004</v>
      </c>
      <c r="G758" s="418">
        <v>6.101487431622</v>
      </c>
      <c r="H758" s="419">
        <v>2.9629580402075453</v>
      </c>
      <c r="I758" s="417">
        <v>2.1415516352999999</v>
      </c>
      <c r="J758" s="418">
        <v>2.8477245123250001</v>
      </c>
      <c r="K758" s="419">
        <v>4.9067951465715103</v>
      </c>
      <c r="L758" s="420"/>
      <c r="M758" s="421"/>
      <c r="N758" s="419">
        <v>3.3041793268361605E-3</v>
      </c>
      <c r="O758" s="417">
        <v>1.162726E-2</v>
      </c>
      <c r="P758" s="418">
        <v>1.9169093500000001E-2</v>
      </c>
      <c r="Q758" s="419">
        <v>7.9570424508091778E-2</v>
      </c>
      <c r="R758" s="425"/>
      <c r="S758" s="426"/>
      <c r="T758" s="419">
        <v>570.04801585504458</v>
      </c>
      <c r="U758" s="417">
        <v>3.0667412929078017E-2</v>
      </c>
      <c r="V758" s="418">
        <v>3.5319297918439713E-2</v>
      </c>
      <c r="W758" s="419">
        <v>8.8995873803977263E-2</v>
      </c>
      <c r="X758" s="417">
        <v>3.1157852398176294E-2</v>
      </c>
      <c r="Y758" s="418">
        <v>5.0973487470618035E-2</v>
      </c>
      <c r="Z758" s="419">
        <v>0.11746270947892937</v>
      </c>
      <c r="AA758" s="417">
        <v>1.6791410261400002E-2</v>
      </c>
      <c r="AB758" s="418">
        <v>2.4067040055240001E-2</v>
      </c>
      <c r="AC758" s="419">
        <v>4.2261203576951775E-2</v>
      </c>
      <c r="AD758" s="417">
        <v>7.7975743860000002E-4</v>
      </c>
      <c r="AE758" s="418">
        <v>1.1189068207500001E-3</v>
      </c>
      <c r="AF758" s="419">
        <v>1.8501387659174034E-3</v>
      </c>
      <c r="AG758" s="417">
        <v>0.1145963236368</v>
      </c>
      <c r="AH758" s="418">
        <v>0.15871558098648</v>
      </c>
      <c r="AI758" s="419">
        <v>9.5996056909163061E-2</v>
      </c>
      <c r="AJ758" s="417">
        <v>1.06384211106E-2</v>
      </c>
      <c r="AK758" s="418">
        <v>1.4191841857710002E-2</v>
      </c>
      <c r="AL758" s="419">
        <v>1.590578066815742E-2</v>
      </c>
      <c r="AM758" s="417">
        <v>1.7356984252799999E-2</v>
      </c>
      <c r="AN758" s="418">
        <v>2.6728983808920002E-2</v>
      </c>
      <c r="AO758" s="419">
        <v>4.0532452942680409E-2</v>
      </c>
      <c r="AP758" s="425"/>
      <c r="AQ758" s="426"/>
      <c r="AR758" s="426"/>
      <c r="AS758" s="417">
        <v>0</v>
      </c>
      <c r="AT758" s="418">
        <v>0</v>
      </c>
      <c r="AU758" s="427"/>
    </row>
    <row r="759" spans="1:47" x14ac:dyDescent="0.2">
      <c r="A759" s="231">
        <v>1993</v>
      </c>
      <c r="B759" s="232">
        <v>35</v>
      </c>
      <c r="C759" s="417">
        <v>17.894781530109999</v>
      </c>
      <c r="D759" s="418">
        <v>28.02201455638</v>
      </c>
      <c r="E759" s="419">
        <v>50.419183359785826</v>
      </c>
      <c r="F759" s="417">
        <v>4.7424896712600004</v>
      </c>
      <c r="G759" s="418">
        <v>6.101487431622</v>
      </c>
      <c r="H759" s="419">
        <v>2.9629580402075453</v>
      </c>
      <c r="I759" s="417">
        <v>2.1415516352999999</v>
      </c>
      <c r="J759" s="418">
        <v>2.8477245123250001</v>
      </c>
      <c r="K759" s="419">
        <v>4.9067951465715103</v>
      </c>
      <c r="L759" s="420"/>
      <c r="M759" s="421"/>
      <c r="N759" s="419">
        <v>3.3041793268361605E-3</v>
      </c>
      <c r="O759" s="417">
        <v>1.162726E-2</v>
      </c>
      <c r="P759" s="418">
        <v>1.9169093500000001E-2</v>
      </c>
      <c r="Q759" s="419">
        <v>7.9570424508091778E-2</v>
      </c>
      <c r="R759" s="425"/>
      <c r="S759" s="426"/>
      <c r="T759" s="419">
        <v>570.04801585504458</v>
      </c>
      <c r="U759" s="417">
        <v>3.0667412929078017E-2</v>
      </c>
      <c r="V759" s="418">
        <v>3.5319297918439713E-2</v>
      </c>
      <c r="W759" s="419">
        <v>8.8995873803977263E-2</v>
      </c>
      <c r="X759" s="417">
        <v>3.1157852398176294E-2</v>
      </c>
      <c r="Y759" s="418">
        <v>5.0973487470618035E-2</v>
      </c>
      <c r="Z759" s="419">
        <v>0.11746270947892937</v>
      </c>
      <c r="AA759" s="417">
        <v>1.6791410261400002E-2</v>
      </c>
      <c r="AB759" s="418">
        <v>2.4067040055240001E-2</v>
      </c>
      <c r="AC759" s="419">
        <v>4.2261203576951775E-2</v>
      </c>
      <c r="AD759" s="417">
        <v>7.7975743860000002E-4</v>
      </c>
      <c r="AE759" s="418">
        <v>1.1189068207500001E-3</v>
      </c>
      <c r="AF759" s="419">
        <v>1.8501387659174034E-3</v>
      </c>
      <c r="AG759" s="417">
        <v>0.1145963236368</v>
      </c>
      <c r="AH759" s="418">
        <v>0.15871558098648</v>
      </c>
      <c r="AI759" s="419">
        <v>9.5996056909163061E-2</v>
      </c>
      <c r="AJ759" s="417">
        <v>1.06384211106E-2</v>
      </c>
      <c r="AK759" s="418">
        <v>1.4191841857710002E-2</v>
      </c>
      <c r="AL759" s="419">
        <v>1.590578066815742E-2</v>
      </c>
      <c r="AM759" s="417">
        <v>1.7356984252799999E-2</v>
      </c>
      <c r="AN759" s="418">
        <v>2.6728983808920002E-2</v>
      </c>
      <c r="AO759" s="419">
        <v>4.0532452942680409E-2</v>
      </c>
      <c r="AP759" s="425"/>
      <c r="AQ759" s="426"/>
      <c r="AR759" s="426"/>
      <c r="AS759" s="417">
        <v>0</v>
      </c>
      <c r="AT759" s="418">
        <v>0</v>
      </c>
      <c r="AU759" s="427"/>
    </row>
    <row r="760" spans="1:47" x14ac:dyDescent="0.2">
      <c r="A760" s="231">
        <v>1993</v>
      </c>
      <c r="B760" s="232">
        <v>36</v>
      </c>
      <c r="C760" s="417">
        <v>17.894781530109999</v>
      </c>
      <c r="D760" s="418">
        <v>28.02201455638</v>
      </c>
      <c r="E760" s="419">
        <v>50.419183359785826</v>
      </c>
      <c r="F760" s="417">
        <v>4.7424896712600004</v>
      </c>
      <c r="G760" s="418">
        <v>6.101487431622</v>
      </c>
      <c r="H760" s="419">
        <v>2.9629580402075453</v>
      </c>
      <c r="I760" s="417">
        <v>2.1415516352999999</v>
      </c>
      <c r="J760" s="418">
        <v>2.8477245123250001</v>
      </c>
      <c r="K760" s="419">
        <v>4.9067951465715103</v>
      </c>
      <c r="L760" s="420"/>
      <c r="M760" s="421"/>
      <c r="N760" s="419">
        <v>3.3041793268361605E-3</v>
      </c>
      <c r="O760" s="417">
        <v>1.162726E-2</v>
      </c>
      <c r="P760" s="418">
        <v>1.9169093500000001E-2</v>
      </c>
      <c r="Q760" s="419">
        <v>7.9570424508091778E-2</v>
      </c>
      <c r="R760" s="425"/>
      <c r="S760" s="426"/>
      <c r="T760" s="419">
        <v>570.04801585504458</v>
      </c>
      <c r="U760" s="417">
        <v>3.0667412929078017E-2</v>
      </c>
      <c r="V760" s="418">
        <v>3.5319297918439713E-2</v>
      </c>
      <c r="W760" s="419">
        <v>8.8995873803977263E-2</v>
      </c>
      <c r="X760" s="417">
        <v>3.1157852398176294E-2</v>
      </c>
      <c r="Y760" s="418">
        <v>5.0973487470618035E-2</v>
      </c>
      <c r="Z760" s="419">
        <v>0.11746270947892937</v>
      </c>
      <c r="AA760" s="417">
        <v>1.6791410261400002E-2</v>
      </c>
      <c r="AB760" s="418">
        <v>2.4067040055240001E-2</v>
      </c>
      <c r="AC760" s="419">
        <v>4.2261203576951775E-2</v>
      </c>
      <c r="AD760" s="417">
        <v>7.7975743860000002E-4</v>
      </c>
      <c r="AE760" s="418">
        <v>1.1189068207500001E-3</v>
      </c>
      <c r="AF760" s="419">
        <v>1.8501387659174034E-3</v>
      </c>
      <c r="AG760" s="417">
        <v>0.1145963236368</v>
      </c>
      <c r="AH760" s="418">
        <v>0.15871558098648</v>
      </c>
      <c r="AI760" s="419">
        <v>9.5996056909163061E-2</v>
      </c>
      <c r="AJ760" s="417">
        <v>1.06384211106E-2</v>
      </c>
      <c r="AK760" s="418">
        <v>1.4191841857710002E-2</v>
      </c>
      <c r="AL760" s="419">
        <v>1.590578066815742E-2</v>
      </c>
      <c r="AM760" s="417">
        <v>1.7356984252799999E-2</v>
      </c>
      <c r="AN760" s="418">
        <v>2.6728983808920002E-2</v>
      </c>
      <c r="AO760" s="419">
        <v>4.0532452942680409E-2</v>
      </c>
      <c r="AP760" s="425"/>
      <c r="AQ760" s="426"/>
      <c r="AR760" s="426"/>
      <c r="AS760" s="417">
        <v>0</v>
      </c>
      <c r="AT760" s="418">
        <v>0</v>
      </c>
      <c r="AU760" s="427"/>
    </row>
    <row r="761" spans="1:47" x14ac:dyDescent="0.2">
      <c r="A761" s="231">
        <v>1993</v>
      </c>
      <c r="B761" s="232">
        <v>37</v>
      </c>
      <c r="C761" s="417">
        <v>17.894781530109999</v>
      </c>
      <c r="D761" s="418">
        <v>28.02201455638</v>
      </c>
      <c r="E761" s="419">
        <v>50.419183359785826</v>
      </c>
      <c r="F761" s="417">
        <v>4.7424896712600004</v>
      </c>
      <c r="G761" s="418">
        <v>6.101487431622</v>
      </c>
      <c r="H761" s="419">
        <v>2.9629580402075453</v>
      </c>
      <c r="I761" s="417">
        <v>2.1415516352999999</v>
      </c>
      <c r="J761" s="418">
        <v>2.8477245123250001</v>
      </c>
      <c r="K761" s="419">
        <v>4.9067951465715103</v>
      </c>
      <c r="L761" s="420"/>
      <c r="M761" s="421"/>
      <c r="N761" s="419">
        <v>3.3041793268361605E-3</v>
      </c>
      <c r="O761" s="417">
        <v>1.162726E-2</v>
      </c>
      <c r="P761" s="418">
        <v>1.9169093500000001E-2</v>
      </c>
      <c r="Q761" s="419">
        <v>7.9570424508091778E-2</v>
      </c>
      <c r="R761" s="425"/>
      <c r="S761" s="426"/>
      <c r="T761" s="419">
        <v>570.04801585504458</v>
      </c>
      <c r="U761" s="417">
        <v>3.0667412929078017E-2</v>
      </c>
      <c r="V761" s="418">
        <v>3.5319297918439713E-2</v>
      </c>
      <c r="W761" s="419">
        <v>8.8995873803977263E-2</v>
      </c>
      <c r="X761" s="417">
        <v>3.1157852398176294E-2</v>
      </c>
      <c r="Y761" s="418">
        <v>5.0973487470618035E-2</v>
      </c>
      <c r="Z761" s="419">
        <v>0.11746270947892937</v>
      </c>
      <c r="AA761" s="417">
        <v>1.6791410261400002E-2</v>
      </c>
      <c r="AB761" s="418">
        <v>2.4067040055240001E-2</v>
      </c>
      <c r="AC761" s="419">
        <v>4.2261203576951775E-2</v>
      </c>
      <c r="AD761" s="417">
        <v>7.7975743860000002E-4</v>
      </c>
      <c r="AE761" s="418">
        <v>1.1189068207500001E-3</v>
      </c>
      <c r="AF761" s="419">
        <v>1.8501387659174034E-3</v>
      </c>
      <c r="AG761" s="417">
        <v>0.1145963236368</v>
      </c>
      <c r="AH761" s="418">
        <v>0.15871558098648</v>
      </c>
      <c r="AI761" s="419">
        <v>9.5996056909163061E-2</v>
      </c>
      <c r="AJ761" s="417">
        <v>1.06384211106E-2</v>
      </c>
      <c r="AK761" s="418">
        <v>1.4191841857710002E-2</v>
      </c>
      <c r="AL761" s="419">
        <v>1.590578066815742E-2</v>
      </c>
      <c r="AM761" s="417">
        <v>1.7356984252799999E-2</v>
      </c>
      <c r="AN761" s="418">
        <v>2.6728983808920002E-2</v>
      </c>
      <c r="AO761" s="419">
        <v>4.0532452942680409E-2</v>
      </c>
      <c r="AP761" s="425"/>
      <c r="AQ761" s="426"/>
      <c r="AR761" s="426"/>
      <c r="AS761" s="417">
        <v>0</v>
      </c>
      <c r="AT761" s="418">
        <v>0</v>
      </c>
      <c r="AU761" s="427"/>
    </row>
    <row r="762" spans="1:47" x14ac:dyDescent="0.2">
      <c r="A762" s="231">
        <v>1993</v>
      </c>
      <c r="B762" s="232">
        <v>38</v>
      </c>
      <c r="C762" s="417">
        <v>17.894781530109999</v>
      </c>
      <c r="D762" s="418">
        <v>28.02201455638</v>
      </c>
      <c r="E762" s="419">
        <v>50.419183359785826</v>
      </c>
      <c r="F762" s="417">
        <v>4.7424896712600004</v>
      </c>
      <c r="G762" s="418">
        <v>6.101487431622</v>
      </c>
      <c r="H762" s="419">
        <v>2.9629580402075453</v>
      </c>
      <c r="I762" s="417">
        <v>2.1415516352999999</v>
      </c>
      <c r="J762" s="418">
        <v>2.8477245123250001</v>
      </c>
      <c r="K762" s="419">
        <v>4.9067951465715103</v>
      </c>
      <c r="L762" s="420"/>
      <c r="M762" s="421"/>
      <c r="N762" s="419">
        <v>3.3041793268361605E-3</v>
      </c>
      <c r="O762" s="417">
        <v>1.162726E-2</v>
      </c>
      <c r="P762" s="418">
        <v>1.9169093500000001E-2</v>
      </c>
      <c r="Q762" s="419">
        <v>7.9570424508091778E-2</v>
      </c>
      <c r="R762" s="425"/>
      <c r="S762" s="426"/>
      <c r="T762" s="419">
        <v>570.04801585504458</v>
      </c>
      <c r="U762" s="417">
        <v>3.0667412929078017E-2</v>
      </c>
      <c r="V762" s="418">
        <v>3.5319297918439713E-2</v>
      </c>
      <c r="W762" s="419">
        <v>8.8995873803977263E-2</v>
      </c>
      <c r="X762" s="417">
        <v>3.1157852398176294E-2</v>
      </c>
      <c r="Y762" s="418">
        <v>5.0973487470618035E-2</v>
      </c>
      <c r="Z762" s="419">
        <v>0.11746270947892937</v>
      </c>
      <c r="AA762" s="417">
        <v>1.6791410261400002E-2</v>
      </c>
      <c r="AB762" s="418">
        <v>2.4067040055240001E-2</v>
      </c>
      <c r="AC762" s="419">
        <v>4.2261203576951775E-2</v>
      </c>
      <c r="AD762" s="417">
        <v>7.7975743860000002E-4</v>
      </c>
      <c r="AE762" s="418">
        <v>1.1189068207500001E-3</v>
      </c>
      <c r="AF762" s="419">
        <v>1.8501387659174034E-3</v>
      </c>
      <c r="AG762" s="417">
        <v>0.1145963236368</v>
      </c>
      <c r="AH762" s="418">
        <v>0.15871558098648</v>
      </c>
      <c r="AI762" s="419">
        <v>9.5996056909163061E-2</v>
      </c>
      <c r="AJ762" s="417">
        <v>1.06384211106E-2</v>
      </c>
      <c r="AK762" s="418">
        <v>1.4191841857710002E-2</v>
      </c>
      <c r="AL762" s="419">
        <v>1.590578066815742E-2</v>
      </c>
      <c r="AM762" s="417">
        <v>1.7356984252799999E-2</v>
      </c>
      <c r="AN762" s="418">
        <v>2.6728983808920002E-2</v>
      </c>
      <c r="AO762" s="419">
        <v>4.0532452942680409E-2</v>
      </c>
      <c r="AP762" s="425"/>
      <c r="AQ762" s="426"/>
      <c r="AR762" s="426"/>
      <c r="AS762" s="417">
        <v>0</v>
      </c>
      <c r="AT762" s="418">
        <v>0</v>
      </c>
      <c r="AU762" s="427"/>
    </row>
    <row r="763" spans="1:47" x14ac:dyDescent="0.2">
      <c r="A763" s="231">
        <v>1993</v>
      </c>
      <c r="B763" s="232">
        <v>39</v>
      </c>
      <c r="C763" s="417">
        <v>17.894781530109999</v>
      </c>
      <c r="D763" s="418">
        <v>28.02201455638</v>
      </c>
      <c r="E763" s="419">
        <v>50.419183359785826</v>
      </c>
      <c r="F763" s="417">
        <v>4.7424896712600004</v>
      </c>
      <c r="G763" s="418">
        <v>6.101487431622</v>
      </c>
      <c r="H763" s="419">
        <v>2.9629580402075453</v>
      </c>
      <c r="I763" s="417">
        <v>2.1415516352999999</v>
      </c>
      <c r="J763" s="418">
        <v>2.8477245123250001</v>
      </c>
      <c r="K763" s="419">
        <v>4.9067951465715103</v>
      </c>
      <c r="L763" s="420"/>
      <c r="M763" s="421"/>
      <c r="N763" s="419">
        <v>3.3041793268361605E-3</v>
      </c>
      <c r="O763" s="417">
        <v>1.162726E-2</v>
      </c>
      <c r="P763" s="418">
        <v>1.9169093500000001E-2</v>
      </c>
      <c r="Q763" s="419">
        <v>7.9570424508091778E-2</v>
      </c>
      <c r="R763" s="425"/>
      <c r="S763" s="426"/>
      <c r="T763" s="419">
        <v>570.04801585504458</v>
      </c>
      <c r="U763" s="417">
        <v>3.0667412929078017E-2</v>
      </c>
      <c r="V763" s="418">
        <v>3.5319297918439713E-2</v>
      </c>
      <c r="W763" s="419">
        <v>8.8995873803977263E-2</v>
      </c>
      <c r="X763" s="417">
        <v>3.1157852398176294E-2</v>
      </c>
      <c r="Y763" s="418">
        <v>5.0973487470618035E-2</v>
      </c>
      <c r="Z763" s="419">
        <v>0.11746270947892937</v>
      </c>
      <c r="AA763" s="417">
        <v>1.6791410261400002E-2</v>
      </c>
      <c r="AB763" s="418">
        <v>2.4067040055240001E-2</v>
      </c>
      <c r="AC763" s="419">
        <v>4.2261203576951775E-2</v>
      </c>
      <c r="AD763" s="417">
        <v>7.7975743860000002E-4</v>
      </c>
      <c r="AE763" s="418">
        <v>1.1189068207500001E-3</v>
      </c>
      <c r="AF763" s="419">
        <v>1.8501387659174034E-3</v>
      </c>
      <c r="AG763" s="417">
        <v>0.1145963236368</v>
      </c>
      <c r="AH763" s="418">
        <v>0.15871558098648</v>
      </c>
      <c r="AI763" s="419">
        <v>9.5996056909163061E-2</v>
      </c>
      <c r="AJ763" s="417">
        <v>1.06384211106E-2</v>
      </c>
      <c r="AK763" s="418">
        <v>1.4191841857710002E-2</v>
      </c>
      <c r="AL763" s="419">
        <v>1.590578066815742E-2</v>
      </c>
      <c r="AM763" s="417">
        <v>1.7356984252799999E-2</v>
      </c>
      <c r="AN763" s="418">
        <v>2.6728983808920002E-2</v>
      </c>
      <c r="AO763" s="419">
        <v>4.0532452942680409E-2</v>
      </c>
      <c r="AP763" s="425"/>
      <c r="AQ763" s="426"/>
      <c r="AR763" s="426"/>
      <c r="AS763" s="417">
        <v>0</v>
      </c>
      <c r="AT763" s="418">
        <v>0</v>
      </c>
      <c r="AU763" s="427"/>
    </row>
    <row r="764" spans="1:47" ht="13.5" thickBot="1" x14ac:dyDescent="0.25">
      <c r="A764" s="233">
        <v>1993</v>
      </c>
      <c r="B764" s="234">
        <v>40</v>
      </c>
      <c r="C764" s="428">
        <v>17.894781530109999</v>
      </c>
      <c r="D764" s="429">
        <v>28.02201455638</v>
      </c>
      <c r="E764" s="430">
        <v>50.419183359785826</v>
      </c>
      <c r="F764" s="428">
        <v>4.7424896712600004</v>
      </c>
      <c r="G764" s="429">
        <v>6.101487431622</v>
      </c>
      <c r="H764" s="430">
        <v>2.9629580402075453</v>
      </c>
      <c r="I764" s="428">
        <v>2.1415516352999999</v>
      </c>
      <c r="J764" s="429">
        <v>2.8477245123250001</v>
      </c>
      <c r="K764" s="430">
        <v>4.9067951465715103</v>
      </c>
      <c r="L764" s="431"/>
      <c r="M764" s="432"/>
      <c r="N764" s="430">
        <v>3.3041793268361605E-3</v>
      </c>
      <c r="O764" s="428">
        <v>1.162726E-2</v>
      </c>
      <c r="P764" s="429">
        <v>1.9169093500000001E-2</v>
      </c>
      <c r="Q764" s="430">
        <v>7.9570424508091778E-2</v>
      </c>
      <c r="R764" s="433"/>
      <c r="S764" s="434"/>
      <c r="T764" s="430">
        <v>570.04801585504458</v>
      </c>
      <c r="U764" s="428">
        <v>3.0667412929078017E-2</v>
      </c>
      <c r="V764" s="429">
        <v>3.5319297918439713E-2</v>
      </c>
      <c r="W764" s="430">
        <v>8.8995873803977263E-2</v>
      </c>
      <c r="X764" s="428">
        <v>3.1157852398176294E-2</v>
      </c>
      <c r="Y764" s="429">
        <v>5.0973487470618035E-2</v>
      </c>
      <c r="Z764" s="430">
        <v>0.11746270947892937</v>
      </c>
      <c r="AA764" s="428">
        <v>1.6791410261400002E-2</v>
      </c>
      <c r="AB764" s="429">
        <v>2.4067040055240001E-2</v>
      </c>
      <c r="AC764" s="430">
        <v>4.2261203576951775E-2</v>
      </c>
      <c r="AD764" s="428">
        <v>7.7975743860000002E-4</v>
      </c>
      <c r="AE764" s="429">
        <v>1.1189068207500001E-3</v>
      </c>
      <c r="AF764" s="430">
        <v>1.8501387659174034E-3</v>
      </c>
      <c r="AG764" s="428">
        <v>0.1145963236368</v>
      </c>
      <c r="AH764" s="429">
        <v>0.15871558098648</v>
      </c>
      <c r="AI764" s="430">
        <v>9.5996056909163061E-2</v>
      </c>
      <c r="AJ764" s="428">
        <v>1.06384211106E-2</v>
      </c>
      <c r="AK764" s="429">
        <v>1.4191841857710002E-2</v>
      </c>
      <c r="AL764" s="430">
        <v>1.590578066815742E-2</v>
      </c>
      <c r="AM764" s="428">
        <v>1.7356984252799999E-2</v>
      </c>
      <c r="AN764" s="429">
        <v>2.6728983808920002E-2</v>
      </c>
      <c r="AO764" s="430">
        <v>4.0532452942680409E-2</v>
      </c>
      <c r="AP764" s="433"/>
      <c r="AQ764" s="434"/>
      <c r="AR764" s="434"/>
      <c r="AS764" s="428">
        <v>0</v>
      </c>
      <c r="AT764" s="429">
        <v>0</v>
      </c>
      <c r="AU764" s="435"/>
    </row>
    <row r="765" spans="1:47" x14ac:dyDescent="0.2">
      <c r="A765" s="229">
        <v>1994</v>
      </c>
      <c r="B765" s="230">
        <v>1</v>
      </c>
      <c r="C765" s="409">
        <v>5.6989149899999996</v>
      </c>
      <c r="D765" s="410">
        <v>6.6480020824999997</v>
      </c>
      <c r="E765" s="436">
        <v>21.294022307871312</v>
      </c>
      <c r="F765" s="409">
        <v>0.49903404000000001</v>
      </c>
      <c r="G765" s="410">
        <v>0.5451506585</v>
      </c>
      <c r="H765" s="436">
        <v>0.90505717416177001</v>
      </c>
      <c r="I765" s="409">
        <v>0.58476514999999996</v>
      </c>
      <c r="J765" s="410">
        <v>1.296472981</v>
      </c>
      <c r="K765" s="436">
        <v>3.2419547743227257</v>
      </c>
      <c r="L765" s="412"/>
      <c r="M765" s="413"/>
      <c r="N765" s="436">
        <v>0.11285763375802355</v>
      </c>
      <c r="O765" s="409">
        <v>1.4760000000000001E-2</v>
      </c>
      <c r="P765" s="410">
        <v>2.4586780499999999E-2</v>
      </c>
      <c r="Q765" s="436">
        <v>2.0462813733658571E-2</v>
      </c>
      <c r="R765" s="414"/>
      <c r="S765" s="415"/>
      <c r="T765" s="436">
        <v>545.11338914613191</v>
      </c>
      <c r="U765" s="409">
        <v>3.0050003714961158E-2</v>
      </c>
      <c r="V765" s="410">
        <v>3.6299036558595073E-2</v>
      </c>
      <c r="W765" s="436">
        <v>9.7356098764713891E-2</v>
      </c>
      <c r="X765" s="409">
        <v>2.9073030817291456E-2</v>
      </c>
      <c r="Y765" s="410">
        <v>5.3007608831475844E-2</v>
      </c>
      <c r="Z765" s="436">
        <v>3.219074214129191E-2</v>
      </c>
      <c r="AA765" s="409">
        <v>2.4953741999999999E-3</v>
      </c>
      <c r="AB765" s="410">
        <v>2.95314824E-3</v>
      </c>
      <c r="AC765" s="436">
        <v>6.3028263521244209E-3</v>
      </c>
      <c r="AD765" s="409">
        <v>1.7471500000000001E-4</v>
      </c>
      <c r="AE765" s="410">
        <v>2.0085405999999999E-4</v>
      </c>
      <c r="AF765" s="436">
        <v>5.6516370740977749E-4</v>
      </c>
      <c r="AG765" s="409">
        <v>1.92650961E-2</v>
      </c>
      <c r="AH765" s="410">
        <v>2.1832172149999999E-2</v>
      </c>
      <c r="AI765" s="436">
        <v>4.6803525122655967E-2</v>
      </c>
      <c r="AJ765" s="409">
        <v>1.9019252999999999E-3</v>
      </c>
      <c r="AK765" s="410">
        <v>2.03839893E-3</v>
      </c>
      <c r="AL765" s="436">
        <v>5.1338599782806841E-3</v>
      </c>
      <c r="AM765" s="409">
        <v>4.4600928999999996E-3</v>
      </c>
      <c r="AN765" s="410">
        <v>5.7270082050000001E-3</v>
      </c>
      <c r="AO765" s="436">
        <v>9.6623730971357631E-3</v>
      </c>
      <c r="AP765" s="414"/>
      <c r="AQ765" s="415"/>
      <c r="AR765" s="415"/>
      <c r="AS765" s="409">
        <v>1.6688768699999999E-2</v>
      </c>
      <c r="AT765" s="410">
        <v>1.8327477745000001E-2</v>
      </c>
      <c r="AU765" s="416"/>
    </row>
    <row r="766" spans="1:47" x14ac:dyDescent="0.2">
      <c r="A766" s="231">
        <v>1994</v>
      </c>
      <c r="B766" s="232">
        <v>2</v>
      </c>
      <c r="C766" s="417">
        <v>7.1028230700000003</v>
      </c>
      <c r="D766" s="418">
        <v>8.1582715570000008</v>
      </c>
      <c r="E766" s="437">
        <v>17.777302958926033</v>
      </c>
      <c r="F766" s="417">
        <v>0.54872010000000004</v>
      </c>
      <c r="G766" s="418">
        <v>0.61324762150000001</v>
      </c>
      <c r="H766" s="437">
        <v>0.8239611981401509</v>
      </c>
      <c r="I766" s="417">
        <v>0.62363650000000004</v>
      </c>
      <c r="J766" s="418">
        <v>1.3428507944999999</v>
      </c>
      <c r="K766" s="437">
        <v>2.8828684386484364</v>
      </c>
      <c r="L766" s="420"/>
      <c r="M766" s="421"/>
      <c r="N766" s="437">
        <v>7.4803658990880123E-2</v>
      </c>
      <c r="O766" s="417">
        <v>1.4760000000000001E-2</v>
      </c>
      <c r="P766" s="418">
        <v>2.4636785500000001E-2</v>
      </c>
      <c r="Q766" s="437">
        <v>2.0417936609928678E-2</v>
      </c>
      <c r="R766" s="422"/>
      <c r="S766" s="423"/>
      <c r="T766" s="437">
        <v>545.14028603344423</v>
      </c>
      <c r="U766" s="417">
        <v>3.0050003714961158E-2</v>
      </c>
      <c r="V766" s="418">
        <v>3.6299036558595073E-2</v>
      </c>
      <c r="W766" s="437">
        <v>7.9883132879868646E-2</v>
      </c>
      <c r="X766" s="417">
        <v>2.9073030817291456E-2</v>
      </c>
      <c r="Y766" s="418">
        <v>5.3007608831475844E-2</v>
      </c>
      <c r="Z766" s="437">
        <v>3.9037288042053558E-2</v>
      </c>
      <c r="AA766" s="417">
        <v>2.9320865000000002E-3</v>
      </c>
      <c r="AB766" s="418">
        <v>3.5144366099999999E-3</v>
      </c>
      <c r="AC766" s="437">
        <v>6.825148454034962E-3</v>
      </c>
      <c r="AD766" s="417">
        <v>2.0237240000000001E-4</v>
      </c>
      <c r="AE766" s="418">
        <v>2.3737776000000001E-4</v>
      </c>
      <c r="AF766" s="437">
        <v>5.1451302584196786E-4</v>
      </c>
      <c r="AG766" s="417">
        <v>2.22583643E-2</v>
      </c>
      <c r="AH766" s="418">
        <v>2.5657261720000001E-2</v>
      </c>
      <c r="AI766" s="437">
        <v>3.7539136080795822E-2</v>
      </c>
      <c r="AJ766" s="417">
        <v>2.2340722000000002E-3</v>
      </c>
      <c r="AK766" s="418">
        <v>2.4379959099999999E-3</v>
      </c>
      <c r="AL766" s="437">
        <v>4.7403059810427854E-3</v>
      </c>
      <c r="AM766" s="417">
        <v>5.2408387000000001E-3</v>
      </c>
      <c r="AN766" s="418">
        <v>6.7944530849999999E-3</v>
      </c>
      <c r="AO766" s="437">
        <v>9.7898511458491422E-3</v>
      </c>
      <c r="AP766" s="422"/>
      <c r="AQ766" s="423"/>
      <c r="AR766" s="423"/>
      <c r="AS766" s="417">
        <v>1.7740895400000001E-2</v>
      </c>
      <c r="AT766" s="418">
        <v>1.9393661185000001E-2</v>
      </c>
      <c r="AU766" s="424"/>
    </row>
    <row r="767" spans="1:47" x14ac:dyDescent="0.2">
      <c r="A767" s="231">
        <v>1994</v>
      </c>
      <c r="B767" s="232">
        <v>3</v>
      </c>
      <c r="C767" s="417">
        <v>8.5134047699999993</v>
      </c>
      <c r="D767" s="418">
        <v>9.7151651574999995</v>
      </c>
      <c r="E767" s="437">
        <v>17.832710957474895</v>
      </c>
      <c r="F767" s="417">
        <v>0.61313525999999996</v>
      </c>
      <c r="G767" s="418">
        <v>0.70359575600000002</v>
      </c>
      <c r="H767" s="437">
        <v>0.82834424445103194</v>
      </c>
      <c r="I767" s="417">
        <v>0.73545274000000005</v>
      </c>
      <c r="J767" s="418">
        <v>1.4652916555</v>
      </c>
      <c r="K767" s="437">
        <v>2.8852267544384795</v>
      </c>
      <c r="L767" s="420"/>
      <c r="M767" s="421"/>
      <c r="N767" s="437">
        <v>7.475477313150776E-2</v>
      </c>
      <c r="O767" s="417">
        <v>1.4760000000000001E-2</v>
      </c>
      <c r="P767" s="418">
        <v>2.4721793999999998E-2</v>
      </c>
      <c r="Q767" s="437">
        <v>2.0444208841935953E-2</v>
      </c>
      <c r="R767" s="422"/>
      <c r="S767" s="423"/>
      <c r="T767" s="437">
        <v>545.60766929342651</v>
      </c>
      <c r="U767" s="417">
        <v>3.0050003714961158E-2</v>
      </c>
      <c r="V767" s="418">
        <v>3.6299036558595073E-2</v>
      </c>
      <c r="W767" s="437">
        <v>8.1207091551024554E-2</v>
      </c>
      <c r="X767" s="417">
        <v>2.9073030817291456E-2</v>
      </c>
      <c r="Y767" s="418">
        <v>5.3007608831475844E-2</v>
      </c>
      <c r="Z767" s="437">
        <v>3.9474498137992364E-2</v>
      </c>
      <c r="AA767" s="417">
        <v>3.4640068999999998E-3</v>
      </c>
      <c r="AB767" s="418">
        <v>4.1976608150000004E-3</v>
      </c>
      <c r="AC767" s="437">
        <v>6.852401028736058E-3</v>
      </c>
      <c r="AD767" s="417">
        <v>2.3508289999999999E-4</v>
      </c>
      <c r="AE767" s="418">
        <v>2.75688015E-4</v>
      </c>
      <c r="AF767" s="437">
        <v>5.1725052224219081E-4</v>
      </c>
      <c r="AG767" s="417">
        <v>2.5942570599999999E-2</v>
      </c>
      <c r="AH767" s="418">
        <v>3.03329315E-2</v>
      </c>
      <c r="AI767" s="437">
        <v>3.7667135507373925E-2</v>
      </c>
      <c r="AJ767" s="417">
        <v>2.6616896999999999E-3</v>
      </c>
      <c r="AK767" s="418">
        <v>2.9654919649999998E-3</v>
      </c>
      <c r="AL767" s="437">
        <v>4.7565722848037957E-3</v>
      </c>
      <c r="AM767" s="417">
        <v>6.1675549000000003E-3</v>
      </c>
      <c r="AN767" s="418">
        <v>8.0440857250000004E-3</v>
      </c>
      <c r="AO767" s="437">
        <v>9.8438638279541996E-3</v>
      </c>
      <c r="AP767" s="422"/>
      <c r="AQ767" s="423"/>
      <c r="AR767" s="423"/>
      <c r="AS767" s="417">
        <v>1.9334517200000002E-2</v>
      </c>
      <c r="AT767" s="418">
        <v>2.1103959155000001E-2</v>
      </c>
      <c r="AU767" s="424"/>
    </row>
    <row r="768" spans="1:47" x14ac:dyDescent="0.2">
      <c r="A768" s="231">
        <v>1994</v>
      </c>
      <c r="B768" s="232">
        <v>4</v>
      </c>
      <c r="C768" s="417">
        <v>9.9754175699999994</v>
      </c>
      <c r="D768" s="418">
        <v>11.273585819499999</v>
      </c>
      <c r="E768" s="437">
        <v>17.90109712449652</v>
      </c>
      <c r="F768" s="417">
        <v>0.69256030000000002</v>
      </c>
      <c r="G768" s="418">
        <v>0.79431304150000004</v>
      </c>
      <c r="H768" s="437">
        <v>0.8335935670671043</v>
      </c>
      <c r="I768" s="417">
        <v>0.85866074999999997</v>
      </c>
      <c r="J768" s="418">
        <v>1.5865970705000001</v>
      </c>
      <c r="K768" s="437">
        <v>2.8930259957977378</v>
      </c>
      <c r="L768" s="420"/>
      <c r="M768" s="421"/>
      <c r="N768" s="437">
        <v>7.4824353304450295E-2</v>
      </c>
      <c r="O768" s="417">
        <v>1.4760000000000001E-2</v>
      </c>
      <c r="P768" s="418">
        <v>2.47267945E-2</v>
      </c>
      <c r="Q768" s="437">
        <v>2.0470097206012398E-2</v>
      </c>
      <c r="R768" s="422"/>
      <c r="S768" s="423"/>
      <c r="T768" s="437">
        <v>546.08167259466143</v>
      </c>
      <c r="U768" s="417">
        <v>3.0050003714961158E-2</v>
      </c>
      <c r="V768" s="418">
        <v>3.6299036558595073E-2</v>
      </c>
      <c r="W768" s="437">
        <v>8.0929386929916705E-2</v>
      </c>
      <c r="X768" s="417">
        <v>2.9073030817291456E-2</v>
      </c>
      <c r="Y768" s="418">
        <v>5.3007608831475844E-2</v>
      </c>
      <c r="Z768" s="437">
        <v>3.98508655497209E-2</v>
      </c>
      <c r="AA768" s="417">
        <v>4.0523835000000003E-3</v>
      </c>
      <c r="AB768" s="418">
        <v>4.8166157600000002E-3</v>
      </c>
      <c r="AC768" s="437">
        <v>6.8786231532196188E-3</v>
      </c>
      <c r="AD768" s="417">
        <v>2.7188069999999997E-4</v>
      </c>
      <c r="AE768" s="418">
        <v>3.1349384999999999E-4</v>
      </c>
      <c r="AF768" s="437">
        <v>5.2052838533073165E-4</v>
      </c>
      <c r="AG768" s="417">
        <v>3.0074857999999999E-2</v>
      </c>
      <c r="AH768" s="418">
        <v>3.4646061440000001E-2</v>
      </c>
      <c r="AI768" s="437">
        <v>3.7780992133450479E-2</v>
      </c>
      <c r="AJ768" s="417">
        <v>3.1523348E-3</v>
      </c>
      <c r="AK768" s="418">
        <v>3.4538224200000001E-3</v>
      </c>
      <c r="AL768" s="437">
        <v>4.770974438422366E-3</v>
      </c>
      <c r="AM768" s="417">
        <v>7.1697523000000003E-3</v>
      </c>
      <c r="AN768" s="418">
        <v>9.1649087700000006E-3</v>
      </c>
      <c r="AO768" s="437">
        <v>9.9101431487651544E-3</v>
      </c>
      <c r="AP768" s="422"/>
      <c r="AQ768" s="423"/>
      <c r="AR768" s="423"/>
      <c r="AS768" s="417">
        <v>2.1481790300000001E-2</v>
      </c>
      <c r="AT768" s="418">
        <v>2.3122923904999999E-2</v>
      </c>
      <c r="AU768" s="424"/>
    </row>
    <row r="769" spans="1:47" x14ac:dyDescent="0.2">
      <c r="A769" s="231">
        <v>1994</v>
      </c>
      <c r="B769" s="232">
        <v>5</v>
      </c>
      <c r="C769" s="417">
        <v>11.327073929999999</v>
      </c>
      <c r="D769" s="418">
        <v>12.637018961000001</v>
      </c>
      <c r="E769" s="437">
        <v>18.800326360490196</v>
      </c>
      <c r="F769" s="417">
        <v>0.76178345000000003</v>
      </c>
      <c r="G769" s="418">
        <v>0.87787207</v>
      </c>
      <c r="H769" s="437">
        <v>0.86594430151552693</v>
      </c>
      <c r="I769" s="417">
        <v>0.97551060999999994</v>
      </c>
      <c r="J769" s="418">
        <v>1.7067666145</v>
      </c>
      <c r="K769" s="437">
        <v>2.9533260464253819</v>
      </c>
      <c r="L769" s="420"/>
      <c r="M769" s="421"/>
      <c r="N769" s="437">
        <v>7.4797061078413926E-2</v>
      </c>
      <c r="O769" s="417">
        <v>1.4760000000000001E-2</v>
      </c>
      <c r="P769" s="418">
        <v>2.48368055E-2</v>
      </c>
      <c r="Q769" s="437">
        <v>2.8770565015369023E-2</v>
      </c>
      <c r="R769" s="422"/>
      <c r="S769" s="423"/>
      <c r="T769" s="437">
        <v>546.48959234890742</v>
      </c>
      <c r="U769" s="417">
        <v>3.0050003714961158E-2</v>
      </c>
      <c r="V769" s="418">
        <v>3.6299036558595073E-2</v>
      </c>
      <c r="W769" s="437">
        <v>8.3350924067326457E-2</v>
      </c>
      <c r="X769" s="417">
        <v>2.9073030817291456E-2</v>
      </c>
      <c r="Y769" s="418">
        <v>5.3007608831475844E-2</v>
      </c>
      <c r="Z769" s="437">
        <v>4.0360737989951927E-2</v>
      </c>
      <c r="AA769" s="417">
        <v>4.5960352999999997E-3</v>
      </c>
      <c r="AB769" s="418">
        <v>5.3654726450000001E-3</v>
      </c>
      <c r="AC769" s="437">
        <v>7.1286578281715375E-3</v>
      </c>
      <c r="AD769" s="417">
        <v>3.0712460000000002E-4</v>
      </c>
      <c r="AE769" s="418">
        <v>3.5745269000000003E-4</v>
      </c>
      <c r="AF769" s="437">
        <v>5.4072889229996566E-4</v>
      </c>
      <c r="AG769" s="417">
        <v>3.3848149199999997E-2</v>
      </c>
      <c r="AH769" s="418">
        <v>3.8448537334999998E-2</v>
      </c>
      <c r="AI769" s="437">
        <v>3.9111891639739299E-2</v>
      </c>
      <c r="AJ769" s="417">
        <v>3.6187340999999998E-3</v>
      </c>
      <c r="AK769" s="418">
        <v>3.8978395650000001E-3</v>
      </c>
      <c r="AL769" s="437">
        <v>4.9392583596786334E-3</v>
      </c>
      <c r="AM769" s="417">
        <v>8.0823405999999997E-3</v>
      </c>
      <c r="AN769" s="418">
        <v>1.014591938E-2</v>
      </c>
      <c r="AO769" s="437">
        <v>1.029825035880055E-2</v>
      </c>
      <c r="AP769" s="422"/>
      <c r="AQ769" s="423"/>
      <c r="AR769" s="423"/>
      <c r="AS769" s="417">
        <v>2.33583869E-2</v>
      </c>
      <c r="AT769" s="418">
        <v>2.4947210564999999E-2</v>
      </c>
      <c r="AU769" s="424"/>
    </row>
    <row r="770" spans="1:47" x14ac:dyDescent="0.2">
      <c r="A770" s="231">
        <v>1994</v>
      </c>
      <c r="B770" s="232">
        <v>6</v>
      </c>
      <c r="C770" s="417">
        <v>12.54422967</v>
      </c>
      <c r="D770" s="418">
        <v>13.8683264945</v>
      </c>
      <c r="E770" s="437">
        <v>25.027161024042755</v>
      </c>
      <c r="F770" s="417">
        <v>0.85127067000000001</v>
      </c>
      <c r="G770" s="418">
        <v>0.98732115899999995</v>
      </c>
      <c r="H770" s="437">
        <v>1.2535379382391403</v>
      </c>
      <c r="I770" s="417">
        <v>1.0856492200000001</v>
      </c>
      <c r="J770" s="418">
        <v>1.8249498260000001</v>
      </c>
      <c r="K770" s="437">
        <v>3.455640049902001</v>
      </c>
      <c r="L770" s="420"/>
      <c r="M770" s="421"/>
      <c r="N770" s="437">
        <v>7.6820142993337351E-2</v>
      </c>
      <c r="O770" s="417">
        <v>1.4760000000000001E-2</v>
      </c>
      <c r="P770" s="418">
        <v>2.4935290999999998E-2</v>
      </c>
      <c r="Q770" s="437">
        <v>3.1617159268792619E-2</v>
      </c>
      <c r="R770" s="422"/>
      <c r="S770" s="423"/>
      <c r="T770" s="437">
        <v>547.28281955062732</v>
      </c>
      <c r="U770" s="417">
        <v>3.0050003714961158E-2</v>
      </c>
      <c r="V770" s="418">
        <v>3.6299036558595073E-2</v>
      </c>
      <c r="W770" s="437">
        <v>0.10443564321455631</v>
      </c>
      <c r="X770" s="417">
        <v>2.9073030817291456E-2</v>
      </c>
      <c r="Y770" s="418">
        <v>5.3007608831475844E-2</v>
      </c>
      <c r="Z770" s="437">
        <v>6.8071878230639538E-2</v>
      </c>
      <c r="AA770" s="417">
        <v>5.0907757999999999E-3</v>
      </c>
      <c r="AB770" s="418">
        <v>5.9943262500000002E-3</v>
      </c>
      <c r="AC770" s="437">
        <v>1.0338309800055007E-2</v>
      </c>
      <c r="AD770" s="417">
        <v>3.3874339999999999E-4</v>
      </c>
      <c r="AE770" s="418">
        <v>3.9975637499999999E-4</v>
      </c>
      <c r="AF770" s="437">
        <v>7.8275777446100284E-4</v>
      </c>
      <c r="AG770" s="417">
        <v>3.7571167699999998E-2</v>
      </c>
      <c r="AH770" s="418">
        <v>4.3037282864999998E-2</v>
      </c>
      <c r="AI770" s="437">
        <v>5.6152811763849016E-2</v>
      </c>
      <c r="AJ770" s="417">
        <v>4.0564162999999999E-3</v>
      </c>
      <c r="AK770" s="418">
        <v>4.4151054599999998E-3</v>
      </c>
      <c r="AL770" s="437">
        <v>7.1006430025774446E-3</v>
      </c>
      <c r="AM770" s="417">
        <v>8.8995185000000001E-3</v>
      </c>
      <c r="AN770" s="418">
        <v>1.1258899745E-2</v>
      </c>
      <c r="AO770" s="437">
        <v>1.4887964192963824E-2</v>
      </c>
      <c r="AP770" s="422"/>
      <c r="AQ770" s="423"/>
      <c r="AR770" s="423"/>
      <c r="AS770" s="417">
        <v>2.6517419399999999E-2</v>
      </c>
      <c r="AT770" s="418">
        <v>2.8077797285000001E-2</v>
      </c>
      <c r="AU770" s="424"/>
    </row>
    <row r="771" spans="1:47" x14ac:dyDescent="0.2">
      <c r="A771" s="231">
        <v>1994</v>
      </c>
      <c r="B771" s="232">
        <v>7</v>
      </c>
      <c r="C771" s="417">
        <v>13.282829680000001</v>
      </c>
      <c r="D771" s="418">
        <v>14.73438548</v>
      </c>
      <c r="E771" s="437">
        <v>45.799792074002916</v>
      </c>
      <c r="F771" s="417">
        <v>0.93902131</v>
      </c>
      <c r="G771" s="418">
        <v>1.0927081750000001</v>
      </c>
      <c r="H771" s="437">
        <v>2.722839188826875</v>
      </c>
      <c r="I771" s="417">
        <v>1.1798948499999999</v>
      </c>
      <c r="J771" s="418">
        <v>1.9283595330000001</v>
      </c>
      <c r="K771" s="437">
        <v>4.5118758865650683</v>
      </c>
      <c r="L771" s="420"/>
      <c r="M771" s="421"/>
      <c r="N771" s="437">
        <v>7.4082138117236962E-2</v>
      </c>
      <c r="O771" s="417">
        <v>1.4458E-2</v>
      </c>
      <c r="P771" s="418">
        <v>2.4237900999999999E-2</v>
      </c>
      <c r="Q771" s="437">
        <v>3.4779021396870891E-2</v>
      </c>
      <c r="R771" s="422"/>
      <c r="S771" s="423"/>
      <c r="T771" s="437">
        <v>547.98039640594811</v>
      </c>
      <c r="U771" s="417">
        <v>3.0050003714961158E-2</v>
      </c>
      <c r="V771" s="418">
        <v>3.6299036558595073E-2</v>
      </c>
      <c r="W771" s="437">
        <v>0.10668423468816836</v>
      </c>
      <c r="X771" s="417">
        <v>2.9073030817291456E-2</v>
      </c>
      <c r="Y771" s="418">
        <v>5.3007608831475844E-2</v>
      </c>
      <c r="Z771" s="437">
        <v>6.9771715293038217E-2</v>
      </c>
      <c r="AA771" s="417">
        <v>5.3836125E-3</v>
      </c>
      <c r="AB771" s="418">
        <v>6.4495904999999996E-3</v>
      </c>
      <c r="AC771" s="437">
        <v>2.2577665162664049E-2</v>
      </c>
      <c r="AD771" s="417">
        <v>3.5690549999999998E-4</v>
      </c>
      <c r="AE771" s="418">
        <v>4.3324683999999998E-4</v>
      </c>
      <c r="AF771" s="437">
        <v>1.7002663815724667E-3</v>
      </c>
      <c r="AG771" s="417">
        <v>4.01375078E-2</v>
      </c>
      <c r="AH771" s="418">
        <v>4.6640418900000001E-2</v>
      </c>
      <c r="AI771" s="437">
        <v>0.12020903383479861</v>
      </c>
      <c r="AJ771" s="417">
        <v>4.3395140999999996E-3</v>
      </c>
      <c r="AK771" s="418">
        <v>4.8050235550000002E-3</v>
      </c>
      <c r="AL771" s="437">
        <v>1.5648917841798223E-2</v>
      </c>
      <c r="AM771" s="417">
        <v>9.3542885999999999E-3</v>
      </c>
      <c r="AN771" s="418">
        <v>1.2045302685E-2</v>
      </c>
      <c r="AO771" s="437">
        <v>3.2930918555277591E-2</v>
      </c>
      <c r="AP771" s="422"/>
      <c r="AQ771" s="423"/>
      <c r="AR771" s="423"/>
      <c r="AS771" s="417">
        <v>3.03544439E-2</v>
      </c>
      <c r="AT771" s="418">
        <v>3.1890956074999997E-2</v>
      </c>
      <c r="AU771" s="424"/>
    </row>
    <row r="772" spans="1:47" x14ac:dyDescent="0.2">
      <c r="A772" s="231">
        <v>1994</v>
      </c>
      <c r="B772" s="232">
        <v>8</v>
      </c>
      <c r="C772" s="417">
        <v>14.26856648</v>
      </c>
      <c r="D772" s="418">
        <v>15.790998638</v>
      </c>
      <c r="E772" s="437">
        <v>46.480008576191096</v>
      </c>
      <c r="F772" s="417">
        <v>1.06106637</v>
      </c>
      <c r="G772" s="418">
        <v>1.2275769114999999</v>
      </c>
      <c r="H772" s="437">
        <v>2.7754825887952519</v>
      </c>
      <c r="I772" s="417">
        <v>1.2794506999999999</v>
      </c>
      <c r="J772" s="418">
        <v>2.0329730229999998</v>
      </c>
      <c r="K772" s="437">
        <v>4.5684311067597108</v>
      </c>
      <c r="L772" s="420"/>
      <c r="M772" s="421"/>
      <c r="N772" s="437">
        <v>7.4281694892255973E-2</v>
      </c>
      <c r="O772" s="417">
        <v>1.4458E-2</v>
      </c>
      <c r="P772" s="418">
        <v>2.4283481999999999E-2</v>
      </c>
      <c r="Q772" s="437">
        <v>3.5083019491850838E-2</v>
      </c>
      <c r="R772" s="422"/>
      <c r="S772" s="423"/>
      <c r="T772" s="437">
        <v>549.13853496078161</v>
      </c>
      <c r="U772" s="417">
        <v>3.0050003714961158E-2</v>
      </c>
      <c r="V772" s="418">
        <v>3.6299036558595073E-2</v>
      </c>
      <c r="W772" s="437">
        <v>0.1086233087979801</v>
      </c>
      <c r="X772" s="417">
        <v>2.9073030817291456E-2</v>
      </c>
      <c r="Y772" s="418">
        <v>5.3007608831475844E-2</v>
      </c>
      <c r="Z772" s="437">
        <v>7.2412514791868055E-2</v>
      </c>
      <c r="AA772" s="417">
        <v>5.7949548999999996E-3</v>
      </c>
      <c r="AB772" s="418">
        <v>6.9743979550000003E-3</v>
      </c>
      <c r="AC772" s="437">
        <v>2.2964659608051569E-2</v>
      </c>
      <c r="AD772" s="417">
        <v>3.8373880000000001E-4</v>
      </c>
      <c r="AE772" s="418">
        <v>4.7184353499999998E-4</v>
      </c>
      <c r="AF772" s="437">
        <v>1.7331358797773933E-3</v>
      </c>
      <c r="AG772" s="417">
        <v>4.3734981700000002E-2</v>
      </c>
      <c r="AH772" s="418">
        <v>5.0949947629999999E-2</v>
      </c>
      <c r="AI772" s="437">
        <v>0.12217409930314702</v>
      </c>
      <c r="AJ772" s="417">
        <v>4.7249735999999997E-3</v>
      </c>
      <c r="AK772" s="418">
        <v>5.2556273300000001E-3</v>
      </c>
      <c r="AL772" s="437">
        <v>1.5901797476695657E-2</v>
      </c>
      <c r="AM772" s="417">
        <v>1.0010497700000001E-2</v>
      </c>
      <c r="AN772" s="418">
        <v>1.2951326714999999E-2</v>
      </c>
      <c r="AO772" s="437">
        <v>3.3572205644168282E-2</v>
      </c>
      <c r="AP772" s="422"/>
      <c r="AQ772" s="423"/>
      <c r="AR772" s="423"/>
      <c r="AS772" s="417">
        <v>3.5672627300000002E-2</v>
      </c>
      <c r="AT772" s="418">
        <v>3.7052576145000002E-2</v>
      </c>
      <c r="AU772" s="424"/>
    </row>
    <row r="773" spans="1:47" x14ac:dyDescent="0.2">
      <c r="A773" s="231">
        <v>1994</v>
      </c>
      <c r="B773" s="232">
        <v>9</v>
      </c>
      <c r="C773" s="417">
        <v>14.899084849999999</v>
      </c>
      <c r="D773" s="418">
        <v>16.585081980999998</v>
      </c>
      <c r="E773" s="437">
        <v>49.182428903563832</v>
      </c>
      <c r="F773" s="417">
        <v>1.1998664299999999</v>
      </c>
      <c r="G773" s="418">
        <v>1.3794024005000001</v>
      </c>
      <c r="H773" s="437">
        <v>2.7851643508159154</v>
      </c>
      <c r="I773" s="417">
        <v>1.3659598100000001</v>
      </c>
      <c r="J773" s="418">
        <v>2.1297394844999999</v>
      </c>
      <c r="K773" s="437">
        <v>4.7399025174480158</v>
      </c>
      <c r="L773" s="420"/>
      <c r="M773" s="421"/>
      <c r="N773" s="437">
        <v>7.4317718277574635E-2</v>
      </c>
      <c r="O773" s="417">
        <v>1.4244929999999999E-2</v>
      </c>
      <c r="P773" s="418">
        <v>2.3956430000000001E-2</v>
      </c>
      <c r="Q773" s="437">
        <v>3.8591750475314289E-2</v>
      </c>
      <c r="R773" s="422"/>
      <c r="S773" s="423"/>
      <c r="T773" s="437">
        <v>549.35412274492649</v>
      </c>
      <c r="U773" s="417">
        <v>3.0050003714961158E-2</v>
      </c>
      <c r="V773" s="418">
        <v>3.6299036558595073E-2</v>
      </c>
      <c r="W773" s="437">
        <v>0.11062319139878841</v>
      </c>
      <c r="X773" s="417">
        <v>2.9073030817291456E-2</v>
      </c>
      <c r="Y773" s="418">
        <v>5.3007608831475844E-2</v>
      </c>
      <c r="Z773" s="437">
        <v>7.301387764012443E-2</v>
      </c>
      <c r="AA773" s="417">
        <v>6.0860812999999998E-3</v>
      </c>
      <c r="AB773" s="418">
        <v>7.4114283250000003E-3</v>
      </c>
      <c r="AC773" s="437">
        <v>2.2990269191726247E-2</v>
      </c>
      <c r="AD773" s="417">
        <v>4.0151729999999999E-4</v>
      </c>
      <c r="AE773" s="418">
        <v>5.0411441000000005E-4</v>
      </c>
      <c r="AF773" s="437">
        <v>1.7391809419854832E-3</v>
      </c>
      <c r="AG773" s="417">
        <v>4.68332157E-2</v>
      </c>
      <c r="AH773" s="418">
        <v>5.4973296045000002E-2</v>
      </c>
      <c r="AI773" s="437">
        <v>0.12226919128963595</v>
      </c>
      <c r="AJ773" s="417">
        <v>5.0146558000000001E-3</v>
      </c>
      <c r="AK773" s="418">
        <v>5.6424165749999998E-3</v>
      </c>
      <c r="AL773" s="437">
        <v>1.5910319882115373E-2</v>
      </c>
      <c r="AM773" s="417">
        <v>1.04503372E-2</v>
      </c>
      <c r="AN773" s="418">
        <v>1.369034058E-2</v>
      </c>
      <c r="AO773" s="437">
        <v>3.3695859760956182E-2</v>
      </c>
      <c r="AP773" s="422"/>
      <c r="AQ773" s="423"/>
      <c r="AR773" s="423"/>
      <c r="AS773" s="417">
        <v>4.2466688900000001E-2</v>
      </c>
      <c r="AT773" s="418">
        <v>4.3698166179999998E-2</v>
      </c>
      <c r="AU773" s="424"/>
    </row>
    <row r="774" spans="1:47" x14ac:dyDescent="0.2">
      <c r="A774" s="231">
        <v>1994</v>
      </c>
      <c r="B774" s="232">
        <v>10</v>
      </c>
      <c r="C774" s="417">
        <v>15.497776910000001</v>
      </c>
      <c r="D774" s="418">
        <v>17.330374581499999</v>
      </c>
      <c r="E774" s="437">
        <v>49.764699925946331</v>
      </c>
      <c r="F774" s="417">
        <v>1.3704752099999999</v>
      </c>
      <c r="G774" s="418">
        <v>1.5613833779999999</v>
      </c>
      <c r="H774" s="437">
        <v>2.8226667104754344</v>
      </c>
      <c r="I774" s="417">
        <v>1.4540589799999999</v>
      </c>
      <c r="J774" s="418">
        <v>2.2201522690000002</v>
      </c>
      <c r="K774" s="437">
        <v>4.7861328669384502</v>
      </c>
      <c r="L774" s="420"/>
      <c r="M774" s="421"/>
      <c r="N774" s="437">
        <v>7.4611744456716506E-2</v>
      </c>
      <c r="O774" s="417">
        <v>1.4021779999999999E-2</v>
      </c>
      <c r="P774" s="418">
        <v>2.3558180500000001E-2</v>
      </c>
      <c r="Q774" s="437">
        <v>3.8822528261340555E-2</v>
      </c>
      <c r="R774" s="422"/>
      <c r="S774" s="423"/>
      <c r="T774" s="437">
        <v>549.32534020260789</v>
      </c>
      <c r="U774" s="417">
        <v>3.0050003714961158E-2</v>
      </c>
      <c r="V774" s="418">
        <v>3.6299036558595073E-2</v>
      </c>
      <c r="W774" s="437">
        <v>0.11204530820731996</v>
      </c>
      <c r="X774" s="417">
        <v>2.9073030817291456E-2</v>
      </c>
      <c r="Y774" s="418">
        <v>5.3007608831475844E-2</v>
      </c>
      <c r="Z774" s="437">
        <v>7.4777083296474992E-2</v>
      </c>
      <c r="AA774" s="417">
        <v>6.3610587999999996E-3</v>
      </c>
      <c r="AB774" s="418">
        <v>7.8337629299999999E-3</v>
      </c>
      <c r="AC774" s="437">
        <v>2.314798804020634E-2</v>
      </c>
      <c r="AD774" s="417">
        <v>4.2103140000000002E-4</v>
      </c>
      <c r="AE774" s="418">
        <v>5.3477684000000005E-4</v>
      </c>
      <c r="AF774" s="437">
        <v>1.7626144836841826E-3</v>
      </c>
      <c r="AG774" s="417">
        <v>5.0196924699999999E-2</v>
      </c>
      <c r="AH774" s="418">
        <v>5.9268705849999999E-2</v>
      </c>
      <c r="AI774" s="437">
        <v>0.12359821614066659</v>
      </c>
      <c r="AJ774" s="417">
        <v>5.2955711000000003E-3</v>
      </c>
      <c r="AK774" s="418">
        <v>6.0237663300000003E-3</v>
      </c>
      <c r="AL774" s="437">
        <v>1.6102479306675698E-2</v>
      </c>
      <c r="AM774" s="417">
        <v>1.08597915E-2</v>
      </c>
      <c r="AN774" s="418">
        <v>1.439843258E-2</v>
      </c>
      <c r="AO774" s="437">
        <v>3.4136393106184867E-2</v>
      </c>
      <c r="AP774" s="422"/>
      <c r="AQ774" s="423"/>
      <c r="AR774" s="423"/>
      <c r="AS774" s="417">
        <v>5.1264209099999999E-2</v>
      </c>
      <c r="AT774" s="418">
        <v>5.2324264694999997E-2</v>
      </c>
      <c r="AU774" s="424"/>
    </row>
    <row r="775" spans="1:47" x14ac:dyDescent="0.2">
      <c r="A775" s="231">
        <v>1994</v>
      </c>
      <c r="B775" s="232">
        <v>11</v>
      </c>
      <c r="C775" s="417">
        <v>14.390604059999999</v>
      </c>
      <c r="D775" s="418">
        <v>16.624218734500001</v>
      </c>
      <c r="E775" s="437">
        <v>47.760613487729223</v>
      </c>
      <c r="F775" s="417">
        <v>1.5242895400000001</v>
      </c>
      <c r="G775" s="418">
        <v>1.7204399500000001</v>
      </c>
      <c r="H775" s="437">
        <v>2.5943330748831355</v>
      </c>
      <c r="I775" s="417">
        <v>1.48246674</v>
      </c>
      <c r="J775" s="418">
        <v>2.2649361030000001</v>
      </c>
      <c r="K775" s="437">
        <v>4.4794868628078923</v>
      </c>
      <c r="L775" s="420"/>
      <c r="M775" s="421"/>
      <c r="N775" s="437">
        <v>5.1230103829557713E-2</v>
      </c>
      <c r="O775" s="417">
        <v>1.2578550000000001E-2</v>
      </c>
      <c r="P775" s="418">
        <v>2.0849774500000001E-2</v>
      </c>
      <c r="Q775" s="437">
        <v>4.547030942751179E-2</v>
      </c>
      <c r="R775" s="422"/>
      <c r="S775" s="423"/>
      <c r="T775" s="437">
        <v>550.42107463418881</v>
      </c>
      <c r="U775" s="417">
        <v>3.0050003714961158E-2</v>
      </c>
      <c r="V775" s="418">
        <v>3.6299036558595073E-2</v>
      </c>
      <c r="W775" s="437">
        <v>7.8259373314455219E-2</v>
      </c>
      <c r="X775" s="417">
        <v>2.9073030817291456E-2</v>
      </c>
      <c r="Y775" s="418">
        <v>5.3007608831475844E-2</v>
      </c>
      <c r="Z775" s="437">
        <v>7.6611869606256738E-2</v>
      </c>
      <c r="AA775" s="417">
        <v>6.1165354000000003E-3</v>
      </c>
      <c r="AB775" s="418">
        <v>7.7551702649999998E-3</v>
      </c>
      <c r="AC775" s="437">
        <v>2.1374282463592232E-2</v>
      </c>
      <c r="AD775" s="417">
        <v>4.0881959999999998E-4</v>
      </c>
      <c r="AE775" s="418">
        <v>5.2830071499999996E-4</v>
      </c>
      <c r="AF775" s="437">
        <v>1.6200350031463501E-3</v>
      </c>
      <c r="AG775" s="417">
        <v>5.0518032400000003E-2</v>
      </c>
      <c r="AH775" s="418">
        <v>6.0637905965000002E-2</v>
      </c>
      <c r="AI775" s="437">
        <v>0.11326140832883853</v>
      </c>
      <c r="AJ775" s="417">
        <v>5.1432524999999998E-3</v>
      </c>
      <c r="AK775" s="418">
        <v>6.0097273599999997E-3</v>
      </c>
      <c r="AL775" s="437">
        <v>1.5503188432668104E-2</v>
      </c>
      <c r="AM775" s="417">
        <v>1.03865759E-2</v>
      </c>
      <c r="AN775" s="418">
        <v>1.4199356600000001E-2</v>
      </c>
      <c r="AO775" s="437">
        <v>3.2464218581445527E-2</v>
      </c>
      <c r="AP775" s="422"/>
      <c r="AQ775" s="423"/>
      <c r="AR775" s="423"/>
      <c r="AS775" s="417">
        <v>6.1463532799999998E-2</v>
      </c>
      <c r="AT775" s="418">
        <v>6.2479426230000003E-2</v>
      </c>
      <c r="AU775" s="424"/>
    </row>
    <row r="776" spans="1:47" x14ac:dyDescent="0.2">
      <c r="A776" s="231">
        <v>1994</v>
      </c>
      <c r="B776" s="232">
        <v>12</v>
      </c>
      <c r="C776" s="417">
        <v>14.5575916</v>
      </c>
      <c r="D776" s="418">
        <v>16.940798961999999</v>
      </c>
      <c r="E776" s="437">
        <v>46.680000492384131</v>
      </c>
      <c r="F776" s="417">
        <v>1.7594031699999999</v>
      </c>
      <c r="G776" s="418">
        <v>1.9600502275</v>
      </c>
      <c r="H776" s="437">
        <v>2.4179539418822582</v>
      </c>
      <c r="I776" s="417">
        <v>1.5529531700000001</v>
      </c>
      <c r="J776" s="418">
        <v>2.3368456590000002</v>
      </c>
      <c r="K776" s="437">
        <v>4.2064759456458409</v>
      </c>
      <c r="L776" s="420"/>
      <c r="M776" s="421"/>
      <c r="N776" s="437">
        <v>2.7506955557281002E-2</v>
      </c>
      <c r="O776" s="417">
        <v>1.225539E-2</v>
      </c>
      <c r="P776" s="418">
        <v>2.0289529000000001E-2</v>
      </c>
      <c r="Q776" s="437">
        <v>4.5118456471968507E-2</v>
      </c>
      <c r="R776" s="422"/>
      <c r="S776" s="423"/>
      <c r="T776" s="437">
        <v>551.17145179486249</v>
      </c>
      <c r="U776" s="417">
        <v>3.0050003714961158E-2</v>
      </c>
      <c r="V776" s="418">
        <v>3.6299036558595073E-2</v>
      </c>
      <c r="W776" s="437">
        <v>7.3995748452304042E-2</v>
      </c>
      <c r="X776" s="417">
        <v>2.9073030817291456E-2</v>
      </c>
      <c r="Y776" s="418">
        <v>5.3007608831475844E-2</v>
      </c>
      <c r="Z776" s="437">
        <v>7.8967653518116271E-2</v>
      </c>
      <c r="AA776" s="417">
        <v>6.4035456999999999E-3</v>
      </c>
      <c r="AB776" s="418">
        <v>8.1795849650000002E-3</v>
      </c>
      <c r="AC776" s="437">
        <v>1.9997429817899925E-2</v>
      </c>
      <c r="AD776" s="417">
        <v>4.3185979999999999E-4</v>
      </c>
      <c r="AE776" s="418">
        <v>5.5657052500000001E-4</v>
      </c>
      <c r="AF776" s="437">
        <v>1.5098744294183113E-3</v>
      </c>
      <c r="AG776" s="417">
        <v>5.4749181899999999E-2</v>
      </c>
      <c r="AH776" s="418">
        <v>6.5778907834999997E-2</v>
      </c>
      <c r="AI776" s="437">
        <v>0.10551625214865706</v>
      </c>
      <c r="AJ776" s="417">
        <v>5.4369841000000002E-3</v>
      </c>
      <c r="AK776" s="418">
        <v>6.4028558399999999E-3</v>
      </c>
      <c r="AL776" s="437">
        <v>1.5164379857953488E-2</v>
      </c>
      <c r="AM776" s="417">
        <v>1.08139738E-2</v>
      </c>
      <c r="AN776" s="418">
        <v>1.4894109060000001E-2</v>
      </c>
      <c r="AO776" s="437">
        <v>3.1169295682359197E-2</v>
      </c>
      <c r="AP776" s="422"/>
      <c r="AQ776" s="423"/>
      <c r="AR776" s="423"/>
      <c r="AS776" s="417">
        <v>7.49799944E-2</v>
      </c>
      <c r="AT776" s="418">
        <v>7.5964897865000006E-2</v>
      </c>
      <c r="AU776" s="424"/>
    </row>
    <row r="777" spans="1:47" x14ac:dyDescent="0.2">
      <c r="A777" s="231">
        <v>1994</v>
      </c>
      <c r="B777" s="232">
        <v>13</v>
      </c>
      <c r="C777" s="417">
        <v>13.78959178</v>
      </c>
      <c r="D777" s="418">
        <v>16.179060381999999</v>
      </c>
      <c r="E777" s="437">
        <v>46.973786103610024</v>
      </c>
      <c r="F777" s="417">
        <v>2.0051215400000002</v>
      </c>
      <c r="G777" s="418">
        <v>2.1908440895000001</v>
      </c>
      <c r="H777" s="437">
        <v>2.4150511938694912</v>
      </c>
      <c r="I777" s="417">
        <v>1.59610512</v>
      </c>
      <c r="J777" s="418">
        <v>2.3765701125000001</v>
      </c>
      <c r="K777" s="437">
        <v>4.2173583899284495</v>
      </c>
      <c r="L777" s="420"/>
      <c r="M777" s="421"/>
      <c r="N777" s="437">
        <v>2.334601785355098E-2</v>
      </c>
      <c r="O777" s="417">
        <v>1.1640309999999999E-2</v>
      </c>
      <c r="P777" s="418">
        <v>1.9110179000000001E-2</v>
      </c>
      <c r="Q777" s="437">
        <v>4.5417220160631218E-2</v>
      </c>
      <c r="R777" s="422"/>
      <c r="S777" s="423"/>
      <c r="T777" s="437">
        <v>552.31836012221902</v>
      </c>
      <c r="U777" s="417">
        <v>3.0050003714961158E-2</v>
      </c>
      <c r="V777" s="418">
        <v>3.6299036558595073E-2</v>
      </c>
      <c r="W777" s="437">
        <v>7.4027598363085742E-2</v>
      </c>
      <c r="X777" s="417">
        <v>2.9073030817291456E-2</v>
      </c>
      <c r="Y777" s="418">
        <v>5.3007608831475844E-2</v>
      </c>
      <c r="Z777" s="437">
        <v>8.1721724577052221E-2</v>
      </c>
      <c r="AA777" s="417">
        <v>6.4060059999999997E-3</v>
      </c>
      <c r="AB777" s="418">
        <v>8.0081773000000005E-3</v>
      </c>
      <c r="AC777" s="437">
        <v>2.1147910509373567E-2</v>
      </c>
      <c r="AD777" s="417">
        <v>4.318298E-4</v>
      </c>
      <c r="AE777" s="418">
        <v>5.43884085E-4</v>
      </c>
      <c r="AF777" s="437">
        <v>1.5080793450660938E-3</v>
      </c>
      <c r="AG777" s="417">
        <v>5.7435997500000002E-2</v>
      </c>
      <c r="AH777" s="418">
        <v>6.7336623284999994E-2</v>
      </c>
      <c r="AI777" s="437">
        <v>0.10357889476749525</v>
      </c>
      <c r="AJ777" s="417">
        <v>5.4893529000000002E-3</v>
      </c>
      <c r="AK777" s="418">
        <v>6.31692808E-3</v>
      </c>
      <c r="AL777" s="437">
        <v>1.4968795954110894E-2</v>
      </c>
      <c r="AM777" s="417">
        <v>1.07613438E-2</v>
      </c>
      <c r="AN777" s="418">
        <v>1.4521680174999999E-2</v>
      </c>
      <c r="AO777" s="437">
        <v>3.1373885765027525E-2</v>
      </c>
      <c r="AP777" s="422"/>
      <c r="AQ777" s="423"/>
      <c r="AR777" s="423"/>
      <c r="AS777" s="417">
        <v>9.0260683899999999E-2</v>
      </c>
      <c r="AT777" s="418">
        <v>9.1010042715000003E-2</v>
      </c>
      <c r="AU777" s="424"/>
    </row>
    <row r="778" spans="1:47" x14ac:dyDescent="0.2">
      <c r="A778" s="231">
        <v>1994</v>
      </c>
      <c r="B778" s="232">
        <v>14</v>
      </c>
      <c r="C778" s="417">
        <v>14.1667147</v>
      </c>
      <c r="D778" s="418">
        <v>16.565073867500001</v>
      </c>
      <c r="E778" s="437">
        <v>47.536329021147601</v>
      </c>
      <c r="F778" s="417">
        <v>2.2943340700000001</v>
      </c>
      <c r="G778" s="418">
        <v>2.4974947850000002</v>
      </c>
      <c r="H778" s="437">
        <v>2.4192510365057198</v>
      </c>
      <c r="I778" s="417">
        <v>1.67681788</v>
      </c>
      <c r="J778" s="418">
        <v>2.4530075710000001</v>
      </c>
      <c r="K778" s="437">
        <v>4.1103116858104451</v>
      </c>
      <c r="L778" s="420"/>
      <c r="M778" s="421"/>
      <c r="N778" s="437">
        <v>1.2503845683517397E-2</v>
      </c>
      <c r="O778" s="417">
        <v>1.1640309999999999E-2</v>
      </c>
      <c r="P778" s="418">
        <v>1.9110179000000001E-2</v>
      </c>
      <c r="Q778" s="437">
        <v>4.5493156680679089E-2</v>
      </c>
      <c r="R778" s="422"/>
      <c r="S778" s="423"/>
      <c r="T778" s="437">
        <v>553.26678686975117</v>
      </c>
      <c r="U778" s="417">
        <v>3.0050003714961158E-2</v>
      </c>
      <c r="V778" s="418">
        <v>3.6299036558595073E-2</v>
      </c>
      <c r="W778" s="437">
        <v>7.4798443936782297E-2</v>
      </c>
      <c r="X778" s="417">
        <v>2.9073030817291456E-2</v>
      </c>
      <c r="Y778" s="418">
        <v>5.3007608831475844E-2</v>
      </c>
      <c r="Z778" s="437">
        <v>8.4324053397472204E-2</v>
      </c>
      <c r="AA778" s="417">
        <v>9.8734232000000002E-3</v>
      </c>
      <c r="AB778" s="418">
        <v>1.220393698E-2</v>
      </c>
      <c r="AC778" s="437">
        <v>2.0307964678969476E-2</v>
      </c>
      <c r="AD778" s="417">
        <v>4.589296E-4</v>
      </c>
      <c r="AE778" s="418">
        <v>5.7482257000000001E-4</v>
      </c>
      <c r="AF778" s="437">
        <v>1.5106846896246616E-3</v>
      </c>
      <c r="AG778" s="417">
        <v>6.2323883599999998E-2</v>
      </c>
      <c r="AH778" s="418">
        <v>7.2767805899999996E-2</v>
      </c>
      <c r="AI778" s="437">
        <v>0.10387271289161536</v>
      </c>
      <c r="AJ778" s="417">
        <v>5.8487158999999999E-3</v>
      </c>
      <c r="AK778" s="418">
        <v>6.7303663149999998E-3</v>
      </c>
      <c r="AL778" s="437">
        <v>1.4652672093441678E-2</v>
      </c>
      <c r="AM778" s="417">
        <v>1.06939128E-2</v>
      </c>
      <c r="AN778" s="418">
        <v>1.4024879245E-2</v>
      </c>
      <c r="AO778" s="437">
        <v>3.1489505179997206E-2</v>
      </c>
      <c r="AP778" s="422"/>
      <c r="AQ778" s="423"/>
      <c r="AR778" s="423"/>
      <c r="AS778" s="417">
        <v>0</v>
      </c>
      <c r="AT778" s="418">
        <v>0</v>
      </c>
      <c r="AU778" s="424"/>
    </row>
    <row r="779" spans="1:47" x14ac:dyDescent="0.2">
      <c r="A779" s="231">
        <v>1994</v>
      </c>
      <c r="B779" s="232">
        <v>15</v>
      </c>
      <c r="C779" s="417">
        <v>14.60827005</v>
      </c>
      <c r="D779" s="418">
        <v>17.155953194999999</v>
      </c>
      <c r="E779" s="437">
        <v>47.168853457044825</v>
      </c>
      <c r="F779" s="417">
        <v>2.6051109600000002</v>
      </c>
      <c r="G779" s="418">
        <v>2.8304803664999998</v>
      </c>
      <c r="H779" s="437">
        <v>2.5074348311950656</v>
      </c>
      <c r="I779" s="417">
        <v>1.7539355700000001</v>
      </c>
      <c r="J779" s="418">
        <v>2.5251424094999999</v>
      </c>
      <c r="K779" s="437">
        <v>4.250230891123862</v>
      </c>
      <c r="L779" s="420"/>
      <c r="M779" s="421"/>
      <c r="N779" s="437">
        <v>1.2070694005687721E-2</v>
      </c>
      <c r="O779" s="417">
        <v>1.162726E-2</v>
      </c>
      <c r="P779" s="418">
        <v>1.9084085000000001E-2</v>
      </c>
      <c r="Q779" s="437">
        <v>4.6067757669099645E-2</v>
      </c>
      <c r="R779" s="422"/>
      <c r="S779" s="423"/>
      <c r="T779" s="437">
        <v>554.74580754089345</v>
      </c>
      <c r="U779" s="417">
        <v>3.0050003714961158E-2</v>
      </c>
      <c r="V779" s="418">
        <v>3.6299036558595073E-2</v>
      </c>
      <c r="W779" s="437">
        <v>7.6823120867628006E-2</v>
      </c>
      <c r="X779" s="417">
        <v>2.9073030817291456E-2</v>
      </c>
      <c r="Y779" s="418">
        <v>5.3007608831475844E-2</v>
      </c>
      <c r="Z779" s="437">
        <v>8.8161045208060243E-2</v>
      </c>
      <c r="AA779" s="417">
        <v>1.0398703299999999E-2</v>
      </c>
      <c r="AB779" s="418">
        <v>1.2781564969999999E-2</v>
      </c>
      <c r="AC779" s="437">
        <v>2.6509549853508972E-2</v>
      </c>
      <c r="AD779" s="417">
        <v>4.835827E-4</v>
      </c>
      <c r="AE779" s="418">
        <v>6.0220523500000001E-4</v>
      </c>
      <c r="AF779" s="437">
        <v>1.5657693106684147E-3</v>
      </c>
      <c r="AG779" s="417">
        <v>6.76724769E-2</v>
      </c>
      <c r="AH779" s="418">
        <v>7.8543771075000005E-2</v>
      </c>
      <c r="AI779" s="437">
        <v>0.10005574225101897</v>
      </c>
      <c r="AJ779" s="417">
        <v>6.2086963000000002E-3</v>
      </c>
      <c r="AK779" s="418">
        <v>7.10322292E-3</v>
      </c>
      <c r="AL779" s="437">
        <v>1.4787124012349658E-2</v>
      </c>
      <c r="AM779" s="417">
        <v>1.12038208E-2</v>
      </c>
      <c r="AN779" s="418">
        <v>1.4624918075E-2</v>
      </c>
      <c r="AO779" s="437">
        <v>3.3302266402338125E-2</v>
      </c>
      <c r="AP779" s="422"/>
      <c r="AQ779" s="423"/>
      <c r="AR779" s="423"/>
      <c r="AS779" s="417">
        <v>0</v>
      </c>
      <c r="AT779" s="418">
        <v>0</v>
      </c>
      <c r="AU779" s="424"/>
    </row>
    <row r="780" spans="1:47" x14ac:dyDescent="0.2">
      <c r="A780" s="231">
        <v>1994</v>
      </c>
      <c r="B780" s="232">
        <v>16</v>
      </c>
      <c r="C780" s="417">
        <v>15.18656732</v>
      </c>
      <c r="D780" s="418">
        <v>17.933380651</v>
      </c>
      <c r="E780" s="437">
        <v>46.801312535723085</v>
      </c>
      <c r="F780" s="417">
        <v>2.9249501599999999</v>
      </c>
      <c r="G780" s="418">
        <v>3.1849237724999999</v>
      </c>
      <c r="H780" s="437">
        <v>2.5370373202375744</v>
      </c>
      <c r="I780" s="417">
        <v>1.8325460600000001</v>
      </c>
      <c r="J780" s="418">
        <v>2.5997542464999999</v>
      </c>
      <c r="K780" s="437">
        <v>4.2991410311381113</v>
      </c>
      <c r="L780" s="420"/>
      <c r="M780" s="421"/>
      <c r="N780" s="437">
        <v>1.1524502075045732E-2</v>
      </c>
      <c r="O780" s="417">
        <v>1.162726E-2</v>
      </c>
      <c r="P780" s="418">
        <v>1.9084085000000001E-2</v>
      </c>
      <c r="Q780" s="437">
        <v>5.9266886031147679E-2</v>
      </c>
      <c r="R780" s="422"/>
      <c r="S780" s="423"/>
      <c r="T780" s="437">
        <v>556.30060861720642</v>
      </c>
      <c r="U780" s="417">
        <v>3.0050003714961158E-2</v>
      </c>
      <c r="V780" s="418">
        <v>3.6299036558595073E-2</v>
      </c>
      <c r="W780" s="437">
        <v>7.636635577619709E-2</v>
      </c>
      <c r="X780" s="417">
        <v>2.9073030817291456E-2</v>
      </c>
      <c r="Y780" s="418">
        <v>5.3007608831475844E-2</v>
      </c>
      <c r="Z780" s="437">
        <v>8.9903397110802266E-2</v>
      </c>
      <c r="AA780" s="417">
        <v>1.1002143400000001E-2</v>
      </c>
      <c r="AB780" s="418">
        <v>1.3506285065E-2</v>
      </c>
      <c r="AC780" s="437">
        <v>2.9098977865541626E-2</v>
      </c>
      <c r="AD780" s="417">
        <v>5.1118470000000005E-4</v>
      </c>
      <c r="AE780" s="418">
        <v>6.3614311500000001E-4</v>
      </c>
      <c r="AF780" s="437">
        <v>1.5842556119903424E-3</v>
      </c>
      <c r="AG780" s="417">
        <v>7.3385603899999999E-2</v>
      </c>
      <c r="AH780" s="418">
        <v>8.5123271335E-2</v>
      </c>
      <c r="AI780" s="437">
        <v>9.6216035773750236E-2</v>
      </c>
      <c r="AJ780" s="417">
        <v>6.6175136000000004E-3</v>
      </c>
      <c r="AK780" s="418">
        <v>7.562797445E-3</v>
      </c>
      <c r="AL780" s="437">
        <v>1.4781711955742552E-2</v>
      </c>
      <c r="AM780" s="417">
        <v>1.17934211E-2</v>
      </c>
      <c r="AN780" s="418">
        <v>1.5388704245000001E-2</v>
      </c>
      <c r="AO780" s="437">
        <v>3.4224486686636559E-2</v>
      </c>
      <c r="AP780" s="422"/>
      <c r="AQ780" s="423"/>
      <c r="AR780" s="423"/>
      <c r="AS780" s="417">
        <v>0</v>
      </c>
      <c r="AT780" s="418">
        <v>0</v>
      </c>
      <c r="AU780" s="424"/>
    </row>
    <row r="781" spans="1:47" x14ac:dyDescent="0.2">
      <c r="A781" s="231">
        <v>1994</v>
      </c>
      <c r="B781" s="232">
        <v>17</v>
      </c>
      <c r="C781" s="417">
        <v>15.74707295</v>
      </c>
      <c r="D781" s="418">
        <v>18.736153235</v>
      </c>
      <c r="E781" s="437">
        <v>46.840839992444415</v>
      </c>
      <c r="F781" s="417">
        <v>3.2385659499999999</v>
      </c>
      <c r="G781" s="418">
        <v>3.5452470085000001</v>
      </c>
      <c r="H781" s="437">
        <v>2.5752172885372375</v>
      </c>
      <c r="I781" s="417">
        <v>1.9097212699999999</v>
      </c>
      <c r="J781" s="418">
        <v>2.6740329850000002</v>
      </c>
      <c r="K781" s="437">
        <v>4.3632978479429738</v>
      </c>
      <c r="L781" s="420"/>
      <c r="M781" s="421"/>
      <c r="N781" s="437">
        <v>1.2204275871543047E-2</v>
      </c>
      <c r="O781" s="417">
        <v>1.162726E-2</v>
      </c>
      <c r="P781" s="418">
        <v>1.9084085000000001E-2</v>
      </c>
      <c r="Q781" s="437">
        <v>5.934866568498981E-2</v>
      </c>
      <c r="R781" s="422"/>
      <c r="S781" s="423"/>
      <c r="T781" s="437">
        <v>557.93892228810955</v>
      </c>
      <c r="U781" s="417">
        <v>3.0050003714961158E-2</v>
      </c>
      <c r="V781" s="418">
        <v>3.6299036558595073E-2</v>
      </c>
      <c r="W781" s="437">
        <v>7.6997313628223138E-2</v>
      </c>
      <c r="X781" s="417">
        <v>2.9073030817291456E-2</v>
      </c>
      <c r="Y781" s="418">
        <v>5.3007608831475844E-2</v>
      </c>
      <c r="Z781" s="437">
        <v>9.0183596515949052E-2</v>
      </c>
      <c r="AA781" s="417">
        <v>1.16158806E-2</v>
      </c>
      <c r="AB781" s="418">
        <v>1.4266405770000001E-2</v>
      </c>
      <c r="AC781" s="437">
        <v>3.1471008498005548E-2</v>
      </c>
      <c r="AD781" s="417">
        <v>5.4062649999999995E-4</v>
      </c>
      <c r="AE781" s="418">
        <v>6.7181235500000003E-4</v>
      </c>
      <c r="AF781" s="437">
        <v>1.6080959336240411E-3</v>
      </c>
      <c r="AG781" s="417">
        <v>7.9062537599999996E-2</v>
      </c>
      <c r="AH781" s="418">
        <v>9.1901711339999997E-2</v>
      </c>
      <c r="AI781" s="437">
        <v>9.9290932699796053E-2</v>
      </c>
      <c r="AJ781" s="417">
        <v>7.0377490999999999E-3</v>
      </c>
      <c r="AK781" s="418">
        <v>8.0461717499999991E-3</v>
      </c>
      <c r="AL781" s="437">
        <v>1.4779607625073613E-2</v>
      </c>
      <c r="AM781" s="417">
        <v>1.2390348000000001E-2</v>
      </c>
      <c r="AN781" s="418">
        <v>1.6187827044999999E-2</v>
      </c>
      <c r="AO781" s="437">
        <v>3.4284264093729575E-2</v>
      </c>
      <c r="AP781" s="422"/>
      <c r="AQ781" s="423"/>
      <c r="AR781" s="423"/>
      <c r="AS781" s="417">
        <v>0</v>
      </c>
      <c r="AT781" s="418">
        <v>0</v>
      </c>
      <c r="AU781" s="424"/>
    </row>
    <row r="782" spans="1:47" x14ac:dyDescent="0.2">
      <c r="A782" s="231">
        <v>1994</v>
      </c>
      <c r="B782" s="232">
        <v>18</v>
      </c>
      <c r="C782" s="417">
        <v>16.292869379999999</v>
      </c>
      <c r="D782" s="418">
        <v>19.573397342500002</v>
      </c>
      <c r="E782" s="437">
        <v>47.77471670197037</v>
      </c>
      <c r="F782" s="417">
        <v>3.5379038600000001</v>
      </c>
      <c r="G782" s="418">
        <v>3.9061742444999998</v>
      </c>
      <c r="H782" s="437">
        <v>2.6212104200435613</v>
      </c>
      <c r="I782" s="417">
        <v>1.98631845</v>
      </c>
      <c r="J782" s="418">
        <v>2.748590541</v>
      </c>
      <c r="K782" s="437">
        <v>4.395899558454369</v>
      </c>
      <c r="L782" s="420"/>
      <c r="M782" s="421"/>
      <c r="N782" s="437">
        <v>9.1316774813275589E-3</v>
      </c>
      <c r="O782" s="417">
        <v>1.162726E-2</v>
      </c>
      <c r="P782" s="418">
        <v>1.9084085000000001E-2</v>
      </c>
      <c r="Q782" s="437">
        <v>5.9934312354742073E-2</v>
      </c>
      <c r="R782" s="422"/>
      <c r="S782" s="423"/>
      <c r="T782" s="437">
        <v>559.63793172461999</v>
      </c>
      <c r="U782" s="417">
        <v>3.0050003714961158E-2</v>
      </c>
      <c r="V782" s="418">
        <v>3.6299036558595073E-2</v>
      </c>
      <c r="W782" s="437">
        <v>7.8852194934219549E-2</v>
      </c>
      <c r="X782" s="417">
        <v>2.9073030817291456E-2</v>
      </c>
      <c r="Y782" s="418">
        <v>5.3007608831475844E-2</v>
      </c>
      <c r="Z782" s="437">
        <v>9.3634407026760985E-2</v>
      </c>
      <c r="AA782" s="417">
        <v>1.22445478E-2</v>
      </c>
      <c r="AB782" s="418">
        <v>1.5069062189999999E-2</v>
      </c>
      <c r="AC782" s="437">
        <v>3.1939024606663792E-2</v>
      </c>
      <c r="AD782" s="417">
        <v>5.6906820000000001E-4</v>
      </c>
      <c r="AE782" s="418">
        <v>7.0933231499999995E-4</v>
      </c>
      <c r="AF782" s="437">
        <v>1.6368165173868588E-3</v>
      </c>
      <c r="AG782" s="417">
        <v>8.4634683700000005E-2</v>
      </c>
      <c r="AH782" s="418">
        <v>9.8852913824999999E-2</v>
      </c>
      <c r="AI782" s="437">
        <v>9.1773167087800464E-2</v>
      </c>
      <c r="AJ782" s="417">
        <v>7.4698339000000002E-3</v>
      </c>
      <c r="AK782" s="418">
        <v>8.5585436449999996E-3</v>
      </c>
      <c r="AL782" s="437">
        <v>1.5002945267738953E-2</v>
      </c>
      <c r="AM782" s="417">
        <v>1.2998572E-2</v>
      </c>
      <c r="AN782" s="418">
        <v>1.7031323285E-2</v>
      </c>
      <c r="AO782" s="437">
        <v>3.4945823656198E-2</v>
      </c>
      <c r="AP782" s="422"/>
      <c r="AQ782" s="423"/>
      <c r="AR782" s="423"/>
      <c r="AS782" s="417">
        <v>0</v>
      </c>
      <c r="AT782" s="418">
        <v>0</v>
      </c>
      <c r="AU782" s="424"/>
    </row>
    <row r="783" spans="1:47" x14ac:dyDescent="0.2">
      <c r="A783" s="231">
        <v>1994</v>
      </c>
      <c r="B783" s="232">
        <v>19</v>
      </c>
      <c r="C783" s="417">
        <v>16.797322479999998</v>
      </c>
      <c r="D783" s="418">
        <v>20.442849363499999</v>
      </c>
      <c r="E783" s="437">
        <v>48.133153188132958</v>
      </c>
      <c r="F783" s="417">
        <v>3.8182758099999998</v>
      </c>
      <c r="G783" s="418">
        <v>4.2652213385</v>
      </c>
      <c r="H783" s="437">
        <v>2.6774088165276138</v>
      </c>
      <c r="I783" s="417">
        <v>2.0600083100000002</v>
      </c>
      <c r="J783" s="418">
        <v>2.8232327829999999</v>
      </c>
      <c r="K783" s="437">
        <v>4.4716337309742036</v>
      </c>
      <c r="L783" s="420"/>
      <c r="M783" s="421"/>
      <c r="N783" s="437">
        <v>9.1801373157561553E-3</v>
      </c>
      <c r="O783" s="417">
        <v>1.162726E-2</v>
      </c>
      <c r="P783" s="418">
        <v>1.9084085000000001E-2</v>
      </c>
      <c r="Q783" s="437">
        <v>6.0436916336540199E-2</v>
      </c>
      <c r="R783" s="422"/>
      <c r="S783" s="423"/>
      <c r="T783" s="437">
        <v>561.1433054733177</v>
      </c>
      <c r="U783" s="417">
        <v>3.0050003714961158E-2</v>
      </c>
      <c r="V783" s="418">
        <v>3.6299036558595073E-2</v>
      </c>
      <c r="W783" s="437">
        <v>8.0560574985351574E-2</v>
      </c>
      <c r="X783" s="417">
        <v>2.9073030817291456E-2</v>
      </c>
      <c r="Y783" s="418">
        <v>5.3007608831475844E-2</v>
      </c>
      <c r="Z783" s="437">
        <v>9.6108057427070279E-2</v>
      </c>
      <c r="AA783" s="417">
        <v>1.28831456E-2</v>
      </c>
      <c r="AB783" s="418">
        <v>1.5920268849999999E-2</v>
      </c>
      <c r="AC783" s="437">
        <v>3.4254992382321048E-2</v>
      </c>
      <c r="AD783" s="417">
        <v>5.995099E-4</v>
      </c>
      <c r="AE783" s="418">
        <v>7.4832105000000005E-4</v>
      </c>
      <c r="AF783" s="437">
        <v>1.6719103722100228E-3</v>
      </c>
      <c r="AG783" s="417">
        <v>9.0034798499999999E-2</v>
      </c>
      <c r="AH783" s="418">
        <v>0.10596889003</v>
      </c>
      <c r="AI783" s="437">
        <v>9.2073368143947398E-2</v>
      </c>
      <c r="AJ783" s="417">
        <v>7.9119749000000003E-3</v>
      </c>
      <c r="AK783" s="418">
        <v>9.1022932149999996E-3</v>
      </c>
      <c r="AL783" s="437">
        <v>1.5110803389901733E-2</v>
      </c>
      <c r="AM783" s="417">
        <v>1.3613208999999999E-2</v>
      </c>
      <c r="AN783" s="418">
        <v>1.7924541025000001E-2</v>
      </c>
      <c r="AO783" s="437">
        <v>3.5726307219249617E-2</v>
      </c>
      <c r="AP783" s="422"/>
      <c r="AQ783" s="423"/>
      <c r="AR783" s="423"/>
      <c r="AS783" s="417">
        <v>0</v>
      </c>
      <c r="AT783" s="418">
        <v>0</v>
      </c>
      <c r="AU783" s="424"/>
    </row>
    <row r="784" spans="1:47" x14ac:dyDescent="0.2">
      <c r="A784" s="231">
        <v>1994</v>
      </c>
      <c r="B784" s="232">
        <v>20</v>
      </c>
      <c r="C784" s="417">
        <v>17.319646980000002</v>
      </c>
      <c r="D784" s="418">
        <v>21.378260863000001</v>
      </c>
      <c r="E784" s="437">
        <v>49.151302313414732</v>
      </c>
      <c r="F784" s="417">
        <v>4.0798839600000001</v>
      </c>
      <c r="G784" s="418">
        <v>4.6243098094999997</v>
      </c>
      <c r="H784" s="437">
        <v>2.7438316924815354</v>
      </c>
      <c r="I784" s="417">
        <v>2.1347911599999998</v>
      </c>
      <c r="J784" s="418">
        <v>2.9007595419999999</v>
      </c>
      <c r="K784" s="437">
        <v>4.5426079879610883</v>
      </c>
      <c r="L784" s="420"/>
      <c r="M784" s="421"/>
      <c r="N784" s="437">
        <v>9.2100578752901917E-3</v>
      </c>
      <c r="O784" s="417">
        <v>1.162726E-2</v>
      </c>
      <c r="P784" s="418">
        <v>1.9084085000000001E-2</v>
      </c>
      <c r="Q784" s="437">
        <v>6.1139674076127595E-2</v>
      </c>
      <c r="R784" s="422"/>
      <c r="S784" s="423"/>
      <c r="T784" s="437">
        <v>562.84412134702143</v>
      </c>
      <c r="U784" s="417">
        <v>3.0050003714961158E-2</v>
      </c>
      <c r="V784" s="418">
        <v>3.6299036558595073E-2</v>
      </c>
      <c r="W784" s="437">
        <v>8.3094745598900122E-2</v>
      </c>
      <c r="X784" s="417">
        <v>2.9073030817291456E-2</v>
      </c>
      <c r="Y784" s="418">
        <v>5.3007608831475844E-2</v>
      </c>
      <c r="Z784" s="437">
        <v>9.9567429541719862E-2</v>
      </c>
      <c r="AA784" s="417">
        <v>1.35423974E-2</v>
      </c>
      <c r="AB784" s="418">
        <v>1.6834760585000001E-2</v>
      </c>
      <c r="AC784" s="437">
        <v>3.527760353259031E-2</v>
      </c>
      <c r="AD784" s="417">
        <v>6.3019279999999996E-4</v>
      </c>
      <c r="AE784" s="418">
        <v>7.9083450499999996E-4</v>
      </c>
      <c r="AF784" s="437">
        <v>1.7133699965553139E-3</v>
      </c>
      <c r="AG784" s="417">
        <v>9.5302709700000002E-2</v>
      </c>
      <c r="AH784" s="418">
        <v>0.113332985895</v>
      </c>
      <c r="AI784" s="437">
        <v>9.3932844132132987E-2</v>
      </c>
      <c r="AJ784" s="417">
        <v>8.3704577000000002E-3</v>
      </c>
      <c r="AK784" s="418">
        <v>9.6872005500000004E-3</v>
      </c>
      <c r="AL784" s="437">
        <v>1.540790519736987E-2</v>
      </c>
      <c r="AM784" s="417">
        <v>1.42454188E-2</v>
      </c>
      <c r="AN784" s="418">
        <v>1.8885900904999999E-2</v>
      </c>
      <c r="AO784" s="437">
        <v>3.6602059815872778E-2</v>
      </c>
      <c r="AP784" s="422"/>
      <c r="AQ784" s="423"/>
      <c r="AR784" s="423"/>
      <c r="AS784" s="417">
        <v>0</v>
      </c>
      <c r="AT784" s="418">
        <v>0</v>
      </c>
      <c r="AU784" s="424"/>
    </row>
    <row r="785" spans="1:47" x14ac:dyDescent="0.2">
      <c r="A785" s="231">
        <v>1994</v>
      </c>
      <c r="B785" s="232">
        <v>21</v>
      </c>
      <c r="C785" s="417">
        <v>17.833777980000001</v>
      </c>
      <c r="D785" s="418">
        <v>22.380370620499999</v>
      </c>
      <c r="E785" s="437">
        <v>50.304195031363186</v>
      </c>
      <c r="F785" s="417">
        <v>4.3247424399999996</v>
      </c>
      <c r="G785" s="418">
        <v>4.9878416325000003</v>
      </c>
      <c r="H785" s="437">
        <v>2.8275325794110269</v>
      </c>
      <c r="I785" s="417">
        <v>2.2089235600000001</v>
      </c>
      <c r="J785" s="418">
        <v>2.9811194140000001</v>
      </c>
      <c r="K785" s="437">
        <v>4.6173242734024438</v>
      </c>
      <c r="L785" s="420"/>
      <c r="M785" s="421"/>
      <c r="N785" s="437">
        <v>9.2402628694254092E-3</v>
      </c>
      <c r="O785" s="417">
        <v>1.162726E-2</v>
      </c>
      <c r="P785" s="418">
        <v>1.9084085000000001E-2</v>
      </c>
      <c r="Q785" s="437">
        <v>7.9839785225656018E-2</v>
      </c>
      <c r="R785" s="422"/>
      <c r="S785" s="423"/>
      <c r="T785" s="437">
        <v>564.49930985351079</v>
      </c>
      <c r="U785" s="417">
        <v>3.0050003714961158E-2</v>
      </c>
      <c r="V785" s="418">
        <v>3.6299036558595073E-2</v>
      </c>
      <c r="W785" s="437">
        <v>7.4378150713055743E-2</v>
      </c>
      <c r="X785" s="417">
        <v>2.9073030817291456E-2</v>
      </c>
      <c r="Y785" s="418">
        <v>5.3007608831475844E-2</v>
      </c>
      <c r="Z785" s="437">
        <v>0.10330562249557722</v>
      </c>
      <c r="AA785" s="417">
        <v>1.4219527900000001E-2</v>
      </c>
      <c r="AB785" s="418">
        <v>1.7821684510000001E-2</v>
      </c>
      <c r="AC785" s="437">
        <v>3.6310096326568765E-2</v>
      </c>
      <c r="AD785" s="417">
        <v>6.6166409999999999E-4</v>
      </c>
      <c r="AE785" s="418">
        <v>8.3615855000000001E-4</v>
      </c>
      <c r="AF785" s="437">
        <v>1.7656310546602927E-3</v>
      </c>
      <c r="AG785" s="417">
        <v>0.10044948839999999</v>
      </c>
      <c r="AH785" s="418">
        <v>0.12102417779999999</v>
      </c>
      <c r="AI785" s="437">
        <v>9.6391856359157299E-2</v>
      </c>
      <c r="AJ785" s="417">
        <v>8.8416494000000002E-3</v>
      </c>
      <c r="AK785" s="418">
        <v>1.0319269665E-2</v>
      </c>
      <c r="AL785" s="437">
        <v>1.5805536713139657E-2</v>
      </c>
      <c r="AM785" s="417">
        <v>1.4892056399999999E-2</v>
      </c>
      <c r="AN785" s="418">
        <v>1.992373955E-2</v>
      </c>
      <c r="AO785" s="437">
        <v>3.7676253784956051E-2</v>
      </c>
      <c r="AP785" s="422"/>
      <c r="AQ785" s="423"/>
      <c r="AR785" s="423"/>
      <c r="AS785" s="417">
        <v>0</v>
      </c>
      <c r="AT785" s="418">
        <v>0</v>
      </c>
      <c r="AU785" s="424"/>
    </row>
    <row r="786" spans="1:47" x14ac:dyDescent="0.2">
      <c r="A786" s="231">
        <v>1994</v>
      </c>
      <c r="B786" s="232">
        <v>22</v>
      </c>
      <c r="C786" s="417">
        <v>18.342429249999999</v>
      </c>
      <c r="D786" s="418">
        <v>23.460345068999999</v>
      </c>
      <c r="E786" s="437">
        <v>51.423547702197375</v>
      </c>
      <c r="F786" s="417">
        <v>4.5565096499999997</v>
      </c>
      <c r="G786" s="418">
        <v>5.3615365580000001</v>
      </c>
      <c r="H786" s="437">
        <v>2.8982252545313729</v>
      </c>
      <c r="I786" s="417">
        <v>2.2825372000000002</v>
      </c>
      <c r="J786" s="418">
        <v>3.065236563</v>
      </c>
      <c r="K786" s="437">
        <v>4.690667664243092</v>
      </c>
      <c r="L786" s="420"/>
      <c r="M786" s="421"/>
      <c r="N786" s="437">
        <v>9.2701159816990317E-3</v>
      </c>
      <c r="O786" s="417">
        <v>1.162726E-2</v>
      </c>
      <c r="P786" s="418">
        <v>1.9084085000000001E-2</v>
      </c>
      <c r="Q786" s="437">
        <v>8.0820496379053683E-2</v>
      </c>
      <c r="R786" s="422"/>
      <c r="S786" s="423"/>
      <c r="T786" s="437">
        <v>566.03277724302609</v>
      </c>
      <c r="U786" s="417">
        <v>3.0050003714961158E-2</v>
      </c>
      <c r="V786" s="418">
        <v>3.6299036558595073E-2</v>
      </c>
      <c r="W786" s="437">
        <v>7.6694697053724573E-2</v>
      </c>
      <c r="X786" s="417">
        <v>2.9073030817291456E-2</v>
      </c>
      <c r="Y786" s="418">
        <v>5.3007608831475844E-2</v>
      </c>
      <c r="Z786" s="437">
        <v>0.10696028536347219</v>
      </c>
      <c r="AA786" s="417">
        <v>1.4916288E-2</v>
      </c>
      <c r="AB786" s="418">
        <v>1.8892439050000001E-2</v>
      </c>
      <c r="AC786" s="437">
        <v>3.7204066992555497E-2</v>
      </c>
      <c r="AD786" s="417">
        <v>6.9384470000000001E-4</v>
      </c>
      <c r="AE786" s="418">
        <v>8.84988995E-4</v>
      </c>
      <c r="AF786" s="437">
        <v>1.8097677089494515E-3</v>
      </c>
      <c r="AG786" s="417">
        <v>0.1055286767</v>
      </c>
      <c r="AH786" s="418">
        <v>0.129145807305</v>
      </c>
      <c r="AI786" s="437">
        <v>9.8384261613278332E-2</v>
      </c>
      <c r="AJ786" s="417">
        <v>9.3294789000000003E-3</v>
      </c>
      <c r="AK786" s="418">
        <v>1.100360381E-2</v>
      </c>
      <c r="AL786" s="437">
        <v>1.6125979055967656E-2</v>
      </c>
      <c r="AM786" s="417">
        <v>1.55563829E-2</v>
      </c>
      <c r="AN786" s="418">
        <v>2.1049618785000002E-2</v>
      </c>
      <c r="AO786" s="437">
        <v>3.8580039823125911E-2</v>
      </c>
      <c r="AP786" s="422"/>
      <c r="AQ786" s="423"/>
      <c r="AR786" s="423"/>
      <c r="AS786" s="417">
        <v>0</v>
      </c>
      <c r="AT786" s="418">
        <v>0</v>
      </c>
      <c r="AU786" s="424"/>
    </row>
    <row r="787" spans="1:47" x14ac:dyDescent="0.2">
      <c r="A787" s="231">
        <v>1994</v>
      </c>
      <c r="B787" s="232">
        <v>23</v>
      </c>
      <c r="C787" s="417">
        <v>18.846853060000001</v>
      </c>
      <c r="D787" s="418">
        <v>24.630326239999999</v>
      </c>
      <c r="E787" s="437">
        <v>52.431617825297373</v>
      </c>
      <c r="F787" s="417">
        <v>4.7791048800000002</v>
      </c>
      <c r="G787" s="418">
        <v>5.7517724325000001</v>
      </c>
      <c r="H787" s="437">
        <v>2.9629449910356738</v>
      </c>
      <c r="I787" s="417">
        <v>2.3560501899999999</v>
      </c>
      <c r="J787" s="418">
        <v>3.1538912539999999</v>
      </c>
      <c r="K787" s="437">
        <v>4.7584549151569275</v>
      </c>
      <c r="L787" s="420"/>
      <c r="M787" s="421"/>
      <c r="N787" s="437">
        <v>9.2979972806531315E-3</v>
      </c>
      <c r="O787" s="417">
        <v>1.162726E-2</v>
      </c>
      <c r="P787" s="418">
        <v>1.9084085000000001E-2</v>
      </c>
      <c r="Q787" s="437">
        <v>8.1718395310062919E-2</v>
      </c>
      <c r="R787" s="422"/>
      <c r="S787" s="423"/>
      <c r="T787" s="437">
        <v>567.42104635423595</v>
      </c>
      <c r="U787" s="417">
        <v>3.0050003714961158E-2</v>
      </c>
      <c r="V787" s="418">
        <v>3.6299036558595073E-2</v>
      </c>
      <c r="W787" s="437">
        <v>7.8831730879230066E-2</v>
      </c>
      <c r="X787" s="417">
        <v>2.9073030817291456E-2</v>
      </c>
      <c r="Y787" s="418">
        <v>5.3007608831475844E-2</v>
      </c>
      <c r="Z787" s="437">
        <v>0.11030752048585828</v>
      </c>
      <c r="AA787" s="417">
        <v>1.56324246E-2</v>
      </c>
      <c r="AB787" s="418">
        <v>2.0058228930000001E-2</v>
      </c>
      <c r="AC787" s="437">
        <v>3.8084062443086375E-2</v>
      </c>
      <c r="AD787" s="417">
        <v>7.2815580000000003E-4</v>
      </c>
      <c r="AE787" s="418">
        <v>9.3824159500000004E-4</v>
      </c>
      <c r="AF787" s="437">
        <v>1.8501683804693914E-3</v>
      </c>
      <c r="AG787" s="417">
        <v>0.11058096019999999</v>
      </c>
      <c r="AH787" s="418">
        <v>0.13781263933499999</v>
      </c>
      <c r="AI787" s="437">
        <v>0.1001482648071549</v>
      </c>
      <c r="AJ787" s="417">
        <v>9.8327015000000007E-3</v>
      </c>
      <c r="AK787" s="418">
        <v>1.174897858E-2</v>
      </c>
      <c r="AL787" s="437">
        <v>1.6408076527314127E-2</v>
      </c>
      <c r="AM787" s="417">
        <v>1.6236930199999999E-2</v>
      </c>
      <c r="AN787" s="418">
        <v>2.2276594279999999E-2</v>
      </c>
      <c r="AO787" s="437">
        <v>3.9412782577632109E-2</v>
      </c>
      <c r="AP787" s="422"/>
      <c r="AQ787" s="423"/>
      <c r="AR787" s="423"/>
      <c r="AS787" s="417">
        <v>0</v>
      </c>
      <c r="AT787" s="418">
        <v>0</v>
      </c>
      <c r="AU787" s="424"/>
    </row>
    <row r="788" spans="1:47" x14ac:dyDescent="0.2">
      <c r="A788" s="231">
        <v>1994</v>
      </c>
      <c r="B788" s="232">
        <v>24</v>
      </c>
      <c r="C788" s="417">
        <v>17.046819479420002</v>
      </c>
      <c r="D788" s="418">
        <v>22.822618894573498</v>
      </c>
      <c r="E788" s="437">
        <v>53.296763765571569</v>
      </c>
      <c r="F788" s="417">
        <v>4.4669810871599998</v>
      </c>
      <c r="G788" s="418">
        <v>5.5125648659130002</v>
      </c>
      <c r="H788" s="437">
        <v>3.0185864085200889</v>
      </c>
      <c r="I788" s="417">
        <v>1.8706988300000003</v>
      </c>
      <c r="J788" s="418">
        <v>2.5012466371199999</v>
      </c>
      <c r="K788" s="437">
        <v>4.8166163283512695</v>
      </c>
      <c r="L788" s="420"/>
      <c r="M788" s="421"/>
      <c r="N788" s="437">
        <v>9.3219495212431541E-3</v>
      </c>
      <c r="O788" s="417">
        <v>1.162726E-2</v>
      </c>
      <c r="P788" s="418">
        <v>1.9084085000000001E-2</v>
      </c>
      <c r="Q788" s="437">
        <v>8.2489084607834162E-2</v>
      </c>
      <c r="R788" s="422"/>
      <c r="S788" s="423"/>
      <c r="T788" s="437">
        <v>568.56537018613562</v>
      </c>
      <c r="U788" s="417">
        <v>2.229710275650118E-2</v>
      </c>
      <c r="V788" s="418">
        <v>2.6933885126477545E-2</v>
      </c>
      <c r="W788" s="437">
        <v>8.0667281265019E-2</v>
      </c>
      <c r="X788" s="417">
        <v>2.5991289550658561E-2</v>
      </c>
      <c r="Y788" s="418">
        <v>4.7388802295339406E-2</v>
      </c>
      <c r="Z788" s="437">
        <v>0.11317991660549315</v>
      </c>
      <c r="AA788" s="417">
        <v>1.46369084352E-2</v>
      </c>
      <c r="AB788" s="418">
        <v>1.9072018319550001E-2</v>
      </c>
      <c r="AC788" s="437">
        <v>3.8830578100371937E-2</v>
      </c>
      <c r="AD788" s="417">
        <v>6.8152865219999999E-4</v>
      </c>
      <c r="AE788" s="418">
        <v>8.9111678741999993E-4</v>
      </c>
      <c r="AF788" s="437">
        <v>1.8849068883496206E-3</v>
      </c>
      <c r="AG788" s="417">
        <v>0.10339944477480001</v>
      </c>
      <c r="AH788" s="418">
        <v>0.13156389132807</v>
      </c>
      <c r="AI788" s="437">
        <v>0.10163653760483006</v>
      </c>
      <c r="AJ788" s="417">
        <v>9.2557520387999987E-3</v>
      </c>
      <c r="AK788" s="418">
        <v>1.1232062665589999E-2</v>
      </c>
      <c r="AL788" s="437">
        <v>1.6645719895083101E-2</v>
      </c>
      <c r="AM788" s="417">
        <v>1.5142833495000001E-2</v>
      </c>
      <c r="AN788" s="418">
        <v>2.1116770908809999E-2</v>
      </c>
      <c r="AO788" s="437">
        <v>4.0125315306132968E-2</v>
      </c>
      <c r="AP788" s="422"/>
      <c r="AQ788" s="423"/>
      <c r="AR788" s="423"/>
      <c r="AS788" s="417">
        <v>0</v>
      </c>
      <c r="AT788" s="418">
        <v>0</v>
      </c>
      <c r="AU788" s="424"/>
    </row>
    <row r="789" spans="1:47" x14ac:dyDescent="0.2">
      <c r="A789" s="231">
        <v>1994</v>
      </c>
      <c r="B789" s="232">
        <v>25</v>
      </c>
      <c r="C789" s="417">
        <v>17.943925392819999</v>
      </c>
      <c r="D789" s="418">
        <v>23.893793072095999</v>
      </c>
      <c r="E789" s="437">
        <v>52.966684132871784</v>
      </c>
      <c r="F789" s="417">
        <v>4.6755388337400001</v>
      </c>
      <c r="G789" s="418">
        <v>5.8686560799929994</v>
      </c>
      <c r="H789" s="437">
        <v>3.0117345731987095</v>
      </c>
      <c r="I789" s="417">
        <v>1.9740480606000002</v>
      </c>
      <c r="J789" s="418">
        <v>2.5822963520199997</v>
      </c>
      <c r="K789" s="437">
        <v>4.7979299905157395</v>
      </c>
      <c r="L789" s="420"/>
      <c r="M789" s="421"/>
      <c r="N789" s="437">
        <v>3.3644312899937224E-3</v>
      </c>
      <c r="O789" s="417">
        <v>1.162726E-2</v>
      </c>
      <c r="P789" s="418">
        <v>1.9084085000000001E-2</v>
      </c>
      <c r="Q789" s="437">
        <v>8.279613502194505E-2</v>
      </c>
      <c r="R789" s="422"/>
      <c r="S789" s="423"/>
      <c r="T789" s="437">
        <v>569.43397817370692</v>
      </c>
      <c r="U789" s="417">
        <v>2.229710275650118E-2</v>
      </c>
      <c r="V789" s="418">
        <v>2.6933885126477545E-2</v>
      </c>
      <c r="W789" s="437">
        <v>8.1567212395581942E-2</v>
      </c>
      <c r="X789" s="417">
        <v>2.5991289550658561E-2</v>
      </c>
      <c r="Y789" s="418">
        <v>4.7388802295339406E-2</v>
      </c>
      <c r="Z789" s="437">
        <v>0.11544852485202442</v>
      </c>
      <c r="AA789" s="417">
        <v>1.5393869589000001E-2</v>
      </c>
      <c r="AB789" s="418">
        <v>2.046620670204E-2</v>
      </c>
      <c r="AC789" s="437">
        <v>4.1464226053683974E-2</v>
      </c>
      <c r="AD789" s="417">
        <v>7.1601228839999998E-4</v>
      </c>
      <c r="AE789" s="418">
        <v>9.5210926245000002E-4</v>
      </c>
      <c r="AF789" s="437">
        <v>1.8806261483345901E-3</v>
      </c>
      <c r="AG789" s="417">
        <v>0.10833483766259999</v>
      </c>
      <c r="AH789" s="418">
        <v>0.14107834868904001</v>
      </c>
      <c r="AI789" s="437">
        <v>9.8231228269237789E-2</v>
      </c>
      <c r="AJ789" s="417">
        <v>9.7835218992000008E-3</v>
      </c>
      <c r="AK789" s="418">
        <v>1.2053836772130001E-2</v>
      </c>
      <c r="AL789" s="437">
        <v>1.6306564154105779E-2</v>
      </c>
      <c r="AM789" s="417">
        <v>1.58659107078E-2</v>
      </c>
      <c r="AN789" s="418">
        <v>2.263641768615E-2</v>
      </c>
      <c r="AO789" s="437">
        <v>4.1005943357466344E-2</v>
      </c>
      <c r="AP789" s="422"/>
      <c r="AQ789" s="423"/>
      <c r="AR789" s="423"/>
      <c r="AS789" s="417">
        <v>0</v>
      </c>
      <c r="AT789" s="418">
        <v>0</v>
      </c>
      <c r="AU789" s="424"/>
    </row>
    <row r="790" spans="1:47" x14ac:dyDescent="0.2">
      <c r="A790" s="231">
        <v>1994</v>
      </c>
      <c r="B790" s="232">
        <v>26</v>
      </c>
      <c r="C790" s="417">
        <v>17.943925392819999</v>
      </c>
      <c r="D790" s="418">
        <v>23.893793072095999</v>
      </c>
      <c r="E790" s="437">
        <v>53.392731442433451</v>
      </c>
      <c r="F790" s="417">
        <v>4.6755388337400001</v>
      </c>
      <c r="G790" s="418">
        <v>5.8686560799929994</v>
      </c>
      <c r="H790" s="437">
        <v>3.0405090351683026</v>
      </c>
      <c r="I790" s="417">
        <v>1.9740480606000002</v>
      </c>
      <c r="J790" s="418">
        <v>2.5822963520199997</v>
      </c>
      <c r="K790" s="437">
        <v>4.8284655404118819</v>
      </c>
      <c r="L790" s="420"/>
      <c r="M790" s="421"/>
      <c r="N790" s="437">
        <v>3.3691907118004261E-3</v>
      </c>
      <c r="O790" s="417">
        <v>1.162726E-2</v>
      </c>
      <c r="P790" s="418">
        <v>1.9084085000000001E-2</v>
      </c>
      <c r="Q790" s="437">
        <v>8.3194622507142019E-2</v>
      </c>
      <c r="R790" s="422"/>
      <c r="S790" s="423"/>
      <c r="T790" s="437">
        <v>569.95751365072283</v>
      </c>
      <c r="U790" s="417">
        <v>2.229710275650118E-2</v>
      </c>
      <c r="V790" s="418">
        <v>2.6933885126477545E-2</v>
      </c>
      <c r="W790" s="437">
        <v>8.2537711210079218E-2</v>
      </c>
      <c r="X790" s="417">
        <v>2.5991289550658561E-2</v>
      </c>
      <c r="Y790" s="418">
        <v>4.7388802295339406E-2</v>
      </c>
      <c r="Z790" s="437">
        <v>0.11693456703239506</v>
      </c>
      <c r="AA790" s="417">
        <v>1.5393869589000001E-2</v>
      </c>
      <c r="AB790" s="418">
        <v>2.046620670204E-2</v>
      </c>
      <c r="AC790" s="437">
        <v>4.1908486128048511E-2</v>
      </c>
      <c r="AD790" s="417">
        <v>7.1601228839999998E-4</v>
      </c>
      <c r="AE790" s="418">
        <v>9.5210926245000002E-4</v>
      </c>
      <c r="AF790" s="437">
        <v>1.898591113045108E-3</v>
      </c>
      <c r="AG790" s="417">
        <v>0.10833483766259999</v>
      </c>
      <c r="AH790" s="418">
        <v>0.14107834868904001</v>
      </c>
      <c r="AI790" s="437">
        <v>9.8780617112172425E-2</v>
      </c>
      <c r="AJ790" s="417">
        <v>9.7835218992000008E-3</v>
      </c>
      <c r="AK790" s="418">
        <v>1.2053836772130001E-2</v>
      </c>
      <c r="AL790" s="437">
        <v>1.638920734178681E-2</v>
      </c>
      <c r="AM790" s="417">
        <v>1.58659107078E-2</v>
      </c>
      <c r="AN790" s="418">
        <v>2.263641768615E-2</v>
      </c>
      <c r="AO790" s="437">
        <v>4.1380749925236687E-2</v>
      </c>
      <c r="AP790" s="422"/>
      <c r="AQ790" s="423"/>
      <c r="AR790" s="423"/>
      <c r="AS790" s="417">
        <v>0</v>
      </c>
      <c r="AT790" s="418">
        <v>0</v>
      </c>
      <c r="AU790" s="424"/>
    </row>
    <row r="791" spans="1:47" x14ac:dyDescent="0.2">
      <c r="A791" s="231">
        <v>1994</v>
      </c>
      <c r="B791" s="232">
        <v>27</v>
      </c>
      <c r="C791" s="417">
        <v>17.943925392819999</v>
      </c>
      <c r="D791" s="418">
        <v>23.893793072095999</v>
      </c>
      <c r="E791" s="437">
        <v>53.473464550381181</v>
      </c>
      <c r="F791" s="417">
        <v>4.6755388337400001</v>
      </c>
      <c r="G791" s="418">
        <v>5.8686560799929994</v>
      </c>
      <c r="H791" s="437">
        <v>3.0509993790759622</v>
      </c>
      <c r="I791" s="417">
        <v>1.9740480606000002</v>
      </c>
      <c r="J791" s="418">
        <v>2.5822963520199997</v>
      </c>
      <c r="K791" s="437">
        <v>4.8426340392762013</v>
      </c>
      <c r="L791" s="420"/>
      <c r="M791" s="421"/>
      <c r="N791" s="437">
        <v>3.3720122715164866E-3</v>
      </c>
      <c r="O791" s="417">
        <v>1.162726E-2</v>
      </c>
      <c r="P791" s="418">
        <v>1.9084085000000001E-2</v>
      </c>
      <c r="Q791" s="437">
        <v>8.333922329883546E-2</v>
      </c>
      <c r="R791" s="422"/>
      <c r="S791" s="423"/>
      <c r="T791" s="437">
        <v>570.05463446198235</v>
      </c>
      <c r="U791" s="417">
        <v>2.229710275650118E-2</v>
      </c>
      <c r="V791" s="418">
        <v>2.6933885126477545E-2</v>
      </c>
      <c r="W791" s="437">
        <v>8.2966337099292728E-2</v>
      </c>
      <c r="X791" s="417">
        <v>2.5991289550658561E-2</v>
      </c>
      <c r="Y791" s="418">
        <v>4.7388802295339406E-2</v>
      </c>
      <c r="Z791" s="437">
        <v>0.11747492605860199</v>
      </c>
      <c r="AA791" s="417">
        <v>1.5393869589000001E-2</v>
      </c>
      <c r="AB791" s="418">
        <v>2.046620670204E-2</v>
      </c>
      <c r="AC791" s="437">
        <v>4.2478675337558565E-2</v>
      </c>
      <c r="AD791" s="417">
        <v>7.1601228839999998E-4</v>
      </c>
      <c r="AE791" s="418">
        <v>9.5210926245000002E-4</v>
      </c>
      <c r="AF791" s="437">
        <v>1.9051361440249835E-3</v>
      </c>
      <c r="AG791" s="417">
        <v>0.10833483766259999</v>
      </c>
      <c r="AH791" s="418">
        <v>0.14107834868904001</v>
      </c>
      <c r="AI791" s="437">
        <v>9.9051528024249103E-2</v>
      </c>
      <c r="AJ791" s="417">
        <v>9.7835218992000008E-3</v>
      </c>
      <c r="AK791" s="418">
        <v>1.2053836772130001E-2</v>
      </c>
      <c r="AL791" s="437">
        <v>1.6428282318361347E-2</v>
      </c>
      <c r="AM791" s="417">
        <v>1.58659107078E-2</v>
      </c>
      <c r="AN791" s="418">
        <v>2.263641768615E-2</v>
      </c>
      <c r="AO791" s="437">
        <v>4.1587430660420685E-2</v>
      </c>
      <c r="AP791" s="422"/>
      <c r="AQ791" s="423"/>
      <c r="AR791" s="423"/>
      <c r="AS791" s="417">
        <v>0</v>
      </c>
      <c r="AT791" s="418">
        <v>0</v>
      </c>
      <c r="AU791" s="424"/>
    </row>
    <row r="792" spans="1:47" x14ac:dyDescent="0.2">
      <c r="A792" s="231">
        <v>1994</v>
      </c>
      <c r="B792" s="232">
        <v>28</v>
      </c>
      <c r="C792" s="417">
        <v>17.943925392819999</v>
      </c>
      <c r="D792" s="418">
        <v>23.893793072095999</v>
      </c>
      <c r="E792" s="437">
        <v>53.500394425924945</v>
      </c>
      <c r="F792" s="417">
        <v>4.6755388337400001</v>
      </c>
      <c r="G792" s="418">
        <v>5.8686560799929994</v>
      </c>
      <c r="H792" s="437">
        <v>3.0561986325553936</v>
      </c>
      <c r="I792" s="417">
        <v>1.9740480606000002</v>
      </c>
      <c r="J792" s="418">
        <v>2.5822963520199997</v>
      </c>
      <c r="K792" s="437">
        <v>4.8502250547285648</v>
      </c>
      <c r="L792" s="420"/>
      <c r="M792" s="421"/>
      <c r="N792" s="437">
        <v>3.373602814560242E-3</v>
      </c>
      <c r="O792" s="417">
        <v>1.162726E-2</v>
      </c>
      <c r="P792" s="418">
        <v>1.9084085000000001E-2</v>
      </c>
      <c r="Q792" s="437">
        <v>8.3410498942665126E-2</v>
      </c>
      <c r="R792" s="422"/>
      <c r="S792" s="423"/>
      <c r="T792" s="437">
        <v>570.13221581252503</v>
      </c>
      <c r="U792" s="417">
        <v>2.229710275650118E-2</v>
      </c>
      <c r="V792" s="418">
        <v>2.6933885126477545E-2</v>
      </c>
      <c r="W792" s="437">
        <v>8.3191821044378542E-2</v>
      </c>
      <c r="X792" s="417">
        <v>2.5991289550658561E-2</v>
      </c>
      <c r="Y792" s="418">
        <v>4.7388802295339406E-2</v>
      </c>
      <c r="Z792" s="437">
        <v>0.11774096412811824</v>
      </c>
      <c r="AA792" s="417">
        <v>1.5393869589000001E-2</v>
      </c>
      <c r="AB792" s="418">
        <v>2.046620670204E-2</v>
      </c>
      <c r="AC792" s="437">
        <v>4.2826476856470806E-2</v>
      </c>
      <c r="AD792" s="417">
        <v>7.1601228839999998E-4</v>
      </c>
      <c r="AE792" s="418">
        <v>9.5210926245000002E-4</v>
      </c>
      <c r="AF792" s="437">
        <v>1.9083846245774262E-3</v>
      </c>
      <c r="AG792" s="417">
        <v>0.10833483766259999</v>
      </c>
      <c r="AH792" s="418">
        <v>0.14107834868904001</v>
      </c>
      <c r="AI792" s="437">
        <v>9.9176206789782548E-2</v>
      </c>
      <c r="AJ792" s="417">
        <v>9.7835218992000008E-3</v>
      </c>
      <c r="AK792" s="418">
        <v>1.2053836772130001E-2</v>
      </c>
      <c r="AL792" s="437">
        <v>1.6445106940252155E-2</v>
      </c>
      <c r="AM792" s="417">
        <v>1.58659107078E-2</v>
      </c>
      <c r="AN792" s="418">
        <v>2.263641768615E-2</v>
      </c>
      <c r="AO792" s="437">
        <v>4.1699845727912549E-2</v>
      </c>
      <c r="AP792" s="422"/>
      <c r="AQ792" s="423"/>
      <c r="AR792" s="423"/>
      <c r="AS792" s="417">
        <v>0</v>
      </c>
      <c r="AT792" s="418">
        <v>0</v>
      </c>
      <c r="AU792" s="424"/>
    </row>
    <row r="793" spans="1:47" x14ac:dyDescent="0.2">
      <c r="A793" s="231">
        <v>1994</v>
      </c>
      <c r="B793" s="232">
        <v>29</v>
      </c>
      <c r="C793" s="417">
        <v>17.943925392819999</v>
      </c>
      <c r="D793" s="418">
        <v>23.893793072095999</v>
      </c>
      <c r="E793" s="437">
        <v>53.453517448255468</v>
      </c>
      <c r="F793" s="417">
        <v>4.6755388337400001</v>
      </c>
      <c r="G793" s="418">
        <v>5.8686560799929994</v>
      </c>
      <c r="H793" s="437">
        <v>3.0601503379243744</v>
      </c>
      <c r="I793" s="417">
        <v>1.9740480606000002</v>
      </c>
      <c r="J793" s="418">
        <v>2.5822963520199997</v>
      </c>
      <c r="K793" s="437">
        <v>4.8590773191708641</v>
      </c>
      <c r="L793" s="420"/>
      <c r="M793" s="421"/>
      <c r="N793" s="437">
        <v>3.3758154567824794E-3</v>
      </c>
      <c r="O793" s="417">
        <v>1.162726E-2</v>
      </c>
      <c r="P793" s="418">
        <v>1.9084085000000001E-2</v>
      </c>
      <c r="Q793" s="437">
        <v>8.3467663533458844E-2</v>
      </c>
      <c r="R793" s="422"/>
      <c r="S793" s="423"/>
      <c r="T793" s="437">
        <v>570.10871189712611</v>
      </c>
      <c r="U793" s="417">
        <v>2.229710275650118E-2</v>
      </c>
      <c r="V793" s="418">
        <v>2.6933885126477545E-2</v>
      </c>
      <c r="W793" s="437">
        <v>8.3433553965718596E-2</v>
      </c>
      <c r="X793" s="417">
        <v>2.5991289550658561E-2</v>
      </c>
      <c r="Y793" s="418">
        <v>4.7388802295339406E-2</v>
      </c>
      <c r="Z793" s="437">
        <v>0.11795464258301394</v>
      </c>
      <c r="AA793" s="417">
        <v>1.5393869589000001E-2</v>
      </c>
      <c r="AB793" s="418">
        <v>2.046620670204E-2</v>
      </c>
      <c r="AC793" s="437">
        <v>4.3417997937172964E-2</v>
      </c>
      <c r="AD793" s="417">
        <v>7.1601228839999998E-4</v>
      </c>
      <c r="AE793" s="418">
        <v>9.5210926245000002E-4</v>
      </c>
      <c r="AF793" s="437">
        <v>1.9108308197209479E-3</v>
      </c>
      <c r="AG793" s="417">
        <v>0.10833483766259999</v>
      </c>
      <c r="AH793" s="418">
        <v>0.14107834868904001</v>
      </c>
      <c r="AI793" s="437">
        <v>9.9215773026075302E-2</v>
      </c>
      <c r="AJ793" s="417">
        <v>9.7835218992000008E-3</v>
      </c>
      <c r="AK793" s="418">
        <v>1.2053836772130001E-2</v>
      </c>
      <c r="AL793" s="437">
        <v>1.6445028773211686E-2</v>
      </c>
      <c r="AM793" s="417">
        <v>1.58659107078E-2</v>
      </c>
      <c r="AN793" s="418">
        <v>2.263641768615E-2</v>
      </c>
      <c r="AO793" s="437">
        <v>4.1834758758504481E-2</v>
      </c>
      <c r="AP793" s="422"/>
      <c r="AQ793" s="423"/>
      <c r="AR793" s="423"/>
      <c r="AS793" s="417">
        <v>0</v>
      </c>
      <c r="AT793" s="418">
        <v>0</v>
      </c>
      <c r="AU793" s="424"/>
    </row>
    <row r="794" spans="1:47" x14ac:dyDescent="0.2">
      <c r="A794" s="231">
        <v>1994</v>
      </c>
      <c r="B794" s="232">
        <v>30</v>
      </c>
      <c r="C794" s="417">
        <v>17.943925392819999</v>
      </c>
      <c r="D794" s="418">
        <v>23.893793072095999</v>
      </c>
      <c r="E794" s="437">
        <v>53.452346154756171</v>
      </c>
      <c r="F794" s="417">
        <v>4.6755388337400001</v>
      </c>
      <c r="G794" s="418">
        <v>5.8686560799929994</v>
      </c>
      <c r="H794" s="437">
        <v>3.0630876924905435</v>
      </c>
      <c r="I794" s="417">
        <v>1.9740480606000002</v>
      </c>
      <c r="J794" s="418">
        <v>2.5822963520199997</v>
      </c>
      <c r="K794" s="437">
        <v>4.8639875108536428</v>
      </c>
      <c r="L794" s="420"/>
      <c r="M794" s="421"/>
      <c r="N794" s="437">
        <v>3.3769261434981029E-3</v>
      </c>
      <c r="O794" s="417">
        <v>1.162726E-2</v>
      </c>
      <c r="P794" s="418">
        <v>1.9084085000000001E-2</v>
      </c>
      <c r="Q794" s="437">
        <v>8.3507693154238671E-2</v>
      </c>
      <c r="R794" s="422"/>
      <c r="S794" s="423"/>
      <c r="T794" s="437">
        <v>570.07616759697589</v>
      </c>
      <c r="U794" s="417">
        <v>2.229710275650118E-2</v>
      </c>
      <c r="V794" s="418">
        <v>2.6933885126477545E-2</v>
      </c>
      <c r="W794" s="437">
        <v>8.3576194918788871E-2</v>
      </c>
      <c r="X794" s="417">
        <v>2.5991289550658561E-2</v>
      </c>
      <c r="Y794" s="418">
        <v>4.7388802295339406E-2</v>
      </c>
      <c r="Z794" s="437">
        <v>0.11810479970418662</v>
      </c>
      <c r="AA794" s="417">
        <v>1.5393869589000001E-2</v>
      </c>
      <c r="AB794" s="418">
        <v>2.046620670204E-2</v>
      </c>
      <c r="AC794" s="437">
        <v>4.3685881101288564E-2</v>
      </c>
      <c r="AD794" s="417">
        <v>7.1601228839999998E-4</v>
      </c>
      <c r="AE794" s="418">
        <v>9.5210926245000002E-4</v>
      </c>
      <c r="AF794" s="437">
        <v>1.9126610025960702E-3</v>
      </c>
      <c r="AG794" s="417">
        <v>0.10833483766259999</v>
      </c>
      <c r="AH794" s="418">
        <v>0.14107834868904001</v>
      </c>
      <c r="AI794" s="437">
        <v>9.927413030535466E-2</v>
      </c>
      <c r="AJ794" s="417">
        <v>9.7835218992000008E-3</v>
      </c>
      <c r="AK794" s="418">
        <v>1.2053836772130001E-2</v>
      </c>
      <c r="AL794" s="437">
        <v>1.6451840648698497E-2</v>
      </c>
      <c r="AM794" s="417">
        <v>1.58659107078E-2</v>
      </c>
      <c r="AN794" s="418">
        <v>2.263641768615E-2</v>
      </c>
      <c r="AO794" s="437">
        <v>4.1909120197296965E-2</v>
      </c>
      <c r="AP794" s="422"/>
      <c r="AQ794" s="423"/>
      <c r="AR794" s="423"/>
      <c r="AS794" s="417">
        <v>0</v>
      </c>
      <c r="AT794" s="418">
        <v>0</v>
      </c>
      <c r="AU794" s="424"/>
    </row>
    <row r="795" spans="1:47" x14ac:dyDescent="0.2">
      <c r="A795" s="231">
        <v>1994</v>
      </c>
      <c r="B795" s="232">
        <v>31</v>
      </c>
      <c r="C795" s="417">
        <v>17.943925392819999</v>
      </c>
      <c r="D795" s="418">
        <v>23.893793072095999</v>
      </c>
      <c r="E795" s="437">
        <v>53.47091919652653</v>
      </c>
      <c r="F795" s="417">
        <v>4.6755388337400001</v>
      </c>
      <c r="G795" s="418">
        <v>5.8686560799929994</v>
      </c>
      <c r="H795" s="437">
        <v>3.0648446664011861</v>
      </c>
      <c r="I795" s="417">
        <v>1.9740480606000002</v>
      </c>
      <c r="J795" s="418">
        <v>2.5822963520199997</v>
      </c>
      <c r="K795" s="437">
        <v>4.866211284661552</v>
      </c>
      <c r="L795" s="420"/>
      <c r="M795" s="421"/>
      <c r="N795" s="437">
        <v>3.3773031510994436E-3</v>
      </c>
      <c r="O795" s="417">
        <v>1.162726E-2</v>
      </c>
      <c r="P795" s="418">
        <v>1.9084085000000001E-2</v>
      </c>
      <c r="Q795" s="437">
        <v>8.3531934536755545E-2</v>
      </c>
      <c r="R795" s="422"/>
      <c r="S795" s="423"/>
      <c r="T795" s="437">
        <v>570.04801585504458</v>
      </c>
      <c r="U795" s="417">
        <v>2.229710275650118E-2</v>
      </c>
      <c r="V795" s="418">
        <v>2.6933885126477545E-2</v>
      </c>
      <c r="W795" s="437">
        <v>8.3642347537932663E-2</v>
      </c>
      <c r="X795" s="417">
        <v>2.5991289550658561E-2</v>
      </c>
      <c r="Y795" s="418">
        <v>4.7388802295339406E-2</v>
      </c>
      <c r="Z795" s="437">
        <v>0.1181949783416093</v>
      </c>
      <c r="AA795" s="417">
        <v>1.5393869589000001E-2</v>
      </c>
      <c r="AB795" s="418">
        <v>2.046620670204E-2</v>
      </c>
      <c r="AC795" s="437">
        <v>4.3754361646362767E-2</v>
      </c>
      <c r="AD795" s="417">
        <v>7.1601228839999998E-4</v>
      </c>
      <c r="AE795" s="418">
        <v>9.5210926245000002E-4</v>
      </c>
      <c r="AF795" s="437">
        <v>1.9137534065573859E-3</v>
      </c>
      <c r="AG795" s="417">
        <v>0.10833483766259999</v>
      </c>
      <c r="AH795" s="418">
        <v>0.14107834868904001</v>
      </c>
      <c r="AI795" s="437">
        <v>9.9323452285170158E-2</v>
      </c>
      <c r="AJ795" s="417">
        <v>9.7835218992000008E-3</v>
      </c>
      <c r="AK795" s="418">
        <v>1.2053836772130001E-2</v>
      </c>
      <c r="AL795" s="437">
        <v>1.645946997556489E-2</v>
      </c>
      <c r="AM795" s="417">
        <v>1.58659107078E-2</v>
      </c>
      <c r="AN795" s="418">
        <v>2.263641768615E-2</v>
      </c>
      <c r="AO795" s="437">
        <v>4.1939570855039139E-2</v>
      </c>
      <c r="AP795" s="422"/>
      <c r="AQ795" s="423"/>
      <c r="AR795" s="423"/>
      <c r="AS795" s="417">
        <v>0</v>
      </c>
      <c r="AT795" s="418">
        <v>0</v>
      </c>
      <c r="AU795" s="424"/>
    </row>
    <row r="796" spans="1:47" x14ac:dyDescent="0.2">
      <c r="A796" s="231">
        <v>1994</v>
      </c>
      <c r="B796" s="232">
        <v>32</v>
      </c>
      <c r="C796" s="417">
        <v>17.943925392819999</v>
      </c>
      <c r="D796" s="418">
        <v>23.893793072095999</v>
      </c>
      <c r="E796" s="419">
        <v>53.47091919652653</v>
      </c>
      <c r="F796" s="417">
        <v>4.6755388337400001</v>
      </c>
      <c r="G796" s="418">
        <v>5.8686560799929994</v>
      </c>
      <c r="H796" s="419">
        <v>3.0648446664011861</v>
      </c>
      <c r="I796" s="417">
        <v>1.9740480606000002</v>
      </c>
      <c r="J796" s="418">
        <v>2.5822963520199997</v>
      </c>
      <c r="K796" s="419">
        <v>4.866211284661552</v>
      </c>
      <c r="L796" s="420"/>
      <c r="M796" s="421"/>
      <c r="N796" s="419">
        <v>3.3773031510994436E-3</v>
      </c>
      <c r="O796" s="417">
        <v>1.162726E-2</v>
      </c>
      <c r="P796" s="418">
        <v>1.9084085000000001E-2</v>
      </c>
      <c r="Q796" s="419">
        <v>8.3531934536755545E-2</v>
      </c>
      <c r="R796" s="425"/>
      <c r="S796" s="426"/>
      <c r="T796" s="419">
        <v>570.04801585504458</v>
      </c>
      <c r="U796" s="417">
        <v>2.229710275650118E-2</v>
      </c>
      <c r="V796" s="418">
        <v>2.6933885126477545E-2</v>
      </c>
      <c r="W796" s="419">
        <v>8.3642347537932663E-2</v>
      </c>
      <c r="X796" s="417">
        <v>2.5991289550658561E-2</v>
      </c>
      <c r="Y796" s="418">
        <v>4.7388802295339406E-2</v>
      </c>
      <c r="Z796" s="419">
        <v>0.1181949783416093</v>
      </c>
      <c r="AA796" s="417">
        <v>1.5393869589000001E-2</v>
      </c>
      <c r="AB796" s="418">
        <v>2.046620670204E-2</v>
      </c>
      <c r="AC796" s="419">
        <v>4.3754361646362767E-2</v>
      </c>
      <c r="AD796" s="417">
        <v>7.1601228839999998E-4</v>
      </c>
      <c r="AE796" s="418">
        <v>9.5210926245000002E-4</v>
      </c>
      <c r="AF796" s="419">
        <v>1.9137534065573859E-3</v>
      </c>
      <c r="AG796" s="417">
        <v>0.10833483766259999</v>
      </c>
      <c r="AH796" s="418">
        <v>0.14107834868904001</v>
      </c>
      <c r="AI796" s="419">
        <v>9.9323452285170158E-2</v>
      </c>
      <c r="AJ796" s="417">
        <v>9.7835218992000008E-3</v>
      </c>
      <c r="AK796" s="418">
        <v>1.2053836772130001E-2</v>
      </c>
      <c r="AL796" s="419">
        <v>1.645946997556489E-2</v>
      </c>
      <c r="AM796" s="417">
        <v>1.58659107078E-2</v>
      </c>
      <c r="AN796" s="418">
        <v>2.263641768615E-2</v>
      </c>
      <c r="AO796" s="419">
        <v>4.1939570855039139E-2</v>
      </c>
      <c r="AP796" s="425"/>
      <c r="AQ796" s="426"/>
      <c r="AR796" s="426"/>
      <c r="AS796" s="417">
        <v>0</v>
      </c>
      <c r="AT796" s="418">
        <v>0</v>
      </c>
      <c r="AU796" s="427"/>
    </row>
    <row r="797" spans="1:47" x14ac:dyDescent="0.2">
      <c r="A797" s="231">
        <v>1994</v>
      </c>
      <c r="B797" s="232">
        <v>33</v>
      </c>
      <c r="C797" s="417">
        <v>17.943925392819999</v>
      </c>
      <c r="D797" s="418">
        <v>23.893793072095999</v>
      </c>
      <c r="E797" s="419">
        <v>53.47091919652653</v>
      </c>
      <c r="F797" s="417">
        <v>4.6755388337400001</v>
      </c>
      <c r="G797" s="418">
        <v>5.8686560799929994</v>
      </c>
      <c r="H797" s="419">
        <v>3.0648446664011861</v>
      </c>
      <c r="I797" s="417">
        <v>1.9740480606000002</v>
      </c>
      <c r="J797" s="418">
        <v>2.5822963520199997</v>
      </c>
      <c r="K797" s="419">
        <v>4.866211284661552</v>
      </c>
      <c r="L797" s="420"/>
      <c r="M797" s="421"/>
      <c r="N797" s="419">
        <v>3.3773031510994436E-3</v>
      </c>
      <c r="O797" s="417">
        <v>1.162726E-2</v>
      </c>
      <c r="P797" s="418">
        <v>1.9084085000000001E-2</v>
      </c>
      <c r="Q797" s="419">
        <v>8.3531934536755545E-2</v>
      </c>
      <c r="R797" s="425"/>
      <c r="S797" s="426"/>
      <c r="T797" s="419">
        <v>570.04801585504458</v>
      </c>
      <c r="U797" s="417">
        <v>2.229710275650118E-2</v>
      </c>
      <c r="V797" s="418">
        <v>2.6933885126477545E-2</v>
      </c>
      <c r="W797" s="419">
        <v>8.3642347537932663E-2</v>
      </c>
      <c r="X797" s="417">
        <v>2.5991289550658561E-2</v>
      </c>
      <c r="Y797" s="418">
        <v>4.7388802295339406E-2</v>
      </c>
      <c r="Z797" s="419">
        <v>0.1181949783416093</v>
      </c>
      <c r="AA797" s="417">
        <v>1.5393869589000001E-2</v>
      </c>
      <c r="AB797" s="418">
        <v>2.046620670204E-2</v>
      </c>
      <c r="AC797" s="419">
        <v>4.3754361646362767E-2</v>
      </c>
      <c r="AD797" s="417">
        <v>7.1601228839999998E-4</v>
      </c>
      <c r="AE797" s="418">
        <v>9.5210926245000002E-4</v>
      </c>
      <c r="AF797" s="419">
        <v>1.9137534065573859E-3</v>
      </c>
      <c r="AG797" s="417">
        <v>0.10833483766259999</v>
      </c>
      <c r="AH797" s="418">
        <v>0.14107834868904001</v>
      </c>
      <c r="AI797" s="419">
        <v>9.9323452285170158E-2</v>
      </c>
      <c r="AJ797" s="417">
        <v>9.7835218992000008E-3</v>
      </c>
      <c r="AK797" s="418">
        <v>1.2053836772130001E-2</v>
      </c>
      <c r="AL797" s="419">
        <v>1.645946997556489E-2</v>
      </c>
      <c r="AM797" s="417">
        <v>1.58659107078E-2</v>
      </c>
      <c r="AN797" s="418">
        <v>2.263641768615E-2</v>
      </c>
      <c r="AO797" s="419">
        <v>4.1939570855039139E-2</v>
      </c>
      <c r="AP797" s="425"/>
      <c r="AQ797" s="426"/>
      <c r="AR797" s="426"/>
      <c r="AS797" s="417">
        <v>0</v>
      </c>
      <c r="AT797" s="418">
        <v>0</v>
      </c>
      <c r="AU797" s="427"/>
    </row>
    <row r="798" spans="1:47" x14ac:dyDescent="0.2">
      <c r="A798" s="231">
        <v>1994</v>
      </c>
      <c r="B798" s="232">
        <v>34</v>
      </c>
      <c r="C798" s="417">
        <v>17.943925392819999</v>
      </c>
      <c r="D798" s="418">
        <v>23.893793072095999</v>
      </c>
      <c r="E798" s="419">
        <v>53.47091919652653</v>
      </c>
      <c r="F798" s="417">
        <v>4.6755388337400001</v>
      </c>
      <c r="G798" s="418">
        <v>5.8686560799929994</v>
      </c>
      <c r="H798" s="419">
        <v>3.0648446664011861</v>
      </c>
      <c r="I798" s="417">
        <v>1.9740480606000002</v>
      </c>
      <c r="J798" s="418">
        <v>2.5822963520199997</v>
      </c>
      <c r="K798" s="419">
        <v>4.866211284661552</v>
      </c>
      <c r="L798" s="420"/>
      <c r="M798" s="421"/>
      <c r="N798" s="419">
        <v>3.3773031510994436E-3</v>
      </c>
      <c r="O798" s="417">
        <v>1.162726E-2</v>
      </c>
      <c r="P798" s="418">
        <v>1.9084085000000001E-2</v>
      </c>
      <c r="Q798" s="419">
        <v>8.3531934536755545E-2</v>
      </c>
      <c r="R798" s="425"/>
      <c r="S798" s="426"/>
      <c r="T798" s="419">
        <v>570.04801585504458</v>
      </c>
      <c r="U798" s="417">
        <v>2.229710275650118E-2</v>
      </c>
      <c r="V798" s="418">
        <v>2.6933885126477545E-2</v>
      </c>
      <c r="W798" s="419">
        <v>8.3642347537932663E-2</v>
      </c>
      <c r="X798" s="417">
        <v>2.5991289550658561E-2</v>
      </c>
      <c r="Y798" s="418">
        <v>4.7388802295339406E-2</v>
      </c>
      <c r="Z798" s="419">
        <v>0.1181949783416093</v>
      </c>
      <c r="AA798" s="417">
        <v>1.5393869589000001E-2</v>
      </c>
      <c r="AB798" s="418">
        <v>2.046620670204E-2</v>
      </c>
      <c r="AC798" s="419">
        <v>4.3754361646362767E-2</v>
      </c>
      <c r="AD798" s="417">
        <v>7.1601228839999998E-4</v>
      </c>
      <c r="AE798" s="418">
        <v>9.5210926245000002E-4</v>
      </c>
      <c r="AF798" s="419">
        <v>1.9137534065573859E-3</v>
      </c>
      <c r="AG798" s="417">
        <v>0.10833483766259999</v>
      </c>
      <c r="AH798" s="418">
        <v>0.14107834868904001</v>
      </c>
      <c r="AI798" s="419">
        <v>9.9323452285170158E-2</v>
      </c>
      <c r="AJ798" s="417">
        <v>9.7835218992000008E-3</v>
      </c>
      <c r="AK798" s="418">
        <v>1.2053836772130001E-2</v>
      </c>
      <c r="AL798" s="419">
        <v>1.645946997556489E-2</v>
      </c>
      <c r="AM798" s="417">
        <v>1.58659107078E-2</v>
      </c>
      <c r="AN798" s="418">
        <v>2.263641768615E-2</v>
      </c>
      <c r="AO798" s="419">
        <v>4.1939570855039139E-2</v>
      </c>
      <c r="AP798" s="425"/>
      <c r="AQ798" s="426"/>
      <c r="AR798" s="426"/>
      <c r="AS798" s="417">
        <v>0</v>
      </c>
      <c r="AT798" s="418">
        <v>0</v>
      </c>
      <c r="AU798" s="427"/>
    </row>
    <row r="799" spans="1:47" x14ac:dyDescent="0.2">
      <c r="A799" s="231">
        <v>1994</v>
      </c>
      <c r="B799" s="232">
        <v>35</v>
      </c>
      <c r="C799" s="417">
        <v>17.943925392819999</v>
      </c>
      <c r="D799" s="418">
        <v>23.893793072095999</v>
      </c>
      <c r="E799" s="419">
        <v>53.47091919652653</v>
      </c>
      <c r="F799" s="417">
        <v>4.6755388337400001</v>
      </c>
      <c r="G799" s="418">
        <v>5.8686560799929994</v>
      </c>
      <c r="H799" s="419">
        <v>3.0648446664011861</v>
      </c>
      <c r="I799" s="417">
        <v>1.9740480606000002</v>
      </c>
      <c r="J799" s="418">
        <v>2.5822963520199997</v>
      </c>
      <c r="K799" s="419">
        <v>4.866211284661552</v>
      </c>
      <c r="L799" s="420"/>
      <c r="M799" s="421"/>
      <c r="N799" s="419">
        <v>3.3773031510994436E-3</v>
      </c>
      <c r="O799" s="417">
        <v>1.162726E-2</v>
      </c>
      <c r="P799" s="418">
        <v>1.9084085000000001E-2</v>
      </c>
      <c r="Q799" s="419">
        <v>8.3531934536755545E-2</v>
      </c>
      <c r="R799" s="425"/>
      <c r="S799" s="426"/>
      <c r="T799" s="419">
        <v>570.04801585504458</v>
      </c>
      <c r="U799" s="417">
        <v>2.229710275650118E-2</v>
      </c>
      <c r="V799" s="418">
        <v>2.6933885126477545E-2</v>
      </c>
      <c r="W799" s="419">
        <v>8.3642347537932663E-2</v>
      </c>
      <c r="X799" s="417">
        <v>2.5991289550658561E-2</v>
      </c>
      <c r="Y799" s="418">
        <v>4.7388802295339406E-2</v>
      </c>
      <c r="Z799" s="419">
        <v>0.1181949783416093</v>
      </c>
      <c r="AA799" s="417">
        <v>1.5393869589000001E-2</v>
      </c>
      <c r="AB799" s="418">
        <v>2.046620670204E-2</v>
      </c>
      <c r="AC799" s="419">
        <v>4.3754361646362767E-2</v>
      </c>
      <c r="AD799" s="417">
        <v>7.1601228839999998E-4</v>
      </c>
      <c r="AE799" s="418">
        <v>9.5210926245000002E-4</v>
      </c>
      <c r="AF799" s="419">
        <v>1.9137534065573859E-3</v>
      </c>
      <c r="AG799" s="417">
        <v>0.10833483766259999</v>
      </c>
      <c r="AH799" s="418">
        <v>0.14107834868904001</v>
      </c>
      <c r="AI799" s="419">
        <v>9.9323452285170158E-2</v>
      </c>
      <c r="AJ799" s="417">
        <v>9.7835218992000008E-3</v>
      </c>
      <c r="AK799" s="418">
        <v>1.2053836772130001E-2</v>
      </c>
      <c r="AL799" s="419">
        <v>1.645946997556489E-2</v>
      </c>
      <c r="AM799" s="417">
        <v>1.58659107078E-2</v>
      </c>
      <c r="AN799" s="418">
        <v>2.263641768615E-2</v>
      </c>
      <c r="AO799" s="419">
        <v>4.1939570855039139E-2</v>
      </c>
      <c r="AP799" s="425"/>
      <c r="AQ799" s="426"/>
      <c r="AR799" s="426"/>
      <c r="AS799" s="417">
        <v>0</v>
      </c>
      <c r="AT799" s="418">
        <v>0</v>
      </c>
      <c r="AU799" s="427"/>
    </row>
    <row r="800" spans="1:47" x14ac:dyDescent="0.2">
      <c r="A800" s="231">
        <v>1994</v>
      </c>
      <c r="B800" s="232">
        <v>36</v>
      </c>
      <c r="C800" s="417">
        <v>17.943925392819999</v>
      </c>
      <c r="D800" s="418">
        <v>23.893793072095999</v>
      </c>
      <c r="E800" s="419">
        <v>53.47091919652653</v>
      </c>
      <c r="F800" s="417">
        <v>4.6755388337400001</v>
      </c>
      <c r="G800" s="418">
        <v>5.8686560799929994</v>
      </c>
      <c r="H800" s="419">
        <v>3.0648446664011861</v>
      </c>
      <c r="I800" s="417">
        <v>1.9740480606000002</v>
      </c>
      <c r="J800" s="418">
        <v>2.5822963520199997</v>
      </c>
      <c r="K800" s="419">
        <v>4.866211284661552</v>
      </c>
      <c r="L800" s="420"/>
      <c r="M800" s="421"/>
      <c r="N800" s="419">
        <v>3.3773031510994436E-3</v>
      </c>
      <c r="O800" s="417">
        <v>1.162726E-2</v>
      </c>
      <c r="P800" s="418">
        <v>1.9084085000000001E-2</v>
      </c>
      <c r="Q800" s="419">
        <v>8.3531934536755545E-2</v>
      </c>
      <c r="R800" s="425"/>
      <c r="S800" s="426"/>
      <c r="T800" s="419">
        <v>570.04801585504458</v>
      </c>
      <c r="U800" s="417">
        <v>2.229710275650118E-2</v>
      </c>
      <c r="V800" s="418">
        <v>2.6933885126477545E-2</v>
      </c>
      <c r="W800" s="419">
        <v>8.3642347537932663E-2</v>
      </c>
      <c r="X800" s="417">
        <v>2.5991289550658561E-2</v>
      </c>
      <c r="Y800" s="418">
        <v>4.7388802295339406E-2</v>
      </c>
      <c r="Z800" s="419">
        <v>0.1181949783416093</v>
      </c>
      <c r="AA800" s="417">
        <v>1.5393869589000001E-2</v>
      </c>
      <c r="AB800" s="418">
        <v>2.046620670204E-2</v>
      </c>
      <c r="AC800" s="419">
        <v>4.3754361646362767E-2</v>
      </c>
      <c r="AD800" s="417">
        <v>7.1601228839999998E-4</v>
      </c>
      <c r="AE800" s="418">
        <v>9.5210926245000002E-4</v>
      </c>
      <c r="AF800" s="419">
        <v>1.9137534065573859E-3</v>
      </c>
      <c r="AG800" s="417">
        <v>0.10833483766259999</v>
      </c>
      <c r="AH800" s="418">
        <v>0.14107834868904001</v>
      </c>
      <c r="AI800" s="419">
        <v>9.9323452285170158E-2</v>
      </c>
      <c r="AJ800" s="417">
        <v>9.7835218992000008E-3</v>
      </c>
      <c r="AK800" s="418">
        <v>1.2053836772130001E-2</v>
      </c>
      <c r="AL800" s="419">
        <v>1.645946997556489E-2</v>
      </c>
      <c r="AM800" s="417">
        <v>1.58659107078E-2</v>
      </c>
      <c r="AN800" s="418">
        <v>2.263641768615E-2</v>
      </c>
      <c r="AO800" s="419">
        <v>4.1939570855039139E-2</v>
      </c>
      <c r="AP800" s="425"/>
      <c r="AQ800" s="426"/>
      <c r="AR800" s="426"/>
      <c r="AS800" s="417">
        <v>0</v>
      </c>
      <c r="AT800" s="418">
        <v>0</v>
      </c>
      <c r="AU800" s="427"/>
    </row>
    <row r="801" spans="1:47" x14ac:dyDescent="0.2">
      <c r="A801" s="231">
        <v>1994</v>
      </c>
      <c r="B801" s="232">
        <v>37</v>
      </c>
      <c r="C801" s="417">
        <v>17.943925392819999</v>
      </c>
      <c r="D801" s="418">
        <v>23.893793072095999</v>
      </c>
      <c r="E801" s="419">
        <v>53.47091919652653</v>
      </c>
      <c r="F801" s="417">
        <v>4.6755388337400001</v>
      </c>
      <c r="G801" s="418">
        <v>5.8686560799929994</v>
      </c>
      <c r="H801" s="419">
        <v>3.0648446664011861</v>
      </c>
      <c r="I801" s="417">
        <v>1.9740480606000002</v>
      </c>
      <c r="J801" s="418">
        <v>2.5822963520199997</v>
      </c>
      <c r="K801" s="419">
        <v>4.866211284661552</v>
      </c>
      <c r="L801" s="420"/>
      <c r="M801" s="421"/>
      <c r="N801" s="419">
        <v>3.3773031510994436E-3</v>
      </c>
      <c r="O801" s="417">
        <v>1.162726E-2</v>
      </c>
      <c r="P801" s="418">
        <v>1.9084085000000001E-2</v>
      </c>
      <c r="Q801" s="419">
        <v>8.3531934536755545E-2</v>
      </c>
      <c r="R801" s="425"/>
      <c r="S801" s="426"/>
      <c r="T801" s="419">
        <v>570.04801585504458</v>
      </c>
      <c r="U801" s="417">
        <v>2.229710275650118E-2</v>
      </c>
      <c r="V801" s="418">
        <v>2.6933885126477545E-2</v>
      </c>
      <c r="W801" s="419">
        <v>8.3642347537932663E-2</v>
      </c>
      <c r="X801" s="417">
        <v>2.5991289550658561E-2</v>
      </c>
      <c r="Y801" s="418">
        <v>4.7388802295339406E-2</v>
      </c>
      <c r="Z801" s="419">
        <v>0.1181949783416093</v>
      </c>
      <c r="AA801" s="417">
        <v>1.5393869589000001E-2</v>
      </c>
      <c r="AB801" s="418">
        <v>2.046620670204E-2</v>
      </c>
      <c r="AC801" s="419">
        <v>4.3754361646362767E-2</v>
      </c>
      <c r="AD801" s="417">
        <v>7.1601228839999998E-4</v>
      </c>
      <c r="AE801" s="418">
        <v>9.5210926245000002E-4</v>
      </c>
      <c r="AF801" s="419">
        <v>1.9137534065573859E-3</v>
      </c>
      <c r="AG801" s="417">
        <v>0.10833483766259999</v>
      </c>
      <c r="AH801" s="418">
        <v>0.14107834868904001</v>
      </c>
      <c r="AI801" s="419">
        <v>9.9323452285170158E-2</v>
      </c>
      <c r="AJ801" s="417">
        <v>9.7835218992000008E-3</v>
      </c>
      <c r="AK801" s="418">
        <v>1.2053836772130001E-2</v>
      </c>
      <c r="AL801" s="419">
        <v>1.645946997556489E-2</v>
      </c>
      <c r="AM801" s="417">
        <v>1.58659107078E-2</v>
      </c>
      <c r="AN801" s="418">
        <v>2.263641768615E-2</v>
      </c>
      <c r="AO801" s="419">
        <v>4.1939570855039139E-2</v>
      </c>
      <c r="AP801" s="425"/>
      <c r="AQ801" s="426"/>
      <c r="AR801" s="426"/>
      <c r="AS801" s="417">
        <v>0</v>
      </c>
      <c r="AT801" s="418">
        <v>0</v>
      </c>
      <c r="AU801" s="427"/>
    </row>
    <row r="802" spans="1:47" x14ac:dyDescent="0.2">
      <c r="A802" s="231">
        <v>1994</v>
      </c>
      <c r="B802" s="232">
        <v>38</v>
      </c>
      <c r="C802" s="417">
        <v>17.943925392819999</v>
      </c>
      <c r="D802" s="418">
        <v>23.893793072095999</v>
      </c>
      <c r="E802" s="419">
        <v>53.47091919652653</v>
      </c>
      <c r="F802" s="417">
        <v>4.6755388337400001</v>
      </c>
      <c r="G802" s="418">
        <v>5.8686560799929994</v>
      </c>
      <c r="H802" s="419">
        <v>3.0648446664011861</v>
      </c>
      <c r="I802" s="417">
        <v>1.9740480606000002</v>
      </c>
      <c r="J802" s="418">
        <v>2.5822963520199997</v>
      </c>
      <c r="K802" s="419">
        <v>4.866211284661552</v>
      </c>
      <c r="L802" s="420"/>
      <c r="M802" s="421"/>
      <c r="N802" s="419">
        <v>3.3773031510994436E-3</v>
      </c>
      <c r="O802" s="417">
        <v>1.162726E-2</v>
      </c>
      <c r="P802" s="418">
        <v>1.9084085000000001E-2</v>
      </c>
      <c r="Q802" s="419">
        <v>8.3531934536755545E-2</v>
      </c>
      <c r="R802" s="425"/>
      <c r="S802" s="426"/>
      <c r="T802" s="419">
        <v>570.04801585504458</v>
      </c>
      <c r="U802" s="417">
        <v>2.229710275650118E-2</v>
      </c>
      <c r="V802" s="418">
        <v>2.6933885126477545E-2</v>
      </c>
      <c r="W802" s="419">
        <v>8.3642347537932663E-2</v>
      </c>
      <c r="X802" s="417">
        <v>2.5991289550658561E-2</v>
      </c>
      <c r="Y802" s="418">
        <v>4.7388802295339406E-2</v>
      </c>
      <c r="Z802" s="419">
        <v>0.1181949783416093</v>
      </c>
      <c r="AA802" s="417">
        <v>1.5393869589000001E-2</v>
      </c>
      <c r="AB802" s="418">
        <v>2.046620670204E-2</v>
      </c>
      <c r="AC802" s="419">
        <v>4.3754361646362767E-2</v>
      </c>
      <c r="AD802" s="417">
        <v>7.1601228839999998E-4</v>
      </c>
      <c r="AE802" s="418">
        <v>9.5210926245000002E-4</v>
      </c>
      <c r="AF802" s="419">
        <v>1.9137534065573859E-3</v>
      </c>
      <c r="AG802" s="417">
        <v>0.10833483766259999</v>
      </c>
      <c r="AH802" s="418">
        <v>0.14107834868904001</v>
      </c>
      <c r="AI802" s="419">
        <v>9.9323452285170158E-2</v>
      </c>
      <c r="AJ802" s="417">
        <v>9.7835218992000008E-3</v>
      </c>
      <c r="AK802" s="418">
        <v>1.2053836772130001E-2</v>
      </c>
      <c r="AL802" s="419">
        <v>1.645946997556489E-2</v>
      </c>
      <c r="AM802" s="417">
        <v>1.58659107078E-2</v>
      </c>
      <c r="AN802" s="418">
        <v>2.263641768615E-2</v>
      </c>
      <c r="AO802" s="419">
        <v>4.1939570855039139E-2</v>
      </c>
      <c r="AP802" s="425"/>
      <c r="AQ802" s="426"/>
      <c r="AR802" s="426"/>
      <c r="AS802" s="417">
        <v>0</v>
      </c>
      <c r="AT802" s="418">
        <v>0</v>
      </c>
      <c r="AU802" s="427"/>
    </row>
    <row r="803" spans="1:47" x14ac:dyDescent="0.2">
      <c r="A803" s="231">
        <v>1994</v>
      </c>
      <c r="B803" s="232">
        <v>39</v>
      </c>
      <c r="C803" s="417">
        <v>17.943925392819999</v>
      </c>
      <c r="D803" s="418">
        <v>23.893793072095999</v>
      </c>
      <c r="E803" s="419">
        <v>53.47091919652653</v>
      </c>
      <c r="F803" s="417">
        <v>4.6755388337400001</v>
      </c>
      <c r="G803" s="418">
        <v>5.8686560799929994</v>
      </c>
      <c r="H803" s="419">
        <v>3.0648446664011861</v>
      </c>
      <c r="I803" s="417">
        <v>1.9740480606000002</v>
      </c>
      <c r="J803" s="418">
        <v>2.5822963520199997</v>
      </c>
      <c r="K803" s="419">
        <v>4.866211284661552</v>
      </c>
      <c r="L803" s="420"/>
      <c r="M803" s="421"/>
      <c r="N803" s="419">
        <v>3.3773031510994436E-3</v>
      </c>
      <c r="O803" s="417">
        <v>1.162726E-2</v>
      </c>
      <c r="P803" s="418">
        <v>1.9084085000000001E-2</v>
      </c>
      <c r="Q803" s="419">
        <v>8.3531934536755545E-2</v>
      </c>
      <c r="R803" s="425"/>
      <c r="S803" s="426"/>
      <c r="T803" s="419">
        <v>570.04801585504458</v>
      </c>
      <c r="U803" s="417">
        <v>2.229710275650118E-2</v>
      </c>
      <c r="V803" s="418">
        <v>2.6933885126477545E-2</v>
      </c>
      <c r="W803" s="419">
        <v>8.3642347537932663E-2</v>
      </c>
      <c r="X803" s="417">
        <v>2.5991289550658561E-2</v>
      </c>
      <c r="Y803" s="418">
        <v>4.7388802295339406E-2</v>
      </c>
      <c r="Z803" s="419">
        <v>0.1181949783416093</v>
      </c>
      <c r="AA803" s="417">
        <v>1.5393869589000001E-2</v>
      </c>
      <c r="AB803" s="418">
        <v>2.046620670204E-2</v>
      </c>
      <c r="AC803" s="419">
        <v>4.3754361646362767E-2</v>
      </c>
      <c r="AD803" s="417">
        <v>7.1601228839999998E-4</v>
      </c>
      <c r="AE803" s="418">
        <v>9.5210926245000002E-4</v>
      </c>
      <c r="AF803" s="419">
        <v>1.9137534065573859E-3</v>
      </c>
      <c r="AG803" s="417">
        <v>0.10833483766259999</v>
      </c>
      <c r="AH803" s="418">
        <v>0.14107834868904001</v>
      </c>
      <c r="AI803" s="419">
        <v>9.9323452285170158E-2</v>
      </c>
      <c r="AJ803" s="417">
        <v>9.7835218992000008E-3</v>
      </c>
      <c r="AK803" s="418">
        <v>1.2053836772130001E-2</v>
      </c>
      <c r="AL803" s="419">
        <v>1.645946997556489E-2</v>
      </c>
      <c r="AM803" s="417">
        <v>1.58659107078E-2</v>
      </c>
      <c r="AN803" s="418">
        <v>2.263641768615E-2</v>
      </c>
      <c r="AO803" s="419">
        <v>4.1939570855039139E-2</v>
      </c>
      <c r="AP803" s="425"/>
      <c r="AQ803" s="426"/>
      <c r="AR803" s="426"/>
      <c r="AS803" s="417">
        <v>0</v>
      </c>
      <c r="AT803" s="418">
        <v>0</v>
      </c>
      <c r="AU803" s="427"/>
    </row>
    <row r="804" spans="1:47" ht="13.5" thickBot="1" x14ac:dyDescent="0.25">
      <c r="A804" s="233">
        <v>1994</v>
      </c>
      <c r="B804" s="234">
        <v>40</v>
      </c>
      <c r="C804" s="428">
        <v>17.943925392819999</v>
      </c>
      <c r="D804" s="429">
        <v>23.893793072095999</v>
      </c>
      <c r="E804" s="430">
        <v>53.47091919652653</v>
      </c>
      <c r="F804" s="428">
        <v>4.6755388337400001</v>
      </c>
      <c r="G804" s="429">
        <v>5.8686560799929994</v>
      </c>
      <c r="H804" s="430">
        <v>3.0648446664011861</v>
      </c>
      <c r="I804" s="428">
        <v>1.9740480606000002</v>
      </c>
      <c r="J804" s="429">
        <v>2.5822963520199997</v>
      </c>
      <c r="K804" s="430">
        <v>4.866211284661552</v>
      </c>
      <c r="L804" s="431"/>
      <c r="M804" s="432"/>
      <c r="N804" s="430">
        <v>3.3773031510994436E-3</v>
      </c>
      <c r="O804" s="428">
        <v>1.162726E-2</v>
      </c>
      <c r="P804" s="429">
        <v>1.9084085000000001E-2</v>
      </c>
      <c r="Q804" s="430">
        <v>8.3531934536755545E-2</v>
      </c>
      <c r="R804" s="433"/>
      <c r="S804" s="434"/>
      <c r="T804" s="430">
        <v>570.04801585504458</v>
      </c>
      <c r="U804" s="428">
        <v>2.229710275650118E-2</v>
      </c>
      <c r="V804" s="429">
        <v>2.6933885126477545E-2</v>
      </c>
      <c r="W804" s="430">
        <v>8.3642347537932663E-2</v>
      </c>
      <c r="X804" s="428">
        <v>2.5991289550658561E-2</v>
      </c>
      <c r="Y804" s="429">
        <v>4.7388802295339406E-2</v>
      </c>
      <c r="Z804" s="430">
        <v>0.1181949783416093</v>
      </c>
      <c r="AA804" s="428">
        <v>1.5393869589000001E-2</v>
      </c>
      <c r="AB804" s="429">
        <v>2.046620670204E-2</v>
      </c>
      <c r="AC804" s="430">
        <v>4.3754361646362767E-2</v>
      </c>
      <c r="AD804" s="428">
        <v>7.1601228839999998E-4</v>
      </c>
      <c r="AE804" s="429">
        <v>9.5210926245000002E-4</v>
      </c>
      <c r="AF804" s="430">
        <v>1.9137534065573859E-3</v>
      </c>
      <c r="AG804" s="428">
        <v>0.10833483766259999</v>
      </c>
      <c r="AH804" s="429">
        <v>0.14107834868904001</v>
      </c>
      <c r="AI804" s="430">
        <v>9.9323452285170158E-2</v>
      </c>
      <c r="AJ804" s="428">
        <v>9.7835218992000008E-3</v>
      </c>
      <c r="AK804" s="429">
        <v>1.2053836772130001E-2</v>
      </c>
      <c r="AL804" s="430">
        <v>1.645946997556489E-2</v>
      </c>
      <c r="AM804" s="428">
        <v>1.58659107078E-2</v>
      </c>
      <c r="AN804" s="429">
        <v>2.263641768615E-2</v>
      </c>
      <c r="AO804" s="430">
        <v>4.1939570855039139E-2</v>
      </c>
      <c r="AP804" s="433"/>
      <c r="AQ804" s="434"/>
      <c r="AR804" s="434"/>
      <c r="AS804" s="428">
        <v>0</v>
      </c>
      <c r="AT804" s="429">
        <v>0</v>
      </c>
      <c r="AU804" s="435"/>
    </row>
    <row r="805" spans="1:47" x14ac:dyDescent="0.2">
      <c r="A805" s="229">
        <v>1995</v>
      </c>
      <c r="B805" s="230">
        <v>1</v>
      </c>
      <c r="C805" s="409">
        <v>5.4772715700000001</v>
      </c>
      <c r="D805" s="410">
        <v>6.5967532535000002</v>
      </c>
      <c r="E805" s="436">
        <v>17.811003960192874</v>
      </c>
      <c r="F805" s="409">
        <v>0.49990508</v>
      </c>
      <c r="G805" s="410">
        <v>0.53897436949999999</v>
      </c>
      <c r="H805" s="436">
        <v>0.83592820275254776</v>
      </c>
      <c r="I805" s="409">
        <v>0.46156535999999998</v>
      </c>
      <c r="J805" s="410">
        <v>1.2487308559999999</v>
      </c>
      <c r="K805" s="436">
        <v>2.8747867358450314</v>
      </c>
      <c r="L805" s="412"/>
      <c r="M805" s="413"/>
      <c r="N805" s="436">
        <v>7.6919456905600883E-2</v>
      </c>
      <c r="O805" s="409">
        <v>1.443584E-2</v>
      </c>
      <c r="P805" s="410">
        <v>2.4152320000000001E-2</v>
      </c>
      <c r="Q805" s="436">
        <v>1.7478861052622613E-2</v>
      </c>
      <c r="R805" s="414"/>
      <c r="S805" s="415"/>
      <c r="T805" s="436">
        <v>545.11338914613191</v>
      </c>
      <c r="U805" s="409">
        <v>1.8769262242485648E-2</v>
      </c>
      <c r="V805" s="410">
        <v>2.7236936254643702E-2</v>
      </c>
      <c r="W805" s="436">
        <v>6.8229013290158541E-2</v>
      </c>
      <c r="X805" s="409">
        <v>2.3293877744005403E-2</v>
      </c>
      <c r="Y805" s="410">
        <v>4.7855568895643366E-2</v>
      </c>
      <c r="Z805" s="436">
        <v>3.8983870472545451E-2</v>
      </c>
      <c r="AA805" s="409">
        <v>2.5151327E-3</v>
      </c>
      <c r="AB805" s="410">
        <v>2.8959021499999999E-3</v>
      </c>
      <c r="AC805" s="436">
        <v>6.9321182718013671E-3</v>
      </c>
      <c r="AD805" s="409">
        <v>1.7770540000000001E-4</v>
      </c>
      <c r="AE805" s="410">
        <v>1.97232445E-4</v>
      </c>
      <c r="AF805" s="436">
        <v>5.2198488830818143E-4</v>
      </c>
      <c r="AG805" s="409">
        <v>1.93009733E-2</v>
      </c>
      <c r="AH805" s="410">
        <v>2.140839697E-2</v>
      </c>
      <c r="AI805" s="436">
        <v>3.8151828120633925E-2</v>
      </c>
      <c r="AJ805" s="409">
        <v>1.9065033E-3</v>
      </c>
      <c r="AK805" s="410">
        <v>1.9841910100000001E-3</v>
      </c>
      <c r="AL805" s="436">
        <v>4.8175026378615435E-3</v>
      </c>
      <c r="AM805" s="409">
        <v>4.5259285999999996E-3</v>
      </c>
      <c r="AN805" s="410">
        <v>5.6144351050000001E-3</v>
      </c>
      <c r="AO805" s="436">
        <v>9.9304406307238659E-3</v>
      </c>
      <c r="AP805" s="414"/>
      <c r="AQ805" s="415"/>
      <c r="AR805" s="415"/>
      <c r="AS805" s="409">
        <v>1.6634754200000001E-2</v>
      </c>
      <c r="AT805" s="410">
        <v>1.8260327234999998E-2</v>
      </c>
      <c r="AU805" s="416"/>
    </row>
    <row r="806" spans="1:47" x14ac:dyDescent="0.2">
      <c r="A806" s="231">
        <v>1995</v>
      </c>
      <c r="B806" s="232">
        <v>2</v>
      </c>
      <c r="C806" s="417">
        <v>6.9231611199999996</v>
      </c>
      <c r="D806" s="418">
        <v>8.0969733670000004</v>
      </c>
      <c r="E806" s="437">
        <v>17.868177948189086</v>
      </c>
      <c r="F806" s="417">
        <v>0.55031099000000006</v>
      </c>
      <c r="G806" s="418">
        <v>0.60906477749999999</v>
      </c>
      <c r="H806" s="437">
        <v>0.8399674951019559</v>
      </c>
      <c r="I806" s="417">
        <v>0.51346765000000005</v>
      </c>
      <c r="J806" s="418">
        <v>1.3104066130000001</v>
      </c>
      <c r="K806" s="437">
        <v>2.8828485234355989</v>
      </c>
      <c r="L806" s="420"/>
      <c r="M806" s="421"/>
      <c r="N806" s="437">
        <v>7.7028386984927463E-2</v>
      </c>
      <c r="O806" s="417">
        <v>1.443584E-2</v>
      </c>
      <c r="P806" s="418">
        <v>2.4202325E-2</v>
      </c>
      <c r="Q806" s="437">
        <v>1.7540177715606602E-2</v>
      </c>
      <c r="R806" s="422"/>
      <c r="S806" s="423"/>
      <c r="T806" s="437">
        <v>545.14028603344423</v>
      </c>
      <c r="U806" s="417">
        <v>1.8769262242485648E-2</v>
      </c>
      <c r="V806" s="418">
        <v>2.7236936254643702E-2</v>
      </c>
      <c r="W806" s="437">
        <v>6.7288203298553423E-2</v>
      </c>
      <c r="X806" s="417">
        <v>2.3293877744005403E-2</v>
      </c>
      <c r="Y806" s="418">
        <v>4.7855568895643366E-2</v>
      </c>
      <c r="Z806" s="437">
        <v>3.9216007352344665E-2</v>
      </c>
      <c r="AA806" s="417">
        <v>2.9809160000000001E-3</v>
      </c>
      <c r="AB806" s="418">
        <v>3.4818064999999998E-3</v>
      </c>
      <c r="AC806" s="437">
        <v>6.9570232783500337E-3</v>
      </c>
      <c r="AD806" s="417">
        <v>2.0728209999999999E-4</v>
      </c>
      <c r="AE806" s="418">
        <v>2.3554804500000001E-4</v>
      </c>
      <c r="AF806" s="437">
        <v>5.2450805246213525E-4</v>
      </c>
      <c r="AG806" s="417">
        <v>2.2471773699999999E-2</v>
      </c>
      <c r="AH806" s="418">
        <v>2.5390001555E-2</v>
      </c>
      <c r="AI806" s="437">
        <v>3.8272711754972218E-2</v>
      </c>
      <c r="AJ806" s="417">
        <v>2.2597351000000002E-3</v>
      </c>
      <c r="AK806" s="418">
        <v>2.4027210299999999E-3</v>
      </c>
      <c r="AL806" s="437">
        <v>4.8327791607258551E-3</v>
      </c>
      <c r="AM806" s="417">
        <v>5.3637959000000001E-3</v>
      </c>
      <c r="AN806" s="418">
        <v>6.7229024500000002E-3</v>
      </c>
      <c r="AO806" s="437">
        <v>9.9803795247869372E-3</v>
      </c>
      <c r="AP806" s="422"/>
      <c r="AQ806" s="423"/>
      <c r="AR806" s="423"/>
      <c r="AS806" s="417">
        <v>1.7713765199999999E-2</v>
      </c>
      <c r="AT806" s="418">
        <v>1.9361710099999999E-2</v>
      </c>
      <c r="AU806" s="424"/>
    </row>
    <row r="807" spans="1:47" x14ac:dyDescent="0.2">
      <c r="A807" s="231">
        <v>1995</v>
      </c>
      <c r="B807" s="232">
        <v>3</v>
      </c>
      <c r="C807" s="417">
        <v>8.42650787</v>
      </c>
      <c r="D807" s="418">
        <v>9.7365299679999993</v>
      </c>
      <c r="E807" s="437">
        <v>17.924292294496265</v>
      </c>
      <c r="F807" s="417">
        <v>0.61484154999999996</v>
      </c>
      <c r="G807" s="418">
        <v>0.70296145750000005</v>
      </c>
      <c r="H807" s="437">
        <v>0.84444122152957424</v>
      </c>
      <c r="I807" s="417">
        <v>0.61490646999999998</v>
      </c>
      <c r="J807" s="418">
        <v>1.4585233529999999</v>
      </c>
      <c r="K807" s="437">
        <v>2.8853293603792527</v>
      </c>
      <c r="L807" s="420"/>
      <c r="M807" s="421"/>
      <c r="N807" s="437">
        <v>7.697961622192355E-2</v>
      </c>
      <c r="O807" s="417">
        <v>1.443584E-2</v>
      </c>
      <c r="P807" s="418">
        <v>2.4287333500000001E-2</v>
      </c>
      <c r="Q807" s="437">
        <v>1.7526047294662204E-2</v>
      </c>
      <c r="R807" s="422"/>
      <c r="S807" s="423"/>
      <c r="T807" s="437">
        <v>545.60766929342651</v>
      </c>
      <c r="U807" s="417">
        <v>1.8769262242485648E-2</v>
      </c>
      <c r="V807" s="418">
        <v>2.7236936254643702E-2</v>
      </c>
      <c r="W807" s="437">
        <v>6.8553270792387919E-2</v>
      </c>
      <c r="X807" s="417">
        <v>2.3293877744005403E-2</v>
      </c>
      <c r="Y807" s="418">
        <v>4.7855568895643366E-2</v>
      </c>
      <c r="Z807" s="437">
        <v>3.9655388809718382E-2</v>
      </c>
      <c r="AA807" s="417">
        <v>3.5346930999999998E-3</v>
      </c>
      <c r="AB807" s="418">
        <v>4.2026927350000002E-3</v>
      </c>
      <c r="AC807" s="437">
        <v>6.9848416664978182E-3</v>
      </c>
      <c r="AD807" s="417">
        <v>2.4096769999999999E-4</v>
      </c>
      <c r="AE807" s="418">
        <v>2.7676418999999998E-4</v>
      </c>
      <c r="AF807" s="437">
        <v>5.273015985312559E-4</v>
      </c>
      <c r="AG807" s="417">
        <v>2.62832304E-2</v>
      </c>
      <c r="AH807" s="418">
        <v>3.0306514024999998E-2</v>
      </c>
      <c r="AI807" s="437">
        <v>3.8403426019104486E-2</v>
      </c>
      <c r="AJ807" s="417">
        <v>2.6915458999999999E-3</v>
      </c>
      <c r="AK807" s="418">
        <v>2.9577430749999998E-3</v>
      </c>
      <c r="AL807" s="437">
        <v>4.8493973511275603E-3</v>
      </c>
      <c r="AM807" s="417">
        <v>6.346707E-3</v>
      </c>
      <c r="AN807" s="418">
        <v>8.0384850799999994E-3</v>
      </c>
      <c r="AO807" s="437">
        <v>1.003550013057505E-2</v>
      </c>
      <c r="AP807" s="422"/>
      <c r="AQ807" s="423"/>
      <c r="AR807" s="423"/>
      <c r="AS807" s="417">
        <v>1.9273007000000002E-2</v>
      </c>
      <c r="AT807" s="418">
        <v>2.1127192199999999E-2</v>
      </c>
      <c r="AU807" s="424"/>
    </row>
    <row r="808" spans="1:47" x14ac:dyDescent="0.2">
      <c r="A808" s="231">
        <v>1995</v>
      </c>
      <c r="B808" s="232">
        <v>4</v>
      </c>
      <c r="C808" s="417">
        <v>9.9359395900000003</v>
      </c>
      <c r="D808" s="418">
        <v>11.297707074</v>
      </c>
      <c r="E808" s="437">
        <v>17.993477528842103</v>
      </c>
      <c r="F808" s="417">
        <v>0.684083</v>
      </c>
      <c r="G808" s="418">
        <v>0.78741974449999996</v>
      </c>
      <c r="H808" s="437">
        <v>0.84974261003495055</v>
      </c>
      <c r="I808" s="417">
        <v>0.73510763000000001</v>
      </c>
      <c r="J808" s="418">
        <v>1.5902804049999999</v>
      </c>
      <c r="K808" s="437">
        <v>2.893142411497728</v>
      </c>
      <c r="L808" s="420"/>
      <c r="M808" s="421"/>
      <c r="N808" s="437">
        <v>7.7049873692803694E-2</v>
      </c>
      <c r="O808" s="417">
        <v>1.443584E-2</v>
      </c>
      <c r="P808" s="418">
        <v>2.4292333999999999E-2</v>
      </c>
      <c r="Q808" s="437">
        <v>1.7571263112150737E-2</v>
      </c>
      <c r="R808" s="422"/>
      <c r="S808" s="423"/>
      <c r="T808" s="437">
        <v>546.08167259466143</v>
      </c>
      <c r="U808" s="417">
        <v>1.8769262242485648E-2</v>
      </c>
      <c r="V808" s="418">
        <v>2.7236936254643702E-2</v>
      </c>
      <c r="W808" s="437">
        <v>6.8305807128546073E-2</v>
      </c>
      <c r="X808" s="417">
        <v>2.3293877744005403E-2</v>
      </c>
      <c r="Y808" s="418">
        <v>4.7855568895643366E-2</v>
      </c>
      <c r="Z808" s="437">
        <v>4.0038042283088798E-2</v>
      </c>
      <c r="AA808" s="417">
        <v>4.1297901999999996E-3</v>
      </c>
      <c r="AB808" s="418">
        <v>4.8319834250000002E-3</v>
      </c>
      <c r="AC808" s="437">
        <v>7.0111699787310531E-3</v>
      </c>
      <c r="AD808" s="417">
        <v>2.7765480000000001E-4</v>
      </c>
      <c r="AE808" s="418">
        <v>3.1505853499999998E-4</v>
      </c>
      <c r="AF808" s="437">
        <v>5.3061126110006134E-4</v>
      </c>
      <c r="AG808" s="417">
        <v>3.0335150700000001E-2</v>
      </c>
      <c r="AH808" s="418">
        <v>3.4593872730000003E-2</v>
      </c>
      <c r="AI808" s="437">
        <v>3.8517169745024185E-2</v>
      </c>
      <c r="AJ808" s="417">
        <v>3.1825475000000002E-3</v>
      </c>
      <c r="AK808" s="418">
        <v>3.45700684E-3</v>
      </c>
      <c r="AL808" s="437">
        <v>4.8637847689669755E-3</v>
      </c>
      <c r="AM808" s="417">
        <v>7.3707421E-3</v>
      </c>
      <c r="AN808" s="418">
        <v>9.1725585699999994E-3</v>
      </c>
      <c r="AO808" s="437">
        <v>1.0102467611718775E-2</v>
      </c>
      <c r="AP808" s="422"/>
      <c r="AQ808" s="423"/>
      <c r="AR808" s="423"/>
      <c r="AS808" s="417">
        <v>2.0913121699999999E-2</v>
      </c>
      <c r="AT808" s="418">
        <v>2.2781579375E-2</v>
      </c>
      <c r="AU808" s="424"/>
    </row>
    <row r="809" spans="1:47" x14ac:dyDescent="0.2">
      <c r="A809" s="231">
        <v>1995</v>
      </c>
      <c r="B809" s="232">
        <v>5</v>
      </c>
      <c r="C809" s="417">
        <v>11.327577079999999</v>
      </c>
      <c r="D809" s="418">
        <v>12.6602362435</v>
      </c>
      <c r="E809" s="437">
        <v>24.947032704894916</v>
      </c>
      <c r="F809" s="417">
        <v>0.76475512000000001</v>
      </c>
      <c r="G809" s="418">
        <v>0.88289519999999999</v>
      </c>
      <c r="H809" s="437">
        <v>1.2585538057524628</v>
      </c>
      <c r="I809" s="417">
        <v>0.84924617000000002</v>
      </c>
      <c r="J809" s="418">
        <v>1.7199035235</v>
      </c>
      <c r="K809" s="437">
        <v>3.4370637800490549</v>
      </c>
      <c r="L809" s="420"/>
      <c r="M809" s="421"/>
      <c r="N809" s="437">
        <v>7.8917651180088269E-2</v>
      </c>
      <c r="O809" s="417">
        <v>1.443584E-2</v>
      </c>
      <c r="P809" s="418">
        <v>2.4402344999999999E-2</v>
      </c>
      <c r="Q809" s="437">
        <v>2.6742534633676172E-2</v>
      </c>
      <c r="R809" s="422"/>
      <c r="S809" s="423"/>
      <c r="T809" s="437">
        <v>546.48959234890742</v>
      </c>
      <c r="U809" s="417">
        <v>1.8769262242485648E-2</v>
      </c>
      <c r="V809" s="418">
        <v>2.7236936254643702E-2</v>
      </c>
      <c r="W809" s="437">
        <v>9.2273331483136697E-2</v>
      </c>
      <c r="X809" s="417">
        <v>2.3293877744005403E-2</v>
      </c>
      <c r="Y809" s="418">
        <v>4.7855568895643366E-2</v>
      </c>
      <c r="Z809" s="437">
        <v>6.7521081801464447E-2</v>
      </c>
      <c r="AA809" s="417">
        <v>4.6706203E-3</v>
      </c>
      <c r="AB809" s="418">
        <v>5.3925143250000002E-3</v>
      </c>
      <c r="AC809" s="437">
        <v>1.040461740967469E-2</v>
      </c>
      <c r="AD809" s="417">
        <v>3.1168720000000001E-4</v>
      </c>
      <c r="AE809" s="418">
        <v>3.5733773000000001E-4</v>
      </c>
      <c r="AF809" s="437">
        <v>7.8588892251858929E-4</v>
      </c>
      <c r="AG809" s="417">
        <v>3.42193768E-2</v>
      </c>
      <c r="AH809" s="418">
        <v>3.8582306795E-2</v>
      </c>
      <c r="AI809" s="437">
        <v>5.6560583432279661E-2</v>
      </c>
      <c r="AJ809" s="417">
        <v>3.6428366000000002E-3</v>
      </c>
      <c r="AK809" s="418">
        <v>3.9131502099999998E-3</v>
      </c>
      <c r="AL809" s="437">
        <v>7.1521790930887457E-3</v>
      </c>
      <c r="AM809" s="417">
        <v>8.2877919000000008E-3</v>
      </c>
      <c r="AN809" s="418">
        <v>1.016734167E-2</v>
      </c>
      <c r="AO809" s="437">
        <v>1.4943081234241989E-2</v>
      </c>
      <c r="AP809" s="422"/>
      <c r="AQ809" s="423"/>
      <c r="AR809" s="423"/>
      <c r="AS809" s="417">
        <v>2.3415993499999999E-2</v>
      </c>
      <c r="AT809" s="418">
        <v>2.5172063785E-2</v>
      </c>
      <c r="AU809" s="424"/>
    </row>
    <row r="810" spans="1:47" x14ac:dyDescent="0.2">
      <c r="A810" s="231">
        <v>1995</v>
      </c>
      <c r="B810" s="232">
        <v>6</v>
      </c>
      <c r="C810" s="417">
        <v>12.0786137</v>
      </c>
      <c r="D810" s="418">
        <v>13.562944187499999</v>
      </c>
      <c r="E810" s="437">
        <v>25.123399165800326</v>
      </c>
      <c r="F810" s="417">
        <v>0.82738670000000003</v>
      </c>
      <c r="G810" s="418">
        <v>0.97433357099999995</v>
      </c>
      <c r="H810" s="437">
        <v>1.2649708435532929</v>
      </c>
      <c r="I810" s="417">
        <v>0.94126082</v>
      </c>
      <c r="J810" s="418">
        <v>1.8368139164999999</v>
      </c>
      <c r="K810" s="437">
        <v>3.4339605203564223</v>
      </c>
      <c r="L810" s="420"/>
      <c r="M810" s="421"/>
      <c r="N810" s="437">
        <v>7.6094146219507844E-2</v>
      </c>
      <c r="O810" s="417">
        <v>1.4049849999999999E-2</v>
      </c>
      <c r="P810" s="418">
        <v>2.3763436499999999E-2</v>
      </c>
      <c r="Q810" s="437">
        <v>2.686952050959375E-2</v>
      </c>
      <c r="R810" s="422"/>
      <c r="S810" s="423"/>
      <c r="T810" s="437">
        <v>547.28281955062732</v>
      </c>
      <c r="U810" s="417">
        <v>1.8769262242485648E-2</v>
      </c>
      <c r="V810" s="418">
        <v>2.7236936254643702E-2</v>
      </c>
      <c r="W810" s="437">
        <v>9.1895288490032936E-2</v>
      </c>
      <c r="X810" s="417">
        <v>2.3293877744005403E-2</v>
      </c>
      <c r="Y810" s="418">
        <v>4.7855568895643366E-2</v>
      </c>
      <c r="Z810" s="437">
        <v>6.9087843870871829E-2</v>
      </c>
      <c r="AA810" s="417">
        <v>4.8858347999999998E-3</v>
      </c>
      <c r="AB810" s="418">
        <v>5.8481192050000002E-3</v>
      </c>
      <c r="AC810" s="437">
        <v>1.0559635189673762E-2</v>
      </c>
      <c r="AD810" s="417">
        <v>3.253288E-4</v>
      </c>
      <c r="AE810" s="418">
        <v>3.8848873499999997E-4</v>
      </c>
      <c r="AF810" s="437">
        <v>7.8990538754762478E-4</v>
      </c>
      <c r="AG810" s="417">
        <v>3.6082987400000002E-2</v>
      </c>
      <c r="AH810" s="418">
        <v>4.2003734420000001E-2</v>
      </c>
      <c r="AI810" s="437">
        <v>5.5714982340102866E-2</v>
      </c>
      <c r="AJ810" s="417">
        <v>3.8531302999999999E-3</v>
      </c>
      <c r="AK810" s="418">
        <v>4.2984915500000002E-3</v>
      </c>
      <c r="AL810" s="437">
        <v>7.261098924382434E-3</v>
      </c>
      <c r="AM810" s="417">
        <v>8.6194158000000003E-3</v>
      </c>
      <c r="AN810" s="418">
        <v>1.0957368105E-2</v>
      </c>
      <c r="AO810" s="437">
        <v>1.5261278250285001E-2</v>
      </c>
      <c r="AP810" s="422"/>
      <c r="AQ810" s="423"/>
      <c r="AR810" s="423"/>
      <c r="AS810" s="417">
        <v>2.6180957500000001E-2</v>
      </c>
      <c r="AT810" s="418">
        <v>2.8112651674999999E-2</v>
      </c>
      <c r="AU810" s="424"/>
    </row>
    <row r="811" spans="1:47" x14ac:dyDescent="0.2">
      <c r="A811" s="231">
        <v>1995</v>
      </c>
      <c r="B811" s="232">
        <v>7</v>
      </c>
      <c r="C811" s="417">
        <v>13.15959861</v>
      </c>
      <c r="D811" s="418">
        <v>14.667410842000001</v>
      </c>
      <c r="E811" s="437">
        <v>46.330187739376292</v>
      </c>
      <c r="F811" s="417">
        <v>0.92202178000000001</v>
      </c>
      <c r="G811" s="418">
        <v>1.084975612</v>
      </c>
      <c r="H811" s="437">
        <v>2.7726080314178807</v>
      </c>
      <c r="I811" s="417">
        <v>1.0448092899999999</v>
      </c>
      <c r="J811" s="418">
        <v>1.9555016759999999</v>
      </c>
      <c r="K811" s="437">
        <v>4.5431518265220197</v>
      </c>
      <c r="L811" s="420"/>
      <c r="M811" s="421"/>
      <c r="N811" s="437">
        <v>7.6288886882417473E-2</v>
      </c>
      <c r="O811" s="417">
        <v>1.414986E-2</v>
      </c>
      <c r="P811" s="418">
        <v>2.38367115E-2</v>
      </c>
      <c r="Q811" s="437">
        <v>2.9619670504006945E-2</v>
      </c>
      <c r="R811" s="422"/>
      <c r="S811" s="423"/>
      <c r="T811" s="437">
        <v>547.98039640594811</v>
      </c>
      <c r="U811" s="417">
        <v>1.8769262242485648E-2</v>
      </c>
      <c r="V811" s="418">
        <v>2.7236936254643702E-2</v>
      </c>
      <c r="W811" s="437">
        <v>9.6262858781368643E-2</v>
      </c>
      <c r="X811" s="417">
        <v>2.3293877744005403E-2</v>
      </c>
      <c r="Y811" s="418">
        <v>4.7855568895643366E-2</v>
      </c>
      <c r="Z811" s="437">
        <v>7.1571306548478458E-2</v>
      </c>
      <c r="AA811" s="417">
        <v>5.3000955000000001E-3</v>
      </c>
      <c r="AB811" s="418">
        <v>6.37662358E-3</v>
      </c>
      <c r="AC811" s="437">
        <v>2.2992095278288775E-2</v>
      </c>
      <c r="AD811" s="417">
        <v>3.5142330000000001E-4</v>
      </c>
      <c r="AE811" s="418">
        <v>4.2810769000000001E-4</v>
      </c>
      <c r="AF811" s="437">
        <v>1.7313408331773184E-3</v>
      </c>
      <c r="AG811" s="417">
        <v>3.9404505899999998E-2</v>
      </c>
      <c r="AH811" s="418">
        <v>4.6056109890000002E-2</v>
      </c>
      <c r="AI811" s="437">
        <v>0.12239439288678317</v>
      </c>
      <c r="AJ811" s="417">
        <v>4.2294361000000001E-3</v>
      </c>
      <c r="AK811" s="418">
        <v>4.7489258500000003E-3</v>
      </c>
      <c r="AL811" s="437">
        <v>1.5933803213040242E-2</v>
      </c>
      <c r="AM811" s="417">
        <v>9.2951301999999996E-3</v>
      </c>
      <c r="AN811" s="418">
        <v>1.1872494285E-2</v>
      </c>
      <c r="AO811" s="437">
        <v>3.3531893308671047E-2</v>
      </c>
      <c r="AP811" s="422"/>
      <c r="AQ811" s="423"/>
      <c r="AR811" s="423"/>
      <c r="AS811" s="417">
        <v>2.9979281999999999E-2</v>
      </c>
      <c r="AT811" s="418">
        <v>3.1892130060000003E-2</v>
      </c>
      <c r="AU811" s="424"/>
    </row>
    <row r="812" spans="1:47" x14ac:dyDescent="0.2">
      <c r="A812" s="231">
        <v>1995</v>
      </c>
      <c r="B812" s="232">
        <v>8</v>
      </c>
      <c r="C812" s="417">
        <v>13.83655862</v>
      </c>
      <c r="D812" s="418">
        <v>15.5112538605</v>
      </c>
      <c r="E812" s="437">
        <v>46.450084531536092</v>
      </c>
      <c r="F812" s="417">
        <v>1.0250432599999999</v>
      </c>
      <c r="G812" s="418">
        <v>1.2095604170000001</v>
      </c>
      <c r="H812" s="437">
        <v>2.7824588122057285</v>
      </c>
      <c r="I812" s="417">
        <v>1.13337512</v>
      </c>
      <c r="J812" s="418">
        <v>2.0607871819999999</v>
      </c>
      <c r="K812" s="437">
        <v>4.5544160009114245</v>
      </c>
      <c r="L812" s="420"/>
      <c r="M812" s="421"/>
      <c r="N812" s="437">
        <v>7.6343795639332121E-2</v>
      </c>
      <c r="O812" s="417">
        <v>1.395795E-2</v>
      </c>
      <c r="P812" s="418">
        <v>2.3516968999999999E-2</v>
      </c>
      <c r="Q812" s="437">
        <v>2.9690937042772571E-2</v>
      </c>
      <c r="R812" s="422"/>
      <c r="S812" s="423"/>
      <c r="T812" s="437">
        <v>549.13853496078161</v>
      </c>
      <c r="U812" s="417">
        <v>1.8769262242485648E-2</v>
      </c>
      <c r="V812" s="418">
        <v>2.7236936254643702E-2</v>
      </c>
      <c r="W812" s="437">
        <v>9.6329926050658307E-2</v>
      </c>
      <c r="X812" s="417">
        <v>2.3293877744005403E-2</v>
      </c>
      <c r="Y812" s="418">
        <v>4.7855568895643366E-2</v>
      </c>
      <c r="Z812" s="437">
        <v>7.2049144705292514E-2</v>
      </c>
      <c r="AA812" s="417">
        <v>5.5195851000000001E-3</v>
      </c>
      <c r="AB812" s="418">
        <v>6.8081667849999999E-3</v>
      </c>
      <c r="AC812" s="437">
        <v>2.3018832968218675E-2</v>
      </c>
      <c r="AD812" s="417">
        <v>3.647705E-4</v>
      </c>
      <c r="AE812" s="418">
        <v>4.6017784500000002E-4</v>
      </c>
      <c r="AF812" s="437">
        <v>1.7374921152944894E-3</v>
      </c>
      <c r="AG812" s="417">
        <v>4.17269054E-2</v>
      </c>
      <c r="AH812" s="418">
        <v>4.9731561814999999E-2</v>
      </c>
      <c r="AI812" s="437">
        <v>0.12249997547737379</v>
      </c>
      <c r="AJ812" s="417">
        <v>4.4550485999999999E-3</v>
      </c>
      <c r="AK812" s="418">
        <v>5.1291334249999997E-3</v>
      </c>
      <c r="AL812" s="437">
        <v>1.5943641623615834E-2</v>
      </c>
      <c r="AM812" s="417">
        <v>9.6232369000000002E-3</v>
      </c>
      <c r="AN812" s="418">
        <v>1.2603224195E-2</v>
      </c>
      <c r="AO812" s="437">
        <v>3.3657952823916641E-2</v>
      </c>
      <c r="AP812" s="422"/>
      <c r="AQ812" s="423"/>
      <c r="AR812" s="423"/>
      <c r="AS812" s="417">
        <v>3.49874695E-2</v>
      </c>
      <c r="AT812" s="418">
        <v>3.6942168174999998E-2</v>
      </c>
      <c r="AU812" s="424"/>
    </row>
    <row r="813" spans="1:47" x14ac:dyDescent="0.2">
      <c r="A813" s="231">
        <v>1995</v>
      </c>
      <c r="B813" s="232">
        <v>9</v>
      </c>
      <c r="C813" s="417">
        <v>14.35499956</v>
      </c>
      <c r="D813" s="418">
        <v>16.236526011500001</v>
      </c>
      <c r="E813" s="437">
        <v>49.489848009123747</v>
      </c>
      <c r="F813" s="417">
        <v>1.1532966899999999</v>
      </c>
      <c r="G813" s="418">
        <v>1.357316032</v>
      </c>
      <c r="H813" s="437">
        <v>2.8146639721947091</v>
      </c>
      <c r="I813" s="417">
        <v>1.21450777</v>
      </c>
      <c r="J813" s="418">
        <v>2.1612580535000001</v>
      </c>
      <c r="K813" s="437">
        <v>4.7518771375038344</v>
      </c>
      <c r="L813" s="420"/>
      <c r="M813" s="421"/>
      <c r="N813" s="437">
        <v>7.6611894317235779E-2</v>
      </c>
      <c r="O813" s="417">
        <v>1.3747850000000001E-2</v>
      </c>
      <c r="P813" s="418">
        <v>2.3237806999999999E-2</v>
      </c>
      <c r="Q813" s="437">
        <v>3.2700821121615882E-2</v>
      </c>
      <c r="R813" s="422"/>
      <c r="S813" s="423"/>
      <c r="T813" s="437">
        <v>549.35412274492649</v>
      </c>
      <c r="U813" s="417">
        <v>1.8769262242485648E-2</v>
      </c>
      <c r="V813" s="418">
        <v>2.7236936254643702E-2</v>
      </c>
      <c r="W813" s="437">
        <v>9.9282412945911239E-2</v>
      </c>
      <c r="X813" s="417">
        <v>2.3293877744005403E-2</v>
      </c>
      <c r="Y813" s="418">
        <v>4.7855568895643366E-2</v>
      </c>
      <c r="Z813" s="437">
        <v>7.3669062624533224E-2</v>
      </c>
      <c r="AA813" s="417">
        <v>5.7036778000000002E-3</v>
      </c>
      <c r="AB813" s="418">
        <v>7.2066612199999996E-3</v>
      </c>
      <c r="AC813" s="437">
        <v>2.3129890408762191E-2</v>
      </c>
      <c r="AD813" s="417">
        <v>3.7551879999999998E-4</v>
      </c>
      <c r="AE813" s="418">
        <v>4.8998103499999998E-4</v>
      </c>
      <c r="AF813" s="437">
        <v>1.7576146902440945E-3</v>
      </c>
      <c r="AG813" s="417">
        <v>4.41195905E-2</v>
      </c>
      <c r="AH813" s="418">
        <v>5.3493152315E-2</v>
      </c>
      <c r="AI813" s="437">
        <v>0.12357772529071215</v>
      </c>
      <c r="AJ813" s="417">
        <v>4.6537669E-3</v>
      </c>
      <c r="AK813" s="418">
        <v>5.4886836400000003E-3</v>
      </c>
      <c r="AL813" s="437">
        <v>1.610271810044514E-2</v>
      </c>
      <c r="AM813" s="417">
        <v>9.8861187E-3</v>
      </c>
      <c r="AN813" s="418">
        <v>1.3268156955000001E-2</v>
      </c>
      <c r="AO813" s="437">
        <v>3.4035016740058585E-2</v>
      </c>
      <c r="AP813" s="422"/>
      <c r="AQ813" s="423"/>
      <c r="AR813" s="423"/>
      <c r="AS813" s="417">
        <v>4.1599396900000002E-2</v>
      </c>
      <c r="AT813" s="418">
        <v>4.355839064E-2</v>
      </c>
      <c r="AU813" s="424"/>
    </row>
    <row r="814" spans="1:47" x14ac:dyDescent="0.2">
      <c r="A814" s="231">
        <v>1995</v>
      </c>
      <c r="B814" s="232">
        <v>10</v>
      </c>
      <c r="C814" s="417">
        <v>13.01661704</v>
      </c>
      <c r="D814" s="418">
        <v>15.4672617695</v>
      </c>
      <c r="E814" s="437">
        <v>47.522515000264299</v>
      </c>
      <c r="F814" s="417">
        <v>1.2380567899999999</v>
      </c>
      <c r="G814" s="418">
        <v>1.4702520335</v>
      </c>
      <c r="H814" s="437">
        <v>2.5574271175750147</v>
      </c>
      <c r="I814" s="417">
        <v>1.2253862600000001</v>
      </c>
      <c r="J814" s="418">
        <v>2.2045214165</v>
      </c>
      <c r="K814" s="437">
        <v>4.4446411870031461</v>
      </c>
      <c r="L814" s="420"/>
      <c r="M814" s="421"/>
      <c r="N814" s="437">
        <v>5.259804936088168E-2</v>
      </c>
      <c r="O814" s="417">
        <v>1.244433E-2</v>
      </c>
      <c r="P814" s="418">
        <v>2.069085E-2</v>
      </c>
      <c r="Q814" s="437">
        <v>3.2453622392130108E-2</v>
      </c>
      <c r="R814" s="422"/>
      <c r="S814" s="423"/>
      <c r="T814" s="437">
        <v>549.32534020260789</v>
      </c>
      <c r="U814" s="417">
        <v>1.8769262242485648E-2</v>
      </c>
      <c r="V814" s="418">
        <v>2.7236936254643702E-2</v>
      </c>
      <c r="W814" s="437">
        <v>9.1521531214078439E-2</v>
      </c>
      <c r="X814" s="417">
        <v>2.3293877744005403E-2</v>
      </c>
      <c r="Y814" s="418">
        <v>4.7855568895643366E-2</v>
      </c>
      <c r="Z814" s="437">
        <v>7.5347781251035931E-2</v>
      </c>
      <c r="AA814" s="417">
        <v>5.0982307000000003E-3</v>
      </c>
      <c r="AB814" s="418">
        <v>7.0273596400000004E-3</v>
      </c>
      <c r="AC814" s="437">
        <v>2.1128120489505412E-2</v>
      </c>
      <c r="AD814" s="417">
        <v>3.3662520000000002E-4</v>
      </c>
      <c r="AE814" s="418">
        <v>4.7633132499999998E-4</v>
      </c>
      <c r="AF814" s="437">
        <v>1.5969923002973623E-3</v>
      </c>
      <c r="AG814" s="417">
        <v>4.1667760300000002E-2</v>
      </c>
      <c r="AH814" s="418">
        <v>5.3773993365000002E-2</v>
      </c>
      <c r="AI814" s="437">
        <v>0.11197267474624756</v>
      </c>
      <c r="AJ814" s="417">
        <v>4.2032073000000001E-3</v>
      </c>
      <c r="AK814" s="418">
        <v>5.3898329199999996E-3</v>
      </c>
      <c r="AL814" s="437">
        <v>1.5331137430822286E-2</v>
      </c>
      <c r="AM814" s="417">
        <v>8.7858506000000006E-3</v>
      </c>
      <c r="AN814" s="418">
        <v>1.2894792255000001E-2</v>
      </c>
      <c r="AO814" s="437">
        <v>3.2031861932164847E-2</v>
      </c>
      <c r="AP814" s="422"/>
      <c r="AQ814" s="423"/>
      <c r="AR814" s="423"/>
      <c r="AS814" s="417">
        <v>4.89347319E-2</v>
      </c>
      <c r="AT814" s="418">
        <v>5.1244726934999998E-2</v>
      </c>
      <c r="AU814" s="424"/>
    </row>
    <row r="815" spans="1:47" x14ac:dyDescent="0.2">
      <c r="A815" s="231">
        <v>1995</v>
      </c>
      <c r="B815" s="232">
        <v>11</v>
      </c>
      <c r="C815" s="417">
        <v>13.24283133</v>
      </c>
      <c r="D815" s="418">
        <v>15.8119739385</v>
      </c>
      <c r="E815" s="437">
        <v>46.280055367166796</v>
      </c>
      <c r="F815" s="417">
        <v>1.4303703000000001</v>
      </c>
      <c r="G815" s="418">
        <v>1.672568013</v>
      </c>
      <c r="H815" s="437">
        <v>2.3985188952772343</v>
      </c>
      <c r="I815" s="417">
        <v>1.29172858</v>
      </c>
      <c r="J815" s="418">
        <v>2.282933785</v>
      </c>
      <c r="K815" s="437">
        <v>4.1713134519056787</v>
      </c>
      <c r="L815" s="420"/>
      <c r="M815" s="421"/>
      <c r="N815" s="437">
        <v>2.8239174276562605E-2</v>
      </c>
      <c r="O815" s="417">
        <v>1.215538E-2</v>
      </c>
      <c r="P815" s="418">
        <v>2.0175441999999998E-2</v>
      </c>
      <c r="Q815" s="437">
        <v>3.7914204001804959E-2</v>
      </c>
      <c r="R815" s="422"/>
      <c r="S815" s="423"/>
      <c r="T815" s="437">
        <v>550.42107463418881</v>
      </c>
      <c r="U815" s="417">
        <v>1.8769262242485648E-2</v>
      </c>
      <c r="V815" s="418">
        <v>2.7236936254643702E-2</v>
      </c>
      <c r="W815" s="437">
        <v>6.6966249491502719E-2</v>
      </c>
      <c r="X815" s="417">
        <v>2.3293877744005403E-2</v>
      </c>
      <c r="Y815" s="418">
        <v>4.7855568895643366E-2</v>
      </c>
      <c r="Z815" s="437">
        <v>7.7546475764548858E-2</v>
      </c>
      <c r="AA815" s="417">
        <v>5.2721601000000002E-3</v>
      </c>
      <c r="AB815" s="418">
        <v>7.4218665150000002E-3</v>
      </c>
      <c r="AC815" s="437">
        <v>1.9901822515270156E-2</v>
      </c>
      <c r="AD815" s="417">
        <v>3.5255619999999998E-4</v>
      </c>
      <c r="AE815" s="418">
        <v>5.0366916E-4</v>
      </c>
      <c r="AF815" s="437">
        <v>1.4977356596143189E-3</v>
      </c>
      <c r="AG815" s="417">
        <v>4.4764173999999997E-2</v>
      </c>
      <c r="AH815" s="418">
        <v>5.8303261784999998E-2</v>
      </c>
      <c r="AI815" s="437">
        <v>0.10498000850161782</v>
      </c>
      <c r="AJ815" s="417">
        <v>4.3904284999999998E-3</v>
      </c>
      <c r="AK815" s="418">
        <v>5.7568010199999997E-3</v>
      </c>
      <c r="AL815" s="437">
        <v>1.5091791012560963E-2</v>
      </c>
      <c r="AM815" s="417">
        <v>9.0359946999999993E-3</v>
      </c>
      <c r="AN815" s="418">
        <v>1.3540078759999999E-2</v>
      </c>
      <c r="AO815" s="437">
        <v>3.0978148963173371E-2</v>
      </c>
      <c r="AP815" s="422"/>
      <c r="AQ815" s="423"/>
      <c r="AR815" s="423"/>
      <c r="AS815" s="417">
        <v>5.9830158500000001E-2</v>
      </c>
      <c r="AT815" s="418">
        <v>6.2179109580000003E-2</v>
      </c>
      <c r="AU815" s="424"/>
    </row>
    <row r="816" spans="1:47" x14ac:dyDescent="0.2">
      <c r="A816" s="231">
        <v>1995</v>
      </c>
      <c r="B816" s="232">
        <v>12</v>
      </c>
      <c r="C816" s="417">
        <v>12.830877109999999</v>
      </c>
      <c r="D816" s="418">
        <v>15.201310103999999</v>
      </c>
      <c r="E816" s="437">
        <v>46.517447637570257</v>
      </c>
      <c r="F816" s="417">
        <v>1.6414551399999999</v>
      </c>
      <c r="G816" s="418">
        <v>1.8736075335</v>
      </c>
      <c r="H816" s="437">
        <v>2.3925720671153532</v>
      </c>
      <c r="I816" s="417">
        <v>1.3325403199999999</v>
      </c>
      <c r="J816" s="418">
        <v>2.3296927415000002</v>
      </c>
      <c r="K816" s="437">
        <v>4.1793575409803418</v>
      </c>
      <c r="L816" s="420"/>
      <c r="M816" s="421"/>
      <c r="N816" s="437">
        <v>2.3964503131992956E-2</v>
      </c>
      <c r="O816" s="417">
        <v>1.1624290000000001E-2</v>
      </c>
      <c r="P816" s="418">
        <v>1.9099086500000001E-2</v>
      </c>
      <c r="Q816" s="437">
        <v>3.8198654251076387E-2</v>
      </c>
      <c r="R816" s="422"/>
      <c r="S816" s="423"/>
      <c r="T816" s="437">
        <v>551.17145179486249</v>
      </c>
      <c r="U816" s="417">
        <v>1.8769262242485648E-2</v>
      </c>
      <c r="V816" s="418">
        <v>2.7236936254643702E-2</v>
      </c>
      <c r="W816" s="437">
        <v>6.7051943029858424E-2</v>
      </c>
      <c r="X816" s="417">
        <v>2.3293877744005403E-2</v>
      </c>
      <c r="Y816" s="418">
        <v>4.7855568895643366E-2</v>
      </c>
      <c r="Z816" s="437">
        <v>8.0132160719718612E-2</v>
      </c>
      <c r="AA816" s="417">
        <v>5.2112262000000003E-3</v>
      </c>
      <c r="AB816" s="418">
        <v>7.2975938000000001E-3</v>
      </c>
      <c r="AC816" s="437">
        <v>2.1027455820843744E-2</v>
      </c>
      <c r="AD816" s="417">
        <v>3.5115459999999999E-4</v>
      </c>
      <c r="AE816" s="418">
        <v>4.9425500499999996E-4</v>
      </c>
      <c r="AF816" s="437">
        <v>1.4940413883699705E-3</v>
      </c>
      <c r="AG816" s="417">
        <v>4.66959365E-2</v>
      </c>
      <c r="AH816" s="418">
        <v>5.9803355464999999E-2</v>
      </c>
      <c r="AI816" s="437">
        <v>0.10293884723324034</v>
      </c>
      <c r="AJ816" s="417">
        <v>4.3810927000000003E-3</v>
      </c>
      <c r="AK816" s="418">
        <v>5.7112139600000002E-3</v>
      </c>
      <c r="AL816" s="437">
        <v>1.4883066367542146E-2</v>
      </c>
      <c r="AM816" s="417">
        <v>8.8826602999999994E-3</v>
      </c>
      <c r="AN816" s="418">
        <v>1.325128574E-2</v>
      </c>
      <c r="AO816" s="437">
        <v>3.1149078884140421E-2</v>
      </c>
      <c r="AP816" s="422"/>
      <c r="AQ816" s="423"/>
      <c r="AR816" s="423"/>
      <c r="AS816" s="417">
        <v>7.2729362899999997E-2</v>
      </c>
      <c r="AT816" s="418">
        <v>7.4801738640000004E-2</v>
      </c>
      <c r="AU816" s="424"/>
    </row>
    <row r="817" spans="1:47" x14ac:dyDescent="0.2">
      <c r="A817" s="231">
        <v>1995</v>
      </c>
      <c r="B817" s="232">
        <v>13</v>
      </c>
      <c r="C817" s="417">
        <v>13.32725078</v>
      </c>
      <c r="D817" s="418">
        <v>15.631228763499999</v>
      </c>
      <c r="E817" s="437">
        <v>47.116047403746961</v>
      </c>
      <c r="F817" s="417">
        <v>1.9061481</v>
      </c>
      <c r="G817" s="418">
        <v>2.1541710635000002</v>
      </c>
      <c r="H817" s="437">
        <v>2.3946158602595613</v>
      </c>
      <c r="I817" s="417">
        <v>1.41351322</v>
      </c>
      <c r="J817" s="418">
        <v>2.4133441210000002</v>
      </c>
      <c r="K817" s="437">
        <v>4.0752473799941411</v>
      </c>
      <c r="L817" s="420"/>
      <c r="M817" s="421"/>
      <c r="N817" s="437">
        <v>1.2843145433473004E-2</v>
      </c>
      <c r="O817" s="417">
        <v>1.1624290000000001E-2</v>
      </c>
      <c r="P817" s="418">
        <v>1.9099086500000001E-2</v>
      </c>
      <c r="Q817" s="437">
        <v>3.8302214448511042E-2</v>
      </c>
      <c r="R817" s="422"/>
      <c r="S817" s="423"/>
      <c r="T817" s="437">
        <v>552.31836012221902</v>
      </c>
      <c r="U817" s="417">
        <v>1.8769262242485648E-2</v>
      </c>
      <c r="V817" s="418">
        <v>2.7236936254643702E-2</v>
      </c>
      <c r="W817" s="437">
        <v>6.7881999057528938E-2</v>
      </c>
      <c r="X817" s="417">
        <v>2.3293877744005403E-2</v>
      </c>
      <c r="Y817" s="418">
        <v>4.7855568895643366E-2</v>
      </c>
      <c r="Z817" s="437">
        <v>8.2581377281353091E-2</v>
      </c>
      <c r="AA817" s="417">
        <v>8.0802449999999998E-3</v>
      </c>
      <c r="AB817" s="418">
        <v>1.1177078465E-2</v>
      </c>
      <c r="AC817" s="437">
        <v>2.0174522141701793E-2</v>
      </c>
      <c r="AD817" s="417">
        <v>3.7525889999999999E-4</v>
      </c>
      <c r="AE817" s="418">
        <v>5.2499809000000001E-4</v>
      </c>
      <c r="AF817" s="437">
        <v>1.4953026414661792E-3</v>
      </c>
      <c r="AG817" s="417">
        <v>5.1134916900000001E-2</v>
      </c>
      <c r="AH817" s="418">
        <v>6.4970953435000006E-2</v>
      </c>
      <c r="AI817" s="437">
        <v>0.10313762497293577</v>
      </c>
      <c r="AJ817" s="417">
        <v>4.6927291999999997E-3</v>
      </c>
      <c r="AK817" s="418">
        <v>6.12203339E-3</v>
      </c>
      <c r="AL817" s="437">
        <v>1.4557325356292268E-2</v>
      </c>
      <c r="AM817" s="417">
        <v>8.8606169999999995E-3</v>
      </c>
      <c r="AN817" s="418">
        <v>1.282944762E-2</v>
      </c>
      <c r="AO817" s="437">
        <v>3.122907013767719E-2</v>
      </c>
      <c r="AP817" s="422"/>
      <c r="AQ817" s="423"/>
      <c r="AR817" s="423"/>
      <c r="AS817" s="417">
        <v>0</v>
      </c>
      <c r="AT817" s="418">
        <v>0</v>
      </c>
      <c r="AU817" s="424"/>
    </row>
    <row r="818" spans="1:47" x14ac:dyDescent="0.2">
      <c r="A818" s="231">
        <v>1995</v>
      </c>
      <c r="B818" s="232">
        <v>14</v>
      </c>
      <c r="C818" s="417">
        <v>13.819064900000001</v>
      </c>
      <c r="D818" s="418">
        <v>16.2050575415</v>
      </c>
      <c r="E818" s="437">
        <v>46.601217906748616</v>
      </c>
      <c r="F818" s="417">
        <v>2.2011382400000001</v>
      </c>
      <c r="G818" s="418">
        <v>2.4668561109999998</v>
      </c>
      <c r="H818" s="437">
        <v>2.478124950164339</v>
      </c>
      <c r="I818" s="417">
        <v>1.48793029</v>
      </c>
      <c r="J818" s="418">
        <v>2.490117337</v>
      </c>
      <c r="K818" s="437">
        <v>4.2067618600826773</v>
      </c>
      <c r="L818" s="420"/>
      <c r="M818" s="421"/>
      <c r="N818" s="437">
        <v>1.2387726199036863E-2</v>
      </c>
      <c r="O818" s="417">
        <v>1.1590079999999999E-2</v>
      </c>
      <c r="P818" s="418">
        <v>1.9052481999999999E-2</v>
      </c>
      <c r="Q818" s="437">
        <v>3.8825261364544963E-2</v>
      </c>
      <c r="R818" s="422"/>
      <c r="S818" s="423"/>
      <c r="T818" s="437">
        <v>553.26678686975117</v>
      </c>
      <c r="U818" s="417">
        <v>1.8769262242485648E-2</v>
      </c>
      <c r="V818" s="418">
        <v>2.7236936254643702E-2</v>
      </c>
      <c r="W818" s="437">
        <v>6.97677758408419E-2</v>
      </c>
      <c r="X818" s="417">
        <v>2.3293877744005403E-2</v>
      </c>
      <c r="Y818" s="418">
        <v>4.7855568895643366E-2</v>
      </c>
      <c r="Z818" s="437">
        <v>8.6238832239813948E-2</v>
      </c>
      <c r="AA818" s="417">
        <v>8.5558962999999991E-3</v>
      </c>
      <c r="AB818" s="418">
        <v>1.174928884E-2</v>
      </c>
      <c r="AC818" s="437">
        <v>2.6302339734000101E-2</v>
      </c>
      <c r="AD818" s="417">
        <v>3.980678E-4</v>
      </c>
      <c r="AE818" s="418">
        <v>5.5213829499999999E-4</v>
      </c>
      <c r="AF818" s="437">
        <v>1.5474674852029239E-3</v>
      </c>
      <c r="AG818" s="417">
        <v>5.6126919599999998E-2</v>
      </c>
      <c r="AH818" s="418">
        <v>7.0496795239999993E-2</v>
      </c>
      <c r="AI818" s="437">
        <v>9.9276171128893864E-2</v>
      </c>
      <c r="AJ818" s="417">
        <v>5.0099296E-3</v>
      </c>
      <c r="AK818" s="418">
        <v>6.4922184500000001E-3</v>
      </c>
      <c r="AL818" s="437">
        <v>1.4681106121245683E-2</v>
      </c>
      <c r="AM818" s="417">
        <v>9.3328156000000006E-3</v>
      </c>
      <c r="AN818" s="418">
        <v>1.3419634215E-2</v>
      </c>
      <c r="AO818" s="437">
        <v>3.2971935115980837E-2</v>
      </c>
      <c r="AP818" s="422"/>
      <c r="AQ818" s="423"/>
      <c r="AR818" s="423"/>
      <c r="AS818" s="417">
        <v>0</v>
      </c>
      <c r="AT818" s="418">
        <v>0</v>
      </c>
      <c r="AU818" s="424"/>
    </row>
    <row r="819" spans="1:47" x14ac:dyDescent="0.2">
      <c r="A819" s="231">
        <v>1995</v>
      </c>
      <c r="B819" s="232">
        <v>15</v>
      </c>
      <c r="C819" s="417">
        <v>14.37635367</v>
      </c>
      <c r="D819" s="418">
        <v>16.899291725499999</v>
      </c>
      <c r="E819" s="437">
        <v>46.208528640679091</v>
      </c>
      <c r="F819" s="417">
        <v>2.5115316600000002</v>
      </c>
      <c r="G819" s="418">
        <v>2.8059446394999998</v>
      </c>
      <c r="H819" s="437">
        <v>2.5047579373307447</v>
      </c>
      <c r="I819" s="417">
        <v>1.5649203</v>
      </c>
      <c r="J819" s="418">
        <v>2.5696503179999999</v>
      </c>
      <c r="K819" s="437">
        <v>4.253608652601585</v>
      </c>
      <c r="L819" s="420"/>
      <c r="M819" s="421"/>
      <c r="N819" s="437">
        <v>1.1826259951116221E-2</v>
      </c>
      <c r="O819" s="417">
        <v>1.1590079999999999E-2</v>
      </c>
      <c r="P819" s="418">
        <v>1.9052481999999999E-2</v>
      </c>
      <c r="Q819" s="437">
        <v>3.9056827614907717E-2</v>
      </c>
      <c r="R819" s="422"/>
      <c r="S819" s="423"/>
      <c r="T819" s="437">
        <v>554.74580754089345</v>
      </c>
      <c r="U819" s="417">
        <v>1.8769262242485648E-2</v>
      </c>
      <c r="V819" s="418">
        <v>2.7236936254643702E-2</v>
      </c>
      <c r="W819" s="437">
        <v>7.029566423504427E-2</v>
      </c>
      <c r="X819" s="417">
        <v>2.3293877744005403E-2</v>
      </c>
      <c r="Y819" s="418">
        <v>4.7855568895643366E-2</v>
      </c>
      <c r="Z819" s="437">
        <v>8.7878762888541198E-2</v>
      </c>
      <c r="AA819" s="417">
        <v>9.0753537999999998E-3</v>
      </c>
      <c r="AB819" s="418">
        <v>1.2410227520000001E-2</v>
      </c>
      <c r="AC819" s="437">
        <v>2.8833742138068403E-2</v>
      </c>
      <c r="AD819" s="417">
        <v>4.2163999999999998E-4</v>
      </c>
      <c r="AE819" s="418">
        <v>5.8380452999999999E-4</v>
      </c>
      <c r="AF819" s="437">
        <v>1.5640999934025746E-3</v>
      </c>
      <c r="AG819" s="417">
        <v>6.1448999099999999E-2</v>
      </c>
      <c r="AH819" s="418">
        <v>7.6644552084999998E-2</v>
      </c>
      <c r="AI819" s="437">
        <v>9.5357098201102081E-2</v>
      </c>
      <c r="AJ819" s="417">
        <v>5.3565432999999997E-3</v>
      </c>
      <c r="AK819" s="418">
        <v>6.9156641150000002E-3</v>
      </c>
      <c r="AL819" s="437">
        <v>1.4660668664743986E-2</v>
      </c>
      <c r="AM819" s="417">
        <v>9.8474830000000006E-3</v>
      </c>
      <c r="AN819" s="418">
        <v>1.41063562E-2</v>
      </c>
      <c r="AO819" s="437">
        <v>3.3842295071409283E-2</v>
      </c>
      <c r="AP819" s="422"/>
      <c r="AQ819" s="423"/>
      <c r="AR819" s="423"/>
      <c r="AS819" s="417">
        <v>0</v>
      </c>
      <c r="AT819" s="418">
        <v>0</v>
      </c>
      <c r="AU819" s="424"/>
    </row>
    <row r="820" spans="1:47" x14ac:dyDescent="0.2">
      <c r="A820" s="231">
        <v>1995</v>
      </c>
      <c r="B820" s="232">
        <v>16</v>
      </c>
      <c r="C820" s="417">
        <v>14.92806601</v>
      </c>
      <c r="D820" s="418">
        <v>17.645541586</v>
      </c>
      <c r="E820" s="437">
        <v>46.243230147621055</v>
      </c>
      <c r="F820" s="417">
        <v>2.82645283</v>
      </c>
      <c r="G820" s="418">
        <v>3.1610282199999999</v>
      </c>
      <c r="H820" s="437">
        <v>2.543030439269792</v>
      </c>
      <c r="I820" s="417">
        <v>1.64045946</v>
      </c>
      <c r="J820" s="418">
        <v>2.6481104485000002</v>
      </c>
      <c r="K820" s="437">
        <v>4.3169182375725468</v>
      </c>
      <c r="L820" s="420"/>
      <c r="M820" s="421"/>
      <c r="N820" s="437">
        <v>1.2523957397557337E-2</v>
      </c>
      <c r="O820" s="417">
        <v>1.1590079999999999E-2</v>
      </c>
      <c r="P820" s="418">
        <v>1.9052481999999999E-2</v>
      </c>
      <c r="Q820" s="437">
        <v>4.976196495002197E-2</v>
      </c>
      <c r="R820" s="422"/>
      <c r="S820" s="423"/>
      <c r="T820" s="437">
        <v>556.30060861720642</v>
      </c>
      <c r="U820" s="417">
        <v>1.8769262242485648E-2</v>
      </c>
      <c r="V820" s="418">
        <v>2.7236936254643702E-2</v>
      </c>
      <c r="W820" s="437">
        <v>7.0160707895825417E-2</v>
      </c>
      <c r="X820" s="417">
        <v>2.3293877744005403E-2</v>
      </c>
      <c r="Y820" s="418">
        <v>4.7855568895643366E-2</v>
      </c>
      <c r="Z820" s="437">
        <v>8.814403603407861E-2</v>
      </c>
      <c r="AA820" s="417">
        <v>9.6151486999999994E-3</v>
      </c>
      <c r="AB820" s="418">
        <v>1.313413607E-2</v>
      </c>
      <c r="AC820" s="437">
        <v>3.119231342628765E-2</v>
      </c>
      <c r="AD820" s="417">
        <v>4.4732300000000001E-4</v>
      </c>
      <c r="AE820" s="418">
        <v>6.1785224000000002E-4</v>
      </c>
      <c r="AF820" s="437">
        <v>1.5879987632088047E-3</v>
      </c>
      <c r="AG820" s="417">
        <v>6.6880307299999997E-2</v>
      </c>
      <c r="AH820" s="418">
        <v>8.3215704145E-2</v>
      </c>
      <c r="AI820" s="437">
        <v>9.8487618299495677E-2</v>
      </c>
      <c r="AJ820" s="417">
        <v>5.7185287000000003E-3</v>
      </c>
      <c r="AK820" s="418">
        <v>7.3801823749999997E-3</v>
      </c>
      <c r="AL820" s="437">
        <v>1.4665945873671806E-2</v>
      </c>
      <c r="AM820" s="417">
        <v>1.03813868E-2</v>
      </c>
      <c r="AN820" s="418">
        <v>1.486034784E-2</v>
      </c>
      <c r="AO820" s="437">
        <v>3.3910400327582531E-2</v>
      </c>
      <c r="AP820" s="422"/>
      <c r="AQ820" s="423"/>
      <c r="AR820" s="423"/>
      <c r="AS820" s="417">
        <v>0</v>
      </c>
      <c r="AT820" s="418">
        <v>0</v>
      </c>
      <c r="AU820" s="424"/>
    </row>
    <row r="821" spans="1:47" x14ac:dyDescent="0.2">
      <c r="A821" s="231">
        <v>1995</v>
      </c>
      <c r="B821" s="232">
        <v>17</v>
      </c>
      <c r="C821" s="417">
        <v>15.46075789</v>
      </c>
      <c r="D821" s="418">
        <v>18.414019615000001</v>
      </c>
      <c r="E821" s="437">
        <v>47.146109939612614</v>
      </c>
      <c r="F821" s="417">
        <v>3.1366115400000001</v>
      </c>
      <c r="G821" s="418">
        <v>3.5222091354999998</v>
      </c>
      <c r="H821" s="437">
        <v>2.5872374775128208</v>
      </c>
      <c r="I821" s="417">
        <v>1.71488452</v>
      </c>
      <c r="J821" s="418">
        <v>2.7262770839999999</v>
      </c>
      <c r="K821" s="437">
        <v>4.3482130740952005</v>
      </c>
      <c r="L821" s="420"/>
      <c r="M821" s="421"/>
      <c r="N821" s="437">
        <v>9.3699788958203755E-3</v>
      </c>
      <c r="O821" s="417">
        <v>1.1590079999999999E-2</v>
      </c>
      <c r="P821" s="418">
        <v>1.9052481999999999E-2</v>
      </c>
      <c r="Q821" s="437">
        <v>5.0315758585171858E-2</v>
      </c>
      <c r="R821" s="422"/>
      <c r="S821" s="423"/>
      <c r="T821" s="437">
        <v>557.93892228810955</v>
      </c>
      <c r="U821" s="417">
        <v>1.8769262242485648E-2</v>
      </c>
      <c r="V821" s="418">
        <v>2.7236936254643702E-2</v>
      </c>
      <c r="W821" s="437">
        <v>7.1963368977286127E-2</v>
      </c>
      <c r="X821" s="417">
        <v>2.3293877744005403E-2</v>
      </c>
      <c r="Y821" s="418">
        <v>4.7855568895643366E-2</v>
      </c>
      <c r="Z821" s="437">
        <v>9.1500728279170523E-2</v>
      </c>
      <c r="AA821" s="417">
        <v>1.01674009E-2</v>
      </c>
      <c r="AB821" s="418">
        <v>1.3895072615E-2</v>
      </c>
      <c r="AC821" s="437">
        <v>3.164365287280968E-2</v>
      </c>
      <c r="AD821" s="417">
        <v>4.7176459999999999E-4</v>
      </c>
      <c r="AE821" s="418">
        <v>6.5350632000000001E-4</v>
      </c>
      <c r="AF821" s="437">
        <v>1.6156026649941624E-3</v>
      </c>
      <c r="AG821" s="417">
        <v>7.2282991399999996E-2</v>
      </c>
      <c r="AH821" s="418">
        <v>8.9993268995E-2</v>
      </c>
      <c r="AI821" s="437">
        <v>9.099157123327388E-2</v>
      </c>
      <c r="AJ821" s="417">
        <v>6.0925902000000002E-3</v>
      </c>
      <c r="AK821" s="418">
        <v>7.8705309200000004E-3</v>
      </c>
      <c r="AL821" s="437">
        <v>1.4881394940675141E-2</v>
      </c>
      <c r="AM821" s="417">
        <v>1.0924301399999999E-2</v>
      </c>
      <c r="AN821" s="418">
        <v>1.5650206770000001E-2</v>
      </c>
      <c r="AO821" s="437">
        <v>3.4550739678696818E-2</v>
      </c>
      <c r="AP821" s="422"/>
      <c r="AQ821" s="423"/>
      <c r="AR821" s="423"/>
      <c r="AS821" s="417">
        <v>0</v>
      </c>
      <c r="AT821" s="418">
        <v>0</v>
      </c>
      <c r="AU821" s="424"/>
    </row>
    <row r="822" spans="1:47" x14ac:dyDescent="0.2">
      <c r="A822" s="231">
        <v>1995</v>
      </c>
      <c r="B822" s="232">
        <v>18</v>
      </c>
      <c r="C822" s="417">
        <v>15.977787299999999</v>
      </c>
      <c r="D822" s="418">
        <v>19.213444379999999</v>
      </c>
      <c r="E822" s="437">
        <v>47.555525790580049</v>
      </c>
      <c r="F822" s="417">
        <v>3.4326451200000001</v>
      </c>
      <c r="G822" s="418">
        <v>3.8841044650000001</v>
      </c>
      <c r="H822" s="437">
        <v>2.6441295568499568</v>
      </c>
      <c r="I822" s="417">
        <v>1.78930437</v>
      </c>
      <c r="J822" s="418">
        <v>2.8049323259999999</v>
      </c>
      <c r="K822" s="437">
        <v>4.4260798601796534</v>
      </c>
      <c r="L822" s="420"/>
      <c r="M822" s="421"/>
      <c r="N822" s="437">
        <v>9.4228455566707E-3</v>
      </c>
      <c r="O822" s="417">
        <v>1.1590079999999999E-2</v>
      </c>
      <c r="P822" s="418">
        <v>1.9052481999999999E-2</v>
      </c>
      <c r="Q822" s="437">
        <v>5.0781533300707796E-2</v>
      </c>
      <c r="R822" s="422"/>
      <c r="S822" s="423"/>
      <c r="T822" s="437">
        <v>559.63793172461999</v>
      </c>
      <c r="U822" s="417">
        <v>1.8769262242485648E-2</v>
      </c>
      <c r="V822" s="418">
        <v>2.7236936254643702E-2</v>
      </c>
      <c r="W822" s="437">
        <v>7.3668534168753644E-2</v>
      </c>
      <c r="X822" s="417">
        <v>2.3293877744005403E-2</v>
      </c>
      <c r="Y822" s="418">
        <v>4.7855568895643366E-2</v>
      </c>
      <c r="Z822" s="437">
        <v>9.3987005962374817E-2</v>
      </c>
      <c r="AA822" s="417">
        <v>1.07335533E-2</v>
      </c>
      <c r="AB822" s="418">
        <v>1.469990187E-2</v>
      </c>
      <c r="AC822" s="437">
        <v>3.394692048186744E-2</v>
      </c>
      <c r="AD822" s="417">
        <v>4.9907580000000003E-4</v>
      </c>
      <c r="AE822" s="418">
        <v>6.9055357499999998E-4</v>
      </c>
      <c r="AF822" s="437">
        <v>1.651129808017992E-3</v>
      </c>
      <c r="AG822" s="417">
        <v>7.7572094499999994E-2</v>
      </c>
      <c r="AH822" s="418">
        <v>9.6945908984999996E-2</v>
      </c>
      <c r="AI822" s="437">
        <v>9.1335126631419766E-2</v>
      </c>
      <c r="AJ822" s="417">
        <v>6.4756314000000001E-3</v>
      </c>
      <c r="AK822" s="418">
        <v>8.3897429099999993E-3</v>
      </c>
      <c r="AL822" s="437">
        <v>1.4994492333121771E-2</v>
      </c>
      <c r="AM822" s="417">
        <v>1.14771413E-2</v>
      </c>
      <c r="AN822" s="418">
        <v>1.6483802129999999E-2</v>
      </c>
      <c r="AO822" s="437">
        <v>3.5336115358039509E-2</v>
      </c>
      <c r="AP822" s="422"/>
      <c r="AQ822" s="423"/>
      <c r="AR822" s="423"/>
      <c r="AS822" s="417">
        <v>0</v>
      </c>
      <c r="AT822" s="418">
        <v>0</v>
      </c>
      <c r="AU822" s="424"/>
    </row>
    <row r="823" spans="1:47" x14ac:dyDescent="0.2">
      <c r="A823" s="231">
        <v>1995</v>
      </c>
      <c r="B823" s="232">
        <v>19</v>
      </c>
      <c r="C823" s="417">
        <v>16.45195794</v>
      </c>
      <c r="D823" s="418">
        <v>20.0401322855</v>
      </c>
      <c r="E823" s="437">
        <v>48.542020022263692</v>
      </c>
      <c r="F823" s="417">
        <v>3.7096548500000002</v>
      </c>
      <c r="G823" s="418">
        <v>4.2441922539999997</v>
      </c>
      <c r="H823" s="437">
        <v>2.7108303328384449</v>
      </c>
      <c r="I823" s="417">
        <v>1.8615001499999999</v>
      </c>
      <c r="J823" s="418">
        <v>2.8838255450000001</v>
      </c>
      <c r="K823" s="437">
        <v>4.495614756410852</v>
      </c>
      <c r="L823" s="420"/>
      <c r="M823" s="421"/>
      <c r="N823" s="437">
        <v>9.4505431010789218E-3</v>
      </c>
      <c r="O823" s="417">
        <v>1.1590079999999999E-2</v>
      </c>
      <c r="P823" s="418">
        <v>1.9052481999999999E-2</v>
      </c>
      <c r="Q823" s="437">
        <v>5.1437514662471991E-2</v>
      </c>
      <c r="R823" s="422"/>
      <c r="S823" s="423"/>
      <c r="T823" s="437">
        <v>561.1433054733177</v>
      </c>
      <c r="U823" s="417">
        <v>1.8769262242485648E-2</v>
      </c>
      <c r="V823" s="418">
        <v>2.7236936254643702E-2</v>
      </c>
      <c r="W823" s="437">
        <v>7.6178300178335434E-2</v>
      </c>
      <c r="X823" s="417">
        <v>2.3293877744005403E-2</v>
      </c>
      <c r="Y823" s="418">
        <v>4.7855568895643366E-2</v>
      </c>
      <c r="Z823" s="437">
        <v>9.7489486240811829E-2</v>
      </c>
      <c r="AA823" s="417">
        <v>1.13117967E-2</v>
      </c>
      <c r="AB823" s="418">
        <v>1.5553194165000001E-2</v>
      </c>
      <c r="AC823" s="437">
        <v>3.4963196885592983E-2</v>
      </c>
      <c r="AD823" s="417">
        <v>5.2575859999999996E-4</v>
      </c>
      <c r="AE823" s="418">
        <v>7.3018292000000002E-4</v>
      </c>
      <c r="AF823" s="437">
        <v>1.6927627937797197E-3</v>
      </c>
      <c r="AG823" s="417">
        <v>8.2700742899999999E-2</v>
      </c>
      <c r="AH823" s="418">
        <v>0.104064818405</v>
      </c>
      <c r="AI823" s="437">
        <v>9.3180544996128323E-2</v>
      </c>
      <c r="AJ823" s="417">
        <v>6.8707289000000003E-3</v>
      </c>
      <c r="AK823" s="418">
        <v>8.9424058499999997E-3</v>
      </c>
      <c r="AL823" s="437">
        <v>1.5289006077963086E-2</v>
      </c>
      <c r="AM823" s="417">
        <v>1.2040313299999999E-2</v>
      </c>
      <c r="AN823" s="418">
        <v>1.736727624E-2</v>
      </c>
      <c r="AO823" s="437">
        <v>3.6211530685367838E-2</v>
      </c>
      <c r="AP823" s="422"/>
      <c r="AQ823" s="423"/>
      <c r="AR823" s="423"/>
      <c r="AS823" s="417">
        <v>0</v>
      </c>
      <c r="AT823" s="418">
        <v>0</v>
      </c>
      <c r="AU823" s="424"/>
    </row>
    <row r="824" spans="1:47" x14ac:dyDescent="0.2">
      <c r="A824" s="231">
        <v>1995</v>
      </c>
      <c r="B824" s="232">
        <v>20</v>
      </c>
      <c r="C824" s="417">
        <v>16.94427576</v>
      </c>
      <c r="D824" s="418">
        <v>20.928625335500001</v>
      </c>
      <c r="E824" s="437">
        <v>49.729887490059923</v>
      </c>
      <c r="F824" s="417">
        <v>3.9680219499999998</v>
      </c>
      <c r="G824" s="418">
        <v>4.6044922875000003</v>
      </c>
      <c r="H824" s="437">
        <v>2.7849881191392871</v>
      </c>
      <c r="I824" s="417">
        <v>1.9350413200000001</v>
      </c>
      <c r="J824" s="418">
        <v>2.9660275265</v>
      </c>
      <c r="K824" s="437">
        <v>4.5725285961215958</v>
      </c>
      <c r="L824" s="420"/>
      <c r="M824" s="421"/>
      <c r="N824" s="437">
        <v>9.482346096007432E-3</v>
      </c>
      <c r="O824" s="417">
        <v>1.1590079999999999E-2</v>
      </c>
      <c r="P824" s="418">
        <v>1.9052481999999999E-2</v>
      </c>
      <c r="Q824" s="437">
        <v>5.2158462723808217E-2</v>
      </c>
      <c r="R824" s="422"/>
      <c r="S824" s="423"/>
      <c r="T824" s="437">
        <v>562.84412134702143</v>
      </c>
      <c r="U824" s="417">
        <v>1.8769262242485648E-2</v>
      </c>
      <c r="V824" s="418">
        <v>2.7236936254643702E-2</v>
      </c>
      <c r="W824" s="437">
        <v>7.8897989465479365E-2</v>
      </c>
      <c r="X824" s="417">
        <v>2.3293877744005403E-2</v>
      </c>
      <c r="Y824" s="418">
        <v>4.7855568895643366E-2</v>
      </c>
      <c r="Z824" s="437">
        <v>0.10133867145365362</v>
      </c>
      <c r="AA824" s="417">
        <v>1.19098246E-2</v>
      </c>
      <c r="AB824" s="418">
        <v>1.6470965305000002E-2</v>
      </c>
      <c r="AC824" s="437">
        <v>3.5876809725141921E-2</v>
      </c>
      <c r="AD824" s="417">
        <v>5.539392E-4</v>
      </c>
      <c r="AE824" s="418">
        <v>7.7265636999999997E-4</v>
      </c>
      <c r="AF824" s="437">
        <v>1.7390651045972396E-3</v>
      </c>
      <c r="AG824" s="417">
        <v>8.7697976600000005E-2</v>
      </c>
      <c r="AH824" s="418">
        <v>0.11143263103499999</v>
      </c>
      <c r="AI824" s="437">
        <v>9.5326763981072538E-2</v>
      </c>
      <c r="AJ824" s="417">
        <v>7.2806408E-3</v>
      </c>
      <c r="AK824" s="418">
        <v>9.5369915249999999E-3</v>
      </c>
      <c r="AL824" s="437">
        <v>1.5635476139861899E-2</v>
      </c>
      <c r="AM824" s="417">
        <v>1.26202994E-2</v>
      </c>
      <c r="AN824" s="418">
        <v>1.8317445094999999E-2</v>
      </c>
      <c r="AO824" s="437">
        <v>3.7160015746667607E-2</v>
      </c>
      <c r="AP824" s="422"/>
      <c r="AQ824" s="423"/>
      <c r="AR824" s="423"/>
      <c r="AS824" s="417">
        <v>0</v>
      </c>
      <c r="AT824" s="418">
        <v>0</v>
      </c>
      <c r="AU824" s="424"/>
    </row>
    <row r="825" spans="1:47" x14ac:dyDescent="0.2">
      <c r="A825" s="231">
        <v>1995</v>
      </c>
      <c r="B825" s="232">
        <v>21</v>
      </c>
      <c r="C825" s="417">
        <v>17.428094130000002</v>
      </c>
      <c r="D825" s="418">
        <v>21.878029051999999</v>
      </c>
      <c r="E825" s="437">
        <v>50.918859296812613</v>
      </c>
      <c r="F825" s="417">
        <v>4.2093709700000002</v>
      </c>
      <c r="G825" s="418">
        <v>4.9694173414999998</v>
      </c>
      <c r="H825" s="437">
        <v>2.8704606540435167</v>
      </c>
      <c r="I825" s="417">
        <v>2.0079640799999998</v>
      </c>
      <c r="J825" s="418">
        <v>3.0516054380000002</v>
      </c>
      <c r="K825" s="437">
        <v>4.6502549993926703</v>
      </c>
      <c r="L825" s="420"/>
      <c r="M825" s="421"/>
      <c r="N825" s="437">
        <v>9.5145995909987867E-3</v>
      </c>
      <c r="O825" s="417">
        <v>1.1590079999999999E-2</v>
      </c>
      <c r="P825" s="418">
        <v>1.9052481999999999E-2</v>
      </c>
      <c r="Q825" s="437">
        <v>6.793465482515379E-2</v>
      </c>
      <c r="R825" s="422"/>
      <c r="S825" s="423"/>
      <c r="T825" s="437">
        <v>564.49930985351079</v>
      </c>
      <c r="U825" s="417">
        <v>1.8769262242485648E-2</v>
      </c>
      <c r="V825" s="418">
        <v>2.7236936254643702E-2</v>
      </c>
      <c r="W825" s="437">
        <v>7.1135475578406174E-2</v>
      </c>
      <c r="X825" s="417">
        <v>2.3293877744005403E-2</v>
      </c>
      <c r="Y825" s="418">
        <v>4.7855568895643366E-2</v>
      </c>
      <c r="Z825" s="437">
        <v>0.10521570134548257</v>
      </c>
      <c r="AA825" s="417">
        <v>1.25252039E-2</v>
      </c>
      <c r="AB825" s="418">
        <v>1.7461753465E-2</v>
      </c>
      <c r="AC825" s="437">
        <v>3.6964663808569907E-2</v>
      </c>
      <c r="AD825" s="417">
        <v>5.8225020000000004E-4</v>
      </c>
      <c r="AE825" s="418">
        <v>8.1827633999999999E-4</v>
      </c>
      <c r="AF825" s="437">
        <v>1.7924294751682104E-3</v>
      </c>
      <c r="AG825" s="417">
        <v>9.2573448000000003E-2</v>
      </c>
      <c r="AH825" s="418">
        <v>0.119127735895</v>
      </c>
      <c r="AI825" s="437">
        <v>9.7834419423375993E-2</v>
      </c>
      <c r="AJ825" s="417">
        <v>7.7049492999999997E-3</v>
      </c>
      <c r="AK825" s="418">
        <v>1.017982561E-2</v>
      </c>
      <c r="AL825" s="437">
        <v>1.6040498706687986E-2</v>
      </c>
      <c r="AM825" s="417">
        <v>1.3215476699999999E-2</v>
      </c>
      <c r="AN825" s="418">
        <v>1.9342752665000001E-2</v>
      </c>
      <c r="AO825" s="437">
        <v>3.8261873679557308E-2</v>
      </c>
      <c r="AP825" s="422"/>
      <c r="AQ825" s="423"/>
      <c r="AR825" s="423"/>
      <c r="AS825" s="417">
        <v>0</v>
      </c>
      <c r="AT825" s="418">
        <v>0</v>
      </c>
      <c r="AU825" s="424"/>
    </row>
    <row r="826" spans="1:47" x14ac:dyDescent="0.2">
      <c r="A826" s="231">
        <v>1995</v>
      </c>
      <c r="B826" s="232">
        <v>22</v>
      </c>
      <c r="C826" s="417">
        <v>17.90619877</v>
      </c>
      <c r="D826" s="418">
        <v>22.898713672</v>
      </c>
      <c r="E826" s="437">
        <v>52.033059839222531</v>
      </c>
      <c r="F826" s="417">
        <v>4.4377097399999998</v>
      </c>
      <c r="G826" s="418">
        <v>5.3444648394999996</v>
      </c>
      <c r="H826" s="437">
        <v>2.9417587477555509</v>
      </c>
      <c r="I826" s="417">
        <v>2.0806706199999998</v>
      </c>
      <c r="J826" s="418">
        <v>3.1415275220000001</v>
      </c>
      <c r="K826" s="437">
        <v>4.7247610834333589</v>
      </c>
      <c r="L826" s="420"/>
      <c r="M826" s="421"/>
      <c r="N826" s="437">
        <v>9.5459003145667905E-3</v>
      </c>
      <c r="O826" s="417">
        <v>1.1590079999999999E-2</v>
      </c>
      <c r="P826" s="418">
        <v>1.9052481999999999E-2</v>
      </c>
      <c r="Q826" s="437">
        <v>6.8846245923241067E-2</v>
      </c>
      <c r="R826" s="422"/>
      <c r="S826" s="423"/>
      <c r="T826" s="437">
        <v>566.03277724302609</v>
      </c>
      <c r="U826" s="417">
        <v>1.8769262242485648E-2</v>
      </c>
      <c r="V826" s="418">
        <v>2.7236936254643702E-2</v>
      </c>
      <c r="W826" s="437">
        <v>7.3453101735607318E-2</v>
      </c>
      <c r="X826" s="417">
        <v>2.3293877744005403E-2</v>
      </c>
      <c r="Y826" s="418">
        <v>4.7855568895643366E-2</v>
      </c>
      <c r="Z826" s="437">
        <v>0.10890153736796861</v>
      </c>
      <c r="AA826" s="417">
        <v>1.3160900499999999E-2</v>
      </c>
      <c r="AB826" s="418">
        <v>1.853514631E-2</v>
      </c>
      <c r="AC826" s="437">
        <v>3.7931852282416308E-2</v>
      </c>
      <c r="AD826" s="417">
        <v>6.118025E-4</v>
      </c>
      <c r="AE826" s="418">
        <v>8.6715100500000001E-4</v>
      </c>
      <c r="AF826" s="437">
        <v>1.8369361114522374E-3</v>
      </c>
      <c r="AG826" s="417">
        <v>9.7379349300000001E-2</v>
      </c>
      <c r="AH826" s="418">
        <v>0.127252835555</v>
      </c>
      <c r="AI826" s="437">
        <v>9.9830507351188535E-2</v>
      </c>
      <c r="AJ826" s="417">
        <v>8.1428362999999993E-3</v>
      </c>
      <c r="AK826" s="418">
        <v>1.087656421E-2</v>
      </c>
      <c r="AL826" s="437">
        <v>1.636064543593025E-2</v>
      </c>
      <c r="AM826" s="417">
        <v>1.38276588E-2</v>
      </c>
      <c r="AN826" s="418">
        <v>2.0455265744999999E-2</v>
      </c>
      <c r="AO826" s="437">
        <v>3.9182780888485494E-2</v>
      </c>
      <c r="AP826" s="422"/>
      <c r="AQ826" s="423"/>
      <c r="AR826" s="423"/>
      <c r="AS826" s="417">
        <v>0</v>
      </c>
      <c r="AT826" s="418">
        <v>0</v>
      </c>
      <c r="AU826" s="424"/>
    </row>
    <row r="827" spans="1:47" x14ac:dyDescent="0.2">
      <c r="A827" s="231">
        <v>1995</v>
      </c>
      <c r="B827" s="232">
        <v>23</v>
      </c>
      <c r="C827" s="417">
        <v>16.192816094569999</v>
      </c>
      <c r="D827" s="418">
        <v>21.145515673721498</v>
      </c>
      <c r="E827" s="437">
        <v>53.056755256358699</v>
      </c>
      <c r="F827" s="417">
        <v>4.1631370568400001</v>
      </c>
      <c r="G827" s="418">
        <v>5.1280604285070002</v>
      </c>
      <c r="H827" s="437">
        <v>3.0072411388866054</v>
      </c>
      <c r="I827" s="417">
        <v>1.6580186931000001</v>
      </c>
      <c r="J827" s="418">
        <v>2.4922975331099999</v>
      </c>
      <c r="K827" s="437">
        <v>4.7929810724019752</v>
      </c>
      <c r="L827" s="420"/>
      <c r="M827" s="421"/>
      <c r="N827" s="437">
        <v>9.5744782864361708E-3</v>
      </c>
      <c r="O827" s="417">
        <v>1.1590079999999999E-2</v>
      </c>
      <c r="P827" s="418">
        <v>1.9052481999999999E-2</v>
      </c>
      <c r="Q827" s="437">
        <v>6.9682185609621333E-2</v>
      </c>
      <c r="R827" s="422"/>
      <c r="S827" s="423"/>
      <c r="T827" s="437">
        <v>567.42104635423595</v>
      </c>
      <c r="U827" s="417">
        <v>1.392679258392435E-2</v>
      </c>
      <c r="V827" s="418">
        <v>2.0209806700945628E-2</v>
      </c>
      <c r="W827" s="437">
        <v>7.5578238678189663E-2</v>
      </c>
      <c r="X827" s="417">
        <v>2.0824726703140832E-2</v>
      </c>
      <c r="Y827" s="418">
        <v>4.2782878592705173E-2</v>
      </c>
      <c r="Z827" s="437">
        <v>0.11228142566040626</v>
      </c>
      <c r="AA827" s="417">
        <v>1.2351264855E-2</v>
      </c>
      <c r="AB827" s="418">
        <v>1.7616227660159998E-2</v>
      </c>
      <c r="AC827" s="437">
        <v>3.879527704334805E-2</v>
      </c>
      <c r="AD827" s="417">
        <v>5.7482680200000001E-4</v>
      </c>
      <c r="AE827" s="418">
        <v>8.2309144682999995E-4</v>
      </c>
      <c r="AF827" s="437">
        <v>1.8778231492527851E-3</v>
      </c>
      <c r="AG827" s="417">
        <v>9.13246642602E-2</v>
      </c>
      <c r="AH827" s="418">
        <v>0.12151486693977</v>
      </c>
      <c r="AI827" s="437">
        <v>0.10161815079346649</v>
      </c>
      <c r="AJ827" s="417">
        <v>7.6850978322E-3</v>
      </c>
      <c r="AK827" s="418">
        <v>1.040238167886E-2</v>
      </c>
      <c r="AL827" s="437">
        <v>1.6646885690240868E-2</v>
      </c>
      <c r="AM827" s="417">
        <v>1.29251219352E-2</v>
      </c>
      <c r="AN827" s="418">
        <v>1.9369241631720002E-2</v>
      </c>
      <c r="AO827" s="437">
        <v>4.0021556044082938E-2</v>
      </c>
      <c r="AP827" s="422"/>
      <c r="AQ827" s="423"/>
      <c r="AR827" s="423"/>
      <c r="AS827" s="417">
        <v>0</v>
      </c>
      <c r="AT827" s="418">
        <v>0</v>
      </c>
      <c r="AU827" s="424"/>
    </row>
    <row r="828" spans="1:47" x14ac:dyDescent="0.2">
      <c r="A828" s="231">
        <v>1995</v>
      </c>
      <c r="B828" s="232">
        <v>24</v>
      </c>
      <c r="C828" s="417">
        <v>16.608548409419999</v>
      </c>
      <c r="D828" s="418">
        <v>22.202108187219501</v>
      </c>
      <c r="E828" s="437">
        <v>52.917747865153274</v>
      </c>
      <c r="F828" s="417">
        <v>4.3542466590600002</v>
      </c>
      <c r="G828" s="418">
        <v>5.4998862459720002</v>
      </c>
      <c r="H828" s="437">
        <v>3.0122147305610758</v>
      </c>
      <c r="I828" s="417">
        <v>1.7140407669</v>
      </c>
      <c r="J828" s="418">
        <v>2.570742471605</v>
      </c>
      <c r="K828" s="437">
        <v>4.7867581738028502</v>
      </c>
      <c r="L828" s="420"/>
      <c r="M828" s="421"/>
      <c r="N828" s="437">
        <v>3.4573516832916724E-3</v>
      </c>
      <c r="O828" s="417">
        <v>1.1590079999999999E-2</v>
      </c>
      <c r="P828" s="418">
        <v>1.9052481999999999E-2</v>
      </c>
      <c r="Q828" s="437">
        <v>7.0154132184439152E-2</v>
      </c>
      <c r="R828" s="422"/>
      <c r="S828" s="423"/>
      <c r="T828" s="437">
        <v>568.56537018613562</v>
      </c>
      <c r="U828" s="417">
        <v>1.392679258392435E-2</v>
      </c>
      <c r="V828" s="418">
        <v>2.0209806700945628E-2</v>
      </c>
      <c r="W828" s="437">
        <v>7.6932452516360161E-2</v>
      </c>
      <c r="X828" s="417">
        <v>2.0824726703140832E-2</v>
      </c>
      <c r="Y828" s="418">
        <v>4.2782878592705173E-2</v>
      </c>
      <c r="Z828" s="437">
        <v>0.11516950706819652</v>
      </c>
      <c r="AA828" s="417">
        <v>1.2955387590000001E-2</v>
      </c>
      <c r="AB828" s="418">
        <v>1.8759194564340002E-2</v>
      </c>
      <c r="AC828" s="437">
        <v>4.1578367571515985E-2</v>
      </c>
      <c r="AD828" s="417">
        <v>6.0225713579999997E-4</v>
      </c>
      <c r="AE828" s="418">
        <v>8.7507013557000003E-4</v>
      </c>
      <c r="AF828" s="437">
        <v>1.8809249329228863E-3</v>
      </c>
      <c r="AG828" s="417">
        <v>9.5610033234600003E-2</v>
      </c>
      <c r="AH828" s="418">
        <v>0.12987572561777999</v>
      </c>
      <c r="AI828" s="437">
        <v>9.856721624839325E-2</v>
      </c>
      <c r="AJ828" s="417">
        <v>8.1050154432000011E-3</v>
      </c>
      <c r="AK828" s="418">
        <v>1.1144742569999999E-2</v>
      </c>
      <c r="AL828" s="437">
        <v>1.6368020818016669E-2</v>
      </c>
      <c r="AM828" s="417">
        <v>1.35044173068E-2</v>
      </c>
      <c r="AN828" s="418">
        <v>2.0554153254720001E-2</v>
      </c>
      <c r="AO828" s="437">
        <v>4.1050202298567068E-2</v>
      </c>
      <c r="AP828" s="422"/>
      <c r="AQ828" s="423"/>
      <c r="AR828" s="423"/>
      <c r="AS828" s="417">
        <v>0</v>
      </c>
      <c r="AT828" s="418">
        <v>0</v>
      </c>
      <c r="AU828" s="424"/>
    </row>
    <row r="829" spans="1:47" x14ac:dyDescent="0.2">
      <c r="A829" s="231">
        <v>1995</v>
      </c>
      <c r="B829" s="232">
        <v>25</v>
      </c>
      <c r="C829" s="417">
        <v>17.488105983360001</v>
      </c>
      <c r="D829" s="418">
        <v>23.198095253543499</v>
      </c>
      <c r="E829" s="437">
        <v>53.571125584515549</v>
      </c>
      <c r="F829" s="417">
        <v>4.5607821061200005</v>
      </c>
      <c r="G829" s="418">
        <v>5.857407586041</v>
      </c>
      <c r="H829" s="437">
        <v>3.0552730390263236</v>
      </c>
      <c r="I829" s="417">
        <v>1.8203876075000001</v>
      </c>
      <c r="J829" s="418">
        <v>2.655757644925</v>
      </c>
      <c r="K829" s="437">
        <v>4.8317021180876987</v>
      </c>
      <c r="L829" s="420"/>
      <c r="M829" s="421"/>
      <c r="N829" s="437">
        <v>3.4643679921119424E-3</v>
      </c>
      <c r="O829" s="417">
        <v>1.1590079999999999E-2</v>
      </c>
      <c r="P829" s="418">
        <v>1.9052481999999999E-2</v>
      </c>
      <c r="Q829" s="437">
        <v>7.0703541426816119E-2</v>
      </c>
      <c r="R829" s="422"/>
      <c r="S829" s="423"/>
      <c r="T829" s="437">
        <v>569.43397817370692</v>
      </c>
      <c r="U829" s="417">
        <v>1.392679258392435E-2</v>
      </c>
      <c r="V829" s="418">
        <v>2.0209806700945628E-2</v>
      </c>
      <c r="W829" s="437">
        <v>7.8347031999786598E-2</v>
      </c>
      <c r="X829" s="417">
        <v>2.0824726703140832E-2</v>
      </c>
      <c r="Y829" s="418">
        <v>4.2782878592705173E-2</v>
      </c>
      <c r="Z829" s="437">
        <v>0.11739297425414681</v>
      </c>
      <c r="AA829" s="417">
        <v>1.3658803507800001E-2</v>
      </c>
      <c r="AB829" s="418">
        <v>2.0157980833530001E-2</v>
      </c>
      <c r="AC829" s="437">
        <v>4.2235161332710242E-2</v>
      </c>
      <c r="AD829" s="417">
        <v>6.3480955319999998E-4</v>
      </c>
      <c r="AE829" s="418">
        <v>9.3758334035999992E-4</v>
      </c>
      <c r="AF829" s="437">
        <v>1.9078081198384052E-3</v>
      </c>
      <c r="AG829" s="417">
        <v>0.10030402341479999</v>
      </c>
      <c r="AH829" s="418">
        <v>0.13939100507880001</v>
      </c>
      <c r="AI829" s="437">
        <v>9.9619759366821339E-2</v>
      </c>
      <c r="AJ829" s="417">
        <v>8.5888654974000007E-3</v>
      </c>
      <c r="AK829" s="418">
        <v>1.198149774297E-2</v>
      </c>
      <c r="AL829" s="437">
        <v>1.6534512919361803E-2</v>
      </c>
      <c r="AM829" s="417">
        <v>1.4184156081600001E-2</v>
      </c>
      <c r="AN829" s="418">
        <v>2.2055439694800002E-2</v>
      </c>
      <c r="AO829" s="437">
        <v>4.1623501254244626E-2</v>
      </c>
      <c r="AP829" s="422"/>
      <c r="AQ829" s="423"/>
      <c r="AR829" s="423"/>
      <c r="AS829" s="417">
        <v>0</v>
      </c>
      <c r="AT829" s="418">
        <v>0</v>
      </c>
      <c r="AU829" s="424"/>
    </row>
    <row r="830" spans="1:47" x14ac:dyDescent="0.2">
      <c r="A830" s="231">
        <v>1995</v>
      </c>
      <c r="B830" s="232">
        <v>26</v>
      </c>
      <c r="C830" s="417">
        <v>17.488105983360001</v>
      </c>
      <c r="D830" s="418">
        <v>23.198095253543499</v>
      </c>
      <c r="E830" s="437">
        <v>53.931111505077261</v>
      </c>
      <c r="F830" s="417">
        <v>4.5607821061200005</v>
      </c>
      <c r="G830" s="418">
        <v>5.857407586041</v>
      </c>
      <c r="H830" s="437">
        <v>3.0831784433968625</v>
      </c>
      <c r="I830" s="417">
        <v>1.8203876075000001</v>
      </c>
      <c r="J830" s="418">
        <v>2.655757644925</v>
      </c>
      <c r="K830" s="437">
        <v>4.8634470410284116</v>
      </c>
      <c r="L830" s="420"/>
      <c r="M830" s="421"/>
      <c r="N830" s="437">
        <v>3.4698959439449437E-3</v>
      </c>
      <c r="O830" s="417">
        <v>1.1590079999999999E-2</v>
      </c>
      <c r="P830" s="418">
        <v>1.9052481999999999E-2</v>
      </c>
      <c r="Q830" s="437">
        <v>7.105896829308575E-2</v>
      </c>
      <c r="R830" s="422"/>
      <c r="S830" s="423"/>
      <c r="T830" s="437">
        <v>569.95751365072283</v>
      </c>
      <c r="U830" s="417">
        <v>1.392679258392435E-2</v>
      </c>
      <c r="V830" s="418">
        <v>2.0209806700945628E-2</v>
      </c>
      <c r="W830" s="437">
        <v>7.9325383320901971E-2</v>
      </c>
      <c r="X830" s="417">
        <v>2.0824726703140832E-2</v>
      </c>
      <c r="Y830" s="418">
        <v>4.2782878592705173E-2</v>
      </c>
      <c r="Z830" s="437">
        <v>0.11883157395806158</v>
      </c>
      <c r="AA830" s="417">
        <v>1.3658803507800001E-2</v>
      </c>
      <c r="AB830" s="418">
        <v>2.0157980833530001E-2</v>
      </c>
      <c r="AC830" s="437">
        <v>4.2926889353483169E-2</v>
      </c>
      <c r="AD830" s="417">
        <v>6.3480955319999998E-4</v>
      </c>
      <c r="AE830" s="418">
        <v>9.3758334035999992E-4</v>
      </c>
      <c r="AF830" s="437">
        <v>1.925228051288269E-3</v>
      </c>
      <c r="AG830" s="417">
        <v>0.10030402341479999</v>
      </c>
      <c r="AH830" s="418">
        <v>0.13939100507880001</v>
      </c>
      <c r="AI830" s="437">
        <v>0.10009476559830394</v>
      </c>
      <c r="AJ830" s="417">
        <v>8.5888654974000007E-3</v>
      </c>
      <c r="AK830" s="418">
        <v>1.198149774297E-2</v>
      </c>
      <c r="AL830" s="437">
        <v>1.6601171487955042E-2</v>
      </c>
      <c r="AM830" s="417">
        <v>1.4184156081600001E-2</v>
      </c>
      <c r="AN830" s="418">
        <v>2.2055439694800002E-2</v>
      </c>
      <c r="AO830" s="437">
        <v>4.2025712170369739E-2</v>
      </c>
      <c r="AP830" s="422"/>
      <c r="AQ830" s="423"/>
      <c r="AR830" s="423"/>
      <c r="AS830" s="417">
        <v>0</v>
      </c>
      <c r="AT830" s="418">
        <v>0</v>
      </c>
      <c r="AU830" s="424"/>
    </row>
    <row r="831" spans="1:47" x14ac:dyDescent="0.2">
      <c r="A831" s="231">
        <v>1995</v>
      </c>
      <c r="B831" s="232">
        <v>27</v>
      </c>
      <c r="C831" s="417">
        <v>17.488105983360001</v>
      </c>
      <c r="D831" s="418">
        <v>23.198095253543499</v>
      </c>
      <c r="E831" s="437">
        <v>54.023598089123503</v>
      </c>
      <c r="F831" s="417">
        <v>4.5607821061200005</v>
      </c>
      <c r="G831" s="418">
        <v>5.857407586041</v>
      </c>
      <c r="H831" s="437">
        <v>3.0925374185688921</v>
      </c>
      <c r="I831" s="417">
        <v>1.8203876075000001</v>
      </c>
      <c r="J831" s="418">
        <v>2.655757644925</v>
      </c>
      <c r="K831" s="437">
        <v>4.8752301278714176</v>
      </c>
      <c r="L831" s="420"/>
      <c r="M831" s="421"/>
      <c r="N831" s="437">
        <v>3.4721560795239227E-3</v>
      </c>
      <c r="O831" s="417">
        <v>1.1590079999999999E-2</v>
      </c>
      <c r="P831" s="418">
        <v>1.9052481999999999E-2</v>
      </c>
      <c r="Q831" s="437">
        <v>7.1177498562258773E-2</v>
      </c>
      <c r="R831" s="422"/>
      <c r="S831" s="423"/>
      <c r="T831" s="437">
        <v>570.05463446198235</v>
      </c>
      <c r="U831" s="417">
        <v>1.392679258392435E-2</v>
      </c>
      <c r="V831" s="418">
        <v>2.0209806700945628E-2</v>
      </c>
      <c r="W831" s="437">
        <v>7.9679311394365751E-2</v>
      </c>
      <c r="X831" s="417">
        <v>2.0824726703140832E-2</v>
      </c>
      <c r="Y831" s="418">
        <v>4.2782878592705173E-2</v>
      </c>
      <c r="Z831" s="437">
        <v>0.11931170325212134</v>
      </c>
      <c r="AA831" s="417">
        <v>1.3658803507800001E-2</v>
      </c>
      <c r="AB831" s="418">
        <v>2.0157980833530001E-2</v>
      </c>
      <c r="AC831" s="437">
        <v>4.3335910148725017E-2</v>
      </c>
      <c r="AD831" s="417">
        <v>6.3480955319999998E-4</v>
      </c>
      <c r="AE831" s="418">
        <v>9.3758334035999992E-4</v>
      </c>
      <c r="AF831" s="437">
        <v>1.9310750978077356E-3</v>
      </c>
      <c r="AG831" s="417">
        <v>0.10030402341479999</v>
      </c>
      <c r="AH831" s="418">
        <v>0.13939100507880001</v>
      </c>
      <c r="AI831" s="437">
        <v>0.10035274445530151</v>
      </c>
      <c r="AJ831" s="417">
        <v>8.5888654974000007E-3</v>
      </c>
      <c r="AK831" s="418">
        <v>1.198149774297E-2</v>
      </c>
      <c r="AL831" s="437">
        <v>1.6639979990190977E-2</v>
      </c>
      <c r="AM831" s="417">
        <v>1.4184156081600001E-2</v>
      </c>
      <c r="AN831" s="418">
        <v>2.2055439694800002E-2</v>
      </c>
      <c r="AO831" s="437">
        <v>4.2195080947060641E-2</v>
      </c>
      <c r="AP831" s="422"/>
      <c r="AQ831" s="423"/>
      <c r="AR831" s="423"/>
      <c r="AS831" s="417">
        <v>0</v>
      </c>
      <c r="AT831" s="418">
        <v>0</v>
      </c>
      <c r="AU831" s="424"/>
    </row>
    <row r="832" spans="1:47" x14ac:dyDescent="0.2">
      <c r="A832" s="231">
        <v>1995</v>
      </c>
      <c r="B832" s="232">
        <v>28</v>
      </c>
      <c r="C832" s="417">
        <v>17.488105983360001</v>
      </c>
      <c r="D832" s="418">
        <v>23.198095253543499</v>
      </c>
      <c r="E832" s="437">
        <v>53.976707657966507</v>
      </c>
      <c r="F832" s="417">
        <v>4.5607821061200005</v>
      </c>
      <c r="G832" s="418">
        <v>5.857407586041</v>
      </c>
      <c r="H832" s="437">
        <v>3.0965838119774998</v>
      </c>
      <c r="I832" s="417">
        <v>1.8203876075000001</v>
      </c>
      <c r="J832" s="418">
        <v>2.655757644925</v>
      </c>
      <c r="K832" s="437">
        <v>4.8841768375807488</v>
      </c>
      <c r="L832" s="420"/>
      <c r="M832" s="421"/>
      <c r="N832" s="437">
        <v>3.4744351596805185E-3</v>
      </c>
      <c r="O832" s="417">
        <v>1.1590079999999999E-2</v>
      </c>
      <c r="P832" s="418">
        <v>1.9052481999999999E-2</v>
      </c>
      <c r="Q832" s="437">
        <v>7.1230916586972837E-2</v>
      </c>
      <c r="R832" s="422"/>
      <c r="S832" s="423"/>
      <c r="T832" s="437">
        <v>570.13221581252503</v>
      </c>
      <c r="U832" s="417">
        <v>1.392679258392435E-2</v>
      </c>
      <c r="V832" s="418">
        <v>2.0209806700945628E-2</v>
      </c>
      <c r="W832" s="437">
        <v>7.9917274423377191E-2</v>
      </c>
      <c r="X832" s="417">
        <v>2.0824726703140832E-2</v>
      </c>
      <c r="Y832" s="418">
        <v>4.2782878592705173E-2</v>
      </c>
      <c r="Z832" s="437">
        <v>0.11952876550162309</v>
      </c>
      <c r="AA832" s="417">
        <v>1.3658803507800001E-2</v>
      </c>
      <c r="AB832" s="418">
        <v>2.0157980833530001E-2</v>
      </c>
      <c r="AC832" s="437">
        <v>4.3935193636344239E-2</v>
      </c>
      <c r="AD832" s="417">
        <v>6.3480955319999998E-4</v>
      </c>
      <c r="AE832" s="418">
        <v>9.3758334035999992E-4</v>
      </c>
      <c r="AF832" s="437">
        <v>1.9335777194116922E-3</v>
      </c>
      <c r="AG832" s="417">
        <v>0.10030402341479999</v>
      </c>
      <c r="AH832" s="418">
        <v>0.13939100507880001</v>
      </c>
      <c r="AI832" s="437">
        <v>0.10039410003608966</v>
      </c>
      <c r="AJ832" s="417">
        <v>8.5888654974000007E-3</v>
      </c>
      <c r="AK832" s="418">
        <v>1.198149774297E-2</v>
      </c>
      <c r="AL832" s="437">
        <v>1.6640145063741396E-2</v>
      </c>
      <c r="AM832" s="417">
        <v>1.4184156081600001E-2</v>
      </c>
      <c r="AN832" s="418">
        <v>2.2055439694800002E-2</v>
      </c>
      <c r="AO832" s="437">
        <v>4.2332266662708257E-2</v>
      </c>
      <c r="AP832" s="422"/>
      <c r="AQ832" s="423"/>
      <c r="AR832" s="423"/>
      <c r="AS832" s="417">
        <v>0</v>
      </c>
      <c r="AT832" s="418">
        <v>0</v>
      </c>
      <c r="AU832" s="424"/>
    </row>
    <row r="833" spans="1:47" x14ac:dyDescent="0.2">
      <c r="A833" s="231">
        <v>1995</v>
      </c>
      <c r="B833" s="232">
        <v>29</v>
      </c>
      <c r="C833" s="417">
        <v>17.488105983360001</v>
      </c>
      <c r="D833" s="418">
        <v>23.198095253543499</v>
      </c>
      <c r="E833" s="437">
        <v>53.975750074679119</v>
      </c>
      <c r="F833" s="417">
        <v>4.5607821061200005</v>
      </c>
      <c r="G833" s="418">
        <v>5.857407586041</v>
      </c>
      <c r="H833" s="437">
        <v>3.0995773960592237</v>
      </c>
      <c r="I833" s="417">
        <v>1.8203876075000001</v>
      </c>
      <c r="J833" s="418">
        <v>2.655757644925</v>
      </c>
      <c r="K833" s="437">
        <v>4.88914145351767</v>
      </c>
      <c r="L833" s="420"/>
      <c r="M833" s="421"/>
      <c r="N833" s="437">
        <v>3.4755746870888376E-3</v>
      </c>
      <c r="O833" s="417">
        <v>1.1590079999999999E-2</v>
      </c>
      <c r="P833" s="418">
        <v>1.9052481999999999E-2</v>
      </c>
      <c r="Q833" s="437">
        <v>7.1268530778891351E-2</v>
      </c>
      <c r="R833" s="422"/>
      <c r="S833" s="423"/>
      <c r="T833" s="437">
        <v>570.10871189712611</v>
      </c>
      <c r="U833" s="417">
        <v>1.392679258392435E-2</v>
      </c>
      <c r="V833" s="418">
        <v>2.0209806700945628E-2</v>
      </c>
      <c r="W833" s="437">
        <v>8.0058181067763023E-2</v>
      </c>
      <c r="X833" s="417">
        <v>2.0824726703140832E-2</v>
      </c>
      <c r="Y833" s="418">
        <v>4.2782878592705173E-2</v>
      </c>
      <c r="Z833" s="437">
        <v>0.11968131973375473</v>
      </c>
      <c r="AA833" s="417">
        <v>1.3658803507800001E-2</v>
      </c>
      <c r="AB833" s="418">
        <v>2.0157980833530001E-2</v>
      </c>
      <c r="AC833" s="437">
        <v>4.4206560360101517E-2</v>
      </c>
      <c r="AD833" s="417">
        <v>6.3480955319999998E-4</v>
      </c>
      <c r="AE833" s="418">
        <v>9.3758334035999992E-4</v>
      </c>
      <c r="AF833" s="437">
        <v>1.9354461820163585E-3</v>
      </c>
      <c r="AG833" s="417">
        <v>0.10030402341479999</v>
      </c>
      <c r="AH833" s="418">
        <v>0.13939100507880001</v>
      </c>
      <c r="AI833" s="437">
        <v>0.10045413847672861</v>
      </c>
      <c r="AJ833" s="417">
        <v>8.5888654974000007E-3</v>
      </c>
      <c r="AK833" s="418">
        <v>1.198149774297E-2</v>
      </c>
      <c r="AL833" s="437">
        <v>1.664716207988726E-2</v>
      </c>
      <c r="AM833" s="417">
        <v>1.4184156081600001E-2</v>
      </c>
      <c r="AN833" s="418">
        <v>2.2055439694800002E-2</v>
      </c>
      <c r="AO833" s="437">
        <v>4.2407792394360419E-2</v>
      </c>
      <c r="AP833" s="422"/>
      <c r="AQ833" s="423"/>
      <c r="AR833" s="423"/>
      <c r="AS833" s="417">
        <v>0</v>
      </c>
      <c r="AT833" s="418">
        <v>0</v>
      </c>
      <c r="AU833" s="424"/>
    </row>
    <row r="834" spans="1:47" x14ac:dyDescent="0.2">
      <c r="A834" s="231">
        <v>1995</v>
      </c>
      <c r="B834" s="232">
        <v>30</v>
      </c>
      <c r="C834" s="417">
        <v>17.488105983360001</v>
      </c>
      <c r="D834" s="418">
        <v>23.198095253543499</v>
      </c>
      <c r="E834" s="437">
        <v>53.994841354918535</v>
      </c>
      <c r="F834" s="417">
        <v>4.5607821061200005</v>
      </c>
      <c r="G834" s="418">
        <v>5.857407586041</v>
      </c>
      <c r="H834" s="437">
        <v>3.1013755592829413</v>
      </c>
      <c r="I834" s="417">
        <v>1.8203876075000001</v>
      </c>
      <c r="J834" s="418">
        <v>2.655757644925</v>
      </c>
      <c r="K834" s="437">
        <v>4.8914190580084833</v>
      </c>
      <c r="L834" s="420"/>
      <c r="M834" s="421"/>
      <c r="N834" s="437">
        <v>3.4759643908597801E-3</v>
      </c>
      <c r="O834" s="417">
        <v>1.1590079999999999E-2</v>
      </c>
      <c r="P834" s="418">
        <v>1.9052481999999999E-2</v>
      </c>
      <c r="Q834" s="437">
        <v>7.1291479364415905E-2</v>
      </c>
      <c r="R834" s="422"/>
      <c r="S834" s="423"/>
      <c r="T834" s="437">
        <v>570.07616759697589</v>
      </c>
      <c r="U834" s="417">
        <v>1.392679258392435E-2</v>
      </c>
      <c r="V834" s="418">
        <v>2.0209806700945628E-2</v>
      </c>
      <c r="W834" s="437">
        <v>8.0124529557744351E-2</v>
      </c>
      <c r="X834" s="417">
        <v>2.0824726703140832E-2</v>
      </c>
      <c r="Y834" s="418">
        <v>4.2782878592705173E-2</v>
      </c>
      <c r="Z834" s="437">
        <v>0.11977309192208363</v>
      </c>
      <c r="AA834" s="417">
        <v>1.3658803507800001E-2</v>
      </c>
      <c r="AB834" s="418">
        <v>2.0157980833530001E-2</v>
      </c>
      <c r="AC834" s="437">
        <v>4.4276120632758674E-2</v>
      </c>
      <c r="AD834" s="417">
        <v>6.3480955319999998E-4</v>
      </c>
      <c r="AE834" s="418">
        <v>9.3758334035999992E-4</v>
      </c>
      <c r="AF834" s="437">
        <v>1.9365626922370899E-3</v>
      </c>
      <c r="AG834" s="417">
        <v>0.10030402341479999</v>
      </c>
      <c r="AH834" s="418">
        <v>0.13939100507880001</v>
      </c>
      <c r="AI834" s="437">
        <v>0.10050458524431892</v>
      </c>
      <c r="AJ834" s="417">
        <v>8.5888654974000007E-3</v>
      </c>
      <c r="AK834" s="418">
        <v>1.198149774297E-2</v>
      </c>
      <c r="AL834" s="437">
        <v>1.6654965900030412E-2</v>
      </c>
      <c r="AM834" s="417">
        <v>1.4184156081600001E-2</v>
      </c>
      <c r="AN834" s="418">
        <v>2.2055439694800002E-2</v>
      </c>
      <c r="AO834" s="437">
        <v>4.2438910258296596E-2</v>
      </c>
      <c r="AP834" s="422"/>
      <c r="AQ834" s="423"/>
      <c r="AR834" s="423"/>
      <c r="AS834" s="417">
        <v>0</v>
      </c>
      <c r="AT834" s="418">
        <v>0</v>
      </c>
      <c r="AU834" s="424"/>
    </row>
    <row r="835" spans="1:47" x14ac:dyDescent="0.2">
      <c r="A835" s="231">
        <v>1995</v>
      </c>
      <c r="B835" s="232">
        <v>31</v>
      </c>
      <c r="C835" s="417">
        <v>17.488105983360001</v>
      </c>
      <c r="D835" s="418">
        <v>23.198095253543499</v>
      </c>
      <c r="E835" s="437">
        <v>54.01005666400777</v>
      </c>
      <c r="F835" s="417">
        <v>4.5607821061200005</v>
      </c>
      <c r="G835" s="418">
        <v>5.857407586041</v>
      </c>
      <c r="H835" s="437">
        <v>3.1027845303296298</v>
      </c>
      <c r="I835" s="417">
        <v>1.8203876075000001</v>
      </c>
      <c r="J835" s="418">
        <v>2.655757644925</v>
      </c>
      <c r="K835" s="437">
        <v>4.8930423351980155</v>
      </c>
      <c r="L835" s="420"/>
      <c r="M835" s="421"/>
      <c r="N835" s="437">
        <v>3.4762888089876799E-3</v>
      </c>
      <c r="O835" s="417">
        <v>1.1590079999999999E-2</v>
      </c>
      <c r="P835" s="418">
        <v>1.9052481999999999E-2</v>
      </c>
      <c r="Q835" s="437">
        <v>7.1309227039660417E-2</v>
      </c>
      <c r="R835" s="422"/>
      <c r="S835" s="423"/>
      <c r="T835" s="437">
        <v>570.04801585504458</v>
      </c>
      <c r="U835" s="417">
        <v>1.392679258392435E-2</v>
      </c>
      <c r="V835" s="418">
        <v>2.0209806700945628E-2</v>
      </c>
      <c r="W835" s="437">
        <v>8.0176333430386326E-2</v>
      </c>
      <c r="X835" s="417">
        <v>2.0824726703140832E-2</v>
      </c>
      <c r="Y835" s="418">
        <v>4.2782878592705173E-2</v>
      </c>
      <c r="Z835" s="437">
        <v>0.11984630598564193</v>
      </c>
      <c r="AA835" s="417">
        <v>1.3658803507800001E-2</v>
      </c>
      <c r="AB835" s="418">
        <v>2.0157980833530001E-2</v>
      </c>
      <c r="AC835" s="437">
        <v>4.4330264334408967E-2</v>
      </c>
      <c r="AD835" s="417">
        <v>6.3480955319999998E-4</v>
      </c>
      <c r="AE835" s="418">
        <v>9.3758334035999992E-4</v>
      </c>
      <c r="AF835" s="437">
        <v>1.9374421773864265E-3</v>
      </c>
      <c r="AG835" s="417">
        <v>0.10030402341479999</v>
      </c>
      <c r="AH835" s="418">
        <v>0.13939100507880001</v>
      </c>
      <c r="AI835" s="437">
        <v>0.10054451199867688</v>
      </c>
      <c r="AJ835" s="417">
        <v>8.5888654974000007E-3</v>
      </c>
      <c r="AK835" s="418">
        <v>1.198149774297E-2</v>
      </c>
      <c r="AL835" s="437">
        <v>1.6661095722375653E-2</v>
      </c>
      <c r="AM835" s="417">
        <v>1.4184156081600001E-2</v>
      </c>
      <c r="AN835" s="418">
        <v>2.2055439694800002E-2</v>
      </c>
      <c r="AO835" s="437">
        <v>4.2463232139811409E-2</v>
      </c>
      <c r="AP835" s="422"/>
      <c r="AQ835" s="423"/>
      <c r="AR835" s="423"/>
      <c r="AS835" s="417">
        <v>0</v>
      </c>
      <c r="AT835" s="418">
        <v>0</v>
      </c>
      <c r="AU835" s="424"/>
    </row>
    <row r="836" spans="1:47" x14ac:dyDescent="0.2">
      <c r="A836" s="231">
        <v>1995</v>
      </c>
      <c r="B836" s="232">
        <v>32</v>
      </c>
      <c r="C836" s="417">
        <v>17.488105983360001</v>
      </c>
      <c r="D836" s="418">
        <v>23.198095253543499</v>
      </c>
      <c r="E836" s="419">
        <v>54.01005666400777</v>
      </c>
      <c r="F836" s="417">
        <v>4.5607821061200005</v>
      </c>
      <c r="G836" s="418">
        <v>5.857407586041</v>
      </c>
      <c r="H836" s="419">
        <v>3.1027845303296298</v>
      </c>
      <c r="I836" s="417">
        <v>1.8203876075000001</v>
      </c>
      <c r="J836" s="418">
        <v>2.655757644925</v>
      </c>
      <c r="K836" s="419">
        <v>4.8930423351980155</v>
      </c>
      <c r="L836" s="420"/>
      <c r="M836" s="421"/>
      <c r="N836" s="419">
        <v>3.4762888089876799E-3</v>
      </c>
      <c r="O836" s="417">
        <v>1.1590079999999999E-2</v>
      </c>
      <c r="P836" s="418">
        <v>1.9052481999999999E-2</v>
      </c>
      <c r="Q836" s="419">
        <v>7.1309227039660417E-2</v>
      </c>
      <c r="R836" s="425"/>
      <c r="S836" s="426"/>
      <c r="T836" s="419">
        <v>570.04801585504458</v>
      </c>
      <c r="U836" s="417">
        <v>1.392679258392435E-2</v>
      </c>
      <c r="V836" s="418">
        <v>2.0209806700945628E-2</v>
      </c>
      <c r="W836" s="419">
        <v>8.0176333430386326E-2</v>
      </c>
      <c r="X836" s="417">
        <v>2.0824726703140832E-2</v>
      </c>
      <c r="Y836" s="418">
        <v>4.2782878592705173E-2</v>
      </c>
      <c r="Z836" s="419">
        <v>0.11984630598564193</v>
      </c>
      <c r="AA836" s="417">
        <v>1.3658803507800001E-2</v>
      </c>
      <c r="AB836" s="418">
        <v>2.0157980833530001E-2</v>
      </c>
      <c r="AC836" s="419">
        <v>4.4330264334408967E-2</v>
      </c>
      <c r="AD836" s="417">
        <v>6.3480955319999998E-4</v>
      </c>
      <c r="AE836" s="418">
        <v>9.3758334035999992E-4</v>
      </c>
      <c r="AF836" s="419">
        <v>1.9374421773864265E-3</v>
      </c>
      <c r="AG836" s="417">
        <v>0.10030402341479999</v>
      </c>
      <c r="AH836" s="418">
        <v>0.13939100507880001</v>
      </c>
      <c r="AI836" s="419">
        <v>0.10054451199867688</v>
      </c>
      <c r="AJ836" s="417">
        <v>8.5888654974000007E-3</v>
      </c>
      <c r="AK836" s="418">
        <v>1.198149774297E-2</v>
      </c>
      <c r="AL836" s="419">
        <v>1.6661095722375653E-2</v>
      </c>
      <c r="AM836" s="417">
        <v>1.4184156081600001E-2</v>
      </c>
      <c r="AN836" s="418">
        <v>2.2055439694800002E-2</v>
      </c>
      <c r="AO836" s="419">
        <v>4.2463232139811409E-2</v>
      </c>
      <c r="AP836" s="425"/>
      <c r="AQ836" s="426"/>
      <c r="AR836" s="426"/>
      <c r="AS836" s="417">
        <v>0</v>
      </c>
      <c r="AT836" s="418">
        <v>0</v>
      </c>
      <c r="AU836" s="427"/>
    </row>
    <row r="837" spans="1:47" x14ac:dyDescent="0.2">
      <c r="A837" s="231">
        <v>1995</v>
      </c>
      <c r="B837" s="232">
        <v>33</v>
      </c>
      <c r="C837" s="417">
        <v>17.488105983360001</v>
      </c>
      <c r="D837" s="418">
        <v>23.198095253543499</v>
      </c>
      <c r="E837" s="419">
        <v>54.01005666400777</v>
      </c>
      <c r="F837" s="417">
        <v>4.5607821061200005</v>
      </c>
      <c r="G837" s="418">
        <v>5.857407586041</v>
      </c>
      <c r="H837" s="419">
        <v>3.1027845303296298</v>
      </c>
      <c r="I837" s="417">
        <v>1.8203876075000001</v>
      </c>
      <c r="J837" s="418">
        <v>2.655757644925</v>
      </c>
      <c r="K837" s="419">
        <v>4.8930423351980155</v>
      </c>
      <c r="L837" s="420"/>
      <c r="M837" s="421"/>
      <c r="N837" s="419">
        <v>3.4762888089876799E-3</v>
      </c>
      <c r="O837" s="417">
        <v>1.1590079999999999E-2</v>
      </c>
      <c r="P837" s="418">
        <v>1.9052481999999999E-2</v>
      </c>
      <c r="Q837" s="419">
        <v>7.1309227039660417E-2</v>
      </c>
      <c r="R837" s="425"/>
      <c r="S837" s="426"/>
      <c r="T837" s="419">
        <v>570.04801585504458</v>
      </c>
      <c r="U837" s="417">
        <v>1.392679258392435E-2</v>
      </c>
      <c r="V837" s="418">
        <v>2.0209806700945628E-2</v>
      </c>
      <c r="W837" s="419">
        <v>8.0176333430386326E-2</v>
      </c>
      <c r="X837" s="417">
        <v>2.0824726703140832E-2</v>
      </c>
      <c r="Y837" s="418">
        <v>4.2782878592705173E-2</v>
      </c>
      <c r="Z837" s="419">
        <v>0.11984630598564193</v>
      </c>
      <c r="AA837" s="417">
        <v>1.3658803507800001E-2</v>
      </c>
      <c r="AB837" s="418">
        <v>2.0157980833530001E-2</v>
      </c>
      <c r="AC837" s="419">
        <v>4.4330264334408967E-2</v>
      </c>
      <c r="AD837" s="417">
        <v>6.3480955319999998E-4</v>
      </c>
      <c r="AE837" s="418">
        <v>9.3758334035999992E-4</v>
      </c>
      <c r="AF837" s="419">
        <v>1.9374421773864265E-3</v>
      </c>
      <c r="AG837" s="417">
        <v>0.10030402341479999</v>
      </c>
      <c r="AH837" s="418">
        <v>0.13939100507880001</v>
      </c>
      <c r="AI837" s="419">
        <v>0.10054451199867688</v>
      </c>
      <c r="AJ837" s="417">
        <v>8.5888654974000007E-3</v>
      </c>
      <c r="AK837" s="418">
        <v>1.198149774297E-2</v>
      </c>
      <c r="AL837" s="419">
        <v>1.6661095722375653E-2</v>
      </c>
      <c r="AM837" s="417">
        <v>1.4184156081600001E-2</v>
      </c>
      <c r="AN837" s="418">
        <v>2.2055439694800002E-2</v>
      </c>
      <c r="AO837" s="419">
        <v>4.2463232139811409E-2</v>
      </c>
      <c r="AP837" s="425"/>
      <c r="AQ837" s="426"/>
      <c r="AR837" s="426"/>
      <c r="AS837" s="417">
        <v>0</v>
      </c>
      <c r="AT837" s="418">
        <v>0</v>
      </c>
      <c r="AU837" s="427"/>
    </row>
    <row r="838" spans="1:47" x14ac:dyDescent="0.2">
      <c r="A838" s="231">
        <v>1995</v>
      </c>
      <c r="B838" s="232">
        <v>34</v>
      </c>
      <c r="C838" s="417">
        <v>17.488105983360001</v>
      </c>
      <c r="D838" s="418">
        <v>23.198095253543499</v>
      </c>
      <c r="E838" s="419">
        <v>54.01005666400777</v>
      </c>
      <c r="F838" s="417">
        <v>4.5607821061200005</v>
      </c>
      <c r="G838" s="418">
        <v>5.857407586041</v>
      </c>
      <c r="H838" s="419">
        <v>3.1027845303296298</v>
      </c>
      <c r="I838" s="417">
        <v>1.8203876075000001</v>
      </c>
      <c r="J838" s="418">
        <v>2.655757644925</v>
      </c>
      <c r="K838" s="419">
        <v>4.8930423351980155</v>
      </c>
      <c r="L838" s="420"/>
      <c r="M838" s="421"/>
      <c r="N838" s="419">
        <v>3.4762888089876799E-3</v>
      </c>
      <c r="O838" s="417">
        <v>1.1590079999999999E-2</v>
      </c>
      <c r="P838" s="418">
        <v>1.9052481999999999E-2</v>
      </c>
      <c r="Q838" s="419">
        <v>7.1309227039660417E-2</v>
      </c>
      <c r="R838" s="425"/>
      <c r="S838" s="426"/>
      <c r="T838" s="419">
        <v>570.04801585504458</v>
      </c>
      <c r="U838" s="417">
        <v>1.392679258392435E-2</v>
      </c>
      <c r="V838" s="418">
        <v>2.0209806700945628E-2</v>
      </c>
      <c r="W838" s="419">
        <v>8.0176333430386326E-2</v>
      </c>
      <c r="X838" s="417">
        <v>2.0824726703140832E-2</v>
      </c>
      <c r="Y838" s="418">
        <v>4.2782878592705173E-2</v>
      </c>
      <c r="Z838" s="419">
        <v>0.11984630598564193</v>
      </c>
      <c r="AA838" s="417">
        <v>1.3658803507800001E-2</v>
      </c>
      <c r="AB838" s="418">
        <v>2.0157980833530001E-2</v>
      </c>
      <c r="AC838" s="419">
        <v>4.4330264334408967E-2</v>
      </c>
      <c r="AD838" s="417">
        <v>6.3480955319999998E-4</v>
      </c>
      <c r="AE838" s="418">
        <v>9.3758334035999992E-4</v>
      </c>
      <c r="AF838" s="419">
        <v>1.9374421773864265E-3</v>
      </c>
      <c r="AG838" s="417">
        <v>0.10030402341479999</v>
      </c>
      <c r="AH838" s="418">
        <v>0.13939100507880001</v>
      </c>
      <c r="AI838" s="419">
        <v>0.10054451199867688</v>
      </c>
      <c r="AJ838" s="417">
        <v>8.5888654974000007E-3</v>
      </c>
      <c r="AK838" s="418">
        <v>1.198149774297E-2</v>
      </c>
      <c r="AL838" s="419">
        <v>1.6661095722375653E-2</v>
      </c>
      <c r="AM838" s="417">
        <v>1.4184156081600001E-2</v>
      </c>
      <c r="AN838" s="418">
        <v>2.2055439694800002E-2</v>
      </c>
      <c r="AO838" s="419">
        <v>4.2463232139811409E-2</v>
      </c>
      <c r="AP838" s="425"/>
      <c r="AQ838" s="426"/>
      <c r="AR838" s="426"/>
      <c r="AS838" s="417">
        <v>0</v>
      </c>
      <c r="AT838" s="418">
        <v>0</v>
      </c>
      <c r="AU838" s="427"/>
    </row>
    <row r="839" spans="1:47" x14ac:dyDescent="0.2">
      <c r="A839" s="231">
        <v>1995</v>
      </c>
      <c r="B839" s="232">
        <v>35</v>
      </c>
      <c r="C839" s="417">
        <v>17.488105983360001</v>
      </c>
      <c r="D839" s="418">
        <v>23.198095253543499</v>
      </c>
      <c r="E839" s="419">
        <v>54.01005666400777</v>
      </c>
      <c r="F839" s="417">
        <v>4.5607821061200005</v>
      </c>
      <c r="G839" s="418">
        <v>5.857407586041</v>
      </c>
      <c r="H839" s="419">
        <v>3.1027845303296298</v>
      </c>
      <c r="I839" s="417">
        <v>1.8203876075000001</v>
      </c>
      <c r="J839" s="418">
        <v>2.655757644925</v>
      </c>
      <c r="K839" s="419">
        <v>4.8930423351980155</v>
      </c>
      <c r="L839" s="420"/>
      <c r="M839" s="421"/>
      <c r="N839" s="419">
        <v>3.4762888089876799E-3</v>
      </c>
      <c r="O839" s="417">
        <v>1.1590079999999999E-2</v>
      </c>
      <c r="P839" s="418">
        <v>1.9052481999999999E-2</v>
      </c>
      <c r="Q839" s="419">
        <v>7.1309227039660417E-2</v>
      </c>
      <c r="R839" s="425"/>
      <c r="S839" s="426"/>
      <c r="T839" s="419">
        <v>570.04801585504458</v>
      </c>
      <c r="U839" s="417">
        <v>1.392679258392435E-2</v>
      </c>
      <c r="V839" s="418">
        <v>2.0209806700945628E-2</v>
      </c>
      <c r="W839" s="419">
        <v>8.0176333430386326E-2</v>
      </c>
      <c r="X839" s="417">
        <v>2.0824726703140832E-2</v>
      </c>
      <c r="Y839" s="418">
        <v>4.2782878592705173E-2</v>
      </c>
      <c r="Z839" s="419">
        <v>0.11984630598564193</v>
      </c>
      <c r="AA839" s="417">
        <v>1.3658803507800001E-2</v>
      </c>
      <c r="AB839" s="418">
        <v>2.0157980833530001E-2</v>
      </c>
      <c r="AC839" s="419">
        <v>4.4330264334408967E-2</v>
      </c>
      <c r="AD839" s="417">
        <v>6.3480955319999998E-4</v>
      </c>
      <c r="AE839" s="418">
        <v>9.3758334035999992E-4</v>
      </c>
      <c r="AF839" s="419">
        <v>1.9374421773864265E-3</v>
      </c>
      <c r="AG839" s="417">
        <v>0.10030402341479999</v>
      </c>
      <c r="AH839" s="418">
        <v>0.13939100507880001</v>
      </c>
      <c r="AI839" s="419">
        <v>0.10054451199867688</v>
      </c>
      <c r="AJ839" s="417">
        <v>8.5888654974000007E-3</v>
      </c>
      <c r="AK839" s="418">
        <v>1.198149774297E-2</v>
      </c>
      <c r="AL839" s="419">
        <v>1.6661095722375653E-2</v>
      </c>
      <c r="AM839" s="417">
        <v>1.4184156081600001E-2</v>
      </c>
      <c r="AN839" s="418">
        <v>2.2055439694800002E-2</v>
      </c>
      <c r="AO839" s="419">
        <v>4.2463232139811409E-2</v>
      </c>
      <c r="AP839" s="425"/>
      <c r="AQ839" s="426"/>
      <c r="AR839" s="426"/>
      <c r="AS839" s="417">
        <v>0</v>
      </c>
      <c r="AT839" s="418">
        <v>0</v>
      </c>
      <c r="AU839" s="427"/>
    </row>
    <row r="840" spans="1:47" x14ac:dyDescent="0.2">
      <c r="A840" s="231">
        <v>1995</v>
      </c>
      <c r="B840" s="232">
        <v>36</v>
      </c>
      <c r="C840" s="417">
        <v>17.488105983360001</v>
      </c>
      <c r="D840" s="418">
        <v>23.198095253543499</v>
      </c>
      <c r="E840" s="419">
        <v>54.01005666400777</v>
      </c>
      <c r="F840" s="417">
        <v>4.5607821061200005</v>
      </c>
      <c r="G840" s="418">
        <v>5.857407586041</v>
      </c>
      <c r="H840" s="419">
        <v>3.1027845303296298</v>
      </c>
      <c r="I840" s="417">
        <v>1.8203876075000001</v>
      </c>
      <c r="J840" s="418">
        <v>2.655757644925</v>
      </c>
      <c r="K840" s="419">
        <v>4.8930423351980155</v>
      </c>
      <c r="L840" s="420"/>
      <c r="M840" s="421"/>
      <c r="N840" s="419">
        <v>3.4762888089876799E-3</v>
      </c>
      <c r="O840" s="417">
        <v>1.1590079999999999E-2</v>
      </c>
      <c r="P840" s="418">
        <v>1.9052481999999999E-2</v>
      </c>
      <c r="Q840" s="419">
        <v>7.1309227039660417E-2</v>
      </c>
      <c r="R840" s="425"/>
      <c r="S840" s="426"/>
      <c r="T840" s="419">
        <v>570.04801585504458</v>
      </c>
      <c r="U840" s="417">
        <v>1.392679258392435E-2</v>
      </c>
      <c r="V840" s="418">
        <v>2.0209806700945628E-2</v>
      </c>
      <c r="W840" s="419">
        <v>8.0176333430386326E-2</v>
      </c>
      <c r="X840" s="417">
        <v>2.0824726703140832E-2</v>
      </c>
      <c r="Y840" s="418">
        <v>4.2782878592705173E-2</v>
      </c>
      <c r="Z840" s="419">
        <v>0.11984630598564193</v>
      </c>
      <c r="AA840" s="417">
        <v>1.3658803507800001E-2</v>
      </c>
      <c r="AB840" s="418">
        <v>2.0157980833530001E-2</v>
      </c>
      <c r="AC840" s="419">
        <v>4.4330264334408967E-2</v>
      </c>
      <c r="AD840" s="417">
        <v>6.3480955319999998E-4</v>
      </c>
      <c r="AE840" s="418">
        <v>9.3758334035999992E-4</v>
      </c>
      <c r="AF840" s="419">
        <v>1.9374421773864265E-3</v>
      </c>
      <c r="AG840" s="417">
        <v>0.10030402341479999</v>
      </c>
      <c r="AH840" s="418">
        <v>0.13939100507880001</v>
      </c>
      <c r="AI840" s="419">
        <v>0.10054451199867688</v>
      </c>
      <c r="AJ840" s="417">
        <v>8.5888654974000007E-3</v>
      </c>
      <c r="AK840" s="418">
        <v>1.198149774297E-2</v>
      </c>
      <c r="AL840" s="419">
        <v>1.6661095722375653E-2</v>
      </c>
      <c r="AM840" s="417">
        <v>1.4184156081600001E-2</v>
      </c>
      <c r="AN840" s="418">
        <v>2.2055439694800002E-2</v>
      </c>
      <c r="AO840" s="419">
        <v>4.2463232139811409E-2</v>
      </c>
      <c r="AP840" s="425"/>
      <c r="AQ840" s="426"/>
      <c r="AR840" s="426"/>
      <c r="AS840" s="417">
        <v>0</v>
      </c>
      <c r="AT840" s="418">
        <v>0</v>
      </c>
      <c r="AU840" s="427"/>
    </row>
    <row r="841" spans="1:47" x14ac:dyDescent="0.2">
      <c r="A841" s="231">
        <v>1995</v>
      </c>
      <c r="B841" s="232">
        <v>37</v>
      </c>
      <c r="C841" s="417">
        <v>17.488105983360001</v>
      </c>
      <c r="D841" s="418">
        <v>23.198095253543499</v>
      </c>
      <c r="E841" s="419">
        <v>54.01005666400777</v>
      </c>
      <c r="F841" s="417">
        <v>4.5607821061200005</v>
      </c>
      <c r="G841" s="418">
        <v>5.857407586041</v>
      </c>
      <c r="H841" s="419">
        <v>3.1027845303296298</v>
      </c>
      <c r="I841" s="417">
        <v>1.8203876075000001</v>
      </c>
      <c r="J841" s="418">
        <v>2.655757644925</v>
      </c>
      <c r="K841" s="419">
        <v>4.8930423351980155</v>
      </c>
      <c r="L841" s="420"/>
      <c r="M841" s="421"/>
      <c r="N841" s="419">
        <v>3.4762888089876799E-3</v>
      </c>
      <c r="O841" s="417">
        <v>1.1590079999999999E-2</v>
      </c>
      <c r="P841" s="418">
        <v>1.9052481999999999E-2</v>
      </c>
      <c r="Q841" s="419">
        <v>7.1309227039660417E-2</v>
      </c>
      <c r="R841" s="425"/>
      <c r="S841" s="426"/>
      <c r="T841" s="419">
        <v>570.04801585504458</v>
      </c>
      <c r="U841" s="417">
        <v>1.392679258392435E-2</v>
      </c>
      <c r="V841" s="418">
        <v>2.0209806700945628E-2</v>
      </c>
      <c r="W841" s="419">
        <v>8.0176333430386326E-2</v>
      </c>
      <c r="X841" s="417">
        <v>2.0824726703140832E-2</v>
      </c>
      <c r="Y841" s="418">
        <v>4.2782878592705173E-2</v>
      </c>
      <c r="Z841" s="419">
        <v>0.11984630598564193</v>
      </c>
      <c r="AA841" s="417">
        <v>1.3658803507800001E-2</v>
      </c>
      <c r="AB841" s="418">
        <v>2.0157980833530001E-2</v>
      </c>
      <c r="AC841" s="419">
        <v>4.4330264334408967E-2</v>
      </c>
      <c r="AD841" s="417">
        <v>6.3480955319999998E-4</v>
      </c>
      <c r="AE841" s="418">
        <v>9.3758334035999992E-4</v>
      </c>
      <c r="AF841" s="419">
        <v>1.9374421773864265E-3</v>
      </c>
      <c r="AG841" s="417">
        <v>0.10030402341479999</v>
      </c>
      <c r="AH841" s="418">
        <v>0.13939100507880001</v>
      </c>
      <c r="AI841" s="419">
        <v>0.10054451199867688</v>
      </c>
      <c r="AJ841" s="417">
        <v>8.5888654974000007E-3</v>
      </c>
      <c r="AK841" s="418">
        <v>1.198149774297E-2</v>
      </c>
      <c r="AL841" s="419">
        <v>1.6661095722375653E-2</v>
      </c>
      <c r="AM841" s="417">
        <v>1.4184156081600001E-2</v>
      </c>
      <c r="AN841" s="418">
        <v>2.2055439694800002E-2</v>
      </c>
      <c r="AO841" s="419">
        <v>4.2463232139811409E-2</v>
      </c>
      <c r="AP841" s="425"/>
      <c r="AQ841" s="426"/>
      <c r="AR841" s="426"/>
      <c r="AS841" s="417">
        <v>0</v>
      </c>
      <c r="AT841" s="418">
        <v>0</v>
      </c>
      <c r="AU841" s="427"/>
    </row>
    <row r="842" spans="1:47" x14ac:dyDescent="0.2">
      <c r="A842" s="231">
        <v>1995</v>
      </c>
      <c r="B842" s="232">
        <v>38</v>
      </c>
      <c r="C842" s="417">
        <v>17.488105983360001</v>
      </c>
      <c r="D842" s="418">
        <v>23.198095253543499</v>
      </c>
      <c r="E842" s="419">
        <v>54.01005666400777</v>
      </c>
      <c r="F842" s="417">
        <v>4.5607821061200005</v>
      </c>
      <c r="G842" s="418">
        <v>5.857407586041</v>
      </c>
      <c r="H842" s="419">
        <v>3.1027845303296298</v>
      </c>
      <c r="I842" s="417">
        <v>1.8203876075000001</v>
      </c>
      <c r="J842" s="418">
        <v>2.655757644925</v>
      </c>
      <c r="K842" s="419">
        <v>4.8930423351980155</v>
      </c>
      <c r="L842" s="420"/>
      <c r="M842" s="421"/>
      <c r="N842" s="419">
        <v>3.4762888089876799E-3</v>
      </c>
      <c r="O842" s="417">
        <v>1.1590079999999999E-2</v>
      </c>
      <c r="P842" s="418">
        <v>1.9052481999999999E-2</v>
      </c>
      <c r="Q842" s="419">
        <v>7.1309227039660417E-2</v>
      </c>
      <c r="R842" s="425"/>
      <c r="S842" s="426"/>
      <c r="T842" s="419">
        <v>570.04801585504458</v>
      </c>
      <c r="U842" s="417">
        <v>1.392679258392435E-2</v>
      </c>
      <c r="V842" s="418">
        <v>2.0209806700945628E-2</v>
      </c>
      <c r="W842" s="419">
        <v>8.0176333430386326E-2</v>
      </c>
      <c r="X842" s="417">
        <v>2.0824726703140832E-2</v>
      </c>
      <c r="Y842" s="418">
        <v>4.2782878592705173E-2</v>
      </c>
      <c r="Z842" s="419">
        <v>0.11984630598564193</v>
      </c>
      <c r="AA842" s="417">
        <v>1.3658803507800001E-2</v>
      </c>
      <c r="AB842" s="418">
        <v>2.0157980833530001E-2</v>
      </c>
      <c r="AC842" s="419">
        <v>4.4330264334408967E-2</v>
      </c>
      <c r="AD842" s="417">
        <v>6.3480955319999998E-4</v>
      </c>
      <c r="AE842" s="418">
        <v>9.3758334035999992E-4</v>
      </c>
      <c r="AF842" s="419">
        <v>1.9374421773864265E-3</v>
      </c>
      <c r="AG842" s="417">
        <v>0.10030402341479999</v>
      </c>
      <c r="AH842" s="418">
        <v>0.13939100507880001</v>
      </c>
      <c r="AI842" s="419">
        <v>0.10054451199867688</v>
      </c>
      <c r="AJ842" s="417">
        <v>8.5888654974000007E-3</v>
      </c>
      <c r="AK842" s="418">
        <v>1.198149774297E-2</v>
      </c>
      <c r="AL842" s="419">
        <v>1.6661095722375653E-2</v>
      </c>
      <c r="AM842" s="417">
        <v>1.4184156081600001E-2</v>
      </c>
      <c r="AN842" s="418">
        <v>2.2055439694800002E-2</v>
      </c>
      <c r="AO842" s="419">
        <v>4.2463232139811409E-2</v>
      </c>
      <c r="AP842" s="425"/>
      <c r="AQ842" s="426"/>
      <c r="AR842" s="426"/>
      <c r="AS842" s="417">
        <v>0</v>
      </c>
      <c r="AT842" s="418">
        <v>0</v>
      </c>
      <c r="AU842" s="427"/>
    </row>
    <row r="843" spans="1:47" x14ac:dyDescent="0.2">
      <c r="A843" s="231">
        <v>1995</v>
      </c>
      <c r="B843" s="232">
        <v>39</v>
      </c>
      <c r="C843" s="417">
        <v>17.488105983360001</v>
      </c>
      <c r="D843" s="418">
        <v>23.198095253543499</v>
      </c>
      <c r="E843" s="419">
        <v>54.01005666400777</v>
      </c>
      <c r="F843" s="417">
        <v>4.5607821061200005</v>
      </c>
      <c r="G843" s="418">
        <v>5.857407586041</v>
      </c>
      <c r="H843" s="419">
        <v>3.1027845303296298</v>
      </c>
      <c r="I843" s="417">
        <v>1.8203876075000001</v>
      </c>
      <c r="J843" s="418">
        <v>2.655757644925</v>
      </c>
      <c r="K843" s="419">
        <v>4.8930423351980155</v>
      </c>
      <c r="L843" s="420"/>
      <c r="M843" s="421"/>
      <c r="N843" s="419">
        <v>3.4762888089876799E-3</v>
      </c>
      <c r="O843" s="417">
        <v>1.1590079999999999E-2</v>
      </c>
      <c r="P843" s="418">
        <v>1.9052481999999999E-2</v>
      </c>
      <c r="Q843" s="419">
        <v>7.1309227039660417E-2</v>
      </c>
      <c r="R843" s="425"/>
      <c r="S843" s="426"/>
      <c r="T843" s="419">
        <v>570.04801585504458</v>
      </c>
      <c r="U843" s="417">
        <v>1.392679258392435E-2</v>
      </c>
      <c r="V843" s="418">
        <v>2.0209806700945628E-2</v>
      </c>
      <c r="W843" s="419">
        <v>8.0176333430386326E-2</v>
      </c>
      <c r="X843" s="417">
        <v>2.0824726703140832E-2</v>
      </c>
      <c r="Y843" s="418">
        <v>4.2782878592705173E-2</v>
      </c>
      <c r="Z843" s="419">
        <v>0.11984630598564193</v>
      </c>
      <c r="AA843" s="417">
        <v>1.3658803507800001E-2</v>
      </c>
      <c r="AB843" s="418">
        <v>2.0157980833530001E-2</v>
      </c>
      <c r="AC843" s="419">
        <v>4.4330264334408967E-2</v>
      </c>
      <c r="AD843" s="417">
        <v>6.3480955319999998E-4</v>
      </c>
      <c r="AE843" s="418">
        <v>9.3758334035999992E-4</v>
      </c>
      <c r="AF843" s="419">
        <v>1.9374421773864265E-3</v>
      </c>
      <c r="AG843" s="417">
        <v>0.10030402341479999</v>
      </c>
      <c r="AH843" s="418">
        <v>0.13939100507880001</v>
      </c>
      <c r="AI843" s="419">
        <v>0.10054451199867688</v>
      </c>
      <c r="AJ843" s="417">
        <v>8.5888654974000007E-3</v>
      </c>
      <c r="AK843" s="418">
        <v>1.198149774297E-2</v>
      </c>
      <c r="AL843" s="419">
        <v>1.6661095722375653E-2</v>
      </c>
      <c r="AM843" s="417">
        <v>1.4184156081600001E-2</v>
      </c>
      <c r="AN843" s="418">
        <v>2.2055439694800002E-2</v>
      </c>
      <c r="AO843" s="419">
        <v>4.2463232139811409E-2</v>
      </c>
      <c r="AP843" s="425"/>
      <c r="AQ843" s="426"/>
      <c r="AR843" s="426"/>
      <c r="AS843" s="417">
        <v>0</v>
      </c>
      <c r="AT843" s="418">
        <v>0</v>
      </c>
      <c r="AU843" s="427"/>
    </row>
    <row r="844" spans="1:47" ht="13.5" thickBot="1" x14ac:dyDescent="0.25">
      <c r="A844" s="233">
        <v>1995</v>
      </c>
      <c r="B844" s="234">
        <v>40</v>
      </c>
      <c r="C844" s="428">
        <v>17.488105983360001</v>
      </c>
      <c r="D844" s="429">
        <v>23.198095253543499</v>
      </c>
      <c r="E844" s="430">
        <v>54.01005666400777</v>
      </c>
      <c r="F844" s="428">
        <v>4.5607821061200005</v>
      </c>
      <c r="G844" s="429">
        <v>5.857407586041</v>
      </c>
      <c r="H844" s="430">
        <v>3.1027845303296298</v>
      </c>
      <c r="I844" s="428">
        <v>1.8203876075000001</v>
      </c>
      <c r="J844" s="429">
        <v>2.655757644925</v>
      </c>
      <c r="K844" s="430">
        <v>4.8930423351980155</v>
      </c>
      <c r="L844" s="431"/>
      <c r="M844" s="432"/>
      <c r="N844" s="430">
        <v>3.4762888089876799E-3</v>
      </c>
      <c r="O844" s="428">
        <v>1.1590079999999999E-2</v>
      </c>
      <c r="P844" s="429">
        <v>1.9052481999999999E-2</v>
      </c>
      <c r="Q844" s="430">
        <v>7.1309227039660417E-2</v>
      </c>
      <c r="R844" s="433"/>
      <c r="S844" s="434"/>
      <c r="T844" s="430">
        <v>570.04801585504458</v>
      </c>
      <c r="U844" s="428">
        <v>1.392679258392435E-2</v>
      </c>
      <c r="V844" s="429">
        <v>2.0209806700945628E-2</v>
      </c>
      <c r="W844" s="430">
        <v>8.0176333430386326E-2</v>
      </c>
      <c r="X844" s="428">
        <v>2.0824726703140832E-2</v>
      </c>
      <c r="Y844" s="429">
        <v>4.2782878592705173E-2</v>
      </c>
      <c r="Z844" s="430">
        <v>0.11984630598564193</v>
      </c>
      <c r="AA844" s="428">
        <v>1.3658803507800001E-2</v>
      </c>
      <c r="AB844" s="429">
        <v>2.0157980833530001E-2</v>
      </c>
      <c r="AC844" s="430">
        <v>4.4330264334408967E-2</v>
      </c>
      <c r="AD844" s="428">
        <v>6.3480955319999998E-4</v>
      </c>
      <c r="AE844" s="429">
        <v>9.3758334035999992E-4</v>
      </c>
      <c r="AF844" s="430">
        <v>1.9374421773864265E-3</v>
      </c>
      <c r="AG844" s="428">
        <v>0.10030402341479999</v>
      </c>
      <c r="AH844" s="429">
        <v>0.13939100507880001</v>
      </c>
      <c r="AI844" s="430">
        <v>0.10054451199867688</v>
      </c>
      <c r="AJ844" s="428">
        <v>8.5888654974000007E-3</v>
      </c>
      <c r="AK844" s="429">
        <v>1.198149774297E-2</v>
      </c>
      <c r="AL844" s="430">
        <v>1.6661095722375653E-2</v>
      </c>
      <c r="AM844" s="428">
        <v>1.4184156081600001E-2</v>
      </c>
      <c r="AN844" s="429">
        <v>2.2055439694800002E-2</v>
      </c>
      <c r="AO844" s="430">
        <v>4.2463232139811409E-2</v>
      </c>
      <c r="AP844" s="433"/>
      <c r="AQ844" s="434"/>
      <c r="AR844" s="434"/>
      <c r="AS844" s="428">
        <v>0</v>
      </c>
      <c r="AT844" s="429">
        <v>0</v>
      </c>
      <c r="AU844" s="435"/>
    </row>
    <row r="845" spans="1:47" x14ac:dyDescent="0.2">
      <c r="A845" s="229">
        <v>1996</v>
      </c>
      <c r="B845" s="230">
        <v>1</v>
      </c>
      <c r="C845" s="409">
        <v>5.34196034</v>
      </c>
      <c r="D845" s="410">
        <v>6.6804591310000001</v>
      </c>
      <c r="E845" s="436">
        <v>17.887056796205378</v>
      </c>
      <c r="F845" s="409">
        <v>0.43240465</v>
      </c>
      <c r="G845" s="410">
        <v>0.47314260600000002</v>
      </c>
      <c r="H845" s="436">
        <v>0.81427531572802891</v>
      </c>
      <c r="I845" s="409">
        <v>0.39863973000000003</v>
      </c>
      <c r="J845" s="410">
        <v>1.2123046639999999</v>
      </c>
      <c r="K845" s="436">
        <v>2.882858699280336</v>
      </c>
      <c r="L845" s="412"/>
      <c r="M845" s="413"/>
      <c r="N845" s="436">
        <v>7.5528453054597822E-2</v>
      </c>
      <c r="O845" s="409">
        <v>1.4335830000000001E-2</v>
      </c>
      <c r="P845" s="410">
        <v>2.4194940500000001E-2</v>
      </c>
      <c r="Q845" s="436">
        <v>1.4922486586892207E-2</v>
      </c>
      <c r="R845" s="414"/>
      <c r="S845" s="415"/>
      <c r="T845" s="436">
        <v>545.11338914613191</v>
      </c>
      <c r="U845" s="409">
        <v>1.3320216227625803E-2</v>
      </c>
      <c r="V845" s="410">
        <v>2.2705886102668018E-2</v>
      </c>
      <c r="W845" s="436">
        <v>8.9803183821903859E-2</v>
      </c>
      <c r="X845" s="409">
        <v>2.0328640661938534E-2</v>
      </c>
      <c r="Y845" s="410">
        <v>4.5279583839918952E-2</v>
      </c>
      <c r="Z845" s="436">
        <v>7.4245891909114917E-2</v>
      </c>
      <c r="AA845" s="409">
        <v>2.5136309000000001E-3</v>
      </c>
      <c r="AB845" s="410">
        <v>2.8642096100000001E-3</v>
      </c>
      <c r="AC845" s="436">
        <v>6.7528138545962929E-3</v>
      </c>
      <c r="AD845" s="409">
        <v>1.799999E-4</v>
      </c>
      <c r="AE845" s="410">
        <v>1.9825393000000001E-4</v>
      </c>
      <c r="AF845" s="436">
        <v>5.0846462617180595E-4</v>
      </c>
      <c r="AG845" s="409">
        <v>1.85504955E-2</v>
      </c>
      <c r="AH845" s="410">
        <v>2.0527193539999999E-2</v>
      </c>
      <c r="AI845" s="436">
        <v>3.7162063354011302E-2</v>
      </c>
      <c r="AJ845" s="409">
        <v>1.9009484000000001E-3</v>
      </c>
      <c r="AK845" s="410">
        <v>1.9487722800000001E-3</v>
      </c>
      <c r="AL845" s="436">
        <v>4.6925768265730344E-3</v>
      </c>
      <c r="AM845" s="409">
        <v>4.5281844999999999E-3</v>
      </c>
      <c r="AN845" s="410">
        <v>5.5707000400000003E-3</v>
      </c>
      <c r="AO845" s="436">
        <v>9.6730906982091715E-3</v>
      </c>
      <c r="AP845" s="414"/>
      <c r="AQ845" s="415"/>
      <c r="AR845" s="415"/>
      <c r="AS845" s="409">
        <v>1.37181635E-2</v>
      </c>
      <c r="AT845" s="410">
        <v>1.5535094885E-2</v>
      </c>
      <c r="AU845" s="416"/>
    </row>
    <row r="846" spans="1:47" x14ac:dyDescent="0.2">
      <c r="A846" s="231">
        <v>1996</v>
      </c>
      <c r="B846" s="232">
        <v>2</v>
      </c>
      <c r="C846" s="417">
        <v>6.9426763300000003</v>
      </c>
      <c r="D846" s="418">
        <v>8.310756778</v>
      </c>
      <c r="E846" s="437">
        <v>17.944358480320446</v>
      </c>
      <c r="F846" s="417">
        <v>0.49119096000000001</v>
      </c>
      <c r="G846" s="418">
        <v>0.55098760700000005</v>
      </c>
      <c r="H846" s="437">
        <v>0.81650121967082256</v>
      </c>
      <c r="I846" s="417">
        <v>0.48429006000000002</v>
      </c>
      <c r="J846" s="418">
        <v>1.3407378555</v>
      </c>
      <c r="K846" s="437">
        <v>2.8910299352924094</v>
      </c>
      <c r="L846" s="420"/>
      <c r="M846" s="421"/>
      <c r="N846" s="437">
        <v>7.5638673187020361E-2</v>
      </c>
      <c r="O846" s="417">
        <v>1.4335830000000001E-2</v>
      </c>
      <c r="P846" s="418">
        <v>2.4179939000000001E-2</v>
      </c>
      <c r="Q846" s="437">
        <v>1.4974489041817396E-2</v>
      </c>
      <c r="R846" s="422"/>
      <c r="S846" s="423"/>
      <c r="T846" s="437">
        <v>545.14028603344423</v>
      </c>
      <c r="U846" s="417">
        <v>1.3320216227625803E-2</v>
      </c>
      <c r="V846" s="418">
        <v>2.2705886102668018E-2</v>
      </c>
      <c r="W846" s="437">
        <v>9.0623132362348258E-2</v>
      </c>
      <c r="X846" s="417">
        <v>2.0328640661938534E-2</v>
      </c>
      <c r="Y846" s="418">
        <v>4.5279583839918952E-2</v>
      </c>
      <c r="Z846" s="437">
        <v>7.4681005742876644E-2</v>
      </c>
      <c r="AA846" s="417">
        <v>3.0143729999999999E-3</v>
      </c>
      <c r="AB846" s="418">
        <v>3.55669292E-3</v>
      </c>
      <c r="AC846" s="437">
        <v>6.7629710744685203E-3</v>
      </c>
      <c r="AD846" s="417">
        <v>2.1207910000000001E-4</v>
      </c>
      <c r="AE846" s="418">
        <v>2.4317733999999999E-4</v>
      </c>
      <c r="AF846" s="437">
        <v>5.0985403596113437E-4</v>
      </c>
      <c r="AG846" s="417">
        <v>2.19252214E-2</v>
      </c>
      <c r="AH846" s="418">
        <v>2.5203876855000001E-2</v>
      </c>
      <c r="AI846" s="437">
        <v>3.7201539065994084E-2</v>
      </c>
      <c r="AJ846" s="417">
        <v>2.2807716999999998E-3</v>
      </c>
      <c r="AK846" s="418">
        <v>2.4487400750000002E-3</v>
      </c>
      <c r="AL846" s="437">
        <v>4.6976018857233471E-3</v>
      </c>
      <c r="AM846" s="417">
        <v>5.4295474999999996E-3</v>
      </c>
      <c r="AN846" s="418">
        <v>6.8740074849999999E-3</v>
      </c>
      <c r="AO846" s="437">
        <v>9.7013940686044783E-3</v>
      </c>
      <c r="AP846" s="422"/>
      <c r="AQ846" s="423"/>
      <c r="AR846" s="423"/>
      <c r="AS846" s="417">
        <v>1.4728375300000001E-2</v>
      </c>
      <c r="AT846" s="418">
        <v>1.6678919770000002E-2</v>
      </c>
      <c r="AU846" s="424"/>
    </row>
    <row r="847" spans="1:47" x14ac:dyDescent="0.2">
      <c r="A847" s="231">
        <v>1996</v>
      </c>
      <c r="B847" s="232">
        <v>3</v>
      </c>
      <c r="C847" s="417">
        <v>8.6727301800000003</v>
      </c>
      <c r="D847" s="418">
        <v>10.344998478000001</v>
      </c>
      <c r="E847" s="437">
        <v>17.999923738136424</v>
      </c>
      <c r="F847" s="417">
        <v>0.56331246000000001</v>
      </c>
      <c r="G847" s="418">
        <v>0.65682897149999997</v>
      </c>
      <c r="H847" s="437">
        <v>0.82243435060358949</v>
      </c>
      <c r="I847" s="417">
        <v>0.58511705000000003</v>
      </c>
      <c r="J847" s="418">
        <v>1.5376598244999999</v>
      </c>
      <c r="K847" s="437">
        <v>2.8933902155166891</v>
      </c>
      <c r="L847" s="420"/>
      <c r="M847" s="421"/>
      <c r="N847" s="437">
        <v>7.5588172574430512E-2</v>
      </c>
      <c r="O847" s="417">
        <v>1.4335830000000001E-2</v>
      </c>
      <c r="P847" s="418">
        <v>2.4164491999999999E-2</v>
      </c>
      <c r="Q847" s="437">
        <v>1.4965262700647835E-2</v>
      </c>
      <c r="R847" s="422"/>
      <c r="S847" s="423"/>
      <c r="T847" s="437">
        <v>545.60766929342651</v>
      </c>
      <c r="U847" s="417">
        <v>1.3320216227625803E-2</v>
      </c>
      <c r="V847" s="418">
        <v>2.2705886102668018E-2</v>
      </c>
      <c r="W847" s="437">
        <v>9.0436029854571096E-2</v>
      </c>
      <c r="X847" s="417">
        <v>2.0328640661938534E-2</v>
      </c>
      <c r="Y847" s="418">
        <v>4.5279583839918952E-2</v>
      </c>
      <c r="Z847" s="437">
        <v>7.5520624548108692E-2</v>
      </c>
      <c r="AA847" s="417">
        <v>3.6121460000000001E-3</v>
      </c>
      <c r="AB847" s="418">
        <v>4.4830236100000002E-3</v>
      </c>
      <c r="AC847" s="437">
        <v>6.803080411484216E-3</v>
      </c>
      <c r="AD847" s="417">
        <v>2.4734179999999999E-4</v>
      </c>
      <c r="AE847" s="418">
        <v>2.9908339000000002E-4</v>
      </c>
      <c r="AF847" s="437">
        <v>5.1355927898739733E-4</v>
      </c>
      <c r="AG847" s="417">
        <v>2.5981455399999999E-2</v>
      </c>
      <c r="AH847" s="418">
        <v>3.1464582380000002E-2</v>
      </c>
      <c r="AI847" s="437">
        <v>3.7400890832212194E-2</v>
      </c>
      <c r="AJ847" s="417">
        <v>2.7402323000000001E-3</v>
      </c>
      <c r="AK847" s="418">
        <v>3.1672561550000001E-3</v>
      </c>
      <c r="AL847" s="437">
        <v>4.7228623275948865E-3</v>
      </c>
      <c r="AM847" s="417">
        <v>6.4978863999999997E-3</v>
      </c>
      <c r="AN847" s="418">
        <v>8.5579137150000005E-3</v>
      </c>
      <c r="AO847" s="437">
        <v>9.7738202319174825E-3</v>
      </c>
      <c r="AP847" s="422"/>
      <c r="AQ847" s="423"/>
      <c r="AR847" s="423"/>
      <c r="AS847" s="417">
        <v>1.6098792000000001E-2</v>
      </c>
      <c r="AT847" s="418">
        <v>1.8541183490000002E-2</v>
      </c>
      <c r="AU847" s="424"/>
    </row>
    <row r="848" spans="1:47" x14ac:dyDescent="0.2">
      <c r="A848" s="231">
        <v>1996</v>
      </c>
      <c r="B848" s="232">
        <v>4</v>
      </c>
      <c r="C848" s="417">
        <v>10.569887469999999</v>
      </c>
      <c r="D848" s="418">
        <v>12.122095742500001</v>
      </c>
      <c r="E848" s="437">
        <v>22.669500141620105</v>
      </c>
      <c r="F848" s="417">
        <v>0.65191250000000001</v>
      </c>
      <c r="G848" s="418">
        <v>0.75176493</v>
      </c>
      <c r="H848" s="437">
        <v>1.1486842821334373</v>
      </c>
      <c r="I848" s="417">
        <v>0.71270864</v>
      </c>
      <c r="J848" s="418">
        <v>1.7163817125</v>
      </c>
      <c r="K848" s="437">
        <v>3.2853280960200664</v>
      </c>
      <c r="L848" s="420"/>
      <c r="M848" s="421"/>
      <c r="N848" s="437">
        <v>7.746423724068377E-2</v>
      </c>
      <c r="O848" s="417">
        <v>1.4335830000000001E-2</v>
      </c>
      <c r="P848" s="418">
        <v>2.4142023499999998E-2</v>
      </c>
      <c r="Q848" s="437">
        <v>1.6454500412943076E-2</v>
      </c>
      <c r="R848" s="422"/>
      <c r="S848" s="423"/>
      <c r="T848" s="437">
        <v>546.08167259466143</v>
      </c>
      <c r="U848" s="417">
        <v>1.3320216227625803E-2</v>
      </c>
      <c r="V848" s="418">
        <v>2.2705886102668018E-2</v>
      </c>
      <c r="W848" s="437">
        <v>0.1121541191802734</v>
      </c>
      <c r="X848" s="417">
        <v>2.0328640661938534E-2</v>
      </c>
      <c r="Y848" s="418">
        <v>4.5279583839918952E-2</v>
      </c>
      <c r="Z848" s="437">
        <v>0.12600642775164581</v>
      </c>
      <c r="AA848" s="417">
        <v>4.3231318999999999E-3</v>
      </c>
      <c r="AB848" s="418">
        <v>5.2595573999999999E-3</v>
      </c>
      <c r="AC848" s="437">
        <v>9.5224216218694133E-3</v>
      </c>
      <c r="AD848" s="417">
        <v>2.918935E-4</v>
      </c>
      <c r="AE848" s="418">
        <v>3.4746586000000001E-4</v>
      </c>
      <c r="AF848" s="437">
        <v>7.1728254110666693E-4</v>
      </c>
      <c r="AG848" s="417">
        <v>3.0828384800000001E-2</v>
      </c>
      <c r="AH848" s="418">
        <v>3.6754346994999999E-2</v>
      </c>
      <c r="AI848" s="437">
        <v>5.1787727185656579E-2</v>
      </c>
      <c r="AJ848" s="417">
        <v>3.319429E-3</v>
      </c>
      <c r="AK848" s="418">
        <v>3.7897754799999998E-3</v>
      </c>
      <c r="AL848" s="437">
        <v>6.5490492952558089E-3</v>
      </c>
      <c r="AM848" s="417">
        <v>7.7316238000000002E-3</v>
      </c>
      <c r="AN848" s="418">
        <v>9.9445639950000008E-3</v>
      </c>
      <c r="AO848" s="437">
        <v>1.3633173763771119E-2</v>
      </c>
      <c r="AP848" s="422"/>
      <c r="AQ848" s="423"/>
      <c r="AR848" s="423"/>
      <c r="AS848" s="417">
        <v>1.8036394899999999E-2</v>
      </c>
      <c r="AT848" s="418">
        <v>2.0528318819999999E-2</v>
      </c>
      <c r="AU848" s="424"/>
    </row>
    <row r="849" spans="1:47" x14ac:dyDescent="0.2">
      <c r="A849" s="231">
        <v>1996</v>
      </c>
      <c r="B849" s="232">
        <v>5</v>
      </c>
      <c r="C849" s="417">
        <v>11.76544107</v>
      </c>
      <c r="D849" s="418">
        <v>13.257830803999999</v>
      </c>
      <c r="E849" s="437">
        <v>24.860346523712934</v>
      </c>
      <c r="F849" s="417">
        <v>0.70937397999999996</v>
      </c>
      <c r="G849" s="418">
        <v>0.8178626175</v>
      </c>
      <c r="H849" s="437">
        <v>1.2367456061045108</v>
      </c>
      <c r="I849" s="417">
        <v>0.81585328000000001</v>
      </c>
      <c r="J849" s="418">
        <v>1.8706659834999999</v>
      </c>
      <c r="K849" s="437">
        <v>3.4157322964937706</v>
      </c>
      <c r="L849" s="420"/>
      <c r="M849" s="421"/>
      <c r="N849" s="437">
        <v>7.4655844682700673E-2</v>
      </c>
      <c r="O849" s="417">
        <v>1.394984E-2</v>
      </c>
      <c r="P849" s="418">
        <v>2.3380794E-2</v>
      </c>
      <c r="Q849" s="437">
        <v>2.2534133728039658E-2</v>
      </c>
      <c r="R849" s="422"/>
      <c r="S849" s="423"/>
      <c r="T849" s="437">
        <v>546.48959234890742</v>
      </c>
      <c r="U849" s="417">
        <v>1.3320216227625803E-2</v>
      </c>
      <c r="V849" s="418">
        <v>2.2705886102668018E-2</v>
      </c>
      <c r="W849" s="437">
        <v>9.6863465275765462E-2</v>
      </c>
      <c r="X849" s="417">
        <v>2.0328640661938534E-2</v>
      </c>
      <c r="Y849" s="418">
        <v>4.5279583839918952E-2</v>
      </c>
      <c r="Z849" s="437">
        <v>0.12867292572201297</v>
      </c>
      <c r="AA849" s="417">
        <v>4.6700839999999997E-3</v>
      </c>
      <c r="AB849" s="418">
        <v>5.69412444E-3</v>
      </c>
      <c r="AC849" s="437">
        <v>1.0348299971022894E-2</v>
      </c>
      <c r="AD849" s="417">
        <v>3.1346629999999998E-4</v>
      </c>
      <c r="AE849" s="418">
        <v>3.7912643500000003E-4</v>
      </c>
      <c r="AF849" s="437">
        <v>7.7228075340481019E-4</v>
      </c>
      <c r="AG849" s="417">
        <v>3.3345725899999998E-2</v>
      </c>
      <c r="AH849" s="418">
        <v>3.9806192220000002E-2</v>
      </c>
      <c r="AI849" s="437">
        <v>5.4646798995460259E-2</v>
      </c>
      <c r="AJ849" s="417">
        <v>3.6276742000000001E-3</v>
      </c>
      <c r="AK849" s="418">
        <v>4.1648750850000003E-3</v>
      </c>
      <c r="AL849" s="437">
        <v>7.1234898869892765E-3</v>
      </c>
      <c r="AM849" s="417">
        <v>8.3049486000000006E-3</v>
      </c>
      <c r="AN849" s="418">
        <v>1.0690695950000001E-2</v>
      </c>
      <c r="AO849" s="437">
        <v>1.491978282623394E-2</v>
      </c>
      <c r="AP849" s="422"/>
      <c r="AQ849" s="423"/>
      <c r="AR849" s="423"/>
      <c r="AS849" s="417">
        <v>1.9888930700000002E-2</v>
      </c>
      <c r="AT849" s="418">
        <v>2.2458847489999999E-2</v>
      </c>
      <c r="AU849" s="424"/>
    </row>
    <row r="850" spans="1:47" x14ac:dyDescent="0.2">
      <c r="A850" s="231">
        <v>1996</v>
      </c>
      <c r="B850" s="232">
        <v>6</v>
      </c>
      <c r="C850" s="417">
        <v>12.232897250000001</v>
      </c>
      <c r="D850" s="418">
        <v>12.8633687995</v>
      </c>
      <c r="E850" s="437">
        <v>25.366807094973421</v>
      </c>
      <c r="F850" s="417">
        <v>0.72648000999999995</v>
      </c>
      <c r="G850" s="418">
        <v>0.81645912399999998</v>
      </c>
      <c r="H850" s="437">
        <v>1.2678420656775253</v>
      </c>
      <c r="I850" s="417">
        <v>0.82679670000000005</v>
      </c>
      <c r="J850" s="418">
        <v>1.9022793979999999</v>
      </c>
      <c r="K850" s="437">
        <v>3.457511816148862</v>
      </c>
      <c r="L850" s="420"/>
      <c r="M850" s="421"/>
      <c r="N850" s="437">
        <v>7.4834639566913913E-2</v>
      </c>
      <c r="O850" s="417">
        <v>1.394984E-2</v>
      </c>
      <c r="P850" s="418">
        <v>2.32956185E-2</v>
      </c>
      <c r="Q850" s="437">
        <v>2.2750672011154285E-2</v>
      </c>
      <c r="R850" s="422"/>
      <c r="S850" s="423"/>
      <c r="T850" s="437">
        <v>547.28281955062732</v>
      </c>
      <c r="U850" s="417">
        <v>1.3320216227625803E-2</v>
      </c>
      <c r="V850" s="418">
        <v>2.2705886102668018E-2</v>
      </c>
      <c r="W850" s="437">
        <v>9.9137180374608655E-2</v>
      </c>
      <c r="X850" s="417">
        <v>2.0328640661938534E-2</v>
      </c>
      <c r="Y850" s="418">
        <v>4.5279583839918952E-2</v>
      </c>
      <c r="Z850" s="437">
        <v>0.13302004619816718</v>
      </c>
      <c r="AA850" s="417">
        <v>4.6252704E-3</v>
      </c>
      <c r="AB850" s="418">
        <v>5.4405629300000001E-3</v>
      </c>
      <c r="AC850" s="437">
        <v>1.058315606040989E-2</v>
      </c>
      <c r="AD850" s="417">
        <v>3.0756350000000002E-4</v>
      </c>
      <c r="AE850" s="418">
        <v>3.6294574499999999E-4</v>
      </c>
      <c r="AF850" s="437">
        <v>7.9169760650672229E-4</v>
      </c>
      <c r="AG850" s="417">
        <v>3.3200356E-2</v>
      </c>
      <c r="AH850" s="418">
        <v>3.816043886E-2</v>
      </c>
      <c r="AI850" s="437">
        <v>5.5844593812519994E-2</v>
      </c>
      <c r="AJ850" s="417">
        <v>3.6319592999999998E-3</v>
      </c>
      <c r="AK850" s="418">
        <v>4.0018300649999998E-3</v>
      </c>
      <c r="AL850" s="437">
        <v>7.2779715079277574E-3</v>
      </c>
      <c r="AM850" s="417">
        <v>8.1778974999999997E-3</v>
      </c>
      <c r="AN850" s="418">
        <v>1.0198404465E-2</v>
      </c>
      <c r="AO850" s="437">
        <v>1.5296439268716593E-2</v>
      </c>
      <c r="AP850" s="422"/>
      <c r="AQ850" s="423"/>
      <c r="AR850" s="423"/>
      <c r="AS850" s="417">
        <v>2.0907946899999998E-2</v>
      </c>
      <c r="AT850" s="418">
        <v>2.3245796414999999E-2</v>
      </c>
      <c r="AU850" s="424"/>
    </row>
    <row r="851" spans="1:47" x14ac:dyDescent="0.2">
      <c r="A851" s="231">
        <v>1996</v>
      </c>
      <c r="B851" s="232">
        <v>7</v>
      </c>
      <c r="C851" s="417">
        <v>12.94531576</v>
      </c>
      <c r="D851" s="418">
        <v>13.487613497</v>
      </c>
      <c r="E851" s="437">
        <v>46.187277142305476</v>
      </c>
      <c r="F851" s="417">
        <v>0.78030843999999999</v>
      </c>
      <c r="G851" s="418">
        <v>0.882326257</v>
      </c>
      <c r="H851" s="437">
        <v>2.7009010769003758</v>
      </c>
      <c r="I851" s="417">
        <v>0.89288692999999997</v>
      </c>
      <c r="J851" s="418">
        <v>2.0152826214999999</v>
      </c>
      <c r="K851" s="437">
        <v>4.5266705377110608</v>
      </c>
      <c r="L851" s="420"/>
      <c r="M851" s="421"/>
      <c r="N851" s="437">
        <v>7.4879968442558301E-2</v>
      </c>
      <c r="O851" s="417">
        <v>1.375793E-2</v>
      </c>
      <c r="P851" s="418">
        <v>2.2897477499999999E-2</v>
      </c>
      <c r="Q851" s="437">
        <v>2.4780899376048406E-2</v>
      </c>
      <c r="R851" s="422"/>
      <c r="S851" s="423"/>
      <c r="T851" s="437">
        <v>547.98039640594811</v>
      </c>
      <c r="U851" s="417">
        <v>1.3320216227625803E-2</v>
      </c>
      <c r="V851" s="418">
        <v>2.2705886102668018E-2</v>
      </c>
      <c r="W851" s="437">
        <v>0.13936954664028667</v>
      </c>
      <c r="X851" s="417">
        <v>2.0328640661938534E-2</v>
      </c>
      <c r="Y851" s="418">
        <v>4.5279583839918952E-2</v>
      </c>
      <c r="Z851" s="437">
        <v>0.13367704450525861</v>
      </c>
      <c r="AA851" s="417">
        <v>4.7600346999999996E-3</v>
      </c>
      <c r="AB851" s="418">
        <v>5.7059741600000002E-3</v>
      </c>
      <c r="AC851" s="437">
        <v>2.2392751000698152E-2</v>
      </c>
      <c r="AD851" s="417">
        <v>3.1535340000000002E-4</v>
      </c>
      <c r="AE851" s="418">
        <v>3.8504828E-4</v>
      </c>
      <c r="AF851" s="437">
        <v>1.6865628043703732E-3</v>
      </c>
      <c r="AG851" s="417">
        <v>3.4503846099999999E-2</v>
      </c>
      <c r="AH851" s="418">
        <v>4.0260240555E-2</v>
      </c>
      <c r="AI851" s="437">
        <v>0.11925482768067533</v>
      </c>
      <c r="AJ851" s="417">
        <v>3.7820941000000002E-3</v>
      </c>
      <c r="AK851" s="418">
        <v>4.2508601250000003E-3</v>
      </c>
      <c r="AL851" s="437">
        <v>1.5524399333394568E-2</v>
      </c>
      <c r="AM851" s="417">
        <v>8.3651252000000002E-3</v>
      </c>
      <c r="AN851" s="418">
        <v>1.0632115075E-2</v>
      </c>
      <c r="AO851" s="437">
        <v>3.2666951694137046E-2</v>
      </c>
      <c r="AP851" s="422"/>
      <c r="AQ851" s="423"/>
      <c r="AR851" s="423"/>
      <c r="AS851" s="417">
        <v>2.3494621899999998E-2</v>
      </c>
      <c r="AT851" s="418">
        <v>2.590533821E-2</v>
      </c>
      <c r="AU851" s="424"/>
    </row>
    <row r="852" spans="1:47" x14ac:dyDescent="0.2">
      <c r="A852" s="231">
        <v>1996</v>
      </c>
      <c r="B852" s="232">
        <v>8</v>
      </c>
      <c r="C852" s="417">
        <v>13.51294247</v>
      </c>
      <c r="D852" s="418">
        <v>14.025723533000001</v>
      </c>
      <c r="E852" s="437">
        <v>46.59854128177011</v>
      </c>
      <c r="F852" s="417">
        <v>0.84344189999999997</v>
      </c>
      <c r="G852" s="418">
        <v>0.96077963450000003</v>
      </c>
      <c r="H852" s="437">
        <v>2.7311630024826412</v>
      </c>
      <c r="I852" s="417">
        <v>0.95387559</v>
      </c>
      <c r="J852" s="418">
        <v>2.119299544</v>
      </c>
      <c r="K852" s="437">
        <v>4.5606568666167275</v>
      </c>
      <c r="L852" s="420"/>
      <c r="M852" s="421"/>
      <c r="N852" s="437">
        <v>7.5157629342364737E-2</v>
      </c>
      <c r="O852" s="417">
        <v>1.354783E-2</v>
      </c>
      <c r="P852" s="418">
        <v>2.2483302E-2</v>
      </c>
      <c r="Q852" s="437">
        <v>2.4938393352722018E-2</v>
      </c>
      <c r="R852" s="422"/>
      <c r="S852" s="423"/>
      <c r="T852" s="437">
        <v>549.13853496078161</v>
      </c>
      <c r="U852" s="417">
        <v>1.3320216227625803E-2</v>
      </c>
      <c r="V852" s="418">
        <v>2.2705886102668018E-2</v>
      </c>
      <c r="W852" s="437">
        <v>0.14147444816186797</v>
      </c>
      <c r="X852" s="417">
        <v>2.0328640661938534E-2</v>
      </c>
      <c r="Y852" s="418">
        <v>4.5279583839918952E-2</v>
      </c>
      <c r="Z852" s="437">
        <v>0.13643405060303831</v>
      </c>
      <c r="AA852" s="417">
        <v>4.8508935E-3</v>
      </c>
      <c r="AB852" s="418">
        <v>5.9664207250000002E-3</v>
      </c>
      <c r="AC852" s="437">
        <v>2.2491900219869722E-2</v>
      </c>
      <c r="AD852" s="417">
        <v>3.1988200000000001E-4</v>
      </c>
      <c r="AE852" s="418">
        <v>4.0581795500000003E-4</v>
      </c>
      <c r="AF852" s="437">
        <v>1.70547234629201E-3</v>
      </c>
      <c r="AG852" s="417">
        <v>3.5673430700000001E-2</v>
      </c>
      <c r="AH852" s="418">
        <v>4.2478601439999999E-2</v>
      </c>
      <c r="AI852" s="437">
        <v>0.12026079376020812</v>
      </c>
      <c r="AJ852" s="417">
        <v>3.8983206E-3</v>
      </c>
      <c r="AK852" s="418">
        <v>4.5000412250000002E-3</v>
      </c>
      <c r="AL852" s="437">
        <v>1.5673395327752838E-2</v>
      </c>
      <c r="AM852" s="417">
        <v>8.4746862999999992E-3</v>
      </c>
      <c r="AN852" s="418">
        <v>1.1050396605E-2</v>
      </c>
      <c r="AO852" s="437">
        <v>3.3021438076255127E-2</v>
      </c>
      <c r="AP852" s="422"/>
      <c r="AQ852" s="423"/>
      <c r="AR852" s="423"/>
      <c r="AS852" s="417">
        <v>2.68664864E-2</v>
      </c>
      <c r="AT852" s="418">
        <v>2.937648356E-2</v>
      </c>
      <c r="AU852" s="424"/>
    </row>
    <row r="853" spans="1:47" x14ac:dyDescent="0.2">
      <c r="A853" s="231">
        <v>1996</v>
      </c>
      <c r="B853" s="232">
        <v>9</v>
      </c>
      <c r="C853" s="417">
        <v>11.880834630000001</v>
      </c>
      <c r="D853" s="418">
        <v>12.7922266675</v>
      </c>
      <c r="E853" s="437">
        <v>47.010038332152028</v>
      </c>
      <c r="F853" s="417">
        <v>0.82222390999999995</v>
      </c>
      <c r="G853" s="418">
        <v>0.96121886000000001</v>
      </c>
      <c r="H853" s="437">
        <v>2.4738035336562754</v>
      </c>
      <c r="I853" s="417">
        <v>0.93634980999999995</v>
      </c>
      <c r="J853" s="418">
        <v>2.127912308</v>
      </c>
      <c r="K853" s="437">
        <v>4.405782691911666</v>
      </c>
      <c r="L853" s="420"/>
      <c r="M853" s="421"/>
      <c r="N853" s="437">
        <v>5.1574834341413134E-2</v>
      </c>
      <c r="O853" s="417">
        <v>1.224431E-2</v>
      </c>
      <c r="P853" s="418">
        <v>1.9862728E-2</v>
      </c>
      <c r="Q853" s="437">
        <v>2.6995268460253123E-2</v>
      </c>
      <c r="R853" s="422"/>
      <c r="S853" s="423"/>
      <c r="T853" s="437">
        <v>549.35412274492649</v>
      </c>
      <c r="U853" s="417">
        <v>1.3320216227625803E-2</v>
      </c>
      <c r="V853" s="418">
        <v>2.2705886102668018E-2</v>
      </c>
      <c r="W853" s="437">
        <v>0.13029301002546562</v>
      </c>
      <c r="X853" s="417">
        <v>2.0328640661938534E-2</v>
      </c>
      <c r="Y853" s="418">
        <v>4.5279583839918952E-2</v>
      </c>
      <c r="Z853" s="437">
        <v>0.13930441625424936</v>
      </c>
      <c r="AA853" s="417">
        <v>4.0024698999999997E-3</v>
      </c>
      <c r="AB853" s="418">
        <v>5.3747912849999996E-3</v>
      </c>
      <c r="AC853" s="437">
        <v>2.0492472027912531E-2</v>
      </c>
      <c r="AD853" s="417">
        <v>2.6339929999999998E-4</v>
      </c>
      <c r="AE853" s="418">
        <v>3.6399062500000001E-4</v>
      </c>
      <c r="AF853" s="437">
        <v>1.5447712277575063E-3</v>
      </c>
      <c r="AG853" s="417">
        <v>3.0838619300000002E-2</v>
      </c>
      <c r="AH853" s="418">
        <v>3.9199397150000002E-2</v>
      </c>
      <c r="AI853" s="437">
        <v>0.10863031629408172</v>
      </c>
      <c r="AJ853" s="417">
        <v>3.2519061999999998E-3</v>
      </c>
      <c r="AK853" s="418">
        <v>4.0625237899999996E-3</v>
      </c>
      <c r="AL853" s="437">
        <v>1.4877673309910829E-2</v>
      </c>
      <c r="AM853" s="417">
        <v>6.9525376000000002E-3</v>
      </c>
      <c r="AN853" s="418">
        <v>9.9559230299999992E-3</v>
      </c>
      <c r="AO853" s="437">
        <v>3.1013944770168569E-2</v>
      </c>
      <c r="AP853" s="422"/>
      <c r="AQ853" s="423"/>
      <c r="AR853" s="423"/>
      <c r="AS853" s="417">
        <v>2.9842805100000001E-2</v>
      </c>
      <c r="AT853" s="418">
        <v>3.2526156450000003E-2</v>
      </c>
      <c r="AU853" s="424"/>
    </row>
    <row r="854" spans="1:47" x14ac:dyDescent="0.2">
      <c r="A854" s="231">
        <v>1996</v>
      </c>
      <c r="B854" s="232">
        <v>10</v>
      </c>
      <c r="C854" s="417">
        <v>12.07830701</v>
      </c>
      <c r="D854" s="418">
        <v>12.9907146365</v>
      </c>
      <c r="E854" s="437">
        <v>45.764825953843051</v>
      </c>
      <c r="F854" s="417">
        <v>0.91453156999999996</v>
      </c>
      <c r="G854" s="418">
        <v>1.0631125615000001</v>
      </c>
      <c r="H854" s="437">
        <v>2.2949772619231603</v>
      </c>
      <c r="I854" s="417">
        <v>0.97989289000000002</v>
      </c>
      <c r="J854" s="418">
        <v>2.204898467</v>
      </c>
      <c r="K854" s="437">
        <v>4.1315468531151147</v>
      </c>
      <c r="L854" s="420"/>
      <c r="M854" s="421"/>
      <c r="N854" s="437">
        <v>2.7685798238938589E-2</v>
      </c>
      <c r="O854" s="417">
        <v>1.195536E-2</v>
      </c>
      <c r="P854" s="418">
        <v>1.9268394000000001E-2</v>
      </c>
      <c r="Q854" s="437">
        <v>2.6859410294208505E-2</v>
      </c>
      <c r="R854" s="422"/>
      <c r="S854" s="423"/>
      <c r="T854" s="437">
        <v>549.32534020260789</v>
      </c>
      <c r="U854" s="417">
        <v>1.3320216227625803E-2</v>
      </c>
      <c r="V854" s="418">
        <v>2.2705886102668018E-2</v>
      </c>
      <c r="W854" s="437">
        <v>0.12225173866177332</v>
      </c>
      <c r="X854" s="417">
        <v>2.0328640661938534E-2</v>
      </c>
      <c r="Y854" s="418">
        <v>4.5279583839918952E-2</v>
      </c>
      <c r="Z854" s="437">
        <v>0.14310382671875641</v>
      </c>
      <c r="AA854" s="417">
        <v>4.0616936999999997E-3</v>
      </c>
      <c r="AB854" s="418">
        <v>5.567499345E-3</v>
      </c>
      <c r="AC854" s="437">
        <v>1.9109076019868183E-2</v>
      </c>
      <c r="AD854" s="417">
        <v>2.6749340000000002E-4</v>
      </c>
      <c r="AE854" s="418">
        <v>3.7767121999999998E-4</v>
      </c>
      <c r="AF854" s="437">
        <v>1.433080711075985E-3</v>
      </c>
      <c r="AG854" s="417">
        <v>3.2222497900000001E-2</v>
      </c>
      <c r="AH854" s="418">
        <v>4.1405425990000001E-2</v>
      </c>
      <c r="AI854" s="437">
        <v>0.10077368737149552</v>
      </c>
      <c r="AJ854" s="417">
        <v>3.3348533000000001E-3</v>
      </c>
      <c r="AK854" s="418">
        <v>4.2596901949999997E-3</v>
      </c>
      <c r="AL854" s="437">
        <v>1.4491652623691972E-2</v>
      </c>
      <c r="AM854" s="417">
        <v>7.0158247999999998E-3</v>
      </c>
      <c r="AN854" s="418">
        <v>1.0250076205E-2</v>
      </c>
      <c r="AO854" s="437">
        <v>2.9702755996549094E-2</v>
      </c>
      <c r="AP854" s="422"/>
      <c r="AQ854" s="423"/>
      <c r="AR854" s="423"/>
      <c r="AS854" s="417">
        <v>3.5541292100000003E-2</v>
      </c>
      <c r="AT854" s="418">
        <v>3.8222861784999999E-2</v>
      </c>
      <c r="AU854" s="424"/>
    </row>
    <row r="855" spans="1:47" x14ac:dyDescent="0.2">
      <c r="A855" s="231">
        <v>1996</v>
      </c>
      <c r="B855" s="232">
        <v>11</v>
      </c>
      <c r="C855" s="417">
        <v>11.770195149999999</v>
      </c>
      <c r="D855" s="418">
        <v>12.5430162355</v>
      </c>
      <c r="E855" s="437">
        <v>45.828083978810348</v>
      </c>
      <c r="F855" s="417">
        <v>1.0110797199999999</v>
      </c>
      <c r="G855" s="418">
        <v>1.1599243100000001</v>
      </c>
      <c r="H855" s="437">
        <v>2.2980305951748234</v>
      </c>
      <c r="I855" s="417">
        <v>1.00081339</v>
      </c>
      <c r="J855" s="418">
        <v>2.2404224104999999</v>
      </c>
      <c r="K855" s="437">
        <v>4.1357974990198043</v>
      </c>
      <c r="L855" s="420"/>
      <c r="M855" s="421"/>
      <c r="N855" s="437">
        <v>2.3490599269863122E-2</v>
      </c>
      <c r="O855" s="417">
        <v>1.142427E-2</v>
      </c>
      <c r="P855" s="418">
        <v>1.818262E-2</v>
      </c>
      <c r="Q855" s="437">
        <v>3.1604844284912344E-2</v>
      </c>
      <c r="R855" s="422"/>
      <c r="S855" s="423"/>
      <c r="T855" s="437">
        <v>550.42107463418881</v>
      </c>
      <c r="U855" s="417">
        <v>1.3320216227625803E-2</v>
      </c>
      <c r="V855" s="418">
        <v>2.2705886102668018E-2</v>
      </c>
      <c r="W855" s="437">
        <v>0.10955246486543002</v>
      </c>
      <c r="X855" s="417">
        <v>2.0328640661938534E-2</v>
      </c>
      <c r="Y855" s="418">
        <v>4.5279583839918952E-2</v>
      </c>
      <c r="Z855" s="437">
        <v>0.14762831850696592</v>
      </c>
      <c r="AA855" s="417">
        <v>3.8904159999999998E-3</v>
      </c>
      <c r="AB855" s="418">
        <v>5.43333631E-3</v>
      </c>
      <c r="AC855" s="437">
        <v>2.0269208263267495E-2</v>
      </c>
      <c r="AD855" s="417">
        <v>2.5943370000000002E-4</v>
      </c>
      <c r="AE855" s="418">
        <v>3.6773622499999999E-4</v>
      </c>
      <c r="AF855" s="437">
        <v>1.4350039904855673E-3</v>
      </c>
      <c r="AG855" s="417">
        <v>3.2330254099999997E-2</v>
      </c>
      <c r="AH855" s="418">
        <v>4.1718686215000002E-2</v>
      </c>
      <c r="AI855" s="437">
        <v>9.9190764814024196E-2</v>
      </c>
      <c r="AJ855" s="417">
        <v>3.2271545E-3</v>
      </c>
      <c r="AK855" s="418">
        <v>4.1998227800000001E-3</v>
      </c>
      <c r="AL855" s="437">
        <v>1.434776663500998E-2</v>
      </c>
      <c r="AM855" s="417">
        <v>6.6837737999999999E-3</v>
      </c>
      <c r="AN855" s="418">
        <v>9.9531523949999996E-3</v>
      </c>
      <c r="AO855" s="437">
        <v>2.9984612888048583E-2</v>
      </c>
      <c r="AP855" s="422"/>
      <c r="AQ855" s="423"/>
      <c r="AR855" s="423"/>
      <c r="AS855" s="417">
        <v>4.2365342700000003E-2</v>
      </c>
      <c r="AT855" s="418">
        <v>4.4902083199999998E-2</v>
      </c>
      <c r="AU855" s="424"/>
    </row>
    <row r="856" spans="1:47" x14ac:dyDescent="0.2">
      <c r="A856" s="231">
        <v>1996</v>
      </c>
      <c r="B856" s="232">
        <v>12</v>
      </c>
      <c r="C856" s="417">
        <v>12.2628231</v>
      </c>
      <c r="D856" s="418">
        <v>12.982324306500001</v>
      </c>
      <c r="E856" s="437">
        <v>46.336660804887202</v>
      </c>
      <c r="F856" s="417">
        <v>1.1615852</v>
      </c>
      <c r="G856" s="418">
        <v>1.323492281</v>
      </c>
      <c r="H856" s="437">
        <v>2.2956645127094477</v>
      </c>
      <c r="I856" s="417">
        <v>1.05570718</v>
      </c>
      <c r="J856" s="418">
        <v>2.3125742499999999</v>
      </c>
      <c r="K856" s="437">
        <v>4.029534466049812</v>
      </c>
      <c r="L856" s="420"/>
      <c r="M856" s="421"/>
      <c r="N856" s="437">
        <v>1.2587775495949742E-2</v>
      </c>
      <c r="O856" s="417">
        <v>1.142427E-2</v>
      </c>
      <c r="P856" s="418">
        <v>1.818262E-2</v>
      </c>
      <c r="Q856" s="437">
        <v>3.170959884473875E-2</v>
      </c>
      <c r="R856" s="422"/>
      <c r="S856" s="423"/>
      <c r="T856" s="437">
        <v>551.17145179486249</v>
      </c>
      <c r="U856" s="417">
        <v>1.3320216227625803E-2</v>
      </c>
      <c r="V856" s="418">
        <v>2.2705886102668018E-2</v>
      </c>
      <c r="W856" s="437">
        <v>0.11051519945016086</v>
      </c>
      <c r="X856" s="417">
        <v>2.0328640661938534E-2</v>
      </c>
      <c r="Y856" s="418">
        <v>4.5279583839918952E-2</v>
      </c>
      <c r="Z856" s="437">
        <v>0.15190524012019962</v>
      </c>
      <c r="AA856" s="417">
        <v>5.9456761999999996E-3</v>
      </c>
      <c r="AB856" s="418">
        <v>8.3302367349999996E-3</v>
      </c>
      <c r="AC856" s="437">
        <v>1.9416345239557164E-2</v>
      </c>
      <c r="AD856" s="417">
        <v>2.758754E-4</v>
      </c>
      <c r="AE856" s="418">
        <v>3.9126255499999997E-4</v>
      </c>
      <c r="AF856" s="437">
        <v>1.4335131409511229E-3</v>
      </c>
      <c r="AG856" s="417">
        <v>3.4848971700000002E-2</v>
      </c>
      <c r="AH856" s="418">
        <v>4.5106258965E-2</v>
      </c>
      <c r="AI856" s="437">
        <v>9.9214412017246539E-2</v>
      </c>
      <c r="AJ856" s="417">
        <v>3.4107197999999998E-3</v>
      </c>
      <c r="AK856" s="418">
        <v>4.51882625E-3</v>
      </c>
      <c r="AL856" s="437">
        <v>1.4012179460732469E-2</v>
      </c>
      <c r="AM856" s="417">
        <v>6.5710787E-3</v>
      </c>
      <c r="AN856" s="418">
        <v>9.5581381450000006E-3</v>
      </c>
      <c r="AO856" s="437">
        <v>3.000155142194668E-2</v>
      </c>
      <c r="AP856" s="422"/>
      <c r="AQ856" s="423"/>
      <c r="AR856" s="423"/>
      <c r="AS856" s="417">
        <v>0</v>
      </c>
      <c r="AT856" s="418">
        <v>0</v>
      </c>
      <c r="AU856" s="424"/>
    </row>
    <row r="857" spans="1:47" x14ac:dyDescent="0.2">
      <c r="A857" s="231">
        <v>1996</v>
      </c>
      <c r="B857" s="232">
        <v>13</v>
      </c>
      <c r="C857" s="417">
        <v>12.73234706</v>
      </c>
      <c r="D857" s="418">
        <v>13.4290598895</v>
      </c>
      <c r="E857" s="437">
        <v>45.851543491213896</v>
      </c>
      <c r="F857" s="417">
        <v>1.3347522199999999</v>
      </c>
      <c r="G857" s="418">
        <v>1.506915529</v>
      </c>
      <c r="H857" s="437">
        <v>2.373291948795857</v>
      </c>
      <c r="I857" s="417">
        <v>1.1070995800000001</v>
      </c>
      <c r="J857" s="418">
        <v>2.3764324449999998</v>
      </c>
      <c r="K857" s="437">
        <v>4.1598193685113083</v>
      </c>
      <c r="L857" s="420"/>
      <c r="M857" s="421"/>
      <c r="N857" s="437">
        <v>1.2147180608515913E-2</v>
      </c>
      <c r="O857" s="417">
        <v>1.139006E-2</v>
      </c>
      <c r="P857" s="418">
        <v>1.8124923000000001E-2</v>
      </c>
      <c r="Q857" s="437">
        <v>3.2157269643744331E-2</v>
      </c>
      <c r="R857" s="422"/>
      <c r="S857" s="423"/>
      <c r="T857" s="437">
        <v>552.31836012221902</v>
      </c>
      <c r="U857" s="417">
        <v>1.3320216227625803E-2</v>
      </c>
      <c r="V857" s="418">
        <v>2.2705886102668018E-2</v>
      </c>
      <c r="W857" s="437">
        <v>0.11344640970692099</v>
      </c>
      <c r="X857" s="417">
        <v>2.0328640661938534E-2</v>
      </c>
      <c r="Y857" s="418">
        <v>4.5279583839918952E-2</v>
      </c>
      <c r="Z857" s="437">
        <v>0.15840194424601778</v>
      </c>
      <c r="AA857" s="417">
        <v>6.2521401999999998E-3</v>
      </c>
      <c r="AB857" s="418">
        <v>8.7748933449999997E-3</v>
      </c>
      <c r="AC857" s="437">
        <v>2.5286420908246392E-2</v>
      </c>
      <c r="AD857" s="417">
        <v>2.9102620000000002E-4</v>
      </c>
      <c r="AE857" s="418">
        <v>4.1280554500000002E-4</v>
      </c>
      <c r="AF857" s="437">
        <v>1.4820050707796322E-3</v>
      </c>
      <c r="AG857" s="417">
        <v>3.7860596599999997E-2</v>
      </c>
      <c r="AH857" s="418">
        <v>4.8736706439999999E-2</v>
      </c>
      <c r="AI857" s="437">
        <v>9.5463392235312805E-2</v>
      </c>
      <c r="AJ857" s="417">
        <v>3.6180649000000001E-3</v>
      </c>
      <c r="AK857" s="418">
        <v>4.8122503249999997E-3</v>
      </c>
      <c r="AL857" s="437">
        <v>1.412640265299255E-2</v>
      </c>
      <c r="AM857" s="417">
        <v>6.8731395000000001E-3</v>
      </c>
      <c r="AN857" s="418">
        <v>1.000697608E-2</v>
      </c>
      <c r="AO857" s="437">
        <v>3.163573451964536E-2</v>
      </c>
      <c r="AP857" s="422"/>
      <c r="AQ857" s="423"/>
      <c r="AR857" s="423"/>
      <c r="AS857" s="417">
        <v>0</v>
      </c>
      <c r="AT857" s="418">
        <v>0</v>
      </c>
      <c r="AU857" s="424"/>
    </row>
    <row r="858" spans="1:47" x14ac:dyDescent="0.2">
      <c r="A858" s="231">
        <v>1996</v>
      </c>
      <c r="B858" s="232">
        <v>14</v>
      </c>
      <c r="C858" s="417">
        <v>13.17688579</v>
      </c>
      <c r="D858" s="418">
        <v>13.918393206999999</v>
      </c>
      <c r="E858" s="437">
        <v>45.325672329142598</v>
      </c>
      <c r="F858" s="417">
        <v>1.52459941</v>
      </c>
      <c r="G858" s="418">
        <v>1.711973129</v>
      </c>
      <c r="H858" s="437">
        <v>2.3953737114937739</v>
      </c>
      <c r="I858" s="417">
        <v>1.1572763699999999</v>
      </c>
      <c r="J858" s="418">
        <v>2.4381424665</v>
      </c>
      <c r="K858" s="437">
        <v>4.1990352612167072</v>
      </c>
      <c r="L858" s="420"/>
      <c r="M858" s="421"/>
      <c r="N858" s="437">
        <v>1.158693261037955E-2</v>
      </c>
      <c r="O858" s="417">
        <v>1.139006E-2</v>
      </c>
      <c r="P858" s="418">
        <v>1.8124923000000001E-2</v>
      </c>
      <c r="Q858" s="437">
        <v>3.2352402645351774E-2</v>
      </c>
      <c r="R858" s="422"/>
      <c r="S858" s="423"/>
      <c r="T858" s="437">
        <v>553.26678686975117</v>
      </c>
      <c r="U858" s="417">
        <v>1.3320216227625803E-2</v>
      </c>
      <c r="V858" s="418">
        <v>2.2705886102668018E-2</v>
      </c>
      <c r="W858" s="437">
        <v>0.11425234999702077</v>
      </c>
      <c r="X858" s="417">
        <v>2.0328640661938534E-2</v>
      </c>
      <c r="Y858" s="418">
        <v>4.5279583839918952E-2</v>
      </c>
      <c r="Z858" s="437">
        <v>0.16124894238217241</v>
      </c>
      <c r="AA858" s="417">
        <v>6.6035319999999996E-3</v>
      </c>
      <c r="AB858" s="418">
        <v>9.2772469100000001E-3</v>
      </c>
      <c r="AC858" s="437">
        <v>2.7682388726687719E-2</v>
      </c>
      <c r="AD858" s="417">
        <v>3.0720679999999997E-4</v>
      </c>
      <c r="AE858" s="418">
        <v>4.3701651499999998E-4</v>
      </c>
      <c r="AF858" s="437">
        <v>1.4957942322588334E-3</v>
      </c>
      <c r="AG858" s="417">
        <v>4.1218031299999999E-2</v>
      </c>
      <c r="AH858" s="418">
        <v>5.2820537430000002E-2</v>
      </c>
      <c r="AI858" s="437">
        <v>9.1580650062563301E-2</v>
      </c>
      <c r="AJ858" s="417">
        <v>3.8523454999999998E-3</v>
      </c>
      <c r="AK858" s="418">
        <v>5.1416211349999998E-3</v>
      </c>
      <c r="AL858" s="437">
        <v>1.4091696478579517E-2</v>
      </c>
      <c r="AM858" s="417">
        <v>7.2198718000000004E-3</v>
      </c>
      <c r="AN858" s="418">
        <v>1.0517476919999999E-2</v>
      </c>
      <c r="AO858" s="437">
        <v>3.242121033188345E-2</v>
      </c>
      <c r="AP858" s="422"/>
      <c r="AQ858" s="423"/>
      <c r="AR858" s="423"/>
      <c r="AS858" s="417">
        <v>0</v>
      </c>
      <c r="AT858" s="418">
        <v>0</v>
      </c>
      <c r="AU858" s="424"/>
    </row>
    <row r="859" spans="1:47" x14ac:dyDescent="0.2">
      <c r="A859" s="231">
        <v>1996</v>
      </c>
      <c r="B859" s="232">
        <v>15</v>
      </c>
      <c r="C859" s="417">
        <v>13.63934793</v>
      </c>
      <c r="D859" s="418">
        <v>14.428368888</v>
      </c>
      <c r="E859" s="437">
        <v>45.341884301215401</v>
      </c>
      <c r="F859" s="417">
        <v>1.7239671299999999</v>
      </c>
      <c r="G859" s="418">
        <v>1.933284078</v>
      </c>
      <c r="H859" s="437">
        <v>2.4302375440750059</v>
      </c>
      <c r="I859" s="417">
        <v>1.2050724500000001</v>
      </c>
      <c r="J859" s="418">
        <v>2.4985475744999999</v>
      </c>
      <c r="K859" s="437">
        <v>4.2604238477985232</v>
      </c>
      <c r="L859" s="420"/>
      <c r="M859" s="421"/>
      <c r="N859" s="437">
        <v>1.226992341809879E-2</v>
      </c>
      <c r="O859" s="417">
        <v>1.139006E-2</v>
      </c>
      <c r="P859" s="418">
        <v>1.8124923000000001E-2</v>
      </c>
      <c r="Q859" s="437">
        <v>3.2401001494605154E-2</v>
      </c>
      <c r="R859" s="422"/>
      <c r="S859" s="423"/>
      <c r="T859" s="437">
        <v>554.74580754089345</v>
      </c>
      <c r="U859" s="417">
        <v>1.3320216227625803E-2</v>
      </c>
      <c r="V859" s="418">
        <v>2.2705886102668018E-2</v>
      </c>
      <c r="W859" s="437">
        <v>0.11538925681205102</v>
      </c>
      <c r="X859" s="417">
        <v>2.0328640661938534E-2</v>
      </c>
      <c r="Y859" s="418">
        <v>4.5279583839918952E-2</v>
      </c>
      <c r="Z859" s="437">
        <v>0.16164476808211842</v>
      </c>
      <c r="AA859" s="417">
        <v>6.9632056999999999E-3</v>
      </c>
      <c r="AB859" s="418">
        <v>9.80459526E-3</v>
      </c>
      <c r="AC859" s="437">
        <v>2.9917264078743972E-2</v>
      </c>
      <c r="AD859" s="417">
        <v>3.238599E-4</v>
      </c>
      <c r="AE859" s="418">
        <v>4.61798155E-4</v>
      </c>
      <c r="AF859" s="437">
        <v>1.5175633404560563E-3</v>
      </c>
      <c r="AG859" s="417">
        <v>4.47122462E-2</v>
      </c>
      <c r="AH859" s="418">
        <v>5.7177332509999998E-2</v>
      </c>
      <c r="AI859" s="437">
        <v>9.4548161731276337E-2</v>
      </c>
      <c r="AJ859" s="417">
        <v>4.0942584000000001E-3</v>
      </c>
      <c r="AK859" s="418">
        <v>5.4889442550000002E-3</v>
      </c>
      <c r="AL859" s="437">
        <v>1.4085156447327211E-2</v>
      </c>
      <c r="AM859" s="417">
        <v>7.5749670000000002E-3</v>
      </c>
      <c r="AN859" s="418">
        <v>1.1051508145E-2</v>
      </c>
      <c r="AO859" s="437">
        <v>3.2460160930601431E-2</v>
      </c>
      <c r="AP859" s="422"/>
      <c r="AQ859" s="423"/>
      <c r="AR859" s="423"/>
      <c r="AS859" s="417">
        <v>0</v>
      </c>
      <c r="AT859" s="418">
        <v>0</v>
      </c>
      <c r="AU859" s="424"/>
    </row>
    <row r="860" spans="1:47" x14ac:dyDescent="0.2">
      <c r="A860" s="231">
        <v>1996</v>
      </c>
      <c r="B860" s="232">
        <v>16</v>
      </c>
      <c r="C860" s="417">
        <v>14.08165917</v>
      </c>
      <c r="D860" s="418">
        <v>14.946470707</v>
      </c>
      <c r="E860" s="437">
        <v>46.184493053836178</v>
      </c>
      <c r="F860" s="417">
        <v>1.9283363899999999</v>
      </c>
      <c r="G860" s="418">
        <v>2.1682871785</v>
      </c>
      <c r="H860" s="437">
        <v>2.4785529851587884</v>
      </c>
      <c r="I860" s="417">
        <v>1.2478873399999999</v>
      </c>
      <c r="J860" s="418">
        <v>2.5574042069999998</v>
      </c>
      <c r="K860" s="437">
        <v>4.2887999811389976</v>
      </c>
      <c r="L860" s="420"/>
      <c r="M860" s="421"/>
      <c r="N860" s="437">
        <v>9.178261559979934E-3</v>
      </c>
      <c r="O860" s="417">
        <v>1.139006E-2</v>
      </c>
      <c r="P860" s="418">
        <v>1.8124923000000001E-2</v>
      </c>
      <c r="Q860" s="437">
        <v>4.1379541395886697E-2</v>
      </c>
      <c r="R860" s="422"/>
      <c r="S860" s="423"/>
      <c r="T860" s="437">
        <v>556.30060861720642</v>
      </c>
      <c r="U860" s="417">
        <v>1.3320216227625803E-2</v>
      </c>
      <c r="V860" s="418">
        <v>2.2705886102668018E-2</v>
      </c>
      <c r="W860" s="437">
        <v>0.10986379763375433</v>
      </c>
      <c r="X860" s="417">
        <v>2.0328640661938534E-2</v>
      </c>
      <c r="Y860" s="418">
        <v>4.5279583839918952E-2</v>
      </c>
      <c r="Z860" s="437">
        <v>0.1677163797763383</v>
      </c>
      <c r="AA860" s="417">
        <v>7.3326789999999999E-3</v>
      </c>
      <c r="AB860" s="418">
        <v>1.035644061E-2</v>
      </c>
      <c r="AC860" s="437">
        <v>3.0426628430466413E-2</v>
      </c>
      <c r="AD860" s="417">
        <v>3.4154260000000001E-4</v>
      </c>
      <c r="AE860" s="418">
        <v>4.8785252000000003E-4</v>
      </c>
      <c r="AF860" s="437">
        <v>1.5477340352305384E-3</v>
      </c>
      <c r="AG860" s="417">
        <v>4.8294559899999999E-2</v>
      </c>
      <c r="AH860" s="418">
        <v>6.1777116149999999E-2</v>
      </c>
      <c r="AI860" s="437">
        <v>8.7570844778483689E-2</v>
      </c>
      <c r="AJ860" s="417">
        <v>4.3451215000000001E-3</v>
      </c>
      <c r="AK860" s="418">
        <v>5.8545322999999996E-3</v>
      </c>
      <c r="AL860" s="437">
        <v>1.4328233754584004E-2</v>
      </c>
      <c r="AM860" s="417">
        <v>7.9356796000000004E-3</v>
      </c>
      <c r="AN860" s="418">
        <v>1.1609243199999999E-2</v>
      </c>
      <c r="AO860" s="437">
        <v>3.3156641860018952E-2</v>
      </c>
      <c r="AP860" s="422"/>
      <c r="AQ860" s="423"/>
      <c r="AR860" s="423"/>
      <c r="AS860" s="417">
        <v>0</v>
      </c>
      <c r="AT860" s="418">
        <v>0</v>
      </c>
      <c r="AU860" s="424"/>
    </row>
    <row r="861" spans="1:47" x14ac:dyDescent="0.2">
      <c r="A861" s="231">
        <v>1996</v>
      </c>
      <c r="B861" s="232">
        <v>17</v>
      </c>
      <c r="C861" s="417">
        <v>14.5068725</v>
      </c>
      <c r="D861" s="418">
        <v>15.4794718335</v>
      </c>
      <c r="E861" s="437">
        <v>46.564454408658904</v>
      </c>
      <c r="F861" s="417">
        <v>2.13432522</v>
      </c>
      <c r="G861" s="418">
        <v>2.4151953439999998</v>
      </c>
      <c r="H861" s="437">
        <v>2.5321659088414501</v>
      </c>
      <c r="I861" s="417">
        <v>1.28886777</v>
      </c>
      <c r="J861" s="418">
        <v>2.6161890405000001</v>
      </c>
      <c r="K861" s="437">
        <v>4.3640871300493469</v>
      </c>
      <c r="L861" s="420"/>
      <c r="M861" s="421"/>
      <c r="N861" s="437">
        <v>9.2292567240932367E-3</v>
      </c>
      <c r="O861" s="417">
        <v>1.139006E-2</v>
      </c>
      <c r="P861" s="418">
        <v>1.8124923000000001E-2</v>
      </c>
      <c r="Q861" s="437">
        <v>4.1789851358343622E-2</v>
      </c>
      <c r="R861" s="422"/>
      <c r="S861" s="423"/>
      <c r="T861" s="437">
        <v>557.93892228810955</v>
      </c>
      <c r="U861" s="417">
        <v>1.3320216227625803E-2</v>
      </c>
      <c r="V861" s="418">
        <v>2.2705886102668018E-2</v>
      </c>
      <c r="W861" s="437">
        <v>0.1122299857465026</v>
      </c>
      <c r="X861" s="417">
        <v>2.0328640661938534E-2</v>
      </c>
      <c r="Y861" s="418">
        <v>4.5279583839918952E-2</v>
      </c>
      <c r="Z861" s="437">
        <v>0.17224928129210948</v>
      </c>
      <c r="AA861" s="417">
        <v>7.7113685000000003E-3</v>
      </c>
      <c r="AB861" s="418">
        <v>1.093798759E-2</v>
      </c>
      <c r="AC861" s="437">
        <v>3.2631489175204371E-2</v>
      </c>
      <c r="AD861" s="417">
        <v>3.5956289999999999E-4</v>
      </c>
      <c r="AE861" s="418">
        <v>5.1519808000000003E-4</v>
      </c>
      <c r="AF861" s="437">
        <v>1.581212473639592E-3</v>
      </c>
      <c r="AG861" s="417">
        <v>5.1927426300000003E-2</v>
      </c>
      <c r="AH861" s="418">
        <v>6.6620497149999999E-2</v>
      </c>
      <c r="AI861" s="437">
        <v>8.7900588277880137E-2</v>
      </c>
      <c r="AJ861" s="417">
        <v>4.6034324999999999E-3</v>
      </c>
      <c r="AK861" s="418">
        <v>6.2412687850000002E-3</v>
      </c>
      <c r="AL861" s="437">
        <v>1.4435933137007171E-2</v>
      </c>
      <c r="AM861" s="417">
        <v>8.3056598000000002E-3</v>
      </c>
      <c r="AN861" s="418">
        <v>1.2195218895E-2</v>
      </c>
      <c r="AO861" s="437">
        <v>3.389746325112078E-2</v>
      </c>
      <c r="AP861" s="422"/>
      <c r="AQ861" s="423"/>
      <c r="AR861" s="423"/>
      <c r="AS861" s="417">
        <v>0</v>
      </c>
      <c r="AT861" s="418">
        <v>0</v>
      </c>
      <c r="AU861" s="424"/>
    </row>
    <row r="862" spans="1:47" x14ac:dyDescent="0.2">
      <c r="A862" s="231">
        <v>1996</v>
      </c>
      <c r="B862" s="232">
        <v>18</v>
      </c>
      <c r="C862" s="417">
        <v>14.91835105</v>
      </c>
      <c r="D862" s="418">
        <v>16.034608356500001</v>
      </c>
      <c r="E862" s="437">
        <v>47.568424326514318</v>
      </c>
      <c r="F862" s="417">
        <v>2.33902112</v>
      </c>
      <c r="G862" s="418">
        <v>2.673153337</v>
      </c>
      <c r="H862" s="437">
        <v>2.5964240244003638</v>
      </c>
      <c r="I862" s="417">
        <v>1.32835806</v>
      </c>
      <c r="J862" s="418">
        <v>2.6769256055000001</v>
      </c>
      <c r="K862" s="437">
        <v>4.4339784956403285</v>
      </c>
      <c r="L862" s="420"/>
      <c r="M862" s="421"/>
      <c r="N862" s="437">
        <v>9.2589427130392952E-3</v>
      </c>
      <c r="O862" s="417">
        <v>1.139006E-2</v>
      </c>
      <c r="P862" s="418">
        <v>1.8124923000000001E-2</v>
      </c>
      <c r="Q862" s="437">
        <v>4.2378028642798458E-2</v>
      </c>
      <c r="R862" s="422"/>
      <c r="S862" s="423"/>
      <c r="T862" s="437">
        <v>559.63793172461999</v>
      </c>
      <c r="U862" s="417">
        <v>1.3320216227625803E-2</v>
      </c>
      <c r="V862" s="418">
        <v>2.2705886102668018E-2</v>
      </c>
      <c r="W862" s="437">
        <v>0.11580275706960648</v>
      </c>
      <c r="X862" s="417">
        <v>2.0328640661938534E-2</v>
      </c>
      <c r="Y862" s="418">
        <v>4.5279583839918952E-2</v>
      </c>
      <c r="Z862" s="437">
        <v>0.17875021796030185</v>
      </c>
      <c r="AA862" s="417">
        <v>8.1020078999999995E-3</v>
      </c>
      <c r="AB862" s="418">
        <v>1.1554321275E-2</v>
      </c>
      <c r="AC862" s="437">
        <v>3.3601992087225141E-2</v>
      </c>
      <c r="AD862" s="417">
        <v>3.7674330000000002E-4</v>
      </c>
      <c r="AE862" s="418">
        <v>5.4370208499999995E-4</v>
      </c>
      <c r="AF862" s="437">
        <v>1.6213214315352886E-3</v>
      </c>
      <c r="AG862" s="417">
        <v>5.5589102500000001E-2</v>
      </c>
      <c r="AH862" s="418">
        <v>7.1716398799999997E-2</v>
      </c>
      <c r="AI862" s="437">
        <v>8.9657209007844713E-2</v>
      </c>
      <c r="AJ862" s="417">
        <v>4.8703517E-3</v>
      </c>
      <c r="AK862" s="418">
        <v>6.6518224049999996E-3</v>
      </c>
      <c r="AL862" s="437">
        <v>1.4716036190268386E-2</v>
      </c>
      <c r="AM862" s="417">
        <v>8.6848859999999993E-3</v>
      </c>
      <c r="AN862" s="418">
        <v>1.281588537E-2</v>
      </c>
      <c r="AO862" s="437">
        <v>3.4737648714197406E-2</v>
      </c>
      <c r="AP862" s="422"/>
      <c r="AQ862" s="423"/>
      <c r="AR862" s="423"/>
      <c r="AS862" s="417">
        <v>0</v>
      </c>
      <c r="AT862" s="418">
        <v>0</v>
      </c>
      <c r="AU862" s="424"/>
    </row>
    <row r="863" spans="1:47" x14ac:dyDescent="0.2">
      <c r="A863" s="231">
        <v>1996</v>
      </c>
      <c r="B863" s="232">
        <v>19</v>
      </c>
      <c r="C863" s="417">
        <v>15.276229900000001</v>
      </c>
      <c r="D863" s="418">
        <v>16.601433383</v>
      </c>
      <c r="E863" s="437">
        <v>48.693116874652297</v>
      </c>
      <c r="F863" s="417">
        <v>2.5401964700000002</v>
      </c>
      <c r="G863" s="418">
        <v>2.9415711545000001</v>
      </c>
      <c r="H863" s="437">
        <v>2.6677475750528981</v>
      </c>
      <c r="I863" s="417">
        <v>1.3642548999999999</v>
      </c>
      <c r="J863" s="418">
        <v>2.741394997</v>
      </c>
      <c r="K863" s="437">
        <v>4.5074999435983036</v>
      </c>
      <c r="L863" s="420"/>
      <c r="M863" s="421"/>
      <c r="N863" s="437">
        <v>9.2866061681063893E-3</v>
      </c>
      <c r="O863" s="417">
        <v>1.139006E-2</v>
      </c>
      <c r="P863" s="418">
        <v>1.8124923000000001E-2</v>
      </c>
      <c r="Q863" s="437">
        <v>4.3033672743545338E-2</v>
      </c>
      <c r="R863" s="422"/>
      <c r="S863" s="423"/>
      <c r="T863" s="437">
        <v>561.1433054733177</v>
      </c>
      <c r="U863" s="417">
        <v>1.3320216227625803E-2</v>
      </c>
      <c r="V863" s="418">
        <v>2.2705886102668018E-2</v>
      </c>
      <c r="W863" s="437">
        <v>0.1196868074032174</v>
      </c>
      <c r="X863" s="417">
        <v>2.0328640661938534E-2</v>
      </c>
      <c r="Y863" s="418">
        <v>4.5279583839918952E-2</v>
      </c>
      <c r="Z863" s="437">
        <v>0.18599325647059919</v>
      </c>
      <c r="AA863" s="417">
        <v>8.4993766000000005E-3</v>
      </c>
      <c r="AB863" s="418">
        <v>1.2206664345E-2</v>
      </c>
      <c r="AC863" s="437">
        <v>3.4473215013140213E-2</v>
      </c>
      <c r="AD863" s="417">
        <v>3.9550700000000002E-4</v>
      </c>
      <c r="AE863" s="418">
        <v>5.7438861500000004E-4</v>
      </c>
      <c r="AF863" s="437">
        <v>1.6658553365130576E-3</v>
      </c>
      <c r="AG863" s="417">
        <v>5.9238420700000002E-2</v>
      </c>
      <c r="AH863" s="418">
        <v>7.7066229464999997E-2</v>
      </c>
      <c r="AI863" s="437">
        <v>9.1694604943703045E-2</v>
      </c>
      <c r="AJ863" s="417">
        <v>5.1433568000000002E-3</v>
      </c>
      <c r="AK863" s="418">
        <v>7.0882623000000002E-3</v>
      </c>
      <c r="AL863" s="437">
        <v>1.5044581666073085E-2</v>
      </c>
      <c r="AM863" s="417">
        <v>9.0703138999999999E-3</v>
      </c>
      <c r="AN863" s="418">
        <v>1.3472227605E-2</v>
      </c>
      <c r="AO863" s="437">
        <v>3.5646268945081092E-2</v>
      </c>
      <c r="AP863" s="422"/>
      <c r="AQ863" s="423"/>
      <c r="AR863" s="423"/>
      <c r="AS863" s="417">
        <v>0</v>
      </c>
      <c r="AT863" s="418">
        <v>0</v>
      </c>
      <c r="AU863" s="424"/>
    </row>
    <row r="864" spans="1:47" x14ac:dyDescent="0.2">
      <c r="A864" s="231">
        <v>1996</v>
      </c>
      <c r="B864" s="232">
        <v>20</v>
      </c>
      <c r="C864" s="417">
        <v>15.666670760000001</v>
      </c>
      <c r="D864" s="418">
        <v>17.22287889</v>
      </c>
      <c r="E864" s="437">
        <v>49.889704585324672</v>
      </c>
      <c r="F864" s="417">
        <v>2.73773358</v>
      </c>
      <c r="G864" s="418">
        <v>3.221948619</v>
      </c>
      <c r="H864" s="437">
        <v>2.7415554813000771</v>
      </c>
      <c r="I864" s="417">
        <v>1.40149459</v>
      </c>
      <c r="J864" s="418">
        <v>2.8203010549999998</v>
      </c>
      <c r="K864" s="437">
        <v>4.5856590471751897</v>
      </c>
      <c r="L864" s="420"/>
      <c r="M864" s="421"/>
      <c r="N864" s="437">
        <v>9.318557616633619E-3</v>
      </c>
      <c r="O864" s="417">
        <v>1.139006E-2</v>
      </c>
      <c r="P864" s="418">
        <v>1.8124923000000001E-2</v>
      </c>
      <c r="Q864" s="437">
        <v>4.3706915705963981E-2</v>
      </c>
      <c r="R864" s="422"/>
      <c r="S864" s="423"/>
      <c r="T864" s="437">
        <v>562.84412134702143</v>
      </c>
      <c r="U864" s="417">
        <v>1.3320216227625803E-2</v>
      </c>
      <c r="V864" s="418">
        <v>2.2705886102668018E-2</v>
      </c>
      <c r="W864" s="437">
        <v>0.12370613516353547</v>
      </c>
      <c r="X864" s="417">
        <v>2.0328640661938534E-2</v>
      </c>
      <c r="Y864" s="418">
        <v>4.5279583839918952E-2</v>
      </c>
      <c r="Z864" s="437">
        <v>0.19343220059531396</v>
      </c>
      <c r="AA864" s="417">
        <v>8.9145543000000004E-3</v>
      </c>
      <c r="AB864" s="418">
        <v>1.2911029875E-2</v>
      </c>
      <c r="AC864" s="437">
        <v>3.5414534923768441E-2</v>
      </c>
      <c r="AD864" s="417">
        <v>4.1455689999999999E-4</v>
      </c>
      <c r="AE864" s="418">
        <v>6.0691304E-4</v>
      </c>
      <c r="AF864" s="437">
        <v>1.7119409112026601E-3</v>
      </c>
      <c r="AG864" s="417">
        <v>6.2909340300000005E-2</v>
      </c>
      <c r="AH864" s="418">
        <v>8.2743743519999996E-2</v>
      </c>
      <c r="AI864" s="437">
        <v>9.3830168730920135E-2</v>
      </c>
      <c r="AJ864" s="417">
        <v>5.4290954000000002E-3</v>
      </c>
      <c r="AK864" s="418">
        <v>7.5593097850000001E-3</v>
      </c>
      <c r="AL864" s="437">
        <v>1.538896881123329E-2</v>
      </c>
      <c r="AM864" s="417">
        <v>9.4707361999999996E-3</v>
      </c>
      <c r="AN864" s="418">
        <v>1.418125798E-2</v>
      </c>
      <c r="AO864" s="437">
        <v>3.6595338172641059E-2</v>
      </c>
      <c r="AP864" s="422"/>
      <c r="AQ864" s="423"/>
      <c r="AR864" s="423"/>
      <c r="AS864" s="417">
        <v>0</v>
      </c>
      <c r="AT864" s="418">
        <v>0</v>
      </c>
      <c r="AU864" s="424"/>
    </row>
    <row r="865" spans="1:47" x14ac:dyDescent="0.2">
      <c r="A865" s="231">
        <v>1996</v>
      </c>
      <c r="B865" s="232">
        <v>21</v>
      </c>
      <c r="C865" s="417">
        <v>16.05011627</v>
      </c>
      <c r="D865" s="418">
        <v>17.890345200500001</v>
      </c>
      <c r="E865" s="437">
        <v>51.048622549273702</v>
      </c>
      <c r="F865" s="417">
        <v>2.9316873600000002</v>
      </c>
      <c r="G865" s="418">
        <v>3.516617884</v>
      </c>
      <c r="H865" s="437">
        <v>2.8150236520430969</v>
      </c>
      <c r="I865" s="417">
        <v>1.4381843599999999</v>
      </c>
      <c r="J865" s="418">
        <v>2.8892149974999999</v>
      </c>
      <c r="K865" s="437">
        <v>4.6629238523327237</v>
      </c>
      <c r="L865" s="420"/>
      <c r="M865" s="421"/>
      <c r="N865" s="437">
        <v>9.3505092349031871E-3</v>
      </c>
      <c r="O865" s="417">
        <v>1.139006E-2</v>
      </c>
      <c r="P865" s="418">
        <v>1.8124923000000001E-2</v>
      </c>
      <c r="Q865" s="437">
        <v>5.668933583396002E-2</v>
      </c>
      <c r="R865" s="422"/>
      <c r="S865" s="423"/>
      <c r="T865" s="437">
        <v>564.49930985351079</v>
      </c>
      <c r="U865" s="417">
        <v>1.3320216227625803E-2</v>
      </c>
      <c r="V865" s="418">
        <v>2.2705886102668018E-2</v>
      </c>
      <c r="W865" s="437">
        <v>0.12664567007872246</v>
      </c>
      <c r="X865" s="417">
        <v>2.0328640661938534E-2</v>
      </c>
      <c r="Y865" s="418">
        <v>4.5279583839918952E-2</v>
      </c>
      <c r="Z865" s="437">
        <v>0.20073233651745309</v>
      </c>
      <c r="AA865" s="417">
        <v>9.3423653000000006E-3</v>
      </c>
      <c r="AB865" s="418">
        <v>1.3670728789999999E-2</v>
      </c>
      <c r="AC865" s="437">
        <v>3.6410928100509506E-2</v>
      </c>
      <c r="AD865" s="417">
        <v>4.3507929999999999E-4</v>
      </c>
      <c r="AE865" s="418">
        <v>6.4178627499999997E-4</v>
      </c>
      <c r="AF865" s="437">
        <v>1.7577986743679643E-3</v>
      </c>
      <c r="AG865" s="417">
        <v>6.6587371000000006E-2</v>
      </c>
      <c r="AH865" s="418">
        <v>8.8787774104999995E-2</v>
      </c>
      <c r="AI865" s="437">
        <v>9.5926024636947466E-2</v>
      </c>
      <c r="AJ865" s="417">
        <v>5.7255728000000002E-3</v>
      </c>
      <c r="AK865" s="418">
        <v>8.0674586299999997E-3</v>
      </c>
      <c r="AL865" s="437">
        <v>1.5725833685347496E-2</v>
      </c>
      <c r="AM865" s="417">
        <v>9.8816107999999993E-3</v>
      </c>
      <c r="AN865" s="418">
        <v>1.4946598855E-2</v>
      </c>
      <c r="AO865" s="437">
        <v>3.7547064753327225E-2</v>
      </c>
      <c r="AP865" s="422"/>
      <c r="AQ865" s="423"/>
      <c r="AR865" s="423"/>
      <c r="AS865" s="417">
        <v>0</v>
      </c>
      <c r="AT865" s="418">
        <v>0</v>
      </c>
      <c r="AU865" s="424"/>
    </row>
    <row r="866" spans="1:47" x14ac:dyDescent="0.2">
      <c r="A866" s="231">
        <v>1996</v>
      </c>
      <c r="B866" s="232">
        <v>22</v>
      </c>
      <c r="C866" s="417">
        <v>14.474233844920002</v>
      </c>
      <c r="D866" s="418">
        <v>16.397086289712501</v>
      </c>
      <c r="E866" s="437">
        <v>52.155138070322643</v>
      </c>
      <c r="F866" s="417">
        <v>2.7923796946800001</v>
      </c>
      <c r="G866" s="418">
        <v>3.4229067281729999</v>
      </c>
      <c r="H866" s="437">
        <v>2.8840958300386461</v>
      </c>
      <c r="I866" s="417">
        <v>1.1355980328000002</v>
      </c>
      <c r="J866" s="418">
        <v>2.2817380851650002</v>
      </c>
      <c r="K866" s="437">
        <v>4.7363544703837732</v>
      </c>
      <c r="L866" s="420"/>
      <c r="M866" s="421"/>
      <c r="N866" s="437">
        <v>9.3807248902238426E-3</v>
      </c>
      <c r="O866" s="417">
        <v>1.139006E-2</v>
      </c>
      <c r="P866" s="418">
        <v>1.8124923000000001E-2</v>
      </c>
      <c r="Q866" s="437">
        <v>5.7519969490721926E-2</v>
      </c>
      <c r="R866" s="422"/>
      <c r="S866" s="423"/>
      <c r="T866" s="437">
        <v>566.03277724302609</v>
      </c>
      <c r="U866" s="417">
        <v>9.8836004408983449E-3</v>
      </c>
      <c r="V866" s="418">
        <v>1.684776748817967E-2</v>
      </c>
      <c r="W866" s="437">
        <v>0.13039899452807371</v>
      </c>
      <c r="X866" s="417">
        <v>1.8173804751773048E-2</v>
      </c>
      <c r="Y866" s="418">
        <v>4.0479947952887542E-2</v>
      </c>
      <c r="Z866" s="437">
        <v>0.2076824296154671</v>
      </c>
      <c r="AA866" s="417">
        <v>8.7465640577999992E-3</v>
      </c>
      <c r="AB866" s="418">
        <v>1.295759141622E-2</v>
      </c>
      <c r="AC866" s="437">
        <v>3.7323075267275803E-2</v>
      </c>
      <c r="AD866" s="417">
        <v>4.0691196720000003E-4</v>
      </c>
      <c r="AE866" s="418">
        <v>6.0763751388000003E-4</v>
      </c>
      <c r="AF866" s="437">
        <v>1.8009289622146008E-3</v>
      </c>
      <c r="AG866" s="417">
        <v>6.2842445322000007E-2</v>
      </c>
      <c r="AH866" s="418">
        <v>8.516676815796001E-2</v>
      </c>
      <c r="AI866" s="437">
        <v>9.7859146814618922E-2</v>
      </c>
      <c r="AJ866" s="417">
        <v>5.3915252766000002E-3</v>
      </c>
      <c r="AK866" s="418">
        <v>7.7044729220399994E-3</v>
      </c>
      <c r="AL866" s="437">
        <v>1.6036162811412711E-2</v>
      </c>
      <c r="AM866" s="417">
        <v>9.2136701178000008E-3</v>
      </c>
      <c r="AN866" s="418">
        <v>1.4103935333879998E-2</v>
      </c>
      <c r="AO866" s="437">
        <v>3.8435549244916573E-2</v>
      </c>
      <c r="AP866" s="422"/>
      <c r="AQ866" s="423"/>
      <c r="AR866" s="423"/>
      <c r="AS866" s="417">
        <v>0</v>
      </c>
      <c r="AT866" s="418">
        <v>0</v>
      </c>
      <c r="AU866" s="424"/>
    </row>
    <row r="867" spans="1:47" x14ac:dyDescent="0.2">
      <c r="A867" s="231">
        <v>1996</v>
      </c>
      <c r="B867" s="232">
        <v>23</v>
      </c>
      <c r="C867" s="417">
        <v>14.8057837289</v>
      </c>
      <c r="D867" s="418">
        <v>17.088008509447999</v>
      </c>
      <c r="E867" s="437">
        <v>52.155471274376247</v>
      </c>
      <c r="F867" s="417">
        <v>2.9633704705799997</v>
      </c>
      <c r="G867" s="418">
        <v>3.721486521294</v>
      </c>
      <c r="H867" s="437">
        <v>2.8972208435930225</v>
      </c>
      <c r="I867" s="417">
        <v>1.1641160607999999</v>
      </c>
      <c r="J867" s="418">
        <v>2.3455693018449999</v>
      </c>
      <c r="K867" s="437">
        <v>4.739669402968353</v>
      </c>
      <c r="L867" s="420"/>
      <c r="M867" s="421"/>
      <c r="N867" s="437">
        <v>3.388706014784428E-3</v>
      </c>
      <c r="O867" s="417">
        <v>1.139006E-2</v>
      </c>
      <c r="P867" s="418">
        <v>1.8124923000000001E-2</v>
      </c>
      <c r="Q867" s="437">
        <v>5.8090823109982974E-2</v>
      </c>
      <c r="R867" s="422"/>
      <c r="S867" s="423"/>
      <c r="T867" s="437">
        <v>567.42104635423595</v>
      </c>
      <c r="U867" s="417">
        <v>9.8836004408983449E-3</v>
      </c>
      <c r="V867" s="418">
        <v>1.684776748817967E-2</v>
      </c>
      <c r="W867" s="437">
        <v>0.1328334122484163</v>
      </c>
      <c r="X867" s="417">
        <v>1.8173804751773048E-2</v>
      </c>
      <c r="Y867" s="418">
        <v>4.0479947952887542E-2</v>
      </c>
      <c r="Z867" s="437">
        <v>0.21403694157150541</v>
      </c>
      <c r="AA867" s="417">
        <v>9.1533358457999998E-3</v>
      </c>
      <c r="AB867" s="418">
        <v>1.3757455335E-2</v>
      </c>
      <c r="AC867" s="437">
        <v>4.0106199233277164E-2</v>
      </c>
      <c r="AD867" s="417">
        <v>4.250256588E-4</v>
      </c>
      <c r="AE867" s="418">
        <v>6.4461838709999996E-4</v>
      </c>
      <c r="AF867" s="437">
        <v>1.8091200032128675E-3</v>
      </c>
      <c r="AG867" s="417">
        <v>6.6193589570999994E-2</v>
      </c>
      <c r="AH867" s="418">
        <v>9.1412848129650004E-2</v>
      </c>
      <c r="AI867" s="437">
        <v>9.5165226648289705E-2</v>
      </c>
      <c r="AJ867" s="417">
        <v>5.6749730724000007E-3</v>
      </c>
      <c r="AK867" s="418">
        <v>8.2394026138800005E-3</v>
      </c>
      <c r="AL867" s="437">
        <v>1.5810365076598075E-2</v>
      </c>
      <c r="AM867" s="417">
        <v>9.6037510151999999E-3</v>
      </c>
      <c r="AN867" s="418">
        <v>1.4910365383170001E-2</v>
      </c>
      <c r="AO867" s="437">
        <v>3.952673999027409E-2</v>
      </c>
      <c r="AP867" s="422"/>
      <c r="AQ867" s="423"/>
      <c r="AR867" s="423"/>
      <c r="AS867" s="417">
        <v>0</v>
      </c>
      <c r="AT867" s="418">
        <v>0</v>
      </c>
      <c r="AU867" s="424"/>
    </row>
    <row r="868" spans="1:47" x14ac:dyDescent="0.2">
      <c r="A868" s="231">
        <v>1996</v>
      </c>
      <c r="B868" s="232">
        <v>24</v>
      </c>
      <c r="C868" s="417">
        <v>15.136565002049998</v>
      </c>
      <c r="D868" s="418">
        <v>17.843498204711999</v>
      </c>
      <c r="E868" s="437">
        <v>52.98550117603498</v>
      </c>
      <c r="F868" s="417">
        <v>3.13575257868</v>
      </c>
      <c r="G868" s="418">
        <v>4.0443627777030002</v>
      </c>
      <c r="H868" s="437">
        <v>2.9501364266175312</v>
      </c>
      <c r="I868" s="417">
        <v>1.1935440594</v>
      </c>
      <c r="J868" s="418">
        <v>2.4192341542599998</v>
      </c>
      <c r="K868" s="437">
        <v>4.795733384342225</v>
      </c>
      <c r="L868" s="420"/>
      <c r="M868" s="421"/>
      <c r="N868" s="437">
        <v>3.3972552866908695E-3</v>
      </c>
      <c r="O868" s="417">
        <v>1.139006E-2</v>
      </c>
      <c r="P868" s="418">
        <v>1.8124923000000001E-2</v>
      </c>
      <c r="Q868" s="437">
        <v>5.8727124885142541E-2</v>
      </c>
      <c r="R868" s="422"/>
      <c r="S868" s="423"/>
      <c r="T868" s="437">
        <v>568.56537018613562</v>
      </c>
      <c r="U868" s="417">
        <v>9.8836004408983449E-3</v>
      </c>
      <c r="V868" s="418">
        <v>1.684776748817967E-2</v>
      </c>
      <c r="W868" s="437">
        <v>0.13573411113694556</v>
      </c>
      <c r="X868" s="417">
        <v>1.8173804751773048E-2</v>
      </c>
      <c r="Y868" s="418">
        <v>4.0479947952887542E-2</v>
      </c>
      <c r="Z868" s="437">
        <v>0.21936419766134124</v>
      </c>
      <c r="AA868" s="417">
        <v>9.5733105834E-3</v>
      </c>
      <c r="AB868" s="418">
        <v>1.4630615385929999E-2</v>
      </c>
      <c r="AC868" s="437">
        <v>4.088611753935726E-2</v>
      </c>
      <c r="AD868" s="417">
        <v>4.4504401739999997E-4</v>
      </c>
      <c r="AE868" s="418">
        <v>6.8468416824000002E-4</v>
      </c>
      <c r="AF868" s="437">
        <v>1.8421593088252558E-3</v>
      </c>
      <c r="AG868" s="417">
        <v>6.9610364595000002E-2</v>
      </c>
      <c r="AH868" s="418">
        <v>9.8204191056420004E-2</v>
      </c>
      <c r="AI868" s="437">
        <v>9.6516434605968149E-2</v>
      </c>
      <c r="AJ868" s="417">
        <v>5.9674331928000002E-3</v>
      </c>
      <c r="AK868" s="418">
        <v>8.8231430786400011E-3</v>
      </c>
      <c r="AL868" s="437">
        <v>1.6025924446585703E-2</v>
      </c>
      <c r="AM868" s="417">
        <v>1.00062535062E-2</v>
      </c>
      <c r="AN868" s="418">
        <v>1.579235873073E-2</v>
      </c>
      <c r="AO868" s="437">
        <v>4.0230265316698523E-2</v>
      </c>
      <c r="AP868" s="422"/>
      <c r="AQ868" s="423"/>
      <c r="AR868" s="423"/>
      <c r="AS868" s="417">
        <v>0</v>
      </c>
      <c r="AT868" s="418">
        <v>0</v>
      </c>
      <c r="AU868" s="424"/>
    </row>
    <row r="869" spans="1:47" x14ac:dyDescent="0.2">
      <c r="A869" s="231">
        <v>1996</v>
      </c>
      <c r="B869" s="232">
        <v>25</v>
      </c>
      <c r="C869" s="417">
        <v>15.46761619598</v>
      </c>
      <c r="D869" s="418">
        <v>18.669069565516999</v>
      </c>
      <c r="E869" s="437">
        <v>53.562834694860641</v>
      </c>
      <c r="F869" s="417">
        <v>3.2995014628800003</v>
      </c>
      <c r="G869" s="418">
        <v>4.3809418155359996</v>
      </c>
      <c r="H869" s="437">
        <v>2.9907627791592568</v>
      </c>
      <c r="I869" s="417">
        <v>1.2244614228000001</v>
      </c>
      <c r="J869" s="418">
        <v>2.5018293842850001</v>
      </c>
      <c r="K869" s="437">
        <v>4.8412093539718253</v>
      </c>
      <c r="L869" s="420"/>
      <c r="M869" s="421"/>
      <c r="N869" s="437">
        <v>3.4047133074330627E-3</v>
      </c>
      <c r="O869" s="417">
        <v>1.139006E-2</v>
      </c>
      <c r="P869" s="418">
        <v>1.8124923000000001E-2</v>
      </c>
      <c r="Q869" s="437">
        <v>5.921495090771324E-2</v>
      </c>
      <c r="R869" s="422"/>
      <c r="S869" s="423"/>
      <c r="T869" s="437">
        <v>569.43397817370692</v>
      </c>
      <c r="U869" s="417">
        <v>9.8836004408983449E-3</v>
      </c>
      <c r="V869" s="418">
        <v>1.684776748817967E-2</v>
      </c>
      <c r="W869" s="437">
        <v>0.13806198993803098</v>
      </c>
      <c r="X869" s="417">
        <v>1.8173804751773048E-2</v>
      </c>
      <c r="Y869" s="418">
        <v>4.0479947952887542E-2</v>
      </c>
      <c r="Z869" s="437">
        <v>0.22345058071300053</v>
      </c>
      <c r="AA869" s="417">
        <v>1.0007069370600001E-2</v>
      </c>
      <c r="AB869" s="418">
        <v>1.5732637076699998E-2</v>
      </c>
      <c r="AC869" s="437">
        <v>4.1759986442992697E-2</v>
      </c>
      <c r="AD869" s="417">
        <v>4.6550731979999994E-4</v>
      </c>
      <c r="AE869" s="418">
        <v>7.3324447365000006E-4</v>
      </c>
      <c r="AF869" s="437">
        <v>1.8675196669679841E-3</v>
      </c>
      <c r="AG869" s="417">
        <v>7.3102159539600003E-2</v>
      </c>
      <c r="AH869" s="418">
        <v>0.10606794490992</v>
      </c>
      <c r="AI869" s="437">
        <v>9.7458290863639482E-2</v>
      </c>
      <c r="AJ869" s="417">
        <v>6.2702251818000003E-3</v>
      </c>
      <c r="AK869" s="418">
        <v>9.4862646239700001E-3</v>
      </c>
      <c r="AL869" s="437">
        <v>1.6170748327734522E-2</v>
      </c>
      <c r="AM869" s="417">
        <v>1.0419725913599999E-2</v>
      </c>
      <c r="AN869" s="418">
        <v>1.6961953809330001E-2</v>
      </c>
      <c r="AO869" s="437">
        <v>4.0808764019539152E-2</v>
      </c>
      <c r="AP869" s="422"/>
      <c r="AQ869" s="423"/>
      <c r="AR869" s="423"/>
      <c r="AS869" s="417">
        <v>0</v>
      </c>
      <c r="AT869" s="418">
        <v>0</v>
      </c>
      <c r="AU869" s="424"/>
    </row>
    <row r="870" spans="1:47" x14ac:dyDescent="0.2">
      <c r="A870" s="231">
        <v>1996</v>
      </c>
      <c r="B870" s="232">
        <v>26</v>
      </c>
      <c r="C870" s="417">
        <v>15.46761619598</v>
      </c>
      <c r="D870" s="418">
        <v>18.669069565516999</v>
      </c>
      <c r="E870" s="437">
        <v>53.93087911296751</v>
      </c>
      <c r="F870" s="417">
        <v>3.2995014628800003</v>
      </c>
      <c r="G870" s="418">
        <v>4.3809418155359996</v>
      </c>
      <c r="H870" s="437">
        <v>3.0166778522546198</v>
      </c>
      <c r="I870" s="417">
        <v>1.2244614228000001</v>
      </c>
      <c r="J870" s="418">
        <v>2.5018293842850001</v>
      </c>
      <c r="K870" s="437">
        <v>4.8702964922888627</v>
      </c>
      <c r="L870" s="420"/>
      <c r="M870" s="421"/>
      <c r="N870" s="437">
        <v>3.4094804326268934E-3</v>
      </c>
      <c r="O870" s="417">
        <v>1.139006E-2</v>
      </c>
      <c r="P870" s="418">
        <v>1.8124923000000001E-2</v>
      </c>
      <c r="Q870" s="437">
        <v>5.9525755936029726E-2</v>
      </c>
      <c r="R870" s="422"/>
      <c r="S870" s="423"/>
      <c r="T870" s="437">
        <v>569.95751365072283</v>
      </c>
      <c r="U870" s="417">
        <v>9.8836004408983449E-3</v>
      </c>
      <c r="V870" s="418">
        <v>1.684776748817967E-2</v>
      </c>
      <c r="W870" s="437">
        <v>0.13954904794072501</v>
      </c>
      <c r="X870" s="417">
        <v>1.8173804751773048E-2</v>
      </c>
      <c r="Y870" s="418">
        <v>4.0479947952887542E-2</v>
      </c>
      <c r="Z870" s="437">
        <v>0.22605267050756434</v>
      </c>
      <c r="AA870" s="417">
        <v>1.0007069370600001E-2</v>
      </c>
      <c r="AB870" s="418">
        <v>1.5732637076699998E-2</v>
      </c>
      <c r="AC870" s="437">
        <v>4.2271981564591166E-2</v>
      </c>
      <c r="AD870" s="417">
        <v>4.6550731979999994E-4</v>
      </c>
      <c r="AE870" s="418">
        <v>7.3324447365000006E-4</v>
      </c>
      <c r="AF870" s="437">
        <v>1.8837066387383198E-3</v>
      </c>
      <c r="AG870" s="417">
        <v>7.3102159539600003E-2</v>
      </c>
      <c r="AH870" s="418">
        <v>0.10606794490992</v>
      </c>
      <c r="AI870" s="437">
        <v>9.7900310650363379E-2</v>
      </c>
      <c r="AJ870" s="417">
        <v>6.2702251818000003E-3</v>
      </c>
      <c r="AK870" s="418">
        <v>9.4862646239700001E-3</v>
      </c>
      <c r="AL870" s="437">
        <v>1.6234093750826125E-2</v>
      </c>
      <c r="AM870" s="417">
        <v>1.0419725913599999E-2</v>
      </c>
      <c r="AN870" s="418">
        <v>1.6961953809330001E-2</v>
      </c>
      <c r="AO870" s="437">
        <v>4.1161884612204512E-2</v>
      </c>
      <c r="AP870" s="422"/>
      <c r="AQ870" s="423"/>
      <c r="AR870" s="423"/>
      <c r="AS870" s="417">
        <v>0</v>
      </c>
      <c r="AT870" s="418">
        <v>0</v>
      </c>
      <c r="AU870" s="424"/>
    </row>
    <row r="871" spans="1:47" x14ac:dyDescent="0.2">
      <c r="A871" s="231">
        <v>1996</v>
      </c>
      <c r="B871" s="232">
        <v>27</v>
      </c>
      <c r="C871" s="417">
        <v>15.46761619598</v>
      </c>
      <c r="D871" s="418">
        <v>18.669069565516999</v>
      </c>
      <c r="E871" s="437">
        <v>53.947962029781372</v>
      </c>
      <c r="F871" s="417">
        <v>3.2995014628800003</v>
      </c>
      <c r="G871" s="418">
        <v>4.3809418155359996</v>
      </c>
      <c r="H871" s="437">
        <v>3.0245555271220788</v>
      </c>
      <c r="I871" s="417">
        <v>1.2244614228000001</v>
      </c>
      <c r="J871" s="418">
        <v>2.5018293842850001</v>
      </c>
      <c r="K871" s="437">
        <v>4.8832989225172394</v>
      </c>
      <c r="L871" s="420"/>
      <c r="M871" s="421"/>
      <c r="N871" s="437">
        <v>3.412321024711765E-3</v>
      </c>
      <c r="O871" s="417">
        <v>1.139006E-2</v>
      </c>
      <c r="P871" s="418">
        <v>1.8124923000000001E-2</v>
      </c>
      <c r="Q871" s="437">
        <v>5.9622221019719847E-2</v>
      </c>
      <c r="R871" s="422"/>
      <c r="S871" s="423"/>
      <c r="T871" s="437">
        <v>570.05463446198235</v>
      </c>
      <c r="U871" s="417">
        <v>9.8836004408983449E-3</v>
      </c>
      <c r="V871" s="418">
        <v>1.684776748817967E-2</v>
      </c>
      <c r="W871" s="437">
        <v>0.14016197790949395</v>
      </c>
      <c r="X871" s="417">
        <v>1.8173804751773048E-2</v>
      </c>
      <c r="Y871" s="418">
        <v>4.0479947952887542E-2</v>
      </c>
      <c r="Z871" s="437">
        <v>0.22686271933161348</v>
      </c>
      <c r="AA871" s="417">
        <v>1.0007069370600001E-2</v>
      </c>
      <c r="AB871" s="418">
        <v>1.5732637076699998E-2</v>
      </c>
      <c r="AC871" s="437">
        <v>4.2912429264041714E-2</v>
      </c>
      <c r="AD871" s="417">
        <v>4.6550731979999994E-4</v>
      </c>
      <c r="AE871" s="418">
        <v>7.3324447365000006E-4</v>
      </c>
      <c r="AF871" s="437">
        <v>1.8886050267313103E-3</v>
      </c>
      <c r="AG871" s="417">
        <v>7.3102159539600003E-2</v>
      </c>
      <c r="AH871" s="418">
        <v>0.10606794490992</v>
      </c>
      <c r="AI871" s="437">
        <v>9.8067180313582844E-2</v>
      </c>
      <c r="AJ871" s="417">
        <v>6.2702251818000003E-3</v>
      </c>
      <c r="AK871" s="418">
        <v>9.4862646239700001E-3</v>
      </c>
      <c r="AL871" s="437">
        <v>1.6255102395097764E-2</v>
      </c>
      <c r="AM871" s="417">
        <v>1.0419725913599999E-2</v>
      </c>
      <c r="AN871" s="418">
        <v>1.6961953809330001E-2</v>
      </c>
      <c r="AO871" s="437">
        <v>4.1349242739665393E-2</v>
      </c>
      <c r="AP871" s="422"/>
      <c r="AQ871" s="423"/>
      <c r="AR871" s="423"/>
      <c r="AS871" s="417">
        <v>0</v>
      </c>
      <c r="AT871" s="418">
        <v>0</v>
      </c>
      <c r="AU871" s="424"/>
    </row>
    <row r="872" spans="1:47" x14ac:dyDescent="0.2">
      <c r="A872" s="231">
        <v>1996</v>
      </c>
      <c r="B872" s="232">
        <v>28</v>
      </c>
      <c r="C872" s="417">
        <v>15.46761619598</v>
      </c>
      <c r="D872" s="418">
        <v>18.669069565516999</v>
      </c>
      <c r="E872" s="437">
        <v>53.946727635649836</v>
      </c>
      <c r="F872" s="417">
        <v>3.2995014628800003</v>
      </c>
      <c r="G872" s="418">
        <v>4.3809418155359996</v>
      </c>
      <c r="H872" s="437">
        <v>3.0274560116555107</v>
      </c>
      <c r="I872" s="417">
        <v>1.2244614228000001</v>
      </c>
      <c r="J872" s="418">
        <v>2.5018293842850001</v>
      </c>
      <c r="K872" s="437">
        <v>4.8882353785663595</v>
      </c>
      <c r="L872" s="420"/>
      <c r="M872" s="421"/>
      <c r="N872" s="437">
        <v>3.4134357605458258E-3</v>
      </c>
      <c r="O872" s="417">
        <v>1.139006E-2</v>
      </c>
      <c r="P872" s="418">
        <v>1.8124923000000001E-2</v>
      </c>
      <c r="Q872" s="437">
        <v>5.9656702495756518E-2</v>
      </c>
      <c r="R872" s="422"/>
      <c r="S872" s="423"/>
      <c r="T872" s="437">
        <v>570.13221581252503</v>
      </c>
      <c r="U872" s="417">
        <v>9.8836004408983449E-3</v>
      </c>
      <c r="V872" s="418">
        <v>1.684776748817967E-2</v>
      </c>
      <c r="W872" s="437">
        <v>0.1403964917151464</v>
      </c>
      <c r="X872" s="417">
        <v>1.8173804751773048E-2</v>
      </c>
      <c r="Y872" s="418">
        <v>4.0479947952887542E-2</v>
      </c>
      <c r="Z872" s="437">
        <v>0.22715137899766688</v>
      </c>
      <c r="AA872" s="417">
        <v>1.0007069370600001E-2</v>
      </c>
      <c r="AB872" s="418">
        <v>1.5732637076699998E-2</v>
      </c>
      <c r="AC872" s="437">
        <v>4.3177080892366528E-2</v>
      </c>
      <c r="AD872" s="417">
        <v>4.6550731979999994E-4</v>
      </c>
      <c r="AE872" s="418">
        <v>7.3324447365000006E-4</v>
      </c>
      <c r="AF872" s="437">
        <v>1.8904125021650319E-3</v>
      </c>
      <c r="AG872" s="417">
        <v>7.3102159539600003E-2</v>
      </c>
      <c r="AH872" s="418">
        <v>0.10606794490992</v>
      </c>
      <c r="AI872" s="437">
        <v>9.8124778742278082E-2</v>
      </c>
      <c r="AJ872" s="417">
        <v>6.2702251818000003E-3</v>
      </c>
      <c r="AK872" s="418">
        <v>9.4862646239700001E-3</v>
      </c>
      <c r="AL872" s="437">
        <v>1.6261814873681033E-2</v>
      </c>
      <c r="AM872" s="417">
        <v>1.0419725913599999E-2</v>
      </c>
      <c r="AN872" s="418">
        <v>1.6961953809330001E-2</v>
      </c>
      <c r="AO872" s="437">
        <v>4.1422658030313843E-2</v>
      </c>
      <c r="AP872" s="422"/>
      <c r="AQ872" s="423"/>
      <c r="AR872" s="423"/>
      <c r="AS872" s="417">
        <v>0</v>
      </c>
      <c r="AT872" s="418">
        <v>0</v>
      </c>
      <c r="AU872" s="424"/>
    </row>
    <row r="873" spans="1:47" x14ac:dyDescent="0.2">
      <c r="A873" s="231">
        <v>1996</v>
      </c>
      <c r="B873" s="232">
        <v>29</v>
      </c>
      <c r="C873" s="417">
        <v>15.46761619598</v>
      </c>
      <c r="D873" s="418">
        <v>18.669069565516999</v>
      </c>
      <c r="E873" s="437">
        <v>53.965588103700867</v>
      </c>
      <c r="F873" s="417">
        <v>3.2995014628800003</v>
      </c>
      <c r="G873" s="418">
        <v>4.3809418155359996</v>
      </c>
      <c r="H873" s="437">
        <v>3.0292009963873676</v>
      </c>
      <c r="I873" s="417">
        <v>1.2244614228000001</v>
      </c>
      <c r="J873" s="418">
        <v>2.5018293842850001</v>
      </c>
      <c r="K873" s="437">
        <v>4.8904931131070306</v>
      </c>
      <c r="L873" s="420"/>
      <c r="M873" s="421"/>
      <c r="N873" s="437">
        <v>3.4138109319593124E-3</v>
      </c>
      <c r="O873" s="417">
        <v>1.139006E-2</v>
      </c>
      <c r="P873" s="418">
        <v>1.8124923000000001E-2</v>
      </c>
      <c r="Q873" s="437">
        <v>5.9677507112522538E-2</v>
      </c>
      <c r="R873" s="422"/>
      <c r="S873" s="423"/>
      <c r="T873" s="437">
        <v>570.10871189712611</v>
      </c>
      <c r="U873" s="417">
        <v>9.8836004408983449E-3</v>
      </c>
      <c r="V873" s="418">
        <v>1.684776748817967E-2</v>
      </c>
      <c r="W873" s="437">
        <v>0.14050554183245378</v>
      </c>
      <c r="X873" s="417">
        <v>1.8173804751773048E-2</v>
      </c>
      <c r="Y873" s="418">
        <v>4.0479947952887542E-2</v>
      </c>
      <c r="Z873" s="437">
        <v>0.22732537208450562</v>
      </c>
      <c r="AA873" s="417">
        <v>1.0007069370600001E-2</v>
      </c>
      <c r="AB873" s="418">
        <v>1.5732637076699998E-2</v>
      </c>
      <c r="AC873" s="437">
        <v>4.3244975194366292E-2</v>
      </c>
      <c r="AD873" s="417">
        <v>4.6550731979999994E-4</v>
      </c>
      <c r="AE873" s="418">
        <v>7.3324447365000006E-4</v>
      </c>
      <c r="AF873" s="437">
        <v>1.8914984933490937E-3</v>
      </c>
      <c r="AG873" s="417">
        <v>7.3102159539600003E-2</v>
      </c>
      <c r="AH873" s="418">
        <v>0.10606794490992</v>
      </c>
      <c r="AI873" s="437">
        <v>9.8173813720512093E-2</v>
      </c>
      <c r="AJ873" s="417">
        <v>6.2702251818000003E-3</v>
      </c>
      <c r="AK873" s="418">
        <v>9.4862646239700001E-3</v>
      </c>
      <c r="AL873" s="437">
        <v>1.6269398234471506E-2</v>
      </c>
      <c r="AM873" s="417">
        <v>1.0419725913599999E-2</v>
      </c>
      <c r="AN873" s="418">
        <v>1.6961953809330001E-2</v>
      </c>
      <c r="AO873" s="437">
        <v>4.1452948166214386E-2</v>
      </c>
      <c r="AP873" s="422"/>
      <c r="AQ873" s="423"/>
      <c r="AR873" s="423"/>
      <c r="AS873" s="417">
        <v>0</v>
      </c>
      <c r="AT873" s="418">
        <v>0</v>
      </c>
      <c r="AU873" s="424"/>
    </row>
    <row r="874" spans="1:47" x14ac:dyDescent="0.2">
      <c r="A874" s="231">
        <v>1996</v>
      </c>
      <c r="B874" s="232">
        <v>30</v>
      </c>
      <c r="C874" s="417">
        <v>15.46761619598</v>
      </c>
      <c r="D874" s="418">
        <v>18.669069565516999</v>
      </c>
      <c r="E874" s="437">
        <v>53.980820442789991</v>
      </c>
      <c r="F874" s="417">
        <v>3.2995014628800003</v>
      </c>
      <c r="G874" s="418">
        <v>4.3809418155359996</v>
      </c>
      <c r="H874" s="437">
        <v>3.0305747378990278</v>
      </c>
      <c r="I874" s="417">
        <v>1.2244614228000001</v>
      </c>
      <c r="J874" s="418">
        <v>2.5018293842850001</v>
      </c>
      <c r="K874" s="437">
        <v>4.8921169502394584</v>
      </c>
      <c r="L874" s="420"/>
      <c r="M874" s="421"/>
      <c r="N874" s="437">
        <v>3.414137037259408E-3</v>
      </c>
      <c r="O874" s="417">
        <v>1.139006E-2</v>
      </c>
      <c r="P874" s="418">
        <v>1.8124923000000001E-2</v>
      </c>
      <c r="Q874" s="437">
        <v>5.9693993501407791E-2</v>
      </c>
      <c r="R874" s="422"/>
      <c r="S874" s="423"/>
      <c r="T874" s="437">
        <v>570.07616759697589</v>
      </c>
      <c r="U874" s="417">
        <v>9.8836004408983449E-3</v>
      </c>
      <c r="V874" s="418">
        <v>1.684776748817967E-2</v>
      </c>
      <c r="W874" s="437">
        <v>0.14059101492190301</v>
      </c>
      <c r="X874" s="417">
        <v>1.8173804751773048E-2</v>
      </c>
      <c r="Y874" s="418">
        <v>4.0479947952887542E-2</v>
      </c>
      <c r="Z874" s="437">
        <v>0.22746452838431852</v>
      </c>
      <c r="AA874" s="417">
        <v>1.0007069370600001E-2</v>
      </c>
      <c r="AB874" s="418">
        <v>1.5732637076699998E-2</v>
      </c>
      <c r="AC874" s="437">
        <v>4.3297803934293035E-2</v>
      </c>
      <c r="AD874" s="417">
        <v>4.6550731979999994E-4</v>
      </c>
      <c r="AE874" s="418">
        <v>7.3324447365000006E-4</v>
      </c>
      <c r="AF874" s="437">
        <v>1.8923553510498724E-3</v>
      </c>
      <c r="AG874" s="417">
        <v>7.3102159539600003E-2</v>
      </c>
      <c r="AH874" s="418">
        <v>0.10606794490992</v>
      </c>
      <c r="AI874" s="437">
        <v>9.8212741422237099E-2</v>
      </c>
      <c r="AJ874" s="417">
        <v>6.2702251818000003E-3</v>
      </c>
      <c r="AK874" s="418">
        <v>9.4862646239700001E-3</v>
      </c>
      <c r="AL874" s="437">
        <v>1.6275359276656243E-2</v>
      </c>
      <c r="AM874" s="417">
        <v>1.0419725913599999E-2</v>
      </c>
      <c r="AN874" s="418">
        <v>1.6961953809330001E-2</v>
      </c>
      <c r="AO874" s="437">
        <v>4.1476679752021239E-2</v>
      </c>
      <c r="AP874" s="422"/>
      <c r="AQ874" s="423"/>
      <c r="AR874" s="423"/>
      <c r="AS874" s="417">
        <v>0</v>
      </c>
      <c r="AT874" s="418">
        <v>0</v>
      </c>
      <c r="AU874" s="424"/>
    </row>
    <row r="875" spans="1:47" x14ac:dyDescent="0.2">
      <c r="A875" s="231">
        <v>1996</v>
      </c>
      <c r="B875" s="232">
        <v>31</v>
      </c>
      <c r="C875" s="417">
        <v>15.46761619598</v>
      </c>
      <c r="D875" s="418">
        <v>18.669069565516999</v>
      </c>
      <c r="E875" s="437">
        <v>53.993457354549214</v>
      </c>
      <c r="F875" s="417">
        <v>3.2995014628800003</v>
      </c>
      <c r="G875" s="418">
        <v>4.3809418155359996</v>
      </c>
      <c r="H875" s="437">
        <v>3.0313543826904463</v>
      </c>
      <c r="I875" s="417">
        <v>1.2244614228000001</v>
      </c>
      <c r="J875" s="418">
        <v>2.5018293842850001</v>
      </c>
      <c r="K875" s="437">
        <v>4.892922227668639</v>
      </c>
      <c r="L875" s="420"/>
      <c r="M875" s="421"/>
      <c r="N875" s="437">
        <v>3.4142498711712726E-3</v>
      </c>
      <c r="O875" s="417">
        <v>1.139006E-2</v>
      </c>
      <c r="P875" s="418">
        <v>1.8124923000000001E-2</v>
      </c>
      <c r="Q875" s="437">
        <v>5.9703279903879268E-2</v>
      </c>
      <c r="R875" s="422"/>
      <c r="S875" s="423"/>
      <c r="T875" s="437">
        <v>570.04801585504458</v>
      </c>
      <c r="U875" s="417">
        <v>9.8836004408983449E-3</v>
      </c>
      <c r="V875" s="418">
        <v>1.684776748817967E-2</v>
      </c>
      <c r="W875" s="437">
        <v>0.14063294873245102</v>
      </c>
      <c r="X875" s="417">
        <v>1.8173804751773048E-2</v>
      </c>
      <c r="Y875" s="418">
        <v>4.0479947952887542E-2</v>
      </c>
      <c r="Z875" s="437">
        <v>0.22754290625039272</v>
      </c>
      <c r="AA875" s="417">
        <v>1.0007069370600001E-2</v>
      </c>
      <c r="AB875" s="418">
        <v>1.5732637076699998E-2</v>
      </c>
      <c r="AC875" s="437">
        <v>4.3308926416801771E-2</v>
      </c>
      <c r="AD875" s="417">
        <v>4.6550731979999994E-4</v>
      </c>
      <c r="AE875" s="418">
        <v>7.3324447365000006E-4</v>
      </c>
      <c r="AF875" s="437">
        <v>1.8928402445232081E-3</v>
      </c>
      <c r="AG875" s="417">
        <v>7.3102159539600003E-2</v>
      </c>
      <c r="AH875" s="418">
        <v>0.10606794490992</v>
      </c>
      <c r="AI875" s="437">
        <v>9.8237790021743765E-2</v>
      </c>
      <c r="AJ875" s="417">
        <v>6.2702251818000003E-3</v>
      </c>
      <c r="AK875" s="418">
        <v>9.4862646239700001E-3</v>
      </c>
      <c r="AL875" s="437">
        <v>1.6279489398338426E-2</v>
      </c>
      <c r="AM875" s="417">
        <v>1.0419725913599999E-2</v>
      </c>
      <c r="AN875" s="418">
        <v>1.6961953809330001E-2</v>
      </c>
      <c r="AO875" s="437">
        <v>4.148729481668615E-2</v>
      </c>
      <c r="AP875" s="422"/>
      <c r="AQ875" s="423"/>
      <c r="AR875" s="423"/>
      <c r="AS875" s="417">
        <v>0</v>
      </c>
      <c r="AT875" s="418">
        <v>0</v>
      </c>
      <c r="AU875" s="424"/>
    </row>
    <row r="876" spans="1:47" x14ac:dyDescent="0.2">
      <c r="A876" s="231">
        <v>1996</v>
      </c>
      <c r="B876" s="232">
        <v>32</v>
      </c>
      <c r="C876" s="417">
        <v>15.46761619598</v>
      </c>
      <c r="D876" s="418">
        <v>18.669069565516999</v>
      </c>
      <c r="E876" s="419">
        <v>53.993457354549214</v>
      </c>
      <c r="F876" s="417">
        <v>3.2995014628800003</v>
      </c>
      <c r="G876" s="418">
        <v>4.3809418155359996</v>
      </c>
      <c r="H876" s="419">
        <v>3.0313543826904463</v>
      </c>
      <c r="I876" s="417">
        <v>1.2244614228000001</v>
      </c>
      <c r="J876" s="418">
        <v>2.5018293842850001</v>
      </c>
      <c r="K876" s="419">
        <v>4.892922227668639</v>
      </c>
      <c r="L876" s="420"/>
      <c r="M876" s="421"/>
      <c r="N876" s="419">
        <v>3.4142498711712726E-3</v>
      </c>
      <c r="O876" s="417">
        <v>1.139006E-2</v>
      </c>
      <c r="P876" s="418">
        <v>1.8124923000000001E-2</v>
      </c>
      <c r="Q876" s="419">
        <v>5.9703279903879268E-2</v>
      </c>
      <c r="R876" s="425"/>
      <c r="S876" s="426"/>
      <c r="T876" s="419">
        <v>570.04801585504458</v>
      </c>
      <c r="U876" s="417">
        <v>9.8836004408983449E-3</v>
      </c>
      <c r="V876" s="418">
        <v>1.684776748817967E-2</v>
      </c>
      <c r="W876" s="419">
        <v>0.14063294873245102</v>
      </c>
      <c r="X876" s="417">
        <v>1.8173804751773048E-2</v>
      </c>
      <c r="Y876" s="418">
        <v>4.0479947952887542E-2</v>
      </c>
      <c r="Z876" s="419">
        <v>0.22754290625039272</v>
      </c>
      <c r="AA876" s="417">
        <v>1.0007069370600001E-2</v>
      </c>
      <c r="AB876" s="418">
        <v>1.5732637076699998E-2</v>
      </c>
      <c r="AC876" s="419">
        <v>4.3308926416801771E-2</v>
      </c>
      <c r="AD876" s="417">
        <v>4.6550731979999994E-4</v>
      </c>
      <c r="AE876" s="418">
        <v>7.3324447365000006E-4</v>
      </c>
      <c r="AF876" s="419">
        <v>1.8928402445232081E-3</v>
      </c>
      <c r="AG876" s="417">
        <v>7.3102159539600003E-2</v>
      </c>
      <c r="AH876" s="418">
        <v>0.10606794490992</v>
      </c>
      <c r="AI876" s="419">
        <v>9.8237790021743765E-2</v>
      </c>
      <c r="AJ876" s="417">
        <v>6.2702251818000003E-3</v>
      </c>
      <c r="AK876" s="418">
        <v>9.4862646239700001E-3</v>
      </c>
      <c r="AL876" s="419">
        <v>1.6279489398338426E-2</v>
      </c>
      <c r="AM876" s="417">
        <v>1.0419725913599999E-2</v>
      </c>
      <c r="AN876" s="418">
        <v>1.6961953809330001E-2</v>
      </c>
      <c r="AO876" s="419">
        <v>4.148729481668615E-2</v>
      </c>
      <c r="AP876" s="425"/>
      <c r="AQ876" s="426"/>
      <c r="AR876" s="426"/>
      <c r="AS876" s="417">
        <v>0</v>
      </c>
      <c r="AT876" s="418">
        <v>0</v>
      </c>
      <c r="AU876" s="427"/>
    </row>
    <row r="877" spans="1:47" x14ac:dyDescent="0.2">
      <c r="A877" s="231">
        <v>1996</v>
      </c>
      <c r="B877" s="232">
        <v>33</v>
      </c>
      <c r="C877" s="417">
        <v>15.46761619598</v>
      </c>
      <c r="D877" s="418">
        <v>18.669069565516999</v>
      </c>
      <c r="E877" s="419">
        <v>53.993457354549214</v>
      </c>
      <c r="F877" s="417">
        <v>3.2995014628800003</v>
      </c>
      <c r="G877" s="418">
        <v>4.3809418155359996</v>
      </c>
      <c r="H877" s="419">
        <v>3.0313543826904463</v>
      </c>
      <c r="I877" s="417">
        <v>1.2244614228000001</v>
      </c>
      <c r="J877" s="418">
        <v>2.5018293842850001</v>
      </c>
      <c r="K877" s="419">
        <v>4.892922227668639</v>
      </c>
      <c r="L877" s="420"/>
      <c r="M877" s="421"/>
      <c r="N877" s="419">
        <v>3.4142498711712726E-3</v>
      </c>
      <c r="O877" s="417">
        <v>1.139006E-2</v>
      </c>
      <c r="P877" s="418">
        <v>1.8124923000000001E-2</v>
      </c>
      <c r="Q877" s="419">
        <v>5.9703279903879268E-2</v>
      </c>
      <c r="R877" s="425"/>
      <c r="S877" s="426"/>
      <c r="T877" s="419">
        <v>570.04801585504458</v>
      </c>
      <c r="U877" s="417">
        <v>9.8836004408983449E-3</v>
      </c>
      <c r="V877" s="418">
        <v>1.684776748817967E-2</v>
      </c>
      <c r="W877" s="419">
        <v>0.14063294873245102</v>
      </c>
      <c r="X877" s="417">
        <v>1.8173804751773048E-2</v>
      </c>
      <c r="Y877" s="418">
        <v>4.0479947952887542E-2</v>
      </c>
      <c r="Z877" s="419">
        <v>0.22754290625039272</v>
      </c>
      <c r="AA877" s="417">
        <v>1.0007069370600001E-2</v>
      </c>
      <c r="AB877" s="418">
        <v>1.5732637076699998E-2</v>
      </c>
      <c r="AC877" s="419">
        <v>4.3308926416801771E-2</v>
      </c>
      <c r="AD877" s="417">
        <v>4.6550731979999994E-4</v>
      </c>
      <c r="AE877" s="418">
        <v>7.3324447365000006E-4</v>
      </c>
      <c r="AF877" s="419">
        <v>1.8928402445232081E-3</v>
      </c>
      <c r="AG877" s="417">
        <v>7.3102159539600003E-2</v>
      </c>
      <c r="AH877" s="418">
        <v>0.10606794490992</v>
      </c>
      <c r="AI877" s="419">
        <v>9.8237790021743765E-2</v>
      </c>
      <c r="AJ877" s="417">
        <v>6.2702251818000003E-3</v>
      </c>
      <c r="AK877" s="418">
        <v>9.4862646239700001E-3</v>
      </c>
      <c r="AL877" s="419">
        <v>1.6279489398338426E-2</v>
      </c>
      <c r="AM877" s="417">
        <v>1.0419725913599999E-2</v>
      </c>
      <c r="AN877" s="418">
        <v>1.6961953809330001E-2</v>
      </c>
      <c r="AO877" s="419">
        <v>4.148729481668615E-2</v>
      </c>
      <c r="AP877" s="425"/>
      <c r="AQ877" s="426"/>
      <c r="AR877" s="426"/>
      <c r="AS877" s="417">
        <v>0</v>
      </c>
      <c r="AT877" s="418">
        <v>0</v>
      </c>
      <c r="AU877" s="427"/>
    </row>
    <row r="878" spans="1:47" x14ac:dyDescent="0.2">
      <c r="A878" s="231">
        <v>1996</v>
      </c>
      <c r="B878" s="232">
        <v>34</v>
      </c>
      <c r="C878" s="417">
        <v>15.46761619598</v>
      </c>
      <c r="D878" s="418">
        <v>18.669069565516999</v>
      </c>
      <c r="E878" s="419">
        <v>53.993457354549214</v>
      </c>
      <c r="F878" s="417">
        <v>3.2995014628800003</v>
      </c>
      <c r="G878" s="418">
        <v>4.3809418155359996</v>
      </c>
      <c r="H878" s="419">
        <v>3.0313543826904463</v>
      </c>
      <c r="I878" s="417">
        <v>1.2244614228000001</v>
      </c>
      <c r="J878" s="418">
        <v>2.5018293842850001</v>
      </c>
      <c r="K878" s="419">
        <v>4.892922227668639</v>
      </c>
      <c r="L878" s="420"/>
      <c r="M878" s="421"/>
      <c r="N878" s="419">
        <v>3.4142498711712726E-3</v>
      </c>
      <c r="O878" s="417">
        <v>1.139006E-2</v>
      </c>
      <c r="P878" s="418">
        <v>1.8124923000000001E-2</v>
      </c>
      <c r="Q878" s="419">
        <v>5.9703279903879268E-2</v>
      </c>
      <c r="R878" s="425"/>
      <c r="S878" s="426"/>
      <c r="T878" s="419">
        <v>570.04801585504458</v>
      </c>
      <c r="U878" s="417">
        <v>9.8836004408983449E-3</v>
      </c>
      <c r="V878" s="418">
        <v>1.684776748817967E-2</v>
      </c>
      <c r="W878" s="419">
        <v>0.14063294873245102</v>
      </c>
      <c r="X878" s="417">
        <v>1.8173804751773048E-2</v>
      </c>
      <c r="Y878" s="418">
        <v>4.0479947952887542E-2</v>
      </c>
      <c r="Z878" s="419">
        <v>0.22754290625039272</v>
      </c>
      <c r="AA878" s="417">
        <v>1.0007069370600001E-2</v>
      </c>
      <c r="AB878" s="418">
        <v>1.5732637076699998E-2</v>
      </c>
      <c r="AC878" s="419">
        <v>4.3308926416801771E-2</v>
      </c>
      <c r="AD878" s="417">
        <v>4.6550731979999994E-4</v>
      </c>
      <c r="AE878" s="418">
        <v>7.3324447365000006E-4</v>
      </c>
      <c r="AF878" s="419">
        <v>1.8928402445232081E-3</v>
      </c>
      <c r="AG878" s="417">
        <v>7.3102159539600003E-2</v>
      </c>
      <c r="AH878" s="418">
        <v>0.10606794490992</v>
      </c>
      <c r="AI878" s="419">
        <v>9.8237790021743765E-2</v>
      </c>
      <c r="AJ878" s="417">
        <v>6.2702251818000003E-3</v>
      </c>
      <c r="AK878" s="418">
        <v>9.4862646239700001E-3</v>
      </c>
      <c r="AL878" s="419">
        <v>1.6279489398338426E-2</v>
      </c>
      <c r="AM878" s="417">
        <v>1.0419725913599999E-2</v>
      </c>
      <c r="AN878" s="418">
        <v>1.6961953809330001E-2</v>
      </c>
      <c r="AO878" s="419">
        <v>4.148729481668615E-2</v>
      </c>
      <c r="AP878" s="425"/>
      <c r="AQ878" s="426"/>
      <c r="AR878" s="426"/>
      <c r="AS878" s="417">
        <v>0</v>
      </c>
      <c r="AT878" s="418">
        <v>0</v>
      </c>
      <c r="AU878" s="427"/>
    </row>
    <row r="879" spans="1:47" x14ac:dyDescent="0.2">
      <c r="A879" s="231">
        <v>1996</v>
      </c>
      <c r="B879" s="232">
        <v>35</v>
      </c>
      <c r="C879" s="417">
        <v>15.46761619598</v>
      </c>
      <c r="D879" s="418">
        <v>18.669069565516999</v>
      </c>
      <c r="E879" s="419">
        <v>53.993457354549214</v>
      </c>
      <c r="F879" s="417">
        <v>3.2995014628800003</v>
      </c>
      <c r="G879" s="418">
        <v>4.3809418155359996</v>
      </c>
      <c r="H879" s="419">
        <v>3.0313543826904463</v>
      </c>
      <c r="I879" s="417">
        <v>1.2244614228000001</v>
      </c>
      <c r="J879" s="418">
        <v>2.5018293842850001</v>
      </c>
      <c r="K879" s="419">
        <v>4.892922227668639</v>
      </c>
      <c r="L879" s="420"/>
      <c r="M879" s="421"/>
      <c r="N879" s="419">
        <v>3.4142498711712726E-3</v>
      </c>
      <c r="O879" s="417">
        <v>1.139006E-2</v>
      </c>
      <c r="P879" s="418">
        <v>1.8124923000000001E-2</v>
      </c>
      <c r="Q879" s="419">
        <v>5.9703279903879268E-2</v>
      </c>
      <c r="R879" s="425"/>
      <c r="S879" s="426"/>
      <c r="T879" s="419">
        <v>570.04801585504458</v>
      </c>
      <c r="U879" s="417">
        <v>9.8836004408983449E-3</v>
      </c>
      <c r="V879" s="418">
        <v>1.684776748817967E-2</v>
      </c>
      <c r="W879" s="419">
        <v>0.14063294873245102</v>
      </c>
      <c r="X879" s="417">
        <v>1.8173804751773048E-2</v>
      </c>
      <c r="Y879" s="418">
        <v>4.0479947952887542E-2</v>
      </c>
      <c r="Z879" s="419">
        <v>0.22754290625039272</v>
      </c>
      <c r="AA879" s="417">
        <v>1.0007069370600001E-2</v>
      </c>
      <c r="AB879" s="418">
        <v>1.5732637076699998E-2</v>
      </c>
      <c r="AC879" s="419">
        <v>4.3308926416801771E-2</v>
      </c>
      <c r="AD879" s="417">
        <v>4.6550731979999994E-4</v>
      </c>
      <c r="AE879" s="418">
        <v>7.3324447365000006E-4</v>
      </c>
      <c r="AF879" s="419">
        <v>1.8928402445232081E-3</v>
      </c>
      <c r="AG879" s="417">
        <v>7.3102159539600003E-2</v>
      </c>
      <c r="AH879" s="418">
        <v>0.10606794490992</v>
      </c>
      <c r="AI879" s="419">
        <v>9.8237790021743765E-2</v>
      </c>
      <c r="AJ879" s="417">
        <v>6.2702251818000003E-3</v>
      </c>
      <c r="AK879" s="418">
        <v>9.4862646239700001E-3</v>
      </c>
      <c r="AL879" s="419">
        <v>1.6279489398338426E-2</v>
      </c>
      <c r="AM879" s="417">
        <v>1.0419725913599999E-2</v>
      </c>
      <c r="AN879" s="418">
        <v>1.6961953809330001E-2</v>
      </c>
      <c r="AO879" s="419">
        <v>4.148729481668615E-2</v>
      </c>
      <c r="AP879" s="425"/>
      <c r="AQ879" s="426"/>
      <c r="AR879" s="426"/>
      <c r="AS879" s="417">
        <v>0</v>
      </c>
      <c r="AT879" s="418">
        <v>0</v>
      </c>
      <c r="AU879" s="427"/>
    </row>
    <row r="880" spans="1:47" x14ac:dyDescent="0.2">
      <c r="A880" s="231">
        <v>1996</v>
      </c>
      <c r="B880" s="232">
        <v>36</v>
      </c>
      <c r="C880" s="417">
        <v>15.46761619598</v>
      </c>
      <c r="D880" s="418">
        <v>18.669069565516999</v>
      </c>
      <c r="E880" s="419">
        <v>53.993457354549214</v>
      </c>
      <c r="F880" s="417">
        <v>3.2995014628800003</v>
      </c>
      <c r="G880" s="418">
        <v>4.3809418155359996</v>
      </c>
      <c r="H880" s="419">
        <v>3.0313543826904463</v>
      </c>
      <c r="I880" s="417">
        <v>1.2244614228000001</v>
      </c>
      <c r="J880" s="418">
        <v>2.5018293842850001</v>
      </c>
      <c r="K880" s="419">
        <v>4.892922227668639</v>
      </c>
      <c r="L880" s="420"/>
      <c r="M880" s="421"/>
      <c r="N880" s="419">
        <v>3.4142498711712726E-3</v>
      </c>
      <c r="O880" s="417">
        <v>1.139006E-2</v>
      </c>
      <c r="P880" s="418">
        <v>1.8124923000000001E-2</v>
      </c>
      <c r="Q880" s="419">
        <v>5.9703279903879268E-2</v>
      </c>
      <c r="R880" s="425"/>
      <c r="S880" s="426"/>
      <c r="T880" s="419">
        <v>570.04801585504458</v>
      </c>
      <c r="U880" s="417">
        <v>9.8836004408983449E-3</v>
      </c>
      <c r="V880" s="418">
        <v>1.684776748817967E-2</v>
      </c>
      <c r="W880" s="419">
        <v>0.14063294873245102</v>
      </c>
      <c r="X880" s="417">
        <v>1.8173804751773048E-2</v>
      </c>
      <c r="Y880" s="418">
        <v>4.0479947952887542E-2</v>
      </c>
      <c r="Z880" s="419">
        <v>0.22754290625039272</v>
      </c>
      <c r="AA880" s="417">
        <v>1.0007069370600001E-2</v>
      </c>
      <c r="AB880" s="418">
        <v>1.5732637076699998E-2</v>
      </c>
      <c r="AC880" s="419">
        <v>4.3308926416801771E-2</v>
      </c>
      <c r="AD880" s="417">
        <v>4.6550731979999994E-4</v>
      </c>
      <c r="AE880" s="418">
        <v>7.3324447365000006E-4</v>
      </c>
      <c r="AF880" s="419">
        <v>1.8928402445232081E-3</v>
      </c>
      <c r="AG880" s="417">
        <v>7.3102159539600003E-2</v>
      </c>
      <c r="AH880" s="418">
        <v>0.10606794490992</v>
      </c>
      <c r="AI880" s="419">
        <v>9.8237790021743765E-2</v>
      </c>
      <c r="AJ880" s="417">
        <v>6.2702251818000003E-3</v>
      </c>
      <c r="AK880" s="418">
        <v>9.4862646239700001E-3</v>
      </c>
      <c r="AL880" s="419">
        <v>1.6279489398338426E-2</v>
      </c>
      <c r="AM880" s="417">
        <v>1.0419725913599999E-2</v>
      </c>
      <c r="AN880" s="418">
        <v>1.6961953809330001E-2</v>
      </c>
      <c r="AO880" s="419">
        <v>4.148729481668615E-2</v>
      </c>
      <c r="AP880" s="425"/>
      <c r="AQ880" s="426"/>
      <c r="AR880" s="426"/>
      <c r="AS880" s="417">
        <v>0</v>
      </c>
      <c r="AT880" s="418">
        <v>0</v>
      </c>
      <c r="AU880" s="427"/>
    </row>
    <row r="881" spans="1:47" x14ac:dyDescent="0.2">
      <c r="A881" s="231">
        <v>1996</v>
      </c>
      <c r="B881" s="232">
        <v>37</v>
      </c>
      <c r="C881" s="417">
        <v>15.46761619598</v>
      </c>
      <c r="D881" s="418">
        <v>18.669069565516999</v>
      </c>
      <c r="E881" s="419">
        <v>53.993457354549214</v>
      </c>
      <c r="F881" s="417">
        <v>3.2995014628800003</v>
      </c>
      <c r="G881" s="418">
        <v>4.3809418155359996</v>
      </c>
      <c r="H881" s="419">
        <v>3.0313543826904463</v>
      </c>
      <c r="I881" s="417">
        <v>1.2244614228000001</v>
      </c>
      <c r="J881" s="418">
        <v>2.5018293842850001</v>
      </c>
      <c r="K881" s="419">
        <v>4.892922227668639</v>
      </c>
      <c r="L881" s="420"/>
      <c r="M881" s="421"/>
      <c r="N881" s="419">
        <v>3.4142498711712726E-3</v>
      </c>
      <c r="O881" s="417">
        <v>1.139006E-2</v>
      </c>
      <c r="P881" s="418">
        <v>1.8124923000000001E-2</v>
      </c>
      <c r="Q881" s="419">
        <v>5.9703279903879268E-2</v>
      </c>
      <c r="R881" s="425"/>
      <c r="S881" s="426"/>
      <c r="T881" s="419">
        <v>570.04801585504458</v>
      </c>
      <c r="U881" s="417">
        <v>9.8836004408983449E-3</v>
      </c>
      <c r="V881" s="418">
        <v>1.684776748817967E-2</v>
      </c>
      <c r="W881" s="419">
        <v>0.14063294873245102</v>
      </c>
      <c r="X881" s="417">
        <v>1.8173804751773048E-2</v>
      </c>
      <c r="Y881" s="418">
        <v>4.0479947952887542E-2</v>
      </c>
      <c r="Z881" s="419">
        <v>0.22754290625039272</v>
      </c>
      <c r="AA881" s="417">
        <v>1.0007069370600001E-2</v>
      </c>
      <c r="AB881" s="418">
        <v>1.5732637076699998E-2</v>
      </c>
      <c r="AC881" s="419">
        <v>4.3308926416801771E-2</v>
      </c>
      <c r="AD881" s="417">
        <v>4.6550731979999994E-4</v>
      </c>
      <c r="AE881" s="418">
        <v>7.3324447365000006E-4</v>
      </c>
      <c r="AF881" s="419">
        <v>1.8928402445232081E-3</v>
      </c>
      <c r="AG881" s="417">
        <v>7.3102159539600003E-2</v>
      </c>
      <c r="AH881" s="418">
        <v>0.10606794490992</v>
      </c>
      <c r="AI881" s="419">
        <v>9.8237790021743765E-2</v>
      </c>
      <c r="AJ881" s="417">
        <v>6.2702251818000003E-3</v>
      </c>
      <c r="AK881" s="418">
        <v>9.4862646239700001E-3</v>
      </c>
      <c r="AL881" s="419">
        <v>1.6279489398338426E-2</v>
      </c>
      <c r="AM881" s="417">
        <v>1.0419725913599999E-2</v>
      </c>
      <c r="AN881" s="418">
        <v>1.6961953809330001E-2</v>
      </c>
      <c r="AO881" s="419">
        <v>4.148729481668615E-2</v>
      </c>
      <c r="AP881" s="425"/>
      <c r="AQ881" s="426"/>
      <c r="AR881" s="426"/>
      <c r="AS881" s="417">
        <v>0</v>
      </c>
      <c r="AT881" s="418">
        <v>0</v>
      </c>
      <c r="AU881" s="427"/>
    </row>
    <row r="882" spans="1:47" x14ac:dyDescent="0.2">
      <c r="A882" s="231">
        <v>1996</v>
      </c>
      <c r="B882" s="232">
        <v>38</v>
      </c>
      <c r="C882" s="417">
        <v>15.46761619598</v>
      </c>
      <c r="D882" s="418">
        <v>18.669069565516999</v>
      </c>
      <c r="E882" s="419">
        <v>53.993457354549214</v>
      </c>
      <c r="F882" s="417">
        <v>3.2995014628800003</v>
      </c>
      <c r="G882" s="418">
        <v>4.3809418155359996</v>
      </c>
      <c r="H882" s="419">
        <v>3.0313543826904463</v>
      </c>
      <c r="I882" s="417">
        <v>1.2244614228000001</v>
      </c>
      <c r="J882" s="418">
        <v>2.5018293842850001</v>
      </c>
      <c r="K882" s="419">
        <v>4.892922227668639</v>
      </c>
      <c r="L882" s="420"/>
      <c r="M882" s="421"/>
      <c r="N882" s="419">
        <v>3.4142498711712726E-3</v>
      </c>
      <c r="O882" s="417">
        <v>1.139006E-2</v>
      </c>
      <c r="P882" s="418">
        <v>1.8124923000000001E-2</v>
      </c>
      <c r="Q882" s="419">
        <v>5.9703279903879268E-2</v>
      </c>
      <c r="R882" s="425"/>
      <c r="S882" s="426"/>
      <c r="T882" s="419">
        <v>570.04801585504458</v>
      </c>
      <c r="U882" s="417">
        <v>9.8836004408983449E-3</v>
      </c>
      <c r="V882" s="418">
        <v>1.684776748817967E-2</v>
      </c>
      <c r="W882" s="419">
        <v>0.14063294873245102</v>
      </c>
      <c r="X882" s="417">
        <v>1.8173804751773048E-2</v>
      </c>
      <c r="Y882" s="418">
        <v>4.0479947952887542E-2</v>
      </c>
      <c r="Z882" s="419">
        <v>0.22754290625039272</v>
      </c>
      <c r="AA882" s="417">
        <v>1.0007069370600001E-2</v>
      </c>
      <c r="AB882" s="418">
        <v>1.5732637076699998E-2</v>
      </c>
      <c r="AC882" s="419">
        <v>4.3308926416801771E-2</v>
      </c>
      <c r="AD882" s="417">
        <v>4.6550731979999994E-4</v>
      </c>
      <c r="AE882" s="418">
        <v>7.3324447365000006E-4</v>
      </c>
      <c r="AF882" s="419">
        <v>1.8928402445232081E-3</v>
      </c>
      <c r="AG882" s="417">
        <v>7.3102159539600003E-2</v>
      </c>
      <c r="AH882" s="418">
        <v>0.10606794490992</v>
      </c>
      <c r="AI882" s="419">
        <v>9.8237790021743765E-2</v>
      </c>
      <c r="AJ882" s="417">
        <v>6.2702251818000003E-3</v>
      </c>
      <c r="AK882" s="418">
        <v>9.4862646239700001E-3</v>
      </c>
      <c r="AL882" s="419">
        <v>1.6279489398338426E-2</v>
      </c>
      <c r="AM882" s="417">
        <v>1.0419725913599999E-2</v>
      </c>
      <c r="AN882" s="418">
        <v>1.6961953809330001E-2</v>
      </c>
      <c r="AO882" s="419">
        <v>4.148729481668615E-2</v>
      </c>
      <c r="AP882" s="425"/>
      <c r="AQ882" s="426"/>
      <c r="AR882" s="426"/>
      <c r="AS882" s="417">
        <v>0</v>
      </c>
      <c r="AT882" s="418">
        <v>0</v>
      </c>
      <c r="AU882" s="427"/>
    </row>
    <row r="883" spans="1:47" x14ac:dyDescent="0.2">
      <c r="A883" s="231">
        <v>1996</v>
      </c>
      <c r="B883" s="232">
        <v>39</v>
      </c>
      <c r="C883" s="417">
        <v>15.46761619598</v>
      </c>
      <c r="D883" s="418">
        <v>18.669069565516999</v>
      </c>
      <c r="E883" s="419">
        <v>53.993457354549214</v>
      </c>
      <c r="F883" s="417">
        <v>3.2995014628800003</v>
      </c>
      <c r="G883" s="418">
        <v>4.3809418155359996</v>
      </c>
      <c r="H883" s="419">
        <v>3.0313543826904463</v>
      </c>
      <c r="I883" s="417">
        <v>1.2244614228000001</v>
      </c>
      <c r="J883" s="418">
        <v>2.5018293842850001</v>
      </c>
      <c r="K883" s="419">
        <v>4.892922227668639</v>
      </c>
      <c r="L883" s="420"/>
      <c r="M883" s="421"/>
      <c r="N883" s="419">
        <v>3.4142498711712726E-3</v>
      </c>
      <c r="O883" s="417">
        <v>1.139006E-2</v>
      </c>
      <c r="P883" s="418">
        <v>1.8124923000000001E-2</v>
      </c>
      <c r="Q883" s="419">
        <v>5.9703279903879268E-2</v>
      </c>
      <c r="R883" s="425"/>
      <c r="S883" s="426"/>
      <c r="T883" s="419">
        <v>570.04801585504458</v>
      </c>
      <c r="U883" s="417">
        <v>9.8836004408983449E-3</v>
      </c>
      <c r="V883" s="418">
        <v>1.684776748817967E-2</v>
      </c>
      <c r="W883" s="419">
        <v>0.14063294873245102</v>
      </c>
      <c r="X883" s="417">
        <v>1.8173804751773048E-2</v>
      </c>
      <c r="Y883" s="418">
        <v>4.0479947952887542E-2</v>
      </c>
      <c r="Z883" s="419">
        <v>0.22754290625039272</v>
      </c>
      <c r="AA883" s="417">
        <v>1.0007069370600001E-2</v>
      </c>
      <c r="AB883" s="418">
        <v>1.5732637076699998E-2</v>
      </c>
      <c r="AC883" s="419">
        <v>4.3308926416801771E-2</v>
      </c>
      <c r="AD883" s="417">
        <v>4.6550731979999994E-4</v>
      </c>
      <c r="AE883" s="418">
        <v>7.3324447365000006E-4</v>
      </c>
      <c r="AF883" s="419">
        <v>1.8928402445232081E-3</v>
      </c>
      <c r="AG883" s="417">
        <v>7.3102159539600003E-2</v>
      </c>
      <c r="AH883" s="418">
        <v>0.10606794490992</v>
      </c>
      <c r="AI883" s="419">
        <v>9.8237790021743765E-2</v>
      </c>
      <c r="AJ883" s="417">
        <v>6.2702251818000003E-3</v>
      </c>
      <c r="AK883" s="418">
        <v>9.4862646239700001E-3</v>
      </c>
      <c r="AL883" s="419">
        <v>1.6279489398338426E-2</v>
      </c>
      <c r="AM883" s="417">
        <v>1.0419725913599999E-2</v>
      </c>
      <c r="AN883" s="418">
        <v>1.6961953809330001E-2</v>
      </c>
      <c r="AO883" s="419">
        <v>4.148729481668615E-2</v>
      </c>
      <c r="AP883" s="425"/>
      <c r="AQ883" s="426"/>
      <c r="AR883" s="426"/>
      <c r="AS883" s="417">
        <v>0</v>
      </c>
      <c r="AT883" s="418">
        <v>0</v>
      </c>
      <c r="AU883" s="427"/>
    </row>
    <row r="884" spans="1:47" ht="13.5" thickBot="1" x14ac:dyDescent="0.25">
      <c r="A884" s="233">
        <v>1996</v>
      </c>
      <c r="B884" s="234">
        <v>40</v>
      </c>
      <c r="C884" s="428">
        <v>15.46761619598</v>
      </c>
      <c r="D884" s="429">
        <v>18.669069565516999</v>
      </c>
      <c r="E884" s="430">
        <v>53.993457354549214</v>
      </c>
      <c r="F884" s="428">
        <v>3.2995014628800003</v>
      </c>
      <c r="G884" s="429">
        <v>4.3809418155359996</v>
      </c>
      <c r="H884" s="430">
        <v>3.0313543826904463</v>
      </c>
      <c r="I884" s="428">
        <v>1.2244614228000001</v>
      </c>
      <c r="J884" s="429">
        <v>2.5018293842850001</v>
      </c>
      <c r="K884" s="430">
        <v>4.892922227668639</v>
      </c>
      <c r="L884" s="431"/>
      <c r="M884" s="432"/>
      <c r="N884" s="430">
        <v>3.4142498711712726E-3</v>
      </c>
      <c r="O884" s="428">
        <v>1.139006E-2</v>
      </c>
      <c r="P884" s="429">
        <v>1.8124923000000001E-2</v>
      </c>
      <c r="Q884" s="430">
        <v>5.9703279903879268E-2</v>
      </c>
      <c r="R884" s="433"/>
      <c r="S884" s="434"/>
      <c r="T884" s="430">
        <v>570.04801585504458</v>
      </c>
      <c r="U884" s="428">
        <v>9.8836004408983449E-3</v>
      </c>
      <c r="V884" s="429">
        <v>1.684776748817967E-2</v>
      </c>
      <c r="W884" s="430">
        <v>0.14063294873245102</v>
      </c>
      <c r="X884" s="428">
        <v>1.8173804751773048E-2</v>
      </c>
      <c r="Y884" s="429">
        <v>4.0479947952887542E-2</v>
      </c>
      <c r="Z884" s="430">
        <v>0.22754290625039272</v>
      </c>
      <c r="AA884" s="428">
        <v>1.0007069370600001E-2</v>
      </c>
      <c r="AB884" s="429">
        <v>1.5732637076699998E-2</v>
      </c>
      <c r="AC884" s="430">
        <v>4.3308926416801771E-2</v>
      </c>
      <c r="AD884" s="428">
        <v>4.6550731979999994E-4</v>
      </c>
      <c r="AE884" s="429">
        <v>7.3324447365000006E-4</v>
      </c>
      <c r="AF884" s="430">
        <v>1.8928402445232081E-3</v>
      </c>
      <c r="AG884" s="428">
        <v>7.3102159539600003E-2</v>
      </c>
      <c r="AH884" s="429">
        <v>0.10606794490992</v>
      </c>
      <c r="AI884" s="430">
        <v>9.8237790021743765E-2</v>
      </c>
      <c r="AJ884" s="428">
        <v>6.2702251818000003E-3</v>
      </c>
      <c r="AK884" s="429">
        <v>9.4862646239700001E-3</v>
      </c>
      <c r="AL884" s="430">
        <v>1.6279489398338426E-2</v>
      </c>
      <c r="AM884" s="428">
        <v>1.0419725913599999E-2</v>
      </c>
      <c r="AN884" s="429">
        <v>1.6961953809330001E-2</v>
      </c>
      <c r="AO884" s="430">
        <v>4.148729481668615E-2</v>
      </c>
      <c r="AP884" s="433"/>
      <c r="AQ884" s="434"/>
      <c r="AR884" s="434"/>
      <c r="AS884" s="428">
        <v>0</v>
      </c>
      <c r="AT884" s="429">
        <v>0</v>
      </c>
      <c r="AU884" s="435"/>
    </row>
    <row r="885" spans="1:47" x14ac:dyDescent="0.2">
      <c r="A885" s="229">
        <v>1997</v>
      </c>
      <c r="B885" s="230">
        <v>1</v>
      </c>
      <c r="C885" s="409">
        <v>5.3658174499999998</v>
      </c>
      <c r="D885" s="410">
        <v>6.4821453844999999</v>
      </c>
      <c r="E885" s="436">
        <v>17.958629048986257</v>
      </c>
      <c r="F885" s="409">
        <v>0.40414531999999997</v>
      </c>
      <c r="G885" s="410">
        <v>0.4535843745</v>
      </c>
      <c r="H885" s="436">
        <v>0.80717150172425456</v>
      </c>
      <c r="I885" s="409">
        <v>0.39943583999999999</v>
      </c>
      <c r="J885" s="410">
        <v>1.2053661099999999</v>
      </c>
      <c r="K885" s="436">
        <v>2.8881974212438788</v>
      </c>
      <c r="L885" s="412"/>
      <c r="M885" s="413"/>
      <c r="N885" s="436">
        <v>8.1532607041392036E-2</v>
      </c>
      <c r="O885" s="409">
        <v>1.4335830000000001E-2</v>
      </c>
      <c r="P885" s="410">
        <v>2.4194940500000001E-2</v>
      </c>
      <c r="Q885" s="436">
        <v>1.6015396023307742E-2</v>
      </c>
      <c r="R885" s="414"/>
      <c r="S885" s="415"/>
      <c r="T885" s="436">
        <v>545.11338914613191</v>
      </c>
      <c r="U885" s="409">
        <v>1.3133880108071597E-2</v>
      </c>
      <c r="V885" s="410">
        <v>2.2705886102668018E-2</v>
      </c>
      <c r="W885" s="436">
        <v>9.7645747773432032E-2</v>
      </c>
      <c r="X885" s="409">
        <v>2.0146414978047957E-2</v>
      </c>
      <c r="Y885" s="410">
        <v>4.5279583839918952E-2</v>
      </c>
      <c r="Z885" s="436">
        <v>7.9596476708706884E-2</v>
      </c>
      <c r="AA885" s="409">
        <v>2.5186827999999998E-3</v>
      </c>
      <c r="AB885" s="410">
        <v>2.8796757200000001E-3</v>
      </c>
      <c r="AC885" s="436">
        <v>6.6940456108006948E-3</v>
      </c>
      <c r="AD885" s="409">
        <v>1.8002959999999999E-4</v>
      </c>
      <c r="AE885" s="410">
        <v>2.0153494E-4</v>
      </c>
      <c r="AF885" s="436">
        <v>5.0402800363594528E-4</v>
      </c>
      <c r="AG885" s="409">
        <v>1.82638543E-2</v>
      </c>
      <c r="AH885" s="410">
        <v>2.0401949839999999E-2</v>
      </c>
      <c r="AI885" s="436">
        <v>3.683700932920525E-2</v>
      </c>
      <c r="AJ885" s="409">
        <v>1.9051604000000001E-3</v>
      </c>
      <c r="AK885" s="410">
        <v>1.95077643E-3</v>
      </c>
      <c r="AL885" s="436">
        <v>4.651562895799149E-3</v>
      </c>
      <c r="AM885" s="409">
        <v>4.5368201E-3</v>
      </c>
      <c r="AN885" s="410">
        <v>5.6104987999999996E-3</v>
      </c>
      <c r="AO885" s="436">
        <v>9.5886318393852837E-3</v>
      </c>
      <c r="AP885" s="414"/>
      <c r="AQ885" s="415"/>
      <c r="AR885" s="415"/>
      <c r="AS885" s="409">
        <v>1.2402790299999999E-2</v>
      </c>
      <c r="AT885" s="410">
        <v>1.458461776E-2</v>
      </c>
      <c r="AU885" s="416"/>
    </row>
    <row r="886" spans="1:47" x14ac:dyDescent="0.2">
      <c r="A886" s="231">
        <v>1997</v>
      </c>
      <c r="B886" s="232">
        <v>2</v>
      </c>
      <c r="C886" s="417">
        <v>6.9708532500000002</v>
      </c>
      <c r="D886" s="418">
        <v>8.0795631990000008</v>
      </c>
      <c r="E886" s="437">
        <v>18.015999791122809</v>
      </c>
      <c r="F886" s="417">
        <v>0.46174317999999998</v>
      </c>
      <c r="G886" s="418">
        <v>0.53643062549999998</v>
      </c>
      <c r="H886" s="437">
        <v>0.8085203797063204</v>
      </c>
      <c r="I886" s="417">
        <v>0.48520219999999997</v>
      </c>
      <c r="J886" s="418">
        <v>1.3739671065000001</v>
      </c>
      <c r="K886" s="437">
        <v>2.8963727620092001</v>
      </c>
      <c r="L886" s="420"/>
      <c r="M886" s="421"/>
      <c r="N886" s="437">
        <v>8.1650403956782233E-2</v>
      </c>
      <c r="O886" s="417">
        <v>1.4335830000000001E-2</v>
      </c>
      <c r="P886" s="418">
        <v>2.4179939000000001E-2</v>
      </c>
      <c r="Q886" s="437">
        <v>1.6049087407904655E-2</v>
      </c>
      <c r="R886" s="422"/>
      <c r="S886" s="423"/>
      <c r="T886" s="437">
        <v>545.14028603344423</v>
      </c>
      <c r="U886" s="417">
        <v>1.3133880108071597E-2</v>
      </c>
      <c r="V886" s="418">
        <v>2.2705886102668018E-2</v>
      </c>
      <c r="W886" s="437">
        <v>9.9337012948135003E-2</v>
      </c>
      <c r="X886" s="417">
        <v>2.0146414978047957E-2</v>
      </c>
      <c r="Y886" s="418">
        <v>4.5279583839918952E-2</v>
      </c>
      <c r="Z886" s="437">
        <v>8.0062492093953316E-2</v>
      </c>
      <c r="AA886" s="417">
        <v>3.0190576000000001E-3</v>
      </c>
      <c r="AB886" s="418">
        <v>3.6318281250000001E-3</v>
      </c>
      <c r="AC886" s="437">
        <v>6.6970614670651555E-3</v>
      </c>
      <c r="AD886" s="417">
        <v>2.121088E-4</v>
      </c>
      <c r="AE886" s="418">
        <v>2.5040309500000001E-4</v>
      </c>
      <c r="AF886" s="437">
        <v>5.0487120965552823E-4</v>
      </c>
      <c r="AG886" s="417">
        <v>2.1625271500000001E-2</v>
      </c>
      <c r="AH886" s="418">
        <v>2.547023537E-2</v>
      </c>
      <c r="AI886" s="437">
        <v>3.6836841614818761E-2</v>
      </c>
      <c r="AJ886" s="417">
        <v>2.2844561999999999E-3</v>
      </c>
      <c r="AK886" s="418">
        <v>2.4967208550000001E-3</v>
      </c>
      <c r="AL886" s="437">
        <v>4.6515808356978328E-3</v>
      </c>
      <c r="AM886" s="417">
        <v>5.4384441000000002E-3</v>
      </c>
      <c r="AN886" s="418">
        <v>7.0217901700000002E-3</v>
      </c>
      <c r="AO886" s="437">
        <v>9.6064854567005243E-3</v>
      </c>
      <c r="AP886" s="422"/>
      <c r="AQ886" s="423"/>
      <c r="AR886" s="423"/>
      <c r="AS886" s="417">
        <v>1.33467306E-2</v>
      </c>
      <c r="AT886" s="418">
        <v>1.5751155280000002E-2</v>
      </c>
      <c r="AU886" s="424"/>
    </row>
    <row r="887" spans="1:47" x14ac:dyDescent="0.2">
      <c r="A887" s="231">
        <v>1997</v>
      </c>
      <c r="B887" s="232">
        <v>3</v>
      </c>
      <c r="C887" s="417">
        <v>8.70533438</v>
      </c>
      <c r="D887" s="418">
        <v>10.136318640500001</v>
      </c>
      <c r="E887" s="437">
        <v>22.573026639474708</v>
      </c>
      <c r="F887" s="417">
        <v>0.53192697</v>
      </c>
      <c r="G887" s="418">
        <v>0.64602448300000004</v>
      </c>
      <c r="H887" s="437">
        <v>1.1308501217040654</v>
      </c>
      <c r="I887" s="417">
        <v>0.58620508000000005</v>
      </c>
      <c r="J887" s="418">
        <v>1.6129842109999999</v>
      </c>
      <c r="K887" s="437">
        <v>3.2743511195037858</v>
      </c>
      <c r="L887" s="420"/>
      <c r="M887" s="421"/>
      <c r="N887" s="437">
        <v>8.3448296895417828E-2</v>
      </c>
      <c r="O887" s="417">
        <v>1.4335830000000001E-2</v>
      </c>
      <c r="P887" s="418">
        <v>2.4164491999999999E-2</v>
      </c>
      <c r="Q887" s="437">
        <v>1.7359696792588988E-2</v>
      </c>
      <c r="R887" s="422"/>
      <c r="S887" s="423"/>
      <c r="T887" s="437">
        <v>545.60766929342651</v>
      </c>
      <c r="U887" s="417">
        <v>1.3133880108071597E-2</v>
      </c>
      <c r="V887" s="418">
        <v>2.2705886102668018E-2</v>
      </c>
      <c r="W887" s="437">
        <v>0.11815118029215921</v>
      </c>
      <c r="X887" s="417">
        <v>2.0146414978047957E-2</v>
      </c>
      <c r="Y887" s="418">
        <v>4.5279583839918952E-2</v>
      </c>
      <c r="Z887" s="437">
        <v>0.13314083295813217</v>
      </c>
      <c r="AA887" s="417">
        <v>3.6169611000000002E-3</v>
      </c>
      <c r="AB887" s="418">
        <v>4.61125063E-3</v>
      </c>
      <c r="AC887" s="437">
        <v>9.399660675408374E-3</v>
      </c>
      <c r="AD887" s="417">
        <v>2.4784409999999997E-4</v>
      </c>
      <c r="AE887" s="418">
        <v>3.0923272500000003E-4</v>
      </c>
      <c r="AF887" s="437">
        <v>7.0614615483442355E-4</v>
      </c>
      <c r="AG887" s="417">
        <v>2.5661379299999999E-2</v>
      </c>
      <c r="AH887" s="418">
        <v>3.2069685345000001E-2</v>
      </c>
      <c r="AI887" s="437">
        <v>5.11507331758453E-2</v>
      </c>
      <c r="AJ887" s="417">
        <v>2.7445747999999999E-3</v>
      </c>
      <c r="AK887" s="418">
        <v>3.2608943800000001E-3</v>
      </c>
      <c r="AL887" s="437">
        <v>6.4687734452493753E-3</v>
      </c>
      <c r="AM887" s="417">
        <v>6.5075165999999999E-3</v>
      </c>
      <c r="AN887" s="418">
        <v>8.7964500899999996E-3</v>
      </c>
      <c r="AO887" s="437">
        <v>1.3416592147281017E-2</v>
      </c>
      <c r="AP887" s="422"/>
      <c r="AQ887" s="423"/>
      <c r="AR887" s="423"/>
      <c r="AS887" s="417">
        <v>1.46046692E-2</v>
      </c>
      <c r="AT887" s="418">
        <v>1.7612632770000001E-2</v>
      </c>
      <c r="AU887" s="424"/>
    </row>
    <row r="888" spans="1:47" x14ac:dyDescent="0.2">
      <c r="A888" s="231">
        <v>1997</v>
      </c>
      <c r="B888" s="232">
        <v>4</v>
      </c>
      <c r="C888" s="417">
        <v>10.1352633</v>
      </c>
      <c r="D888" s="418">
        <v>11.4686525715</v>
      </c>
      <c r="E888" s="437">
        <v>22.618093536709221</v>
      </c>
      <c r="F888" s="417">
        <v>0.58992763999999998</v>
      </c>
      <c r="G888" s="418">
        <v>0.71198104149999997</v>
      </c>
      <c r="H888" s="437">
        <v>1.1314125364471288</v>
      </c>
      <c r="I888" s="417">
        <v>0.69896601000000003</v>
      </c>
      <c r="J888" s="418">
        <v>1.8050574705</v>
      </c>
      <c r="K888" s="437">
        <v>3.2634424706648391</v>
      </c>
      <c r="L888" s="420"/>
      <c r="M888" s="421"/>
      <c r="N888" s="437">
        <v>8.0435457186227077E-2</v>
      </c>
      <c r="O888" s="417">
        <v>1.394984E-2</v>
      </c>
      <c r="P888" s="418">
        <v>2.3425798500000001E-2</v>
      </c>
      <c r="Q888" s="437">
        <v>1.7407289226736219E-2</v>
      </c>
      <c r="R888" s="422"/>
      <c r="S888" s="423"/>
      <c r="T888" s="437">
        <v>546.08167259466143</v>
      </c>
      <c r="U888" s="417">
        <v>1.3133880108071597E-2</v>
      </c>
      <c r="V888" s="418">
        <v>2.2705886102668018E-2</v>
      </c>
      <c r="W888" s="437">
        <v>0.11773047676120171</v>
      </c>
      <c r="X888" s="417">
        <v>2.0146414978047957E-2</v>
      </c>
      <c r="Y888" s="418">
        <v>4.5279583839918952E-2</v>
      </c>
      <c r="Z888" s="437">
        <v>0.13570617335182536</v>
      </c>
      <c r="AA888" s="417">
        <v>4.0564761999999999E-3</v>
      </c>
      <c r="AB888" s="418">
        <v>5.1314699000000004E-3</v>
      </c>
      <c r="AC888" s="437">
        <v>9.4959462466282975E-3</v>
      </c>
      <c r="AD888" s="417">
        <v>2.7338409999999998E-4</v>
      </c>
      <c r="AE888" s="418">
        <v>3.3910316499999999E-4</v>
      </c>
      <c r="AF888" s="437">
        <v>7.0650675295672212E-4</v>
      </c>
      <c r="AG888" s="417">
        <v>2.8675919800000001E-2</v>
      </c>
      <c r="AH888" s="418">
        <v>3.5596007975000003E-2</v>
      </c>
      <c r="AI888" s="437">
        <v>5.0128302628561446E-2</v>
      </c>
      <c r="AJ888" s="417">
        <v>3.1138206E-3</v>
      </c>
      <c r="AK888" s="418">
        <v>3.6961560249999998E-3</v>
      </c>
      <c r="AL888" s="437">
        <v>6.5368293455351596E-3</v>
      </c>
      <c r="AM888" s="417">
        <v>7.2536075999999998E-3</v>
      </c>
      <c r="AN888" s="418">
        <v>9.7048916500000002E-3</v>
      </c>
      <c r="AO888" s="437">
        <v>1.3644241490209782E-2</v>
      </c>
      <c r="AP888" s="422"/>
      <c r="AQ888" s="423"/>
      <c r="AR888" s="423"/>
      <c r="AS888" s="417">
        <v>1.5999918700000001E-2</v>
      </c>
      <c r="AT888" s="418">
        <v>1.914434168E-2</v>
      </c>
      <c r="AU888" s="424"/>
    </row>
    <row r="889" spans="1:47" x14ac:dyDescent="0.2">
      <c r="A889" s="231">
        <v>1997</v>
      </c>
      <c r="B889" s="232">
        <v>5</v>
      </c>
      <c r="C889" s="417">
        <v>11.05455926</v>
      </c>
      <c r="D889" s="418">
        <v>11.927364509</v>
      </c>
      <c r="E889" s="437">
        <v>25.152485472055179</v>
      </c>
      <c r="F889" s="417">
        <v>0.61960616999999996</v>
      </c>
      <c r="G889" s="418">
        <v>0.72651318050000002</v>
      </c>
      <c r="H889" s="437">
        <v>1.240974635286284</v>
      </c>
      <c r="I889" s="417">
        <v>0.74663630999999997</v>
      </c>
      <c r="J889" s="418">
        <v>1.8789437074999999</v>
      </c>
      <c r="K889" s="437">
        <v>3.437934571353308</v>
      </c>
      <c r="L889" s="420"/>
      <c r="M889" s="421"/>
      <c r="N889" s="437">
        <v>8.058260460621261E-2</v>
      </c>
      <c r="O889" s="417">
        <v>1.394984E-2</v>
      </c>
      <c r="P889" s="418">
        <v>2.3328024499999999E-2</v>
      </c>
      <c r="Q889" s="437">
        <v>2.4098958434374037E-2</v>
      </c>
      <c r="R889" s="422"/>
      <c r="S889" s="423"/>
      <c r="T889" s="437">
        <v>546.48959234890742</v>
      </c>
      <c r="U889" s="417">
        <v>1.3133880108071597E-2</v>
      </c>
      <c r="V889" s="418">
        <v>2.2705886102668018E-2</v>
      </c>
      <c r="W889" s="437">
        <v>0.10806499928083482</v>
      </c>
      <c r="X889" s="417">
        <v>2.0146414978047957E-2</v>
      </c>
      <c r="Y889" s="418">
        <v>4.5279583839918952E-2</v>
      </c>
      <c r="Z889" s="437">
        <v>0.14001286416828143</v>
      </c>
      <c r="AA889" s="417">
        <v>4.2533437000000004E-3</v>
      </c>
      <c r="AB889" s="418">
        <v>5.1220718350000003E-3</v>
      </c>
      <c r="AC889" s="437">
        <v>1.0385828373248347E-2</v>
      </c>
      <c r="AD889" s="417">
        <v>2.8444709999999999E-4</v>
      </c>
      <c r="AE889" s="418">
        <v>3.3796759500000001E-4</v>
      </c>
      <c r="AF889" s="437">
        <v>7.7492140898196898E-4</v>
      </c>
      <c r="AG889" s="417">
        <v>3.0015765999999999E-2</v>
      </c>
      <c r="AH889" s="418">
        <v>3.5482913210000001E-2</v>
      </c>
      <c r="AI889" s="437">
        <v>5.4820343324611776E-2</v>
      </c>
      <c r="AJ889" s="417">
        <v>3.3028437E-3</v>
      </c>
      <c r="AK889" s="418">
        <v>3.7283289049999998E-3</v>
      </c>
      <c r="AL889" s="437">
        <v>7.146466410137481E-3</v>
      </c>
      <c r="AM889" s="417">
        <v>7.5614074000000002E-3</v>
      </c>
      <c r="AN889" s="418">
        <v>9.6472228249999993E-3</v>
      </c>
      <c r="AO889" s="437">
        <v>1.4969474427617235E-2</v>
      </c>
      <c r="AP889" s="422"/>
      <c r="AQ889" s="423"/>
      <c r="AR889" s="423"/>
      <c r="AS889" s="417">
        <v>1.6743955200000001E-2</v>
      </c>
      <c r="AT889" s="418">
        <v>1.974691018E-2</v>
      </c>
      <c r="AU889" s="424"/>
    </row>
    <row r="890" spans="1:47" x14ac:dyDescent="0.2">
      <c r="A890" s="231">
        <v>1997</v>
      </c>
      <c r="B890" s="232">
        <v>6</v>
      </c>
      <c r="C890" s="417">
        <v>11.929812630000001</v>
      </c>
      <c r="D890" s="418">
        <v>12.6630311245</v>
      </c>
      <c r="E890" s="437">
        <v>25.197577826650498</v>
      </c>
      <c r="F890" s="417">
        <v>0.66167045999999996</v>
      </c>
      <c r="G890" s="418">
        <v>0.77356960549999998</v>
      </c>
      <c r="H890" s="437">
        <v>1.2438612965881048</v>
      </c>
      <c r="I890" s="417">
        <v>0.81768563999999999</v>
      </c>
      <c r="J890" s="418">
        <v>2.0194270534999998</v>
      </c>
      <c r="K890" s="437">
        <v>3.4430703827942857</v>
      </c>
      <c r="L890" s="420"/>
      <c r="M890" s="421"/>
      <c r="N890" s="437">
        <v>8.0622197533943243E-2</v>
      </c>
      <c r="O890" s="417">
        <v>1.375793E-2</v>
      </c>
      <c r="P890" s="418">
        <v>2.2949949000000001E-2</v>
      </c>
      <c r="Q890" s="437">
        <v>2.4125584520839811E-2</v>
      </c>
      <c r="R890" s="422"/>
      <c r="S890" s="423"/>
      <c r="T890" s="437">
        <v>547.28281955062732</v>
      </c>
      <c r="U890" s="417">
        <v>1.3133880108071597E-2</v>
      </c>
      <c r="V890" s="418">
        <v>2.2705886102668018E-2</v>
      </c>
      <c r="W890" s="437">
        <v>0.10846524998771884</v>
      </c>
      <c r="X890" s="417">
        <v>2.0146414978047957E-2</v>
      </c>
      <c r="Y890" s="418">
        <v>4.5279583839918952E-2</v>
      </c>
      <c r="Z890" s="437">
        <v>0.14047161540699762</v>
      </c>
      <c r="AA890" s="417">
        <v>4.4452755E-3</v>
      </c>
      <c r="AB890" s="418">
        <v>5.3596931799999997E-3</v>
      </c>
      <c r="AC890" s="437">
        <v>1.0381960507570865E-2</v>
      </c>
      <c r="AD890" s="417">
        <v>2.9549040000000001E-4</v>
      </c>
      <c r="AE890" s="418">
        <v>3.5784321000000002E-4</v>
      </c>
      <c r="AF890" s="437">
        <v>7.7672176561502132E-4</v>
      </c>
      <c r="AG890" s="417">
        <v>3.15084006E-2</v>
      </c>
      <c r="AH890" s="418">
        <v>3.7202159220000003E-2</v>
      </c>
      <c r="AI890" s="437">
        <v>5.4792429137711464E-2</v>
      </c>
      <c r="AJ890" s="417">
        <v>3.4913702999999998E-3</v>
      </c>
      <c r="AK890" s="418">
        <v>3.9600400949999998E-3</v>
      </c>
      <c r="AL890" s="437">
        <v>7.1406492576511606E-3</v>
      </c>
      <c r="AM890" s="417">
        <v>7.8603184E-3</v>
      </c>
      <c r="AN890" s="418">
        <v>1.0026482175E-2</v>
      </c>
      <c r="AO890" s="437">
        <v>1.5007206395271944E-2</v>
      </c>
      <c r="AP890" s="422"/>
      <c r="AQ890" s="423"/>
      <c r="AR890" s="423"/>
      <c r="AS890" s="417">
        <v>1.8355466899999999E-2</v>
      </c>
      <c r="AT890" s="418">
        <v>2.1447006724999999E-2</v>
      </c>
      <c r="AU890" s="424"/>
    </row>
    <row r="891" spans="1:47" x14ac:dyDescent="0.2">
      <c r="A891" s="231">
        <v>1997</v>
      </c>
      <c r="B891" s="232">
        <v>7</v>
      </c>
      <c r="C891" s="417">
        <v>12.626520019999999</v>
      </c>
      <c r="D891" s="418">
        <v>13.25847635</v>
      </c>
      <c r="E891" s="437">
        <v>46.354607734583482</v>
      </c>
      <c r="F891" s="417">
        <v>0.70509798999999995</v>
      </c>
      <c r="G891" s="418">
        <v>0.82588601849999999</v>
      </c>
      <c r="H891" s="437">
        <v>2.6987916853622793</v>
      </c>
      <c r="I891" s="417">
        <v>0.88316276999999999</v>
      </c>
      <c r="J891" s="418">
        <v>2.1476944874999999</v>
      </c>
      <c r="K891" s="437">
        <v>4.5329878315050411</v>
      </c>
      <c r="L891" s="420"/>
      <c r="M891" s="421"/>
      <c r="N891" s="437">
        <v>8.0907959194246162E-2</v>
      </c>
      <c r="O891" s="417">
        <v>1.354783E-2</v>
      </c>
      <c r="P891" s="418">
        <v>2.2520772000000001E-2</v>
      </c>
      <c r="Q891" s="437">
        <v>2.6393251522171854E-2</v>
      </c>
      <c r="R891" s="422"/>
      <c r="S891" s="423"/>
      <c r="T891" s="437">
        <v>547.98039640594811</v>
      </c>
      <c r="U891" s="417">
        <v>1.3133880108071597E-2</v>
      </c>
      <c r="V891" s="418">
        <v>2.2705886102668018E-2</v>
      </c>
      <c r="W891" s="437">
        <v>0.14380907447717409</v>
      </c>
      <c r="X891" s="417">
        <v>2.0146414978047957E-2</v>
      </c>
      <c r="Y891" s="418">
        <v>4.5279583839918952E-2</v>
      </c>
      <c r="Z891" s="437">
        <v>0.14310840938167058</v>
      </c>
      <c r="AA891" s="417">
        <v>4.5802265000000003E-3</v>
      </c>
      <c r="AB891" s="418">
        <v>5.5850252400000003E-3</v>
      </c>
      <c r="AC891" s="437">
        <v>2.2274423282425654E-2</v>
      </c>
      <c r="AD891" s="417">
        <v>3.0349190000000001E-4</v>
      </c>
      <c r="AE891" s="418">
        <v>3.77719745E-4</v>
      </c>
      <c r="AF891" s="437">
        <v>1.6852589346003325E-3</v>
      </c>
      <c r="AG891" s="417">
        <v>3.26965673E-2</v>
      </c>
      <c r="AH891" s="418">
        <v>3.8920696890000002E-2</v>
      </c>
      <c r="AI891" s="437">
        <v>0.11917116451641512</v>
      </c>
      <c r="AJ891" s="417">
        <v>3.6394502999999999E-3</v>
      </c>
      <c r="AK891" s="418">
        <v>4.1855238149999998E-3</v>
      </c>
      <c r="AL891" s="437">
        <v>1.5534450094348817E-2</v>
      </c>
      <c r="AM891" s="417">
        <v>8.0502355000000008E-3</v>
      </c>
      <c r="AN891" s="418">
        <v>1.037773811E-2</v>
      </c>
      <c r="AO891" s="437">
        <v>3.2624942376536507E-2</v>
      </c>
      <c r="AP891" s="422"/>
      <c r="AQ891" s="423"/>
      <c r="AR891" s="423"/>
      <c r="AS891" s="417">
        <v>2.0353745499999999E-2</v>
      </c>
      <c r="AT891" s="418">
        <v>2.3561616394999998E-2</v>
      </c>
      <c r="AU891" s="424"/>
    </row>
    <row r="892" spans="1:47" x14ac:dyDescent="0.2">
      <c r="A892" s="231">
        <v>1997</v>
      </c>
      <c r="B892" s="232">
        <v>8</v>
      </c>
      <c r="C892" s="417">
        <v>11.241583240000001</v>
      </c>
      <c r="D892" s="418">
        <v>11.966479781</v>
      </c>
      <c r="E892" s="437">
        <v>44.085333287167494</v>
      </c>
      <c r="F892" s="417">
        <v>0.65927656000000001</v>
      </c>
      <c r="G892" s="418">
        <v>0.77612488300000004</v>
      </c>
      <c r="H892" s="437">
        <v>2.4408682179040579</v>
      </c>
      <c r="I892" s="417">
        <v>0.87572667000000004</v>
      </c>
      <c r="J892" s="418">
        <v>2.1532899355000001</v>
      </c>
      <c r="K892" s="437">
        <v>4.2327284036620112</v>
      </c>
      <c r="L892" s="420"/>
      <c r="M892" s="421"/>
      <c r="N892" s="437">
        <v>5.5531404677985945E-2</v>
      </c>
      <c r="O892" s="417">
        <v>1.224431E-2</v>
      </c>
      <c r="P892" s="418">
        <v>1.9900198000000001E-2</v>
      </c>
      <c r="Q892" s="437">
        <v>2.6161065326437808E-2</v>
      </c>
      <c r="R892" s="422"/>
      <c r="S892" s="423"/>
      <c r="T892" s="437">
        <v>549.13853496078161</v>
      </c>
      <c r="U892" s="417">
        <v>1.3133880108071597E-2</v>
      </c>
      <c r="V892" s="418">
        <v>2.2705886102668018E-2</v>
      </c>
      <c r="W892" s="437">
        <v>0.13126698674436885</v>
      </c>
      <c r="X892" s="417">
        <v>2.0146414978047957E-2</v>
      </c>
      <c r="Y892" s="418">
        <v>4.5279583839918952E-2</v>
      </c>
      <c r="Z892" s="437">
        <v>0.14586584925402205</v>
      </c>
      <c r="AA892" s="417">
        <v>3.7935255E-3</v>
      </c>
      <c r="AB892" s="418">
        <v>4.81548425E-3</v>
      </c>
      <c r="AC892" s="437">
        <v>2.0278533521781304E-2</v>
      </c>
      <c r="AD892" s="417">
        <v>2.4979599999999999E-4</v>
      </c>
      <c r="AE892" s="418">
        <v>3.2392257999999999E-4</v>
      </c>
      <c r="AF892" s="437">
        <v>1.524204158057472E-3</v>
      </c>
      <c r="AG892" s="417">
        <v>2.7910201700000001E-2</v>
      </c>
      <c r="AH892" s="418">
        <v>3.4088201914999998E-2</v>
      </c>
      <c r="AI892" s="437">
        <v>0.10751495822073276</v>
      </c>
      <c r="AJ892" s="417">
        <v>3.0481616E-3</v>
      </c>
      <c r="AK892" s="418">
        <v>3.6084982750000001E-3</v>
      </c>
      <c r="AL892" s="437">
        <v>1.4729361350287127E-2</v>
      </c>
      <c r="AM892" s="417">
        <v>6.6267458999999997E-3</v>
      </c>
      <c r="AN892" s="418">
        <v>8.9632875399999999E-3</v>
      </c>
      <c r="AO892" s="437">
        <v>3.0631162282869665E-2</v>
      </c>
      <c r="AP892" s="422"/>
      <c r="AQ892" s="423"/>
      <c r="AR892" s="423"/>
      <c r="AS892" s="417">
        <v>2.15296169E-2</v>
      </c>
      <c r="AT892" s="418">
        <v>2.4644496825000001E-2</v>
      </c>
      <c r="AU892" s="424"/>
    </row>
    <row r="893" spans="1:47" x14ac:dyDescent="0.2">
      <c r="A893" s="231">
        <v>1997</v>
      </c>
      <c r="B893" s="232">
        <v>9</v>
      </c>
      <c r="C893" s="417">
        <v>11.47566207</v>
      </c>
      <c r="D893" s="418">
        <v>12.2306538305</v>
      </c>
      <c r="E893" s="437">
        <v>45.283749648731309</v>
      </c>
      <c r="F893" s="417">
        <v>0.71246648999999995</v>
      </c>
      <c r="G893" s="418">
        <v>0.83778248550000001</v>
      </c>
      <c r="H893" s="437">
        <v>2.2793183871945337</v>
      </c>
      <c r="I893" s="417">
        <v>0.92089332000000002</v>
      </c>
      <c r="J893" s="418">
        <v>2.2446907075000002</v>
      </c>
      <c r="K893" s="437">
        <v>4.0974600869768851</v>
      </c>
      <c r="L893" s="420"/>
      <c r="M893" s="421"/>
      <c r="N893" s="437">
        <v>2.9794676695043668E-2</v>
      </c>
      <c r="O893" s="417">
        <v>1.195536E-2</v>
      </c>
      <c r="P893" s="418">
        <v>1.9268394000000001E-2</v>
      </c>
      <c r="Q893" s="437">
        <v>2.8321809642445288E-2</v>
      </c>
      <c r="R893" s="422"/>
      <c r="S893" s="423"/>
      <c r="T893" s="437">
        <v>549.35412274492649</v>
      </c>
      <c r="U893" s="417">
        <v>1.3133880108071597E-2</v>
      </c>
      <c r="V893" s="418">
        <v>2.2705886102668018E-2</v>
      </c>
      <c r="W893" s="437">
        <v>0.10230466980742212</v>
      </c>
      <c r="X893" s="417">
        <v>2.0146414978047957E-2</v>
      </c>
      <c r="Y893" s="418">
        <v>4.5279583839918952E-2</v>
      </c>
      <c r="Z893" s="437">
        <v>0.14958955285560788</v>
      </c>
      <c r="AA893" s="417">
        <v>3.8576397000000002E-3</v>
      </c>
      <c r="AB893" s="418">
        <v>5.0045206649999997E-3</v>
      </c>
      <c r="AC893" s="437">
        <v>1.9044628950050969E-2</v>
      </c>
      <c r="AD893" s="417">
        <v>2.52809E-4</v>
      </c>
      <c r="AE893" s="418">
        <v>3.37807725E-4</v>
      </c>
      <c r="AF893" s="437">
        <v>1.4233027082127998E-3</v>
      </c>
      <c r="AG893" s="417">
        <v>2.88827714E-2</v>
      </c>
      <c r="AH893" s="418">
        <v>3.5831939629999997E-2</v>
      </c>
      <c r="AI893" s="437">
        <v>0.10041172961952778</v>
      </c>
      <c r="AJ893" s="417">
        <v>3.1343211999999999E-3</v>
      </c>
      <c r="AK893" s="418">
        <v>3.80485581E-3</v>
      </c>
      <c r="AL893" s="437">
        <v>1.4444130782158306E-2</v>
      </c>
      <c r="AM893" s="417">
        <v>6.7010252000000003E-3</v>
      </c>
      <c r="AN893" s="418">
        <v>9.2499012650000007E-3</v>
      </c>
      <c r="AO893" s="437">
        <v>2.9561916411824672E-2</v>
      </c>
      <c r="AP893" s="422"/>
      <c r="AQ893" s="423"/>
      <c r="AR893" s="423"/>
      <c r="AS893" s="417">
        <v>2.4726964000000001E-2</v>
      </c>
      <c r="AT893" s="418">
        <v>2.7955646095000002E-2</v>
      </c>
      <c r="AU893" s="424"/>
    </row>
    <row r="894" spans="1:47" x14ac:dyDescent="0.2">
      <c r="A894" s="231">
        <v>1997</v>
      </c>
      <c r="B894" s="232">
        <v>10</v>
      </c>
      <c r="C894" s="417">
        <v>11.246889899999999</v>
      </c>
      <c r="D894" s="418">
        <v>12.060160849000001</v>
      </c>
      <c r="E894" s="437">
        <v>45.381170190136167</v>
      </c>
      <c r="F894" s="417">
        <v>0.76195166999999997</v>
      </c>
      <c r="G894" s="418">
        <v>0.88996587149999995</v>
      </c>
      <c r="H894" s="437">
        <v>2.2662192690031953</v>
      </c>
      <c r="I894" s="417">
        <v>0.94586663000000004</v>
      </c>
      <c r="J894" s="418">
        <v>2.2990655135</v>
      </c>
      <c r="K894" s="437">
        <v>4.0982128439689269</v>
      </c>
      <c r="L894" s="420"/>
      <c r="M894" s="421"/>
      <c r="N894" s="437">
        <v>2.5274380046737103E-2</v>
      </c>
      <c r="O894" s="417">
        <v>1.142427E-2</v>
      </c>
      <c r="P894" s="418">
        <v>1.818262E-2</v>
      </c>
      <c r="Q894" s="437">
        <v>2.8472544893045803E-2</v>
      </c>
      <c r="R894" s="422"/>
      <c r="S894" s="423"/>
      <c r="T894" s="437">
        <v>549.32534020260789</v>
      </c>
      <c r="U894" s="417">
        <v>1.3133880108071597E-2</v>
      </c>
      <c r="V894" s="418">
        <v>2.2705886102668018E-2</v>
      </c>
      <c r="W894" s="437">
        <v>0.10233642809326823</v>
      </c>
      <c r="X894" s="417">
        <v>2.0146414978047957E-2</v>
      </c>
      <c r="Y894" s="418">
        <v>4.5279583839918952E-2</v>
      </c>
      <c r="Z894" s="437">
        <v>0.15403904485634348</v>
      </c>
      <c r="AA894" s="417">
        <v>3.7013213000000001E-3</v>
      </c>
      <c r="AB894" s="418">
        <v>4.8952303650000003E-3</v>
      </c>
      <c r="AC894" s="437">
        <v>2.0066111826989332E-2</v>
      </c>
      <c r="AD894" s="417">
        <v>2.4362019999999999E-4</v>
      </c>
      <c r="AE894" s="418">
        <v>3.3041705999999998E-4</v>
      </c>
      <c r="AF894" s="437">
        <v>1.4151394297141095E-3</v>
      </c>
      <c r="AG894" s="417">
        <v>2.8548192100000001E-2</v>
      </c>
      <c r="AH894" s="418">
        <v>3.5780277110000001E-2</v>
      </c>
      <c r="AI894" s="437">
        <v>9.8153011919678887E-2</v>
      </c>
      <c r="AJ894" s="417">
        <v>3.0380146000000001E-3</v>
      </c>
      <c r="AK894" s="418">
        <v>3.7668737749999999E-3</v>
      </c>
      <c r="AL894" s="437">
        <v>1.4204565143828177E-2</v>
      </c>
      <c r="AM894" s="417">
        <v>6.3920495000000001E-3</v>
      </c>
      <c r="AN894" s="418">
        <v>8.9940835700000003E-3</v>
      </c>
      <c r="AO894" s="437">
        <v>2.9639024810391029E-2</v>
      </c>
      <c r="AP894" s="422"/>
      <c r="AQ894" s="423"/>
      <c r="AR894" s="423"/>
      <c r="AS894" s="417">
        <v>2.84838153E-2</v>
      </c>
      <c r="AT894" s="418">
        <v>3.1683239580000001E-2</v>
      </c>
      <c r="AU894" s="424"/>
    </row>
    <row r="895" spans="1:47" x14ac:dyDescent="0.2">
      <c r="A895" s="231">
        <v>1997</v>
      </c>
      <c r="B895" s="232">
        <v>11</v>
      </c>
      <c r="C895" s="417">
        <v>11.7660388</v>
      </c>
      <c r="D895" s="418">
        <v>12.55683797</v>
      </c>
      <c r="E895" s="437">
        <v>45.715786537907569</v>
      </c>
      <c r="F895" s="417">
        <v>0.85979925999999995</v>
      </c>
      <c r="G895" s="418">
        <v>1.0010175429999999</v>
      </c>
      <c r="H895" s="437">
        <v>2.2706356359704509</v>
      </c>
      <c r="I895" s="417">
        <v>1.00236032</v>
      </c>
      <c r="J895" s="418">
        <v>2.3920530924999999</v>
      </c>
      <c r="K895" s="437">
        <v>3.9900535039229785</v>
      </c>
      <c r="L895" s="420"/>
      <c r="M895" s="421"/>
      <c r="N895" s="437">
        <v>1.35419551277238E-2</v>
      </c>
      <c r="O895" s="417">
        <v>1.142427E-2</v>
      </c>
      <c r="P895" s="418">
        <v>1.818262E-2</v>
      </c>
      <c r="Q895" s="437">
        <v>3.3347729724214979E-2</v>
      </c>
      <c r="R895" s="422"/>
      <c r="S895" s="423"/>
      <c r="T895" s="437">
        <v>550.42107463418881</v>
      </c>
      <c r="U895" s="417">
        <v>1.3133880108071597E-2</v>
      </c>
      <c r="V895" s="418">
        <v>2.2705886102668018E-2</v>
      </c>
      <c r="W895" s="437">
        <v>9.2759356582236482E-2</v>
      </c>
      <c r="X895" s="417">
        <v>2.0146414978047957E-2</v>
      </c>
      <c r="Y895" s="418">
        <v>4.5279583839918952E-2</v>
      </c>
      <c r="Z895" s="437">
        <v>0.15825593634766319</v>
      </c>
      <c r="AA895" s="417">
        <v>5.6673573999999997E-3</v>
      </c>
      <c r="AB895" s="418">
        <v>7.5656936249999997E-3</v>
      </c>
      <c r="AC895" s="437">
        <v>1.9279670475194507E-2</v>
      </c>
      <c r="AD895" s="417">
        <v>2.6006199999999998E-4</v>
      </c>
      <c r="AE895" s="418">
        <v>3.5452286E-4</v>
      </c>
      <c r="AF895" s="437">
        <v>1.4178847243402203E-3</v>
      </c>
      <c r="AG895" s="417">
        <v>3.0546871199999999E-2</v>
      </c>
      <c r="AH895" s="418">
        <v>3.8680379845000001E-2</v>
      </c>
      <c r="AI895" s="437">
        <v>9.8468399776648882E-2</v>
      </c>
      <c r="AJ895" s="417">
        <v>3.2215159999999998E-3</v>
      </c>
      <c r="AK895" s="418">
        <v>4.0967006100000002E-3</v>
      </c>
      <c r="AL895" s="437">
        <v>1.3915303885845186E-2</v>
      </c>
      <c r="AM895" s="417">
        <v>6.3000449000000002E-3</v>
      </c>
      <c r="AN895" s="418">
        <v>8.6754336350000003E-3</v>
      </c>
      <c r="AO895" s="437">
        <v>2.9736798938945683E-2</v>
      </c>
      <c r="AP895" s="422"/>
      <c r="AQ895" s="423"/>
      <c r="AR895" s="423"/>
      <c r="AS895" s="417">
        <v>0</v>
      </c>
      <c r="AT895" s="418">
        <v>0</v>
      </c>
      <c r="AU895" s="424"/>
    </row>
    <row r="896" spans="1:47" x14ac:dyDescent="0.2">
      <c r="A896" s="231">
        <v>1997</v>
      </c>
      <c r="B896" s="232">
        <v>12</v>
      </c>
      <c r="C896" s="417">
        <v>12.25024178</v>
      </c>
      <c r="D896" s="418">
        <v>13.071943883499999</v>
      </c>
      <c r="E896" s="437">
        <v>45.169952893090752</v>
      </c>
      <c r="F896" s="417">
        <v>0.97265877999999995</v>
      </c>
      <c r="G896" s="418">
        <v>1.1277844225</v>
      </c>
      <c r="H896" s="437">
        <v>2.3439752919183139</v>
      </c>
      <c r="I896" s="417">
        <v>1.0552580899999999</v>
      </c>
      <c r="J896" s="418">
        <v>2.4654017845</v>
      </c>
      <c r="K896" s="437">
        <v>4.1153152191252493</v>
      </c>
      <c r="L896" s="420"/>
      <c r="M896" s="421"/>
      <c r="N896" s="437">
        <v>1.30643841298932E-2</v>
      </c>
      <c r="O896" s="417">
        <v>1.139006E-2</v>
      </c>
      <c r="P896" s="418">
        <v>1.8124923000000001E-2</v>
      </c>
      <c r="Q896" s="437">
        <v>3.3726281981950254E-2</v>
      </c>
      <c r="R896" s="422"/>
      <c r="S896" s="423"/>
      <c r="T896" s="437">
        <v>551.17145179486249</v>
      </c>
      <c r="U896" s="417">
        <v>1.3133880108071597E-2</v>
      </c>
      <c r="V896" s="418">
        <v>2.2705886102668018E-2</v>
      </c>
      <c r="W896" s="437">
        <v>9.5456806557781729E-2</v>
      </c>
      <c r="X896" s="417">
        <v>2.0146414978047957E-2</v>
      </c>
      <c r="Y896" s="418">
        <v>4.5279583839918952E-2</v>
      </c>
      <c r="Z896" s="437">
        <v>0.16476118046945981</v>
      </c>
      <c r="AA896" s="417">
        <v>5.9203959999999996E-3</v>
      </c>
      <c r="AB896" s="418">
        <v>8.031653255E-3</v>
      </c>
      <c r="AC896" s="437">
        <v>2.5078256685001639E-2</v>
      </c>
      <c r="AD896" s="417">
        <v>2.7471510000000001E-4</v>
      </c>
      <c r="AE896" s="418">
        <v>3.7709758500000001E-4</v>
      </c>
      <c r="AF896" s="437">
        <v>1.4636989587263787E-3</v>
      </c>
      <c r="AG896" s="417">
        <v>3.2695287199999999E-2</v>
      </c>
      <c r="AH896" s="418">
        <v>4.1767125830000001E-2</v>
      </c>
      <c r="AI896" s="437">
        <v>9.4692000496848963E-2</v>
      </c>
      <c r="AJ896" s="417">
        <v>3.3967987000000002E-3</v>
      </c>
      <c r="AK896" s="418">
        <v>4.4068832249999999E-3</v>
      </c>
      <c r="AL896" s="437">
        <v>1.4021720386511019E-2</v>
      </c>
      <c r="AM896" s="417">
        <v>6.5444481999999997E-3</v>
      </c>
      <c r="AN896" s="418">
        <v>9.1422678100000002E-3</v>
      </c>
      <c r="AO896" s="437">
        <v>3.1306514112151941E-2</v>
      </c>
      <c r="AP896" s="422"/>
      <c r="AQ896" s="423"/>
      <c r="AR896" s="423"/>
      <c r="AS896" s="417">
        <v>0</v>
      </c>
      <c r="AT896" s="418">
        <v>0</v>
      </c>
      <c r="AU896" s="424"/>
    </row>
    <row r="897" spans="1:47" x14ac:dyDescent="0.2">
      <c r="A897" s="231">
        <v>1997</v>
      </c>
      <c r="B897" s="232">
        <v>13</v>
      </c>
      <c r="C897" s="417">
        <v>12.76502078</v>
      </c>
      <c r="D897" s="418">
        <v>13.615658703999999</v>
      </c>
      <c r="E897" s="437">
        <v>44.706206029868092</v>
      </c>
      <c r="F897" s="417">
        <v>1.10422686</v>
      </c>
      <c r="G897" s="418">
        <v>1.2731200410000001</v>
      </c>
      <c r="H897" s="437">
        <v>2.3647111880940996</v>
      </c>
      <c r="I897" s="417">
        <v>1.1086967400000001</v>
      </c>
      <c r="J897" s="418">
        <v>2.5352066949999998</v>
      </c>
      <c r="K897" s="437">
        <v>4.1563630567348611</v>
      </c>
      <c r="L897" s="420"/>
      <c r="M897" s="421"/>
      <c r="N897" s="437">
        <v>1.2468817097668164E-2</v>
      </c>
      <c r="O897" s="417">
        <v>1.139006E-2</v>
      </c>
      <c r="P897" s="418">
        <v>1.8124923000000001E-2</v>
      </c>
      <c r="Q897" s="437">
        <v>3.38836830622627E-2</v>
      </c>
      <c r="R897" s="422"/>
      <c r="S897" s="423"/>
      <c r="T897" s="437">
        <v>552.31836012221902</v>
      </c>
      <c r="U897" s="417">
        <v>1.3133880108071597E-2</v>
      </c>
      <c r="V897" s="418">
        <v>2.2705886102668018E-2</v>
      </c>
      <c r="W897" s="437">
        <v>9.6246638996680345E-2</v>
      </c>
      <c r="X897" s="417">
        <v>2.0146414978047957E-2</v>
      </c>
      <c r="Y897" s="418">
        <v>4.5279583839918952E-2</v>
      </c>
      <c r="Z897" s="437">
        <v>0.16753965598492968</v>
      </c>
      <c r="AA897" s="417">
        <v>6.2554257E-3</v>
      </c>
      <c r="AB897" s="418">
        <v>8.5520053000000002E-3</v>
      </c>
      <c r="AC897" s="437">
        <v>2.7434231670370207E-2</v>
      </c>
      <c r="AD897" s="417">
        <v>2.9115670000000001E-4</v>
      </c>
      <c r="AE897" s="418">
        <v>4.0246012E-4</v>
      </c>
      <c r="AF897" s="437">
        <v>1.4766467634991184E-3</v>
      </c>
      <c r="AG897" s="417">
        <v>3.5362206700000003E-2</v>
      </c>
      <c r="AH897" s="418">
        <v>4.5264580754999999E-2</v>
      </c>
      <c r="AI897" s="437">
        <v>9.0795602247210672E-2</v>
      </c>
      <c r="AJ897" s="417">
        <v>3.6189290999999999E-3</v>
      </c>
      <c r="AK897" s="418">
        <v>4.7519963100000001E-3</v>
      </c>
      <c r="AL897" s="437">
        <v>1.3982480281905523E-2</v>
      </c>
      <c r="AM897" s="417">
        <v>6.8773953999999998E-3</v>
      </c>
      <c r="AN897" s="418">
        <v>9.6651878400000005E-3</v>
      </c>
      <c r="AO897" s="437">
        <v>3.2062873147932471E-2</v>
      </c>
      <c r="AP897" s="422"/>
      <c r="AQ897" s="423"/>
      <c r="AR897" s="423"/>
      <c r="AS897" s="417">
        <v>0</v>
      </c>
      <c r="AT897" s="418">
        <v>0</v>
      </c>
      <c r="AU897" s="424"/>
    </row>
    <row r="898" spans="1:47" x14ac:dyDescent="0.2">
      <c r="A898" s="231">
        <v>1997</v>
      </c>
      <c r="B898" s="232">
        <v>14</v>
      </c>
      <c r="C898" s="417">
        <v>13.209844690000001</v>
      </c>
      <c r="D898" s="418">
        <v>14.133010215000001</v>
      </c>
      <c r="E898" s="437">
        <v>44.601093937118996</v>
      </c>
      <c r="F898" s="417">
        <v>1.24782262</v>
      </c>
      <c r="G898" s="418">
        <v>1.4335203265000001</v>
      </c>
      <c r="H898" s="437">
        <v>2.3967624100234541</v>
      </c>
      <c r="I898" s="417">
        <v>1.1589178200000001</v>
      </c>
      <c r="J898" s="418">
        <v>2.5980337864999998</v>
      </c>
      <c r="K898" s="437">
        <v>4.2109674206510981</v>
      </c>
      <c r="L898" s="420"/>
      <c r="M898" s="421"/>
      <c r="N898" s="437">
        <v>1.3193339129830542E-2</v>
      </c>
      <c r="O898" s="417">
        <v>1.139006E-2</v>
      </c>
      <c r="P898" s="418">
        <v>1.8124923000000001E-2</v>
      </c>
      <c r="Q898" s="437">
        <v>3.3918679009711898E-2</v>
      </c>
      <c r="R898" s="422"/>
      <c r="S898" s="423"/>
      <c r="T898" s="437">
        <v>553.26678686975117</v>
      </c>
      <c r="U898" s="417">
        <v>1.3133880108071597E-2</v>
      </c>
      <c r="V898" s="418">
        <v>2.2705886102668018E-2</v>
      </c>
      <c r="W898" s="437">
        <v>9.7117587971080832E-2</v>
      </c>
      <c r="X898" s="417">
        <v>2.0146414978047957E-2</v>
      </c>
      <c r="Y898" s="418">
        <v>4.5279583839918952E-2</v>
      </c>
      <c r="Z898" s="437">
        <v>0.16781791786125966</v>
      </c>
      <c r="AA898" s="417">
        <v>6.6031251999999997E-3</v>
      </c>
      <c r="AB898" s="418">
        <v>9.0888058800000001E-3</v>
      </c>
      <c r="AC898" s="437">
        <v>2.9621640329547137E-2</v>
      </c>
      <c r="AD898" s="417">
        <v>3.068395E-4</v>
      </c>
      <c r="AE898" s="418">
        <v>4.2736415000000001E-4</v>
      </c>
      <c r="AF898" s="437">
        <v>1.4966606546699406E-3</v>
      </c>
      <c r="AG898" s="417">
        <v>3.8203657600000003E-2</v>
      </c>
      <c r="AH898" s="418">
        <v>4.8986509439999999E-2</v>
      </c>
      <c r="AI898" s="437">
        <v>9.370438084130131E-2</v>
      </c>
      <c r="AJ898" s="417">
        <v>3.8522095999999999E-3</v>
      </c>
      <c r="AK898" s="418">
        <v>5.1111298049999997E-3</v>
      </c>
      <c r="AL898" s="437">
        <v>1.3965610191280009E-2</v>
      </c>
      <c r="AM898" s="417">
        <v>7.2208070999999997E-3</v>
      </c>
      <c r="AN898" s="418">
        <v>1.020148463E-2</v>
      </c>
      <c r="AO898" s="437">
        <v>3.2070413631531888E-2</v>
      </c>
      <c r="AP898" s="422"/>
      <c r="AQ898" s="423"/>
      <c r="AR898" s="423"/>
      <c r="AS898" s="417">
        <v>0</v>
      </c>
      <c r="AT898" s="418">
        <v>0</v>
      </c>
      <c r="AU898" s="424"/>
    </row>
    <row r="899" spans="1:47" x14ac:dyDescent="0.2">
      <c r="A899" s="231">
        <v>1997</v>
      </c>
      <c r="B899" s="232">
        <v>15</v>
      </c>
      <c r="C899" s="417">
        <v>13.67292211</v>
      </c>
      <c r="D899" s="418">
        <v>14.6722586775</v>
      </c>
      <c r="E899" s="437">
        <v>45.38193436182727</v>
      </c>
      <c r="F899" s="417">
        <v>1.40050227</v>
      </c>
      <c r="G899" s="418">
        <v>1.6082978335</v>
      </c>
      <c r="H899" s="437">
        <v>2.433255212648985</v>
      </c>
      <c r="I899" s="417">
        <v>1.2068164299999999</v>
      </c>
      <c r="J899" s="418">
        <v>2.6584164179999998</v>
      </c>
      <c r="K899" s="437">
        <v>4.2362045091022393</v>
      </c>
      <c r="L899" s="420"/>
      <c r="M899" s="421"/>
      <c r="N899" s="437">
        <v>9.8663484702413342E-3</v>
      </c>
      <c r="O899" s="417">
        <v>1.139006E-2</v>
      </c>
      <c r="P899" s="418">
        <v>1.8124923000000001E-2</v>
      </c>
      <c r="Q899" s="437">
        <v>3.4225196201443771E-2</v>
      </c>
      <c r="R899" s="422"/>
      <c r="S899" s="423"/>
      <c r="T899" s="437">
        <v>554.74580754089345</v>
      </c>
      <c r="U899" s="417">
        <v>1.3133880108071597E-2</v>
      </c>
      <c r="V899" s="418">
        <v>2.2705886102668018E-2</v>
      </c>
      <c r="W899" s="437">
        <v>9.9615660411864176E-2</v>
      </c>
      <c r="X899" s="417">
        <v>2.0146414978047957E-2</v>
      </c>
      <c r="Y899" s="418">
        <v>4.5279583839918952E-2</v>
      </c>
      <c r="Z899" s="437">
        <v>0.17395222086504572</v>
      </c>
      <c r="AA899" s="417">
        <v>6.9626729000000004E-3</v>
      </c>
      <c r="AB899" s="418">
        <v>9.6542063800000005E-3</v>
      </c>
      <c r="AC899" s="437">
        <v>2.9981294023882787E-2</v>
      </c>
      <c r="AD899" s="417">
        <v>3.238599E-4</v>
      </c>
      <c r="AE899" s="418">
        <v>4.5460417999999999E-4</v>
      </c>
      <c r="AF899" s="437">
        <v>1.5194488579021164E-3</v>
      </c>
      <c r="AG899" s="417">
        <v>4.1188922699999998E-2</v>
      </c>
      <c r="AH899" s="418">
        <v>5.2974270779999999E-2</v>
      </c>
      <c r="AI899" s="437">
        <v>8.6365158846093942E-2</v>
      </c>
      <c r="AJ899" s="417">
        <v>4.0941225000000001E-3</v>
      </c>
      <c r="AK899" s="418">
        <v>5.4917832149999997E-3</v>
      </c>
      <c r="AL899" s="437">
        <v>1.4137012460686412E-2</v>
      </c>
      <c r="AM899" s="417">
        <v>7.5740623999999996E-3</v>
      </c>
      <c r="AN899" s="418">
        <v>1.076412331E-2</v>
      </c>
      <c r="AO899" s="437">
        <v>3.2606819488251636E-2</v>
      </c>
      <c r="AP899" s="422"/>
      <c r="AQ899" s="423"/>
      <c r="AR899" s="423"/>
      <c r="AS899" s="417">
        <v>0</v>
      </c>
      <c r="AT899" s="418">
        <v>0</v>
      </c>
      <c r="AU899" s="424"/>
    </row>
    <row r="900" spans="1:47" x14ac:dyDescent="0.2">
      <c r="A900" s="231">
        <v>1997</v>
      </c>
      <c r="B900" s="232">
        <v>16</v>
      </c>
      <c r="C900" s="417">
        <v>14.11576464</v>
      </c>
      <c r="D900" s="418">
        <v>15.2195378105</v>
      </c>
      <c r="E900" s="437">
        <v>45.733145024511444</v>
      </c>
      <c r="F900" s="417">
        <v>1.5597091300000001</v>
      </c>
      <c r="G900" s="418">
        <v>1.7963666635</v>
      </c>
      <c r="H900" s="437">
        <v>2.4918267248673698</v>
      </c>
      <c r="I900" s="417">
        <v>1.2496443699999999</v>
      </c>
      <c r="J900" s="418">
        <v>2.7163249399999998</v>
      </c>
      <c r="K900" s="437">
        <v>4.3090639007722782</v>
      </c>
      <c r="L900" s="420"/>
      <c r="M900" s="421"/>
      <c r="N900" s="437">
        <v>9.9198323819756889E-3</v>
      </c>
      <c r="O900" s="417">
        <v>1.139006E-2</v>
      </c>
      <c r="P900" s="418">
        <v>1.8124923000000001E-2</v>
      </c>
      <c r="Q900" s="437">
        <v>4.3658132002300613E-2</v>
      </c>
      <c r="R900" s="422"/>
      <c r="S900" s="423"/>
      <c r="T900" s="437">
        <v>556.30060861720642</v>
      </c>
      <c r="U900" s="417">
        <v>1.3133880108071597E-2</v>
      </c>
      <c r="V900" s="418">
        <v>2.2705886102668018E-2</v>
      </c>
      <c r="W900" s="437">
        <v>9.4974541938083412E-2</v>
      </c>
      <c r="X900" s="417">
        <v>2.0146414978047957E-2</v>
      </c>
      <c r="Y900" s="418">
        <v>4.5279583839918952E-2</v>
      </c>
      <c r="Z900" s="437">
        <v>0.1785968974548385</v>
      </c>
      <c r="AA900" s="417">
        <v>7.3316439000000004E-3</v>
      </c>
      <c r="AB900" s="418">
        <v>1.0247831755000001E-2</v>
      </c>
      <c r="AC900" s="437">
        <v>3.2232070539251909E-2</v>
      </c>
      <c r="AD900" s="417">
        <v>3.4054259999999998E-4</v>
      </c>
      <c r="AE900" s="418">
        <v>4.8257302E-4</v>
      </c>
      <c r="AF900" s="437">
        <v>1.5560237136525415E-3</v>
      </c>
      <c r="AG900" s="417">
        <v>4.4278516300000001E-2</v>
      </c>
      <c r="AH900" s="418">
        <v>5.721283831E-2</v>
      </c>
      <c r="AI900" s="437">
        <v>8.6927945201799736E-2</v>
      </c>
      <c r="AJ900" s="417">
        <v>4.3448254000000002E-3</v>
      </c>
      <c r="AK900" s="418">
        <v>5.8937995549999999E-3</v>
      </c>
      <c r="AL900" s="437">
        <v>1.4281320421731247E-2</v>
      </c>
      <c r="AM900" s="417">
        <v>7.9350874000000005E-3</v>
      </c>
      <c r="AN900" s="418">
        <v>1.1352788195E-2</v>
      </c>
      <c r="AO900" s="437">
        <v>3.3414292391377352E-2</v>
      </c>
      <c r="AP900" s="422"/>
      <c r="AQ900" s="423"/>
      <c r="AR900" s="423"/>
      <c r="AS900" s="417">
        <v>0</v>
      </c>
      <c r="AT900" s="418">
        <v>0</v>
      </c>
      <c r="AU900" s="424"/>
    </row>
    <row r="901" spans="1:47" x14ac:dyDescent="0.2">
      <c r="A901" s="231">
        <v>1997</v>
      </c>
      <c r="B901" s="232">
        <v>17</v>
      </c>
      <c r="C901" s="417">
        <v>14.54146165</v>
      </c>
      <c r="D901" s="418">
        <v>15.781774043</v>
      </c>
      <c r="E901" s="437">
        <v>46.697396918020047</v>
      </c>
      <c r="F901" s="417">
        <v>1.72351397</v>
      </c>
      <c r="G901" s="418">
        <v>1.9971369480000001</v>
      </c>
      <c r="H901" s="437">
        <v>2.5536845993017114</v>
      </c>
      <c r="I901" s="417">
        <v>1.29063785</v>
      </c>
      <c r="J901" s="418">
        <v>2.7735398189999998</v>
      </c>
      <c r="K901" s="437">
        <v>4.376332897349978</v>
      </c>
      <c r="L901" s="420"/>
      <c r="M901" s="421"/>
      <c r="N901" s="437">
        <v>9.9499376345075444E-3</v>
      </c>
      <c r="O901" s="417">
        <v>1.139006E-2</v>
      </c>
      <c r="P901" s="418">
        <v>1.8124923000000001E-2</v>
      </c>
      <c r="Q901" s="437">
        <v>4.4179583475736972E-2</v>
      </c>
      <c r="R901" s="422"/>
      <c r="S901" s="423"/>
      <c r="T901" s="437">
        <v>557.93892228810955</v>
      </c>
      <c r="U901" s="417">
        <v>1.3133880108071597E-2</v>
      </c>
      <c r="V901" s="418">
        <v>2.2705886102668018E-2</v>
      </c>
      <c r="W901" s="437">
        <v>9.8283050516048895E-2</v>
      </c>
      <c r="X901" s="417">
        <v>2.0146414978047957E-2</v>
      </c>
      <c r="Y901" s="418">
        <v>4.5279583839918952E-2</v>
      </c>
      <c r="Z901" s="437">
        <v>0.18530033840947549</v>
      </c>
      <c r="AA901" s="417">
        <v>7.7099363999999998E-3</v>
      </c>
      <c r="AB901" s="418">
        <v>1.0874093175E-2</v>
      </c>
      <c r="AC901" s="437">
        <v>3.3172593752715709E-2</v>
      </c>
      <c r="AD901" s="417">
        <v>3.5856290000000002E-4</v>
      </c>
      <c r="AE901" s="418">
        <v>5.1187855499999996E-4</v>
      </c>
      <c r="AF901" s="437">
        <v>1.5946333215759048E-3</v>
      </c>
      <c r="AG901" s="417">
        <v>4.74519142E-2</v>
      </c>
      <c r="AH901" s="418">
        <v>6.1716000425E-2</v>
      </c>
      <c r="AI901" s="437">
        <v>8.8618419673756915E-2</v>
      </c>
      <c r="AJ901" s="417">
        <v>4.6021363999999999E-3</v>
      </c>
      <c r="AK901" s="418">
        <v>6.3192423849999999E-3</v>
      </c>
      <c r="AL901" s="437">
        <v>1.4550794904432547E-2</v>
      </c>
      <c r="AM901" s="417">
        <v>8.3047551999999997E-3</v>
      </c>
      <c r="AN901" s="418">
        <v>1.1972594755E-2</v>
      </c>
      <c r="AO901" s="437">
        <v>3.4223552749960383E-2</v>
      </c>
      <c r="AP901" s="422"/>
      <c r="AQ901" s="423"/>
      <c r="AR901" s="423"/>
      <c r="AS901" s="417">
        <v>0</v>
      </c>
      <c r="AT901" s="418">
        <v>0</v>
      </c>
      <c r="AU901" s="424"/>
    </row>
    <row r="902" spans="1:47" x14ac:dyDescent="0.2">
      <c r="A902" s="231">
        <v>1997</v>
      </c>
      <c r="B902" s="232">
        <v>18</v>
      </c>
      <c r="C902" s="417">
        <v>14.95333727</v>
      </c>
      <c r="D902" s="418">
        <v>16.366343545500001</v>
      </c>
      <c r="E902" s="437">
        <v>47.845242320408204</v>
      </c>
      <c r="F902" s="417">
        <v>1.89050984</v>
      </c>
      <c r="G902" s="418">
        <v>2.2107967080000002</v>
      </c>
      <c r="H902" s="437">
        <v>2.6242111378833459</v>
      </c>
      <c r="I902" s="417">
        <v>1.33012814</v>
      </c>
      <c r="J902" s="418">
        <v>2.8327418959999999</v>
      </c>
      <c r="K902" s="437">
        <v>4.4506248289507653</v>
      </c>
      <c r="L902" s="420"/>
      <c r="M902" s="421"/>
      <c r="N902" s="437">
        <v>9.9817180487634868E-3</v>
      </c>
      <c r="O902" s="417">
        <v>1.139006E-2</v>
      </c>
      <c r="P902" s="418">
        <v>1.8124923000000001E-2</v>
      </c>
      <c r="Q902" s="437">
        <v>4.4771445183243039E-2</v>
      </c>
      <c r="R902" s="422"/>
      <c r="S902" s="423"/>
      <c r="T902" s="437">
        <v>559.63793172461999</v>
      </c>
      <c r="U902" s="417">
        <v>1.3133880108071597E-2</v>
      </c>
      <c r="V902" s="418">
        <v>2.2705886102668018E-2</v>
      </c>
      <c r="W902" s="437">
        <v>0.10196993771098978</v>
      </c>
      <c r="X902" s="417">
        <v>2.0146414978047957E-2</v>
      </c>
      <c r="Y902" s="418">
        <v>4.5279583839918952E-2</v>
      </c>
      <c r="Z902" s="437">
        <v>0.19290614985164378</v>
      </c>
      <c r="AA902" s="417">
        <v>8.0994750000000001E-3</v>
      </c>
      <c r="AB902" s="418">
        <v>1.1538012740000001E-2</v>
      </c>
      <c r="AC902" s="437">
        <v>3.4026460393726109E-2</v>
      </c>
      <c r="AD902" s="417">
        <v>3.7674330000000002E-4</v>
      </c>
      <c r="AE902" s="418">
        <v>5.4291520999999996E-4</v>
      </c>
      <c r="AF902" s="437">
        <v>1.638670433789412E-3</v>
      </c>
      <c r="AG902" s="417">
        <v>5.0700927600000001E-2</v>
      </c>
      <c r="AH902" s="418">
        <v>6.6501789379999995E-2</v>
      </c>
      <c r="AI902" s="437">
        <v>9.0611258437610406E-2</v>
      </c>
      <c r="AJ902" s="417">
        <v>4.8692157000000003E-3</v>
      </c>
      <c r="AK902" s="418">
        <v>6.77211945E-3</v>
      </c>
      <c r="AL902" s="437">
        <v>1.4871970816679887E-2</v>
      </c>
      <c r="AM902" s="417">
        <v>8.6839516999999995E-3</v>
      </c>
      <c r="AN902" s="418">
        <v>1.262855262E-2</v>
      </c>
      <c r="AO902" s="437">
        <v>3.511925398930061E-2</v>
      </c>
      <c r="AP902" s="422"/>
      <c r="AQ902" s="423"/>
      <c r="AR902" s="423"/>
      <c r="AS902" s="417">
        <v>0</v>
      </c>
      <c r="AT902" s="418">
        <v>0</v>
      </c>
      <c r="AU902" s="424"/>
    </row>
    <row r="903" spans="1:47" x14ac:dyDescent="0.2">
      <c r="A903" s="231">
        <v>1997</v>
      </c>
      <c r="B903" s="232">
        <v>19</v>
      </c>
      <c r="C903" s="417">
        <v>15.31118605</v>
      </c>
      <c r="D903" s="418">
        <v>16.961248932499998</v>
      </c>
      <c r="E903" s="437">
        <v>48.987305683341255</v>
      </c>
      <c r="F903" s="417">
        <v>2.0593519800000002</v>
      </c>
      <c r="G903" s="418">
        <v>2.4377591595000001</v>
      </c>
      <c r="H903" s="437">
        <v>2.6971541031031339</v>
      </c>
      <c r="I903" s="417">
        <v>1.3660249799999999</v>
      </c>
      <c r="J903" s="418">
        <v>2.8969781939999999</v>
      </c>
      <c r="K903" s="437">
        <v>4.5259548302001704</v>
      </c>
      <c r="L903" s="420"/>
      <c r="M903" s="421"/>
      <c r="N903" s="437">
        <v>1.001152234020284E-2</v>
      </c>
      <c r="O903" s="417">
        <v>1.139006E-2</v>
      </c>
      <c r="P903" s="418">
        <v>1.8124923000000001E-2</v>
      </c>
      <c r="Q903" s="437">
        <v>4.538864068893373E-2</v>
      </c>
      <c r="R903" s="422"/>
      <c r="S903" s="423"/>
      <c r="T903" s="437">
        <v>561.1433054733177</v>
      </c>
      <c r="U903" s="417">
        <v>1.3133880108071597E-2</v>
      </c>
      <c r="V903" s="418">
        <v>2.2705886102668018E-2</v>
      </c>
      <c r="W903" s="437">
        <v>0.10580888290553096</v>
      </c>
      <c r="X903" s="417">
        <v>2.0146414978047957E-2</v>
      </c>
      <c r="Y903" s="418">
        <v>4.5279583839918952E-2</v>
      </c>
      <c r="Z903" s="437">
        <v>0.20083774396541204</v>
      </c>
      <c r="AA903" s="417">
        <v>8.4966834999999994E-3</v>
      </c>
      <c r="AB903" s="418">
        <v>1.2240903615E-2</v>
      </c>
      <c r="AC903" s="437">
        <v>3.4949173545929933E-2</v>
      </c>
      <c r="AD903" s="417">
        <v>3.9563750000000001E-4</v>
      </c>
      <c r="AE903" s="418">
        <v>5.7542366499999998E-4</v>
      </c>
      <c r="AF903" s="437">
        <v>1.6842134127528199E-3</v>
      </c>
      <c r="AG903" s="417">
        <v>5.39959894E-2</v>
      </c>
      <c r="AH903" s="418">
        <v>7.1579115134999996E-2</v>
      </c>
      <c r="AI903" s="437">
        <v>9.2695132844765923E-2</v>
      </c>
      <c r="AJ903" s="417">
        <v>5.1417186000000002E-3</v>
      </c>
      <c r="AK903" s="418">
        <v>7.2520922E-3</v>
      </c>
      <c r="AL903" s="437">
        <v>1.5207644489330653E-2</v>
      </c>
      <c r="AM903" s="417">
        <v>9.0668818000000009E-3</v>
      </c>
      <c r="AN903" s="418">
        <v>1.332204838E-2</v>
      </c>
      <c r="AO903" s="437">
        <v>3.6053541783029643E-2</v>
      </c>
      <c r="AP903" s="422"/>
      <c r="AQ903" s="423"/>
      <c r="AR903" s="423"/>
      <c r="AS903" s="417">
        <v>0</v>
      </c>
      <c r="AT903" s="418">
        <v>0</v>
      </c>
      <c r="AU903" s="424"/>
    </row>
    <row r="904" spans="1:47" x14ac:dyDescent="0.2">
      <c r="A904" s="231">
        <v>1997</v>
      </c>
      <c r="B904" s="232">
        <v>20</v>
      </c>
      <c r="C904" s="417">
        <v>15.70195818</v>
      </c>
      <c r="D904" s="418">
        <v>17.612930940999998</v>
      </c>
      <c r="E904" s="437">
        <v>50.164926817176188</v>
      </c>
      <c r="F904" s="417">
        <v>2.2304659600000001</v>
      </c>
      <c r="G904" s="418">
        <v>2.6799422989999999</v>
      </c>
      <c r="H904" s="437">
        <v>2.7707729529074192</v>
      </c>
      <c r="I904" s="417">
        <v>1.4033149</v>
      </c>
      <c r="J904" s="418">
        <v>2.980799566</v>
      </c>
      <c r="K904" s="437">
        <v>4.6043400137577999</v>
      </c>
      <c r="L904" s="420"/>
      <c r="M904" s="421"/>
      <c r="N904" s="437">
        <v>1.0045520968251705E-2</v>
      </c>
      <c r="O904" s="417">
        <v>1.139006E-2</v>
      </c>
      <c r="P904" s="418">
        <v>1.8124923000000001E-2</v>
      </c>
      <c r="Q904" s="437">
        <v>4.6006794017595276E-2</v>
      </c>
      <c r="R904" s="422"/>
      <c r="S904" s="423"/>
      <c r="T904" s="437">
        <v>562.84412134702143</v>
      </c>
      <c r="U904" s="417">
        <v>1.3133880108071597E-2</v>
      </c>
      <c r="V904" s="418">
        <v>2.2705886102668018E-2</v>
      </c>
      <c r="W904" s="437">
        <v>0.10968841506417208</v>
      </c>
      <c r="X904" s="417">
        <v>2.0146414978047957E-2</v>
      </c>
      <c r="Y904" s="418">
        <v>4.5279583839918952E-2</v>
      </c>
      <c r="Z904" s="437">
        <v>0.20878299238363193</v>
      </c>
      <c r="AA904" s="417">
        <v>8.9110169000000006E-3</v>
      </c>
      <c r="AB904" s="418">
        <v>1.2996295850000001E-2</v>
      </c>
      <c r="AC904" s="437">
        <v>3.5950136276593769E-2</v>
      </c>
      <c r="AD904" s="417">
        <v>4.1455689999999999E-4</v>
      </c>
      <c r="AE904" s="418">
        <v>6.1037834499999999E-4</v>
      </c>
      <c r="AF904" s="437">
        <v>1.7301688243277578E-3</v>
      </c>
      <c r="AG904" s="417">
        <v>5.7378515900000003E-2</v>
      </c>
      <c r="AH904" s="418">
        <v>7.7025235760000005E-2</v>
      </c>
      <c r="AI904" s="437">
        <v>9.4810422835470351E-2</v>
      </c>
      <c r="AJ904" s="417">
        <v>5.4274572000000002E-3</v>
      </c>
      <c r="AK904" s="418">
        <v>7.7691759149999999E-3</v>
      </c>
      <c r="AL904" s="437">
        <v>1.5547878881775869E-2</v>
      </c>
      <c r="AM904" s="417">
        <v>9.4671439000000007E-3</v>
      </c>
      <c r="AN904" s="418">
        <v>1.4068436045E-2</v>
      </c>
      <c r="AO904" s="437">
        <v>3.7008588957815614E-2</v>
      </c>
      <c r="AP904" s="422"/>
      <c r="AQ904" s="423"/>
      <c r="AR904" s="423"/>
      <c r="AS904" s="417">
        <v>0</v>
      </c>
      <c r="AT904" s="418">
        <v>0</v>
      </c>
      <c r="AU904" s="424"/>
    </row>
    <row r="905" spans="1:47" x14ac:dyDescent="0.2">
      <c r="A905" s="231">
        <v>1997</v>
      </c>
      <c r="B905" s="232">
        <v>21</v>
      </c>
      <c r="C905" s="417">
        <v>14.171513857800001</v>
      </c>
      <c r="D905" s="418">
        <v>16.132123826608002</v>
      </c>
      <c r="E905" s="437">
        <v>51.32664914706379</v>
      </c>
      <c r="F905" s="417">
        <v>2.1493139799600001</v>
      </c>
      <c r="G905" s="418">
        <v>2.6281476240419996</v>
      </c>
      <c r="H905" s="437">
        <v>2.844206861663416</v>
      </c>
      <c r="I905" s="417">
        <v>1.1088419265</v>
      </c>
      <c r="J905" s="418">
        <v>2.3482931633700002</v>
      </c>
      <c r="K905" s="437">
        <v>4.6812265000985382</v>
      </c>
      <c r="L905" s="420"/>
      <c r="M905" s="421"/>
      <c r="N905" s="437">
        <v>1.0078732847005296E-2</v>
      </c>
      <c r="O905" s="417">
        <v>1.139006E-2</v>
      </c>
      <c r="P905" s="418">
        <v>1.8124923000000001E-2</v>
      </c>
      <c r="Q905" s="437">
        <v>5.9655942912715601E-2</v>
      </c>
      <c r="R905" s="422"/>
      <c r="S905" s="423"/>
      <c r="T905" s="437">
        <v>564.49930985351079</v>
      </c>
      <c r="U905" s="417">
        <v>9.745339040189125E-3</v>
      </c>
      <c r="V905" s="418">
        <v>1.684776748817967E-2</v>
      </c>
      <c r="W905" s="437">
        <v>0.11258245743077892</v>
      </c>
      <c r="X905" s="417">
        <v>1.8010894990374872E-2</v>
      </c>
      <c r="Y905" s="418">
        <v>4.0479947952887542E-2</v>
      </c>
      <c r="Z905" s="437">
        <v>0.21659280191055227</v>
      </c>
      <c r="AA905" s="417">
        <v>8.3479955244000013E-3</v>
      </c>
      <c r="AB905" s="418">
        <v>1.2345639404699999E-2</v>
      </c>
      <c r="AC905" s="437">
        <v>3.6921667046852909E-2</v>
      </c>
      <c r="AD905" s="417">
        <v>3.8806689420000002E-4</v>
      </c>
      <c r="AE905" s="418">
        <v>5.7922282349999997E-4</v>
      </c>
      <c r="AF905" s="437">
        <v>1.7760172464894844E-3</v>
      </c>
      <c r="AG905" s="417">
        <v>5.4384449355600002E-2</v>
      </c>
      <c r="AH905" s="418">
        <v>7.4095048491360005E-2</v>
      </c>
      <c r="AI905" s="437">
        <v>9.6904562545292602E-2</v>
      </c>
      <c r="AJ905" s="417">
        <v>5.1157152803999999E-3</v>
      </c>
      <c r="AK905" s="418">
        <v>7.4427739335899993E-3</v>
      </c>
      <c r="AL905" s="437">
        <v>1.5884753709143554E-2</v>
      </c>
      <c r="AM905" s="417">
        <v>8.8306427016E-3</v>
      </c>
      <c r="AN905" s="418">
        <v>1.3294496263859999E-2</v>
      </c>
      <c r="AO905" s="437">
        <v>3.7956326066344824E-2</v>
      </c>
      <c r="AP905" s="422"/>
      <c r="AQ905" s="423"/>
      <c r="AR905" s="423"/>
      <c r="AS905" s="417">
        <v>0</v>
      </c>
      <c r="AT905" s="418">
        <v>0</v>
      </c>
      <c r="AU905" s="424"/>
    </row>
    <row r="906" spans="1:47" x14ac:dyDescent="0.2">
      <c r="A906" s="231">
        <v>1997</v>
      </c>
      <c r="B906" s="232">
        <v>22</v>
      </c>
      <c r="C906" s="417">
        <v>14.505831764490001</v>
      </c>
      <c r="D906" s="418">
        <v>16.7956705157365</v>
      </c>
      <c r="E906" s="437">
        <v>51.421787984794818</v>
      </c>
      <c r="F906" s="417">
        <v>2.3076166519200001</v>
      </c>
      <c r="G906" s="418">
        <v>2.8791408730920001</v>
      </c>
      <c r="H906" s="437">
        <v>2.862612985656245</v>
      </c>
      <c r="I906" s="417">
        <v>1.1370380020999999</v>
      </c>
      <c r="J906" s="418">
        <v>2.4055432366350002</v>
      </c>
      <c r="K906" s="437">
        <v>4.6911833231526812</v>
      </c>
      <c r="L906" s="420"/>
      <c r="M906" s="421"/>
      <c r="N906" s="437">
        <v>3.6415216315355881E-3</v>
      </c>
      <c r="O906" s="417">
        <v>1.139006E-2</v>
      </c>
      <c r="P906" s="418">
        <v>1.8124923000000001E-2</v>
      </c>
      <c r="Q906" s="437">
        <v>6.0208523408125901E-2</v>
      </c>
      <c r="R906" s="422"/>
      <c r="S906" s="423"/>
      <c r="T906" s="437">
        <v>566.03277724302609</v>
      </c>
      <c r="U906" s="417">
        <v>9.745339040189125E-3</v>
      </c>
      <c r="V906" s="418">
        <v>1.684776748817967E-2</v>
      </c>
      <c r="W906" s="437">
        <v>0.11546159838581853</v>
      </c>
      <c r="X906" s="417">
        <v>1.8010894990374872E-2</v>
      </c>
      <c r="Y906" s="418">
        <v>4.0479947952887542E-2</v>
      </c>
      <c r="Z906" s="437">
        <v>0.22401116504246113</v>
      </c>
      <c r="AA906" s="417">
        <v>8.7424850039999995E-3</v>
      </c>
      <c r="AB906" s="418">
        <v>1.3129100028210001E-2</v>
      </c>
      <c r="AC906" s="437">
        <v>3.9753772910382075E-2</v>
      </c>
      <c r="AD906" s="417">
        <v>4.0599141540000001E-4</v>
      </c>
      <c r="AE906" s="418">
        <v>6.155080216800001E-4</v>
      </c>
      <c r="AF906" s="437">
        <v>1.7875069287166432E-3</v>
      </c>
      <c r="AG906" s="417">
        <v>5.7553265969999996E-2</v>
      </c>
      <c r="AH906" s="418">
        <v>7.9750315309499997E-2</v>
      </c>
      <c r="AI906" s="437">
        <v>9.4425349196355049E-2</v>
      </c>
      <c r="AJ906" s="417">
        <v>5.3900341740000003E-3</v>
      </c>
      <c r="AK906" s="418">
        <v>7.9791904055400015E-3</v>
      </c>
      <c r="AL906" s="437">
        <v>1.5695317742056746E-2</v>
      </c>
      <c r="AM906" s="417">
        <v>9.2095910639999994E-3</v>
      </c>
      <c r="AN906" s="418">
        <v>1.4069491485149998E-2</v>
      </c>
      <c r="AO906" s="437">
        <v>3.9102418139728666E-2</v>
      </c>
      <c r="AP906" s="422"/>
      <c r="AQ906" s="423"/>
      <c r="AR906" s="423"/>
      <c r="AS906" s="417">
        <v>0</v>
      </c>
      <c r="AT906" s="418">
        <v>0</v>
      </c>
      <c r="AU906" s="424"/>
    </row>
    <row r="907" spans="1:47" x14ac:dyDescent="0.2">
      <c r="A907" s="231">
        <v>1997</v>
      </c>
      <c r="B907" s="232">
        <v>23</v>
      </c>
      <c r="C907" s="417">
        <v>14.837525110510001</v>
      </c>
      <c r="D907" s="418">
        <v>17.515172226583001</v>
      </c>
      <c r="E907" s="437">
        <v>52.39862760756553</v>
      </c>
      <c r="F907" s="417">
        <v>2.4702082710000002</v>
      </c>
      <c r="G907" s="418">
        <v>3.1523035229670002</v>
      </c>
      <c r="H907" s="437">
        <v>2.9245940345831944</v>
      </c>
      <c r="I907" s="417">
        <v>1.1655660785999999</v>
      </c>
      <c r="J907" s="418">
        <v>2.4702205566500002</v>
      </c>
      <c r="K907" s="437">
        <v>4.7564758144993791</v>
      </c>
      <c r="L907" s="420"/>
      <c r="M907" s="421"/>
      <c r="N907" s="437">
        <v>3.6519210018557437E-3</v>
      </c>
      <c r="O907" s="417">
        <v>1.139006E-2</v>
      </c>
      <c r="P907" s="418">
        <v>1.8124923000000001E-2</v>
      </c>
      <c r="Q907" s="437">
        <v>6.0894427088388728E-2</v>
      </c>
      <c r="R907" s="422"/>
      <c r="S907" s="423"/>
      <c r="T907" s="437">
        <v>567.42104635423595</v>
      </c>
      <c r="U907" s="417">
        <v>9.745339040189125E-3</v>
      </c>
      <c r="V907" s="418">
        <v>1.684776748817967E-2</v>
      </c>
      <c r="W907" s="437">
        <v>0.11871963843724266</v>
      </c>
      <c r="X907" s="417">
        <v>1.8010894990374872E-2</v>
      </c>
      <c r="Y907" s="418">
        <v>4.0479947952887542E-2</v>
      </c>
      <c r="Z907" s="437">
        <v>0.23069070530546029</v>
      </c>
      <c r="AA907" s="417">
        <v>9.1497018252E-3</v>
      </c>
      <c r="AB907" s="418">
        <v>1.3977533138760002E-2</v>
      </c>
      <c r="AC907" s="437">
        <v>4.0648584350305404E-2</v>
      </c>
      <c r="AD907" s="417">
        <v>4.2511577400000005E-4</v>
      </c>
      <c r="AE907" s="418">
        <v>6.5439579689999998E-4</v>
      </c>
      <c r="AF907" s="437">
        <v>1.8262068158635353E-3</v>
      </c>
      <c r="AG907" s="417">
        <v>6.0812826981600003E-2</v>
      </c>
      <c r="AH907" s="418">
        <v>8.589262735125E-2</v>
      </c>
      <c r="AI907" s="437">
        <v>9.6043574579999749E-2</v>
      </c>
      <c r="AJ907" s="417">
        <v>5.6724713028000005E-3</v>
      </c>
      <c r="AK907" s="418">
        <v>8.5592381049599993E-3</v>
      </c>
      <c r="AL907" s="437">
        <v>1.5954549078887537E-2</v>
      </c>
      <c r="AM907" s="417">
        <v>9.5990338241999998E-3</v>
      </c>
      <c r="AN907" s="418">
        <v>1.4909089300979998E-2</v>
      </c>
      <c r="AO907" s="437">
        <v>3.992540205729455E-2</v>
      </c>
      <c r="AP907" s="422"/>
      <c r="AQ907" s="423"/>
      <c r="AR907" s="423"/>
      <c r="AS907" s="417">
        <v>0</v>
      </c>
      <c r="AT907" s="418">
        <v>0</v>
      </c>
      <c r="AU907" s="424"/>
    </row>
    <row r="908" spans="1:47" x14ac:dyDescent="0.2">
      <c r="A908" s="231">
        <v>1997</v>
      </c>
      <c r="B908" s="232">
        <v>24</v>
      </c>
      <c r="C908" s="417">
        <v>15.16851274029</v>
      </c>
      <c r="D908" s="418">
        <v>18.300293706669002</v>
      </c>
      <c r="E908" s="437">
        <v>53.159873235516763</v>
      </c>
      <c r="F908" s="417">
        <v>2.63831934774</v>
      </c>
      <c r="G908" s="418">
        <v>3.4520148702150002</v>
      </c>
      <c r="H908" s="437">
        <v>2.9765127309136021</v>
      </c>
      <c r="I908" s="417">
        <v>1.1949940772000001</v>
      </c>
      <c r="J908" s="418">
        <v>2.5453805415500002</v>
      </c>
      <c r="K908" s="437">
        <v>4.8135300523756532</v>
      </c>
      <c r="L908" s="420"/>
      <c r="M908" s="421"/>
      <c r="N908" s="437">
        <v>3.6615705576968334E-3</v>
      </c>
      <c r="O908" s="417">
        <v>1.139006E-2</v>
      </c>
      <c r="P908" s="418">
        <v>1.8124923000000001E-2</v>
      </c>
      <c r="Q908" s="437">
        <v>6.1468669100966641E-2</v>
      </c>
      <c r="R908" s="422"/>
      <c r="S908" s="423"/>
      <c r="T908" s="437">
        <v>568.56537018613562</v>
      </c>
      <c r="U908" s="417">
        <v>9.745339040189125E-3</v>
      </c>
      <c r="V908" s="418">
        <v>1.684776748817967E-2</v>
      </c>
      <c r="W908" s="437">
        <v>0.12153629520119474</v>
      </c>
      <c r="X908" s="417">
        <v>1.8010894990374872E-2</v>
      </c>
      <c r="Y908" s="418">
        <v>4.0479947952887542E-2</v>
      </c>
      <c r="Z908" s="437">
        <v>0.23628529004831914</v>
      </c>
      <c r="AA908" s="417">
        <v>9.5696765628000002E-3</v>
      </c>
      <c r="AB908" s="418">
        <v>1.4899916843099999E-2</v>
      </c>
      <c r="AC908" s="437">
        <v>4.1666896494798801E-2</v>
      </c>
      <c r="AD908" s="417">
        <v>4.4501746560000004E-4</v>
      </c>
      <c r="AE908" s="418">
        <v>6.9714362273999998E-4</v>
      </c>
      <c r="AF908" s="437">
        <v>1.8586216080789038E-3</v>
      </c>
      <c r="AG908" s="417">
        <v>6.4182974273400001E-2</v>
      </c>
      <c r="AH908" s="418">
        <v>9.26048944761E-2</v>
      </c>
      <c r="AI908" s="437">
        <v>9.7320776248351837E-2</v>
      </c>
      <c r="AJ908" s="417">
        <v>5.9646296087999999E-3</v>
      </c>
      <c r="AK908" s="418">
        <v>9.1895662551900008E-3</v>
      </c>
      <c r="AL908" s="437">
        <v>1.6154292646389627E-2</v>
      </c>
      <c r="AM908" s="417">
        <v>1.0001397119400001E-2</v>
      </c>
      <c r="AN908" s="418">
        <v>1.582303751634E-2</v>
      </c>
      <c r="AO908" s="437">
        <v>4.0653024571971959E-2</v>
      </c>
      <c r="AP908" s="422"/>
      <c r="AQ908" s="423"/>
      <c r="AR908" s="423"/>
      <c r="AS908" s="417">
        <v>0</v>
      </c>
      <c r="AT908" s="418">
        <v>0</v>
      </c>
      <c r="AU908" s="424"/>
    </row>
    <row r="909" spans="1:47" x14ac:dyDescent="0.2">
      <c r="A909" s="231">
        <v>1997</v>
      </c>
      <c r="B909" s="232">
        <v>25</v>
      </c>
      <c r="C909" s="417">
        <v>15.49974903232</v>
      </c>
      <c r="D909" s="418">
        <v>19.156577909776001</v>
      </c>
      <c r="E909" s="437">
        <v>53.749786737733707</v>
      </c>
      <c r="F909" s="417">
        <v>2.8014900642600002</v>
      </c>
      <c r="G909" s="418">
        <v>3.7673161779060003</v>
      </c>
      <c r="H909" s="437">
        <v>3.0161618331447393</v>
      </c>
      <c r="I909" s="417">
        <v>1.2259114406</v>
      </c>
      <c r="J909" s="418">
        <v>2.6300678677350002</v>
      </c>
      <c r="K909" s="437">
        <v>4.8567014259889323</v>
      </c>
      <c r="L909" s="420"/>
      <c r="M909" s="421"/>
      <c r="N909" s="437">
        <v>3.6687608065641259E-3</v>
      </c>
      <c r="O909" s="417">
        <v>1.139006E-2</v>
      </c>
      <c r="P909" s="418">
        <v>1.8124923000000001E-2</v>
      </c>
      <c r="Q909" s="437">
        <v>6.1906438525184342E-2</v>
      </c>
      <c r="R909" s="422"/>
      <c r="S909" s="423"/>
      <c r="T909" s="437">
        <v>569.43397817370692</v>
      </c>
      <c r="U909" s="417">
        <v>9.745339040189125E-3</v>
      </c>
      <c r="V909" s="418">
        <v>1.684776748817967E-2</v>
      </c>
      <c r="W909" s="437">
        <v>0.12367241679661925</v>
      </c>
      <c r="X909" s="417">
        <v>1.8010894990374872E-2</v>
      </c>
      <c r="Y909" s="418">
        <v>4.0479947952887542E-2</v>
      </c>
      <c r="Z909" s="437">
        <v>0.24054901739059345</v>
      </c>
      <c r="AA909" s="417">
        <v>1.00022129838E-2</v>
      </c>
      <c r="AB909" s="418">
        <v>1.605098195241E-2</v>
      </c>
      <c r="AC909" s="437">
        <v>4.2386096999490377E-2</v>
      </c>
      <c r="AD909" s="417">
        <v>4.6461331980000002E-4</v>
      </c>
      <c r="AE909" s="418">
        <v>7.4793707310000007E-4</v>
      </c>
      <c r="AF909" s="437">
        <v>1.8833838461015378E-3</v>
      </c>
      <c r="AG909" s="417">
        <v>6.7666458146999994E-2</v>
      </c>
      <c r="AH909" s="418">
        <v>0.10040935466913001</v>
      </c>
      <c r="AI909" s="437">
        <v>9.8249344634175603E-2</v>
      </c>
      <c r="AJ909" s="417">
        <v>6.2678400792000001E-3</v>
      </c>
      <c r="AK909" s="418">
        <v>9.8998279779899997E-3</v>
      </c>
      <c r="AL909" s="437">
        <v>1.6298727165343203E-2</v>
      </c>
      <c r="AM909" s="417">
        <v>1.04147528598E-2</v>
      </c>
      <c r="AN909" s="418">
        <v>1.7023104200520001E-2</v>
      </c>
      <c r="AO909" s="437">
        <v>4.1197450204804205E-2</v>
      </c>
      <c r="AP909" s="422"/>
      <c r="AQ909" s="423"/>
      <c r="AR909" s="423"/>
      <c r="AS909" s="417">
        <v>0</v>
      </c>
      <c r="AT909" s="418">
        <v>0</v>
      </c>
      <c r="AU909" s="424"/>
    </row>
    <row r="910" spans="1:47" x14ac:dyDescent="0.2">
      <c r="A910" s="231">
        <v>1997</v>
      </c>
      <c r="B910" s="232">
        <v>26</v>
      </c>
      <c r="C910" s="417">
        <v>15.49974903232</v>
      </c>
      <c r="D910" s="418">
        <v>19.156577909776001</v>
      </c>
      <c r="E910" s="437">
        <v>54.044638321544426</v>
      </c>
      <c r="F910" s="417">
        <v>2.8014900642600002</v>
      </c>
      <c r="G910" s="418">
        <v>3.7673161779060003</v>
      </c>
      <c r="H910" s="437">
        <v>3.0410023457999591</v>
      </c>
      <c r="I910" s="417">
        <v>1.2259114406</v>
      </c>
      <c r="J910" s="418">
        <v>2.6300678677350002</v>
      </c>
      <c r="K910" s="437">
        <v>4.8871789148108951</v>
      </c>
      <c r="L910" s="420"/>
      <c r="M910" s="421"/>
      <c r="N910" s="437">
        <v>3.6744811117928127E-3</v>
      </c>
      <c r="O910" s="417">
        <v>1.139006E-2</v>
      </c>
      <c r="P910" s="418">
        <v>1.8124923000000001E-2</v>
      </c>
      <c r="Q910" s="437">
        <v>6.2182581100260641E-2</v>
      </c>
      <c r="R910" s="422"/>
      <c r="S910" s="423"/>
      <c r="T910" s="437">
        <v>569.95751365072283</v>
      </c>
      <c r="U910" s="417">
        <v>9.745339040189125E-3</v>
      </c>
      <c r="V910" s="418">
        <v>1.684776748817967E-2</v>
      </c>
      <c r="W910" s="437">
        <v>0.12512919827946289</v>
      </c>
      <c r="X910" s="417">
        <v>1.8010894990374872E-2</v>
      </c>
      <c r="Y910" s="418">
        <v>4.0479947952887542E-2</v>
      </c>
      <c r="Z910" s="437">
        <v>0.24324176403778447</v>
      </c>
      <c r="AA910" s="417">
        <v>1.00022129838E-2</v>
      </c>
      <c r="AB910" s="418">
        <v>1.605098195241E-2</v>
      </c>
      <c r="AC910" s="437">
        <v>4.3144990920018104E-2</v>
      </c>
      <c r="AD910" s="417">
        <v>4.6461331980000002E-4</v>
      </c>
      <c r="AE910" s="418">
        <v>7.4793707310000007E-4</v>
      </c>
      <c r="AF910" s="437">
        <v>1.8988728570746047E-3</v>
      </c>
      <c r="AG910" s="417">
        <v>6.7666458146999994E-2</v>
      </c>
      <c r="AH910" s="418">
        <v>0.10040935466913001</v>
      </c>
      <c r="AI910" s="437">
        <v>9.860744960598225E-2</v>
      </c>
      <c r="AJ910" s="417">
        <v>6.2678400792000001E-3</v>
      </c>
      <c r="AK910" s="418">
        <v>9.8998279779899997E-3</v>
      </c>
      <c r="AL910" s="437">
        <v>1.6345295698988311E-2</v>
      </c>
      <c r="AM910" s="417">
        <v>1.04147528598E-2</v>
      </c>
      <c r="AN910" s="418">
        <v>1.7023104200520001E-2</v>
      </c>
      <c r="AO910" s="437">
        <v>4.1575582440984846E-2</v>
      </c>
      <c r="AP910" s="422"/>
      <c r="AQ910" s="423"/>
      <c r="AR910" s="423"/>
      <c r="AS910" s="417">
        <v>0</v>
      </c>
      <c r="AT910" s="418">
        <v>0</v>
      </c>
      <c r="AU910" s="424"/>
    </row>
    <row r="911" spans="1:47" x14ac:dyDescent="0.2">
      <c r="A911" s="231">
        <v>1997</v>
      </c>
      <c r="B911" s="232">
        <v>27</v>
      </c>
      <c r="C911" s="417">
        <v>15.49974903232</v>
      </c>
      <c r="D911" s="418">
        <v>19.156577909776001</v>
      </c>
      <c r="E911" s="437">
        <v>54.108008434722805</v>
      </c>
      <c r="F911" s="417">
        <v>2.8014900642600002</v>
      </c>
      <c r="G911" s="418">
        <v>3.7673161779060003</v>
      </c>
      <c r="H911" s="437">
        <v>3.0479116319849142</v>
      </c>
      <c r="I911" s="417">
        <v>1.2259114406</v>
      </c>
      <c r="J911" s="418">
        <v>2.6300678677350002</v>
      </c>
      <c r="K911" s="437">
        <v>4.8962439428994902</v>
      </c>
      <c r="L911" s="420"/>
      <c r="M911" s="421"/>
      <c r="N911" s="437">
        <v>3.6763010730989981E-3</v>
      </c>
      <c r="O911" s="417">
        <v>1.139006E-2</v>
      </c>
      <c r="P911" s="418">
        <v>1.8124923000000001E-2</v>
      </c>
      <c r="Q911" s="437">
        <v>6.225863241747806E-2</v>
      </c>
      <c r="R911" s="422"/>
      <c r="S911" s="423"/>
      <c r="T911" s="437">
        <v>570.05463446198235</v>
      </c>
      <c r="U911" s="417">
        <v>9.745339040189125E-3</v>
      </c>
      <c r="V911" s="418">
        <v>1.684776748817967E-2</v>
      </c>
      <c r="W911" s="437">
        <v>0.12555761369131907</v>
      </c>
      <c r="X911" s="417">
        <v>1.8010894990374872E-2</v>
      </c>
      <c r="Y911" s="418">
        <v>4.0479947952887542E-2</v>
      </c>
      <c r="Z911" s="437">
        <v>0.24398233034006792</v>
      </c>
      <c r="AA911" s="417">
        <v>1.00022129838E-2</v>
      </c>
      <c r="AB911" s="418">
        <v>1.605098195241E-2</v>
      </c>
      <c r="AC911" s="437">
        <v>4.3468231085658886E-2</v>
      </c>
      <c r="AD911" s="417">
        <v>4.6461331980000002E-4</v>
      </c>
      <c r="AE911" s="418">
        <v>7.4793707310000007E-4</v>
      </c>
      <c r="AF911" s="437">
        <v>1.9031836294706179E-3</v>
      </c>
      <c r="AG911" s="417">
        <v>6.7666458146999994E-2</v>
      </c>
      <c r="AH911" s="418">
        <v>0.10040935466913001</v>
      </c>
      <c r="AI911" s="437">
        <v>9.879372504404077E-2</v>
      </c>
      <c r="AJ911" s="417">
        <v>6.2678400792000001E-3</v>
      </c>
      <c r="AK911" s="418">
        <v>9.8998279779899997E-3</v>
      </c>
      <c r="AL911" s="437">
        <v>1.6373215725023166E-2</v>
      </c>
      <c r="AM911" s="417">
        <v>1.04147528598E-2</v>
      </c>
      <c r="AN911" s="418">
        <v>1.7023104200520001E-2</v>
      </c>
      <c r="AO911" s="437">
        <v>4.1703785825537035E-2</v>
      </c>
      <c r="AP911" s="422"/>
      <c r="AQ911" s="423"/>
      <c r="AR911" s="423"/>
      <c r="AS911" s="417">
        <v>0</v>
      </c>
      <c r="AT911" s="418">
        <v>0</v>
      </c>
      <c r="AU911" s="424"/>
    </row>
    <row r="912" spans="1:47" x14ac:dyDescent="0.2">
      <c r="A912" s="231">
        <v>1997</v>
      </c>
      <c r="B912" s="232">
        <v>28</v>
      </c>
      <c r="C912" s="417">
        <v>15.49974903232</v>
      </c>
      <c r="D912" s="418">
        <v>19.156577909776001</v>
      </c>
      <c r="E912" s="437">
        <v>54.126876117163178</v>
      </c>
      <c r="F912" s="417">
        <v>2.8014900642600002</v>
      </c>
      <c r="G912" s="418">
        <v>3.7673161779060003</v>
      </c>
      <c r="H912" s="437">
        <v>3.0496579333315346</v>
      </c>
      <c r="I912" s="417">
        <v>1.2259114406</v>
      </c>
      <c r="J912" s="418">
        <v>2.6300678677350002</v>
      </c>
      <c r="K912" s="437">
        <v>4.898498057147644</v>
      </c>
      <c r="L912" s="420"/>
      <c r="M912" s="421"/>
      <c r="N912" s="437">
        <v>3.6767130308610336E-3</v>
      </c>
      <c r="O912" s="417">
        <v>1.139006E-2</v>
      </c>
      <c r="P912" s="418">
        <v>1.8124923000000001E-2</v>
      </c>
      <c r="Q912" s="437">
        <v>6.2277793517730239E-2</v>
      </c>
      <c r="R912" s="422"/>
      <c r="S912" s="423"/>
      <c r="T912" s="437">
        <v>570.13221581252503</v>
      </c>
      <c r="U912" s="417">
        <v>9.745339040189125E-3</v>
      </c>
      <c r="V912" s="418">
        <v>1.684776748817967E-2</v>
      </c>
      <c r="W912" s="437">
        <v>0.12566173825266094</v>
      </c>
      <c r="X912" s="417">
        <v>1.8010894990374872E-2</v>
      </c>
      <c r="Y912" s="418">
        <v>4.0479947952887542E-2</v>
      </c>
      <c r="Z912" s="437">
        <v>0.24416895837444685</v>
      </c>
      <c r="AA912" s="417">
        <v>1.00022129838E-2</v>
      </c>
      <c r="AB912" s="418">
        <v>1.605098195241E-2</v>
      </c>
      <c r="AC912" s="437">
        <v>4.3536395419329285E-2</v>
      </c>
      <c r="AD912" s="417">
        <v>4.6461331980000002E-4</v>
      </c>
      <c r="AE912" s="418">
        <v>7.4793707310000007E-4</v>
      </c>
      <c r="AF912" s="437">
        <v>1.9042731393864704E-3</v>
      </c>
      <c r="AG912" s="417">
        <v>6.7666458146999994E-2</v>
      </c>
      <c r="AH912" s="418">
        <v>0.10040935466913001</v>
      </c>
      <c r="AI912" s="437">
        <v>9.8842916386858257E-2</v>
      </c>
      <c r="AJ912" s="417">
        <v>6.2678400792000001E-3</v>
      </c>
      <c r="AK912" s="418">
        <v>9.8998279779899997E-3</v>
      </c>
      <c r="AL912" s="437">
        <v>1.6380796151350675E-2</v>
      </c>
      <c r="AM912" s="417">
        <v>1.04147528598E-2</v>
      </c>
      <c r="AN912" s="418">
        <v>1.7023104200520001E-2</v>
      </c>
      <c r="AO912" s="437">
        <v>4.1734128509791281E-2</v>
      </c>
      <c r="AP912" s="422"/>
      <c r="AQ912" s="423"/>
      <c r="AR912" s="423"/>
      <c r="AS912" s="417">
        <v>0</v>
      </c>
      <c r="AT912" s="418">
        <v>0</v>
      </c>
      <c r="AU912" s="424"/>
    </row>
    <row r="913" spans="1:47" x14ac:dyDescent="0.2">
      <c r="A913" s="231">
        <v>1997</v>
      </c>
      <c r="B913" s="232">
        <v>29</v>
      </c>
      <c r="C913" s="417">
        <v>15.49974903232</v>
      </c>
      <c r="D913" s="418">
        <v>19.156577909776001</v>
      </c>
      <c r="E913" s="437">
        <v>54.14202226665936</v>
      </c>
      <c r="F913" s="417">
        <v>2.8014900642600002</v>
      </c>
      <c r="G913" s="418">
        <v>3.7673161779060003</v>
      </c>
      <c r="H913" s="437">
        <v>3.0510317383758769</v>
      </c>
      <c r="I913" s="417">
        <v>1.2259114406</v>
      </c>
      <c r="J913" s="418">
        <v>2.6300678677350002</v>
      </c>
      <c r="K913" s="437">
        <v>4.9001229104475668</v>
      </c>
      <c r="L913" s="420"/>
      <c r="M913" s="421"/>
      <c r="N913" s="437">
        <v>3.6770457525882321E-3</v>
      </c>
      <c r="O913" s="417">
        <v>1.139006E-2</v>
      </c>
      <c r="P913" s="418">
        <v>1.8124923000000001E-2</v>
      </c>
      <c r="Q913" s="437">
        <v>6.2292926119868676E-2</v>
      </c>
      <c r="R913" s="422"/>
      <c r="S913" s="423"/>
      <c r="T913" s="437">
        <v>570.10871189712611</v>
      </c>
      <c r="U913" s="417">
        <v>9.745339040189125E-3</v>
      </c>
      <c r="V913" s="418">
        <v>1.684776748817967E-2</v>
      </c>
      <c r="W913" s="437">
        <v>0.12574330249094234</v>
      </c>
      <c r="X913" s="417">
        <v>1.8010894990374872E-2</v>
      </c>
      <c r="Y913" s="418">
        <v>4.0479947952887542E-2</v>
      </c>
      <c r="Z913" s="437">
        <v>0.24431743068717957</v>
      </c>
      <c r="AA913" s="417">
        <v>1.00022129838E-2</v>
      </c>
      <c r="AB913" s="418">
        <v>1.605098195241E-2</v>
      </c>
      <c r="AC913" s="437">
        <v>4.3589430767131683E-2</v>
      </c>
      <c r="AD913" s="417">
        <v>4.6461331980000002E-4</v>
      </c>
      <c r="AE913" s="418">
        <v>7.4793707310000007E-4</v>
      </c>
      <c r="AF913" s="437">
        <v>1.9051282927011555E-3</v>
      </c>
      <c r="AG913" s="417">
        <v>6.7666458146999994E-2</v>
      </c>
      <c r="AH913" s="418">
        <v>0.10040935466913001</v>
      </c>
      <c r="AI913" s="437">
        <v>9.8881831841618348E-2</v>
      </c>
      <c r="AJ913" s="417">
        <v>6.2678400792000001E-3</v>
      </c>
      <c r="AK913" s="418">
        <v>9.8998279779899997E-3</v>
      </c>
      <c r="AL913" s="437">
        <v>1.6386762452756564E-2</v>
      </c>
      <c r="AM913" s="417">
        <v>1.04147528598E-2</v>
      </c>
      <c r="AN913" s="418">
        <v>1.7023104200520001E-2</v>
      </c>
      <c r="AO913" s="437">
        <v>4.1757878019169387E-2</v>
      </c>
      <c r="AP913" s="422"/>
      <c r="AQ913" s="423"/>
      <c r="AR913" s="423"/>
      <c r="AS913" s="417">
        <v>0</v>
      </c>
      <c r="AT913" s="418">
        <v>0</v>
      </c>
      <c r="AU913" s="424"/>
    </row>
    <row r="914" spans="1:47" x14ac:dyDescent="0.2">
      <c r="A914" s="231">
        <v>1997</v>
      </c>
      <c r="B914" s="232">
        <v>30</v>
      </c>
      <c r="C914" s="417">
        <v>15.49974903232</v>
      </c>
      <c r="D914" s="418">
        <v>19.156577909776001</v>
      </c>
      <c r="E914" s="437">
        <v>54.154666227663391</v>
      </c>
      <c r="F914" s="417">
        <v>2.8014900642600002</v>
      </c>
      <c r="G914" s="418">
        <v>3.7673161779060003</v>
      </c>
      <c r="H914" s="437">
        <v>3.0518171640317568</v>
      </c>
      <c r="I914" s="417">
        <v>1.2259114406</v>
      </c>
      <c r="J914" s="418">
        <v>2.6300678677350002</v>
      </c>
      <c r="K914" s="437">
        <v>4.9009325514877204</v>
      </c>
      <c r="L914" s="420"/>
      <c r="M914" s="421"/>
      <c r="N914" s="437">
        <v>3.6771744269566511E-3</v>
      </c>
      <c r="O914" s="417">
        <v>1.139006E-2</v>
      </c>
      <c r="P914" s="418">
        <v>1.8124923000000001E-2</v>
      </c>
      <c r="Q914" s="437">
        <v>6.2301613744323622E-2</v>
      </c>
      <c r="R914" s="422"/>
      <c r="S914" s="423"/>
      <c r="T914" s="437">
        <v>570.07616759697589</v>
      </c>
      <c r="U914" s="417">
        <v>9.745339040189125E-3</v>
      </c>
      <c r="V914" s="418">
        <v>1.684776748817967E-2</v>
      </c>
      <c r="W914" s="437">
        <v>0.12578405617676533</v>
      </c>
      <c r="X914" s="417">
        <v>1.8010894990374872E-2</v>
      </c>
      <c r="Y914" s="418">
        <v>4.0479947952887542E-2</v>
      </c>
      <c r="Z914" s="437">
        <v>0.24440197188600288</v>
      </c>
      <c r="AA914" s="417">
        <v>1.00022129838E-2</v>
      </c>
      <c r="AB914" s="418">
        <v>1.605098195241E-2</v>
      </c>
      <c r="AC914" s="437">
        <v>4.3600654449283911E-2</v>
      </c>
      <c r="AD914" s="417">
        <v>4.6461331980000002E-4</v>
      </c>
      <c r="AE914" s="418">
        <v>7.4793707310000007E-4</v>
      </c>
      <c r="AF914" s="437">
        <v>1.9056167907010998E-3</v>
      </c>
      <c r="AG914" s="417">
        <v>6.7666458146999994E-2</v>
      </c>
      <c r="AH914" s="418">
        <v>0.10040935466913001</v>
      </c>
      <c r="AI914" s="437">
        <v>9.8906843328128616E-2</v>
      </c>
      <c r="AJ914" s="417">
        <v>6.2678400792000001E-3</v>
      </c>
      <c r="AK914" s="418">
        <v>9.8998279779899997E-3</v>
      </c>
      <c r="AL914" s="437">
        <v>1.6390910604490425E-2</v>
      </c>
      <c r="AM914" s="417">
        <v>1.04147528598E-2</v>
      </c>
      <c r="AN914" s="418">
        <v>1.7023104200520001E-2</v>
      </c>
      <c r="AO914" s="437">
        <v>4.1768554416305309E-2</v>
      </c>
      <c r="AP914" s="422"/>
      <c r="AQ914" s="423"/>
      <c r="AR914" s="423"/>
      <c r="AS914" s="417">
        <v>0</v>
      </c>
      <c r="AT914" s="418">
        <v>0</v>
      </c>
      <c r="AU914" s="424"/>
    </row>
    <row r="915" spans="1:47" x14ac:dyDescent="0.2">
      <c r="A915" s="231">
        <v>1997</v>
      </c>
      <c r="B915" s="232">
        <v>31</v>
      </c>
      <c r="C915" s="417">
        <v>15.49974903232</v>
      </c>
      <c r="D915" s="418">
        <v>19.156577909776001</v>
      </c>
      <c r="E915" s="437">
        <v>54.155407562157315</v>
      </c>
      <c r="F915" s="417">
        <v>2.8014900642600002</v>
      </c>
      <c r="G915" s="418">
        <v>3.7673161779060003</v>
      </c>
      <c r="H915" s="437">
        <v>3.0518644318184793</v>
      </c>
      <c r="I915" s="417">
        <v>1.2259114406</v>
      </c>
      <c r="J915" s="418">
        <v>2.6300678677350002</v>
      </c>
      <c r="K915" s="437">
        <v>4.9009809564212459</v>
      </c>
      <c r="L915" s="420"/>
      <c r="M915" s="421"/>
      <c r="N915" s="437">
        <v>3.6771783494615085E-3</v>
      </c>
      <c r="O915" s="417">
        <v>1.139006E-2</v>
      </c>
      <c r="P915" s="418">
        <v>1.8124923000000001E-2</v>
      </c>
      <c r="Q915" s="437">
        <v>6.2302156610322956E-2</v>
      </c>
      <c r="R915" s="422"/>
      <c r="S915" s="423"/>
      <c r="T915" s="437">
        <v>570.04801585504458</v>
      </c>
      <c r="U915" s="417">
        <v>9.745339040189125E-3</v>
      </c>
      <c r="V915" s="418">
        <v>1.684776748817967E-2</v>
      </c>
      <c r="W915" s="437">
        <v>0.12578662803923055</v>
      </c>
      <c r="X915" s="417">
        <v>1.8010894990374872E-2</v>
      </c>
      <c r="Y915" s="418">
        <v>4.0479947952887542E-2</v>
      </c>
      <c r="Z915" s="437">
        <v>0.24440720133243737</v>
      </c>
      <c r="AA915" s="417">
        <v>1.00022129838E-2</v>
      </c>
      <c r="AB915" s="418">
        <v>1.605098195241E-2</v>
      </c>
      <c r="AC915" s="437">
        <v>4.3601400811071576E-2</v>
      </c>
      <c r="AD915" s="417">
        <v>4.6461331980000002E-4</v>
      </c>
      <c r="AE915" s="418">
        <v>7.4793707310000007E-4</v>
      </c>
      <c r="AF915" s="437">
        <v>1.9056503476207781E-3</v>
      </c>
      <c r="AG915" s="417">
        <v>6.7666458146999994E-2</v>
      </c>
      <c r="AH915" s="418">
        <v>0.10040935466913001</v>
      </c>
      <c r="AI915" s="437">
        <v>9.8908485659825823E-2</v>
      </c>
      <c r="AJ915" s="417">
        <v>6.2678400792000001E-3</v>
      </c>
      <c r="AK915" s="418">
        <v>9.8998279779899997E-3</v>
      </c>
      <c r="AL915" s="437">
        <v>1.6391177897123077E-2</v>
      </c>
      <c r="AM915" s="417">
        <v>1.04147528598E-2</v>
      </c>
      <c r="AN915" s="418">
        <v>1.7023104200520001E-2</v>
      </c>
      <c r="AO915" s="437">
        <v>4.1769250137924006E-2</v>
      </c>
      <c r="AP915" s="422"/>
      <c r="AQ915" s="423"/>
      <c r="AR915" s="423"/>
      <c r="AS915" s="417">
        <v>0</v>
      </c>
      <c r="AT915" s="418">
        <v>0</v>
      </c>
      <c r="AU915" s="424"/>
    </row>
    <row r="916" spans="1:47" x14ac:dyDescent="0.2">
      <c r="A916" s="231">
        <v>1997</v>
      </c>
      <c r="B916" s="232">
        <v>32</v>
      </c>
      <c r="C916" s="417">
        <v>15.49974903232</v>
      </c>
      <c r="D916" s="418">
        <v>19.156577909776001</v>
      </c>
      <c r="E916" s="419">
        <v>54.155407562157315</v>
      </c>
      <c r="F916" s="417">
        <v>2.8014900642600002</v>
      </c>
      <c r="G916" s="418">
        <v>3.7673161779060003</v>
      </c>
      <c r="H916" s="419">
        <v>3.0518644318184793</v>
      </c>
      <c r="I916" s="417">
        <v>1.2259114406</v>
      </c>
      <c r="J916" s="418">
        <v>2.6300678677350002</v>
      </c>
      <c r="K916" s="419">
        <v>4.9009809564212459</v>
      </c>
      <c r="L916" s="420"/>
      <c r="M916" s="421"/>
      <c r="N916" s="419">
        <v>3.6771783494615085E-3</v>
      </c>
      <c r="O916" s="417">
        <v>1.139006E-2</v>
      </c>
      <c r="P916" s="418">
        <v>1.8124923000000001E-2</v>
      </c>
      <c r="Q916" s="419">
        <v>6.2302156610322956E-2</v>
      </c>
      <c r="R916" s="425"/>
      <c r="S916" s="426"/>
      <c r="T916" s="419">
        <v>570.04801585504458</v>
      </c>
      <c r="U916" s="417">
        <v>9.745339040189125E-3</v>
      </c>
      <c r="V916" s="418">
        <v>1.684776748817967E-2</v>
      </c>
      <c r="W916" s="419">
        <v>0.12578662803923055</v>
      </c>
      <c r="X916" s="417">
        <v>1.8010894990374872E-2</v>
      </c>
      <c r="Y916" s="418">
        <v>4.0479947952887542E-2</v>
      </c>
      <c r="Z916" s="419">
        <v>0.24440720133243737</v>
      </c>
      <c r="AA916" s="417">
        <v>1.00022129838E-2</v>
      </c>
      <c r="AB916" s="418">
        <v>1.605098195241E-2</v>
      </c>
      <c r="AC916" s="419">
        <v>4.3601400811071576E-2</v>
      </c>
      <c r="AD916" s="417">
        <v>4.6461331980000002E-4</v>
      </c>
      <c r="AE916" s="418">
        <v>7.4793707310000007E-4</v>
      </c>
      <c r="AF916" s="419">
        <v>1.9056503476207781E-3</v>
      </c>
      <c r="AG916" s="417">
        <v>6.7666458146999994E-2</v>
      </c>
      <c r="AH916" s="418">
        <v>0.10040935466913001</v>
      </c>
      <c r="AI916" s="419">
        <v>9.8908485659825823E-2</v>
      </c>
      <c r="AJ916" s="417">
        <v>6.2678400792000001E-3</v>
      </c>
      <c r="AK916" s="418">
        <v>9.8998279779899997E-3</v>
      </c>
      <c r="AL916" s="419">
        <v>1.6391177897123077E-2</v>
      </c>
      <c r="AM916" s="417">
        <v>1.04147528598E-2</v>
      </c>
      <c r="AN916" s="418">
        <v>1.7023104200520001E-2</v>
      </c>
      <c r="AO916" s="419">
        <v>4.1769250137924006E-2</v>
      </c>
      <c r="AP916" s="425"/>
      <c r="AQ916" s="426"/>
      <c r="AR916" s="426"/>
      <c r="AS916" s="417">
        <v>0</v>
      </c>
      <c r="AT916" s="418">
        <v>0</v>
      </c>
      <c r="AU916" s="427"/>
    </row>
    <row r="917" spans="1:47" x14ac:dyDescent="0.2">
      <c r="A917" s="231">
        <v>1997</v>
      </c>
      <c r="B917" s="232">
        <v>33</v>
      </c>
      <c r="C917" s="417">
        <v>15.49974903232</v>
      </c>
      <c r="D917" s="418">
        <v>19.156577909776001</v>
      </c>
      <c r="E917" s="419">
        <v>54.155407562157315</v>
      </c>
      <c r="F917" s="417">
        <v>2.8014900642600002</v>
      </c>
      <c r="G917" s="418">
        <v>3.7673161779060003</v>
      </c>
      <c r="H917" s="419">
        <v>3.0518644318184793</v>
      </c>
      <c r="I917" s="417">
        <v>1.2259114406</v>
      </c>
      <c r="J917" s="418">
        <v>2.6300678677350002</v>
      </c>
      <c r="K917" s="419">
        <v>4.9009809564212459</v>
      </c>
      <c r="L917" s="420"/>
      <c r="M917" s="421"/>
      <c r="N917" s="419">
        <v>3.6771783494615085E-3</v>
      </c>
      <c r="O917" s="417">
        <v>1.139006E-2</v>
      </c>
      <c r="P917" s="418">
        <v>1.8124923000000001E-2</v>
      </c>
      <c r="Q917" s="419">
        <v>6.2302156610322956E-2</v>
      </c>
      <c r="R917" s="425"/>
      <c r="S917" s="426"/>
      <c r="T917" s="419">
        <v>570.04801585504458</v>
      </c>
      <c r="U917" s="417">
        <v>9.745339040189125E-3</v>
      </c>
      <c r="V917" s="418">
        <v>1.684776748817967E-2</v>
      </c>
      <c r="W917" s="419">
        <v>0.12578662803923055</v>
      </c>
      <c r="X917" s="417">
        <v>1.8010894990374872E-2</v>
      </c>
      <c r="Y917" s="418">
        <v>4.0479947952887542E-2</v>
      </c>
      <c r="Z917" s="419">
        <v>0.24440720133243737</v>
      </c>
      <c r="AA917" s="417">
        <v>1.00022129838E-2</v>
      </c>
      <c r="AB917" s="418">
        <v>1.605098195241E-2</v>
      </c>
      <c r="AC917" s="419">
        <v>4.3601400811071576E-2</v>
      </c>
      <c r="AD917" s="417">
        <v>4.6461331980000002E-4</v>
      </c>
      <c r="AE917" s="418">
        <v>7.4793707310000007E-4</v>
      </c>
      <c r="AF917" s="419">
        <v>1.9056503476207781E-3</v>
      </c>
      <c r="AG917" s="417">
        <v>6.7666458146999994E-2</v>
      </c>
      <c r="AH917" s="418">
        <v>0.10040935466913001</v>
      </c>
      <c r="AI917" s="419">
        <v>9.8908485659825823E-2</v>
      </c>
      <c r="AJ917" s="417">
        <v>6.2678400792000001E-3</v>
      </c>
      <c r="AK917" s="418">
        <v>9.8998279779899997E-3</v>
      </c>
      <c r="AL917" s="419">
        <v>1.6391177897123077E-2</v>
      </c>
      <c r="AM917" s="417">
        <v>1.04147528598E-2</v>
      </c>
      <c r="AN917" s="418">
        <v>1.7023104200520001E-2</v>
      </c>
      <c r="AO917" s="419">
        <v>4.1769250137924006E-2</v>
      </c>
      <c r="AP917" s="425"/>
      <c r="AQ917" s="426"/>
      <c r="AR917" s="426"/>
      <c r="AS917" s="417">
        <v>0</v>
      </c>
      <c r="AT917" s="418">
        <v>0</v>
      </c>
      <c r="AU917" s="427"/>
    </row>
    <row r="918" spans="1:47" x14ac:dyDescent="0.2">
      <c r="A918" s="231">
        <v>1997</v>
      </c>
      <c r="B918" s="232">
        <v>34</v>
      </c>
      <c r="C918" s="417">
        <v>15.49974903232</v>
      </c>
      <c r="D918" s="418">
        <v>19.156577909776001</v>
      </c>
      <c r="E918" s="419">
        <v>54.155407562157315</v>
      </c>
      <c r="F918" s="417">
        <v>2.8014900642600002</v>
      </c>
      <c r="G918" s="418">
        <v>3.7673161779060003</v>
      </c>
      <c r="H918" s="419">
        <v>3.0518644318184793</v>
      </c>
      <c r="I918" s="417">
        <v>1.2259114406</v>
      </c>
      <c r="J918" s="418">
        <v>2.6300678677350002</v>
      </c>
      <c r="K918" s="419">
        <v>4.9009809564212459</v>
      </c>
      <c r="L918" s="420"/>
      <c r="M918" s="421"/>
      <c r="N918" s="419">
        <v>3.6771783494615085E-3</v>
      </c>
      <c r="O918" s="417">
        <v>1.139006E-2</v>
      </c>
      <c r="P918" s="418">
        <v>1.8124923000000001E-2</v>
      </c>
      <c r="Q918" s="419">
        <v>6.2302156610322956E-2</v>
      </c>
      <c r="R918" s="425"/>
      <c r="S918" s="426"/>
      <c r="T918" s="419">
        <v>570.04801585504458</v>
      </c>
      <c r="U918" s="417">
        <v>9.745339040189125E-3</v>
      </c>
      <c r="V918" s="418">
        <v>1.684776748817967E-2</v>
      </c>
      <c r="W918" s="419">
        <v>0.12578662803923055</v>
      </c>
      <c r="X918" s="417">
        <v>1.8010894990374872E-2</v>
      </c>
      <c r="Y918" s="418">
        <v>4.0479947952887542E-2</v>
      </c>
      <c r="Z918" s="419">
        <v>0.24440720133243737</v>
      </c>
      <c r="AA918" s="417">
        <v>1.00022129838E-2</v>
      </c>
      <c r="AB918" s="418">
        <v>1.605098195241E-2</v>
      </c>
      <c r="AC918" s="419">
        <v>4.3601400811071576E-2</v>
      </c>
      <c r="AD918" s="417">
        <v>4.6461331980000002E-4</v>
      </c>
      <c r="AE918" s="418">
        <v>7.4793707310000007E-4</v>
      </c>
      <c r="AF918" s="419">
        <v>1.9056503476207781E-3</v>
      </c>
      <c r="AG918" s="417">
        <v>6.7666458146999994E-2</v>
      </c>
      <c r="AH918" s="418">
        <v>0.10040935466913001</v>
      </c>
      <c r="AI918" s="419">
        <v>9.8908485659825823E-2</v>
      </c>
      <c r="AJ918" s="417">
        <v>6.2678400792000001E-3</v>
      </c>
      <c r="AK918" s="418">
        <v>9.8998279779899997E-3</v>
      </c>
      <c r="AL918" s="419">
        <v>1.6391177897123077E-2</v>
      </c>
      <c r="AM918" s="417">
        <v>1.04147528598E-2</v>
      </c>
      <c r="AN918" s="418">
        <v>1.7023104200520001E-2</v>
      </c>
      <c r="AO918" s="419">
        <v>4.1769250137924006E-2</v>
      </c>
      <c r="AP918" s="425"/>
      <c r="AQ918" s="426"/>
      <c r="AR918" s="426"/>
      <c r="AS918" s="417">
        <v>0</v>
      </c>
      <c r="AT918" s="418">
        <v>0</v>
      </c>
      <c r="AU918" s="427"/>
    </row>
    <row r="919" spans="1:47" x14ac:dyDescent="0.2">
      <c r="A919" s="231">
        <v>1997</v>
      </c>
      <c r="B919" s="232">
        <v>35</v>
      </c>
      <c r="C919" s="417">
        <v>15.49974903232</v>
      </c>
      <c r="D919" s="418">
        <v>19.156577909776001</v>
      </c>
      <c r="E919" s="419">
        <v>54.155407562157315</v>
      </c>
      <c r="F919" s="417">
        <v>2.8014900642600002</v>
      </c>
      <c r="G919" s="418">
        <v>3.7673161779060003</v>
      </c>
      <c r="H919" s="419">
        <v>3.0518644318184793</v>
      </c>
      <c r="I919" s="417">
        <v>1.2259114406</v>
      </c>
      <c r="J919" s="418">
        <v>2.6300678677350002</v>
      </c>
      <c r="K919" s="419">
        <v>4.9009809564212459</v>
      </c>
      <c r="L919" s="420"/>
      <c r="M919" s="421"/>
      <c r="N919" s="419">
        <v>3.6771783494615085E-3</v>
      </c>
      <c r="O919" s="417">
        <v>1.139006E-2</v>
      </c>
      <c r="P919" s="418">
        <v>1.8124923000000001E-2</v>
      </c>
      <c r="Q919" s="419">
        <v>6.2302156610322956E-2</v>
      </c>
      <c r="R919" s="425"/>
      <c r="S919" s="426"/>
      <c r="T919" s="419">
        <v>570.04801585504458</v>
      </c>
      <c r="U919" s="417">
        <v>9.745339040189125E-3</v>
      </c>
      <c r="V919" s="418">
        <v>1.684776748817967E-2</v>
      </c>
      <c r="W919" s="419">
        <v>0.12578662803923055</v>
      </c>
      <c r="X919" s="417">
        <v>1.8010894990374872E-2</v>
      </c>
      <c r="Y919" s="418">
        <v>4.0479947952887542E-2</v>
      </c>
      <c r="Z919" s="419">
        <v>0.24440720133243737</v>
      </c>
      <c r="AA919" s="417">
        <v>1.00022129838E-2</v>
      </c>
      <c r="AB919" s="418">
        <v>1.605098195241E-2</v>
      </c>
      <c r="AC919" s="419">
        <v>4.3601400811071576E-2</v>
      </c>
      <c r="AD919" s="417">
        <v>4.6461331980000002E-4</v>
      </c>
      <c r="AE919" s="418">
        <v>7.4793707310000007E-4</v>
      </c>
      <c r="AF919" s="419">
        <v>1.9056503476207781E-3</v>
      </c>
      <c r="AG919" s="417">
        <v>6.7666458146999994E-2</v>
      </c>
      <c r="AH919" s="418">
        <v>0.10040935466913001</v>
      </c>
      <c r="AI919" s="419">
        <v>9.8908485659825823E-2</v>
      </c>
      <c r="AJ919" s="417">
        <v>6.2678400792000001E-3</v>
      </c>
      <c r="AK919" s="418">
        <v>9.8998279779899997E-3</v>
      </c>
      <c r="AL919" s="419">
        <v>1.6391177897123077E-2</v>
      </c>
      <c r="AM919" s="417">
        <v>1.04147528598E-2</v>
      </c>
      <c r="AN919" s="418">
        <v>1.7023104200520001E-2</v>
      </c>
      <c r="AO919" s="419">
        <v>4.1769250137924006E-2</v>
      </c>
      <c r="AP919" s="425"/>
      <c r="AQ919" s="426"/>
      <c r="AR919" s="426"/>
      <c r="AS919" s="417">
        <v>0</v>
      </c>
      <c r="AT919" s="418">
        <v>0</v>
      </c>
      <c r="AU919" s="427"/>
    </row>
    <row r="920" spans="1:47" x14ac:dyDescent="0.2">
      <c r="A920" s="231">
        <v>1997</v>
      </c>
      <c r="B920" s="232">
        <v>36</v>
      </c>
      <c r="C920" s="417">
        <v>15.49974903232</v>
      </c>
      <c r="D920" s="418">
        <v>19.156577909776001</v>
      </c>
      <c r="E920" s="419">
        <v>54.155407562157315</v>
      </c>
      <c r="F920" s="417">
        <v>2.8014900642600002</v>
      </c>
      <c r="G920" s="418">
        <v>3.7673161779060003</v>
      </c>
      <c r="H920" s="419">
        <v>3.0518644318184793</v>
      </c>
      <c r="I920" s="417">
        <v>1.2259114406</v>
      </c>
      <c r="J920" s="418">
        <v>2.6300678677350002</v>
      </c>
      <c r="K920" s="419">
        <v>4.9009809564212459</v>
      </c>
      <c r="L920" s="420"/>
      <c r="M920" s="421"/>
      <c r="N920" s="419">
        <v>3.6771783494615085E-3</v>
      </c>
      <c r="O920" s="417">
        <v>1.139006E-2</v>
      </c>
      <c r="P920" s="418">
        <v>1.8124923000000001E-2</v>
      </c>
      <c r="Q920" s="419">
        <v>6.2302156610322956E-2</v>
      </c>
      <c r="R920" s="425"/>
      <c r="S920" s="426"/>
      <c r="T920" s="419">
        <v>570.04801585504458</v>
      </c>
      <c r="U920" s="417">
        <v>9.745339040189125E-3</v>
      </c>
      <c r="V920" s="418">
        <v>1.684776748817967E-2</v>
      </c>
      <c r="W920" s="419">
        <v>0.12578662803923055</v>
      </c>
      <c r="X920" s="417">
        <v>1.8010894990374872E-2</v>
      </c>
      <c r="Y920" s="418">
        <v>4.0479947952887542E-2</v>
      </c>
      <c r="Z920" s="419">
        <v>0.24440720133243737</v>
      </c>
      <c r="AA920" s="417">
        <v>1.00022129838E-2</v>
      </c>
      <c r="AB920" s="418">
        <v>1.605098195241E-2</v>
      </c>
      <c r="AC920" s="419">
        <v>4.3601400811071576E-2</v>
      </c>
      <c r="AD920" s="417">
        <v>4.6461331980000002E-4</v>
      </c>
      <c r="AE920" s="418">
        <v>7.4793707310000007E-4</v>
      </c>
      <c r="AF920" s="419">
        <v>1.9056503476207781E-3</v>
      </c>
      <c r="AG920" s="417">
        <v>6.7666458146999994E-2</v>
      </c>
      <c r="AH920" s="418">
        <v>0.10040935466913001</v>
      </c>
      <c r="AI920" s="419">
        <v>9.8908485659825823E-2</v>
      </c>
      <c r="AJ920" s="417">
        <v>6.2678400792000001E-3</v>
      </c>
      <c r="AK920" s="418">
        <v>9.8998279779899997E-3</v>
      </c>
      <c r="AL920" s="419">
        <v>1.6391177897123077E-2</v>
      </c>
      <c r="AM920" s="417">
        <v>1.04147528598E-2</v>
      </c>
      <c r="AN920" s="418">
        <v>1.7023104200520001E-2</v>
      </c>
      <c r="AO920" s="419">
        <v>4.1769250137924006E-2</v>
      </c>
      <c r="AP920" s="425"/>
      <c r="AQ920" s="426"/>
      <c r="AR920" s="426"/>
      <c r="AS920" s="417">
        <v>0</v>
      </c>
      <c r="AT920" s="418">
        <v>0</v>
      </c>
      <c r="AU920" s="427"/>
    </row>
    <row r="921" spans="1:47" x14ac:dyDescent="0.2">
      <c r="A921" s="231">
        <v>1997</v>
      </c>
      <c r="B921" s="232">
        <v>37</v>
      </c>
      <c r="C921" s="417">
        <v>15.49974903232</v>
      </c>
      <c r="D921" s="418">
        <v>19.156577909776001</v>
      </c>
      <c r="E921" s="419">
        <v>54.155407562157315</v>
      </c>
      <c r="F921" s="417">
        <v>2.8014900642600002</v>
      </c>
      <c r="G921" s="418">
        <v>3.7673161779060003</v>
      </c>
      <c r="H921" s="419">
        <v>3.0518644318184793</v>
      </c>
      <c r="I921" s="417">
        <v>1.2259114406</v>
      </c>
      <c r="J921" s="418">
        <v>2.6300678677350002</v>
      </c>
      <c r="K921" s="419">
        <v>4.9009809564212459</v>
      </c>
      <c r="L921" s="420"/>
      <c r="M921" s="421"/>
      <c r="N921" s="419">
        <v>3.6771783494615085E-3</v>
      </c>
      <c r="O921" s="417">
        <v>1.139006E-2</v>
      </c>
      <c r="P921" s="418">
        <v>1.8124923000000001E-2</v>
      </c>
      <c r="Q921" s="419">
        <v>6.2302156610322956E-2</v>
      </c>
      <c r="R921" s="425"/>
      <c r="S921" s="426"/>
      <c r="T921" s="419">
        <v>570.04801585504458</v>
      </c>
      <c r="U921" s="417">
        <v>9.745339040189125E-3</v>
      </c>
      <c r="V921" s="418">
        <v>1.684776748817967E-2</v>
      </c>
      <c r="W921" s="419">
        <v>0.12578662803923055</v>
      </c>
      <c r="X921" s="417">
        <v>1.8010894990374872E-2</v>
      </c>
      <c r="Y921" s="418">
        <v>4.0479947952887542E-2</v>
      </c>
      <c r="Z921" s="419">
        <v>0.24440720133243737</v>
      </c>
      <c r="AA921" s="417">
        <v>1.00022129838E-2</v>
      </c>
      <c r="AB921" s="418">
        <v>1.605098195241E-2</v>
      </c>
      <c r="AC921" s="419">
        <v>4.3601400811071576E-2</v>
      </c>
      <c r="AD921" s="417">
        <v>4.6461331980000002E-4</v>
      </c>
      <c r="AE921" s="418">
        <v>7.4793707310000007E-4</v>
      </c>
      <c r="AF921" s="419">
        <v>1.9056503476207781E-3</v>
      </c>
      <c r="AG921" s="417">
        <v>6.7666458146999994E-2</v>
      </c>
      <c r="AH921" s="418">
        <v>0.10040935466913001</v>
      </c>
      <c r="AI921" s="419">
        <v>9.8908485659825823E-2</v>
      </c>
      <c r="AJ921" s="417">
        <v>6.2678400792000001E-3</v>
      </c>
      <c r="AK921" s="418">
        <v>9.8998279779899997E-3</v>
      </c>
      <c r="AL921" s="419">
        <v>1.6391177897123077E-2</v>
      </c>
      <c r="AM921" s="417">
        <v>1.04147528598E-2</v>
      </c>
      <c r="AN921" s="418">
        <v>1.7023104200520001E-2</v>
      </c>
      <c r="AO921" s="419">
        <v>4.1769250137924006E-2</v>
      </c>
      <c r="AP921" s="425"/>
      <c r="AQ921" s="426"/>
      <c r="AR921" s="426"/>
      <c r="AS921" s="417">
        <v>0</v>
      </c>
      <c r="AT921" s="418">
        <v>0</v>
      </c>
      <c r="AU921" s="427"/>
    </row>
    <row r="922" spans="1:47" x14ac:dyDescent="0.2">
      <c r="A922" s="231">
        <v>1997</v>
      </c>
      <c r="B922" s="232">
        <v>38</v>
      </c>
      <c r="C922" s="417">
        <v>15.49974903232</v>
      </c>
      <c r="D922" s="418">
        <v>19.156577909776001</v>
      </c>
      <c r="E922" s="419">
        <v>54.155407562157315</v>
      </c>
      <c r="F922" s="417">
        <v>2.8014900642600002</v>
      </c>
      <c r="G922" s="418">
        <v>3.7673161779060003</v>
      </c>
      <c r="H922" s="419">
        <v>3.0518644318184793</v>
      </c>
      <c r="I922" s="417">
        <v>1.2259114406</v>
      </c>
      <c r="J922" s="418">
        <v>2.6300678677350002</v>
      </c>
      <c r="K922" s="419">
        <v>4.9009809564212459</v>
      </c>
      <c r="L922" s="420"/>
      <c r="M922" s="421"/>
      <c r="N922" s="419">
        <v>3.6771783494615085E-3</v>
      </c>
      <c r="O922" s="417">
        <v>1.139006E-2</v>
      </c>
      <c r="P922" s="418">
        <v>1.8124923000000001E-2</v>
      </c>
      <c r="Q922" s="419">
        <v>6.2302156610322956E-2</v>
      </c>
      <c r="R922" s="425"/>
      <c r="S922" s="426"/>
      <c r="T922" s="419">
        <v>570.04801585504458</v>
      </c>
      <c r="U922" s="417">
        <v>9.745339040189125E-3</v>
      </c>
      <c r="V922" s="418">
        <v>1.684776748817967E-2</v>
      </c>
      <c r="W922" s="419">
        <v>0.12578662803923055</v>
      </c>
      <c r="X922" s="417">
        <v>1.8010894990374872E-2</v>
      </c>
      <c r="Y922" s="418">
        <v>4.0479947952887542E-2</v>
      </c>
      <c r="Z922" s="419">
        <v>0.24440720133243737</v>
      </c>
      <c r="AA922" s="417">
        <v>1.00022129838E-2</v>
      </c>
      <c r="AB922" s="418">
        <v>1.605098195241E-2</v>
      </c>
      <c r="AC922" s="419">
        <v>4.3601400811071576E-2</v>
      </c>
      <c r="AD922" s="417">
        <v>4.6461331980000002E-4</v>
      </c>
      <c r="AE922" s="418">
        <v>7.4793707310000007E-4</v>
      </c>
      <c r="AF922" s="419">
        <v>1.9056503476207781E-3</v>
      </c>
      <c r="AG922" s="417">
        <v>6.7666458146999994E-2</v>
      </c>
      <c r="AH922" s="418">
        <v>0.10040935466913001</v>
      </c>
      <c r="AI922" s="419">
        <v>9.8908485659825823E-2</v>
      </c>
      <c r="AJ922" s="417">
        <v>6.2678400792000001E-3</v>
      </c>
      <c r="AK922" s="418">
        <v>9.8998279779899997E-3</v>
      </c>
      <c r="AL922" s="419">
        <v>1.6391177897123077E-2</v>
      </c>
      <c r="AM922" s="417">
        <v>1.04147528598E-2</v>
      </c>
      <c r="AN922" s="418">
        <v>1.7023104200520001E-2</v>
      </c>
      <c r="AO922" s="419">
        <v>4.1769250137924006E-2</v>
      </c>
      <c r="AP922" s="425"/>
      <c r="AQ922" s="426"/>
      <c r="AR922" s="426"/>
      <c r="AS922" s="417">
        <v>0</v>
      </c>
      <c r="AT922" s="418">
        <v>0</v>
      </c>
      <c r="AU922" s="427"/>
    </row>
    <row r="923" spans="1:47" x14ac:dyDescent="0.2">
      <c r="A923" s="231">
        <v>1997</v>
      </c>
      <c r="B923" s="232">
        <v>39</v>
      </c>
      <c r="C923" s="417">
        <v>15.49974903232</v>
      </c>
      <c r="D923" s="418">
        <v>19.156577909776001</v>
      </c>
      <c r="E923" s="419">
        <v>54.155407562157315</v>
      </c>
      <c r="F923" s="417">
        <v>2.8014900642600002</v>
      </c>
      <c r="G923" s="418">
        <v>3.7673161779060003</v>
      </c>
      <c r="H923" s="419">
        <v>3.0518644318184793</v>
      </c>
      <c r="I923" s="417">
        <v>1.2259114406</v>
      </c>
      <c r="J923" s="418">
        <v>2.6300678677350002</v>
      </c>
      <c r="K923" s="419">
        <v>4.9009809564212459</v>
      </c>
      <c r="L923" s="420"/>
      <c r="M923" s="421"/>
      <c r="N923" s="419">
        <v>3.6771783494615085E-3</v>
      </c>
      <c r="O923" s="417">
        <v>1.139006E-2</v>
      </c>
      <c r="P923" s="418">
        <v>1.8124923000000001E-2</v>
      </c>
      <c r="Q923" s="419">
        <v>6.2302156610322956E-2</v>
      </c>
      <c r="R923" s="425"/>
      <c r="S923" s="426"/>
      <c r="T923" s="419">
        <v>570.04801585504458</v>
      </c>
      <c r="U923" s="417">
        <v>9.745339040189125E-3</v>
      </c>
      <c r="V923" s="418">
        <v>1.684776748817967E-2</v>
      </c>
      <c r="W923" s="419">
        <v>0.12578662803923055</v>
      </c>
      <c r="X923" s="417">
        <v>1.8010894990374872E-2</v>
      </c>
      <c r="Y923" s="418">
        <v>4.0479947952887542E-2</v>
      </c>
      <c r="Z923" s="419">
        <v>0.24440720133243737</v>
      </c>
      <c r="AA923" s="417">
        <v>1.00022129838E-2</v>
      </c>
      <c r="AB923" s="418">
        <v>1.605098195241E-2</v>
      </c>
      <c r="AC923" s="419">
        <v>4.3601400811071576E-2</v>
      </c>
      <c r="AD923" s="417">
        <v>4.6461331980000002E-4</v>
      </c>
      <c r="AE923" s="418">
        <v>7.4793707310000007E-4</v>
      </c>
      <c r="AF923" s="419">
        <v>1.9056503476207781E-3</v>
      </c>
      <c r="AG923" s="417">
        <v>6.7666458146999994E-2</v>
      </c>
      <c r="AH923" s="418">
        <v>0.10040935466913001</v>
      </c>
      <c r="AI923" s="419">
        <v>9.8908485659825823E-2</v>
      </c>
      <c r="AJ923" s="417">
        <v>6.2678400792000001E-3</v>
      </c>
      <c r="AK923" s="418">
        <v>9.8998279779899997E-3</v>
      </c>
      <c r="AL923" s="419">
        <v>1.6391177897123077E-2</v>
      </c>
      <c r="AM923" s="417">
        <v>1.04147528598E-2</v>
      </c>
      <c r="AN923" s="418">
        <v>1.7023104200520001E-2</v>
      </c>
      <c r="AO923" s="419">
        <v>4.1769250137924006E-2</v>
      </c>
      <c r="AP923" s="425"/>
      <c r="AQ923" s="426"/>
      <c r="AR923" s="426"/>
      <c r="AS923" s="417">
        <v>0</v>
      </c>
      <c r="AT923" s="418">
        <v>0</v>
      </c>
      <c r="AU923" s="427"/>
    </row>
    <row r="924" spans="1:47" ht="13.5" thickBot="1" x14ac:dyDescent="0.25">
      <c r="A924" s="233">
        <v>1997</v>
      </c>
      <c r="B924" s="234">
        <v>40</v>
      </c>
      <c r="C924" s="428">
        <v>15.49974903232</v>
      </c>
      <c r="D924" s="429">
        <v>19.156577909776001</v>
      </c>
      <c r="E924" s="430">
        <v>54.155407562157315</v>
      </c>
      <c r="F924" s="428">
        <v>2.8014900642600002</v>
      </c>
      <c r="G924" s="429">
        <v>3.7673161779060003</v>
      </c>
      <c r="H924" s="430">
        <v>3.0518644318184793</v>
      </c>
      <c r="I924" s="428">
        <v>1.2259114406</v>
      </c>
      <c r="J924" s="429">
        <v>2.6300678677350002</v>
      </c>
      <c r="K924" s="430">
        <v>4.9009809564212459</v>
      </c>
      <c r="L924" s="431"/>
      <c r="M924" s="432"/>
      <c r="N924" s="430">
        <v>3.6771783494615085E-3</v>
      </c>
      <c r="O924" s="428">
        <v>1.139006E-2</v>
      </c>
      <c r="P924" s="429">
        <v>1.8124923000000001E-2</v>
      </c>
      <c r="Q924" s="430">
        <v>6.2302156610322956E-2</v>
      </c>
      <c r="R924" s="433"/>
      <c r="S924" s="434"/>
      <c r="T924" s="430">
        <v>570.04801585504458</v>
      </c>
      <c r="U924" s="428">
        <v>9.745339040189125E-3</v>
      </c>
      <c r="V924" s="429">
        <v>1.684776748817967E-2</v>
      </c>
      <c r="W924" s="430">
        <v>0.12578662803923055</v>
      </c>
      <c r="X924" s="428">
        <v>1.8010894990374872E-2</v>
      </c>
      <c r="Y924" s="429">
        <v>4.0479947952887542E-2</v>
      </c>
      <c r="Z924" s="430">
        <v>0.24440720133243737</v>
      </c>
      <c r="AA924" s="428">
        <v>1.00022129838E-2</v>
      </c>
      <c r="AB924" s="429">
        <v>1.605098195241E-2</v>
      </c>
      <c r="AC924" s="430">
        <v>4.3601400811071576E-2</v>
      </c>
      <c r="AD924" s="428">
        <v>4.6461331980000002E-4</v>
      </c>
      <c r="AE924" s="429">
        <v>7.4793707310000007E-4</v>
      </c>
      <c r="AF924" s="430">
        <v>1.9056503476207781E-3</v>
      </c>
      <c r="AG924" s="428">
        <v>6.7666458146999994E-2</v>
      </c>
      <c r="AH924" s="429">
        <v>0.10040935466913001</v>
      </c>
      <c r="AI924" s="430">
        <v>9.8908485659825823E-2</v>
      </c>
      <c r="AJ924" s="428">
        <v>6.2678400792000001E-3</v>
      </c>
      <c r="AK924" s="429">
        <v>9.8998279779899997E-3</v>
      </c>
      <c r="AL924" s="430">
        <v>1.6391177897123077E-2</v>
      </c>
      <c r="AM924" s="428">
        <v>1.04147528598E-2</v>
      </c>
      <c r="AN924" s="429">
        <v>1.7023104200520001E-2</v>
      </c>
      <c r="AO924" s="430">
        <v>4.1769250137924006E-2</v>
      </c>
      <c r="AP924" s="433"/>
      <c r="AQ924" s="434"/>
      <c r="AR924" s="434"/>
      <c r="AS924" s="428">
        <v>0</v>
      </c>
      <c r="AT924" s="429">
        <v>0</v>
      </c>
      <c r="AU924" s="435"/>
    </row>
    <row r="925" spans="1:47" x14ac:dyDescent="0.2">
      <c r="A925" s="229">
        <v>1998</v>
      </c>
      <c r="B925" s="230">
        <v>1</v>
      </c>
      <c r="C925" s="409">
        <v>5.4134215799999996</v>
      </c>
      <c r="D925" s="410">
        <v>6.5406981249999996</v>
      </c>
      <c r="E925" s="436">
        <v>10.983037517456697</v>
      </c>
      <c r="F925" s="409">
        <v>0.3515626</v>
      </c>
      <c r="G925" s="410">
        <v>0.42479897700000002</v>
      </c>
      <c r="H925" s="436">
        <v>0.41103454124873423</v>
      </c>
      <c r="I925" s="409">
        <v>0.40093696000000001</v>
      </c>
      <c r="J925" s="410">
        <v>1.1890332619999999</v>
      </c>
      <c r="K925" s="436">
        <v>2.8716763580576994</v>
      </c>
      <c r="L925" s="412"/>
      <c r="M925" s="413"/>
      <c r="N925" s="436">
        <v>8.1763715138018098E-2</v>
      </c>
      <c r="O925" s="409">
        <v>1.4335830000000001E-2</v>
      </c>
      <c r="P925" s="410">
        <v>2.4194940500000001E-2</v>
      </c>
      <c r="Q925" s="436">
        <v>1.4587030692104241E-2</v>
      </c>
      <c r="R925" s="414"/>
      <c r="S925" s="415"/>
      <c r="T925" s="436">
        <v>545.11338914613191</v>
      </c>
      <c r="U925" s="409">
        <v>1.2542028790949004E-2</v>
      </c>
      <c r="V925" s="410">
        <v>2.0401745862884162E-2</v>
      </c>
      <c r="W925" s="436">
        <v>4.5013883290340402E-2</v>
      </c>
      <c r="X925" s="409">
        <v>1.897495710908477E-2</v>
      </c>
      <c r="Y925" s="410">
        <v>3.756513044579534E-2</v>
      </c>
      <c r="Z925" s="436">
        <v>8.055685154608079E-2</v>
      </c>
      <c r="AA925" s="409">
        <v>2.5270026000000002E-3</v>
      </c>
      <c r="AB925" s="410">
        <v>2.8958152700000002E-3</v>
      </c>
      <c r="AC925" s="436">
        <v>3.4280033454183634E-3</v>
      </c>
      <c r="AD925" s="409">
        <v>1.8037169999999999E-4</v>
      </c>
      <c r="AE925" s="410">
        <v>2.0247192E-4</v>
      </c>
      <c r="AF925" s="436">
        <v>2.5666566284529005E-4</v>
      </c>
      <c r="AG925" s="409">
        <v>1.7740002500000001E-2</v>
      </c>
      <c r="AH925" s="410">
        <v>2.0157627115E-2</v>
      </c>
      <c r="AI925" s="436">
        <v>1.8645466546795702E-2</v>
      </c>
      <c r="AJ925" s="409">
        <v>1.9117661000000001E-3</v>
      </c>
      <c r="AK925" s="410">
        <v>1.9578918499999999E-3</v>
      </c>
      <c r="AL925" s="436">
        <v>2.3584962755778586E-3</v>
      </c>
      <c r="AM925" s="409">
        <v>4.5523739000000001E-3</v>
      </c>
      <c r="AN925" s="410">
        <v>5.6469698400000001E-3</v>
      </c>
      <c r="AO925" s="436">
        <v>4.8738210338282913E-3</v>
      </c>
      <c r="AP925" s="414"/>
      <c r="AQ925" s="415"/>
      <c r="AR925" s="415"/>
      <c r="AS925" s="409">
        <v>9.3658386000000007E-3</v>
      </c>
      <c r="AT925" s="410">
        <v>1.3219092025E-2</v>
      </c>
      <c r="AU925" s="416"/>
    </row>
    <row r="926" spans="1:47" x14ac:dyDescent="0.2">
      <c r="A926" s="231">
        <v>1998</v>
      </c>
      <c r="B926" s="232">
        <v>2</v>
      </c>
      <c r="C926" s="417">
        <v>7.0272598400000001</v>
      </c>
      <c r="D926" s="418">
        <v>8.1388389889999999</v>
      </c>
      <c r="E926" s="437">
        <v>15.334645879994754</v>
      </c>
      <c r="F926" s="417">
        <v>0.40752769999999999</v>
      </c>
      <c r="G926" s="418">
        <v>0.50617575349999999</v>
      </c>
      <c r="H926" s="437">
        <v>0.71817245996867951</v>
      </c>
      <c r="I926" s="417">
        <v>0.48701045999999998</v>
      </c>
      <c r="J926" s="418">
        <v>1.360227415</v>
      </c>
      <c r="K926" s="437">
        <v>3.2360799038110435</v>
      </c>
      <c r="L926" s="420"/>
      <c r="M926" s="421"/>
      <c r="N926" s="437">
        <v>8.3633824633630158E-2</v>
      </c>
      <c r="O926" s="417">
        <v>1.4335830000000001E-2</v>
      </c>
      <c r="P926" s="418">
        <v>2.4179939000000001E-2</v>
      </c>
      <c r="Q926" s="437">
        <v>1.577593442734232E-2</v>
      </c>
      <c r="R926" s="422"/>
      <c r="S926" s="423"/>
      <c r="T926" s="437">
        <v>545.14028603344423</v>
      </c>
      <c r="U926" s="417">
        <v>1.2542028790949004E-2</v>
      </c>
      <c r="V926" s="418">
        <v>2.0401745862884162E-2</v>
      </c>
      <c r="W926" s="437">
        <v>6.2002910258355352E-2</v>
      </c>
      <c r="X926" s="417">
        <v>1.897495710908477E-2</v>
      </c>
      <c r="Y926" s="418">
        <v>3.756513044579534E-2</v>
      </c>
      <c r="Z926" s="437">
        <v>0.13196475546629707</v>
      </c>
      <c r="AA926" s="417">
        <v>3.0278949E-3</v>
      </c>
      <c r="AB926" s="418">
        <v>3.6487739700000001E-3</v>
      </c>
      <c r="AC926" s="437">
        <v>6.0124330293430161E-3</v>
      </c>
      <c r="AD926" s="417">
        <v>2.1258139999999999E-4</v>
      </c>
      <c r="AE926" s="418">
        <v>2.51202465E-4</v>
      </c>
      <c r="AF926" s="437">
        <v>4.4845455638328242E-4</v>
      </c>
      <c r="AG926" s="417">
        <v>2.1085468100000001E-2</v>
      </c>
      <c r="AH926" s="418">
        <v>2.5213548815E-2</v>
      </c>
      <c r="AI926" s="437">
        <v>3.2339956008619553E-2</v>
      </c>
      <c r="AJ926" s="417">
        <v>2.2904534000000002E-3</v>
      </c>
      <c r="AK926" s="418">
        <v>2.50410259E-3</v>
      </c>
      <c r="AL926" s="437">
        <v>4.0972193821792163E-3</v>
      </c>
      <c r="AM926" s="417">
        <v>5.4541525999999996E-3</v>
      </c>
      <c r="AN926" s="418">
        <v>7.0609632850000001E-3</v>
      </c>
      <c r="AO926" s="437">
        <v>8.502394839836145E-3</v>
      </c>
      <c r="AP926" s="422"/>
      <c r="AQ926" s="423"/>
      <c r="AR926" s="423"/>
      <c r="AS926" s="417">
        <v>1.02231556E-2</v>
      </c>
      <c r="AT926" s="418">
        <v>1.4307386895E-2</v>
      </c>
      <c r="AU926" s="424"/>
    </row>
    <row r="927" spans="1:47" x14ac:dyDescent="0.2">
      <c r="A927" s="231">
        <v>1998</v>
      </c>
      <c r="B927" s="232">
        <v>3</v>
      </c>
      <c r="C927" s="417">
        <v>8.3678977799999998</v>
      </c>
      <c r="D927" s="418">
        <v>9.7870328625000003</v>
      </c>
      <c r="E927" s="437">
        <v>15.431556537752403</v>
      </c>
      <c r="F927" s="417">
        <v>0.45109083999999999</v>
      </c>
      <c r="G927" s="418">
        <v>0.58526093349999997</v>
      </c>
      <c r="H927" s="437">
        <v>0.72459566797157471</v>
      </c>
      <c r="I927" s="417">
        <v>0.57580898999999997</v>
      </c>
      <c r="J927" s="418">
        <v>1.5664320115000001</v>
      </c>
      <c r="K927" s="437">
        <v>3.2223588832525452</v>
      </c>
      <c r="L927" s="420"/>
      <c r="M927" s="421"/>
      <c r="N927" s="437">
        <v>8.0595507726195781E-2</v>
      </c>
      <c r="O927" s="417">
        <v>1.394984E-2</v>
      </c>
      <c r="P927" s="418">
        <v>2.3441245499999999E-2</v>
      </c>
      <c r="Q927" s="437">
        <v>1.5814694013033655E-2</v>
      </c>
      <c r="R927" s="422"/>
      <c r="S927" s="423"/>
      <c r="T927" s="437">
        <v>545.60766929342651</v>
      </c>
      <c r="U927" s="417">
        <v>1.2542028790949004E-2</v>
      </c>
      <c r="V927" s="418">
        <v>2.0401745862884162E-2</v>
      </c>
      <c r="W927" s="437">
        <v>6.1981514418753374E-2</v>
      </c>
      <c r="X927" s="417">
        <v>1.897495710908477E-2</v>
      </c>
      <c r="Y927" s="418">
        <v>3.756513044579534E-2</v>
      </c>
      <c r="Z927" s="437">
        <v>0.13426320062943495</v>
      </c>
      <c r="AA927" s="417">
        <v>3.3889173000000001E-3</v>
      </c>
      <c r="AB927" s="418">
        <v>4.3546173400000002E-3</v>
      </c>
      <c r="AC927" s="437">
        <v>6.1313326827296937E-3</v>
      </c>
      <c r="AD927" s="417">
        <v>2.3156620000000001E-4</v>
      </c>
      <c r="AE927" s="418">
        <v>2.9109131E-4</v>
      </c>
      <c r="AF927" s="437">
        <v>4.5247058294530272E-4</v>
      </c>
      <c r="AG927" s="417">
        <v>2.35205962E-2</v>
      </c>
      <c r="AH927" s="418">
        <v>2.9938528494999998E-2</v>
      </c>
      <c r="AI927" s="437">
        <v>3.2007794512872549E-2</v>
      </c>
      <c r="AJ927" s="417">
        <v>2.5704822999999999E-3</v>
      </c>
      <c r="AK927" s="418">
        <v>3.0626319800000001E-3</v>
      </c>
      <c r="AL927" s="437">
        <v>4.1798702567552868E-3</v>
      </c>
      <c r="AM927" s="417">
        <v>6.0952975000000001E-3</v>
      </c>
      <c r="AN927" s="418">
        <v>8.3302236549999999E-3</v>
      </c>
      <c r="AO927" s="437">
        <v>8.7149236558447408E-3</v>
      </c>
      <c r="AP927" s="422"/>
      <c r="AQ927" s="423"/>
      <c r="AR927" s="423"/>
      <c r="AS927" s="417">
        <v>1.10191479E-2</v>
      </c>
      <c r="AT927" s="418">
        <v>1.5679170954999998E-2</v>
      </c>
      <c r="AU927" s="424"/>
    </row>
    <row r="928" spans="1:47" x14ac:dyDescent="0.2">
      <c r="A928" s="231">
        <v>1998</v>
      </c>
      <c r="B928" s="232">
        <v>4</v>
      </c>
      <c r="C928" s="417">
        <v>9.7651244199999994</v>
      </c>
      <c r="D928" s="418">
        <v>10.747678271</v>
      </c>
      <c r="E928" s="437">
        <v>15.763147037994351</v>
      </c>
      <c r="F928" s="417">
        <v>0.49687913</v>
      </c>
      <c r="G928" s="418">
        <v>0.62469324000000004</v>
      </c>
      <c r="H928" s="437">
        <v>0.74825818871033489</v>
      </c>
      <c r="I928" s="417">
        <v>0.66292680999999998</v>
      </c>
      <c r="J928" s="418">
        <v>1.6892337195</v>
      </c>
      <c r="K928" s="437">
        <v>3.2506408877714152</v>
      </c>
      <c r="L928" s="420"/>
      <c r="M928" s="421"/>
      <c r="N928" s="437">
        <v>8.0750637436848599E-2</v>
      </c>
      <c r="O928" s="417">
        <v>1.394984E-2</v>
      </c>
      <c r="P928" s="418">
        <v>2.3385627499999999E-2</v>
      </c>
      <c r="Q928" s="437">
        <v>1.5911421387667286E-2</v>
      </c>
      <c r="R928" s="422"/>
      <c r="S928" s="423"/>
      <c r="T928" s="437">
        <v>546.08167259466143</v>
      </c>
      <c r="U928" s="417">
        <v>1.2542028790949004E-2</v>
      </c>
      <c r="V928" s="418">
        <v>2.0401745862884162E-2</v>
      </c>
      <c r="W928" s="437">
        <v>6.3321317988461454E-2</v>
      </c>
      <c r="X928" s="417">
        <v>1.897495710908477E-2</v>
      </c>
      <c r="Y928" s="418">
        <v>3.756513044579534E-2</v>
      </c>
      <c r="Z928" s="437">
        <v>0.13825415086325574</v>
      </c>
      <c r="AA928" s="417">
        <v>3.8294917999999998E-3</v>
      </c>
      <c r="AB928" s="418">
        <v>4.68244401E-3</v>
      </c>
      <c r="AC928" s="437">
        <v>6.3139870613019384E-3</v>
      </c>
      <c r="AD928" s="417">
        <v>2.581738E-4</v>
      </c>
      <c r="AE928" s="418">
        <v>3.0691392999999999E-4</v>
      </c>
      <c r="AF928" s="437">
        <v>4.6724640429269377E-4</v>
      </c>
      <c r="AG928" s="417">
        <v>2.6393605099999998E-2</v>
      </c>
      <c r="AH928" s="418">
        <v>3.2026471785000003E-2</v>
      </c>
      <c r="AI928" s="437">
        <v>3.2945668652364805E-2</v>
      </c>
      <c r="AJ928" s="417">
        <v>2.9405636E-3</v>
      </c>
      <c r="AK928" s="418">
        <v>3.3441228299999999E-3</v>
      </c>
      <c r="AL928" s="437">
        <v>4.3010382248669741E-3</v>
      </c>
      <c r="AM928" s="417">
        <v>6.8482400000000002E-3</v>
      </c>
      <c r="AN928" s="418">
        <v>8.8986042450000004E-3</v>
      </c>
      <c r="AO928" s="437">
        <v>9.0004071186317695E-3</v>
      </c>
      <c r="AP928" s="422"/>
      <c r="AQ928" s="423"/>
      <c r="AR928" s="423"/>
      <c r="AS928" s="417">
        <v>1.1658310999999999E-2</v>
      </c>
      <c r="AT928" s="418">
        <v>1.6305881575E-2</v>
      </c>
      <c r="AU928" s="424"/>
    </row>
    <row r="929" spans="1:47" x14ac:dyDescent="0.2">
      <c r="A929" s="231">
        <v>1998</v>
      </c>
      <c r="B929" s="232">
        <v>5</v>
      </c>
      <c r="C929" s="417">
        <v>10.81829422</v>
      </c>
      <c r="D929" s="418">
        <v>11.678078483</v>
      </c>
      <c r="E929" s="437">
        <v>17.857825440463301</v>
      </c>
      <c r="F929" s="417">
        <v>0.53472684000000004</v>
      </c>
      <c r="G929" s="418">
        <v>0.66361277750000003</v>
      </c>
      <c r="H929" s="437">
        <v>0.82182760964163892</v>
      </c>
      <c r="I929" s="417">
        <v>0.73974757000000002</v>
      </c>
      <c r="J929" s="418">
        <v>1.8337668110000001</v>
      </c>
      <c r="K929" s="437">
        <v>3.3883857408185856</v>
      </c>
      <c r="L929" s="420"/>
      <c r="M929" s="421"/>
      <c r="N929" s="437">
        <v>8.0746298897444183E-2</v>
      </c>
      <c r="O929" s="417">
        <v>1.375793E-2</v>
      </c>
      <c r="P929" s="418">
        <v>2.2985529000000001E-2</v>
      </c>
      <c r="Q929" s="437">
        <v>2.1597460114249616E-2</v>
      </c>
      <c r="R929" s="422"/>
      <c r="S929" s="423"/>
      <c r="T929" s="437">
        <v>546.48959234890742</v>
      </c>
      <c r="U929" s="417">
        <v>1.2542028790949004E-2</v>
      </c>
      <c r="V929" s="418">
        <v>2.0401745862884162E-2</v>
      </c>
      <c r="W929" s="437">
        <v>6.0601018483664774E-2</v>
      </c>
      <c r="X929" s="417">
        <v>1.897495710908477E-2</v>
      </c>
      <c r="Y929" s="418">
        <v>3.756513044579534E-2</v>
      </c>
      <c r="Z929" s="437">
        <v>0.13849670033946201</v>
      </c>
      <c r="AA929" s="417">
        <v>4.0905391000000003E-3</v>
      </c>
      <c r="AB929" s="418">
        <v>4.9472955649999999E-3</v>
      </c>
      <c r="AC929" s="437">
        <v>6.9082196333341622E-3</v>
      </c>
      <c r="AD929" s="417">
        <v>2.7403209999999999E-4</v>
      </c>
      <c r="AE929" s="418">
        <v>3.2579414499999998E-4</v>
      </c>
      <c r="AF929" s="437">
        <v>5.1318580577187954E-4</v>
      </c>
      <c r="AG929" s="417">
        <v>2.8203379600000002E-2</v>
      </c>
      <c r="AH929" s="418">
        <v>3.3803765999999999E-2</v>
      </c>
      <c r="AI929" s="437">
        <v>3.6111428147371331E-2</v>
      </c>
      <c r="AJ929" s="417">
        <v>3.1773495000000001E-3</v>
      </c>
      <c r="AK929" s="418">
        <v>3.58816356E-3</v>
      </c>
      <c r="AL929" s="437">
        <v>4.7117862595270777E-3</v>
      </c>
      <c r="AM929" s="417">
        <v>7.2731797000000001E-3</v>
      </c>
      <c r="AN929" s="418">
        <v>9.3380167549999993E-3</v>
      </c>
      <c r="AO929" s="437">
        <v>9.8909955371462629E-3</v>
      </c>
      <c r="AP929" s="422"/>
      <c r="AQ929" s="423"/>
      <c r="AR929" s="423"/>
      <c r="AS929" s="417">
        <v>1.2668572899999999E-2</v>
      </c>
      <c r="AT929" s="418">
        <v>1.7379032530000001E-2</v>
      </c>
      <c r="AU929" s="424"/>
    </row>
    <row r="930" spans="1:47" x14ac:dyDescent="0.2">
      <c r="A930" s="231">
        <v>1998</v>
      </c>
      <c r="B930" s="232">
        <v>6</v>
      </c>
      <c r="C930" s="417">
        <v>11.673929490000001</v>
      </c>
      <c r="D930" s="418">
        <v>12.396669642000001</v>
      </c>
      <c r="E930" s="437">
        <v>18.115831426306727</v>
      </c>
      <c r="F930" s="417">
        <v>0.56653529000000002</v>
      </c>
      <c r="G930" s="418">
        <v>0.70072191350000002</v>
      </c>
      <c r="H930" s="437">
        <v>0.83777428675757615</v>
      </c>
      <c r="I930" s="417">
        <v>0.81005967000000001</v>
      </c>
      <c r="J930" s="418">
        <v>1.9666002954999999</v>
      </c>
      <c r="K930" s="437">
        <v>3.4107254864643419</v>
      </c>
      <c r="L930" s="420"/>
      <c r="M930" s="421"/>
      <c r="N930" s="437">
        <v>8.1014455217159456E-2</v>
      </c>
      <c r="O930" s="417">
        <v>1.354783E-2</v>
      </c>
      <c r="P930" s="418">
        <v>2.2571353499999999E-2</v>
      </c>
      <c r="Q930" s="437">
        <v>2.1689926420160998E-2</v>
      </c>
      <c r="R930" s="422"/>
      <c r="S930" s="423"/>
      <c r="T930" s="437">
        <v>547.28281955062732</v>
      </c>
      <c r="U930" s="417">
        <v>1.2542028790949004E-2</v>
      </c>
      <c r="V930" s="418">
        <v>2.0401745862884162E-2</v>
      </c>
      <c r="W930" s="437">
        <v>6.1638890428908438E-2</v>
      </c>
      <c r="X930" s="417">
        <v>1.897495710908477E-2</v>
      </c>
      <c r="Y930" s="418">
        <v>3.756513044579534E-2</v>
      </c>
      <c r="Z930" s="437">
        <v>0.14085665906305211</v>
      </c>
      <c r="AA930" s="417">
        <v>4.2798128999999999E-3</v>
      </c>
      <c r="AB930" s="418">
        <v>5.1803068850000003E-3</v>
      </c>
      <c r="AC930" s="437">
        <v>6.9917338746038164E-3</v>
      </c>
      <c r="AD930" s="417">
        <v>2.8444709999999999E-4</v>
      </c>
      <c r="AE930" s="418">
        <v>3.4528815000000002E-4</v>
      </c>
      <c r="AF930" s="437">
        <v>5.2314743609011688E-4</v>
      </c>
      <c r="AG930" s="417">
        <v>2.9563657600000001E-2</v>
      </c>
      <c r="AH930" s="418">
        <v>3.5394489559999999E-2</v>
      </c>
      <c r="AI930" s="437">
        <v>3.6697039099055168E-2</v>
      </c>
      <c r="AJ930" s="417">
        <v>3.3611369000000001E-3</v>
      </c>
      <c r="AK930" s="418">
        <v>3.8138533850000001E-3</v>
      </c>
      <c r="AL930" s="437">
        <v>4.7939371749955726E-3</v>
      </c>
      <c r="AM930" s="417">
        <v>7.5676524000000004E-3</v>
      </c>
      <c r="AN930" s="418">
        <v>9.7111079050000004E-3</v>
      </c>
      <c r="AO930" s="437">
        <v>1.0080041641757315E-2</v>
      </c>
      <c r="AP930" s="422"/>
      <c r="AQ930" s="423"/>
      <c r="AR930" s="423"/>
      <c r="AS930" s="417">
        <v>1.37201544E-2</v>
      </c>
      <c r="AT930" s="418">
        <v>1.8559974005E-2</v>
      </c>
      <c r="AU930" s="424"/>
    </row>
    <row r="931" spans="1:47" x14ac:dyDescent="0.2">
      <c r="A931" s="231">
        <v>1998</v>
      </c>
      <c r="B931" s="232">
        <v>7</v>
      </c>
      <c r="C931" s="417">
        <v>10.52666614</v>
      </c>
      <c r="D931" s="418">
        <v>11.257282633000001</v>
      </c>
      <c r="E931" s="437">
        <v>28.527286889345078</v>
      </c>
      <c r="F931" s="417">
        <v>0.50565375000000001</v>
      </c>
      <c r="G931" s="418">
        <v>0.63451986599999999</v>
      </c>
      <c r="H931" s="437">
        <v>1.4436502377911706</v>
      </c>
      <c r="I931" s="417">
        <v>0.81184442999999995</v>
      </c>
      <c r="J931" s="418">
        <v>1.937137935</v>
      </c>
      <c r="K931" s="437">
        <v>4.3422575368152447</v>
      </c>
      <c r="L931" s="420"/>
      <c r="M931" s="421"/>
      <c r="N931" s="437">
        <v>5.5592714771350894E-2</v>
      </c>
      <c r="O931" s="417">
        <v>1.224431E-2</v>
      </c>
      <c r="P931" s="418">
        <v>1.9930201000000002E-2</v>
      </c>
      <c r="Q931" s="437">
        <v>2.3340609307820011E-2</v>
      </c>
      <c r="R931" s="422"/>
      <c r="S931" s="423"/>
      <c r="T931" s="437">
        <v>547.98039640594811</v>
      </c>
      <c r="U931" s="417">
        <v>1.2542028790949004E-2</v>
      </c>
      <c r="V931" s="418">
        <v>2.0401745862884162E-2</v>
      </c>
      <c r="W931" s="437">
        <v>8.7939381181869072E-2</v>
      </c>
      <c r="X931" s="417">
        <v>1.897495710908477E-2</v>
      </c>
      <c r="Y931" s="418">
        <v>3.756513044579534E-2</v>
      </c>
      <c r="Z931" s="437">
        <v>0.14332481944581668</v>
      </c>
      <c r="AA931" s="417">
        <v>3.5668458999999998E-3</v>
      </c>
      <c r="AB931" s="418">
        <v>4.4545196949999999E-3</v>
      </c>
      <c r="AC931" s="437">
        <v>1.2069118025900272E-2</v>
      </c>
      <c r="AD931" s="417">
        <v>2.3503240000000001E-4</v>
      </c>
      <c r="AE931" s="418">
        <v>2.9696580499999998E-4</v>
      </c>
      <c r="AF931" s="437">
        <v>9.0149041150862906E-4</v>
      </c>
      <c r="AG931" s="417">
        <v>2.5002971200000002E-2</v>
      </c>
      <c r="AH931" s="418">
        <v>3.0610213104999999E-2</v>
      </c>
      <c r="AI931" s="437">
        <v>6.3508974100949342E-2</v>
      </c>
      <c r="AJ931" s="417">
        <v>2.8345167999999999E-3</v>
      </c>
      <c r="AK931" s="418">
        <v>3.282369075E-3</v>
      </c>
      <c r="AL931" s="437">
        <v>8.7052703403237511E-3</v>
      </c>
      <c r="AM931" s="417">
        <v>6.2688743000000003E-3</v>
      </c>
      <c r="AN931" s="418">
        <v>8.3604646800000005E-3</v>
      </c>
      <c r="AO931" s="437">
        <v>1.8090853608705146E-2</v>
      </c>
      <c r="AP931" s="422"/>
      <c r="AQ931" s="423"/>
      <c r="AR931" s="423"/>
      <c r="AS931" s="417">
        <v>1.36359666E-2</v>
      </c>
      <c r="AT931" s="418">
        <v>1.844842164E-2</v>
      </c>
      <c r="AU931" s="424"/>
    </row>
    <row r="932" spans="1:47" x14ac:dyDescent="0.2">
      <c r="A932" s="231">
        <v>1998</v>
      </c>
      <c r="B932" s="232">
        <v>8</v>
      </c>
      <c r="C932" s="417">
        <v>10.887066600000001</v>
      </c>
      <c r="D932" s="418">
        <v>11.608345115500001</v>
      </c>
      <c r="E932" s="437">
        <v>28.082715965936341</v>
      </c>
      <c r="F932" s="417">
        <v>0.52893047000000004</v>
      </c>
      <c r="G932" s="418">
        <v>0.6678520805</v>
      </c>
      <c r="H932" s="437">
        <v>1.3834580038706861</v>
      </c>
      <c r="I932" s="417">
        <v>0.86266542000000002</v>
      </c>
      <c r="J932" s="418">
        <v>2.0275236790000002</v>
      </c>
      <c r="K932" s="437">
        <v>4.0629370255112152</v>
      </c>
      <c r="L932" s="420"/>
      <c r="M932" s="421"/>
      <c r="N932" s="437">
        <v>2.9832252242623408E-2</v>
      </c>
      <c r="O932" s="417">
        <v>1.195536E-2</v>
      </c>
      <c r="P932" s="418">
        <v>1.93035285E-2</v>
      </c>
      <c r="Q932" s="437">
        <v>2.3166305436779482E-2</v>
      </c>
      <c r="R932" s="422"/>
      <c r="S932" s="423"/>
      <c r="T932" s="437">
        <v>549.13853496078161</v>
      </c>
      <c r="U932" s="417">
        <v>1.2542028790949004E-2</v>
      </c>
      <c r="V932" s="418">
        <v>2.0401745862884162E-2</v>
      </c>
      <c r="W932" s="437">
        <v>8.3698195754421792E-2</v>
      </c>
      <c r="X932" s="417">
        <v>1.897495710908477E-2</v>
      </c>
      <c r="Y932" s="418">
        <v>3.756513044579534E-2</v>
      </c>
      <c r="Z932" s="437">
        <v>0.14672666613001095</v>
      </c>
      <c r="AA932" s="417">
        <v>3.6511198999999999E-3</v>
      </c>
      <c r="AB932" s="418">
        <v>4.6580482700000004E-3</v>
      </c>
      <c r="AC932" s="437">
        <v>1.1640102002920937E-2</v>
      </c>
      <c r="AD932" s="417">
        <v>2.403362E-4</v>
      </c>
      <c r="AE932" s="418">
        <v>3.1225063499999998E-4</v>
      </c>
      <c r="AF932" s="437">
        <v>8.6388954475133774E-4</v>
      </c>
      <c r="AG932" s="417">
        <v>2.57388609E-2</v>
      </c>
      <c r="AH932" s="418">
        <v>3.2102788185000002E-2</v>
      </c>
      <c r="AI932" s="437">
        <v>6.088706919003093E-2</v>
      </c>
      <c r="AJ932" s="417">
        <v>2.9343237000000002E-3</v>
      </c>
      <c r="AK932" s="418">
        <v>3.4855932E-3</v>
      </c>
      <c r="AL932" s="437">
        <v>8.7621092734786327E-3</v>
      </c>
      <c r="AM932" s="417">
        <v>6.3771438999999999E-3</v>
      </c>
      <c r="AN932" s="418">
        <v>8.6776096200000003E-3</v>
      </c>
      <c r="AO932" s="437">
        <v>1.7930155679768054E-2</v>
      </c>
      <c r="AP932" s="422"/>
      <c r="AQ932" s="423"/>
      <c r="AR932" s="423"/>
      <c r="AS932" s="417">
        <v>1.49229679E-2</v>
      </c>
      <c r="AT932" s="418">
        <v>1.9945950220000001E-2</v>
      </c>
      <c r="AU932" s="424"/>
    </row>
    <row r="933" spans="1:47" x14ac:dyDescent="0.2">
      <c r="A933" s="231">
        <v>1998</v>
      </c>
      <c r="B933" s="232">
        <v>9</v>
      </c>
      <c r="C933" s="417">
        <v>10.708274729999999</v>
      </c>
      <c r="D933" s="418">
        <v>11.4819709795</v>
      </c>
      <c r="E933" s="437">
        <v>30.973351787972522</v>
      </c>
      <c r="F933" s="417">
        <v>0.53771919999999995</v>
      </c>
      <c r="G933" s="418">
        <v>0.68153754150000001</v>
      </c>
      <c r="H933" s="437">
        <v>1.4124437076607035</v>
      </c>
      <c r="I933" s="417">
        <v>0.89022860999999998</v>
      </c>
      <c r="J933" s="418">
        <v>2.0676553105000002</v>
      </c>
      <c r="K933" s="437">
        <v>4.1834300614123885</v>
      </c>
      <c r="L933" s="420"/>
      <c r="M933" s="421"/>
      <c r="N933" s="437">
        <v>2.5290403340240217E-2</v>
      </c>
      <c r="O933" s="417">
        <v>1.142427E-2</v>
      </c>
      <c r="P933" s="418">
        <v>1.818262E-2</v>
      </c>
      <c r="Q933" s="437">
        <v>2.531977032725951E-2</v>
      </c>
      <c r="R933" s="422"/>
      <c r="S933" s="423"/>
      <c r="T933" s="437">
        <v>549.35412274492649</v>
      </c>
      <c r="U933" s="417">
        <v>1.2542028790949004E-2</v>
      </c>
      <c r="V933" s="418">
        <v>2.0401745862884162E-2</v>
      </c>
      <c r="W933" s="437">
        <v>6.5170884516508237E-2</v>
      </c>
      <c r="X933" s="417">
        <v>1.897495710908477E-2</v>
      </c>
      <c r="Y933" s="418">
        <v>3.756513044579534E-2</v>
      </c>
      <c r="Z933" s="437">
        <v>0.15083179462213012</v>
      </c>
      <c r="AA933" s="417">
        <v>3.5091795E-3</v>
      </c>
      <c r="AB933" s="418">
        <v>4.5649327949999997E-3</v>
      </c>
      <c r="AC933" s="437">
        <v>1.2592394125784447E-2</v>
      </c>
      <c r="AD933" s="417">
        <v>2.298845E-4</v>
      </c>
      <c r="AE933" s="418">
        <v>3.0635494500000002E-4</v>
      </c>
      <c r="AF933" s="437">
        <v>8.8200014917087723E-4</v>
      </c>
      <c r="AG933" s="417">
        <v>2.5042265300000002E-2</v>
      </c>
      <c r="AH933" s="418">
        <v>3.169742498E-2</v>
      </c>
      <c r="AI933" s="437">
        <v>6.113832734176014E-2</v>
      </c>
      <c r="AJ933" s="417">
        <v>2.8515569999999998E-3</v>
      </c>
      <c r="AK933" s="418">
        <v>3.4578521650000002E-3</v>
      </c>
      <c r="AL933" s="437">
        <v>8.8500866526945738E-3</v>
      </c>
      <c r="AM933" s="417">
        <v>6.0960559000000003E-3</v>
      </c>
      <c r="AN933" s="418">
        <v>8.4545659850000007E-3</v>
      </c>
      <c r="AO933" s="437">
        <v>1.8460130698921221E-2</v>
      </c>
      <c r="AP933" s="422"/>
      <c r="AQ933" s="423"/>
      <c r="AR933" s="423"/>
      <c r="AS933" s="417">
        <v>1.6137730699999998E-2</v>
      </c>
      <c r="AT933" s="418">
        <v>2.1249670080000001E-2</v>
      </c>
      <c r="AU933" s="424"/>
    </row>
    <row r="934" spans="1:47" x14ac:dyDescent="0.2">
      <c r="A934" s="231">
        <v>1998</v>
      </c>
      <c r="B934" s="232">
        <v>10</v>
      </c>
      <c r="C934" s="417">
        <v>11.2756025</v>
      </c>
      <c r="D934" s="418">
        <v>12.0119899315</v>
      </c>
      <c r="E934" s="437">
        <v>31.613306459603297</v>
      </c>
      <c r="F934" s="417">
        <v>0.58459428000000002</v>
      </c>
      <c r="G934" s="418">
        <v>0.74174605299999996</v>
      </c>
      <c r="H934" s="437">
        <v>1.4326032306586109</v>
      </c>
      <c r="I934" s="417">
        <v>0.94880620999999998</v>
      </c>
      <c r="J934" s="418">
        <v>2.1779785755000001</v>
      </c>
      <c r="K934" s="437">
        <v>4.0681531313083497</v>
      </c>
      <c r="L934" s="420"/>
      <c r="M934" s="421"/>
      <c r="N934" s="437">
        <v>1.3548002833681967E-2</v>
      </c>
      <c r="O934" s="417">
        <v>1.142427E-2</v>
      </c>
      <c r="P934" s="418">
        <v>1.818262E-2</v>
      </c>
      <c r="Q934" s="437">
        <v>2.5334458194460382E-2</v>
      </c>
      <c r="R934" s="422"/>
      <c r="S934" s="423"/>
      <c r="T934" s="437">
        <v>549.32534020260789</v>
      </c>
      <c r="U934" s="417">
        <v>1.2542028790949004E-2</v>
      </c>
      <c r="V934" s="418">
        <v>2.0401745862884162E-2</v>
      </c>
      <c r="W934" s="437">
        <v>6.6676330267591968E-2</v>
      </c>
      <c r="X934" s="417">
        <v>1.897495710908477E-2</v>
      </c>
      <c r="Y934" s="418">
        <v>3.756513044579534E-2</v>
      </c>
      <c r="Z934" s="437">
        <v>0.1546899885004093</v>
      </c>
      <c r="AA934" s="417">
        <v>5.3921283E-3</v>
      </c>
      <c r="AB934" s="418">
        <v>7.0746093649999998E-3</v>
      </c>
      <c r="AC934" s="437">
        <v>1.2253436786121485E-2</v>
      </c>
      <c r="AD934" s="417">
        <v>2.441225E-4</v>
      </c>
      <c r="AE934" s="418">
        <v>3.30515835E-4</v>
      </c>
      <c r="AF934" s="437">
        <v>8.9458012619352109E-4</v>
      </c>
      <c r="AG934" s="417">
        <v>2.6553251E-2</v>
      </c>
      <c r="AH934" s="418">
        <v>3.4054367939999997E-2</v>
      </c>
      <c r="AI934" s="437">
        <v>6.2054359275289114E-2</v>
      </c>
      <c r="AJ934" s="417">
        <v>3.037578E-3</v>
      </c>
      <c r="AK934" s="418">
        <v>3.7780624649999999E-3</v>
      </c>
      <c r="AL934" s="437">
        <v>8.7739669915226203E-3</v>
      </c>
      <c r="AM934" s="417">
        <v>6.0275983E-3</v>
      </c>
      <c r="AN934" s="418">
        <v>8.1739518400000006E-3</v>
      </c>
      <c r="AO934" s="437">
        <v>1.8754548377855822E-2</v>
      </c>
      <c r="AP934" s="422"/>
      <c r="AQ934" s="423"/>
      <c r="AR934" s="423"/>
      <c r="AS934" s="417">
        <v>0</v>
      </c>
      <c r="AT934" s="418">
        <v>0</v>
      </c>
      <c r="AU934" s="424"/>
    </row>
    <row r="935" spans="1:47" x14ac:dyDescent="0.2">
      <c r="A935" s="231">
        <v>1998</v>
      </c>
      <c r="B935" s="232">
        <v>11</v>
      </c>
      <c r="C935" s="417">
        <v>11.78481073</v>
      </c>
      <c r="D935" s="418">
        <v>12.5488710435</v>
      </c>
      <c r="E935" s="437">
        <v>31.380964586579843</v>
      </c>
      <c r="F935" s="417">
        <v>0.63626729999999998</v>
      </c>
      <c r="G935" s="418">
        <v>0.80698091350000001</v>
      </c>
      <c r="H935" s="437">
        <v>1.503189235882201</v>
      </c>
      <c r="I935" s="417">
        <v>1.0035194599999999</v>
      </c>
      <c r="J935" s="418">
        <v>2.2668066919999998</v>
      </c>
      <c r="K935" s="437">
        <v>4.1889848108816681</v>
      </c>
      <c r="L935" s="420"/>
      <c r="M935" s="421"/>
      <c r="N935" s="437">
        <v>1.306637920622423E-2</v>
      </c>
      <c r="O935" s="417">
        <v>1.139006E-2</v>
      </c>
      <c r="P935" s="418">
        <v>1.8124923000000001E-2</v>
      </c>
      <c r="Q935" s="437">
        <v>2.9826310401400588E-2</v>
      </c>
      <c r="R935" s="422"/>
      <c r="S935" s="423"/>
      <c r="T935" s="437">
        <v>550.42107463418881</v>
      </c>
      <c r="U935" s="417">
        <v>1.2542028790949004E-2</v>
      </c>
      <c r="V935" s="418">
        <v>2.0401745862884162E-2</v>
      </c>
      <c r="W935" s="437">
        <v>6.2711477697195289E-2</v>
      </c>
      <c r="X935" s="417">
        <v>1.897495710908477E-2</v>
      </c>
      <c r="Y935" s="418">
        <v>3.756513044579534E-2</v>
      </c>
      <c r="Z935" s="437">
        <v>0.16076805306416916</v>
      </c>
      <c r="AA935" s="417">
        <v>5.6455743000000001E-3</v>
      </c>
      <c r="AB935" s="418">
        <v>7.5302049950000003E-3</v>
      </c>
      <c r="AC935" s="437">
        <v>1.620191103495448E-2</v>
      </c>
      <c r="AD935" s="417">
        <v>2.5853440000000002E-4</v>
      </c>
      <c r="AE935" s="418">
        <v>3.5273885999999999E-4</v>
      </c>
      <c r="AF935" s="437">
        <v>9.3866926304983327E-4</v>
      </c>
      <c r="AG935" s="417">
        <v>2.8040147299999998E-2</v>
      </c>
      <c r="AH935" s="418">
        <v>3.6435509669999998E-2</v>
      </c>
      <c r="AI935" s="437">
        <v>6.0693248514910224E-2</v>
      </c>
      <c r="AJ935" s="417">
        <v>3.2098561000000001E-3</v>
      </c>
      <c r="AK935" s="418">
        <v>4.0772284199999996E-3</v>
      </c>
      <c r="AL935" s="437">
        <v>8.9858754701211858E-3</v>
      </c>
      <c r="AM935" s="417">
        <v>6.2758303999999997E-3</v>
      </c>
      <c r="AN935" s="418">
        <v>8.6345691150000008E-3</v>
      </c>
      <c r="AO935" s="437">
        <v>2.0066617684224162E-2</v>
      </c>
      <c r="AP935" s="422"/>
      <c r="AQ935" s="423"/>
      <c r="AR935" s="423"/>
      <c r="AS935" s="417">
        <v>0</v>
      </c>
      <c r="AT935" s="418">
        <v>0</v>
      </c>
      <c r="AU935" s="424"/>
    </row>
    <row r="936" spans="1:47" x14ac:dyDescent="0.2">
      <c r="A936" s="231">
        <v>1998</v>
      </c>
      <c r="B936" s="232">
        <v>12</v>
      </c>
      <c r="C936" s="417">
        <v>12.31395348</v>
      </c>
      <c r="D936" s="418">
        <v>13.105327258499999</v>
      </c>
      <c r="E936" s="437">
        <v>31.146897533840132</v>
      </c>
      <c r="F936" s="417">
        <v>0.69620066999999997</v>
      </c>
      <c r="G936" s="418">
        <v>0.88254627949999997</v>
      </c>
      <c r="H936" s="437">
        <v>1.5236355698986632</v>
      </c>
      <c r="I936" s="417">
        <v>1.05843639</v>
      </c>
      <c r="J936" s="418">
        <v>2.3433297424999999</v>
      </c>
      <c r="K936" s="437">
        <v>4.2267954762009392</v>
      </c>
      <c r="L936" s="420"/>
      <c r="M936" s="421"/>
      <c r="N936" s="437">
        <v>1.2468288562171527E-2</v>
      </c>
      <c r="O936" s="417">
        <v>1.139006E-2</v>
      </c>
      <c r="P936" s="418">
        <v>1.8124923000000001E-2</v>
      </c>
      <c r="Q936" s="437">
        <v>2.9953879748992617E-2</v>
      </c>
      <c r="R936" s="422"/>
      <c r="S936" s="423"/>
      <c r="T936" s="437">
        <v>551.17145179486249</v>
      </c>
      <c r="U936" s="417">
        <v>1.2542028790949004E-2</v>
      </c>
      <c r="V936" s="418">
        <v>2.0401745862884162E-2</v>
      </c>
      <c r="W936" s="437">
        <v>6.3419937773267557E-2</v>
      </c>
      <c r="X936" s="417">
        <v>1.897495710908477E-2</v>
      </c>
      <c r="Y936" s="418">
        <v>3.756513044579534E-2</v>
      </c>
      <c r="Z936" s="437">
        <v>0.1632728193675613</v>
      </c>
      <c r="AA936" s="417">
        <v>5.9266466E-3</v>
      </c>
      <c r="AB936" s="418">
        <v>8.0336143499999992E-3</v>
      </c>
      <c r="AC936" s="437">
        <v>1.7803197799992964E-2</v>
      </c>
      <c r="AD936" s="417">
        <v>2.748456E-4</v>
      </c>
      <c r="AE936" s="418">
        <v>3.77399135E-4</v>
      </c>
      <c r="AF936" s="437">
        <v>9.5143656265368976E-4</v>
      </c>
      <c r="AG936" s="417">
        <v>2.9717343199999999E-2</v>
      </c>
      <c r="AH936" s="418">
        <v>3.9107706399999997E-2</v>
      </c>
      <c r="AI936" s="437">
        <v>5.8498130557254627E-2</v>
      </c>
      <c r="AJ936" s="417">
        <v>3.3993966E-3</v>
      </c>
      <c r="AK936" s="418">
        <v>4.4081962800000003E-3</v>
      </c>
      <c r="AL936" s="437">
        <v>9.0025561605079005E-3</v>
      </c>
      <c r="AM936" s="417">
        <v>6.5503018999999996E-3</v>
      </c>
      <c r="AN936" s="418">
        <v>9.1441713450000003E-3</v>
      </c>
      <c r="AO936" s="437">
        <v>2.0647068153073975E-2</v>
      </c>
      <c r="AP936" s="422"/>
      <c r="AQ936" s="423"/>
      <c r="AR936" s="423"/>
      <c r="AS936" s="417">
        <v>0</v>
      </c>
      <c r="AT936" s="418">
        <v>0</v>
      </c>
      <c r="AU936" s="424"/>
    </row>
    <row r="937" spans="1:47" x14ac:dyDescent="0.2">
      <c r="A937" s="231">
        <v>1998</v>
      </c>
      <c r="B937" s="232">
        <v>13</v>
      </c>
      <c r="C937" s="417">
        <v>12.830386409999999</v>
      </c>
      <c r="D937" s="418">
        <v>13.6491094845</v>
      </c>
      <c r="E937" s="437">
        <v>31.123016531013683</v>
      </c>
      <c r="F937" s="417">
        <v>0.76607263999999997</v>
      </c>
      <c r="G937" s="418">
        <v>0.96683112100000002</v>
      </c>
      <c r="H937" s="437">
        <v>1.5437604424521931</v>
      </c>
      <c r="I937" s="417">
        <v>1.1119851300000001</v>
      </c>
      <c r="J937" s="418">
        <v>2.4131591449999998</v>
      </c>
      <c r="K937" s="437">
        <v>4.285367403910044</v>
      </c>
      <c r="L937" s="420"/>
      <c r="M937" s="421"/>
      <c r="N937" s="437">
        <v>1.3201062663543338E-2</v>
      </c>
      <c r="O937" s="417">
        <v>1.139006E-2</v>
      </c>
      <c r="P937" s="418">
        <v>1.8124923000000001E-2</v>
      </c>
      <c r="Q937" s="437">
        <v>2.9977305883238672E-2</v>
      </c>
      <c r="R937" s="422"/>
      <c r="S937" s="423"/>
      <c r="T937" s="437">
        <v>552.31836012221902</v>
      </c>
      <c r="U937" s="417">
        <v>1.2542028790949004E-2</v>
      </c>
      <c r="V937" s="418">
        <v>2.0401745862884162E-2</v>
      </c>
      <c r="W937" s="437">
        <v>6.3934472722454408E-2</v>
      </c>
      <c r="X937" s="417">
        <v>1.897495710908477E-2</v>
      </c>
      <c r="Y937" s="418">
        <v>3.756513044579534E-2</v>
      </c>
      <c r="Z937" s="437">
        <v>0.16342472517471759</v>
      </c>
      <c r="AA937" s="417">
        <v>6.2583557999999996E-3</v>
      </c>
      <c r="AB937" s="418">
        <v>8.5540307199999995E-3</v>
      </c>
      <c r="AC937" s="437">
        <v>1.9212643591214371E-2</v>
      </c>
      <c r="AD937" s="417">
        <v>2.9049879999999998E-4</v>
      </c>
      <c r="AE937" s="418">
        <v>4.0207104499999998E-4</v>
      </c>
      <c r="AF937" s="437">
        <v>9.6400338058040514E-4</v>
      </c>
      <c r="AG937" s="417">
        <v>3.1702947799999999E-2</v>
      </c>
      <c r="AH937" s="418">
        <v>4.1938479755000001E-2</v>
      </c>
      <c r="AI937" s="437">
        <v>6.0342887995254363E-2</v>
      </c>
      <c r="AJ937" s="417">
        <v>3.6208644999999999E-3</v>
      </c>
      <c r="AK937" s="418">
        <v>4.7529179949999997E-3</v>
      </c>
      <c r="AL937" s="437">
        <v>8.9885644895528784E-3</v>
      </c>
      <c r="AM937" s="417">
        <v>6.8790887E-3</v>
      </c>
      <c r="AN937" s="418">
        <v>9.66754947E-3</v>
      </c>
      <c r="AO937" s="437">
        <v>2.0643926934710063E-2</v>
      </c>
      <c r="AP937" s="422"/>
      <c r="AQ937" s="423"/>
      <c r="AR937" s="423"/>
      <c r="AS937" s="417">
        <v>0</v>
      </c>
      <c r="AT937" s="418">
        <v>0</v>
      </c>
      <c r="AU937" s="424"/>
    </row>
    <row r="938" spans="1:47" x14ac:dyDescent="0.2">
      <c r="A938" s="231">
        <v>1998</v>
      </c>
      <c r="B938" s="232">
        <v>14</v>
      </c>
      <c r="C938" s="417">
        <v>13.27570974</v>
      </c>
      <c r="D938" s="418">
        <v>14.166028582499999</v>
      </c>
      <c r="E938" s="437">
        <v>31.881644262843373</v>
      </c>
      <c r="F938" s="417">
        <v>0.84423068999999995</v>
      </c>
      <c r="G938" s="418">
        <v>1.060367541</v>
      </c>
      <c r="H938" s="437">
        <v>1.5873109370533085</v>
      </c>
      <c r="I938" s="417">
        <v>1.16222475</v>
      </c>
      <c r="J938" s="418">
        <v>2.4760054299999998</v>
      </c>
      <c r="K938" s="437">
        <v>4.2995512340390025</v>
      </c>
      <c r="L938" s="420"/>
      <c r="M938" s="421"/>
      <c r="N938" s="437">
        <v>9.8616552580074648E-3</v>
      </c>
      <c r="O938" s="417">
        <v>1.139006E-2</v>
      </c>
      <c r="P938" s="418">
        <v>1.8124923000000001E-2</v>
      </c>
      <c r="Q938" s="437">
        <v>3.0237140363771845E-2</v>
      </c>
      <c r="R938" s="422"/>
      <c r="S938" s="423"/>
      <c r="T938" s="437">
        <v>553.26678686975117</v>
      </c>
      <c r="U938" s="417">
        <v>1.2542028790949004E-2</v>
      </c>
      <c r="V938" s="418">
        <v>2.0401745862884162E-2</v>
      </c>
      <c r="W938" s="437">
        <v>6.619342737907967E-2</v>
      </c>
      <c r="X938" s="417">
        <v>1.897495710908477E-2</v>
      </c>
      <c r="Y938" s="418">
        <v>3.756513044579534E-2</v>
      </c>
      <c r="Z938" s="437">
        <v>0.1691973156519358</v>
      </c>
      <c r="AA938" s="417">
        <v>6.6056880000000002E-3</v>
      </c>
      <c r="AB938" s="418">
        <v>9.0904790799999999E-3</v>
      </c>
      <c r="AC938" s="437">
        <v>1.9693108901328568E-2</v>
      </c>
      <c r="AD938" s="417">
        <v>3.0733730000000002E-4</v>
      </c>
      <c r="AE938" s="418">
        <v>4.2763215E-4</v>
      </c>
      <c r="AF938" s="437">
        <v>9.9119707357562701E-4</v>
      </c>
      <c r="AG938" s="417">
        <v>3.3829477300000001E-2</v>
      </c>
      <c r="AH938" s="418">
        <v>4.4932562010000003E-2</v>
      </c>
      <c r="AI938" s="437">
        <v>5.6343982857011178E-2</v>
      </c>
      <c r="AJ938" s="417">
        <v>3.8534355999999999E-3</v>
      </c>
      <c r="AK938" s="418">
        <v>5.1122452700000003E-3</v>
      </c>
      <c r="AL938" s="437">
        <v>9.2158606798939443E-3</v>
      </c>
      <c r="AM938" s="417">
        <v>7.2225003999999999E-3</v>
      </c>
      <c r="AN938" s="418">
        <v>1.0203408024999999E-2</v>
      </c>
      <c r="AO938" s="437">
        <v>2.1258895421996514E-2</v>
      </c>
      <c r="AP938" s="422"/>
      <c r="AQ938" s="423"/>
      <c r="AR938" s="423"/>
      <c r="AS938" s="417">
        <v>0</v>
      </c>
      <c r="AT938" s="418">
        <v>0</v>
      </c>
      <c r="AU938" s="424"/>
    </row>
    <row r="939" spans="1:47" x14ac:dyDescent="0.2">
      <c r="A939" s="231">
        <v>1998</v>
      </c>
      <c r="B939" s="232">
        <v>15</v>
      </c>
      <c r="C939" s="417">
        <v>13.74000215</v>
      </c>
      <c r="D939" s="418">
        <v>14.705296386500001</v>
      </c>
      <c r="E939" s="437">
        <v>32.282834121667705</v>
      </c>
      <c r="F939" s="417">
        <v>0.93026604000000002</v>
      </c>
      <c r="G939" s="418">
        <v>1.1647408125000001</v>
      </c>
      <c r="H939" s="437">
        <v>1.6324616212064853</v>
      </c>
      <c r="I939" s="417">
        <v>1.2102178800000001</v>
      </c>
      <c r="J939" s="418">
        <v>2.5363908584999999</v>
      </c>
      <c r="K939" s="437">
        <v>4.3691123602376596</v>
      </c>
      <c r="L939" s="420"/>
      <c r="M939" s="421"/>
      <c r="N939" s="437">
        <v>9.913498275599935E-3</v>
      </c>
      <c r="O939" s="417">
        <v>1.139006E-2</v>
      </c>
      <c r="P939" s="418">
        <v>1.8124923000000001E-2</v>
      </c>
      <c r="Q939" s="437">
        <v>3.0468670164355591E-2</v>
      </c>
      <c r="R939" s="422"/>
      <c r="S939" s="423"/>
      <c r="T939" s="437">
        <v>554.74580754089345</v>
      </c>
      <c r="U939" s="417">
        <v>1.2542028790949004E-2</v>
      </c>
      <c r="V939" s="418">
        <v>2.0401745862884162E-2</v>
      </c>
      <c r="W939" s="437">
        <v>6.8051370463872343E-2</v>
      </c>
      <c r="X939" s="417">
        <v>1.897495710908477E-2</v>
      </c>
      <c r="Y939" s="418">
        <v>3.756513044579534E-2</v>
      </c>
      <c r="Z939" s="437">
        <v>0.17354310579505389</v>
      </c>
      <c r="AA939" s="417">
        <v>6.9647334E-3</v>
      </c>
      <c r="AB939" s="418">
        <v>9.6558977299999998E-3</v>
      </c>
      <c r="AC939" s="437">
        <v>2.1254309569924586E-2</v>
      </c>
      <c r="AD939" s="417">
        <v>3.2399039999999999E-4</v>
      </c>
      <c r="AE939" s="418">
        <v>4.5443194000000003E-4</v>
      </c>
      <c r="AF939" s="437">
        <v>1.0193923489399703E-3</v>
      </c>
      <c r="AG939" s="417">
        <v>3.6090077700000001E-2</v>
      </c>
      <c r="AH939" s="418">
        <v>4.8154297314999997E-2</v>
      </c>
      <c r="AI939" s="437">
        <v>5.6944591200902374E-2</v>
      </c>
      <c r="AJ939" s="417">
        <v>4.0956906000000001E-3</v>
      </c>
      <c r="AK939" s="418">
        <v>5.492617115E-3</v>
      </c>
      <c r="AL939" s="437">
        <v>9.3467091091230647E-3</v>
      </c>
      <c r="AM939" s="417">
        <v>7.5767556999999999E-3</v>
      </c>
      <c r="AN939" s="418">
        <v>1.076624952E-2</v>
      </c>
      <c r="AO939" s="437">
        <v>2.1875964465159544E-2</v>
      </c>
      <c r="AP939" s="422"/>
      <c r="AQ939" s="423"/>
      <c r="AR939" s="423"/>
      <c r="AS939" s="417">
        <v>0</v>
      </c>
      <c r="AT939" s="418">
        <v>0</v>
      </c>
      <c r="AU939" s="424"/>
    </row>
    <row r="940" spans="1:47" x14ac:dyDescent="0.2">
      <c r="A940" s="231">
        <v>1998</v>
      </c>
      <c r="B940" s="232">
        <v>16</v>
      </c>
      <c r="C940" s="417">
        <v>14.183965150000001</v>
      </c>
      <c r="D940" s="418">
        <v>15.252600130999999</v>
      </c>
      <c r="E940" s="437">
        <v>33.198242327547646</v>
      </c>
      <c r="F940" s="417">
        <v>1.0246361100000001</v>
      </c>
      <c r="G940" s="418">
        <v>1.2810355725</v>
      </c>
      <c r="H940" s="437">
        <v>1.6954087558899127</v>
      </c>
      <c r="I940" s="417">
        <v>1.2531086499999999</v>
      </c>
      <c r="J940" s="418">
        <v>2.5943077484999999</v>
      </c>
      <c r="K940" s="437">
        <v>4.432258517626976</v>
      </c>
      <c r="L940" s="420"/>
      <c r="M940" s="421"/>
      <c r="N940" s="437">
        <v>9.9418101742628374E-3</v>
      </c>
      <c r="O940" s="417">
        <v>1.139006E-2</v>
      </c>
      <c r="P940" s="418">
        <v>1.8124923000000001E-2</v>
      </c>
      <c r="Q940" s="437">
        <v>3.8788497369667017E-2</v>
      </c>
      <c r="R940" s="422"/>
      <c r="S940" s="423"/>
      <c r="T940" s="437">
        <v>556.30060861720642</v>
      </c>
      <c r="U940" s="417">
        <v>1.2542028790949004E-2</v>
      </c>
      <c r="V940" s="418">
        <v>2.0401745862884162E-2</v>
      </c>
      <c r="W940" s="437">
        <v>6.6868162701858302E-2</v>
      </c>
      <c r="X940" s="417">
        <v>1.897495710908477E-2</v>
      </c>
      <c r="Y940" s="418">
        <v>3.756513044579534E-2</v>
      </c>
      <c r="Z940" s="437">
        <v>0.17994289575347619</v>
      </c>
      <c r="AA940" s="417">
        <v>7.3333371000000001E-3</v>
      </c>
      <c r="AB940" s="418">
        <v>1.0249010255E-2</v>
      </c>
      <c r="AC940" s="437">
        <v>2.2163640641793748E-2</v>
      </c>
      <c r="AD940" s="417">
        <v>3.4067309999999998E-4</v>
      </c>
      <c r="AE940" s="418">
        <v>4.8255209500000002E-4</v>
      </c>
      <c r="AF940" s="437">
        <v>1.0586887184577114E-3</v>
      </c>
      <c r="AG940" s="417">
        <v>3.8468950600000003E-2</v>
      </c>
      <c r="AH940" s="418">
        <v>5.1612126590000001E-2</v>
      </c>
      <c r="AI940" s="437">
        <v>5.8833318970518023E-2</v>
      </c>
      <c r="AJ940" s="417">
        <v>4.3450514000000001E-3</v>
      </c>
      <c r="AK940" s="418">
        <v>5.8949191849999999E-3</v>
      </c>
      <c r="AL940" s="437">
        <v>9.6512071998268514E-3</v>
      </c>
      <c r="AM940" s="417">
        <v>7.9369364000000005E-3</v>
      </c>
      <c r="AN940" s="418">
        <v>1.1354720994999999E-2</v>
      </c>
      <c r="AO940" s="437">
        <v>2.2706004569247439E-2</v>
      </c>
      <c r="AP940" s="422"/>
      <c r="AQ940" s="423"/>
      <c r="AR940" s="423"/>
      <c r="AS940" s="417">
        <v>0</v>
      </c>
      <c r="AT940" s="418">
        <v>0</v>
      </c>
      <c r="AU940" s="424"/>
    </row>
    <row r="941" spans="1:47" x14ac:dyDescent="0.2">
      <c r="A941" s="231">
        <v>1998</v>
      </c>
      <c r="B941" s="232">
        <v>17</v>
      </c>
      <c r="C941" s="417">
        <v>14.61067154</v>
      </c>
      <c r="D941" s="418">
        <v>15.814849048999999</v>
      </c>
      <c r="E941" s="437">
        <v>34.281447610892322</v>
      </c>
      <c r="F941" s="417">
        <v>1.1272644999999999</v>
      </c>
      <c r="G941" s="418">
        <v>1.410450636</v>
      </c>
      <c r="H941" s="437">
        <v>1.762343099989248</v>
      </c>
      <c r="I941" s="417">
        <v>1.2942021399999999</v>
      </c>
      <c r="J941" s="418">
        <v>2.6515564569999999</v>
      </c>
      <c r="K941" s="437">
        <v>4.5022395542681357</v>
      </c>
      <c r="L941" s="420"/>
      <c r="M941" s="421"/>
      <c r="N941" s="437">
        <v>9.9716960927974333E-3</v>
      </c>
      <c r="O941" s="417">
        <v>1.139006E-2</v>
      </c>
      <c r="P941" s="418">
        <v>1.8124923000000001E-2</v>
      </c>
      <c r="Q941" s="437">
        <v>3.9302213041570951E-2</v>
      </c>
      <c r="R941" s="422"/>
      <c r="S941" s="423"/>
      <c r="T941" s="437">
        <v>557.93892228810955</v>
      </c>
      <c r="U941" s="417">
        <v>1.2542028790949004E-2</v>
      </c>
      <c r="V941" s="418">
        <v>2.0401745862884162E-2</v>
      </c>
      <c r="W941" s="437">
        <v>6.9959536364835581E-2</v>
      </c>
      <c r="X941" s="417">
        <v>1.897495710908477E-2</v>
      </c>
      <c r="Y941" s="418">
        <v>3.756513044579534E-2</v>
      </c>
      <c r="Z941" s="437">
        <v>0.18724456998013631</v>
      </c>
      <c r="AA941" s="417">
        <v>7.7111571000000002E-3</v>
      </c>
      <c r="AB941" s="418">
        <v>1.087554372E-2</v>
      </c>
      <c r="AC941" s="437">
        <v>2.2993273350135318E-2</v>
      </c>
      <c r="AD941" s="417">
        <v>3.5869340000000002E-4</v>
      </c>
      <c r="AE941" s="418">
        <v>5.1187720500000004E-4</v>
      </c>
      <c r="AF941" s="437">
        <v>1.1004824358942858E-3</v>
      </c>
      <c r="AG941" s="417">
        <v>4.0979614300000002E-2</v>
      </c>
      <c r="AH941" s="418">
        <v>5.5337956044999997E-2</v>
      </c>
      <c r="AI941" s="437">
        <v>6.0853872830113641E-2</v>
      </c>
      <c r="AJ941" s="417">
        <v>4.6034928999999997E-3</v>
      </c>
      <c r="AK941" s="418">
        <v>6.3208052949999998E-3</v>
      </c>
      <c r="AL941" s="437">
        <v>9.9784749504540048E-3</v>
      </c>
      <c r="AM941" s="417">
        <v>8.3064187999999997E-3</v>
      </c>
      <c r="AN941" s="418">
        <v>1.1974428135E-2</v>
      </c>
      <c r="AO941" s="437">
        <v>2.3569299361325843E-2</v>
      </c>
      <c r="AP941" s="422"/>
      <c r="AQ941" s="423"/>
      <c r="AR941" s="423"/>
      <c r="AS941" s="417">
        <v>0</v>
      </c>
      <c r="AT941" s="418">
        <v>0</v>
      </c>
      <c r="AU941" s="424"/>
    </row>
    <row r="942" spans="1:47" x14ac:dyDescent="0.2">
      <c r="A942" s="231">
        <v>1998</v>
      </c>
      <c r="B942" s="232">
        <v>18</v>
      </c>
      <c r="C942" s="417">
        <v>15.023383620000001</v>
      </c>
      <c r="D942" s="418">
        <v>16.399415688000001</v>
      </c>
      <c r="E942" s="437">
        <v>35.427162403776144</v>
      </c>
      <c r="F942" s="417">
        <v>1.23924017</v>
      </c>
      <c r="G942" s="418">
        <v>1.5549245540000001</v>
      </c>
      <c r="H942" s="437">
        <v>1.8334861082215059</v>
      </c>
      <c r="I942" s="417">
        <v>1.3337054800000001</v>
      </c>
      <c r="J942" s="418">
        <v>2.7107660894999999</v>
      </c>
      <c r="K942" s="437">
        <v>4.5768021830680681</v>
      </c>
      <c r="L942" s="420"/>
      <c r="M942" s="421"/>
      <c r="N942" s="437">
        <v>1.0003650005201292E-2</v>
      </c>
      <c r="O942" s="417">
        <v>1.139006E-2</v>
      </c>
      <c r="P942" s="418">
        <v>1.8124923000000001E-2</v>
      </c>
      <c r="Q942" s="437">
        <v>3.9847791163064444E-2</v>
      </c>
      <c r="R942" s="422"/>
      <c r="S942" s="423"/>
      <c r="T942" s="437">
        <v>559.63793172461999</v>
      </c>
      <c r="U942" s="417">
        <v>1.2542028790949004E-2</v>
      </c>
      <c r="V942" s="418">
        <v>2.0401745862884162E-2</v>
      </c>
      <c r="W942" s="437">
        <v>7.3249343553868029E-2</v>
      </c>
      <c r="X942" s="417">
        <v>1.897495710908477E-2</v>
      </c>
      <c r="Y942" s="418">
        <v>3.756513044579534E-2</v>
      </c>
      <c r="Z942" s="437">
        <v>0.19499997832795865</v>
      </c>
      <c r="AA942" s="417">
        <v>8.1016660000000004E-3</v>
      </c>
      <c r="AB942" s="418">
        <v>1.1539469134999999E-2</v>
      </c>
      <c r="AC942" s="437">
        <v>2.3894204809459415E-2</v>
      </c>
      <c r="AD942" s="417">
        <v>3.7721590000000001E-4</v>
      </c>
      <c r="AE942" s="418">
        <v>5.4317690999999997E-4</v>
      </c>
      <c r="AF942" s="437">
        <v>1.1449040730434476E-3</v>
      </c>
      <c r="AG942" s="417">
        <v>4.3629348999999998E-2</v>
      </c>
      <c r="AH942" s="418">
        <v>5.9370642745E-2</v>
      </c>
      <c r="AI942" s="437">
        <v>6.2994903819480572E-2</v>
      </c>
      <c r="AJ942" s="417">
        <v>4.8699143E-3</v>
      </c>
      <c r="AK942" s="418">
        <v>6.7730358800000001E-3</v>
      </c>
      <c r="AL942" s="437">
        <v>1.0324896060889767E-2</v>
      </c>
      <c r="AM942" s="417">
        <v>8.6857754999999995E-3</v>
      </c>
      <c r="AN942" s="418">
        <v>1.263048154E-2</v>
      </c>
      <c r="AO942" s="437">
        <v>2.4489430285377443E-2</v>
      </c>
      <c r="AP942" s="422"/>
      <c r="AQ942" s="423"/>
      <c r="AR942" s="423"/>
      <c r="AS942" s="417">
        <v>0</v>
      </c>
      <c r="AT942" s="418">
        <v>0</v>
      </c>
      <c r="AU942" s="424"/>
    </row>
    <row r="943" spans="1:47" x14ac:dyDescent="0.2">
      <c r="A943" s="231">
        <v>1998</v>
      </c>
      <c r="B943" s="232">
        <v>19</v>
      </c>
      <c r="C943" s="417">
        <v>15.381092860000001</v>
      </c>
      <c r="D943" s="418">
        <v>16.993917172500002</v>
      </c>
      <c r="E943" s="437">
        <v>36.556457608087157</v>
      </c>
      <c r="F943" s="417">
        <v>1.3607555600000001</v>
      </c>
      <c r="G943" s="418">
        <v>1.7162365675</v>
      </c>
      <c r="H943" s="437">
        <v>1.9057868758213319</v>
      </c>
      <c r="I943" s="417">
        <v>1.36960232</v>
      </c>
      <c r="J943" s="418">
        <v>2.7749639770000001</v>
      </c>
      <c r="K943" s="437">
        <v>4.650418581999042</v>
      </c>
      <c r="L943" s="420"/>
      <c r="M943" s="421"/>
      <c r="N943" s="437">
        <v>1.0033062335295818E-2</v>
      </c>
      <c r="O943" s="417">
        <v>1.139006E-2</v>
      </c>
      <c r="P943" s="418">
        <v>1.8124923000000001E-2</v>
      </c>
      <c r="Q943" s="437">
        <v>4.0402940701156548E-2</v>
      </c>
      <c r="R943" s="422"/>
      <c r="S943" s="423"/>
      <c r="T943" s="437">
        <v>561.1433054733177</v>
      </c>
      <c r="U943" s="417">
        <v>1.2542028790949004E-2</v>
      </c>
      <c r="V943" s="418">
        <v>2.0401745862884162E-2</v>
      </c>
      <c r="W943" s="437">
        <v>7.6606323913147714E-2</v>
      </c>
      <c r="X943" s="417">
        <v>1.897495710908477E-2</v>
      </c>
      <c r="Y943" s="418">
        <v>3.756513044579534E-2</v>
      </c>
      <c r="Z943" s="437">
        <v>0.20289434848131363</v>
      </c>
      <c r="AA943" s="417">
        <v>8.4980049999999994E-3</v>
      </c>
      <c r="AB943" s="418">
        <v>1.224175754E-2</v>
      </c>
      <c r="AC943" s="437">
        <v>2.4857532520572705E-2</v>
      </c>
      <c r="AD943" s="417">
        <v>3.9563750000000001E-4</v>
      </c>
      <c r="AE943" s="418">
        <v>5.7545564000000004E-4</v>
      </c>
      <c r="AF943" s="437">
        <v>1.1900407822502299E-3</v>
      </c>
      <c r="AG943" s="417">
        <v>4.6408948300000002E-2</v>
      </c>
      <c r="AH943" s="418">
        <v>6.3733789760000006E-2</v>
      </c>
      <c r="AI943" s="437">
        <v>6.5171411826319164E-2</v>
      </c>
      <c r="AJ943" s="417">
        <v>5.1434172E-3</v>
      </c>
      <c r="AK943" s="418">
        <v>7.2533544950000002E-3</v>
      </c>
      <c r="AL943" s="437">
        <v>1.0676639412407143E-2</v>
      </c>
      <c r="AM943" s="417">
        <v>9.0682032999999992E-3</v>
      </c>
      <c r="AN943" s="418">
        <v>1.3323666975000001E-2</v>
      </c>
      <c r="AO943" s="437">
        <v>2.5431938211585365E-2</v>
      </c>
      <c r="AP943" s="422"/>
      <c r="AQ943" s="423"/>
      <c r="AR943" s="423"/>
      <c r="AS943" s="417">
        <v>0</v>
      </c>
      <c r="AT943" s="418">
        <v>0</v>
      </c>
      <c r="AU943" s="424"/>
    </row>
    <row r="944" spans="1:47" x14ac:dyDescent="0.2">
      <c r="A944" s="231">
        <v>1998</v>
      </c>
      <c r="B944" s="232">
        <v>20</v>
      </c>
      <c r="C944" s="417">
        <v>13.89561308767</v>
      </c>
      <c r="D944" s="418">
        <v>15.545752916763</v>
      </c>
      <c r="E944" s="437">
        <v>37.719194618064471</v>
      </c>
      <c r="F944" s="417">
        <v>1.3349542087799999</v>
      </c>
      <c r="G944" s="418">
        <v>1.696211607033</v>
      </c>
      <c r="H944" s="437">
        <v>1.9786155419078619</v>
      </c>
      <c r="I944" s="417">
        <v>1.0833554039</v>
      </c>
      <c r="J944" s="418">
        <v>2.20127985385</v>
      </c>
      <c r="K944" s="437">
        <v>4.7269270927220033</v>
      </c>
      <c r="L944" s="420"/>
      <c r="M944" s="421"/>
      <c r="N944" s="437">
        <v>1.0066071033189565E-2</v>
      </c>
      <c r="O944" s="417">
        <v>1.139006E-2</v>
      </c>
      <c r="P944" s="418">
        <v>1.8124923000000001E-2</v>
      </c>
      <c r="Q944" s="437">
        <v>4.0960402475846196E-2</v>
      </c>
      <c r="R944" s="422"/>
      <c r="S944" s="423"/>
      <c r="T944" s="437">
        <v>562.84412134702143</v>
      </c>
      <c r="U944" s="417">
        <v>9.3061853628841618E-3</v>
      </c>
      <c r="V944" s="418">
        <v>1.5138095430260049E-2</v>
      </c>
      <c r="W944" s="437">
        <v>7.9978997737815777E-2</v>
      </c>
      <c r="X944" s="417">
        <v>1.6963611655521783E-2</v>
      </c>
      <c r="Y944" s="418">
        <v>3.3583226618541032E-2</v>
      </c>
      <c r="Z944" s="437">
        <v>0.21081709099840173</v>
      </c>
      <c r="AA944" s="417">
        <v>7.9671854964000009E-3</v>
      </c>
      <c r="AB944" s="418">
        <v>1.1619915406559999E-2</v>
      </c>
      <c r="AC944" s="437">
        <v>2.5817448351609217E-2</v>
      </c>
      <c r="AD944" s="417">
        <v>3.707305356E-4</v>
      </c>
      <c r="AE944" s="418">
        <v>5.4565953348000007E-4</v>
      </c>
      <c r="AF944" s="437">
        <v>1.2355177549375456E-3</v>
      </c>
      <c r="AG944" s="417">
        <v>4.4135055920999998E-2</v>
      </c>
      <c r="AH944" s="418">
        <v>6.1252646431710002E-2</v>
      </c>
      <c r="AI944" s="437">
        <v>6.7374318749250345E-2</v>
      </c>
      <c r="AJ944" s="417">
        <v>4.8527712852000004E-3</v>
      </c>
      <c r="AK944" s="418">
        <v>6.94637075604E-3</v>
      </c>
      <c r="AL944" s="437">
        <v>1.1032920774498235E-2</v>
      </c>
      <c r="AM944" s="417">
        <v>8.464951286400001E-3</v>
      </c>
      <c r="AN944" s="418">
        <v>1.257824534451E-2</v>
      </c>
      <c r="AO944" s="437">
        <v>2.6380999836375509E-2</v>
      </c>
      <c r="AP944" s="422"/>
      <c r="AQ944" s="423"/>
      <c r="AR944" s="423"/>
      <c r="AS944" s="417">
        <v>0</v>
      </c>
      <c r="AT944" s="418">
        <v>0</v>
      </c>
      <c r="AU944" s="424"/>
    </row>
    <row r="945" spans="1:47" x14ac:dyDescent="0.2">
      <c r="A945" s="231">
        <v>1998</v>
      </c>
      <c r="B945" s="232">
        <v>21</v>
      </c>
      <c r="C945" s="417">
        <v>14.234202610960001</v>
      </c>
      <c r="D945" s="418">
        <v>16.160910343028</v>
      </c>
      <c r="E945" s="437">
        <v>38.230610579836728</v>
      </c>
      <c r="F945" s="417">
        <v>1.4634079640400002</v>
      </c>
      <c r="G945" s="418">
        <v>1.8784903563719999</v>
      </c>
      <c r="H945" s="437">
        <v>2.0302648878144893</v>
      </c>
      <c r="I945" s="417">
        <v>1.1116549059</v>
      </c>
      <c r="J945" s="418">
        <v>2.2543672416649998</v>
      </c>
      <c r="K945" s="437">
        <v>4.7385989802663859</v>
      </c>
      <c r="L945" s="420"/>
      <c r="M945" s="421"/>
      <c r="N945" s="437">
        <v>3.6372180972985414E-3</v>
      </c>
      <c r="O945" s="417">
        <v>1.139006E-2</v>
      </c>
      <c r="P945" s="418">
        <v>1.8124923000000001E-2</v>
      </c>
      <c r="Q945" s="437">
        <v>5.2734009817246956E-2</v>
      </c>
      <c r="R945" s="422"/>
      <c r="S945" s="423"/>
      <c r="T945" s="437">
        <v>564.49930985351079</v>
      </c>
      <c r="U945" s="417">
        <v>9.3061853628841618E-3</v>
      </c>
      <c r="V945" s="418">
        <v>1.5138095430260049E-2</v>
      </c>
      <c r="W945" s="437">
        <v>8.2413878407294167E-2</v>
      </c>
      <c r="X945" s="417">
        <v>1.6963611655521783E-2</v>
      </c>
      <c r="Y945" s="418">
        <v>3.3583226618541032E-2</v>
      </c>
      <c r="Z945" s="437">
        <v>0.21858947501176526</v>
      </c>
      <c r="AA945" s="417">
        <v>8.3492936123999995E-3</v>
      </c>
      <c r="AB945" s="418">
        <v>1.234648903995E-2</v>
      </c>
      <c r="AC945" s="437">
        <v>2.8328458376077923E-2</v>
      </c>
      <c r="AD945" s="417">
        <v>3.881835612E-4</v>
      </c>
      <c r="AE945" s="418">
        <v>5.7939844980000005E-4</v>
      </c>
      <c r="AF945" s="437">
        <v>1.2677645340077664E-3</v>
      </c>
      <c r="AG945" s="417">
        <v>4.69323232746E-2</v>
      </c>
      <c r="AH945" s="418">
        <v>6.5941536873840009E-2</v>
      </c>
      <c r="AI945" s="437">
        <v>6.6953176896590222E-2</v>
      </c>
      <c r="AJ945" s="417">
        <v>5.1161506584000002E-3</v>
      </c>
      <c r="AK945" s="418">
        <v>7.4435489019600001E-3</v>
      </c>
      <c r="AL945" s="437">
        <v>1.1109347891041071E-2</v>
      </c>
      <c r="AM945" s="417">
        <v>8.8319673413999999E-3</v>
      </c>
      <c r="AN945" s="418">
        <v>1.329549899661E-2</v>
      </c>
      <c r="AO945" s="437">
        <v>2.7707261078890426E-2</v>
      </c>
      <c r="AP945" s="422"/>
      <c r="AQ945" s="423"/>
      <c r="AR945" s="423"/>
      <c r="AS945" s="417">
        <v>0</v>
      </c>
      <c r="AT945" s="418">
        <v>0</v>
      </c>
      <c r="AU945" s="424"/>
    </row>
    <row r="946" spans="1:47" x14ac:dyDescent="0.2">
      <c r="A946" s="231">
        <v>1998</v>
      </c>
      <c r="B946" s="232">
        <v>22</v>
      </c>
      <c r="C946" s="417">
        <v>14.56895582856</v>
      </c>
      <c r="D946" s="418">
        <v>16.82443207651</v>
      </c>
      <c r="E946" s="437">
        <v>39.284624816560232</v>
      </c>
      <c r="F946" s="417">
        <v>1.6026436632600001</v>
      </c>
      <c r="G946" s="418">
        <v>2.0837425169429999</v>
      </c>
      <c r="H946" s="437">
        <v>2.0972917499357564</v>
      </c>
      <c r="I946" s="417">
        <v>1.1398773232000001</v>
      </c>
      <c r="J946" s="418">
        <v>2.3116417324</v>
      </c>
      <c r="K946" s="437">
        <v>4.8083392815957087</v>
      </c>
      <c r="L946" s="420"/>
      <c r="M946" s="421"/>
      <c r="N946" s="437">
        <v>3.6482723212484308E-3</v>
      </c>
      <c r="O946" s="417">
        <v>1.139006E-2</v>
      </c>
      <c r="P946" s="418">
        <v>1.8124923000000001E-2</v>
      </c>
      <c r="Q946" s="437">
        <v>5.3410143509866774E-2</v>
      </c>
      <c r="R946" s="422"/>
      <c r="S946" s="423"/>
      <c r="T946" s="437">
        <v>566.03277724302609</v>
      </c>
      <c r="U946" s="417">
        <v>9.3061853628841618E-3</v>
      </c>
      <c r="V946" s="418">
        <v>1.5138095430260049E-2</v>
      </c>
      <c r="W946" s="437">
        <v>8.5507878300057544E-2</v>
      </c>
      <c r="X946" s="417">
        <v>1.6963611655521783E-2</v>
      </c>
      <c r="Y946" s="418">
        <v>3.3583226618541032E-2</v>
      </c>
      <c r="Z946" s="437">
        <v>0.2258743626065331</v>
      </c>
      <c r="AA946" s="417">
        <v>8.7437830920000011E-3</v>
      </c>
      <c r="AB946" s="418">
        <v>1.3130344364460001E-2</v>
      </c>
      <c r="AC946" s="437">
        <v>2.9284960699821394E-2</v>
      </c>
      <c r="AD946" s="417">
        <v>4.064139198E-4</v>
      </c>
      <c r="AE946" s="418">
        <v>6.1571144244000002E-4</v>
      </c>
      <c r="AF946" s="437">
        <v>1.3096188026028804E-3</v>
      </c>
      <c r="AG946" s="417">
        <v>4.9894149565800003E-2</v>
      </c>
      <c r="AH946" s="418">
        <v>7.1099376151350008E-2</v>
      </c>
      <c r="AI946" s="437">
        <v>6.8860595650964307E-2</v>
      </c>
      <c r="AJ946" s="417">
        <v>5.3903528849999997E-3</v>
      </c>
      <c r="AK946" s="418">
        <v>7.9797152729400005E-3</v>
      </c>
      <c r="AL946" s="437">
        <v>1.1418860178013563E-2</v>
      </c>
      <c r="AM946" s="417">
        <v>9.2104442082000006E-3</v>
      </c>
      <c r="AN946" s="418">
        <v>1.407017968635E-2</v>
      </c>
      <c r="AO946" s="437">
        <v>2.8605218025200538E-2</v>
      </c>
      <c r="AP946" s="422"/>
      <c r="AQ946" s="423"/>
      <c r="AR946" s="423"/>
      <c r="AS946" s="417">
        <v>0</v>
      </c>
      <c r="AT946" s="418">
        <v>0</v>
      </c>
      <c r="AU946" s="424"/>
    </row>
    <row r="947" spans="1:47" x14ac:dyDescent="0.2">
      <c r="A947" s="231">
        <v>1998</v>
      </c>
      <c r="B947" s="232">
        <v>23</v>
      </c>
      <c r="C947" s="417">
        <v>14.9011146245</v>
      </c>
      <c r="D947" s="418">
        <v>17.5439183654515</v>
      </c>
      <c r="E947" s="437">
        <v>40.191953614772892</v>
      </c>
      <c r="F947" s="417">
        <v>1.7530759257600002</v>
      </c>
      <c r="G947" s="418">
        <v>2.3152991765520001</v>
      </c>
      <c r="H947" s="437">
        <v>2.158281620748387</v>
      </c>
      <c r="I947" s="417">
        <v>1.1684076865999999</v>
      </c>
      <c r="J947" s="418">
        <v>2.3763151904799997</v>
      </c>
      <c r="K947" s="437">
        <v>4.8735052684091231</v>
      </c>
      <c r="L947" s="420"/>
      <c r="M947" s="421"/>
      <c r="N947" s="437">
        <v>3.6591377256014225E-3</v>
      </c>
      <c r="O947" s="417">
        <v>1.139006E-2</v>
      </c>
      <c r="P947" s="418">
        <v>1.8124923000000001E-2</v>
      </c>
      <c r="Q947" s="437">
        <v>5.4019346229106091E-2</v>
      </c>
      <c r="R947" s="422"/>
      <c r="S947" s="423"/>
      <c r="T947" s="437">
        <v>567.42104635423595</v>
      </c>
      <c r="U947" s="417">
        <v>9.3061853628841618E-3</v>
      </c>
      <c r="V947" s="418">
        <v>1.5138095430260049E-2</v>
      </c>
      <c r="W947" s="437">
        <v>8.835825090326957E-2</v>
      </c>
      <c r="X947" s="417">
        <v>1.6963611655521783E-2</v>
      </c>
      <c r="Y947" s="418">
        <v>3.3583226618541032E-2</v>
      </c>
      <c r="Z947" s="437">
        <v>0.23243793406613858</v>
      </c>
      <c r="AA947" s="417">
        <v>9.1511431319999999E-3</v>
      </c>
      <c r="AB947" s="418">
        <v>1.3978440106229999E-2</v>
      </c>
      <c r="AC947" s="437">
        <v>3.0338868422679001E-2</v>
      </c>
      <c r="AD947" s="417">
        <v>4.2511577400000005E-4</v>
      </c>
      <c r="AE947" s="418">
        <v>6.5471184825000007E-4</v>
      </c>
      <c r="AF947" s="437">
        <v>1.3477010063057753E-3</v>
      </c>
      <c r="AG947" s="417">
        <v>5.3021936944200002E-2</v>
      </c>
      <c r="AH947" s="418">
        <v>7.6788008399430008E-2</v>
      </c>
      <c r="AI947" s="437">
        <v>7.052656679144427E-2</v>
      </c>
      <c r="AJ947" s="417">
        <v>5.6732390699999998E-3</v>
      </c>
      <c r="AK947" s="418">
        <v>8.5596087797100012E-3</v>
      </c>
      <c r="AL947" s="437">
        <v>1.1685632840270308E-2</v>
      </c>
      <c r="AM947" s="417">
        <v>9.6007809684000005E-3</v>
      </c>
      <c r="AN947" s="418">
        <v>1.490926355946E-2</v>
      </c>
      <c r="AO947" s="437">
        <v>2.9447322540837366E-2</v>
      </c>
      <c r="AP947" s="422"/>
      <c r="AQ947" s="423"/>
      <c r="AR947" s="423"/>
      <c r="AS947" s="417">
        <v>0</v>
      </c>
      <c r="AT947" s="418">
        <v>0</v>
      </c>
      <c r="AU947" s="424"/>
    </row>
    <row r="948" spans="1:47" x14ac:dyDescent="0.2">
      <c r="A948" s="231">
        <v>1998</v>
      </c>
      <c r="B948" s="232">
        <v>24</v>
      </c>
      <c r="C948" s="417">
        <v>15.23238957481</v>
      </c>
      <c r="D948" s="418">
        <v>18.329002325069002</v>
      </c>
      <c r="E948" s="437">
        <v>40.960372135224347</v>
      </c>
      <c r="F948" s="417">
        <v>1.9151975869200002</v>
      </c>
      <c r="G948" s="418">
        <v>2.5768490601059999</v>
      </c>
      <c r="H948" s="437">
        <v>2.2091071868565462</v>
      </c>
      <c r="I948" s="417">
        <v>1.1979081191000001</v>
      </c>
      <c r="J948" s="418">
        <v>2.4514787797499999</v>
      </c>
      <c r="K948" s="437">
        <v>4.9273094384262075</v>
      </c>
      <c r="L948" s="420"/>
      <c r="M948" s="421"/>
      <c r="N948" s="437">
        <v>3.6679410425530016E-3</v>
      </c>
      <c r="O948" s="417">
        <v>1.139006E-2</v>
      </c>
      <c r="P948" s="418">
        <v>1.8124923000000001E-2</v>
      </c>
      <c r="Q948" s="437">
        <v>5.4527793152565389E-2</v>
      </c>
      <c r="R948" s="422"/>
      <c r="S948" s="423"/>
      <c r="T948" s="437">
        <v>568.56537018613562</v>
      </c>
      <c r="U948" s="417">
        <v>9.3061853628841618E-3</v>
      </c>
      <c r="V948" s="418">
        <v>1.5138095430260049E-2</v>
      </c>
      <c r="W948" s="437">
        <v>9.0723909810864867E-2</v>
      </c>
      <c r="X948" s="417">
        <v>1.6963611655521783E-2</v>
      </c>
      <c r="Y948" s="418">
        <v>3.3583226618541032E-2</v>
      </c>
      <c r="Z948" s="437">
        <v>0.23791660683616417</v>
      </c>
      <c r="AA948" s="417">
        <v>9.5700806508000006E-3</v>
      </c>
      <c r="AB948" s="418">
        <v>1.490032421655E-2</v>
      </c>
      <c r="AC948" s="437">
        <v>3.1160670318289438E-2</v>
      </c>
      <c r="AD948" s="417">
        <v>4.4513413259999996E-4</v>
      </c>
      <c r="AE948" s="418">
        <v>6.9679388993999997E-4</v>
      </c>
      <c r="AF948" s="437">
        <v>1.3794363021532683E-3</v>
      </c>
      <c r="AG948" s="417">
        <v>5.6325046841400009E-2</v>
      </c>
      <c r="AH948" s="418">
        <v>8.3083960031490003E-2</v>
      </c>
      <c r="AI948" s="437">
        <v>7.1889790473303766E-2</v>
      </c>
      <c r="AJ948" s="417">
        <v>5.9655100200000002E-3</v>
      </c>
      <c r="AK948" s="418">
        <v>9.1897309299900001E-3</v>
      </c>
      <c r="AL948" s="437">
        <v>1.1903855892113418E-2</v>
      </c>
      <c r="AM948" s="417">
        <v>1.0002838426200001E-2</v>
      </c>
      <c r="AN948" s="418">
        <v>1.5823309936020002E-2</v>
      </c>
      <c r="AO948" s="437">
        <v>3.0139157966786533E-2</v>
      </c>
      <c r="AP948" s="422"/>
      <c r="AQ948" s="423"/>
      <c r="AR948" s="423"/>
      <c r="AS948" s="417">
        <v>0</v>
      </c>
      <c r="AT948" s="418">
        <v>0</v>
      </c>
      <c r="AU948" s="424"/>
    </row>
    <row r="949" spans="1:47" x14ac:dyDescent="0.2">
      <c r="A949" s="231">
        <v>1998</v>
      </c>
      <c r="B949" s="232">
        <v>25</v>
      </c>
      <c r="C949" s="417">
        <v>15.56387385953</v>
      </c>
      <c r="D949" s="418">
        <v>19.185292168338002</v>
      </c>
      <c r="E949" s="437">
        <v>41.488800534485556</v>
      </c>
      <c r="F949" s="417">
        <v>2.0773309058400002</v>
      </c>
      <c r="G949" s="418">
        <v>2.857192005081</v>
      </c>
      <c r="H949" s="437">
        <v>2.2483975089803949</v>
      </c>
      <c r="I949" s="417">
        <v>1.2288091893000002</v>
      </c>
      <c r="J949" s="418">
        <v>2.5361942344199999</v>
      </c>
      <c r="K949" s="437">
        <v>4.9712270790572921</v>
      </c>
      <c r="L949" s="420"/>
      <c r="M949" s="421"/>
      <c r="N949" s="437">
        <v>3.6757042333075652E-3</v>
      </c>
      <c r="O949" s="417">
        <v>1.139006E-2</v>
      </c>
      <c r="P949" s="418">
        <v>1.8124923000000001E-2</v>
      </c>
      <c r="Q949" s="437">
        <v>5.4914641951138266E-2</v>
      </c>
      <c r="R949" s="422"/>
      <c r="S949" s="423"/>
      <c r="T949" s="437">
        <v>569.43397817370692</v>
      </c>
      <c r="U949" s="417">
        <v>9.3061853628841618E-3</v>
      </c>
      <c r="V949" s="418">
        <v>1.5138095430260049E-2</v>
      </c>
      <c r="W949" s="437">
        <v>9.2597640631301228E-2</v>
      </c>
      <c r="X949" s="417">
        <v>1.6963611655521783E-2</v>
      </c>
      <c r="Y949" s="418">
        <v>3.3583226618541032E-2</v>
      </c>
      <c r="Z949" s="437">
        <v>0.24208657968552549</v>
      </c>
      <c r="AA949" s="417">
        <v>1.00035376236E-2</v>
      </c>
      <c r="AB949" s="418">
        <v>1.6050989368139999E-2</v>
      </c>
      <c r="AC949" s="437">
        <v>3.2025674392366754E-2</v>
      </c>
      <c r="AD949" s="417">
        <v>4.6472998679999999E-4</v>
      </c>
      <c r="AE949" s="418">
        <v>7.4811933735000004E-4</v>
      </c>
      <c r="AF949" s="437">
        <v>1.4039571635744714E-3</v>
      </c>
      <c r="AG949" s="417">
        <v>5.9798421452399997E-2</v>
      </c>
      <c r="AH949" s="418">
        <v>9.050696791563001E-2</v>
      </c>
      <c r="AI949" s="437">
        <v>7.2864220366346696E-2</v>
      </c>
      <c r="AJ949" s="417">
        <v>6.2676872945999999E-3</v>
      </c>
      <c r="AK949" s="418">
        <v>9.89981454564E-3</v>
      </c>
      <c r="AL949" s="437">
        <v>1.2056117062735301E-2</v>
      </c>
      <c r="AM949" s="417">
        <v>1.04152736148E-2</v>
      </c>
      <c r="AN949" s="418">
        <v>1.7023470222000001E-2</v>
      </c>
      <c r="AO949" s="437">
        <v>3.0706666935587622E-2</v>
      </c>
      <c r="AP949" s="422"/>
      <c r="AQ949" s="423"/>
      <c r="AR949" s="423"/>
      <c r="AS949" s="417">
        <v>0</v>
      </c>
      <c r="AT949" s="418">
        <v>0</v>
      </c>
      <c r="AU949" s="424"/>
    </row>
    <row r="950" spans="1:47" x14ac:dyDescent="0.2">
      <c r="A950" s="231">
        <v>1998</v>
      </c>
      <c r="B950" s="232">
        <v>26</v>
      </c>
      <c r="C950" s="417">
        <v>15.56387385953</v>
      </c>
      <c r="D950" s="418">
        <v>19.185292168338002</v>
      </c>
      <c r="E950" s="437">
        <v>41.832127295801577</v>
      </c>
      <c r="F950" s="417">
        <v>2.0773309058400002</v>
      </c>
      <c r="G950" s="418">
        <v>2.857192005081</v>
      </c>
      <c r="H950" s="437">
        <v>2.2725218753442546</v>
      </c>
      <c r="I950" s="417">
        <v>1.2288091893000002</v>
      </c>
      <c r="J950" s="418">
        <v>2.5361942344199999</v>
      </c>
      <c r="K950" s="437">
        <v>4.9973961811514247</v>
      </c>
      <c r="L950" s="420"/>
      <c r="M950" s="421"/>
      <c r="N950" s="437">
        <v>3.680160797645981E-3</v>
      </c>
      <c r="O950" s="417">
        <v>1.139006E-2</v>
      </c>
      <c r="P950" s="418">
        <v>1.8124923000000001E-2</v>
      </c>
      <c r="Q950" s="437">
        <v>5.5153343482308194E-2</v>
      </c>
      <c r="R950" s="422"/>
      <c r="S950" s="423"/>
      <c r="T950" s="437">
        <v>569.95751365072283</v>
      </c>
      <c r="U950" s="417">
        <v>9.3061853628841618E-3</v>
      </c>
      <c r="V950" s="418">
        <v>1.5138095430260049E-2</v>
      </c>
      <c r="W950" s="437">
        <v>9.3734145200554522E-2</v>
      </c>
      <c r="X950" s="417">
        <v>1.6963611655521783E-2</v>
      </c>
      <c r="Y950" s="418">
        <v>3.3583226618541032E-2</v>
      </c>
      <c r="Z950" s="437">
        <v>0.24465763002405089</v>
      </c>
      <c r="AA950" s="417">
        <v>1.00035376236E-2</v>
      </c>
      <c r="AB950" s="418">
        <v>1.6050989368139999E-2</v>
      </c>
      <c r="AC950" s="437">
        <v>3.2441862570610047E-2</v>
      </c>
      <c r="AD950" s="417">
        <v>4.6472998679999999E-4</v>
      </c>
      <c r="AE950" s="418">
        <v>7.4811933735000004E-4</v>
      </c>
      <c r="AF950" s="437">
        <v>1.4190174290843029E-3</v>
      </c>
      <c r="AG950" s="417">
        <v>5.9798421452399997E-2</v>
      </c>
      <c r="AH950" s="418">
        <v>9.050696791563001E-2</v>
      </c>
      <c r="AI950" s="437">
        <v>7.3348560010341152E-2</v>
      </c>
      <c r="AJ950" s="417">
        <v>6.2676872945999999E-3</v>
      </c>
      <c r="AK950" s="418">
        <v>9.89981454564E-3</v>
      </c>
      <c r="AL950" s="437">
        <v>1.2129430171909317E-2</v>
      </c>
      <c r="AM950" s="417">
        <v>1.04152736148E-2</v>
      </c>
      <c r="AN950" s="418">
        <v>1.7023470222000001E-2</v>
      </c>
      <c r="AO950" s="437">
        <v>3.1030806006796908E-2</v>
      </c>
      <c r="AP950" s="422"/>
      <c r="AQ950" s="423"/>
      <c r="AR950" s="423"/>
      <c r="AS950" s="417">
        <v>0</v>
      </c>
      <c r="AT950" s="418">
        <v>0</v>
      </c>
      <c r="AU950" s="424"/>
    </row>
    <row r="951" spans="1:47" x14ac:dyDescent="0.2">
      <c r="A951" s="231">
        <v>1998</v>
      </c>
      <c r="B951" s="232">
        <v>27</v>
      </c>
      <c r="C951" s="417">
        <v>15.56387385953</v>
      </c>
      <c r="D951" s="418">
        <v>19.185292168338002</v>
      </c>
      <c r="E951" s="437">
        <v>41.915526568745619</v>
      </c>
      <c r="F951" s="417">
        <v>2.0773309058400002</v>
      </c>
      <c r="G951" s="418">
        <v>2.857192005081</v>
      </c>
      <c r="H951" s="437">
        <v>2.2782823955417704</v>
      </c>
      <c r="I951" s="417">
        <v>1.2288091893000002</v>
      </c>
      <c r="J951" s="418">
        <v>2.5361942344199999</v>
      </c>
      <c r="K951" s="437">
        <v>5.003636227428375</v>
      </c>
      <c r="L951" s="420"/>
      <c r="M951" s="421"/>
      <c r="N951" s="437">
        <v>3.6811745854505957E-3</v>
      </c>
      <c r="O951" s="417">
        <v>1.139006E-2</v>
      </c>
      <c r="P951" s="418">
        <v>1.8124923000000001E-2</v>
      </c>
      <c r="Q951" s="437">
        <v>5.521038343479983E-2</v>
      </c>
      <c r="R951" s="422"/>
      <c r="S951" s="423"/>
      <c r="T951" s="437">
        <v>570.05463446198235</v>
      </c>
      <c r="U951" s="417">
        <v>9.3061853628841618E-3</v>
      </c>
      <c r="V951" s="418">
        <v>1.5138095430260049E-2</v>
      </c>
      <c r="W951" s="437">
        <v>9.400412941121887E-2</v>
      </c>
      <c r="X951" s="417">
        <v>1.6963611655521783E-2</v>
      </c>
      <c r="Y951" s="418">
        <v>3.3583226618541032E-2</v>
      </c>
      <c r="Z951" s="437">
        <v>0.24527354671447821</v>
      </c>
      <c r="AA951" s="417">
        <v>1.00035376236E-2</v>
      </c>
      <c r="AB951" s="418">
        <v>1.6050989368139999E-2</v>
      </c>
      <c r="AC951" s="437">
        <v>3.2556377411296099E-2</v>
      </c>
      <c r="AD951" s="417">
        <v>4.6472998679999999E-4</v>
      </c>
      <c r="AE951" s="418">
        <v>7.4811933735000004E-4</v>
      </c>
      <c r="AF951" s="437">
        <v>1.422611799038393E-3</v>
      </c>
      <c r="AG951" s="417">
        <v>5.9798421452399997E-2</v>
      </c>
      <c r="AH951" s="418">
        <v>9.050696791563001E-2</v>
      </c>
      <c r="AI951" s="437">
        <v>7.3528466706668738E-2</v>
      </c>
      <c r="AJ951" s="417">
        <v>6.2676872945999999E-3</v>
      </c>
      <c r="AK951" s="418">
        <v>9.89981454564E-3</v>
      </c>
      <c r="AL951" s="437">
        <v>1.2158705607568309E-2</v>
      </c>
      <c r="AM951" s="417">
        <v>1.04152736148E-2</v>
      </c>
      <c r="AN951" s="418">
        <v>1.7023470222000001E-2</v>
      </c>
      <c r="AO951" s="437">
        <v>3.1114135532970735E-2</v>
      </c>
      <c r="AP951" s="422"/>
      <c r="AQ951" s="423"/>
      <c r="AR951" s="423"/>
      <c r="AS951" s="417">
        <v>0</v>
      </c>
      <c r="AT951" s="418">
        <v>0</v>
      </c>
      <c r="AU951" s="424"/>
    </row>
    <row r="952" spans="1:47" x14ac:dyDescent="0.2">
      <c r="A952" s="231">
        <v>1998</v>
      </c>
      <c r="B952" s="232">
        <v>28</v>
      </c>
      <c r="C952" s="417">
        <v>15.56387385953</v>
      </c>
      <c r="D952" s="418">
        <v>19.185292168338002</v>
      </c>
      <c r="E952" s="437">
        <v>41.931970998013782</v>
      </c>
      <c r="F952" s="417">
        <v>2.0773309058400002</v>
      </c>
      <c r="G952" s="418">
        <v>2.857192005081</v>
      </c>
      <c r="H952" s="437">
        <v>2.2797197036970469</v>
      </c>
      <c r="I952" s="417">
        <v>1.2288091893000002</v>
      </c>
      <c r="J952" s="418">
        <v>2.5361942344199999</v>
      </c>
      <c r="K952" s="437">
        <v>5.005266087283176</v>
      </c>
      <c r="L952" s="420"/>
      <c r="M952" s="421"/>
      <c r="N952" s="437">
        <v>3.6815119858527637E-3</v>
      </c>
      <c r="O952" s="417">
        <v>1.139006E-2</v>
      </c>
      <c r="P952" s="418">
        <v>1.8124923000000001E-2</v>
      </c>
      <c r="Q952" s="437">
        <v>5.5224221069763553E-2</v>
      </c>
      <c r="R952" s="422"/>
      <c r="S952" s="423"/>
      <c r="T952" s="437">
        <v>570.13221581252503</v>
      </c>
      <c r="U952" s="417">
        <v>9.3061853628841618E-3</v>
      </c>
      <c r="V952" s="418">
        <v>1.5138095430260049E-2</v>
      </c>
      <c r="W952" s="437">
        <v>9.4074690890965151E-2</v>
      </c>
      <c r="X952" s="417">
        <v>1.6963611655521783E-2</v>
      </c>
      <c r="Y952" s="418">
        <v>3.3583226618541032E-2</v>
      </c>
      <c r="Z952" s="437">
        <v>0.24542261592873982</v>
      </c>
      <c r="AA952" s="417">
        <v>1.00035376236E-2</v>
      </c>
      <c r="AB952" s="418">
        <v>1.6050989368139999E-2</v>
      </c>
      <c r="AC952" s="437">
        <v>3.2601930394014537E-2</v>
      </c>
      <c r="AD952" s="417">
        <v>4.6472998679999999E-4</v>
      </c>
      <c r="AE952" s="418">
        <v>7.4811933735000004E-4</v>
      </c>
      <c r="AF952" s="437">
        <v>1.4235113053749748E-3</v>
      </c>
      <c r="AG952" s="417">
        <v>5.9798421452399997E-2</v>
      </c>
      <c r="AH952" s="418">
        <v>9.050696791563001E-2</v>
      </c>
      <c r="AI952" s="437">
        <v>7.357058841337101E-2</v>
      </c>
      <c r="AJ952" s="417">
        <v>6.2676872945999999E-3</v>
      </c>
      <c r="AK952" s="418">
        <v>9.89981454564E-3</v>
      </c>
      <c r="AL952" s="437">
        <v>1.2165367145755524E-2</v>
      </c>
      <c r="AM952" s="417">
        <v>1.04152736148E-2</v>
      </c>
      <c r="AN952" s="418">
        <v>1.7023470222000001E-2</v>
      </c>
      <c r="AO952" s="437">
        <v>3.1137509767350469E-2</v>
      </c>
      <c r="AP952" s="422"/>
      <c r="AQ952" s="423"/>
      <c r="AR952" s="423"/>
      <c r="AS952" s="417">
        <v>0</v>
      </c>
      <c r="AT952" s="418">
        <v>0</v>
      </c>
      <c r="AU952" s="424"/>
    </row>
    <row r="953" spans="1:47" x14ac:dyDescent="0.2">
      <c r="A953" s="231">
        <v>1998</v>
      </c>
      <c r="B953" s="232">
        <v>29</v>
      </c>
      <c r="C953" s="417">
        <v>15.56387385953</v>
      </c>
      <c r="D953" s="418">
        <v>19.185292168338002</v>
      </c>
      <c r="E953" s="437">
        <v>41.944527376605116</v>
      </c>
      <c r="F953" s="417">
        <v>2.0773309058400002</v>
      </c>
      <c r="G953" s="418">
        <v>2.857192005081</v>
      </c>
      <c r="H953" s="437">
        <v>2.2805031063518051</v>
      </c>
      <c r="I953" s="417">
        <v>1.2288091893000002</v>
      </c>
      <c r="J953" s="418">
        <v>2.5361942344199999</v>
      </c>
      <c r="K953" s="437">
        <v>5.0060734618743874</v>
      </c>
      <c r="L953" s="420"/>
      <c r="M953" s="421"/>
      <c r="N953" s="437">
        <v>3.6816356155836595E-3</v>
      </c>
      <c r="O953" s="417">
        <v>1.139006E-2</v>
      </c>
      <c r="P953" s="418">
        <v>1.8124923000000001E-2</v>
      </c>
      <c r="Q953" s="437">
        <v>5.523220886240602E-2</v>
      </c>
      <c r="R953" s="422"/>
      <c r="S953" s="423"/>
      <c r="T953" s="437">
        <v>570.10871189712611</v>
      </c>
      <c r="U953" s="417">
        <v>9.3061853628841618E-3</v>
      </c>
      <c r="V953" s="418">
        <v>1.5138095430260049E-2</v>
      </c>
      <c r="W953" s="437">
        <v>9.4110738678941291E-2</v>
      </c>
      <c r="X953" s="417">
        <v>1.6963611655521783E-2</v>
      </c>
      <c r="Y953" s="418">
        <v>3.3583226618541032E-2</v>
      </c>
      <c r="Z953" s="437">
        <v>0.24550813555006656</v>
      </c>
      <c r="AA953" s="417">
        <v>1.00035376236E-2</v>
      </c>
      <c r="AB953" s="418">
        <v>1.6050989368139999E-2</v>
      </c>
      <c r="AC953" s="437">
        <v>3.2613084915342996E-2</v>
      </c>
      <c r="AD953" s="417">
        <v>4.6472998679999999E-4</v>
      </c>
      <c r="AE953" s="418">
        <v>7.4811933735000004E-4</v>
      </c>
      <c r="AF953" s="437">
        <v>1.42399858566914E-3</v>
      </c>
      <c r="AG953" s="417">
        <v>5.9798421452399997E-2</v>
      </c>
      <c r="AH953" s="418">
        <v>9.050696791563001E-2</v>
      </c>
      <c r="AI953" s="437">
        <v>7.3595869715553028E-2</v>
      </c>
      <c r="AJ953" s="417">
        <v>6.2676872945999999E-3</v>
      </c>
      <c r="AK953" s="418">
        <v>9.89981454564E-3</v>
      </c>
      <c r="AL953" s="437">
        <v>1.2169521874097974E-2</v>
      </c>
      <c r="AM953" s="417">
        <v>1.04152736148E-2</v>
      </c>
      <c r="AN953" s="418">
        <v>1.7023470222000001E-2</v>
      </c>
      <c r="AO953" s="437">
        <v>3.1148199607643257E-2</v>
      </c>
      <c r="AP953" s="422"/>
      <c r="AQ953" s="423"/>
      <c r="AR953" s="423"/>
      <c r="AS953" s="417">
        <v>0</v>
      </c>
      <c r="AT953" s="418">
        <v>0</v>
      </c>
      <c r="AU953" s="424"/>
    </row>
    <row r="954" spans="1:47" x14ac:dyDescent="0.2">
      <c r="A954" s="231">
        <v>1998</v>
      </c>
      <c r="B954" s="232">
        <v>30</v>
      </c>
      <c r="C954" s="417">
        <v>15.56387385953</v>
      </c>
      <c r="D954" s="418">
        <v>19.185292168338002</v>
      </c>
      <c r="E954" s="437">
        <v>41.945342954502415</v>
      </c>
      <c r="F954" s="417">
        <v>2.0773309058400002</v>
      </c>
      <c r="G954" s="418">
        <v>2.857192005081</v>
      </c>
      <c r="H954" s="437">
        <v>2.2805556604462378</v>
      </c>
      <c r="I954" s="417">
        <v>1.2288091893000002</v>
      </c>
      <c r="J954" s="418">
        <v>2.5361942344199999</v>
      </c>
      <c r="K954" s="437">
        <v>5.0061238666387542</v>
      </c>
      <c r="L954" s="420"/>
      <c r="M954" s="421"/>
      <c r="N954" s="437">
        <v>3.6816498378916093E-3</v>
      </c>
      <c r="O954" s="417">
        <v>1.139006E-2</v>
      </c>
      <c r="P954" s="418">
        <v>1.8124923000000001E-2</v>
      </c>
      <c r="Q954" s="437">
        <v>5.5232727120034374E-2</v>
      </c>
      <c r="R954" s="422"/>
      <c r="S954" s="423"/>
      <c r="T954" s="437">
        <v>570.07616759697589</v>
      </c>
      <c r="U954" s="417">
        <v>9.3061853628841618E-3</v>
      </c>
      <c r="V954" s="418">
        <v>1.5138095430260049E-2</v>
      </c>
      <c r="W954" s="437">
        <v>9.4113218507507646E-2</v>
      </c>
      <c r="X954" s="417">
        <v>1.6963611655521783E-2</v>
      </c>
      <c r="Y954" s="418">
        <v>3.3583226618541032E-2</v>
      </c>
      <c r="Z954" s="437">
        <v>0.24551361322603676</v>
      </c>
      <c r="AA954" s="417">
        <v>1.00035376236E-2</v>
      </c>
      <c r="AB954" s="418">
        <v>1.6050989368139999E-2</v>
      </c>
      <c r="AC954" s="437">
        <v>3.2613862634529429E-2</v>
      </c>
      <c r="AD954" s="417">
        <v>4.6472998679999999E-4</v>
      </c>
      <c r="AE954" s="418">
        <v>7.4811933735000004E-4</v>
      </c>
      <c r="AF954" s="437">
        <v>1.4240303813482947E-3</v>
      </c>
      <c r="AG954" s="417">
        <v>5.9798421452399997E-2</v>
      </c>
      <c r="AH954" s="418">
        <v>9.050696791563001E-2</v>
      </c>
      <c r="AI954" s="437">
        <v>7.3597454065486775E-2</v>
      </c>
      <c r="AJ954" s="417">
        <v>6.2676872945999999E-3</v>
      </c>
      <c r="AK954" s="418">
        <v>9.89981454564E-3</v>
      </c>
      <c r="AL954" s="437">
        <v>1.2169808327648322E-2</v>
      </c>
      <c r="AM954" s="417">
        <v>1.04152736148E-2</v>
      </c>
      <c r="AN954" s="418">
        <v>1.7023470222000001E-2</v>
      </c>
      <c r="AO954" s="437">
        <v>3.1148915151487492E-2</v>
      </c>
      <c r="AP954" s="422"/>
      <c r="AQ954" s="423"/>
      <c r="AR954" s="423"/>
      <c r="AS954" s="417">
        <v>0</v>
      </c>
      <c r="AT954" s="418">
        <v>0</v>
      </c>
      <c r="AU954" s="424"/>
    </row>
    <row r="955" spans="1:47" x14ac:dyDescent="0.2">
      <c r="A955" s="231">
        <v>1998</v>
      </c>
      <c r="B955" s="232">
        <v>31</v>
      </c>
      <c r="C955" s="417">
        <v>15.56387385953</v>
      </c>
      <c r="D955" s="418">
        <v>19.185292168338002</v>
      </c>
      <c r="E955" s="437">
        <v>41.879591823819339</v>
      </c>
      <c r="F955" s="417">
        <v>2.0773309058400002</v>
      </c>
      <c r="G955" s="418">
        <v>2.857192005081</v>
      </c>
      <c r="H955" s="437">
        <v>2.2810655730975427</v>
      </c>
      <c r="I955" s="417">
        <v>1.2288091893000002</v>
      </c>
      <c r="J955" s="418">
        <v>2.5361942344199999</v>
      </c>
      <c r="K955" s="437">
        <v>5.0090541320479254</v>
      </c>
      <c r="L955" s="420"/>
      <c r="M955" s="421"/>
      <c r="N955" s="437">
        <v>3.6829176347599542E-3</v>
      </c>
      <c r="O955" s="417">
        <v>1.139006E-2</v>
      </c>
      <c r="P955" s="418">
        <v>1.8124923000000001E-2</v>
      </c>
      <c r="Q955" s="437">
        <v>5.5228939275513728E-2</v>
      </c>
      <c r="R955" s="422"/>
      <c r="S955" s="423"/>
      <c r="T955" s="437">
        <v>570.04801585504458</v>
      </c>
      <c r="U955" s="417">
        <v>9.3061853628841618E-3</v>
      </c>
      <c r="V955" s="418">
        <v>1.5138095430260049E-2</v>
      </c>
      <c r="W955" s="437">
        <v>9.4180957639248067E-2</v>
      </c>
      <c r="X955" s="417">
        <v>1.6963611655521783E-2</v>
      </c>
      <c r="Y955" s="418">
        <v>3.3583226618541032E-2</v>
      </c>
      <c r="Z955" s="437">
        <v>0.24547141011852472</v>
      </c>
      <c r="AA955" s="417">
        <v>1.00035376236E-2</v>
      </c>
      <c r="AB955" s="418">
        <v>1.6050989368139999E-2</v>
      </c>
      <c r="AC955" s="437">
        <v>3.2888105006992165E-2</v>
      </c>
      <c r="AD955" s="417">
        <v>4.6472998679999999E-4</v>
      </c>
      <c r="AE955" s="418">
        <v>7.4811933735000004E-4</v>
      </c>
      <c r="AF955" s="437">
        <v>1.4244137209948301E-3</v>
      </c>
      <c r="AG955" s="417">
        <v>5.9798421452399997E-2</v>
      </c>
      <c r="AH955" s="418">
        <v>9.050696791563001E-2</v>
      </c>
      <c r="AI955" s="437">
        <v>7.3575716662698507E-2</v>
      </c>
      <c r="AJ955" s="417">
        <v>6.2676872945999999E-3</v>
      </c>
      <c r="AK955" s="418">
        <v>9.89981454564E-3</v>
      </c>
      <c r="AL955" s="437">
        <v>1.2163094347703534E-2</v>
      </c>
      <c r="AM955" s="417">
        <v>1.04152736148E-2</v>
      </c>
      <c r="AN955" s="418">
        <v>1.7023470222000001E-2</v>
      </c>
      <c r="AO955" s="437">
        <v>3.1197816043118807E-2</v>
      </c>
      <c r="AP955" s="422"/>
      <c r="AQ955" s="423"/>
      <c r="AR955" s="423"/>
      <c r="AS955" s="417">
        <v>0</v>
      </c>
      <c r="AT955" s="418">
        <v>0</v>
      </c>
      <c r="AU955" s="424"/>
    </row>
    <row r="956" spans="1:47" x14ac:dyDescent="0.2">
      <c r="A956" s="231">
        <v>1998</v>
      </c>
      <c r="B956" s="232">
        <v>32</v>
      </c>
      <c r="C956" s="417">
        <v>15.56387385953</v>
      </c>
      <c r="D956" s="418">
        <v>19.185292168338002</v>
      </c>
      <c r="E956" s="419">
        <v>41.879591823819339</v>
      </c>
      <c r="F956" s="417">
        <v>2.0773309058400002</v>
      </c>
      <c r="G956" s="418">
        <v>2.857192005081</v>
      </c>
      <c r="H956" s="419">
        <v>2.2810655730975427</v>
      </c>
      <c r="I956" s="417">
        <v>1.2288091893000002</v>
      </c>
      <c r="J956" s="418">
        <v>2.5361942344199999</v>
      </c>
      <c r="K956" s="419">
        <v>5.0090541320479254</v>
      </c>
      <c r="L956" s="420"/>
      <c r="M956" s="421"/>
      <c r="N956" s="419">
        <v>3.6829176347599542E-3</v>
      </c>
      <c r="O956" s="417">
        <v>1.139006E-2</v>
      </c>
      <c r="P956" s="418">
        <v>1.8124923000000001E-2</v>
      </c>
      <c r="Q956" s="419">
        <v>5.5228939275513728E-2</v>
      </c>
      <c r="R956" s="425"/>
      <c r="S956" s="426"/>
      <c r="T956" s="419">
        <v>570.04801585504458</v>
      </c>
      <c r="U956" s="417">
        <v>9.3061853628841618E-3</v>
      </c>
      <c r="V956" s="418">
        <v>1.5138095430260049E-2</v>
      </c>
      <c r="W956" s="419">
        <v>9.4180957639248067E-2</v>
      </c>
      <c r="X956" s="417">
        <v>1.6963611655521783E-2</v>
      </c>
      <c r="Y956" s="418">
        <v>3.3583226618541032E-2</v>
      </c>
      <c r="Z956" s="419">
        <v>0.24547141011852472</v>
      </c>
      <c r="AA956" s="417">
        <v>1.00035376236E-2</v>
      </c>
      <c r="AB956" s="418">
        <v>1.6050989368139999E-2</v>
      </c>
      <c r="AC956" s="419">
        <v>3.2888105006992165E-2</v>
      </c>
      <c r="AD956" s="417">
        <v>4.6472998679999999E-4</v>
      </c>
      <c r="AE956" s="418">
        <v>7.4811933735000004E-4</v>
      </c>
      <c r="AF956" s="419">
        <v>1.4244137209948301E-3</v>
      </c>
      <c r="AG956" s="417">
        <v>5.9798421452399997E-2</v>
      </c>
      <c r="AH956" s="418">
        <v>9.050696791563001E-2</v>
      </c>
      <c r="AI956" s="419">
        <v>7.3575716662698507E-2</v>
      </c>
      <c r="AJ956" s="417">
        <v>6.2676872945999999E-3</v>
      </c>
      <c r="AK956" s="418">
        <v>9.89981454564E-3</v>
      </c>
      <c r="AL956" s="419">
        <v>1.2163094347703534E-2</v>
      </c>
      <c r="AM956" s="417">
        <v>1.04152736148E-2</v>
      </c>
      <c r="AN956" s="418">
        <v>1.7023470222000001E-2</v>
      </c>
      <c r="AO956" s="419">
        <v>3.1197816043118807E-2</v>
      </c>
      <c r="AP956" s="425"/>
      <c r="AQ956" s="426"/>
      <c r="AR956" s="426"/>
      <c r="AS956" s="417">
        <v>0</v>
      </c>
      <c r="AT956" s="418">
        <v>0</v>
      </c>
      <c r="AU956" s="427"/>
    </row>
    <row r="957" spans="1:47" x14ac:dyDescent="0.2">
      <c r="A957" s="231">
        <v>1998</v>
      </c>
      <c r="B957" s="232">
        <v>33</v>
      </c>
      <c r="C957" s="417">
        <v>15.56387385953</v>
      </c>
      <c r="D957" s="418">
        <v>19.185292168338002</v>
      </c>
      <c r="E957" s="419">
        <v>41.879591823819339</v>
      </c>
      <c r="F957" s="417">
        <v>2.0773309058400002</v>
      </c>
      <c r="G957" s="418">
        <v>2.857192005081</v>
      </c>
      <c r="H957" s="419">
        <v>2.2810655730975427</v>
      </c>
      <c r="I957" s="417">
        <v>1.2288091893000002</v>
      </c>
      <c r="J957" s="418">
        <v>2.5361942344199999</v>
      </c>
      <c r="K957" s="419">
        <v>5.0090541320479254</v>
      </c>
      <c r="L957" s="420"/>
      <c r="M957" s="421"/>
      <c r="N957" s="419">
        <v>3.6829176347599542E-3</v>
      </c>
      <c r="O957" s="417">
        <v>1.139006E-2</v>
      </c>
      <c r="P957" s="418">
        <v>1.8124923000000001E-2</v>
      </c>
      <c r="Q957" s="419">
        <v>5.5228939275513728E-2</v>
      </c>
      <c r="R957" s="425"/>
      <c r="S957" s="426"/>
      <c r="T957" s="419">
        <v>570.04801585504458</v>
      </c>
      <c r="U957" s="417">
        <v>9.3061853628841618E-3</v>
      </c>
      <c r="V957" s="418">
        <v>1.5138095430260049E-2</v>
      </c>
      <c r="W957" s="419">
        <v>9.4180957639248067E-2</v>
      </c>
      <c r="X957" s="417">
        <v>1.6963611655521783E-2</v>
      </c>
      <c r="Y957" s="418">
        <v>3.3583226618541032E-2</v>
      </c>
      <c r="Z957" s="419">
        <v>0.24547141011852472</v>
      </c>
      <c r="AA957" s="417">
        <v>1.00035376236E-2</v>
      </c>
      <c r="AB957" s="418">
        <v>1.6050989368139999E-2</v>
      </c>
      <c r="AC957" s="419">
        <v>3.2888105006992165E-2</v>
      </c>
      <c r="AD957" s="417">
        <v>4.6472998679999999E-4</v>
      </c>
      <c r="AE957" s="418">
        <v>7.4811933735000004E-4</v>
      </c>
      <c r="AF957" s="419">
        <v>1.4244137209948301E-3</v>
      </c>
      <c r="AG957" s="417">
        <v>5.9798421452399997E-2</v>
      </c>
      <c r="AH957" s="418">
        <v>9.050696791563001E-2</v>
      </c>
      <c r="AI957" s="419">
        <v>7.3575716662698507E-2</v>
      </c>
      <c r="AJ957" s="417">
        <v>6.2676872945999999E-3</v>
      </c>
      <c r="AK957" s="418">
        <v>9.89981454564E-3</v>
      </c>
      <c r="AL957" s="419">
        <v>1.2163094347703534E-2</v>
      </c>
      <c r="AM957" s="417">
        <v>1.04152736148E-2</v>
      </c>
      <c r="AN957" s="418">
        <v>1.7023470222000001E-2</v>
      </c>
      <c r="AO957" s="419">
        <v>3.1197816043118807E-2</v>
      </c>
      <c r="AP957" s="425"/>
      <c r="AQ957" s="426"/>
      <c r="AR957" s="426"/>
      <c r="AS957" s="417">
        <v>0</v>
      </c>
      <c r="AT957" s="418">
        <v>0</v>
      </c>
      <c r="AU957" s="427"/>
    </row>
    <row r="958" spans="1:47" x14ac:dyDescent="0.2">
      <c r="A958" s="231">
        <v>1998</v>
      </c>
      <c r="B958" s="232">
        <v>34</v>
      </c>
      <c r="C958" s="417">
        <v>15.56387385953</v>
      </c>
      <c r="D958" s="418">
        <v>19.185292168338002</v>
      </c>
      <c r="E958" s="419">
        <v>41.879591823819339</v>
      </c>
      <c r="F958" s="417">
        <v>2.0773309058400002</v>
      </c>
      <c r="G958" s="418">
        <v>2.857192005081</v>
      </c>
      <c r="H958" s="419">
        <v>2.2810655730975427</v>
      </c>
      <c r="I958" s="417">
        <v>1.2288091893000002</v>
      </c>
      <c r="J958" s="418">
        <v>2.5361942344199999</v>
      </c>
      <c r="K958" s="419">
        <v>5.0090541320479254</v>
      </c>
      <c r="L958" s="420"/>
      <c r="M958" s="421"/>
      <c r="N958" s="419">
        <v>3.6829176347599542E-3</v>
      </c>
      <c r="O958" s="417">
        <v>1.139006E-2</v>
      </c>
      <c r="P958" s="418">
        <v>1.8124923000000001E-2</v>
      </c>
      <c r="Q958" s="419">
        <v>5.5228939275513728E-2</v>
      </c>
      <c r="R958" s="425"/>
      <c r="S958" s="426"/>
      <c r="T958" s="419">
        <v>570.04801585504458</v>
      </c>
      <c r="U958" s="417">
        <v>9.3061853628841618E-3</v>
      </c>
      <c r="V958" s="418">
        <v>1.5138095430260049E-2</v>
      </c>
      <c r="W958" s="419">
        <v>9.4180957639248067E-2</v>
      </c>
      <c r="X958" s="417">
        <v>1.6963611655521783E-2</v>
      </c>
      <c r="Y958" s="418">
        <v>3.3583226618541032E-2</v>
      </c>
      <c r="Z958" s="419">
        <v>0.24547141011852472</v>
      </c>
      <c r="AA958" s="417">
        <v>1.00035376236E-2</v>
      </c>
      <c r="AB958" s="418">
        <v>1.6050989368139999E-2</v>
      </c>
      <c r="AC958" s="419">
        <v>3.2888105006992165E-2</v>
      </c>
      <c r="AD958" s="417">
        <v>4.6472998679999999E-4</v>
      </c>
      <c r="AE958" s="418">
        <v>7.4811933735000004E-4</v>
      </c>
      <c r="AF958" s="419">
        <v>1.4244137209948301E-3</v>
      </c>
      <c r="AG958" s="417">
        <v>5.9798421452399997E-2</v>
      </c>
      <c r="AH958" s="418">
        <v>9.050696791563001E-2</v>
      </c>
      <c r="AI958" s="419">
        <v>7.3575716662698507E-2</v>
      </c>
      <c r="AJ958" s="417">
        <v>6.2676872945999999E-3</v>
      </c>
      <c r="AK958" s="418">
        <v>9.89981454564E-3</v>
      </c>
      <c r="AL958" s="419">
        <v>1.2163094347703534E-2</v>
      </c>
      <c r="AM958" s="417">
        <v>1.04152736148E-2</v>
      </c>
      <c r="AN958" s="418">
        <v>1.7023470222000001E-2</v>
      </c>
      <c r="AO958" s="419">
        <v>3.1197816043118807E-2</v>
      </c>
      <c r="AP958" s="425"/>
      <c r="AQ958" s="426"/>
      <c r="AR958" s="426"/>
      <c r="AS958" s="417">
        <v>0</v>
      </c>
      <c r="AT958" s="418">
        <v>0</v>
      </c>
      <c r="AU958" s="427"/>
    </row>
    <row r="959" spans="1:47" x14ac:dyDescent="0.2">
      <c r="A959" s="231">
        <v>1998</v>
      </c>
      <c r="B959" s="232">
        <v>35</v>
      </c>
      <c r="C959" s="417">
        <v>15.56387385953</v>
      </c>
      <c r="D959" s="418">
        <v>19.185292168338002</v>
      </c>
      <c r="E959" s="419">
        <v>41.879591823819339</v>
      </c>
      <c r="F959" s="417">
        <v>2.0773309058400002</v>
      </c>
      <c r="G959" s="418">
        <v>2.857192005081</v>
      </c>
      <c r="H959" s="419">
        <v>2.2810655730975427</v>
      </c>
      <c r="I959" s="417">
        <v>1.2288091893000002</v>
      </c>
      <c r="J959" s="418">
        <v>2.5361942344199999</v>
      </c>
      <c r="K959" s="419">
        <v>5.0090541320479254</v>
      </c>
      <c r="L959" s="420"/>
      <c r="M959" s="421"/>
      <c r="N959" s="419">
        <v>3.6829176347599542E-3</v>
      </c>
      <c r="O959" s="417">
        <v>1.139006E-2</v>
      </c>
      <c r="P959" s="418">
        <v>1.8124923000000001E-2</v>
      </c>
      <c r="Q959" s="419">
        <v>5.5228939275513728E-2</v>
      </c>
      <c r="R959" s="425"/>
      <c r="S959" s="426"/>
      <c r="T959" s="419">
        <v>570.04801585504458</v>
      </c>
      <c r="U959" s="417">
        <v>9.3061853628841618E-3</v>
      </c>
      <c r="V959" s="418">
        <v>1.5138095430260049E-2</v>
      </c>
      <c r="W959" s="419">
        <v>9.4180957639248067E-2</v>
      </c>
      <c r="X959" s="417">
        <v>1.6963611655521783E-2</v>
      </c>
      <c r="Y959" s="418">
        <v>3.3583226618541032E-2</v>
      </c>
      <c r="Z959" s="419">
        <v>0.24547141011852472</v>
      </c>
      <c r="AA959" s="417">
        <v>1.00035376236E-2</v>
      </c>
      <c r="AB959" s="418">
        <v>1.6050989368139999E-2</v>
      </c>
      <c r="AC959" s="419">
        <v>3.2888105006992165E-2</v>
      </c>
      <c r="AD959" s="417">
        <v>4.6472998679999999E-4</v>
      </c>
      <c r="AE959" s="418">
        <v>7.4811933735000004E-4</v>
      </c>
      <c r="AF959" s="419">
        <v>1.4244137209948301E-3</v>
      </c>
      <c r="AG959" s="417">
        <v>5.9798421452399997E-2</v>
      </c>
      <c r="AH959" s="418">
        <v>9.050696791563001E-2</v>
      </c>
      <c r="AI959" s="419">
        <v>7.3575716662698507E-2</v>
      </c>
      <c r="AJ959" s="417">
        <v>6.2676872945999999E-3</v>
      </c>
      <c r="AK959" s="418">
        <v>9.89981454564E-3</v>
      </c>
      <c r="AL959" s="419">
        <v>1.2163094347703534E-2</v>
      </c>
      <c r="AM959" s="417">
        <v>1.04152736148E-2</v>
      </c>
      <c r="AN959" s="418">
        <v>1.7023470222000001E-2</v>
      </c>
      <c r="AO959" s="419">
        <v>3.1197816043118807E-2</v>
      </c>
      <c r="AP959" s="425"/>
      <c r="AQ959" s="426"/>
      <c r="AR959" s="426"/>
      <c r="AS959" s="417">
        <v>0</v>
      </c>
      <c r="AT959" s="418">
        <v>0</v>
      </c>
      <c r="AU959" s="427"/>
    </row>
    <row r="960" spans="1:47" x14ac:dyDescent="0.2">
      <c r="A960" s="231">
        <v>1998</v>
      </c>
      <c r="B960" s="232">
        <v>36</v>
      </c>
      <c r="C960" s="417">
        <v>15.56387385953</v>
      </c>
      <c r="D960" s="418">
        <v>19.185292168338002</v>
      </c>
      <c r="E960" s="419">
        <v>41.879591823819339</v>
      </c>
      <c r="F960" s="417">
        <v>2.0773309058400002</v>
      </c>
      <c r="G960" s="418">
        <v>2.857192005081</v>
      </c>
      <c r="H960" s="419">
        <v>2.2810655730975427</v>
      </c>
      <c r="I960" s="417">
        <v>1.2288091893000002</v>
      </c>
      <c r="J960" s="418">
        <v>2.5361942344199999</v>
      </c>
      <c r="K960" s="419">
        <v>5.0090541320479254</v>
      </c>
      <c r="L960" s="420"/>
      <c r="M960" s="421"/>
      <c r="N960" s="419">
        <v>3.6829176347599542E-3</v>
      </c>
      <c r="O960" s="417">
        <v>1.139006E-2</v>
      </c>
      <c r="P960" s="418">
        <v>1.8124923000000001E-2</v>
      </c>
      <c r="Q960" s="419">
        <v>5.5228939275513728E-2</v>
      </c>
      <c r="R960" s="425"/>
      <c r="S960" s="426"/>
      <c r="T960" s="419">
        <v>570.04801585504458</v>
      </c>
      <c r="U960" s="417">
        <v>9.3061853628841618E-3</v>
      </c>
      <c r="V960" s="418">
        <v>1.5138095430260049E-2</v>
      </c>
      <c r="W960" s="419">
        <v>9.4180957639248067E-2</v>
      </c>
      <c r="X960" s="417">
        <v>1.6963611655521783E-2</v>
      </c>
      <c r="Y960" s="418">
        <v>3.3583226618541032E-2</v>
      </c>
      <c r="Z960" s="419">
        <v>0.24547141011852472</v>
      </c>
      <c r="AA960" s="417">
        <v>1.00035376236E-2</v>
      </c>
      <c r="AB960" s="418">
        <v>1.6050989368139999E-2</v>
      </c>
      <c r="AC960" s="419">
        <v>3.2888105006992165E-2</v>
      </c>
      <c r="AD960" s="417">
        <v>4.6472998679999999E-4</v>
      </c>
      <c r="AE960" s="418">
        <v>7.4811933735000004E-4</v>
      </c>
      <c r="AF960" s="419">
        <v>1.4244137209948301E-3</v>
      </c>
      <c r="AG960" s="417">
        <v>5.9798421452399997E-2</v>
      </c>
      <c r="AH960" s="418">
        <v>9.050696791563001E-2</v>
      </c>
      <c r="AI960" s="419">
        <v>7.3575716662698507E-2</v>
      </c>
      <c r="AJ960" s="417">
        <v>6.2676872945999999E-3</v>
      </c>
      <c r="AK960" s="418">
        <v>9.89981454564E-3</v>
      </c>
      <c r="AL960" s="419">
        <v>1.2163094347703534E-2</v>
      </c>
      <c r="AM960" s="417">
        <v>1.04152736148E-2</v>
      </c>
      <c r="AN960" s="418">
        <v>1.7023470222000001E-2</v>
      </c>
      <c r="AO960" s="419">
        <v>3.1197816043118807E-2</v>
      </c>
      <c r="AP960" s="425"/>
      <c r="AQ960" s="426"/>
      <c r="AR960" s="426"/>
      <c r="AS960" s="417">
        <v>0</v>
      </c>
      <c r="AT960" s="418">
        <v>0</v>
      </c>
      <c r="AU960" s="427"/>
    </row>
    <row r="961" spans="1:47" x14ac:dyDescent="0.2">
      <c r="A961" s="231">
        <v>1998</v>
      </c>
      <c r="B961" s="232">
        <v>37</v>
      </c>
      <c r="C961" s="417">
        <v>15.56387385953</v>
      </c>
      <c r="D961" s="418">
        <v>19.185292168338002</v>
      </c>
      <c r="E961" s="419">
        <v>41.879591823819339</v>
      </c>
      <c r="F961" s="417">
        <v>2.0773309058400002</v>
      </c>
      <c r="G961" s="418">
        <v>2.857192005081</v>
      </c>
      <c r="H961" s="419">
        <v>2.2810655730975427</v>
      </c>
      <c r="I961" s="417">
        <v>1.2288091893000002</v>
      </c>
      <c r="J961" s="418">
        <v>2.5361942344199999</v>
      </c>
      <c r="K961" s="419">
        <v>5.0090541320479254</v>
      </c>
      <c r="L961" s="420"/>
      <c r="M961" s="421"/>
      <c r="N961" s="419">
        <v>3.6829176347599542E-3</v>
      </c>
      <c r="O961" s="417">
        <v>1.139006E-2</v>
      </c>
      <c r="P961" s="418">
        <v>1.8124923000000001E-2</v>
      </c>
      <c r="Q961" s="419">
        <v>5.5228939275513728E-2</v>
      </c>
      <c r="R961" s="425"/>
      <c r="S961" s="426"/>
      <c r="T961" s="419">
        <v>570.04801585504458</v>
      </c>
      <c r="U961" s="417">
        <v>9.3061853628841618E-3</v>
      </c>
      <c r="V961" s="418">
        <v>1.5138095430260049E-2</v>
      </c>
      <c r="W961" s="419">
        <v>9.4180957639248067E-2</v>
      </c>
      <c r="X961" s="417">
        <v>1.6963611655521783E-2</v>
      </c>
      <c r="Y961" s="418">
        <v>3.3583226618541032E-2</v>
      </c>
      <c r="Z961" s="419">
        <v>0.24547141011852472</v>
      </c>
      <c r="AA961" s="417">
        <v>1.00035376236E-2</v>
      </c>
      <c r="AB961" s="418">
        <v>1.6050989368139999E-2</v>
      </c>
      <c r="AC961" s="419">
        <v>3.2888105006992165E-2</v>
      </c>
      <c r="AD961" s="417">
        <v>4.6472998679999999E-4</v>
      </c>
      <c r="AE961" s="418">
        <v>7.4811933735000004E-4</v>
      </c>
      <c r="AF961" s="419">
        <v>1.4244137209948301E-3</v>
      </c>
      <c r="AG961" s="417">
        <v>5.9798421452399997E-2</v>
      </c>
      <c r="AH961" s="418">
        <v>9.050696791563001E-2</v>
      </c>
      <c r="AI961" s="419">
        <v>7.3575716662698507E-2</v>
      </c>
      <c r="AJ961" s="417">
        <v>6.2676872945999999E-3</v>
      </c>
      <c r="AK961" s="418">
        <v>9.89981454564E-3</v>
      </c>
      <c r="AL961" s="419">
        <v>1.2163094347703534E-2</v>
      </c>
      <c r="AM961" s="417">
        <v>1.04152736148E-2</v>
      </c>
      <c r="AN961" s="418">
        <v>1.7023470222000001E-2</v>
      </c>
      <c r="AO961" s="419">
        <v>3.1197816043118807E-2</v>
      </c>
      <c r="AP961" s="425"/>
      <c r="AQ961" s="426"/>
      <c r="AR961" s="426"/>
      <c r="AS961" s="417">
        <v>0</v>
      </c>
      <c r="AT961" s="418">
        <v>0</v>
      </c>
      <c r="AU961" s="427"/>
    </row>
    <row r="962" spans="1:47" x14ac:dyDescent="0.2">
      <c r="A962" s="231">
        <v>1998</v>
      </c>
      <c r="B962" s="232">
        <v>38</v>
      </c>
      <c r="C962" s="417">
        <v>15.56387385953</v>
      </c>
      <c r="D962" s="418">
        <v>19.185292168338002</v>
      </c>
      <c r="E962" s="419">
        <v>41.879591823819339</v>
      </c>
      <c r="F962" s="417">
        <v>2.0773309058400002</v>
      </c>
      <c r="G962" s="418">
        <v>2.857192005081</v>
      </c>
      <c r="H962" s="419">
        <v>2.2810655730975427</v>
      </c>
      <c r="I962" s="417">
        <v>1.2288091893000002</v>
      </c>
      <c r="J962" s="418">
        <v>2.5361942344199999</v>
      </c>
      <c r="K962" s="419">
        <v>5.0090541320479254</v>
      </c>
      <c r="L962" s="420"/>
      <c r="M962" s="421"/>
      <c r="N962" s="419">
        <v>3.6829176347599542E-3</v>
      </c>
      <c r="O962" s="417">
        <v>1.139006E-2</v>
      </c>
      <c r="P962" s="418">
        <v>1.8124923000000001E-2</v>
      </c>
      <c r="Q962" s="419">
        <v>5.5228939275513728E-2</v>
      </c>
      <c r="R962" s="425"/>
      <c r="S962" s="426"/>
      <c r="T962" s="419">
        <v>570.04801585504458</v>
      </c>
      <c r="U962" s="417">
        <v>9.3061853628841618E-3</v>
      </c>
      <c r="V962" s="418">
        <v>1.5138095430260049E-2</v>
      </c>
      <c r="W962" s="419">
        <v>9.4180957639248067E-2</v>
      </c>
      <c r="X962" s="417">
        <v>1.6963611655521783E-2</v>
      </c>
      <c r="Y962" s="418">
        <v>3.3583226618541032E-2</v>
      </c>
      <c r="Z962" s="419">
        <v>0.24547141011852472</v>
      </c>
      <c r="AA962" s="417">
        <v>1.00035376236E-2</v>
      </c>
      <c r="AB962" s="418">
        <v>1.6050989368139999E-2</v>
      </c>
      <c r="AC962" s="419">
        <v>3.2888105006992165E-2</v>
      </c>
      <c r="AD962" s="417">
        <v>4.6472998679999999E-4</v>
      </c>
      <c r="AE962" s="418">
        <v>7.4811933735000004E-4</v>
      </c>
      <c r="AF962" s="419">
        <v>1.4244137209948301E-3</v>
      </c>
      <c r="AG962" s="417">
        <v>5.9798421452399997E-2</v>
      </c>
      <c r="AH962" s="418">
        <v>9.050696791563001E-2</v>
      </c>
      <c r="AI962" s="419">
        <v>7.3575716662698507E-2</v>
      </c>
      <c r="AJ962" s="417">
        <v>6.2676872945999999E-3</v>
      </c>
      <c r="AK962" s="418">
        <v>9.89981454564E-3</v>
      </c>
      <c r="AL962" s="419">
        <v>1.2163094347703534E-2</v>
      </c>
      <c r="AM962" s="417">
        <v>1.04152736148E-2</v>
      </c>
      <c r="AN962" s="418">
        <v>1.7023470222000001E-2</v>
      </c>
      <c r="AO962" s="419">
        <v>3.1197816043118807E-2</v>
      </c>
      <c r="AP962" s="425"/>
      <c r="AQ962" s="426"/>
      <c r="AR962" s="426"/>
      <c r="AS962" s="417">
        <v>0</v>
      </c>
      <c r="AT962" s="418">
        <v>0</v>
      </c>
      <c r="AU962" s="427"/>
    </row>
    <row r="963" spans="1:47" x14ac:dyDescent="0.2">
      <c r="A963" s="231">
        <v>1998</v>
      </c>
      <c r="B963" s="232">
        <v>39</v>
      </c>
      <c r="C963" s="417">
        <v>15.56387385953</v>
      </c>
      <c r="D963" s="418">
        <v>19.185292168338002</v>
      </c>
      <c r="E963" s="419">
        <v>41.879591823819339</v>
      </c>
      <c r="F963" s="417">
        <v>2.0773309058400002</v>
      </c>
      <c r="G963" s="418">
        <v>2.857192005081</v>
      </c>
      <c r="H963" s="419">
        <v>2.2810655730975427</v>
      </c>
      <c r="I963" s="417">
        <v>1.2288091893000002</v>
      </c>
      <c r="J963" s="418">
        <v>2.5361942344199999</v>
      </c>
      <c r="K963" s="419">
        <v>5.0090541320479254</v>
      </c>
      <c r="L963" s="420"/>
      <c r="M963" s="421"/>
      <c r="N963" s="419">
        <v>3.6829176347599542E-3</v>
      </c>
      <c r="O963" s="417">
        <v>1.139006E-2</v>
      </c>
      <c r="P963" s="418">
        <v>1.8124923000000001E-2</v>
      </c>
      <c r="Q963" s="419">
        <v>5.5228939275513728E-2</v>
      </c>
      <c r="R963" s="425"/>
      <c r="S963" s="426"/>
      <c r="T963" s="419">
        <v>570.04801585504458</v>
      </c>
      <c r="U963" s="417">
        <v>9.3061853628841618E-3</v>
      </c>
      <c r="V963" s="418">
        <v>1.5138095430260049E-2</v>
      </c>
      <c r="W963" s="419">
        <v>9.4180957639248067E-2</v>
      </c>
      <c r="X963" s="417">
        <v>1.6963611655521783E-2</v>
      </c>
      <c r="Y963" s="418">
        <v>3.3583226618541032E-2</v>
      </c>
      <c r="Z963" s="419">
        <v>0.24547141011852472</v>
      </c>
      <c r="AA963" s="417">
        <v>1.00035376236E-2</v>
      </c>
      <c r="AB963" s="418">
        <v>1.6050989368139999E-2</v>
      </c>
      <c r="AC963" s="419">
        <v>3.2888105006992165E-2</v>
      </c>
      <c r="AD963" s="417">
        <v>4.6472998679999999E-4</v>
      </c>
      <c r="AE963" s="418">
        <v>7.4811933735000004E-4</v>
      </c>
      <c r="AF963" s="419">
        <v>1.4244137209948301E-3</v>
      </c>
      <c r="AG963" s="417">
        <v>5.9798421452399997E-2</v>
      </c>
      <c r="AH963" s="418">
        <v>9.050696791563001E-2</v>
      </c>
      <c r="AI963" s="419">
        <v>7.3575716662698507E-2</v>
      </c>
      <c r="AJ963" s="417">
        <v>6.2676872945999999E-3</v>
      </c>
      <c r="AK963" s="418">
        <v>9.89981454564E-3</v>
      </c>
      <c r="AL963" s="419">
        <v>1.2163094347703534E-2</v>
      </c>
      <c r="AM963" s="417">
        <v>1.04152736148E-2</v>
      </c>
      <c r="AN963" s="418">
        <v>1.7023470222000001E-2</v>
      </c>
      <c r="AO963" s="419">
        <v>3.1197816043118807E-2</v>
      </c>
      <c r="AP963" s="425"/>
      <c r="AQ963" s="426"/>
      <c r="AR963" s="426"/>
      <c r="AS963" s="417">
        <v>0</v>
      </c>
      <c r="AT963" s="418">
        <v>0</v>
      </c>
      <c r="AU963" s="427"/>
    </row>
    <row r="964" spans="1:47" ht="13.5" thickBot="1" x14ac:dyDescent="0.25">
      <c r="A964" s="233">
        <v>1998</v>
      </c>
      <c r="B964" s="234">
        <v>40</v>
      </c>
      <c r="C964" s="428">
        <v>15.56387385953</v>
      </c>
      <c r="D964" s="429">
        <v>19.185292168338002</v>
      </c>
      <c r="E964" s="430">
        <v>41.879591823819339</v>
      </c>
      <c r="F964" s="428">
        <v>2.0773309058400002</v>
      </c>
      <c r="G964" s="429">
        <v>2.857192005081</v>
      </c>
      <c r="H964" s="430">
        <v>2.2810655730975427</v>
      </c>
      <c r="I964" s="428">
        <v>1.2288091893000002</v>
      </c>
      <c r="J964" s="429">
        <v>2.5361942344199999</v>
      </c>
      <c r="K964" s="430">
        <v>5.0090541320479254</v>
      </c>
      <c r="L964" s="431"/>
      <c r="M964" s="432"/>
      <c r="N964" s="430">
        <v>3.6829176347599542E-3</v>
      </c>
      <c r="O964" s="428">
        <v>1.139006E-2</v>
      </c>
      <c r="P964" s="429">
        <v>1.8124923000000001E-2</v>
      </c>
      <c r="Q964" s="430">
        <v>5.5228939275513728E-2</v>
      </c>
      <c r="R964" s="433"/>
      <c r="S964" s="434"/>
      <c r="T964" s="430">
        <v>570.04801585504458</v>
      </c>
      <c r="U964" s="428">
        <v>9.3061853628841618E-3</v>
      </c>
      <c r="V964" s="429">
        <v>1.5138095430260049E-2</v>
      </c>
      <c r="W964" s="430">
        <v>9.4180957639248067E-2</v>
      </c>
      <c r="X964" s="428">
        <v>1.6963611655521783E-2</v>
      </c>
      <c r="Y964" s="429">
        <v>3.3583226618541032E-2</v>
      </c>
      <c r="Z964" s="430">
        <v>0.24547141011852472</v>
      </c>
      <c r="AA964" s="428">
        <v>1.00035376236E-2</v>
      </c>
      <c r="AB964" s="429">
        <v>1.6050989368139999E-2</v>
      </c>
      <c r="AC964" s="430">
        <v>3.2888105006992165E-2</v>
      </c>
      <c r="AD964" s="428">
        <v>4.6472998679999999E-4</v>
      </c>
      <c r="AE964" s="429">
        <v>7.4811933735000004E-4</v>
      </c>
      <c r="AF964" s="430">
        <v>1.4244137209948301E-3</v>
      </c>
      <c r="AG964" s="428">
        <v>5.9798421452399997E-2</v>
      </c>
      <c r="AH964" s="429">
        <v>9.050696791563001E-2</v>
      </c>
      <c r="AI964" s="430">
        <v>7.3575716662698507E-2</v>
      </c>
      <c r="AJ964" s="428">
        <v>6.2676872945999999E-3</v>
      </c>
      <c r="AK964" s="429">
        <v>9.89981454564E-3</v>
      </c>
      <c r="AL964" s="430">
        <v>1.2163094347703534E-2</v>
      </c>
      <c r="AM964" s="428">
        <v>1.04152736148E-2</v>
      </c>
      <c r="AN964" s="429">
        <v>1.7023470222000001E-2</v>
      </c>
      <c r="AO964" s="430">
        <v>3.1197816043118807E-2</v>
      </c>
      <c r="AP964" s="433"/>
      <c r="AQ964" s="434"/>
      <c r="AR964" s="434"/>
      <c r="AS964" s="428">
        <v>0</v>
      </c>
      <c r="AT964" s="429">
        <v>0</v>
      </c>
      <c r="AU964" s="435"/>
    </row>
    <row r="965" spans="1:47" x14ac:dyDescent="0.2">
      <c r="A965" s="229">
        <v>1999</v>
      </c>
      <c r="B965" s="230">
        <v>1</v>
      </c>
      <c r="C965" s="409">
        <v>5.4134215799999996</v>
      </c>
      <c r="D965" s="410">
        <v>6.5406981249999996</v>
      </c>
      <c r="E965" s="436">
        <v>15.264666825580601</v>
      </c>
      <c r="F965" s="409">
        <v>0.32709981999999999</v>
      </c>
      <c r="G965" s="410">
        <v>0.41699404400000001</v>
      </c>
      <c r="H965" s="436">
        <v>0.73302493621613696</v>
      </c>
      <c r="I965" s="409">
        <v>0.40093696000000001</v>
      </c>
      <c r="J965" s="410">
        <v>1.1890332619999999</v>
      </c>
      <c r="K965" s="436">
        <v>3.2272268786927851</v>
      </c>
      <c r="L965" s="412"/>
      <c r="M965" s="413"/>
      <c r="N965" s="436">
        <v>8.3024479382226443E-2</v>
      </c>
      <c r="O965" s="409">
        <v>1.4335830000000001E-2</v>
      </c>
      <c r="P965" s="410">
        <v>2.4194940500000001E-2</v>
      </c>
      <c r="Q965" s="436">
        <v>1.4946863526607106E-2</v>
      </c>
      <c r="R965" s="414"/>
      <c r="S965" s="415"/>
      <c r="T965" s="436">
        <v>545.11338914613191</v>
      </c>
      <c r="U965" s="409">
        <v>1.1634854441067207E-2</v>
      </c>
      <c r="V965" s="410">
        <v>1.7751943853427897E-2</v>
      </c>
      <c r="W965" s="436">
        <v>4.2087649872432277E-2</v>
      </c>
      <c r="X965" s="409">
        <v>1.6773780732860521E-2</v>
      </c>
      <c r="Y965" s="410">
        <v>2.8693569148936171E-2</v>
      </c>
      <c r="Z965" s="436">
        <v>0.11124005259876676</v>
      </c>
      <c r="AA965" s="409">
        <v>2.5270026000000002E-3</v>
      </c>
      <c r="AB965" s="410">
        <v>2.8958152700000002E-3</v>
      </c>
      <c r="AC965" s="436">
        <v>6.1434202714808865E-3</v>
      </c>
      <c r="AD965" s="409">
        <v>1.8037169999999999E-4</v>
      </c>
      <c r="AE965" s="410">
        <v>2.0247192E-4</v>
      </c>
      <c r="AF965" s="436">
        <v>4.5772855369108183E-4</v>
      </c>
      <c r="AG965" s="409">
        <v>1.7478297800000001E-2</v>
      </c>
      <c r="AH965" s="410">
        <v>2.0071239340000002E-2</v>
      </c>
      <c r="AI965" s="436">
        <v>3.3074964139585807E-2</v>
      </c>
      <c r="AJ965" s="409">
        <v>1.9117661000000001E-3</v>
      </c>
      <c r="AK965" s="410">
        <v>1.9578918499999999E-3</v>
      </c>
      <c r="AL965" s="436">
        <v>4.1900859078264248E-3</v>
      </c>
      <c r="AM965" s="409">
        <v>4.5523739000000001E-3</v>
      </c>
      <c r="AN965" s="410">
        <v>5.6469698400000001E-3</v>
      </c>
      <c r="AO965" s="436">
        <v>8.6777487832605978E-3</v>
      </c>
      <c r="AP965" s="414"/>
      <c r="AQ965" s="415"/>
      <c r="AR965" s="415"/>
      <c r="AS965" s="409">
        <v>7.6598663000000001E-3</v>
      </c>
      <c r="AT965" s="410">
        <v>1.290812654E-2</v>
      </c>
      <c r="AU965" s="416"/>
    </row>
    <row r="966" spans="1:47" x14ac:dyDescent="0.2">
      <c r="A966" s="231">
        <v>1999</v>
      </c>
      <c r="B966" s="232">
        <v>2</v>
      </c>
      <c r="C966" s="417">
        <v>6.7111281099999998</v>
      </c>
      <c r="D966" s="418">
        <v>7.8020904699999996</v>
      </c>
      <c r="E966" s="437">
        <v>15.337803023183243</v>
      </c>
      <c r="F966" s="417">
        <v>0.36329609000000002</v>
      </c>
      <c r="G966" s="418">
        <v>0.4752885335</v>
      </c>
      <c r="H966" s="437">
        <v>0.73757892902719735</v>
      </c>
      <c r="I966" s="417">
        <v>0.47650725999999999</v>
      </c>
      <c r="J966" s="418">
        <v>1.3289555390000001</v>
      </c>
      <c r="K966" s="437">
        <v>3.211666535372264</v>
      </c>
      <c r="L966" s="420"/>
      <c r="M966" s="421"/>
      <c r="N966" s="437">
        <v>8.0003006426905346E-2</v>
      </c>
      <c r="O966" s="417">
        <v>1.394984E-2</v>
      </c>
      <c r="P966" s="418">
        <v>2.3463714E-2</v>
      </c>
      <c r="Q966" s="437">
        <v>1.4984399671814176E-2</v>
      </c>
      <c r="R966" s="422"/>
      <c r="S966" s="423"/>
      <c r="T966" s="437">
        <v>545.14028603344423</v>
      </c>
      <c r="U966" s="417">
        <v>1.1634854441067207E-2</v>
      </c>
      <c r="V966" s="418">
        <v>1.7751943853427897E-2</v>
      </c>
      <c r="W966" s="437">
        <v>4.2169590890380769E-2</v>
      </c>
      <c r="X966" s="417">
        <v>1.6773780732860521E-2</v>
      </c>
      <c r="Y966" s="418">
        <v>2.8693569148936171E-2</v>
      </c>
      <c r="Z966" s="437">
        <v>0.1129446591603132</v>
      </c>
      <c r="AA966" s="417">
        <v>2.8341006999999998E-3</v>
      </c>
      <c r="AB966" s="418">
        <v>3.4255525149999998E-3</v>
      </c>
      <c r="AC966" s="437">
        <v>6.249297545196578E-3</v>
      </c>
      <c r="AD966" s="417">
        <v>1.975647E-4</v>
      </c>
      <c r="AE966" s="418">
        <v>2.3457601E-4</v>
      </c>
      <c r="AF966" s="437">
        <v>4.6057873353659497E-4</v>
      </c>
      <c r="AG966" s="417">
        <v>1.95389594E-2</v>
      </c>
      <c r="AH966" s="418">
        <v>2.3618927844999998E-2</v>
      </c>
      <c r="AI966" s="437">
        <v>3.2649175478921613E-2</v>
      </c>
      <c r="AJ966" s="417">
        <v>2.1442021E-3</v>
      </c>
      <c r="AK966" s="418">
        <v>2.3398745050000002E-3</v>
      </c>
      <c r="AL966" s="437">
        <v>4.2641344562507812E-3</v>
      </c>
      <c r="AM966" s="417">
        <v>5.1047534000000002E-3</v>
      </c>
      <c r="AN966" s="418">
        <v>6.6444738550000002E-3</v>
      </c>
      <c r="AO966" s="437">
        <v>8.8716037029077117E-3</v>
      </c>
      <c r="AP966" s="422"/>
      <c r="AQ966" s="423"/>
      <c r="AR966" s="423"/>
      <c r="AS966" s="417">
        <v>8.2459435000000001E-3</v>
      </c>
      <c r="AT966" s="418">
        <v>1.3704812970000001E-2</v>
      </c>
      <c r="AU966" s="424"/>
    </row>
    <row r="967" spans="1:47" x14ac:dyDescent="0.2">
      <c r="A967" s="231">
        <v>1999</v>
      </c>
      <c r="B967" s="232">
        <v>3</v>
      </c>
      <c r="C967" s="417">
        <v>8.2749145599999991</v>
      </c>
      <c r="D967" s="418">
        <v>9.3425340294999994</v>
      </c>
      <c r="E967" s="437">
        <v>15.646747715762542</v>
      </c>
      <c r="F967" s="417">
        <v>0.41412452999999999</v>
      </c>
      <c r="G967" s="418">
        <v>0.54792811500000005</v>
      </c>
      <c r="H967" s="437">
        <v>0.75960268873269443</v>
      </c>
      <c r="I967" s="417">
        <v>0.57118959999999996</v>
      </c>
      <c r="J967" s="418">
        <v>1.5157960225</v>
      </c>
      <c r="K967" s="437">
        <v>3.2378839512827713</v>
      </c>
      <c r="L967" s="420"/>
      <c r="M967" s="421"/>
      <c r="N967" s="437">
        <v>8.0152340823045135E-2</v>
      </c>
      <c r="O967" s="417">
        <v>1.394984E-2</v>
      </c>
      <c r="P967" s="418">
        <v>2.3400628999999999E-2</v>
      </c>
      <c r="Q967" s="437">
        <v>1.5075612599211851E-2</v>
      </c>
      <c r="R967" s="422"/>
      <c r="S967" s="423"/>
      <c r="T967" s="437">
        <v>545.60766929342651</v>
      </c>
      <c r="U967" s="417">
        <v>1.1634854441067207E-2</v>
      </c>
      <c r="V967" s="418">
        <v>1.7751943853427897E-2</v>
      </c>
      <c r="W967" s="437">
        <v>4.3214164459452406E-2</v>
      </c>
      <c r="X967" s="417">
        <v>1.6773780732860521E-2</v>
      </c>
      <c r="Y967" s="418">
        <v>2.8693569148936171E-2</v>
      </c>
      <c r="Z967" s="437">
        <v>0.11606593279438264</v>
      </c>
      <c r="AA967" s="417">
        <v>3.3439046000000002E-3</v>
      </c>
      <c r="AB967" s="418">
        <v>4.1084881650000002E-3</v>
      </c>
      <c r="AC967" s="437">
        <v>6.4266293615706238E-3</v>
      </c>
      <c r="AD967" s="417">
        <v>2.2790810000000001E-4</v>
      </c>
      <c r="AE967" s="418">
        <v>2.7333510999999998E-4</v>
      </c>
      <c r="AF967" s="437">
        <v>4.7433037093899612E-4</v>
      </c>
      <c r="AG967" s="417">
        <v>2.2872546399999999E-2</v>
      </c>
      <c r="AH967" s="418">
        <v>2.8110185765E-2</v>
      </c>
      <c r="AI967" s="437">
        <v>3.3559802782994974E-2</v>
      </c>
      <c r="AJ967" s="417">
        <v>2.5371325999999999E-3</v>
      </c>
      <c r="AK967" s="418">
        <v>2.87599623E-3</v>
      </c>
      <c r="AL967" s="437">
        <v>4.3824248829835424E-3</v>
      </c>
      <c r="AM967" s="417">
        <v>6.0153022999999998E-3</v>
      </c>
      <c r="AN967" s="418">
        <v>7.8805737150000003E-3</v>
      </c>
      <c r="AO967" s="437">
        <v>9.1366505423608746E-3</v>
      </c>
      <c r="AP967" s="422"/>
      <c r="AQ967" s="423"/>
      <c r="AR967" s="423"/>
      <c r="AS967" s="417">
        <v>8.8327325000000009E-3</v>
      </c>
      <c r="AT967" s="418">
        <v>1.4705755195E-2</v>
      </c>
      <c r="AU967" s="424"/>
    </row>
    <row r="968" spans="1:47" x14ac:dyDescent="0.2">
      <c r="A968" s="231">
        <v>1999</v>
      </c>
      <c r="B968" s="232">
        <v>4</v>
      </c>
      <c r="C968" s="417">
        <v>9.4930050500000007</v>
      </c>
      <c r="D968" s="418">
        <v>10.4749616875</v>
      </c>
      <c r="E968" s="437">
        <v>15.639442036527896</v>
      </c>
      <c r="F968" s="417">
        <v>0.45457513999999999</v>
      </c>
      <c r="G968" s="418">
        <v>0.59609998149999999</v>
      </c>
      <c r="H968" s="437">
        <v>0.75952580746961618</v>
      </c>
      <c r="I968" s="417">
        <v>0.65444486999999996</v>
      </c>
      <c r="J968" s="418">
        <v>1.6678761595</v>
      </c>
      <c r="K968" s="437">
        <v>3.2381743148200579</v>
      </c>
      <c r="L968" s="420"/>
      <c r="M968" s="421"/>
      <c r="N968" s="437">
        <v>8.0173258037378098E-2</v>
      </c>
      <c r="O968" s="417">
        <v>1.375793E-2</v>
      </c>
      <c r="P968" s="418">
        <v>2.3030533499999999E-2</v>
      </c>
      <c r="Q968" s="437">
        <v>1.5087006102220954E-2</v>
      </c>
      <c r="R968" s="422"/>
      <c r="S968" s="423"/>
      <c r="T968" s="437">
        <v>546.08167259466143</v>
      </c>
      <c r="U968" s="417">
        <v>1.1634854441067207E-2</v>
      </c>
      <c r="V968" s="418">
        <v>1.7751943853427897E-2</v>
      </c>
      <c r="W968" s="437">
        <v>4.321178455794724E-2</v>
      </c>
      <c r="X968" s="417">
        <v>1.6773780732860521E-2</v>
      </c>
      <c r="Y968" s="418">
        <v>2.8693569148936171E-2</v>
      </c>
      <c r="Z968" s="437">
        <v>0.11605325774532368</v>
      </c>
      <c r="AA968" s="417">
        <v>3.6754303E-3</v>
      </c>
      <c r="AB968" s="418">
        <v>4.5070183400000002E-3</v>
      </c>
      <c r="AC968" s="437">
        <v>6.4063264178633467E-3</v>
      </c>
      <c r="AD968" s="417">
        <v>2.4739150000000003E-4</v>
      </c>
      <c r="AE968" s="418">
        <v>2.9480936499999999E-4</v>
      </c>
      <c r="AF968" s="437">
        <v>4.7428182926661085E-4</v>
      </c>
      <c r="AG968" s="417">
        <v>2.50928599E-2</v>
      </c>
      <c r="AH968" s="418">
        <v>3.0734988005000002E-2</v>
      </c>
      <c r="AI968" s="437">
        <v>3.3457216542935653E-2</v>
      </c>
      <c r="AJ968" s="417">
        <v>2.8227160999999999E-3</v>
      </c>
      <c r="AK968" s="418">
        <v>3.210243495E-3</v>
      </c>
      <c r="AL968" s="437">
        <v>4.3673732220173333E-3</v>
      </c>
      <c r="AM968" s="417">
        <v>6.5745081000000002E-3</v>
      </c>
      <c r="AN968" s="418">
        <v>8.5776853099999995E-3</v>
      </c>
      <c r="AO968" s="437">
        <v>9.1374185310149608E-3</v>
      </c>
      <c r="AP968" s="422"/>
      <c r="AQ968" s="423"/>
      <c r="AR968" s="423"/>
      <c r="AS968" s="417">
        <v>9.6260211999999994E-3</v>
      </c>
      <c r="AT968" s="418">
        <v>1.5643522435000001E-2</v>
      </c>
      <c r="AU968" s="424"/>
    </row>
    <row r="969" spans="1:47" x14ac:dyDescent="0.2">
      <c r="A969" s="231">
        <v>1999</v>
      </c>
      <c r="B969" s="232">
        <v>5</v>
      </c>
      <c r="C969" s="417">
        <v>10.51757795</v>
      </c>
      <c r="D969" s="418">
        <v>11.383705538499999</v>
      </c>
      <c r="E969" s="437">
        <v>17.909399338889106</v>
      </c>
      <c r="F969" s="417">
        <v>0.48965481999999999</v>
      </c>
      <c r="G969" s="418">
        <v>0.6325833555</v>
      </c>
      <c r="H969" s="437">
        <v>0.83042143915269595</v>
      </c>
      <c r="I969" s="417">
        <v>0.73036851999999997</v>
      </c>
      <c r="J969" s="418">
        <v>1.810642444</v>
      </c>
      <c r="K969" s="437">
        <v>3.3913279827793823</v>
      </c>
      <c r="L969" s="420"/>
      <c r="M969" s="421"/>
      <c r="N969" s="437">
        <v>8.0404891871338494E-2</v>
      </c>
      <c r="O969" s="417">
        <v>1.354783E-2</v>
      </c>
      <c r="P969" s="418">
        <v>2.2603313999999999E-2</v>
      </c>
      <c r="Q969" s="437">
        <v>2.0372324445273489E-2</v>
      </c>
      <c r="R969" s="422"/>
      <c r="S969" s="423"/>
      <c r="T969" s="437">
        <v>546.48959234890742</v>
      </c>
      <c r="U969" s="417">
        <v>1.1634854441067207E-2</v>
      </c>
      <c r="V969" s="418">
        <v>1.7751943853427897E-2</v>
      </c>
      <c r="W969" s="437">
        <v>5.5276508118591215E-2</v>
      </c>
      <c r="X969" s="417">
        <v>1.6773780732860521E-2</v>
      </c>
      <c r="Y969" s="418">
        <v>2.8693569148936171E-2</v>
      </c>
      <c r="Z969" s="437">
        <v>0.11780166784556291</v>
      </c>
      <c r="AA969" s="417">
        <v>3.9298327000000001E-3</v>
      </c>
      <c r="AB969" s="418">
        <v>4.7676326000000002E-3</v>
      </c>
      <c r="AC969" s="437">
        <v>6.9494262797805987E-3</v>
      </c>
      <c r="AD969" s="417">
        <v>2.621193E-4</v>
      </c>
      <c r="AE969" s="418">
        <v>3.1335070000000002E-4</v>
      </c>
      <c r="AF969" s="437">
        <v>5.1855597193167866E-4</v>
      </c>
      <c r="AG969" s="417">
        <v>2.6834080699999999E-2</v>
      </c>
      <c r="AH969" s="418">
        <v>3.2466464479999999E-2</v>
      </c>
      <c r="AI969" s="437">
        <v>3.6479467956410751E-2</v>
      </c>
      <c r="AJ969" s="417">
        <v>3.0521595000000002E-3</v>
      </c>
      <c r="AK969" s="418">
        <v>3.4487763400000001E-3</v>
      </c>
      <c r="AL969" s="437">
        <v>4.7669864457587884E-3</v>
      </c>
      <c r="AM969" s="417">
        <v>6.9873940999999997E-3</v>
      </c>
      <c r="AN969" s="418">
        <v>9.0118819199999992E-3</v>
      </c>
      <c r="AO969" s="437">
        <v>9.9900093884361888E-3</v>
      </c>
      <c r="AP969" s="422"/>
      <c r="AQ969" s="423"/>
      <c r="AR969" s="423"/>
      <c r="AS969" s="417">
        <v>1.05178157E-2</v>
      </c>
      <c r="AT969" s="418">
        <v>1.6604203415000001E-2</v>
      </c>
      <c r="AU969" s="424"/>
    </row>
    <row r="970" spans="1:47" x14ac:dyDescent="0.2">
      <c r="A970" s="231">
        <v>1999</v>
      </c>
      <c r="B970" s="232">
        <v>6</v>
      </c>
      <c r="C970" s="417">
        <v>9.6674609100000009</v>
      </c>
      <c r="D970" s="418">
        <v>10.4723458095</v>
      </c>
      <c r="E970" s="437">
        <v>17.69541334062977</v>
      </c>
      <c r="F970" s="417">
        <v>0.43415445000000003</v>
      </c>
      <c r="G970" s="418">
        <v>0.56938622149999996</v>
      </c>
      <c r="H970" s="437">
        <v>0.79720385670427685</v>
      </c>
      <c r="I970" s="417">
        <v>0.74201059000000003</v>
      </c>
      <c r="J970" s="418">
        <v>1.8021717724999999</v>
      </c>
      <c r="K970" s="437">
        <v>3.1633674396245635</v>
      </c>
      <c r="L970" s="420"/>
      <c r="M970" s="421"/>
      <c r="N970" s="437">
        <v>5.5170704773799512E-2</v>
      </c>
      <c r="O970" s="417">
        <v>1.224431E-2</v>
      </c>
      <c r="P970" s="418">
        <v>1.9975205499999999E-2</v>
      </c>
      <c r="Q970" s="437">
        <v>2.0202684059659817E-2</v>
      </c>
      <c r="R970" s="422"/>
      <c r="S970" s="423"/>
      <c r="T970" s="437">
        <v>547.28281955062732</v>
      </c>
      <c r="U970" s="417">
        <v>1.1634854441067207E-2</v>
      </c>
      <c r="V970" s="418">
        <v>1.7751943853427897E-2</v>
      </c>
      <c r="W970" s="437">
        <v>5.1929058963829502E-2</v>
      </c>
      <c r="X970" s="417">
        <v>1.6773780732860521E-2</v>
      </c>
      <c r="Y970" s="418">
        <v>2.8693569148936171E-2</v>
      </c>
      <c r="Z970" s="437">
        <v>0.11964185877714094</v>
      </c>
      <c r="AA970" s="417">
        <v>3.3157597E-3</v>
      </c>
      <c r="AB970" s="418">
        <v>4.1058413950000004E-3</v>
      </c>
      <c r="AC970" s="437">
        <v>6.7181721768669678E-3</v>
      </c>
      <c r="AD970" s="417">
        <v>2.189859E-4</v>
      </c>
      <c r="AE970" s="418">
        <v>2.7024712499999998E-4</v>
      </c>
      <c r="AF970" s="437">
        <v>4.9781559478776036E-4</v>
      </c>
      <c r="AG970" s="417">
        <v>2.2862423999999999E-2</v>
      </c>
      <c r="AH970" s="418">
        <v>2.8045423109999999E-2</v>
      </c>
      <c r="AI970" s="437">
        <v>3.4976966237490061E-2</v>
      </c>
      <c r="AJ970" s="417">
        <v>2.6038739999999999E-3</v>
      </c>
      <c r="AK970" s="418">
        <v>2.9724094949999998E-3</v>
      </c>
      <c r="AL970" s="437">
        <v>4.7977039760410903E-3</v>
      </c>
      <c r="AM970" s="417">
        <v>5.8623134999999998E-3</v>
      </c>
      <c r="AN970" s="418">
        <v>7.7716208349999996E-3</v>
      </c>
      <c r="AO970" s="437">
        <v>9.9682140060551178E-3</v>
      </c>
      <c r="AP970" s="422"/>
      <c r="AQ970" s="423"/>
      <c r="AR970" s="423"/>
      <c r="AS970" s="417">
        <v>1.02507611E-2</v>
      </c>
      <c r="AT970" s="418">
        <v>1.6309983064999999E-2</v>
      </c>
      <c r="AU970" s="424"/>
    </row>
    <row r="971" spans="1:47" x14ac:dyDescent="0.2">
      <c r="A971" s="231">
        <v>1999</v>
      </c>
      <c r="B971" s="232">
        <v>7</v>
      </c>
      <c r="C971" s="417">
        <v>10.133285989999999</v>
      </c>
      <c r="D971" s="418">
        <v>10.8842723715</v>
      </c>
      <c r="E971" s="437">
        <v>27.742893362695671</v>
      </c>
      <c r="F971" s="417">
        <v>0.45248751999999998</v>
      </c>
      <c r="G971" s="418">
        <v>0.59537413100000003</v>
      </c>
      <c r="H971" s="437">
        <v>1.3703303376957077</v>
      </c>
      <c r="I971" s="417">
        <v>0.79712298999999998</v>
      </c>
      <c r="J971" s="418">
        <v>1.9020297465</v>
      </c>
      <c r="K971" s="437">
        <v>4.0393804327793204</v>
      </c>
      <c r="L971" s="420"/>
      <c r="M971" s="421"/>
      <c r="N971" s="437">
        <v>2.960337450213512E-2</v>
      </c>
      <c r="O971" s="417">
        <v>1.195536E-2</v>
      </c>
      <c r="P971" s="418">
        <v>1.9335489000000001E-2</v>
      </c>
      <c r="Q971" s="437">
        <v>2.1719208139143274E-2</v>
      </c>
      <c r="R971" s="422"/>
      <c r="S971" s="423"/>
      <c r="T971" s="437">
        <v>547.98039640594811</v>
      </c>
      <c r="U971" s="417">
        <v>1.1634854441067207E-2</v>
      </c>
      <c r="V971" s="418">
        <v>1.7751943853427897E-2</v>
      </c>
      <c r="W971" s="437">
        <v>7.2328933149606547E-2</v>
      </c>
      <c r="X971" s="417">
        <v>1.6773780732860521E-2</v>
      </c>
      <c r="Y971" s="418">
        <v>2.8693569148936171E-2</v>
      </c>
      <c r="Z971" s="437">
        <v>0.12224688278961632</v>
      </c>
      <c r="AA971" s="417">
        <v>3.4218753000000001E-3</v>
      </c>
      <c r="AB971" s="418">
        <v>4.3007294099999998E-3</v>
      </c>
      <c r="AC971" s="437">
        <v>1.1575353455083393E-2</v>
      </c>
      <c r="AD971" s="417">
        <v>2.253907E-4</v>
      </c>
      <c r="AE971" s="418">
        <v>2.85591345E-4</v>
      </c>
      <c r="AF971" s="437">
        <v>8.5569162132218717E-4</v>
      </c>
      <c r="AG971" s="417">
        <v>2.3660154999999999E-2</v>
      </c>
      <c r="AH971" s="418">
        <v>2.9391725234999999E-2</v>
      </c>
      <c r="AI971" s="437">
        <v>6.0510524435101506E-2</v>
      </c>
      <c r="AJ971" s="417">
        <v>2.7190889E-3</v>
      </c>
      <c r="AK971" s="418">
        <v>3.163113635E-3</v>
      </c>
      <c r="AL971" s="437">
        <v>8.7109843733733146E-3</v>
      </c>
      <c r="AM971" s="417">
        <v>6.0126707000000001E-3</v>
      </c>
      <c r="AN971" s="418">
        <v>8.0808822400000001E-3</v>
      </c>
      <c r="AO971" s="437">
        <v>1.7798491550674353E-2</v>
      </c>
      <c r="AP971" s="422"/>
      <c r="AQ971" s="423"/>
      <c r="AR971" s="423"/>
      <c r="AS971" s="417">
        <v>1.1104779699999999E-2</v>
      </c>
      <c r="AT971" s="418">
        <v>1.7336642675E-2</v>
      </c>
      <c r="AU971" s="424"/>
    </row>
    <row r="972" spans="1:47" x14ac:dyDescent="0.2">
      <c r="A972" s="231">
        <v>1999</v>
      </c>
      <c r="B972" s="232">
        <v>8</v>
      </c>
      <c r="C972" s="417">
        <v>10.09619373</v>
      </c>
      <c r="D972" s="418">
        <v>10.857632068499999</v>
      </c>
      <c r="E972" s="437">
        <v>27.904892070680113</v>
      </c>
      <c r="F972" s="417">
        <v>0.45408970999999998</v>
      </c>
      <c r="G972" s="418">
        <v>0.60277111949999995</v>
      </c>
      <c r="H972" s="437">
        <v>1.378082415116231</v>
      </c>
      <c r="I972" s="417">
        <v>0.83120636999999997</v>
      </c>
      <c r="J972" s="418">
        <v>1.9537230130000001</v>
      </c>
      <c r="K972" s="437">
        <v>4.0283256466569739</v>
      </c>
      <c r="L972" s="420"/>
      <c r="M972" s="421"/>
      <c r="N972" s="437">
        <v>2.5103261322107599E-2</v>
      </c>
      <c r="O972" s="417">
        <v>1.142427E-2</v>
      </c>
      <c r="P972" s="418">
        <v>1.8212623000000001E-2</v>
      </c>
      <c r="Q972" s="437">
        <v>2.1816526443454158E-2</v>
      </c>
      <c r="R972" s="422"/>
      <c r="S972" s="423"/>
      <c r="T972" s="437">
        <v>549.13853496078161</v>
      </c>
      <c r="U972" s="417">
        <v>1.1634854441067207E-2</v>
      </c>
      <c r="V972" s="418">
        <v>1.7751943853427897E-2</v>
      </c>
      <c r="W972" s="437">
        <v>7.2304134508751242E-2</v>
      </c>
      <c r="X972" s="417">
        <v>1.6773780732860521E-2</v>
      </c>
      <c r="Y972" s="418">
        <v>2.8693569148936171E-2</v>
      </c>
      <c r="Z972" s="437">
        <v>0.12543286127409733</v>
      </c>
      <c r="AA972" s="417">
        <v>3.3106417999999999E-3</v>
      </c>
      <c r="AB972" s="418">
        <v>4.2404388750000004E-3</v>
      </c>
      <c r="AC972" s="437">
        <v>1.2340835053492684E-2</v>
      </c>
      <c r="AD972" s="417">
        <v>2.1720020000000001E-4</v>
      </c>
      <c r="AE972" s="418">
        <v>2.8274368000000001E-4</v>
      </c>
      <c r="AF972" s="437">
        <v>8.6054196834573393E-4</v>
      </c>
      <c r="AG972" s="417">
        <v>2.3051567700000001E-2</v>
      </c>
      <c r="AH972" s="418">
        <v>2.9090953270000001E-2</v>
      </c>
      <c r="AI972" s="437">
        <v>5.9856578343620959E-2</v>
      </c>
      <c r="AJ972" s="417">
        <v>2.6605976E-3</v>
      </c>
      <c r="AK972" s="418">
        <v>3.15949261E-3</v>
      </c>
      <c r="AL972" s="437">
        <v>8.6690242289289357E-3</v>
      </c>
      <c r="AM972" s="417">
        <v>5.7856464000000003E-3</v>
      </c>
      <c r="AN972" s="418">
        <v>7.9194606899999995E-3</v>
      </c>
      <c r="AO972" s="437">
        <v>1.8053687425687238E-2</v>
      </c>
      <c r="AP972" s="422"/>
      <c r="AQ972" s="423"/>
      <c r="AR972" s="423"/>
      <c r="AS972" s="417">
        <v>1.17520384E-2</v>
      </c>
      <c r="AT972" s="418">
        <v>1.8100270974999999E-2</v>
      </c>
      <c r="AU972" s="424"/>
    </row>
    <row r="973" spans="1:47" x14ac:dyDescent="0.2">
      <c r="A973" s="231">
        <v>1999</v>
      </c>
      <c r="B973" s="232">
        <v>9</v>
      </c>
      <c r="C973" s="417">
        <v>10.679932640000001</v>
      </c>
      <c r="D973" s="418">
        <v>11.405968969</v>
      </c>
      <c r="E973" s="437">
        <v>31.090353974423316</v>
      </c>
      <c r="F973" s="417">
        <v>0.48813684000000002</v>
      </c>
      <c r="G973" s="418">
        <v>0.65001599300000001</v>
      </c>
      <c r="H973" s="437">
        <v>1.4036015983292447</v>
      </c>
      <c r="I973" s="417">
        <v>0.89022860999999998</v>
      </c>
      <c r="J973" s="418">
        <v>2.0676553105000002</v>
      </c>
      <c r="K973" s="437">
        <v>4.0364463030437312</v>
      </c>
      <c r="L973" s="420"/>
      <c r="M973" s="421"/>
      <c r="N973" s="437">
        <v>1.3441719105127436E-2</v>
      </c>
      <c r="O973" s="417">
        <v>1.142427E-2</v>
      </c>
      <c r="P973" s="418">
        <v>1.818262E-2</v>
      </c>
      <c r="Q973" s="437">
        <v>2.3694160466465962E-2</v>
      </c>
      <c r="R973" s="422"/>
      <c r="S973" s="423"/>
      <c r="T973" s="437">
        <v>549.35412274492649</v>
      </c>
      <c r="U973" s="417">
        <v>1.1634854441067207E-2</v>
      </c>
      <c r="V973" s="418">
        <v>1.7751943853427897E-2</v>
      </c>
      <c r="W973" s="437">
        <v>6.4936511912921421E-2</v>
      </c>
      <c r="X973" s="417">
        <v>1.6773780732860521E-2</v>
      </c>
      <c r="Y973" s="418">
        <v>2.8693569148936171E-2</v>
      </c>
      <c r="Z973" s="437">
        <v>0.12841705711306947</v>
      </c>
      <c r="AA973" s="417">
        <v>5.1068509999999999E-3</v>
      </c>
      <c r="AB973" s="418">
        <v>6.5923663049999998E-3</v>
      </c>
      <c r="AC973" s="437">
        <v>1.2059561162219833E-2</v>
      </c>
      <c r="AD973" s="417">
        <v>2.298845E-4</v>
      </c>
      <c r="AE973" s="418">
        <v>3.06447895E-4</v>
      </c>
      <c r="AF973" s="437">
        <v>8.7647127121962844E-4</v>
      </c>
      <c r="AG973" s="417">
        <v>2.4464422600000001E-2</v>
      </c>
      <c r="AH973" s="418">
        <v>3.1284942359999998E-2</v>
      </c>
      <c r="AI973" s="437">
        <v>6.1005721035380912E-2</v>
      </c>
      <c r="AJ973" s="417">
        <v>2.848185E-3</v>
      </c>
      <c r="AK973" s="418">
        <v>3.4698276050000002E-3</v>
      </c>
      <c r="AL973" s="437">
        <v>8.6315110572051188E-3</v>
      </c>
      <c r="AM973" s="417">
        <v>5.7427972000000001E-3</v>
      </c>
      <c r="AN973" s="418">
        <v>7.6759927300000001E-3</v>
      </c>
      <c r="AO973" s="437">
        <v>1.8414380360800866E-2</v>
      </c>
      <c r="AP973" s="422"/>
      <c r="AQ973" s="423"/>
      <c r="AR973" s="423"/>
      <c r="AS973" s="417">
        <v>0</v>
      </c>
      <c r="AT973" s="418">
        <v>0</v>
      </c>
      <c r="AU973" s="424"/>
    </row>
    <row r="974" spans="1:47" x14ac:dyDescent="0.2">
      <c r="A974" s="231">
        <v>1999</v>
      </c>
      <c r="B974" s="232">
        <v>10</v>
      </c>
      <c r="C974" s="417">
        <v>11.2337197</v>
      </c>
      <c r="D974" s="418">
        <v>11.9721479035</v>
      </c>
      <c r="E974" s="437">
        <v>30.904797156661377</v>
      </c>
      <c r="F974" s="417">
        <v>0.52354476000000005</v>
      </c>
      <c r="G974" s="418">
        <v>0.69819481750000001</v>
      </c>
      <c r="H974" s="437">
        <v>1.4640632572081773</v>
      </c>
      <c r="I974" s="417">
        <v>0.94701272000000003</v>
      </c>
      <c r="J974" s="418">
        <v>2.1739090910000001</v>
      </c>
      <c r="K974" s="437">
        <v>4.1528124164606401</v>
      </c>
      <c r="L974" s="420"/>
      <c r="M974" s="421"/>
      <c r="N974" s="437">
        <v>1.2962092247341656E-2</v>
      </c>
      <c r="O974" s="417">
        <v>1.139006E-2</v>
      </c>
      <c r="P974" s="418">
        <v>1.8124923000000001E-2</v>
      </c>
      <c r="Q974" s="437">
        <v>2.3925552450300747E-2</v>
      </c>
      <c r="R974" s="422"/>
      <c r="S974" s="423"/>
      <c r="T974" s="437">
        <v>549.32534020260789</v>
      </c>
      <c r="U974" s="417">
        <v>1.1634854441067207E-2</v>
      </c>
      <c r="V974" s="418">
        <v>1.7751943853427897E-2</v>
      </c>
      <c r="W974" s="437">
        <v>6.6789995320954185E-2</v>
      </c>
      <c r="X974" s="417">
        <v>1.6773780732860521E-2</v>
      </c>
      <c r="Y974" s="418">
        <v>2.8693569148936171E-2</v>
      </c>
      <c r="Z974" s="437">
        <v>0.13320975373754759</v>
      </c>
      <c r="AA974" s="417">
        <v>5.3657011999999997E-3</v>
      </c>
      <c r="AB974" s="418">
        <v>7.0391564949999997E-3</v>
      </c>
      <c r="AC974" s="437">
        <v>1.5856169061625305E-2</v>
      </c>
      <c r="AD974" s="417">
        <v>2.4296220000000001E-4</v>
      </c>
      <c r="AE974" s="418">
        <v>3.2881015999999998E-4</v>
      </c>
      <c r="AF974" s="437">
        <v>9.14236157459088E-4</v>
      </c>
      <c r="AG974" s="417">
        <v>2.5794825600000001E-2</v>
      </c>
      <c r="AH974" s="418">
        <v>3.3445436085000002E-2</v>
      </c>
      <c r="AI974" s="437">
        <v>5.9370836919510749E-2</v>
      </c>
      <c r="AJ974" s="417">
        <v>3.0214552000000002E-3</v>
      </c>
      <c r="AK974" s="418">
        <v>3.7591436849999998E-3</v>
      </c>
      <c r="AL974" s="437">
        <v>8.796254082475273E-3</v>
      </c>
      <c r="AM974" s="417">
        <v>5.9983231000000003E-3</v>
      </c>
      <c r="AN974" s="418">
        <v>8.1325322299999996E-3</v>
      </c>
      <c r="AO974" s="437">
        <v>1.9583322957967456E-2</v>
      </c>
      <c r="AP974" s="422"/>
      <c r="AQ974" s="423"/>
      <c r="AR974" s="423"/>
      <c r="AS974" s="417">
        <v>0</v>
      </c>
      <c r="AT974" s="418">
        <v>0</v>
      </c>
      <c r="AU974" s="424"/>
    </row>
    <row r="975" spans="1:47" x14ac:dyDescent="0.2">
      <c r="A975" s="231">
        <v>1999</v>
      </c>
      <c r="B975" s="232">
        <v>11</v>
      </c>
      <c r="C975" s="417">
        <v>11.78481073</v>
      </c>
      <c r="D975" s="418">
        <v>12.5488710435</v>
      </c>
      <c r="E975" s="437">
        <v>30.537636636148733</v>
      </c>
      <c r="F975" s="417">
        <v>0.56375613999999996</v>
      </c>
      <c r="G975" s="418">
        <v>0.752980227</v>
      </c>
      <c r="H975" s="437">
        <v>1.4884100796502495</v>
      </c>
      <c r="I975" s="417">
        <v>1.0035194599999999</v>
      </c>
      <c r="J975" s="418">
        <v>2.2668066919999998</v>
      </c>
      <c r="K975" s="437">
        <v>4.1878351471843933</v>
      </c>
      <c r="L975" s="420"/>
      <c r="M975" s="421"/>
      <c r="N975" s="437">
        <v>1.2367629287062873E-2</v>
      </c>
      <c r="O975" s="417">
        <v>1.139006E-2</v>
      </c>
      <c r="P975" s="418">
        <v>1.8124923000000001E-2</v>
      </c>
      <c r="Q975" s="437">
        <v>2.7904700749812789E-2</v>
      </c>
      <c r="R975" s="422"/>
      <c r="S975" s="423"/>
      <c r="T975" s="437">
        <v>550.42107463418881</v>
      </c>
      <c r="U975" s="417">
        <v>1.1634854441067207E-2</v>
      </c>
      <c r="V975" s="418">
        <v>1.7751943853427897E-2</v>
      </c>
      <c r="W975" s="437">
        <v>6.0994480902428178E-2</v>
      </c>
      <c r="X975" s="417">
        <v>1.6773780732860521E-2</v>
      </c>
      <c r="Y975" s="418">
        <v>2.8693569148936171E-2</v>
      </c>
      <c r="Z975" s="437">
        <v>0.13508901786223332</v>
      </c>
      <c r="AA975" s="417">
        <v>5.6455743000000001E-3</v>
      </c>
      <c r="AB975" s="418">
        <v>7.5302049950000003E-3</v>
      </c>
      <c r="AC975" s="437">
        <v>1.7469884764356344E-2</v>
      </c>
      <c r="AD975" s="417">
        <v>2.5853440000000002E-4</v>
      </c>
      <c r="AE975" s="418">
        <v>3.5273885999999999E-4</v>
      </c>
      <c r="AF975" s="437">
        <v>9.2944011170610511E-4</v>
      </c>
      <c r="AG975" s="417">
        <v>2.7257832999999999E-2</v>
      </c>
      <c r="AH975" s="418">
        <v>3.5846398464999998E-2</v>
      </c>
      <c r="AI975" s="437">
        <v>5.7393572548824462E-2</v>
      </c>
      <c r="AJ975" s="417">
        <v>3.2098561000000001E-3</v>
      </c>
      <c r="AK975" s="418">
        <v>4.0772284199999996E-3</v>
      </c>
      <c r="AL975" s="437">
        <v>8.8398255860895961E-3</v>
      </c>
      <c r="AM975" s="417">
        <v>6.2758303999999997E-3</v>
      </c>
      <c r="AN975" s="418">
        <v>8.6345691150000008E-3</v>
      </c>
      <c r="AO975" s="437">
        <v>2.0205703549740293E-2</v>
      </c>
      <c r="AP975" s="422"/>
      <c r="AQ975" s="423"/>
      <c r="AR975" s="423"/>
      <c r="AS975" s="417">
        <v>0</v>
      </c>
      <c r="AT975" s="418">
        <v>0</v>
      </c>
      <c r="AU975" s="424"/>
    </row>
    <row r="976" spans="1:47" x14ac:dyDescent="0.2">
      <c r="A976" s="231">
        <v>1999</v>
      </c>
      <c r="B976" s="232">
        <v>12</v>
      </c>
      <c r="C976" s="417">
        <v>12.31395348</v>
      </c>
      <c r="D976" s="418">
        <v>13.105327258499999</v>
      </c>
      <c r="E976" s="437">
        <v>30.484137056249914</v>
      </c>
      <c r="F976" s="417">
        <v>0.60784731999999997</v>
      </c>
      <c r="G976" s="418">
        <v>0.81309421999999998</v>
      </c>
      <c r="H976" s="437">
        <v>1.5063084783622411</v>
      </c>
      <c r="I976" s="417">
        <v>1.05843639</v>
      </c>
      <c r="J976" s="418">
        <v>2.3433297424999999</v>
      </c>
      <c r="K976" s="437">
        <v>4.2440271043983451</v>
      </c>
      <c r="L976" s="420"/>
      <c r="M976" s="421"/>
      <c r="N976" s="437">
        <v>1.3093897568865327E-2</v>
      </c>
      <c r="O976" s="417">
        <v>1.139006E-2</v>
      </c>
      <c r="P976" s="418">
        <v>1.8124923000000001E-2</v>
      </c>
      <c r="Q976" s="437">
        <v>2.7923377338013349E-2</v>
      </c>
      <c r="R976" s="422"/>
      <c r="S976" s="423"/>
      <c r="T976" s="437">
        <v>551.17145179486249</v>
      </c>
      <c r="U976" s="417">
        <v>1.1634854441067207E-2</v>
      </c>
      <c r="V976" s="418">
        <v>1.7751943853427897E-2</v>
      </c>
      <c r="W976" s="437">
        <v>6.1439451262025435E-2</v>
      </c>
      <c r="X976" s="417">
        <v>1.6773780732860521E-2</v>
      </c>
      <c r="Y976" s="418">
        <v>2.8693569148936171E-2</v>
      </c>
      <c r="Z976" s="437">
        <v>0.13505039356306359</v>
      </c>
      <c r="AA976" s="417">
        <v>5.9266466E-3</v>
      </c>
      <c r="AB976" s="418">
        <v>8.0336143499999992E-3</v>
      </c>
      <c r="AC976" s="437">
        <v>1.8831853806298048E-2</v>
      </c>
      <c r="AD976" s="417">
        <v>2.748456E-4</v>
      </c>
      <c r="AE976" s="418">
        <v>3.77399135E-4</v>
      </c>
      <c r="AF976" s="437">
        <v>9.4061583951766524E-4</v>
      </c>
      <c r="AG976" s="417">
        <v>2.8763013300000001E-2</v>
      </c>
      <c r="AH976" s="418">
        <v>3.8352068264999997E-2</v>
      </c>
      <c r="AI976" s="437">
        <v>5.9174644313773353E-2</v>
      </c>
      <c r="AJ976" s="417">
        <v>3.3993966E-3</v>
      </c>
      <c r="AK976" s="418">
        <v>4.4081962800000003E-3</v>
      </c>
      <c r="AL976" s="437">
        <v>8.8184980689121652E-3</v>
      </c>
      <c r="AM976" s="417">
        <v>6.5503018999999996E-3</v>
      </c>
      <c r="AN976" s="418">
        <v>9.1441713450000003E-3</v>
      </c>
      <c r="AO976" s="437">
        <v>2.0179891176036465E-2</v>
      </c>
      <c r="AP976" s="422"/>
      <c r="AQ976" s="423"/>
      <c r="AR976" s="423"/>
      <c r="AS976" s="417">
        <v>0</v>
      </c>
      <c r="AT976" s="418">
        <v>0</v>
      </c>
      <c r="AU976" s="424"/>
    </row>
    <row r="977" spans="1:47" x14ac:dyDescent="0.2">
      <c r="A977" s="231">
        <v>1999</v>
      </c>
      <c r="B977" s="232">
        <v>13</v>
      </c>
      <c r="C977" s="417">
        <v>12.830386409999999</v>
      </c>
      <c r="D977" s="418">
        <v>13.6491094845</v>
      </c>
      <c r="E977" s="437">
        <v>31.237328885044981</v>
      </c>
      <c r="F977" s="417">
        <v>0.66010367000000003</v>
      </c>
      <c r="G977" s="418">
        <v>0.87976340350000004</v>
      </c>
      <c r="H977" s="437">
        <v>1.5474226020725406</v>
      </c>
      <c r="I977" s="417">
        <v>1.1119851300000001</v>
      </c>
      <c r="J977" s="418">
        <v>2.4131591449999998</v>
      </c>
      <c r="K977" s="437">
        <v>4.2606728958674251</v>
      </c>
      <c r="L977" s="420"/>
      <c r="M977" s="421"/>
      <c r="N977" s="437">
        <v>9.7876087925327943E-3</v>
      </c>
      <c r="O977" s="417">
        <v>1.139006E-2</v>
      </c>
      <c r="P977" s="418">
        <v>1.8124923000000001E-2</v>
      </c>
      <c r="Q977" s="437">
        <v>2.8152168527092115E-2</v>
      </c>
      <c r="R977" s="422"/>
      <c r="S977" s="423"/>
      <c r="T977" s="437">
        <v>552.31836012221902</v>
      </c>
      <c r="U977" s="417">
        <v>1.1634854441067207E-2</v>
      </c>
      <c r="V977" s="418">
        <v>1.7751943853427897E-2</v>
      </c>
      <c r="W977" s="437">
        <v>6.3143215203563793E-2</v>
      </c>
      <c r="X977" s="417">
        <v>1.6773780732860521E-2</v>
      </c>
      <c r="Y977" s="418">
        <v>2.8693569148936171E-2</v>
      </c>
      <c r="Z977" s="437">
        <v>0.13963040924135428</v>
      </c>
      <c r="AA977" s="417">
        <v>6.2583557999999996E-3</v>
      </c>
      <c r="AB977" s="418">
        <v>8.5540307199999995E-3</v>
      </c>
      <c r="AC977" s="437">
        <v>1.9280310370277727E-2</v>
      </c>
      <c r="AD977" s="417">
        <v>2.9049879999999998E-4</v>
      </c>
      <c r="AE977" s="418">
        <v>4.0207104499999998E-4</v>
      </c>
      <c r="AF977" s="437">
        <v>9.6629037411772581E-4</v>
      </c>
      <c r="AG977" s="417">
        <v>3.05561759E-2</v>
      </c>
      <c r="AH977" s="418">
        <v>4.0991298895E-2</v>
      </c>
      <c r="AI977" s="437">
        <v>5.5188977381017384E-2</v>
      </c>
      <c r="AJ977" s="417">
        <v>3.6208644999999999E-3</v>
      </c>
      <c r="AK977" s="418">
        <v>4.7529179949999997E-3</v>
      </c>
      <c r="AL977" s="437">
        <v>9.0308219527962374E-3</v>
      </c>
      <c r="AM977" s="417">
        <v>6.8790887E-3</v>
      </c>
      <c r="AN977" s="418">
        <v>9.66754947E-3</v>
      </c>
      <c r="AO977" s="437">
        <v>2.0761561433762718E-2</v>
      </c>
      <c r="AP977" s="422"/>
      <c r="AQ977" s="423"/>
      <c r="AR977" s="423"/>
      <c r="AS977" s="417">
        <v>0</v>
      </c>
      <c r="AT977" s="418">
        <v>0</v>
      </c>
      <c r="AU977" s="424"/>
    </row>
    <row r="978" spans="1:47" x14ac:dyDescent="0.2">
      <c r="A978" s="231">
        <v>1999</v>
      </c>
      <c r="B978" s="232">
        <v>14</v>
      </c>
      <c r="C978" s="417">
        <v>13.27570974</v>
      </c>
      <c r="D978" s="418">
        <v>14.166028582499999</v>
      </c>
      <c r="E978" s="437">
        <v>31.547297066162756</v>
      </c>
      <c r="F978" s="417">
        <v>0.71922346999999998</v>
      </c>
      <c r="G978" s="418">
        <v>0.95395927049999996</v>
      </c>
      <c r="H978" s="437">
        <v>1.5896384346407604</v>
      </c>
      <c r="I978" s="417">
        <v>1.16222475</v>
      </c>
      <c r="J978" s="418">
        <v>2.4760054299999998</v>
      </c>
      <c r="K978" s="437">
        <v>4.321673938028443</v>
      </c>
      <c r="L978" s="420"/>
      <c r="M978" s="421"/>
      <c r="N978" s="437">
        <v>9.8306381277709146E-3</v>
      </c>
      <c r="O978" s="417">
        <v>1.139006E-2</v>
      </c>
      <c r="P978" s="418">
        <v>1.8124923000000001E-2</v>
      </c>
      <c r="Q978" s="437">
        <v>2.8351491882355907E-2</v>
      </c>
      <c r="R978" s="422"/>
      <c r="S978" s="423"/>
      <c r="T978" s="437">
        <v>553.26678686975117</v>
      </c>
      <c r="U978" s="417">
        <v>1.1634854441067207E-2</v>
      </c>
      <c r="V978" s="418">
        <v>1.7751943853427897E-2</v>
      </c>
      <c r="W978" s="437">
        <v>6.4608283426605601E-2</v>
      </c>
      <c r="X978" s="417">
        <v>1.6773780732860521E-2</v>
      </c>
      <c r="Y978" s="418">
        <v>2.8693569148936171E-2</v>
      </c>
      <c r="Z978" s="437">
        <v>0.14307398793516971</v>
      </c>
      <c r="AA978" s="417">
        <v>6.6056880000000002E-3</v>
      </c>
      <c r="AB978" s="418">
        <v>9.0904790799999999E-3</v>
      </c>
      <c r="AC978" s="437">
        <v>2.0786493810112168E-2</v>
      </c>
      <c r="AD978" s="417">
        <v>3.0733730000000002E-4</v>
      </c>
      <c r="AE978" s="418">
        <v>4.2763215E-4</v>
      </c>
      <c r="AF978" s="437">
        <v>9.9265076596328854E-4</v>
      </c>
      <c r="AG978" s="417">
        <v>3.2476855399999997E-2</v>
      </c>
      <c r="AH978" s="418">
        <v>4.3774208755000002E-2</v>
      </c>
      <c r="AI978" s="437">
        <v>5.5732930243638519E-2</v>
      </c>
      <c r="AJ978" s="417">
        <v>3.8534355999999999E-3</v>
      </c>
      <c r="AK978" s="418">
        <v>5.1122452700000003E-3</v>
      </c>
      <c r="AL978" s="437">
        <v>9.1510019825407213E-3</v>
      </c>
      <c r="AM978" s="417">
        <v>7.2225003999999999E-3</v>
      </c>
      <c r="AN978" s="418">
        <v>1.0203408024999999E-2</v>
      </c>
      <c r="AO978" s="437">
        <v>2.1339220550589112E-2</v>
      </c>
      <c r="AP978" s="422"/>
      <c r="AQ978" s="423"/>
      <c r="AR978" s="423"/>
      <c r="AS978" s="417">
        <v>0</v>
      </c>
      <c r="AT978" s="418">
        <v>0</v>
      </c>
      <c r="AU978" s="424"/>
    </row>
    <row r="979" spans="1:47" x14ac:dyDescent="0.2">
      <c r="A979" s="231">
        <v>1999</v>
      </c>
      <c r="B979" s="232">
        <v>15</v>
      </c>
      <c r="C979" s="417">
        <v>13.74000215</v>
      </c>
      <c r="D979" s="418">
        <v>14.705296386500001</v>
      </c>
      <c r="E979" s="437">
        <v>32.41302005889731</v>
      </c>
      <c r="F979" s="417">
        <v>0.78596027999999996</v>
      </c>
      <c r="G979" s="418">
        <v>1.0379094705</v>
      </c>
      <c r="H979" s="437">
        <v>1.6457226703404126</v>
      </c>
      <c r="I979" s="417">
        <v>1.2102178800000001</v>
      </c>
      <c r="J979" s="418">
        <v>2.5363908584999999</v>
      </c>
      <c r="K979" s="437">
        <v>4.3815886524178582</v>
      </c>
      <c r="L979" s="420"/>
      <c r="M979" s="421"/>
      <c r="N979" s="437">
        <v>9.857438009023221E-3</v>
      </c>
      <c r="O979" s="417">
        <v>1.139006E-2</v>
      </c>
      <c r="P979" s="418">
        <v>1.8124923000000001E-2</v>
      </c>
      <c r="Q979" s="437">
        <v>2.8649099434625291E-2</v>
      </c>
      <c r="R979" s="422"/>
      <c r="S979" s="423"/>
      <c r="T979" s="437">
        <v>554.74580754089345</v>
      </c>
      <c r="U979" s="417">
        <v>1.1634854441067207E-2</v>
      </c>
      <c r="V979" s="418">
        <v>1.7751943853427897E-2</v>
      </c>
      <c r="W979" s="437">
        <v>6.6930232352348046E-2</v>
      </c>
      <c r="X979" s="417">
        <v>1.6773780732860521E-2</v>
      </c>
      <c r="Y979" s="418">
        <v>2.8693569148936171E-2</v>
      </c>
      <c r="Z979" s="437">
        <v>0.14821446518999573</v>
      </c>
      <c r="AA979" s="417">
        <v>6.9647334E-3</v>
      </c>
      <c r="AB979" s="418">
        <v>9.6558977299999998E-3</v>
      </c>
      <c r="AC979" s="437">
        <v>2.1599881562664895E-2</v>
      </c>
      <c r="AD979" s="417">
        <v>3.2399039999999999E-4</v>
      </c>
      <c r="AE979" s="418">
        <v>4.5443194000000003E-4</v>
      </c>
      <c r="AF979" s="437">
        <v>1.0276644064370667E-3</v>
      </c>
      <c r="AG979" s="417">
        <v>3.45271641E-2</v>
      </c>
      <c r="AH979" s="418">
        <v>4.6774227644999999E-2</v>
      </c>
      <c r="AI979" s="437">
        <v>5.7377987468836253E-2</v>
      </c>
      <c r="AJ979" s="417">
        <v>4.0956906000000001E-3</v>
      </c>
      <c r="AK979" s="418">
        <v>5.492617115E-3</v>
      </c>
      <c r="AL979" s="437">
        <v>9.4154759592702236E-3</v>
      </c>
      <c r="AM979" s="417">
        <v>7.5767556999999999E-3</v>
      </c>
      <c r="AN979" s="418">
        <v>1.076624952E-2</v>
      </c>
      <c r="AO979" s="437">
        <v>2.2075727425531887E-2</v>
      </c>
      <c r="AP979" s="422"/>
      <c r="AQ979" s="423"/>
      <c r="AR979" s="423"/>
      <c r="AS979" s="417">
        <v>0</v>
      </c>
      <c r="AT979" s="418">
        <v>0</v>
      </c>
      <c r="AU979" s="424"/>
    </row>
    <row r="980" spans="1:47" x14ac:dyDescent="0.2">
      <c r="A980" s="231">
        <v>1999</v>
      </c>
      <c r="B980" s="232">
        <v>16</v>
      </c>
      <c r="C980" s="417">
        <v>14.183965150000001</v>
      </c>
      <c r="D980" s="418">
        <v>15.252600130999999</v>
      </c>
      <c r="E980" s="437">
        <v>33.453968181923784</v>
      </c>
      <c r="F980" s="417">
        <v>0.86133742000000002</v>
      </c>
      <c r="G980" s="418">
        <v>1.1332673019999999</v>
      </c>
      <c r="H980" s="437">
        <v>1.7146670270509177</v>
      </c>
      <c r="I980" s="417">
        <v>1.2531086499999999</v>
      </c>
      <c r="J980" s="418">
        <v>2.5943077484999999</v>
      </c>
      <c r="K980" s="437">
        <v>4.4488608734331647</v>
      </c>
      <c r="L980" s="420"/>
      <c r="M980" s="421"/>
      <c r="N980" s="437">
        <v>9.8860198109342618E-3</v>
      </c>
      <c r="O980" s="417">
        <v>1.139006E-2</v>
      </c>
      <c r="P980" s="418">
        <v>1.8124923000000001E-2</v>
      </c>
      <c r="Q980" s="437">
        <v>3.6390135542516695E-2</v>
      </c>
      <c r="R980" s="422"/>
      <c r="S980" s="423"/>
      <c r="T980" s="437">
        <v>556.30060861720642</v>
      </c>
      <c r="U980" s="417">
        <v>1.1634854441067207E-2</v>
      </c>
      <c r="V980" s="418">
        <v>1.7751943853427897E-2</v>
      </c>
      <c r="W980" s="437">
        <v>6.5407914287478983E-2</v>
      </c>
      <c r="X980" s="417">
        <v>1.6773780732860521E-2</v>
      </c>
      <c r="Y980" s="418">
        <v>2.8693569148936171E-2</v>
      </c>
      <c r="Z980" s="437">
        <v>0.15416506165347241</v>
      </c>
      <c r="AA980" s="417">
        <v>7.3333371000000001E-3</v>
      </c>
      <c r="AB980" s="418">
        <v>1.0249010255E-2</v>
      </c>
      <c r="AC980" s="437">
        <v>2.2460054862269187E-2</v>
      </c>
      <c r="AD980" s="417">
        <v>3.4067309999999998E-4</v>
      </c>
      <c r="AE980" s="418">
        <v>4.8255209500000002E-4</v>
      </c>
      <c r="AF980" s="437">
        <v>1.0707127981173889E-3</v>
      </c>
      <c r="AG980" s="417">
        <v>3.67002731E-2</v>
      </c>
      <c r="AH980" s="418">
        <v>5.0004288950000003E-2</v>
      </c>
      <c r="AI980" s="437">
        <v>5.9487268066385504E-2</v>
      </c>
      <c r="AJ980" s="417">
        <v>4.3450514000000001E-3</v>
      </c>
      <c r="AK980" s="418">
        <v>5.8949191849999999E-3</v>
      </c>
      <c r="AL980" s="437">
        <v>9.7575824959782592E-3</v>
      </c>
      <c r="AM980" s="417">
        <v>7.9369364000000005E-3</v>
      </c>
      <c r="AN980" s="418">
        <v>1.1354720994999999E-2</v>
      </c>
      <c r="AO980" s="437">
        <v>2.2968210199214301E-2</v>
      </c>
      <c r="AP980" s="422"/>
      <c r="AQ980" s="423"/>
      <c r="AR980" s="423"/>
      <c r="AS980" s="417">
        <v>0</v>
      </c>
      <c r="AT980" s="418">
        <v>0</v>
      </c>
      <c r="AU980" s="424"/>
    </row>
    <row r="981" spans="1:47" x14ac:dyDescent="0.2">
      <c r="A981" s="231">
        <v>1999</v>
      </c>
      <c r="B981" s="232">
        <v>17</v>
      </c>
      <c r="C981" s="417">
        <v>14.61067154</v>
      </c>
      <c r="D981" s="418">
        <v>15.814849048999999</v>
      </c>
      <c r="E981" s="437">
        <v>34.561048201395643</v>
      </c>
      <c r="F981" s="417">
        <v>0.94614463000000004</v>
      </c>
      <c r="G981" s="418">
        <v>1.2417591379999999</v>
      </c>
      <c r="H981" s="437">
        <v>1.7838752982076811</v>
      </c>
      <c r="I981" s="417">
        <v>1.2942021399999999</v>
      </c>
      <c r="J981" s="418">
        <v>2.6515564569999999</v>
      </c>
      <c r="K981" s="437">
        <v>4.5209394373023599</v>
      </c>
      <c r="L981" s="420"/>
      <c r="M981" s="421"/>
      <c r="N981" s="437">
        <v>9.9167856703876265E-3</v>
      </c>
      <c r="O981" s="417">
        <v>1.139006E-2</v>
      </c>
      <c r="P981" s="418">
        <v>1.8124923000000001E-2</v>
      </c>
      <c r="Q981" s="437">
        <v>3.6876145456778975E-2</v>
      </c>
      <c r="R981" s="422"/>
      <c r="S981" s="423"/>
      <c r="T981" s="437">
        <v>557.93892228810955</v>
      </c>
      <c r="U981" s="417">
        <v>1.1634854441067207E-2</v>
      </c>
      <c r="V981" s="418">
        <v>1.7751943853427897E-2</v>
      </c>
      <c r="W981" s="437">
        <v>6.8140269699864794E-2</v>
      </c>
      <c r="X981" s="417">
        <v>1.6773780732860521E-2</v>
      </c>
      <c r="Y981" s="418">
        <v>2.8693569148936171E-2</v>
      </c>
      <c r="Z981" s="437">
        <v>0.16052024320337904</v>
      </c>
      <c r="AA981" s="417">
        <v>7.7111571000000002E-3</v>
      </c>
      <c r="AB981" s="418">
        <v>1.087554372E-2</v>
      </c>
      <c r="AC981" s="437">
        <v>2.3339904028806719E-2</v>
      </c>
      <c r="AD981" s="417">
        <v>3.5869340000000002E-4</v>
      </c>
      <c r="AE981" s="418">
        <v>5.1187720500000004E-4</v>
      </c>
      <c r="AF981" s="437">
        <v>1.1139252637077761E-3</v>
      </c>
      <c r="AG981" s="417">
        <v>3.9015564699999998E-2</v>
      </c>
      <c r="AH981" s="418">
        <v>5.3502049944999998E-2</v>
      </c>
      <c r="AI981" s="437">
        <v>6.1579788433173549E-2</v>
      </c>
      <c r="AJ981" s="417">
        <v>4.6034928999999997E-3</v>
      </c>
      <c r="AK981" s="418">
        <v>6.3208052949999998E-3</v>
      </c>
      <c r="AL981" s="437">
        <v>1.0096311638899132E-2</v>
      </c>
      <c r="AM981" s="417">
        <v>8.3064187999999997E-3</v>
      </c>
      <c r="AN981" s="418">
        <v>1.1974428135E-2</v>
      </c>
      <c r="AO981" s="437">
        <v>2.3864525856770912E-2</v>
      </c>
      <c r="AP981" s="422"/>
      <c r="AQ981" s="423"/>
      <c r="AR981" s="423"/>
      <c r="AS981" s="417">
        <v>0</v>
      </c>
      <c r="AT981" s="418">
        <v>0</v>
      </c>
      <c r="AU981" s="424"/>
    </row>
    <row r="982" spans="1:47" x14ac:dyDescent="0.2">
      <c r="A982" s="231">
        <v>1999</v>
      </c>
      <c r="B982" s="232">
        <v>18</v>
      </c>
      <c r="C982" s="417">
        <v>15.023383620000001</v>
      </c>
      <c r="D982" s="418">
        <v>16.399415688000001</v>
      </c>
      <c r="E982" s="437">
        <v>35.698942695789171</v>
      </c>
      <c r="F982" s="417">
        <v>1.0419042700000001</v>
      </c>
      <c r="G982" s="418">
        <v>1.3658905115</v>
      </c>
      <c r="H982" s="437">
        <v>1.8557641596236119</v>
      </c>
      <c r="I982" s="417">
        <v>1.3337054800000001</v>
      </c>
      <c r="J982" s="418">
        <v>2.7107660894999999</v>
      </c>
      <c r="K982" s="437">
        <v>4.5961974754258392</v>
      </c>
      <c r="L982" s="420"/>
      <c r="M982" s="421"/>
      <c r="N982" s="437">
        <v>9.9491808325421482E-3</v>
      </c>
      <c r="O982" s="417">
        <v>1.139006E-2</v>
      </c>
      <c r="P982" s="418">
        <v>1.8124923000000001E-2</v>
      </c>
      <c r="Q982" s="437">
        <v>3.7380114540157043E-2</v>
      </c>
      <c r="R982" s="422"/>
      <c r="S982" s="423"/>
      <c r="T982" s="437">
        <v>559.63793172461999</v>
      </c>
      <c r="U982" s="417">
        <v>1.1634854441067207E-2</v>
      </c>
      <c r="V982" s="418">
        <v>1.7751943853427897E-2</v>
      </c>
      <c r="W982" s="437">
        <v>7.0986496564058393E-2</v>
      </c>
      <c r="X982" s="417">
        <v>1.6773780732860521E-2</v>
      </c>
      <c r="Y982" s="418">
        <v>2.8693569148936171E-2</v>
      </c>
      <c r="Z982" s="437">
        <v>0.16711209301403093</v>
      </c>
      <c r="AA982" s="417">
        <v>8.1016660000000004E-3</v>
      </c>
      <c r="AB982" s="418">
        <v>1.1539469134999999E-2</v>
      </c>
      <c r="AC982" s="437">
        <v>2.429272834201265E-2</v>
      </c>
      <c r="AD982" s="417">
        <v>3.7721590000000001E-4</v>
      </c>
      <c r="AE982" s="418">
        <v>5.4317690999999997E-4</v>
      </c>
      <c r="AF982" s="437">
        <v>1.1588058126008386E-3</v>
      </c>
      <c r="AG982" s="417">
        <v>4.1489168799999997E-2</v>
      </c>
      <c r="AH982" s="418">
        <v>5.7313654310000003E-2</v>
      </c>
      <c r="AI982" s="437">
        <v>6.3736393472875047E-2</v>
      </c>
      <c r="AJ982" s="417">
        <v>4.8699143E-3</v>
      </c>
      <c r="AK982" s="418">
        <v>6.7730358800000001E-3</v>
      </c>
      <c r="AL982" s="437">
        <v>1.0444766003278568E-2</v>
      </c>
      <c r="AM982" s="417">
        <v>8.6857754999999995E-3</v>
      </c>
      <c r="AN982" s="418">
        <v>1.263048154E-2</v>
      </c>
      <c r="AO982" s="437">
        <v>2.4800261974918355E-2</v>
      </c>
      <c r="AP982" s="422"/>
      <c r="AQ982" s="423"/>
      <c r="AR982" s="423"/>
      <c r="AS982" s="417">
        <v>0</v>
      </c>
      <c r="AT982" s="418">
        <v>0</v>
      </c>
      <c r="AU982" s="424"/>
    </row>
    <row r="983" spans="1:47" x14ac:dyDescent="0.2">
      <c r="A983" s="231">
        <v>1999</v>
      </c>
      <c r="B983" s="232">
        <v>19</v>
      </c>
      <c r="C983" s="417">
        <v>13.550742809660001</v>
      </c>
      <c r="D983" s="418">
        <v>14.971641028972501</v>
      </c>
      <c r="E983" s="437">
        <v>36.836935481937829</v>
      </c>
      <c r="F983" s="417">
        <v>1.0276175350199999</v>
      </c>
      <c r="G983" s="418">
        <v>1.3480630894650001</v>
      </c>
      <c r="H983" s="437">
        <v>1.9288818310330915</v>
      </c>
      <c r="I983" s="417">
        <v>1.0545937864000001</v>
      </c>
      <c r="J983" s="418">
        <v>2.1367222622900002</v>
      </c>
      <c r="K983" s="437">
        <v>4.6699322166646882</v>
      </c>
      <c r="L983" s="420"/>
      <c r="M983" s="421"/>
      <c r="N983" s="437">
        <v>9.9783636019249496E-3</v>
      </c>
      <c r="O983" s="417">
        <v>1.139006E-2</v>
      </c>
      <c r="P983" s="418">
        <v>1.8124923000000001E-2</v>
      </c>
      <c r="Q983" s="437">
        <v>3.7894245167180277E-2</v>
      </c>
      <c r="R983" s="422"/>
      <c r="S983" s="423"/>
      <c r="T983" s="437">
        <v>561.1433054733177</v>
      </c>
      <c r="U983" s="417">
        <v>8.6330619952718676E-3</v>
      </c>
      <c r="V983" s="418">
        <v>1.3171942339243499E-2</v>
      </c>
      <c r="W983" s="437">
        <v>7.3878474574276015E-2</v>
      </c>
      <c r="X983" s="417">
        <v>1.4995759975177306E-2</v>
      </c>
      <c r="Y983" s="418">
        <v>2.5652050819148939E-2</v>
      </c>
      <c r="Z983" s="437">
        <v>0.17383417498959297</v>
      </c>
      <c r="AA983" s="417">
        <v>7.5972164699999994E-3</v>
      </c>
      <c r="AB983" s="418">
        <v>1.094413124076E-2</v>
      </c>
      <c r="AC983" s="437">
        <v>2.5251326328270551E-2</v>
      </c>
      <c r="AD983" s="417">
        <v>3.5369992500000001E-4</v>
      </c>
      <c r="AE983" s="418">
        <v>5.1445734216000005E-4</v>
      </c>
      <c r="AF983" s="437">
        <v>1.2044618376036821E-3</v>
      </c>
      <c r="AG983" s="417">
        <v>3.9440093605199997E-2</v>
      </c>
      <c r="AH983" s="418">
        <v>5.4950702246130002E-2</v>
      </c>
      <c r="AI983" s="437">
        <v>6.5939445052634285E-2</v>
      </c>
      <c r="AJ983" s="417">
        <v>4.5982149768E-3</v>
      </c>
      <c r="AK983" s="418">
        <v>6.4844989185300003E-3</v>
      </c>
      <c r="AL983" s="437">
        <v>1.0800964389325681E-2</v>
      </c>
      <c r="AM983" s="417">
        <v>8.1069737501999993E-3</v>
      </c>
      <c r="AN983" s="418">
        <v>1.1911358275650001E-2</v>
      </c>
      <c r="AO983" s="437">
        <v>2.5751391349293239E-2</v>
      </c>
      <c r="AP983" s="422"/>
      <c r="AQ983" s="423"/>
      <c r="AR983" s="423"/>
      <c r="AS983" s="417">
        <v>0</v>
      </c>
      <c r="AT983" s="418">
        <v>0</v>
      </c>
      <c r="AU983" s="424"/>
    </row>
    <row r="984" spans="1:47" x14ac:dyDescent="0.2">
      <c r="A984" s="231">
        <v>1999</v>
      </c>
      <c r="B984" s="232">
        <v>20</v>
      </c>
      <c r="C984" s="417">
        <v>13.89561308767</v>
      </c>
      <c r="D984" s="418">
        <v>15.545752916763</v>
      </c>
      <c r="E984" s="437">
        <v>37.38010191400187</v>
      </c>
      <c r="F984" s="417">
        <v>1.1358197407200001</v>
      </c>
      <c r="G984" s="418">
        <v>1.493939774262</v>
      </c>
      <c r="H984" s="437">
        <v>1.9822147770470122</v>
      </c>
      <c r="I984" s="417">
        <v>1.0833554039</v>
      </c>
      <c r="J984" s="418">
        <v>2.20127985385</v>
      </c>
      <c r="K984" s="437">
        <v>4.6840458785102408</v>
      </c>
      <c r="L984" s="420"/>
      <c r="M984" s="421"/>
      <c r="N984" s="437">
        <v>3.6058023593252518E-3</v>
      </c>
      <c r="O984" s="417">
        <v>1.139006E-2</v>
      </c>
      <c r="P984" s="418">
        <v>1.8124923000000001E-2</v>
      </c>
      <c r="Q984" s="437">
        <v>3.828356318035369E-2</v>
      </c>
      <c r="R984" s="422"/>
      <c r="S984" s="423"/>
      <c r="T984" s="437">
        <v>562.84412134702143</v>
      </c>
      <c r="U984" s="417">
        <v>8.6330619952718676E-3</v>
      </c>
      <c r="V984" s="418">
        <v>1.3171942339243499E-2</v>
      </c>
      <c r="W984" s="437">
        <v>7.639592958805641E-2</v>
      </c>
      <c r="X984" s="417">
        <v>1.4995759975177306E-2</v>
      </c>
      <c r="Y984" s="418">
        <v>2.5652050819148939E-2</v>
      </c>
      <c r="Z984" s="437">
        <v>0.1805686699283085</v>
      </c>
      <c r="AA984" s="417">
        <v>7.9671854964000009E-3</v>
      </c>
      <c r="AB984" s="418">
        <v>1.1619915406559999E-2</v>
      </c>
      <c r="AC984" s="437">
        <v>2.7750547304500835E-2</v>
      </c>
      <c r="AD984" s="417">
        <v>3.707305356E-4</v>
      </c>
      <c r="AE984" s="418">
        <v>5.4565953348000007E-4</v>
      </c>
      <c r="AF984" s="437">
        <v>1.23776130027876E-3</v>
      </c>
      <c r="AG984" s="417">
        <v>4.1974779748799998E-2</v>
      </c>
      <c r="AH984" s="418">
        <v>5.9051371312229997E-2</v>
      </c>
      <c r="AI984" s="437">
        <v>6.5633084356388635E-2</v>
      </c>
      <c r="AJ984" s="417">
        <v>4.8527712852000004E-3</v>
      </c>
      <c r="AK984" s="418">
        <v>6.94637075604E-3</v>
      </c>
      <c r="AL984" s="437">
        <v>1.0895034310062885E-2</v>
      </c>
      <c r="AM984" s="417">
        <v>8.464951286400001E-3</v>
      </c>
      <c r="AN984" s="418">
        <v>1.257824534451E-2</v>
      </c>
      <c r="AO984" s="437">
        <v>2.7082656255830988E-2</v>
      </c>
      <c r="AP984" s="422"/>
      <c r="AQ984" s="423"/>
      <c r="AR984" s="423"/>
      <c r="AS984" s="417">
        <v>0</v>
      </c>
      <c r="AT984" s="418">
        <v>0</v>
      </c>
      <c r="AU984" s="424"/>
    </row>
    <row r="985" spans="1:47" x14ac:dyDescent="0.2">
      <c r="A985" s="231">
        <v>1999</v>
      </c>
      <c r="B985" s="232">
        <v>21</v>
      </c>
      <c r="C985" s="417">
        <v>14.234202610960001</v>
      </c>
      <c r="D985" s="418">
        <v>16.160910343028</v>
      </c>
      <c r="E985" s="437">
        <v>38.49605019213277</v>
      </c>
      <c r="F985" s="417">
        <v>1.25633436474</v>
      </c>
      <c r="G985" s="418">
        <v>1.6614502099499999</v>
      </c>
      <c r="H985" s="437">
        <v>2.0540826553487341</v>
      </c>
      <c r="I985" s="417">
        <v>1.1116549059</v>
      </c>
      <c r="J985" s="418">
        <v>2.2543672416649998</v>
      </c>
      <c r="K985" s="437">
        <v>4.7576587234466894</v>
      </c>
      <c r="L985" s="420"/>
      <c r="M985" s="421"/>
      <c r="N985" s="437">
        <v>3.6174042981036948E-3</v>
      </c>
      <c r="O985" s="417">
        <v>1.139006E-2</v>
      </c>
      <c r="P985" s="418">
        <v>1.8124923000000001E-2</v>
      </c>
      <c r="Q985" s="437">
        <v>4.9315551772290835E-2</v>
      </c>
      <c r="R985" s="422"/>
      <c r="S985" s="423"/>
      <c r="T985" s="437">
        <v>564.49930985351079</v>
      </c>
      <c r="U985" s="417">
        <v>8.6330619952718676E-3</v>
      </c>
      <c r="V985" s="418">
        <v>1.3171942339243499E-2</v>
      </c>
      <c r="W985" s="437">
        <v>7.8633314886031161E-2</v>
      </c>
      <c r="X985" s="417">
        <v>1.4995759975177306E-2</v>
      </c>
      <c r="Y985" s="418">
        <v>2.5652050819148939E-2</v>
      </c>
      <c r="Z985" s="437">
        <v>0.18709749945725918</v>
      </c>
      <c r="AA985" s="417">
        <v>8.3492936123999995E-3</v>
      </c>
      <c r="AB985" s="418">
        <v>1.234648903995E-2</v>
      </c>
      <c r="AC985" s="437">
        <v>2.8777462710636831E-2</v>
      </c>
      <c r="AD985" s="417">
        <v>3.881835612E-4</v>
      </c>
      <c r="AE985" s="418">
        <v>5.7939844980000005E-4</v>
      </c>
      <c r="AF985" s="437">
        <v>1.2826372461625154E-3</v>
      </c>
      <c r="AG985" s="417">
        <v>4.4685552155400002E-2</v>
      </c>
      <c r="AH985" s="418">
        <v>6.357925152294E-2</v>
      </c>
      <c r="AI985" s="437">
        <v>6.7713921188483836E-2</v>
      </c>
      <c r="AJ985" s="417">
        <v>5.1161506584000002E-3</v>
      </c>
      <c r="AK985" s="418">
        <v>7.4435489019600001E-3</v>
      </c>
      <c r="AL985" s="437">
        <v>1.1233520597833845E-2</v>
      </c>
      <c r="AM985" s="417">
        <v>8.8319673413999999E-3</v>
      </c>
      <c r="AN985" s="418">
        <v>1.329549899661E-2</v>
      </c>
      <c r="AO985" s="437">
        <v>2.8047710340023967E-2</v>
      </c>
      <c r="AP985" s="422"/>
      <c r="AQ985" s="423"/>
      <c r="AR985" s="423"/>
      <c r="AS985" s="417">
        <v>0</v>
      </c>
      <c r="AT985" s="418">
        <v>0</v>
      </c>
      <c r="AU985" s="424"/>
    </row>
    <row r="986" spans="1:47" x14ac:dyDescent="0.2">
      <c r="A986" s="231">
        <v>1999</v>
      </c>
      <c r="B986" s="232">
        <v>22</v>
      </c>
      <c r="C986" s="417">
        <v>14.56895582856</v>
      </c>
      <c r="D986" s="418">
        <v>16.82443207651</v>
      </c>
      <c r="E986" s="437">
        <v>39.502233982651788</v>
      </c>
      <c r="F986" s="417">
        <v>1.3900061566199999</v>
      </c>
      <c r="G986" s="418">
        <v>1.853276893146</v>
      </c>
      <c r="H986" s="437">
        <v>2.1215481124640241</v>
      </c>
      <c r="I986" s="417">
        <v>1.1398773232000001</v>
      </c>
      <c r="J986" s="418">
        <v>2.3116417324</v>
      </c>
      <c r="K986" s="437">
        <v>4.8289901037741458</v>
      </c>
      <c r="L986" s="420"/>
      <c r="M986" s="421"/>
      <c r="N986" s="437">
        <v>3.6291535582667102E-3</v>
      </c>
      <c r="O986" s="417">
        <v>1.139006E-2</v>
      </c>
      <c r="P986" s="418">
        <v>1.8124923000000001E-2</v>
      </c>
      <c r="Q986" s="437">
        <v>4.9933744944028066E-2</v>
      </c>
      <c r="R986" s="422"/>
      <c r="S986" s="423"/>
      <c r="T986" s="437">
        <v>566.03277724302609</v>
      </c>
      <c r="U986" s="417">
        <v>8.6330619952718676E-3</v>
      </c>
      <c r="V986" s="418">
        <v>1.3171942339243499E-2</v>
      </c>
      <c r="W986" s="437">
        <v>8.1326380491461653E-2</v>
      </c>
      <c r="X986" s="417">
        <v>1.4995759975177306E-2</v>
      </c>
      <c r="Y986" s="418">
        <v>2.5652050819148939E-2</v>
      </c>
      <c r="Z986" s="437">
        <v>0.19322465482060641</v>
      </c>
      <c r="AA986" s="417">
        <v>8.7437830920000011E-3</v>
      </c>
      <c r="AB986" s="418">
        <v>1.3130344364460001E-2</v>
      </c>
      <c r="AC986" s="437">
        <v>2.9921604171578915E-2</v>
      </c>
      <c r="AD986" s="417">
        <v>4.064139198E-4</v>
      </c>
      <c r="AE986" s="418">
        <v>6.1571144244000002E-4</v>
      </c>
      <c r="AF986" s="437">
        <v>1.3247600734245676E-3</v>
      </c>
      <c r="AG986" s="417">
        <v>4.7585545115400002E-2</v>
      </c>
      <c r="AH986" s="418">
        <v>6.8590868446530007E-2</v>
      </c>
      <c r="AI986" s="437">
        <v>6.9605837387761341E-2</v>
      </c>
      <c r="AJ986" s="417">
        <v>5.3903528849999997E-3</v>
      </c>
      <c r="AK986" s="418">
        <v>7.9797152729400005E-3</v>
      </c>
      <c r="AL986" s="437">
        <v>1.1537943767146439E-2</v>
      </c>
      <c r="AM986" s="417">
        <v>9.2104442082000006E-3</v>
      </c>
      <c r="AN986" s="418">
        <v>1.407017968635E-2</v>
      </c>
      <c r="AO986" s="437">
        <v>2.8978341308975704E-2</v>
      </c>
      <c r="AP986" s="422"/>
      <c r="AQ986" s="423"/>
      <c r="AR986" s="423"/>
      <c r="AS986" s="417">
        <v>0</v>
      </c>
      <c r="AT986" s="418">
        <v>0</v>
      </c>
      <c r="AU986" s="424"/>
    </row>
    <row r="987" spans="1:47" x14ac:dyDescent="0.2">
      <c r="A987" s="231">
        <v>1999</v>
      </c>
      <c r="B987" s="232">
        <v>23</v>
      </c>
      <c r="C987" s="417">
        <v>14.9011146245</v>
      </c>
      <c r="D987" s="418">
        <v>17.5439183654515</v>
      </c>
      <c r="E987" s="437">
        <v>40.422235806495401</v>
      </c>
      <c r="F987" s="417">
        <v>1.5368340793200002</v>
      </c>
      <c r="G987" s="418">
        <v>2.0726441282729997</v>
      </c>
      <c r="H987" s="437">
        <v>2.1821168103670545</v>
      </c>
      <c r="I987" s="417">
        <v>1.1684076865999999</v>
      </c>
      <c r="J987" s="418">
        <v>2.3763151904799997</v>
      </c>
      <c r="K987" s="437">
        <v>4.8923590953768574</v>
      </c>
      <c r="L987" s="420"/>
      <c r="M987" s="421"/>
      <c r="N987" s="437">
        <v>3.6393744586899531E-3</v>
      </c>
      <c r="O987" s="417">
        <v>1.139006E-2</v>
      </c>
      <c r="P987" s="418">
        <v>1.8124923000000001E-2</v>
      </c>
      <c r="Q987" s="437">
        <v>5.048986698564125E-2</v>
      </c>
      <c r="R987" s="422"/>
      <c r="S987" s="423"/>
      <c r="T987" s="437">
        <v>567.42104635423595</v>
      </c>
      <c r="U987" s="417">
        <v>8.6330619952718676E-3</v>
      </c>
      <c r="V987" s="418">
        <v>1.3171942339243499E-2</v>
      </c>
      <c r="W987" s="437">
        <v>8.3731404243765545E-2</v>
      </c>
      <c r="X987" s="417">
        <v>1.4995759975177306E-2</v>
      </c>
      <c r="Y987" s="418">
        <v>2.5652050819148939E-2</v>
      </c>
      <c r="Z987" s="437">
        <v>0.19873563653852028</v>
      </c>
      <c r="AA987" s="417">
        <v>9.1511431319999999E-3</v>
      </c>
      <c r="AB987" s="418">
        <v>1.3978440106229999E-2</v>
      </c>
      <c r="AC987" s="437">
        <v>3.0871739458726788E-2</v>
      </c>
      <c r="AD987" s="417">
        <v>4.2511577400000005E-4</v>
      </c>
      <c r="AE987" s="418">
        <v>6.5471184825000007E-4</v>
      </c>
      <c r="AF987" s="437">
        <v>1.3625824317199536E-3</v>
      </c>
      <c r="AG987" s="417">
        <v>5.06746025364E-2</v>
      </c>
      <c r="AH987" s="418">
        <v>7.414694202213E-2</v>
      </c>
      <c r="AI987" s="437">
        <v>7.1268402252691695E-2</v>
      </c>
      <c r="AJ987" s="417">
        <v>5.6732390699999998E-3</v>
      </c>
      <c r="AK987" s="418">
        <v>8.5596087797100012E-3</v>
      </c>
      <c r="AL987" s="437">
        <v>1.1805313415228348E-2</v>
      </c>
      <c r="AM987" s="417">
        <v>9.6007809684000005E-3</v>
      </c>
      <c r="AN987" s="418">
        <v>1.490926355946E-2</v>
      </c>
      <c r="AO987" s="437">
        <v>2.9800232677815414E-2</v>
      </c>
      <c r="AP987" s="422"/>
      <c r="AQ987" s="423"/>
      <c r="AR987" s="423"/>
      <c r="AS987" s="417">
        <v>0</v>
      </c>
      <c r="AT987" s="418">
        <v>0</v>
      </c>
      <c r="AU987" s="424"/>
    </row>
    <row r="988" spans="1:47" x14ac:dyDescent="0.2">
      <c r="A988" s="231">
        <v>1999</v>
      </c>
      <c r="B988" s="232">
        <v>24</v>
      </c>
      <c r="C988" s="417">
        <v>15.23238957481</v>
      </c>
      <c r="D988" s="418">
        <v>18.329002325069002</v>
      </c>
      <c r="E988" s="437">
        <v>41.137162502858232</v>
      </c>
      <c r="F988" s="417">
        <v>1.6971461861400001</v>
      </c>
      <c r="G988" s="418">
        <v>2.3230023221880001</v>
      </c>
      <c r="H988" s="437">
        <v>2.2332739433064179</v>
      </c>
      <c r="I988" s="417">
        <v>1.1979081191000001</v>
      </c>
      <c r="J988" s="418">
        <v>2.4514787797499999</v>
      </c>
      <c r="K988" s="437">
        <v>4.9480489651470974</v>
      </c>
      <c r="L988" s="420"/>
      <c r="M988" s="421"/>
      <c r="N988" s="437">
        <v>3.6488934000959905E-3</v>
      </c>
      <c r="O988" s="417">
        <v>1.139006E-2</v>
      </c>
      <c r="P988" s="418">
        <v>1.8124923000000001E-2</v>
      </c>
      <c r="Q988" s="437">
        <v>5.0954070808304615E-2</v>
      </c>
      <c r="R988" s="422"/>
      <c r="S988" s="423"/>
      <c r="T988" s="437">
        <v>568.56537018613562</v>
      </c>
      <c r="U988" s="417">
        <v>8.6330619952718676E-3</v>
      </c>
      <c r="V988" s="418">
        <v>1.3171942339243499E-2</v>
      </c>
      <c r="W988" s="437">
        <v>8.580330292095921E-2</v>
      </c>
      <c r="X988" s="417">
        <v>1.4995759975177306E-2</v>
      </c>
      <c r="Y988" s="418">
        <v>2.5652050819148939E-2</v>
      </c>
      <c r="Z988" s="437">
        <v>0.20333864683251915</v>
      </c>
      <c r="AA988" s="417">
        <v>9.5700806508000006E-3</v>
      </c>
      <c r="AB988" s="418">
        <v>1.490032421655E-2</v>
      </c>
      <c r="AC988" s="437">
        <v>3.1894195710205103E-2</v>
      </c>
      <c r="AD988" s="417">
        <v>4.4513413259999996E-4</v>
      </c>
      <c r="AE988" s="418">
        <v>6.9679388993999997E-4</v>
      </c>
      <c r="AF988" s="437">
        <v>1.3945123943191595E-3</v>
      </c>
      <c r="AG988" s="417">
        <v>5.3957540932800002E-2</v>
      </c>
      <c r="AH988" s="418">
        <v>8.032142458236001E-2</v>
      </c>
      <c r="AI988" s="437">
        <v>7.2606215350577749E-2</v>
      </c>
      <c r="AJ988" s="417">
        <v>5.9655100200000002E-3</v>
      </c>
      <c r="AK988" s="418">
        <v>9.1897309299900001E-3</v>
      </c>
      <c r="AL988" s="437">
        <v>1.2017234610727408E-2</v>
      </c>
      <c r="AM988" s="417">
        <v>1.0002838426200001E-2</v>
      </c>
      <c r="AN988" s="418">
        <v>1.5823309936020002E-2</v>
      </c>
      <c r="AO988" s="437">
        <v>3.0526031531281788E-2</v>
      </c>
      <c r="AP988" s="422"/>
      <c r="AQ988" s="423"/>
      <c r="AR988" s="423"/>
      <c r="AS988" s="417">
        <v>0</v>
      </c>
      <c r="AT988" s="418">
        <v>0</v>
      </c>
      <c r="AU988" s="424"/>
    </row>
    <row r="989" spans="1:47" x14ac:dyDescent="0.2">
      <c r="A989" s="231">
        <v>1999</v>
      </c>
      <c r="B989" s="232">
        <v>25</v>
      </c>
      <c r="C989" s="417">
        <v>15.56387385953</v>
      </c>
      <c r="D989" s="418">
        <v>19.185292168338002</v>
      </c>
      <c r="E989" s="437">
        <v>41.702520643060645</v>
      </c>
      <c r="F989" s="417">
        <v>1.8588010451999999</v>
      </c>
      <c r="G989" s="418">
        <v>2.5931715619139997</v>
      </c>
      <c r="H989" s="437">
        <v>2.2715053805453804</v>
      </c>
      <c r="I989" s="417">
        <v>1.2288091893000002</v>
      </c>
      <c r="J989" s="418">
        <v>2.5361942344199999</v>
      </c>
      <c r="K989" s="437">
        <v>4.9883936669922679</v>
      </c>
      <c r="L989" s="420"/>
      <c r="M989" s="421"/>
      <c r="N989" s="437">
        <v>3.6554934879934882E-3</v>
      </c>
      <c r="O989" s="417">
        <v>1.139006E-2</v>
      </c>
      <c r="P989" s="418">
        <v>1.8124923000000001E-2</v>
      </c>
      <c r="Q989" s="437">
        <v>5.1303216182972983E-2</v>
      </c>
      <c r="R989" s="422"/>
      <c r="S989" s="423"/>
      <c r="T989" s="437">
        <v>569.43397817370692</v>
      </c>
      <c r="U989" s="417">
        <v>8.6330619952718676E-3</v>
      </c>
      <c r="V989" s="418">
        <v>1.3171942339243499E-2</v>
      </c>
      <c r="W989" s="437">
        <v>8.7329463614163605E-2</v>
      </c>
      <c r="X989" s="417">
        <v>1.4995759975177306E-2</v>
      </c>
      <c r="Y989" s="418">
        <v>2.5652050819148939E-2</v>
      </c>
      <c r="Z989" s="437">
        <v>0.20679824989824988</v>
      </c>
      <c r="AA989" s="417">
        <v>1.00035376236E-2</v>
      </c>
      <c r="AB989" s="418">
        <v>1.6050989368139999E-2</v>
      </c>
      <c r="AC989" s="437">
        <v>3.2523390435490442E-2</v>
      </c>
      <c r="AD989" s="417">
        <v>4.6472998679999999E-4</v>
      </c>
      <c r="AE989" s="418">
        <v>7.4811933735000004E-4</v>
      </c>
      <c r="AF989" s="437">
        <v>1.4183858034188031E-3</v>
      </c>
      <c r="AG989" s="417">
        <v>5.7426342018599995E-2</v>
      </c>
      <c r="AH989" s="418">
        <v>8.7633202841550101E-2</v>
      </c>
      <c r="AI989" s="437">
        <v>7.3579231705331705E-2</v>
      </c>
      <c r="AJ989" s="417">
        <v>6.2676872945999999E-3</v>
      </c>
      <c r="AK989" s="418">
        <v>9.89981454564E-3</v>
      </c>
      <c r="AL989" s="437">
        <v>1.217178065934066E-2</v>
      </c>
      <c r="AM989" s="417">
        <v>1.04152736148E-2</v>
      </c>
      <c r="AN989" s="418">
        <v>1.7023470222000001E-2</v>
      </c>
      <c r="AO989" s="437">
        <v>3.1046019536019539E-2</v>
      </c>
      <c r="AP989" s="422"/>
      <c r="AQ989" s="423"/>
      <c r="AR989" s="423"/>
      <c r="AS989" s="417">
        <v>0</v>
      </c>
      <c r="AT989" s="418">
        <v>0</v>
      </c>
      <c r="AU989" s="424"/>
    </row>
    <row r="990" spans="1:47" x14ac:dyDescent="0.2">
      <c r="A990" s="231">
        <v>1999</v>
      </c>
      <c r="B990" s="232">
        <v>26</v>
      </c>
      <c r="C990" s="417">
        <v>15.56387385953</v>
      </c>
      <c r="D990" s="418">
        <v>19.185292168338002</v>
      </c>
      <c r="E990" s="437">
        <v>42.060925814855075</v>
      </c>
      <c r="F990" s="417">
        <v>1.8588010451999999</v>
      </c>
      <c r="G990" s="418">
        <v>2.5931715619139997</v>
      </c>
      <c r="H990" s="437">
        <v>2.2944464737841876</v>
      </c>
      <c r="I990" s="417">
        <v>1.2288091893000002</v>
      </c>
      <c r="J990" s="418">
        <v>2.5361942344199999</v>
      </c>
      <c r="K990" s="437">
        <v>5.0120653474956214</v>
      </c>
      <c r="L990" s="420"/>
      <c r="M990" s="421"/>
      <c r="N990" s="437">
        <v>3.6591665777264679E-3</v>
      </c>
      <c r="O990" s="417">
        <v>1.139006E-2</v>
      </c>
      <c r="P990" s="418">
        <v>1.8124923000000001E-2</v>
      </c>
      <c r="Q990" s="437">
        <v>5.1514524768700852E-2</v>
      </c>
      <c r="R990" s="422"/>
      <c r="S990" s="423"/>
      <c r="T990" s="437">
        <v>569.95751365072283</v>
      </c>
      <c r="U990" s="417">
        <v>8.6330619952718676E-3</v>
      </c>
      <c r="V990" s="418">
        <v>1.3171942339243499E-2</v>
      </c>
      <c r="W990" s="437">
        <v>8.8232949863282617E-2</v>
      </c>
      <c r="X990" s="417">
        <v>1.4995759975177306E-2</v>
      </c>
      <c r="Y990" s="418">
        <v>2.5652050819148939E-2</v>
      </c>
      <c r="Z990" s="437">
        <v>0.20889158465378208</v>
      </c>
      <c r="AA990" s="417">
        <v>1.00035376236E-2</v>
      </c>
      <c r="AB990" s="418">
        <v>1.6050989368139999E-2</v>
      </c>
      <c r="AC990" s="437">
        <v>3.2788006501904318E-2</v>
      </c>
      <c r="AD990" s="417">
        <v>4.6472998679999999E-4</v>
      </c>
      <c r="AE990" s="418">
        <v>7.4811933735000004E-4</v>
      </c>
      <c r="AF990" s="437">
        <v>1.432703128640598E-3</v>
      </c>
      <c r="AG990" s="417">
        <v>5.7426342018599995E-2</v>
      </c>
      <c r="AH990" s="418">
        <v>8.7633202841550101E-2</v>
      </c>
      <c r="AI990" s="437">
        <v>7.404347993183423E-2</v>
      </c>
      <c r="AJ990" s="417">
        <v>6.2676872945999999E-3</v>
      </c>
      <c r="AK990" s="418">
        <v>9.89981454564E-3</v>
      </c>
      <c r="AL990" s="437">
        <v>1.224332726034625E-2</v>
      </c>
      <c r="AM990" s="417">
        <v>1.04152736148E-2</v>
      </c>
      <c r="AN990" s="418">
        <v>1.7023470222000001E-2</v>
      </c>
      <c r="AO990" s="437">
        <v>3.1333522988911781E-2</v>
      </c>
      <c r="AP990" s="422"/>
      <c r="AQ990" s="423"/>
      <c r="AR990" s="423"/>
      <c r="AS990" s="417">
        <v>0</v>
      </c>
      <c r="AT990" s="418">
        <v>0</v>
      </c>
      <c r="AU990" s="424"/>
    </row>
    <row r="991" spans="1:47" x14ac:dyDescent="0.2">
      <c r="A991" s="231">
        <v>1999</v>
      </c>
      <c r="B991" s="232">
        <v>27</v>
      </c>
      <c r="C991" s="417">
        <v>15.56387385953</v>
      </c>
      <c r="D991" s="418">
        <v>19.185292168338002</v>
      </c>
      <c r="E991" s="437">
        <v>42.141154110458722</v>
      </c>
      <c r="F991" s="417">
        <v>1.8588010451999999</v>
      </c>
      <c r="G991" s="418">
        <v>2.5931715619139997</v>
      </c>
      <c r="H991" s="437">
        <v>2.299904429425065</v>
      </c>
      <c r="I991" s="417">
        <v>1.2288091893000002</v>
      </c>
      <c r="J991" s="418">
        <v>2.5361942344199999</v>
      </c>
      <c r="K991" s="437">
        <v>5.0177586899280069</v>
      </c>
      <c r="L991" s="420"/>
      <c r="M991" s="421"/>
      <c r="N991" s="437">
        <v>3.6601143689361983E-3</v>
      </c>
      <c r="O991" s="417">
        <v>1.139006E-2</v>
      </c>
      <c r="P991" s="418">
        <v>1.8124923000000001E-2</v>
      </c>
      <c r="Q991" s="437">
        <v>5.1564267167105417E-2</v>
      </c>
      <c r="R991" s="422"/>
      <c r="S991" s="423"/>
      <c r="T991" s="437">
        <v>570.05463446198235</v>
      </c>
      <c r="U991" s="417">
        <v>8.6330619952718676E-3</v>
      </c>
      <c r="V991" s="418">
        <v>1.3171942339243499E-2</v>
      </c>
      <c r="W991" s="437">
        <v>8.8451206258777296E-2</v>
      </c>
      <c r="X991" s="417">
        <v>1.4995759975177306E-2</v>
      </c>
      <c r="Y991" s="418">
        <v>2.5652050819148939E-2</v>
      </c>
      <c r="Z991" s="437">
        <v>0.20938607929946734</v>
      </c>
      <c r="AA991" s="417">
        <v>1.00035376236E-2</v>
      </c>
      <c r="AB991" s="418">
        <v>1.6050989368139999E-2</v>
      </c>
      <c r="AC991" s="437">
        <v>3.2891259129168363E-2</v>
      </c>
      <c r="AD991" s="417">
        <v>4.6472998679999999E-4</v>
      </c>
      <c r="AE991" s="418">
        <v>7.4811933735000004E-4</v>
      </c>
      <c r="AF991" s="437">
        <v>1.4361121390785009E-3</v>
      </c>
      <c r="AG991" s="417">
        <v>5.7426342018599995E-2</v>
      </c>
      <c r="AH991" s="418">
        <v>8.7633202841550101E-2</v>
      </c>
      <c r="AI991" s="437">
        <v>7.4215013355281079E-2</v>
      </c>
      <c r="AJ991" s="417">
        <v>6.2676872945999999E-3</v>
      </c>
      <c r="AK991" s="418">
        <v>9.89981454564E-3</v>
      </c>
      <c r="AL991" s="437">
        <v>1.2271296505597593E-2</v>
      </c>
      <c r="AM991" s="417">
        <v>1.04152736148E-2</v>
      </c>
      <c r="AN991" s="418">
        <v>1.7023470222000001E-2</v>
      </c>
      <c r="AO991" s="437">
        <v>3.1411812983230175E-2</v>
      </c>
      <c r="AP991" s="422"/>
      <c r="AQ991" s="423"/>
      <c r="AR991" s="423"/>
      <c r="AS991" s="417">
        <v>0</v>
      </c>
      <c r="AT991" s="418">
        <v>0</v>
      </c>
      <c r="AU991" s="424"/>
    </row>
    <row r="992" spans="1:47" x14ac:dyDescent="0.2">
      <c r="A992" s="231">
        <v>1999</v>
      </c>
      <c r="B992" s="232">
        <v>28</v>
      </c>
      <c r="C992" s="417">
        <v>15.56387385953</v>
      </c>
      <c r="D992" s="418">
        <v>19.185292168338002</v>
      </c>
      <c r="E992" s="437">
        <v>42.153704725838772</v>
      </c>
      <c r="F992" s="417">
        <v>1.8588010451999999</v>
      </c>
      <c r="G992" s="418">
        <v>2.5931715619139997</v>
      </c>
      <c r="H992" s="437">
        <v>2.3006940484807754</v>
      </c>
      <c r="I992" s="417">
        <v>1.2288091893000002</v>
      </c>
      <c r="J992" s="418">
        <v>2.5361942344199999</v>
      </c>
      <c r="K992" s="437">
        <v>5.0185634846932192</v>
      </c>
      <c r="L992" s="420"/>
      <c r="M992" s="421"/>
      <c r="N992" s="437">
        <v>3.6602454055696815E-3</v>
      </c>
      <c r="O992" s="417">
        <v>1.139006E-2</v>
      </c>
      <c r="P992" s="418">
        <v>1.8124923000000001E-2</v>
      </c>
      <c r="Q992" s="437">
        <v>5.1571610870784053E-2</v>
      </c>
      <c r="R992" s="422"/>
      <c r="S992" s="423"/>
      <c r="T992" s="437">
        <v>570.13221581252503</v>
      </c>
      <c r="U992" s="417">
        <v>8.6330619952718676E-3</v>
      </c>
      <c r="V992" s="418">
        <v>1.3171942339243499E-2</v>
      </c>
      <c r="W992" s="437">
        <v>8.8482045360806241E-2</v>
      </c>
      <c r="X992" s="417">
        <v>1.4995759975177306E-2</v>
      </c>
      <c r="Y992" s="418">
        <v>2.5652050819148939E-2</v>
      </c>
      <c r="Z992" s="437">
        <v>0.20945848937541497</v>
      </c>
      <c r="AA992" s="417">
        <v>1.00035376236E-2</v>
      </c>
      <c r="AB992" s="418">
        <v>1.6050989368139999E-2</v>
      </c>
      <c r="AC992" s="437">
        <v>3.2902509149187326E-2</v>
      </c>
      <c r="AD992" s="417">
        <v>4.6472998679999999E-4</v>
      </c>
      <c r="AE992" s="418">
        <v>7.4811933735000004E-4</v>
      </c>
      <c r="AF992" s="437">
        <v>1.43660573421433E-3</v>
      </c>
      <c r="AG992" s="417">
        <v>5.7426342018599995E-2</v>
      </c>
      <c r="AH992" s="418">
        <v>8.7633202841550101E-2</v>
      </c>
      <c r="AI992" s="437">
        <v>7.4240221017717489E-2</v>
      </c>
      <c r="AJ992" s="417">
        <v>6.2676872945999999E-3</v>
      </c>
      <c r="AK992" s="418">
        <v>9.89981454564E-3</v>
      </c>
      <c r="AL992" s="437">
        <v>1.2275474848249623E-2</v>
      </c>
      <c r="AM992" s="417">
        <v>1.04152736148E-2</v>
      </c>
      <c r="AN992" s="418">
        <v>1.7023470222000001E-2</v>
      </c>
      <c r="AO992" s="437">
        <v>3.1422556293046466E-2</v>
      </c>
      <c r="AP992" s="422"/>
      <c r="AQ992" s="423"/>
      <c r="AR992" s="423"/>
      <c r="AS992" s="417">
        <v>0</v>
      </c>
      <c r="AT992" s="418">
        <v>0</v>
      </c>
      <c r="AU992" s="424"/>
    </row>
    <row r="993" spans="1:47" x14ac:dyDescent="0.2">
      <c r="A993" s="231">
        <v>1999</v>
      </c>
      <c r="B993" s="232">
        <v>29</v>
      </c>
      <c r="C993" s="417">
        <v>15.56387385953</v>
      </c>
      <c r="D993" s="418">
        <v>19.185292168338002</v>
      </c>
      <c r="E993" s="437">
        <v>42.154591214596735</v>
      </c>
      <c r="F993" s="417">
        <v>1.8588010451999999</v>
      </c>
      <c r="G993" s="418">
        <v>2.5931715619139997</v>
      </c>
      <c r="H993" s="437">
        <v>2.3007490611329589</v>
      </c>
      <c r="I993" s="417">
        <v>1.2288091893000002</v>
      </c>
      <c r="J993" s="418">
        <v>2.5361942344199999</v>
      </c>
      <c r="K993" s="437">
        <v>5.0186119353215792</v>
      </c>
      <c r="L993" s="420"/>
      <c r="M993" s="421"/>
      <c r="N993" s="437">
        <v>3.6602552220912463E-3</v>
      </c>
      <c r="O993" s="417">
        <v>1.139006E-2</v>
      </c>
      <c r="P993" s="418">
        <v>1.8124923000000001E-2</v>
      </c>
      <c r="Q993" s="437">
        <v>5.1572124554134006E-2</v>
      </c>
      <c r="R993" s="422"/>
      <c r="S993" s="423"/>
      <c r="T993" s="437">
        <v>570.10871189712611</v>
      </c>
      <c r="U993" s="417">
        <v>8.6330619952718676E-3</v>
      </c>
      <c r="V993" s="418">
        <v>1.3171942339243499E-2</v>
      </c>
      <c r="W993" s="437">
        <v>8.8484220276971462E-2</v>
      </c>
      <c r="X993" s="417">
        <v>1.4995759975177306E-2</v>
      </c>
      <c r="Y993" s="418">
        <v>2.5652050819148939E-2</v>
      </c>
      <c r="Z993" s="437">
        <v>0.20946341454506603</v>
      </c>
      <c r="AA993" s="417">
        <v>1.00035376236E-2</v>
      </c>
      <c r="AB993" s="418">
        <v>1.6050989368139999E-2</v>
      </c>
      <c r="AC993" s="437">
        <v>3.2903388778153443E-2</v>
      </c>
      <c r="AD993" s="417">
        <v>4.6472998679999999E-4</v>
      </c>
      <c r="AE993" s="418">
        <v>7.4811933735000004E-4</v>
      </c>
      <c r="AF993" s="437">
        <v>1.4366394951438222E-3</v>
      </c>
      <c r="AG993" s="417">
        <v>5.7426342018599995E-2</v>
      </c>
      <c r="AH993" s="418">
        <v>8.7633202841550101E-2</v>
      </c>
      <c r="AI993" s="437">
        <v>7.4242072291620803E-2</v>
      </c>
      <c r="AJ993" s="417">
        <v>6.2676872945999999E-3</v>
      </c>
      <c r="AK993" s="418">
        <v>9.89981454564E-3</v>
      </c>
      <c r="AL993" s="437">
        <v>1.227577427198428E-2</v>
      </c>
      <c r="AM993" s="417">
        <v>1.04152736148E-2</v>
      </c>
      <c r="AN993" s="418">
        <v>1.7023470222000001E-2</v>
      </c>
      <c r="AO993" s="437">
        <v>3.1423238742041434E-2</v>
      </c>
      <c r="AP993" s="422"/>
      <c r="AQ993" s="423"/>
      <c r="AR993" s="423"/>
      <c r="AS993" s="417">
        <v>0</v>
      </c>
      <c r="AT993" s="418">
        <v>0</v>
      </c>
      <c r="AU993" s="424"/>
    </row>
    <row r="994" spans="1:47" x14ac:dyDescent="0.2">
      <c r="A994" s="231">
        <v>1999</v>
      </c>
      <c r="B994" s="232">
        <v>30</v>
      </c>
      <c r="C994" s="417">
        <v>15.56387385953</v>
      </c>
      <c r="D994" s="418">
        <v>19.185292168338002</v>
      </c>
      <c r="E994" s="437">
        <v>42.087158756086552</v>
      </c>
      <c r="F994" s="417">
        <v>1.8588010451999999</v>
      </c>
      <c r="G994" s="418">
        <v>2.5931715619139997</v>
      </c>
      <c r="H994" s="437">
        <v>2.301193798656346</v>
      </c>
      <c r="I994" s="417">
        <v>1.2288091893000002</v>
      </c>
      <c r="J994" s="418">
        <v>2.5361942344199999</v>
      </c>
      <c r="K994" s="437">
        <v>5.0214801894583374</v>
      </c>
      <c r="L994" s="420"/>
      <c r="M994" s="421"/>
      <c r="N994" s="437">
        <v>3.6615367349161166E-3</v>
      </c>
      <c r="O994" s="417">
        <v>1.139006E-2</v>
      </c>
      <c r="P994" s="418">
        <v>1.8124923000000001E-2</v>
      </c>
      <c r="Q994" s="437">
        <v>5.1568699014685117E-2</v>
      </c>
      <c r="R994" s="422"/>
      <c r="S994" s="423"/>
      <c r="T994" s="437">
        <v>570.07616759697589</v>
      </c>
      <c r="U994" s="417">
        <v>8.6330619952718676E-3</v>
      </c>
      <c r="V994" s="418">
        <v>1.3171942339243499E-2</v>
      </c>
      <c r="W994" s="437">
        <v>8.8548342545119979E-2</v>
      </c>
      <c r="X994" s="417">
        <v>1.4995759975177306E-2</v>
      </c>
      <c r="Y994" s="418">
        <v>2.5652050819148939E-2</v>
      </c>
      <c r="Z994" s="437">
        <v>0.2094199130158434</v>
      </c>
      <c r="AA994" s="417">
        <v>1.00035376236E-2</v>
      </c>
      <c r="AB994" s="418">
        <v>1.6050989368139999E-2</v>
      </c>
      <c r="AC994" s="437">
        <v>3.3179027450901954E-2</v>
      </c>
      <c r="AD994" s="417">
        <v>4.6472998679999999E-4</v>
      </c>
      <c r="AE994" s="418">
        <v>7.4811933735000004E-4</v>
      </c>
      <c r="AF994" s="437">
        <v>1.4369836343554082E-3</v>
      </c>
      <c r="AG994" s="417">
        <v>5.7426342018599995E-2</v>
      </c>
      <c r="AH994" s="418">
        <v>8.7633202841550101E-2</v>
      </c>
      <c r="AI994" s="437">
        <v>7.4217850420141937E-2</v>
      </c>
      <c r="AJ994" s="417">
        <v>6.2676872945999999E-3</v>
      </c>
      <c r="AK994" s="418">
        <v>9.89981454564E-3</v>
      </c>
      <c r="AL994" s="437">
        <v>1.2268635322145846E-2</v>
      </c>
      <c r="AM994" s="417">
        <v>1.04152736148E-2</v>
      </c>
      <c r="AN994" s="418">
        <v>1.7023470222000001E-2</v>
      </c>
      <c r="AO994" s="437">
        <v>3.1471634931006055E-2</v>
      </c>
      <c r="AP994" s="422"/>
      <c r="AQ994" s="423"/>
      <c r="AR994" s="423"/>
      <c r="AS994" s="417">
        <v>0</v>
      </c>
      <c r="AT994" s="418">
        <v>0</v>
      </c>
      <c r="AU994" s="424"/>
    </row>
    <row r="995" spans="1:47" x14ac:dyDescent="0.2">
      <c r="A995" s="231">
        <v>1999</v>
      </c>
      <c r="B995" s="232">
        <v>31</v>
      </c>
      <c r="C995" s="417">
        <v>15.56387385953</v>
      </c>
      <c r="D995" s="418">
        <v>19.185292168338002</v>
      </c>
      <c r="E995" s="437">
        <v>42.004502724591561</v>
      </c>
      <c r="F995" s="417">
        <v>1.8588010451999999</v>
      </c>
      <c r="G995" s="418">
        <v>2.5931715619139997</v>
      </c>
      <c r="H995" s="437">
        <v>2.3008590094969068</v>
      </c>
      <c r="I995" s="417">
        <v>1.2288091893000002</v>
      </c>
      <c r="J995" s="418">
        <v>2.5361942344199999</v>
      </c>
      <c r="K995" s="437">
        <v>5.0236710029788449</v>
      </c>
      <c r="L995" s="420"/>
      <c r="M995" s="421"/>
      <c r="N995" s="437">
        <v>3.6626603400589067E-3</v>
      </c>
      <c r="O995" s="417">
        <v>1.139006E-2</v>
      </c>
      <c r="P995" s="418">
        <v>1.8124923000000001E-2</v>
      </c>
      <c r="Q995" s="437">
        <v>5.1561020641564412E-2</v>
      </c>
      <c r="R995" s="422"/>
      <c r="S995" s="423"/>
      <c r="T995" s="437">
        <v>570.04801585504458</v>
      </c>
      <c r="U995" s="417">
        <v>8.6330619952718676E-3</v>
      </c>
      <c r="V995" s="418">
        <v>1.3171942339243499E-2</v>
      </c>
      <c r="W995" s="437">
        <v>8.8589068586803474E-2</v>
      </c>
      <c r="X995" s="417">
        <v>1.4995759975177306E-2</v>
      </c>
      <c r="Y995" s="418">
        <v>2.5652050819148939E-2</v>
      </c>
      <c r="Z995" s="437">
        <v>0.20930849656313058</v>
      </c>
      <c r="AA995" s="417">
        <v>1.00035376236E-2</v>
      </c>
      <c r="AB995" s="418">
        <v>1.6050989368139999E-2</v>
      </c>
      <c r="AC995" s="437">
        <v>3.345807742514649E-2</v>
      </c>
      <c r="AD995" s="417">
        <v>4.6472998679999999E-4</v>
      </c>
      <c r="AE995" s="418">
        <v>7.4811933735000004E-4</v>
      </c>
      <c r="AF995" s="437">
        <v>1.4367726658975951E-3</v>
      </c>
      <c r="AG995" s="417">
        <v>5.7426342018599995E-2</v>
      </c>
      <c r="AH995" s="418">
        <v>8.7633202841550101E-2</v>
      </c>
      <c r="AI995" s="437">
        <v>7.4161473804156441E-2</v>
      </c>
      <c r="AJ995" s="417">
        <v>6.2676872945999999E-3</v>
      </c>
      <c r="AK995" s="418">
        <v>9.89981454564E-3</v>
      </c>
      <c r="AL995" s="437">
        <v>1.2255996193266051E-2</v>
      </c>
      <c r="AM995" s="417">
        <v>1.04152736148E-2</v>
      </c>
      <c r="AN995" s="418">
        <v>1.7023470222000001E-2</v>
      </c>
      <c r="AO995" s="437">
        <v>3.1510224810313285E-2</v>
      </c>
      <c r="AP995" s="422"/>
      <c r="AQ995" s="423"/>
      <c r="AR995" s="423"/>
      <c r="AS995" s="417">
        <v>0</v>
      </c>
      <c r="AT995" s="418">
        <v>0</v>
      </c>
      <c r="AU995" s="424"/>
    </row>
    <row r="996" spans="1:47" x14ac:dyDescent="0.2">
      <c r="A996" s="231">
        <v>1999</v>
      </c>
      <c r="B996" s="232">
        <v>32</v>
      </c>
      <c r="C996" s="417">
        <v>15.56387385953</v>
      </c>
      <c r="D996" s="418">
        <v>19.185292168338002</v>
      </c>
      <c r="E996" s="419">
        <v>42.004502724591561</v>
      </c>
      <c r="F996" s="417">
        <v>1.8588010451999999</v>
      </c>
      <c r="G996" s="418">
        <v>2.5931715619139997</v>
      </c>
      <c r="H996" s="419">
        <v>2.3008590094969068</v>
      </c>
      <c r="I996" s="417">
        <v>1.2288091893000002</v>
      </c>
      <c r="J996" s="418">
        <v>2.5361942344199999</v>
      </c>
      <c r="K996" s="419">
        <v>5.0236710029788449</v>
      </c>
      <c r="L996" s="420"/>
      <c r="M996" s="421"/>
      <c r="N996" s="419">
        <v>3.6626603400589067E-3</v>
      </c>
      <c r="O996" s="417">
        <v>1.139006E-2</v>
      </c>
      <c r="P996" s="418">
        <v>1.8124923000000001E-2</v>
      </c>
      <c r="Q996" s="419">
        <v>5.1561020641564412E-2</v>
      </c>
      <c r="R996" s="425"/>
      <c r="S996" s="426"/>
      <c r="T996" s="419">
        <v>570.04801585504458</v>
      </c>
      <c r="U996" s="417">
        <v>8.6330619952718676E-3</v>
      </c>
      <c r="V996" s="418">
        <v>1.3171942339243499E-2</v>
      </c>
      <c r="W996" s="419">
        <v>8.8589068586803474E-2</v>
      </c>
      <c r="X996" s="417">
        <v>1.4995759975177306E-2</v>
      </c>
      <c r="Y996" s="418">
        <v>2.5652050819148939E-2</v>
      </c>
      <c r="Z996" s="419">
        <v>0.20930849656313058</v>
      </c>
      <c r="AA996" s="417">
        <v>1.00035376236E-2</v>
      </c>
      <c r="AB996" s="418">
        <v>1.6050989368139999E-2</v>
      </c>
      <c r="AC996" s="419">
        <v>3.345807742514649E-2</v>
      </c>
      <c r="AD996" s="417">
        <v>4.6472998679999999E-4</v>
      </c>
      <c r="AE996" s="418">
        <v>7.4811933735000004E-4</v>
      </c>
      <c r="AF996" s="419">
        <v>1.4367726658975951E-3</v>
      </c>
      <c r="AG996" s="417">
        <v>5.7426342018599995E-2</v>
      </c>
      <c r="AH996" s="418">
        <v>8.7633202841550101E-2</v>
      </c>
      <c r="AI996" s="419">
        <v>7.4161473804156441E-2</v>
      </c>
      <c r="AJ996" s="417">
        <v>6.2676872945999999E-3</v>
      </c>
      <c r="AK996" s="418">
        <v>9.89981454564E-3</v>
      </c>
      <c r="AL996" s="419">
        <v>1.2255996193266051E-2</v>
      </c>
      <c r="AM996" s="417">
        <v>1.04152736148E-2</v>
      </c>
      <c r="AN996" s="418">
        <v>1.7023470222000001E-2</v>
      </c>
      <c r="AO996" s="419">
        <v>3.1510224810313285E-2</v>
      </c>
      <c r="AP996" s="425"/>
      <c r="AQ996" s="426"/>
      <c r="AR996" s="426"/>
      <c r="AS996" s="417">
        <v>0</v>
      </c>
      <c r="AT996" s="418">
        <v>0</v>
      </c>
      <c r="AU996" s="427"/>
    </row>
    <row r="997" spans="1:47" x14ac:dyDescent="0.2">
      <c r="A997" s="231">
        <v>1999</v>
      </c>
      <c r="B997" s="232">
        <v>33</v>
      </c>
      <c r="C997" s="417">
        <v>15.56387385953</v>
      </c>
      <c r="D997" s="418">
        <v>19.185292168338002</v>
      </c>
      <c r="E997" s="419">
        <v>42.004502724591561</v>
      </c>
      <c r="F997" s="417">
        <v>1.8588010451999999</v>
      </c>
      <c r="G997" s="418">
        <v>2.5931715619139997</v>
      </c>
      <c r="H997" s="419">
        <v>2.3008590094969068</v>
      </c>
      <c r="I997" s="417">
        <v>1.2288091893000002</v>
      </c>
      <c r="J997" s="418">
        <v>2.5361942344199999</v>
      </c>
      <c r="K997" s="419">
        <v>5.0236710029788449</v>
      </c>
      <c r="L997" s="420"/>
      <c r="M997" s="421"/>
      <c r="N997" s="419">
        <v>3.6626603400589067E-3</v>
      </c>
      <c r="O997" s="417">
        <v>1.139006E-2</v>
      </c>
      <c r="P997" s="418">
        <v>1.8124923000000001E-2</v>
      </c>
      <c r="Q997" s="419">
        <v>5.1561020641564412E-2</v>
      </c>
      <c r="R997" s="425"/>
      <c r="S997" s="426"/>
      <c r="T997" s="419">
        <v>570.04801585504458</v>
      </c>
      <c r="U997" s="417">
        <v>8.6330619952718676E-3</v>
      </c>
      <c r="V997" s="418">
        <v>1.3171942339243499E-2</v>
      </c>
      <c r="W997" s="419">
        <v>8.8589068586803474E-2</v>
      </c>
      <c r="X997" s="417">
        <v>1.4995759975177306E-2</v>
      </c>
      <c r="Y997" s="418">
        <v>2.5652050819148939E-2</v>
      </c>
      <c r="Z997" s="419">
        <v>0.20930849656313058</v>
      </c>
      <c r="AA997" s="417">
        <v>1.00035376236E-2</v>
      </c>
      <c r="AB997" s="418">
        <v>1.6050989368139999E-2</v>
      </c>
      <c r="AC997" s="419">
        <v>3.345807742514649E-2</v>
      </c>
      <c r="AD997" s="417">
        <v>4.6472998679999999E-4</v>
      </c>
      <c r="AE997" s="418">
        <v>7.4811933735000004E-4</v>
      </c>
      <c r="AF997" s="419">
        <v>1.4367726658975951E-3</v>
      </c>
      <c r="AG997" s="417">
        <v>5.7426342018599995E-2</v>
      </c>
      <c r="AH997" s="418">
        <v>8.7633202841550101E-2</v>
      </c>
      <c r="AI997" s="419">
        <v>7.4161473804156441E-2</v>
      </c>
      <c r="AJ997" s="417">
        <v>6.2676872945999999E-3</v>
      </c>
      <c r="AK997" s="418">
        <v>9.89981454564E-3</v>
      </c>
      <c r="AL997" s="419">
        <v>1.2255996193266051E-2</v>
      </c>
      <c r="AM997" s="417">
        <v>1.04152736148E-2</v>
      </c>
      <c r="AN997" s="418">
        <v>1.7023470222000001E-2</v>
      </c>
      <c r="AO997" s="419">
        <v>3.1510224810313285E-2</v>
      </c>
      <c r="AP997" s="425"/>
      <c r="AQ997" s="426"/>
      <c r="AR997" s="426"/>
      <c r="AS997" s="417">
        <v>0</v>
      </c>
      <c r="AT997" s="418">
        <v>0</v>
      </c>
      <c r="AU997" s="427"/>
    </row>
    <row r="998" spans="1:47" x14ac:dyDescent="0.2">
      <c r="A998" s="231">
        <v>1999</v>
      </c>
      <c r="B998" s="232">
        <v>34</v>
      </c>
      <c r="C998" s="417">
        <v>15.56387385953</v>
      </c>
      <c r="D998" s="418">
        <v>19.185292168338002</v>
      </c>
      <c r="E998" s="419">
        <v>42.004502724591561</v>
      </c>
      <c r="F998" s="417">
        <v>1.8588010451999999</v>
      </c>
      <c r="G998" s="418">
        <v>2.5931715619139997</v>
      </c>
      <c r="H998" s="419">
        <v>2.3008590094969068</v>
      </c>
      <c r="I998" s="417">
        <v>1.2288091893000002</v>
      </c>
      <c r="J998" s="418">
        <v>2.5361942344199999</v>
      </c>
      <c r="K998" s="419">
        <v>5.0236710029788449</v>
      </c>
      <c r="L998" s="420"/>
      <c r="M998" s="421"/>
      <c r="N998" s="419">
        <v>3.6626603400589067E-3</v>
      </c>
      <c r="O998" s="417">
        <v>1.139006E-2</v>
      </c>
      <c r="P998" s="418">
        <v>1.8124923000000001E-2</v>
      </c>
      <c r="Q998" s="419">
        <v>5.1561020641564412E-2</v>
      </c>
      <c r="R998" s="425"/>
      <c r="S998" s="426"/>
      <c r="T998" s="419">
        <v>570.04801585504458</v>
      </c>
      <c r="U998" s="417">
        <v>8.6330619952718676E-3</v>
      </c>
      <c r="V998" s="418">
        <v>1.3171942339243499E-2</v>
      </c>
      <c r="W998" s="419">
        <v>8.8589068586803474E-2</v>
      </c>
      <c r="X998" s="417">
        <v>1.4995759975177306E-2</v>
      </c>
      <c r="Y998" s="418">
        <v>2.5652050819148939E-2</v>
      </c>
      <c r="Z998" s="419">
        <v>0.20930849656313058</v>
      </c>
      <c r="AA998" s="417">
        <v>1.00035376236E-2</v>
      </c>
      <c r="AB998" s="418">
        <v>1.6050989368139999E-2</v>
      </c>
      <c r="AC998" s="419">
        <v>3.345807742514649E-2</v>
      </c>
      <c r="AD998" s="417">
        <v>4.6472998679999999E-4</v>
      </c>
      <c r="AE998" s="418">
        <v>7.4811933735000004E-4</v>
      </c>
      <c r="AF998" s="419">
        <v>1.4367726658975951E-3</v>
      </c>
      <c r="AG998" s="417">
        <v>5.7426342018599995E-2</v>
      </c>
      <c r="AH998" s="418">
        <v>8.7633202841550101E-2</v>
      </c>
      <c r="AI998" s="419">
        <v>7.4161473804156441E-2</v>
      </c>
      <c r="AJ998" s="417">
        <v>6.2676872945999999E-3</v>
      </c>
      <c r="AK998" s="418">
        <v>9.89981454564E-3</v>
      </c>
      <c r="AL998" s="419">
        <v>1.2255996193266051E-2</v>
      </c>
      <c r="AM998" s="417">
        <v>1.04152736148E-2</v>
      </c>
      <c r="AN998" s="418">
        <v>1.7023470222000001E-2</v>
      </c>
      <c r="AO998" s="419">
        <v>3.1510224810313285E-2</v>
      </c>
      <c r="AP998" s="425"/>
      <c r="AQ998" s="426"/>
      <c r="AR998" s="426"/>
      <c r="AS998" s="417">
        <v>0</v>
      </c>
      <c r="AT998" s="418">
        <v>0</v>
      </c>
      <c r="AU998" s="427"/>
    </row>
    <row r="999" spans="1:47" x14ac:dyDescent="0.2">
      <c r="A999" s="231">
        <v>1999</v>
      </c>
      <c r="B999" s="232">
        <v>35</v>
      </c>
      <c r="C999" s="417">
        <v>15.56387385953</v>
      </c>
      <c r="D999" s="418">
        <v>19.185292168338002</v>
      </c>
      <c r="E999" s="419">
        <v>42.004502724591561</v>
      </c>
      <c r="F999" s="417">
        <v>1.8588010451999999</v>
      </c>
      <c r="G999" s="418">
        <v>2.5931715619139997</v>
      </c>
      <c r="H999" s="419">
        <v>2.3008590094969068</v>
      </c>
      <c r="I999" s="417">
        <v>1.2288091893000002</v>
      </c>
      <c r="J999" s="418">
        <v>2.5361942344199999</v>
      </c>
      <c r="K999" s="419">
        <v>5.0236710029788449</v>
      </c>
      <c r="L999" s="420"/>
      <c r="M999" s="421"/>
      <c r="N999" s="419">
        <v>3.6626603400589067E-3</v>
      </c>
      <c r="O999" s="417">
        <v>1.139006E-2</v>
      </c>
      <c r="P999" s="418">
        <v>1.8124923000000001E-2</v>
      </c>
      <c r="Q999" s="419">
        <v>5.1561020641564412E-2</v>
      </c>
      <c r="R999" s="425"/>
      <c r="S999" s="426"/>
      <c r="T999" s="419">
        <v>570.04801585504458</v>
      </c>
      <c r="U999" s="417">
        <v>8.6330619952718676E-3</v>
      </c>
      <c r="V999" s="418">
        <v>1.3171942339243499E-2</v>
      </c>
      <c r="W999" s="419">
        <v>8.8589068586803474E-2</v>
      </c>
      <c r="X999" s="417">
        <v>1.4995759975177306E-2</v>
      </c>
      <c r="Y999" s="418">
        <v>2.5652050819148939E-2</v>
      </c>
      <c r="Z999" s="419">
        <v>0.20930849656313058</v>
      </c>
      <c r="AA999" s="417">
        <v>1.00035376236E-2</v>
      </c>
      <c r="AB999" s="418">
        <v>1.6050989368139999E-2</v>
      </c>
      <c r="AC999" s="419">
        <v>3.345807742514649E-2</v>
      </c>
      <c r="AD999" s="417">
        <v>4.6472998679999999E-4</v>
      </c>
      <c r="AE999" s="418">
        <v>7.4811933735000004E-4</v>
      </c>
      <c r="AF999" s="419">
        <v>1.4367726658975951E-3</v>
      </c>
      <c r="AG999" s="417">
        <v>5.7426342018599995E-2</v>
      </c>
      <c r="AH999" s="418">
        <v>8.7633202841550101E-2</v>
      </c>
      <c r="AI999" s="419">
        <v>7.4161473804156441E-2</v>
      </c>
      <c r="AJ999" s="417">
        <v>6.2676872945999999E-3</v>
      </c>
      <c r="AK999" s="418">
        <v>9.89981454564E-3</v>
      </c>
      <c r="AL999" s="419">
        <v>1.2255996193266051E-2</v>
      </c>
      <c r="AM999" s="417">
        <v>1.04152736148E-2</v>
      </c>
      <c r="AN999" s="418">
        <v>1.7023470222000001E-2</v>
      </c>
      <c r="AO999" s="419">
        <v>3.1510224810313285E-2</v>
      </c>
      <c r="AP999" s="425"/>
      <c r="AQ999" s="426"/>
      <c r="AR999" s="426"/>
      <c r="AS999" s="417">
        <v>0</v>
      </c>
      <c r="AT999" s="418">
        <v>0</v>
      </c>
      <c r="AU999" s="427"/>
    </row>
    <row r="1000" spans="1:47" x14ac:dyDescent="0.2">
      <c r="A1000" s="231">
        <v>1999</v>
      </c>
      <c r="B1000" s="232">
        <v>36</v>
      </c>
      <c r="C1000" s="417">
        <v>15.56387385953</v>
      </c>
      <c r="D1000" s="418">
        <v>19.185292168338002</v>
      </c>
      <c r="E1000" s="419">
        <v>42.004502724591561</v>
      </c>
      <c r="F1000" s="417">
        <v>1.8588010451999999</v>
      </c>
      <c r="G1000" s="418">
        <v>2.5931715619139997</v>
      </c>
      <c r="H1000" s="419">
        <v>2.3008590094969068</v>
      </c>
      <c r="I1000" s="417">
        <v>1.2288091893000002</v>
      </c>
      <c r="J1000" s="418">
        <v>2.5361942344199999</v>
      </c>
      <c r="K1000" s="419">
        <v>5.0236710029788449</v>
      </c>
      <c r="L1000" s="420"/>
      <c r="M1000" s="421"/>
      <c r="N1000" s="419">
        <v>3.6626603400589067E-3</v>
      </c>
      <c r="O1000" s="417">
        <v>1.139006E-2</v>
      </c>
      <c r="P1000" s="418">
        <v>1.8124923000000001E-2</v>
      </c>
      <c r="Q1000" s="419">
        <v>5.1561020641564412E-2</v>
      </c>
      <c r="R1000" s="425"/>
      <c r="S1000" s="426"/>
      <c r="T1000" s="419">
        <v>570.04801585504458</v>
      </c>
      <c r="U1000" s="417">
        <v>8.6330619952718676E-3</v>
      </c>
      <c r="V1000" s="418">
        <v>1.3171942339243499E-2</v>
      </c>
      <c r="W1000" s="419">
        <v>8.8589068586803474E-2</v>
      </c>
      <c r="X1000" s="417">
        <v>1.4995759975177306E-2</v>
      </c>
      <c r="Y1000" s="418">
        <v>2.5652050819148939E-2</v>
      </c>
      <c r="Z1000" s="419">
        <v>0.20930849656313058</v>
      </c>
      <c r="AA1000" s="417">
        <v>1.00035376236E-2</v>
      </c>
      <c r="AB1000" s="418">
        <v>1.6050989368139999E-2</v>
      </c>
      <c r="AC1000" s="419">
        <v>3.345807742514649E-2</v>
      </c>
      <c r="AD1000" s="417">
        <v>4.6472998679999999E-4</v>
      </c>
      <c r="AE1000" s="418">
        <v>7.4811933735000004E-4</v>
      </c>
      <c r="AF1000" s="419">
        <v>1.4367726658975951E-3</v>
      </c>
      <c r="AG1000" s="417">
        <v>5.7426342018599995E-2</v>
      </c>
      <c r="AH1000" s="418">
        <v>8.7633202841550101E-2</v>
      </c>
      <c r="AI1000" s="419">
        <v>7.4161473804156441E-2</v>
      </c>
      <c r="AJ1000" s="417">
        <v>6.2676872945999999E-3</v>
      </c>
      <c r="AK1000" s="418">
        <v>9.89981454564E-3</v>
      </c>
      <c r="AL1000" s="419">
        <v>1.2255996193266051E-2</v>
      </c>
      <c r="AM1000" s="417">
        <v>1.04152736148E-2</v>
      </c>
      <c r="AN1000" s="418">
        <v>1.7023470222000001E-2</v>
      </c>
      <c r="AO1000" s="419">
        <v>3.1510224810313285E-2</v>
      </c>
      <c r="AP1000" s="425"/>
      <c r="AQ1000" s="426"/>
      <c r="AR1000" s="426"/>
      <c r="AS1000" s="417">
        <v>0</v>
      </c>
      <c r="AT1000" s="418">
        <v>0</v>
      </c>
      <c r="AU1000" s="427"/>
    </row>
    <row r="1001" spans="1:47" x14ac:dyDescent="0.2">
      <c r="A1001" s="231">
        <v>1999</v>
      </c>
      <c r="B1001" s="232">
        <v>37</v>
      </c>
      <c r="C1001" s="417">
        <v>15.56387385953</v>
      </c>
      <c r="D1001" s="418">
        <v>19.185292168338002</v>
      </c>
      <c r="E1001" s="419">
        <v>42.004502724591561</v>
      </c>
      <c r="F1001" s="417">
        <v>1.8588010451999999</v>
      </c>
      <c r="G1001" s="418">
        <v>2.5931715619139997</v>
      </c>
      <c r="H1001" s="419">
        <v>2.3008590094969068</v>
      </c>
      <c r="I1001" s="417">
        <v>1.2288091893000002</v>
      </c>
      <c r="J1001" s="418">
        <v>2.5361942344199999</v>
      </c>
      <c r="K1001" s="419">
        <v>5.0236710029788449</v>
      </c>
      <c r="L1001" s="420"/>
      <c r="M1001" s="421"/>
      <c r="N1001" s="419">
        <v>3.6626603400589067E-3</v>
      </c>
      <c r="O1001" s="417">
        <v>1.139006E-2</v>
      </c>
      <c r="P1001" s="418">
        <v>1.8124923000000001E-2</v>
      </c>
      <c r="Q1001" s="419">
        <v>5.1561020641564412E-2</v>
      </c>
      <c r="R1001" s="425"/>
      <c r="S1001" s="426"/>
      <c r="T1001" s="419">
        <v>570.04801585504458</v>
      </c>
      <c r="U1001" s="417">
        <v>8.6330619952718676E-3</v>
      </c>
      <c r="V1001" s="418">
        <v>1.3171942339243499E-2</v>
      </c>
      <c r="W1001" s="419">
        <v>8.8589068586803474E-2</v>
      </c>
      <c r="X1001" s="417">
        <v>1.4995759975177306E-2</v>
      </c>
      <c r="Y1001" s="418">
        <v>2.5652050819148939E-2</v>
      </c>
      <c r="Z1001" s="419">
        <v>0.20930849656313058</v>
      </c>
      <c r="AA1001" s="417">
        <v>1.00035376236E-2</v>
      </c>
      <c r="AB1001" s="418">
        <v>1.6050989368139999E-2</v>
      </c>
      <c r="AC1001" s="419">
        <v>3.345807742514649E-2</v>
      </c>
      <c r="AD1001" s="417">
        <v>4.6472998679999999E-4</v>
      </c>
      <c r="AE1001" s="418">
        <v>7.4811933735000004E-4</v>
      </c>
      <c r="AF1001" s="419">
        <v>1.4367726658975951E-3</v>
      </c>
      <c r="AG1001" s="417">
        <v>5.7426342018599995E-2</v>
      </c>
      <c r="AH1001" s="418">
        <v>8.7633202841550101E-2</v>
      </c>
      <c r="AI1001" s="419">
        <v>7.4161473804156441E-2</v>
      </c>
      <c r="AJ1001" s="417">
        <v>6.2676872945999999E-3</v>
      </c>
      <c r="AK1001" s="418">
        <v>9.89981454564E-3</v>
      </c>
      <c r="AL1001" s="419">
        <v>1.2255996193266051E-2</v>
      </c>
      <c r="AM1001" s="417">
        <v>1.04152736148E-2</v>
      </c>
      <c r="AN1001" s="418">
        <v>1.7023470222000001E-2</v>
      </c>
      <c r="AO1001" s="419">
        <v>3.1510224810313285E-2</v>
      </c>
      <c r="AP1001" s="425"/>
      <c r="AQ1001" s="426"/>
      <c r="AR1001" s="426"/>
      <c r="AS1001" s="417">
        <v>0</v>
      </c>
      <c r="AT1001" s="418">
        <v>0</v>
      </c>
      <c r="AU1001" s="427"/>
    </row>
    <row r="1002" spans="1:47" x14ac:dyDescent="0.2">
      <c r="A1002" s="231">
        <v>1999</v>
      </c>
      <c r="B1002" s="232">
        <v>38</v>
      </c>
      <c r="C1002" s="417">
        <v>15.56387385953</v>
      </c>
      <c r="D1002" s="418">
        <v>19.185292168338002</v>
      </c>
      <c r="E1002" s="419">
        <v>42.004502724591561</v>
      </c>
      <c r="F1002" s="417">
        <v>1.8588010451999999</v>
      </c>
      <c r="G1002" s="418">
        <v>2.5931715619139997</v>
      </c>
      <c r="H1002" s="419">
        <v>2.3008590094969068</v>
      </c>
      <c r="I1002" s="417">
        <v>1.2288091893000002</v>
      </c>
      <c r="J1002" s="418">
        <v>2.5361942344199999</v>
      </c>
      <c r="K1002" s="419">
        <v>5.0236710029788449</v>
      </c>
      <c r="L1002" s="420"/>
      <c r="M1002" s="421"/>
      <c r="N1002" s="419">
        <v>3.6626603400589067E-3</v>
      </c>
      <c r="O1002" s="417">
        <v>1.139006E-2</v>
      </c>
      <c r="P1002" s="418">
        <v>1.8124923000000001E-2</v>
      </c>
      <c r="Q1002" s="419">
        <v>5.1561020641564412E-2</v>
      </c>
      <c r="R1002" s="425"/>
      <c r="S1002" s="426"/>
      <c r="T1002" s="419">
        <v>570.04801585504458</v>
      </c>
      <c r="U1002" s="417">
        <v>8.6330619952718676E-3</v>
      </c>
      <c r="V1002" s="418">
        <v>1.3171942339243499E-2</v>
      </c>
      <c r="W1002" s="419">
        <v>8.8589068586803474E-2</v>
      </c>
      <c r="X1002" s="417">
        <v>1.4995759975177306E-2</v>
      </c>
      <c r="Y1002" s="418">
        <v>2.5652050819148939E-2</v>
      </c>
      <c r="Z1002" s="419">
        <v>0.20930849656313058</v>
      </c>
      <c r="AA1002" s="417">
        <v>1.00035376236E-2</v>
      </c>
      <c r="AB1002" s="418">
        <v>1.6050989368139999E-2</v>
      </c>
      <c r="AC1002" s="419">
        <v>3.345807742514649E-2</v>
      </c>
      <c r="AD1002" s="417">
        <v>4.6472998679999999E-4</v>
      </c>
      <c r="AE1002" s="418">
        <v>7.4811933735000004E-4</v>
      </c>
      <c r="AF1002" s="419">
        <v>1.4367726658975951E-3</v>
      </c>
      <c r="AG1002" s="417">
        <v>5.7426342018599995E-2</v>
      </c>
      <c r="AH1002" s="418">
        <v>8.7633202841550101E-2</v>
      </c>
      <c r="AI1002" s="419">
        <v>7.4161473804156441E-2</v>
      </c>
      <c r="AJ1002" s="417">
        <v>6.2676872945999999E-3</v>
      </c>
      <c r="AK1002" s="418">
        <v>9.89981454564E-3</v>
      </c>
      <c r="AL1002" s="419">
        <v>1.2255996193266051E-2</v>
      </c>
      <c r="AM1002" s="417">
        <v>1.04152736148E-2</v>
      </c>
      <c r="AN1002" s="418">
        <v>1.7023470222000001E-2</v>
      </c>
      <c r="AO1002" s="419">
        <v>3.1510224810313285E-2</v>
      </c>
      <c r="AP1002" s="425"/>
      <c r="AQ1002" s="426"/>
      <c r="AR1002" s="426"/>
      <c r="AS1002" s="417">
        <v>0</v>
      </c>
      <c r="AT1002" s="418">
        <v>0</v>
      </c>
      <c r="AU1002" s="427"/>
    </row>
    <row r="1003" spans="1:47" x14ac:dyDescent="0.2">
      <c r="A1003" s="231">
        <v>1999</v>
      </c>
      <c r="B1003" s="232">
        <v>39</v>
      </c>
      <c r="C1003" s="417">
        <v>15.56387385953</v>
      </c>
      <c r="D1003" s="418">
        <v>19.185292168338002</v>
      </c>
      <c r="E1003" s="419">
        <v>42.004502724591561</v>
      </c>
      <c r="F1003" s="417">
        <v>1.8588010451999999</v>
      </c>
      <c r="G1003" s="418">
        <v>2.5931715619139997</v>
      </c>
      <c r="H1003" s="419">
        <v>2.3008590094969068</v>
      </c>
      <c r="I1003" s="417">
        <v>1.2288091893000002</v>
      </c>
      <c r="J1003" s="418">
        <v>2.5361942344199999</v>
      </c>
      <c r="K1003" s="419">
        <v>5.0236710029788449</v>
      </c>
      <c r="L1003" s="420"/>
      <c r="M1003" s="421"/>
      <c r="N1003" s="419">
        <v>3.6626603400589067E-3</v>
      </c>
      <c r="O1003" s="417">
        <v>1.139006E-2</v>
      </c>
      <c r="P1003" s="418">
        <v>1.8124923000000001E-2</v>
      </c>
      <c r="Q1003" s="419">
        <v>5.1561020641564412E-2</v>
      </c>
      <c r="R1003" s="425"/>
      <c r="S1003" s="426"/>
      <c r="T1003" s="419">
        <v>570.04801585504458</v>
      </c>
      <c r="U1003" s="417">
        <v>8.6330619952718676E-3</v>
      </c>
      <c r="V1003" s="418">
        <v>1.3171942339243499E-2</v>
      </c>
      <c r="W1003" s="419">
        <v>8.8589068586803474E-2</v>
      </c>
      <c r="X1003" s="417">
        <v>1.4995759975177306E-2</v>
      </c>
      <c r="Y1003" s="418">
        <v>2.5652050819148939E-2</v>
      </c>
      <c r="Z1003" s="419">
        <v>0.20930849656313058</v>
      </c>
      <c r="AA1003" s="417">
        <v>1.00035376236E-2</v>
      </c>
      <c r="AB1003" s="418">
        <v>1.6050989368139999E-2</v>
      </c>
      <c r="AC1003" s="419">
        <v>3.345807742514649E-2</v>
      </c>
      <c r="AD1003" s="417">
        <v>4.6472998679999999E-4</v>
      </c>
      <c r="AE1003" s="418">
        <v>7.4811933735000004E-4</v>
      </c>
      <c r="AF1003" s="419">
        <v>1.4367726658975951E-3</v>
      </c>
      <c r="AG1003" s="417">
        <v>5.7426342018599995E-2</v>
      </c>
      <c r="AH1003" s="418">
        <v>8.7633202841550101E-2</v>
      </c>
      <c r="AI1003" s="419">
        <v>7.4161473804156441E-2</v>
      </c>
      <c r="AJ1003" s="417">
        <v>6.2676872945999999E-3</v>
      </c>
      <c r="AK1003" s="418">
        <v>9.89981454564E-3</v>
      </c>
      <c r="AL1003" s="419">
        <v>1.2255996193266051E-2</v>
      </c>
      <c r="AM1003" s="417">
        <v>1.04152736148E-2</v>
      </c>
      <c r="AN1003" s="418">
        <v>1.7023470222000001E-2</v>
      </c>
      <c r="AO1003" s="419">
        <v>3.1510224810313285E-2</v>
      </c>
      <c r="AP1003" s="425"/>
      <c r="AQ1003" s="426"/>
      <c r="AR1003" s="426"/>
      <c r="AS1003" s="417">
        <v>0</v>
      </c>
      <c r="AT1003" s="418">
        <v>0</v>
      </c>
      <c r="AU1003" s="427"/>
    </row>
    <row r="1004" spans="1:47" ht="13.5" thickBot="1" x14ac:dyDescent="0.25">
      <c r="A1004" s="233">
        <v>1999</v>
      </c>
      <c r="B1004" s="234">
        <v>40</v>
      </c>
      <c r="C1004" s="428">
        <v>15.56387385953</v>
      </c>
      <c r="D1004" s="429">
        <v>19.185292168338002</v>
      </c>
      <c r="E1004" s="430">
        <v>42.004502724591561</v>
      </c>
      <c r="F1004" s="428">
        <v>1.8588010451999999</v>
      </c>
      <c r="G1004" s="429">
        <v>2.5931715619139997</v>
      </c>
      <c r="H1004" s="430">
        <v>2.3008590094969068</v>
      </c>
      <c r="I1004" s="428">
        <v>1.2288091893000002</v>
      </c>
      <c r="J1004" s="429">
        <v>2.5361942344199999</v>
      </c>
      <c r="K1004" s="430">
        <v>5.0236710029788449</v>
      </c>
      <c r="L1004" s="431"/>
      <c r="M1004" s="432"/>
      <c r="N1004" s="430">
        <v>3.6626603400589067E-3</v>
      </c>
      <c r="O1004" s="428">
        <v>1.139006E-2</v>
      </c>
      <c r="P1004" s="429">
        <v>1.8124923000000001E-2</v>
      </c>
      <c r="Q1004" s="430">
        <v>5.1561020641564412E-2</v>
      </c>
      <c r="R1004" s="433"/>
      <c r="S1004" s="434"/>
      <c r="T1004" s="430">
        <v>570.04801585504458</v>
      </c>
      <c r="U1004" s="428">
        <v>8.6330619952718676E-3</v>
      </c>
      <c r="V1004" s="429">
        <v>1.3171942339243499E-2</v>
      </c>
      <c r="W1004" s="430">
        <v>8.8589068586803474E-2</v>
      </c>
      <c r="X1004" s="428">
        <v>1.4995759975177306E-2</v>
      </c>
      <c r="Y1004" s="429">
        <v>2.5652050819148939E-2</v>
      </c>
      <c r="Z1004" s="430">
        <v>0.20930849656313058</v>
      </c>
      <c r="AA1004" s="428">
        <v>1.00035376236E-2</v>
      </c>
      <c r="AB1004" s="429">
        <v>1.6050989368139999E-2</v>
      </c>
      <c r="AC1004" s="430">
        <v>3.345807742514649E-2</v>
      </c>
      <c r="AD1004" s="428">
        <v>4.6472998679999999E-4</v>
      </c>
      <c r="AE1004" s="429">
        <v>7.4811933735000004E-4</v>
      </c>
      <c r="AF1004" s="430">
        <v>1.4367726658975951E-3</v>
      </c>
      <c r="AG1004" s="428">
        <v>5.7426342018599995E-2</v>
      </c>
      <c r="AH1004" s="429">
        <v>8.7633202841550101E-2</v>
      </c>
      <c r="AI1004" s="430">
        <v>7.4161473804156441E-2</v>
      </c>
      <c r="AJ1004" s="428">
        <v>6.2676872945999999E-3</v>
      </c>
      <c r="AK1004" s="429">
        <v>9.89981454564E-3</v>
      </c>
      <c r="AL1004" s="430">
        <v>1.2255996193266051E-2</v>
      </c>
      <c r="AM1004" s="428">
        <v>1.04152736148E-2</v>
      </c>
      <c r="AN1004" s="429">
        <v>1.7023470222000001E-2</v>
      </c>
      <c r="AO1004" s="430">
        <v>3.1510224810313285E-2</v>
      </c>
      <c r="AP1004" s="433"/>
      <c r="AQ1004" s="434"/>
      <c r="AR1004" s="434"/>
      <c r="AS1004" s="428">
        <v>0</v>
      </c>
      <c r="AT1004" s="429">
        <v>0</v>
      </c>
      <c r="AU1004" s="435"/>
    </row>
    <row r="1005" spans="1:47" x14ac:dyDescent="0.2">
      <c r="A1005" s="229">
        <v>2000</v>
      </c>
      <c r="B1005" s="230">
        <v>1</v>
      </c>
      <c r="C1005" s="409">
        <v>5.1825761799999999</v>
      </c>
      <c r="D1005" s="410">
        <v>6.289604293</v>
      </c>
      <c r="E1005" s="436">
        <v>15.338424165488314</v>
      </c>
      <c r="F1005" s="409">
        <v>0.30507137000000001</v>
      </c>
      <c r="G1005" s="410">
        <v>0.40037088749999999</v>
      </c>
      <c r="H1005" s="436">
        <v>0.73635836418232947</v>
      </c>
      <c r="I1005" s="409">
        <v>0.39235210999999998</v>
      </c>
      <c r="J1005" s="410">
        <v>1.161448821</v>
      </c>
      <c r="K1005" s="436">
        <v>3.2055993744617974</v>
      </c>
      <c r="L1005" s="412"/>
      <c r="M1005" s="413"/>
      <c r="N1005" s="436">
        <v>7.9789586014415617E-2</v>
      </c>
      <c r="O1005" s="409">
        <v>1.394984E-2</v>
      </c>
      <c r="P1005" s="410">
        <v>2.3692060500000001E-2</v>
      </c>
      <c r="Q1005" s="436">
        <v>1.4854499252007989E-2</v>
      </c>
      <c r="R1005" s="414"/>
      <c r="S1005" s="415"/>
      <c r="T1005" s="436">
        <v>545.11338914613191</v>
      </c>
      <c r="U1005" s="409">
        <v>1.058884878419453E-2</v>
      </c>
      <c r="V1005" s="410">
        <v>1.8673632809861535E-2</v>
      </c>
      <c r="W1005" s="436">
        <v>4.4019326459170748E-2</v>
      </c>
      <c r="X1005" s="409">
        <v>1.4241016801756164E-2</v>
      </c>
      <c r="Y1005" s="410">
        <v>3.1779356805133399E-2</v>
      </c>
      <c r="Z1005" s="436">
        <v>8.6045089846046294E-2</v>
      </c>
      <c r="AA1005" s="409">
        <v>2.3742455999999999E-3</v>
      </c>
      <c r="AB1005" s="410">
        <v>2.7320550200000001E-3</v>
      </c>
      <c r="AC1005" s="436">
        <v>6.2485319796846787E-3</v>
      </c>
      <c r="AD1005" s="409">
        <v>1.689583E-4</v>
      </c>
      <c r="AE1005" s="410">
        <v>1.89545815E-4</v>
      </c>
      <c r="AF1005" s="436">
        <v>4.5981657531127018E-4</v>
      </c>
      <c r="AG1005" s="409">
        <v>1.6402084500000001E-2</v>
      </c>
      <c r="AH1005" s="410">
        <v>1.8970967870000001E-2</v>
      </c>
      <c r="AI1005" s="436">
        <v>3.2642701683587266E-2</v>
      </c>
      <c r="AJ1005" s="409">
        <v>1.7972190000000001E-3</v>
      </c>
      <c r="AK1005" s="410">
        <v>1.83806246E-3</v>
      </c>
      <c r="AL1005" s="436">
        <v>4.2640779989725833E-3</v>
      </c>
      <c r="AM1005" s="409">
        <v>4.2774301000000001E-3</v>
      </c>
      <c r="AN1005" s="410">
        <v>5.3415037599999996E-3</v>
      </c>
      <c r="AO1005" s="436">
        <v>8.8558993025214076E-3</v>
      </c>
      <c r="AP1005" s="414"/>
      <c r="AQ1005" s="415"/>
      <c r="AR1005" s="415"/>
      <c r="AS1005" s="409">
        <v>6.8524498000000003E-3</v>
      </c>
      <c r="AT1005" s="410">
        <v>1.271276916E-2</v>
      </c>
      <c r="AU1005" s="416"/>
    </row>
    <row r="1006" spans="1:47" x14ac:dyDescent="0.2">
      <c r="A1006" s="231">
        <v>2000</v>
      </c>
      <c r="B1006" s="232">
        <v>2</v>
      </c>
      <c r="C1006" s="417">
        <v>6.6949057099999996</v>
      </c>
      <c r="D1006" s="418">
        <v>7.7907251075000001</v>
      </c>
      <c r="E1006" s="437">
        <v>15.627062673529789</v>
      </c>
      <c r="F1006" s="417">
        <v>0.355744</v>
      </c>
      <c r="G1006" s="418">
        <v>0.47439292049999998</v>
      </c>
      <c r="H1006" s="437">
        <v>0.75687903427335057</v>
      </c>
      <c r="I1006" s="417">
        <v>0.47616708000000002</v>
      </c>
      <c r="J1006" s="418">
        <v>1.3277260595</v>
      </c>
      <c r="K1006" s="437">
        <v>3.2300897803431479</v>
      </c>
      <c r="L1006" s="420"/>
      <c r="M1006" s="421"/>
      <c r="N1006" s="437">
        <v>7.9930328141619142E-2</v>
      </c>
      <c r="O1006" s="417">
        <v>1.394984E-2</v>
      </c>
      <c r="P1006" s="418">
        <v>2.3631310999999999E-2</v>
      </c>
      <c r="Q1006" s="437">
        <v>1.4932084350549144E-2</v>
      </c>
      <c r="R1006" s="422"/>
      <c r="S1006" s="423"/>
      <c r="T1006" s="437">
        <v>545.14028603344423</v>
      </c>
      <c r="U1006" s="417">
        <v>1.058884878419453E-2</v>
      </c>
      <c r="V1006" s="418">
        <v>1.8673632809861535E-2</v>
      </c>
      <c r="W1006" s="437">
        <v>4.5032233751458248E-2</v>
      </c>
      <c r="X1006" s="417">
        <v>1.4241016801756164E-2</v>
      </c>
      <c r="Y1006" s="418">
        <v>3.1779356805133399E-2</v>
      </c>
      <c r="Z1006" s="437">
        <v>8.826230986283376E-2</v>
      </c>
      <c r="AA1006" s="417">
        <v>2.8254492999999999E-3</v>
      </c>
      <c r="AB1006" s="418">
        <v>3.41590466E-3</v>
      </c>
      <c r="AC1006" s="437">
        <v>6.4144175866126365E-3</v>
      </c>
      <c r="AD1006" s="417">
        <v>1.9743420000000001E-4</v>
      </c>
      <c r="AE1006" s="418">
        <v>2.3397882999999999E-4</v>
      </c>
      <c r="AF1006" s="437">
        <v>4.7262962102537502E-4</v>
      </c>
      <c r="AG1006" s="417">
        <v>1.9411247699999998E-2</v>
      </c>
      <c r="AH1006" s="418">
        <v>2.3555012550000001E-2</v>
      </c>
      <c r="AI1006" s="437">
        <v>3.3494370319954087E-2</v>
      </c>
      <c r="AJ1006" s="417">
        <v>2.1375805999999998E-3</v>
      </c>
      <c r="AK1006" s="418">
        <v>2.3328400349999999E-3</v>
      </c>
      <c r="AL1006" s="437">
        <v>4.3747674528118244E-3</v>
      </c>
      <c r="AM1006" s="417">
        <v>5.0893500000000003E-3</v>
      </c>
      <c r="AN1006" s="418">
        <v>6.6280798600000003E-3</v>
      </c>
      <c r="AO1006" s="437">
        <v>9.1028068910870182E-3</v>
      </c>
      <c r="AP1006" s="422"/>
      <c r="AQ1006" s="423"/>
      <c r="AR1006" s="423"/>
      <c r="AS1006" s="417">
        <v>7.6237600000000003E-3</v>
      </c>
      <c r="AT1006" s="418">
        <v>1.3693490825E-2</v>
      </c>
      <c r="AU1006" s="424"/>
    </row>
    <row r="1007" spans="1:47" x14ac:dyDescent="0.2">
      <c r="A1007" s="231">
        <v>2000</v>
      </c>
      <c r="B1007" s="232">
        <v>3</v>
      </c>
      <c r="C1007" s="417">
        <v>8.0465495499999999</v>
      </c>
      <c r="D1007" s="418">
        <v>9.1141041465000008</v>
      </c>
      <c r="E1007" s="437">
        <v>15.603096387646064</v>
      </c>
      <c r="F1007" s="417">
        <v>0.39401053000000003</v>
      </c>
      <c r="G1007" s="418">
        <v>0.53194376649999997</v>
      </c>
      <c r="H1007" s="437">
        <v>0.75538854265870548</v>
      </c>
      <c r="I1007" s="417">
        <v>0.56391071999999998</v>
      </c>
      <c r="J1007" s="418">
        <v>1.4966351550000001</v>
      </c>
      <c r="K1007" s="437">
        <v>3.2287573840699544</v>
      </c>
      <c r="L1007" s="420"/>
      <c r="M1007" s="421"/>
      <c r="N1007" s="437">
        <v>7.994406772448262E-2</v>
      </c>
      <c r="O1007" s="417">
        <v>1.375793E-2</v>
      </c>
      <c r="P1007" s="418">
        <v>2.3246214000000001E-2</v>
      </c>
      <c r="Q1007" s="437">
        <v>1.4937117798083844E-2</v>
      </c>
      <c r="R1007" s="422"/>
      <c r="S1007" s="423"/>
      <c r="T1007" s="437">
        <v>545.60766929342651</v>
      </c>
      <c r="U1007" s="417">
        <v>1.058884878419453E-2</v>
      </c>
      <c r="V1007" s="418">
        <v>1.8673632809861535E-2</v>
      </c>
      <c r="W1007" s="437">
        <v>4.4971517476268111E-2</v>
      </c>
      <c r="X1007" s="417">
        <v>1.4241016801756164E-2</v>
      </c>
      <c r="Y1007" s="418">
        <v>3.1779356805133399E-2</v>
      </c>
      <c r="Z1007" s="437">
        <v>8.8100656378078471E-2</v>
      </c>
      <c r="AA1007" s="417">
        <v>3.2102624999999999E-3</v>
      </c>
      <c r="AB1007" s="418">
        <v>3.9552391500000004E-3</v>
      </c>
      <c r="AC1007" s="437">
        <v>6.3906219670211463E-3</v>
      </c>
      <c r="AD1007" s="417">
        <v>2.1878389999999999E-4</v>
      </c>
      <c r="AE1007" s="418">
        <v>2.6297172999999998E-4</v>
      </c>
      <c r="AF1007" s="437">
        <v>4.7169799418020239E-4</v>
      </c>
      <c r="AG1007" s="417">
        <v>2.19220348E-2</v>
      </c>
      <c r="AH1007" s="418">
        <v>2.7075868949999998E-2</v>
      </c>
      <c r="AI1007" s="437">
        <v>3.3374559443083811E-2</v>
      </c>
      <c r="AJ1007" s="417">
        <v>2.4360300000000001E-3</v>
      </c>
      <c r="AK1007" s="418">
        <v>2.7606408849999999E-3</v>
      </c>
      <c r="AL1007" s="437">
        <v>4.358129212419677E-3</v>
      </c>
      <c r="AM1007" s="417">
        <v>5.7755984E-3</v>
      </c>
      <c r="AN1007" s="418">
        <v>7.5984072150000002E-3</v>
      </c>
      <c r="AO1007" s="437">
        <v>9.0858275455744757E-3</v>
      </c>
      <c r="AP1007" s="422"/>
      <c r="AQ1007" s="423"/>
      <c r="AR1007" s="423"/>
      <c r="AS1007" s="417">
        <v>8.0509073999999996E-3</v>
      </c>
      <c r="AT1007" s="418">
        <v>1.4509782230000001E-2</v>
      </c>
      <c r="AU1007" s="424"/>
    </row>
    <row r="1008" spans="1:47" x14ac:dyDescent="0.2">
      <c r="A1008" s="231">
        <v>2000</v>
      </c>
      <c r="B1008" s="232">
        <v>4</v>
      </c>
      <c r="C1008" s="417">
        <v>9.2305170299999997</v>
      </c>
      <c r="D1008" s="418">
        <v>10.218439352500001</v>
      </c>
      <c r="E1008" s="437">
        <v>15.761610807992337</v>
      </c>
      <c r="F1008" s="417">
        <v>0.43311513000000001</v>
      </c>
      <c r="G1008" s="418">
        <v>0.57858106499999995</v>
      </c>
      <c r="H1008" s="437">
        <v>0.76657883795508974</v>
      </c>
      <c r="I1008" s="417">
        <v>0.64607895000000004</v>
      </c>
      <c r="J1008" s="418">
        <v>1.6468144315</v>
      </c>
      <c r="K1008" s="437">
        <v>3.2437219343218682</v>
      </c>
      <c r="L1008" s="420"/>
      <c r="M1008" s="421"/>
      <c r="N1008" s="437">
        <v>8.0197317256867878E-2</v>
      </c>
      <c r="O1008" s="417">
        <v>1.354783E-2</v>
      </c>
      <c r="P1008" s="418">
        <v>2.2833995999999999E-2</v>
      </c>
      <c r="Q1008" s="437">
        <v>1.4981792574739203E-2</v>
      </c>
      <c r="R1008" s="422"/>
      <c r="S1008" s="423"/>
      <c r="T1008" s="437">
        <v>546.08167259466143</v>
      </c>
      <c r="U1008" s="417">
        <v>1.058884878419453E-2</v>
      </c>
      <c r="V1008" s="418">
        <v>1.8673632809861535E-2</v>
      </c>
      <c r="W1008" s="437">
        <v>4.5547298683506515E-2</v>
      </c>
      <c r="X1008" s="417">
        <v>1.4241016801756164E-2</v>
      </c>
      <c r="Y1008" s="418">
        <v>3.1779356805133399E-2</v>
      </c>
      <c r="Z1008" s="437">
        <v>8.9272247990157816E-2</v>
      </c>
      <c r="AA1008" s="417">
        <v>3.5313624999999999E-3</v>
      </c>
      <c r="AB1008" s="418">
        <v>4.34152601E-3</v>
      </c>
      <c r="AC1008" s="437">
        <v>6.4372855287955257E-3</v>
      </c>
      <c r="AD1008" s="417">
        <v>2.379766E-4</v>
      </c>
      <c r="AE1008" s="418">
        <v>2.8374327500000002E-4</v>
      </c>
      <c r="AF1008" s="437">
        <v>4.7868936649501914E-4</v>
      </c>
      <c r="AG1008" s="417">
        <v>2.4067104999999998E-2</v>
      </c>
      <c r="AH1008" s="418">
        <v>2.9621657855000001E-2</v>
      </c>
      <c r="AI1008" s="437">
        <v>3.375589491226217E-2</v>
      </c>
      <c r="AJ1008" s="417">
        <v>2.7117018999999998E-3</v>
      </c>
      <c r="AK1008" s="418">
        <v>3.0838351499999999E-3</v>
      </c>
      <c r="AL1008" s="437">
        <v>4.4130643660690244E-3</v>
      </c>
      <c r="AM1008" s="417">
        <v>6.3141843999999997E-3</v>
      </c>
      <c r="AN1008" s="418">
        <v>8.275446035E-3</v>
      </c>
      <c r="AO1008" s="437">
        <v>9.2181377223265436E-3</v>
      </c>
      <c r="AP1008" s="422"/>
      <c r="AQ1008" s="423"/>
      <c r="AR1008" s="423"/>
      <c r="AS1008" s="417">
        <v>8.8247110000000007E-3</v>
      </c>
      <c r="AT1008" s="418">
        <v>1.5421400240000001E-2</v>
      </c>
      <c r="AU1008" s="424"/>
    </row>
    <row r="1009" spans="1:47" x14ac:dyDescent="0.2">
      <c r="A1009" s="231">
        <v>2000</v>
      </c>
      <c r="B1009" s="232">
        <v>5</v>
      </c>
      <c r="C1009" s="417">
        <v>8.7123807699999993</v>
      </c>
      <c r="D1009" s="418">
        <v>9.6168143510000004</v>
      </c>
      <c r="E1009" s="437">
        <v>17.597877870009611</v>
      </c>
      <c r="F1009" s="417">
        <v>0.39051215</v>
      </c>
      <c r="G1009" s="418">
        <v>0.52460359000000001</v>
      </c>
      <c r="H1009" s="437">
        <v>0.78627957068013332</v>
      </c>
      <c r="I1009" s="417">
        <v>0.66875154000000003</v>
      </c>
      <c r="J1009" s="418">
        <v>1.65896507</v>
      </c>
      <c r="K1009" s="437">
        <v>3.1503150880423783</v>
      </c>
      <c r="L1009" s="420"/>
      <c r="M1009" s="421"/>
      <c r="N1009" s="437">
        <v>5.5003616126234028E-2</v>
      </c>
      <c r="O1009" s="417">
        <v>1.224431E-2</v>
      </c>
      <c r="P1009" s="418">
        <v>2.0091748E-2</v>
      </c>
      <c r="Q1009" s="437">
        <v>1.99350456040292E-2</v>
      </c>
      <c r="R1009" s="422"/>
      <c r="S1009" s="423"/>
      <c r="T1009" s="437">
        <v>546.48959234890742</v>
      </c>
      <c r="U1009" s="417">
        <v>1.058884878419453E-2</v>
      </c>
      <c r="V1009" s="418">
        <v>1.8673632809861535E-2</v>
      </c>
      <c r="W1009" s="437">
        <v>5.6906682878349178E-2</v>
      </c>
      <c r="X1009" s="417">
        <v>1.4241016801756164E-2</v>
      </c>
      <c r="Y1009" s="418">
        <v>3.1779356805133399E-2</v>
      </c>
      <c r="Z1009" s="437">
        <v>9.050614570664002E-2</v>
      </c>
      <c r="AA1009" s="417">
        <v>3.0386314000000001E-3</v>
      </c>
      <c r="AB1009" s="418">
        <v>3.7622274349999999E-3</v>
      </c>
      <c r="AC1009" s="437">
        <v>6.6500936055767495E-3</v>
      </c>
      <c r="AD1009" s="417">
        <v>2.0175729999999999E-4</v>
      </c>
      <c r="AE1009" s="418">
        <v>2.44495205E-4</v>
      </c>
      <c r="AF1009" s="437">
        <v>4.9099442048137457E-4</v>
      </c>
      <c r="AG1009" s="417">
        <v>2.0881867799999999E-2</v>
      </c>
      <c r="AH1009" s="418">
        <v>2.5735980679999999E-2</v>
      </c>
      <c r="AI1009" s="437">
        <v>3.4603462429008254E-2</v>
      </c>
      <c r="AJ1009" s="417">
        <v>2.3603369000000001E-3</v>
      </c>
      <c r="AK1009" s="418">
        <v>2.6747068850000002E-3</v>
      </c>
      <c r="AL1009" s="437">
        <v>4.748334484939702E-3</v>
      </c>
      <c r="AM1009" s="417">
        <v>5.4029982999999997E-3</v>
      </c>
      <c r="AN1009" s="418">
        <v>7.1819528800000001E-3</v>
      </c>
      <c r="AO1009" s="437">
        <v>9.8413506264694393E-3</v>
      </c>
      <c r="AP1009" s="422"/>
      <c r="AQ1009" s="423"/>
      <c r="AR1009" s="423"/>
      <c r="AS1009" s="417">
        <v>8.6729445999999995E-3</v>
      </c>
      <c r="AT1009" s="418">
        <v>1.519135141E-2</v>
      </c>
      <c r="AU1009" s="424"/>
    </row>
    <row r="1010" spans="1:47" x14ac:dyDescent="0.2">
      <c r="A1010" s="231">
        <v>2000</v>
      </c>
      <c r="B1010" s="232">
        <v>6</v>
      </c>
      <c r="C1010" s="417">
        <v>9.3055173999999994</v>
      </c>
      <c r="D1010" s="418">
        <v>10.129073343</v>
      </c>
      <c r="E1010" s="437">
        <v>17.657759218405296</v>
      </c>
      <c r="F1010" s="417">
        <v>0.4110451</v>
      </c>
      <c r="G1010" s="418">
        <v>0.54974745899999999</v>
      </c>
      <c r="H1010" s="437">
        <v>0.76869592177224855</v>
      </c>
      <c r="I1010" s="417">
        <v>0.72850481</v>
      </c>
      <c r="J1010" s="418">
        <v>1.7694196085</v>
      </c>
      <c r="K1010" s="437">
        <v>2.9460252589074072</v>
      </c>
      <c r="L1010" s="420"/>
      <c r="M1010" s="421"/>
      <c r="N1010" s="437">
        <v>2.9511485598805589E-2</v>
      </c>
      <c r="O1010" s="417">
        <v>1.195536E-2</v>
      </c>
      <c r="P1010" s="418">
        <v>1.9437030000000001E-2</v>
      </c>
      <c r="Q1010" s="437">
        <v>1.977282471858318E-2</v>
      </c>
      <c r="R1010" s="422"/>
      <c r="S1010" s="423"/>
      <c r="T1010" s="437">
        <v>547.28281955062732</v>
      </c>
      <c r="U1010" s="417">
        <v>1.058884878419453E-2</v>
      </c>
      <c r="V1010" s="418">
        <v>1.8673632809861535E-2</v>
      </c>
      <c r="W1010" s="437">
        <v>5.4299320540759345E-2</v>
      </c>
      <c r="X1010" s="417">
        <v>1.4241016801756164E-2</v>
      </c>
      <c r="Y1010" s="418">
        <v>3.1779356805133399E-2</v>
      </c>
      <c r="Z1010" s="437">
        <v>9.2317051390573099E-2</v>
      </c>
      <c r="AA1010" s="417">
        <v>3.1737674999999998E-3</v>
      </c>
      <c r="AB1010" s="418">
        <v>3.9561513049999998E-3</v>
      </c>
      <c r="AC1010" s="437">
        <v>6.5511318310533546E-3</v>
      </c>
      <c r="AD1010" s="417">
        <v>2.0934419999999999E-4</v>
      </c>
      <c r="AE1010" s="418">
        <v>2.5942372499999998E-4</v>
      </c>
      <c r="AF1010" s="437">
        <v>4.8000625837374899E-4</v>
      </c>
      <c r="AG1010" s="417">
        <v>2.1857746599999998E-2</v>
      </c>
      <c r="AH1010" s="418">
        <v>2.7052807370000001E-2</v>
      </c>
      <c r="AI1010" s="437">
        <v>3.3867884684609335E-2</v>
      </c>
      <c r="AJ1010" s="417">
        <v>2.4929026000000002E-3</v>
      </c>
      <c r="AK1010" s="418">
        <v>2.85803557E-3</v>
      </c>
      <c r="AL1010" s="437">
        <v>4.8780911255918834E-3</v>
      </c>
      <c r="AM1010" s="417">
        <v>5.6116704999999998E-3</v>
      </c>
      <c r="AN1010" s="418">
        <v>7.4967390099999996E-3</v>
      </c>
      <c r="AO1010" s="437">
        <v>9.9694606510885141E-3</v>
      </c>
      <c r="AP1010" s="422"/>
      <c r="AQ1010" s="423"/>
      <c r="AR1010" s="423"/>
      <c r="AS1010" s="417">
        <v>9.4423770999999997E-3</v>
      </c>
      <c r="AT1010" s="418">
        <v>1.6092094635000002E-2</v>
      </c>
      <c r="AU1010" s="424"/>
    </row>
    <row r="1011" spans="1:47" x14ac:dyDescent="0.2">
      <c r="A1011" s="231">
        <v>2000</v>
      </c>
      <c r="B1011" s="232">
        <v>7</v>
      </c>
      <c r="C1011" s="417">
        <v>9.3939522499999999</v>
      </c>
      <c r="D1011" s="418">
        <v>10.179525184999999</v>
      </c>
      <c r="E1011" s="437">
        <v>27.694456152846332</v>
      </c>
      <c r="F1011" s="417">
        <v>0.41402355000000002</v>
      </c>
      <c r="G1011" s="418">
        <v>0.55653983100000004</v>
      </c>
      <c r="H1011" s="437">
        <v>1.3630056495594489</v>
      </c>
      <c r="I1011" s="417">
        <v>0.76802990999999998</v>
      </c>
      <c r="J1011" s="418">
        <v>1.8326405244999999</v>
      </c>
      <c r="K1011" s="437">
        <v>4.0120905128276867</v>
      </c>
      <c r="L1011" s="420"/>
      <c r="M1011" s="421"/>
      <c r="N1011" s="437">
        <v>2.5023217536490491E-2</v>
      </c>
      <c r="O1011" s="417">
        <v>1.142427E-2</v>
      </c>
      <c r="P1011" s="418">
        <v>1.826554E-2</v>
      </c>
      <c r="Q1011" s="437">
        <v>2.14784941942191E-2</v>
      </c>
      <c r="R1011" s="422"/>
      <c r="S1011" s="423"/>
      <c r="T1011" s="437">
        <v>547.98039640594811</v>
      </c>
      <c r="U1011" s="417">
        <v>1.058884878419453E-2</v>
      </c>
      <c r="V1011" s="418">
        <v>1.8673632809861535E-2</v>
      </c>
      <c r="W1011" s="437">
        <v>7.3807524004937314E-2</v>
      </c>
      <c r="X1011" s="417">
        <v>1.4241016801756164E-2</v>
      </c>
      <c r="Y1011" s="418">
        <v>3.1779356805133399E-2</v>
      </c>
      <c r="Z1011" s="437">
        <v>9.4555103120819675E-2</v>
      </c>
      <c r="AA1011" s="417">
        <v>3.0993360999999999E-3</v>
      </c>
      <c r="AB1011" s="418">
        <v>3.9102935550000004E-3</v>
      </c>
      <c r="AC1011" s="437">
        <v>1.2259901500210779E-2</v>
      </c>
      <c r="AD1011" s="417">
        <v>2.040729E-4</v>
      </c>
      <c r="AE1011" s="418">
        <v>2.5811576499999998E-4</v>
      </c>
      <c r="AF1011" s="437">
        <v>8.5112831859456201E-4</v>
      </c>
      <c r="AG1011" s="417">
        <v>2.1467797300000001E-2</v>
      </c>
      <c r="AH1011" s="418">
        <v>2.6817730389999999E-2</v>
      </c>
      <c r="AI1011" s="437">
        <v>5.9409314707585245E-2</v>
      </c>
      <c r="AJ1011" s="417">
        <v>2.4631217999999998E-3</v>
      </c>
      <c r="AK1011" s="418">
        <v>2.86268331E-3</v>
      </c>
      <c r="AL1011" s="437">
        <v>8.6087121479754003E-3</v>
      </c>
      <c r="AM1011" s="417">
        <v>5.4473634999999999E-3</v>
      </c>
      <c r="AN1011" s="418">
        <v>7.3655386900000003E-3</v>
      </c>
      <c r="AO1011" s="437">
        <v>1.789922250984784E-2</v>
      </c>
      <c r="AP1011" s="422"/>
      <c r="AQ1011" s="423"/>
      <c r="AR1011" s="423"/>
      <c r="AS1011" s="417">
        <v>1.0022603600000001E-2</v>
      </c>
      <c r="AT1011" s="418">
        <v>1.6747954400000001E-2</v>
      </c>
      <c r="AU1011" s="424"/>
    </row>
    <row r="1012" spans="1:47" x14ac:dyDescent="0.2">
      <c r="A1012" s="231">
        <v>2000</v>
      </c>
      <c r="B1012" s="232">
        <v>8</v>
      </c>
      <c r="C1012" s="417">
        <v>10.071444019999999</v>
      </c>
      <c r="D1012" s="418">
        <v>10.7952062265</v>
      </c>
      <c r="E1012" s="437">
        <v>28.079954791695439</v>
      </c>
      <c r="F1012" s="417">
        <v>0.44703606000000001</v>
      </c>
      <c r="G1012" s="418">
        <v>0.60252104299999998</v>
      </c>
      <c r="H1012" s="437">
        <v>1.3780543058465295</v>
      </c>
      <c r="I1012" s="417">
        <v>0.83120636999999997</v>
      </c>
      <c r="J1012" s="418">
        <v>1.9537230130000001</v>
      </c>
      <c r="K1012" s="437">
        <v>3.894084543746962</v>
      </c>
      <c r="L1012" s="420"/>
      <c r="M1012" s="421"/>
      <c r="N1012" s="437">
        <v>1.3402982308899957E-2</v>
      </c>
      <c r="O1012" s="417">
        <v>1.142427E-2</v>
      </c>
      <c r="P1012" s="418">
        <v>1.8235537E-2</v>
      </c>
      <c r="Q1012" s="437">
        <v>2.1465816851110386E-2</v>
      </c>
      <c r="R1012" s="422"/>
      <c r="S1012" s="423"/>
      <c r="T1012" s="437">
        <v>549.13853496078161</v>
      </c>
      <c r="U1012" s="417">
        <v>1.058884878419453E-2</v>
      </c>
      <c r="V1012" s="418">
        <v>1.8673632809861535E-2</v>
      </c>
      <c r="W1012" s="437">
        <v>7.4430929955727435E-2</v>
      </c>
      <c r="X1012" s="417">
        <v>1.4241016801756164E-2</v>
      </c>
      <c r="Y1012" s="418">
        <v>3.1779356805133399E-2</v>
      </c>
      <c r="Z1012" s="437">
        <v>9.6641073844184619E-2</v>
      </c>
      <c r="AA1012" s="417">
        <v>4.8175635999999997E-3</v>
      </c>
      <c r="AB1012" s="418">
        <v>6.1211527999999998E-3</v>
      </c>
      <c r="AC1012" s="437">
        <v>1.1897317234667767E-2</v>
      </c>
      <c r="AD1012" s="417">
        <v>2.1720020000000001E-4</v>
      </c>
      <c r="AE1012" s="418">
        <v>2.8275110499999999E-4</v>
      </c>
      <c r="AF1012" s="437">
        <v>8.6051702105450719E-4</v>
      </c>
      <c r="AG1012" s="417">
        <v>2.29573933E-2</v>
      </c>
      <c r="AH1012" s="418">
        <v>2.9048090889999999E-2</v>
      </c>
      <c r="AI1012" s="437">
        <v>6.0113318354397677E-2</v>
      </c>
      <c r="AJ1012" s="417">
        <v>2.6601961000000001E-3</v>
      </c>
      <c r="AK1012" s="418">
        <v>3.1737480599999999E-3</v>
      </c>
      <c r="AL1012" s="437">
        <v>8.5113488369886244E-3</v>
      </c>
      <c r="AM1012" s="417">
        <v>5.4498057999999997E-3</v>
      </c>
      <c r="AN1012" s="418">
        <v>7.1850135449999996E-3</v>
      </c>
      <c r="AO1012" s="437">
        <v>1.8120678258999223E-2</v>
      </c>
      <c r="AP1012" s="422"/>
      <c r="AQ1012" s="423"/>
      <c r="AR1012" s="423"/>
      <c r="AS1012" s="417">
        <v>0</v>
      </c>
      <c r="AT1012" s="418">
        <v>0</v>
      </c>
      <c r="AU1012" s="424"/>
    </row>
    <row r="1013" spans="1:47" x14ac:dyDescent="0.2">
      <c r="A1013" s="231">
        <v>2000</v>
      </c>
      <c r="B1013" s="232">
        <v>9</v>
      </c>
      <c r="C1013" s="417">
        <v>10.639982639999999</v>
      </c>
      <c r="D1013" s="418">
        <v>11.376136433499999</v>
      </c>
      <c r="E1013" s="437">
        <v>30.565228290439972</v>
      </c>
      <c r="F1013" s="417">
        <v>0.47992158000000001</v>
      </c>
      <c r="G1013" s="418">
        <v>0.64786983499999995</v>
      </c>
      <c r="H1013" s="437">
        <v>1.4432685259357534</v>
      </c>
      <c r="I1013" s="417">
        <v>0.88859840000000001</v>
      </c>
      <c r="J1013" s="418">
        <v>2.0637781395000001</v>
      </c>
      <c r="K1013" s="437">
        <v>4.1296131981553614</v>
      </c>
      <c r="L1013" s="420"/>
      <c r="M1013" s="421"/>
      <c r="N1013" s="437">
        <v>1.2918649376264919E-2</v>
      </c>
      <c r="O1013" s="417">
        <v>1.139006E-2</v>
      </c>
      <c r="P1013" s="418">
        <v>1.8145433999999998E-2</v>
      </c>
      <c r="Q1013" s="437">
        <v>2.3495844377193438E-2</v>
      </c>
      <c r="R1013" s="422"/>
      <c r="S1013" s="423"/>
      <c r="T1013" s="437">
        <v>549.35412274492649</v>
      </c>
      <c r="U1013" s="417">
        <v>1.058884878419453E-2</v>
      </c>
      <c r="V1013" s="418">
        <v>1.8673632809861535E-2</v>
      </c>
      <c r="W1013" s="437">
        <v>6.809016651298691E-2</v>
      </c>
      <c r="X1013" s="417">
        <v>1.4241016801756164E-2</v>
      </c>
      <c r="Y1013" s="418">
        <v>3.1779356805133399E-2</v>
      </c>
      <c r="Z1013" s="437">
        <v>0.10007808918121656</v>
      </c>
      <c r="AA1013" s="417">
        <v>5.0813428999999999E-3</v>
      </c>
      <c r="AB1013" s="418">
        <v>6.5585663900000002E-3</v>
      </c>
      <c r="AC1013" s="437">
        <v>1.5705885347380953E-2</v>
      </c>
      <c r="AD1013" s="417">
        <v>2.2875390000000001E-4</v>
      </c>
      <c r="AE1013" s="418">
        <v>3.0493171000000002E-4</v>
      </c>
      <c r="AF1013" s="437">
        <v>9.0125074544462219E-4</v>
      </c>
      <c r="AG1013" s="417">
        <v>2.4281077799999998E-2</v>
      </c>
      <c r="AH1013" s="418">
        <v>3.1133339780000002E-2</v>
      </c>
      <c r="AI1013" s="437">
        <v>5.8785519062761249E-2</v>
      </c>
      <c r="AJ1013" s="417">
        <v>2.8341928E-3</v>
      </c>
      <c r="AK1013" s="418">
        <v>3.4518205150000001E-3</v>
      </c>
      <c r="AL1013" s="437">
        <v>8.7156917108966309E-3</v>
      </c>
      <c r="AM1013" s="417">
        <v>5.7144409999999998E-3</v>
      </c>
      <c r="AN1013" s="418">
        <v>7.6370737650000003E-3</v>
      </c>
      <c r="AO1013" s="437">
        <v>1.9344305104124434E-2</v>
      </c>
      <c r="AP1013" s="422"/>
      <c r="AQ1013" s="423"/>
      <c r="AR1013" s="423"/>
      <c r="AS1013" s="417">
        <v>0</v>
      </c>
      <c r="AT1013" s="418">
        <v>0</v>
      </c>
      <c r="AU1013" s="424"/>
    </row>
    <row r="1014" spans="1:47" x14ac:dyDescent="0.2">
      <c r="A1014" s="231">
        <v>2000</v>
      </c>
      <c r="B1014" s="232">
        <v>10</v>
      </c>
      <c r="C1014" s="417">
        <v>11.2337197</v>
      </c>
      <c r="D1014" s="418">
        <v>11.981075491</v>
      </c>
      <c r="E1014" s="437">
        <v>30.256792144613783</v>
      </c>
      <c r="F1014" s="417">
        <v>0.51694476</v>
      </c>
      <c r="G1014" s="418">
        <v>0.69819481750000001</v>
      </c>
      <c r="H1014" s="437">
        <v>1.4586720154430453</v>
      </c>
      <c r="I1014" s="417">
        <v>0.94701272000000003</v>
      </c>
      <c r="J1014" s="418">
        <v>2.1739090910000001</v>
      </c>
      <c r="K1014" s="437">
        <v>4.1619369842274248</v>
      </c>
      <c r="L1014" s="420"/>
      <c r="M1014" s="421"/>
      <c r="N1014" s="437">
        <v>1.2325240928941989E-2</v>
      </c>
      <c r="O1014" s="417">
        <v>1.139006E-2</v>
      </c>
      <c r="P1014" s="418">
        <v>1.8145433999999998E-2</v>
      </c>
      <c r="Q1014" s="437">
        <v>2.3569166290701753E-2</v>
      </c>
      <c r="R1014" s="422"/>
      <c r="S1014" s="423"/>
      <c r="T1014" s="437">
        <v>549.32534020260789</v>
      </c>
      <c r="U1014" s="417">
        <v>1.058884878419453E-2</v>
      </c>
      <c r="V1014" s="418">
        <v>1.8673632809861535E-2</v>
      </c>
      <c r="W1014" s="437">
        <v>6.8464771675270361E-2</v>
      </c>
      <c r="X1014" s="417">
        <v>1.4241016801756164E-2</v>
      </c>
      <c r="Y1014" s="418">
        <v>3.1779356805133399E-2</v>
      </c>
      <c r="Z1014" s="437">
        <v>0.10132587851231827</v>
      </c>
      <c r="AA1014" s="417">
        <v>5.3657011999999997E-3</v>
      </c>
      <c r="AB1014" s="418">
        <v>7.0391564949999997E-3</v>
      </c>
      <c r="AC1014" s="437">
        <v>1.7203674294587242E-2</v>
      </c>
      <c r="AD1014" s="417">
        <v>2.4296220000000001E-4</v>
      </c>
      <c r="AE1014" s="418">
        <v>3.2881015999999998E-4</v>
      </c>
      <c r="AF1014" s="437">
        <v>9.1086964256864361E-4</v>
      </c>
      <c r="AG1014" s="417">
        <v>2.5726825599999999E-2</v>
      </c>
      <c r="AH1014" s="418">
        <v>3.3445436085000002E-2</v>
      </c>
      <c r="AI1014" s="437">
        <v>5.6508000405181197E-2</v>
      </c>
      <c r="AJ1014" s="417">
        <v>3.0214552000000002E-3</v>
      </c>
      <c r="AK1014" s="418">
        <v>3.7591436849999998E-3</v>
      </c>
      <c r="AL1014" s="437">
        <v>8.7110025285357835E-3</v>
      </c>
      <c r="AM1014" s="417">
        <v>5.9983231000000003E-3</v>
      </c>
      <c r="AN1014" s="418">
        <v>8.1325322299999996E-3</v>
      </c>
      <c r="AO1014" s="437">
        <v>1.9839884029706455E-2</v>
      </c>
      <c r="AP1014" s="422"/>
      <c r="AQ1014" s="423"/>
      <c r="AR1014" s="423"/>
      <c r="AS1014" s="417">
        <v>0</v>
      </c>
      <c r="AT1014" s="418">
        <v>0</v>
      </c>
      <c r="AU1014" s="424"/>
    </row>
    <row r="1015" spans="1:47" x14ac:dyDescent="0.2">
      <c r="A1015" s="231">
        <v>2000</v>
      </c>
      <c r="B1015" s="232">
        <v>11</v>
      </c>
      <c r="C1015" s="417">
        <v>11.78481073</v>
      </c>
      <c r="D1015" s="418">
        <v>12.5580406605</v>
      </c>
      <c r="E1015" s="437">
        <v>30.076449322480187</v>
      </c>
      <c r="F1015" s="417">
        <v>0.55715614000000002</v>
      </c>
      <c r="G1015" s="418">
        <v>0.752980227</v>
      </c>
      <c r="H1015" s="437">
        <v>1.4808541991455229</v>
      </c>
      <c r="I1015" s="417">
        <v>1.0035194599999999</v>
      </c>
      <c r="J1015" s="418">
        <v>2.2668066919999998</v>
      </c>
      <c r="K1015" s="437">
        <v>4.2158591807145305</v>
      </c>
      <c r="L1015" s="420"/>
      <c r="M1015" s="421"/>
      <c r="N1015" s="437">
        <v>1.3048284489538266E-2</v>
      </c>
      <c r="O1015" s="417">
        <v>1.139006E-2</v>
      </c>
      <c r="P1015" s="418">
        <v>1.8145433999999998E-2</v>
      </c>
      <c r="Q1015" s="437">
        <v>2.7370198507132661E-2</v>
      </c>
      <c r="R1015" s="422"/>
      <c r="S1015" s="423"/>
      <c r="T1015" s="437">
        <v>550.42107463418881</v>
      </c>
      <c r="U1015" s="417">
        <v>1.058884878419453E-2</v>
      </c>
      <c r="V1015" s="418">
        <v>1.8673632809861535E-2</v>
      </c>
      <c r="W1015" s="437">
        <v>6.254663825412643E-2</v>
      </c>
      <c r="X1015" s="417">
        <v>1.4241016801756164E-2</v>
      </c>
      <c r="Y1015" s="418">
        <v>3.1779356805133399E-2</v>
      </c>
      <c r="Z1015" s="437">
        <v>0.10116525750361113</v>
      </c>
      <c r="AA1015" s="417">
        <v>5.6455743000000001E-3</v>
      </c>
      <c r="AB1015" s="418">
        <v>7.5302049950000003E-3</v>
      </c>
      <c r="AC1015" s="437">
        <v>1.8597702690935015E-2</v>
      </c>
      <c r="AD1015" s="417">
        <v>2.5853440000000002E-4</v>
      </c>
      <c r="AE1015" s="418">
        <v>3.5273885999999999E-4</v>
      </c>
      <c r="AF1015" s="437">
        <v>9.2472142416897911E-4</v>
      </c>
      <c r="AG1015" s="417">
        <v>2.7190833000000001E-2</v>
      </c>
      <c r="AH1015" s="418">
        <v>3.5846398464999998E-2</v>
      </c>
      <c r="AI1015" s="437">
        <v>5.8468386757063624E-2</v>
      </c>
      <c r="AJ1015" s="417">
        <v>3.2098561000000001E-3</v>
      </c>
      <c r="AK1015" s="418">
        <v>4.0772284199999996E-3</v>
      </c>
      <c r="AL1015" s="437">
        <v>8.7171626606633943E-3</v>
      </c>
      <c r="AM1015" s="417">
        <v>6.2758303999999997E-3</v>
      </c>
      <c r="AN1015" s="418">
        <v>8.6345691150000008E-3</v>
      </c>
      <c r="AO1015" s="437">
        <v>1.9875443155323504E-2</v>
      </c>
      <c r="AP1015" s="422"/>
      <c r="AQ1015" s="423"/>
      <c r="AR1015" s="423"/>
      <c r="AS1015" s="417">
        <v>0</v>
      </c>
      <c r="AT1015" s="418">
        <v>0</v>
      </c>
      <c r="AU1015" s="424"/>
    </row>
    <row r="1016" spans="1:47" x14ac:dyDescent="0.2">
      <c r="A1016" s="231">
        <v>2000</v>
      </c>
      <c r="B1016" s="232">
        <v>12</v>
      </c>
      <c r="C1016" s="417">
        <v>12.31395348</v>
      </c>
      <c r="D1016" s="418">
        <v>13.114729412999999</v>
      </c>
      <c r="E1016" s="437">
        <v>30.781047578345991</v>
      </c>
      <c r="F1016" s="417">
        <v>0.60124732000000003</v>
      </c>
      <c r="G1016" s="418">
        <v>0.81309421999999998</v>
      </c>
      <c r="H1016" s="437">
        <v>1.5190686842940504</v>
      </c>
      <c r="I1016" s="417">
        <v>1.05843639</v>
      </c>
      <c r="J1016" s="418">
        <v>2.3433297424999999</v>
      </c>
      <c r="K1016" s="437">
        <v>4.2297909443768509</v>
      </c>
      <c r="L1016" s="420"/>
      <c r="M1016" s="421"/>
      <c r="N1016" s="437">
        <v>9.7526101409893748E-3</v>
      </c>
      <c r="O1016" s="417">
        <v>1.139006E-2</v>
      </c>
      <c r="P1016" s="418">
        <v>1.8145433999999998E-2</v>
      </c>
      <c r="Q1016" s="437">
        <v>2.7564623278078744E-2</v>
      </c>
      <c r="R1016" s="422"/>
      <c r="S1016" s="423"/>
      <c r="T1016" s="437">
        <v>551.17145179486249</v>
      </c>
      <c r="U1016" s="417">
        <v>1.058884878419453E-2</v>
      </c>
      <c r="V1016" s="418">
        <v>1.8673632809861535E-2</v>
      </c>
      <c r="W1016" s="437">
        <v>6.417511401095842E-2</v>
      </c>
      <c r="X1016" s="417">
        <v>1.4241016801756164E-2</v>
      </c>
      <c r="Y1016" s="418">
        <v>3.1779356805133399E-2</v>
      </c>
      <c r="Z1016" s="437">
        <v>0.10444632297258168</v>
      </c>
      <c r="AA1016" s="417">
        <v>5.9266466E-3</v>
      </c>
      <c r="AB1016" s="418">
        <v>8.0336143499999992E-3</v>
      </c>
      <c r="AC1016" s="437">
        <v>1.9014365833184842E-2</v>
      </c>
      <c r="AD1016" s="417">
        <v>2.748456E-4</v>
      </c>
      <c r="AE1016" s="418">
        <v>3.77399135E-4</v>
      </c>
      <c r="AF1016" s="437">
        <v>9.4858479199612454E-4</v>
      </c>
      <c r="AG1016" s="417">
        <v>2.86960133E-2</v>
      </c>
      <c r="AH1016" s="418">
        <v>3.8352068264999997E-2</v>
      </c>
      <c r="AI1016" s="437">
        <v>5.4454805582778362E-2</v>
      </c>
      <c r="AJ1016" s="417">
        <v>3.3993966E-3</v>
      </c>
      <c r="AK1016" s="418">
        <v>4.4081962800000003E-3</v>
      </c>
      <c r="AL1016" s="437">
        <v>8.9147529692963894E-3</v>
      </c>
      <c r="AM1016" s="417">
        <v>6.5503018999999996E-3</v>
      </c>
      <c r="AN1016" s="418">
        <v>9.1441713450000003E-3</v>
      </c>
      <c r="AO1016" s="437">
        <v>2.0420250100229412E-2</v>
      </c>
      <c r="AP1016" s="422"/>
      <c r="AQ1016" s="423"/>
      <c r="AR1016" s="423"/>
      <c r="AS1016" s="417">
        <v>0</v>
      </c>
      <c r="AT1016" s="418">
        <v>0</v>
      </c>
      <c r="AU1016" s="424"/>
    </row>
    <row r="1017" spans="1:47" x14ac:dyDescent="0.2">
      <c r="A1017" s="231">
        <v>2000</v>
      </c>
      <c r="B1017" s="232">
        <v>13</v>
      </c>
      <c r="C1017" s="417">
        <v>12.830386409999999</v>
      </c>
      <c r="D1017" s="418">
        <v>13.658720196000001</v>
      </c>
      <c r="E1017" s="437">
        <v>31.108219586421299</v>
      </c>
      <c r="F1017" s="417">
        <v>0.65350366999999998</v>
      </c>
      <c r="G1017" s="418">
        <v>0.87976340350000004</v>
      </c>
      <c r="H1017" s="437">
        <v>1.5593478130373415</v>
      </c>
      <c r="I1017" s="417">
        <v>1.1119851300000001</v>
      </c>
      <c r="J1017" s="418">
        <v>2.4131591449999998</v>
      </c>
      <c r="K1017" s="437">
        <v>4.2938614379051403</v>
      </c>
      <c r="L1017" s="420"/>
      <c r="M1017" s="421"/>
      <c r="N1017" s="437">
        <v>9.8019017100936679E-3</v>
      </c>
      <c r="O1017" s="417">
        <v>1.139006E-2</v>
      </c>
      <c r="P1017" s="418">
        <v>1.8145433999999998E-2</v>
      </c>
      <c r="Q1017" s="437">
        <v>2.7737345234483166E-2</v>
      </c>
      <c r="R1017" s="422"/>
      <c r="S1017" s="423"/>
      <c r="T1017" s="437">
        <v>552.31836012221902</v>
      </c>
      <c r="U1017" s="417">
        <v>1.058884878419453E-2</v>
      </c>
      <c r="V1017" s="418">
        <v>1.8673632809861535E-2</v>
      </c>
      <c r="W1017" s="437">
        <v>6.5600180795547802E-2</v>
      </c>
      <c r="X1017" s="417">
        <v>1.4241016801756164E-2</v>
      </c>
      <c r="Y1017" s="418">
        <v>3.1779356805133399E-2</v>
      </c>
      <c r="Z1017" s="437">
        <v>0.10690782744411649</v>
      </c>
      <c r="AA1017" s="417">
        <v>6.2583557999999996E-3</v>
      </c>
      <c r="AB1017" s="418">
        <v>8.5540307199999995E-3</v>
      </c>
      <c r="AC1017" s="437">
        <v>2.047829683327396E-2</v>
      </c>
      <c r="AD1017" s="417">
        <v>2.9049879999999998E-4</v>
      </c>
      <c r="AE1017" s="418">
        <v>4.0207104499999998E-4</v>
      </c>
      <c r="AF1017" s="437">
        <v>9.7373582919125373E-4</v>
      </c>
      <c r="AG1017" s="417">
        <v>3.0489175899999998E-2</v>
      </c>
      <c r="AH1017" s="418">
        <v>4.0991298895E-2</v>
      </c>
      <c r="AI1017" s="437">
        <v>5.495194602040486E-2</v>
      </c>
      <c r="AJ1017" s="417">
        <v>3.6208644999999999E-3</v>
      </c>
      <c r="AK1017" s="418">
        <v>4.7529179949999997E-3</v>
      </c>
      <c r="AL1017" s="437">
        <v>9.0259494530717469E-3</v>
      </c>
      <c r="AM1017" s="417">
        <v>6.8790887E-3</v>
      </c>
      <c r="AN1017" s="418">
        <v>9.66754947E-3</v>
      </c>
      <c r="AO1017" s="437">
        <v>2.0969643250654979E-2</v>
      </c>
      <c r="AP1017" s="422"/>
      <c r="AQ1017" s="423"/>
      <c r="AR1017" s="423"/>
      <c r="AS1017" s="417">
        <v>0</v>
      </c>
      <c r="AT1017" s="418">
        <v>0</v>
      </c>
      <c r="AU1017" s="424"/>
    </row>
    <row r="1018" spans="1:47" x14ac:dyDescent="0.2">
      <c r="A1018" s="231">
        <v>2000</v>
      </c>
      <c r="B1018" s="232">
        <v>14</v>
      </c>
      <c r="C1018" s="417">
        <v>13.27570974</v>
      </c>
      <c r="D1018" s="418">
        <v>14.1758403165</v>
      </c>
      <c r="E1018" s="437">
        <v>31.881252423426933</v>
      </c>
      <c r="F1018" s="417">
        <v>0.71262347000000004</v>
      </c>
      <c r="G1018" s="418">
        <v>0.95395927049999996</v>
      </c>
      <c r="H1018" s="437">
        <v>1.6123613266899184</v>
      </c>
      <c r="I1018" s="417">
        <v>1.16222475</v>
      </c>
      <c r="J1018" s="418">
        <v>2.4760054299999998</v>
      </c>
      <c r="K1018" s="437">
        <v>4.3455484510615667</v>
      </c>
      <c r="L1018" s="420"/>
      <c r="M1018" s="421"/>
      <c r="N1018" s="437">
        <v>9.8203640570955555E-3</v>
      </c>
      <c r="O1018" s="417">
        <v>1.139006E-2</v>
      </c>
      <c r="P1018" s="418">
        <v>1.8145433999999998E-2</v>
      </c>
      <c r="Q1018" s="437">
        <v>2.7999160799077299E-2</v>
      </c>
      <c r="R1018" s="422"/>
      <c r="S1018" s="423"/>
      <c r="T1018" s="437">
        <v>553.26678686975117</v>
      </c>
      <c r="U1018" s="417">
        <v>1.058884878419453E-2</v>
      </c>
      <c r="V1018" s="418">
        <v>1.8673632809861535E-2</v>
      </c>
      <c r="W1018" s="437">
        <v>6.7851224956792661E-2</v>
      </c>
      <c r="X1018" s="417">
        <v>1.4241016801756164E-2</v>
      </c>
      <c r="Y1018" s="418">
        <v>3.1779356805133399E-2</v>
      </c>
      <c r="Z1018" s="437">
        <v>0.11064067888921354</v>
      </c>
      <c r="AA1018" s="417">
        <v>6.6056880000000002E-3</v>
      </c>
      <c r="AB1018" s="418">
        <v>9.0904790799999999E-3</v>
      </c>
      <c r="AC1018" s="437">
        <v>2.1253098576856221E-2</v>
      </c>
      <c r="AD1018" s="417">
        <v>3.0733730000000002E-4</v>
      </c>
      <c r="AE1018" s="418">
        <v>4.2763215E-4</v>
      </c>
      <c r="AF1018" s="437">
        <v>1.0068306791737249E-3</v>
      </c>
      <c r="AG1018" s="417">
        <v>3.24098554E-2</v>
      </c>
      <c r="AH1018" s="418">
        <v>4.3774208755000002E-2</v>
      </c>
      <c r="AI1018" s="437">
        <v>5.6503233313297097E-2</v>
      </c>
      <c r="AJ1018" s="417">
        <v>3.8534355999999999E-3</v>
      </c>
      <c r="AK1018" s="418">
        <v>5.1122452700000003E-3</v>
      </c>
      <c r="AL1018" s="437">
        <v>9.2751930048145647E-3</v>
      </c>
      <c r="AM1018" s="417">
        <v>7.2225003999999999E-3</v>
      </c>
      <c r="AN1018" s="418">
        <v>1.0203408024999999E-2</v>
      </c>
      <c r="AO1018" s="437">
        <v>2.1665892058204704E-2</v>
      </c>
      <c r="AP1018" s="422"/>
      <c r="AQ1018" s="423"/>
      <c r="AR1018" s="423"/>
      <c r="AS1018" s="417">
        <v>0</v>
      </c>
      <c r="AT1018" s="418">
        <v>0</v>
      </c>
      <c r="AU1018" s="424"/>
    </row>
    <row r="1019" spans="1:47" x14ac:dyDescent="0.2">
      <c r="A1019" s="231">
        <v>2000</v>
      </c>
      <c r="B1019" s="232">
        <v>15</v>
      </c>
      <c r="C1019" s="417">
        <v>13.74000215</v>
      </c>
      <c r="D1019" s="418">
        <v>14.7153090755</v>
      </c>
      <c r="E1019" s="437">
        <v>32.880714876772551</v>
      </c>
      <c r="F1019" s="417">
        <v>0.77936028000000002</v>
      </c>
      <c r="G1019" s="418">
        <v>1.0379094705</v>
      </c>
      <c r="H1019" s="437">
        <v>1.6744022500661075</v>
      </c>
      <c r="I1019" s="417">
        <v>1.2102178800000001</v>
      </c>
      <c r="J1019" s="418">
        <v>2.5363908584999999</v>
      </c>
      <c r="K1019" s="437">
        <v>4.4101702833149474</v>
      </c>
      <c r="L1019" s="420"/>
      <c r="M1019" s="421"/>
      <c r="N1019" s="437">
        <v>9.8478881591072404E-3</v>
      </c>
      <c r="O1019" s="417">
        <v>1.139006E-2</v>
      </c>
      <c r="P1019" s="418">
        <v>1.8145433999999998E-2</v>
      </c>
      <c r="Q1019" s="437">
        <v>2.8304245681803224E-2</v>
      </c>
      <c r="R1019" s="422"/>
      <c r="S1019" s="423"/>
      <c r="T1019" s="437">
        <v>554.74580754089345</v>
      </c>
      <c r="U1019" s="417">
        <v>1.058884878419453E-2</v>
      </c>
      <c r="V1019" s="418">
        <v>1.8673632809861535E-2</v>
      </c>
      <c r="W1019" s="437">
        <v>7.0448247678217044E-2</v>
      </c>
      <c r="X1019" s="417">
        <v>1.4241016801756164E-2</v>
      </c>
      <c r="Y1019" s="418">
        <v>3.1779356805133399E-2</v>
      </c>
      <c r="Z1019" s="437">
        <v>0.1149893292805077</v>
      </c>
      <c r="AA1019" s="417">
        <v>6.9647334E-3</v>
      </c>
      <c r="AB1019" s="418">
        <v>9.6558977299999998E-3</v>
      </c>
      <c r="AC1019" s="437">
        <v>2.2019794011041989E-2</v>
      </c>
      <c r="AD1019" s="417">
        <v>3.2399039999999999E-4</v>
      </c>
      <c r="AE1019" s="418">
        <v>4.5443194000000003E-4</v>
      </c>
      <c r="AF1019" s="437">
        <v>1.0455692234547485E-3</v>
      </c>
      <c r="AG1019" s="417">
        <v>3.4460164100000003E-2</v>
      </c>
      <c r="AH1019" s="418">
        <v>4.6774227644999999E-2</v>
      </c>
      <c r="AI1019" s="437">
        <v>5.8365000040065278E-2</v>
      </c>
      <c r="AJ1019" s="417">
        <v>4.0956906000000001E-3</v>
      </c>
      <c r="AK1019" s="418">
        <v>5.492617115E-3</v>
      </c>
      <c r="AL1019" s="437">
        <v>9.5766002206261417E-3</v>
      </c>
      <c r="AM1019" s="417">
        <v>7.5767556999999999E-3</v>
      </c>
      <c r="AN1019" s="418">
        <v>1.076624952E-2</v>
      </c>
      <c r="AO1019" s="437">
        <v>2.2464721987024188E-2</v>
      </c>
      <c r="AP1019" s="422"/>
      <c r="AQ1019" s="423"/>
      <c r="AR1019" s="423"/>
      <c r="AS1019" s="417">
        <v>0</v>
      </c>
      <c r="AT1019" s="418">
        <v>0</v>
      </c>
      <c r="AU1019" s="424"/>
    </row>
    <row r="1020" spans="1:47" x14ac:dyDescent="0.2">
      <c r="A1020" s="231">
        <v>2000</v>
      </c>
      <c r="B1020" s="232">
        <v>16</v>
      </c>
      <c r="C1020" s="417">
        <v>14.183965150000001</v>
      </c>
      <c r="D1020" s="418">
        <v>15.262772903</v>
      </c>
      <c r="E1020" s="437">
        <v>33.958043260734513</v>
      </c>
      <c r="F1020" s="417">
        <v>0.85473741999999997</v>
      </c>
      <c r="G1020" s="418">
        <v>1.1332673019999999</v>
      </c>
      <c r="H1020" s="437">
        <v>1.7460104351431216</v>
      </c>
      <c r="I1020" s="417">
        <v>1.2531086499999999</v>
      </c>
      <c r="J1020" s="418">
        <v>2.5943077484999999</v>
      </c>
      <c r="K1020" s="437">
        <v>4.4803398534073597</v>
      </c>
      <c r="L1020" s="420"/>
      <c r="M1020" s="421"/>
      <c r="N1020" s="437">
        <v>9.8779307283284011E-3</v>
      </c>
      <c r="O1020" s="417">
        <v>1.139006E-2</v>
      </c>
      <c r="P1020" s="418">
        <v>1.8145433999999998E-2</v>
      </c>
      <c r="Q1020" s="437">
        <v>3.5913461654397946E-2</v>
      </c>
      <c r="R1020" s="422"/>
      <c r="S1020" s="423"/>
      <c r="T1020" s="437">
        <v>556.30060861720642</v>
      </c>
      <c r="U1020" s="417">
        <v>1.058884878419453E-2</v>
      </c>
      <c r="V1020" s="418">
        <v>1.8673632809861535E-2</v>
      </c>
      <c r="W1020" s="437">
        <v>6.8961086981037756E-2</v>
      </c>
      <c r="X1020" s="417">
        <v>1.4241016801756164E-2</v>
      </c>
      <c r="Y1020" s="418">
        <v>3.1779356805133399E-2</v>
      </c>
      <c r="Z1020" s="437">
        <v>0.11969578507047045</v>
      </c>
      <c r="AA1020" s="417">
        <v>7.3333371000000001E-3</v>
      </c>
      <c r="AB1020" s="418">
        <v>1.0249010255E-2</v>
      </c>
      <c r="AC1020" s="437">
        <v>2.2934895801758354E-2</v>
      </c>
      <c r="AD1020" s="417">
        <v>3.4067309999999998E-4</v>
      </c>
      <c r="AE1020" s="418">
        <v>4.8255209500000002E-4</v>
      </c>
      <c r="AF1020" s="437">
        <v>1.0902806237357784E-3</v>
      </c>
      <c r="AG1020" s="417">
        <v>3.6633273100000002E-2</v>
      </c>
      <c r="AH1020" s="418">
        <v>5.0004288950000003E-2</v>
      </c>
      <c r="AI1020" s="437">
        <v>6.055872043033883E-2</v>
      </c>
      <c r="AJ1020" s="417">
        <v>4.3450514000000001E-3</v>
      </c>
      <c r="AK1020" s="418">
        <v>5.8949191849999999E-3</v>
      </c>
      <c r="AL1020" s="437">
        <v>9.9321990721275184E-3</v>
      </c>
      <c r="AM1020" s="417">
        <v>7.9369364000000005E-3</v>
      </c>
      <c r="AN1020" s="418">
        <v>1.1354720994999999E-2</v>
      </c>
      <c r="AO1020" s="437">
        <v>2.3395279936012391E-2</v>
      </c>
      <c r="AP1020" s="422"/>
      <c r="AQ1020" s="423"/>
      <c r="AR1020" s="423"/>
      <c r="AS1020" s="417">
        <v>0</v>
      </c>
      <c r="AT1020" s="418">
        <v>0</v>
      </c>
      <c r="AU1020" s="424"/>
    </row>
    <row r="1021" spans="1:47" x14ac:dyDescent="0.2">
      <c r="A1021" s="231">
        <v>2000</v>
      </c>
      <c r="B1021" s="232">
        <v>17</v>
      </c>
      <c r="C1021" s="417">
        <v>14.61067154</v>
      </c>
      <c r="D1021" s="418">
        <v>15.825194435</v>
      </c>
      <c r="E1021" s="437">
        <v>35.071660623287336</v>
      </c>
      <c r="F1021" s="417">
        <v>0.93954462999999999</v>
      </c>
      <c r="G1021" s="418">
        <v>1.2417591379999999</v>
      </c>
      <c r="H1021" s="437">
        <v>1.816294493449371</v>
      </c>
      <c r="I1021" s="417">
        <v>1.2942021399999999</v>
      </c>
      <c r="J1021" s="418">
        <v>2.6515564569999999</v>
      </c>
      <c r="K1021" s="437">
        <v>4.5540187686029414</v>
      </c>
      <c r="L1021" s="420"/>
      <c r="M1021" s="421"/>
      <c r="N1021" s="437">
        <v>9.9097698461970592E-3</v>
      </c>
      <c r="O1021" s="417">
        <v>1.139006E-2</v>
      </c>
      <c r="P1021" s="418">
        <v>1.8145433999999998E-2</v>
      </c>
      <c r="Q1021" s="437">
        <v>3.6368163017959018E-2</v>
      </c>
      <c r="R1021" s="422"/>
      <c r="S1021" s="423"/>
      <c r="T1021" s="437">
        <v>557.93892228810955</v>
      </c>
      <c r="U1021" s="417">
        <v>1.058884878419453E-2</v>
      </c>
      <c r="V1021" s="418">
        <v>1.8673632809861535E-2</v>
      </c>
      <c r="W1021" s="437">
        <v>7.1814976435608482E-2</v>
      </c>
      <c r="X1021" s="417">
        <v>1.4241016801756164E-2</v>
      </c>
      <c r="Y1021" s="418">
        <v>3.1779356805133399E-2</v>
      </c>
      <c r="Z1021" s="437">
        <v>0.12460520666920956</v>
      </c>
      <c r="AA1021" s="417">
        <v>7.7111571000000002E-3</v>
      </c>
      <c r="AB1021" s="418">
        <v>1.087554372E-2</v>
      </c>
      <c r="AC1021" s="437">
        <v>2.3870024386312378E-2</v>
      </c>
      <c r="AD1021" s="417">
        <v>3.5869340000000002E-4</v>
      </c>
      <c r="AE1021" s="418">
        <v>5.1187720500000004E-4</v>
      </c>
      <c r="AF1021" s="437">
        <v>1.1341602753674304E-3</v>
      </c>
      <c r="AG1021" s="417">
        <v>3.89485647E-2</v>
      </c>
      <c r="AH1021" s="418">
        <v>5.3502049944999998E-2</v>
      </c>
      <c r="AI1021" s="437">
        <v>6.2676939613553542E-2</v>
      </c>
      <c r="AJ1021" s="417">
        <v>4.6034928999999997E-3</v>
      </c>
      <c r="AK1021" s="418">
        <v>6.3208052949999998E-3</v>
      </c>
      <c r="AL1021" s="437">
        <v>1.0274590372194496E-2</v>
      </c>
      <c r="AM1021" s="417">
        <v>8.3064187999999997E-3</v>
      </c>
      <c r="AN1021" s="418">
        <v>1.1974428135E-2</v>
      </c>
      <c r="AO1021" s="437">
        <v>2.4311319845319278E-2</v>
      </c>
      <c r="AP1021" s="422"/>
      <c r="AQ1021" s="423"/>
      <c r="AR1021" s="423"/>
      <c r="AS1021" s="417">
        <v>0</v>
      </c>
      <c r="AT1021" s="418">
        <v>0</v>
      </c>
      <c r="AU1021" s="424"/>
    </row>
    <row r="1022" spans="1:47" x14ac:dyDescent="0.2">
      <c r="A1022" s="231">
        <v>2000</v>
      </c>
      <c r="B1022" s="232">
        <v>18</v>
      </c>
      <c r="C1022" s="417">
        <v>13.23560096922</v>
      </c>
      <c r="D1022" s="418">
        <v>14.457145000700999</v>
      </c>
      <c r="E1022" s="437">
        <v>36.232732802065001</v>
      </c>
      <c r="F1022" s="417">
        <v>0.92556201737999999</v>
      </c>
      <c r="G1022" s="418">
        <v>1.221106117281</v>
      </c>
      <c r="H1022" s="437">
        <v>1.8893632846430266</v>
      </c>
      <c r="I1022" s="417">
        <v>1.0269532196000002</v>
      </c>
      <c r="J1022" s="418">
        <v>2.087289888915</v>
      </c>
      <c r="K1022" s="437">
        <v>4.6303451280346177</v>
      </c>
      <c r="L1022" s="420"/>
      <c r="M1022" s="421"/>
      <c r="N1022" s="437">
        <v>9.9425691129209175E-3</v>
      </c>
      <c r="O1022" s="417">
        <v>1.139006E-2</v>
      </c>
      <c r="P1022" s="418">
        <v>1.8145433999999998E-2</v>
      </c>
      <c r="Q1022" s="437">
        <v>3.6840829564942335E-2</v>
      </c>
      <c r="R1022" s="422"/>
      <c r="S1022" s="423"/>
      <c r="T1022" s="437">
        <v>559.63793172461999</v>
      </c>
      <c r="U1022" s="417">
        <v>7.8569257978723418E-3</v>
      </c>
      <c r="V1022" s="418">
        <v>1.3855835544917259E-2</v>
      </c>
      <c r="W1022" s="437">
        <v>7.4777626035230554E-2</v>
      </c>
      <c r="X1022" s="417">
        <v>1.2731469020770011E-2</v>
      </c>
      <c r="Y1022" s="418">
        <v>2.841074498378926E-2</v>
      </c>
      <c r="Z1022" s="437">
        <v>0.12970666787334945</v>
      </c>
      <c r="AA1022" s="417">
        <v>7.2428894040000007E-3</v>
      </c>
      <c r="AB1022" s="418">
        <v>1.0316285406689999E-2</v>
      </c>
      <c r="AC1022" s="437">
        <v>2.4823216314613681E-2</v>
      </c>
      <c r="AD1022" s="417">
        <v>3.3723101460000004E-4</v>
      </c>
      <c r="AE1022" s="418">
        <v>4.8560015753999997E-4</v>
      </c>
      <c r="AF1022" s="437">
        <v>1.1797835250417831E-3</v>
      </c>
      <c r="AG1022" s="417">
        <v>3.7031418907199999E-2</v>
      </c>
      <c r="AH1022" s="418">
        <v>5.1238406953140005E-2</v>
      </c>
      <c r="AI1022" s="437">
        <v>6.4870421548731447E-2</v>
      </c>
      <c r="AJ1022" s="417">
        <v>4.3537033842000004E-3</v>
      </c>
      <c r="AK1022" s="418">
        <v>6.0550940767200006E-3</v>
      </c>
      <c r="AL1022" s="437">
        <v>1.0629182754404309E-2</v>
      </c>
      <c r="AM1022" s="417">
        <v>7.765083297E-3</v>
      </c>
      <c r="AN1022" s="418">
        <v>1.129165049676E-2</v>
      </c>
      <c r="AO1022" s="437">
        <v>2.5260415754686631E-2</v>
      </c>
      <c r="AP1022" s="422"/>
      <c r="AQ1022" s="423"/>
      <c r="AR1022" s="423"/>
      <c r="AS1022" s="417">
        <v>0</v>
      </c>
      <c r="AT1022" s="418">
        <v>0</v>
      </c>
      <c r="AU1022" s="424"/>
    </row>
    <row r="1023" spans="1:47" x14ac:dyDescent="0.2">
      <c r="A1023" s="231">
        <v>2000</v>
      </c>
      <c r="B1023" s="232">
        <v>19</v>
      </c>
      <c r="C1023" s="417">
        <v>13.550742809660001</v>
      </c>
      <c r="D1023" s="418">
        <v>14.9810313621735</v>
      </c>
      <c r="E1023" s="437">
        <v>36.77103759915348</v>
      </c>
      <c r="F1023" s="417">
        <v>1.0217171350200001</v>
      </c>
      <c r="G1023" s="418">
        <v>1.3480630894650001</v>
      </c>
      <c r="H1023" s="437">
        <v>1.9435020217370491</v>
      </c>
      <c r="I1023" s="417">
        <v>1.0545937864000001</v>
      </c>
      <c r="J1023" s="418">
        <v>2.1367222622900002</v>
      </c>
      <c r="K1023" s="437">
        <v>4.6433104687189291</v>
      </c>
      <c r="L1023" s="420"/>
      <c r="M1023" s="421"/>
      <c r="N1023" s="437">
        <v>3.5917860027545705E-3</v>
      </c>
      <c r="O1023" s="417">
        <v>1.139006E-2</v>
      </c>
      <c r="P1023" s="418">
        <v>1.8145433999999998E-2</v>
      </c>
      <c r="Q1023" s="437">
        <v>3.7197442391863345E-2</v>
      </c>
      <c r="R1023" s="422"/>
      <c r="S1023" s="423"/>
      <c r="T1023" s="437">
        <v>561.1433054733177</v>
      </c>
      <c r="U1023" s="417">
        <v>7.8569257978723418E-3</v>
      </c>
      <c r="V1023" s="418">
        <v>1.3855835544917259E-2</v>
      </c>
      <c r="W1023" s="437">
        <v>7.7374359783267815E-2</v>
      </c>
      <c r="X1023" s="417">
        <v>1.2731469020770011E-2</v>
      </c>
      <c r="Y1023" s="418">
        <v>2.841074498378926E-2</v>
      </c>
      <c r="Z1023" s="437">
        <v>0.13490144185327124</v>
      </c>
      <c r="AA1023" s="417">
        <v>7.5972164699999994E-3</v>
      </c>
      <c r="AB1023" s="418">
        <v>1.094413124076E-2</v>
      </c>
      <c r="AC1023" s="437">
        <v>2.7299409804995053E-2</v>
      </c>
      <c r="AD1023" s="417">
        <v>3.5369992500000001E-4</v>
      </c>
      <c r="AE1023" s="418">
        <v>5.1445734216000005E-4</v>
      </c>
      <c r="AF1023" s="437">
        <v>1.213587856565919E-3</v>
      </c>
      <c r="AG1023" s="417">
        <v>3.9380195605200001E-2</v>
      </c>
      <c r="AH1023" s="418">
        <v>5.4950702246130002E-2</v>
      </c>
      <c r="AI1023" s="437">
        <v>6.4613834229837241E-2</v>
      </c>
      <c r="AJ1023" s="417">
        <v>4.5982149768E-3</v>
      </c>
      <c r="AK1023" s="418">
        <v>6.4844989185300003E-3</v>
      </c>
      <c r="AL1023" s="437">
        <v>1.0730558966716831E-2</v>
      </c>
      <c r="AM1023" s="417">
        <v>8.1069737501999993E-3</v>
      </c>
      <c r="AN1023" s="418">
        <v>1.1911358275650001E-2</v>
      </c>
      <c r="AO1023" s="437">
        <v>2.6584779769372215E-2</v>
      </c>
      <c r="AP1023" s="422"/>
      <c r="AQ1023" s="423"/>
      <c r="AR1023" s="423"/>
      <c r="AS1023" s="417">
        <v>0</v>
      </c>
      <c r="AT1023" s="418">
        <v>0</v>
      </c>
      <c r="AU1023" s="424"/>
    </row>
    <row r="1024" spans="1:47" x14ac:dyDescent="0.2">
      <c r="A1024" s="231">
        <v>2000</v>
      </c>
      <c r="B1024" s="232">
        <v>20</v>
      </c>
      <c r="C1024" s="417">
        <v>13.89561308767</v>
      </c>
      <c r="D1024" s="418">
        <v>15.555259255198502</v>
      </c>
      <c r="E1024" s="437">
        <v>37.928309901178146</v>
      </c>
      <c r="F1024" s="417">
        <v>1.1299193407200001</v>
      </c>
      <c r="G1024" s="418">
        <v>1.493939774262</v>
      </c>
      <c r="H1024" s="437">
        <v>2.0172368569380543</v>
      </c>
      <c r="I1024" s="417">
        <v>1.0833554039</v>
      </c>
      <c r="J1024" s="418">
        <v>2.20127985385</v>
      </c>
      <c r="K1024" s="437">
        <v>4.7195022274587526</v>
      </c>
      <c r="L1024" s="420"/>
      <c r="M1024" s="421"/>
      <c r="N1024" s="437">
        <v>3.6037951146590864E-3</v>
      </c>
      <c r="O1024" s="417">
        <v>1.139006E-2</v>
      </c>
      <c r="P1024" s="418">
        <v>1.8145433999999998E-2</v>
      </c>
      <c r="Q1024" s="437">
        <v>3.7673920379618371E-2</v>
      </c>
      <c r="R1024" s="422"/>
      <c r="S1024" s="423"/>
      <c r="T1024" s="437">
        <v>562.84412134702143</v>
      </c>
      <c r="U1024" s="417">
        <v>7.8569257978723418E-3</v>
      </c>
      <c r="V1024" s="418">
        <v>1.3855835544917259E-2</v>
      </c>
      <c r="W1024" s="437">
        <v>8.0372312572370305E-2</v>
      </c>
      <c r="X1024" s="417">
        <v>1.2731469020770011E-2</v>
      </c>
      <c r="Y1024" s="418">
        <v>2.841074498378926E-2</v>
      </c>
      <c r="Z1024" s="437">
        <v>0.14004812434522096</v>
      </c>
      <c r="AA1024" s="417">
        <v>7.9671854964000009E-3</v>
      </c>
      <c r="AB1024" s="418">
        <v>1.1619915406559999E-2</v>
      </c>
      <c r="AC1024" s="437">
        <v>2.8355488962952521E-2</v>
      </c>
      <c r="AD1024" s="417">
        <v>3.707305356E-4</v>
      </c>
      <c r="AE1024" s="418">
        <v>5.4565953348000007E-4</v>
      </c>
      <c r="AF1024" s="437">
        <v>1.2596289661996165E-3</v>
      </c>
      <c r="AG1024" s="417">
        <v>4.1914881748800002E-2</v>
      </c>
      <c r="AH1024" s="418">
        <v>5.9051371312229997E-2</v>
      </c>
      <c r="AI1024" s="437">
        <v>6.6769984162771162E-2</v>
      </c>
      <c r="AJ1024" s="417">
        <v>4.8527712852000004E-3</v>
      </c>
      <c r="AK1024" s="418">
        <v>6.94637075604E-3</v>
      </c>
      <c r="AL1024" s="437">
        <v>1.1081787600399452E-2</v>
      </c>
      <c r="AM1024" s="417">
        <v>8.464951286400001E-3</v>
      </c>
      <c r="AN1024" s="418">
        <v>1.257824534451E-2</v>
      </c>
      <c r="AO1024" s="437">
        <v>2.7576381346378874E-2</v>
      </c>
      <c r="AP1024" s="422"/>
      <c r="AQ1024" s="423"/>
      <c r="AR1024" s="423"/>
      <c r="AS1024" s="417">
        <v>0</v>
      </c>
      <c r="AT1024" s="418">
        <v>0</v>
      </c>
      <c r="AU1024" s="424"/>
    </row>
    <row r="1025" spans="1:47" x14ac:dyDescent="0.2">
      <c r="A1025" s="231">
        <v>2000</v>
      </c>
      <c r="B1025" s="232">
        <v>21</v>
      </c>
      <c r="C1025" s="417">
        <v>14.234202610960001</v>
      </c>
      <c r="D1025" s="418">
        <v>16.170538872639501</v>
      </c>
      <c r="E1025" s="437">
        <v>39.011949788409595</v>
      </c>
      <c r="F1025" s="417">
        <v>1.25043396474</v>
      </c>
      <c r="G1025" s="418">
        <v>1.6614502099499999</v>
      </c>
      <c r="H1025" s="437">
        <v>2.0900034608232514</v>
      </c>
      <c r="I1025" s="417">
        <v>1.1116549059</v>
      </c>
      <c r="J1025" s="418">
        <v>2.2543672416649998</v>
      </c>
      <c r="K1025" s="437">
        <v>4.7956799312235514</v>
      </c>
      <c r="L1025" s="420"/>
      <c r="M1025" s="421"/>
      <c r="N1025" s="437">
        <v>3.6163198190959384E-3</v>
      </c>
      <c r="O1025" s="417">
        <v>1.139006E-2</v>
      </c>
      <c r="P1025" s="418">
        <v>1.8145433999999998E-2</v>
      </c>
      <c r="Q1025" s="437">
        <v>4.8460286962742273E-2</v>
      </c>
      <c r="R1025" s="422"/>
      <c r="S1025" s="423"/>
      <c r="T1025" s="437">
        <v>564.49930985351079</v>
      </c>
      <c r="U1025" s="417">
        <v>7.8569257978723418E-3</v>
      </c>
      <c r="V1025" s="418">
        <v>1.3855835544917259E-2</v>
      </c>
      <c r="W1025" s="437">
        <v>8.2731328389846731E-2</v>
      </c>
      <c r="X1025" s="417">
        <v>1.2731469020770011E-2</v>
      </c>
      <c r="Y1025" s="418">
        <v>2.841074498378926E-2</v>
      </c>
      <c r="Z1025" s="437">
        <v>0.14504625909685714</v>
      </c>
      <c r="AA1025" s="417">
        <v>8.3492936123999995E-3</v>
      </c>
      <c r="AB1025" s="418">
        <v>1.234648903995E-2</v>
      </c>
      <c r="AC1025" s="437">
        <v>2.9574558644596984E-2</v>
      </c>
      <c r="AD1025" s="417">
        <v>3.881835612E-4</v>
      </c>
      <c r="AE1025" s="418">
        <v>5.7939844980000005E-4</v>
      </c>
      <c r="AF1025" s="437">
        <v>1.305064194540738E-3</v>
      </c>
      <c r="AG1025" s="417">
        <v>4.4625654155399999E-2</v>
      </c>
      <c r="AH1025" s="418">
        <v>6.357925152294E-2</v>
      </c>
      <c r="AI1025" s="437">
        <v>6.8849907596593138E-2</v>
      </c>
      <c r="AJ1025" s="417">
        <v>5.1161506584000002E-3</v>
      </c>
      <c r="AK1025" s="418">
        <v>7.4435489019600001E-3</v>
      </c>
      <c r="AL1025" s="437">
        <v>1.1417604800385683E-2</v>
      </c>
      <c r="AM1025" s="417">
        <v>8.8319673413999999E-3</v>
      </c>
      <c r="AN1025" s="418">
        <v>1.329549899661E-2</v>
      </c>
      <c r="AO1025" s="437">
        <v>2.857982952241022E-2</v>
      </c>
      <c r="AP1025" s="422"/>
      <c r="AQ1025" s="423"/>
      <c r="AR1025" s="423"/>
      <c r="AS1025" s="417">
        <v>0</v>
      </c>
      <c r="AT1025" s="418">
        <v>0</v>
      </c>
      <c r="AU1025" s="424"/>
    </row>
    <row r="1026" spans="1:47" x14ac:dyDescent="0.2">
      <c r="A1026" s="231">
        <v>2000</v>
      </c>
      <c r="B1026" s="232">
        <v>22</v>
      </c>
      <c r="C1026" s="417">
        <v>14.56895582856</v>
      </c>
      <c r="D1026" s="418">
        <v>16.8341686413895</v>
      </c>
      <c r="E1026" s="437">
        <v>40.045037240870691</v>
      </c>
      <c r="F1026" s="417">
        <v>1.3841057566200001</v>
      </c>
      <c r="G1026" s="418">
        <v>1.853276893146</v>
      </c>
      <c r="H1026" s="437">
        <v>2.1575404381380188</v>
      </c>
      <c r="I1026" s="417">
        <v>1.1398773232000001</v>
      </c>
      <c r="J1026" s="418">
        <v>2.3116417324</v>
      </c>
      <c r="K1026" s="437">
        <v>4.8662011600317197</v>
      </c>
      <c r="L1026" s="420"/>
      <c r="M1026" s="421"/>
      <c r="N1026" s="437">
        <v>3.6276694910390428E-3</v>
      </c>
      <c r="O1026" s="417">
        <v>1.139006E-2</v>
      </c>
      <c r="P1026" s="418">
        <v>1.8145433999999998E-2</v>
      </c>
      <c r="Q1026" s="437">
        <v>4.903325937008092E-2</v>
      </c>
      <c r="R1026" s="422"/>
      <c r="S1026" s="423"/>
      <c r="T1026" s="437">
        <v>566.03277724302609</v>
      </c>
      <c r="U1026" s="417">
        <v>7.8569257978723418E-3</v>
      </c>
      <c r="V1026" s="418">
        <v>1.3855835544917259E-2</v>
      </c>
      <c r="W1026" s="437">
        <v>8.5477411796553354E-2</v>
      </c>
      <c r="X1026" s="417">
        <v>1.2731469020770011E-2</v>
      </c>
      <c r="Y1026" s="418">
        <v>2.841074498378926E-2</v>
      </c>
      <c r="Z1026" s="437">
        <v>0.14973276393118967</v>
      </c>
      <c r="AA1026" s="417">
        <v>8.7437830920000011E-3</v>
      </c>
      <c r="AB1026" s="418">
        <v>1.3130344364460001E-2</v>
      </c>
      <c r="AC1026" s="437">
        <v>3.0625076667457406E-2</v>
      </c>
      <c r="AD1026" s="417">
        <v>4.064139198E-4</v>
      </c>
      <c r="AE1026" s="418">
        <v>6.1571144244000002E-4</v>
      </c>
      <c r="AF1026" s="437">
        <v>1.3472369703584383E-3</v>
      </c>
      <c r="AG1026" s="417">
        <v>4.7525647115399999E-2</v>
      </c>
      <c r="AH1026" s="418">
        <v>6.8590868446530007E-2</v>
      </c>
      <c r="AI1026" s="437">
        <v>7.0751942035002055E-2</v>
      </c>
      <c r="AJ1026" s="417">
        <v>5.3903528849999997E-3</v>
      </c>
      <c r="AK1026" s="418">
        <v>7.9797152729400005E-3</v>
      </c>
      <c r="AL1026" s="437">
        <v>1.172480232900718E-2</v>
      </c>
      <c r="AM1026" s="417">
        <v>9.2104442082000006E-3</v>
      </c>
      <c r="AN1026" s="418">
        <v>1.407017968635E-2</v>
      </c>
      <c r="AO1026" s="437">
        <v>2.9497529853915735E-2</v>
      </c>
      <c r="AP1026" s="422"/>
      <c r="AQ1026" s="423"/>
      <c r="AR1026" s="423"/>
      <c r="AS1026" s="417">
        <v>0</v>
      </c>
      <c r="AT1026" s="418">
        <v>0</v>
      </c>
      <c r="AU1026" s="424"/>
    </row>
    <row r="1027" spans="1:47" x14ac:dyDescent="0.2">
      <c r="A1027" s="231">
        <v>2000</v>
      </c>
      <c r="B1027" s="232">
        <v>23</v>
      </c>
      <c r="C1027" s="417">
        <v>14.9011146245</v>
      </c>
      <c r="D1027" s="418">
        <v>17.553753877643501</v>
      </c>
      <c r="E1027" s="437">
        <v>40.924825058940506</v>
      </c>
      <c r="F1027" s="417">
        <v>1.5309336793199999</v>
      </c>
      <c r="G1027" s="418">
        <v>2.0726441282729997</v>
      </c>
      <c r="H1027" s="437">
        <v>2.2189159848820506</v>
      </c>
      <c r="I1027" s="417">
        <v>1.1684076865999999</v>
      </c>
      <c r="J1027" s="418">
        <v>2.3763151904799997</v>
      </c>
      <c r="K1027" s="437">
        <v>4.9323387139159403</v>
      </c>
      <c r="L1027" s="420"/>
      <c r="M1027" s="421"/>
      <c r="N1027" s="437">
        <v>3.6388021398559831E-3</v>
      </c>
      <c r="O1027" s="417">
        <v>1.139006E-2</v>
      </c>
      <c r="P1027" s="418">
        <v>1.8145433999999998E-2</v>
      </c>
      <c r="Q1027" s="437">
        <v>4.9549035438693885E-2</v>
      </c>
      <c r="R1027" s="422"/>
      <c r="S1027" s="423"/>
      <c r="T1027" s="437">
        <v>567.42104635423595</v>
      </c>
      <c r="U1027" s="417">
        <v>7.8569257978723418E-3</v>
      </c>
      <c r="V1027" s="418">
        <v>1.3855835544917259E-2</v>
      </c>
      <c r="W1027" s="437">
        <v>8.8012748968727905E-2</v>
      </c>
      <c r="X1027" s="417">
        <v>1.2731469020770011E-2</v>
      </c>
      <c r="Y1027" s="418">
        <v>2.841074498378926E-2</v>
      </c>
      <c r="Z1027" s="437">
        <v>0.15395402191636337</v>
      </c>
      <c r="AA1027" s="417">
        <v>9.1511431319999999E-3</v>
      </c>
      <c r="AB1027" s="418">
        <v>1.3978440106229999E-2</v>
      </c>
      <c r="AC1027" s="437">
        <v>3.178292656457686E-2</v>
      </c>
      <c r="AD1027" s="417">
        <v>4.2511577400000005E-4</v>
      </c>
      <c r="AE1027" s="418">
        <v>6.5471184825000007E-4</v>
      </c>
      <c r="AF1027" s="437">
        <v>1.3855461422142019E-3</v>
      </c>
      <c r="AG1027" s="417">
        <v>5.0614704536400004E-2</v>
      </c>
      <c r="AH1027" s="418">
        <v>7.414694202213E-2</v>
      </c>
      <c r="AI1027" s="437">
        <v>7.2403116926136463E-2</v>
      </c>
      <c r="AJ1027" s="417">
        <v>5.6732390699999998E-3</v>
      </c>
      <c r="AK1027" s="418">
        <v>8.5596087797100012E-3</v>
      </c>
      <c r="AL1027" s="437">
        <v>1.1988132881779955E-2</v>
      </c>
      <c r="AM1027" s="417">
        <v>9.6007809684000005E-3</v>
      </c>
      <c r="AN1027" s="418">
        <v>1.490926355946E-2</v>
      </c>
      <c r="AO1027" s="437">
        <v>3.0359468928499462E-2</v>
      </c>
      <c r="AP1027" s="422"/>
      <c r="AQ1027" s="423"/>
      <c r="AR1027" s="423"/>
      <c r="AS1027" s="417">
        <v>0</v>
      </c>
      <c r="AT1027" s="418">
        <v>0</v>
      </c>
      <c r="AU1027" s="424"/>
    </row>
    <row r="1028" spans="1:47" x14ac:dyDescent="0.2">
      <c r="A1028" s="231">
        <v>2000</v>
      </c>
      <c r="B1028" s="232">
        <v>24</v>
      </c>
      <c r="C1028" s="417">
        <v>15.23238957481</v>
      </c>
      <c r="D1028" s="418">
        <v>18.338935452501502</v>
      </c>
      <c r="E1028" s="437">
        <v>41.687641032865145</v>
      </c>
      <c r="F1028" s="417">
        <v>1.6912457861399999</v>
      </c>
      <c r="G1028" s="418">
        <v>2.3230023221880001</v>
      </c>
      <c r="H1028" s="437">
        <v>2.2694784938702854</v>
      </c>
      <c r="I1028" s="417">
        <v>1.1979081191000001</v>
      </c>
      <c r="J1028" s="418">
        <v>2.4514787797499999</v>
      </c>
      <c r="K1028" s="437">
        <v>4.9852556333047016</v>
      </c>
      <c r="L1028" s="420"/>
      <c r="M1028" s="421"/>
      <c r="N1028" s="437">
        <v>3.6473315123034741E-3</v>
      </c>
      <c r="O1028" s="417">
        <v>1.139006E-2</v>
      </c>
      <c r="P1028" s="418">
        <v>1.8145433999999998E-2</v>
      </c>
      <c r="Q1028" s="437">
        <v>4.9976367857331422E-2</v>
      </c>
      <c r="R1028" s="422"/>
      <c r="S1028" s="423"/>
      <c r="T1028" s="437">
        <v>568.56537018613562</v>
      </c>
      <c r="U1028" s="417">
        <v>7.8569257978723418E-3</v>
      </c>
      <c r="V1028" s="418">
        <v>1.3855835544917259E-2</v>
      </c>
      <c r="W1028" s="437">
        <v>9.0072926187333674E-2</v>
      </c>
      <c r="X1028" s="417">
        <v>1.2731469020770011E-2</v>
      </c>
      <c r="Y1028" s="418">
        <v>2.841074498378926E-2</v>
      </c>
      <c r="Z1028" s="437">
        <v>0.15745101413571641</v>
      </c>
      <c r="AA1028" s="417">
        <v>9.5700806508000006E-3</v>
      </c>
      <c r="AB1028" s="418">
        <v>1.490032421655E-2</v>
      </c>
      <c r="AC1028" s="437">
        <v>3.2579670713000462E-2</v>
      </c>
      <c r="AD1028" s="417">
        <v>4.4513413259999996E-4</v>
      </c>
      <c r="AE1028" s="418">
        <v>6.9679388993999997E-4</v>
      </c>
      <c r="AF1028" s="437">
        <v>1.417115371248865E-3</v>
      </c>
      <c r="AG1028" s="417">
        <v>5.38976429328E-2</v>
      </c>
      <c r="AH1028" s="418">
        <v>8.032142458236001E-2</v>
      </c>
      <c r="AI1028" s="437">
        <v>7.3750911214944592E-2</v>
      </c>
      <c r="AJ1028" s="417">
        <v>5.9655100200000002E-3</v>
      </c>
      <c r="AK1028" s="418">
        <v>9.1897309299900001E-3</v>
      </c>
      <c r="AL1028" s="437">
        <v>1.2204141994239559E-2</v>
      </c>
      <c r="AM1028" s="417">
        <v>1.0002838426200001E-2</v>
      </c>
      <c r="AN1028" s="418">
        <v>1.5823309936020002E-2</v>
      </c>
      <c r="AO1028" s="437">
        <v>3.1044775330534024E-2</v>
      </c>
      <c r="AP1028" s="422"/>
      <c r="AQ1028" s="423"/>
      <c r="AR1028" s="423"/>
      <c r="AS1028" s="417">
        <v>0</v>
      </c>
      <c r="AT1028" s="418">
        <v>0</v>
      </c>
      <c r="AU1028" s="424"/>
    </row>
    <row r="1029" spans="1:47" x14ac:dyDescent="0.2">
      <c r="A1029" s="231">
        <v>2000</v>
      </c>
      <c r="B1029" s="232">
        <v>25</v>
      </c>
      <c r="C1029" s="417">
        <v>15.56387385953</v>
      </c>
      <c r="D1029" s="418">
        <v>19.195319722231503</v>
      </c>
      <c r="E1029" s="437">
        <v>42.277744067947843</v>
      </c>
      <c r="F1029" s="417">
        <v>1.8528112452000001</v>
      </c>
      <c r="G1029" s="418">
        <v>2.5931715619139997</v>
      </c>
      <c r="H1029" s="437">
        <v>2.3069498347570385</v>
      </c>
      <c r="I1029" s="417">
        <v>1.2288091893000002</v>
      </c>
      <c r="J1029" s="418">
        <v>2.5361942344199999</v>
      </c>
      <c r="K1029" s="437">
        <v>5.0237714046893496</v>
      </c>
      <c r="L1029" s="420"/>
      <c r="M1029" s="421"/>
      <c r="N1029" s="437">
        <v>3.6532923958803778E-3</v>
      </c>
      <c r="O1029" s="417">
        <v>1.139006E-2</v>
      </c>
      <c r="P1029" s="418">
        <v>1.8145433999999998E-2</v>
      </c>
      <c r="Q1029" s="437">
        <v>5.0295574788906783E-2</v>
      </c>
      <c r="R1029" s="422"/>
      <c r="S1029" s="423"/>
      <c r="T1029" s="437">
        <v>569.43397817370692</v>
      </c>
      <c r="U1029" s="417">
        <v>7.8569257978723418E-3</v>
      </c>
      <c r="V1029" s="418">
        <v>1.3855835544917259E-2</v>
      </c>
      <c r="W1029" s="437">
        <v>9.1583205833035169E-2</v>
      </c>
      <c r="X1029" s="417">
        <v>1.2731469020770011E-2</v>
      </c>
      <c r="Y1029" s="418">
        <v>2.841074498378926E-2</v>
      </c>
      <c r="Z1029" s="437">
        <v>0.16006027481932733</v>
      </c>
      <c r="AA1029" s="417">
        <v>1.00035376236E-2</v>
      </c>
      <c r="AB1029" s="418">
        <v>1.6050989368139999E-2</v>
      </c>
      <c r="AC1029" s="437">
        <v>3.3064190429061419E-2</v>
      </c>
      <c r="AD1029" s="417">
        <v>4.6472998679999999E-4</v>
      </c>
      <c r="AE1029" s="418">
        <v>7.4811933735000004E-4</v>
      </c>
      <c r="AF1029" s="437">
        <v>1.4405118392696017E-3</v>
      </c>
      <c r="AG1029" s="417">
        <v>5.7364656018599997E-2</v>
      </c>
      <c r="AH1029" s="418">
        <v>8.7633202841550101E-2</v>
      </c>
      <c r="AI1029" s="437">
        <v>7.471569817335931E-2</v>
      </c>
      <c r="AJ1029" s="417">
        <v>6.2676872945999999E-3</v>
      </c>
      <c r="AK1029" s="418">
        <v>9.89981454564E-3</v>
      </c>
      <c r="AL1029" s="437">
        <v>1.2358862596774984E-2</v>
      </c>
      <c r="AM1029" s="417">
        <v>1.04152736148E-2</v>
      </c>
      <c r="AN1029" s="418">
        <v>1.7023470222000001E-2</v>
      </c>
      <c r="AO1029" s="437">
        <v>3.153402772476125E-2</v>
      </c>
      <c r="AP1029" s="422"/>
      <c r="AQ1029" s="423"/>
      <c r="AR1029" s="423"/>
      <c r="AS1029" s="417">
        <v>0</v>
      </c>
      <c r="AT1029" s="418">
        <v>0</v>
      </c>
      <c r="AU1029" s="424"/>
    </row>
    <row r="1030" spans="1:47" x14ac:dyDescent="0.2">
      <c r="A1030" s="231">
        <v>2000</v>
      </c>
      <c r="B1030" s="232">
        <v>26</v>
      </c>
      <c r="C1030" s="417">
        <v>15.56387385953</v>
      </c>
      <c r="D1030" s="418">
        <v>19.195319722231503</v>
      </c>
      <c r="E1030" s="437">
        <v>42.639207307347277</v>
      </c>
      <c r="F1030" s="417">
        <v>1.8528112452000001</v>
      </c>
      <c r="G1030" s="418">
        <v>2.5931715619139997</v>
      </c>
      <c r="H1030" s="437">
        <v>2.3299329005969547</v>
      </c>
      <c r="I1030" s="417">
        <v>1.2288091893000002</v>
      </c>
      <c r="J1030" s="418">
        <v>2.5361942344199999</v>
      </c>
      <c r="K1030" s="437">
        <v>5.0472772357512046</v>
      </c>
      <c r="L1030" s="420"/>
      <c r="M1030" s="421"/>
      <c r="N1030" s="437">
        <v>3.6569748763273669E-3</v>
      </c>
      <c r="O1030" s="417">
        <v>1.139006E-2</v>
      </c>
      <c r="P1030" s="418">
        <v>1.8145433999999998E-2</v>
      </c>
      <c r="Q1030" s="437">
        <v>5.0491083291664129E-2</v>
      </c>
      <c r="R1030" s="422"/>
      <c r="S1030" s="423"/>
      <c r="T1030" s="437">
        <v>569.95751365072283</v>
      </c>
      <c r="U1030" s="417">
        <v>7.8569257978723418E-3</v>
      </c>
      <c r="V1030" s="418">
        <v>1.3855835544917259E-2</v>
      </c>
      <c r="W1030" s="437">
        <v>9.2510515143322244E-2</v>
      </c>
      <c r="X1030" s="417">
        <v>1.2731469020770011E-2</v>
      </c>
      <c r="Y1030" s="418">
        <v>2.841074498378926E-2</v>
      </c>
      <c r="Z1030" s="437">
        <v>0.16166131402384878</v>
      </c>
      <c r="AA1030" s="417">
        <v>1.00035376236E-2</v>
      </c>
      <c r="AB1030" s="418">
        <v>1.6050989368139999E-2</v>
      </c>
      <c r="AC1030" s="437">
        <v>3.332125070843802E-2</v>
      </c>
      <c r="AD1030" s="417">
        <v>4.6472998679999999E-4</v>
      </c>
      <c r="AE1030" s="418">
        <v>7.4811933735000004E-4</v>
      </c>
      <c r="AF1030" s="437">
        <v>1.4548631145028155E-3</v>
      </c>
      <c r="AG1030" s="417">
        <v>5.7364656018599997E-2</v>
      </c>
      <c r="AH1030" s="418">
        <v>8.7633202841550101E-2</v>
      </c>
      <c r="AI1030" s="437">
        <v>7.5178402397320321E-2</v>
      </c>
      <c r="AJ1030" s="417">
        <v>6.2676872945999999E-3</v>
      </c>
      <c r="AK1030" s="418">
        <v>9.89981454564E-3</v>
      </c>
      <c r="AL1030" s="437">
        <v>1.2430147292890057E-2</v>
      </c>
      <c r="AM1030" s="417">
        <v>1.04152736148E-2</v>
      </c>
      <c r="AN1030" s="418">
        <v>1.7023470222000001E-2</v>
      </c>
      <c r="AO1030" s="437">
        <v>3.1820730395356496E-2</v>
      </c>
      <c r="AP1030" s="422"/>
      <c r="AQ1030" s="423"/>
      <c r="AR1030" s="423"/>
      <c r="AS1030" s="417">
        <v>0</v>
      </c>
      <c r="AT1030" s="418">
        <v>0</v>
      </c>
      <c r="AU1030" s="424"/>
    </row>
    <row r="1031" spans="1:47" x14ac:dyDescent="0.2">
      <c r="A1031" s="231">
        <v>2000</v>
      </c>
      <c r="B1031" s="232">
        <v>27</v>
      </c>
      <c r="C1031" s="417">
        <v>15.56387385953</v>
      </c>
      <c r="D1031" s="418">
        <v>19.195319722231503</v>
      </c>
      <c r="E1031" s="437">
        <v>42.717288578853292</v>
      </c>
      <c r="F1031" s="417">
        <v>1.8528112452000001</v>
      </c>
      <c r="G1031" s="418">
        <v>2.5931715619139997</v>
      </c>
      <c r="H1031" s="437">
        <v>2.334823860334736</v>
      </c>
      <c r="I1031" s="417">
        <v>1.2288091893000002</v>
      </c>
      <c r="J1031" s="418">
        <v>2.5361942344199999</v>
      </c>
      <c r="K1031" s="437">
        <v>5.0522504290435419</v>
      </c>
      <c r="L1031" s="420"/>
      <c r="M1031" s="421"/>
      <c r="N1031" s="437">
        <v>3.6577347026060443E-3</v>
      </c>
      <c r="O1031" s="417">
        <v>1.139006E-2</v>
      </c>
      <c r="P1031" s="418">
        <v>1.8145433999999998E-2</v>
      </c>
      <c r="Q1031" s="437">
        <v>5.0532841913257076E-2</v>
      </c>
      <c r="R1031" s="422"/>
      <c r="S1031" s="423"/>
      <c r="T1031" s="437">
        <v>570.05463446198235</v>
      </c>
      <c r="U1031" s="417">
        <v>7.8569257978723418E-3</v>
      </c>
      <c r="V1031" s="418">
        <v>1.3855835544917259E-2</v>
      </c>
      <c r="W1031" s="437">
        <v>9.2706943188264404E-2</v>
      </c>
      <c r="X1031" s="417">
        <v>1.2731469020770011E-2</v>
      </c>
      <c r="Y1031" s="418">
        <v>2.841074498378926E-2</v>
      </c>
      <c r="Z1031" s="437">
        <v>0.1620031590097071</v>
      </c>
      <c r="AA1031" s="417">
        <v>1.00035376236E-2</v>
      </c>
      <c r="AB1031" s="418">
        <v>1.6050989368139999E-2</v>
      </c>
      <c r="AC1031" s="437">
        <v>3.3391225111225185E-2</v>
      </c>
      <c r="AD1031" s="417">
        <v>4.6472998679999999E-4</v>
      </c>
      <c r="AE1031" s="418">
        <v>7.4811933735000004E-4</v>
      </c>
      <c r="AF1031" s="437">
        <v>1.4579178104718543E-3</v>
      </c>
      <c r="AG1031" s="417">
        <v>5.7364656018599997E-2</v>
      </c>
      <c r="AH1031" s="418">
        <v>8.7633202841550101E-2</v>
      </c>
      <c r="AI1031" s="437">
        <v>7.533554652871681E-2</v>
      </c>
      <c r="AJ1031" s="417">
        <v>6.2676872945999999E-3</v>
      </c>
      <c r="AK1031" s="418">
        <v>9.89981454564E-3</v>
      </c>
      <c r="AL1031" s="437">
        <v>1.2456082675954836E-2</v>
      </c>
      <c r="AM1031" s="417">
        <v>1.04152736148E-2</v>
      </c>
      <c r="AN1031" s="418">
        <v>1.7023470222000001E-2</v>
      </c>
      <c r="AO1031" s="437">
        <v>3.1887402861487925E-2</v>
      </c>
      <c r="AP1031" s="422"/>
      <c r="AQ1031" s="423"/>
      <c r="AR1031" s="423"/>
      <c r="AS1031" s="417">
        <v>0</v>
      </c>
      <c r="AT1031" s="418">
        <v>0</v>
      </c>
      <c r="AU1031" s="424"/>
    </row>
    <row r="1032" spans="1:47" x14ac:dyDescent="0.2">
      <c r="A1032" s="231">
        <v>2000</v>
      </c>
      <c r="B1032" s="232">
        <v>28</v>
      </c>
      <c r="C1032" s="417">
        <v>15.56387385953</v>
      </c>
      <c r="D1032" s="418">
        <v>19.195319722231503</v>
      </c>
      <c r="E1032" s="437">
        <v>42.718100020206109</v>
      </c>
      <c r="F1032" s="417">
        <v>1.8528112452000001</v>
      </c>
      <c r="G1032" s="418">
        <v>2.5931715619139997</v>
      </c>
      <c r="H1032" s="437">
        <v>2.3348776604701289</v>
      </c>
      <c r="I1032" s="417">
        <v>1.2288091893000002</v>
      </c>
      <c r="J1032" s="418">
        <v>2.5361942344199999</v>
      </c>
      <c r="K1032" s="437">
        <v>5.0523077284973397</v>
      </c>
      <c r="L1032" s="420"/>
      <c r="M1032" s="421"/>
      <c r="N1032" s="437">
        <v>3.6577497137468846E-3</v>
      </c>
      <c r="O1032" s="417">
        <v>1.139006E-2</v>
      </c>
      <c r="P1032" s="418">
        <v>1.8145433999999998E-2</v>
      </c>
      <c r="Q1032" s="437">
        <v>5.0533294155373464E-2</v>
      </c>
      <c r="R1032" s="422"/>
      <c r="S1032" s="423"/>
      <c r="T1032" s="437">
        <v>570.13221581252503</v>
      </c>
      <c r="U1032" s="417">
        <v>7.8569257978723418E-3</v>
      </c>
      <c r="V1032" s="418">
        <v>1.3855835544917259E-2</v>
      </c>
      <c r="W1032" s="437">
        <v>9.270911404660874E-2</v>
      </c>
      <c r="X1032" s="417">
        <v>1.2731469020770011E-2</v>
      </c>
      <c r="Y1032" s="418">
        <v>2.841074498378926E-2</v>
      </c>
      <c r="Z1032" s="437">
        <v>0.16200678588266992</v>
      </c>
      <c r="AA1032" s="417">
        <v>1.00035376236E-2</v>
      </c>
      <c r="AB1032" s="418">
        <v>1.6050989368139999E-2</v>
      </c>
      <c r="AC1032" s="437">
        <v>3.3392035764800973E-2</v>
      </c>
      <c r="AD1032" s="417">
        <v>4.6472998679999999E-4</v>
      </c>
      <c r="AE1032" s="418">
        <v>7.4811933735000004E-4</v>
      </c>
      <c r="AF1032" s="437">
        <v>1.4579513563346129E-3</v>
      </c>
      <c r="AG1032" s="417">
        <v>5.7364656018599997E-2</v>
      </c>
      <c r="AH1032" s="418">
        <v>8.7633202841550101E-2</v>
      </c>
      <c r="AI1032" s="437">
        <v>7.5337436350777914E-2</v>
      </c>
      <c r="AJ1032" s="417">
        <v>6.2676872945999999E-3</v>
      </c>
      <c r="AK1032" s="418">
        <v>9.89981454564E-3</v>
      </c>
      <c r="AL1032" s="437">
        <v>1.2456368281471003E-2</v>
      </c>
      <c r="AM1032" s="417">
        <v>1.04152736148E-2</v>
      </c>
      <c r="AN1032" s="418">
        <v>1.7023470222000001E-2</v>
      </c>
      <c r="AO1032" s="437">
        <v>3.1888170169057727E-2</v>
      </c>
      <c r="AP1032" s="422"/>
      <c r="AQ1032" s="423"/>
      <c r="AR1032" s="423"/>
      <c r="AS1032" s="417">
        <v>0</v>
      </c>
      <c r="AT1032" s="418">
        <v>0</v>
      </c>
      <c r="AU1032" s="424"/>
    </row>
    <row r="1033" spans="1:47" x14ac:dyDescent="0.2">
      <c r="A1033" s="231">
        <v>2000</v>
      </c>
      <c r="B1033" s="232">
        <v>29</v>
      </c>
      <c r="C1033" s="417">
        <v>15.56387385953</v>
      </c>
      <c r="D1033" s="418">
        <v>19.195319722231503</v>
      </c>
      <c r="E1033" s="437">
        <v>42.649922741299328</v>
      </c>
      <c r="F1033" s="417">
        <v>1.8528112452000001</v>
      </c>
      <c r="G1033" s="418">
        <v>2.5931715619139997</v>
      </c>
      <c r="H1033" s="437">
        <v>2.335353105266385</v>
      </c>
      <c r="I1033" s="417">
        <v>1.2288091893000002</v>
      </c>
      <c r="J1033" s="418">
        <v>2.5361942344199999</v>
      </c>
      <c r="K1033" s="437">
        <v>5.0551896314348195</v>
      </c>
      <c r="L1033" s="420"/>
      <c r="M1033" s="421"/>
      <c r="N1033" s="437">
        <v>3.6590276500521124E-3</v>
      </c>
      <c r="O1033" s="417">
        <v>1.139006E-2</v>
      </c>
      <c r="P1033" s="418">
        <v>1.8145433999999998E-2</v>
      </c>
      <c r="Q1033" s="437">
        <v>5.0530342019095668E-2</v>
      </c>
      <c r="R1033" s="422"/>
      <c r="S1033" s="423"/>
      <c r="T1033" s="437">
        <v>570.10871189712611</v>
      </c>
      <c r="U1033" s="417">
        <v>7.8569257978723418E-3</v>
      </c>
      <c r="V1033" s="418">
        <v>1.3855835544917259E-2</v>
      </c>
      <c r="W1033" s="437">
        <v>9.2776730733860599E-2</v>
      </c>
      <c r="X1033" s="417">
        <v>1.2731469020770011E-2</v>
      </c>
      <c r="Y1033" s="418">
        <v>2.841074498378926E-2</v>
      </c>
      <c r="Z1033" s="437">
        <v>0.16197368851286453</v>
      </c>
      <c r="AA1033" s="417">
        <v>1.00035376236E-2</v>
      </c>
      <c r="AB1033" s="418">
        <v>1.6050989368139999E-2</v>
      </c>
      <c r="AC1033" s="437">
        <v>3.3672143338851081E-2</v>
      </c>
      <c r="AD1033" s="417">
        <v>4.6472998679999999E-4</v>
      </c>
      <c r="AE1033" s="418">
        <v>7.4811933735000004E-4</v>
      </c>
      <c r="AF1033" s="437">
        <v>1.4583125947724442E-3</v>
      </c>
      <c r="AG1033" s="417">
        <v>5.7364656018599997E-2</v>
      </c>
      <c r="AH1033" s="418">
        <v>8.7633202841550101E-2</v>
      </c>
      <c r="AI1033" s="437">
        <v>7.531342682852063E-2</v>
      </c>
      <c r="AJ1033" s="417">
        <v>6.2676872945999999E-3</v>
      </c>
      <c r="AK1033" s="418">
        <v>9.89981454564E-3</v>
      </c>
      <c r="AL1033" s="437">
        <v>1.2449251078004618E-2</v>
      </c>
      <c r="AM1033" s="417">
        <v>1.04152736148E-2</v>
      </c>
      <c r="AN1033" s="418">
        <v>1.7023470222000001E-2</v>
      </c>
      <c r="AO1033" s="437">
        <v>3.1937572394907333E-2</v>
      </c>
      <c r="AP1033" s="422"/>
      <c r="AQ1033" s="423"/>
      <c r="AR1033" s="423"/>
      <c r="AS1033" s="417">
        <v>0</v>
      </c>
      <c r="AT1033" s="418">
        <v>0</v>
      </c>
      <c r="AU1033" s="424"/>
    </row>
    <row r="1034" spans="1:47" x14ac:dyDescent="0.2">
      <c r="A1034" s="231">
        <v>2000</v>
      </c>
      <c r="B1034" s="232">
        <v>30</v>
      </c>
      <c r="C1034" s="417">
        <v>15.56387385953</v>
      </c>
      <c r="D1034" s="418">
        <v>19.195319722231503</v>
      </c>
      <c r="E1034" s="437">
        <v>42.56828887193894</v>
      </c>
      <c r="F1034" s="417">
        <v>1.8528112452000001</v>
      </c>
      <c r="G1034" s="418">
        <v>2.5931715619139997</v>
      </c>
      <c r="H1034" s="437">
        <v>2.335181748615581</v>
      </c>
      <c r="I1034" s="417">
        <v>1.2288091893000002</v>
      </c>
      <c r="J1034" s="418">
        <v>2.5361942344199999</v>
      </c>
      <c r="K1034" s="437">
        <v>5.0575237445351888</v>
      </c>
      <c r="L1034" s="420"/>
      <c r="M1034" s="421"/>
      <c r="N1034" s="437">
        <v>3.6601114976528436E-3</v>
      </c>
      <c r="O1034" s="417">
        <v>1.139006E-2</v>
      </c>
      <c r="P1034" s="418">
        <v>1.8145433999999998E-2</v>
      </c>
      <c r="Q1034" s="437">
        <v>5.052118371455766E-2</v>
      </c>
      <c r="R1034" s="422"/>
      <c r="S1034" s="423"/>
      <c r="T1034" s="437">
        <v>570.07616759697589</v>
      </c>
      <c r="U1034" s="417">
        <v>7.8569257978723418E-3</v>
      </c>
      <c r="V1034" s="418">
        <v>1.3855835544917259E-2</v>
      </c>
      <c r="W1034" s="437">
        <v>9.2821621118821265E-2</v>
      </c>
      <c r="X1034" s="417">
        <v>1.2731469020770011E-2</v>
      </c>
      <c r="Y1034" s="418">
        <v>2.841074498378926E-2</v>
      </c>
      <c r="Z1034" s="437">
        <v>0.16189842427399401</v>
      </c>
      <c r="AA1034" s="417">
        <v>1.00035376236E-2</v>
      </c>
      <c r="AB1034" s="418">
        <v>1.6050989368139999E-2</v>
      </c>
      <c r="AC1034" s="437">
        <v>3.3957778976677275E-2</v>
      </c>
      <c r="AD1034" s="417">
        <v>4.6472998679999999E-4</v>
      </c>
      <c r="AE1034" s="418">
        <v>7.4811933735000004E-4</v>
      </c>
      <c r="AF1034" s="437">
        <v>1.4582067865979572E-3</v>
      </c>
      <c r="AG1034" s="417">
        <v>5.7364656018599997E-2</v>
      </c>
      <c r="AH1034" s="418">
        <v>8.7633202841550101E-2</v>
      </c>
      <c r="AI1034" s="437">
        <v>7.5261824270273281E-2</v>
      </c>
      <c r="AJ1034" s="417">
        <v>6.2676872945999999E-3</v>
      </c>
      <c r="AK1034" s="418">
        <v>9.89981454564E-3</v>
      </c>
      <c r="AL1034" s="437">
        <v>1.2437325060926836E-2</v>
      </c>
      <c r="AM1034" s="417">
        <v>1.04152736148E-2</v>
      </c>
      <c r="AN1034" s="418">
        <v>1.7023470222000001E-2</v>
      </c>
      <c r="AO1034" s="437">
        <v>3.1979068455093983E-2</v>
      </c>
      <c r="AP1034" s="422"/>
      <c r="AQ1034" s="423"/>
      <c r="AR1034" s="423"/>
      <c r="AS1034" s="417">
        <v>0</v>
      </c>
      <c r="AT1034" s="418">
        <v>0</v>
      </c>
      <c r="AU1034" s="424"/>
    </row>
    <row r="1035" spans="1:47" x14ac:dyDescent="0.2">
      <c r="A1035" s="231">
        <v>2000</v>
      </c>
      <c r="B1035" s="232">
        <v>31</v>
      </c>
      <c r="C1035" s="417">
        <v>15.56387385953</v>
      </c>
      <c r="D1035" s="418">
        <v>19.195319722231503</v>
      </c>
      <c r="E1035" s="437">
        <v>42.484039988634322</v>
      </c>
      <c r="F1035" s="417">
        <v>1.8528112452000001</v>
      </c>
      <c r="G1035" s="418">
        <v>2.5931715619139997</v>
      </c>
      <c r="H1035" s="437">
        <v>2.3345326792269017</v>
      </c>
      <c r="I1035" s="417">
        <v>1.2288091893000002</v>
      </c>
      <c r="J1035" s="418">
        <v>2.5361942344199999</v>
      </c>
      <c r="K1035" s="437">
        <v>5.0593299913307712</v>
      </c>
      <c r="L1035" s="420"/>
      <c r="M1035" s="421"/>
      <c r="N1035" s="437">
        <v>3.6611251732396244E-3</v>
      </c>
      <c r="O1035" s="417">
        <v>1.139006E-2</v>
      </c>
      <c r="P1035" s="418">
        <v>1.8145433999999998E-2</v>
      </c>
      <c r="Q1035" s="437">
        <v>5.0512078244379303E-2</v>
      </c>
      <c r="R1035" s="422"/>
      <c r="S1035" s="423"/>
      <c r="T1035" s="437">
        <v>570.04801585504458</v>
      </c>
      <c r="U1035" s="417">
        <v>7.8569257978723418E-3</v>
      </c>
      <c r="V1035" s="418">
        <v>1.3855835544917259E-2</v>
      </c>
      <c r="W1035" s="437">
        <v>9.2851008559052234E-2</v>
      </c>
      <c r="X1035" s="417">
        <v>1.2731469020770011E-2</v>
      </c>
      <c r="Y1035" s="418">
        <v>2.841074498378926E-2</v>
      </c>
      <c r="Z1035" s="437">
        <v>0.1617925879535399</v>
      </c>
      <c r="AA1035" s="417">
        <v>1.00035376236E-2</v>
      </c>
      <c r="AB1035" s="418">
        <v>1.6050989368139999E-2</v>
      </c>
      <c r="AC1035" s="437">
        <v>3.4219192485894383E-2</v>
      </c>
      <c r="AD1035" s="417">
        <v>4.6472998679999999E-4</v>
      </c>
      <c r="AE1035" s="418">
        <v>7.4811933735000004E-4</v>
      </c>
      <c r="AF1035" s="437">
        <v>1.4578007033963667E-3</v>
      </c>
      <c r="AG1035" s="417">
        <v>5.7364656018599997E-2</v>
      </c>
      <c r="AH1035" s="418">
        <v>8.7633202841550101E-2</v>
      </c>
      <c r="AI1035" s="437">
        <v>7.5197309784342053E-2</v>
      </c>
      <c r="AJ1035" s="417">
        <v>6.2676872945999999E-3</v>
      </c>
      <c r="AK1035" s="418">
        <v>9.89981454564E-3</v>
      </c>
      <c r="AL1035" s="437">
        <v>1.2423515430649063E-2</v>
      </c>
      <c r="AM1035" s="417">
        <v>1.04152736148E-2</v>
      </c>
      <c r="AN1035" s="418">
        <v>1.7023470222000001E-2</v>
      </c>
      <c r="AO1035" s="437">
        <v>3.2011378871434452E-2</v>
      </c>
      <c r="AP1035" s="422"/>
      <c r="AQ1035" s="423"/>
      <c r="AR1035" s="423"/>
      <c r="AS1035" s="417">
        <v>0</v>
      </c>
      <c r="AT1035" s="418">
        <v>0</v>
      </c>
      <c r="AU1035" s="424"/>
    </row>
    <row r="1036" spans="1:47" x14ac:dyDescent="0.2">
      <c r="A1036" s="231">
        <v>2000</v>
      </c>
      <c r="B1036" s="232">
        <v>32</v>
      </c>
      <c r="C1036" s="417">
        <v>15.56387385953</v>
      </c>
      <c r="D1036" s="418">
        <v>19.195319722231503</v>
      </c>
      <c r="E1036" s="419">
        <v>42.484039988634322</v>
      </c>
      <c r="F1036" s="417">
        <v>1.8528112452000001</v>
      </c>
      <c r="G1036" s="418">
        <v>2.5931715619139997</v>
      </c>
      <c r="H1036" s="419">
        <v>2.3345326792269017</v>
      </c>
      <c r="I1036" s="417">
        <v>1.2288091893000002</v>
      </c>
      <c r="J1036" s="418">
        <v>2.5361942344199999</v>
      </c>
      <c r="K1036" s="419">
        <v>5.0593299913307712</v>
      </c>
      <c r="L1036" s="420"/>
      <c r="M1036" s="421"/>
      <c r="N1036" s="419">
        <v>3.6611251732396244E-3</v>
      </c>
      <c r="O1036" s="417">
        <v>1.139006E-2</v>
      </c>
      <c r="P1036" s="418">
        <v>1.8145433999999998E-2</v>
      </c>
      <c r="Q1036" s="419">
        <v>5.0512078244379303E-2</v>
      </c>
      <c r="R1036" s="425"/>
      <c r="S1036" s="426"/>
      <c r="T1036" s="419">
        <v>570.04801585504458</v>
      </c>
      <c r="U1036" s="417">
        <v>7.8569257978723418E-3</v>
      </c>
      <c r="V1036" s="418">
        <v>1.3855835544917259E-2</v>
      </c>
      <c r="W1036" s="419">
        <v>9.2851008559052234E-2</v>
      </c>
      <c r="X1036" s="417">
        <v>1.2731469020770011E-2</v>
      </c>
      <c r="Y1036" s="418">
        <v>2.841074498378926E-2</v>
      </c>
      <c r="Z1036" s="419">
        <v>0.1617925879535399</v>
      </c>
      <c r="AA1036" s="417">
        <v>1.00035376236E-2</v>
      </c>
      <c r="AB1036" s="418">
        <v>1.6050989368139999E-2</v>
      </c>
      <c r="AC1036" s="419">
        <v>3.4219192485894383E-2</v>
      </c>
      <c r="AD1036" s="417">
        <v>4.6472998679999999E-4</v>
      </c>
      <c r="AE1036" s="418">
        <v>7.4811933735000004E-4</v>
      </c>
      <c r="AF1036" s="419">
        <v>1.4578007033963667E-3</v>
      </c>
      <c r="AG1036" s="417">
        <v>5.7364656018599997E-2</v>
      </c>
      <c r="AH1036" s="418">
        <v>8.7633202841550101E-2</v>
      </c>
      <c r="AI1036" s="419">
        <v>7.5197309784342053E-2</v>
      </c>
      <c r="AJ1036" s="417">
        <v>6.2676872945999999E-3</v>
      </c>
      <c r="AK1036" s="418">
        <v>9.89981454564E-3</v>
      </c>
      <c r="AL1036" s="419">
        <v>1.2423515430649063E-2</v>
      </c>
      <c r="AM1036" s="417">
        <v>1.04152736148E-2</v>
      </c>
      <c r="AN1036" s="418">
        <v>1.7023470222000001E-2</v>
      </c>
      <c r="AO1036" s="419">
        <v>3.2011378871434452E-2</v>
      </c>
      <c r="AP1036" s="425"/>
      <c r="AQ1036" s="426"/>
      <c r="AR1036" s="426"/>
      <c r="AS1036" s="417">
        <v>0</v>
      </c>
      <c r="AT1036" s="418">
        <v>0</v>
      </c>
      <c r="AU1036" s="427"/>
    </row>
    <row r="1037" spans="1:47" x14ac:dyDescent="0.2">
      <c r="A1037" s="231">
        <v>2000</v>
      </c>
      <c r="B1037" s="232">
        <v>33</v>
      </c>
      <c r="C1037" s="417">
        <v>15.56387385953</v>
      </c>
      <c r="D1037" s="418">
        <v>19.195319722231503</v>
      </c>
      <c r="E1037" s="419">
        <v>42.484039988634322</v>
      </c>
      <c r="F1037" s="417">
        <v>1.8528112452000001</v>
      </c>
      <c r="G1037" s="418">
        <v>2.5931715619139997</v>
      </c>
      <c r="H1037" s="419">
        <v>2.3345326792269017</v>
      </c>
      <c r="I1037" s="417">
        <v>1.2288091893000002</v>
      </c>
      <c r="J1037" s="418">
        <v>2.5361942344199999</v>
      </c>
      <c r="K1037" s="419">
        <v>5.0593299913307712</v>
      </c>
      <c r="L1037" s="420"/>
      <c r="M1037" s="421"/>
      <c r="N1037" s="419">
        <v>3.6611251732396244E-3</v>
      </c>
      <c r="O1037" s="417">
        <v>1.139006E-2</v>
      </c>
      <c r="P1037" s="418">
        <v>1.8145433999999998E-2</v>
      </c>
      <c r="Q1037" s="419">
        <v>5.0512078244379303E-2</v>
      </c>
      <c r="R1037" s="425"/>
      <c r="S1037" s="426"/>
      <c r="T1037" s="419">
        <v>570.04801585504458</v>
      </c>
      <c r="U1037" s="417">
        <v>7.8569257978723418E-3</v>
      </c>
      <c r="V1037" s="418">
        <v>1.3855835544917259E-2</v>
      </c>
      <c r="W1037" s="419">
        <v>9.2851008559052234E-2</v>
      </c>
      <c r="X1037" s="417">
        <v>1.2731469020770011E-2</v>
      </c>
      <c r="Y1037" s="418">
        <v>2.841074498378926E-2</v>
      </c>
      <c r="Z1037" s="419">
        <v>0.1617925879535399</v>
      </c>
      <c r="AA1037" s="417">
        <v>1.00035376236E-2</v>
      </c>
      <c r="AB1037" s="418">
        <v>1.6050989368139999E-2</v>
      </c>
      <c r="AC1037" s="419">
        <v>3.4219192485894383E-2</v>
      </c>
      <c r="AD1037" s="417">
        <v>4.6472998679999999E-4</v>
      </c>
      <c r="AE1037" s="418">
        <v>7.4811933735000004E-4</v>
      </c>
      <c r="AF1037" s="419">
        <v>1.4578007033963667E-3</v>
      </c>
      <c r="AG1037" s="417">
        <v>5.7364656018599997E-2</v>
      </c>
      <c r="AH1037" s="418">
        <v>8.7633202841550101E-2</v>
      </c>
      <c r="AI1037" s="419">
        <v>7.5197309784342053E-2</v>
      </c>
      <c r="AJ1037" s="417">
        <v>6.2676872945999999E-3</v>
      </c>
      <c r="AK1037" s="418">
        <v>9.89981454564E-3</v>
      </c>
      <c r="AL1037" s="419">
        <v>1.2423515430649063E-2</v>
      </c>
      <c r="AM1037" s="417">
        <v>1.04152736148E-2</v>
      </c>
      <c r="AN1037" s="418">
        <v>1.7023470222000001E-2</v>
      </c>
      <c r="AO1037" s="419">
        <v>3.2011378871434452E-2</v>
      </c>
      <c r="AP1037" s="425"/>
      <c r="AQ1037" s="426"/>
      <c r="AR1037" s="426"/>
      <c r="AS1037" s="417">
        <v>0</v>
      </c>
      <c r="AT1037" s="418">
        <v>0</v>
      </c>
      <c r="AU1037" s="427"/>
    </row>
    <row r="1038" spans="1:47" x14ac:dyDescent="0.2">
      <c r="A1038" s="231">
        <v>2000</v>
      </c>
      <c r="B1038" s="232">
        <v>34</v>
      </c>
      <c r="C1038" s="417">
        <v>15.56387385953</v>
      </c>
      <c r="D1038" s="418">
        <v>19.195319722231503</v>
      </c>
      <c r="E1038" s="419">
        <v>42.484039988634322</v>
      </c>
      <c r="F1038" s="417">
        <v>1.8528112452000001</v>
      </c>
      <c r="G1038" s="418">
        <v>2.5931715619139997</v>
      </c>
      <c r="H1038" s="419">
        <v>2.3345326792269017</v>
      </c>
      <c r="I1038" s="417">
        <v>1.2288091893000002</v>
      </c>
      <c r="J1038" s="418">
        <v>2.5361942344199999</v>
      </c>
      <c r="K1038" s="419">
        <v>5.0593299913307712</v>
      </c>
      <c r="L1038" s="420"/>
      <c r="M1038" s="421"/>
      <c r="N1038" s="419">
        <v>3.6611251732396244E-3</v>
      </c>
      <c r="O1038" s="417">
        <v>1.139006E-2</v>
      </c>
      <c r="P1038" s="418">
        <v>1.8145433999999998E-2</v>
      </c>
      <c r="Q1038" s="419">
        <v>5.0512078244379303E-2</v>
      </c>
      <c r="R1038" s="425"/>
      <c r="S1038" s="426"/>
      <c r="T1038" s="419">
        <v>570.04801585504458</v>
      </c>
      <c r="U1038" s="417">
        <v>7.8569257978723418E-3</v>
      </c>
      <c r="V1038" s="418">
        <v>1.3855835544917259E-2</v>
      </c>
      <c r="W1038" s="419">
        <v>9.2851008559052234E-2</v>
      </c>
      <c r="X1038" s="417">
        <v>1.2731469020770011E-2</v>
      </c>
      <c r="Y1038" s="418">
        <v>2.841074498378926E-2</v>
      </c>
      <c r="Z1038" s="419">
        <v>0.1617925879535399</v>
      </c>
      <c r="AA1038" s="417">
        <v>1.00035376236E-2</v>
      </c>
      <c r="AB1038" s="418">
        <v>1.6050989368139999E-2</v>
      </c>
      <c r="AC1038" s="419">
        <v>3.4219192485894383E-2</v>
      </c>
      <c r="AD1038" s="417">
        <v>4.6472998679999999E-4</v>
      </c>
      <c r="AE1038" s="418">
        <v>7.4811933735000004E-4</v>
      </c>
      <c r="AF1038" s="419">
        <v>1.4578007033963667E-3</v>
      </c>
      <c r="AG1038" s="417">
        <v>5.7364656018599997E-2</v>
      </c>
      <c r="AH1038" s="418">
        <v>8.7633202841550101E-2</v>
      </c>
      <c r="AI1038" s="419">
        <v>7.5197309784342053E-2</v>
      </c>
      <c r="AJ1038" s="417">
        <v>6.2676872945999999E-3</v>
      </c>
      <c r="AK1038" s="418">
        <v>9.89981454564E-3</v>
      </c>
      <c r="AL1038" s="419">
        <v>1.2423515430649063E-2</v>
      </c>
      <c r="AM1038" s="417">
        <v>1.04152736148E-2</v>
      </c>
      <c r="AN1038" s="418">
        <v>1.7023470222000001E-2</v>
      </c>
      <c r="AO1038" s="419">
        <v>3.2011378871434452E-2</v>
      </c>
      <c r="AP1038" s="425"/>
      <c r="AQ1038" s="426"/>
      <c r="AR1038" s="426"/>
      <c r="AS1038" s="417">
        <v>0</v>
      </c>
      <c r="AT1038" s="418">
        <v>0</v>
      </c>
      <c r="AU1038" s="427"/>
    </row>
    <row r="1039" spans="1:47" x14ac:dyDescent="0.2">
      <c r="A1039" s="231">
        <v>2000</v>
      </c>
      <c r="B1039" s="232">
        <v>35</v>
      </c>
      <c r="C1039" s="417">
        <v>15.56387385953</v>
      </c>
      <c r="D1039" s="418">
        <v>19.195319722231503</v>
      </c>
      <c r="E1039" s="419">
        <v>42.484039988634322</v>
      </c>
      <c r="F1039" s="417">
        <v>1.8528112452000001</v>
      </c>
      <c r="G1039" s="418">
        <v>2.5931715619139997</v>
      </c>
      <c r="H1039" s="419">
        <v>2.3345326792269017</v>
      </c>
      <c r="I1039" s="417">
        <v>1.2288091893000002</v>
      </c>
      <c r="J1039" s="418">
        <v>2.5361942344199999</v>
      </c>
      <c r="K1039" s="419">
        <v>5.0593299913307712</v>
      </c>
      <c r="L1039" s="420"/>
      <c r="M1039" s="421"/>
      <c r="N1039" s="419">
        <v>3.6611251732396244E-3</v>
      </c>
      <c r="O1039" s="417">
        <v>1.139006E-2</v>
      </c>
      <c r="P1039" s="418">
        <v>1.8145433999999998E-2</v>
      </c>
      <c r="Q1039" s="419">
        <v>5.0512078244379303E-2</v>
      </c>
      <c r="R1039" s="425"/>
      <c r="S1039" s="426"/>
      <c r="T1039" s="419">
        <v>570.04801585504458</v>
      </c>
      <c r="U1039" s="417">
        <v>7.8569257978723418E-3</v>
      </c>
      <c r="V1039" s="418">
        <v>1.3855835544917259E-2</v>
      </c>
      <c r="W1039" s="419">
        <v>9.2851008559052234E-2</v>
      </c>
      <c r="X1039" s="417">
        <v>1.2731469020770011E-2</v>
      </c>
      <c r="Y1039" s="418">
        <v>2.841074498378926E-2</v>
      </c>
      <c r="Z1039" s="419">
        <v>0.1617925879535399</v>
      </c>
      <c r="AA1039" s="417">
        <v>1.00035376236E-2</v>
      </c>
      <c r="AB1039" s="418">
        <v>1.6050989368139999E-2</v>
      </c>
      <c r="AC1039" s="419">
        <v>3.4219192485894383E-2</v>
      </c>
      <c r="AD1039" s="417">
        <v>4.6472998679999999E-4</v>
      </c>
      <c r="AE1039" s="418">
        <v>7.4811933735000004E-4</v>
      </c>
      <c r="AF1039" s="419">
        <v>1.4578007033963667E-3</v>
      </c>
      <c r="AG1039" s="417">
        <v>5.7364656018599997E-2</v>
      </c>
      <c r="AH1039" s="418">
        <v>8.7633202841550101E-2</v>
      </c>
      <c r="AI1039" s="419">
        <v>7.5197309784342053E-2</v>
      </c>
      <c r="AJ1039" s="417">
        <v>6.2676872945999999E-3</v>
      </c>
      <c r="AK1039" s="418">
        <v>9.89981454564E-3</v>
      </c>
      <c r="AL1039" s="419">
        <v>1.2423515430649063E-2</v>
      </c>
      <c r="AM1039" s="417">
        <v>1.04152736148E-2</v>
      </c>
      <c r="AN1039" s="418">
        <v>1.7023470222000001E-2</v>
      </c>
      <c r="AO1039" s="419">
        <v>3.2011378871434452E-2</v>
      </c>
      <c r="AP1039" s="425"/>
      <c r="AQ1039" s="426"/>
      <c r="AR1039" s="426"/>
      <c r="AS1039" s="417">
        <v>0</v>
      </c>
      <c r="AT1039" s="418">
        <v>0</v>
      </c>
      <c r="AU1039" s="427"/>
    </row>
    <row r="1040" spans="1:47" x14ac:dyDescent="0.2">
      <c r="A1040" s="231">
        <v>2000</v>
      </c>
      <c r="B1040" s="232">
        <v>36</v>
      </c>
      <c r="C1040" s="417">
        <v>15.56387385953</v>
      </c>
      <c r="D1040" s="418">
        <v>19.195319722231503</v>
      </c>
      <c r="E1040" s="419">
        <v>42.484039988634322</v>
      </c>
      <c r="F1040" s="417">
        <v>1.8528112452000001</v>
      </c>
      <c r="G1040" s="418">
        <v>2.5931715619139997</v>
      </c>
      <c r="H1040" s="419">
        <v>2.3345326792269017</v>
      </c>
      <c r="I1040" s="417">
        <v>1.2288091893000002</v>
      </c>
      <c r="J1040" s="418">
        <v>2.5361942344199999</v>
      </c>
      <c r="K1040" s="419">
        <v>5.0593299913307712</v>
      </c>
      <c r="L1040" s="420"/>
      <c r="M1040" s="421"/>
      <c r="N1040" s="419">
        <v>3.6611251732396244E-3</v>
      </c>
      <c r="O1040" s="417">
        <v>1.139006E-2</v>
      </c>
      <c r="P1040" s="418">
        <v>1.8145433999999998E-2</v>
      </c>
      <c r="Q1040" s="419">
        <v>5.0512078244379303E-2</v>
      </c>
      <c r="R1040" s="425"/>
      <c r="S1040" s="426"/>
      <c r="T1040" s="419">
        <v>570.04801585504458</v>
      </c>
      <c r="U1040" s="417">
        <v>7.8569257978723418E-3</v>
      </c>
      <c r="V1040" s="418">
        <v>1.3855835544917259E-2</v>
      </c>
      <c r="W1040" s="419">
        <v>9.2851008559052234E-2</v>
      </c>
      <c r="X1040" s="417">
        <v>1.2731469020770011E-2</v>
      </c>
      <c r="Y1040" s="418">
        <v>2.841074498378926E-2</v>
      </c>
      <c r="Z1040" s="419">
        <v>0.1617925879535399</v>
      </c>
      <c r="AA1040" s="417">
        <v>1.00035376236E-2</v>
      </c>
      <c r="AB1040" s="418">
        <v>1.6050989368139999E-2</v>
      </c>
      <c r="AC1040" s="419">
        <v>3.4219192485894383E-2</v>
      </c>
      <c r="AD1040" s="417">
        <v>4.6472998679999999E-4</v>
      </c>
      <c r="AE1040" s="418">
        <v>7.4811933735000004E-4</v>
      </c>
      <c r="AF1040" s="419">
        <v>1.4578007033963667E-3</v>
      </c>
      <c r="AG1040" s="417">
        <v>5.7364656018599997E-2</v>
      </c>
      <c r="AH1040" s="418">
        <v>8.7633202841550101E-2</v>
      </c>
      <c r="AI1040" s="419">
        <v>7.5197309784342053E-2</v>
      </c>
      <c r="AJ1040" s="417">
        <v>6.2676872945999999E-3</v>
      </c>
      <c r="AK1040" s="418">
        <v>9.89981454564E-3</v>
      </c>
      <c r="AL1040" s="419">
        <v>1.2423515430649063E-2</v>
      </c>
      <c r="AM1040" s="417">
        <v>1.04152736148E-2</v>
      </c>
      <c r="AN1040" s="418">
        <v>1.7023470222000001E-2</v>
      </c>
      <c r="AO1040" s="419">
        <v>3.2011378871434452E-2</v>
      </c>
      <c r="AP1040" s="425"/>
      <c r="AQ1040" s="426"/>
      <c r="AR1040" s="426"/>
      <c r="AS1040" s="417">
        <v>0</v>
      </c>
      <c r="AT1040" s="418">
        <v>0</v>
      </c>
      <c r="AU1040" s="427"/>
    </row>
    <row r="1041" spans="1:47" x14ac:dyDescent="0.2">
      <c r="A1041" s="231">
        <v>2000</v>
      </c>
      <c r="B1041" s="232">
        <v>37</v>
      </c>
      <c r="C1041" s="417">
        <v>15.56387385953</v>
      </c>
      <c r="D1041" s="418">
        <v>19.195319722231503</v>
      </c>
      <c r="E1041" s="419">
        <v>42.484039988634322</v>
      </c>
      <c r="F1041" s="417">
        <v>1.8528112452000001</v>
      </c>
      <c r="G1041" s="418">
        <v>2.5931715619139997</v>
      </c>
      <c r="H1041" s="419">
        <v>2.3345326792269017</v>
      </c>
      <c r="I1041" s="417">
        <v>1.2288091893000002</v>
      </c>
      <c r="J1041" s="418">
        <v>2.5361942344199999</v>
      </c>
      <c r="K1041" s="419">
        <v>5.0593299913307712</v>
      </c>
      <c r="L1041" s="420"/>
      <c r="M1041" s="421"/>
      <c r="N1041" s="419">
        <v>3.6611251732396244E-3</v>
      </c>
      <c r="O1041" s="417">
        <v>1.139006E-2</v>
      </c>
      <c r="P1041" s="418">
        <v>1.8145433999999998E-2</v>
      </c>
      <c r="Q1041" s="419">
        <v>5.0512078244379303E-2</v>
      </c>
      <c r="R1041" s="425"/>
      <c r="S1041" s="426"/>
      <c r="T1041" s="419">
        <v>570.04801585504458</v>
      </c>
      <c r="U1041" s="417">
        <v>7.8569257978723418E-3</v>
      </c>
      <c r="V1041" s="418">
        <v>1.3855835544917259E-2</v>
      </c>
      <c r="W1041" s="419">
        <v>9.2851008559052234E-2</v>
      </c>
      <c r="X1041" s="417">
        <v>1.2731469020770011E-2</v>
      </c>
      <c r="Y1041" s="418">
        <v>2.841074498378926E-2</v>
      </c>
      <c r="Z1041" s="419">
        <v>0.1617925879535399</v>
      </c>
      <c r="AA1041" s="417">
        <v>1.00035376236E-2</v>
      </c>
      <c r="AB1041" s="418">
        <v>1.6050989368139999E-2</v>
      </c>
      <c r="AC1041" s="419">
        <v>3.4219192485894383E-2</v>
      </c>
      <c r="AD1041" s="417">
        <v>4.6472998679999999E-4</v>
      </c>
      <c r="AE1041" s="418">
        <v>7.4811933735000004E-4</v>
      </c>
      <c r="AF1041" s="419">
        <v>1.4578007033963667E-3</v>
      </c>
      <c r="AG1041" s="417">
        <v>5.7364656018599997E-2</v>
      </c>
      <c r="AH1041" s="418">
        <v>8.7633202841550101E-2</v>
      </c>
      <c r="AI1041" s="419">
        <v>7.5197309784342053E-2</v>
      </c>
      <c r="AJ1041" s="417">
        <v>6.2676872945999999E-3</v>
      </c>
      <c r="AK1041" s="418">
        <v>9.89981454564E-3</v>
      </c>
      <c r="AL1041" s="419">
        <v>1.2423515430649063E-2</v>
      </c>
      <c r="AM1041" s="417">
        <v>1.04152736148E-2</v>
      </c>
      <c r="AN1041" s="418">
        <v>1.7023470222000001E-2</v>
      </c>
      <c r="AO1041" s="419">
        <v>3.2011378871434452E-2</v>
      </c>
      <c r="AP1041" s="425"/>
      <c r="AQ1041" s="426"/>
      <c r="AR1041" s="426"/>
      <c r="AS1041" s="417">
        <v>0</v>
      </c>
      <c r="AT1041" s="418">
        <v>0</v>
      </c>
      <c r="AU1041" s="427"/>
    </row>
    <row r="1042" spans="1:47" x14ac:dyDescent="0.2">
      <c r="A1042" s="231">
        <v>2000</v>
      </c>
      <c r="B1042" s="232">
        <v>38</v>
      </c>
      <c r="C1042" s="417">
        <v>15.56387385953</v>
      </c>
      <c r="D1042" s="418">
        <v>19.195319722231503</v>
      </c>
      <c r="E1042" s="419">
        <v>42.484039988634322</v>
      </c>
      <c r="F1042" s="417">
        <v>1.8528112452000001</v>
      </c>
      <c r="G1042" s="418">
        <v>2.5931715619139997</v>
      </c>
      <c r="H1042" s="419">
        <v>2.3345326792269017</v>
      </c>
      <c r="I1042" s="417">
        <v>1.2288091893000002</v>
      </c>
      <c r="J1042" s="418">
        <v>2.5361942344199999</v>
      </c>
      <c r="K1042" s="419">
        <v>5.0593299913307712</v>
      </c>
      <c r="L1042" s="420"/>
      <c r="M1042" s="421"/>
      <c r="N1042" s="419">
        <v>3.6611251732396244E-3</v>
      </c>
      <c r="O1042" s="417">
        <v>1.139006E-2</v>
      </c>
      <c r="P1042" s="418">
        <v>1.8145433999999998E-2</v>
      </c>
      <c r="Q1042" s="419">
        <v>5.0512078244379303E-2</v>
      </c>
      <c r="R1042" s="425"/>
      <c r="S1042" s="426"/>
      <c r="T1042" s="419">
        <v>570.04801585504458</v>
      </c>
      <c r="U1042" s="417">
        <v>7.8569257978723418E-3</v>
      </c>
      <c r="V1042" s="418">
        <v>1.3855835544917259E-2</v>
      </c>
      <c r="W1042" s="419">
        <v>9.2851008559052234E-2</v>
      </c>
      <c r="X1042" s="417">
        <v>1.2731469020770011E-2</v>
      </c>
      <c r="Y1042" s="418">
        <v>2.841074498378926E-2</v>
      </c>
      <c r="Z1042" s="419">
        <v>0.1617925879535399</v>
      </c>
      <c r="AA1042" s="417">
        <v>1.00035376236E-2</v>
      </c>
      <c r="AB1042" s="418">
        <v>1.6050989368139999E-2</v>
      </c>
      <c r="AC1042" s="419">
        <v>3.4219192485894383E-2</v>
      </c>
      <c r="AD1042" s="417">
        <v>4.6472998679999999E-4</v>
      </c>
      <c r="AE1042" s="418">
        <v>7.4811933735000004E-4</v>
      </c>
      <c r="AF1042" s="419">
        <v>1.4578007033963667E-3</v>
      </c>
      <c r="AG1042" s="417">
        <v>5.7364656018599997E-2</v>
      </c>
      <c r="AH1042" s="418">
        <v>8.7633202841550101E-2</v>
      </c>
      <c r="AI1042" s="419">
        <v>7.5197309784342053E-2</v>
      </c>
      <c r="AJ1042" s="417">
        <v>6.2676872945999999E-3</v>
      </c>
      <c r="AK1042" s="418">
        <v>9.89981454564E-3</v>
      </c>
      <c r="AL1042" s="419">
        <v>1.2423515430649063E-2</v>
      </c>
      <c r="AM1042" s="417">
        <v>1.04152736148E-2</v>
      </c>
      <c r="AN1042" s="418">
        <v>1.7023470222000001E-2</v>
      </c>
      <c r="AO1042" s="419">
        <v>3.2011378871434452E-2</v>
      </c>
      <c r="AP1042" s="425"/>
      <c r="AQ1042" s="426"/>
      <c r="AR1042" s="426"/>
      <c r="AS1042" s="417">
        <v>0</v>
      </c>
      <c r="AT1042" s="418">
        <v>0</v>
      </c>
      <c r="AU1042" s="427"/>
    </row>
    <row r="1043" spans="1:47" x14ac:dyDescent="0.2">
      <c r="A1043" s="231">
        <v>2000</v>
      </c>
      <c r="B1043" s="232">
        <v>39</v>
      </c>
      <c r="C1043" s="417">
        <v>15.56387385953</v>
      </c>
      <c r="D1043" s="418">
        <v>19.195319722231503</v>
      </c>
      <c r="E1043" s="419">
        <v>42.484039988634322</v>
      </c>
      <c r="F1043" s="417">
        <v>1.8528112452000001</v>
      </c>
      <c r="G1043" s="418">
        <v>2.5931715619139997</v>
      </c>
      <c r="H1043" s="419">
        <v>2.3345326792269017</v>
      </c>
      <c r="I1043" s="417">
        <v>1.2288091893000002</v>
      </c>
      <c r="J1043" s="418">
        <v>2.5361942344199999</v>
      </c>
      <c r="K1043" s="419">
        <v>5.0593299913307712</v>
      </c>
      <c r="L1043" s="420"/>
      <c r="M1043" s="421"/>
      <c r="N1043" s="419">
        <v>3.6611251732396244E-3</v>
      </c>
      <c r="O1043" s="417">
        <v>1.139006E-2</v>
      </c>
      <c r="P1043" s="418">
        <v>1.8145433999999998E-2</v>
      </c>
      <c r="Q1043" s="419">
        <v>5.0512078244379303E-2</v>
      </c>
      <c r="R1043" s="425"/>
      <c r="S1043" s="426"/>
      <c r="T1043" s="419">
        <v>570.04801585504458</v>
      </c>
      <c r="U1043" s="417">
        <v>7.8569257978723418E-3</v>
      </c>
      <c r="V1043" s="418">
        <v>1.3855835544917259E-2</v>
      </c>
      <c r="W1043" s="419">
        <v>9.2851008559052234E-2</v>
      </c>
      <c r="X1043" s="417">
        <v>1.2731469020770011E-2</v>
      </c>
      <c r="Y1043" s="418">
        <v>2.841074498378926E-2</v>
      </c>
      <c r="Z1043" s="419">
        <v>0.1617925879535399</v>
      </c>
      <c r="AA1043" s="417">
        <v>1.00035376236E-2</v>
      </c>
      <c r="AB1043" s="418">
        <v>1.6050989368139999E-2</v>
      </c>
      <c r="AC1043" s="419">
        <v>3.4219192485894383E-2</v>
      </c>
      <c r="AD1043" s="417">
        <v>4.6472998679999999E-4</v>
      </c>
      <c r="AE1043" s="418">
        <v>7.4811933735000004E-4</v>
      </c>
      <c r="AF1043" s="419">
        <v>1.4578007033963667E-3</v>
      </c>
      <c r="AG1043" s="417">
        <v>5.7364656018599997E-2</v>
      </c>
      <c r="AH1043" s="418">
        <v>8.7633202841550101E-2</v>
      </c>
      <c r="AI1043" s="419">
        <v>7.5197309784342053E-2</v>
      </c>
      <c r="AJ1043" s="417">
        <v>6.2676872945999999E-3</v>
      </c>
      <c r="AK1043" s="418">
        <v>9.89981454564E-3</v>
      </c>
      <c r="AL1043" s="419">
        <v>1.2423515430649063E-2</v>
      </c>
      <c r="AM1043" s="417">
        <v>1.04152736148E-2</v>
      </c>
      <c r="AN1043" s="418">
        <v>1.7023470222000001E-2</v>
      </c>
      <c r="AO1043" s="419">
        <v>3.2011378871434452E-2</v>
      </c>
      <c r="AP1043" s="425"/>
      <c r="AQ1043" s="426"/>
      <c r="AR1043" s="426"/>
      <c r="AS1043" s="417">
        <v>0</v>
      </c>
      <c r="AT1043" s="418">
        <v>0</v>
      </c>
      <c r="AU1043" s="427"/>
    </row>
    <row r="1044" spans="1:47" ht="13.5" thickBot="1" x14ac:dyDescent="0.25">
      <c r="A1044" s="233">
        <v>2000</v>
      </c>
      <c r="B1044" s="234">
        <v>40</v>
      </c>
      <c r="C1044" s="428">
        <v>15.56387385953</v>
      </c>
      <c r="D1044" s="429">
        <v>19.195319722231503</v>
      </c>
      <c r="E1044" s="430">
        <v>42.484039988634322</v>
      </c>
      <c r="F1044" s="428">
        <v>1.8528112452000001</v>
      </c>
      <c r="G1044" s="429">
        <v>2.5931715619139997</v>
      </c>
      <c r="H1044" s="430">
        <v>2.3345326792269017</v>
      </c>
      <c r="I1044" s="428">
        <v>1.2288091893000002</v>
      </c>
      <c r="J1044" s="429">
        <v>2.5361942344199999</v>
      </c>
      <c r="K1044" s="430">
        <v>5.0593299913307712</v>
      </c>
      <c r="L1044" s="431"/>
      <c r="M1044" s="432"/>
      <c r="N1044" s="430">
        <v>3.6611251732396244E-3</v>
      </c>
      <c r="O1044" s="428">
        <v>1.139006E-2</v>
      </c>
      <c r="P1044" s="429">
        <v>1.8145433999999998E-2</v>
      </c>
      <c r="Q1044" s="430">
        <v>5.0512078244379303E-2</v>
      </c>
      <c r="R1044" s="433"/>
      <c r="S1044" s="434"/>
      <c r="T1044" s="430">
        <v>570.04801585504458</v>
      </c>
      <c r="U1044" s="428">
        <v>7.8569257978723418E-3</v>
      </c>
      <c r="V1044" s="429">
        <v>1.3855835544917259E-2</v>
      </c>
      <c r="W1044" s="430">
        <v>9.2851008559052234E-2</v>
      </c>
      <c r="X1044" s="428">
        <v>1.2731469020770011E-2</v>
      </c>
      <c r="Y1044" s="429">
        <v>2.841074498378926E-2</v>
      </c>
      <c r="Z1044" s="430">
        <v>0.1617925879535399</v>
      </c>
      <c r="AA1044" s="428">
        <v>1.00035376236E-2</v>
      </c>
      <c r="AB1044" s="429">
        <v>1.6050989368139999E-2</v>
      </c>
      <c r="AC1044" s="430">
        <v>3.4219192485894383E-2</v>
      </c>
      <c r="AD1044" s="428">
        <v>4.6472998679999999E-4</v>
      </c>
      <c r="AE1044" s="429">
        <v>7.4811933735000004E-4</v>
      </c>
      <c r="AF1044" s="430">
        <v>1.4578007033963667E-3</v>
      </c>
      <c r="AG1044" s="428">
        <v>5.7364656018599997E-2</v>
      </c>
      <c r="AH1044" s="429">
        <v>8.7633202841550101E-2</v>
      </c>
      <c r="AI1044" s="430">
        <v>7.5197309784342053E-2</v>
      </c>
      <c r="AJ1044" s="428">
        <v>6.2676872945999999E-3</v>
      </c>
      <c r="AK1044" s="429">
        <v>9.89981454564E-3</v>
      </c>
      <c r="AL1044" s="430">
        <v>1.2423515430649063E-2</v>
      </c>
      <c r="AM1044" s="428">
        <v>1.04152736148E-2</v>
      </c>
      <c r="AN1044" s="429">
        <v>1.7023470222000001E-2</v>
      </c>
      <c r="AO1044" s="430">
        <v>3.2011378871434452E-2</v>
      </c>
      <c r="AP1044" s="433"/>
      <c r="AQ1044" s="434"/>
      <c r="AR1044" s="434"/>
      <c r="AS1044" s="428">
        <v>0</v>
      </c>
      <c r="AT1044" s="429">
        <v>0</v>
      </c>
      <c r="AU1044" s="435"/>
    </row>
    <row r="1045" spans="1:47" x14ac:dyDescent="0.2">
      <c r="A1045" s="229">
        <v>2001</v>
      </c>
      <c r="B1045" s="230">
        <v>1</v>
      </c>
      <c r="C1045" s="409">
        <v>5.6794052400000004</v>
      </c>
      <c r="D1045" s="410">
        <v>6.1594931600000002</v>
      </c>
      <c r="E1045" s="436">
        <v>19.148414580176581</v>
      </c>
      <c r="F1045" s="409">
        <v>0.18212028999999999</v>
      </c>
      <c r="G1045" s="410">
        <v>0.33832783500000002</v>
      </c>
      <c r="H1045" s="436">
        <v>0.77462795662515993</v>
      </c>
      <c r="I1045" s="409">
        <v>0.43797796999999999</v>
      </c>
      <c r="J1045" s="410">
        <v>1.1256403854999999</v>
      </c>
      <c r="K1045" s="436">
        <v>3.2857738797541751</v>
      </c>
      <c r="L1045" s="412"/>
      <c r="M1045" s="413"/>
      <c r="N1045" s="436">
        <v>8.33434696486164E-2</v>
      </c>
      <c r="O1045" s="409">
        <v>1.394984E-2</v>
      </c>
      <c r="P1045" s="410">
        <v>2.3651444000000001E-2</v>
      </c>
      <c r="Q1045" s="436">
        <v>1.3630504664522305E-2</v>
      </c>
      <c r="R1045" s="414"/>
      <c r="S1045" s="415"/>
      <c r="T1045" s="436">
        <v>545.11338914613191</v>
      </c>
      <c r="U1045" s="409">
        <v>8.5930512495778454E-3</v>
      </c>
      <c r="V1045" s="410">
        <v>1.1185153411009795E-2</v>
      </c>
      <c r="W1045" s="436">
        <v>4.2601477995141065E-2</v>
      </c>
      <c r="X1045" s="409">
        <v>9.3984665653495444E-3</v>
      </c>
      <c r="Y1045" s="410">
        <v>6.7073483620398514E-3</v>
      </c>
      <c r="Z1045" s="436">
        <v>3.9353872330339525E-2</v>
      </c>
      <c r="AA1045" s="409">
        <v>1.1486090999999999E-3</v>
      </c>
      <c r="AB1045" s="410">
        <v>2.1742017149999999E-3</v>
      </c>
      <c r="AC1045" s="436">
        <v>7.1777441697070243E-3</v>
      </c>
      <c r="AD1045" s="409">
        <v>7.8175600000000004E-5</v>
      </c>
      <c r="AE1045" s="410">
        <v>1.4806823000000001E-4</v>
      </c>
      <c r="AF1045" s="436">
        <v>8.3258574911328762E-4</v>
      </c>
      <c r="AG1045" s="409">
        <v>8.3092513000000007E-3</v>
      </c>
      <c r="AH1045" s="410">
        <v>1.5138431365E-2</v>
      </c>
      <c r="AI1045" s="436">
        <v>4.2400293228818366E-2</v>
      </c>
      <c r="AJ1045" s="409">
        <v>8.6946289999999997E-4</v>
      </c>
      <c r="AK1045" s="410">
        <v>1.4221257E-3</v>
      </c>
      <c r="AL1045" s="436">
        <v>5.5075949734621141E-3</v>
      </c>
      <c r="AM1045" s="409">
        <v>2.0694259E-3</v>
      </c>
      <c r="AN1045" s="410">
        <v>4.3128393899999999E-3</v>
      </c>
      <c r="AO1045" s="436">
        <v>7.1715292678591076E-3</v>
      </c>
      <c r="AP1045" s="414"/>
      <c r="AQ1045" s="415"/>
      <c r="AR1045" s="415"/>
      <c r="AS1045" s="409">
        <v>5.2817233999999996E-3</v>
      </c>
      <c r="AT1045" s="410">
        <v>1.1558204420000001E-2</v>
      </c>
      <c r="AU1045" s="416"/>
    </row>
    <row r="1046" spans="1:47" x14ac:dyDescent="0.2">
      <c r="A1046" s="231">
        <v>2001</v>
      </c>
      <c r="B1046" s="232">
        <v>2</v>
      </c>
      <c r="C1046" s="417">
        <v>6.6997793300000001</v>
      </c>
      <c r="D1046" s="418">
        <v>7.3304792599999997</v>
      </c>
      <c r="E1046" s="437">
        <v>19.099621097370115</v>
      </c>
      <c r="F1046" s="417">
        <v>0.20004658</v>
      </c>
      <c r="G1046" s="418">
        <v>0.38700612249999999</v>
      </c>
      <c r="H1046" s="437">
        <v>0.77140545523206894</v>
      </c>
      <c r="I1046" s="417">
        <v>0.52052730999999997</v>
      </c>
      <c r="J1046" s="418">
        <v>1.2694847419999999</v>
      </c>
      <c r="K1046" s="437">
        <v>3.2828083335266127</v>
      </c>
      <c r="L1046" s="420"/>
      <c r="M1046" s="421"/>
      <c r="N1046" s="437">
        <v>8.3347863967100908E-2</v>
      </c>
      <c r="O1046" s="417">
        <v>1.375793E-2</v>
      </c>
      <c r="P1046" s="418">
        <v>2.32683045E-2</v>
      </c>
      <c r="Q1046" s="437">
        <v>1.3629319127083681E-2</v>
      </c>
      <c r="R1046" s="422"/>
      <c r="S1046" s="423"/>
      <c r="T1046" s="437">
        <v>545.14028603344423</v>
      </c>
      <c r="U1046" s="417">
        <v>8.5930512495778454E-3</v>
      </c>
      <c r="V1046" s="418">
        <v>1.1185153411009795E-2</v>
      </c>
      <c r="W1046" s="437">
        <v>4.2508519253089731E-2</v>
      </c>
      <c r="X1046" s="417">
        <v>9.3984665653495444E-3</v>
      </c>
      <c r="Y1046" s="418">
        <v>6.7073483620398514E-3</v>
      </c>
      <c r="Z1046" s="437">
        <v>3.9212134367724152E-2</v>
      </c>
      <c r="AA1046" s="417">
        <v>1.2731379E-3</v>
      </c>
      <c r="AB1046" s="418">
        <v>2.609363865E-3</v>
      </c>
      <c r="AC1046" s="437">
        <v>7.1438562180903414E-3</v>
      </c>
      <c r="AD1046" s="417">
        <v>8.6504900000000006E-5</v>
      </c>
      <c r="AE1046" s="418">
        <v>1.7558257999999999E-4</v>
      </c>
      <c r="AF1046" s="437">
        <v>8.2876289791981969E-4</v>
      </c>
      <c r="AG1046" s="417">
        <v>9.1665817000000007E-3</v>
      </c>
      <c r="AH1046" s="418">
        <v>1.80428963E-2</v>
      </c>
      <c r="AI1046" s="437">
        <v>4.2220346851976849E-2</v>
      </c>
      <c r="AJ1046" s="417">
        <v>9.6370539999999995E-4</v>
      </c>
      <c r="AK1046" s="418">
        <v>1.7318949699999999E-3</v>
      </c>
      <c r="AL1046" s="437">
        <v>5.4772652078544717E-3</v>
      </c>
      <c r="AM1046" s="417">
        <v>2.2930788999999999E-3</v>
      </c>
      <c r="AN1046" s="418">
        <v>5.1380411799999996E-3</v>
      </c>
      <c r="AO1046" s="437">
        <v>7.1463507492791683E-3</v>
      </c>
      <c r="AP1046" s="422"/>
      <c r="AQ1046" s="423"/>
      <c r="AR1046" s="423"/>
      <c r="AS1046" s="417">
        <v>5.6357776E-3</v>
      </c>
      <c r="AT1046" s="418">
        <v>1.2238046739999999E-2</v>
      </c>
      <c r="AU1046" s="424"/>
    </row>
    <row r="1047" spans="1:47" x14ac:dyDescent="0.2">
      <c r="A1047" s="231">
        <v>2001</v>
      </c>
      <c r="B1047" s="232">
        <v>3</v>
      </c>
      <c r="C1047" s="417">
        <v>7.7687132600000002</v>
      </c>
      <c r="D1047" s="418">
        <v>8.5116678720000003</v>
      </c>
      <c r="E1047" s="437">
        <v>19.270054077050343</v>
      </c>
      <c r="F1047" s="417">
        <v>0.21540680000000001</v>
      </c>
      <c r="G1047" s="418">
        <v>0.43089208649999999</v>
      </c>
      <c r="H1047" s="437">
        <v>0.78239826022793424</v>
      </c>
      <c r="I1047" s="417">
        <v>0.61464154999999998</v>
      </c>
      <c r="J1047" s="418">
        <v>1.430562756</v>
      </c>
      <c r="K1047" s="437">
        <v>3.2938729513636287</v>
      </c>
      <c r="L1047" s="420"/>
      <c r="M1047" s="421"/>
      <c r="N1047" s="437">
        <v>8.3598759446823948E-2</v>
      </c>
      <c r="O1047" s="417">
        <v>1.354783E-2</v>
      </c>
      <c r="P1047" s="418">
        <v>2.2854129000000001E-2</v>
      </c>
      <c r="Q1047" s="437">
        <v>1.3666237741535501E-2</v>
      </c>
      <c r="R1047" s="422"/>
      <c r="S1047" s="423"/>
      <c r="T1047" s="437">
        <v>545.60766929342651</v>
      </c>
      <c r="U1047" s="417">
        <v>8.5930512495778454E-3</v>
      </c>
      <c r="V1047" s="418">
        <v>1.1185153411009795E-2</v>
      </c>
      <c r="W1047" s="437">
        <v>4.2998962362585096E-2</v>
      </c>
      <c r="X1047" s="417">
        <v>9.3984665653495444E-3</v>
      </c>
      <c r="Y1047" s="418">
        <v>6.7073483620398514E-3</v>
      </c>
      <c r="Z1047" s="437">
        <v>3.9665131347602765E-2</v>
      </c>
      <c r="AA1047" s="417">
        <v>1.4328883000000001E-3</v>
      </c>
      <c r="AB1047" s="418">
        <v>3.0231030649999998E-3</v>
      </c>
      <c r="AC1047" s="437">
        <v>7.2189327092136444E-3</v>
      </c>
      <c r="AD1047" s="417">
        <v>9.5593000000000004E-5</v>
      </c>
      <c r="AE1047" s="418">
        <v>1.9809303E-4</v>
      </c>
      <c r="AF1047" s="437">
        <v>8.4179701160424527E-4</v>
      </c>
      <c r="AG1047" s="417">
        <v>1.01867941E-2</v>
      </c>
      <c r="AH1047" s="418">
        <v>2.072098252E-2</v>
      </c>
      <c r="AI1047" s="437">
        <v>4.282929988297756E-2</v>
      </c>
      <c r="AJ1047" s="417">
        <v>1.0874582E-3</v>
      </c>
      <c r="AK1047" s="418">
        <v>2.0545383299999998E-3</v>
      </c>
      <c r="AL1047" s="437">
        <v>5.5913680442264109E-3</v>
      </c>
      <c r="AM1047" s="417">
        <v>2.5771493E-3</v>
      </c>
      <c r="AN1047" s="418">
        <v>5.8924883950000001E-3</v>
      </c>
      <c r="AO1047" s="437">
        <v>7.2269263450374975E-3</v>
      </c>
      <c r="AP1047" s="422"/>
      <c r="AQ1047" s="423"/>
      <c r="AR1047" s="423"/>
      <c r="AS1047" s="417">
        <v>5.7533443000000002E-3</v>
      </c>
      <c r="AT1047" s="418">
        <v>1.2840012039999999E-2</v>
      </c>
      <c r="AU1047" s="424"/>
    </row>
    <row r="1048" spans="1:47" x14ac:dyDescent="0.2">
      <c r="A1048" s="231">
        <v>2001</v>
      </c>
      <c r="B1048" s="232">
        <v>4</v>
      </c>
      <c r="C1048" s="417">
        <v>6.8161954400000004</v>
      </c>
      <c r="D1048" s="418">
        <v>8.1428704115000006</v>
      </c>
      <c r="E1048" s="437">
        <v>18.39257964987539</v>
      </c>
      <c r="F1048" s="417">
        <v>0.21038604</v>
      </c>
      <c r="G1048" s="418">
        <v>0.410472318</v>
      </c>
      <c r="H1048" s="437">
        <v>0.7468087495145731</v>
      </c>
      <c r="I1048" s="417">
        <v>0.52585426000000002</v>
      </c>
      <c r="J1048" s="418">
        <v>1.437356745</v>
      </c>
      <c r="K1048" s="437">
        <v>3.1541402231549274</v>
      </c>
      <c r="L1048" s="420"/>
      <c r="M1048" s="421"/>
      <c r="N1048" s="437">
        <v>5.7349094598452291E-2</v>
      </c>
      <c r="O1048" s="417">
        <v>1.224431E-2</v>
      </c>
      <c r="P1048" s="418">
        <v>2.0136752500000001E-2</v>
      </c>
      <c r="Q1048" s="437">
        <v>1.3310966140750561E-2</v>
      </c>
      <c r="R1048" s="422"/>
      <c r="S1048" s="423"/>
      <c r="T1048" s="437">
        <v>546.08167259466143</v>
      </c>
      <c r="U1048" s="417">
        <v>8.5930512495778454E-3</v>
      </c>
      <c r="V1048" s="418">
        <v>1.1185153411009795E-2</v>
      </c>
      <c r="W1048" s="437">
        <v>4.0879619656767813E-2</v>
      </c>
      <c r="X1048" s="417">
        <v>9.3984665653495444E-3</v>
      </c>
      <c r="Y1048" s="418">
        <v>6.7073483620398514E-3</v>
      </c>
      <c r="Z1048" s="437">
        <v>4.0143750659023286E-2</v>
      </c>
      <c r="AA1048" s="417">
        <v>1.3266228E-3</v>
      </c>
      <c r="AB1048" s="418">
        <v>2.780486765E-3</v>
      </c>
      <c r="AC1048" s="437">
        <v>6.8117479869249783E-3</v>
      </c>
      <c r="AD1048" s="417">
        <v>8.8836499999999996E-5</v>
      </c>
      <c r="AE1048" s="418">
        <v>1.7850278999999999E-4</v>
      </c>
      <c r="AF1048" s="437">
        <v>7.7579712370092022E-4</v>
      </c>
      <c r="AG1048" s="417">
        <v>9.5163874999999992E-3</v>
      </c>
      <c r="AH1048" s="418">
        <v>1.9068489925000001E-2</v>
      </c>
      <c r="AI1048" s="437">
        <v>4.0922957156414197E-2</v>
      </c>
      <c r="AJ1048" s="417">
        <v>1.0187753000000001E-3</v>
      </c>
      <c r="AK1048" s="418">
        <v>1.8926282E-3</v>
      </c>
      <c r="AL1048" s="437">
        <v>5.4863003654525211E-3</v>
      </c>
      <c r="AM1048" s="417">
        <v>2.3719118999999999E-3</v>
      </c>
      <c r="AN1048" s="418">
        <v>5.4230312149999996E-3</v>
      </c>
      <c r="AO1048" s="437">
        <v>6.8470950125117972E-3</v>
      </c>
      <c r="AP1048" s="422"/>
      <c r="AQ1048" s="423"/>
      <c r="AR1048" s="423"/>
      <c r="AS1048" s="417">
        <v>5.8666784000000003E-3</v>
      </c>
      <c r="AT1048" s="418">
        <v>1.2855251255E-2</v>
      </c>
      <c r="AU1048" s="424"/>
    </row>
    <row r="1049" spans="1:47" x14ac:dyDescent="0.2">
      <c r="A1049" s="231">
        <v>2001</v>
      </c>
      <c r="B1049" s="232">
        <v>5</v>
      </c>
      <c r="C1049" s="417">
        <v>6.9381895199999999</v>
      </c>
      <c r="D1049" s="418">
        <v>8.6369258490000007</v>
      </c>
      <c r="E1049" s="437">
        <v>19.564956660115143</v>
      </c>
      <c r="F1049" s="417">
        <v>0.22320266999999999</v>
      </c>
      <c r="G1049" s="418">
        <v>0.43421582399999997</v>
      </c>
      <c r="H1049" s="437">
        <v>0.76762291188449261</v>
      </c>
      <c r="I1049" s="417">
        <v>0.53512409000000005</v>
      </c>
      <c r="J1049" s="418">
        <v>1.537689189</v>
      </c>
      <c r="K1049" s="437">
        <v>3.0512302542645169</v>
      </c>
      <c r="L1049" s="420"/>
      <c r="M1049" s="421"/>
      <c r="N1049" s="437">
        <v>3.0753598028176354E-2</v>
      </c>
      <c r="O1049" s="417">
        <v>1.195536E-2</v>
      </c>
      <c r="P1049" s="418">
        <v>1.9468990500000002E-2</v>
      </c>
      <c r="Q1049" s="437">
        <v>1.7067833275553907E-2</v>
      </c>
      <c r="R1049" s="422"/>
      <c r="S1049" s="423"/>
      <c r="T1049" s="437">
        <v>546.48959234890742</v>
      </c>
      <c r="U1049" s="417">
        <v>8.5930512495778454E-3</v>
      </c>
      <c r="V1049" s="418">
        <v>1.1185153411009795E-2</v>
      </c>
      <c r="W1049" s="437">
        <v>3.3653624079868709E-2</v>
      </c>
      <c r="X1049" s="417">
        <v>9.3984665653495444E-3</v>
      </c>
      <c r="Y1049" s="418">
        <v>6.7073483620398514E-3</v>
      </c>
      <c r="Z1049" s="437">
        <v>4.0873397459091604E-2</v>
      </c>
      <c r="AA1049" s="417">
        <v>1.3792247999999999E-3</v>
      </c>
      <c r="AB1049" s="418">
        <v>2.954918085E-3</v>
      </c>
      <c r="AC1049" s="437">
        <v>6.9860139173929785E-3</v>
      </c>
      <c r="AD1049" s="417">
        <v>9.2648700000000006E-5</v>
      </c>
      <c r="AE1049" s="418">
        <v>1.9137249500000001E-4</v>
      </c>
      <c r="AF1049" s="437">
        <v>7.846370521641721E-4</v>
      </c>
      <c r="AG1049" s="417">
        <v>9.9348809999999996E-3</v>
      </c>
      <c r="AH1049" s="418">
        <v>2.0240392874999999E-2</v>
      </c>
      <c r="AI1049" s="437">
        <v>4.2224299137110052E-2</v>
      </c>
      <c r="AJ1049" s="417">
        <v>1.0715939999999999E-3</v>
      </c>
      <c r="AK1049" s="418">
        <v>2.0458580400000001E-3</v>
      </c>
      <c r="AL1049" s="437">
        <v>5.9758377066405771E-3</v>
      </c>
      <c r="AM1049" s="417">
        <v>2.4534768999999999E-3</v>
      </c>
      <c r="AN1049" s="418">
        <v>5.7222938650000003E-3</v>
      </c>
      <c r="AO1049" s="437">
        <v>6.8912627834207029E-3</v>
      </c>
      <c r="AP1049" s="422"/>
      <c r="AQ1049" s="423"/>
      <c r="AR1049" s="423"/>
      <c r="AS1049" s="417">
        <v>6.3679558000000001E-3</v>
      </c>
      <c r="AT1049" s="418">
        <v>1.3588098264999999E-2</v>
      </c>
      <c r="AU1049" s="424"/>
    </row>
    <row r="1050" spans="1:47" x14ac:dyDescent="0.2">
      <c r="A1050" s="231">
        <v>2001</v>
      </c>
      <c r="B1050" s="232">
        <v>6</v>
      </c>
      <c r="C1050" s="417">
        <v>4.9701388900000003</v>
      </c>
      <c r="D1050" s="418">
        <v>8.1921756099999996</v>
      </c>
      <c r="E1050" s="437">
        <v>19.656682462486536</v>
      </c>
      <c r="F1050" s="417">
        <v>0.20596577999999999</v>
      </c>
      <c r="G1050" s="418">
        <v>0.438390803</v>
      </c>
      <c r="H1050" s="437">
        <v>0.75742928505079876</v>
      </c>
      <c r="I1050" s="417">
        <v>0.37535657</v>
      </c>
      <c r="J1050" s="418">
        <v>1.5522146130000001</v>
      </c>
      <c r="K1050" s="437">
        <v>3.0155653297852307</v>
      </c>
      <c r="L1050" s="420"/>
      <c r="M1050" s="421"/>
      <c r="N1050" s="437">
        <v>2.6071301738473898E-2</v>
      </c>
      <c r="O1050" s="417">
        <v>1.142427E-2</v>
      </c>
      <c r="P1050" s="418">
        <v>1.8310544500000001E-2</v>
      </c>
      <c r="Q1050" s="437">
        <v>1.672274965139418E-2</v>
      </c>
      <c r="R1050" s="422"/>
      <c r="S1050" s="423"/>
      <c r="T1050" s="437">
        <v>547.28281955062732</v>
      </c>
      <c r="U1050" s="417">
        <v>8.5930512495778454E-3</v>
      </c>
      <c r="V1050" s="418">
        <v>1.1185153411009795E-2</v>
      </c>
      <c r="W1050" s="437">
        <v>3.3009197217540254E-2</v>
      </c>
      <c r="X1050" s="417">
        <v>9.3984665653495444E-3</v>
      </c>
      <c r="Y1050" s="418">
        <v>6.7073483620398514E-3</v>
      </c>
      <c r="Z1050" s="437">
        <v>4.1790214383340012E-2</v>
      </c>
      <c r="AA1050" s="417">
        <v>1.1319944E-3</v>
      </c>
      <c r="AB1050" s="418">
        <v>2.9057268899999999E-3</v>
      </c>
      <c r="AC1050" s="437">
        <v>7.4127623688578287E-3</v>
      </c>
      <c r="AD1050" s="417">
        <v>7.5076799999999999E-5</v>
      </c>
      <c r="AE1050" s="418">
        <v>1.8894866999999999E-4</v>
      </c>
      <c r="AF1050" s="437">
        <v>7.500094240449986E-4</v>
      </c>
      <c r="AG1050" s="417">
        <v>8.3830851999999994E-3</v>
      </c>
      <c r="AH1050" s="418">
        <v>1.9961880899999999E-2</v>
      </c>
      <c r="AI1050" s="437">
        <v>4.1034269362838605E-2</v>
      </c>
      <c r="AJ1050" s="417">
        <v>8.8916099999999997E-4</v>
      </c>
      <c r="AK1050" s="418">
        <v>2.03571434E-3</v>
      </c>
      <c r="AL1050" s="437">
        <v>5.8138579181135162E-3</v>
      </c>
      <c r="AM1050" s="417">
        <v>2.0024216000000001E-3</v>
      </c>
      <c r="AN1050" s="418">
        <v>5.6009818399999998E-3</v>
      </c>
      <c r="AO1050" s="437">
        <v>6.8073235003871671E-3</v>
      </c>
      <c r="AP1050" s="422"/>
      <c r="AQ1050" s="423"/>
      <c r="AR1050" s="423"/>
      <c r="AS1050" s="417">
        <v>6.5089587000000003E-3</v>
      </c>
      <c r="AT1050" s="418">
        <v>1.4091538924999999E-2</v>
      </c>
      <c r="AU1050" s="424"/>
    </row>
    <row r="1051" spans="1:47" x14ac:dyDescent="0.2">
      <c r="A1051" s="231">
        <v>2001</v>
      </c>
      <c r="B1051" s="232">
        <v>7</v>
      </c>
      <c r="C1051" s="417">
        <v>5.44401577</v>
      </c>
      <c r="D1051" s="418">
        <v>8.7691426949999993</v>
      </c>
      <c r="E1051" s="437">
        <v>29.674392469469005</v>
      </c>
      <c r="F1051" s="417">
        <v>0.22659596000000001</v>
      </c>
      <c r="G1051" s="418">
        <v>0.47624154800000001</v>
      </c>
      <c r="H1051" s="437">
        <v>1.2370288358731805</v>
      </c>
      <c r="I1051" s="417">
        <v>0.41648810000000003</v>
      </c>
      <c r="J1051" s="418">
        <v>1.6646064920000001</v>
      </c>
      <c r="K1051" s="437">
        <v>3.7943908633389865</v>
      </c>
      <c r="L1051" s="420"/>
      <c r="M1051" s="421"/>
      <c r="N1051" s="437">
        <v>1.3962418982497173E-2</v>
      </c>
      <c r="O1051" s="417">
        <v>1.142427E-2</v>
      </c>
      <c r="P1051" s="418">
        <v>1.826554E-2</v>
      </c>
      <c r="Q1051" s="437">
        <v>1.7502629060630871E-2</v>
      </c>
      <c r="R1051" s="422"/>
      <c r="S1051" s="423"/>
      <c r="T1051" s="437">
        <v>547.98039640594811</v>
      </c>
      <c r="U1051" s="417">
        <v>8.5930512495778454E-3</v>
      </c>
      <c r="V1051" s="418">
        <v>1.1185153411009795E-2</v>
      </c>
      <c r="W1051" s="437">
        <v>4.1263538317987986E-2</v>
      </c>
      <c r="X1051" s="417">
        <v>9.3984665653495444E-3</v>
      </c>
      <c r="Y1051" s="418">
        <v>6.7073483620398514E-3</v>
      </c>
      <c r="Z1051" s="437">
        <v>4.2636778319635651E-2</v>
      </c>
      <c r="AA1051" s="417">
        <v>1.8094166999999999E-3</v>
      </c>
      <c r="AB1051" s="418">
        <v>4.5854459400000002E-3</v>
      </c>
      <c r="AC1051" s="437">
        <v>1.1044251289922218E-2</v>
      </c>
      <c r="AD1051" s="417">
        <v>8.2810899999999997E-5</v>
      </c>
      <c r="AE1051" s="418">
        <v>2.0854728E-4</v>
      </c>
      <c r="AF1051" s="437">
        <v>1.1533582930223312E-3</v>
      </c>
      <c r="AG1051" s="417">
        <v>9.1993521000000005E-3</v>
      </c>
      <c r="AH1051" s="418">
        <v>2.1795454204999998E-2</v>
      </c>
      <c r="AI1051" s="437">
        <v>6.7053671330863027E-2</v>
      </c>
      <c r="AJ1051" s="417">
        <v>9.8813479999999994E-4</v>
      </c>
      <c r="AK1051" s="418">
        <v>2.2855240749999998E-3</v>
      </c>
      <c r="AL1051" s="437">
        <v>7.4903476924674979E-3</v>
      </c>
      <c r="AM1051" s="417">
        <v>2.0588077E-3</v>
      </c>
      <c r="AN1051" s="418">
        <v>5.4566377950000002E-3</v>
      </c>
      <c r="AO1051" s="437">
        <v>1.2566944715572376E-2</v>
      </c>
      <c r="AP1051" s="422"/>
      <c r="AQ1051" s="423"/>
      <c r="AR1051" s="423"/>
      <c r="AS1051" s="417">
        <v>0</v>
      </c>
      <c r="AT1051" s="418">
        <v>0</v>
      </c>
      <c r="AU1051" s="424"/>
    </row>
    <row r="1052" spans="1:47" x14ac:dyDescent="0.2">
      <c r="A1052" s="231">
        <v>2001</v>
      </c>
      <c r="B1052" s="232">
        <v>8</v>
      </c>
      <c r="C1052" s="417">
        <v>5.6547722900000004</v>
      </c>
      <c r="D1052" s="418">
        <v>9.2750631395000003</v>
      </c>
      <c r="E1052" s="437">
        <v>28.913899830532138</v>
      </c>
      <c r="F1052" s="417">
        <v>0.24544299</v>
      </c>
      <c r="G1052" s="418">
        <v>0.51390413749999997</v>
      </c>
      <c r="H1052" s="437">
        <v>1.243021050209409</v>
      </c>
      <c r="I1052" s="417">
        <v>0.43490637999999998</v>
      </c>
      <c r="J1052" s="418">
        <v>1.7618443134999999</v>
      </c>
      <c r="K1052" s="437">
        <v>3.8523815125467218</v>
      </c>
      <c r="L1052" s="420"/>
      <c r="M1052" s="421"/>
      <c r="N1052" s="437">
        <v>1.3459352075111234E-2</v>
      </c>
      <c r="O1052" s="417">
        <v>1.139006E-2</v>
      </c>
      <c r="P1052" s="418">
        <v>1.8177394499999999E-2</v>
      </c>
      <c r="Q1052" s="437">
        <v>1.7740225975969897E-2</v>
      </c>
      <c r="R1052" s="422"/>
      <c r="S1052" s="423"/>
      <c r="T1052" s="437">
        <v>549.13853496078161</v>
      </c>
      <c r="U1052" s="417">
        <v>8.5930512495778454E-3</v>
      </c>
      <c r="V1052" s="418">
        <v>1.1185153411009795E-2</v>
      </c>
      <c r="W1052" s="437">
        <v>4.1315568482990367E-2</v>
      </c>
      <c r="X1052" s="417">
        <v>9.3984665653495444E-3</v>
      </c>
      <c r="Y1052" s="418">
        <v>6.7073483620398514E-3</v>
      </c>
      <c r="Z1052" s="437">
        <v>4.4075871977451234E-2</v>
      </c>
      <c r="AA1052" s="417">
        <v>1.9148932E-3</v>
      </c>
      <c r="AB1052" s="418">
        <v>4.9416172299999997E-3</v>
      </c>
      <c r="AC1052" s="437">
        <v>1.4269936876394917E-2</v>
      </c>
      <c r="AD1052" s="417">
        <v>8.8168499999999994E-5</v>
      </c>
      <c r="AE1052" s="418">
        <v>2.2660738999999999E-4</v>
      </c>
      <c r="AF1052" s="437">
        <v>1.2390843678897914E-3</v>
      </c>
      <c r="AG1052" s="417">
        <v>9.7882591999999997E-3</v>
      </c>
      <c r="AH1052" s="418">
        <v>2.3486462829999999E-2</v>
      </c>
      <c r="AI1052" s="437">
        <v>6.3221522008916814E-2</v>
      </c>
      <c r="AJ1052" s="417">
        <v>1.0568272000000001E-3</v>
      </c>
      <c r="AK1052" s="418">
        <v>2.50459014E-3</v>
      </c>
      <c r="AL1052" s="437">
        <v>7.3250428378230639E-3</v>
      </c>
      <c r="AM1052" s="417">
        <v>2.1645954999999998E-3</v>
      </c>
      <c r="AN1052" s="418">
        <v>5.8331855399999999E-3</v>
      </c>
      <c r="AO1052" s="437">
        <v>1.3075951859499311E-2</v>
      </c>
      <c r="AP1052" s="422"/>
      <c r="AQ1052" s="423"/>
      <c r="AR1052" s="423"/>
      <c r="AS1052" s="417">
        <v>0</v>
      </c>
      <c r="AT1052" s="418">
        <v>0</v>
      </c>
      <c r="AU1052" s="424"/>
    </row>
    <row r="1053" spans="1:47" x14ac:dyDescent="0.2">
      <c r="A1053" s="231">
        <v>2001</v>
      </c>
      <c r="B1053" s="232">
        <v>9</v>
      </c>
      <c r="C1053" s="417">
        <v>6.06789676</v>
      </c>
      <c r="D1053" s="418">
        <v>9.8243368550000003</v>
      </c>
      <c r="E1053" s="437">
        <v>30.857269147333831</v>
      </c>
      <c r="F1053" s="417">
        <v>0.27010108999999999</v>
      </c>
      <c r="G1053" s="418">
        <v>0.55506454250000004</v>
      </c>
      <c r="H1053" s="437">
        <v>1.2366345060460673</v>
      </c>
      <c r="I1053" s="417">
        <v>0.47040068000000002</v>
      </c>
      <c r="J1053" s="418">
        <v>1.861487004</v>
      </c>
      <c r="K1053" s="437">
        <v>3.9628385614428114</v>
      </c>
      <c r="L1053" s="420"/>
      <c r="M1053" s="421"/>
      <c r="N1053" s="437">
        <v>1.2834164233588585E-2</v>
      </c>
      <c r="O1053" s="417">
        <v>1.139006E-2</v>
      </c>
      <c r="P1053" s="418">
        <v>1.8145433999999998E-2</v>
      </c>
      <c r="Q1053" s="437">
        <v>1.9275578518833214E-2</v>
      </c>
      <c r="R1053" s="422"/>
      <c r="S1053" s="423"/>
      <c r="T1053" s="437">
        <v>549.35412274492649</v>
      </c>
      <c r="U1053" s="417">
        <v>8.5930512495778454E-3</v>
      </c>
      <c r="V1053" s="418">
        <v>1.1185153411009795E-2</v>
      </c>
      <c r="W1053" s="437">
        <v>3.7356641512438421E-2</v>
      </c>
      <c r="X1053" s="417">
        <v>9.3984665653495444E-3</v>
      </c>
      <c r="Y1053" s="418">
        <v>6.7073483620398514E-3</v>
      </c>
      <c r="Z1053" s="437">
        <v>4.4559433817185946E-2</v>
      </c>
      <c r="AA1053" s="417">
        <v>2.0642452000000002E-3</v>
      </c>
      <c r="AB1053" s="418">
        <v>5.3242556850000003E-3</v>
      </c>
      <c r="AC1053" s="437">
        <v>1.549457388504674E-2</v>
      </c>
      <c r="AD1053" s="417">
        <v>9.5902499999999999E-5</v>
      </c>
      <c r="AE1053" s="418">
        <v>2.4547892499999997E-4</v>
      </c>
      <c r="AF1053" s="437">
        <v>1.2780269850808778E-3</v>
      </c>
      <c r="AG1053" s="417">
        <v>1.0606099399999999E-2</v>
      </c>
      <c r="AH1053" s="418">
        <v>2.5321339870000001E-2</v>
      </c>
      <c r="AI1053" s="437">
        <v>6.0322948225334481E-2</v>
      </c>
      <c r="AJ1053" s="417">
        <v>1.1517325000000001E-3</v>
      </c>
      <c r="AK1053" s="418">
        <v>2.7417067150000002E-3</v>
      </c>
      <c r="AL1053" s="437">
        <v>7.2407966826520892E-3</v>
      </c>
      <c r="AM1053" s="417">
        <v>2.3218902000000001E-3</v>
      </c>
      <c r="AN1053" s="418">
        <v>6.2347540349999998E-3</v>
      </c>
      <c r="AO1053" s="437">
        <v>1.3242870679491361E-2</v>
      </c>
      <c r="AP1053" s="422"/>
      <c r="AQ1053" s="423"/>
      <c r="AR1053" s="423"/>
      <c r="AS1053" s="417">
        <v>0</v>
      </c>
      <c r="AT1053" s="418">
        <v>0</v>
      </c>
      <c r="AU1053" s="424"/>
    </row>
    <row r="1054" spans="1:47" x14ac:dyDescent="0.2">
      <c r="A1054" s="231">
        <v>2001</v>
      </c>
      <c r="B1054" s="232">
        <v>10</v>
      </c>
      <c r="C1054" s="417">
        <v>6.48233193</v>
      </c>
      <c r="D1054" s="418">
        <v>10.362090910999999</v>
      </c>
      <c r="E1054" s="437">
        <v>31.238560703460731</v>
      </c>
      <c r="F1054" s="417">
        <v>0.29755425000000002</v>
      </c>
      <c r="G1054" s="418">
        <v>0.59858044749999995</v>
      </c>
      <c r="H1054" s="437">
        <v>1.2496996830559532</v>
      </c>
      <c r="I1054" s="417">
        <v>0.50596764000000005</v>
      </c>
      <c r="J1054" s="418">
        <v>1.9579424544999999</v>
      </c>
      <c r="K1054" s="437">
        <v>4.038454860785512</v>
      </c>
      <c r="L1054" s="420"/>
      <c r="M1054" s="421"/>
      <c r="N1054" s="437">
        <v>1.3585865393844973E-2</v>
      </c>
      <c r="O1054" s="417">
        <v>1.139006E-2</v>
      </c>
      <c r="P1054" s="418">
        <v>1.8145433999999998E-2</v>
      </c>
      <c r="Q1054" s="437">
        <v>1.9411078349789123E-2</v>
      </c>
      <c r="R1054" s="422"/>
      <c r="S1054" s="423"/>
      <c r="T1054" s="437">
        <v>549.32534020260789</v>
      </c>
      <c r="U1054" s="417">
        <v>8.5930512495778454E-3</v>
      </c>
      <c r="V1054" s="418">
        <v>1.1185153411009795E-2</v>
      </c>
      <c r="W1054" s="437">
        <v>3.7704671186703488E-2</v>
      </c>
      <c r="X1054" s="417">
        <v>9.3984665653495444E-3</v>
      </c>
      <c r="Y1054" s="418">
        <v>6.7073483620398514E-3</v>
      </c>
      <c r="Z1054" s="437">
        <v>4.4427590191532397E-2</v>
      </c>
      <c r="AA1054" s="417">
        <v>2.2164203999999999E-3</v>
      </c>
      <c r="AB1054" s="418">
        <v>5.7103514050000003E-3</v>
      </c>
      <c r="AC1054" s="437">
        <v>1.6926878682605548E-2</v>
      </c>
      <c r="AD1054" s="417">
        <v>1.021639E-4</v>
      </c>
      <c r="AE1054" s="418">
        <v>2.6432646000000001E-4</v>
      </c>
      <c r="AF1054" s="437">
        <v>1.301294059744968E-3</v>
      </c>
      <c r="AG1054" s="417">
        <v>1.14611451E-2</v>
      </c>
      <c r="AH1054" s="418">
        <v>2.720304359E-2</v>
      </c>
      <c r="AI1054" s="437">
        <v>6.2006449635985054E-2</v>
      </c>
      <c r="AJ1054" s="417">
        <v>1.2483767000000001E-3</v>
      </c>
      <c r="AK1054" s="418">
        <v>2.9856720700000001E-3</v>
      </c>
      <c r="AL1054" s="437">
        <v>7.1002980003174974E-3</v>
      </c>
      <c r="AM1054" s="417">
        <v>2.4770375999999998E-3</v>
      </c>
      <c r="AN1054" s="418">
        <v>6.6351464699999996E-3</v>
      </c>
      <c r="AO1054" s="437">
        <v>1.3600962299902533E-2</v>
      </c>
      <c r="AP1054" s="422"/>
      <c r="AQ1054" s="423"/>
      <c r="AR1054" s="423"/>
      <c r="AS1054" s="417">
        <v>0</v>
      </c>
      <c r="AT1054" s="418">
        <v>0</v>
      </c>
      <c r="AU1054" s="424"/>
    </row>
    <row r="1055" spans="1:47" x14ac:dyDescent="0.2">
      <c r="A1055" s="231">
        <v>2001</v>
      </c>
      <c r="B1055" s="232">
        <v>11</v>
      </c>
      <c r="C1055" s="417">
        <v>6.8804013800000003</v>
      </c>
      <c r="D1055" s="418">
        <v>10.875213649000001</v>
      </c>
      <c r="E1055" s="437">
        <v>30.568571734296032</v>
      </c>
      <c r="F1055" s="417">
        <v>0.32864196000000001</v>
      </c>
      <c r="G1055" s="418">
        <v>0.6461338485</v>
      </c>
      <c r="H1055" s="437">
        <v>1.2432747138602418</v>
      </c>
      <c r="I1055" s="417">
        <v>0.54102223999999999</v>
      </c>
      <c r="J1055" s="418">
        <v>2.0378136604999999</v>
      </c>
      <c r="K1055" s="437">
        <v>3.9794709375106034</v>
      </c>
      <c r="L1055" s="420"/>
      <c r="M1055" s="421"/>
      <c r="N1055" s="437">
        <v>1.015172779989423E-2</v>
      </c>
      <c r="O1055" s="417">
        <v>1.139006E-2</v>
      </c>
      <c r="P1055" s="418">
        <v>1.8145433999999998E-2</v>
      </c>
      <c r="Q1055" s="437">
        <v>2.2421599753965776E-2</v>
      </c>
      <c r="R1055" s="422"/>
      <c r="S1055" s="423"/>
      <c r="T1055" s="437">
        <v>550.42107463418881</v>
      </c>
      <c r="U1055" s="417">
        <v>8.5930512495778454E-3</v>
      </c>
      <c r="V1055" s="418">
        <v>1.1185153411009795E-2</v>
      </c>
      <c r="W1055" s="437">
        <v>3.3940806290009208E-2</v>
      </c>
      <c r="X1055" s="417">
        <v>9.3984665653495444E-3</v>
      </c>
      <c r="Y1055" s="418">
        <v>6.7073483620398514E-3</v>
      </c>
      <c r="Z1055" s="437">
        <v>4.5798907709028946E-2</v>
      </c>
      <c r="AA1055" s="417">
        <v>2.3675239000000002E-3</v>
      </c>
      <c r="AB1055" s="418">
        <v>6.1008876300000002E-3</v>
      </c>
      <c r="AC1055" s="437">
        <v>1.6956249924373838E-2</v>
      </c>
      <c r="AD1055" s="417">
        <v>1.094253E-4</v>
      </c>
      <c r="AE1055" s="418">
        <v>2.8305947999999998E-4</v>
      </c>
      <c r="AF1055" s="437">
        <v>1.2994722064642995E-3</v>
      </c>
      <c r="AG1055" s="417">
        <v>1.2349471799999999E-2</v>
      </c>
      <c r="AH1055" s="418">
        <v>2.9145115425E-2</v>
      </c>
      <c r="AI1055" s="437">
        <v>5.628658865130607E-2</v>
      </c>
      <c r="AJ1055" s="417">
        <v>1.3451762999999999E-3</v>
      </c>
      <c r="AK1055" s="418">
        <v>3.23595121E-3</v>
      </c>
      <c r="AL1055" s="437">
        <v>7.1667655085838966E-3</v>
      </c>
      <c r="AM1055" s="417">
        <v>2.6306404999999998E-3</v>
      </c>
      <c r="AN1055" s="418">
        <v>7.0358231300000004E-3</v>
      </c>
      <c r="AO1055" s="437">
        <v>1.3437067261141722E-2</v>
      </c>
      <c r="AP1055" s="422"/>
      <c r="AQ1055" s="423"/>
      <c r="AR1055" s="423"/>
      <c r="AS1055" s="417">
        <v>0</v>
      </c>
      <c r="AT1055" s="418">
        <v>0</v>
      </c>
      <c r="AU1055" s="424"/>
    </row>
    <row r="1056" spans="1:47" x14ac:dyDescent="0.2">
      <c r="A1056" s="231">
        <v>2001</v>
      </c>
      <c r="B1056" s="232">
        <v>12</v>
      </c>
      <c r="C1056" s="417">
        <v>7.2635481200000003</v>
      </c>
      <c r="D1056" s="418">
        <v>11.364549688</v>
      </c>
      <c r="E1056" s="437">
        <v>30.785833177977796</v>
      </c>
      <c r="F1056" s="417">
        <v>0.36332500000000001</v>
      </c>
      <c r="G1056" s="418">
        <v>0.69863793500000004</v>
      </c>
      <c r="H1056" s="437">
        <v>1.2641667208191691</v>
      </c>
      <c r="I1056" s="417">
        <v>0.57547411999999998</v>
      </c>
      <c r="J1056" s="418">
        <v>2.1049853425</v>
      </c>
      <c r="K1056" s="437">
        <v>4.0313158023483364</v>
      </c>
      <c r="L1056" s="420"/>
      <c r="M1056" s="421"/>
      <c r="N1056" s="437">
        <v>1.0201055281360425E-2</v>
      </c>
      <c r="O1056" s="417">
        <v>1.139006E-2</v>
      </c>
      <c r="P1056" s="418">
        <v>1.8145433999999998E-2</v>
      </c>
      <c r="Q1056" s="437">
        <v>2.2620522071306378E-2</v>
      </c>
      <c r="R1056" s="422"/>
      <c r="S1056" s="423"/>
      <c r="T1056" s="437">
        <v>551.17145179486249</v>
      </c>
      <c r="U1056" s="417">
        <v>8.5930512495778454E-3</v>
      </c>
      <c r="V1056" s="418">
        <v>1.1185153411009795E-2</v>
      </c>
      <c r="W1056" s="437">
        <v>3.4466606246677613E-2</v>
      </c>
      <c r="X1056" s="417">
        <v>9.3984665653495444E-3</v>
      </c>
      <c r="Y1056" s="418">
        <v>6.7073483620398514E-3</v>
      </c>
      <c r="Z1056" s="437">
        <v>4.6813800791940398E-2</v>
      </c>
      <c r="AA1056" s="417">
        <v>2.5180831E-3</v>
      </c>
      <c r="AB1056" s="418">
        <v>6.4991940250000001E-3</v>
      </c>
      <c r="AC1056" s="437">
        <v>1.832913640784611E-2</v>
      </c>
      <c r="AD1056" s="417">
        <v>1.168468E-4</v>
      </c>
      <c r="AE1056" s="418">
        <v>3.0257403E-4</v>
      </c>
      <c r="AF1056" s="437">
        <v>1.3484642305852622E-3</v>
      </c>
      <c r="AG1056" s="417">
        <v>1.32812447E-2</v>
      </c>
      <c r="AH1056" s="418">
        <v>3.1171042085E-2</v>
      </c>
      <c r="AI1056" s="437">
        <v>5.6576171265368215E-2</v>
      </c>
      <c r="AJ1056" s="417">
        <v>1.4450349999999999E-3</v>
      </c>
      <c r="AK1056" s="418">
        <v>3.49547263E-3</v>
      </c>
      <c r="AL1056" s="437">
        <v>7.2368730871294239E-3</v>
      </c>
      <c r="AM1056" s="417">
        <v>2.7835092000000001E-3</v>
      </c>
      <c r="AN1056" s="418">
        <v>7.4403245099999996E-3</v>
      </c>
      <c r="AO1056" s="437">
        <v>1.3797779658615521E-2</v>
      </c>
      <c r="AP1056" s="422"/>
      <c r="AQ1056" s="423"/>
      <c r="AR1056" s="423"/>
      <c r="AS1056" s="417">
        <v>0</v>
      </c>
      <c r="AT1056" s="418">
        <v>0</v>
      </c>
      <c r="AU1056" s="424"/>
    </row>
    <row r="1057" spans="1:47" x14ac:dyDescent="0.2">
      <c r="A1057" s="231">
        <v>2001</v>
      </c>
      <c r="B1057" s="232">
        <v>13</v>
      </c>
      <c r="C1057" s="417">
        <v>7.6238894999999998</v>
      </c>
      <c r="D1057" s="418">
        <v>11.8407767915</v>
      </c>
      <c r="E1057" s="437">
        <v>31.516033023538245</v>
      </c>
      <c r="F1057" s="417">
        <v>0.40293913999999997</v>
      </c>
      <c r="G1057" s="418">
        <v>0.75731606549999997</v>
      </c>
      <c r="H1057" s="437">
        <v>1.3046263299956304</v>
      </c>
      <c r="I1057" s="417">
        <v>0.60965793999999995</v>
      </c>
      <c r="J1057" s="418">
        <v>2.1668295099999999</v>
      </c>
      <c r="K1057" s="437">
        <v>4.0813931934962655</v>
      </c>
      <c r="L1057" s="420"/>
      <c r="M1057" s="421"/>
      <c r="N1057" s="437">
        <v>1.0225439411503071E-2</v>
      </c>
      <c r="O1057" s="417">
        <v>1.139006E-2</v>
      </c>
      <c r="P1057" s="418">
        <v>1.8145433999999998E-2</v>
      </c>
      <c r="Q1057" s="437">
        <v>2.2789685816674524E-2</v>
      </c>
      <c r="R1057" s="422"/>
      <c r="S1057" s="423"/>
      <c r="T1057" s="437">
        <v>552.31836012221902</v>
      </c>
      <c r="U1057" s="417">
        <v>8.5930512495778454E-3</v>
      </c>
      <c r="V1057" s="418">
        <v>1.1185153411009795E-2</v>
      </c>
      <c r="W1057" s="437">
        <v>3.5562768879015653E-2</v>
      </c>
      <c r="X1057" s="417">
        <v>9.3984665653495444E-3</v>
      </c>
      <c r="Y1057" s="418">
        <v>6.7073483620398514E-3</v>
      </c>
      <c r="Z1057" s="437">
        <v>4.8386733454940406E-2</v>
      </c>
      <c r="AA1057" s="417">
        <v>2.6705365E-3</v>
      </c>
      <c r="AB1057" s="418">
        <v>6.9082691449999997E-3</v>
      </c>
      <c r="AC1057" s="437">
        <v>1.918381135221494E-2</v>
      </c>
      <c r="AD1057" s="417">
        <v>1.236059E-4</v>
      </c>
      <c r="AE1057" s="418">
        <v>3.2186011500000001E-4</v>
      </c>
      <c r="AF1057" s="437">
        <v>1.3983348909144661E-3</v>
      </c>
      <c r="AG1057" s="417">
        <v>1.42750792E-2</v>
      </c>
      <c r="AH1057" s="418">
        <v>3.330329965E-2</v>
      </c>
      <c r="AI1057" s="437">
        <v>5.8331561565923111E-2</v>
      </c>
      <c r="AJ1057" s="417">
        <v>1.5449230999999999E-3</v>
      </c>
      <c r="AK1057" s="418">
        <v>3.7645092549999999E-3</v>
      </c>
      <c r="AL1057" s="437">
        <v>7.5719296301451876E-3</v>
      </c>
      <c r="AM1057" s="417">
        <v>2.9357328000000002E-3</v>
      </c>
      <c r="AN1057" s="418">
        <v>7.8524218050000007E-3</v>
      </c>
      <c r="AO1057" s="437">
        <v>1.414881055656526E-2</v>
      </c>
      <c r="AP1057" s="422"/>
      <c r="AQ1057" s="423"/>
      <c r="AR1057" s="423"/>
      <c r="AS1057" s="417">
        <v>0</v>
      </c>
      <c r="AT1057" s="418">
        <v>0</v>
      </c>
      <c r="AU1057" s="424"/>
    </row>
    <row r="1058" spans="1:47" x14ac:dyDescent="0.2">
      <c r="A1058" s="231">
        <v>2001</v>
      </c>
      <c r="B1058" s="232">
        <v>14</v>
      </c>
      <c r="C1058" s="417">
        <v>7.9305462499999999</v>
      </c>
      <c r="D1058" s="418">
        <v>12.291245393500001</v>
      </c>
      <c r="E1058" s="437">
        <v>32.323196294511931</v>
      </c>
      <c r="F1058" s="417">
        <v>0.44822812000000001</v>
      </c>
      <c r="G1058" s="418">
        <v>0.82300910299999996</v>
      </c>
      <c r="H1058" s="437">
        <v>1.3513596368599072</v>
      </c>
      <c r="I1058" s="417">
        <v>0.64238406000000003</v>
      </c>
      <c r="J1058" s="418">
        <v>2.2230382435</v>
      </c>
      <c r="K1058" s="437">
        <v>4.1332100593085928</v>
      </c>
      <c r="L1058" s="420"/>
      <c r="M1058" s="421"/>
      <c r="N1058" s="437">
        <v>1.0243734317014485E-2</v>
      </c>
      <c r="O1058" s="417">
        <v>1.139006E-2</v>
      </c>
      <c r="P1058" s="418">
        <v>1.8145433999999998E-2</v>
      </c>
      <c r="Q1058" s="437">
        <v>2.2983022128851213E-2</v>
      </c>
      <c r="R1058" s="422"/>
      <c r="S1058" s="423"/>
      <c r="T1058" s="437">
        <v>553.26678686975117</v>
      </c>
      <c r="U1058" s="417">
        <v>8.5930512495778454E-3</v>
      </c>
      <c r="V1058" s="418">
        <v>1.1185153411009795E-2</v>
      </c>
      <c r="W1058" s="437">
        <v>3.6831513579755552E-2</v>
      </c>
      <c r="X1058" s="417">
        <v>9.3984665653495444E-3</v>
      </c>
      <c r="Y1058" s="418">
        <v>6.7073483620398514E-3</v>
      </c>
      <c r="Z1058" s="437">
        <v>5.0230599755894188E-2</v>
      </c>
      <c r="AA1058" s="417">
        <v>2.8234455000000001E-3</v>
      </c>
      <c r="AB1058" s="418">
        <v>7.3266022849999999E-3</v>
      </c>
      <c r="AC1058" s="437">
        <v>2.007009816899432E-2</v>
      </c>
      <c r="AD1058" s="417">
        <v>1.3086719999999999E-4</v>
      </c>
      <c r="AE1058" s="418">
        <v>3.4191222500000001E-4</v>
      </c>
      <c r="AF1058" s="437">
        <v>1.4556266920127629E-3</v>
      </c>
      <c r="AG1058" s="417">
        <v>1.53296809E-2</v>
      </c>
      <c r="AH1058" s="418">
        <v>3.5548416139999997E-2</v>
      </c>
      <c r="AI1058" s="437">
        <v>6.0386591712349606E-2</v>
      </c>
      <c r="AJ1058" s="417">
        <v>1.6469665000000001E-3</v>
      </c>
      <c r="AK1058" s="418">
        <v>4.0431487199999996E-3</v>
      </c>
      <c r="AL1058" s="437">
        <v>7.9720056300570385E-3</v>
      </c>
      <c r="AM1058" s="417">
        <v>3.0868799000000001E-3</v>
      </c>
      <c r="AN1058" s="418">
        <v>8.2706400350000004E-3</v>
      </c>
      <c r="AO1058" s="437">
        <v>1.4537600884521266E-2</v>
      </c>
      <c r="AP1058" s="422"/>
      <c r="AQ1058" s="423"/>
      <c r="AR1058" s="423"/>
      <c r="AS1058" s="417">
        <v>0</v>
      </c>
      <c r="AT1058" s="418">
        <v>0</v>
      </c>
      <c r="AU1058" s="424"/>
    </row>
    <row r="1059" spans="1:47" x14ac:dyDescent="0.2">
      <c r="A1059" s="231">
        <v>2001</v>
      </c>
      <c r="B1059" s="232">
        <v>15</v>
      </c>
      <c r="C1059" s="417">
        <v>8.2471164300000002</v>
      </c>
      <c r="D1059" s="418">
        <v>12.759265750999999</v>
      </c>
      <c r="E1059" s="437">
        <v>33.267183482331475</v>
      </c>
      <c r="F1059" s="417">
        <v>0.50071100000000002</v>
      </c>
      <c r="G1059" s="418">
        <v>0.89773973699999998</v>
      </c>
      <c r="H1059" s="437">
        <v>1.4026945959948225</v>
      </c>
      <c r="I1059" s="417">
        <v>0.67382403999999996</v>
      </c>
      <c r="J1059" s="418">
        <v>2.2770421595000001</v>
      </c>
      <c r="K1059" s="437">
        <v>4.1956151308707836</v>
      </c>
      <c r="L1059" s="420"/>
      <c r="M1059" s="421"/>
      <c r="N1059" s="437">
        <v>1.0272226488360707E-2</v>
      </c>
      <c r="O1059" s="417">
        <v>1.139006E-2</v>
      </c>
      <c r="P1059" s="418">
        <v>1.8145433999999998E-2</v>
      </c>
      <c r="Q1059" s="437">
        <v>2.3193760570939699E-2</v>
      </c>
      <c r="R1059" s="422"/>
      <c r="S1059" s="423"/>
      <c r="T1059" s="437">
        <v>554.74580754089345</v>
      </c>
      <c r="U1059" s="417">
        <v>8.5930512495778454E-3</v>
      </c>
      <c r="V1059" s="418">
        <v>1.1185153411009795E-2</v>
      </c>
      <c r="W1059" s="437">
        <v>3.8224892484926928E-2</v>
      </c>
      <c r="X1059" s="417">
        <v>9.3984665653495444E-3</v>
      </c>
      <c r="Y1059" s="418">
        <v>6.7073483620398514E-3</v>
      </c>
      <c r="Z1059" s="437">
        <v>5.2236347052787596E-2</v>
      </c>
      <c r="AA1059" s="417">
        <v>2.9817513E-3</v>
      </c>
      <c r="AB1059" s="418">
        <v>7.7640361299999997E-3</v>
      </c>
      <c r="AC1059" s="437">
        <v>2.105234055912868E-2</v>
      </c>
      <c r="AD1059" s="417">
        <v>1.3863069999999999E-4</v>
      </c>
      <c r="AE1059" s="418">
        <v>3.6237553000000001E-4</v>
      </c>
      <c r="AF1059" s="437">
        <v>1.5184133625517245E-3</v>
      </c>
      <c r="AG1059" s="417">
        <v>1.64834591E-2</v>
      </c>
      <c r="AH1059" s="418">
        <v>3.7965832414999998E-2</v>
      </c>
      <c r="AI1059" s="437">
        <v>6.2640900620024545E-2</v>
      </c>
      <c r="AJ1059" s="417">
        <v>1.7537488999999999E-3</v>
      </c>
      <c r="AK1059" s="418">
        <v>4.3364746999999997E-3</v>
      </c>
      <c r="AL1059" s="437">
        <v>8.4061032513564077E-3</v>
      </c>
      <c r="AM1059" s="417">
        <v>3.2437955E-3</v>
      </c>
      <c r="AN1059" s="418">
        <v>8.7056192699999993E-3</v>
      </c>
      <c r="AO1059" s="437">
        <v>1.4969356904773086E-2</v>
      </c>
      <c r="AP1059" s="422"/>
      <c r="AQ1059" s="423"/>
      <c r="AR1059" s="423"/>
      <c r="AS1059" s="417">
        <v>0</v>
      </c>
      <c r="AT1059" s="418">
        <v>0</v>
      </c>
      <c r="AU1059" s="424"/>
    </row>
    <row r="1060" spans="1:47" x14ac:dyDescent="0.2">
      <c r="A1060" s="231">
        <v>2001</v>
      </c>
      <c r="B1060" s="232">
        <v>16</v>
      </c>
      <c r="C1060" s="417">
        <v>8.5526093200000002</v>
      </c>
      <c r="D1060" s="418">
        <v>13.2309352515</v>
      </c>
      <c r="E1060" s="437">
        <v>34.261594175571453</v>
      </c>
      <c r="F1060" s="417">
        <v>0.56126781000000003</v>
      </c>
      <c r="G1060" s="418">
        <v>0.98313681799999997</v>
      </c>
      <c r="H1060" s="437">
        <v>1.4592932772575378</v>
      </c>
      <c r="I1060" s="417">
        <v>0.70163494999999998</v>
      </c>
      <c r="J1060" s="418">
        <v>2.3289205050000001</v>
      </c>
      <c r="K1060" s="437">
        <v>4.2618377474810361</v>
      </c>
      <c r="L1060" s="420"/>
      <c r="M1060" s="421"/>
      <c r="N1060" s="437">
        <v>1.0302823526422119E-2</v>
      </c>
      <c r="O1060" s="417">
        <v>1.139006E-2</v>
      </c>
      <c r="P1060" s="418">
        <v>1.8145433999999998E-2</v>
      </c>
      <c r="Q1060" s="437">
        <v>2.9023848337169762E-2</v>
      </c>
      <c r="R1060" s="422"/>
      <c r="S1060" s="423"/>
      <c r="T1060" s="437">
        <v>556.30060861720642</v>
      </c>
      <c r="U1060" s="417">
        <v>8.5930512495778454E-3</v>
      </c>
      <c r="V1060" s="418">
        <v>1.1185153411009795E-2</v>
      </c>
      <c r="W1060" s="437">
        <v>3.7296311449372954E-2</v>
      </c>
      <c r="X1060" s="417">
        <v>9.3984665653495444E-3</v>
      </c>
      <c r="Y1060" s="418">
        <v>6.7073483620398514E-3</v>
      </c>
      <c r="Z1060" s="437">
        <v>5.4355650991702982E-2</v>
      </c>
      <c r="AA1060" s="417">
        <v>3.1442979999999998E-3</v>
      </c>
      <c r="AB1060" s="418">
        <v>8.2186250499999992E-3</v>
      </c>
      <c r="AC1060" s="437">
        <v>2.2153339110326162E-2</v>
      </c>
      <c r="AD1060" s="417">
        <v>1.4554990000000001E-4</v>
      </c>
      <c r="AE1060" s="418">
        <v>3.8393321000000001E-4</v>
      </c>
      <c r="AF1060" s="437">
        <v>1.5872690443820437E-3</v>
      </c>
      <c r="AG1060" s="417">
        <v>1.7737601799999999E-2</v>
      </c>
      <c r="AH1060" s="418">
        <v>4.0563790765000003E-2</v>
      </c>
      <c r="AI1060" s="437">
        <v>6.5119731242773468E-2</v>
      </c>
      <c r="AJ1060" s="417">
        <v>1.8635608000000001E-3</v>
      </c>
      <c r="AK1060" s="418">
        <v>4.6442956800000004E-3</v>
      </c>
      <c r="AL1060" s="437">
        <v>8.8723326937982031E-3</v>
      </c>
      <c r="AM1060" s="417">
        <v>3.4031077000000001E-3</v>
      </c>
      <c r="AN1060" s="418">
        <v>9.1554973649999993E-3</v>
      </c>
      <c r="AO1060" s="437">
        <v>1.5457603496690089E-2</v>
      </c>
      <c r="AP1060" s="422"/>
      <c r="AQ1060" s="423"/>
      <c r="AR1060" s="423"/>
      <c r="AS1060" s="417">
        <v>0</v>
      </c>
      <c r="AT1060" s="418">
        <v>0</v>
      </c>
      <c r="AU1060" s="424"/>
    </row>
    <row r="1061" spans="1:47" x14ac:dyDescent="0.2">
      <c r="A1061" s="231">
        <v>2001</v>
      </c>
      <c r="B1061" s="232">
        <v>17</v>
      </c>
      <c r="C1061" s="417">
        <v>7.7953991427699991</v>
      </c>
      <c r="D1061" s="418">
        <v>12.0797439378505</v>
      </c>
      <c r="E1061" s="437">
        <v>35.302721643067727</v>
      </c>
      <c r="F1061" s="417">
        <v>0.56419791978</v>
      </c>
      <c r="G1061" s="418">
        <v>0.96619742537100006</v>
      </c>
      <c r="H1061" s="437">
        <v>1.5161077774009237</v>
      </c>
      <c r="I1061" s="417">
        <v>0.56126418040000003</v>
      </c>
      <c r="J1061" s="418">
        <v>1.832828312315</v>
      </c>
      <c r="K1061" s="437">
        <v>4.3309012988424778</v>
      </c>
      <c r="L1061" s="420"/>
      <c r="M1061" s="421"/>
      <c r="N1061" s="437">
        <v>1.0334545271577284E-2</v>
      </c>
      <c r="O1061" s="417">
        <v>1.139006E-2</v>
      </c>
      <c r="P1061" s="418">
        <v>1.8145433999999998E-2</v>
      </c>
      <c r="Q1061" s="437">
        <v>2.9331848028424184E-2</v>
      </c>
      <c r="R1061" s="422"/>
      <c r="S1061" s="423"/>
      <c r="T1061" s="437">
        <v>557.93892228810955</v>
      </c>
      <c r="U1061" s="417">
        <v>6.3760440271867615E-3</v>
      </c>
      <c r="V1061" s="418">
        <v>8.2993838309692678E-3</v>
      </c>
      <c r="W1061" s="437">
        <v>3.8772775928707474E-2</v>
      </c>
      <c r="X1061" s="417">
        <v>8.4022291094224925E-3</v>
      </c>
      <c r="Y1061" s="418">
        <v>5.9963694356636272E-3</v>
      </c>
      <c r="Z1061" s="437">
        <v>5.6570991254912044E-2</v>
      </c>
      <c r="AA1061" s="417">
        <v>2.9594723892000002E-3</v>
      </c>
      <c r="AB1061" s="418">
        <v>7.7718231272400004E-3</v>
      </c>
      <c r="AC1061" s="437">
        <v>2.3264528288290971E-2</v>
      </c>
      <c r="AD1061" s="417">
        <v>1.3739054580000001E-4</v>
      </c>
      <c r="AE1061" s="418">
        <v>3.6289508154000003E-4</v>
      </c>
      <c r="AF1061" s="437">
        <v>1.6568897651784238E-3</v>
      </c>
      <c r="AG1061" s="417">
        <v>1.70825154354E-2</v>
      </c>
      <c r="AH1061" s="418">
        <v>3.877289998821E-2</v>
      </c>
      <c r="AI1061" s="437">
        <v>6.7608421945834871E-2</v>
      </c>
      <c r="AJ1061" s="417">
        <v>1.7667603479999999E-3</v>
      </c>
      <c r="AK1061" s="418">
        <v>4.4406669838800003E-3</v>
      </c>
      <c r="AL1061" s="437">
        <v>9.3507156088452233E-3</v>
      </c>
      <c r="AM1061" s="417">
        <v>3.1876105506000001E-3</v>
      </c>
      <c r="AN1061" s="418">
        <v>8.6034120083099998E-3</v>
      </c>
      <c r="AO1061" s="437">
        <v>1.5937637857198764E-2</v>
      </c>
      <c r="AP1061" s="422"/>
      <c r="AQ1061" s="423"/>
      <c r="AR1061" s="423"/>
      <c r="AS1061" s="417">
        <v>0</v>
      </c>
      <c r="AT1061" s="418">
        <v>0</v>
      </c>
      <c r="AU1061" s="424"/>
    </row>
    <row r="1062" spans="1:47" x14ac:dyDescent="0.2">
      <c r="A1062" s="231">
        <v>2001</v>
      </c>
      <c r="B1062" s="232">
        <v>18</v>
      </c>
      <c r="C1062" s="417">
        <v>8.0489220635900001</v>
      </c>
      <c r="D1062" s="418">
        <v>12.515467953596</v>
      </c>
      <c r="E1062" s="437">
        <v>35.834139806880493</v>
      </c>
      <c r="F1062" s="417">
        <v>0.63591516299999995</v>
      </c>
      <c r="G1062" s="418">
        <v>1.0664737860119999</v>
      </c>
      <c r="H1062" s="437">
        <v>1.3889397840953528</v>
      </c>
      <c r="I1062" s="417">
        <v>0.58212771539999997</v>
      </c>
      <c r="J1062" s="418">
        <v>1.8738138503700001</v>
      </c>
      <c r="K1062" s="437">
        <v>3.1857201300600719</v>
      </c>
      <c r="L1062" s="420"/>
      <c r="M1062" s="421"/>
      <c r="N1062" s="437">
        <v>3.7340804962235157E-3</v>
      </c>
      <c r="O1062" s="417">
        <v>1.139006E-2</v>
      </c>
      <c r="P1062" s="418">
        <v>1.8145433999999998E-2</v>
      </c>
      <c r="Q1062" s="437">
        <v>2.9559744240173737E-2</v>
      </c>
      <c r="R1062" s="422"/>
      <c r="S1062" s="423"/>
      <c r="T1062" s="437">
        <v>559.63793172461999</v>
      </c>
      <c r="U1062" s="417">
        <v>6.3760440271867615E-3</v>
      </c>
      <c r="V1062" s="418">
        <v>8.2993838309692678E-3</v>
      </c>
      <c r="W1062" s="437">
        <v>3.5645369458052231E-2</v>
      </c>
      <c r="X1062" s="417">
        <v>8.4022291094224925E-3</v>
      </c>
      <c r="Y1062" s="418">
        <v>5.9963694356636272E-3</v>
      </c>
      <c r="Z1062" s="437">
        <v>5.8869887583019517E-2</v>
      </c>
      <c r="AA1062" s="417">
        <v>3.1130728535999999E-3</v>
      </c>
      <c r="AB1062" s="418">
        <v>8.2157782213500008E-3</v>
      </c>
      <c r="AC1062" s="437">
        <v>2.3703117716066296E-2</v>
      </c>
      <c r="AD1062" s="417">
        <v>1.4477605860000001E-4</v>
      </c>
      <c r="AE1062" s="418">
        <v>3.8403522687000002E-4</v>
      </c>
      <c r="AF1062" s="437">
        <v>1.5793175071511486E-3</v>
      </c>
      <c r="AG1062" s="417">
        <v>1.84252572156E-2</v>
      </c>
      <c r="AH1062" s="418">
        <v>4.1498553516510002E-2</v>
      </c>
      <c r="AI1062" s="437">
        <v>5.957897508413567E-2</v>
      </c>
      <c r="AJ1062" s="417">
        <v>1.8707408621999998E-3</v>
      </c>
      <c r="AK1062" s="418">
        <v>4.7439557105699998E-3</v>
      </c>
      <c r="AL1062" s="437">
        <v>9.2484102742530928E-3</v>
      </c>
      <c r="AM1062" s="417">
        <v>3.3367734672E-3</v>
      </c>
      <c r="AN1062" s="418">
        <v>9.0398100399599994E-3</v>
      </c>
      <c r="AO1062" s="437">
        <v>1.3963967678963461E-2</v>
      </c>
      <c r="AP1062" s="422"/>
      <c r="AQ1062" s="423"/>
      <c r="AR1062" s="423"/>
      <c r="AS1062" s="417">
        <v>0</v>
      </c>
      <c r="AT1062" s="418">
        <v>0</v>
      </c>
      <c r="AU1062" s="424"/>
    </row>
    <row r="1063" spans="1:47" x14ac:dyDescent="0.2">
      <c r="A1063" s="231">
        <v>2001</v>
      </c>
      <c r="B1063" s="232">
        <v>19</v>
      </c>
      <c r="C1063" s="417">
        <v>8.2759799382299999</v>
      </c>
      <c r="D1063" s="418">
        <v>12.952730401495501</v>
      </c>
      <c r="E1063" s="437">
        <v>36.868845819373064</v>
      </c>
      <c r="F1063" s="417">
        <v>0.71793975240000008</v>
      </c>
      <c r="G1063" s="418">
        <v>1.1815716443640001</v>
      </c>
      <c r="H1063" s="437">
        <v>1.4457906991634351</v>
      </c>
      <c r="I1063" s="417">
        <v>0.60195983539999998</v>
      </c>
      <c r="J1063" s="418">
        <v>1.9185793854149999</v>
      </c>
      <c r="K1063" s="437">
        <v>3.2556733964882238</v>
      </c>
      <c r="L1063" s="420"/>
      <c r="M1063" s="421"/>
      <c r="N1063" s="437">
        <v>3.7447238303476038E-3</v>
      </c>
      <c r="O1063" s="417">
        <v>1.139006E-2</v>
      </c>
      <c r="P1063" s="418">
        <v>1.8145433999999998E-2</v>
      </c>
      <c r="Q1063" s="437">
        <v>2.9880701245781915E-2</v>
      </c>
      <c r="R1063" s="422"/>
      <c r="S1063" s="423"/>
      <c r="T1063" s="437">
        <v>561.1433054733177</v>
      </c>
      <c r="U1063" s="417">
        <v>6.3760440271867615E-3</v>
      </c>
      <c r="V1063" s="418">
        <v>8.2993838309692678E-3</v>
      </c>
      <c r="W1063" s="437">
        <v>3.7119860534277752E-2</v>
      </c>
      <c r="X1063" s="417">
        <v>8.4022291094224925E-3</v>
      </c>
      <c r="Y1063" s="418">
        <v>5.9963694356636272E-3</v>
      </c>
      <c r="Z1063" s="437">
        <v>6.1186290043596187E-2</v>
      </c>
      <c r="AA1063" s="417">
        <v>3.2671973807999999E-3</v>
      </c>
      <c r="AB1063" s="418">
        <v>8.6786425240199996E-3</v>
      </c>
      <c r="AC1063" s="437">
        <v>2.489971849789091E-2</v>
      </c>
      <c r="AD1063" s="417">
        <v>1.5173915640000001E-4</v>
      </c>
      <c r="AE1063" s="418">
        <v>4.0547864828999999E-4</v>
      </c>
      <c r="AF1063" s="437">
        <v>1.649904400901357E-3</v>
      </c>
      <c r="AG1063" s="417">
        <v>1.9885397466600001E-2</v>
      </c>
      <c r="AH1063" s="418">
        <v>4.4458117835729997E-2</v>
      </c>
      <c r="AI1063" s="437">
        <v>6.1955354818610482E-2</v>
      </c>
      <c r="AJ1063" s="417">
        <v>1.9773129930000001E-3</v>
      </c>
      <c r="AK1063" s="418">
        <v>5.0617031394900001E-3</v>
      </c>
      <c r="AL1063" s="437">
        <v>9.7163392971478055E-3</v>
      </c>
      <c r="AM1063" s="417">
        <v>3.4876337321999998E-3</v>
      </c>
      <c r="AN1063" s="418">
        <v>9.4936365166799989E-3</v>
      </c>
      <c r="AO1063" s="437">
        <v>1.4454056107383064E-2</v>
      </c>
      <c r="AP1063" s="422"/>
      <c r="AQ1063" s="423"/>
      <c r="AR1063" s="423"/>
      <c r="AS1063" s="417">
        <v>0</v>
      </c>
      <c r="AT1063" s="418">
        <v>0</v>
      </c>
      <c r="AU1063" s="424"/>
    </row>
    <row r="1064" spans="1:47" x14ac:dyDescent="0.2">
      <c r="A1064" s="231">
        <v>2001</v>
      </c>
      <c r="B1064" s="232">
        <v>20</v>
      </c>
      <c r="C1064" s="417">
        <v>8.5182419522899995</v>
      </c>
      <c r="D1064" s="418">
        <v>13.427705328761501</v>
      </c>
      <c r="E1064" s="437">
        <v>37.912504244815253</v>
      </c>
      <c r="F1064" s="417">
        <v>0.81128280198000002</v>
      </c>
      <c r="G1064" s="418">
        <v>1.3142436639749999</v>
      </c>
      <c r="H1064" s="437">
        <v>1.5026409516471551</v>
      </c>
      <c r="I1064" s="417">
        <v>0.62294546929999994</v>
      </c>
      <c r="J1064" s="418">
        <v>1.9778581742150001</v>
      </c>
      <c r="K1064" s="437">
        <v>3.3274737464953521</v>
      </c>
      <c r="L1064" s="420"/>
      <c r="M1064" s="421"/>
      <c r="N1064" s="437">
        <v>3.7575241431299388E-3</v>
      </c>
      <c r="O1064" s="417">
        <v>1.139006E-2</v>
      </c>
      <c r="P1064" s="418">
        <v>1.8145433999999998E-2</v>
      </c>
      <c r="Q1064" s="437">
        <v>3.0204504651154061E-2</v>
      </c>
      <c r="R1064" s="422"/>
      <c r="S1064" s="423"/>
      <c r="T1064" s="437">
        <v>562.84412134702143</v>
      </c>
      <c r="U1064" s="417">
        <v>6.3760440271867615E-3</v>
      </c>
      <c r="V1064" s="418">
        <v>8.2993838309692678E-3</v>
      </c>
      <c r="W1064" s="437">
        <v>3.858962862028046E-2</v>
      </c>
      <c r="X1064" s="417">
        <v>8.4022291094224925E-3</v>
      </c>
      <c r="Y1064" s="418">
        <v>5.9963694356636272E-3</v>
      </c>
      <c r="Z1064" s="437">
        <v>6.3485611621995036E-2</v>
      </c>
      <c r="AA1064" s="417">
        <v>3.4308696491999998E-3</v>
      </c>
      <c r="AB1064" s="418">
        <v>9.1697274028500007E-3</v>
      </c>
      <c r="AC1064" s="437">
        <v>2.6232335766076201E-2</v>
      </c>
      <c r="AD1064" s="417">
        <v>1.5912466920000001E-4</v>
      </c>
      <c r="AE1064" s="418">
        <v>4.2833137578E-4</v>
      </c>
      <c r="AF1064" s="437">
        <v>1.7211936004356582E-3</v>
      </c>
      <c r="AG1064" s="417">
        <v>2.1497150283600001E-2</v>
      </c>
      <c r="AH1064" s="418">
        <v>4.7715365756429998E-2</v>
      </c>
      <c r="AI1064" s="437">
        <v>6.4296371574719458E-2</v>
      </c>
      <c r="AJ1064" s="417">
        <v>2.0891059944000002E-3</v>
      </c>
      <c r="AK1064" s="418">
        <v>5.3993323551000004E-3</v>
      </c>
      <c r="AL1064" s="437">
        <v>1.0170081067648327E-2</v>
      </c>
      <c r="AM1064" s="417">
        <v>3.643884549E-3</v>
      </c>
      <c r="AN1064" s="418">
        <v>9.9741068307000001E-3</v>
      </c>
      <c r="AO1064" s="437">
        <v>1.495794775666864E-2</v>
      </c>
      <c r="AP1064" s="422"/>
      <c r="AQ1064" s="423"/>
      <c r="AR1064" s="423"/>
      <c r="AS1064" s="417">
        <v>0</v>
      </c>
      <c r="AT1064" s="418">
        <v>0</v>
      </c>
      <c r="AU1064" s="424"/>
    </row>
    <row r="1065" spans="1:47" x14ac:dyDescent="0.2">
      <c r="A1065" s="231">
        <v>2001</v>
      </c>
      <c r="B1065" s="232">
        <v>21</v>
      </c>
      <c r="C1065" s="417">
        <v>8.7565744949099997</v>
      </c>
      <c r="D1065" s="418">
        <v>13.9303308947425</v>
      </c>
      <c r="E1065" s="437">
        <v>38.932340800273089</v>
      </c>
      <c r="F1065" s="417">
        <v>0.91652894303999999</v>
      </c>
      <c r="G1065" s="418">
        <v>1.4668958004419999</v>
      </c>
      <c r="H1065" s="437">
        <v>1.5577263086810038</v>
      </c>
      <c r="I1065" s="417">
        <v>0.64444145919999996</v>
      </c>
      <c r="J1065" s="418">
        <v>2.0250362259050001</v>
      </c>
      <c r="K1065" s="437">
        <v>3.3968365223295773</v>
      </c>
      <c r="L1065" s="420"/>
      <c r="M1065" s="421"/>
      <c r="N1065" s="437">
        <v>3.7695001261558105E-3</v>
      </c>
      <c r="O1065" s="417">
        <v>1.139006E-2</v>
      </c>
      <c r="P1065" s="418">
        <v>1.8145433999999998E-2</v>
      </c>
      <c r="Q1065" s="437">
        <v>3.8397370425009278E-2</v>
      </c>
      <c r="R1065" s="422"/>
      <c r="S1065" s="423"/>
      <c r="T1065" s="437">
        <v>564.49930985351079</v>
      </c>
      <c r="U1065" s="417">
        <v>6.3760440271867615E-3</v>
      </c>
      <c r="V1065" s="418">
        <v>8.2993838309692678E-3</v>
      </c>
      <c r="W1065" s="437">
        <v>4.0015457277706043E-2</v>
      </c>
      <c r="X1065" s="417">
        <v>8.4022291094224925E-3</v>
      </c>
      <c r="Y1065" s="418">
        <v>5.9963694356636272E-3</v>
      </c>
      <c r="Z1065" s="437">
        <v>6.5717737506864354E-2</v>
      </c>
      <c r="AA1065" s="417">
        <v>3.5981442012000004E-3</v>
      </c>
      <c r="AB1065" s="418">
        <v>9.6885027024299995E-3</v>
      </c>
      <c r="AC1065" s="437">
        <v>2.7468533579708205E-2</v>
      </c>
      <c r="AD1065" s="417">
        <v>1.674307338E-4</v>
      </c>
      <c r="AE1065" s="418">
        <v>4.5242485011000002E-4</v>
      </c>
      <c r="AF1065" s="437">
        <v>1.7899780711518769E-3</v>
      </c>
      <c r="AG1065" s="417">
        <v>2.3255315983800002E-2</v>
      </c>
      <c r="AH1065" s="418">
        <v>5.1295272143069996E-2</v>
      </c>
      <c r="AI1065" s="437">
        <v>6.6579167520073618E-2</v>
      </c>
      <c r="AJ1065" s="417">
        <v>2.2046445876000003E-3</v>
      </c>
      <c r="AK1065" s="418">
        <v>5.7573917459399996E-3</v>
      </c>
      <c r="AL1065" s="437">
        <v>1.0614757706635796E-2</v>
      </c>
      <c r="AM1065" s="417">
        <v>3.8051226341999996E-3</v>
      </c>
      <c r="AN1065" s="418">
        <v>1.048133026011E-2</v>
      </c>
      <c r="AO1065" s="437">
        <v>1.5440575493120799E-2</v>
      </c>
      <c r="AP1065" s="422"/>
      <c r="AQ1065" s="423"/>
      <c r="AR1065" s="423"/>
      <c r="AS1065" s="417">
        <v>0</v>
      </c>
      <c r="AT1065" s="418">
        <v>0</v>
      </c>
      <c r="AU1065" s="424"/>
    </row>
    <row r="1066" spans="1:47" x14ac:dyDescent="0.2">
      <c r="A1066" s="231">
        <v>2001</v>
      </c>
      <c r="B1066" s="232">
        <v>22</v>
      </c>
      <c r="C1066" s="417">
        <v>8.9922445938599989</v>
      </c>
      <c r="D1066" s="418">
        <v>14.465849719439001</v>
      </c>
      <c r="E1066" s="437">
        <v>39.875653630323605</v>
      </c>
      <c r="F1066" s="417">
        <v>1.03442144718</v>
      </c>
      <c r="G1066" s="418">
        <v>1.6420288346009999</v>
      </c>
      <c r="H1066" s="437">
        <v>1.6097495544645428</v>
      </c>
      <c r="I1066" s="417">
        <v>0.66651969230000008</v>
      </c>
      <c r="J1066" s="418">
        <v>2.0755458508399998</v>
      </c>
      <c r="K1066" s="437">
        <v>3.4629062841128304</v>
      </c>
      <c r="L1066" s="420"/>
      <c r="M1066" s="421"/>
      <c r="N1066" s="437">
        <v>3.7816591627326717E-3</v>
      </c>
      <c r="O1066" s="417">
        <v>1.139006E-2</v>
      </c>
      <c r="P1066" s="418">
        <v>1.8145433999999998E-2</v>
      </c>
      <c r="Q1066" s="437">
        <v>3.8790660321303919E-2</v>
      </c>
      <c r="R1066" s="422"/>
      <c r="S1066" s="423"/>
      <c r="T1066" s="437">
        <v>566.03277724302609</v>
      </c>
      <c r="U1066" s="417">
        <v>6.3760440271867615E-3</v>
      </c>
      <c r="V1066" s="418">
        <v>8.2993838309692678E-3</v>
      </c>
      <c r="W1066" s="437">
        <v>4.1356646780824367E-2</v>
      </c>
      <c r="X1066" s="417">
        <v>8.4022291094224925E-3</v>
      </c>
      <c r="Y1066" s="418">
        <v>5.9963694356636272E-3</v>
      </c>
      <c r="Z1066" s="437">
        <v>6.7814418419310102E-2</v>
      </c>
      <c r="AA1066" s="417">
        <v>3.7706924592E-3</v>
      </c>
      <c r="AB1066" s="418">
        <v>1.023869579484E-2</v>
      </c>
      <c r="AC1066" s="437">
        <v>2.88062774003611E-2</v>
      </c>
      <c r="AD1066" s="417">
        <v>1.7528774219999999E-4</v>
      </c>
      <c r="AE1066" s="418">
        <v>4.7794500093000002E-4</v>
      </c>
      <c r="AF1066" s="437">
        <v>1.855818553077361E-3</v>
      </c>
      <c r="AG1066" s="417">
        <v>2.5171801484999999E-2</v>
      </c>
      <c r="AH1066" s="418">
        <v>5.5238998700100003E-2</v>
      </c>
      <c r="AI1066" s="437">
        <v>6.8688902305584568E-2</v>
      </c>
      <c r="AJ1066" s="417">
        <v>2.3245098726000003E-3</v>
      </c>
      <c r="AK1066" s="418">
        <v>6.1371776969400002E-3</v>
      </c>
      <c r="AL1066" s="437">
        <v>1.1020124054575706E-2</v>
      </c>
      <c r="AM1066" s="417">
        <v>3.9722226773999999E-3</v>
      </c>
      <c r="AN1066" s="418">
        <v>1.101935755914E-2</v>
      </c>
      <c r="AO1066" s="437">
        <v>1.5911690709480102E-2</v>
      </c>
      <c r="AP1066" s="422"/>
      <c r="AQ1066" s="423"/>
      <c r="AR1066" s="423"/>
      <c r="AS1066" s="417">
        <v>0</v>
      </c>
      <c r="AT1066" s="418">
        <v>0</v>
      </c>
      <c r="AU1066" s="424"/>
    </row>
    <row r="1067" spans="1:47" x14ac:dyDescent="0.2">
      <c r="A1067" s="231">
        <v>2001</v>
      </c>
      <c r="B1067" s="232">
        <v>23</v>
      </c>
      <c r="C1067" s="417">
        <v>9.2256977356000007</v>
      </c>
      <c r="D1067" s="418">
        <v>15.039417569466499</v>
      </c>
      <c r="E1067" s="437">
        <v>40.733311046576127</v>
      </c>
      <c r="F1067" s="417">
        <v>1.1650653504600001</v>
      </c>
      <c r="G1067" s="418">
        <v>1.8425666649720003</v>
      </c>
      <c r="H1067" s="437">
        <v>1.6561371839820116</v>
      </c>
      <c r="I1067" s="417">
        <v>0.68968792969999992</v>
      </c>
      <c r="J1067" s="418">
        <v>2.1324205729750001</v>
      </c>
      <c r="K1067" s="437">
        <v>3.5212866836047865</v>
      </c>
      <c r="L1067" s="420"/>
      <c r="M1067" s="421"/>
      <c r="N1067" s="437">
        <v>3.7917265325670495E-3</v>
      </c>
      <c r="O1067" s="417">
        <v>1.139006E-2</v>
      </c>
      <c r="P1067" s="418">
        <v>1.8145433999999998E-2</v>
      </c>
      <c r="Q1067" s="437">
        <v>3.9136501406497222E-2</v>
      </c>
      <c r="R1067" s="422"/>
      <c r="S1067" s="423"/>
      <c r="T1067" s="437">
        <v>567.42104635423595</v>
      </c>
      <c r="U1067" s="417">
        <v>6.3760440271867615E-3</v>
      </c>
      <c r="V1067" s="418">
        <v>8.2993838309692678E-3</v>
      </c>
      <c r="W1067" s="437">
        <v>4.2556567982699439E-2</v>
      </c>
      <c r="X1067" s="417">
        <v>8.4022291094224925E-3</v>
      </c>
      <c r="Y1067" s="418">
        <v>5.9963694356636272E-3</v>
      </c>
      <c r="Z1067" s="437">
        <v>6.9692645231438324E-2</v>
      </c>
      <c r="AA1067" s="417">
        <v>3.9486046278E-3</v>
      </c>
      <c r="AB1067" s="418">
        <v>1.0822976950799999E-2</v>
      </c>
      <c r="AC1067" s="437">
        <v>2.9870244520998835E-2</v>
      </c>
      <c r="AD1067" s="417">
        <v>1.83567255E-4</v>
      </c>
      <c r="AE1067" s="418">
        <v>5.0496961965000001E-4</v>
      </c>
      <c r="AF1067" s="437">
        <v>1.9138648546945965E-3</v>
      </c>
      <c r="AG1067" s="417">
        <v>2.72455889682E-2</v>
      </c>
      <c r="AH1067" s="418">
        <v>5.9589759098879994E-2</v>
      </c>
      <c r="AI1067" s="437">
        <v>7.0604711931759351E-2</v>
      </c>
      <c r="AJ1067" s="417">
        <v>2.4483961014000002E-3</v>
      </c>
      <c r="AK1067" s="418">
        <v>6.5411232112200001E-3</v>
      </c>
      <c r="AL1067" s="437">
        <v>1.1392891120800601E-2</v>
      </c>
      <c r="AM1067" s="417">
        <v>4.1427327941999997E-3</v>
      </c>
      <c r="AN1067" s="418">
        <v>1.1590351769730001E-2</v>
      </c>
      <c r="AO1067" s="437">
        <v>1.6319440561250904E-2</v>
      </c>
      <c r="AP1067" s="422"/>
      <c r="AQ1067" s="423"/>
      <c r="AR1067" s="423"/>
      <c r="AS1067" s="417">
        <v>0</v>
      </c>
      <c r="AT1067" s="418">
        <v>0</v>
      </c>
      <c r="AU1067" s="424"/>
    </row>
    <row r="1068" spans="1:47" x14ac:dyDescent="0.2">
      <c r="A1068" s="231">
        <v>2001</v>
      </c>
      <c r="B1068" s="232">
        <v>24</v>
      </c>
      <c r="C1068" s="417">
        <v>9.4583120419999993</v>
      </c>
      <c r="D1068" s="418">
        <v>15.657868286059001</v>
      </c>
      <c r="E1068" s="437">
        <v>41.448217880270235</v>
      </c>
      <c r="F1068" s="417">
        <v>1.3086165575399999</v>
      </c>
      <c r="G1068" s="418">
        <v>2.0716144199669997</v>
      </c>
      <c r="H1068" s="437">
        <v>1.6942340480843998</v>
      </c>
      <c r="I1068" s="417">
        <v>0.71441084330000004</v>
      </c>
      <c r="J1068" s="418">
        <v>2.1984665033100002</v>
      </c>
      <c r="K1068" s="437">
        <v>3.5690398346244256</v>
      </c>
      <c r="L1068" s="420"/>
      <c r="M1068" s="421"/>
      <c r="N1068" s="437">
        <v>3.7995171553727291E-3</v>
      </c>
      <c r="O1068" s="417">
        <v>1.139006E-2</v>
      </c>
      <c r="P1068" s="418">
        <v>1.8145433999999998E-2</v>
      </c>
      <c r="Q1068" s="437">
        <v>3.9417636926481134E-2</v>
      </c>
      <c r="R1068" s="422"/>
      <c r="S1068" s="423"/>
      <c r="T1068" s="437">
        <v>568.56537018613562</v>
      </c>
      <c r="U1068" s="417">
        <v>6.3760440271867615E-3</v>
      </c>
      <c r="V1068" s="418">
        <v>8.2993838309692678E-3</v>
      </c>
      <c r="W1068" s="437">
        <v>4.3544538160518453E-2</v>
      </c>
      <c r="X1068" s="417">
        <v>8.4022291094224925E-3</v>
      </c>
      <c r="Y1068" s="418">
        <v>5.9963694356636272E-3</v>
      </c>
      <c r="Z1068" s="437">
        <v>7.124160087958778E-2</v>
      </c>
      <c r="AA1068" s="417">
        <v>4.1329637880000002E-3</v>
      </c>
      <c r="AB1068" s="418">
        <v>1.144660101291E-2</v>
      </c>
      <c r="AC1068" s="437">
        <v>3.0666101188710389E-2</v>
      </c>
      <c r="AD1068" s="417">
        <v>1.917301008E-4</v>
      </c>
      <c r="AE1068" s="418">
        <v>5.3362927049999999E-4</v>
      </c>
      <c r="AF1068" s="437">
        <v>1.9611035920418631E-3</v>
      </c>
      <c r="AG1068" s="417">
        <v>2.9480309593200003E-2</v>
      </c>
      <c r="AH1068" s="418">
        <v>6.4399778307269992E-2</v>
      </c>
      <c r="AI1068" s="437">
        <v>7.2198529310182252E-2</v>
      </c>
      <c r="AJ1068" s="417">
        <v>2.5761905406E-3</v>
      </c>
      <c r="AK1068" s="418">
        <v>6.9723191641500003E-3</v>
      </c>
      <c r="AL1068" s="437">
        <v>1.1706158232363317E-2</v>
      </c>
      <c r="AM1068" s="417">
        <v>4.3193165682000002E-3</v>
      </c>
      <c r="AN1068" s="418">
        <v>1.2200777388E-2</v>
      </c>
      <c r="AO1068" s="437">
        <v>1.6647090363830278E-2</v>
      </c>
      <c r="AP1068" s="422"/>
      <c r="AQ1068" s="423"/>
      <c r="AR1068" s="423"/>
      <c r="AS1068" s="417">
        <v>0</v>
      </c>
      <c r="AT1068" s="418">
        <v>0</v>
      </c>
      <c r="AU1068" s="424"/>
    </row>
    <row r="1069" spans="1:47" x14ac:dyDescent="0.2">
      <c r="A1069" s="231">
        <v>2001</v>
      </c>
      <c r="B1069" s="232">
        <v>25</v>
      </c>
      <c r="C1069" s="417">
        <v>9.6902984244599999</v>
      </c>
      <c r="D1069" s="418">
        <v>16.3255094376645</v>
      </c>
      <c r="E1069" s="437">
        <v>41.988229613623666</v>
      </c>
      <c r="F1069" s="417">
        <v>1.45303794846</v>
      </c>
      <c r="G1069" s="418">
        <v>2.3174239865819999</v>
      </c>
      <c r="H1069" s="437">
        <v>1.7230142080289552</v>
      </c>
      <c r="I1069" s="417">
        <v>0.74121512850000004</v>
      </c>
      <c r="J1069" s="418">
        <v>2.271684428475</v>
      </c>
      <c r="K1069" s="437">
        <v>3.6049737114441172</v>
      </c>
      <c r="L1069" s="420"/>
      <c r="M1069" s="421"/>
      <c r="N1069" s="437">
        <v>3.8054465469100915E-3</v>
      </c>
      <c r="O1069" s="417">
        <v>1.139006E-2</v>
      </c>
      <c r="P1069" s="418">
        <v>1.8145433999999998E-2</v>
      </c>
      <c r="Q1069" s="437">
        <v>3.9630092059583323E-2</v>
      </c>
      <c r="R1069" s="422"/>
      <c r="S1069" s="423"/>
      <c r="T1069" s="437">
        <v>569.43397817370692</v>
      </c>
      <c r="U1069" s="417">
        <v>6.3760440271867615E-3</v>
      </c>
      <c r="V1069" s="418">
        <v>8.2993838309692678E-3</v>
      </c>
      <c r="W1069" s="437">
        <v>4.4290757748553705E-2</v>
      </c>
      <c r="X1069" s="417">
        <v>8.4022291094224925E-3</v>
      </c>
      <c r="Y1069" s="418">
        <v>5.9963694356636272E-3</v>
      </c>
      <c r="Z1069" s="437">
        <v>7.2412651073015658E-2</v>
      </c>
      <c r="AA1069" s="417">
        <v>4.3231583543999995E-3</v>
      </c>
      <c r="AB1069" s="418">
        <v>1.2261879601530001E-2</v>
      </c>
      <c r="AC1069" s="437">
        <v>3.1268407746303982E-2</v>
      </c>
      <c r="AD1069" s="417">
        <v>2.0050766100000001E-4</v>
      </c>
      <c r="AE1069" s="418">
        <v>5.6952169424999996E-4</v>
      </c>
      <c r="AF1069" s="437">
        <v>1.9967954327969758E-3</v>
      </c>
      <c r="AG1069" s="417">
        <v>3.1867903860600004E-2</v>
      </c>
      <c r="AH1069" s="418">
        <v>7.0173271556430009E-2</v>
      </c>
      <c r="AI1069" s="437">
        <v>7.3402184117320496E-2</v>
      </c>
      <c r="AJ1069" s="417">
        <v>2.7081225906000002E-3</v>
      </c>
      <c r="AK1069" s="418">
        <v>7.4594076171300002E-3</v>
      </c>
      <c r="AL1069" s="437">
        <v>1.1942644812739078E-2</v>
      </c>
      <c r="AM1069" s="417">
        <v>4.5012681863999997E-3</v>
      </c>
      <c r="AN1069" s="418">
        <v>1.3058961964470001E-2</v>
      </c>
      <c r="AO1069" s="437">
        <v>1.6894650067545092E-2</v>
      </c>
      <c r="AP1069" s="422"/>
      <c r="AQ1069" s="423"/>
      <c r="AR1069" s="423"/>
      <c r="AS1069" s="417">
        <v>0</v>
      </c>
      <c r="AT1069" s="418">
        <v>0</v>
      </c>
      <c r="AU1069" s="424"/>
    </row>
    <row r="1070" spans="1:47" x14ac:dyDescent="0.2">
      <c r="A1070" s="231">
        <v>2001</v>
      </c>
      <c r="B1070" s="232">
        <v>26</v>
      </c>
      <c r="C1070" s="417">
        <v>9.6902984244599999</v>
      </c>
      <c r="D1070" s="418">
        <v>16.3255094376645</v>
      </c>
      <c r="E1070" s="437">
        <v>42.315061014198143</v>
      </c>
      <c r="F1070" s="417">
        <v>1.45303794846</v>
      </c>
      <c r="G1070" s="418">
        <v>2.3174239865819999</v>
      </c>
      <c r="H1070" s="437">
        <v>1.7403473917182131</v>
      </c>
      <c r="I1070" s="417">
        <v>0.74121512850000004</v>
      </c>
      <c r="J1070" s="418">
        <v>2.271684428475</v>
      </c>
      <c r="K1070" s="437">
        <v>3.6266304256392998</v>
      </c>
      <c r="L1070" s="420"/>
      <c r="M1070" s="421"/>
      <c r="N1070" s="437">
        <v>3.808945625492507E-3</v>
      </c>
      <c r="O1070" s="417">
        <v>1.139006E-2</v>
      </c>
      <c r="P1070" s="418">
        <v>1.8145433999999998E-2</v>
      </c>
      <c r="Q1070" s="437">
        <v>3.9757657249208517E-2</v>
      </c>
      <c r="R1070" s="422"/>
      <c r="S1070" s="423"/>
      <c r="T1070" s="437">
        <v>569.95751365072283</v>
      </c>
      <c r="U1070" s="417">
        <v>6.3760440271867615E-3</v>
      </c>
      <c r="V1070" s="418">
        <v>8.2993838309692678E-3</v>
      </c>
      <c r="W1070" s="437">
        <v>4.4740683033005817E-2</v>
      </c>
      <c r="X1070" s="417">
        <v>8.4022291094224925E-3</v>
      </c>
      <c r="Y1070" s="418">
        <v>5.9963694356636272E-3</v>
      </c>
      <c r="Z1070" s="437">
        <v>7.3118649711643724E-2</v>
      </c>
      <c r="AA1070" s="417">
        <v>4.3231583543999995E-3</v>
      </c>
      <c r="AB1070" s="418">
        <v>1.2261879601530001E-2</v>
      </c>
      <c r="AC1070" s="437">
        <v>3.1619259069100909E-2</v>
      </c>
      <c r="AD1070" s="417">
        <v>2.0050766100000001E-4</v>
      </c>
      <c r="AE1070" s="418">
        <v>5.6952169424999996E-4</v>
      </c>
      <c r="AF1070" s="437">
        <v>2.0182227809294349E-3</v>
      </c>
      <c r="AG1070" s="417">
        <v>3.1867903860600004E-2</v>
      </c>
      <c r="AH1070" s="418">
        <v>7.0173271556430009E-2</v>
      </c>
      <c r="AI1070" s="437">
        <v>7.4130408815612378E-2</v>
      </c>
      <c r="AJ1070" s="417">
        <v>2.7081225906000002E-3</v>
      </c>
      <c r="AK1070" s="418">
        <v>7.4594076171300002E-3</v>
      </c>
      <c r="AL1070" s="437">
        <v>1.2086164129456971E-2</v>
      </c>
      <c r="AM1070" s="417">
        <v>4.5012681863999997E-3</v>
      </c>
      <c r="AN1070" s="418">
        <v>1.3058961964470001E-2</v>
      </c>
      <c r="AO1070" s="437">
        <v>1.7042713381892484E-2</v>
      </c>
      <c r="AP1070" s="422"/>
      <c r="AQ1070" s="423"/>
      <c r="AR1070" s="423"/>
      <c r="AS1070" s="417">
        <v>0</v>
      </c>
      <c r="AT1070" s="418">
        <v>0</v>
      </c>
      <c r="AU1070" s="424"/>
    </row>
    <row r="1071" spans="1:47" x14ac:dyDescent="0.2">
      <c r="A1071" s="231">
        <v>2001</v>
      </c>
      <c r="B1071" s="232">
        <v>27</v>
      </c>
      <c r="C1071" s="417">
        <v>9.6902984244599999</v>
      </c>
      <c r="D1071" s="418">
        <v>16.3255094376645</v>
      </c>
      <c r="E1071" s="437">
        <v>42.375670819543444</v>
      </c>
      <c r="F1071" s="417">
        <v>1.45303794846</v>
      </c>
      <c r="G1071" s="418">
        <v>2.3174239865819999</v>
      </c>
      <c r="H1071" s="437">
        <v>1.7435690608027834</v>
      </c>
      <c r="I1071" s="417">
        <v>0.74121512850000004</v>
      </c>
      <c r="J1071" s="418">
        <v>2.271684428475</v>
      </c>
      <c r="K1071" s="437">
        <v>3.6306574616004754</v>
      </c>
      <c r="L1071" s="420"/>
      <c r="M1071" s="421"/>
      <c r="N1071" s="437">
        <v>3.8095976535980985E-3</v>
      </c>
      <c r="O1071" s="417">
        <v>1.139006E-2</v>
      </c>
      <c r="P1071" s="418">
        <v>1.8145433999999998E-2</v>
      </c>
      <c r="Q1071" s="437">
        <v>3.9781349605938342E-2</v>
      </c>
      <c r="R1071" s="422"/>
      <c r="S1071" s="423"/>
      <c r="T1071" s="437">
        <v>570.05463446198235</v>
      </c>
      <c r="U1071" s="417">
        <v>6.3760440271867615E-3</v>
      </c>
      <c r="V1071" s="418">
        <v>8.2993838309692678E-3</v>
      </c>
      <c r="W1071" s="437">
        <v>4.4824271310675498E-2</v>
      </c>
      <c r="X1071" s="417">
        <v>8.4022291094224925E-3</v>
      </c>
      <c r="Y1071" s="418">
        <v>5.9963694356636272E-3</v>
      </c>
      <c r="Z1071" s="437">
        <v>7.3249718898506455E-2</v>
      </c>
      <c r="AA1071" s="417">
        <v>4.3231583543999995E-3</v>
      </c>
      <c r="AB1071" s="418">
        <v>1.2261879601530001E-2</v>
      </c>
      <c r="AC1071" s="437">
        <v>3.1684423932875086E-2</v>
      </c>
      <c r="AD1071" s="417">
        <v>2.0050766100000001E-4</v>
      </c>
      <c r="AE1071" s="418">
        <v>5.6952169424999996E-4</v>
      </c>
      <c r="AF1071" s="437">
        <v>2.0222081980863882E-3</v>
      </c>
      <c r="AG1071" s="417">
        <v>3.1867903860600004E-2</v>
      </c>
      <c r="AH1071" s="418">
        <v>7.0173271556430009E-2</v>
      </c>
      <c r="AI1071" s="437">
        <v>7.4265699624490839E-2</v>
      </c>
      <c r="AJ1071" s="417">
        <v>2.7081225906000002E-3</v>
      </c>
      <c r="AK1071" s="418">
        <v>7.4594076171300002E-3</v>
      </c>
      <c r="AL1071" s="437">
        <v>1.211283546546164E-2</v>
      </c>
      <c r="AM1071" s="417">
        <v>4.5012681863999997E-3</v>
      </c>
      <c r="AN1071" s="418">
        <v>1.3058961964470001E-2</v>
      </c>
      <c r="AO1071" s="437">
        <v>1.7070225358537E-2</v>
      </c>
      <c r="AP1071" s="422"/>
      <c r="AQ1071" s="423"/>
      <c r="AR1071" s="423"/>
      <c r="AS1071" s="417">
        <v>0</v>
      </c>
      <c r="AT1071" s="418">
        <v>0</v>
      </c>
      <c r="AU1071" s="424"/>
    </row>
    <row r="1072" spans="1:47" x14ac:dyDescent="0.2">
      <c r="A1072" s="231">
        <v>2001</v>
      </c>
      <c r="B1072" s="232">
        <v>28</v>
      </c>
      <c r="C1072" s="417">
        <v>9.6902984244599999</v>
      </c>
      <c r="D1072" s="418">
        <v>16.3255094376645</v>
      </c>
      <c r="E1072" s="437">
        <v>42.349982412808366</v>
      </c>
      <c r="F1072" s="417">
        <v>1.45303794846</v>
      </c>
      <c r="G1072" s="418">
        <v>2.3174239865819999</v>
      </c>
      <c r="H1072" s="437">
        <v>1.743736495641141</v>
      </c>
      <c r="I1072" s="417">
        <v>0.74121512850000004</v>
      </c>
      <c r="J1072" s="418">
        <v>2.271684428475</v>
      </c>
      <c r="K1072" s="437">
        <v>3.6314868510181602</v>
      </c>
      <c r="L1072" s="420"/>
      <c r="M1072" s="421"/>
      <c r="N1072" s="437">
        <v>3.8109301020057117E-3</v>
      </c>
      <c r="O1072" s="417">
        <v>1.139006E-2</v>
      </c>
      <c r="P1072" s="418">
        <v>1.8145433999999998E-2</v>
      </c>
      <c r="Q1072" s="437">
        <v>3.9790912297229752E-2</v>
      </c>
      <c r="R1072" s="422"/>
      <c r="S1072" s="423"/>
      <c r="T1072" s="437">
        <v>570.13221581252503</v>
      </c>
      <c r="U1072" s="417">
        <v>6.3760440271867615E-3</v>
      </c>
      <c r="V1072" s="418">
        <v>8.2993838309692678E-3</v>
      </c>
      <c r="W1072" s="437">
        <v>4.4821464926252753E-2</v>
      </c>
      <c r="X1072" s="417">
        <v>8.4022291094224925E-3</v>
      </c>
      <c r="Y1072" s="418">
        <v>5.9963694356636272E-3</v>
      </c>
      <c r="Z1072" s="437">
        <v>7.3234480669843727E-2</v>
      </c>
      <c r="AA1072" s="417">
        <v>4.3231583543999995E-3</v>
      </c>
      <c r="AB1072" s="418">
        <v>1.2261879601530001E-2</v>
      </c>
      <c r="AC1072" s="437">
        <v>3.1909086578497066E-2</v>
      </c>
      <c r="AD1072" s="417">
        <v>2.0050766100000001E-4</v>
      </c>
      <c r="AE1072" s="418">
        <v>5.6952169424999996E-4</v>
      </c>
      <c r="AF1072" s="437">
        <v>2.0237516270563672E-3</v>
      </c>
      <c r="AG1072" s="417">
        <v>3.1867903860600004E-2</v>
      </c>
      <c r="AH1072" s="418">
        <v>7.0173271556430009E-2</v>
      </c>
      <c r="AI1072" s="437">
        <v>7.4219235564838226E-2</v>
      </c>
      <c r="AJ1072" s="417">
        <v>2.7081225906000002E-3</v>
      </c>
      <c r="AK1072" s="418">
        <v>7.4594076171300002E-3</v>
      </c>
      <c r="AL1072" s="437">
        <v>1.2094831616304707E-2</v>
      </c>
      <c r="AM1072" s="417">
        <v>4.5012681863999997E-3</v>
      </c>
      <c r="AN1072" s="418">
        <v>1.3058961964470001E-2</v>
      </c>
      <c r="AO1072" s="437">
        <v>1.7092684757145638E-2</v>
      </c>
      <c r="AP1072" s="422"/>
      <c r="AQ1072" s="423"/>
      <c r="AR1072" s="423"/>
      <c r="AS1072" s="417">
        <v>0</v>
      </c>
      <c r="AT1072" s="418">
        <v>0</v>
      </c>
      <c r="AU1072" s="424"/>
    </row>
    <row r="1073" spans="1:47" x14ac:dyDescent="0.2">
      <c r="A1073" s="231">
        <v>2001</v>
      </c>
      <c r="B1073" s="232">
        <v>29</v>
      </c>
      <c r="C1073" s="417">
        <v>9.6902984244599999</v>
      </c>
      <c r="D1073" s="418">
        <v>16.3255094376645</v>
      </c>
      <c r="E1073" s="437">
        <v>42.31397895974095</v>
      </c>
      <c r="F1073" s="417">
        <v>1.45303794846</v>
      </c>
      <c r="G1073" s="418">
        <v>2.3174239865819999</v>
      </c>
      <c r="H1073" s="437">
        <v>1.7433933002771116</v>
      </c>
      <c r="I1073" s="417">
        <v>0.74121512850000004</v>
      </c>
      <c r="J1073" s="418">
        <v>2.271684428475</v>
      </c>
      <c r="K1073" s="437">
        <v>3.6317484649095486</v>
      </c>
      <c r="L1073" s="420"/>
      <c r="M1073" s="421"/>
      <c r="N1073" s="437">
        <v>3.8120716443005263E-3</v>
      </c>
      <c r="O1073" s="417">
        <v>1.139006E-2</v>
      </c>
      <c r="P1073" s="418">
        <v>1.8145433999999998E-2</v>
      </c>
      <c r="Q1073" s="437">
        <v>3.9795424513719924E-2</v>
      </c>
      <c r="R1073" s="422"/>
      <c r="S1073" s="423"/>
      <c r="T1073" s="437">
        <v>570.10871189712611</v>
      </c>
      <c r="U1073" s="417">
        <v>6.3760440271867615E-3</v>
      </c>
      <c r="V1073" s="418">
        <v>8.2993838309692678E-3</v>
      </c>
      <c r="W1073" s="437">
        <v>4.4805170859669334E-2</v>
      </c>
      <c r="X1073" s="417">
        <v>8.4022291094224925E-3</v>
      </c>
      <c r="Y1073" s="418">
        <v>5.9963694356636272E-3</v>
      </c>
      <c r="Z1073" s="437">
        <v>7.3200680325061496E-2</v>
      </c>
      <c r="AA1073" s="417">
        <v>4.3231583543999995E-3</v>
      </c>
      <c r="AB1073" s="418">
        <v>1.2261879601530001E-2</v>
      </c>
      <c r="AC1073" s="437">
        <v>3.2135487273095238E-2</v>
      </c>
      <c r="AD1073" s="417">
        <v>2.0050766100000001E-4</v>
      </c>
      <c r="AE1073" s="418">
        <v>5.6952169424999996E-4</v>
      </c>
      <c r="AF1073" s="437">
        <v>2.0246330167823894E-3</v>
      </c>
      <c r="AG1073" s="417">
        <v>3.1867903860600004E-2</v>
      </c>
      <c r="AH1073" s="418">
        <v>7.0173271556430009E-2</v>
      </c>
      <c r="AI1073" s="437">
        <v>7.4143734237319806E-2</v>
      </c>
      <c r="AJ1073" s="417">
        <v>2.7081225906000002E-3</v>
      </c>
      <c r="AK1073" s="418">
        <v>7.4594076171300002E-3</v>
      </c>
      <c r="AL1073" s="437">
        <v>1.2071069682722545E-2</v>
      </c>
      <c r="AM1073" s="417">
        <v>4.5012681863999997E-3</v>
      </c>
      <c r="AN1073" s="418">
        <v>1.3058961964470001E-2</v>
      </c>
      <c r="AO1073" s="437">
        <v>1.7110852274496373E-2</v>
      </c>
      <c r="AP1073" s="422"/>
      <c r="AQ1073" s="423"/>
      <c r="AR1073" s="423"/>
      <c r="AS1073" s="417">
        <v>0</v>
      </c>
      <c r="AT1073" s="418">
        <v>0</v>
      </c>
      <c r="AU1073" s="424"/>
    </row>
    <row r="1074" spans="1:47" x14ac:dyDescent="0.2">
      <c r="A1074" s="231">
        <v>2001</v>
      </c>
      <c r="B1074" s="232">
        <v>30</v>
      </c>
      <c r="C1074" s="417">
        <v>9.6902984244599999</v>
      </c>
      <c r="D1074" s="418">
        <v>16.3255094376645</v>
      </c>
      <c r="E1074" s="437">
        <v>42.275986556442689</v>
      </c>
      <c r="F1074" s="417">
        <v>1.45303794846</v>
      </c>
      <c r="G1074" s="418">
        <v>2.3174239865819999</v>
      </c>
      <c r="H1074" s="437">
        <v>1.7428530007772203</v>
      </c>
      <c r="I1074" s="417">
        <v>0.74121512850000004</v>
      </c>
      <c r="J1074" s="418">
        <v>2.271684428475</v>
      </c>
      <c r="K1074" s="437">
        <v>3.6318049851386047</v>
      </c>
      <c r="L1074" s="420"/>
      <c r="M1074" s="421"/>
      <c r="N1074" s="437">
        <v>3.8130680421112136E-3</v>
      </c>
      <c r="O1074" s="417">
        <v>1.139006E-2</v>
      </c>
      <c r="P1074" s="418">
        <v>1.8145433999999998E-2</v>
      </c>
      <c r="Q1074" s="437">
        <v>3.9798048910089007E-2</v>
      </c>
      <c r="R1074" s="422"/>
      <c r="S1074" s="423"/>
      <c r="T1074" s="437">
        <v>570.07616759697589</v>
      </c>
      <c r="U1074" s="417">
        <v>6.3760440271867615E-3</v>
      </c>
      <c r="V1074" s="418">
        <v>8.2993838309692678E-3</v>
      </c>
      <c r="W1074" s="437">
        <v>4.4784102687298349E-2</v>
      </c>
      <c r="X1074" s="417">
        <v>8.4022291094224925E-3</v>
      </c>
      <c r="Y1074" s="418">
        <v>5.9963694356636272E-3</v>
      </c>
      <c r="Z1074" s="437">
        <v>7.315924538967003E-2</v>
      </c>
      <c r="AA1074" s="417">
        <v>4.3231583543999995E-3</v>
      </c>
      <c r="AB1074" s="418">
        <v>1.2261879601530001E-2</v>
      </c>
      <c r="AC1074" s="437">
        <v>3.2343902494170844E-2</v>
      </c>
      <c r="AD1074" s="417">
        <v>2.0050766100000001E-4</v>
      </c>
      <c r="AE1074" s="418">
        <v>5.6952169424999996E-4</v>
      </c>
      <c r="AF1074" s="437">
        <v>2.0251914741279825E-3</v>
      </c>
      <c r="AG1074" s="417">
        <v>3.1867903860600004E-2</v>
      </c>
      <c r="AH1074" s="418">
        <v>7.0173271556430009E-2</v>
      </c>
      <c r="AI1074" s="437">
        <v>7.4063543182835215E-2</v>
      </c>
      <c r="AJ1074" s="417">
        <v>2.7081225906000002E-3</v>
      </c>
      <c r="AK1074" s="418">
        <v>7.4594076171300002E-3</v>
      </c>
      <c r="AL1074" s="437">
        <v>1.20469406250736E-2</v>
      </c>
      <c r="AM1074" s="417">
        <v>4.5012681863999997E-3</v>
      </c>
      <c r="AN1074" s="418">
        <v>1.3058961964470001E-2</v>
      </c>
      <c r="AO1074" s="437">
        <v>1.7126057514307919E-2</v>
      </c>
      <c r="AP1074" s="422"/>
      <c r="AQ1074" s="423"/>
      <c r="AR1074" s="423"/>
      <c r="AS1074" s="417">
        <v>0</v>
      </c>
      <c r="AT1074" s="418">
        <v>0</v>
      </c>
      <c r="AU1074" s="424"/>
    </row>
    <row r="1075" spans="1:47" x14ac:dyDescent="0.2">
      <c r="A1075" s="231">
        <v>2001</v>
      </c>
      <c r="B1075" s="232">
        <v>31</v>
      </c>
      <c r="C1075" s="417">
        <v>9.6902984244599999</v>
      </c>
      <c r="D1075" s="418">
        <v>16.3255094376645</v>
      </c>
      <c r="E1075" s="437">
        <v>42.301460672933629</v>
      </c>
      <c r="F1075" s="417">
        <v>1.45303794846</v>
      </c>
      <c r="G1075" s="418">
        <v>2.3174239865819999</v>
      </c>
      <c r="H1075" s="437">
        <v>1.7401441877416699</v>
      </c>
      <c r="I1075" s="417">
        <v>0.74121512850000004</v>
      </c>
      <c r="J1075" s="418">
        <v>2.271684428475</v>
      </c>
      <c r="K1075" s="437">
        <v>3.6266576192417097</v>
      </c>
      <c r="L1075" s="420"/>
      <c r="M1075" s="421"/>
      <c r="N1075" s="437">
        <v>3.8095286617885232E-3</v>
      </c>
      <c r="O1075" s="417">
        <v>1.139006E-2</v>
      </c>
      <c r="P1075" s="418">
        <v>1.8145433999999998E-2</v>
      </c>
      <c r="Q1075" s="437">
        <v>3.9763263749950185E-2</v>
      </c>
      <c r="R1075" s="422"/>
      <c r="S1075" s="423"/>
      <c r="T1075" s="437">
        <v>570.04801585504458</v>
      </c>
      <c r="U1075" s="417">
        <v>6.3760440271867615E-3</v>
      </c>
      <c r="V1075" s="418">
        <v>8.2993838309692678E-3</v>
      </c>
      <c r="W1075" s="437">
        <v>4.4734036372576287E-2</v>
      </c>
      <c r="X1075" s="417">
        <v>8.4022291094224925E-3</v>
      </c>
      <c r="Y1075" s="418">
        <v>5.9963694356636272E-3</v>
      </c>
      <c r="Z1075" s="437">
        <v>7.3100165839625114E-2</v>
      </c>
      <c r="AA1075" s="417">
        <v>4.3231583543999995E-3</v>
      </c>
      <c r="AB1075" s="418">
        <v>1.2261879601530001E-2</v>
      </c>
      <c r="AC1075" s="437">
        <v>3.1684933265185976E-2</v>
      </c>
      <c r="AD1075" s="417">
        <v>2.0050766100000001E-4</v>
      </c>
      <c r="AE1075" s="418">
        <v>5.6952169424999996E-4</v>
      </c>
      <c r="AF1075" s="437">
        <v>2.0184611333596441E-3</v>
      </c>
      <c r="AG1075" s="417">
        <v>3.1867903860600004E-2</v>
      </c>
      <c r="AH1075" s="418">
        <v>7.0173271556430009E-2</v>
      </c>
      <c r="AI1075" s="437">
        <v>7.4107838348418484E-2</v>
      </c>
      <c r="AJ1075" s="417">
        <v>2.7081225906000002E-3</v>
      </c>
      <c r="AK1075" s="418">
        <v>7.4594076171300002E-3</v>
      </c>
      <c r="AL1075" s="437">
        <v>1.2078631165341459E-2</v>
      </c>
      <c r="AM1075" s="417">
        <v>4.5012681863999997E-3</v>
      </c>
      <c r="AN1075" s="418">
        <v>1.3058961964470001E-2</v>
      </c>
      <c r="AO1075" s="437">
        <v>1.7048341495920865E-2</v>
      </c>
      <c r="AP1075" s="422"/>
      <c r="AQ1075" s="423"/>
      <c r="AR1075" s="423"/>
      <c r="AS1075" s="417">
        <v>0</v>
      </c>
      <c r="AT1075" s="418">
        <v>0</v>
      </c>
      <c r="AU1075" s="424"/>
    </row>
    <row r="1076" spans="1:47" x14ac:dyDescent="0.2">
      <c r="A1076" s="231">
        <v>2001</v>
      </c>
      <c r="B1076" s="232">
        <v>32</v>
      </c>
      <c r="C1076" s="417">
        <v>9.6902984244599999</v>
      </c>
      <c r="D1076" s="418">
        <v>16.3255094376645</v>
      </c>
      <c r="E1076" s="419">
        <v>42.301460672933629</v>
      </c>
      <c r="F1076" s="417">
        <v>1.45303794846</v>
      </c>
      <c r="G1076" s="418">
        <v>2.3174239865819999</v>
      </c>
      <c r="H1076" s="419">
        <v>1.7401441877416699</v>
      </c>
      <c r="I1076" s="417">
        <v>0.74121512850000004</v>
      </c>
      <c r="J1076" s="418">
        <v>2.271684428475</v>
      </c>
      <c r="K1076" s="419">
        <v>3.6266576192417097</v>
      </c>
      <c r="L1076" s="420"/>
      <c r="M1076" s="421"/>
      <c r="N1076" s="419">
        <v>3.8095286617885232E-3</v>
      </c>
      <c r="O1076" s="417">
        <v>1.139006E-2</v>
      </c>
      <c r="P1076" s="418">
        <v>1.8145433999999998E-2</v>
      </c>
      <c r="Q1076" s="419">
        <v>3.9763263749950185E-2</v>
      </c>
      <c r="R1076" s="425"/>
      <c r="S1076" s="426"/>
      <c r="T1076" s="419">
        <v>570.04801585504458</v>
      </c>
      <c r="U1076" s="417">
        <v>6.3760440271867615E-3</v>
      </c>
      <c r="V1076" s="418">
        <v>8.2993838309692678E-3</v>
      </c>
      <c r="W1076" s="419">
        <v>4.4734036372576287E-2</v>
      </c>
      <c r="X1076" s="417">
        <v>8.4022291094224925E-3</v>
      </c>
      <c r="Y1076" s="418">
        <v>5.9963694356636272E-3</v>
      </c>
      <c r="Z1076" s="419">
        <v>7.3100165839625114E-2</v>
      </c>
      <c r="AA1076" s="417">
        <v>4.3231583543999995E-3</v>
      </c>
      <c r="AB1076" s="418">
        <v>1.2261879601530001E-2</v>
      </c>
      <c r="AC1076" s="419">
        <v>3.1684933265185976E-2</v>
      </c>
      <c r="AD1076" s="417">
        <v>2.0050766100000001E-4</v>
      </c>
      <c r="AE1076" s="418">
        <v>5.6952169424999996E-4</v>
      </c>
      <c r="AF1076" s="419">
        <v>2.0184611333596441E-3</v>
      </c>
      <c r="AG1076" s="417">
        <v>3.1867903860600004E-2</v>
      </c>
      <c r="AH1076" s="418">
        <v>7.0173271556430009E-2</v>
      </c>
      <c r="AI1076" s="419">
        <v>7.4107838348418484E-2</v>
      </c>
      <c r="AJ1076" s="417">
        <v>2.7081225906000002E-3</v>
      </c>
      <c r="AK1076" s="418">
        <v>7.4594076171300002E-3</v>
      </c>
      <c r="AL1076" s="419">
        <v>1.2078631165341459E-2</v>
      </c>
      <c r="AM1076" s="417">
        <v>4.5012681863999997E-3</v>
      </c>
      <c r="AN1076" s="418">
        <v>1.3058961964470001E-2</v>
      </c>
      <c r="AO1076" s="419">
        <v>1.7048341495920865E-2</v>
      </c>
      <c r="AP1076" s="425"/>
      <c r="AQ1076" s="426"/>
      <c r="AR1076" s="426"/>
      <c r="AS1076" s="417">
        <v>0</v>
      </c>
      <c r="AT1076" s="418">
        <v>0</v>
      </c>
      <c r="AU1076" s="427"/>
    </row>
    <row r="1077" spans="1:47" x14ac:dyDescent="0.2">
      <c r="A1077" s="231">
        <v>2001</v>
      </c>
      <c r="B1077" s="232">
        <v>33</v>
      </c>
      <c r="C1077" s="417">
        <v>9.6902984244599999</v>
      </c>
      <c r="D1077" s="418">
        <v>16.3255094376645</v>
      </c>
      <c r="E1077" s="419">
        <v>42.301460672933629</v>
      </c>
      <c r="F1077" s="417">
        <v>1.45303794846</v>
      </c>
      <c r="G1077" s="418">
        <v>2.3174239865819999</v>
      </c>
      <c r="H1077" s="419">
        <v>1.7401441877416699</v>
      </c>
      <c r="I1077" s="417">
        <v>0.74121512850000004</v>
      </c>
      <c r="J1077" s="418">
        <v>2.271684428475</v>
      </c>
      <c r="K1077" s="419">
        <v>3.6266576192417097</v>
      </c>
      <c r="L1077" s="420"/>
      <c r="M1077" s="421"/>
      <c r="N1077" s="419">
        <v>3.8095286617885232E-3</v>
      </c>
      <c r="O1077" s="417">
        <v>1.139006E-2</v>
      </c>
      <c r="P1077" s="418">
        <v>1.8145433999999998E-2</v>
      </c>
      <c r="Q1077" s="419">
        <v>3.9763263749950185E-2</v>
      </c>
      <c r="R1077" s="425"/>
      <c r="S1077" s="426"/>
      <c r="T1077" s="419">
        <v>570.04801585504458</v>
      </c>
      <c r="U1077" s="417">
        <v>6.3760440271867615E-3</v>
      </c>
      <c r="V1077" s="418">
        <v>8.2993838309692678E-3</v>
      </c>
      <c r="W1077" s="419">
        <v>4.4734036372576287E-2</v>
      </c>
      <c r="X1077" s="417">
        <v>8.4022291094224925E-3</v>
      </c>
      <c r="Y1077" s="418">
        <v>5.9963694356636272E-3</v>
      </c>
      <c r="Z1077" s="419">
        <v>7.3100165839625114E-2</v>
      </c>
      <c r="AA1077" s="417">
        <v>4.3231583543999995E-3</v>
      </c>
      <c r="AB1077" s="418">
        <v>1.2261879601530001E-2</v>
      </c>
      <c r="AC1077" s="419">
        <v>3.1684933265185976E-2</v>
      </c>
      <c r="AD1077" s="417">
        <v>2.0050766100000001E-4</v>
      </c>
      <c r="AE1077" s="418">
        <v>5.6952169424999996E-4</v>
      </c>
      <c r="AF1077" s="419">
        <v>2.0184611333596441E-3</v>
      </c>
      <c r="AG1077" s="417">
        <v>3.1867903860600004E-2</v>
      </c>
      <c r="AH1077" s="418">
        <v>7.0173271556430009E-2</v>
      </c>
      <c r="AI1077" s="419">
        <v>7.4107838348418484E-2</v>
      </c>
      <c r="AJ1077" s="417">
        <v>2.7081225906000002E-3</v>
      </c>
      <c r="AK1077" s="418">
        <v>7.4594076171300002E-3</v>
      </c>
      <c r="AL1077" s="419">
        <v>1.2078631165341459E-2</v>
      </c>
      <c r="AM1077" s="417">
        <v>4.5012681863999997E-3</v>
      </c>
      <c r="AN1077" s="418">
        <v>1.3058961964470001E-2</v>
      </c>
      <c r="AO1077" s="419">
        <v>1.7048341495920865E-2</v>
      </c>
      <c r="AP1077" s="425"/>
      <c r="AQ1077" s="426"/>
      <c r="AR1077" s="426"/>
      <c r="AS1077" s="417">
        <v>0</v>
      </c>
      <c r="AT1077" s="418">
        <v>0</v>
      </c>
      <c r="AU1077" s="427"/>
    </row>
    <row r="1078" spans="1:47" x14ac:dyDescent="0.2">
      <c r="A1078" s="231">
        <v>2001</v>
      </c>
      <c r="B1078" s="232">
        <v>34</v>
      </c>
      <c r="C1078" s="417">
        <v>9.6902984244599999</v>
      </c>
      <c r="D1078" s="418">
        <v>16.3255094376645</v>
      </c>
      <c r="E1078" s="419">
        <v>42.301460672933629</v>
      </c>
      <c r="F1078" s="417">
        <v>1.45303794846</v>
      </c>
      <c r="G1078" s="418">
        <v>2.3174239865819999</v>
      </c>
      <c r="H1078" s="419">
        <v>1.7401441877416699</v>
      </c>
      <c r="I1078" s="417">
        <v>0.74121512850000004</v>
      </c>
      <c r="J1078" s="418">
        <v>2.271684428475</v>
      </c>
      <c r="K1078" s="419">
        <v>3.6266576192417097</v>
      </c>
      <c r="L1078" s="420"/>
      <c r="M1078" s="421"/>
      <c r="N1078" s="419">
        <v>3.8095286617885232E-3</v>
      </c>
      <c r="O1078" s="417">
        <v>1.139006E-2</v>
      </c>
      <c r="P1078" s="418">
        <v>1.8145433999999998E-2</v>
      </c>
      <c r="Q1078" s="419">
        <v>3.9763263749950185E-2</v>
      </c>
      <c r="R1078" s="425"/>
      <c r="S1078" s="426"/>
      <c r="T1078" s="419">
        <v>570.04801585504458</v>
      </c>
      <c r="U1078" s="417">
        <v>6.3760440271867615E-3</v>
      </c>
      <c r="V1078" s="418">
        <v>8.2993838309692678E-3</v>
      </c>
      <c r="W1078" s="419">
        <v>4.4734036372576287E-2</v>
      </c>
      <c r="X1078" s="417">
        <v>8.4022291094224925E-3</v>
      </c>
      <c r="Y1078" s="418">
        <v>5.9963694356636272E-3</v>
      </c>
      <c r="Z1078" s="419">
        <v>7.3100165839625114E-2</v>
      </c>
      <c r="AA1078" s="417">
        <v>4.3231583543999995E-3</v>
      </c>
      <c r="AB1078" s="418">
        <v>1.2261879601530001E-2</v>
      </c>
      <c r="AC1078" s="419">
        <v>3.1684933265185976E-2</v>
      </c>
      <c r="AD1078" s="417">
        <v>2.0050766100000001E-4</v>
      </c>
      <c r="AE1078" s="418">
        <v>5.6952169424999996E-4</v>
      </c>
      <c r="AF1078" s="419">
        <v>2.0184611333596441E-3</v>
      </c>
      <c r="AG1078" s="417">
        <v>3.1867903860600004E-2</v>
      </c>
      <c r="AH1078" s="418">
        <v>7.0173271556430009E-2</v>
      </c>
      <c r="AI1078" s="419">
        <v>7.4107838348418484E-2</v>
      </c>
      <c r="AJ1078" s="417">
        <v>2.7081225906000002E-3</v>
      </c>
      <c r="AK1078" s="418">
        <v>7.4594076171300002E-3</v>
      </c>
      <c r="AL1078" s="419">
        <v>1.2078631165341459E-2</v>
      </c>
      <c r="AM1078" s="417">
        <v>4.5012681863999997E-3</v>
      </c>
      <c r="AN1078" s="418">
        <v>1.3058961964470001E-2</v>
      </c>
      <c r="AO1078" s="419">
        <v>1.7048341495920865E-2</v>
      </c>
      <c r="AP1078" s="425"/>
      <c r="AQ1078" s="426"/>
      <c r="AR1078" s="426"/>
      <c r="AS1078" s="417">
        <v>0</v>
      </c>
      <c r="AT1078" s="418">
        <v>0</v>
      </c>
      <c r="AU1078" s="427"/>
    </row>
    <row r="1079" spans="1:47" x14ac:dyDescent="0.2">
      <c r="A1079" s="231">
        <v>2001</v>
      </c>
      <c r="B1079" s="232">
        <v>35</v>
      </c>
      <c r="C1079" s="417">
        <v>9.6902984244599999</v>
      </c>
      <c r="D1079" s="418">
        <v>16.3255094376645</v>
      </c>
      <c r="E1079" s="419">
        <v>42.301460672933629</v>
      </c>
      <c r="F1079" s="417">
        <v>1.45303794846</v>
      </c>
      <c r="G1079" s="418">
        <v>2.3174239865819999</v>
      </c>
      <c r="H1079" s="419">
        <v>1.7401441877416699</v>
      </c>
      <c r="I1079" s="417">
        <v>0.74121512850000004</v>
      </c>
      <c r="J1079" s="418">
        <v>2.271684428475</v>
      </c>
      <c r="K1079" s="419">
        <v>3.6266576192417097</v>
      </c>
      <c r="L1079" s="420"/>
      <c r="M1079" s="421"/>
      <c r="N1079" s="419">
        <v>3.8095286617885232E-3</v>
      </c>
      <c r="O1079" s="417">
        <v>1.139006E-2</v>
      </c>
      <c r="P1079" s="418">
        <v>1.8145433999999998E-2</v>
      </c>
      <c r="Q1079" s="419">
        <v>3.9763263749950185E-2</v>
      </c>
      <c r="R1079" s="425"/>
      <c r="S1079" s="426"/>
      <c r="T1079" s="419">
        <v>570.04801585504458</v>
      </c>
      <c r="U1079" s="417">
        <v>6.3760440271867615E-3</v>
      </c>
      <c r="V1079" s="418">
        <v>8.2993838309692678E-3</v>
      </c>
      <c r="W1079" s="419">
        <v>4.4734036372576287E-2</v>
      </c>
      <c r="X1079" s="417">
        <v>8.4022291094224925E-3</v>
      </c>
      <c r="Y1079" s="418">
        <v>5.9963694356636272E-3</v>
      </c>
      <c r="Z1079" s="419">
        <v>7.3100165839625114E-2</v>
      </c>
      <c r="AA1079" s="417">
        <v>4.3231583543999995E-3</v>
      </c>
      <c r="AB1079" s="418">
        <v>1.2261879601530001E-2</v>
      </c>
      <c r="AC1079" s="419">
        <v>3.1684933265185976E-2</v>
      </c>
      <c r="AD1079" s="417">
        <v>2.0050766100000001E-4</v>
      </c>
      <c r="AE1079" s="418">
        <v>5.6952169424999996E-4</v>
      </c>
      <c r="AF1079" s="419">
        <v>2.0184611333596441E-3</v>
      </c>
      <c r="AG1079" s="417">
        <v>3.1867903860600004E-2</v>
      </c>
      <c r="AH1079" s="418">
        <v>7.0173271556430009E-2</v>
      </c>
      <c r="AI1079" s="419">
        <v>7.4107838348418484E-2</v>
      </c>
      <c r="AJ1079" s="417">
        <v>2.7081225906000002E-3</v>
      </c>
      <c r="AK1079" s="418">
        <v>7.4594076171300002E-3</v>
      </c>
      <c r="AL1079" s="419">
        <v>1.2078631165341459E-2</v>
      </c>
      <c r="AM1079" s="417">
        <v>4.5012681863999997E-3</v>
      </c>
      <c r="AN1079" s="418">
        <v>1.3058961964470001E-2</v>
      </c>
      <c r="AO1079" s="419">
        <v>1.7048341495920865E-2</v>
      </c>
      <c r="AP1079" s="425"/>
      <c r="AQ1079" s="426"/>
      <c r="AR1079" s="426"/>
      <c r="AS1079" s="417">
        <v>0</v>
      </c>
      <c r="AT1079" s="418">
        <v>0</v>
      </c>
      <c r="AU1079" s="427"/>
    </row>
    <row r="1080" spans="1:47" x14ac:dyDescent="0.2">
      <c r="A1080" s="231">
        <v>2001</v>
      </c>
      <c r="B1080" s="232">
        <v>36</v>
      </c>
      <c r="C1080" s="417">
        <v>9.6902984244599999</v>
      </c>
      <c r="D1080" s="418">
        <v>16.3255094376645</v>
      </c>
      <c r="E1080" s="419">
        <v>42.301460672933629</v>
      </c>
      <c r="F1080" s="417">
        <v>1.45303794846</v>
      </c>
      <c r="G1080" s="418">
        <v>2.3174239865819999</v>
      </c>
      <c r="H1080" s="419">
        <v>1.7401441877416699</v>
      </c>
      <c r="I1080" s="417">
        <v>0.74121512850000004</v>
      </c>
      <c r="J1080" s="418">
        <v>2.271684428475</v>
      </c>
      <c r="K1080" s="419">
        <v>3.6266576192417097</v>
      </c>
      <c r="L1080" s="420"/>
      <c r="M1080" s="421"/>
      <c r="N1080" s="419">
        <v>3.8095286617885232E-3</v>
      </c>
      <c r="O1080" s="417">
        <v>1.139006E-2</v>
      </c>
      <c r="P1080" s="418">
        <v>1.8145433999999998E-2</v>
      </c>
      <c r="Q1080" s="419">
        <v>3.9763263749950185E-2</v>
      </c>
      <c r="R1080" s="425"/>
      <c r="S1080" s="426"/>
      <c r="T1080" s="419">
        <v>570.04801585504458</v>
      </c>
      <c r="U1080" s="417">
        <v>6.3760440271867615E-3</v>
      </c>
      <c r="V1080" s="418">
        <v>8.2993838309692678E-3</v>
      </c>
      <c r="W1080" s="419">
        <v>4.4734036372576287E-2</v>
      </c>
      <c r="X1080" s="417">
        <v>8.4022291094224925E-3</v>
      </c>
      <c r="Y1080" s="418">
        <v>5.9963694356636272E-3</v>
      </c>
      <c r="Z1080" s="419">
        <v>7.3100165839625114E-2</v>
      </c>
      <c r="AA1080" s="417">
        <v>4.3231583543999995E-3</v>
      </c>
      <c r="AB1080" s="418">
        <v>1.2261879601530001E-2</v>
      </c>
      <c r="AC1080" s="419">
        <v>3.1684933265185976E-2</v>
      </c>
      <c r="AD1080" s="417">
        <v>2.0050766100000001E-4</v>
      </c>
      <c r="AE1080" s="418">
        <v>5.6952169424999996E-4</v>
      </c>
      <c r="AF1080" s="419">
        <v>2.0184611333596441E-3</v>
      </c>
      <c r="AG1080" s="417">
        <v>3.1867903860600004E-2</v>
      </c>
      <c r="AH1080" s="418">
        <v>7.0173271556430009E-2</v>
      </c>
      <c r="AI1080" s="419">
        <v>7.4107838348418484E-2</v>
      </c>
      <c r="AJ1080" s="417">
        <v>2.7081225906000002E-3</v>
      </c>
      <c r="AK1080" s="418">
        <v>7.4594076171300002E-3</v>
      </c>
      <c r="AL1080" s="419">
        <v>1.2078631165341459E-2</v>
      </c>
      <c r="AM1080" s="417">
        <v>4.5012681863999997E-3</v>
      </c>
      <c r="AN1080" s="418">
        <v>1.3058961964470001E-2</v>
      </c>
      <c r="AO1080" s="419">
        <v>1.7048341495920865E-2</v>
      </c>
      <c r="AP1080" s="425"/>
      <c r="AQ1080" s="426"/>
      <c r="AR1080" s="426"/>
      <c r="AS1080" s="417">
        <v>0</v>
      </c>
      <c r="AT1080" s="418">
        <v>0</v>
      </c>
      <c r="AU1080" s="427"/>
    </row>
    <row r="1081" spans="1:47" x14ac:dyDescent="0.2">
      <c r="A1081" s="231">
        <v>2001</v>
      </c>
      <c r="B1081" s="232">
        <v>37</v>
      </c>
      <c r="C1081" s="417">
        <v>9.6902984244599999</v>
      </c>
      <c r="D1081" s="418">
        <v>16.3255094376645</v>
      </c>
      <c r="E1081" s="419">
        <v>42.301460672933629</v>
      </c>
      <c r="F1081" s="417">
        <v>1.45303794846</v>
      </c>
      <c r="G1081" s="418">
        <v>2.3174239865819999</v>
      </c>
      <c r="H1081" s="419">
        <v>1.7401441877416699</v>
      </c>
      <c r="I1081" s="417">
        <v>0.74121512850000004</v>
      </c>
      <c r="J1081" s="418">
        <v>2.271684428475</v>
      </c>
      <c r="K1081" s="419">
        <v>3.6266576192417097</v>
      </c>
      <c r="L1081" s="420"/>
      <c r="M1081" s="421"/>
      <c r="N1081" s="419">
        <v>3.8095286617885232E-3</v>
      </c>
      <c r="O1081" s="417">
        <v>1.139006E-2</v>
      </c>
      <c r="P1081" s="418">
        <v>1.8145433999999998E-2</v>
      </c>
      <c r="Q1081" s="419">
        <v>3.9763263749950185E-2</v>
      </c>
      <c r="R1081" s="425"/>
      <c r="S1081" s="426"/>
      <c r="T1081" s="419">
        <v>570.04801585504458</v>
      </c>
      <c r="U1081" s="417">
        <v>6.3760440271867615E-3</v>
      </c>
      <c r="V1081" s="418">
        <v>8.2993838309692678E-3</v>
      </c>
      <c r="W1081" s="419">
        <v>4.4734036372576287E-2</v>
      </c>
      <c r="X1081" s="417">
        <v>8.4022291094224925E-3</v>
      </c>
      <c r="Y1081" s="418">
        <v>5.9963694356636272E-3</v>
      </c>
      <c r="Z1081" s="419">
        <v>7.3100165839625114E-2</v>
      </c>
      <c r="AA1081" s="417">
        <v>4.3231583543999995E-3</v>
      </c>
      <c r="AB1081" s="418">
        <v>1.2261879601530001E-2</v>
      </c>
      <c r="AC1081" s="419">
        <v>3.1684933265185976E-2</v>
      </c>
      <c r="AD1081" s="417">
        <v>2.0050766100000001E-4</v>
      </c>
      <c r="AE1081" s="418">
        <v>5.6952169424999996E-4</v>
      </c>
      <c r="AF1081" s="419">
        <v>2.0184611333596441E-3</v>
      </c>
      <c r="AG1081" s="417">
        <v>3.1867903860600004E-2</v>
      </c>
      <c r="AH1081" s="418">
        <v>7.0173271556430009E-2</v>
      </c>
      <c r="AI1081" s="419">
        <v>7.4107838348418484E-2</v>
      </c>
      <c r="AJ1081" s="417">
        <v>2.7081225906000002E-3</v>
      </c>
      <c r="AK1081" s="418">
        <v>7.4594076171300002E-3</v>
      </c>
      <c r="AL1081" s="419">
        <v>1.2078631165341459E-2</v>
      </c>
      <c r="AM1081" s="417">
        <v>4.5012681863999997E-3</v>
      </c>
      <c r="AN1081" s="418">
        <v>1.3058961964470001E-2</v>
      </c>
      <c r="AO1081" s="419">
        <v>1.7048341495920865E-2</v>
      </c>
      <c r="AP1081" s="425"/>
      <c r="AQ1081" s="426"/>
      <c r="AR1081" s="426"/>
      <c r="AS1081" s="417">
        <v>0</v>
      </c>
      <c r="AT1081" s="418">
        <v>0</v>
      </c>
      <c r="AU1081" s="427"/>
    </row>
    <row r="1082" spans="1:47" x14ac:dyDescent="0.2">
      <c r="A1082" s="231">
        <v>2001</v>
      </c>
      <c r="B1082" s="232">
        <v>38</v>
      </c>
      <c r="C1082" s="417">
        <v>9.6902984244599999</v>
      </c>
      <c r="D1082" s="418">
        <v>16.3255094376645</v>
      </c>
      <c r="E1082" s="419">
        <v>42.301460672933629</v>
      </c>
      <c r="F1082" s="417">
        <v>1.45303794846</v>
      </c>
      <c r="G1082" s="418">
        <v>2.3174239865819999</v>
      </c>
      <c r="H1082" s="419">
        <v>1.7401441877416699</v>
      </c>
      <c r="I1082" s="417">
        <v>0.74121512850000004</v>
      </c>
      <c r="J1082" s="418">
        <v>2.271684428475</v>
      </c>
      <c r="K1082" s="419">
        <v>3.6266576192417097</v>
      </c>
      <c r="L1082" s="420"/>
      <c r="M1082" s="421"/>
      <c r="N1082" s="419">
        <v>3.8095286617885232E-3</v>
      </c>
      <c r="O1082" s="417">
        <v>1.139006E-2</v>
      </c>
      <c r="P1082" s="418">
        <v>1.8145433999999998E-2</v>
      </c>
      <c r="Q1082" s="419">
        <v>3.9763263749950185E-2</v>
      </c>
      <c r="R1082" s="425"/>
      <c r="S1082" s="426"/>
      <c r="T1082" s="419">
        <v>570.04801585504458</v>
      </c>
      <c r="U1082" s="417">
        <v>6.3760440271867615E-3</v>
      </c>
      <c r="V1082" s="418">
        <v>8.2993838309692678E-3</v>
      </c>
      <c r="W1082" s="419">
        <v>4.4734036372576287E-2</v>
      </c>
      <c r="X1082" s="417">
        <v>8.4022291094224925E-3</v>
      </c>
      <c r="Y1082" s="418">
        <v>5.9963694356636272E-3</v>
      </c>
      <c r="Z1082" s="419">
        <v>7.3100165839625114E-2</v>
      </c>
      <c r="AA1082" s="417">
        <v>4.3231583543999995E-3</v>
      </c>
      <c r="AB1082" s="418">
        <v>1.2261879601530001E-2</v>
      </c>
      <c r="AC1082" s="419">
        <v>3.1684933265185976E-2</v>
      </c>
      <c r="AD1082" s="417">
        <v>2.0050766100000001E-4</v>
      </c>
      <c r="AE1082" s="418">
        <v>5.6952169424999996E-4</v>
      </c>
      <c r="AF1082" s="419">
        <v>2.0184611333596441E-3</v>
      </c>
      <c r="AG1082" s="417">
        <v>3.1867903860600004E-2</v>
      </c>
      <c r="AH1082" s="418">
        <v>7.0173271556430009E-2</v>
      </c>
      <c r="AI1082" s="419">
        <v>7.4107838348418484E-2</v>
      </c>
      <c r="AJ1082" s="417">
        <v>2.7081225906000002E-3</v>
      </c>
      <c r="AK1082" s="418">
        <v>7.4594076171300002E-3</v>
      </c>
      <c r="AL1082" s="419">
        <v>1.2078631165341459E-2</v>
      </c>
      <c r="AM1082" s="417">
        <v>4.5012681863999997E-3</v>
      </c>
      <c r="AN1082" s="418">
        <v>1.3058961964470001E-2</v>
      </c>
      <c r="AO1082" s="419">
        <v>1.7048341495920865E-2</v>
      </c>
      <c r="AP1082" s="425"/>
      <c r="AQ1082" s="426"/>
      <c r="AR1082" s="426"/>
      <c r="AS1082" s="417">
        <v>0</v>
      </c>
      <c r="AT1082" s="418">
        <v>0</v>
      </c>
      <c r="AU1082" s="427"/>
    </row>
    <row r="1083" spans="1:47" x14ac:dyDescent="0.2">
      <c r="A1083" s="231">
        <v>2001</v>
      </c>
      <c r="B1083" s="232">
        <v>39</v>
      </c>
      <c r="C1083" s="417">
        <v>9.6902984244599999</v>
      </c>
      <c r="D1083" s="418">
        <v>16.3255094376645</v>
      </c>
      <c r="E1083" s="419">
        <v>42.301460672933629</v>
      </c>
      <c r="F1083" s="417">
        <v>1.45303794846</v>
      </c>
      <c r="G1083" s="418">
        <v>2.3174239865819999</v>
      </c>
      <c r="H1083" s="419">
        <v>1.7401441877416699</v>
      </c>
      <c r="I1083" s="417">
        <v>0.74121512850000004</v>
      </c>
      <c r="J1083" s="418">
        <v>2.271684428475</v>
      </c>
      <c r="K1083" s="419">
        <v>3.6266576192417097</v>
      </c>
      <c r="L1083" s="420"/>
      <c r="M1083" s="421"/>
      <c r="N1083" s="419">
        <v>3.8095286617885232E-3</v>
      </c>
      <c r="O1083" s="417">
        <v>1.139006E-2</v>
      </c>
      <c r="P1083" s="418">
        <v>1.8145433999999998E-2</v>
      </c>
      <c r="Q1083" s="419">
        <v>3.9763263749950185E-2</v>
      </c>
      <c r="R1083" s="425"/>
      <c r="S1083" s="426"/>
      <c r="T1083" s="419">
        <v>570.04801585504458</v>
      </c>
      <c r="U1083" s="417">
        <v>6.3760440271867615E-3</v>
      </c>
      <c r="V1083" s="418">
        <v>8.2993838309692678E-3</v>
      </c>
      <c r="W1083" s="419">
        <v>4.4734036372576287E-2</v>
      </c>
      <c r="X1083" s="417">
        <v>8.4022291094224925E-3</v>
      </c>
      <c r="Y1083" s="418">
        <v>5.9963694356636272E-3</v>
      </c>
      <c r="Z1083" s="419">
        <v>7.3100165839625114E-2</v>
      </c>
      <c r="AA1083" s="417">
        <v>4.3231583543999995E-3</v>
      </c>
      <c r="AB1083" s="418">
        <v>1.2261879601530001E-2</v>
      </c>
      <c r="AC1083" s="419">
        <v>3.1684933265185976E-2</v>
      </c>
      <c r="AD1083" s="417">
        <v>2.0050766100000001E-4</v>
      </c>
      <c r="AE1083" s="418">
        <v>5.6952169424999996E-4</v>
      </c>
      <c r="AF1083" s="419">
        <v>2.0184611333596441E-3</v>
      </c>
      <c r="AG1083" s="417">
        <v>3.1867903860600004E-2</v>
      </c>
      <c r="AH1083" s="418">
        <v>7.0173271556430009E-2</v>
      </c>
      <c r="AI1083" s="419">
        <v>7.4107838348418484E-2</v>
      </c>
      <c r="AJ1083" s="417">
        <v>2.7081225906000002E-3</v>
      </c>
      <c r="AK1083" s="418">
        <v>7.4594076171300002E-3</v>
      </c>
      <c r="AL1083" s="419">
        <v>1.2078631165341459E-2</v>
      </c>
      <c r="AM1083" s="417">
        <v>4.5012681863999997E-3</v>
      </c>
      <c r="AN1083" s="418">
        <v>1.3058961964470001E-2</v>
      </c>
      <c r="AO1083" s="419">
        <v>1.7048341495920865E-2</v>
      </c>
      <c r="AP1083" s="425"/>
      <c r="AQ1083" s="426"/>
      <c r="AR1083" s="426"/>
      <c r="AS1083" s="417">
        <v>0</v>
      </c>
      <c r="AT1083" s="418">
        <v>0</v>
      </c>
      <c r="AU1083" s="427"/>
    </row>
    <row r="1084" spans="1:47" ht="13.5" thickBot="1" x14ac:dyDescent="0.25">
      <c r="A1084" s="233">
        <v>2001</v>
      </c>
      <c r="B1084" s="234">
        <v>40</v>
      </c>
      <c r="C1084" s="428">
        <v>9.6902984244599999</v>
      </c>
      <c r="D1084" s="429">
        <v>16.3255094376645</v>
      </c>
      <c r="E1084" s="430">
        <v>42.301460672933629</v>
      </c>
      <c r="F1084" s="428">
        <v>1.45303794846</v>
      </c>
      <c r="G1084" s="429">
        <v>2.3174239865819999</v>
      </c>
      <c r="H1084" s="430">
        <v>1.7401441877416699</v>
      </c>
      <c r="I1084" s="428">
        <v>0.74121512850000004</v>
      </c>
      <c r="J1084" s="429">
        <v>2.271684428475</v>
      </c>
      <c r="K1084" s="430">
        <v>3.6266576192417097</v>
      </c>
      <c r="L1084" s="431"/>
      <c r="M1084" s="432"/>
      <c r="N1084" s="430">
        <v>3.8095286617885232E-3</v>
      </c>
      <c r="O1084" s="428">
        <v>1.139006E-2</v>
      </c>
      <c r="P1084" s="429">
        <v>1.8145433999999998E-2</v>
      </c>
      <c r="Q1084" s="430">
        <v>3.9763263749950185E-2</v>
      </c>
      <c r="R1084" s="433"/>
      <c r="S1084" s="434"/>
      <c r="T1084" s="430">
        <v>570.04801585504458</v>
      </c>
      <c r="U1084" s="428">
        <v>6.3760440271867615E-3</v>
      </c>
      <c r="V1084" s="429">
        <v>8.2993838309692678E-3</v>
      </c>
      <c r="W1084" s="430">
        <v>4.4734036372576287E-2</v>
      </c>
      <c r="X1084" s="428">
        <v>8.4022291094224925E-3</v>
      </c>
      <c r="Y1084" s="429">
        <v>5.9963694356636272E-3</v>
      </c>
      <c r="Z1084" s="430">
        <v>7.3100165839625114E-2</v>
      </c>
      <c r="AA1084" s="428">
        <v>4.3231583543999995E-3</v>
      </c>
      <c r="AB1084" s="429">
        <v>1.2261879601530001E-2</v>
      </c>
      <c r="AC1084" s="430">
        <v>3.1684933265185976E-2</v>
      </c>
      <c r="AD1084" s="428">
        <v>2.0050766100000001E-4</v>
      </c>
      <c r="AE1084" s="429">
        <v>5.6952169424999996E-4</v>
      </c>
      <c r="AF1084" s="430">
        <v>2.0184611333596441E-3</v>
      </c>
      <c r="AG1084" s="428">
        <v>3.1867903860600004E-2</v>
      </c>
      <c r="AH1084" s="429">
        <v>7.0173271556430009E-2</v>
      </c>
      <c r="AI1084" s="430">
        <v>7.4107838348418484E-2</v>
      </c>
      <c r="AJ1084" s="428">
        <v>2.7081225906000002E-3</v>
      </c>
      <c r="AK1084" s="429">
        <v>7.4594076171300002E-3</v>
      </c>
      <c r="AL1084" s="430">
        <v>1.2078631165341459E-2</v>
      </c>
      <c r="AM1084" s="428">
        <v>4.5012681863999997E-3</v>
      </c>
      <c r="AN1084" s="429">
        <v>1.3058961964470001E-2</v>
      </c>
      <c r="AO1084" s="430">
        <v>1.7048341495920865E-2</v>
      </c>
      <c r="AP1084" s="433"/>
      <c r="AQ1084" s="434"/>
      <c r="AR1084" s="434"/>
      <c r="AS1084" s="428">
        <v>0</v>
      </c>
      <c r="AT1084" s="429">
        <v>0</v>
      </c>
      <c r="AU1084" s="435"/>
    </row>
    <row r="1085" spans="1:47" x14ac:dyDescent="0.2">
      <c r="A1085" s="229">
        <v>2002</v>
      </c>
      <c r="B1085" s="230">
        <v>1</v>
      </c>
      <c r="C1085" s="409">
        <v>4.5579906399999999</v>
      </c>
      <c r="D1085" s="410">
        <v>4.9306282499999998</v>
      </c>
      <c r="E1085" s="436">
        <v>18.841240647060566</v>
      </c>
      <c r="F1085" s="409">
        <v>0.16741523999999999</v>
      </c>
      <c r="G1085" s="410">
        <v>0.30846212499999998</v>
      </c>
      <c r="H1085" s="436">
        <v>0.75245806034099894</v>
      </c>
      <c r="I1085" s="409">
        <v>0.38809658000000002</v>
      </c>
      <c r="J1085" s="410">
        <v>1.0708825424999999</v>
      </c>
      <c r="K1085" s="436">
        <v>3.2689381441314938</v>
      </c>
      <c r="L1085" s="412"/>
      <c r="M1085" s="413"/>
      <c r="N1085" s="436">
        <v>8.3543661149718923E-2</v>
      </c>
      <c r="O1085" s="409">
        <v>1.375793E-2</v>
      </c>
      <c r="P1085" s="410">
        <v>2.3283306E-2</v>
      </c>
      <c r="Q1085" s="436">
        <v>1.2887723811021472E-2</v>
      </c>
      <c r="R1085" s="414"/>
      <c r="S1085" s="415"/>
      <c r="T1085" s="436">
        <v>546.43269690343152</v>
      </c>
      <c r="U1085" s="409">
        <v>8.5930512495778454E-3</v>
      </c>
      <c r="V1085" s="410">
        <v>1.1185153411009795E-2</v>
      </c>
      <c r="W1085" s="436">
        <v>4.3843314313751193E-2</v>
      </c>
      <c r="X1085" s="409">
        <v>9.3984665653495444E-3</v>
      </c>
      <c r="Y1085" s="410">
        <v>6.7073483620398514E-3</v>
      </c>
      <c r="Z1085" s="436">
        <v>3.8447898470115004E-2</v>
      </c>
      <c r="AA1085" s="409">
        <v>1.0021158000000001E-3</v>
      </c>
      <c r="AB1085" s="410">
        <v>1.93989604E-3</v>
      </c>
      <c r="AC1085" s="436">
        <v>6.9543415192261336E-3</v>
      </c>
      <c r="AD1085" s="409">
        <v>6.8323200000000003E-5</v>
      </c>
      <c r="AE1085" s="410">
        <v>1.31917835E-4</v>
      </c>
      <c r="AF1085" s="436">
        <v>8.0704704808753816E-4</v>
      </c>
      <c r="AG1085" s="409">
        <v>7.3423142999999996E-3</v>
      </c>
      <c r="AH1085" s="410">
        <v>1.349560885E-2</v>
      </c>
      <c r="AI1085" s="436">
        <v>4.1160181433278487E-2</v>
      </c>
      <c r="AJ1085" s="409">
        <v>7.5761749999999999E-4</v>
      </c>
      <c r="AK1085" s="410">
        <v>1.248565795E-3</v>
      </c>
      <c r="AL1085" s="436">
        <v>5.3119052503352053E-3</v>
      </c>
      <c r="AM1085" s="409">
        <v>1.8051523000000001E-3</v>
      </c>
      <c r="AN1085" s="410">
        <v>3.879108445E-3</v>
      </c>
      <c r="AO1085" s="436">
        <v>6.9904630365911951E-3</v>
      </c>
      <c r="AP1085" s="414"/>
      <c r="AQ1085" s="415"/>
      <c r="AR1085" s="415"/>
      <c r="AS1085" s="409">
        <v>5.0945393E-3</v>
      </c>
      <c r="AT1085" s="410">
        <v>1.0729510725E-2</v>
      </c>
      <c r="AU1085" s="416"/>
    </row>
    <row r="1086" spans="1:47" x14ac:dyDescent="0.2">
      <c r="A1086" s="231">
        <v>2002</v>
      </c>
      <c r="B1086" s="232">
        <v>2</v>
      </c>
      <c r="C1086" s="417">
        <v>5.4198597099999999</v>
      </c>
      <c r="D1086" s="418">
        <v>5.9975568460000002</v>
      </c>
      <c r="E1086" s="437">
        <v>18.980102480373333</v>
      </c>
      <c r="F1086" s="417">
        <v>0.18452228000000001</v>
      </c>
      <c r="G1086" s="418">
        <v>0.35391138799999999</v>
      </c>
      <c r="H1086" s="437">
        <v>0.761391609751355</v>
      </c>
      <c r="I1086" s="417">
        <v>0.46119640000000001</v>
      </c>
      <c r="J1086" s="418">
        <v>1.204108701</v>
      </c>
      <c r="K1086" s="437">
        <v>3.2779353558320978</v>
      </c>
      <c r="L1086" s="420"/>
      <c r="M1086" s="421"/>
      <c r="N1086" s="437">
        <v>8.3787679556668201E-2</v>
      </c>
      <c r="O1086" s="417">
        <v>1.354783E-2</v>
      </c>
      <c r="P1086" s="418">
        <v>2.2869130500000001E-2</v>
      </c>
      <c r="Q1086" s="437">
        <v>1.2915479575881102E-2</v>
      </c>
      <c r="R1086" s="422"/>
      <c r="S1086" s="423"/>
      <c r="T1086" s="437">
        <v>546.85264808108309</v>
      </c>
      <c r="U1086" s="417">
        <v>8.5930512495778454E-3</v>
      </c>
      <c r="V1086" s="418">
        <v>1.1185153411009795E-2</v>
      </c>
      <c r="W1086" s="437">
        <v>4.4264721337773136E-2</v>
      </c>
      <c r="X1086" s="417">
        <v>9.3984665653495444E-3</v>
      </c>
      <c r="Y1086" s="418">
        <v>6.7073483620398514E-3</v>
      </c>
      <c r="Z1086" s="437">
        <v>3.8811049267190041E-2</v>
      </c>
      <c r="AA1086" s="417">
        <v>1.1181659E-3</v>
      </c>
      <c r="AB1086" s="418">
        <v>2.3429885199999999E-3</v>
      </c>
      <c r="AC1086" s="437">
        <v>7.0093305422550631E-3</v>
      </c>
      <c r="AD1086" s="417">
        <v>7.6310399999999994E-5</v>
      </c>
      <c r="AE1086" s="418">
        <v>1.5783757E-4</v>
      </c>
      <c r="AF1086" s="437">
        <v>8.1765003767348017E-4</v>
      </c>
      <c r="AG1086" s="417">
        <v>8.1434551000000004E-3</v>
      </c>
      <c r="AH1086" s="418">
        <v>1.6183131189999998E-2</v>
      </c>
      <c r="AI1086" s="437">
        <v>4.165306467685876E-2</v>
      </c>
      <c r="AJ1086" s="417">
        <v>8.4592070000000003E-4</v>
      </c>
      <c r="AK1086" s="418">
        <v>1.534409055E-3</v>
      </c>
      <c r="AL1086" s="437">
        <v>5.4061495272585856E-3</v>
      </c>
      <c r="AM1086" s="417">
        <v>2.0140497000000002E-3</v>
      </c>
      <c r="AN1086" s="418">
        <v>4.6453859399999999E-3</v>
      </c>
      <c r="AO1086" s="437">
        <v>7.0551182582699367E-3</v>
      </c>
      <c r="AP1086" s="422"/>
      <c r="AQ1086" s="423"/>
      <c r="AR1086" s="423"/>
      <c r="AS1086" s="417">
        <v>5.4378912999999999E-3</v>
      </c>
      <c r="AT1086" s="418">
        <v>1.1369919055E-2</v>
      </c>
      <c r="AU1086" s="424"/>
    </row>
    <row r="1087" spans="1:47" x14ac:dyDescent="0.2">
      <c r="A1087" s="231">
        <v>2002</v>
      </c>
      <c r="B1087" s="232">
        <v>3</v>
      </c>
      <c r="C1087" s="417">
        <v>4.9198332599999999</v>
      </c>
      <c r="D1087" s="418">
        <v>6.1228301070000004</v>
      </c>
      <c r="E1087" s="437">
        <v>18.082541651307771</v>
      </c>
      <c r="F1087" s="417">
        <v>0.17712855</v>
      </c>
      <c r="G1087" s="418">
        <v>0.3497908965</v>
      </c>
      <c r="H1087" s="437">
        <v>0.72516365364277213</v>
      </c>
      <c r="I1087" s="417">
        <v>0.40868828000000001</v>
      </c>
      <c r="J1087" s="418">
        <v>1.2375497495000001</v>
      </c>
      <c r="K1087" s="437">
        <v>3.1371349396881398</v>
      </c>
      <c r="L1087" s="420"/>
      <c r="M1087" s="421"/>
      <c r="N1087" s="437">
        <v>5.7473665585847392E-2</v>
      </c>
      <c r="O1087" s="417">
        <v>1.224431E-2</v>
      </c>
      <c r="P1087" s="418">
        <v>2.0156885499999999E-2</v>
      </c>
      <c r="Q1087" s="437">
        <v>1.2589949156922941E-2</v>
      </c>
      <c r="R1087" s="422"/>
      <c r="S1087" s="423"/>
      <c r="T1087" s="437">
        <v>547.27923071045882</v>
      </c>
      <c r="U1087" s="417">
        <v>8.5930512495778454E-3</v>
      </c>
      <c r="V1087" s="418">
        <v>1.1185153411009795E-2</v>
      </c>
      <c r="W1087" s="437">
        <v>4.199760669348386E-2</v>
      </c>
      <c r="X1087" s="417">
        <v>9.3984665653495444E-3</v>
      </c>
      <c r="Y1087" s="418">
        <v>6.7073483620398514E-3</v>
      </c>
      <c r="Z1087" s="437">
        <v>3.920332583149138E-2</v>
      </c>
      <c r="AA1087" s="417">
        <v>1.0515667999999999E-3</v>
      </c>
      <c r="AB1087" s="418">
        <v>2.2963369500000001E-3</v>
      </c>
      <c r="AC1087" s="437">
        <v>6.5990624216696438E-3</v>
      </c>
      <c r="AD1087" s="417">
        <v>7.0914200000000006E-5</v>
      </c>
      <c r="AE1087" s="418">
        <v>1.48702125E-4</v>
      </c>
      <c r="AF1087" s="437">
        <v>7.5189865811304765E-4</v>
      </c>
      <c r="AG1087" s="417">
        <v>7.6695632E-3</v>
      </c>
      <c r="AH1087" s="418">
        <v>1.5796359100000001E-2</v>
      </c>
      <c r="AI1087" s="437">
        <v>3.9712199362231727E-2</v>
      </c>
      <c r="AJ1087" s="417">
        <v>7.975937E-4</v>
      </c>
      <c r="AK1087" s="418">
        <v>1.51555679E-3</v>
      </c>
      <c r="AL1087" s="437">
        <v>5.2899355127546954E-3</v>
      </c>
      <c r="AM1087" s="417">
        <v>1.8911242E-3</v>
      </c>
      <c r="AN1087" s="418">
        <v>4.543662435E-3</v>
      </c>
      <c r="AO1087" s="437">
        <v>6.6735003934110674E-3</v>
      </c>
      <c r="AP1087" s="422"/>
      <c r="AQ1087" s="423"/>
      <c r="AR1087" s="423"/>
      <c r="AS1087" s="417">
        <v>5.2599350999999999E-3</v>
      </c>
      <c r="AT1087" s="418">
        <v>1.137383808E-2</v>
      </c>
      <c r="AU1087" s="424"/>
    </row>
    <row r="1088" spans="1:47" x14ac:dyDescent="0.2">
      <c r="A1088" s="231">
        <v>2002</v>
      </c>
      <c r="B1088" s="232">
        <v>4</v>
      </c>
      <c r="C1088" s="417">
        <v>5.1870882299999996</v>
      </c>
      <c r="D1088" s="418">
        <v>6.7772375230000002</v>
      </c>
      <c r="E1088" s="437">
        <v>16.705787149134206</v>
      </c>
      <c r="F1088" s="417">
        <v>0.18975239999999999</v>
      </c>
      <c r="G1088" s="418">
        <v>0.37755100600000002</v>
      </c>
      <c r="H1088" s="437">
        <v>0.67421853371925966</v>
      </c>
      <c r="I1088" s="417">
        <v>0.42893879000000001</v>
      </c>
      <c r="J1088" s="418">
        <v>1.3434518375</v>
      </c>
      <c r="K1088" s="437">
        <v>2.9130293635054767</v>
      </c>
      <c r="L1088" s="420"/>
      <c r="M1088" s="421"/>
      <c r="N1088" s="437">
        <v>3.0829021533608739E-2</v>
      </c>
      <c r="O1088" s="417">
        <v>1.195536E-2</v>
      </c>
      <c r="P1088" s="418">
        <v>1.9519126500000001E-2</v>
      </c>
      <c r="Q1088" s="437">
        <v>1.2336473353712907E-2</v>
      </c>
      <c r="R1088" s="422"/>
      <c r="S1088" s="423"/>
      <c r="T1088" s="437">
        <v>547.83560199415138</v>
      </c>
      <c r="U1088" s="417">
        <v>8.5930512495778454E-3</v>
      </c>
      <c r="V1088" s="418">
        <v>1.1185153411009795E-2</v>
      </c>
      <c r="W1088" s="437">
        <v>3.8719591133255064E-2</v>
      </c>
      <c r="X1088" s="417">
        <v>9.3984665653495444E-3</v>
      </c>
      <c r="Y1088" s="418">
        <v>6.7073483620398514E-3</v>
      </c>
      <c r="Z1088" s="437">
        <v>3.9836533952249099E-2</v>
      </c>
      <c r="AA1088" s="417">
        <v>1.125736E-3</v>
      </c>
      <c r="AB1088" s="418">
        <v>2.5321575149999998E-3</v>
      </c>
      <c r="AC1088" s="437">
        <v>6.0790956123293275E-3</v>
      </c>
      <c r="AD1088" s="417">
        <v>7.5027100000000005E-5</v>
      </c>
      <c r="AE1088" s="418">
        <v>1.62042365E-4</v>
      </c>
      <c r="AF1088" s="437">
        <v>6.8319551554906377E-4</v>
      </c>
      <c r="AG1088" s="417">
        <v>8.1868375000000004E-3</v>
      </c>
      <c r="AH1088" s="418">
        <v>1.7344124610000001E-2</v>
      </c>
      <c r="AI1088" s="437">
        <v>3.6994167943628482E-2</v>
      </c>
      <c r="AJ1088" s="417">
        <v>8.6337760000000001E-4</v>
      </c>
      <c r="AK1088" s="418">
        <v>1.7051364249999999E-3</v>
      </c>
      <c r="AL1088" s="437">
        <v>5.0944912016584066E-3</v>
      </c>
      <c r="AM1088" s="417">
        <v>2.0111184999999998E-3</v>
      </c>
      <c r="AN1088" s="418">
        <v>4.9672208450000001E-3</v>
      </c>
      <c r="AO1088" s="437">
        <v>6.1563055926446997E-3</v>
      </c>
      <c r="AP1088" s="422"/>
      <c r="AQ1088" s="423"/>
      <c r="AR1088" s="423"/>
      <c r="AS1088" s="417">
        <v>5.5959377999999999E-3</v>
      </c>
      <c r="AT1088" s="418">
        <v>1.198242949E-2</v>
      </c>
      <c r="AU1088" s="424"/>
    </row>
    <row r="1089" spans="1:47" x14ac:dyDescent="0.2">
      <c r="A1089" s="231">
        <v>2002</v>
      </c>
      <c r="B1089" s="232">
        <v>5</v>
      </c>
      <c r="C1089" s="417">
        <v>3.8254921</v>
      </c>
      <c r="D1089" s="418">
        <v>6.6543587515000002</v>
      </c>
      <c r="E1089" s="437">
        <v>19.19355153267956</v>
      </c>
      <c r="F1089" s="417">
        <v>0.17813778</v>
      </c>
      <c r="G1089" s="418">
        <v>0.38474800399999998</v>
      </c>
      <c r="H1089" s="437">
        <v>0.73260875172943662</v>
      </c>
      <c r="I1089" s="417">
        <v>0.30715276000000002</v>
      </c>
      <c r="J1089" s="418">
        <v>1.3738361784999999</v>
      </c>
      <c r="K1089" s="437">
        <v>2.9909928173073599</v>
      </c>
      <c r="L1089" s="420"/>
      <c r="M1089" s="421"/>
      <c r="N1089" s="437">
        <v>2.6122140898270484E-2</v>
      </c>
      <c r="O1089" s="417">
        <v>1.142427E-2</v>
      </c>
      <c r="P1089" s="418">
        <v>1.8345679E-2</v>
      </c>
      <c r="Q1089" s="437">
        <v>1.5658106059484384E-2</v>
      </c>
      <c r="R1089" s="422"/>
      <c r="S1089" s="423"/>
      <c r="T1089" s="437">
        <v>548.35434978950639</v>
      </c>
      <c r="U1089" s="417">
        <v>8.5930512495778454E-3</v>
      </c>
      <c r="V1089" s="418">
        <v>1.1185153411009795E-2</v>
      </c>
      <c r="W1089" s="437">
        <v>3.2915261319685384E-2</v>
      </c>
      <c r="X1089" s="417">
        <v>9.3984665653495444E-3</v>
      </c>
      <c r="Y1089" s="418">
        <v>6.7073483620398514E-3</v>
      </c>
      <c r="Z1089" s="437">
        <v>4.0646829764237315E-2</v>
      </c>
      <c r="AA1089" s="417">
        <v>9.3999589999999998E-4</v>
      </c>
      <c r="AB1089" s="418">
        <v>2.5229266050000002E-3</v>
      </c>
      <c r="AC1089" s="437">
        <v>7.1497240798411472E-3</v>
      </c>
      <c r="AD1089" s="417">
        <v>6.2815699999999996E-5</v>
      </c>
      <c r="AE1089" s="418">
        <v>1.6147509E-4</v>
      </c>
      <c r="AF1089" s="437">
        <v>7.2402085029867221E-4</v>
      </c>
      <c r="AG1089" s="417">
        <v>7.0284661999999998E-3</v>
      </c>
      <c r="AH1089" s="418">
        <v>1.731711197E-2</v>
      </c>
      <c r="AI1089" s="437">
        <v>3.9666213599580162E-2</v>
      </c>
      <c r="AJ1089" s="417">
        <v>7.2951280000000003E-4</v>
      </c>
      <c r="AK1089" s="418">
        <v>1.7204487999999999E-3</v>
      </c>
      <c r="AL1089" s="437">
        <v>5.5760111012952062E-3</v>
      </c>
      <c r="AM1089" s="417">
        <v>1.6710407E-3</v>
      </c>
      <c r="AN1089" s="418">
        <v>4.9253731499999997E-3</v>
      </c>
      <c r="AO1089" s="437">
        <v>6.6211277652474176E-3</v>
      </c>
      <c r="AP1089" s="422"/>
      <c r="AQ1089" s="423"/>
      <c r="AR1089" s="423"/>
      <c r="AS1089" s="417">
        <v>5.7557663000000004E-3</v>
      </c>
      <c r="AT1089" s="418">
        <v>1.2456452295E-2</v>
      </c>
      <c r="AU1089" s="424"/>
    </row>
    <row r="1090" spans="1:47" x14ac:dyDescent="0.2">
      <c r="A1090" s="231">
        <v>2002</v>
      </c>
      <c r="B1090" s="232">
        <v>6</v>
      </c>
      <c r="C1090" s="417">
        <v>4.283118</v>
      </c>
      <c r="D1090" s="418">
        <v>7.2620636704999999</v>
      </c>
      <c r="E1090" s="437">
        <v>18.416559370708406</v>
      </c>
      <c r="F1090" s="417">
        <v>0.19729058999999999</v>
      </c>
      <c r="G1090" s="418">
        <v>0.41848480300000002</v>
      </c>
      <c r="H1090" s="437">
        <v>0.68302914065632225</v>
      </c>
      <c r="I1090" s="417">
        <v>0.34687417999999998</v>
      </c>
      <c r="J1090" s="418">
        <v>1.4884211785000001</v>
      </c>
      <c r="K1090" s="437">
        <v>2.7548470201896502</v>
      </c>
      <c r="L1090" s="420"/>
      <c r="M1090" s="421"/>
      <c r="N1090" s="437">
        <v>1.3988190079151268E-2</v>
      </c>
      <c r="O1090" s="417">
        <v>1.142427E-2</v>
      </c>
      <c r="P1090" s="418">
        <v>1.8310544500000001E-2</v>
      </c>
      <c r="Q1090" s="437">
        <v>1.5256624808723106E-2</v>
      </c>
      <c r="R1090" s="422"/>
      <c r="S1090" s="423"/>
      <c r="T1090" s="437">
        <v>548.98269847230608</v>
      </c>
      <c r="U1090" s="417">
        <v>8.5930512495778454E-3</v>
      </c>
      <c r="V1090" s="418">
        <v>1.1185153411009795E-2</v>
      </c>
      <c r="W1090" s="437">
        <v>3.0444874941720497E-2</v>
      </c>
      <c r="X1090" s="417">
        <v>9.3984665653495444E-3</v>
      </c>
      <c r="Y1090" s="418">
        <v>6.7073483620398514E-3</v>
      </c>
      <c r="Z1090" s="437">
        <v>4.1389727932252464E-2</v>
      </c>
      <c r="AA1090" s="417">
        <v>1.5287318E-3</v>
      </c>
      <c r="AB1090" s="418">
        <v>3.9965742049999997E-3</v>
      </c>
      <c r="AC1090" s="437">
        <v>6.4136175014467833E-3</v>
      </c>
      <c r="AD1090" s="417">
        <v>7.0207699999999995E-5</v>
      </c>
      <c r="AE1090" s="418">
        <v>1.7902206499999999E-4</v>
      </c>
      <c r="AF1090" s="437">
        <v>6.5665265056066239E-4</v>
      </c>
      <c r="AG1090" s="417">
        <v>7.8372834000000006E-3</v>
      </c>
      <c r="AH1090" s="418">
        <v>1.8983615325000001E-2</v>
      </c>
      <c r="AI1090" s="437">
        <v>3.7507957523543092E-2</v>
      </c>
      <c r="AJ1090" s="417">
        <v>8.266387E-4</v>
      </c>
      <c r="AK1090" s="418">
        <v>1.9440736750000001E-3</v>
      </c>
      <c r="AL1090" s="437">
        <v>5.0237495532661014E-3</v>
      </c>
      <c r="AM1090" s="417">
        <v>1.7515497000000001E-3</v>
      </c>
      <c r="AN1090" s="418">
        <v>4.804097605E-3</v>
      </c>
      <c r="AO1090" s="437">
        <v>6.1033911139411808E-3</v>
      </c>
      <c r="AP1090" s="422"/>
      <c r="AQ1090" s="423"/>
      <c r="AR1090" s="423"/>
      <c r="AS1090" s="417">
        <v>0</v>
      </c>
      <c r="AT1090" s="418">
        <v>0</v>
      </c>
      <c r="AU1090" s="424"/>
    </row>
    <row r="1091" spans="1:47" x14ac:dyDescent="0.2">
      <c r="A1091" s="231">
        <v>2002</v>
      </c>
      <c r="B1091" s="232">
        <v>7</v>
      </c>
      <c r="C1091" s="417">
        <v>4.5292546099999997</v>
      </c>
      <c r="D1091" s="418">
        <v>7.7915219674999996</v>
      </c>
      <c r="E1091" s="437">
        <v>28.345519121278603</v>
      </c>
      <c r="F1091" s="417">
        <v>0.21485049000000001</v>
      </c>
      <c r="G1091" s="418">
        <v>0.45228227799999998</v>
      </c>
      <c r="H1091" s="437">
        <v>1.2045703628920328</v>
      </c>
      <c r="I1091" s="417">
        <v>0.36821668000000002</v>
      </c>
      <c r="J1091" s="418">
        <v>1.5886725774999999</v>
      </c>
      <c r="K1091" s="437">
        <v>3.8176820990535485</v>
      </c>
      <c r="L1091" s="420"/>
      <c r="M1091" s="421"/>
      <c r="N1091" s="437">
        <v>1.3482174925926764E-2</v>
      </c>
      <c r="O1091" s="417">
        <v>1.139006E-2</v>
      </c>
      <c r="P1091" s="418">
        <v>1.82073975E-2</v>
      </c>
      <c r="Q1091" s="437">
        <v>1.6562981050117189E-2</v>
      </c>
      <c r="R1091" s="422"/>
      <c r="S1091" s="423"/>
      <c r="T1091" s="437">
        <v>550.05938195882334</v>
      </c>
      <c r="U1091" s="417">
        <v>8.5930512495778454E-3</v>
      </c>
      <c r="V1091" s="418">
        <v>1.1185153411009795E-2</v>
      </c>
      <c r="W1091" s="437">
        <v>4.2202663141034207E-2</v>
      </c>
      <c r="X1091" s="417">
        <v>9.3984665653495444E-3</v>
      </c>
      <c r="Y1091" s="418">
        <v>6.7073483620398514E-3</v>
      </c>
      <c r="Z1091" s="437">
        <v>4.2693510547083029E-2</v>
      </c>
      <c r="AA1091" s="417">
        <v>1.6420941E-3</v>
      </c>
      <c r="AB1091" s="418">
        <v>4.3267393450000004E-3</v>
      </c>
      <c r="AC1091" s="437">
        <v>1.3743177099290006E-2</v>
      </c>
      <c r="AD1091" s="417">
        <v>7.6409700000000001E-5</v>
      </c>
      <c r="AE1091" s="418">
        <v>1.9630812E-4</v>
      </c>
      <c r="AF1091" s="437">
        <v>1.1963475715698591E-3</v>
      </c>
      <c r="AG1091" s="417">
        <v>8.4418381999999993E-3</v>
      </c>
      <c r="AH1091" s="418">
        <v>2.0532271389999999E-2</v>
      </c>
      <c r="AI1091" s="437">
        <v>6.1252306499733719E-2</v>
      </c>
      <c r="AJ1091" s="417">
        <v>8.9709299999999996E-4</v>
      </c>
      <c r="AK1091" s="418">
        <v>2.1410497200000001E-3</v>
      </c>
      <c r="AL1091" s="437">
        <v>6.9882366971458412E-3</v>
      </c>
      <c r="AM1091" s="417">
        <v>1.8690562999999999E-3</v>
      </c>
      <c r="AN1091" s="418">
        <v>5.15786875E-3</v>
      </c>
      <c r="AO1091" s="437">
        <v>1.2768245374149516E-2</v>
      </c>
      <c r="AP1091" s="422"/>
      <c r="AQ1091" s="423"/>
      <c r="AR1091" s="423"/>
      <c r="AS1091" s="417">
        <v>0</v>
      </c>
      <c r="AT1091" s="418">
        <v>0</v>
      </c>
      <c r="AU1091" s="424"/>
    </row>
    <row r="1092" spans="1:47" x14ac:dyDescent="0.2">
      <c r="A1092" s="231">
        <v>2002</v>
      </c>
      <c r="B1092" s="232">
        <v>8</v>
      </c>
      <c r="C1092" s="417">
        <v>4.94434372</v>
      </c>
      <c r="D1092" s="418">
        <v>8.3578673010000006</v>
      </c>
      <c r="E1092" s="437">
        <v>27.626604645666614</v>
      </c>
      <c r="F1092" s="417">
        <v>0.23712627999999999</v>
      </c>
      <c r="G1092" s="418">
        <v>0.49155738799999998</v>
      </c>
      <c r="H1092" s="437">
        <v>1.1935780094029289</v>
      </c>
      <c r="I1092" s="417">
        <v>0.40439534999999999</v>
      </c>
      <c r="J1092" s="418">
        <v>1.691016705</v>
      </c>
      <c r="K1092" s="437">
        <v>3.8042516476669817</v>
      </c>
      <c r="L1092" s="420"/>
      <c r="M1092" s="421"/>
      <c r="N1092" s="437">
        <v>1.2859487713604999E-2</v>
      </c>
      <c r="O1092" s="417">
        <v>1.139006E-2</v>
      </c>
      <c r="P1092" s="418">
        <v>1.8177394499999999E-2</v>
      </c>
      <c r="Q1092" s="437">
        <v>1.6673805694436158E-2</v>
      </c>
      <c r="R1092" s="422"/>
      <c r="S1092" s="423"/>
      <c r="T1092" s="437">
        <v>550.42684004314106</v>
      </c>
      <c r="U1092" s="417">
        <v>8.5930512495778454E-3</v>
      </c>
      <c r="V1092" s="418">
        <v>1.1185153411009795E-2</v>
      </c>
      <c r="W1092" s="437">
        <v>4.1810658335589328E-2</v>
      </c>
      <c r="X1092" s="417">
        <v>9.3984665653495444E-3</v>
      </c>
      <c r="Y1092" s="418">
        <v>6.7073483620398514E-3</v>
      </c>
      <c r="Z1092" s="437">
        <v>4.3087406673624706E-2</v>
      </c>
      <c r="AA1092" s="417">
        <v>1.7955027000000001E-3</v>
      </c>
      <c r="AB1092" s="418">
        <v>4.7070799349999996E-3</v>
      </c>
      <c r="AC1092" s="437">
        <v>1.4849156395723852E-2</v>
      </c>
      <c r="AD1092" s="417">
        <v>8.2801599999999997E-5</v>
      </c>
      <c r="AE1092" s="418">
        <v>2.1519506500000001E-4</v>
      </c>
      <c r="AF1092" s="437">
        <v>1.2284092254378732E-3</v>
      </c>
      <c r="AG1092" s="417">
        <v>9.2473053999999992E-3</v>
      </c>
      <c r="AH1092" s="418">
        <v>2.2332026615E-2</v>
      </c>
      <c r="AI1092" s="437">
        <v>5.8234871486632464E-2</v>
      </c>
      <c r="AJ1092" s="417">
        <v>9.9109580000000005E-4</v>
      </c>
      <c r="AK1092" s="418">
        <v>2.37029036E-3</v>
      </c>
      <c r="AL1092" s="437">
        <v>6.8786306865217424E-3</v>
      </c>
      <c r="AM1092" s="417">
        <v>2.0299396999999999E-3</v>
      </c>
      <c r="AN1092" s="418">
        <v>5.5651510799999996E-3</v>
      </c>
      <c r="AO1092" s="437">
        <v>1.2872867279600901E-2</v>
      </c>
      <c r="AP1092" s="422"/>
      <c r="AQ1092" s="423"/>
      <c r="AR1092" s="423"/>
      <c r="AS1092" s="417">
        <v>0</v>
      </c>
      <c r="AT1092" s="418">
        <v>0</v>
      </c>
      <c r="AU1092" s="424"/>
    </row>
    <row r="1093" spans="1:47" x14ac:dyDescent="0.2">
      <c r="A1093" s="231">
        <v>2002</v>
      </c>
      <c r="B1093" s="232">
        <v>9</v>
      </c>
      <c r="C1093" s="417">
        <v>5.3306774800000003</v>
      </c>
      <c r="D1093" s="418">
        <v>8.8956643559999993</v>
      </c>
      <c r="E1093" s="437">
        <v>30.495846995997464</v>
      </c>
      <c r="F1093" s="417">
        <v>0.26167131999999999</v>
      </c>
      <c r="G1093" s="418">
        <v>0.53224603349999999</v>
      </c>
      <c r="H1093" s="437">
        <v>1.2080824913930932</v>
      </c>
      <c r="I1093" s="417">
        <v>0.43835339000000001</v>
      </c>
      <c r="J1093" s="418">
        <v>1.7879988630000001</v>
      </c>
      <c r="K1093" s="437">
        <v>3.9930416388154111</v>
      </c>
      <c r="L1093" s="420"/>
      <c r="M1093" s="421"/>
      <c r="N1093" s="437">
        <v>1.3606591417971881E-2</v>
      </c>
      <c r="O1093" s="417">
        <v>1.139006E-2</v>
      </c>
      <c r="P1093" s="418">
        <v>1.8145433999999998E-2</v>
      </c>
      <c r="Q1093" s="437">
        <v>1.8055138944825973E-2</v>
      </c>
      <c r="R1093" s="422"/>
      <c r="S1093" s="423"/>
      <c r="T1093" s="437">
        <v>550.15235871318964</v>
      </c>
      <c r="U1093" s="417">
        <v>8.5930512495778454E-3</v>
      </c>
      <c r="V1093" s="418">
        <v>1.1185153411009795E-2</v>
      </c>
      <c r="W1093" s="437">
        <v>3.8018423445177391E-2</v>
      </c>
      <c r="X1093" s="417">
        <v>9.3984665653495444E-3</v>
      </c>
      <c r="Y1093" s="418">
        <v>6.7073483620398514E-3</v>
      </c>
      <c r="Z1093" s="437">
        <v>4.2899644930797176E-2</v>
      </c>
      <c r="AA1093" s="417">
        <v>1.9426826E-3</v>
      </c>
      <c r="AB1093" s="418">
        <v>5.0816417950000003E-3</v>
      </c>
      <c r="AC1093" s="437">
        <v>1.6230090880154539E-2</v>
      </c>
      <c r="AD1093" s="417">
        <v>9.0405100000000006E-5</v>
      </c>
      <c r="AE1093" s="418">
        <v>2.338051E-4</v>
      </c>
      <c r="AF1093" s="437">
        <v>1.2520854736268279E-3</v>
      </c>
      <c r="AG1093" s="417">
        <v>1.0056567000000001E-2</v>
      </c>
      <c r="AH1093" s="418">
        <v>2.4133730619999998E-2</v>
      </c>
      <c r="AI1093" s="437">
        <v>5.9952379384400366E-2</v>
      </c>
      <c r="AJ1093" s="417">
        <v>1.0844987E-3</v>
      </c>
      <c r="AK1093" s="418">
        <v>2.6013082950000002E-3</v>
      </c>
      <c r="AL1093" s="437">
        <v>6.7447250454583706E-3</v>
      </c>
      <c r="AM1093" s="417">
        <v>2.1852522E-3</v>
      </c>
      <c r="AN1093" s="418">
        <v>5.9603339399999997E-3</v>
      </c>
      <c r="AO1093" s="437">
        <v>1.325667689251336E-2</v>
      </c>
      <c r="AP1093" s="422"/>
      <c r="AQ1093" s="423"/>
      <c r="AR1093" s="423"/>
      <c r="AS1093" s="417">
        <v>0</v>
      </c>
      <c r="AT1093" s="418">
        <v>0</v>
      </c>
      <c r="AU1093" s="424"/>
    </row>
    <row r="1094" spans="1:47" x14ac:dyDescent="0.2">
      <c r="A1094" s="231">
        <v>2002</v>
      </c>
      <c r="B1094" s="232">
        <v>10</v>
      </c>
      <c r="C1094" s="417">
        <v>5.7150519099999997</v>
      </c>
      <c r="D1094" s="418">
        <v>9.4238431625000008</v>
      </c>
      <c r="E1094" s="437">
        <v>29.88357504062034</v>
      </c>
      <c r="F1094" s="417">
        <v>0.28893039999999998</v>
      </c>
      <c r="G1094" s="418">
        <v>0.5752020055</v>
      </c>
      <c r="H1094" s="437">
        <v>1.1964145736350922</v>
      </c>
      <c r="I1094" s="417">
        <v>0.47227697000000002</v>
      </c>
      <c r="J1094" s="418">
        <v>1.881990735</v>
      </c>
      <c r="K1094" s="437">
        <v>3.9310624076638021</v>
      </c>
      <c r="L1094" s="420"/>
      <c r="M1094" s="421"/>
      <c r="N1094" s="437">
        <v>1.0165213587782518E-2</v>
      </c>
      <c r="O1094" s="417">
        <v>1.139006E-2</v>
      </c>
      <c r="P1094" s="418">
        <v>1.8145433999999998E-2</v>
      </c>
      <c r="Q1094" s="437">
        <v>1.8128883054944187E-2</v>
      </c>
      <c r="R1094" s="422"/>
      <c r="S1094" s="423"/>
      <c r="T1094" s="437">
        <v>551.15312791238841</v>
      </c>
      <c r="U1094" s="417">
        <v>8.5930512495778454E-3</v>
      </c>
      <c r="V1094" s="418">
        <v>1.1185153411009795E-2</v>
      </c>
      <c r="W1094" s="437">
        <v>3.7611092124493629E-2</v>
      </c>
      <c r="X1094" s="417">
        <v>9.3984665653495444E-3</v>
      </c>
      <c r="Y1094" s="418">
        <v>6.7073483620398514E-3</v>
      </c>
      <c r="Z1094" s="437">
        <v>4.4137478144329653E-2</v>
      </c>
      <c r="AA1094" s="417">
        <v>2.0922887000000001E-3</v>
      </c>
      <c r="AB1094" s="418">
        <v>5.4602621399999999E-3</v>
      </c>
      <c r="AC1094" s="437">
        <v>1.6186909086243439E-2</v>
      </c>
      <c r="AD1094" s="417">
        <v>9.6797000000000002E-5</v>
      </c>
      <c r="AE1094" s="418">
        <v>2.5221449499999998E-4</v>
      </c>
      <c r="AF1094" s="437">
        <v>1.2447475613212662E-3</v>
      </c>
      <c r="AG1094" s="417">
        <v>1.08998888E-2</v>
      </c>
      <c r="AH1094" s="418">
        <v>2.5981919940000001E-2</v>
      </c>
      <c r="AI1094" s="437">
        <v>5.4176913646919678E-2</v>
      </c>
      <c r="AJ1094" s="417">
        <v>1.1787709000000001E-3</v>
      </c>
      <c r="AK1094" s="418">
        <v>2.8388610849999999E-3</v>
      </c>
      <c r="AL1094" s="437">
        <v>6.7800818355613773E-3</v>
      </c>
      <c r="AM1094" s="417">
        <v>2.3387594999999999E-3</v>
      </c>
      <c r="AN1094" s="418">
        <v>6.3545995349999999E-3</v>
      </c>
      <c r="AO1094" s="437">
        <v>1.3036978779441729E-2</v>
      </c>
      <c r="AP1094" s="422"/>
      <c r="AQ1094" s="423"/>
      <c r="AR1094" s="423"/>
      <c r="AS1094" s="417">
        <v>0</v>
      </c>
      <c r="AT1094" s="418">
        <v>0</v>
      </c>
      <c r="AU1094" s="424"/>
    </row>
    <row r="1095" spans="1:47" x14ac:dyDescent="0.2">
      <c r="A1095" s="231">
        <v>2002</v>
      </c>
      <c r="B1095" s="232">
        <v>11</v>
      </c>
      <c r="C1095" s="417">
        <v>6.0856589999999997</v>
      </c>
      <c r="D1095" s="418">
        <v>9.9305847534999998</v>
      </c>
      <c r="E1095" s="437">
        <v>29.974439323034876</v>
      </c>
      <c r="F1095" s="417">
        <v>0.31981098000000002</v>
      </c>
      <c r="G1095" s="418">
        <v>0.62226071199999999</v>
      </c>
      <c r="H1095" s="437">
        <v>1.2184262070361969</v>
      </c>
      <c r="I1095" s="417">
        <v>0.50583500999999997</v>
      </c>
      <c r="J1095" s="418">
        <v>1.9603865265</v>
      </c>
      <c r="K1095" s="437">
        <v>3.9794885417429979</v>
      </c>
      <c r="L1095" s="420"/>
      <c r="M1095" s="421"/>
      <c r="N1095" s="437">
        <v>1.0213194144693384E-2</v>
      </c>
      <c r="O1095" s="417">
        <v>1.139006E-2</v>
      </c>
      <c r="P1095" s="418">
        <v>1.8145433999999998E-2</v>
      </c>
      <c r="Q1095" s="437">
        <v>2.0923550745160488E-2</v>
      </c>
      <c r="R1095" s="422"/>
      <c r="S1095" s="423"/>
      <c r="T1095" s="437">
        <v>551.82774421860586</v>
      </c>
      <c r="U1095" s="417">
        <v>8.5930512495778454E-3</v>
      </c>
      <c r="V1095" s="418">
        <v>1.1185153411009795E-2</v>
      </c>
      <c r="W1095" s="437">
        <v>3.4279952801669393E-2</v>
      </c>
      <c r="X1095" s="417">
        <v>9.3984665653495444E-3</v>
      </c>
      <c r="Y1095" s="418">
        <v>6.7073483620398514E-3</v>
      </c>
      <c r="Z1095" s="437">
        <v>4.5045586471883364E-2</v>
      </c>
      <c r="AA1095" s="417">
        <v>2.2413209000000001E-3</v>
      </c>
      <c r="AB1095" s="418">
        <v>5.8441782449999997E-3</v>
      </c>
      <c r="AC1095" s="437">
        <v>1.7507260200087985E-2</v>
      </c>
      <c r="AD1095" s="417">
        <v>1.0358579999999999E-4</v>
      </c>
      <c r="AE1095" s="418">
        <v>2.7066328E-4</v>
      </c>
      <c r="AF1095" s="437">
        <v>1.2929291732446471E-3</v>
      </c>
      <c r="AG1095" s="417">
        <v>1.1778205599999999E-2</v>
      </c>
      <c r="AH1095" s="418">
        <v>2.7895267925000002E-2</v>
      </c>
      <c r="AI1095" s="437">
        <v>5.4553485356425353E-2</v>
      </c>
      <c r="AJ1095" s="417">
        <v>1.2732030000000001E-3</v>
      </c>
      <c r="AK1095" s="418">
        <v>3.0837092549999999E-3</v>
      </c>
      <c r="AL1095" s="437">
        <v>6.8486582991563183E-3</v>
      </c>
      <c r="AM1095" s="417">
        <v>2.4906925999999999E-3</v>
      </c>
      <c r="AN1095" s="418">
        <v>6.7502373700000003E-3</v>
      </c>
      <c r="AO1095" s="437">
        <v>1.3415706262116451E-2</v>
      </c>
      <c r="AP1095" s="422"/>
      <c r="AQ1095" s="423"/>
      <c r="AR1095" s="423"/>
      <c r="AS1095" s="417">
        <v>0</v>
      </c>
      <c r="AT1095" s="418">
        <v>0</v>
      </c>
      <c r="AU1095" s="424"/>
    </row>
    <row r="1096" spans="1:47" x14ac:dyDescent="0.2">
      <c r="A1096" s="231">
        <v>2002</v>
      </c>
      <c r="B1096" s="232">
        <v>12</v>
      </c>
      <c r="C1096" s="417">
        <v>6.4437370500000002</v>
      </c>
      <c r="D1096" s="418">
        <v>10.416222210999999</v>
      </c>
      <c r="E1096" s="437">
        <v>30.64021827708498</v>
      </c>
      <c r="F1096" s="417">
        <v>0.35439697999999997</v>
      </c>
      <c r="G1096" s="418">
        <v>0.67433235250000001</v>
      </c>
      <c r="H1096" s="437">
        <v>1.2553806528768472</v>
      </c>
      <c r="I1096" s="417">
        <v>0.53891447000000003</v>
      </c>
      <c r="J1096" s="418">
        <v>2.0268201280000002</v>
      </c>
      <c r="K1096" s="437">
        <v>4.0253478541069603</v>
      </c>
      <c r="L1096" s="420"/>
      <c r="M1096" s="421"/>
      <c r="N1096" s="437">
        <v>1.0235706503814874E-2</v>
      </c>
      <c r="O1096" s="417">
        <v>1.139006E-2</v>
      </c>
      <c r="P1096" s="418">
        <v>1.8145433999999998E-2</v>
      </c>
      <c r="Q1096" s="437">
        <v>2.1066278079964022E-2</v>
      </c>
      <c r="R1096" s="422"/>
      <c r="S1096" s="423"/>
      <c r="T1096" s="437">
        <v>552.87411346383271</v>
      </c>
      <c r="U1096" s="417">
        <v>8.5930512495778454E-3</v>
      </c>
      <c r="V1096" s="418">
        <v>1.1185153411009795E-2</v>
      </c>
      <c r="W1096" s="437">
        <v>3.5291847124606875E-2</v>
      </c>
      <c r="X1096" s="417">
        <v>9.3984665653495444E-3</v>
      </c>
      <c r="Y1096" s="418">
        <v>6.7073483620398514E-3</v>
      </c>
      <c r="Z1096" s="437">
        <v>4.6482045915782484E-2</v>
      </c>
      <c r="AA1096" s="417">
        <v>2.3897790999999999E-3</v>
      </c>
      <c r="AB1096" s="418">
        <v>6.2370881249999999E-3</v>
      </c>
      <c r="AC1096" s="437">
        <v>1.8292086655874767E-2</v>
      </c>
      <c r="AD1096" s="417">
        <v>1.1134939999999999E-4</v>
      </c>
      <c r="AE1096" s="418">
        <v>2.8966159E-4</v>
      </c>
      <c r="AF1096" s="437">
        <v>1.3384965312172993E-3</v>
      </c>
      <c r="AG1096" s="417">
        <v>1.2700857899999999E-2</v>
      </c>
      <c r="AH1096" s="418">
        <v>2.9897060919999999E-2</v>
      </c>
      <c r="AI1096" s="437">
        <v>5.6155807586242598E-2</v>
      </c>
      <c r="AJ1096" s="417">
        <v>1.3710318E-3</v>
      </c>
      <c r="AK1096" s="418">
        <v>3.3380153799999999E-3</v>
      </c>
      <c r="AL1096" s="437">
        <v>7.1543097305651311E-3</v>
      </c>
      <c r="AM1096" s="417">
        <v>2.6419509E-3</v>
      </c>
      <c r="AN1096" s="418">
        <v>7.1505873400000003E-3</v>
      </c>
      <c r="AO1096" s="437">
        <v>1.3737247548410851E-2</v>
      </c>
      <c r="AP1096" s="422"/>
      <c r="AQ1096" s="423"/>
      <c r="AR1096" s="423"/>
      <c r="AS1096" s="417">
        <v>0</v>
      </c>
      <c r="AT1096" s="418">
        <v>0</v>
      </c>
      <c r="AU1096" s="424"/>
    </row>
    <row r="1097" spans="1:47" x14ac:dyDescent="0.2">
      <c r="A1097" s="231">
        <v>2002</v>
      </c>
      <c r="B1097" s="232">
        <v>13</v>
      </c>
      <c r="C1097" s="417">
        <v>6.7822893999999998</v>
      </c>
      <c r="D1097" s="418">
        <v>10.890760855</v>
      </c>
      <c r="E1097" s="437">
        <v>31.440786109944792</v>
      </c>
      <c r="F1097" s="417">
        <v>0.39388248999999997</v>
      </c>
      <c r="G1097" s="418">
        <v>0.73264111350000005</v>
      </c>
      <c r="H1097" s="437">
        <v>1.298832438884175</v>
      </c>
      <c r="I1097" s="417">
        <v>0.57182885000000006</v>
      </c>
      <c r="J1097" s="418">
        <v>2.0880321249999998</v>
      </c>
      <c r="K1097" s="437">
        <v>4.0781207144450571</v>
      </c>
      <c r="L1097" s="420"/>
      <c r="M1097" s="421"/>
      <c r="N1097" s="437">
        <v>1.0259715214037651E-2</v>
      </c>
      <c r="O1097" s="417">
        <v>1.139006E-2</v>
      </c>
      <c r="P1097" s="418">
        <v>1.8145433999999998E-2</v>
      </c>
      <c r="Q1097" s="437">
        <v>2.1230637549001664E-2</v>
      </c>
      <c r="R1097" s="422"/>
      <c r="S1097" s="423"/>
      <c r="T1097" s="437">
        <v>554.13012432427695</v>
      </c>
      <c r="U1097" s="417">
        <v>8.5930512495778454E-3</v>
      </c>
      <c r="V1097" s="418">
        <v>1.1185153411009795E-2</v>
      </c>
      <c r="W1097" s="437">
        <v>3.6484100450133818E-2</v>
      </c>
      <c r="X1097" s="417">
        <v>9.3984665653495444E-3</v>
      </c>
      <c r="Y1097" s="418">
        <v>6.7073483620398514E-3</v>
      </c>
      <c r="Z1097" s="437">
        <v>4.8181153418193116E-2</v>
      </c>
      <c r="AA1097" s="417">
        <v>2.5406635E-3</v>
      </c>
      <c r="AB1097" s="418">
        <v>6.6410490700000002E-3</v>
      </c>
      <c r="AC1097" s="437">
        <v>1.9112137269583586E-2</v>
      </c>
      <c r="AD1097" s="417">
        <v>1.176107E-4</v>
      </c>
      <c r="AE1097" s="418">
        <v>3.0857884E-4</v>
      </c>
      <c r="AF1097" s="437">
        <v>1.3915846678182293E-3</v>
      </c>
      <c r="AG1097" s="417">
        <v>1.36872516E-2</v>
      </c>
      <c r="AH1097" s="418">
        <v>3.2008508145000003E-2</v>
      </c>
      <c r="AI1097" s="437">
        <v>5.8067049315229144E-2</v>
      </c>
      <c r="AJ1097" s="417">
        <v>1.4697595999999999E-3</v>
      </c>
      <c r="AK1097" s="418">
        <v>3.6026666799999999E-3</v>
      </c>
      <c r="AL1097" s="437">
        <v>7.5228502723784707E-3</v>
      </c>
      <c r="AM1097" s="417">
        <v>2.7925047000000001E-3</v>
      </c>
      <c r="AN1097" s="418">
        <v>7.5595816649999996E-3</v>
      </c>
      <c r="AO1097" s="437">
        <v>1.4101619275351279E-2</v>
      </c>
      <c r="AP1097" s="422"/>
      <c r="AQ1097" s="423"/>
      <c r="AR1097" s="423"/>
      <c r="AS1097" s="417">
        <v>0</v>
      </c>
      <c r="AT1097" s="418">
        <v>0</v>
      </c>
      <c r="AU1097" s="424"/>
    </row>
    <row r="1098" spans="1:47" x14ac:dyDescent="0.2">
      <c r="A1098" s="231">
        <v>2002</v>
      </c>
      <c r="B1098" s="232">
        <v>14</v>
      </c>
      <c r="C1098" s="417">
        <v>7.0786206099999998</v>
      </c>
      <c r="D1098" s="418">
        <v>11.3463443645</v>
      </c>
      <c r="E1098" s="437">
        <v>32.2521084225164</v>
      </c>
      <c r="F1098" s="417">
        <v>0.43907740000000001</v>
      </c>
      <c r="G1098" s="418">
        <v>0.79809027099999996</v>
      </c>
      <c r="H1098" s="437">
        <v>1.3459018306861446</v>
      </c>
      <c r="I1098" s="417">
        <v>0.60367665999999998</v>
      </c>
      <c r="J1098" s="418">
        <v>2.1440661725000001</v>
      </c>
      <c r="K1098" s="437">
        <v>4.1304914357369888</v>
      </c>
      <c r="L1098" s="420"/>
      <c r="M1098" s="421"/>
      <c r="N1098" s="437">
        <v>1.0278494726116685E-2</v>
      </c>
      <c r="O1098" s="417">
        <v>1.139006E-2</v>
      </c>
      <c r="P1098" s="418">
        <v>1.8145433999999998E-2</v>
      </c>
      <c r="Q1098" s="437">
        <v>2.1410514243911816E-2</v>
      </c>
      <c r="R1098" s="422"/>
      <c r="S1098" s="423"/>
      <c r="T1098" s="437">
        <v>555.08432242945389</v>
      </c>
      <c r="U1098" s="417">
        <v>8.5930512495778454E-3</v>
      </c>
      <c r="V1098" s="418">
        <v>1.1185153411009795E-2</v>
      </c>
      <c r="W1098" s="437">
        <v>3.7774371501063005E-2</v>
      </c>
      <c r="X1098" s="417">
        <v>9.3984665653495444E-3</v>
      </c>
      <c r="Y1098" s="418">
        <v>6.7073483620398514E-3</v>
      </c>
      <c r="Z1098" s="437">
        <v>5.0037265322373702E-2</v>
      </c>
      <c r="AA1098" s="417">
        <v>2.6926021000000001E-3</v>
      </c>
      <c r="AB1098" s="418">
        <v>7.05662793E-3</v>
      </c>
      <c r="AC1098" s="437">
        <v>2.001894849714984E-2</v>
      </c>
      <c r="AD1098" s="417">
        <v>1.245299E-4</v>
      </c>
      <c r="AE1098" s="418">
        <v>3.28513E-4</v>
      </c>
      <c r="AF1098" s="437">
        <v>1.4493538410563819E-3</v>
      </c>
      <c r="AG1098" s="417">
        <v>1.47388603E-2</v>
      </c>
      <c r="AH1098" s="418">
        <v>3.42419578E-2</v>
      </c>
      <c r="AI1098" s="437">
        <v>6.0132932620738648E-2</v>
      </c>
      <c r="AJ1098" s="417">
        <v>1.5706426999999999E-3</v>
      </c>
      <c r="AK1098" s="418">
        <v>3.8777675850000001E-3</v>
      </c>
      <c r="AL1098" s="437">
        <v>7.924382196309367E-3</v>
      </c>
      <c r="AM1098" s="417">
        <v>2.9437705999999998E-3</v>
      </c>
      <c r="AN1098" s="418">
        <v>7.9766685449999992E-3</v>
      </c>
      <c r="AO1098" s="437">
        <v>1.4494868416838625E-2</v>
      </c>
      <c r="AP1098" s="422"/>
      <c r="AQ1098" s="423"/>
      <c r="AR1098" s="423"/>
      <c r="AS1098" s="417">
        <v>0</v>
      </c>
      <c r="AT1098" s="418">
        <v>0</v>
      </c>
      <c r="AU1098" s="424"/>
    </row>
    <row r="1099" spans="1:47" x14ac:dyDescent="0.2">
      <c r="A1099" s="231">
        <v>2002</v>
      </c>
      <c r="B1099" s="232">
        <v>15</v>
      </c>
      <c r="C1099" s="417">
        <v>7.3796801900000002</v>
      </c>
      <c r="D1099" s="418">
        <v>11.815391993</v>
      </c>
      <c r="E1099" s="437">
        <v>33.176316571124715</v>
      </c>
      <c r="F1099" s="417">
        <v>0.49144722000000002</v>
      </c>
      <c r="G1099" s="418">
        <v>0.87255292200000001</v>
      </c>
      <c r="H1099" s="437">
        <v>1.3963866813438999</v>
      </c>
      <c r="I1099" s="417">
        <v>0.63416576999999996</v>
      </c>
      <c r="J1099" s="418">
        <v>2.1984770325</v>
      </c>
      <c r="K1099" s="437">
        <v>4.1921188328801122</v>
      </c>
      <c r="L1099" s="420"/>
      <c r="M1099" s="421"/>
      <c r="N1099" s="437">
        <v>1.0307081920416435E-2</v>
      </c>
      <c r="O1099" s="417">
        <v>1.139006E-2</v>
      </c>
      <c r="P1099" s="418">
        <v>1.8145433999999998E-2</v>
      </c>
      <c r="Q1099" s="437">
        <v>2.1602257464641891E-2</v>
      </c>
      <c r="R1099" s="422"/>
      <c r="S1099" s="423"/>
      <c r="T1099" s="437">
        <v>556.53094113092436</v>
      </c>
      <c r="U1099" s="417">
        <v>8.5930512495778454E-3</v>
      </c>
      <c r="V1099" s="418">
        <v>1.1185153411009795E-2</v>
      </c>
      <c r="W1099" s="437">
        <v>3.9158406929395352E-2</v>
      </c>
      <c r="X1099" s="417">
        <v>9.3984665653495444E-3</v>
      </c>
      <c r="Y1099" s="418">
        <v>6.7073483620398514E-3</v>
      </c>
      <c r="Z1099" s="437">
        <v>5.2007803499214057E-2</v>
      </c>
      <c r="AA1099" s="417">
        <v>2.8496513E-3</v>
      </c>
      <c r="AB1099" s="418">
        <v>7.4900361099999998E-3</v>
      </c>
      <c r="AC1099" s="437">
        <v>2.1016119566586285E-2</v>
      </c>
      <c r="AD1099" s="417">
        <v>1.3279120000000001E-4</v>
      </c>
      <c r="AE1099" s="418">
        <v>3.4875798500000002E-4</v>
      </c>
      <c r="AF1099" s="437">
        <v>1.5112521840935486E-3</v>
      </c>
      <c r="AG1099" s="417">
        <v>1.58866704E-2</v>
      </c>
      <c r="AH1099" s="418">
        <v>3.6643063434999998E-2</v>
      </c>
      <c r="AI1099" s="437">
        <v>6.2341297069373254E-2</v>
      </c>
      <c r="AJ1099" s="417">
        <v>1.6758974999999999E-3</v>
      </c>
      <c r="AK1099" s="418">
        <v>4.1674198600000004E-3</v>
      </c>
      <c r="AL1099" s="437">
        <v>8.3485040416808546E-3</v>
      </c>
      <c r="AM1099" s="417">
        <v>3.1003289000000002E-3</v>
      </c>
      <c r="AN1099" s="418">
        <v>8.4093718099999999E-3</v>
      </c>
      <c r="AO1099" s="437">
        <v>1.492304448414346E-2</v>
      </c>
      <c r="AP1099" s="422"/>
      <c r="AQ1099" s="423"/>
      <c r="AR1099" s="423"/>
      <c r="AS1099" s="417">
        <v>0</v>
      </c>
      <c r="AT1099" s="418">
        <v>0</v>
      </c>
      <c r="AU1099" s="424"/>
    </row>
    <row r="1100" spans="1:47" x14ac:dyDescent="0.2">
      <c r="A1100" s="231">
        <v>2002</v>
      </c>
      <c r="B1100" s="232">
        <v>16</v>
      </c>
      <c r="C1100" s="417">
        <v>6.7585329663599998</v>
      </c>
      <c r="D1100" s="418">
        <v>10.826552526138</v>
      </c>
      <c r="E1100" s="437">
        <v>34.156746145631622</v>
      </c>
      <c r="F1100" s="417">
        <v>0.49343543280000002</v>
      </c>
      <c r="G1100" s="418">
        <v>0.85613802585900001</v>
      </c>
      <c r="H1100" s="437">
        <v>1.4523601706137905</v>
      </c>
      <c r="I1100" s="417">
        <v>0.50918881090000001</v>
      </c>
      <c r="J1100" s="418">
        <v>1.7333396195500002</v>
      </c>
      <c r="K1100" s="437">
        <v>4.2572113759845225</v>
      </c>
      <c r="L1100" s="420"/>
      <c r="M1100" s="421"/>
      <c r="N1100" s="437">
        <v>1.0337069533646982E-2</v>
      </c>
      <c r="O1100" s="417">
        <v>1.139006E-2</v>
      </c>
      <c r="P1100" s="418">
        <v>1.8145433999999998E-2</v>
      </c>
      <c r="Q1100" s="437">
        <v>2.6896192367067751E-2</v>
      </c>
      <c r="R1100" s="422"/>
      <c r="S1100" s="423"/>
      <c r="T1100" s="437">
        <v>558.07458056690177</v>
      </c>
      <c r="U1100" s="417">
        <v>6.3760440271867615E-3</v>
      </c>
      <c r="V1100" s="418">
        <v>8.2993838309692678E-3</v>
      </c>
      <c r="W1100" s="437">
        <v>3.7971322234288452E-2</v>
      </c>
      <c r="X1100" s="417">
        <v>8.4022291094224925E-3</v>
      </c>
      <c r="Y1100" s="418">
        <v>5.9963694356636272E-3</v>
      </c>
      <c r="Z1100" s="437">
        <v>5.4094409083439356E-2</v>
      </c>
      <c r="AA1100" s="417">
        <v>2.6914757742000001E-3</v>
      </c>
      <c r="AB1100" s="418">
        <v>7.0996892796600002E-3</v>
      </c>
      <c r="AC1100" s="437">
        <v>2.209346498131053E-2</v>
      </c>
      <c r="AD1100" s="417">
        <v>1.25090268E-4</v>
      </c>
      <c r="AE1100" s="418">
        <v>3.3077064429000002E-4</v>
      </c>
      <c r="AF1100" s="437">
        <v>1.5792234791050059E-3</v>
      </c>
      <c r="AG1100" s="417">
        <v>1.5319203245399999E-2</v>
      </c>
      <c r="AH1100" s="418">
        <v>3.5068768788149997E-2</v>
      </c>
      <c r="AI1100" s="437">
        <v>6.4796203148550668E-2</v>
      </c>
      <c r="AJ1100" s="417">
        <v>1.5953868953999999E-3</v>
      </c>
      <c r="AK1100" s="418">
        <v>3.9977182253400001E-3</v>
      </c>
      <c r="AL1100" s="437">
        <v>8.8088138411087074E-3</v>
      </c>
      <c r="AM1100" s="417">
        <v>2.9127695609999999E-3</v>
      </c>
      <c r="AN1100" s="418">
        <v>7.9188454770599999E-3</v>
      </c>
      <c r="AO1100" s="437">
        <v>1.5406286484566432E-2</v>
      </c>
      <c r="AP1100" s="422"/>
      <c r="AQ1100" s="423"/>
      <c r="AR1100" s="423"/>
      <c r="AS1100" s="417">
        <v>0</v>
      </c>
      <c r="AT1100" s="418">
        <v>0</v>
      </c>
      <c r="AU1100" s="424"/>
    </row>
    <row r="1101" spans="1:47" x14ac:dyDescent="0.2">
      <c r="A1101" s="231">
        <v>2002</v>
      </c>
      <c r="B1101" s="232">
        <v>17</v>
      </c>
      <c r="C1101" s="417">
        <v>7.00832782115</v>
      </c>
      <c r="D1101" s="418">
        <v>11.252117138851501</v>
      </c>
      <c r="E1101" s="437">
        <v>34.655610087495702</v>
      </c>
      <c r="F1101" s="417">
        <v>0.55572867336000009</v>
      </c>
      <c r="G1101" s="418">
        <v>0.94322342990999997</v>
      </c>
      <c r="H1101" s="437">
        <v>1.3248866960052987</v>
      </c>
      <c r="I1101" s="417">
        <v>0.52977847230000008</v>
      </c>
      <c r="J1101" s="418">
        <v>1.773736407905</v>
      </c>
      <c r="K1101" s="437">
        <v>3.1076861094407273</v>
      </c>
      <c r="L1101" s="420"/>
      <c r="M1101" s="421"/>
      <c r="N1101" s="437">
        <v>3.7343992342825033E-3</v>
      </c>
      <c r="O1101" s="417">
        <v>1.139006E-2</v>
      </c>
      <c r="P1101" s="418">
        <v>1.8145433999999998E-2</v>
      </c>
      <c r="Q1101" s="437">
        <v>2.7093426378309068E-2</v>
      </c>
      <c r="R1101" s="422"/>
      <c r="S1101" s="423"/>
      <c r="T1101" s="437">
        <v>559.68590323800015</v>
      </c>
      <c r="U1101" s="417">
        <v>6.3760440271867615E-3</v>
      </c>
      <c r="V1101" s="418">
        <v>8.2993838309692678E-3</v>
      </c>
      <c r="W1101" s="437">
        <v>3.4635778080643095E-2</v>
      </c>
      <c r="X1101" s="417">
        <v>8.4022291094224925E-3</v>
      </c>
      <c r="Y1101" s="418">
        <v>5.9963694356636272E-3</v>
      </c>
      <c r="Z1101" s="437">
        <v>5.6272488616541293E-2</v>
      </c>
      <c r="AA1101" s="417">
        <v>2.8391047655999999E-3</v>
      </c>
      <c r="AB1101" s="418">
        <v>7.5211127219100005E-3</v>
      </c>
      <c r="AC1101" s="437">
        <v>2.2453510377760898E-2</v>
      </c>
      <c r="AD1101" s="417">
        <v>1.317249996E-4</v>
      </c>
      <c r="AE1101" s="418">
        <v>3.504809886E-4</v>
      </c>
      <c r="AF1101" s="437">
        <v>1.5004433892709388E-3</v>
      </c>
      <c r="AG1101" s="417">
        <v>1.6539951394799999E-2</v>
      </c>
      <c r="AH1101" s="418">
        <v>3.7566224485019999E-2</v>
      </c>
      <c r="AI1101" s="437">
        <v>5.6875664610188066E-2</v>
      </c>
      <c r="AJ1101" s="417">
        <v>1.6948748808000001E-3</v>
      </c>
      <c r="AK1101" s="418">
        <v>4.2833142450299996E-3</v>
      </c>
      <c r="AL1101" s="437">
        <v>8.714910822348685E-3</v>
      </c>
      <c r="AM1101" s="417">
        <v>3.0580814831999998E-3</v>
      </c>
      <c r="AN1101" s="418">
        <v>8.3358380362800015E-3</v>
      </c>
      <c r="AO1101" s="437">
        <v>1.3418946791650625E-2</v>
      </c>
      <c r="AP1101" s="422"/>
      <c r="AQ1101" s="423"/>
      <c r="AR1101" s="423"/>
      <c r="AS1101" s="417">
        <v>0</v>
      </c>
      <c r="AT1101" s="418">
        <v>0</v>
      </c>
      <c r="AU1101" s="424"/>
    </row>
    <row r="1102" spans="1:47" x14ac:dyDescent="0.2">
      <c r="A1102" s="231">
        <v>2002</v>
      </c>
      <c r="B1102" s="232">
        <v>18</v>
      </c>
      <c r="C1102" s="417">
        <v>7.252301944180001</v>
      </c>
      <c r="D1102" s="418">
        <v>11.690578650657001</v>
      </c>
      <c r="E1102" s="437">
        <v>35.684517072302953</v>
      </c>
      <c r="F1102" s="417">
        <v>0.62740366613999998</v>
      </c>
      <c r="G1102" s="418">
        <v>1.0432870677210002</v>
      </c>
      <c r="H1102" s="437">
        <v>1.3799332913114837</v>
      </c>
      <c r="I1102" s="417">
        <v>0.55030569439999999</v>
      </c>
      <c r="J1102" s="418">
        <v>1.815843567615</v>
      </c>
      <c r="K1102" s="437">
        <v>3.1768420603934371</v>
      </c>
      <c r="L1102" s="420"/>
      <c r="M1102" s="421"/>
      <c r="N1102" s="437">
        <v>3.7460459121492467E-3</v>
      </c>
      <c r="O1102" s="417">
        <v>1.139006E-2</v>
      </c>
      <c r="P1102" s="418">
        <v>1.8145433999999998E-2</v>
      </c>
      <c r="Q1102" s="437">
        <v>2.7379320549960381E-2</v>
      </c>
      <c r="R1102" s="422"/>
      <c r="S1102" s="423"/>
      <c r="T1102" s="437">
        <v>561.34067375792506</v>
      </c>
      <c r="U1102" s="417">
        <v>6.3760440271867615E-3</v>
      </c>
      <c r="V1102" s="418">
        <v>8.2993838309692678E-3</v>
      </c>
      <c r="W1102" s="437">
        <v>3.6075860072372234E-2</v>
      </c>
      <c r="X1102" s="417">
        <v>8.4022291094224925E-3</v>
      </c>
      <c r="Y1102" s="418">
        <v>5.9963694356636272E-3</v>
      </c>
      <c r="Z1102" s="437">
        <v>5.8510485078679786E-2</v>
      </c>
      <c r="AA1102" s="417">
        <v>2.9917210253999999E-3</v>
      </c>
      <c r="AB1102" s="418">
        <v>7.9624960104600004E-3</v>
      </c>
      <c r="AC1102" s="437">
        <v>2.3608404073439598E-2</v>
      </c>
      <c r="AD1102" s="417">
        <v>1.395555456E-4</v>
      </c>
      <c r="AE1102" s="418">
        <v>3.7162657838999997E-4</v>
      </c>
      <c r="AF1102" s="437">
        <v>1.5687143683081133E-3</v>
      </c>
      <c r="AG1102" s="417">
        <v>1.7878903598399998E-2</v>
      </c>
      <c r="AH1102" s="418">
        <v>4.0281608590620001E-2</v>
      </c>
      <c r="AI1102" s="437">
        <v>5.9177616608494618E-2</v>
      </c>
      <c r="AJ1102" s="417">
        <v>1.7978446386E-3</v>
      </c>
      <c r="AK1102" s="418">
        <v>4.5838644798599998E-3</v>
      </c>
      <c r="AL1102" s="437">
        <v>9.167026247120973E-3</v>
      </c>
      <c r="AM1102" s="417">
        <v>3.2067358032000001E-3</v>
      </c>
      <c r="AN1102" s="418">
        <v>8.7709469646299991E-3</v>
      </c>
      <c r="AO1102" s="437">
        <v>1.3894371181791822E-2</v>
      </c>
      <c r="AP1102" s="422"/>
      <c r="AQ1102" s="423"/>
      <c r="AR1102" s="423"/>
      <c r="AS1102" s="417">
        <v>0</v>
      </c>
      <c r="AT1102" s="418">
        <v>0</v>
      </c>
      <c r="AU1102" s="424"/>
    </row>
    <row r="1103" spans="1:47" x14ac:dyDescent="0.2">
      <c r="A1103" s="231">
        <v>2002</v>
      </c>
      <c r="B1103" s="232">
        <v>19</v>
      </c>
      <c r="C1103" s="417">
        <v>7.4772655761000006</v>
      </c>
      <c r="D1103" s="418">
        <v>12.135044391986</v>
      </c>
      <c r="E1103" s="437">
        <v>36.679828855748788</v>
      </c>
      <c r="F1103" s="417">
        <v>0.70941433596000003</v>
      </c>
      <c r="G1103" s="418">
        <v>1.15827628317</v>
      </c>
      <c r="H1103" s="437">
        <v>1.4356409549686155</v>
      </c>
      <c r="I1103" s="417">
        <v>0.57004028620000002</v>
      </c>
      <c r="J1103" s="418">
        <v>1.862269201485</v>
      </c>
      <c r="K1103" s="437">
        <v>3.245810719413643</v>
      </c>
      <c r="L1103" s="420"/>
      <c r="M1103" s="421"/>
      <c r="N1103" s="437">
        <v>3.7572725982837926E-3</v>
      </c>
      <c r="O1103" s="417">
        <v>1.139006E-2</v>
      </c>
      <c r="P1103" s="418">
        <v>1.8145433999999998E-2</v>
      </c>
      <c r="Q1103" s="437">
        <v>2.7672766695273288E-2</v>
      </c>
      <c r="R1103" s="422"/>
      <c r="S1103" s="423"/>
      <c r="T1103" s="437">
        <v>562.8073036230104</v>
      </c>
      <c r="U1103" s="417">
        <v>6.3760440271867615E-3</v>
      </c>
      <c r="V1103" s="418">
        <v>8.2993838309692678E-3</v>
      </c>
      <c r="W1103" s="437">
        <v>3.7529226139549857E-2</v>
      </c>
      <c r="X1103" s="417">
        <v>8.4022291094224925E-3</v>
      </c>
      <c r="Y1103" s="418">
        <v>5.9963694356636272E-3</v>
      </c>
      <c r="Z1103" s="437">
        <v>6.0770069715631377E-2</v>
      </c>
      <c r="AA1103" s="417">
        <v>3.1461513900000004E-3</v>
      </c>
      <c r="AB1103" s="418">
        <v>8.4242847283200004E-3</v>
      </c>
      <c r="AC1103" s="437">
        <v>2.4908680369077771E-2</v>
      </c>
      <c r="AD1103" s="417">
        <v>1.4607361020000002E-4</v>
      </c>
      <c r="AE1103" s="418">
        <v>3.9290215578E-4</v>
      </c>
      <c r="AF1103" s="437">
        <v>1.6385944263496285E-3</v>
      </c>
      <c r="AG1103" s="417">
        <v>1.93386914346E-2</v>
      </c>
      <c r="AH1103" s="418">
        <v>4.3236736729859997E-2</v>
      </c>
      <c r="AI1103" s="437">
        <v>6.1473115327273814E-2</v>
      </c>
      <c r="AJ1103" s="417">
        <v>1.9043902175999998E-3</v>
      </c>
      <c r="AK1103" s="418">
        <v>4.89984295992E-3</v>
      </c>
      <c r="AL1103" s="437">
        <v>9.6134744728973067E-3</v>
      </c>
      <c r="AM1103" s="417">
        <v>3.3578648940000002E-3</v>
      </c>
      <c r="AN1103" s="418">
        <v>9.2249771750100001E-3</v>
      </c>
      <c r="AO1103" s="437">
        <v>1.4386827832885788E-2</v>
      </c>
      <c r="AP1103" s="422"/>
      <c r="AQ1103" s="423"/>
      <c r="AR1103" s="423"/>
      <c r="AS1103" s="417">
        <v>0</v>
      </c>
      <c r="AT1103" s="418">
        <v>0</v>
      </c>
      <c r="AU1103" s="424"/>
    </row>
    <row r="1104" spans="1:47" x14ac:dyDescent="0.2">
      <c r="A1104" s="231">
        <v>2002</v>
      </c>
      <c r="B1104" s="232">
        <v>20</v>
      </c>
      <c r="C1104" s="417">
        <v>7.7120853074199989</v>
      </c>
      <c r="D1104" s="418">
        <v>12.6132269834275</v>
      </c>
      <c r="E1104" s="437">
        <v>37.704877486883419</v>
      </c>
      <c r="F1104" s="417">
        <v>0.80267328695999995</v>
      </c>
      <c r="G1104" s="418">
        <v>1.2907841076120001</v>
      </c>
      <c r="H1104" s="437">
        <v>1.4909626811141028</v>
      </c>
      <c r="I1104" s="417">
        <v>0.59080723239999999</v>
      </c>
      <c r="J1104" s="418">
        <v>1.9235816276600002</v>
      </c>
      <c r="K1104" s="437">
        <v>3.3154874036087874</v>
      </c>
      <c r="L1104" s="420"/>
      <c r="M1104" s="421"/>
      <c r="N1104" s="437">
        <v>3.7693109599952605E-3</v>
      </c>
      <c r="O1104" s="417">
        <v>1.139006E-2</v>
      </c>
      <c r="P1104" s="418">
        <v>1.8145433999999998E-2</v>
      </c>
      <c r="Q1104" s="437">
        <v>2.7961227673806325E-2</v>
      </c>
      <c r="R1104" s="422"/>
      <c r="S1104" s="423"/>
      <c r="T1104" s="437">
        <v>564.47043256729444</v>
      </c>
      <c r="U1104" s="417">
        <v>6.3760440271867615E-3</v>
      </c>
      <c r="V1104" s="418">
        <v>8.2993838309692678E-3</v>
      </c>
      <c r="W1104" s="437">
        <v>3.8974157609590096E-2</v>
      </c>
      <c r="X1104" s="417">
        <v>8.4022291094224925E-3</v>
      </c>
      <c r="Y1104" s="418">
        <v>5.9963694356636272E-3</v>
      </c>
      <c r="Z1104" s="437">
        <v>6.3012764388737846E-2</v>
      </c>
      <c r="AA1104" s="417">
        <v>3.3085376394000002E-3</v>
      </c>
      <c r="AB1104" s="418">
        <v>8.9131949879100014E-3</v>
      </c>
      <c r="AC1104" s="437">
        <v>2.6142057890683114E-2</v>
      </c>
      <c r="AD1104" s="417">
        <v>1.5334245599999999E-4</v>
      </c>
      <c r="AE1104" s="418">
        <v>4.1547527136000001E-4</v>
      </c>
      <c r="AF1104" s="437">
        <v>1.7076235644177028E-3</v>
      </c>
      <c r="AG1104" s="417">
        <v>2.0947356465000001E-2</v>
      </c>
      <c r="AH1104" s="418">
        <v>4.6485371188530002E-2</v>
      </c>
      <c r="AI1104" s="437">
        <v>6.3767910761189414E-2</v>
      </c>
      <c r="AJ1104" s="417">
        <v>2.0145117072E-3</v>
      </c>
      <c r="AK1104" s="418">
        <v>5.2348985059800001E-3</v>
      </c>
      <c r="AL1104" s="437">
        <v>1.0060845780642104E-2</v>
      </c>
      <c r="AM1104" s="417">
        <v>3.5143579847999999E-3</v>
      </c>
      <c r="AN1104" s="418">
        <v>9.7046379452100009E-3</v>
      </c>
      <c r="AO1104" s="437">
        <v>1.4870965511793401E-2</v>
      </c>
      <c r="AP1104" s="422"/>
      <c r="AQ1104" s="423"/>
      <c r="AR1104" s="423"/>
      <c r="AS1104" s="417">
        <v>0</v>
      </c>
      <c r="AT1104" s="418">
        <v>0</v>
      </c>
      <c r="AU1104" s="424"/>
    </row>
    <row r="1105" spans="1:47" x14ac:dyDescent="0.2">
      <c r="A1105" s="231">
        <v>2002</v>
      </c>
      <c r="B1105" s="232">
        <v>21</v>
      </c>
      <c r="C1105" s="417">
        <v>7.9438275031099996</v>
      </c>
      <c r="D1105" s="418">
        <v>13.119196757571499</v>
      </c>
      <c r="E1105" s="437">
        <v>38.688246932054298</v>
      </c>
      <c r="F1105" s="417">
        <v>0.90790510613999997</v>
      </c>
      <c r="G1105" s="418">
        <v>1.443279342162</v>
      </c>
      <c r="H1105" s="437">
        <v>1.5450493121658357</v>
      </c>
      <c r="I1105" s="417">
        <v>0.61211545010000001</v>
      </c>
      <c r="J1105" s="418">
        <v>1.970952184355</v>
      </c>
      <c r="K1105" s="437">
        <v>3.3841677531517176</v>
      </c>
      <c r="L1105" s="420"/>
      <c r="M1105" s="421"/>
      <c r="N1105" s="437">
        <v>3.7819124664295865E-3</v>
      </c>
      <c r="O1105" s="417">
        <v>1.139006E-2</v>
      </c>
      <c r="P1105" s="418">
        <v>1.8145433999999998E-2</v>
      </c>
      <c r="Q1105" s="437">
        <v>3.5401997273749146E-2</v>
      </c>
      <c r="R1105" s="422"/>
      <c r="S1105" s="423"/>
      <c r="T1105" s="437">
        <v>566.07082843978674</v>
      </c>
      <c r="U1105" s="417">
        <v>6.3760440271867615E-3</v>
      </c>
      <c r="V1105" s="418">
        <v>8.2993838309692678E-3</v>
      </c>
      <c r="W1105" s="437">
        <v>4.0381811677165542E-2</v>
      </c>
      <c r="X1105" s="417">
        <v>8.4022291094224925E-3</v>
      </c>
      <c r="Y1105" s="418">
        <v>5.9963694356636272E-3</v>
      </c>
      <c r="Z1105" s="437">
        <v>6.5194852125920869E-2</v>
      </c>
      <c r="AA1105" s="417">
        <v>3.4752504912E-3</v>
      </c>
      <c r="AB1105" s="418">
        <v>9.4299263889299993E-3</v>
      </c>
      <c r="AC1105" s="437">
        <v>2.7506352318925092E-2</v>
      </c>
      <c r="AD1105" s="417">
        <v>1.616219688E-4</v>
      </c>
      <c r="AE1105" s="418">
        <v>4.3949228634000004E-4</v>
      </c>
      <c r="AF1105" s="437">
        <v>1.7759303361558488E-3</v>
      </c>
      <c r="AG1105" s="417">
        <v>2.2703045159400002E-2</v>
      </c>
      <c r="AH1105" s="418">
        <v>5.0057183039909997E-2</v>
      </c>
      <c r="AI1105" s="437">
        <v>6.5968383610246456E-2</v>
      </c>
      <c r="AJ1105" s="417">
        <v>2.1294354966000001E-3</v>
      </c>
      <c r="AK1105" s="418">
        <v>5.5905805452000001E-3</v>
      </c>
      <c r="AL1105" s="437">
        <v>1.0484609104871097E-2</v>
      </c>
      <c r="AM1105" s="417">
        <v>3.6756757253999998E-3</v>
      </c>
      <c r="AN1105" s="418">
        <v>1.021111849638E-2</v>
      </c>
      <c r="AO1105" s="437">
        <v>1.5358725285194521E-2</v>
      </c>
      <c r="AP1105" s="422"/>
      <c r="AQ1105" s="423"/>
      <c r="AR1105" s="423"/>
      <c r="AS1105" s="417">
        <v>0</v>
      </c>
      <c r="AT1105" s="418">
        <v>0</v>
      </c>
      <c r="AU1105" s="424"/>
    </row>
    <row r="1106" spans="1:47" x14ac:dyDescent="0.2">
      <c r="A1106" s="231">
        <v>2002</v>
      </c>
      <c r="B1106" s="232">
        <v>22</v>
      </c>
      <c r="C1106" s="417">
        <v>8.1736873277699988</v>
      </c>
      <c r="D1106" s="418">
        <v>13.658104014869</v>
      </c>
      <c r="E1106" s="437">
        <v>39.620989550527817</v>
      </c>
      <c r="F1106" s="417">
        <v>1.0257440954400001</v>
      </c>
      <c r="G1106" s="418">
        <v>1.618265932416</v>
      </c>
      <c r="H1106" s="437">
        <v>1.5953876335907229</v>
      </c>
      <c r="I1106" s="417">
        <v>0.63405200319999999</v>
      </c>
      <c r="J1106" s="418">
        <v>2.02157065957</v>
      </c>
      <c r="K1106" s="437">
        <v>3.4474937462782043</v>
      </c>
      <c r="L1106" s="420"/>
      <c r="M1106" s="421"/>
      <c r="N1106" s="437">
        <v>3.7927828984229612E-3</v>
      </c>
      <c r="O1106" s="417">
        <v>1.139006E-2</v>
      </c>
      <c r="P1106" s="418">
        <v>1.8145433999999998E-2</v>
      </c>
      <c r="Q1106" s="437">
        <v>3.5747593689815692E-2</v>
      </c>
      <c r="R1106" s="422"/>
      <c r="S1106" s="423"/>
      <c r="T1106" s="437">
        <v>567.57860125555737</v>
      </c>
      <c r="U1106" s="417">
        <v>6.3760440271867615E-3</v>
      </c>
      <c r="V1106" s="418">
        <v>8.2993838309692678E-3</v>
      </c>
      <c r="W1106" s="437">
        <v>4.1695940290835183E-2</v>
      </c>
      <c r="X1106" s="417">
        <v>8.4022291094224925E-3</v>
      </c>
      <c r="Y1106" s="418">
        <v>5.9963694356636272E-3</v>
      </c>
      <c r="Z1106" s="437">
        <v>6.7234773839648987E-2</v>
      </c>
      <c r="AA1106" s="417">
        <v>3.6472370490000005E-3</v>
      </c>
      <c r="AB1106" s="418">
        <v>9.9782347237199996E-3</v>
      </c>
      <c r="AC1106" s="437">
        <v>2.8644091660844809E-2</v>
      </c>
      <c r="AD1106" s="417">
        <v>1.6992803339999999E-4</v>
      </c>
      <c r="AE1106" s="418">
        <v>4.6492493691000002E-4</v>
      </c>
      <c r="AF1106" s="437">
        <v>1.838826613739918E-3</v>
      </c>
      <c r="AG1106" s="417">
        <v>2.46165860928E-2</v>
      </c>
      <c r="AH1106" s="418">
        <v>5.3993530592460003E-2</v>
      </c>
      <c r="AI1106" s="437">
        <v>6.8051778747201114E-2</v>
      </c>
      <c r="AJ1106" s="417">
        <v>2.2483801404000001E-3</v>
      </c>
      <c r="AK1106" s="418">
        <v>5.9682493164600007E-3</v>
      </c>
      <c r="AL1106" s="437">
        <v>1.0890634151013129E-2</v>
      </c>
      <c r="AM1106" s="417">
        <v>3.8421014244000001E-3</v>
      </c>
      <c r="AN1106" s="418">
        <v>1.074833469156E-2</v>
      </c>
      <c r="AO1106" s="437">
        <v>1.5799819532556783E-2</v>
      </c>
      <c r="AP1106" s="422"/>
      <c r="AQ1106" s="423"/>
      <c r="AR1106" s="423"/>
      <c r="AS1106" s="417">
        <v>0</v>
      </c>
      <c r="AT1106" s="418">
        <v>0</v>
      </c>
      <c r="AU1106" s="424"/>
    </row>
    <row r="1107" spans="1:47" x14ac:dyDescent="0.2">
      <c r="A1107" s="231">
        <v>2002</v>
      </c>
      <c r="B1107" s="232">
        <v>23</v>
      </c>
      <c r="C1107" s="417">
        <v>8.402040404560001</v>
      </c>
      <c r="D1107" s="418">
        <v>14.235057610447498</v>
      </c>
      <c r="E1107" s="437">
        <v>40.462577090101192</v>
      </c>
      <c r="F1107" s="417">
        <v>1.15629858978</v>
      </c>
      <c r="G1107" s="418">
        <v>1.8186795236069999</v>
      </c>
      <c r="H1107" s="437">
        <v>1.6401919199783426</v>
      </c>
      <c r="I1107" s="417">
        <v>0.65718877070000004</v>
      </c>
      <c r="J1107" s="418">
        <v>2.0785488127249998</v>
      </c>
      <c r="K1107" s="437">
        <v>3.5036319531205473</v>
      </c>
      <c r="L1107" s="420"/>
      <c r="M1107" s="421"/>
      <c r="N1107" s="437">
        <v>3.8019464493620901E-3</v>
      </c>
      <c r="O1107" s="417">
        <v>1.139006E-2</v>
      </c>
      <c r="P1107" s="418">
        <v>1.8145433999999998E-2</v>
      </c>
      <c r="Q1107" s="437">
        <v>3.6052354813991501E-2</v>
      </c>
      <c r="R1107" s="422"/>
      <c r="S1107" s="423"/>
      <c r="T1107" s="437">
        <v>568.92756751585614</v>
      </c>
      <c r="U1107" s="417">
        <v>6.3760440271867615E-3</v>
      </c>
      <c r="V1107" s="418">
        <v>8.2993838309692678E-3</v>
      </c>
      <c r="W1107" s="437">
        <v>4.286829189667244E-2</v>
      </c>
      <c r="X1107" s="417">
        <v>8.4022291094224925E-3</v>
      </c>
      <c r="Y1107" s="418">
        <v>5.9963694356636272E-3</v>
      </c>
      <c r="Z1107" s="437">
        <v>6.9057530959185154E-2</v>
      </c>
      <c r="AA1107" s="417">
        <v>3.824165013E-3</v>
      </c>
      <c r="AB1107" s="418">
        <v>1.056095748123E-2</v>
      </c>
      <c r="AC1107" s="437">
        <v>2.9574517369507343E-2</v>
      </c>
      <c r="AD1107" s="417">
        <v>1.777850418E-4</v>
      </c>
      <c r="AE1107" s="418">
        <v>4.9179242172000008E-4</v>
      </c>
      <c r="AF1107" s="437">
        <v>1.894346758139762E-3</v>
      </c>
      <c r="AG1107" s="417">
        <v>2.66879907084E-2</v>
      </c>
      <c r="AH1107" s="418">
        <v>5.8337298968070009E-2</v>
      </c>
      <c r="AI1107" s="437">
        <v>6.9927787598821067E-2</v>
      </c>
      <c r="AJ1107" s="417">
        <v>2.3713722798000001E-3</v>
      </c>
      <c r="AK1107" s="418">
        <v>6.3702062439600004E-3</v>
      </c>
      <c r="AL1107" s="437">
        <v>1.1259556689300863E-2</v>
      </c>
      <c r="AM1107" s="417">
        <v>4.0125970583999998E-3</v>
      </c>
      <c r="AN1107" s="418">
        <v>1.131876055506E-2</v>
      </c>
      <c r="AO1107" s="437">
        <v>1.6184695201631617E-2</v>
      </c>
      <c r="AP1107" s="422"/>
      <c r="AQ1107" s="423"/>
      <c r="AR1107" s="423"/>
      <c r="AS1107" s="417">
        <v>0</v>
      </c>
      <c r="AT1107" s="418">
        <v>0</v>
      </c>
      <c r="AU1107" s="424"/>
    </row>
    <row r="1108" spans="1:47" x14ac:dyDescent="0.2">
      <c r="A1108" s="231">
        <v>2002</v>
      </c>
      <c r="B1108" s="232">
        <v>24</v>
      </c>
      <c r="C1108" s="417">
        <v>8.6301106010600002</v>
      </c>
      <c r="D1108" s="418">
        <v>14.856850804478499</v>
      </c>
      <c r="E1108" s="437">
        <v>41.164613352362466</v>
      </c>
      <c r="F1108" s="417">
        <v>1.29984078534</v>
      </c>
      <c r="G1108" s="418">
        <v>2.0475884985119999</v>
      </c>
      <c r="H1108" s="437">
        <v>1.6775525438729764</v>
      </c>
      <c r="I1108" s="417">
        <v>0.68183925040000004</v>
      </c>
      <c r="J1108" s="418">
        <v>2.1446781021049999</v>
      </c>
      <c r="K1108" s="437">
        <v>3.5503055592397867</v>
      </c>
      <c r="L1108" s="420"/>
      <c r="M1108" s="421"/>
      <c r="N1108" s="437">
        <v>3.8096058791899099E-3</v>
      </c>
      <c r="O1108" s="417">
        <v>1.139006E-2</v>
      </c>
      <c r="P1108" s="418">
        <v>1.8145433999999998E-2</v>
      </c>
      <c r="Q1108" s="437">
        <v>3.6306484585455157E-2</v>
      </c>
      <c r="R1108" s="422"/>
      <c r="S1108" s="423"/>
      <c r="T1108" s="437">
        <v>570.05527184886489</v>
      </c>
      <c r="U1108" s="417">
        <v>6.3760440271867615E-3</v>
      </c>
      <c r="V1108" s="418">
        <v>8.2993838309692678E-3</v>
      </c>
      <c r="W1108" s="437">
        <v>4.3845820633772951E-2</v>
      </c>
      <c r="X1108" s="417">
        <v>8.4022291094224925E-3</v>
      </c>
      <c r="Y1108" s="418">
        <v>5.9963694356636272E-3</v>
      </c>
      <c r="Z1108" s="437">
        <v>7.0578242635095503E-2</v>
      </c>
      <c r="AA1108" s="417">
        <v>4.0084075061999997E-3</v>
      </c>
      <c r="AB1108" s="418">
        <v>1.1182941880289999E-2</v>
      </c>
      <c r="AC1108" s="437">
        <v>3.0349806189211525E-2</v>
      </c>
      <c r="AD1108" s="417">
        <v>1.8594788759999998E-4</v>
      </c>
      <c r="AE1108" s="418">
        <v>5.2035651738000009E-4</v>
      </c>
      <c r="AF1108" s="437">
        <v>1.9406477957765701E-3</v>
      </c>
      <c r="AG1108" s="417">
        <v>2.8920656832000003E-2</v>
      </c>
      <c r="AH1108" s="418">
        <v>6.3140765920829997E-2</v>
      </c>
      <c r="AI1108" s="437">
        <v>7.1492192945905086E-2</v>
      </c>
      <c r="AJ1108" s="417">
        <v>2.4991401671999999E-3</v>
      </c>
      <c r="AK1108" s="418">
        <v>6.7996837858499996E-3</v>
      </c>
      <c r="AL1108" s="437">
        <v>1.1567177233646487E-2</v>
      </c>
      <c r="AM1108" s="417">
        <v>4.1892114072000003E-3</v>
      </c>
      <c r="AN1108" s="418">
        <v>1.1928733849559999E-2</v>
      </c>
      <c r="AO1108" s="437">
        <v>1.6505529139069091E-2</v>
      </c>
      <c r="AP1108" s="422"/>
      <c r="AQ1108" s="423"/>
      <c r="AR1108" s="423"/>
      <c r="AS1108" s="417">
        <v>0</v>
      </c>
      <c r="AT1108" s="418">
        <v>0</v>
      </c>
      <c r="AU1108" s="424"/>
    </row>
    <row r="1109" spans="1:47" x14ac:dyDescent="0.2">
      <c r="A1109" s="231">
        <v>2002</v>
      </c>
      <c r="B1109" s="232">
        <v>25</v>
      </c>
      <c r="C1109" s="417">
        <v>8.8580853500200014</v>
      </c>
      <c r="D1109" s="418">
        <v>15.527767884544499</v>
      </c>
      <c r="E1109" s="437">
        <v>41.691527267214759</v>
      </c>
      <c r="F1109" s="417">
        <v>1.4441844340200001</v>
      </c>
      <c r="G1109" s="418">
        <v>2.2927659896940003</v>
      </c>
      <c r="H1109" s="437">
        <v>1.7054964153313219</v>
      </c>
      <c r="I1109" s="417">
        <v>0.70861435259999994</v>
      </c>
      <c r="J1109" s="418">
        <v>2.21794822249</v>
      </c>
      <c r="K1109" s="437">
        <v>3.5852232161124387</v>
      </c>
      <c r="L1109" s="420"/>
      <c r="M1109" s="421"/>
      <c r="N1109" s="437">
        <v>3.8152444967337168E-3</v>
      </c>
      <c r="O1109" s="417">
        <v>1.139006E-2</v>
      </c>
      <c r="P1109" s="418">
        <v>1.8145433999999998E-2</v>
      </c>
      <c r="Q1109" s="437">
        <v>3.6496143243501339E-2</v>
      </c>
      <c r="R1109" s="422"/>
      <c r="S1109" s="423"/>
      <c r="T1109" s="437">
        <v>570.90029215916798</v>
      </c>
      <c r="U1109" s="417">
        <v>6.3760440271867615E-3</v>
      </c>
      <c r="V1109" s="418">
        <v>8.2993838309692678E-3</v>
      </c>
      <c r="W1109" s="437">
        <v>4.457739353648988E-2</v>
      </c>
      <c r="X1109" s="417">
        <v>8.4022291094224925E-3</v>
      </c>
      <c r="Y1109" s="418">
        <v>5.9963694356636272E-3</v>
      </c>
      <c r="Z1109" s="437">
        <v>7.1716510130094016E-2</v>
      </c>
      <c r="AA1109" s="417">
        <v>4.1977610867999999E-3</v>
      </c>
      <c r="AB1109" s="418">
        <v>1.199669825064E-2</v>
      </c>
      <c r="AC1109" s="437">
        <v>3.091536082261297E-2</v>
      </c>
      <c r="AD1109" s="417">
        <v>1.951214004E-4</v>
      </c>
      <c r="AE1109" s="418">
        <v>5.5646317034999994E-4</v>
      </c>
      <c r="AF1109" s="437">
        <v>1.9751919143186827E-3</v>
      </c>
      <c r="AG1109" s="417">
        <v>3.1306170046200003E-2</v>
      </c>
      <c r="AH1109" s="418">
        <v>6.8903233181909995E-2</v>
      </c>
      <c r="AI1109" s="437">
        <v>7.2665955721343184E-2</v>
      </c>
      <c r="AJ1109" s="417">
        <v>2.6296164276000001E-3</v>
      </c>
      <c r="AK1109" s="418">
        <v>7.2845592982800009E-3</v>
      </c>
      <c r="AL1109" s="437">
        <v>1.1798555961321349E-2</v>
      </c>
      <c r="AM1109" s="417">
        <v>4.3710729101999997E-3</v>
      </c>
      <c r="AN1109" s="418">
        <v>1.278658688613E-2</v>
      </c>
      <c r="AO1109" s="437">
        <v>1.6744149704586823E-2</v>
      </c>
      <c r="AP1109" s="422"/>
      <c r="AQ1109" s="423"/>
      <c r="AR1109" s="423"/>
      <c r="AS1109" s="417">
        <v>0</v>
      </c>
      <c r="AT1109" s="418">
        <v>0</v>
      </c>
      <c r="AU1109" s="424"/>
    </row>
    <row r="1110" spans="1:47" x14ac:dyDescent="0.2">
      <c r="A1110" s="231">
        <v>2002</v>
      </c>
      <c r="B1110" s="232">
        <v>26</v>
      </c>
      <c r="C1110" s="417">
        <v>8.8580853500200014</v>
      </c>
      <c r="D1110" s="418">
        <v>15.527767884544499</v>
      </c>
      <c r="E1110" s="437">
        <v>42.003584439327796</v>
      </c>
      <c r="F1110" s="417">
        <v>1.4441844340200001</v>
      </c>
      <c r="G1110" s="418">
        <v>2.2927659896940003</v>
      </c>
      <c r="H1110" s="437">
        <v>1.7220519653818838</v>
      </c>
      <c r="I1110" s="417">
        <v>0.70861435259999994</v>
      </c>
      <c r="J1110" s="418">
        <v>2.21794822249</v>
      </c>
      <c r="K1110" s="437">
        <v>3.6059163685269522</v>
      </c>
      <c r="L1110" s="420"/>
      <c r="M1110" s="421"/>
      <c r="N1110" s="437">
        <v>3.8185925513070148E-3</v>
      </c>
      <c r="O1110" s="417">
        <v>1.139006E-2</v>
      </c>
      <c r="P1110" s="418">
        <v>1.8145433999999998E-2</v>
      </c>
      <c r="Q1110" s="437">
        <v>3.6608503850041489E-2</v>
      </c>
      <c r="R1110" s="422"/>
      <c r="S1110" s="423"/>
      <c r="T1110" s="437">
        <v>571.40184648419608</v>
      </c>
      <c r="U1110" s="417">
        <v>6.3760440271867615E-3</v>
      </c>
      <c r="V1110" s="418">
        <v>8.2993838309692678E-3</v>
      </c>
      <c r="W1110" s="437">
        <v>4.5010867186578374E-2</v>
      </c>
      <c r="X1110" s="417">
        <v>8.4022291094224925E-3</v>
      </c>
      <c r="Y1110" s="418">
        <v>5.9963694356636272E-3</v>
      </c>
      <c r="Z1110" s="437">
        <v>7.2390829762104328E-2</v>
      </c>
      <c r="AA1110" s="417">
        <v>4.1977610867999999E-3</v>
      </c>
      <c r="AB1110" s="418">
        <v>1.199669825064E-2</v>
      </c>
      <c r="AC1110" s="437">
        <v>3.1250415198653937E-2</v>
      </c>
      <c r="AD1110" s="417">
        <v>1.951214004E-4</v>
      </c>
      <c r="AE1110" s="418">
        <v>5.5646317034999994E-4</v>
      </c>
      <c r="AF1110" s="437">
        <v>1.9956606331880959E-3</v>
      </c>
      <c r="AG1110" s="417">
        <v>3.1306170046200003E-2</v>
      </c>
      <c r="AH1110" s="418">
        <v>6.8903233181909995E-2</v>
      </c>
      <c r="AI1110" s="437">
        <v>7.3361437747424901E-2</v>
      </c>
      <c r="AJ1110" s="417">
        <v>2.6296164276000001E-3</v>
      </c>
      <c r="AK1110" s="418">
        <v>7.2845592982800009E-3</v>
      </c>
      <c r="AL1110" s="437">
        <v>1.1935634346268084E-2</v>
      </c>
      <c r="AM1110" s="417">
        <v>4.3710729101999997E-3</v>
      </c>
      <c r="AN1110" s="418">
        <v>1.278658688613E-2</v>
      </c>
      <c r="AO1110" s="437">
        <v>1.6885563256005657E-2</v>
      </c>
      <c r="AP1110" s="422"/>
      <c r="AQ1110" s="423"/>
      <c r="AR1110" s="423"/>
      <c r="AS1110" s="417">
        <v>0</v>
      </c>
      <c r="AT1110" s="418">
        <v>0</v>
      </c>
      <c r="AU1110" s="424"/>
    </row>
    <row r="1111" spans="1:47" x14ac:dyDescent="0.2">
      <c r="A1111" s="231">
        <v>2002</v>
      </c>
      <c r="B1111" s="232">
        <v>27</v>
      </c>
      <c r="C1111" s="417">
        <v>8.8580853500200014</v>
      </c>
      <c r="D1111" s="418">
        <v>15.527767884544499</v>
      </c>
      <c r="E1111" s="437">
        <v>42.037265278315154</v>
      </c>
      <c r="F1111" s="417">
        <v>1.4441844340200001</v>
      </c>
      <c r="G1111" s="418">
        <v>2.2927659896940003</v>
      </c>
      <c r="H1111" s="437">
        <v>1.725359889329773</v>
      </c>
      <c r="I1111" s="417">
        <v>0.70861435259999994</v>
      </c>
      <c r="J1111" s="418">
        <v>2.21794822249</v>
      </c>
      <c r="K1111" s="437">
        <v>3.6106755584549424</v>
      </c>
      <c r="L1111" s="420"/>
      <c r="M1111" s="421"/>
      <c r="N1111" s="437">
        <v>3.8205747379707728E-3</v>
      </c>
      <c r="O1111" s="417">
        <v>1.139006E-2</v>
      </c>
      <c r="P1111" s="418">
        <v>1.8145433999999998E-2</v>
      </c>
      <c r="Q1111" s="437">
        <v>3.6638413387182406E-2</v>
      </c>
      <c r="R1111" s="422"/>
      <c r="S1111" s="423"/>
      <c r="T1111" s="437">
        <v>571.57476630919768</v>
      </c>
      <c r="U1111" s="417">
        <v>6.3760440271867615E-3</v>
      </c>
      <c r="V1111" s="418">
        <v>8.2993838309692678E-3</v>
      </c>
      <c r="W1111" s="437">
        <v>4.5090531785014293E-2</v>
      </c>
      <c r="X1111" s="417">
        <v>8.4022291094224925E-3</v>
      </c>
      <c r="Y1111" s="418">
        <v>5.9963694356636272E-3</v>
      </c>
      <c r="Z1111" s="437">
        <v>7.2503595799204332E-2</v>
      </c>
      <c r="AA1111" s="417">
        <v>4.1977610867999999E-3</v>
      </c>
      <c r="AB1111" s="418">
        <v>1.199669825064E-2</v>
      </c>
      <c r="AC1111" s="437">
        <v>3.1535925697804813E-2</v>
      </c>
      <c r="AD1111" s="417">
        <v>1.951214004E-4</v>
      </c>
      <c r="AE1111" s="418">
        <v>5.5646317034999994E-4</v>
      </c>
      <c r="AF1111" s="437">
        <v>2.0010704955927966E-3</v>
      </c>
      <c r="AG1111" s="417">
        <v>3.1306170046200003E-2</v>
      </c>
      <c r="AH1111" s="418">
        <v>6.8903233181909995E-2</v>
      </c>
      <c r="AI1111" s="437">
        <v>7.3447487509405177E-2</v>
      </c>
      <c r="AJ1111" s="417">
        <v>2.6296164276000001E-3</v>
      </c>
      <c r="AK1111" s="418">
        <v>7.2845592982800009E-3</v>
      </c>
      <c r="AL1111" s="437">
        <v>1.1943869559962085E-2</v>
      </c>
      <c r="AM1111" s="417">
        <v>4.3710729101999997E-3</v>
      </c>
      <c r="AN1111" s="418">
        <v>1.278658688613E-2</v>
      </c>
      <c r="AO1111" s="437">
        <v>1.6934634240567785E-2</v>
      </c>
      <c r="AP1111" s="422"/>
      <c r="AQ1111" s="423"/>
      <c r="AR1111" s="423"/>
      <c r="AS1111" s="417">
        <v>0</v>
      </c>
      <c r="AT1111" s="418">
        <v>0</v>
      </c>
      <c r="AU1111" s="424"/>
    </row>
    <row r="1112" spans="1:47" x14ac:dyDescent="0.2">
      <c r="A1112" s="231">
        <v>2002</v>
      </c>
      <c r="B1112" s="232">
        <v>28</v>
      </c>
      <c r="C1112" s="417">
        <v>8.8580853500200014</v>
      </c>
      <c r="D1112" s="418">
        <v>15.527767884544499</v>
      </c>
      <c r="E1112" s="437">
        <v>42.001596743737153</v>
      </c>
      <c r="F1112" s="417">
        <v>1.4441844340200001</v>
      </c>
      <c r="G1112" s="418">
        <v>2.2927659896940003</v>
      </c>
      <c r="H1112" s="437">
        <v>1.7250231959772289</v>
      </c>
      <c r="I1112" s="417">
        <v>0.70861435259999994</v>
      </c>
      <c r="J1112" s="418">
        <v>2.21794822249</v>
      </c>
      <c r="K1112" s="437">
        <v>3.6109440906802064</v>
      </c>
      <c r="L1112" s="420"/>
      <c r="M1112" s="421"/>
      <c r="N1112" s="437">
        <v>3.8217071601415529E-3</v>
      </c>
      <c r="O1112" s="417">
        <v>1.139006E-2</v>
      </c>
      <c r="P1112" s="418">
        <v>1.8145433999999998E-2</v>
      </c>
      <c r="Q1112" s="437">
        <v>3.6642492537207631E-2</v>
      </c>
      <c r="R1112" s="422"/>
      <c r="S1112" s="423"/>
      <c r="T1112" s="437">
        <v>571.55016575049308</v>
      </c>
      <c r="U1112" s="417">
        <v>6.3760440271867615E-3</v>
      </c>
      <c r="V1112" s="418">
        <v>8.2993838309692678E-3</v>
      </c>
      <c r="W1112" s="437">
        <v>4.5074431692613257E-2</v>
      </c>
      <c r="X1112" s="417">
        <v>8.4022291094224925E-3</v>
      </c>
      <c r="Y1112" s="418">
        <v>5.9963694356636272E-3</v>
      </c>
      <c r="Z1112" s="437">
        <v>7.2470304785083858E-2</v>
      </c>
      <c r="AA1112" s="417">
        <v>4.1977610867999999E-3</v>
      </c>
      <c r="AB1112" s="418">
        <v>1.199669825064E-2</v>
      </c>
      <c r="AC1112" s="437">
        <v>3.1759569377421568E-2</v>
      </c>
      <c r="AD1112" s="417">
        <v>1.951214004E-4</v>
      </c>
      <c r="AE1112" s="418">
        <v>5.5646317034999994E-4</v>
      </c>
      <c r="AF1112" s="437">
        <v>2.0019426440350801E-3</v>
      </c>
      <c r="AG1112" s="417">
        <v>3.1306170046200003E-2</v>
      </c>
      <c r="AH1112" s="418">
        <v>6.8903233181909995E-2</v>
      </c>
      <c r="AI1112" s="437">
        <v>7.3373044633740364E-2</v>
      </c>
      <c r="AJ1112" s="417">
        <v>2.6296164276000001E-3</v>
      </c>
      <c r="AK1112" s="418">
        <v>7.2845592982800009E-3</v>
      </c>
      <c r="AL1112" s="437">
        <v>1.192040934077462E-2</v>
      </c>
      <c r="AM1112" s="417">
        <v>4.3710729101999997E-3</v>
      </c>
      <c r="AN1112" s="418">
        <v>1.278658688613E-2</v>
      </c>
      <c r="AO1112" s="437">
        <v>1.6952686766536586E-2</v>
      </c>
      <c r="AP1112" s="422"/>
      <c r="AQ1112" s="423"/>
      <c r="AR1112" s="423"/>
      <c r="AS1112" s="417">
        <v>0</v>
      </c>
      <c r="AT1112" s="418">
        <v>0</v>
      </c>
      <c r="AU1112" s="424"/>
    </row>
    <row r="1113" spans="1:47" x14ac:dyDescent="0.2">
      <c r="A1113" s="231">
        <v>2002</v>
      </c>
      <c r="B1113" s="232">
        <v>29</v>
      </c>
      <c r="C1113" s="417">
        <v>8.8580853500200014</v>
      </c>
      <c r="D1113" s="418">
        <v>15.527767884544499</v>
      </c>
      <c r="E1113" s="437">
        <v>41.963793952583721</v>
      </c>
      <c r="F1113" s="417">
        <v>1.4441844340200001</v>
      </c>
      <c r="G1113" s="418">
        <v>2.2927659896940003</v>
      </c>
      <c r="H1113" s="437">
        <v>1.7244835670605081</v>
      </c>
      <c r="I1113" s="417">
        <v>0.70861435259999994</v>
      </c>
      <c r="J1113" s="418">
        <v>2.21794822249</v>
      </c>
      <c r="K1113" s="437">
        <v>3.6109962860003453</v>
      </c>
      <c r="L1113" s="420"/>
      <c r="M1113" s="421"/>
      <c r="N1113" s="437">
        <v>3.8227170657418887E-3</v>
      </c>
      <c r="O1113" s="417">
        <v>1.139006E-2</v>
      </c>
      <c r="P1113" s="418">
        <v>1.8145433999999998E-2</v>
      </c>
      <c r="Q1113" s="437">
        <v>3.6644766285574351E-2</v>
      </c>
      <c r="R1113" s="422"/>
      <c r="S1113" s="423"/>
      <c r="T1113" s="437">
        <v>571.51857379711828</v>
      </c>
      <c r="U1113" s="417">
        <v>6.3760440271867615E-3</v>
      </c>
      <c r="V1113" s="418">
        <v>8.2993838309692678E-3</v>
      </c>
      <c r="W1113" s="437">
        <v>4.5053397598457515E-2</v>
      </c>
      <c r="X1113" s="417">
        <v>8.4022291094224925E-3</v>
      </c>
      <c r="Y1113" s="418">
        <v>5.9963694356636272E-3</v>
      </c>
      <c r="Z1113" s="437">
        <v>7.2429299358755736E-2</v>
      </c>
      <c r="AA1113" s="417">
        <v>4.1977610867999999E-3</v>
      </c>
      <c r="AB1113" s="418">
        <v>1.199669825064E-2</v>
      </c>
      <c r="AC1113" s="437">
        <v>3.1965316274570062E-2</v>
      </c>
      <c r="AD1113" s="417">
        <v>1.951214004E-4</v>
      </c>
      <c r="AE1113" s="418">
        <v>5.5646317034999994E-4</v>
      </c>
      <c r="AF1113" s="437">
        <v>2.002487032447162E-3</v>
      </c>
      <c r="AG1113" s="417">
        <v>3.1306170046200003E-2</v>
      </c>
      <c r="AH1113" s="418">
        <v>6.8903233181909995E-2</v>
      </c>
      <c r="AI1113" s="437">
        <v>7.32936581313757E-2</v>
      </c>
      <c r="AJ1113" s="417">
        <v>2.6296164276000001E-3</v>
      </c>
      <c r="AK1113" s="418">
        <v>7.2845592982800009E-3</v>
      </c>
      <c r="AL1113" s="437">
        <v>1.1896537230324541E-2</v>
      </c>
      <c r="AM1113" s="417">
        <v>4.3710729101999997E-3</v>
      </c>
      <c r="AN1113" s="418">
        <v>1.278658688613E-2</v>
      </c>
      <c r="AO1113" s="437">
        <v>1.6967712051272534E-2</v>
      </c>
      <c r="AP1113" s="422"/>
      <c r="AQ1113" s="423"/>
      <c r="AR1113" s="423"/>
      <c r="AS1113" s="417">
        <v>0</v>
      </c>
      <c r="AT1113" s="418">
        <v>0</v>
      </c>
      <c r="AU1113" s="424"/>
    </row>
    <row r="1114" spans="1:47" x14ac:dyDescent="0.2">
      <c r="A1114" s="231">
        <v>2002</v>
      </c>
      <c r="B1114" s="232">
        <v>30</v>
      </c>
      <c r="C1114" s="417">
        <v>8.8580853500200014</v>
      </c>
      <c r="D1114" s="418">
        <v>15.527767884544499</v>
      </c>
      <c r="E1114" s="437">
        <v>41.992680520876483</v>
      </c>
      <c r="F1114" s="417">
        <v>1.4441844340200001</v>
      </c>
      <c r="G1114" s="418">
        <v>2.2927659896940003</v>
      </c>
      <c r="H1114" s="437">
        <v>1.7219936239147984</v>
      </c>
      <c r="I1114" s="417">
        <v>0.70861435259999994</v>
      </c>
      <c r="J1114" s="418">
        <v>2.21794822249</v>
      </c>
      <c r="K1114" s="437">
        <v>3.6060993225918416</v>
      </c>
      <c r="L1114" s="420"/>
      <c r="M1114" s="421"/>
      <c r="N1114" s="437">
        <v>3.8191043351068436E-3</v>
      </c>
      <c r="O1114" s="417">
        <v>1.139006E-2</v>
      </c>
      <c r="P1114" s="418">
        <v>1.8145433999999998E-2</v>
      </c>
      <c r="Q1114" s="437">
        <v>3.6611553853836035E-2</v>
      </c>
      <c r="R1114" s="422"/>
      <c r="S1114" s="423"/>
      <c r="T1114" s="437">
        <v>571.48247034621613</v>
      </c>
      <c r="U1114" s="417">
        <v>6.3760440271867615E-3</v>
      </c>
      <c r="V1114" s="418">
        <v>8.2993838309692678E-3</v>
      </c>
      <c r="W1114" s="437">
        <v>4.5007147546723858E-2</v>
      </c>
      <c r="X1114" s="417">
        <v>8.4022291094224925E-3</v>
      </c>
      <c r="Y1114" s="418">
        <v>5.9963694356636272E-3</v>
      </c>
      <c r="Z1114" s="437">
        <v>7.2378786691245395E-2</v>
      </c>
      <c r="AA1114" s="417">
        <v>4.1977610867999999E-3</v>
      </c>
      <c r="AB1114" s="418">
        <v>1.199669825064E-2</v>
      </c>
      <c r="AC1114" s="437">
        <v>3.1318239369883163E-2</v>
      </c>
      <c r="AD1114" s="417">
        <v>1.951214004E-4</v>
      </c>
      <c r="AE1114" s="418">
        <v>5.5646317034999994E-4</v>
      </c>
      <c r="AF1114" s="437">
        <v>1.9960720862033689E-3</v>
      </c>
      <c r="AG1114" s="417">
        <v>3.1306170046200003E-2</v>
      </c>
      <c r="AH1114" s="418">
        <v>6.8903233181909995E-2</v>
      </c>
      <c r="AI1114" s="437">
        <v>7.3345149788125438E-2</v>
      </c>
      <c r="AJ1114" s="417">
        <v>2.6296164276000001E-3</v>
      </c>
      <c r="AK1114" s="418">
        <v>7.2845592982800009E-3</v>
      </c>
      <c r="AL1114" s="437">
        <v>1.1929391269119856E-2</v>
      </c>
      <c r="AM1114" s="417">
        <v>4.3710729101999997E-3</v>
      </c>
      <c r="AN1114" s="418">
        <v>1.278658688613E-2</v>
      </c>
      <c r="AO1114" s="437">
        <v>1.6892345949445296E-2</v>
      </c>
      <c r="AP1114" s="422"/>
      <c r="AQ1114" s="423"/>
      <c r="AR1114" s="423"/>
      <c r="AS1114" s="417">
        <v>0</v>
      </c>
      <c r="AT1114" s="418">
        <v>0</v>
      </c>
      <c r="AU1114" s="424"/>
    </row>
    <row r="1115" spans="1:47" x14ac:dyDescent="0.2">
      <c r="A1115" s="231">
        <v>2002</v>
      </c>
      <c r="B1115" s="232">
        <v>31</v>
      </c>
      <c r="C1115" s="417">
        <v>8.8580853500200014</v>
      </c>
      <c r="D1115" s="418">
        <v>15.527767884544499</v>
      </c>
      <c r="E1115" s="437">
        <v>41.947316431255807</v>
      </c>
      <c r="F1115" s="417">
        <v>1.4441844340200001</v>
      </c>
      <c r="G1115" s="418">
        <v>2.2927659896940003</v>
      </c>
      <c r="H1115" s="437">
        <v>1.7211407224373927</v>
      </c>
      <c r="I1115" s="417">
        <v>0.70861435259999994</v>
      </c>
      <c r="J1115" s="418">
        <v>2.21794822249</v>
      </c>
      <c r="K1115" s="437">
        <v>3.6057216789831177</v>
      </c>
      <c r="L1115" s="420"/>
      <c r="M1115" s="421"/>
      <c r="N1115" s="437">
        <v>3.820119410189515E-3</v>
      </c>
      <c r="O1115" s="417">
        <v>1.139006E-2</v>
      </c>
      <c r="P1115" s="418">
        <v>1.8145433999999998E-2</v>
      </c>
      <c r="Q1115" s="437">
        <v>3.6611786544386404E-2</v>
      </c>
      <c r="R1115" s="422"/>
      <c r="S1115" s="423"/>
      <c r="T1115" s="437">
        <v>571.43812851248686</v>
      </c>
      <c r="U1115" s="417">
        <v>6.3760440271867615E-3</v>
      </c>
      <c r="V1115" s="418">
        <v>8.2993838309692678E-3</v>
      </c>
      <c r="W1115" s="437">
        <v>4.4977377458022542E-2</v>
      </c>
      <c r="X1115" s="417">
        <v>8.4022291094224925E-3</v>
      </c>
      <c r="Y1115" s="418">
        <v>5.9963694356636272E-3</v>
      </c>
      <c r="Z1115" s="437">
        <v>7.2324234866855894E-2</v>
      </c>
      <c r="AA1115" s="417">
        <v>4.1977610867999999E-3</v>
      </c>
      <c r="AB1115" s="418">
        <v>1.199669825064E-2</v>
      </c>
      <c r="AC1115" s="437">
        <v>3.1531035271402469E-2</v>
      </c>
      <c r="AD1115" s="417">
        <v>1.951214004E-4</v>
      </c>
      <c r="AE1115" s="418">
        <v>5.5646317034999994E-4</v>
      </c>
      <c r="AF1115" s="437">
        <v>1.9963043086506306E-3</v>
      </c>
      <c r="AG1115" s="417">
        <v>3.1306170046200003E-2</v>
      </c>
      <c r="AH1115" s="418">
        <v>6.8903233181909995E-2</v>
      </c>
      <c r="AI1115" s="437">
        <v>7.3249186424704904E-2</v>
      </c>
      <c r="AJ1115" s="417">
        <v>2.6296164276000001E-3</v>
      </c>
      <c r="AK1115" s="418">
        <v>7.2845592982800009E-3</v>
      </c>
      <c r="AL1115" s="437">
        <v>1.1901720127340218E-2</v>
      </c>
      <c r="AM1115" s="417">
        <v>4.3710729101999997E-3</v>
      </c>
      <c r="AN1115" s="418">
        <v>1.278658688613E-2</v>
      </c>
      <c r="AO1115" s="437">
        <v>1.6905940409833238E-2</v>
      </c>
      <c r="AP1115" s="422"/>
      <c r="AQ1115" s="423"/>
      <c r="AR1115" s="423"/>
      <c r="AS1115" s="417">
        <v>0</v>
      </c>
      <c r="AT1115" s="418">
        <v>0</v>
      </c>
      <c r="AU1115" s="424"/>
    </row>
    <row r="1116" spans="1:47" x14ac:dyDescent="0.2">
      <c r="A1116" s="231">
        <v>2002</v>
      </c>
      <c r="B1116" s="232">
        <v>32</v>
      </c>
      <c r="C1116" s="417">
        <v>8.8580853500200014</v>
      </c>
      <c r="D1116" s="418">
        <v>15.527767884544499</v>
      </c>
      <c r="E1116" s="419">
        <v>41.947316431255807</v>
      </c>
      <c r="F1116" s="417">
        <v>1.4441844340200001</v>
      </c>
      <c r="G1116" s="418">
        <v>2.2927659896940003</v>
      </c>
      <c r="H1116" s="419">
        <v>1.7211407224373927</v>
      </c>
      <c r="I1116" s="417">
        <v>0.70861435259999994</v>
      </c>
      <c r="J1116" s="418">
        <v>2.21794822249</v>
      </c>
      <c r="K1116" s="419">
        <v>3.6057216789831177</v>
      </c>
      <c r="L1116" s="420"/>
      <c r="M1116" s="421"/>
      <c r="N1116" s="419">
        <v>3.820119410189515E-3</v>
      </c>
      <c r="O1116" s="417">
        <v>1.139006E-2</v>
      </c>
      <c r="P1116" s="418">
        <v>1.8145433999999998E-2</v>
      </c>
      <c r="Q1116" s="419">
        <v>3.6611786544386404E-2</v>
      </c>
      <c r="R1116" s="425"/>
      <c r="S1116" s="426"/>
      <c r="T1116" s="419">
        <v>571.43812851248686</v>
      </c>
      <c r="U1116" s="417">
        <v>6.3760440271867615E-3</v>
      </c>
      <c r="V1116" s="418">
        <v>8.2993838309692678E-3</v>
      </c>
      <c r="W1116" s="419">
        <v>4.4977377458022542E-2</v>
      </c>
      <c r="X1116" s="417">
        <v>8.4022291094224925E-3</v>
      </c>
      <c r="Y1116" s="418">
        <v>5.9963694356636272E-3</v>
      </c>
      <c r="Z1116" s="419">
        <v>7.2324234866855894E-2</v>
      </c>
      <c r="AA1116" s="417">
        <v>4.1977610867999999E-3</v>
      </c>
      <c r="AB1116" s="418">
        <v>1.199669825064E-2</v>
      </c>
      <c r="AC1116" s="419">
        <v>3.1531035271402469E-2</v>
      </c>
      <c r="AD1116" s="417">
        <v>1.951214004E-4</v>
      </c>
      <c r="AE1116" s="418">
        <v>5.5646317034999994E-4</v>
      </c>
      <c r="AF1116" s="419">
        <v>1.9963043086506306E-3</v>
      </c>
      <c r="AG1116" s="417">
        <v>3.1306170046200003E-2</v>
      </c>
      <c r="AH1116" s="418">
        <v>6.8903233181909995E-2</v>
      </c>
      <c r="AI1116" s="419">
        <v>7.3249186424704904E-2</v>
      </c>
      <c r="AJ1116" s="417">
        <v>2.6296164276000001E-3</v>
      </c>
      <c r="AK1116" s="418">
        <v>7.2845592982800009E-3</v>
      </c>
      <c r="AL1116" s="419">
        <v>1.1901720127340218E-2</v>
      </c>
      <c r="AM1116" s="417">
        <v>4.3710729101999997E-3</v>
      </c>
      <c r="AN1116" s="418">
        <v>1.278658688613E-2</v>
      </c>
      <c r="AO1116" s="419">
        <v>1.6905940409833238E-2</v>
      </c>
      <c r="AP1116" s="425"/>
      <c r="AQ1116" s="426"/>
      <c r="AR1116" s="426"/>
      <c r="AS1116" s="417">
        <v>0</v>
      </c>
      <c r="AT1116" s="418">
        <v>0</v>
      </c>
      <c r="AU1116" s="427"/>
    </row>
    <row r="1117" spans="1:47" x14ac:dyDescent="0.2">
      <c r="A1117" s="231">
        <v>2002</v>
      </c>
      <c r="B1117" s="232">
        <v>33</v>
      </c>
      <c r="C1117" s="417">
        <v>8.8580853500200014</v>
      </c>
      <c r="D1117" s="418">
        <v>15.527767884544499</v>
      </c>
      <c r="E1117" s="419">
        <v>41.947316431255807</v>
      </c>
      <c r="F1117" s="417">
        <v>1.4441844340200001</v>
      </c>
      <c r="G1117" s="418">
        <v>2.2927659896940003</v>
      </c>
      <c r="H1117" s="419">
        <v>1.7211407224373927</v>
      </c>
      <c r="I1117" s="417">
        <v>0.70861435259999994</v>
      </c>
      <c r="J1117" s="418">
        <v>2.21794822249</v>
      </c>
      <c r="K1117" s="419">
        <v>3.6057216789831177</v>
      </c>
      <c r="L1117" s="420"/>
      <c r="M1117" s="421"/>
      <c r="N1117" s="419">
        <v>3.820119410189515E-3</v>
      </c>
      <c r="O1117" s="417">
        <v>1.139006E-2</v>
      </c>
      <c r="P1117" s="418">
        <v>1.8145433999999998E-2</v>
      </c>
      <c r="Q1117" s="419">
        <v>3.6611786544386404E-2</v>
      </c>
      <c r="R1117" s="425"/>
      <c r="S1117" s="426"/>
      <c r="T1117" s="419">
        <v>571.43812851248686</v>
      </c>
      <c r="U1117" s="417">
        <v>6.3760440271867615E-3</v>
      </c>
      <c r="V1117" s="418">
        <v>8.2993838309692678E-3</v>
      </c>
      <c r="W1117" s="419">
        <v>4.4977377458022542E-2</v>
      </c>
      <c r="X1117" s="417">
        <v>8.4022291094224925E-3</v>
      </c>
      <c r="Y1117" s="418">
        <v>5.9963694356636272E-3</v>
      </c>
      <c r="Z1117" s="419">
        <v>7.2324234866855894E-2</v>
      </c>
      <c r="AA1117" s="417">
        <v>4.1977610867999999E-3</v>
      </c>
      <c r="AB1117" s="418">
        <v>1.199669825064E-2</v>
      </c>
      <c r="AC1117" s="419">
        <v>3.1531035271402469E-2</v>
      </c>
      <c r="AD1117" s="417">
        <v>1.951214004E-4</v>
      </c>
      <c r="AE1117" s="418">
        <v>5.5646317034999994E-4</v>
      </c>
      <c r="AF1117" s="419">
        <v>1.9963043086506306E-3</v>
      </c>
      <c r="AG1117" s="417">
        <v>3.1306170046200003E-2</v>
      </c>
      <c r="AH1117" s="418">
        <v>6.8903233181909995E-2</v>
      </c>
      <c r="AI1117" s="419">
        <v>7.3249186424704904E-2</v>
      </c>
      <c r="AJ1117" s="417">
        <v>2.6296164276000001E-3</v>
      </c>
      <c r="AK1117" s="418">
        <v>7.2845592982800009E-3</v>
      </c>
      <c r="AL1117" s="419">
        <v>1.1901720127340218E-2</v>
      </c>
      <c r="AM1117" s="417">
        <v>4.3710729101999997E-3</v>
      </c>
      <c r="AN1117" s="418">
        <v>1.278658688613E-2</v>
      </c>
      <c r="AO1117" s="419">
        <v>1.6905940409833238E-2</v>
      </c>
      <c r="AP1117" s="425"/>
      <c r="AQ1117" s="426"/>
      <c r="AR1117" s="426"/>
      <c r="AS1117" s="417">
        <v>0</v>
      </c>
      <c r="AT1117" s="418">
        <v>0</v>
      </c>
      <c r="AU1117" s="427"/>
    </row>
    <row r="1118" spans="1:47" x14ac:dyDescent="0.2">
      <c r="A1118" s="231">
        <v>2002</v>
      </c>
      <c r="B1118" s="232">
        <v>34</v>
      </c>
      <c r="C1118" s="417">
        <v>8.8580853500200014</v>
      </c>
      <c r="D1118" s="418">
        <v>15.527767884544499</v>
      </c>
      <c r="E1118" s="419">
        <v>41.947316431255807</v>
      </c>
      <c r="F1118" s="417">
        <v>1.4441844340200001</v>
      </c>
      <c r="G1118" s="418">
        <v>2.2927659896940003</v>
      </c>
      <c r="H1118" s="419">
        <v>1.7211407224373927</v>
      </c>
      <c r="I1118" s="417">
        <v>0.70861435259999994</v>
      </c>
      <c r="J1118" s="418">
        <v>2.21794822249</v>
      </c>
      <c r="K1118" s="419">
        <v>3.6057216789831177</v>
      </c>
      <c r="L1118" s="420"/>
      <c r="M1118" s="421"/>
      <c r="N1118" s="419">
        <v>3.820119410189515E-3</v>
      </c>
      <c r="O1118" s="417">
        <v>1.139006E-2</v>
      </c>
      <c r="P1118" s="418">
        <v>1.8145433999999998E-2</v>
      </c>
      <c r="Q1118" s="419">
        <v>3.6611786544386404E-2</v>
      </c>
      <c r="R1118" s="425"/>
      <c r="S1118" s="426"/>
      <c r="T1118" s="419">
        <v>571.43812851248686</v>
      </c>
      <c r="U1118" s="417">
        <v>6.3760440271867615E-3</v>
      </c>
      <c r="V1118" s="418">
        <v>8.2993838309692678E-3</v>
      </c>
      <c r="W1118" s="419">
        <v>4.4977377458022542E-2</v>
      </c>
      <c r="X1118" s="417">
        <v>8.4022291094224925E-3</v>
      </c>
      <c r="Y1118" s="418">
        <v>5.9963694356636272E-3</v>
      </c>
      <c r="Z1118" s="419">
        <v>7.2324234866855894E-2</v>
      </c>
      <c r="AA1118" s="417">
        <v>4.1977610867999999E-3</v>
      </c>
      <c r="AB1118" s="418">
        <v>1.199669825064E-2</v>
      </c>
      <c r="AC1118" s="419">
        <v>3.1531035271402469E-2</v>
      </c>
      <c r="AD1118" s="417">
        <v>1.951214004E-4</v>
      </c>
      <c r="AE1118" s="418">
        <v>5.5646317034999994E-4</v>
      </c>
      <c r="AF1118" s="419">
        <v>1.9963043086506306E-3</v>
      </c>
      <c r="AG1118" s="417">
        <v>3.1306170046200003E-2</v>
      </c>
      <c r="AH1118" s="418">
        <v>6.8903233181909995E-2</v>
      </c>
      <c r="AI1118" s="419">
        <v>7.3249186424704904E-2</v>
      </c>
      <c r="AJ1118" s="417">
        <v>2.6296164276000001E-3</v>
      </c>
      <c r="AK1118" s="418">
        <v>7.2845592982800009E-3</v>
      </c>
      <c r="AL1118" s="419">
        <v>1.1901720127340218E-2</v>
      </c>
      <c r="AM1118" s="417">
        <v>4.3710729101999997E-3</v>
      </c>
      <c r="AN1118" s="418">
        <v>1.278658688613E-2</v>
      </c>
      <c r="AO1118" s="419">
        <v>1.6905940409833238E-2</v>
      </c>
      <c r="AP1118" s="425"/>
      <c r="AQ1118" s="426"/>
      <c r="AR1118" s="426"/>
      <c r="AS1118" s="417">
        <v>0</v>
      </c>
      <c r="AT1118" s="418">
        <v>0</v>
      </c>
      <c r="AU1118" s="427"/>
    </row>
    <row r="1119" spans="1:47" x14ac:dyDescent="0.2">
      <c r="A1119" s="231">
        <v>2002</v>
      </c>
      <c r="B1119" s="232">
        <v>35</v>
      </c>
      <c r="C1119" s="417">
        <v>8.8580853500200014</v>
      </c>
      <c r="D1119" s="418">
        <v>15.527767884544499</v>
      </c>
      <c r="E1119" s="419">
        <v>41.947316431255807</v>
      </c>
      <c r="F1119" s="417">
        <v>1.4441844340200001</v>
      </c>
      <c r="G1119" s="418">
        <v>2.2927659896940003</v>
      </c>
      <c r="H1119" s="419">
        <v>1.7211407224373927</v>
      </c>
      <c r="I1119" s="417">
        <v>0.70861435259999994</v>
      </c>
      <c r="J1119" s="418">
        <v>2.21794822249</v>
      </c>
      <c r="K1119" s="419">
        <v>3.6057216789831177</v>
      </c>
      <c r="L1119" s="420"/>
      <c r="M1119" s="421"/>
      <c r="N1119" s="419">
        <v>3.820119410189515E-3</v>
      </c>
      <c r="O1119" s="417">
        <v>1.139006E-2</v>
      </c>
      <c r="P1119" s="418">
        <v>1.8145433999999998E-2</v>
      </c>
      <c r="Q1119" s="419">
        <v>3.6611786544386404E-2</v>
      </c>
      <c r="R1119" s="425"/>
      <c r="S1119" s="426"/>
      <c r="T1119" s="419">
        <v>571.43812851248686</v>
      </c>
      <c r="U1119" s="417">
        <v>6.3760440271867615E-3</v>
      </c>
      <c r="V1119" s="418">
        <v>8.2993838309692678E-3</v>
      </c>
      <c r="W1119" s="419">
        <v>4.4977377458022542E-2</v>
      </c>
      <c r="X1119" s="417">
        <v>8.4022291094224925E-3</v>
      </c>
      <c r="Y1119" s="418">
        <v>5.9963694356636272E-3</v>
      </c>
      <c r="Z1119" s="419">
        <v>7.2324234866855894E-2</v>
      </c>
      <c r="AA1119" s="417">
        <v>4.1977610867999999E-3</v>
      </c>
      <c r="AB1119" s="418">
        <v>1.199669825064E-2</v>
      </c>
      <c r="AC1119" s="419">
        <v>3.1531035271402469E-2</v>
      </c>
      <c r="AD1119" s="417">
        <v>1.951214004E-4</v>
      </c>
      <c r="AE1119" s="418">
        <v>5.5646317034999994E-4</v>
      </c>
      <c r="AF1119" s="419">
        <v>1.9963043086506306E-3</v>
      </c>
      <c r="AG1119" s="417">
        <v>3.1306170046200003E-2</v>
      </c>
      <c r="AH1119" s="418">
        <v>6.8903233181909995E-2</v>
      </c>
      <c r="AI1119" s="419">
        <v>7.3249186424704904E-2</v>
      </c>
      <c r="AJ1119" s="417">
        <v>2.6296164276000001E-3</v>
      </c>
      <c r="AK1119" s="418">
        <v>7.2845592982800009E-3</v>
      </c>
      <c r="AL1119" s="419">
        <v>1.1901720127340218E-2</v>
      </c>
      <c r="AM1119" s="417">
        <v>4.3710729101999997E-3</v>
      </c>
      <c r="AN1119" s="418">
        <v>1.278658688613E-2</v>
      </c>
      <c r="AO1119" s="419">
        <v>1.6905940409833238E-2</v>
      </c>
      <c r="AP1119" s="425"/>
      <c r="AQ1119" s="426"/>
      <c r="AR1119" s="426"/>
      <c r="AS1119" s="417">
        <v>0</v>
      </c>
      <c r="AT1119" s="418">
        <v>0</v>
      </c>
      <c r="AU1119" s="427"/>
    </row>
    <row r="1120" spans="1:47" x14ac:dyDescent="0.2">
      <c r="A1120" s="231">
        <v>2002</v>
      </c>
      <c r="B1120" s="232">
        <v>36</v>
      </c>
      <c r="C1120" s="417">
        <v>8.8580853500200014</v>
      </c>
      <c r="D1120" s="418">
        <v>15.527767884544499</v>
      </c>
      <c r="E1120" s="419">
        <v>41.947316431255807</v>
      </c>
      <c r="F1120" s="417">
        <v>1.4441844340200001</v>
      </c>
      <c r="G1120" s="418">
        <v>2.2927659896940003</v>
      </c>
      <c r="H1120" s="419">
        <v>1.7211407224373927</v>
      </c>
      <c r="I1120" s="417">
        <v>0.70861435259999994</v>
      </c>
      <c r="J1120" s="418">
        <v>2.21794822249</v>
      </c>
      <c r="K1120" s="419">
        <v>3.6057216789831177</v>
      </c>
      <c r="L1120" s="420"/>
      <c r="M1120" s="421"/>
      <c r="N1120" s="419">
        <v>3.820119410189515E-3</v>
      </c>
      <c r="O1120" s="417">
        <v>1.139006E-2</v>
      </c>
      <c r="P1120" s="418">
        <v>1.8145433999999998E-2</v>
      </c>
      <c r="Q1120" s="419">
        <v>3.6611786544386404E-2</v>
      </c>
      <c r="R1120" s="425"/>
      <c r="S1120" s="426"/>
      <c r="T1120" s="419">
        <v>571.43812851248686</v>
      </c>
      <c r="U1120" s="417">
        <v>6.3760440271867615E-3</v>
      </c>
      <c r="V1120" s="418">
        <v>8.2993838309692678E-3</v>
      </c>
      <c r="W1120" s="419">
        <v>4.4977377458022542E-2</v>
      </c>
      <c r="X1120" s="417">
        <v>8.4022291094224925E-3</v>
      </c>
      <c r="Y1120" s="418">
        <v>5.9963694356636272E-3</v>
      </c>
      <c r="Z1120" s="419">
        <v>7.2324234866855894E-2</v>
      </c>
      <c r="AA1120" s="417">
        <v>4.1977610867999999E-3</v>
      </c>
      <c r="AB1120" s="418">
        <v>1.199669825064E-2</v>
      </c>
      <c r="AC1120" s="419">
        <v>3.1531035271402469E-2</v>
      </c>
      <c r="AD1120" s="417">
        <v>1.951214004E-4</v>
      </c>
      <c r="AE1120" s="418">
        <v>5.5646317034999994E-4</v>
      </c>
      <c r="AF1120" s="419">
        <v>1.9963043086506306E-3</v>
      </c>
      <c r="AG1120" s="417">
        <v>3.1306170046200003E-2</v>
      </c>
      <c r="AH1120" s="418">
        <v>6.8903233181909995E-2</v>
      </c>
      <c r="AI1120" s="419">
        <v>7.3249186424704904E-2</v>
      </c>
      <c r="AJ1120" s="417">
        <v>2.6296164276000001E-3</v>
      </c>
      <c r="AK1120" s="418">
        <v>7.2845592982800009E-3</v>
      </c>
      <c r="AL1120" s="419">
        <v>1.1901720127340218E-2</v>
      </c>
      <c r="AM1120" s="417">
        <v>4.3710729101999997E-3</v>
      </c>
      <c r="AN1120" s="418">
        <v>1.278658688613E-2</v>
      </c>
      <c r="AO1120" s="419">
        <v>1.6905940409833238E-2</v>
      </c>
      <c r="AP1120" s="425"/>
      <c r="AQ1120" s="426"/>
      <c r="AR1120" s="426"/>
      <c r="AS1120" s="417">
        <v>0</v>
      </c>
      <c r="AT1120" s="418">
        <v>0</v>
      </c>
      <c r="AU1120" s="427"/>
    </row>
    <row r="1121" spans="1:47" x14ac:dyDescent="0.2">
      <c r="A1121" s="231">
        <v>2002</v>
      </c>
      <c r="B1121" s="232">
        <v>37</v>
      </c>
      <c r="C1121" s="417">
        <v>8.8580853500200014</v>
      </c>
      <c r="D1121" s="418">
        <v>15.527767884544499</v>
      </c>
      <c r="E1121" s="419">
        <v>41.947316431255807</v>
      </c>
      <c r="F1121" s="417">
        <v>1.4441844340200001</v>
      </c>
      <c r="G1121" s="418">
        <v>2.2927659896940003</v>
      </c>
      <c r="H1121" s="419">
        <v>1.7211407224373927</v>
      </c>
      <c r="I1121" s="417">
        <v>0.70861435259999994</v>
      </c>
      <c r="J1121" s="418">
        <v>2.21794822249</v>
      </c>
      <c r="K1121" s="419">
        <v>3.6057216789831177</v>
      </c>
      <c r="L1121" s="420"/>
      <c r="M1121" s="421"/>
      <c r="N1121" s="419">
        <v>3.820119410189515E-3</v>
      </c>
      <c r="O1121" s="417">
        <v>1.139006E-2</v>
      </c>
      <c r="P1121" s="418">
        <v>1.8145433999999998E-2</v>
      </c>
      <c r="Q1121" s="419">
        <v>3.6611786544386404E-2</v>
      </c>
      <c r="R1121" s="425"/>
      <c r="S1121" s="426"/>
      <c r="T1121" s="419">
        <v>571.43812851248686</v>
      </c>
      <c r="U1121" s="417">
        <v>6.3760440271867615E-3</v>
      </c>
      <c r="V1121" s="418">
        <v>8.2993838309692678E-3</v>
      </c>
      <c r="W1121" s="419">
        <v>4.4977377458022542E-2</v>
      </c>
      <c r="X1121" s="417">
        <v>8.4022291094224925E-3</v>
      </c>
      <c r="Y1121" s="418">
        <v>5.9963694356636272E-3</v>
      </c>
      <c r="Z1121" s="419">
        <v>7.2324234866855894E-2</v>
      </c>
      <c r="AA1121" s="417">
        <v>4.1977610867999999E-3</v>
      </c>
      <c r="AB1121" s="418">
        <v>1.199669825064E-2</v>
      </c>
      <c r="AC1121" s="419">
        <v>3.1531035271402469E-2</v>
      </c>
      <c r="AD1121" s="417">
        <v>1.951214004E-4</v>
      </c>
      <c r="AE1121" s="418">
        <v>5.5646317034999994E-4</v>
      </c>
      <c r="AF1121" s="419">
        <v>1.9963043086506306E-3</v>
      </c>
      <c r="AG1121" s="417">
        <v>3.1306170046200003E-2</v>
      </c>
      <c r="AH1121" s="418">
        <v>6.8903233181909995E-2</v>
      </c>
      <c r="AI1121" s="419">
        <v>7.3249186424704904E-2</v>
      </c>
      <c r="AJ1121" s="417">
        <v>2.6296164276000001E-3</v>
      </c>
      <c r="AK1121" s="418">
        <v>7.2845592982800009E-3</v>
      </c>
      <c r="AL1121" s="419">
        <v>1.1901720127340218E-2</v>
      </c>
      <c r="AM1121" s="417">
        <v>4.3710729101999997E-3</v>
      </c>
      <c r="AN1121" s="418">
        <v>1.278658688613E-2</v>
      </c>
      <c r="AO1121" s="419">
        <v>1.6905940409833238E-2</v>
      </c>
      <c r="AP1121" s="425"/>
      <c r="AQ1121" s="426"/>
      <c r="AR1121" s="426"/>
      <c r="AS1121" s="417">
        <v>0</v>
      </c>
      <c r="AT1121" s="418">
        <v>0</v>
      </c>
      <c r="AU1121" s="427"/>
    </row>
    <row r="1122" spans="1:47" x14ac:dyDescent="0.2">
      <c r="A1122" s="231">
        <v>2002</v>
      </c>
      <c r="B1122" s="232">
        <v>38</v>
      </c>
      <c r="C1122" s="417">
        <v>8.8580853500200014</v>
      </c>
      <c r="D1122" s="418">
        <v>15.527767884544499</v>
      </c>
      <c r="E1122" s="419">
        <v>41.947316431255807</v>
      </c>
      <c r="F1122" s="417">
        <v>1.4441844340200001</v>
      </c>
      <c r="G1122" s="418">
        <v>2.2927659896940003</v>
      </c>
      <c r="H1122" s="419">
        <v>1.7211407224373927</v>
      </c>
      <c r="I1122" s="417">
        <v>0.70861435259999994</v>
      </c>
      <c r="J1122" s="418">
        <v>2.21794822249</v>
      </c>
      <c r="K1122" s="419">
        <v>3.6057216789831177</v>
      </c>
      <c r="L1122" s="420"/>
      <c r="M1122" s="421"/>
      <c r="N1122" s="419">
        <v>3.820119410189515E-3</v>
      </c>
      <c r="O1122" s="417">
        <v>1.139006E-2</v>
      </c>
      <c r="P1122" s="418">
        <v>1.8145433999999998E-2</v>
      </c>
      <c r="Q1122" s="419">
        <v>3.6611786544386404E-2</v>
      </c>
      <c r="R1122" s="425"/>
      <c r="S1122" s="426"/>
      <c r="T1122" s="419">
        <v>571.43812851248686</v>
      </c>
      <c r="U1122" s="417">
        <v>6.3760440271867615E-3</v>
      </c>
      <c r="V1122" s="418">
        <v>8.2993838309692678E-3</v>
      </c>
      <c r="W1122" s="419">
        <v>4.4977377458022542E-2</v>
      </c>
      <c r="X1122" s="417">
        <v>8.4022291094224925E-3</v>
      </c>
      <c r="Y1122" s="418">
        <v>5.9963694356636272E-3</v>
      </c>
      <c r="Z1122" s="419">
        <v>7.2324234866855894E-2</v>
      </c>
      <c r="AA1122" s="417">
        <v>4.1977610867999999E-3</v>
      </c>
      <c r="AB1122" s="418">
        <v>1.199669825064E-2</v>
      </c>
      <c r="AC1122" s="419">
        <v>3.1531035271402469E-2</v>
      </c>
      <c r="AD1122" s="417">
        <v>1.951214004E-4</v>
      </c>
      <c r="AE1122" s="418">
        <v>5.5646317034999994E-4</v>
      </c>
      <c r="AF1122" s="419">
        <v>1.9963043086506306E-3</v>
      </c>
      <c r="AG1122" s="417">
        <v>3.1306170046200003E-2</v>
      </c>
      <c r="AH1122" s="418">
        <v>6.8903233181909995E-2</v>
      </c>
      <c r="AI1122" s="419">
        <v>7.3249186424704904E-2</v>
      </c>
      <c r="AJ1122" s="417">
        <v>2.6296164276000001E-3</v>
      </c>
      <c r="AK1122" s="418">
        <v>7.2845592982800009E-3</v>
      </c>
      <c r="AL1122" s="419">
        <v>1.1901720127340218E-2</v>
      </c>
      <c r="AM1122" s="417">
        <v>4.3710729101999997E-3</v>
      </c>
      <c r="AN1122" s="418">
        <v>1.278658688613E-2</v>
      </c>
      <c r="AO1122" s="419">
        <v>1.6905940409833238E-2</v>
      </c>
      <c r="AP1122" s="425"/>
      <c r="AQ1122" s="426"/>
      <c r="AR1122" s="426"/>
      <c r="AS1122" s="417">
        <v>0</v>
      </c>
      <c r="AT1122" s="418">
        <v>0</v>
      </c>
      <c r="AU1122" s="427"/>
    </row>
    <row r="1123" spans="1:47" x14ac:dyDescent="0.2">
      <c r="A1123" s="231">
        <v>2002</v>
      </c>
      <c r="B1123" s="232">
        <v>39</v>
      </c>
      <c r="C1123" s="417">
        <v>8.8580853500200014</v>
      </c>
      <c r="D1123" s="418">
        <v>15.527767884544499</v>
      </c>
      <c r="E1123" s="419">
        <v>41.947316431255807</v>
      </c>
      <c r="F1123" s="417">
        <v>1.4441844340200001</v>
      </c>
      <c r="G1123" s="418">
        <v>2.2927659896940003</v>
      </c>
      <c r="H1123" s="419">
        <v>1.7211407224373927</v>
      </c>
      <c r="I1123" s="417">
        <v>0.70861435259999994</v>
      </c>
      <c r="J1123" s="418">
        <v>2.21794822249</v>
      </c>
      <c r="K1123" s="419">
        <v>3.6057216789831177</v>
      </c>
      <c r="L1123" s="420"/>
      <c r="M1123" s="421"/>
      <c r="N1123" s="419">
        <v>3.820119410189515E-3</v>
      </c>
      <c r="O1123" s="417">
        <v>1.139006E-2</v>
      </c>
      <c r="P1123" s="418">
        <v>1.8145433999999998E-2</v>
      </c>
      <c r="Q1123" s="419">
        <v>3.6611786544386404E-2</v>
      </c>
      <c r="R1123" s="425"/>
      <c r="S1123" s="426"/>
      <c r="T1123" s="419">
        <v>571.43812851248686</v>
      </c>
      <c r="U1123" s="417">
        <v>6.3760440271867615E-3</v>
      </c>
      <c r="V1123" s="418">
        <v>8.2993838309692678E-3</v>
      </c>
      <c r="W1123" s="419">
        <v>4.4977377458022542E-2</v>
      </c>
      <c r="X1123" s="417">
        <v>8.4022291094224925E-3</v>
      </c>
      <c r="Y1123" s="418">
        <v>5.9963694356636272E-3</v>
      </c>
      <c r="Z1123" s="419">
        <v>7.2324234866855894E-2</v>
      </c>
      <c r="AA1123" s="417">
        <v>4.1977610867999999E-3</v>
      </c>
      <c r="AB1123" s="418">
        <v>1.199669825064E-2</v>
      </c>
      <c r="AC1123" s="419">
        <v>3.1531035271402469E-2</v>
      </c>
      <c r="AD1123" s="417">
        <v>1.951214004E-4</v>
      </c>
      <c r="AE1123" s="418">
        <v>5.5646317034999994E-4</v>
      </c>
      <c r="AF1123" s="419">
        <v>1.9963043086506306E-3</v>
      </c>
      <c r="AG1123" s="417">
        <v>3.1306170046200003E-2</v>
      </c>
      <c r="AH1123" s="418">
        <v>6.8903233181909995E-2</v>
      </c>
      <c r="AI1123" s="419">
        <v>7.3249186424704904E-2</v>
      </c>
      <c r="AJ1123" s="417">
        <v>2.6296164276000001E-3</v>
      </c>
      <c r="AK1123" s="418">
        <v>7.2845592982800009E-3</v>
      </c>
      <c r="AL1123" s="419">
        <v>1.1901720127340218E-2</v>
      </c>
      <c r="AM1123" s="417">
        <v>4.3710729101999997E-3</v>
      </c>
      <c r="AN1123" s="418">
        <v>1.278658688613E-2</v>
      </c>
      <c r="AO1123" s="419">
        <v>1.6905940409833238E-2</v>
      </c>
      <c r="AP1123" s="425"/>
      <c r="AQ1123" s="426"/>
      <c r="AR1123" s="426"/>
      <c r="AS1123" s="417">
        <v>0</v>
      </c>
      <c r="AT1123" s="418">
        <v>0</v>
      </c>
      <c r="AU1123" s="427"/>
    </row>
    <row r="1124" spans="1:47" ht="13.5" thickBot="1" x14ac:dyDescent="0.25">
      <c r="A1124" s="233">
        <v>2002</v>
      </c>
      <c r="B1124" s="234">
        <v>40</v>
      </c>
      <c r="C1124" s="428">
        <v>8.8580853500200014</v>
      </c>
      <c r="D1124" s="429">
        <v>15.527767884544499</v>
      </c>
      <c r="E1124" s="430">
        <v>41.947316431255807</v>
      </c>
      <c r="F1124" s="428">
        <v>1.4441844340200001</v>
      </c>
      <c r="G1124" s="429">
        <v>2.2927659896940003</v>
      </c>
      <c r="H1124" s="430">
        <v>1.7211407224373927</v>
      </c>
      <c r="I1124" s="428">
        <v>0.70861435259999994</v>
      </c>
      <c r="J1124" s="429">
        <v>2.21794822249</v>
      </c>
      <c r="K1124" s="430">
        <v>3.6057216789831177</v>
      </c>
      <c r="L1124" s="431"/>
      <c r="M1124" s="432"/>
      <c r="N1124" s="430">
        <v>3.820119410189515E-3</v>
      </c>
      <c r="O1124" s="428">
        <v>1.139006E-2</v>
      </c>
      <c r="P1124" s="429">
        <v>1.8145433999999998E-2</v>
      </c>
      <c r="Q1124" s="430">
        <v>3.6611786544386404E-2</v>
      </c>
      <c r="R1124" s="433"/>
      <c r="S1124" s="434"/>
      <c r="T1124" s="430">
        <v>571.43812851248686</v>
      </c>
      <c r="U1124" s="428">
        <v>6.3760440271867615E-3</v>
      </c>
      <c r="V1124" s="429">
        <v>8.2993838309692678E-3</v>
      </c>
      <c r="W1124" s="430">
        <v>4.4977377458022542E-2</v>
      </c>
      <c r="X1124" s="428">
        <v>8.4022291094224925E-3</v>
      </c>
      <c r="Y1124" s="429">
        <v>5.9963694356636272E-3</v>
      </c>
      <c r="Z1124" s="430">
        <v>7.2324234866855894E-2</v>
      </c>
      <c r="AA1124" s="428">
        <v>4.1977610867999999E-3</v>
      </c>
      <c r="AB1124" s="429">
        <v>1.199669825064E-2</v>
      </c>
      <c r="AC1124" s="430">
        <v>3.1531035271402469E-2</v>
      </c>
      <c r="AD1124" s="428">
        <v>1.951214004E-4</v>
      </c>
      <c r="AE1124" s="429">
        <v>5.5646317034999994E-4</v>
      </c>
      <c r="AF1124" s="430">
        <v>1.9963043086506306E-3</v>
      </c>
      <c r="AG1124" s="428">
        <v>3.1306170046200003E-2</v>
      </c>
      <c r="AH1124" s="429">
        <v>6.8903233181909995E-2</v>
      </c>
      <c r="AI1124" s="430">
        <v>7.3249186424704904E-2</v>
      </c>
      <c r="AJ1124" s="428">
        <v>2.6296164276000001E-3</v>
      </c>
      <c r="AK1124" s="429">
        <v>7.2845592982800009E-3</v>
      </c>
      <c r="AL1124" s="430">
        <v>1.1901720127340218E-2</v>
      </c>
      <c r="AM1124" s="428">
        <v>4.3710729101999997E-3</v>
      </c>
      <c r="AN1124" s="429">
        <v>1.278658688613E-2</v>
      </c>
      <c r="AO1124" s="430">
        <v>1.6905940409833238E-2</v>
      </c>
      <c r="AP1124" s="433"/>
      <c r="AQ1124" s="434"/>
      <c r="AR1124" s="434"/>
      <c r="AS1124" s="428">
        <v>0</v>
      </c>
      <c r="AT1124" s="429">
        <v>0</v>
      </c>
      <c r="AU1124" s="435"/>
    </row>
    <row r="1125" spans="1:47" x14ac:dyDescent="0.2">
      <c r="A1125" s="229">
        <v>2003</v>
      </c>
      <c r="B1125" s="230">
        <v>1</v>
      </c>
      <c r="C1125" s="409">
        <v>3.1496034399999999</v>
      </c>
      <c r="D1125" s="410">
        <v>3.9481286094999999</v>
      </c>
      <c r="E1125" s="436">
        <v>18.813058967076302</v>
      </c>
      <c r="F1125" s="409">
        <v>0.14811458</v>
      </c>
      <c r="G1125" s="410">
        <v>0.28861713700000002</v>
      </c>
      <c r="H1125" s="436">
        <v>0.75201396059593717</v>
      </c>
      <c r="I1125" s="409">
        <v>0.32768834000000002</v>
      </c>
      <c r="J1125" s="410">
        <v>1.027430099</v>
      </c>
      <c r="K1125" s="436">
        <v>3.2668202900660015</v>
      </c>
      <c r="L1125" s="412"/>
      <c r="M1125" s="413"/>
      <c r="N1125" s="436">
        <v>8.37874310792487E-2</v>
      </c>
      <c r="O1125" s="409">
        <v>1.354783E-2</v>
      </c>
      <c r="P1125" s="410">
        <v>2.2891598999999999E-2</v>
      </c>
      <c r="Q1125" s="436">
        <v>1.3054155255530735E-2</v>
      </c>
      <c r="R1125" s="414"/>
      <c r="S1125" s="415"/>
      <c r="T1125" s="436">
        <v>546.85635824675023</v>
      </c>
      <c r="U1125" s="409">
        <v>8.5930512495778454E-3</v>
      </c>
      <c r="V1125" s="410">
        <v>1.1185153411009795E-2</v>
      </c>
      <c r="W1125" s="436">
        <v>4.2400302631072403E-2</v>
      </c>
      <c r="X1125" s="409">
        <v>9.3984665653495444E-3</v>
      </c>
      <c r="Y1125" s="410">
        <v>6.7073483620398514E-3</v>
      </c>
      <c r="Z1125" s="436">
        <v>3.833801003494694E-2</v>
      </c>
      <c r="AA1125" s="409">
        <v>8.1032879999999997E-4</v>
      </c>
      <c r="AB1125" s="410">
        <v>1.773854835E-3</v>
      </c>
      <c r="AC1125" s="436">
        <v>6.9079587373761138E-3</v>
      </c>
      <c r="AD1125" s="409">
        <v>5.6661299999999999E-5</v>
      </c>
      <c r="AE1125" s="410">
        <v>1.2007761E-4</v>
      </c>
      <c r="AF1125" s="436">
        <v>8.0610602781211634E-4</v>
      </c>
      <c r="AG1125" s="409">
        <v>6.0741965999999998E-3</v>
      </c>
      <c r="AH1125" s="410">
        <v>1.2346774249999999E-2</v>
      </c>
      <c r="AI1125" s="436">
        <v>4.1114966657113651E-2</v>
      </c>
      <c r="AJ1125" s="409">
        <v>6.1257870000000004E-4</v>
      </c>
      <c r="AK1125" s="410">
        <v>1.12600006E-3</v>
      </c>
      <c r="AL1125" s="436">
        <v>5.3061250176445682E-3</v>
      </c>
      <c r="AM1125" s="409">
        <v>1.4589719E-3</v>
      </c>
      <c r="AN1125" s="410">
        <v>3.5710289799999999E-3</v>
      </c>
      <c r="AO1125" s="436">
        <v>6.9894062121711176E-3</v>
      </c>
      <c r="AP1125" s="414"/>
      <c r="AQ1125" s="415"/>
      <c r="AR1125" s="415"/>
      <c r="AS1125" s="409">
        <v>4.8484777999999997E-3</v>
      </c>
      <c r="AT1125" s="410">
        <v>1.0257066775E-2</v>
      </c>
      <c r="AU1125" s="416"/>
    </row>
    <row r="1126" spans="1:47" x14ac:dyDescent="0.2">
      <c r="A1126" s="231">
        <v>2003</v>
      </c>
      <c r="B1126" s="232">
        <v>2</v>
      </c>
      <c r="C1126" s="417">
        <v>2.9847564599999998</v>
      </c>
      <c r="D1126" s="418">
        <v>4.3272926140000001</v>
      </c>
      <c r="E1126" s="437">
        <v>17.894043242480372</v>
      </c>
      <c r="F1126" s="417">
        <v>0.14842818999999999</v>
      </c>
      <c r="G1126" s="418">
        <v>0.29804924599999999</v>
      </c>
      <c r="H1126" s="437">
        <v>0.71463680573931965</v>
      </c>
      <c r="I1126" s="417">
        <v>0.2919255</v>
      </c>
      <c r="J1126" s="418">
        <v>1.056578</v>
      </c>
      <c r="K1126" s="437">
        <v>3.1248081778483434</v>
      </c>
      <c r="L1126" s="420"/>
      <c r="M1126" s="421"/>
      <c r="N1126" s="437">
        <v>5.7466992443621183E-2</v>
      </c>
      <c r="O1126" s="417">
        <v>1.224431E-2</v>
      </c>
      <c r="P1126" s="418">
        <v>2.0171886999999999E-2</v>
      </c>
      <c r="Q1126" s="437">
        <v>1.2720153370548182E-2</v>
      </c>
      <c r="R1126" s="422"/>
      <c r="S1126" s="423"/>
      <c r="T1126" s="437">
        <v>547.22346299726564</v>
      </c>
      <c r="U1126" s="417">
        <v>8.5930512495778454E-3</v>
      </c>
      <c r="V1126" s="418">
        <v>1.1185153411009795E-2</v>
      </c>
      <c r="W1126" s="437">
        <v>4.0169050013231004E-2</v>
      </c>
      <c r="X1126" s="417">
        <v>9.3984665653495444E-3</v>
      </c>
      <c r="Y1126" s="418">
        <v>6.7073483620398514E-3</v>
      </c>
      <c r="Z1126" s="437">
        <v>3.8651165799300224E-2</v>
      </c>
      <c r="AA1126" s="417">
        <v>7.589424E-4</v>
      </c>
      <c r="AB1126" s="418">
        <v>1.8204981050000001E-3</v>
      </c>
      <c r="AC1126" s="437">
        <v>6.4885684984269795E-3</v>
      </c>
      <c r="AD1126" s="417">
        <v>5.2613700000000001E-5</v>
      </c>
      <c r="AE1126" s="418">
        <v>1.20318385E-4</v>
      </c>
      <c r="AF1126" s="437">
        <v>7.396256940401635E-4</v>
      </c>
      <c r="AG1126" s="417">
        <v>5.7729440999999999E-3</v>
      </c>
      <c r="AH1126" s="418">
        <v>1.266632532E-2</v>
      </c>
      <c r="AI1126" s="437">
        <v>3.9112039987063016E-2</v>
      </c>
      <c r="AJ1126" s="417">
        <v>5.7443749999999997E-4</v>
      </c>
      <c r="AK1126" s="418">
        <v>1.1562996750000001E-3</v>
      </c>
      <c r="AL1126" s="437">
        <v>5.1772170180235813E-3</v>
      </c>
      <c r="AM1126" s="417">
        <v>1.3675568999999999E-3</v>
      </c>
      <c r="AN1126" s="418">
        <v>3.6641280449999998E-3</v>
      </c>
      <c r="AO1126" s="437">
        <v>6.6005552321307809E-3</v>
      </c>
      <c r="AP1126" s="422"/>
      <c r="AQ1126" s="423"/>
      <c r="AR1126" s="423"/>
      <c r="AS1126" s="417">
        <v>4.9774010000000002E-3</v>
      </c>
      <c r="AT1126" s="418">
        <v>1.0475249545000001E-2</v>
      </c>
      <c r="AU1126" s="424"/>
    </row>
    <row r="1127" spans="1:47" x14ac:dyDescent="0.2">
      <c r="A1127" s="231">
        <v>2003</v>
      </c>
      <c r="B1127" s="232">
        <v>3</v>
      </c>
      <c r="C1127" s="417">
        <v>3.2946698900000002</v>
      </c>
      <c r="D1127" s="418">
        <v>5.0858846160000004</v>
      </c>
      <c r="E1127" s="437">
        <v>16.504862318689042</v>
      </c>
      <c r="F1127" s="417">
        <v>0.15475375</v>
      </c>
      <c r="G1127" s="418">
        <v>0.32659276949999999</v>
      </c>
      <c r="H1127" s="437">
        <v>0.6629833399118048</v>
      </c>
      <c r="I1127" s="417">
        <v>0.31825502999999999</v>
      </c>
      <c r="J1127" s="418">
        <v>1.1703322199999999</v>
      </c>
      <c r="K1127" s="437">
        <v>2.8998643960832386</v>
      </c>
      <c r="L1127" s="420"/>
      <c r="M1127" s="421"/>
      <c r="N1127" s="437">
        <v>3.0822370811452286E-2</v>
      </c>
      <c r="O1127" s="417">
        <v>1.195536E-2</v>
      </c>
      <c r="P1127" s="418">
        <v>1.9541594999999998E-2</v>
      </c>
      <c r="Q1127" s="437">
        <v>1.2458569610067255E-2</v>
      </c>
      <c r="R1127" s="422"/>
      <c r="S1127" s="423"/>
      <c r="T1127" s="437">
        <v>547.72053345740937</v>
      </c>
      <c r="U1127" s="417">
        <v>8.5930512495778454E-3</v>
      </c>
      <c r="V1127" s="418">
        <v>1.1185153411009795E-2</v>
      </c>
      <c r="W1127" s="437">
        <v>3.6988787670463021E-2</v>
      </c>
      <c r="X1127" s="417">
        <v>9.3984665653495444E-3</v>
      </c>
      <c r="Y1127" s="418">
        <v>6.7073483620398514E-3</v>
      </c>
      <c r="Z1127" s="437">
        <v>3.9203682549972418E-2</v>
      </c>
      <c r="AA1127" s="417">
        <v>8.2887830000000001E-4</v>
      </c>
      <c r="AB1127" s="418">
        <v>2.104337305E-3</v>
      </c>
      <c r="AC1127" s="437">
        <v>5.9641518999584376E-3</v>
      </c>
      <c r="AD1127" s="417">
        <v>5.66555E-5</v>
      </c>
      <c r="AE1127" s="418">
        <v>1.3600696E-4</v>
      </c>
      <c r="AF1127" s="437">
        <v>6.7058509754000018E-4</v>
      </c>
      <c r="AG1127" s="417">
        <v>6.2007390999999999E-3</v>
      </c>
      <c r="AH1127" s="418">
        <v>1.448124152E-2</v>
      </c>
      <c r="AI1127" s="437">
        <v>3.63566384184483E-2</v>
      </c>
      <c r="AJ1127" s="417">
        <v>6.282862E-4</v>
      </c>
      <c r="AK1127" s="418">
        <v>1.373061605E-3</v>
      </c>
      <c r="AL1127" s="437">
        <v>4.9728772666319879E-3</v>
      </c>
      <c r="AM1127" s="417">
        <v>1.4906243E-3</v>
      </c>
      <c r="AN1127" s="418">
        <v>4.1870832700000001E-3</v>
      </c>
      <c r="AO1127" s="437">
        <v>6.0789364179830146E-3</v>
      </c>
      <c r="AP1127" s="422"/>
      <c r="AQ1127" s="423"/>
      <c r="AR1127" s="423"/>
      <c r="AS1127" s="417">
        <v>4.9733687000000004E-3</v>
      </c>
      <c r="AT1127" s="418">
        <v>1.0858241555E-2</v>
      </c>
      <c r="AU1127" s="424"/>
    </row>
    <row r="1128" spans="1:47" x14ac:dyDescent="0.2">
      <c r="A1128" s="231">
        <v>2003</v>
      </c>
      <c r="B1128" s="232">
        <v>4</v>
      </c>
      <c r="C1128" s="417">
        <v>2.5627896899999998</v>
      </c>
      <c r="D1128" s="418">
        <v>5.2941092850000002</v>
      </c>
      <c r="E1128" s="437">
        <v>16.433342456606894</v>
      </c>
      <c r="F1128" s="417">
        <v>0.14852059000000001</v>
      </c>
      <c r="G1128" s="418">
        <v>0.33959981950000001</v>
      </c>
      <c r="H1128" s="437">
        <v>0.65090664451541025</v>
      </c>
      <c r="I1128" s="417">
        <v>0.23505868999999999</v>
      </c>
      <c r="J1128" s="418">
        <v>1.2195486025</v>
      </c>
      <c r="K1128" s="437">
        <v>2.8598762596205765</v>
      </c>
      <c r="L1128" s="420"/>
      <c r="M1128" s="421"/>
      <c r="N1128" s="437">
        <v>2.6123132459536139E-2</v>
      </c>
      <c r="O1128" s="417">
        <v>1.142427E-2</v>
      </c>
      <c r="P1128" s="418">
        <v>1.8390683500000001E-2</v>
      </c>
      <c r="Q1128" s="437">
        <v>1.2251241164557388E-2</v>
      </c>
      <c r="R1128" s="422"/>
      <c r="S1128" s="423"/>
      <c r="T1128" s="437">
        <v>548.37976577487279</v>
      </c>
      <c r="U1128" s="417">
        <v>8.5930512495778454E-3</v>
      </c>
      <c r="V1128" s="418">
        <v>1.1185153411009795E-2</v>
      </c>
      <c r="W1128" s="437">
        <v>3.6068357064087384E-2</v>
      </c>
      <c r="X1128" s="417">
        <v>9.3984665653495444E-3</v>
      </c>
      <c r="Y1128" s="418">
        <v>6.7073483620398514E-3</v>
      </c>
      <c r="Z1128" s="437">
        <v>3.9926381055219236E-2</v>
      </c>
      <c r="AA1128" s="417">
        <v>7.1793840000000002E-4</v>
      </c>
      <c r="AB1128" s="418">
        <v>2.1849148250000002E-3</v>
      </c>
      <c r="AC1128" s="437">
        <v>6.2929567906907288E-3</v>
      </c>
      <c r="AD1128" s="417">
        <v>4.8455299999999997E-5</v>
      </c>
      <c r="AE1128" s="418">
        <v>1.3928578999999999E-4</v>
      </c>
      <c r="AF1128" s="437">
        <v>6.3838143286273896E-4</v>
      </c>
      <c r="AG1128" s="417">
        <v>5.4967363E-3</v>
      </c>
      <c r="AH1128" s="418">
        <v>1.5018872265E-2</v>
      </c>
      <c r="AI1128" s="437">
        <v>3.5172628169046434E-2</v>
      </c>
      <c r="AJ1128" s="417">
        <v>5.5132420000000002E-4</v>
      </c>
      <c r="AK1128" s="418">
        <v>1.449799195E-3</v>
      </c>
      <c r="AL1128" s="437">
        <v>4.8131190050888541E-3</v>
      </c>
      <c r="AM1128" s="417">
        <v>1.2833568999999999E-3</v>
      </c>
      <c r="AN1128" s="418">
        <v>4.3184549899999997E-3</v>
      </c>
      <c r="AO1128" s="437">
        <v>5.990501490471322E-3</v>
      </c>
      <c r="AP1128" s="422"/>
      <c r="AQ1128" s="423"/>
      <c r="AR1128" s="423"/>
      <c r="AS1128" s="417">
        <v>5.0493190999999996E-3</v>
      </c>
      <c r="AT1128" s="418">
        <v>1.1256498585E-2</v>
      </c>
      <c r="AU1128" s="424"/>
    </row>
    <row r="1129" spans="1:47" x14ac:dyDescent="0.2">
      <c r="A1129" s="231">
        <v>2003</v>
      </c>
      <c r="B1129" s="232">
        <v>5</v>
      </c>
      <c r="C1129" s="417">
        <v>2.98264416</v>
      </c>
      <c r="D1129" s="418">
        <v>5.9502644450000002</v>
      </c>
      <c r="E1129" s="437">
        <v>18.092002797076891</v>
      </c>
      <c r="F1129" s="417">
        <v>0.16669352000000001</v>
      </c>
      <c r="G1129" s="418">
        <v>0.37274332100000002</v>
      </c>
      <c r="H1129" s="437">
        <v>0.66817053798323034</v>
      </c>
      <c r="I1129" s="417">
        <v>0.27236637000000002</v>
      </c>
      <c r="J1129" s="418">
        <v>1.3339801195000001</v>
      </c>
      <c r="K1129" s="437">
        <v>2.7360123107077028</v>
      </c>
      <c r="L1129" s="420"/>
      <c r="M1129" s="421"/>
      <c r="N1129" s="437">
        <v>1.3982125557322702E-2</v>
      </c>
      <c r="O1129" s="417">
        <v>1.142427E-2</v>
      </c>
      <c r="P1129" s="418">
        <v>1.8345679E-2</v>
      </c>
      <c r="Q1129" s="437">
        <v>1.5429488611278082E-2</v>
      </c>
      <c r="R1129" s="422"/>
      <c r="S1129" s="423"/>
      <c r="T1129" s="437">
        <v>548.73888315925967</v>
      </c>
      <c r="U1129" s="417">
        <v>8.5930512495778454E-3</v>
      </c>
      <c r="V1129" s="418">
        <v>1.1185153411009795E-2</v>
      </c>
      <c r="W1129" s="437">
        <v>2.8901037808709E-2</v>
      </c>
      <c r="X1129" s="417">
        <v>9.3984665653495444E-3</v>
      </c>
      <c r="Y1129" s="418">
        <v>6.7073483620398514E-3</v>
      </c>
      <c r="Z1129" s="437">
        <v>4.0580626412555415E-2</v>
      </c>
      <c r="AA1129" s="417">
        <v>1.2084221E-3</v>
      </c>
      <c r="AB1129" s="418">
        <v>3.5149300300000002E-3</v>
      </c>
      <c r="AC1129" s="437">
        <v>6.2614735746516275E-3</v>
      </c>
      <c r="AD1129" s="417">
        <v>5.6029200000000002E-5</v>
      </c>
      <c r="AE1129" s="418">
        <v>1.5531637500000001E-4</v>
      </c>
      <c r="AF1129" s="437">
        <v>6.4140085223189668E-4</v>
      </c>
      <c r="AG1129" s="417">
        <v>6.3016449000000002E-3</v>
      </c>
      <c r="AH1129" s="418">
        <v>1.6714172055E-2</v>
      </c>
      <c r="AI1129" s="437">
        <v>3.6672413493566411E-2</v>
      </c>
      <c r="AJ1129" s="417">
        <v>6.4666150000000004E-4</v>
      </c>
      <c r="AK1129" s="418">
        <v>1.67017682E-3</v>
      </c>
      <c r="AL1129" s="437">
        <v>4.878943380909437E-3</v>
      </c>
      <c r="AM1129" s="417">
        <v>1.3915461E-3</v>
      </c>
      <c r="AN1129" s="418">
        <v>4.2650387149999998E-3</v>
      </c>
      <c r="AO1129" s="437">
        <v>6.0031445398563725E-3</v>
      </c>
      <c r="AP1129" s="422"/>
      <c r="AQ1129" s="423"/>
      <c r="AR1129" s="423"/>
      <c r="AS1129" s="417">
        <v>0</v>
      </c>
      <c r="AT1129" s="418">
        <v>0</v>
      </c>
      <c r="AU1129" s="424"/>
    </row>
    <row r="1130" spans="1:47" x14ac:dyDescent="0.2">
      <c r="A1130" s="231">
        <v>2003</v>
      </c>
      <c r="B1130" s="232">
        <v>6</v>
      </c>
      <c r="C1130" s="417">
        <v>3.25411764</v>
      </c>
      <c r="D1130" s="418">
        <v>6.5300050690000004</v>
      </c>
      <c r="E1130" s="437">
        <v>17.541697284243906</v>
      </c>
      <c r="F1130" s="417">
        <v>0.18326250999999999</v>
      </c>
      <c r="G1130" s="418">
        <v>0.40401360549999998</v>
      </c>
      <c r="H1130" s="437">
        <v>0.67013333904057648</v>
      </c>
      <c r="I1130" s="417">
        <v>0.29459436</v>
      </c>
      <c r="J1130" s="418">
        <v>1.438401085</v>
      </c>
      <c r="K1130" s="437">
        <v>2.7760755181909467</v>
      </c>
      <c r="L1130" s="420"/>
      <c r="M1130" s="421"/>
      <c r="N1130" s="437">
        <v>1.3474353075044901E-2</v>
      </c>
      <c r="O1130" s="417">
        <v>1.139006E-2</v>
      </c>
      <c r="P1130" s="418">
        <v>1.8252402000000001E-2</v>
      </c>
      <c r="Q1130" s="437">
        <v>1.5615105800511437E-2</v>
      </c>
      <c r="R1130" s="422"/>
      <c r="S1130" s="423"/>
      <c r="T1130" s="437">
        <v>549.73500555564476</v>
      </c>
      <c r="U1130" s="417">
        <v>8.5930512495778454E-3</v>
      </c>
      <c r="V1130" s="418">
        <v>1.1185153411009795E-2</v>
      </c>
      <c r="W1130" s="437">
        <v>2.8829083577228812E-2</v>
      </c>
      <c r="X1130" s="417">
        <v>9.3984665653495444E-3</v>
      </c>
      <c r="Y1130" s="418">
        <v>6.7073483620398514E-3</v>
      </c>
      <c r="Z1130" s="437">
        <v>4.1778680235637813E-2</v>
      </c>
      <c r="AA1130" s="417">
        <v>1.3277276999999999E-3</v>
      </c>
      <c r="AB1130" s="418">
        <v>3.8321467399999999E-3</v>
      </c>
      <c r="AC1130" s="437">
        <v>8.3199260020225037E-3</v>
      </c>
      <c r="AD1130" s="417">
        <v>6.2260899999999999E-5</v>
      </c>
      <c r="AE1130" s="418">
        <v>1.7109509999999999E-4</v>
      </c>
      <c r="AF1130" s="437">
        <v>6.9502642453686612E-4</v>
      </c>
      <c r="AG1130" s="417">
        <v>6.9221053000000001E-3</v>
      </c>
      <c r="AH1130" s="418">
        <v>1.8186965820000001E-2</v>
      </c>
      <c r="AI1130" s="437">
        <v>3.4177065727825126E-2</v>
      </c>
      <c r="AJ1130" s="417">
        <v>7.1821959999999996E-4</v>
      </c>
      <c r="AK1130" s="418">
        <v>1.854150735E-3</v>
      </c>
      <c r="AL1130" s="437">
        <v>4.7456903178399517E-3</v>
      </c>
      <c r="AM1130" s="417">
        <v>1.521487E-3</v>
      </c>
      <c r="AN1130" s="418">
        <v>4.6114346449999998E-3</v>
      </c>
      <c r="AO1130" s="437">
        <v>6.3267449450767005E-3</v>
      </c>
      <c r="AP1130" s="422"/>
      <c r="AQ1130" s="423"/>
      <c r="AR1130" s="423"/>
      <c r="AS1130" s="417">
        <v>0</v>
      </c>
      <c r="AT1130" s="418">
        <v>0</v>
      </c>
      <c r="AU1130" s="424"/>
    </row>
    <row r="1131" spans="1:47" x14ac:dyDescent="0.2">
      <c r="A1131" s="231">
        <v>2003</v>
      </c>
      <c r="B1131" s="232">
        <v>7</v>
      </c>
      <c r="C1131" s="417">
        <v>3.6400496499999999</v>
      </c>
      <c r="D1131" s="418">
        <v>7.1214756635000001</v>
      </c>
      <c r="E1131" s="437">
        <v>27.218925465663272</v>
      </c>
      <c r="F1131" s="417">
        <v>0.20355893999999999</v>
      </c>
      <c r="G1131" s="418">
        <v>0.43934547699999998</v>
      </c>
      <c r="H1131" s="437">
        <v>1.1688036380325058</v>
      </c>
      <c r="I1131" s="417">
        <v>0.3287852</v>
      </c>
      <c r="J1131" s="418">
        <v>1.5433235715</v>
      </c>
      <c r="K1131" s="437">
        <v>3.7778286120102855</v>
      </c>
      <c r="L1131" s="420"/>
      <c r="M1131" s="421"/>
      <c r="N1131" s="437">
        <v>1.2850641480191322E-2</v>
      </c>
      <c r="O1131" s="417">
        <v>1.139006E-2</v>
      </c>
      <c r="P1131" s="418">
        <v>1.82073975E-2</v>
      </c>
      <c r="Q1131" s="437">
        <v>1.6863310441911559E-2</v>
      </c>
      <c r="R1131" s="422"/>
      <c r="S1131" s="423"/>
      <c r="T1131" s="437">
        <v>550.0412480885376</v>
      </c>
      <c r="U1131" s="417">
        <v>8.5930512495778454E-3</v>
      </c>
      <c r="V1131" s="418">
        <v>1.1185153411009795E-2</v>
      </c>
      <c r="W1131" s="437">
        <v>3.9770397866309544E-2</v>
      </c>
      <c r="X1131" s="417">
        <v>9.3984665653495444E-3</v>
      </c>
      <c r="Y1131" s="418">
        <v>6.7073483620398514E-3</v>
      </c>
      <c r="Z1131" s="437">
        <v>4.2092141420943037E-2</v>
      </c>
      <c r="AA1131" s="417">
        <v>1.4794119E-3</v>
      </c>
      <c r="AB1131" s="418">
        <v>4.1850147949999998E-3</v>
      </c>
      <c r="AC1131" s="437">
        <v>1.4456777702332878E-2</v>
      </c>
      <c r="AD1131" s="417">
        <v>6.8682499999999998E-5</v>
      </c>
      <c r="AE1131" s="418">
        <v>1.8920943499999999E-4</v>
      </c>
      <c r="AF1131" s="437">
        <v>1.1988434246634604E-3</v>
      </c>
      <c r="AG1131" s="417">
        <v>7.7025052000000002E-3</v>
      </c>
      <c r="AH1131" s="418">
        <v>1.983927601E-2</v>
      </c>
      <c r="AI1131" s="437">
        <v>5.7035871918384079E-2</v>
      </c>
      <c r="AJ1131" s="417">
        <v>8.0822230000000004E-4</v>
      </c>
      <c r="AK1131" s="418">
        <v>2.0612997899999998E-3</v>
      </c>
      <c r="AL1131" s="437">
        <v>6.6483603273514522E-3</v>
      </c>
      <c r="AM1131" s="417">
        <v>1.6837353999999999E-3</v>
      </c>
      <c r="AN1131" s="418">
        <v>4.9945042149999999E-3</v>
      </c>
      <c r="AO1131" s="437">
        <v>1.2678207353934179E-2</v>
      </c>
      <c r="AP1131" s="422"/>
      <c r="AQ1131" s="423"/>
      <c r="AR1131" s="423"/>
      <c r="AS1131" s="417">
        <v>0</v>
      </c>
      <c r="AT1131" s="418">
        <v>0</v>
      </c>
      <c r="AU1131" s="424"/>
    </row>
    <row r="1132" spans="1:47" x14ac:dyDescent="0.2">
      <c r="A1132" s="231">
        <v>2003</v>
      </c>
      <c r="B1132" s="232">
        <v>8</v>
      </c>
      <c r="C1132" s="417">
        <v>4.0091086899999997</v>
      </c>
      <c r="D1132" s="418">
        <v>7.6767923964999998</v>
      </c>
      <c r="E1132" s="437">
        <v>27.517302433986323</v>
      </c>
      <c r="F1132" s="417">
        <v>0.22547781</v>
      </c>
      <c r="G1132" s="418">
        <v>0.47741450400000002</v>
      </c>
      <c r="H1132" s="437">
        <v>1.1776832112299624</v>
      </c>
      <c r="I1132" s="417">
        <v>0.36238780999999998</v>
      </c>
      <c r="J1132" s="418">
        <v>1.6432772170000001</v>
      </c>
      <c r="K1132" s="437">
        <v>3.8452735133052274</v>
      </c>
      <c r="L1132" s="420"/>
      <c r="M1132" s="421"/>
      <c r="N1132" s="437">
        <v>1.3601471744747781E-2</v>
      </c>
      <c r="O1132" s="417">
        <v>1.139006E-2</v>
      </c>
      <c r="P1132" s="418">
        <v>1.8177394499999999E-2</v>
      </c>
      <c r="Q1132" s="437">
        <v>1.6966776288051356E-2</v>
      </c>
      <c r="R1132" s="422"/>
      <c r="S1132" s="423"/>
      <c r="T1132" s="437">
        <v>549.93501617204458</v>
      </c>
      <c r="U1132" s="417">
        <v>8.5930512495778454E-3</v>
      </c>
      <c r="V1132" s="418">
        <v>1.1185153411009795E-2</v>
      </c>
      <c r="W1132" s="437">
        <v>4.0035195730028367E-2</v>
      </c>
      <c r="X1132" s="417">
        <v>9.3984665653495444E-3</v>
      </c>
      <c r="Y1132" s="418">
        <v>6.7073483620398514E-3</v>
      </c>
      <c r="Z1132" s="437">
        <v>4.1848363184109026E-2</v>
      </c>
      <c r="AA1132" s="417">
        <v>1.6278083E-3</v>
      </c>
      <c r="AB1132" s="418">
        <v>4.5479903500000004E-3</v>
      </c>
      <c r="AC1132" s="437">
        <v>1.5727874159615421E-2</v>
      </c>
      <c r="AD1132" s="417">
        <v>7.5783800000000004E-5</v>
      </c>
      <c r="AE1132" s="418">
        <v>2.0762689999999999E-4</v>
      </c>
      <c r="AF1132" s="437">
        <v>1.2164446750512954E-3</v>
      </c>
      <c r="AG1132" s="417">
        <v>8.4882540000000006E-3</v>
      </c>
      <c r="AH1132" s="418">
        <v>2.1560483209999998E-2</v>
      </c>
      <c r="AI1132" s="437">
        <v>5.8451477362094148E-2</v>
      </c>
      <c r="AJ1132" s="417">
        <v>8.9827959999999997E-4</v>
      </c>
      <c r="AK1132" s="418">
        <v>2.2796831200000002E-3</v>
      </c>
      <c r="AL1132" s="437">
        <v>6.491132476737287E-3</v>
      </c>
      <c r="AM1132" s="417">
        <v>1.8406246999999999E-3</v>
      </c>
      <c r="AN1132" s="418">
        <v>5.3836543200000003E-3</v>
      </c>
      <c r="AO1132" s="437">
        <v>1.2999337330518747E-2</v>
      </c>
      <c r="AP1132" s="422"/>
      <c r="AQ1132" s="423"/>
      <c r="AR1132" s="423"/>
      <c r="AS1132" s="417">
        <v>0</v>
      </c>
      <c r="AT1132" s="418">
        <v>0</v>
      </c>
      <c r="AU1132" s="424"/>
    </row>
    <row r="1133" spans="1:47" x14ac:dyDescent="0.2">
      <c r="A1133" s="231">
        <v>2003</v>
      </c>
      <c r="B1133" s="232">
        <v>9</v>
      </c>
      <c r="C1133" s="417">
        <v>4.3604268900000003</v>
      </c>
      <c r="D1133" s="418">
        <v>8.1955369875000006</v>
      </c>
      <c r="E1133" s="437">
        <v>29.324463244524928</v>
      </c>
      <c r="F1133" s="417">
        <v>0.24981571999999999</v>
      </c>
      <c r="G1133" s="418">
        <v>0.51778376100000001</v>
      </c>
      <c r="H1133" s="437">
        <v>1.1678963829677933</v>
      </c>
      <c r="I1133" s="417">
        <v>0.39490468000000001</v>
      </c>
      <c r="J1133" s="418">
        <v>1.7383801885000001</v>
      </c>
      <c r="K1133" s="437">
        <v>3.8955189786431195</v>
      </c>
      <c r="L1133" s="420"/>
      <c r="M1133" s="421"/>
      <c r="N1133" s="437">
        <v>1.0155930634084322E-2</v>
      </c>
      <c r="O1133" s="417">
        <v>1.139006E-2</v>
      </c>
      <c r="P1133" s="418">
        <v>1.8145433999999998E-2</v>
      </c>
      <c r="Q1133" s="437">
        <v>1.833192286179796E-2</v>
      </c>
      <c r="R1133" s="422"/>
      <c r="S1133" s="423"/>
      <c r="T1133" s="437">
        <v>550.64990913673478</v>
      </c>
      <c r="U1133" s="417">
        <v>8.5930512495778454E-3</v>
      </c>
      <c r="V1133" s="418">
        <v>1.1185153411009795E-2</v>
      </c>
      <c r="W1133" s="437">
        <v>3.5560584807854699E-2</v>
      </c>
      <c r="X1133" s="417">
        <v>9.3984665653495444E-3</v>
      </c>
      <c r="Y1133" s="418">
        <v>6.7073483620398514E-3</v>
      </c>
      <c r="Z1133" s="437">
        <v>4.2981575305740441E-2</v>
      </c>
      <c r="AA1133" s="417">
        <v>1.7722886000000001E-3</v>
      </c>
      <c r="AB1133" s="418">
        <v>4.9180082849999999E-3</v>
      </c>
      <c r="AC1133" s="437">
        <v>1.5697070301839419E-2</v>
      </c>
      <c r="AD1133" s="417">
        <v>8.2677900000000003E-5</v>
      </c>
      <c r="AE1133" s="418">
        <v>2.2583280500000001E-4</v>
      </c>
      <c r="AF1133" s="437">
        <v>1.2104928569593876E-3</v>
      </c>
      <c r="AG1133" s="417">
        <v>9.2834522000000003E-3</v>
      </c>
      <c r="AH1133" s="418">
        <v>2.334210762E-2</v>
      </c>
      <c r="AI1133" s="437">
        <v>5.2895061758123918E-2</v>
      </c>
      <c r="AJ1133" s="417">
        <v>9.8912510000000002E-4</v>
      </c>
      <c r="AK1133" s="418">
        <v>2.50671752E-3</v>
      </c>
      <c r="AL1133" s="437">
        <v>6.5253965435035956E-3</v>
      </c>
      <c r="AM1133" s="417">
        <v>1.9937281999999998E-3</v>
      </c>
      <c r="AN1133" s="418">
        <v>5.7753269250000001E-3</v>
      </c>
      <c r="AO1133" s="437">
        <v>1.281116560632768E-2</v>
      </c>
      <c r="AP1133" s="422"/>
      <c r="AQ1133" s="423"/>
      <c r="AR1133" s="423"/>
      <c r="AS1133" s="417">
        <v>0</v>
      </c>
      <c r="AT1133" s="418">
        <v>0</v>
      </c>
      <c r="AU1133" s="424"/>
    </row>
    <row r="1134" spans="1:47" x14ac:dyDescent="0.2">
      <c r="A1134" s="231">
        <v>2003</v>
      </c>
      <c r="B1134" s="232">
        <v>10</v>
      </c>
      <c r="C1134" s="417">
        <v>4.7057325399999996</v>
      </c>
      <c r="D1134" s="418">
        <v>8.7113697269999992</v>
      </c>
      <c r="E1134" s="437">
        <v>29.467142849281675</v>
      </c>
      <c r="F1134" s="417">
        <v>0.27681789000000001</v>
      </c>
      <c r="G1134" s="418">
        <v>0.56039862549999997</v>
      </c>
      <c r="H1134" s="437">
        <v>1.1839589339213585</v>
      </c>
      <c r="I1134" s="417">
        <v>0.42670715999999997</v>
      </c>
      <c r="J1134" s="418">
        <v>1.8306623575000001</v>
      </c>
      <c r="K1134" s="437">
        <v>3.9408428439549326</v>
      </c>
      <c r="L1134" s="420"/>
      <c r="M1134" s="421"/>
      <c r="N1134" s="437">
        <v>1.0202562029549316E-2</v>
      </c>
      <c r="O1134" s="417">
        <v>1.139006E-2</v>
      </c>
      <c r="P1134" s="418">
        <v>1.8145433999999998E-2</v>
      </c>
      <c r="Q1134" s="437">
        <v>1.8467256156082797E-2</v>
      </c>
      <c r="R1134" s="422"/>
      <c r="S1134" s="423"/>
      <c r="T1134" s="437">
        <v>551.25219095171883</v>
      </c>
      <c r="U1134" s="417">
        <v>8.5930512495778454E-3</v>
      </c>
      <c r="V1134" s="418">
        <v>1.1185153411009795E-2</v>
      </c>
      <c r="W1134" s="437">
        <v>3.5988126433899897E-2</v>
      </c>
      <c r="X1134" s="417">
        <v>9.3984665653495444E-3</v>
      </c>
      <c r="Y1134" s="418">
        <v>6.7073483620398514E-3</v>
      </c>
      <c r="Z1134" s="437">
        <v>4.3792004476221939E-2</v>
      </c>
      <c r="AA1134" s="417">
        <v>1.9183551999999999E-3</v>
      </c>
      <c r="AB1134" s="418">
        <v>5.2920634900000003E-3</v>
      </c>
      <c r="AC1134" s="437">
        <v>1.6897938727970248E-2</v>
      </c>
      <c r="AD1134" s="417">
        <v>8.8939300000000004E-5</v>
      </c>
      <c r="AE1134" s="418">
        <v>2.4410392500000001E-4</v>
      </c>
      <c r="AF1134" s="437">
        <v>1.2515048346762806E-3</v>
      </c>
      <c r="AG1134" s="417">
        <v>1.0109971299999999E-2</v>
      </c>
      <c r="AH1134" s="418">
        <v>2.5169688610000001E-2</v>
      </c>
      <c r="AI1134" s="437">
        <v>5.3027778065147781E-2</v>
      </c>
      <c r="AJ1134" s="417">
        <v>1.0807093999999999E-3</v>
      </c>
      <c r="AK1134" s="418">
        <v>2.74041183E-3</v>
      </c>
      <c r="AL1134" s="437">
        <v>6.5640622946756587E-3</v>
      </c>
      <c r="AM1134" s="417">
        <v>2.1436545999999998E-3</v>
      </c>
      <c r="AN1134" s="418">
        <v>6.165551545E-3</v>
      </c>
      <c r="AO1134" s="437">
        <v>1.3120432447590497E-2</v>
      </c>
      <c r="AP1134" s="422"/>
      <c r="AQ1134" s="423"/>
      <c r="AR1134" s="423"/>
      <c r="AS1134" s="417">
        <v>0</v>
      </c>
      <c r="AT1134" s="418">
        <v>0</v>
      </c>
      <c r="AU1134" s="424"/>
    </row>
    <row r="1135" spans="1:47" x14ac:dyDescent="0.2">
      <c r="A1135" s="231">
        <v>2003</v>
      </c>
      <c r="B1135" s="232">
        <v>11</v>
      </c>
      <c r="C1135" s="417">
        <v>5.0404792199999999</v>
      </c>
      <c r="D1135" s="418">
        <v>9.2114294870000002</v>
      </c>
      <c r="E1135" s="437">
        <v>29.994021005148458</v>
      </c>
      <c r="F1135" s="417">
        <v>0.30745164000000003</v>
      </c>
      <c r="G1135" s="418">
        <v>0.60716667849999995</v>
      </c>
      <c r="H1135" s="437">
        <v>1.2215896601941274</v>
      </c>
      <c r="I1135" s="417">
        <v>0.45822889</v>
      </c>
      <c r="J1135" s="418">
        <v>1.90785662</v>
      </c>
      <c r="K1135" s="437">
        <v>3.9832397876323467</v>
      </c>
      <c r="L1135" s="420"/>
      <c r="M1135" s="421"/>
      <c r="N1135" s="437">
        <v>1.0223497991838078E-2</v>
      </c>
      <c r="O1135" s="417">
        <v>1.139006E-2</v>
      </c>
      <c r="P1135" s="418">
        <v>1.8145433999999998E-2</v>
      </c>
      <c r="Q1135" s="437">
        <v>2.1295244631248902E-2</v>
      </c>
      <c r="R1135" s="422"/>
      <c r="S1135" s="423"/>
      <c r="T1135" s="437">
        <v>552.21556425873314</v>
      </c>
      <c r="U1135" s="417">
        <v>8.5930512495778454E-3</v>
      </c>
      <c r="V1135" s="418">
        <v>1.1185153411009795E-2</v>
      </c>
      <c r="W1135" s="437">
        <v>3.3191835041813444E-2</v>
      </c>
      <c r="X1135" s="417">
        <v>9.3984665653495444E-3</v>
      </c>
      <c r="Y1135" s="418">
        <v>6.7073483620398514E-3</v>
      </c>
      <c r="Z1135" s="437">
        <v>4.5116410712939099E-2</v>
      </c>
      <c r="AA1135" s="417">
        <v>2.0633456000000001E-3</v>
      </c>
      <c r="AB1135" s="418">
        <v>5.6716394950000002E-3</v>
      </c>
      <c r="AC1135" s="437">
        <v>1.7669555290803978E-2</v>
      </c>
      <c r="AD1135" s="417">
        <v>9.5698400000000005E-5</v>
      </c>
      <c r="AE1135" s="418">
        <v>2.6220593500000001E-4</v>
      </c>
      <c r="AF1135" s="437">
        <v>1.2969887438141661E-3</v>
      </c>
      <c r="AG1135" s="417">
        <v>1.09735567E-2</v>
      </c>
      <c r="AH1135" s="418">
        <v>2.70656661E-2</v>
      </c>
      <c r="AI1135" s="437">
        <v>5.4664468510395338E-2</v>
      </c>
      <c r="AJ1135" s="417">
        <v>1.1720107E-3</v>
      </c>
      <c r="AK1135" s="418">
        <v>2.9816763499999998E-3</v>
      </c>
      <c r="AL1135" s="437">
        <v>6.8593397892237956E-3</v>
      </c>
      <c r="AM1135" s="417">
        <v>2.2935046999999998E-3</v>
      </c>
      <c r="AN1135" s="418">
        <v>6.5580053699999998E-3</v>
      </c>
      <c r="AO1135" s="437">
        <v>1.3462644050483655E-2</v>
      </c>
      <c r="AP1135" s="422"/>
      <c r="AQ1135" s="423"/>
      <c r="AR1135" s="423"/>
      <c r="AS1135" s="417">
        <v>0</v>
      </c>
      <c r="AT1135" s="418">
        <v>0</v>
      </c>
      <c r="AU1135" s="424"/>
    </row>
    <row r="1136" spans="1:47" x14ac:dyDescent="0.2">
      <c r="A1136" s="231">
        <v>2003</v>
      </c>
      <c r="B1136" s="232">
        <v>12</v>
      </c>
      <c r="C1136" s="417">
        <v>5.36580557</v>
      </c>
      <c r="D1136" s="418">
        <v>9.6927372169999995</v>
      </c>
      <c r="E1136" s="437">
        <v>30.736268371121479</v>
      </c>
      <c r="F1136" s="417">
        <v>0.34176471000000003</v>
      </c>
      <c r="G1136" s="418">
        <v>0.65897649049999996</v>
      </c>
      <c r="H1136" s="437">
        <v>1.2619058416729831</v>
      </c>
      <c r="I1136" s="417">
        <v>0.48937205</v>
      </c>
      <c r="J1136" s="418">
        <v>1.973668435</v>
      </c>
      <c r="K1136" s="437">
        <v>4.0322069137413603</v>
      </c>
      <c r="L1136" s="420"/>
      <c r="M1136" s="421"/>
      <c r="N1136" s="437">
        <v>1.0245861500749853E-2</v>
      </c>
      <c r="O1136" s="417">
        <v>1.139006E-2</v>
      </c>
      <c r="P1136" s="418">
        <v>1.8145433999999998E-2</v>
      </c>
      <c r="Q1136" s="437">
        <v>2.1447809392716757E-2</v>
      </c>
      <c r="R1136" s="422"/>
      <c r="S1136" s="423"/>
      <c r="T1136" s="437">
        <v>553.38112793846767</v>
      </c>
      <c r="U1136" s="417">
        <v>8.5930512495778454E-3</v>
      </c>
      <c r="V1136" s="418">
        <v>1.1185153411009795E-2</v>
      </c>
      <c r="W1136" s="437">
        <v>3.428089754026848E-2</v>
      </c>
      <c r="X1136" s="417">
        <v>9.3984665653495444E-3</v>
      </c>
      <c r="Y1136" s="418">
        <v>6.7073483620398514E-3</v>
      </c>
      <c r="Z1136" s="437">
        <v>4.669219384082466E-2</v>
      </c>
      <c r="AA1136" s="417">
        <v>2.2091339000000002E-3</v>
      </c>
      <c r="AB1136" s="418">
        <v>6.0612469599999998E-3</v>
      </c>
      <c r="AC1136" s="437">
        <v>1.8431314237559539E-2</v>
      </c>
      <c r="AD1136" s="417">
        <v>1.031199E-4</v>
      </c>
      <c r="AE1136" s="418">
        <v>2.8111038499999998E-4</v>
      </c>
      <c r="AF1136" s="437">
        <v>1.3462473426921434E-3</v>
      </c>
      <c r="AG1136" s="417">
        <v>1.18839459E-2</v>
      </c>
      <c r="AH1136" s="418">
        <v>2.905266141E-2</v>
      </c>
      <c r="AI1136" s="437">
        <v>5.6437633706978838E-2</v>
      </c>
      <c r="AJ1136" s="417">
        <v>1.2678095999999999E-3</v>
      </c>
      <c r="AK1136" s="418">
        <v>3.2329125849999999E-3</v>
      </c>
      <c r="AL1136" s="437">
        <v>7.2011993442361727E-3</v>
      </c>
      <c r="AM1136" s="417">
        <v>2.4418104000000001E-3</v>
      </c>
      <c r="AN1136" s="418">
        <v>6.956287155E-3</v>
      </c>
      <c r="AO1136" s="437">
        <v>1.3800930569714461E-2</v>
      </c>
      <c r="AP1136" s="422"/>
      <c r="AQ1136" s="423"/>
      <c r="AR1136" s="423"/>
      <c r="AS1136" s="417">
        <v>0</v>
      </c>
      <c r="AT1136" s="418">
        <v>0</v>
      </c>
      <c r="AU1136" s="424"/>
    </row>
    <row r="1137" spans="1:47" x14ac:dyDescent="0.2">
      <c r="A1137" s="231">
        <v>2003</v>
      </c>
      <c r="B1137" s="232">
        <v>13</v>
      </c>
      <c r="C1137" s="417">
        <v>5.6758713299999997</v>
      </c>
      <c r="D1137" s="418">
        <v>10.164466083000001</v>
      </c>
      <c r="E1137" s="437">
        <v>31.550910932848971</v>
      </c>
      <c r="F1137" s="417">
        <v>0.38102193000000001</v>
      </c>
      <c r="G1137" s="418">
        <v>0.71704277999999999</v>
      </c>
      <c r="H1137" s="437">
        <v>1.306250095280411</v>
      </c>
      <c r="I1137" s="417">
        <v>0.52053709999999997</v>
      </c>
      <c r="J1137" s="418">
        <v>2.0345346265000002</v>
      </c>
      <c r="K1137" s="437">
        <v>4.0861568611342562</v>
      </c>
      <c r="L1137" s="420"/>
      <c r="M1137" s="421"/>
      <c r="N1137" s="437">
        <v>1.0270618518081778E-2</v>
      </c>
      <c r="O1137" s="417">
        <v>1.139006E-2</v>
      </c>
      <c r="P1137" s="418">
        <v>1.8145433999999998E-2</v>
      </c>
      <c r="Q1137" s="437">
        <v>2.1615776281169358E-2</v>
      </c>
      <c r="R1137" s="422"/>
      <c r="S1137" s="423"/>
      <c r="T1137" s="437">
        <v>554.65880491979181</v>
      </c>
      <c r="U1137" s="417">
        <v>8.5930512495778454E-3</v>
      </c>
      <c r="V1137" s="418">
        <v>1.1185153411009795E-2</v>
      </c>
      <c r="W1137" s="437">
        <v>3.5478432163279026E-2</v>
      </c>
      <c r="X1137" s="417">
        <v>9.3984665653495444E-3</v>
      </c>
      <c r="Y1137" s="418">
        <v>6.7073483620398514E-3</v>
      </c>
      <c r="Z1137" s="437">
        <v>4.8424257447996444E-2</v>
      </c>
      <c r="AA1137" s="417">
        <v>2.3570774000000001E-3</v>
      </c>
      <c r="AB1137" s="418">
        <v>6.4624449850000003E-3</v>
      </c>
      <c r="AC1137" s="437">
        <v>1.9281783199767026E-2</v>
      </c>
      <c r="AD1137" s="417">
        <v>1.093812E-4</v>
      </c>
      <c r="AE1137" s="418">
        <v>3.0013994500000001E-4</v>
      </c>
      <c r="AF1137" s="437">
        <v>1.400492731651925E-3</v>
      </c>
      <c r="AG1137" s="417">
        <v>1.2858731E-2</v>
      </c>
      <c r="AH1137" s="418">
        <v>3.1151192689999999E-2</v>
      </c>
      <c r="AI1137" s="437">
        <v>5.8384402222102061E-2</v>
      </c>
      <c r="AJ1137" s="417">
        <v>1.3636379000000001E-3</v>
      </c>
      <c r="AK1137" s="418">
        <v>3.4944118900000001E-3</v>
      </c>
      <c r="AL1137" s="437">
        <v>7.5760074478335672E-3</v>
      </c>
      <c r="AM1137" s="417">
        <v>2.5913821000000002E-3</v>
      </c>
      <c r="AN1137" s="418">
        <v>7.36333575E-3</v>
      </c>
      <c r="AO1137" s="437">
        <v>1.4174379048603108E-2</v>
      </c>
      <c r="AP1137" s="422"/>
      <c r="AQ1137" s="423"/>
      <c r="AR1137" s="423"/>
      <c r="AS1137" s="417">
        <v>0</v>
      </c>
      <c r="AT1137" s="418">
        <v>0</v>
      </c>
      <c r="AU1137" s="424"/>
    </row>
    <row r="1138" spans="1:47" x14ac:dyDescent="0.2">
      <c r="A1138" s="231">
        <v>2003</v>
      </c>
      <c r="B1138" s="232">
        <v>14</v>
      </c>
      <c r="C1138" s="417">
        <v>5.9582162199999997</v>
      </c>
      <c r="D1138" s="418">
        <v>10.622859127</v>
      </c>
      <c r="E1138" s="437">
        <v>32.354189873350307</v>
      </c>
      <c r="F1138" s="417">
        <v>0.42614096000000001</v>
      </c>
      <c r="G1138" s="418">
        <v>0.78238243149999998</v>
      </c>
      <c r="H1138" s="437">
        <v>1.3531362533967495</v>
      </c>
      <c r="I1138" s="417">
        <v>0.55104867000000002</v>
      </c>
      <c r="J1138" s="418">
        <v>2.0906814155000002</v>
      </c>
      <c r="K1138" s="437">
        <v>4.1385246877500972</v>
      </c>
      <c r="L1138" s="420"/>
      <c r="M1138" s="421"/>
      <c r="N1138" s="437">
        <v>1.0289838584030941E-2</v>
      </c>
      <c r="O1138" s="417">
        <v>1.139006E-2</v>
      </c>
      <c r="P1138" s="418">
        <v>1.8145433999999998E-2</v>
      </c>
      <c r="Q1138" s="437">
        <v>2.1795659982371606E-2</v>
      </c>
      <c r="R1138" s="422"/>
      <c r="S1138" s="423"/>
      <c r="T1138" s="437">
        <v>555.60018623163933</v>
      </c>
      <c r="U1138" s="417">
        <v>8.5930512495778454E-3</v>
      </c>
      <c r="V1138" s="418">
        <v>1.1185153411009795E-2</v>
      </c>
      <c r="W1138" s="437">
        <v>3.6743488549188581E-2</v>
      </c>
      <c r="X1138" s="417">
        <v>9.3984665653495444E-3</v>
      </c>
      <c r="Y1138" s="418">
        <v>6.7073483620398514E-3</v>
      </c>
      <c r="Z1138" s="437">
        <v>5.0269887530696264E-2</v>
      </c>
      <c r="AA1138" s="417">
        <v>2.5083165999999998E-3</v>
      </c>
      <c r="AB1138" s="418">
        <v>6.8762734600000004E-3</v>
      </c>
      <c r="AC1138" s="437">
        <v>2.02147929009838E-2</v>
      </c>
      <c r="AD1138" s="417">
        <v>1.1664249999999999E-4</v>
      </c>
      <c r="AE1138" s="418">
        <v>3.1989095500000001E-4</v>
      </c>
      <c r="AF1138" s="437">
        <v>1.458179817754691E-3</v>
      </c>
      <c r="AG1138" s="417">
        <v>1.39063052E-2</v>
      </c>
      <c r="AH1138" s="418">
        <v>3.3378299960000003E-2</v>
      </c>
      <c r="AI1138" s="437">
        <v>6.0434001880574399E-2</v>
      </c>
      <c r="AJ1138" s="417">
        <v>1.4635208999999999E-3</v>
      </c>
      <c r="AK1138" s="418">
        <v>3.7677248400000002E-3</v>
      </c>
      <c r="AL1138" s="437">
        <v>7.9733158512946441E-3</v>
      </c>
      <c r="AM1138" s="417">
        <v>2.7420935999999999E-3</v>
      </c>
      <c r="AN1138" s="418">
        <v>7.7800806100000001E-3</v>
      </c>
      <c r="AO1138" s="437">
        <v>1.456951928958107E-2</v>
      </c>
      <c r="AP1138" s="422"/>
      <c r="AQ1138" s="423"/>
      <c r="AR1138" s="423"/>
      <c r="AS1138" s="417">
        <v>0</v>
      </c>
      <c r="AT1138" s="418">
        <v>0</v>
      </c>
      <c r="AU1138" s="424"/>
    </row>
    <row r="1139" spans="1:47" x14ac:dyDescent="0.2">
      <c r="A1139" s="231">
        <v>2003</v>
      </c>
      <c r="B1139" s="232">
        <v>15</v>
      </c>
      <c r="C1139" s="417">
        <v>5.4964496679000003</v>
      </c>
      <c r="D1139" s="418">
        <v>9.7712723489184992</v>
      </c>
      <c r="E1139" s="437">
        <v>33.276682223389393</v>
      </c>
      <c r="F1139" s="417">
        <v>0.42770453874000003</v>
      </c>
      <c r="G1139" s="418">
        <v>0.76584804394200001</v>
      </c>
      <c r="H1139" s="437">
        <v>1.4034651950072692</v>
      </c>
      <c r="I1139" s="417">
        <v>0.44679199949999998</v>
      </c>
      <c r="J1139" s="418">
        <v>1.6515231321050001</v>
      </c>
      <c r="K1139" s="437">
        <v>4.1998238980032303</v>
      </c>
      <c r="L1139" s="420"/>
      <c r="M1139" s="421"/>
      <c r="N1139" s="437">
        <v>1.0318136473717892E-2</v>
      </c>
      <c r="O1139" s="417">
        <v>1.139006E-2</v>
      </c>
      <c r="P1139" s="418">
        <v>1.8145433999999998E-2</v>
      </c>
      <c r="Q1139" s="437">
        <v>2.1986569309381577E-2</v>
      </c>
      <c r="R1139" s="422"/>
      <c r="S1139" s="423"/>
      <c r="T1139" s="437">
        <v>557.05292273384828</v>
      </c>
      <c r="U1139" s="417">
        <v>6.3760440271867615E-3</v>
      </c>
      <c r="V1139" s="418">
        <v>8.2993838309692678E-3</v>
      </c>
      <c r="W1139" s="437">
        <v>3.8101986193445923E-2</v>
      </c>
      <c r="X1139" s="417">
        <v>8.4022291094224925E-3</v>
      </c>
      <c r="Y1139" s="418">
        <v>5.9963694356636272E-3</v>
      </c>
      <c r="Z1139" s="437">
        <v>5.2233970182002008E-2</v>
      </c>
      <c r="AA1139" s="417">
        <v>2.3805402498000001E-3</v>
      </c>
      <c r="AB1139" s="418">
        <v>6.53275531758E-3</v>
      </c>
      <c r="AC1139" s="437">
        <v>2.1200184681931196E-2</v>
      </c>
      <c r="AD1139" s="417">
        <v>1.115473302E-4</v>
      </c>
      <c r="AE1139" s="418">
        <v>3.0389138997000001E-4</v>
      </c>
      <c r="AF1139" s="437">
        <v>1.5198567359384495E-3</v>
      </c>
      <c r="AG1139" s="417">
        <v>1.3450440984000001E-2</v>
      </c>
      <c r="AH1139" s="418">
        <v>3.197818164822E-2</v>
      </c>
      <c r="AI1139" s="437">
        <v>6.2638333264617235E-2</v>
      </c>
      <c r="AJ1139" s="417">
        <v>1.4005540782000001E-3</v>
      </c>
      <c r="AK1139" s="418">
        <v>3.6251060745300006E-3</v>
      </c>
      <c r="AL1139" s="437">
        <v>8.3969764327750593E-3</v>
      </c>
      <c r="AM1139" s="417">
        <v>2.5903276307999998E-3</v>
      </c>
      <c r="AN1139" s="418">
        <v>7.3409557684799998E-3</v>
      </c>
      <c r="AO1139" s="437">
        <v>1.4995205977940348E-2</v>
      </c>
      <c r="AP1139" s="422"/>
      <c r="AQ1139" s="423"/>
      <c r="AR1139" s="423"/>
      <c r="AS1139" s="417">
        <v>0</v>
      </c>
      <c r="AT1139" s="418">
        <v>0</v>
      </c>
      <c r="AU1139" s="424"/>
    </row>
    <row r="1140" spans="1:47" x14ac:dyDescent="0.2">
      <c r="A1140" s="231">
        <v>2003</v>
      </c>
      <c r="B1140" s="232">
        <v>16</v>
      </c>
      <c r="C1140" s="417">
        <v>5.7375242172999998</v>
      </c>
      <c r="D1140" s="418">
        <v>10.1884600008835</v>
      </c>
      <c r="E1140" s="437">
        <v>33.74661234440326</v>
      </c>
      <c r="F1140" s="417">
        <v>0.48160999416</v>
      </c>
      <c r="G1140" s="418">
        <v>0.84179129712900003</v>
      </c>
      <c r="H1140" s="437">
        <v>1.277681948516207</v>
      </c>
      <c r="I1140" s="417">
        <v>0.46696962620000004</v>
      </c>
      <c r="J1140" s="418">
        <v>1.69207448487</v>
      </c>
      <c r="K1140" s="437">
        <v>3.0475649034685692</v>
      </c>
      <c r="L1140" s="420"/>
      <c r="M1140" s="421"/>
      <c r="N1140" s="437">
        <v>3.7270961651763063E-3</v>
      </c>
      <c r="O1140" s="417">
        <v>1.139006E-2</v>
      </c>
      <c r="P1140" s="418">
        <v>1.8145433999999998E-2</v>
      </c>
      <c r="Q1140" s="437">
        <v>2.7319985718627714E-2</v>
      </c>
      <c r="R1140" s="422"/>
      <c r="S1140" s="423"/>
      <c r="T1140" s="437">
        <v>558.59085312714092</v>
      </c>
      <c r="U1140" s="417">
        <v>6.3760440271867615E-3</v>
      </c>
      <c r="V1140" s="418">
        <v>8.2993838309692678E-3</v>
      </c>
      <c r="W1140" s="437">
        <v>3.244955687051005E-2</v>
      </c>
      <c r="X1140" s="417">
        <v>8.4022291094224925E-3</v>
      </c>
      <c r="Y1140" s="418">
        <v>5.9963694356636272E-3</v>
      </c>
      <c r="Z1140" s="437">
        <v>5.4311384784425036E-2</v>
      </c>
      <c r="AA1140" s="417">
        <v>2.5234435571999999E-3</v>
      </c>
      <c r="AB1140" s="418">
        <v>6.9345161998199999E-3</v>
      </c>
      <c r="AC1140" s="437">
        <v>2.1525926435217963E-2</v>
      </c>
      <c r="AD1140" s="417">
        <v>1.1728806180000001E-4</v>
      </c>
      <c r="AE1140" s="418">
        <v>3.2271526176000002E-4</v>
      </c>
      <c r="AF1140" s="437">
        <v>1.4420603790840482E-3</v>
      </c>
      <c r="AG1140" s="417">
        <v>1.4560033554E-2</v>
      </c>
      <c r="AH1140" s="418">
        <v>3.4280494466340003E-2</v>
      </c>
      <c r="AI1140" s="437">
        <v>5.4885326285119128E-2</v>
      </c>
      <c r="AJ1140" s="417">
        <v>1.4952131226E-3</v>
      </c>
      <c r="AK1140" s="418">
        <v>3.8950706606700001E-3</v>
      </c>
      <c r="AL1140" s="437">
        <v>8.317187897695158E-3</v>
      </c>
      <c r="AM1140" s="417">
        <v>2.7305485806000001E-3</v>
      </c>
      <c r="AN1140" s="418">
        <v>7.7409414215100008E-3</v>
      </c>
      <c r="AO1140" s="437">
        <v>1.3021500704984926E-2</v>
      </c>
      <c r="AP1140" s="422"/>
      <c r="AQ1140" s="423"/>
      <c r="AR1140" s="423"/>
      <c r="AS1140" s="417">
        <v>0</v>
      </c>
      <c r="AT1140" s="418">
        <v>0</v>
      </c>
      <c r="AU1140" s="424"/>
    </row>
    <row r="1141" spans="1:47" x14ac:dyDescent="0.2">
      <c r="A1141" s="231">
        <v>2003</v>
      </c>
      <c r="B1141" s="232">
        <v>17</v>
      </c>
      <c r="C1141" s="417">
        <v>5.9730515854399995</v>
      </c>
      <c r="D1141" s="418">
        <v>10.614511426004999</v>
      </c>
      <c r="E1141" s="437">
        <v>34.733468186987764</v>
      </c>
      <c r="F1141" s="417">
        <v>0.54379089467999997</v>
      </c>
      <c r="G1141" s="418">
        <v>0.92872390719300002</v>
      </c>
      <c r="H1141" s="437">
        <v>1.3305140411390148</v>
      </c>
      <c r="I1141" s="417">
        <v>0.48693275399999997</v>
      </c>
      <c r="J1141" s="418">
        <v>1.73270881707</v>
      </c>
      <c r="K1141" s="437">
        <v>3.113929434656685</v>
      </c>
      <c r="L1141" s="420"/>
      <c r="M1141" s="421"/>
      <c r="N1141" s="437">
        <v>3.7383088670813929E-3</v>
      </c>
      <c r="O1141" s="417">
        <v>1.139006E-2</v>
      </c>
      <c r="P1141" s="418">
        <v>1.8145433999999998E-2</v>
      </c>
      <c r="Q1141" s="437">
        <v>2.7594574842724658E-2</v>
      </c>
      <c r="R1141" s="422"/>
      <c r="S1141" s="423"/>
      <c r="T1141" s="437">
        <v>560.18053035789592</v>
      </c>
      <c r="U1141" s="417">
        <v>6.3760440271867615E-3</v>
      </c>
      <c r="V1141" s="418">
        <v>8.2993838309692678E-3</v>
      </c>
      <c r="W1141" s="437">
        <v>3.3809052302235104E-2</v>
      </c>
      <c r="X1141" s="417">
        <v>8.4022291094224925E-3</v>
      </c>
      <c r="Y1141" s="418">
        <v>5.9963694356636272E-3</v>
      </c>
      <c r="Z1141" s="437">
        <v>5.6458264347452991E-2</v>
      </c>
      <c r="AA1141" s="417">
        <v>2.6695266438E-3</v>
      </c>
      <c r="AB1141" s="418">
        <v>7.3541504575200005E-3</v>
      </c>
      <c r="AC1141" s="437">
        <v>2.2633993521268089E-2</v>
      </c>
      <c r="AD1141" s="417">
        <v>1.2425115959999999E-4</v>
      </c>
      <c r="AE1141" s="418">
        <v>3.4235212820999999E-4</v>
      </c>
      <c r="AF1141" s="437">
        <v>1.507579787875497E-3</v>
      </c>
      <c r="AG1141" s="417">
        <v>1.5774160203000001E-2</v>
      </c>
      <c r="AH1141" s="418">
        <v>3.6771132402990001E-2</v>
      </c>
      <c r="AI1141" s="437">
        <v>5.7094897099161782E-2</v>
      </c>
      <c r="AJ1141" s="417">
        <v>1.5936637998E-3</v>
      </c>
      <c r="AK1141" s="418">
        <v>4.1789300227800001E-3</v>
      </c>
      <c r="AL1141" s="437">
        <v>8.7511310130980458E-3</v>
      </c>
      <c r="AM1141" s="417">
        <v>2.8752617909999999E-3</v>
      </c>
      <c r="AN1141" s="418">
        <v>8.1573244783500008E-3</v>
      </c>
      <c r="AO1141" s="437">
        <v>1.347791834425892E-2</v>
      </c>
      <c r="AP1141" s="422"/>
      <c r="AQ1141" s="423"/>
      <c r="AR1141" s="423"/>
      <c r="AS1141" s="417">
        <v>0</v>
      </c>
      <c r="AT1141" s="418">
        <v>0</v>
      </c>
      <c r="AU1141" s="424"/>
    </row>
    <row r="1142" spans="1:47" x14ac:dyDescent="0.2">
      <c r="A1142" s="231">
        <v>2003</v>
      </c>
      <c r="B1142" s="232">
        <v>18</v>
      </c>
      <c r="C1142" s="417">
        <v>6.2044802508500005</v>
      </c>
      <c r="D1142" s="418">
        <v>11.053792377054501</v>
      </c>
      <c r="E1142" s="437">
        <v>35.737055807657455</v>
      </c>
      <c r="F1142" s="417">
        <v>0.61537913370000008</v>
      </c>
      <c r="G1142" s="418">
        <v>1.028657799231</v>
      </c>
      <c r="H1142" s="437">
        <v>1.3851787306847063</v>
      </c>
      <c r="I1142" s="417">
        <v>0.50699598950000002</v>
      </c>
      <c r="J1142" s="418">
        <v>1.7753723799350001</v>
      </c>
      <c r="K1142" s="437">
        <v>3.1830180911926034</v>
      </c>
      <c r="L1142" s="420"/>
      <c r="M1142" s="421"/>
      <c r="N1142" s="437">
        <v>3.7506768239421958E-3</v>
      </c>
      <c r="O1142" s="417">
        <v>1.139006E-2</v>
      </c>
      <c r="P1142" s="418">
        <v>1.8145433999999998E-2</v>
      </c>
      <c r="Q1142" s="437">
        <v>2.7882158385737824E-2</v>
      </c>
      <c r="R1142" s="422"/>
      <c r="S1142" s="423"/>
      <c r="T1142" s="437">
        <v>561.81738700071946</v>
      </c>
      <c r="U1142" s="417">
        <v>6.3760440271867615E-3</v>
      </c>
      <c r="V1142" s="418">
        <v>8.2993838309692678E-3</v>
      </c>
      <c r="W1142" s="437">
        <v>3.5211781652990888E-2</v>
      </c>
      <c r="X1142" s="417">
        <v>8.4022291094224925E-3</v>
      </c>
      <c r="Y1142" s="418">
        <v>5.9963694356636272E-3</v>
      </c>
      <c r="Z1142" s="437">
        <v>5.8669164196177341E-2</v>
      </c>
      <c r="AA1142" s="417">
        <v>2.8200794622000001E-3</v>
      </c>
      <c r="AB1142" s="418">
        <v>7.7943064718099999E-3</v>
      </c>
      <c r="AC1142" s="437">
        <v>2.3903103745802626E-2</v>
      </c>
      <c r="AD1142" s="417">
        <v>1.319425098E-4</v>
      </c>
      <c r="AE1142" s="418">
        <v>3.6327203217E-4</v>
      </c>
      <c r="AF1142" s="437">
        <v>1.5760536706636969E-3</v>
      </c>
      <c r="AG1142" s="417">
        <v>1.7107331892000002E-2</v>
      </c>
      <c r="AH1142" s="418">
        <v>3.9480180668009998E-2</v>
      </c>
      <c r="AI1142" s="437">
        <v>5.9349234844797552E-2</v>
      </c>
      <c r="AJ1142" s="417">
        <v>1.694935494E-3</v>
      </c>
      <c r="AK1142" s="418">
        <v>4.4776613609700004E-3</v>
      </c>
      <c r="AL1142" s="437">
        <v>9.1885099712718556E-3</v>
      </c>
      <c r="AM1142" s="417">
        <v>3.0230381136000001E-3</v>
      </c>
      <c r="AN1142" s="418">
        <v>8.5917726289500007E-3</v>
      </c>
      <c r="AO1142" s="437">
        <v>1.3961917099719275E-2</v>
      </c>
      <c r="AP1142" s="422"/>
      <c r="AQ1142" s="423"/>
      <c r="AR1142" s="423"/>
      <c r="AS1142" s="417">
        <v>0</v>
      </c>
      <c r="AT1142" s="418">
        <v>0</v>
      </c>
      <c r="AU1142" s="424"/>
    </row>
    <row r="1143" spans="1:47" x14ac:dyDescent="0.2">
      <c r="A1143" s="231">
        <v>2003</v>
      </c>
      <c r="B1143" s="232">
        <v>19</v>
      </c>
      <c r="C1143" s="417">
        <v>6.4260971311599997</v>
      </c>
      <c r="D1143" s="418">
        <v>11.502940242659999</v>
      </c>
      <c r="E1143" s="437">
        <v>36.727269782662916</v>
      </c>
      <c r="F1143" s="417">
        <v>0.69733628867999997</v>
      </c>
      <c r="G1143" s="418">
        <v>1.143640196589</v>
      </c>
      <c r="H1143" s="437">
        <v>1.4401279590102938</v>
      </c>
      <c r="I1143" s="417">
        <v>0.52652970370000007</v>
      </c>
      <c r="J1143" s="418">
        <v>1.8227151015150003</v>
      </c>
      <c r="K1143" s="437">
        <v>3.2507631393743277</v>
      </c>
      <c r="L1143" s="420"/>
      <c r="M1143" s="421"/>
      <c r="N1143" s="437">
        <v>3.7612923436273946E-3</v>
      </c>
      <c r="O1143" s="417">
        <v>1.139006E-2</v>
      </c>
      <c r="P1143" s="418">
        <v>1.8145433999999998E-2</v>
      </c>
      <c r="Q1143" s="437">
        <v>2.8169618488163562E-2</v>
      </c>
      <c r="R1143" s="422"/>
      <c r="S1143" s="423"/>
      <c r="T1143" s="437">
        <v>563.26887633136459</v>
      </c>
      <c r="U1143" s="417">
        <v>6.3760440271867615E-3</v>
      </c>
      <c r="V1143" s="418">
        <v>8.2993838309692678E-3</v>
      </c>
      <c r="W1143" s="437">
        <v>3.6623766263785051E-2</v>
      </c>
      <c r="X1143" s="417">
        <v>8.4022291094224925E-3</v>
      </c>
      <c r="Y1143" s="418">
        <v>5.9963694356636272E-3</v>
      </c>
      <c r="Z1143" s="437">
        <v>6.0902063475649686E-2</v>
      </c>
      <c r="AA1143" s="417">
        <v>2.9747521008000001E-3</v>
      </c>
      <c r="AB1143" s="418">
        <v>8.2554097375199999E-3</v>
      </c>
      <c r="AC1143" s="437">
        <v>2.5125150213809087E-2</v>
      </c>
      <c r="AD1143" s="417">
        <v>1.384605744E-4</v>
      </c>
      <c r="AE1143" s="418">
        <v>3.8460594305999999E-4</v>
      </c>
      <c r="AF1143" s="437">
        <v>1.6446587600897813E-3</v>
      </c>
      <c r="AG1143" s="417">
        <v>1.8567099702599999E-2</v>
      </c>
      <c r="AH1143" s="418">
        <v>4.2433695915030004E-2</v>
      </c>
      <c r="AI1143" s="437">
        <v>6.1629333004864173E-2</v>
      </c>
      <c r="AJ1143" s="417">
        <v>1.8004212360000001E-3</v>
      </c>
      <c r="AK1143" s="418">
        <v>4.7924342283899996E-3</v>
      </c>
      <c r="AL1143" s="437">
        <v>9.6344975739917297E-3</v>
      </c>
      <c r="AM1143" s="417">
        <v>3.1750017534000002E-3</v>
      </c>
      <c r="AN1143" s="418">
        <v>9.0461722222500013E-3</v>
      </c>
      <c r="AO1143" s="437">
        <v>1.4441537458662558E-2</v>
      </c>
      <c r="AP1143" s="422"/>
      <c r="AQ1143" s="423"/>
      <c r="AR1143" s="423"/>
      <c r="AS1143" s="417">
        <v>0</v>
      </c>
      <c r="AT1143" s="418">
        <v>0</v>
      </c>
      <c r="AU1143" s="424"/>
    </row>
    <row r="1144" spans="1:47" x14ac:dyDescent="0.2">
      <c r="A1144" s="231">
        <v>2003</v>
      </c>
      <c r="B1144" s="232">
        <v>20</v>
      </c>
      <c r="C1144" s="417">
        <v>6.6510479885800002</v>
      </c>
      <c r="D1144" s="418">
        <v>11.9824469867925</v>
      </c>
      <c r="E1144" s="437">
        <v>37.729204570452318</v>
      </c>
      <c r="F1144" s="417">
        <v>0.79055033405999997</v>
      </c>
      <c r="G1144" s="418">
        <v>1.2760247724030001</v>
      </c>
      <c r="H1144" s="437">
        <v>1.495182156639667</v>
      </c>
      <c r="I1144" s="417">
        <v>0.54699901410000007</v>
      </c>
      <c r="J1144" s="418">
        <v>1.8851062834449999</v>
      </c>
      <c r="K1144" s="437">
        <v>3.3206327021180364</v>
      </c>
      <c r="L1144" s="420"/>
      <c r="M1144" s="421"/>
      <c r="N1144" s="437">
        <v>3.7740870371560293E-3</v>
      </c>
      <c r="O1144" s="417">
        <v>1.139006E-2</v>
      </c>
      <c r="P1144" s="418">
        <v>1.8145433999999998E-2</v>
      </c>
      <c r="Q1144" s="437">
        <v>2.8460218338765816E-2</v>
      </c>
      <c r="R1144" s="422"/>
      <c r="S1144" s="423"/>
      <c r="T1144" s="437">
        <v>564.89864647785646</v>
      </c>
      <c r="U1144" s="417">
        <v>6.3760440271867615E-3</v>
      </c>
      <c r="V1144" s="418">
        <v>8.2993838309692678E-3</v>
      </c>
      <c r="W1144" s="437">
        <v>3.8033476711179313E-2</v>
      </c>
      <c r="X1144" s="417">
        <v>8.4022291094224925E-3</v>
      </c>
      <c r="Y1144" s="418">
        <v>5.9963694356636272E-3</v>
      </c>
      <c r="Z1144" s="437">
        <v>6.3123495194070359E-2</v>
      </c>
      <c r="AA1144" s="417">
        <v>3.1356825605999999E-3</v>
      </c>
      <c r="AB1144" s="418">
        <v>8.7430679590500011E-3</v>
      </c>
      <c r="AC1144" s="437">
        <v>2.6497451918655122E-2</v>
      </c>
      <c r="AD1144" s="417">
        <v>1.457294202E-4</v>
      </c>
      <c r="AE1144" s="418">
        <v>4.0728006723000004E-4</v>
      </c>
      <c r="AF1144" s="437">
        <v>1.7140960127603761E-3</v>
      </c>
      <c r="AG1144" s="417">
        <v>2.0170994974800002E-2</v>
      </c>
      <c r="AH1144" s="418">
        <v>4.5677190982260002E-2</v>
      </c>
      <c r="AI1144" s="437">
        <v>6.3873723300915813E-2</v>
      </c>
      <c r="AJ1144" s="417">
        <v>1.9095319692000001E-3</v>
      </c>
      <c r="AK1144" s="418">
        <v>5.12626805193E-3</v>
      </c>
      <c r="AL1144" s="437">
        <v>1.0067304811473251E-2</v>
      </c>
      <c r="AM1144" s="417">
        <v>3.3305902950000001E-3</v>
      </c>
      <c r="AN1144" s="418">
        <v>9.5255894981400007E-3</v>
      </c>
      <c r="AO1144" s="437">
        <v>1.4936827204497377E-2</v>
      </c>
      <c r="AP1144" s="422"/>
      <c r="AQ1144" s="423"/>
      <c r="AR1144" s="423"/>
      <c r="AS1144" s="417">
        <v>0</v>
      </c>
      <c r="AT1144" s="418">
        <v>0</v>
      </c>
      <c r="AU1144" s="424"/>
    </row>
    <row r="1145" spans="1:47" x14ac:dyDescent="0.2">
      <c r="A1145" s="231">
        <v>2003</v>
      </c>
      <c r="B1145" s="232">
        <v>21</v>
      </c>
      <c r="C1145" s="417">
        <v>6.8740275027799997</v>
      </c>
      <c r="D1145" s="418">
        <v>12.48986216786</v>
      </c>
      <c r="E1145" s="437">
        <v>38.714121732533279</v>
      </c>
      <c r="F1145" s="417">
        <v>0.89565355134000002</v>
      </c>
      <c r="G1145" s="418">
        <v>1.428432099933</v>
      </c>
      <c r="H1145" s="437">
        <v>1.5482951143966042</v>
      </c>
      <c r="I1145" s="417">
        <v>0.56808854409999998</v>
      </c>
      <c r="J1145" s="418">
        <v>1.9326572311200001</v>
      </c>
      <c r="K1145" s="437">
        <v>3.3873973079491368</v>
      </c>
      <c r="L1145" s="420"/>
      <c r="M1145" s="421"/>
      <c r="N1145" s="437">
        <v>3.7855148317438823E-3</v>
      </c>
      <c r="O1145" s="417">
        <v>1.139006E-2</v>
      </c>
      <c r="P1145" s="418">
        <v>1.8145433999999998E-2</v>
      </c>
      <c r="Q1145" s="437">
        <v>3.6048679562881582E-2</v>
      </c>
      <c r="R1145" s="422"/>
      <c r="S1145" s="423"/>
      <c r="T1145" s="437">
        <v>566.49140379587311</v>
      </c>
      <c r="U1145" s="417">
        <v>6.3760440271867615E-3</v>
      </c>
      <c r="V1145" s="418">
        <v>8.2993838309692678E-3</v>
      </c>
      <c r="W1145" s="437">
        <v>3.9397589535955457E-2</v>
      </c>
      <c r="X1145" s="417">
        <v>8.4022291094224925E-3</v>
      </c>
      <c r="Y1145" s="418">
        <v>5.9963694356636272E-3</v>
      </c>
      <c r="Z1145" s="437">
        <v>6.5275818394999019E-2</v>
      </c>
      <c r="AA1145" s="417">
        <v>3.3015544266000001E-3</v>
      </c>
      <c r="AB1145" s="418">
        <v>9.2587171820100005E-3</v>
      </c>
      <c r="AC1145" s="437">
        <v>2.7686524352776673E-2</v>
      </c>
      <c r="AD1145" s="417">
        <v>1.537296474E-4</v>
      </c>
      <c r="AE1145" s="418">
        <v>4.3117354482000001E-4</v>
      </c>
      <c r="AF1145" s="437">
        <v>1.7803895299989339E-3</v>
      </c>
      <c r="AG1145" s="417">
        <v>2.1921913910999999E-2</v>
      </c>
      <c r="AH1145" s="418">
        <v>4.9244230375560007E-2</v>
      </c>
      <c r="AI1145" s="437">
        <v>6.6074836822602179E-2</v>
      </c>
      <c r="AJ1145" s="417">
        <v>2.0230860611999998E-3</v>
      </c>
      <c r="AK1145" s="418">
        <v>5.4804478984799999E-3</v>
      </c>
      <c r="AL1145" s="437">
        <v>1.0496729555016333E-2</v>
      </c>
      <c r="AM1145" s="417">
        <v>3.4917318282E-3</v>
      </c>
      <c r="AN1145" s="418">
        <v>1.003153636707E-2</v>
      </c>
      <c r="AO1145" s="437">
        <v>1.5401311563806908E-2</v>
      </c>
      <c r="AP1145" s="422"/>
      <c r="AQ1145" s="423"/>
      <c r="AR1145" s="423"/>
      <c r="AS1145" s="417">
        <v>0</v>
      </c>
      <c r="AT1145" s="418">
        <v>0</v>
      </c>
      <c r="AU1145" s="424"/>
    </row>
    <row r="1146" spans="1:47" x14ac:dyDescent="0.2">
      <c r="A1146" s="231">
        <v>2003</v>
      </c>
      <c r="B1146" s="232">
        <v>22</v>
      </c>
      <c r="C1146" s="417">
        <v>7.0960974461499999</v>
      </c>
      <c r="D1146" s="418">
        <v>13.0303373126655</v>
      </c>
      <c r="E1146" s="437">
        <v>39.642159027202865</v>
      </c>
      <c r="F1146" s="417">
        <v>1.0134337154400002</v>
      </c>
      <c r="G1146" s="418">
        <v>1.603336199466</v>
      </c>
      <c r="H1146" s="437">
        <v>1.5977015203607572</v>
      </c>
      <c r="I1146" s="417">
        <v>0.58982331870000004</v>
      </c>
      <c r="J1146" s="418">
        <v>1.9834210207350003</v>
      </c>
      <c r="K1146" s="437">
        <v>3.4492648044958267</v>
      </c>
      <c r="L1146" s="420"/>
      <c r="M1146" s="421"/>
      <c r="N1146" s="437">
        <v>3.7956226076962776E-3</v>
      </c>
      <c r="O1146" s="417">
        <v>1.139006E-2</v>
      </c>
      <c r="P1146" s="418">
        <v>1.8145433999999998E-2</v>
      </c>
      <c r="Q1146" s="437">
        <v>3.638465032570546E-2</v>
      </c>
      <c r="R1146" s="422"/>
      <c r="S1146" s="423"/>
      <c r="T1146" s="437">
        <v>567.98044276489441</v>
      </c>
      <c r="U1146" s="417">
        <v>6.3760440271867615E-3</v>
      </c>
      <c r="V1146" s="418">
        <v>8.2993838309692678E-3</v>
      </c>
      <c r="W1146" s="437">
        <v>4.0669190731740579E-2</v>
      </c>
      <c r="X1146" s="417">
        <v>8.4022291094224925E-3</v>
      </c>
      <c r="Y1146" s="418">
        <v>5.9963694356636272E-3</v>
      </c>
      <c r="Z1146" s="437">
        <v>6.7285186952752915E-2</v>
      </c>
      <c r="AA1146" s="417">
        <v>3.4729792842000001E-3</v>
      </c>
      <c r="AB1146" s="418">
        <v>9.8059074893399999E-3</v>
      </c>
      <c r="AC1146" s="437">
        <v>2.8709153682078051E-2</v>
      </c>
      <c r="AD1146" s="417">
        <v>1.6189249320000001E-4</v>
      </c>
      <c r="AE1146" s="418">
        <v>4.5644521281000002E-4</v>
      </c>
      <c r="AF1146" s="437">
        <v>1.8416005317853771E-3</v>
      </c>
      <c r="AG1146" s="417">
        <v>2.3831997657000004E-2</v>
      </c>
      <c r="AH1146" s="418">
        <v>5.3176475523030002E-2</v>
      </c>
      <c r="AI1146" s="437">
        <v>6.8144357912985898E-2</v>
      </c>
      <c r="AJ1146" s="417">
        <v>2.1407816975999999E-3</v>
      </c>
      <c r="AK1146" s="418">
        <v>5.8569784468200008E-3</v>
      </c>
      <c r="AL1146" s="437">
        <v>1.0903813660845597E-2</v>
      </c>
      <c r="AM1146" s="417">
        <v>3.6581470674000001E-3</v>
      </c>
      <c r="AN1146" s="418">
        <v>1.0568550044430001E-2</v>
      </c>
      <c r="AO1146" s="437">
        <v>1.5825423373233474E-2</v>
      </c>
      <c r="AP1146" s="422"/>
      <c r="AQ1146" s="423"/>
      <c r="AR1146" s="423"/>
      <c r="AS1146" s="417">
        <v>0</v>
      </c>
      <c r="AT1146" s="418">
        <v>0</v>
      </c>
      <c r="AU1146" s="424"/>
    </row>
    <row r="1147" spans="1:47" x14ac:dyDescent="0.2">
      <c r="A1147" s="231">
        <v>2003</v>
      </c>
      <c r="B1147" s="232">
        <v>23</v>
      </c>
      <c r="C1147" s="417">
        <v>7.31760734663</v>
      </c>
      <c r="D1147" s="418">
        <v>13.608913280315999</v>
      </c>
      <c r="E1147" s="437">
        <v>40.479975233031148</v>
      </c>
      <c r="F1147" s="417">
        <v>1.14393469494</v>
      </c>
      <c r="G1147" s="418">
        <v>1.803671227278</v>
      </c>
      <c r="H1147" s="437">
        <v>1.6422779102640164</v>
      </c>
      <c r="I1147" s="417">
        <v>0.61284703480000002</v>
      </c>
      <c r="J1147" s="418">
        <v>2.0405679752150001</v>
      </c>
      <c r="K1147" s="437">
        <v>3.5049348603313297</v>
      </c>
      <c r="L1147" s="420"/>
      <c r="M1147" s="421"/>
      <c r="N1147" s="437">
        <v>3.8047360657974842E-3</v>
      </c>
      <c r="O1147" s="417">
        <v>1.139006E-2</v>
      </c>
      <c r="P1147" s="418">
        <v>1.8145433999999998E-2</v>
      </c>
      <c r="Q1147" s="437">
        <v>3.6687628057859599E-2</v>
      </c>
      <c r="R1147" s="422"/>
      <c r="S1147" s="423"/>
      <c r="T1147" s="437">
        <v>569.32779310725289</v>
      </c>
      <c r="U1147" s="417">
        <v>6.3760440271867615E-3</v>
      </c>
      <c r="V1147" s="418">
        <v>8.2993838309692678E-3</v>
      </c>
      <c r="W1147" s="437">
        <v>4.1816638171909289E-2</v>
      </c>
      <c r="X1147" s="417">
        <v>8.4022291094224925E-3</v>
      </c>
      <c r="Y1147" s="418">
        <v>5.9963694356636272E-3</v>
      </c>
      <c r="Z1147" s="437">
        <v>6.9099262410825854E-2</v>
      </c>
      <c r="AA1147" s="417">
        <v>3.649345548E-3</v>
      </c>
      <c r="AB1147" s="418">
        <v>1.038738681801E-2</v>
      </c>
      <c r="AC1147" s="437">
        <v>2.9629942771751912E-2</v>
      </c>
      <c r="AD1147" s="417">
        <v>1.7017200600000001E-4</v>
      </c>
      <c r="AE1147" s="418">
        <v>4.8337506753000001E-4</v>
      </c>
      <c r="AF1147" s="437">
        <v>1.8968158887025265E-3</v>
      </c>
      <c r="AG1147" s="417">
        <v>2.5899612696000003E-2</v>
      </c>
      <c r="AH1147" s="418">
        <v>5.7516162377400003E-2</v>
      </c>
      <c r="AI1147" s="437">
        <v>7.0012147573969424E-2</v>
      </c>
      <c r="AJ1147" s="417">
        <v>2.2622914955999999E-3</v>
      </c>
      <c r="AK1147" s="418">
        <v>6.2576381982000001E-3</v>
      </c>
      <c r="AL1147" s="437">
        <v>1.1271290979461515E-2</v>
      </c>
      <c r="AM1147" s="417">
        <v>3.8285831609999998E-3</v>
      </c>
      <c r="AN1147" s="418">
        <v>1.113852994944E-2</v>
      </c>
      <c r="AO1147" s="437">
        <v>1.6207843115431109E-2</v>
      </c>
      <c r="AP1147" s="422"/>
      <c r="AQ1147" s="423"/>
      <c r="AR1147" s="423"/>
      <c r="AS1147" s="417">
        <v>0</v>
      </c>
      <c r="AT1147" s="418">
        <v>0</v>
      </c>
      <c r="AU1147" s="424"/>
    </row>
    <row r="1148" spans="1:47" x14ac:dyDescent="0.2">
      <c r="A1148" s="231">
        <v>2003</v>
      </c>
      <c r="B1148" s="232">
        <v>24</v>
      </c>
      <c r="C1148" s="417">
        <v>7.5396353015399997</v>
      </c>
      <c r="D1148" s="418">
        <v>14.2323600606895</v>
      </c>
      <c r="E1148" s="437">
        <v>41.175788520907368</v>
      </c>
      <c r="F1148" s="417">
        <v>1.2873874815600002</v>
      </c>
      <c r="G1148" s="418">
        <v>2.0324912330910001</v>
      </c>
      <c r="H1148" s="437">
        <v>1.6791999287642301</v>
      </c>
      <c r="I1148" s="417">
        <v>0.63739132380000008</v>
      </c>
      <c r="J1148" s="418">
        <v>2.10683265716</v>
      </c>
      <c r="K1148" s="437">
        <v>3.551050277492704</v>
      </c>
      <c r="L1148" s="420"/>
      <c r="M1148" s="421"/>
      <c r="N1148" s="437">
        <v>3.8121918101051058E-3</v>
      </c>
      <c r="O1148" s="417">
        <v>1.139006E-2</v>
      </c>
      <c r="P1148" s="418">
        <v>1.8145433999999998E-2</v>
      </c>
      <c r="Q1148" s="437">
        <v>3.6938059090233323E-2</v>
      </c>
      <c r="R1148" s="422"/>
      <c r="S1148" s="423"/>
      <c r="T1148" s="437">
        <v>570.44324179117189</v>
      </c>
      <c r="U1148" s="417">
        <v>6.3760440271867615E-3</v>
      </c>
      <c r="V1148" s="418">
        <v>8.2993838309692678E-3</v>
      </c>
      <c r="W1148" s="437">
        <v>4.276729942378777E-2</v>
      </c>
      <c r="X1148" s="417">
        <v>8.4022291094224925E-3</v>
      </c>
      <c r="Y1148" s="418">
        <v>5.9963694356636272E-3</v>
      </c>
      <c r="Z1148" s="437">
        <v>7.0602496909668799E-2</v>
      </c>
      <c r="AA1148" s="417">
        <v>3.8319961848000002E-3</v>
      </c>
      <c r="AB1148" s="418">
        <v>1.100859707118E-2</v>
      </c>
      <c r="AC1148" s="437">
        <v>3.0377181198194041E-2</v>
      </c>
      <c r="AD1148" s="417">
        <v>1.780290144E-4</v>
      </c>
      <c r="AE1148" s="418">
        <v>5.1187918025999998E-4</v>
      </c>
      <c r="AF1148" s="437">
        <v>1.942462143255253E-3</v>
      </c>
      <c r="AG1148" s="417">
        <v>2.8128911747399999E-2</v>
      </c>
      <c r="AH1148" s="418">
        <v>6.2316037841610002E-2</v>
      </c>
      <c r="AI1148" s="437">
        <v>7.156295542097911E-2</v>
      </c>
      <c r="AJ1148" s="417">
        <v>2.3891387418000002E-3</v>
      </c>
      <c r="AK1148" s="418">
        <v>6.6859998716399995E-3</v>
      </c>
      <c r="AL1148" s="437">
        <v>1.157695277002509E-2</v>
      </c>
      <c r="AM1148" s="417">
        <v>4.0045722462000001E-3</v>
      </c>
      <c r="AN1148" s="418">
        <v>1.1748168919230001E-2</v>
      </c>
      <c r="AO1148" s="437">
        <v>1.6523128629433986E-2</v>
      </c>
      <c r="AP1148" s="422"/>
      <c r="AQ1148" s="423"/>
      <c r="AR1148" s="423"/>
      <c r="AS1148" s="417">
        <v>0</v>
      </c>
      <c r="AT1148" s="418">
        <v>0</v>
      </c>
      <c r="AU1148" s="424"/>
    </row>
    <row r="1149" spans="1:47" x14ac:dyDescent="0.2">
      <c r="A1149" s="231">
        <v>2003</v>
      </c>
      <c r="B1149" s="232">
        <v>25</v>
      </c>
      <c r="C1149" s="417">
        <v>7.7622508922600009</v>
      </c>
      <c r="D1149" s="418">
        <v>14.904877365368499</v>
      </c>
      <c r="E1149" s="437">
        <v>41.692262332981265</v>
      </c>
      <c r="F1149" s="417">
        <v>1.4316776154000002</v>
      </c>
      <c r="G1149" s="418">
        <v>2.2774046688570002</v>
      </c>
      <c r="H1149" s="437">
        <v>1.7066042440670954</v>
      </c>
      <c r="I1149" s="417">
        <v>0.66411090129999995</v>
      </c>
      <c r="J1149" s="418">
        <v>2.1801725680350001</v>
      </c>
      <c r="K1149" s="437">
        <v>3.5852832618233386</v>
      </c>
      <c r="L1149" s="420"/>
      <c r="M1149" s="421"/>
      <c r="N1149" s="437">
        <v>3.8177344540546139E-3</v>
      </c>
      <c r="O1149" s="417">
        <v>1.139006E-2</v>
      </c>
      <c r="P1149" s="418">
        <v>1.8145433999999998E-2</v>
      </c>
      <c r="Q1149" s="437">
        <v>3.7124021562735102E-2</v>
      </c>
      <c r="R1149" s="422"/>
      <c r="S1149" s="423"/>
      <c r="T1149" s="437">
        <v>571.27248151622359</v>
      </c>
      <c r="U1149" s="417">
        <v>6.3760440271867615E-3</v>
      </c>
      <c r="V1149" s="418">
        <v>8.2993838309692678E-3</v>
      </c>
      <c r="W1149" s="437">
        <v>4.3472977235964515E-2</v>
      </c>
      <c r="X1149" s="417">
        <v>8.4022291094224925E-3</v>
      </c>
      <c r="Y1149" s="418">
        <v>5.9963694356636272E-3</v>
      </c>
      <c r="Z1149" s="437">
        <v>7.1718248897620934E-2</v>
      </c>
      <c r="AA1149" s="417">
        <v>4.0210939025999998E-3</v>
      </c>
      <c r="AB1149" s="418">
        <v>1.1821456147140001E-2</v>
      </c>
      <c r="AC1149" s="437">
        <v>3.093180491029552E-2</v>
      </c>
      <c r="AD1149" s="417">
        <v>1.8708586019999999E-4</v>
      </c>
      <c r="AE1149" s="418">
        <v>5.4772737783000006E-4</v>
      </c>
      <c r="AF1149" s="437">
        <v>1.9763380296774478E-3</v>
      </c>
      <c r="AG1149" s="417">
        <v>3.0511061912399998E-2</v>
      </c>
      <c r="AH1149" s="418">
        <v>6.8072969271419995E-2</v>
      </c>
      <c r="AI1149" s="437">
        <v>7.2714186307602527E-2</v>
      </c>
      <c r="AJ1149" s="417">
        <v>2.518811028E-3</v>
      </c>
      <c r="AK1149" s="418">
        <v>7.1700448044300005E-3</v>
      </c>
      <c r="AL1149" s="437">
        <v>1.1803881962345537E-2</v>
      </c>
      <c r="AM1149" s="417">
        <v>4.1865399564000004E-3</v>
      </c>
      <c r="AN1149" s="418">
        <v>1.2605644812960001E-2</v>
      </c>
      <c r="AO1149" s="437">
        <v>1.6757208857440416E-2</v>
      </c>
      <c r="AP1149" s="422"/>
      <c r="AQ1149" s="423"/>
      <c r="AR1149" s="423"/>
      <c r="AS1149" s="417">
        <v>0</v>
      </c>
      <c r="AT1149" s="418">
        <v>0</v>
      </c>
      <c r="AU1149" s="424"/>
    </row>
    <row r="1150" spans="1:47" x14ac:dyDescent="0.2">
      <c r="A1150" s="231">
        <v>2003</v>
      </c>
      <c r="B1150" s="232">
        <v>26</v>
      </c>
      <c r="C1150" s="417">
        <v>7.7622508922600009</v>
      </c>
      <c r="D1150" s="418">
        <v>14.904877365368499</v>
      </c>
      <c r="E1150" s="437">
        <v>41.978080013043794</v>
      </c>
      <c r="F1150" s="417">
        <v>1.4316776154000002</v>
      </c>
      <c r="G1150" s="418">
        <v>2.2774046688570002</v>
      </c>
      <c r="H1150" s="437">
        <v>1.7232901032468506</v>
      </c>
      <c r="I1150" s="417">
        <v>0.66411090129999995</v>
      </c>
      <c r="J1150" s="418">
        <v>2.1801725680350001</v>
      </c>
      <c r="K1150" s="437">
        <v>3.6067545308941078</v>
      </c>
      <c r="L1150" s="420"/>
      <c r="M1150" s="421"/>
      <c r="N1150" s="437">
        <v>3.8224072194874997E-3</v>
      </c>
      <c r="O1150" s="417">
        <v>1.139006E-2</v>
      </c>
      <c r="P1150" s="418">
        <v>1.8145433999999998E-2</v>
      </c>
      <c r="Q1150" s="437">
        <v>3.7245032126153994E-2</v>
      </c>
      <c r="R1150" s="422"/>
      <c r="S1150" s="423"/>
      <c r="T1150" s="437">
        <v>571.85058370525712</v>
      </c>
      <c r="U1150" s="417">
        <v>6.3760440271867615E-3</v>
      </c>
      <c r="V1150" s="418">
        <v>8.2993838309692678E-3</v>
      </c>
      <c r="W1150" s="437">
        <v>4.3895722842808314E-2</v>
      </c>
      <c r="X1150" s="417">
        <v>8.4022291094224925E-3</v>
      </c>
      <c r="Y1150" s="418">
        <v>5.9963694356636272E-3</v>
      </c>
      <c r="Z1150" s="437">
        <v>7.2375794574664684E-2</v>
      </c>
      <c r="AA1150" s="417">
        <v>4.0210939025999998E-3</v>
      </c>
      <c r="AB1150" s="418">
        <v>1.1821456147140001E-2</v>
      </c>
      <c r="AC1150" s="437">
        <v>3.1487738563822469E-2</v>
      </c>
      <c r="AD1150" s="417">
        <v>1.8708586019999999E-4</v>
      </c>
      <c r="AE1150" s="418">
        <v>5.4772737783000006E-4</v>
      </c>
      <c r="AF1150" s="437">
        <v>1.9982885831224301E-3</v>
      </c>
      <c r="AG1150" s="417">
        <v>3.0511061912399998E-2</v>
      </c>
      <c r="AH1150" s="418">
        <v>6.8072969271419995E-2</v>
      </c>
      <c r="AI1150" s="437">
        <v>7.3362228669051108E-2</v>
      </c>
      <c r="AJ1150" s="417">
        <v>2.518811028E-3</v>
      </c>
      <c r="AK1150" s="418">
        <v>7.1700448044300005E-3</v>
      </c>
      <c r="AL1150" s="437">
        <v>1.1922923881627573E-2</v>
      </c>
      <c r="AM1150" s="417">
        <v>4.1865399564000004E-3</v>
      </c>
      <c r="AN1150" s="418">
        <v>1.2605644812960001E-2</v>
      </c>
      <c r="AO1150" s="437">
        <v>1.692053717368559E-2</v>
      </c>
      <c r="AP1150" s="422"/>
      <c r="AQ1150" s="423"/>
      <c r="AR1150" s="423"/>
      <c r="AS1150" s="417">
        <v>0</v>
      </c>
      <c r="AT1150" s="418">
        <v>0</v>
      </c>
      <c r="AU1150" s="424"/>
    </row>
    <row r="1151" spans="1:47" x14ac:dyDescent="0.2">
      <c r="A1151" s="231">
        <v>2003</v>
      </c>
      <c r="B1151" s="232">
        <v>27</v>
      </c>
      <c r="C1151" s="417">
        <v>7.7622508922600009</v>
      </c>
      <c r="D1151" s="418">
        <v>14.904877365368499</v>
      </c>
      <c r="E1151" s="437">
        <v>42.001450285748476</v>
      </c>
      <c r="F1151" s="417">
        <v>1.4316776154000002</v>
      </c>
      <c r="G1151" s="418">
        <v>2.2774046688570002</v>
      </c>
      <c r="H1151" s="437">
        <v>1.7260873810968063</v>
      </c>
      <c r="I1151" s="417">
        <v>0.66411090129999995</v>
      </c>
      <c r="J1151" s="418">
        <v>2.1801725680350001</v>
      </c>
      <c r="K1151" s="437">
        <v>3.6109356870884119</v>
      </c>
      <c r="L1151" s="420"/>
      <c r="M1151" s="421"/>
      <c r="N1151" s="437">
        <v>3.8241798433755591E-3</v>
      </c>
      <c r="O1151" s="417">
        <v>1.139006E-2</v>
      </c>
      <c r="P1151" s="418">
        <v>1.8145433999999998E-2</v>
      </c>
      <c r="Q1151" s="437">
        <v>3.7270693420460035E-2</v>
      </c>
      <c r="R1151" s="422"/>
      <c r="S1151" s="423"/>
      <c r="T1151" s="437">
        <v>571.92015907254824</v>
      </c>
      <c r="U1151" s="417">
        <v>6.3760440271867615E-3</v>
      </c>
      <c r="V1151" s="418">
        <v>8.2993838309692678E-3</v>
      </c>
      <c r="W1151" s="437">
        <v>4.3960397300554087E-2</v>
      </c>
      <c r="X1151" s="417">
        <v>8.4022291094224925E-3</v>
      </c>
      <c r="Y1151" s="418">
        <v>5.9963694356636272E-3</v>
      </c>
      <c r="Z1151" s="437">
        <v>7.2470041971433308E-2</v>
      </c>
      <c r="AA1151" s="417">
        <v>4.0210939025999998E-3</v>
      </c>
      <c r="AB1151" s="418">
        <v>1.1821456147140001E-2</v>
      </c>
      <c r="AC1151" s="437">
        <v>3.1775452706654224E-2</v>
      </c>
      <c r="AD1151" s="417">
        <v>1.8708586019999999E-4</v>
      </c>
      <c r="AE1151" s="418">
        <v>5.4772737783000006E-4</v>
      </c>
      <c r="AF1151" s="437">
        <v>2.0030407832854142E-3</v>
      </c>
      <c r="AG1151" s="417">
        <v>3.0511061912399998E-2</v>
      </c>
      <c r="AH1151" s="418">
        <v>6.8072969271419995E-2</v>
      </c>
      <c r="AI1151" s="437">
        <v>7.3419386722011995E-2</v>
      </c>
      <c r="AJ1151" s="417">
        <v>2.518811028E-3</v>
      </c>
      <c r="AK1151" s="418">
        <v>7.1700448044300005E-3</v>
      </c>
      <c r="AL1151" s="437">
        <v>1.1925372724280597E-2</v>
      </c>
      <c r="AM1151" s="417">
        <v>4.1865399564000004E-3</v>
      </c>
      <c r="AN1151" s="418">
        <v>1.2605644812960001E-2</v>
      </c>
      <c r="AO1151" s="437">
        <v>1.6965380558222783E-2</v>
      </c>
      <c r="AP1151" s="422"/>
      <c r="AQ1151" s="423"/>
      <c r="AR1151" s="423"/>
      <c r="AS1151" s="417">
        <v>0</v>
      </c>
      <c r="AT1151" s="418">
        <v>0</v>
      </c>
      <c r="AU1151" s="424"/>
    </row>
    <row r="1152" spans="1:47" x14ac:dyDescent="0.2">
      <c r="A1152" s="231">
        <v>2003</v>
      </c>
      <c r="B1152" s="232">
        <v>28</v>
      </c>
      <c r="C1152" s="417">
        <v>7.7622508922600009</v>
      </c>
      <c r="D1152" s="418">
        <v>14.904877365368499</v>
      </c>
      <c r="E1152" s="437">
        <v>41.963785975429353</v>
      </c>
      <c r="F1152" s="417">
        <v>1.4316776154000002</v>
      </c>
      <c r="G1152" s="418">
        <v>2.2774046688570002</v>
      </c>
      <c r="H1152" s="437">
        <v>1.7255544291656908</v>
      </c>
      <c r="I1152" s="417">
        <v>0.66411090129999995</v>
      </c>
      <c r="J1152" s="418">
        <v>2.1801725680350001</v>
      </c>
      <c r="K1152" s="437">
        <v>3.6109974004470131</v>
      </c>
      <c r="L1152" s="420"/>
      <c r="M1152" s="421"/>
      <c r="N1152" s="437">
        <v>3.8251965606075815E-3</v>
      </c>
      <c r="O1152" s="417">
        <v>1.139006E-2</v>
      </c>
      <c r="P1152" s="418">
        <v>1.8145433999999998E-2</v>
      </c>
      <c r="Q1152" s="437">
        <v>3.7273345929313757E-2</v>
      </c>
      <c r="R1152" s="422"/>
      <c r="S1152" s="423"/>
      <c r="T1152" s="437">
        <v>571.88862844813389</v>
      </c>
      <c r="U1152" s="417">
        <v>6.3760440271867615E-3</v>
      </c>
      <c r="V1152" s="418">
        <v>8.2993838309692678E-3</v>
      </c>
      <c r="W1152" s="437">
        <v>4.3939790295990586E-2</v>
      </c>
      <c r="X1152" s="417">
        <v>8.4022291094224925E-3</v>
      </c>
      <c r="Y1152" s="418">
        <v>5.9963694356636272E-3</v>
      </c>
      <c r="Z1152" s="437">
        <v>7.2429269342318206E-2</v>
      </c>
      <c r="AA1152" s="417">
        <v>4.0210939025999998E-3</v>
      </c>
      <c r="AB1152" s="418">
        <v>1.1821456147140001E-2</v>
      </c>
      <c r="AC1152" s="437">
        <v>3.1981322055002197E-2</v>
      </c>
      <c r="AD1152" s="417">
        <v>1.8708586019999999E-4</v>
      </c>
      <c r="AE1152" s="418">
        <v>5.4772737783000006E-4</v>
      </c>
      <c r="AF1152" s="437">
        <v>2.0035930996976392E-3</v>
      </c>
      <c r="AG1152" s="417">
        <v>3.0511061912399998E-2</v>
      </c>
      <c r="AH1152" s="418">
        <v>6.8072969271419995E-2</v>
      </c>
      <c r="AI1152" s="437">
        <v>7.3340211855761742E-2</v>
      </c>
      <c r="AJ1152" s="417">
        <v>2.518811028E-3</v>
      </c>
      <c r="AK1152" s="418">
        <v>7.1700448044300005E-3</v>
      </c>
      <c r="AL1152" s="437">
        <v>1.1901541848630785E-2</v>
      </c>
      <c r="AM1152" s="417">
        <v>4.1865399564000004E-3</v>
      </c>
      <c r="AN1152" s="418">
        <v>1.2605644812960001E-2</v>
      </c>
      <c r="AO1152" s="437">
        <v>1.6980493249861082E-2</v>
      </c>
      <c r="AP1152" s="422"/>
      <c r="AQ1152" s="423"/>
      <c r="AR1152" s="423"/>
      <c r="AS1152" s="417">
        <v>0</v>
      </c>
      <c r="AT1152" s="418">
        <v>0</v>
      </c>
      <c r="AU1152" s="424"/>
    </row>
    <row r="1153" spans="1:47" x14ac:dyDescent="0.2">
      <c r="A1153" s="231">
        <v>2003</v>
      </c>
      <c r="B1153" s="232">
        <v>29</v>
      </c>
      <c r="C1153" s="417">
        <v>7.7622508922600009</v>
      </c>
      <c r="D1153" s="418">
        <v>14.904877365368499</v>
      </c>
      <c r="E1153" s="437">
        <v>41.992590922933452</v>
      </c>
      <c r="F1153" s="417">
        <v>1.4316776154000002</v>
      </c>
      <c r="G1153" s="418">
        <v>2.2774046688570002</v>
      </c>
      <c r="H1153" s="437">
        <v>1.7230603194314489</v>
      </c>
      <c r="I1153" s="417">
        <v>0.66411090129999995</v>
      </c>
      <c r="J1153" s="418">
        <v>2.1801725680350001</v>
      </c>
      <c r="K1153" s="437">
        <v>3.6060904218691578</v>
      </c>
      <c r="L1153" s="420"/>
      <c r="M1153" s="421"/>
      <c r="N1153" s="437">
        <v>3.8215740882460146E-3</v>
      </c>
      <c r="O1153" s="417">
        <v>1.139006E-2</v>
      </c>
      <c r="P1153" s="418">
        <v>1.8145433999999998E-2</v>
      </c>
      <c r="Q1153" s="437">
        <v>3.7239184649893141E-2</v>
      </c>
      <c r="R1153" s="422"/>
      <c r="S1153" s="423"/>
      <c r="T1153" s="437">
        <v>571.85131857780107</v>
      </c>
      <c r="U1153" s="417">
        <v>6.3760440271867615E-3</v>
      </c>
      <c r="V1153" s="418">
        <v>8.2993838309692678E-3</v>
      </c>
      <c r="W1153" s="437">
        <v>4.38946236771224E-2</v>
      </c>
      <c r="X1153" s="417">
        <v>8.4022291094224925E-3</v>
      </c>
      <c r="Y1153" s="418">
        <v>5.9963694356636272E-3</v>
      </c>
      <c r="Z1153" s="437">
        <v>7.2378694471488023E-2</v>
      </c>
      <c r="AA1153" s="417">
        <v>4.0210939025999998E-3</v>
      </c>
      <c r="AB1153" s="418">
        <v>1.1821456147140001E-2</v>
      </c>
      <c r="AC1153" s="437">
        <v>3.1333944916852194E-2</v>
      </c>
      <c r="AD1153" s="417">
        <v>1.8708586019999999E-4</v>
      </c>
      <c r="AE1153" s="418">
        <v>5.4772737783000006E-4</v>
      </c>
      <c r="AF1153" s="437">
        <v>1.9971716052519053E-3</v>
      </c>
      <c r="AG1153" s="417">
        <v>3.0511061912399998E-2</v>
      </c>
      <c r="AH1153" s="418">
        <v>6.8072969271419995E-2</v>
      </c>
      <c r="AI1153" s="437">
        <v>7.3391648849469263E-2</v>
      </c>
      <c r="AJ1153" s="417">
        <v>2.518811028E-3</v>
      </c>
      <c r="AK1153" s="418">
        <v>7.1700448044300005E-3</v>
      </c>
      <c r="AL1153" s="437">
        <v>1.1934390083802631E-2</v>
      </c>
      <c r="AM1153" s="417">
        <v>4.1865399564000004E-3</v>
      </c>
      <c r="AN1153" s="418">
        <v>1.2605644812960001E-2</v>
      </c>
      <c r="AO1153" s="437">
        <v>1.6905057270126596E-2</v>
      </c>
      <c r="AP1153" s="422"/>
      <c r="AQ1153" s="423"/>
      <c r="AR1153" s="423"/>
      <c r="AS1153" s="417">
        <v>0</v>
      </c>
      <c r="AT1153" s="418">
        <v>0</v>
      </c>
      <c r="AU1153" s="424"/>
    </row>
    <row r="1154" spans="1:47" x14ac:dyDescent="0.2">
      <c r="A1154" s="231">
        <v>2003</v>
      </c>
      <c r="B1154" s="232">
        <v>30</v>
      </c>
      <c r="C1154" s="417">
        <v>7.7622508922600009</v>
      </c>
      <c r="D1154" s="418">
        <v>14.904877365368499</v>
      </c>
      <c r="E1154" s="437">
        <v>41.946757005301315</v>
      </c>
      <c r="F1154" s="417">
        <v>1.4316776154000002</v>
      </c>
      <c r="G1154" s="418">
        <v>2.2774046688570002</v>
      </c>
      <c r="H1154" s="437">
        <v>1.7221834588906544</v>
      </c>
      <c r="I1154" s="417">
        <v>0.66411090129999995</v>
      </c>
      <c r="J1154" s="418">
        <v>2.1801725680350001</v>
      </c>
      <c r="K1154" s="437">
        <v>3.6056901920087472</v>
      </c>
      <c r="L1154" s="420"/>
      <c r="M1154" s="421"/>
      <c r="N1154" s="437">
        <v>3.8225989890879964E-3</v>
      </c>
      <c r="O1154" s="417">
        <v>1.139006E-2</v>
      </c>
      <c r="P1154" s="418">
        <v>1.8145433999999998E-2</v>
      </c>
      <c r="Q1154" s="437">
        <v>3.7239892742525912E-2</v>
      </c>
      <c r="R1154" s="422"/>
      <c r="S1154" s="423"/>
      <c r="T1154" s="437">
        <v>571.80931610645143</v>
      </c>
      <c r="U1154" s="417">
        <v>6.3760440271867615E-3</v>
      </c>
      <c r="V1154" s="418">
        <v>8.2993838309692678E-3</v>
      </c>
      <c r="W1154" s="437">
        <v>4.3864650062351601E-2</v>
      </c>
      <c r="X1154" s="417">
        <v>8.4022291094224925E-3</v>
      </c>
      <c r="Y1154" s="418">
        <v>5.9963694356636272E-3</v>
      </c>
      <c r="Z1154" s="437">
        <v>7.2323294441882041E-2</v>
      </c>
      <c r="AA1154" s="417">
        <v>4.0210939025999998E-3</v>
      </c>
      <c r="AB1154" s="418">
        <v>1.1821456147140001E-2</v>
      </c>
      <c r="AC1154" s="437">
        <v>3.1546312297025154E-2</v>
      </c>
      <c r="AD1154" s="417">
        <v>1.8708586019999999E-4</v>
      </c>
      <c r="AE1154" s="418">
        <v>5.4772737783000006E-4</v>
      </c>
      <c r="AF1154" s="437">
        <v>1.9973729507963356E-3</v>
      </c>
      <c r="AG1154" s="417">
        <v>3.0511061912399998E-2</v>
      </c>
      <c r="AH1154" s="418">
        <v>6.8072969271419995E-2</v>
      </c>
      <c r="AI1154" s="437">
        <v>7.3294653421935266E-2</v>
      </c>
      <c r="AJ1154" s="417">
        <v>2.518811028E-3</v>
      </c>
      <c r="AK1154" s="418">
        <v>7.1700448044300005E-3</v>
      </c>
      <c r="AL1154" s="437">
        <v>1.1906505254806389E-2</v>
      </c>
      <c r="AM1154" s="417">
        <v>4.1865399564000004E-3</v>
      </c>
      <c r="AN1154" s="418">
        <v>1.2605644812960001E-2</v>
      </c>
      <c r="AO1154" s="437">
        <v>1.691845673634481E-2</v>
      </c>
      <c r="AP1154" s="422"/>
      <c r="AQ1154" s="423"/>
      <c r="AR1154" s="423"/>
      <c r="AS1154" s="417">
        <v>0</v>
      </c>
      <c r="AT1154" s="418">
        <v>0</v>
      </c>
      <c r="AU1154" s="424"/>
    </row>
    <row r="1155" spans="1:47" x14ac:dyDescent="0.2">
      <c r="A1155" s="231">
        <v>2003</v>
      </c>
      <c r="B1155" s="232">
        <v>31</v>
      </c>
      <c r="C1155" s="417">
        <v>7.7622508922600009</v>
      </c>
      <c r="D1155" s="418">
        <v>14.904877365368499</v>
      </c>
      <c r="E1155" s="437">
        <v>41.899379558760174</v>
      </c>
      <c r="F1155" s="417">
        <v>1.4316776154000002</v>
      </c>
      <c r="G1155" s="418">
        <v>2.2774046688570002</v>
      </c>
      <c r="H1155" s="437">
        <v>1.7213098469749046</v>
      </c>
      <c r="I1155" s="417">
        <v>0.66411090129999995</v>
      </c>
      <c r="J1155" s="418">
        <v>2.1801725680350001</v>
      </c>
      <c r="K1155" s="437">
        <v>3.6053284524851628</v>
      </c>
      <c r="L1155" s="420"/>
      <c r="M1155" s="421"/>
      <c r="N1155" s="437">
        <v>3.8236973496608077E-3</v>
      </c>
      <c r="O1155" s="417">
        <v>1.139006E-2</v>
      </c>
      <c r="P1155" s="418">
        <v>1.8145433999999998E-2</v>
      </c>
      <c r="Q1155" s="437">
        <v>3.7241199290521637E-2</v>
      </c>
      <c r="R1155" s="422"/>
      <c r="S1155" s="423"/>
      <c r="T1155" s="437">
        <v>571.76875925512331</v>
      </c>
      <c r="U1155" s="417">
        <v>6.3760440271867615E-3</v>
      </c>
      <c r="V1155" s="418">
        <v>8.2993838309692678E-3</v>
      </c>
      <c r="W1155" s="437">
        <v>4.3834511355950317E-2</v>
      </c>
      <c r="X1155" s="417">
        <v>8.4022291094224925E-3</v>
      </c>
      <c r="Y1155" s="418">
        <v>5.9963694356636272E-3</v>
      </c>
      <c r="Z1155" s="437">
        <v>7.2266903202656371E-2</v>
      </c>
      <c r="AA1155" s="417">
        <v>4.0210939025999998E-3</v>
      </c>
      <c r="AB1155" s="418">
        <v>1.1821456147140001E-2</v>
      </c>
      <c r="AC1155" s="437">
        <v>3.1771808611194316E-2</v>
      </c>
      <c r="AD1155" s="417">
        <v>1.8708586019999999E-4</v>
      </c>
      <c r="AE1155" s="418">
        <v>5.4772737783000006E-4</v>
      </c>
      <c r="AF1155" s="437">
        <v>1.9976530224493964E-3</v>
      </c>
      <c r="AG1155" s="417">
        <v>3.0511061912399998E-2</v>
      </c>
      <c r="AH1155" s="418">
        <v>6.8072969271419995E-2</v>
      </c>
      <c r="AI1155" s="437">
        <v>7.3194325888306586E-2</v>
      </c>
      <c r="AJ1155" s="417">
        <v>2.518811028E-3</v>
      </c>
      <c r="AK1155" s="418">
        <v>7.1700448044300005E-3</v>
      </c>
      <c r="AL1155" s="437">
        <v>1.1877476297887161E-2</v>
      </c>
      <c r="AM1155" s="417">
        <v>4.1865399564000004E-3</v>
      </c>
      <c r="AN1155" s="418">
        <v>1.2605644812960001E-2</v>
      </c>
      <c r="AO1155" s="437">
        <v>1.6933065042810402E-2</v>
      </c>
      <c r="AP1155" s="422"/>
      <c r="AQ1155" s="423"/>
      <c r="AR1155" s="423"/>
      <c r="AS1155" s="417">
        <v>0</v>
      </c>
      <c r="AT1155" s="418">
        <v>0</v>
      </c>
      <c r="AU1155" s="424"/>
    </row>
    <row r="1156" spans="1:47" x14ac:dyDescent="0.2">
      <c r="A1156" s="231">
        <v>2003</v>
      </c>
      <c r="B1156" s="232">
        <v>32</v>
      </c>
      <c r="C1156" s="417">
        <v>7.7622508922600009</v>
      </c>
      <c r="D1156" s="418">
        <v>14.904877365368499</v>
      </c>
      <c r="E1156" s="419">
        <v>41.899379558760174</v>
      </c>
      <c r="F1156" s="417">
        <v>1.4316776154000002</v>
      </c>
      <c r="G1156" s="418">
        <v>2.2774046688570002</v>
      </c>
      <c r="H1156" s="419">
        <v>1.7213098469749046</v>
      </c>
      <c r="I1156" s="417">
        <v>0.66411090129999995</v>
      </c>
      <c r="J1156" s="418">
        <v>2.1801725680350001</v>
      </c>
      <c r="K1156" s="419">
        <v>3.6053284524851628</v>
      </c>
      <c r="L1156" s="420"/>
      <c r="M1156" s="421"/>
      <c r="N1156" s="419">
        <v>3.8236973496608077E-3</v>
      </c>
      <c r="O1156" s="417">
        <v>1.139006E-2</v>
      </c>
      <c r="P1156" s="418">
        <v>1.8145433999999998E-2</v>
      </c>
      <c r="Q1156" s="419">
        <v>3.7241199290521637E-2</v>
      </c>
      <c r="R1156" s="425"/>
      <c r="S1156" s="426"/>
      <c r="T1156" s="419">
        <v>571.76875925512331</v>
      </c>
      <c r="U1156" s="417">
        <v>6.3760440271867615E-3</v>
      </c>
      <c r="V1156" s="418">
        <v>8.2993838309692678E-3</v>
      </c>
      <c r="W1156" s="419">
        <v>4.3834511355950317E-2</v>
      </c>
      <c r="X1156" s="417">
        <v>8.4022291094224925E-3</v>
      </c>
      <c r="Y1156" s="418">
        <v>5.9963694356636272E-3</v>
      </c>
      <c r="Z1156" s="419">
        <v>7.2266903202656371E-2</v>
      </c>
      <c r="AA1156" s="417">
        <v>4.0210939025999998E-3</v>
      </c>
      <c r="AB1156" s="418">
        <v>1.1821456147140001E-2</v>
      </c>
      <c r="AC1156" s="419">
        <v>3.1771808611194316E-2</v>
      </c>
      <c r="AD1156" s="417">
        <v>1.8708586019999999E-4</v>
      </c>
      <c r="AE1156" s="418">
        <v>5.4772737783000006E-4</v>
      </c>
      <c r="AF1156" s="419">
        <v>1.9976530224493964E-3</v>
      </c>
      <c r="AG1156" s="417">
        <v>3.0511061912399998E-2</v>
      </c>
      <c r="AH1156" s="418">
        <v>6.8072969271419995E-2</v>
      </c>
      <c r="AI1156" s="419">
        <v>7.3194325888306586E-2</v>
      </c>
      <c r="AJ1156" s="417">
        <v>2.518811028E-3</v>
      </c>
      <c r="AK1156" s="418">
        <v>7.1700448044300005E-3</v>
      </c>
      <c r="AL1156" s="419">
        <v>1.1877476297887161E-2</v>
      </c>
      <c r="AM1156" s="417">
        <v>4.1865399564000004E-3</v>
      </c>
      <c r="AN1156" s="418">
        <v>1.2605644812960001E-2</v>
      </c>
      <c r="AO1156" s="419">
        <v>1.6933065042810402E-2</v>
      </c>
      <c r="AP1156" s="425"/>
      <c r="AQ1156" s="426"/>
      <c r="AR1156" s="426"/>
      <c r="AS1156" s="417">
        <v>0</v>
      </c>
      <c r="AT1156" s="418">
        <v>0</v>
      </c>
      <c r="AU1156" s="427"/>
    </row>
    <row r="1157" spans="1:47" x14ac:dyDescent="0.2">
      <c r="A1157" s="231">
        <v>2003</v>
      </c>
      <c r="B1157" s="232">
        <v>33</v>
      </c>
      <c r="C1157" s="417">
        <v>7.7622508922600009</v>
      </c>
      <c r="D1157" s="418">
        <v>14.904877365368499</v>
      </c>
      <c r="E1157" s="419">
        <v>41.899379558760174</v>
      </c>
      <c r="F1157" s="417">
        <v>1.4316776154000002</v>
      </c>
      <c r="G1157" s="418">
        <v>2.2774046688570002</v>
      </c>
      <c r="H1157" s="419">
        <v>1.7213098469749046</v>
      </c>
      <c r="I1157" s="417">
        <v>0.66411090129999995</v>
      </c>
      <c r="J1157" s="418">
        <v>2.1801725680350001</v>
      </c>
      <c r="K1157" s="419">
        <v>3.6053284524851628</v>
      </c>
      <c r="L1157" s="420"/>
      <c r="M1157" s="421"/>
      <c r="N1157" s="419">
        <v>3.8236973496608077E-3</v>
      </c>
      <c r="O1157" s="417">
        <v>1.139006E-2</v>
      </c>
      <c r="P1157" s="418">
        <v>1.8145433999999998E-2</v>
      </c>
      <c r="Q1157" s="419">
        <v>3.7241199290521637E-2</v>
      </c>
      <c r="R1157" s="425"/>
      <c r="S1157" s="426"/>
      <c r="T1157" s="419">
        <v>571.76875925512331</v>
      </c>
      <c r="U1157" s="417">
        <v>6.3760440271867615E-3</v>
      </c>
      <c r="V1157" s="418">
        <v>8.2993838309692678E-3</v>
      </c>
      <c r="W1157" s="419">
        <v>4.3834511355950317E-2</v>
      </c>
      <c r="X1157" s="417">
        <v>8.4022291094224925E-3</v>
      </c>
      <c r="Y1157" s="418">
        <v>5.9963694356636272E-3</v>
      </c>
      <c r="Z1157" s="419">
        <v>7.2266903202656371E-2</v>
      </c>
      <c r="AA1157" s="417">
        <v>4.0210939025999998E-3</v>
      </c>
      <c r="AB1157" s="418">
        <v>1.1821456147140001E-2</v>
      </c>
      <c r="AC1157" s="419">
        <v>3.1771808611194316E-2</v>
      </c>
      <c r="AD1157" s="417">
        <v>1.8708586019999999E-4</v>
      </c>
      <c r="AE1157" s="418">
        <v>5.4772737783000006E-4</v>
      </c>
      <c r="AF1157" s="419">
        <v>1.9976530224493964E-3</v>
      </c>
      <c r="AG1157" s="417">
        <v>3.0511061912399998E-2</v>
      </c>
      <c r="AH1157" s="418">
        <v>6.8072969271419995E-2</v>
      </c>
      <c r="AI1157" s="419">
        <v>7.3194325888306586E-2</v>
      </c>
      <c r="AJ1157" s="417">
        <v>2.518811028E-3</v>
      </c>
      <c r="AK1157" s="418">
        <v>7.1700448044300005E-3</v>
      </c>
      <c r="AL1157" s="419">
        <v>1.1877476297887161E-2</v>
      </c>
      <c r="AM1157" s="417">
        <v>4.1865399564000004E-3</v>
      </c>
      <c r="AN1157" s="418">
        <v>1.2605644812960001E-2</v>
      </c>
      <c r="AO1157" s="419">
        <v>1.6933065042810402E-2</v>
      </c>
      <c r="AP1157" s="425"/>
      <c r="AQ1157" s="426"/>
      <c r="AR1157" s="426"/>
      <c r="AS1157" s="417">
        <v>0</v>
      </c>
      <c r="AT1157" s="418">
        <v>0</v>
      </c>
      <c r="AU1157" s="427"/>
    </row>
    <row r="1158" spans="1:47" x14ac:dyDescent="0.2">
      <c r="A1158" s="231">
        <v>2003</v>
      </c>
      <c r="B1158" s="232">
        <v>34</v>
      </c>
      <c r="C1158" s="417">
        <v>7.7622508922600009</v>
      </c>
      <c r="D1158" s="418">
        <v>14.904877365368499</v>
      </c>
      <c r="E1158" s="419">
        <v>41.899379558760174</v>
      </c>
      <c r="F1158" s="417">
        <v>1.4316776154000002</v>
      </c>
      <c r="G1158" s="418">
        <v>2.2774046688570002</v>
      </c>
      <c r="H1158" s="419">
        <v>1.7213098469749046</v>
      </c>
      <c r="I1158" s="417">
        <v>0.66411090129999995</v>
      </c>
      <c r="J1158" s="418">
        <v>2.1801725680350001</v>
      </c>
      <c r="K1158" s="419">
        <v>3.6053284524851628</v>
      </c>
      <c r="L1158" s="420"/>
      <c r="M1158" s="421"/>
      <c r="N1158" s="419">
        <v>3.8236973496608077E-3</v>
      </c>
      <c r="O1158" s="417">
        <v>1.139006E-2</v>
      </c>
      <c r="P1158" s="418">
        <v>1.8145433999999998E-2</v>
      </c>
      <c r="Q1158" s="419">
        <v>3.7241199290521637E-2</v>
      </c>
      <c r="R1158" s="425"/>
      <c r="S1158" s="426"/>
      <c r="T1158" s="419">
        <v>571.76875925512331</v>
      </c>
      <c r="U1158" s="417">
        <v>6.3760440271867615E-3</v>
      </c>
      <c r="V1158" s="418">
        <v>8.2993838309692678E-3</v>
      </c>
      <c r="W1158" s="419">
        <v>4.3834511355950317E-2</v>
      </c>
      <c r="X1158" s="417">
        <v>8.4022291094224925E-3</v>
      </c>
      <c r="Y1158" s="418">
        <v>5.9963694356636272E-3</v>
      </c>
      <c r="Z1158" s="419">
        <v>7.2266903202656371E-2</v>
      </c>
      <c r="AA1158" s="417">
        <v>4.0210939025999998E-3</v>
      </c>
      <c r="AB1158" s="418">
        <v>1.1821456147140001E-2</v>
      </c>
      <c r="AC1158" s="419">
        <v>3.1771808611194316E-2</v>
      </c>
      <c r="AD1158" s="417">
        <v>1.8708586019999999E-4</v>
      </c>
      <c r="AE1158" s="418">
        <v>5.4772737783000006E-4</v>
      </c>
      <c r="AF1158" s="419">
        <v>1.9976530224493964E-3</v>
      </c>
      <c r="AG1158" s="417">
        <v>3.0511061912399998E-2</v>
      </c>
      <c r="AH1158" s="418">
        <v>6.8072969271419995E-2</v>
      </c>
      <c r="AI1158" s="419">
        <v>7.3194325888306586E-2</v>
      </c>
      <c r="AJ1158" s="417">
        <v>2.518811028E-3</v>
      </c>
      <c r="AK1158" s="418">
        <v>7.1700448044300005E-3</v>
      </c>
      <c r="AL1158" s="419">
        <v>1.1877476297887161E-2</v>
      </c>
      <c r="AM1158" s="417">
        <v>4.1865399564000004E-3</v>
      </c>
      <c r="AN1158" s="418">
        <v>1.2605644812960001E-2</v>
      </c>
      <c r="AO1158" s="419">
        <v>1.6933065042810402E-2</v>
      </c>
      <c r="AP1158" s="425"/>
      <c r="AQ1158" s="426"/>
      <c r="AR1158" s="426"/>
      <c r="AS1158" s="417">
        <v>0</v>
      </c>
      <c r="AT1158" s="418">
        <v>0</v>
      </c>
      <c r="AU1158" s="427"/>
    </row>
    <row r="1159" spans="1:47" x14ac:dyDescent="0.2">
      <c r="A1159" s="231">
        <v>2003</v>
      </c>
      <c r="B1159" s="232">
        <v>35</v>
      </c>
      <c r="C1159" s="417">
        <v>7.7622508922600009</v>
      </c>
      <c r="D1159" s="418">
        <v>14.904877365368499</v>
      </c>
      <c r="E1159" s="419">
        <v>41.899379558760174</v>
      </c>
      <c r="F1159" s="417">
        <v>1.4316776154000002</v>
      </c>
      <c r="G1159" s="418">
        <v>2.2774046688570002</v>
      </c>
      <c r="H1159" s="419">
        <v>1.7213098469749046</v>
      </c>
      <c r="I1159" s="417">
        <v>0.66411090129999995</v>
      </c>
      <c r="J1159" s="418">
        <v>2.1801725680350001</v>
      </c>
      <c r="K1159" s="419">
        <v>3.6053284524851628</v>
      </c>
      <c r="L1159" s="420"/>
      <c r="M1159" s="421"/>
      <c r="N1159" s="419">
        <v>3.8236973496608077E-3</v>
      </c>
      <c r="O1159" s="417">
        <v>1.139006E-2</v>
      </c>
      <c r="P1159" s="418">
        <v>1.8145433999999998E-2</v>
      </c>
      <c r="Q1159" s="419">
        <v>3.7241199290521637E-2</v>
      </c>
      <c r="R1159" s="425"/>
      <c r="S1159" s="426"/>
      <c r="T1159" s="419">
        <v>571.76875925512331</v>
      </c>
      <c r="U1159" s="417">
        <v>6.3760440271867615E-3</v>
      </c>
      <c r="V1159" s="418">
        <v>8.2993838309692678E-3</v>
      </c>
      <c r="W1159" s="419">
        <v>4.3834511355950317E-2</v>
      </c>
      <c r="X1159" s="417">
        <v>8.4022291094224925E-3</v>
      </c>
      <c r="Y1159" s="418">
        <v>5.9963694356636272E-3</v>
      </c>
      <c r="Z1159" s="419">
        <v>7.2266903202656371E-2</v>
      </c>
      <c r="AA1159" s="417">
        <v>4.0210939025999998E-3</v>
      </c>
      <c r="AB1159" s="418">
        <v>1.1821456147140001E-2</v>
      </c>
      <c r="AC1159" s="419">
        <v>3.1771808611194316E-2</v>
      </c>
      <c r="AD1159" s="417">
        <v>1.8708586019999999E-4</v>
      </c>
      <c r="AE1159" s="418">
        <v>5.4772737783000006E-4</v>
      </c>
      <c r="AF1159" s="419">
        <v>1.9976530224493964E-3</v>
      </c>
      <c r="AG1159" s="417">
        <v>3.0511061912399998E-2</v>
      </c>
      <c r="AH1159" s="418">
        <v>6.8072969271419995E-2</v>
      </c>
      <c r="AI1159" s="419">
        <v>7.3194325888306586E-2</v>
      </c>
      <c r="AJ1159" s="417">
        <v>2.518811028E-3</v>
      </c>
      <c r="AK1159" s="418">
        <v>7.1700448044300005E-3</v>
      </c>
      <c r="AL1159" s="419">
        <v>1.1877476297887161E-2</v>
      </c>
      <c r="AM1159" s="417">
        <v>4.1865399564000004E-3</v>
      </c>
      <c r="AN1159" s="418">
        <v>1.2605644812960001E-2</v>
      </c>
      <c r="AO1159" s="419">
        <v>1.6933065042810402E-2</v>
      </c>
      <c r="AP1159" s="425"/>
      <c r="AQ1159" s="426"/>
      <c r="AR1159" s="426"/>
      <c r="AS1159" s="417">
        <v>0</v>
      </c>
      <c r="AT1159" s="418">
        <v>0</v>
      </c>
      <c r="AU1159" s="427"/>
    </row>
    <row r="1160" spans="1:47" x14ac:dyDescent="0.2">
      <c r="A1160" s="231">
        <v>2003</v>
      </c>
      <c r="B1160" s="232">
        <v>36</v>
      </c>
      <c r="C1160" s="417">
        <v>7.7622508922600009</v>
      </c>
      <c r="D1160" s="418">
        <v>14.904877365368499</v>
      </c>
      <c r="E1160" s="419">
        <v>41.899379558760174</v>
      </c>
      <c r="F1160" s="417">
        <v>1.4316776154000002</v>
      </c>
      <c r="G1160" s="418">
        <v>2.2774046688570002</v>
      </c>
      <c r="H1160" s="419">
        <v>1.7213098469749046</v>
      </c>
      <c r="I1160" s="417">
        <v>0.66411090129999995</v>
      </c>
      <c r="J1160" s="418">
        <v>2.1801725680350001</v>
      </c>
      <c r="K1160" s="419">
        <v>3.6053284524851628</v>
      </c>
      <c r="L1160" s="420"/>
      <c r="M1160" s="421"/>
      <c r="N1160" s="419">
        <v>3.8236973496608077E-3</v>
      </c>
      <c r="O1160" s="417">
        <v>1.139006E-2</v>
      </c>
      <c r="P1160" s="418">
        <v>1.8145433999999998E-2</v>
      </c>
      <c r="Q1160" s="419">
        <v>3.7241199290521637E-2</v>
      </c>
      <c r="R1160" s="425"/>
      <c r="S1160" s="426"/>
      <c r="T1160" s="419">
        <v>571.76875925512331</v>
      </c>
      <c r="U1160" s="417">
        <v>6.3760440271867615E-3</v>
      </c>
      <c r="V1160" s="418">
        <v>8.2993838309692678E-3</v>
      </c>
      <c r="W1160" s="419">
        <v>4.3834511355950317E-2</v>
      </c>
      <c r="X1160" s="417">
        <v>8.4022291094224925E-3</v>
      </c>
      <c r="Y1160" s="418">
        <v>5.9963694356636272E-3</v>
      </c>
      <c r="Z1160" s="419">
        <v>7.2266903202656371E-2</v>
      </c>
      <c r="AA1160" s="417">
        <v>4.0210939025999998E-3</v>
      </c>
      <c r="AB1160" s="418">
        <v>1.1821456147140001E-2</v>
      </c>
      <c r="AC1160" s="419">
        <v>3.1771808611194316E-2</v>
      </c>
      <c r="AD1160" s="417">
        <v>1.8708586019999999E-4</v>
      </c>
      <c r="AE1160" s="418">
        <v>5.4772737783000006E-4</v>
      </c>
      <c r="AF1160" s="419">
        <v>1.9976530224493964E-3</v>
      </c>
      <c r="AG1160" s="417">
        <v>3.0511061912399998E-2</v>
      </c>
      <c r="AH1160" s="418">
        <v>6.8072969271419995E-2</v>
      </c>
      <c r="AI1160" s="419">
        <v>7.3194325888306586E-2</v>
      </c>
      <c r="AJ1160" s="417">
        <v>2.518811028E-3</v>
      </c>
      <c r="AK1160" s="418">
        <v>7.1700448044300005E-3</v>
      </c>
      <c r="AL1160" s="419">
        <v>1.1877476297887161E-2</v>
      </c>
      <c r="AM1160" s="417">
        <v>4.1865399564000004E-3</v>
      </c>
      <c r="AN1160" s="418">
        <v>1.2605644812960001E-2</v>
      </c>
      <c r="AO1160" s="419">
        <v>1.6933065042810402E-2</v>
      </c>
      <c r="AP1160" s="425"/>
      <c r="AQ1160" s="426"/>
      <c r="AR1160" s="426"/>
      <c r="AS1160" s="417">
        <v>0</v>
      </c>
      <c r="AT1160" s="418">
        <v>0</v>
      </c>
      <c r="AU1160" s="427"/>
    </row>
    <row r="1161" spans="1:47" x14ac:dyDescent="0.2">
      <c r="A1161" s="231">
        <v>2003</v>
      </c>
      <c r="B1161" s="232">
        <v>37</v>
      </c>
      <c r="C1161" s="417">
        <v>7.7622508922600009</v>
      </c>
      <c r="D1161" s="418">
        <v>14.904877365368499</v>
      </c>
      <c r="E1161" s="419">
        <v>41.899379558760174</v>
      </c>
      <c r="F1161" s="417">
        <v>1.4316776154000002</v>
      </c>
      <c r="G1161" s="418">
        <v>2.2774046688570002</v>
      </c>
      <c r="H1161" s="419">
        <v>1.7213098469749046</v>
      </c>
      <c r="I1161" s="417">
        <v>0.66411090129999995</v>
      </c>
      <c r="J1161" s="418">
        <v>2.1801725680350001</v>
      </c>
      <c r="K1161" s="419">
        <v>3.6053284524851628</v>
      </c>
      <c r="L1161" s="420"/>
      <c r="M1161" s="421"/>
      <c r="N1161" s="419">
        <v>3.8236973496608077E-3</v>
      </c>
      <c r="O1161" s="417">
        <v>1.139006E-2</v>
      </c>
      <c r="P1161" s="418">
        <v>1.8145433999999998E-2</v>
      </c>
      <c r="Q1161" s="419">
        <v>3.7241199290521637E-2</v>
      </c>
      <c r="R1161" s="425"/>
      <c r="S1161" s="426"/>
      <c r="T1161" s="419">
        <v>571.76875925512331</v>
      </c>
      <c r="U1161" s="417">
        <v>6.3760440271867615E-3</v>
      </c>
      <c r="V1161" s="418">
        <v>8.2993838309692678E-3</v>
      </c>
      <c r="W1161" s="419">
        <v>4.3834511355950317E-2</v>
      </c>
      <c r="X1161" s="417">
        <v>8.4022291094224925E-3</v>
      </c>
      <c r="Y1161" s="418">
        <v>5.9963694356636272E-3</v>
      </c>
      <c r="Z1161" s="419">
        <v>7.2266903202656371E-2</v>
      </c>
      <c r="AA1161" s="417">
        <v>4.0210939025999998E-3</v>
      </c>
      <c r="AB1161" s="418">
        <v>1.1821456147140001E-2</v>
      </c>
      <c r="AC1161" s="419">
        <v>3.1771808611194316E-2</v>
      </c>
      <c r="AD1161" s="417">
        <v>1.8708586019999999E-4</v>
      </c>
      <c r="AE1161" s="418">
        <v>5.4772737783000006E-4</v>
      </c>
      <c r="AF1161" s="419">
        <v>1.9976530224493964E-3</v>
      </c>
      <c r="AG1161" s="417">
        <v>3.0511061912399998E-2</v>
      </c>
      <c r="AH1161" s="418">
        <v>6.8072969271419995E-2</v>
      </c>
      <c r="AI1161" s="419">
        <v>7.3194325888306586E-2</v>
      </c>
      <c r="AJ1161" s="417">
        <v>2.518811028E-3</v>
      </c>
      <c r="AK1161" s="418">
        <v>7.1700448044300005E-3</v>
      </c>
      <c r="AL1161" s="419">
        <v>1.1877476297887161E-2</v>
      </c>
      <c r="AM1161" s="417">
        <v>4.1865399564000004E-3</v>
      </c>
      <c r="AN1161" s="418">
        <v>1.2605644812960001E-2</v>
      </c>
      <c r="AO1161" s="419">
        <v>1.6933065042810402E-2</v>
      </c>
      <c r="AP1161" s="425"/>
      <c r="AQ1161" s="426"/>
      <c r="AR1161" s="426"/>
      <c r="AS1161" s="417">
        <v>0</v>
      </c>
      <c r="AT1161" s="418">
        <v>0</v>
      </c>
      <c r="AU1161" s="427"/>
    </row>
    <row r="1162" spans="1:47" x14ac:dyDescent="0.2">
      <c r="A1162" s="231">
        <v>2003</v>
      </c>
      <c r="B1162" s="232">
        <v>38</v>
      </c>
      <c r="C1162" s="417">
        <v>7.7622508922600009</v>
      </c>
      <c r="D1162" s="418">
        <v>14.904877365368499</v>
      </c>
      <c r="E1162" s="419">
        <v>41.899379558760174</v>
      </c>
      <c r="F1162" s="417">
        <v>1.4316776154000002</v>
      </c>
      <c r="G1162" s="418">
        <v>2.2774046688570002</v>
      </c>
      <c r="H1162" s="419">
        <v>1.7213098469749046</v>
      </c>
      <c r="I1162" s="417">
        <v>0.66411090129999995</v>
      </c>
      <c r="J1162" s="418">
        <v>2.1801725680350001</v>
      </c>
      <c r="K1162" s="419">
        <v>3.6053284524851628</v>
      </c>
      <c r="L1162" s="420"/>
      <c r="M1162" s="421"/>
      <c r="N1162" s="419">
        <v>3.8236973496608077E-3</v>
      </c>
      <c r="O1162" s="417">
        <v>1.139006E-2</v>
      </c>
      <c r="P1162" s="418">
        <v>1.8145433999999998E-2</v>
      </c>
      <c r="Q1162" s="419">
        <v>3.7241199290521637E-2</v>
      </c>
      <c r="R1162" s="425"/>
      <c r="S1162" s="426"/>
      <c r="T1162" s="419">
        <v>571.76875925512331</v>
      </c>
      <c r="U1162" s="417">
        <v>6.3760440271867615E-3</v>
      </c>
      <c r="V1162" s="418">
        <v>8.2993838309692678E-3</v>
      </c>
      <c r="W1162" s="419">
        <v>4.3834511355950317E-2</v>
      </c>
      <c r="X1162" s="417">
        <v>8.4022291094224925E-3</v>
      </c>
      <c r="Y1162" s="418">
        <v>5.9963694356636272E-3</v>
      </c>
      <c r="Z1162" s="419">
        <v>7.2266903202656371E-2</v>
      </c>
      <c r="AA1162" s="417">
        <v>4.0210939025999998E-3</v>
      </c>
      <c r="AB1162" s="418">
        <v>1.1821456147140001E-2</v>
      </c>
      <c r="AC1162" s="419">
        <v>3.1771808611194316E-2</v>
      </c>
      <c r="AD1162" s="417">
        <v>1.8708586019999999E-4</v>
      </c>
      <c r="AE1162" s="418">
        <v>5.4772737783000006E-4</v>
      </c>
      <c r="AF1162" s="419">
        <v>1.9976530224493964E-3</v>
      </c>
      <c r="AG1162" s="417">
        <v>3.0511061912399998E-2</v>
      </c>
      <c r="AH1162" s="418">
        <v>6.8072969271419995E-2</v>
      </c>
      <c r="AI1162" s="419">
        <v>7.3194325888306586E-2</v>
      </c>
      <c r="AJ1162" s="417">
        <v>2.518811028E-3</v>
      </c>
      <c r="AK1162" s="418">
        <v>7.1700448044300005E-3</v>
      </c>
      <c r="AL1162" s="419">
        <v>1.1877476297887161E-2</v>
      </c>
      <c r="AM1162" s="417">
        <v>4.1865399564000004E-3</v>
      </c>
      <c r="AN1162" s="418">
        <v>1.2605644812960001E-2</v>
      </c>
      <c r="AO1162" s="419">
        <v>1.6933065042810402E-2</v>
      </c>
      <c r="AP1162" s="425"/>
      <c r="AQ1162" s="426"/>
      <c r="AR1162" s="426"/>
      <c r="AS1162" s="417">
        <v>0</v>
      </c>
      <c r="AT1162" s="418">
        <v>0</v>
      </c>
      <c r="AU1162" s="427"/>
    </row>
    <row r="1163" spans="1:47" x14ac:dyDescent="0.2">
      <c r="A1163" s="231">
        <v>2003</v>
      </c>
      <c r="B1163" s="232">
        <v>39</v>
      </c>
      <c r="C1163" s="417">
        <v>7.7622508922600009</v>
      </c>
      <c r="D1163" s="418">
        <v>14.904877365368499</v>
      </c>
      <c r="E1163" s="419">
        <v>41.899379558760174</v>
      </c>
      <c r="F1163" s="417">
        <v>1.4316776154000002</v>
      </c>
      <c r="G1163" s="418">
        <v>2.2774046688570002</v>
      </c>
      <c r="H1163" s="419">
        <v>1.7213098469749046</v>
      </c>
      <c r="I1163" s="417">
        <v>0.66411090129999995</v>
      </c>
      <c r="J1163" s="418">
        <v>2.1801725680350001</v>
      </c>
      <c r="K1163" s="419">
        <v>3.6053284524851628</v>
      </c>
      <c r="L1163" s="420"/>
      <c r="M1163" s="421"/>
      <c r="N1163" s="419">
        <v>3.8236973496608077E-3</v>
      </c>
      <c r="O1163" s="417">
        <v>1.139006E-2</v>
      </c>
      <c r="P1163" s="418">
        <v>1.8145433999999998E-2</v>
      </c>
      <c r="Q1163" s="419">
        <v>3.7241199290521637E-2</v>
      </c>
      <c r="R1163" s="425"/>
      <c r="S1163" s="426"/>
      <c r="T1163" s="419">
        <v>571.76875925512331</v>
      </c>
      <c r="U1163" s="417">
        <v>6.3760440271867615E-3</v>
      </c>
      <c r="V1163" s="418">
        <v>8.2993838309692678E-3</v>
      </c>
      <c r="W1163" s="419">
        <v>4.3834511355950317E-2</v>
      </c>
      <c r="X1163" s="417">
        <v>8.4022291094224925E-3</v>
      </c>
      <c r="Y1163" s="418">
        <v>5.9963694356636272E-3</v>
      </c>
      <c r="Z1163" s="419">
        <v>7.2266903202656371E-2</v>
      </c>
      <c r="AA1163" s="417">
        <v>4.0210939025999998E-3</v>
      </c>
      <c r="AB1163" s="418">
        <v>1.1821456147140001E-2</v>
      </c>
      <c r="AC1163" s="419">
        <v>3.1771808611194316E-2</v>
      </c>
      <c r="AD1163" s="417">
        <v>1.8708586019999999E-4</v>
      </c>
      <c r="AE1163" s="418">
        <v>5.4772737783000006E-4</v>
      </c>
      <c r="AF1163" s="419">
        <v>1.9976530224493964E-3</v>
      </c>
      <c r="AG1163" s="417">
        <v>3.0511061912399998E-2</v>
      </c>
      <c r="AH1163" s="418">
        <v>6.8072969271419995E-2</v>
      </c>
      <c r="AI1163" s="419">
        <v>7.3194325888306586E-2</v>
      </c>
      <c r="AJ1163" s="417">
        <v>2.518811028E-3</v>
      </c>
      <c r="AK1163" s="418">
        <v>7.1700448044300005E-3</v>
      </c>
      <c r="AL1163" s="419">
        <v>1.1877476297887161E-2</v>
      </c>
      <c r="AM1163" s="417">
        <v>4.1865399564000004E-3</v>
      </c>
      <c r="AN1163" s="418">
        <v>1.2605644812960001E-2</v>
      </c>
      <c r="AO1163" s="419">
        <v>1.6933065042810402E-2</v>
      </c>
      <c r="AP1163" s="425"/>
      <c r="AQ1163" s="426"/>
      <c r="AR1163" s="426"/>
      <c r="AS1163" s="417">
        <v>0</v>
      </c>
      <c r="AT1163" s="418">
        <v>0</v>
      </c>
      <c r="AU1163" s="427"/>
    </row>
    <row r="1164" spans="1:47" ht="13.5" thickBot="1" x14ac:dyDescent="0.25">
      <c r="A1164" s="233">
        <v>2003</v>
      </c>
      <c r="B1164" s="234">
        <v>40</v>
      </c>
      <c r="C1164" s="428">
        <v>7.7622508922600009</v>
      </c>
      <c r="D1164" s="429">
        <v>14.904877365368499</v>
      </c>
      <c r="E1164" s="430">
        <v>41.899379558760174</v>
      </c>
      <c r="F1164" s="428">
        <v>1.4316776154000002</v>
      </c>
      <c r="G1164" s="429">
        <v>2.2774046688570002</v>
      </c>
      <c r="H1164" s="430">
        <v>1.7213098469749046</v>
      </c>
      <c r="I1164" s="428">
        <v>0.66411090129999995</v>
      </c>
      <c r="J1164" s="429">
        <v>2.1801725680350001</v>
      </c>
      <c r="K1164" s="430">
        <v>3.6053284524851628</v>
      </c>
      <c r="L1164" s="431"/>
      <c r="M1164" s="432"/>
      <c r="N1164" s="430">
        <v>3.8236973496608077E-3</v>
      </c>
      <c r="O1164" s="428">
        <v>1.139006E-2</v>
      </c>
      <c r="P1164" s="429">
        <v>1.8145433999999998E-2</v>
      </c>
      <c r="Q1164" s="430">
        <v>3.7241199290521637E-2</v>
      </c>
      <c r="R1164" s="433"/>
      <c r="S1164" s="434"/>
      <c r="T1164" s="430">
        <v>571.76875925512331</v>
      </c>
      <c r="U1164" s="428">
        <v>6.3760440271867615E-3</v>
      </c>
      <c r="V1164" s="429">
        <v>8.2993838309692678E-3</v>
      </c>
      <c r="W1164" s="430">
        <v>4.3834511355950317E-2</v>
      </c>
      <c r="X1164" s="428">
        <v>8.4022291094224925E-3</v>
      </c>
      <c r="Y1164" s="429">
        <v>5.9963694356636272E-3</v>
      </c>
      <c r="Z1164" s="430">
        <v>7.2266903202656371E-2</v>
      </c>
      <c r="AA1164" s="428">
        <v>4.0210939025999998E-3</v>
      </c>
      <c r="AB1164" s="429">
        <v>1.1821456147140001E-2</v>
      </c>
      <c r="AC1164" s="430">
        <v>3.1771808611194316E-2</v>
      </c>
      <c r="AD1164" s="428">
        <v>1.8708586019999999E-4</v>
      </c>
      <c r="AE1164" s="429">
        <v>5.4772737783000006E-4</v>
      </c>
      <c r="AF1164" s="430">
        <v>1.9976530224493964E-3</v>
      </c>
      <c r="AG1164" s="428">
        <v>3.0511061912399998E-2</v>
      </c>
      <c r="AH1164" s="429">
        <v>6.8072969271419995E-2</v>
      </c>
      <c r="AI1164" s="430">
        <v>7.3194325888306586E-2</v>
      </c>
      <c r="AJ1164" s="428">
        <v>2.518811028E-3</v>
      </c>
      <c r="AK1164" s="429">
        <v>7.1700448044300005E-3</v>
      </c>
      <c r="AL1164" s="430">
        <v>1.1877476297887161E-2</v>
      </c>
      <c r="AM1164" s="428">
        <v>4.1865399564000004E-3</v>
      </c>
      <c r="AN1164" s="429">
        <v>1.2605644812960001E-2</v>
      </c>
      <c r="AO1164" s="430">
        <v>1.6933065042810402E-2</v>
      </c>
      <c r="AP1164" s="433"/>
      <c r="AQ1164" s="434"/>
      <c r="AR1164" s="434"/>
      <c r="AS1164" s="428">
        <v>0</v>
      </c>
      <c r="AT1164" s="429">
        <v>0</v>
      </c>
      <c r="AU1164" s="435"/>
    </row>
    <row r="1165" spans="1:47" x14ac:dyDescent="0.2">
      <c r="A1165" s="229">
        <v>2004</v>
      </c>
      <c r="B1165" s="230">
        <v>1</v>
      </c>
      <c r="C1165" s="409">
        <v>1.8756548900000001</v>
      </c>
      <c r="D1165" s="410">
        <v>2.3268225285000002</v>
      </c>
      <c r="E1165" s="436">
        <v>17.733954562228849</v>
      </c>
      <c r="F1165" s="409">
        <v>0.12285864000000001</v>
      </c>
      <c r="G1165" s="410">
        <v>0.1999133075</v>
      </c>
      <c r="H1165" s="436">
        <v>0.5948854181816382</v>
      </c>
      <c r="I1165" s="409">
        <v>0.17581267</v>
      </c>
      <c r="J1165" s="410">
        <v>0.72714531449999997</v>
      </c>
      <c r="K1165" s="436">
        <v>3.1143175640146619</v>
      </c>
      <c r="L1165" s="412"/>
      <c r="M1165" s="413"/>
      <c r="N1165" s="436">
        <v>5.7355137052372253E-2</v>
      </c>
      <c r="O1165" s="409">
        <v>1.2021159999999999E-2</v>
      </c>
      <c r="P1165" s="410">
        <v>1.9867365000000001E-2</v>
      </c>
      <c r="Q1165" s="436">
        <v>1.0647144291896497E-2</v>
      </c>
      <c r="R1165" s="414"/>
      <c r="S1165" s="415"/>
      <c r="T1165" s="436">
        <v>546.16255336410268</v>
      </c>
      <c r="U1165" s="409">
        <v>8.5930512495778454E-3</v>
      </c>
      <c r="V1165" s="410">
        <v>1.1185153411009795E-2</v>
      </c>
      <c r="W1165" s="436">
        <v>0.15648496406116283</v>
      </c>
      <c r="X1165" s="409">
        <v>9.3984665653495444E-3</v>
      </c>
      <c r="Y1165" s="410">
        <v>6.7073483620398514E-3</v>
      </c>
      <c r="Z1165" s="436">
        <v>3.8182419898193903E-2</v>
      </c>
      <c r="AA1165" s="409">
        <v>5.743527E-4</v>
      </c>
      <c r="AB1165" s="410">
        <v>9.9866769000000002E-4</v>
      </c>
      <c r="AC1165" s="436">
        <v>5.5508678746864935E-3</v>
      </c>
      <c r="AD1165" s="409">
        <v>4.0330899999999997E-5</v>
      </c>
      <c r="AE1165" s="410">
        <v>6.4201655000000003E-5</v>
      </c>
      <c r="AF1165" s="436">
        <v>6.2952525414422045E-4</v>
      </c>
      <c r="AG1165" s="409">
        <v>4.4992545999999996E-3</v>
      </c>
      <c r="AH1165" s="410">
        <v>7.0507088149999999E-3</v>
      </c>
      <c r="AI1165" s="436">
        <v>3.2799283201994572E-2</v>
      </c>
      <c r="AJ1165" s="409">
        <v>4.3494509999999998E-4</v>
      </c>
      <c r="AK1165" s="410">
        <v>5.6217357999999997E-4</v>
      </c>
      <c r="AL1165" s="436">
        <v>4.6758164522208859E-3</v>
      </c>
      <c r="AM1165" s="409">
        <v>1.0343625E-3</v>
      </c>
      <c r="AN1165" s="410">
        <v>2.1385570649999999E-3</v>
      </c>
      <c r="AO1165" s="436">
        <v>5.2506625212096021E-3</v>
      </c>
      <c r="AP1165" s="414"/>
      <c r="AQ1165" s="415"/>
      <c r="AR1165" s="415"/>
      <c r="AS1165" s="409">
        <v>4.4098719E-3</v>
      </c>
      <c r="AT1165" s="410">
        <v>8.3550688499999994E-3</v>
      </c>
      <c r="AU1165" s="416"/>
    </row>
    <row r="1166" spans="1:47" x14ac:dyDescent="0.2">
      <c r="A1166" s="231">
        <v>2004</v>
      </c>
      <c r="B1166" s="232">
        <v>2</v>
      </c>
      <c r="C1166" s="417">
        <v>2.2451765699999999</v>
      </c>
      <c r="D1166" s="418">
        <v>2.8379662130000001</v>
      </c>
      <c r="E1166" s="437">
        <v>16.329973642520166</v>
      </c>
      <c r="F1166" s="417">
        <v>0.1343065</v>
      </c>
      <c r="G1166" s="418">
        <v>0.22214695449999999</v>
      </c>
      <c r="H1166" s="437">
        <v>0.55196751608627437</v>
      </c>
      <c r="I1166" s="417">
        <v>0.20361098</v>
      </c>
      <c r="J1166" s="418">
        <v>0.78317257699999998</v>
      </c>
      <c r="K1166" s="437">
        <v>2.8883925320875821</v>
      </c>
      <c r="L1166" s="420"/>
      <c r="M1166" s="421"/>
      <c r="N1166" s="437">
        <v>3.0759121950898628E-2</v>
      </c>
      <c r="O1166" s="417">
        <v>1.173221E-2</v>
      </c>
      <c r="P1166" s="418">
        <v>1.9237073E-2</v>
      </c>
      <c r="Q1166" s="437">
        <v>1.0449951357620231E-2</v>
      </c>
      <c r="R1166" s="422"/>
      <c r="S1166" s="423"/>
      <c r="T1166" s="437">
        <v>546.59911655683015</v>
      </c>
      <c r="U1166" s="417">
        <v>8.5930512495778454E-3</v>
      </c>
      <c r="V1166" s="418">
        <v>1.1185153411009795E-2</v>
      </c>
      <c r="W1166" s="437">
        <v>0.14309788041613264</v>
      </c>
      <c r="X1166" s="417">
        <v>9.3984665653495444E-3</v>
      </c>
      <c r="Y1166" s="418">
        <v>6.7073483620398514E-3</v>
      </c>
      <c r="Z1166" s="437">
        <v>3.8652875246817001E-2</v>
      </c>
      <c r="AA1166" s="417">
        <v>6.3496669999999996E-4</v>
      </c>
      <c r="AB1166" s="418">
        <v>1.1714851599999999E-3</v>
      </c>
      <c r="AC1166" s="437">
        <v>5.0911935253636327E-3</v>
      </c>
      <c r="AD1166" s="417">
        <v>4.4744499999999998E-5</v>
      </c>
      <c r="AE1166" s="418">
        <v>7.5326980000000004E-5</v>
      </c>
      <c r="AF1166" s="437">
        <v>5.6958613461270712E-4</v>
      </c>
      <c r="AG1166" s="417">
        <v>4.9367786000000004E-3</v>
      </c>
      <c r="AH1166" s="418">
        <v>8.1974347350000001E-3</v>
      </c>
      <c r="AI1166" s="437">
        <v>3.0463220565872869E-2</v>
      </c>
      <c r="AJ1166" s="417">
        <v>4.80626E-4</v>
      </c>
      <c r="AK1166" s="418">
        <v>6.7925059499999996E-4</v>
      </c>
      <c r="AL1166" s="437">
        <v>4.4784390749830335E-3</v>
      </c>
      <c r="AM1166" s="417">
        <v>1.1446028E-3</v>
      </c>
      <c r="AN1166" s="418">
        <v>2.4804758950000001E-3</v>
      </c>
      <c r="AO1166" s="437">
        <v>4.8288173175911322E-3</v>
      </c>
      <c r="AP1166" s="422"/>
      <c r="AQ1166" s="423"/>
      <c r="AR1166" s="423"/>
      <c r="AS1166" s="417">
        <v>4.6778777000000002E-3</v>
      </c>
      <c r="AT1166" s="418">
        <v>8.7224971949999997E-3</v>
      </c>
      <c r="AU1166" s="424"/>
    </row>
    <row r="1167" spans="1:47" x14ac:dyDescent="0.2">
      <c r="A1167" s="231">
        <v>2004</v>
      </c>
      <c r="B1167" s="232">
        <v>3</v>
      </c>
      <c r="C1167" s="417">
        <v>2.21005736</v>
      </c>
      <c r="D1167" s="418">
        <v>3.0737400030000002</v>
      </c>
      <c r="E1167" s="437">
        <v>16.231235270867547</v>
      </c>
      <c r="F1167" s="417">
        <v>0.13361281999999999</v>
      </c>
      <c r="G1167" s="418">
        <v>0.23454037850000001</v>
      </c>
      <c r="H1167" s="437">
        <v>0.54183177295012741</v>
      </c>
      <c r="I1167" s="417">
        <v>0.20363724999999999</v>
      </c>
      <c r="J1167" s="418">
        <v>0.81030699949999996</v>
      </c>
      <c r="K1167" s="437">
        <v>2.8469904857751436</v>
      </c>
      <c r="L1167" s="420"/>
      <c r="M1167" s="421"/>
      <c r="N1167" s="437">
        <v>2.6066592101453543E-2</v>
      </c>
      <c r="O1167" s="417">
        <v>1.120112E-2</v>
      </c>
      <c r="P1167" s="418">
        <v>1.80861615E-2</v>
      </c>
      <c r="Q1167" s="437">
        <v>1.0287859459157273E-2</v>
      </c>
      <c r="R1167" s="422"/>
      <c r="S1167" s="423"/>
      <c r="T1167" s="437">
        <v>547.19707681938917</v>
      </c>
      <c r="U1167" s="417">
        <v>8.5930512495778454E-3</v>
      </c>
      <c r="V1167" s="418">
        <v>1.1185153411009795E-2</v>
      </c>
      <c r="W1167" s="437">
        <v>0.13874882295487284</v>
      </c>
      <c r="X1167" s="417">
        <v>9.3984665653495444E-3</v>
      </c>
      <c r="Y1167" s="418">
        <v>6.7073483620398514E-3</v>
      </c>
      <c r="Z1167" s="437">
        <v>3.9292775784166151E-2</v>
      </c>
      <c r="AA1167" s="417">
        <v>6.3663909999999997E-4</v>
      </c>
      <c r="AB1167" s="418">
        <v>1.2914490399999999E-3</v>
      </c>
      <c r="AC1167" s="437">
        <v>5.3732412440937504E-3</v>
      </c>
      <c r="AD1167" s="417">
        <v>4.36853E-5</v>
      </c>
      <c r="AE1167" s="418">
        <v>8.2322119999999997E-5</v>
      </c>
      <c r="AF1167" s="437">
        <v>5.4080784880961973E-4</v>
      </c>
      <c r="AG1167" s="417">
        <v>4.9107878000000001E-3</v>
      </c>
      <c r="AH1167" s="418">
        <v>8.9446713650000002E-3</v>
      </c>
      <c r="AI1167" s="437">
        <v>2.9435668041437765E-2</v>
      </c>
      <c r="AJ1167" s="417">
        <v>4.824001E-4</v>
      </c>
      <c r="AK1167" s="418">
        <v>7.7171656000000002E-4</v>
      </c>
      <c r="AL1167" s="437">
        <v>4.323220111943929E-3</v>
      </c>
      <c r="AM1167" s="417">
        <v>1.1446479E-3</v>
      </c>
      <c r="AN1167" s="418">
        <v>2.7039939099999999E-3</v>
      </c>
      <c r="AO1167" s="437">
        <v>4.7399866046918416E-3</v>
      </c>
      <c r="AP1167" s="422"/>
      <c r="AQ1167" s="423"/>
      <c r="AR1167" s="423"/>
      <c r="AS1167" s="417">
        <v>4.5757202999999998E-3</v>
      </c>
      <c r="AT1167" s="418">
        <v>8.86323797E-3</v>
      </c>
      <c r="AU1167" s="424"/>
    </row>
    <row r="1168" spans="1:47" x14ac:dyDescent="0.2">
      <c r="A1168" s="231">
        <v>2004</v>
      </c>
      <c r="B1168" s="232">
        <v>4</v>
      </c>
      <c r="C1168" s="417">
        <v>2.6733822200000001</v>
      </c>
      <c r="D1168" s="418">
        <v>3.607638439</v>
      </c>
      <c r="E1168" s="437">
        <v>15.429468780849772</v>
      </c>
      <c r="F1168" s="417">
        <v>0.15098099000000001</v>
      </c>
      <c r="G1168" s="418">
        <v>0.26159342149999998</v>
      </c>
      <c r="H1168" s="437">
        <v>0.50377293114560506</v>
      </c>
      <c r="I1168" s="417">
        <v>0.24466255000000001</v>
      </c>
      <c r="J1168" s="418">
        <v>0.88125516449999997</v>
      </c>
      <c r="K1168" s="437">
        <v>2.6126119307726072</v>
      </c>
      <c r="L1168" s="420"/>
      <c r="M1168" s="421"/>
      <c r="N1168" s="437">
        <v>1.3955841242518618E-2</v>
      </c>
      <c r="O1168" s="417">
        <v>1.120112E-2</v>
      </c>
      <c r="P1168" s="418">
        <v>1.8071159999999999E-2</v>
      </c>
      <c r="Q1168" s="437">
        <v>1.0190466004667439E-2</v>
      </c>
      <c r="R1168" s="422"/>
      <c r="S1168" s="423"/>
      <c r="T1168" s="437">
        <v>547.69665105698175</v>
      </c>
      <c r="U1168" s="417">
        <v>8.5930512495778454E-3</v>
      </c>
      <c r="V1168" s="418">
        <v>1.1185153411009795E-2</v>
      </c>
      <c r="W1168" s="437">
        <v>0.12644695980187606</v>
      </c>
      <c r="X1168" s="417">
        <v>9.3984665653495444E-3</v>
      </c>
      <c r="Y1168" s="418">
        <v>6.7073483620398514E-3</v>
      </c>
      <c r="Z1168" s="437">
        <v>3.9863321897360943E-2</v>
      </c>
      <c r="AA1168" s="417">
        <v>1.1098971999999999E-3</v>
      </c>
      <c r="AB1168" s="418">
        <v>2.1878311249999998E-3</v>
      </c>
      <c r="AC1168" s="437">
        <v>4.788593612638177E-3</v>
      </c>
      <c r="AD1168" s="417">
        <v>5.2419400000000002E-5</v>
      </c>
      <c r="AE1168" s="418">
        <v>9.6585545000000002E-5</v>
      </c>
      <c r="AF1168" s="437">
        <v>4.8706597453332406E-4</v>
      </c>
      <c r="AG1168" s="417">
        <v>5.7742506000000001E-3</v>
      </c>
      <c r="AH1168" s="418">
        <v>1.0393788459999999E-2</v>
      </c>
      <c r="AI1168" s="437">
        <v>2.7752404177051521E-2</v>
      </c>
      <c r="AJ1168" s="417">
        <v>5.8801719999999999E-4</v>
      </c>
      <c r="AK1168" s="418">
        <v>9.5040447000000004E-4</v>
      </c>
      <c r="AL1168" s="437">
        <v>3.8692463197740399E-3</v>
      </c>
      <c r="AM1168" s="417">
        <v>1.2867769E-3</v>
      </c>
      <c r="AN1168" s="418">
        <v>2.7281586200000002E-3</v>
      </c>
      <c r="AO1168" s="437">
        <v>4.3425323539606998E-3</v>
      </c>
      <c r="AP1168" s="422"/>
      <c r="AQ1168" s="423"/>
      <c r="AR1168" s="423"/>
      <c r="AS1168" s="417">
        <v>0</v>
      </c>
      <c r="AT1168" s="418">
        <v>0</v>
      </c>
      <c r="AU1168" s="424"/>
    </row>
    <row r="1169" spans="1:47" x14ac:dyDescent="0.2">
      <c r="A1169" s="231">
        <v>2004</v>
      </c>
      <c r="B1169" s="232">
        <v>5</v>
      </c>
      <c r="C1169" s="417">
        <v>3.05507419</v>
      </c>
      <c r="D1169" s="418">
        <v>4.0859575025000003</v>
      </c>
      <c r="E1169" s="437">
        <v>17.238832677979207</v>
      </c>
      <c r="F1169" s="417">
        <v>0.16924673000000001</v>
      </c>
      <c r="G1169" s="418">
        <v>0.28916559650000001</v>
      </c>
      <c r="H1169" s="437">
        <v>0.61031056795704985</v>
      </c>
      <c r="I1169" s="417">
        <v>0.27943161999999999</v>
      </c>
      <c r="J1169" s="418">
        <v>0.9433535395</v>
      </c>
      <c r="K1169" s="437">
        <v>2.7572495307624814</v>
      </c>
      <c r="L1169" s="420"/>
      <c r="M1169" s="421"/>
      <c r="N1169" s="437">
        <v>1.3442071950149459E-2</v>
      </c>
      <c r="O1169" s="417">
        <v>1.116691E-2</v>
      </c>
      <c r="P1169" s="418">
        <v>1.79628815E-2</v>
      </c>
      <c r="Q1169" s="437">
        <v>1.2716829031161846E-2</v>
      </c>
      <c r="R1169" s="422"/>
      <c r="S1169" s="423"/>
      <c r="T1169" s="437">
        <v>548.41110334468556</v>
      </c>
      <c r="U1169" s="417">
        <v>8.5930512495778454E-3</v>
      </c>
      <c r="V1169" s="418">
        <v>1.1185153411009795E-2</v>
      </c>
      <c r="W1169" s="437">
        <v>7.5197293318064851E-2</v>
      </c>
      <c r="X1169" s="417">
        <v>9.3984665653495444E-3</v>
      </c>
      <c r="Y1169" s="418">
        <v>6.7073483620398514E-3</v>
      </c>
      <c r="Z1169" s="437">
        <v>4.0959251052185425E-2</v>
      </c>
      <c r="AA1169" s="417">
        <v>1.2684273E-3</v>
      </c>
      <c r="AB1169" s="418">
        <v>2.4644620849999998E-3</v>
      </c>
      <c r="AC1169" s="437">
        <v>7.6598739905712294E-3</v>
      </c>
      <c r="AD1169" s="417">
        <v>5.96809E-5</v>
      </c>
      <c r="AE1169" s="418">
        <v>1.0857660499999999E-4</v>
      </c>
      <c r="AF1169" s="437">
        <v>6.3713057658273974E-4</v>
      </c>
      <c r="AG1169" s="417">
        <v>6.5518844000000001E-3</v>
      </c>
      <c r="AH1169" s="418">
        <v>1.1673900785E-2</v>
      </c>
      <c r="AI1169" s="437">
        <v>3.1139048497196644E-2</v>
      </c>
      <c r="AJ1169" s="417">
        <v>6.7910970000000003E-4</v>
      </c>
      <c r="AK1169" s="418">
        <v>1.098042125E-3</v>
      </c>
      <c r="AL1169" s="437">
        <v>4.4285192813908166E-3</v>
      </c>
      <c r="AM1169" s="417">
        <v>1.4608761999999999E-3</v>
      </c>
      <c r="AN1169" s="418">
        <v>3.046455115E-3</v>
      </c>
      <c r="AO1169" s="437">
        <v>5.6679364227182841E-3</v>
      </c>
      <c r="AP1169" s="422"/>
      <c r="AQ1169" s="423"/>
      <c r="AR1169" s="423"/>
      <c r="AS1169" s="417">
        <v>0</v>
      </c>
      <c r="AT1169" s="418">
        <v>0</v>
      </c>
      <c r="AU1169" s="424"/>
    </row>
    <row r="1170" spans="1:47" x14ac:dyDescent="0.2">
      <c r="A1170" s="231">
        <v>2004</v>
      </c>
      <c r="B1170" s="232">
        <v>6</v>
      </c>
      <c r="C1170" s="417">
        <v>3.4702285800000001</v>
      </c>
      <c r="D1170" s="418">
        <v>4.5672626625000001</v>
      </c>
      <c r="E1170" s="437">
        <v>16.710881732030956</v>
      </c>
      <c r="F1170" s="417">
        <v>0.18912024999999999</v>
      </c>
      <c r="G1170" s="418">
        <v>0.31799930850000002</v>
      </c>
      <c r="H1170" s="437">
        <v>0.60172523511413578</v>
      </c>
      <c r="I1170" s="417">
        <v>0.31771959</v>
      </c>
      <c r="J1170" s="418">
        <v>1.006708894</v>
      </c>
      <c r="K1170" s="437">
        <v>2.7444800321627998</v>
      </c>
      <c r="L1170" s="420"/>
      <c r="M1170" s="421"/>
      <c r="N1170" s="437">
        <v>1.2818554365152687E-2</v>
      </c>
      <c r="O1170" s="417">
        <v>1.116691E-2</v>
      </c>
      <c r="P1170" s="418">
        <v>1.7932878499999999E-2</v>
      </c>
      <c r="Q1170" s="437">
        <v>1.2746116475483472E-2</v>
      </c>
      <c r="R1170" s="422"/>
      <c r="S1170" s="423"/>
      <c r="T1170" s="437">
        <v>548.66242526924987</v>
      </c>
      <c r="U1170" s="417">
        <v>8.5930512495778454E-3</v>
      </c>
      <c r="V1170" s="418">
        <v>1.1185153411009795E-2</v>
      </c>
      <c r="W1170" s="437">
        <v>7.4338993088286426E-2</v>
      </c>
      <c r="X1170" s="417">
        <v>9.3984665653495444E-3</v>
      </c>
      <c r="Y1170" s="418">
        <v>6.7073483620398514E-3</v>
      </c>
      <c r="Z1170" s="437">
        <v>4.1196850738930132E-2</v>
      </c>
      <c r="AA1170" s="417">
        <v>1.4339140999999999E-3</v>
      </c>
      <c r="AB1170" s="418">
        <v>2.7425114749999998E-3</v>
      </c>
      <c r="AC1170" s="437">
        <v>8.3373837582560069E-3</v>
      </c>
      <c r="AD1170" s="417">
        <v>6.6786700000000002E-5</v>
      </c>
      <c r="AE1170" s="418">
        <v>1.20893895E-4</v>
      </c>
      <c r="AF1170" s="437">
        <v>6.5601345544966843E-4</v>
      </c>
      <c r="AG1170" s="417">
        <v>7.3784695999999997E-3</v>
      </c>
      <c r="AH1170" s="418">
        <v>1.2969598565E-2</v>
      </c>
      <c r="AI1170" s="437">
        <v>2.9264681033969807E-2</v>
      </c>
      <c r="AJ1170" s="417">
        <v>7.7546679999999999E-4</v>
      </c>
      <c r="AK1170" s="418">
        <v>1.2502903700000001E-3</v>
      </c>
      <c r="AL1170" s="437">
        <v>4.340079498798984E-3</v>
      </c>
      <c r="AM1170" s="417">
        <v>1.6424594999999999E-3</v>
      </c>
      <c r="AN1170" s="418">
        <v>3.3613584050000002E-3</v>
      </c>
      <c r="AO1170" s="437">
        <v>5.7494014493615969E-3</v>
      </c>
      <c r="AP1170" s="422"/>
      <c r="AQ1170" s="423"/>
      <c r="AR1170" s="423"/>
      <c r="AS1170" s="417">
        <v>0</v>
      </c>
      <c r="AT1170" s="418">
        <v>0</v>
      </c>
      <c r="AU1170" s="424"/>
    </row>
    <row r="1171" spans="1:47" x14ac:dyDescent="0.2">
      <c r="A1171" s="231">
        <v>2004</v>
      </c>
      <c r="B1171" s="232">
        <v>7</v>
      </c>
      <c r="C1171" s="417">
        <v>3.8645176800000001</v>
      </c>
      <c r="D1171" s="418">
        <v>5.0201986815000001</v>
      </c>
      <c r="E1171" s="437">
        <v>27.121509103650624</v>
      </c>
      <c r="F1171" s="417">
        <v>0.21020315000000001</v>
      </c>
      <c r="G1171" s="418">
        <v>0.34748836900000002</v>
      </c>
      <c r="H1171" s="437">
        <v>1.0553435842185925</v>
      </c>
      <c r="I1171" s="417">
        <v>0.35551375000000002</v>
      </c>
      <c r="J1171" s="418">
        <v>1.0673138645</v>
      </c>
      <c r="K1171" s="437">
        <v>3.8192144314802929</v>
      </c>
      <c r="L1171" s="420"/>
      <c r="M1171" s="421"/>
      <c r="N1171" s="437">
        <v>1.3566506097481107E-2</v>
      </c>
      <c r="O1171" s="417">
        <v>1.116691E-2</v>
      </c>
      <c r="P1171" s="418">
        <v>1.7887874000000002E-2</v>
      </c>
      <c r="Q1171" s="437">
        <v>1.3655222661235486E-2</v>
      </c>
      <c r="R1171" s="422"/>
      <c r="S1171" s="423"/>
      <c r="T1171" s="437">
        <v>548.51307585502275</v>
      </c>
      <c r="U1171" s="417">
        <v>8.5930512495778454E-3</v>
      </c>
      <c r="V1171" s="418">
        <v>1.1185153411009795E-2</v>
      </c>
      <c r="W1171" s="437">
        <v>0.14336938357151277</v>
      </c>
      <c r="X1171" s="417">
        <v>9.3984665653495444E-3</v>
      </c>
      <c r="Y1171" s="418">
        <v>6.7073483620398514E-3</v>
      </c>
      <c r="Z1171" s="437">
        <v>4.0895350588790062E-2</v>
      </c>
      <c r="AA1171" s="417">
        <v>1.5953326000000001E-3</v>
      </c>
      <c r="AB1171" s="418">
        <v>3.0079242850000001E-3</v>
      </c>
      <c r="AC1171" s="437">
        <v>1.4360143693593385E-2</v>
      </c>
      <c r="AD1171" s="417">
        <v>7.4148999999999998E-5</v>
      </c>
      <c r="AE1171" s="418">
        <v>1.3352243500000001E-4</v>
      </c>
      <c r="AF1171" s="437">
        <v>1.1018211591108551E-3</v>
      </c>
      <c r="AG1171" s="417">
        <v>8.2023896000000002E-3</v>
      </c>
      <c r="AH1171" s="418">
        <v>1.4223101050000001E-2</v>
      </c>
      <c r="AI1171" s="437">
        <v>5.2357713706561171E-2</v>
      </c>
      <c r="AJ1171" s="417">
        <v>8.7191280000000003E-4</v>
      </c>
      <c r="AK1171" s="418">
        <v>1.3995511199999999E-3</v>
      </c>
      <c r="AL1171" s="437">
        <v>6.0549758982486939E-3</v>
      </c>
      <c r="AM1171" s="417">
        <v>1.8158438E-3</v>
      </c>
      <c r="AN1171" s="418">
        <v>3.65646246E-3</v>
      </c>
      <c r="AO1171" s="437">
        <v>1.1431787017146301E-2</v>
      </c>
      <c r="AP1171" s="422"/>
      <c r="AQ1171" s="423"/>
      <c r="AR1171" s="423"/>
      <c r="AS1171" s="417">
        <v>0</v>
      </c>
      <c r="AT1171" s="418">
        <v>0</v>
      </c>
      <c r="AU1171" s="424"/>
    </row>
    <row r="1172" spans="1:47" x14ac:dyDescent="0.2">
      <c r="A1172" s="231">
        <v>2004</v>
      </c>
      <c r="B1172" s="232">
        <v>8</v>
      </c>
      <c r="C1172" s="417">
        <v>4.2365758199999997</v>
      </c>
      <c r="D1172" s="418">
        <v>5.4493112425000003</v>
      </c>
      <c r="E1172" s="437">
        <v>26.454589857205821</v>
      </c>
      <c r="F1172" s="417">
        <v>0.23288238</v>
      </c>
      <c r="G1172" s="418">
        <v>0.3783971465</v>
      </c>
      <c r="H1172" s="437">
        <v>1.0429627737165572</v>
      </c>
      <c r="I1172" s="417">
        <v>0.39265641000000001</v>
      </c>
      <c r="J1172" s="418">
        <v>1.1264865854999999</v>
      </c>
      <c r="K1172" s="437">
        <v>3.7509247121745131</v>
      </c>
      <c r="L1172" s="420"/>
      <c r="M1172" s="421"/>
      <c r="N1172" s="437">
        <v>1.0132160541569986E-2</v>
      </c>
      <c r="O1172" s="417">
        <v>1.116691E-2</v>
      </c>
      <c r="P1172" s="418">
        <v>1.7857871000000001E-2</v>
      </c>
      <c r="Q1172" s="437">
        <v>1.3712444923745966E-2</v>
      </c>
      <c r="R1172" s="422"/>
      <c r="S1172" s="423"/>
      <c r="T1172" s="437">
        <v>549.36097735419105</v>
      </c>
      <c r="U1172" s="417">
        <v>8.5930512495778454E-3</v>
      </c>
      <c r="V1172" s="418">
        <v>1.1185153411009795E-2</v>
      </c>
      <c r="W1172" s="437">
        <v>0.13991668055520903</v>
      </c>
      <c r="X1172" s="417">
        <v>9.3984665653495444E-3</v>
      </c>
      <c r="Y1172" s="418">
        <v>6.7073483620398514E-3</v>
      </c>
      <c r="Z1172" s="437">
        <v>4.1927313856108046E-2</v>
      </c>
      <c r="AA1172" s="417">
        <v>1.7529654999999999E-3</v>
      </c>
      <c r="AB1172" s="418">
        <v>3.2647718550000001E-3</v>
      </c>
      <c r="AC1172" s="437">
        <v>1.427864842028226E-2</v>
      </c>
      <c r="AD1172" s="417">
        <v>8.24105E-5</v>
      </c>
      <c r="AE1172" s="418">
        <v>1.4553795500000001E-4</v>
      </c>
      <c r="AF1172" s="437">
        <v>1.0925058589689213E-3</v>
      </c>
      <c r="AG1172" s="417">
        <v>9.0268729999999995E-3</v>
      </c>
      <c r="AH1172" s="418">
        <v>1.546328948E-2</v>
      </c>
      <c r="AI1172" s="437">
        <v>4.7212981046713738E-2</v>
      </c>
      <c r="AJ1172" s="417">
        <v>9.6764469999999995E-4</v>
      </c>
      <c r="AK1172" s="418">
        <v>1.5482512499999999E-3</v>
      </c>
      <c r="AL1172" s="437">
        <v>6.0607918964097705E-3</v>
      </c>
      <c r="AM1172" s="417">
        <v>1.9826276E-3</v>
      </c>
      <c r="AN1172" s="418">
        <v>3.9379585299999997E-3</v>
      </c>
      <c r="AO1172" s="437">
        <v>1.1227527889357384E-2</v>
      </c>
      <c r="AP1172" s="422"/>
      <c r="AQ1172" s="423"/>
      <c r="AR1172" s="423"/>
      <c r="AS1172" s="417">
        <v>0</v>
      </c>
      <c r="AT1172" s="418">
        <v>0</v>
      </c>
      <c r="AU1172" s="424"/>
    </row>
    <row r="1173" spans="1:47" x14ac:dyDescent="0.2">
      <c r="A1173" s="231">
        <v>2004</v>
      </c>
      <c r="B1173" s="232">
        <v>9</v>
      </c>
      <c r="C1173" s="417">
        <v>4.5863790399999997</v>
      </c>
      <c r="D1173" s="418">
        <v>5.8562491254999998</v>
      </c>
      <c r="E1173" s="437">
        <v>28.922924192678899</v>
      </c>
      <c r="F1173" s="417">
        <v>0.25773680999999998</v>
      </c>
      <c r="G1173" s="418">
        <v>0.41090514700000003</v>
      </c>
      <c r="H1173" s="437">
        <v>1.0741491517967414</v>
      </c>
      <c r="I1173" s="417">
        <v>0.42902738000000001</v>
      </c>
      <c r="J1173" s="418">
        <v>1.1844658285</v>
      </c>
      <c r="K1173" s="437">
        <v>3.9055962934716568</v>
      </c>
      <c r="L1173" s="420"/>
      <c r="M1173" s="421"/>
      <c r="N1173" s="437">
        <v>1.017360987157505E-2</v>
      </c>
      <c r="O1173" s="417">
        <v>1.116691E-2</v>
      </c>
      <c r="P1173" s="418">
        <v>1.78259105E-2</v>
      </c>
      <c r="Q1173" s="437">
        <v>1.4737293518435425E-2</v>
      </c>
      <c r="R1173" s="422"/>
      <c r="S1173" s="423"/>
      <c r="T1173" s="437">
        <v>549.68731237931422</v>
      </c>
      <c r="U1173" s="417">
        <v>8.5930512495778454E-3</v>
      </c>
      <c r="V1173" s="418">
        <v>1.1185153411009795E-2</v>
      </c>
      <c r="W1173" s="437">
        <v>0.12151631662168276</v>
      </c>
      <c r="X1173" s="417">
        <v>9.3984665653495444E-3</v>
      </c>
      <c r="Y1173" s="418">
        <v>6.7073483620398514E-3</v>
      </c>
      <c r="Z1173" s="437">
        <v>4.2649145486375918E-2</v>
      </c>
      <c r="AA1173" s="417">
        <v>1.9067119E-3</v>
      </c>
      <c r="AB1173" s="418">
        <v>3.5188139999999999E-3</v>
      </c>
      <c r="AC1173" s="437">
        <v>1.5542554399857203E-2</v>
      </c>
      <c r="AD1173" s="417">
        <v>8.8802399999999995E-5</v>
      </c>
      <c r="AE1173" s="418">
        <v>1.5743519000000001E-4</v>
      </c>
      <c r="AF1173" s="437">
        <v>1.1444350564236813E-3</v>
      </c>
      <c r="AG1173" s="417">
        <v>9.8632839000000003E-3</v>
      </c>
      <c r="AH1173" s="418">
        <v>1.6714291034999999E-2</v>
      </c>
      <c r="AI1173" s="437">
        <v>4.8076979246109666E-2</v>
      </c>
      <c r="AJ1173" s="417">
        <v>1.0640936000000001E-3</v>
      </c>
      <c r="AK1173" s="418">
        <v>1.6982891350000001E-3</v>
      </c>
      <c r="AL1173" s="437">
        <v>6.1239849777244091E-3</v>
      </c>
      <c r="AM1173" s="417">
        <v>2.1438964999999999E-3</v>
      </c>
      <c r="AN1173" s="418">
        <v>4.2117146249999998E-3</v>
      </c>
      <c r="AO1173" s="437">
        <v>1.1747115820446663E-2</v>
      </c>
      <c r="AP1173" s="422"/>
      <c r="AQ1173" s="423"/>
      <c r="AR1173" s="423"/>
      <c r="AS1173" s="417">
        <v>0</v>
      </c>
      <c r="AT1173" s="418">
        <v>0</v>
      </c>
      <c r="AU1173" s="424"/>
    </row>
    <row r="1174" spans="1:47" x14ac:dyDescent="0.2">
      <c r="A1174" s="231">
        <v>2004</v>
      </c>
      <c r="B1174" s="232">
        <v>10</v>
      </c>
      <c r="C1174" s="417">
        <v>4.9234815100000002</v>
      </c>
      <c r="D1174" s="418">
        <v>6.2497746254999997</v>
      </c>
      <c r="E1174" s="437">
        <v>29.485661554768633</v>
      </c>
      <c r="F1174" s="417">
        <v>0.28556215000000001</v>
      </c>
      <c r="G1174" s="418">
        <v>0.44536003699999999</v>
      </c>
      <c r="H1174" s="437">
        <v>1.1043297074983329</v>
      </c>
      <c r="I1174" s="417">
        <v>0.46521959000000002</v>
      </c>
      <c r="J1174" s="418">
        <v>1.2413312164999999</v>
      </c>
      <c r="K1174" s="437">
        <v>3.9444939282680154</v>
      </c>
      <c r="L1174" s="420"/>
      <c r="M1174" s="421"/>
      <c r="N1174" s="437">
        <v>1.0193006240670752E-2</v>
      </c>
      <c r="O1174" s="417">
        <v>1.116691E-2</v>
      </c>
      <c r="P1174" s="418">
        <v>1.78259105E-2</v>
      </c>
      <c r="Q1174" s="437">
        <v>1.4835808998703492E-2</v>
      </c>
      <c r="R1174" s="422"/>
      <c r="S1174" s="423"/>
      <c r="T1174" s="437">
        <v>550.56751595896719</v>
      </c>
      <c r="U1174" s="417">
        <v>8.5930512495778454E-3</v>
      </c>
      <c r="V1174" s="418">
        <v>1.1185153411009795E-2</v>
      </c>
      <c r="W1174" s="437">
        <v>0.12337257598373931</v>
      </c>
      <c r="X1174" s="417">
        <v>9.3984665653495444E-3</v>
      </c>
      <c r="Y1174" s="418">
        <v>6.7073483620398514E-3</v>
      </c>
      <c r="Z1174" s="437">
        <v>4.3860025566106638E-2</v>
      </c>
      <c r="AA1174" s="417">
        <v>2.0603821E-3</v>
      </c>
      <c r="AB1174" s="418">
        <v>3.7726245699999999E-3</v>
      </c>
      <c r="AC1174" s="437">
        <v>1.6192053744402451E-2</v>
      </c>
      <c r="AD1174" s="417">
        <v>9.6063799999999993E-5</v>
      </c>
      <c r="AE1174" s="418">
        <v>1.6959415499999999E-4</v>
      </c>
      <c r="AF1174" s="437">
        <v>1.1816921288944644E-3</v>
      </c>
      <c r="AG1174" s="417">
        <v>1.07247223E-2</v>
      </c>
      <c r="AH1174" s="418">
        <v>1.7997711180000001E-2</v>
      </c>
      <c r="AI1174" s="437">
        <v>4.9383202790040326E-2</v>
      </c>
      <c r="AJ1174" s="417">
        <v>1.1605719000000001E-3</v>
      </c>
      <c r="AK1174" s="418">
        <v>1.85153593E-3</v>
      </c>
      <c r="AL1174" s="437">
        <v>6.3728395448915415E-3</v>
      </c>
      <c r="AM1174" s="417">
        <v>2.3032742999999998E-3</v>
      </c>
      <c r="AN1174" s="418">
        <v>4.4823338699999998E-3</v>
      </c>
      <c r="AO1174" s="437">
        <v>1.2010562573443011E-2</v>
      </c>
      <c r="AP1174" s="422"/>
      <c r="AQ1174" s="423"/>
      <c r="AR1174" s="423"/>
      <c r="AS1174" s="417">
        <v>0</v>
      </c>
      <c r="AT1174" s="418">
        <v>0</v>
      </c>
      <c r="AU1174" s="424"/>
    </row>
    <row r="1175" spans="1:47" x14ac:dyDescent="0.2">
      <c r="A1175" s="231">
        <v>2004</v>
      </c>
      <c r="B1175" s="232">
        <v>11</v>
      </c>
      <c r="C1175" s="417">
        <v>5.2468380400000001</v>
      </c>
      <c r="D1175" s="418">
        <v>6.6309891235</v>
      </c>
      <c r="E1175" s="437">
        <v>30.08601032258877</v>
      </c>
      <c r="F1175" s="417">
        <v>0.31672500999999997</v>
      </c>
      <c r="G1175" s="418">
        <v>0.48383951600000003</v>
      </c>
      <c r="H1175" s="437">
        <v>1.1721268228813639</v>
      </c>
      <c r="I1175" s="417">
        <v>0.50050550000000005</v>
      </c>
      <c r="J1175" s="418">
        <v>1.292034307</v>
      </c>
      <c r="K1175" s="437">
        <v>3.9898369981266191</v>
      </c>
      <c r="L1175" s="420"/>
      <c r="M1175" s="421"/>
      <c r="N1175" s="437">
        <v>1.021370474509505E-2</v>
      </c>
      <c r="O1175" s="417">
        <v>1.116691E-2</v>
      </c>
      <c r="P1175" s="418">
        <v>1.78259105E-2</v>
      </c>
      <c r="Q1175" s="437">
        <v>1.6892514336861293E-2</v>
      </c>
      <c r="R1175" s="422"/>
      <c r="S1175" s="423"/>
      <c r="T1175" s="437">
        <v>551.64484503414826</v>
      </c>
      <c r="U1175" s="417">
        <v>8.5930512495778454E-3</v>
      </c>
      <c r="V1175" s="418">
        <v>1.1185153411009795E-2</v>
      </c>
      <c r="W1175" s="437">
        <v>9.1691487326412191E-2</v>
      </c>
      <c r="X1175" s="417">
        <v>9.3984665653495444E-3</v>
      </c>
      <c r="Y1175" s="418">
        <v>6.7073483620398514E-3</v>
      </c>
      <c r="Z1175" s="437">
        <v>4.5317931732338397E-2</v>
      </c>
      <c r="AA1175" s="417">
        <v>2.2136384000000001E-3</v>
      </c>
      <c r="AB1175" s="418">
        <v>4.0294966299999997E-3</v>
      </c>
      <c r="AC1175" s="437">
        <v>1.720752746841411E-2</v>
      </c>
      <c r="AD1175" s="417">
        <v>1.033252E-4</v>
      </c>
      <c r="AE1175" s="418">
        <v>1.8151851999999999E-4</v>
      </c>
      <c r="AF1175" s="437">
        <v>1.2541466070188473E-3</v>
      </c>
      <c r="AG1175" s="417">
        <v>1.16230503E-2</v>
      </c>
      <c r="AH1175" s="418">
        <v>1.9337069629999998E-2</v>
      </c>
      <c r="AI1175" s="437">
        <v>5.2408695470367278E-2</v>
      </c>
      <c r="AJ1175" s="417">
        <v>1.2580751E-3</v>
      </c>
      <c r="AK1175" s="418">
        <v>2.0099421400000001E-3</v>
      </c>
      <c r="AL1175" s="437">
        <v>6.7574820446171628E-3</v>
      </c>
      <c r="AM1175" s="417">
        <v>2.4592895000000001E-3</v>
      </c>
      <c r="AN1175" s="418">
        <v>4.7527694749999998E-3</v>
      </c>
      <c r="AO1175" s="437">
        <v>1.2755249140702262E-2</v>
      </c>
      <c r="AP1175" s="422"/>
      <c r="AQ1175" s="423"/>
      <c r="AR1175" s="423"/>
      <c r="AS1175" s="417">
        <v>0</v>
      </c>
      <c r="AT1175" s="418">
        <v>0</v>
      </c>
      <c r="AU1175" s="424"/>
    </row>
    <row r="1176" spans="1:47" x14ac:dyDescent="0.2">
      <c r="A1176" s="231">
        <v>2004</v>
      </c>
      <c r="B1176" s="232">
        <v>12</v>
      </c>
      <c r="C1176" s="417">
        <v>5.5578008099999998</v>
      </c>
      <c r="D1176" s="418">
        <v>7.0032995805000002</v>
      </c>
      <c r="E1176" s="437">
        <v>30.841435893173834</v>
      </c>
      <c r="F1176" s="417">
        <v>0.35191444</v>
      </c>
      <c r="G1176" s="418">
        <v>0.52725396250000001</v>
      </c>
      <c r="H1176" s="437">
        <v>1.2124098040222813</v>
      </c>
      <c r="I1176" s="417">
        <v>0.53570870000000004</v>
      </c>
      <c r="J1176" s="418">
        <v>1.3373691624999999</v>
      </c>
      <c r="K1176" s="437">
        <v>4.0399205810546173</v>
      </c>
      <c r="L1176" s="420"/>
      <c r="M1176" s="421"/>
      <c r="N1176" s="437">
        <v>1.023668860658342E-2</v>
      </c>
      <c r="O1176" s="417">
        <v>1.116691E-2</v>
      </c>
      <c r="P1176" s="418">
        <v>1.78259105E-2</v>
      </c>
      <c r="Q1176" s="437">
        <v>1.7047961474676333E-2</v>
      </c>
      <c r="R1176" s="422"/>
      <c r="S1176" s="423"/>
      <c r="T1176" s="437">
        <v>552.82630539321372</v>
      </c>
      <c r="U1176" s="417">
        <v>8.5930512495778454E-3</v>
      </c>
      <c r="V1176" s="418">
        <v>1.1185153411009795E-2</v>
      </c>
      <c r="W1176" s="437">
        <v>9.3660240674029768E-2</v>
      </c>
      <c r="X1176" s="417">
        <v>9.3984665653495444E-3</v>
      </c>
      <c r="Y1176" s="418">
        <v>6.7073483620398514E-3</v>
      </c>
      <c r="Z1176" s="437">
        <v>4.6924854085916956E-2</v>
      </c>
      <c r="AA1176" s="417">
        <v>2.3677888999999999E-3</v>
      </c>
      <c r="AB1176" s="418">
        <v>4.2922202749999996E-3</v>
      </c>
      <c r="AC1176" s="437">
        <v>1.7981243113394725E-2</v>
      </c>
      <c r="AD1176" s="417">
        <v>1.1074669999999999E-4</v>
      </c>
      <c r="AE1176" s="418">
        <v>1.93764325E-4</v>
      </c>
      <c r="AF1176" s="437">
        <v>1.3034274561870586E-3</v>
      </c>
      <c r="AG1176" s="417">
        <v>1.25696761E-2</v>
      </c>
      <c r="AH1176" s="418">
        <v>2.0753007564999999E-2</v>
      </c>
      <c r="AI1176" s="437">
        <v>5.4176873447005176E-2</v>
      </c>
      <c r="AJ1176" s="417">
        <v>1.3583467999999999E-3</v>
      </c>
      <c r="AK1176" s="418">
        <v>2.1740637999999998E-3</v>
      </c>
      <c r="AL1176" s="437">
        <v>7.0978622067232105E-3</v>
      </c>
      <c r="AM1176" s="417">
        <v>2.6167307000000001E-3</v>
      </c>
      <c r="AN1176" s="418">
        <v>5.0262106499999997E-3</v>
      </c>
      <c r="AO1176" s="437">
        <v>1.309455890752791E-2</v>
      </c>
      <c r="AP1176" s="422"/>
      <c r="AQ1176" s="423"/>
      <c r="AR1176" s="423"/>
      <c r="AS1176" s="417">
        <v>0</v>
      </c>
      <c r="AT1176" s="418">
        <v>0</v>
      </c>
      <c r="AU1176" s="424"/>
    </row>
    <row r="1177" spans="1:47" x14ac:dyDescent="0.2">
      <c r="A1177" s="231">
        <v>2004</v>
      </c>
      <c r="B1177" s="232">
        <v>13</v>
      </c>
      <c r="C1177" s="417">
        <v>5.8578929200000003</v>
      </c>
      <c r="D1177" s="418">
        <v>7.3702660890000002</v>
      </c>
      <c r="E1177" s="437">
        <v>31.648147268805452</v>
      </c>
      <c r="F1177" s="417">
        <v>0.39182903000000002</v>
      </c>
      <c r="G1177" s="418">
        <v>0.57672943799999998</v>
      </c>
      <c r="H1177" s="437">
        <v>1.2556299902518617</v>
      </c>
      <c r="I1177" s="417">
        <v>0.57088059999999996</v>
      </c>
      <c r="J1177" s="418">
        <v>1.381115206</v>
      </c>
      <c r="K1177" s="437">
        <v>4.0938846284353838</v>
      </c>
      <c r="L1177" s="420"/>
      <c r="M1177" s="421"/>
      <c r="N1177" s="437">
        <v>1.0261838229831096E-2</v>
      </c>
      <c r="O1177" s="417">
        <v>1.116691E-2</v>
      </c>
      <c r="P1177" s="418">
        <v>1.78259105E-2</v>
      </c>
      <c r="Q1177" s="437">
        <v>1.7215044726451668E-2</v>
      </c>
      <c r="R1177" s="422"/>
      <c r="S1177" s="423"/>
      <c r="T1177" s="437">
        <v>554.08710187267502</v>
      </c>
      <c r="U1177" s="417">
        <v>8.5930512495778454E-3</v>
      </c>
      <c r="V1177" s="418">
        <v>1.1185153411009795E-2</v>
      </c>
      <c r="W1177" s="437">
        <v>9.577262906437263E-2</v>
      </c>
      <c r="X1177" s="417">
        <v>9.3984665653495444E-3</v>
      </c>
      <c r="Y1177" s="418">
        <v>6.7073483620398514E-3</v>
      </c>
      <c r="Z1177" s="437">
        <v>4.8646703520817659E-2</v>
      </c>
      <c r="AA1177" s="417">
        <v>2.5243952000000001E-3</v>
      </c>
      <c r="AB1177" s="418">
        <v>4.5626800449999998E-3</v>
      </c>
      <c r="AC1177" s="437">
        <v>1.8837760267397981E-2</v>
      </c>
      <c r="AD1177" s="417">
        <v>1.18008E-4</v>
      </c>
      <c r="AE1177" s="418">
        <v>2.060276E-4</v>
      </c>
      <c r="AF1177" s="437">
        <v>1.3564303073722128E-3</v>
      </c>
      <c r="AG1177" s="417">
        <v>1.35770214E-2</v>
      </c>
      <c r="AH1177" s="418">
        <v>2.22636563E-2</v>
      </c>
      <c r="AI1177" s="437">
        <v>5.6066635555373875E-2</v>
      </c>
      <c r="AJ1177" s="417">
        <v>1.4609340999999999E-3</v>
      </c>
      <c r="AK1177" s="418">
        <v>2.3454362450000001E-3</v>
      </c>
      <c r="AL1177" s="437">
        <v>7.4606739732452822E-3</v>
      </c>
      <c r="AM1177" s="417">
        <v>2.7739948E-3</v>
      </c>
      <c r="AN1177" s="418">
        <v>5.3058523500000001E-3</v>
      </c>
      <c r="AO1177" s="437">
        <v>1.3461514366047233E-2</v>
      </c>
      <c r="AP1177" s="422"/>
      <c r="AQ1177" s="423"/>
      <c r="AR1177" s="423"/>
      <c r="AS1177" s="417">
        <v>0</v>
      </c>
      <c r="AT1177" s="418">
        <v>0</v>
      </c>
      <c r="AU1177" s="424"/>
    </row>
    <row r="1178" spans="1:47" x14ac:dyDescent="0.2">
      <c r="A1178" s="231">
        <v>2004</v>
      </c>
      <c r="B1178" s="232">
        <v>14</v>
      </c>
      <c r="C1178" s="417">
        <v>5.4130680131699993</v>
      </c>
      <c r="D1178" s="418">
        <v>6.8115992507479994</v>
      </c>
      <c r="E1178" s="437">
        <v>32.449792937945411</v>
      </c>
      <c r="F1178" s="417">
        <v>0.39124153290000002</v>
      </c>
      <c r="G1178" s="418">
        <v>0.56644617154200005</v>
      </c>
      <c r="H1178" s="437">
        <v>1.3013932153691052</v>
      </c>
      <c r="I1178" s="417">
        <v>0.46635642899999996</v>
      </c>
      <c r="J1178" s="418">
        <v>1.09618761945</v>
      </c>
      <c r="K1178" s="437">
        <v>4.1459148825699481</v>
      </c>
      <c r="L1178" s="420"/>
      <c r="M1178" s="421"/>
      <c r="N1178" s="437">
        <v>1.0280700783655805E-2</v>
      </c>
      <c r="O1178" s="417">
        <v>1.116691E-2</v>
      </c>
      <c r="P1178" s="418">
        <v>1.78259105E-2</v>
      </c>
      <c r="Q1178" s="437">
        <v>1.7393252660481341E-2</v>
      </c>
      <c r="R1178" s="422"/>
      <c r="S1178" s="423"/>
      <c r="T1178" s="437">
        <v>555.03133196431077</v>
      </c>
      <c r="U1178" s="417">
        <v>6.3760440271867615E-3</v>
      </c>
      <c r="V1178" s="418">
        <v>8.2993838309692678E-3</v>
      </c>
      <c r="W1178" s="437">
        <v>9.7973980915115388E-2</v>
      </c>
      <c r="X1178" s="417">
        <v>8.4022291094224925E-3</v>
      </c>
      <c r="Y1178" s="418">
        <v>5.9963694356636272E-3</v>
      </c>
      <c r="Z1178" s="437">
        <v>5.0485961254642719E-2</v>
      </c>
      <c r="AA1178" s="417">
        <v>2.39836956E-3</v>
      </c>
      <c r="AB1178" s="418">
        <v>4.3288000173900007E-3</v>
      </c>
      <c r="AC1178" s="437">
        <v>1.9739767495840561E-2</v>
      </c>
      <c r="AD1178" s="417">
        <v>1.121074212E-4</v>
      </c>
      <c r="AE1178" s="418">
        <v>1.9546678388999999E-4</v>
      </c>
      <c r="AF1178" s="437">
        <v>1.4126974303508893E-3</v>
      </c>
      <c r="AG1178" s="417">
        <v>1.3106132082E-2</v>
      </c>
      <c r="AH1178" s="418">
        <v>2.135893121883E-2</v>
      </c>
      <c r="AI1178" s="437">
        <v>5.8069900886802278E-2</v>
      </c>
      <c r="AJ1178" s="417">
        <v>1.3990142526E-3</v>
      </c>
      <c r="AK1178" s="418">
        <v>2.2576164745800003E-3</v>
      </c>
      <c r="AL1178" s="437">
        <v>7.8490744133717389E-3</v>
      </c>
      <c r="AM1178" s="417">
        <v>2.6217672864000002E-3</v>
      </c>
      <c r="AN1178" s="418">
        <v>4.9996982541599998E-3</v>
      </c>
      <c r="AO1178" s="437">
        <v>1.3846026058756613E-2</v>
      </c>
      <c r="AP1178" s="422"/>
      <c r="AQ1178" s="423"/>
      <c r="AR1178" s="423"/>
      <c r="AS1178" s="417">
        <v>0</v>
      </c>
      <c r="AT1178" s="418">
        <v>0</v>
      </c>
      <c r="AU1178" s="424"/>
    </row>
    <row r="1179" spans="1:47" x14ac:dyDescent="0.2">
      <c r="A1179" s="231">
        <v>2004</v>
      </c>
      <c r="B1179" s="232">
        <v>15</v>
      </c>
      <c r="C1179" s="417">
        <v>5.6619096523899994</v>
      </c>
      <c r="D1179" s="418">
        <v>7.1345458446390007</v>
      </c>
      <c r="E1179" s="437">
        <v>32.879615187288195</v>
      </c>
      <c r="F1179" s="417">
        <v>0.43862520467999999</v>
      </c>
      <c r="G1179" s="418">
        <v>0.62514980005800003</v>
      </c>
      <c r="H1179" s="437">
        <v>1.1847148906897549</v>
      </c>
      <c r="I1179" s="417">
        <v>0.49214780230000005</v>
      </c>
      <c r="J1179" s="418">
        <v>1.12919645993</v>
      </c>
      <c r="K1179" s="437">
        <v>2.9902231152175283</v>
      </c>
      <c r="L1179" s="420"/>
      <c r="M1179" s="421"/>
      <c r="N1179" s="437">
        <v>3.7129878353086673E-3</v>
      </c>
      <c r="O1179" s="417">
        <v>1.116691E-2</v>
      </c>
      <c r="P1179" s="418">
        <v>1.78259105E-2</v>
      </c>
      <c r="Q1179" s="437">
        <v>1.7478604965830025E-2</v>
      </c>
      <c r="R1179" s="422"/>
      <c r="S1179" s="423"/>
      <c r="T1179" s="437">
        <v>556.47659653602318</v>
      </c>
      <c r="U1179" s="417">
        <v>6.3760440271867615E-3</v>
      </c>
      <c r="V1179" s="418">
        <v>8.2993838309692678E-3</v>
      </c>
      <c r="W1179" s="437">
        <v>8.0844437020454976E-2</v>
      </c>
      <c r="X1179" s="417">
        <v>8.4022291094224925E-3</v>
      </c>
      <c r="Y1179" s="418">
        <v>5.9963694356636272E-3</v>
      </c>
      <c r="Z1179" s="437">
        <v>5.244085825524087E-2</v>
      </c>
      <c r="AA1179" s="417">
        <v>2.5435545342000002E-3</v>
      </c>
      <c r="AB1179" s="418">
        <v>4.5891861355500004E-3</v>
      </c>
      <c r="AC1179" s="437">
        <v>2.0029334938999631E-2</v>
      </c>
      <c r="AD1179" s="417">
        <v>1.184823564E-4</v>
      </c>
      <c r="AE1179" s="418">
        <v>2.0798500547999999E-4</v>
      </c>
      <c r="AF1179" s="437">
        <v>1.3398226045942519E-3</v>
      </c>
      <c r="AG1179" s="417">
        <v>1.4154101321400001E-2</v>
      </c>
      <c r="AH1179" s="418">
        <v>2.2937338233660003E-2</v>
      </c>
      <c r="AI1179" s="437">
        <v>5.0872006316242467E-2</v>
      </c>
      <c r="AJ1179" s="417">
        <v>1.4963065740000001E-3</v>
      </c>
      <c r="AK1179" s="418">
        <v>2.4263441118300001E-3</v>
      </c>
      <c r="AL1179" s="437">
        <v>7.7596521211787074E-3</v>
      </c>
      <c r="AM1179" s="417">
        <v>2.7669785442E-3</v>
      </c>
      <c r="AN1179" s="418">
        <v>5.2644955560600002E-3</v>
      </c>
      <c r="AO1179" s="437">
        <v>1.2029974956378347E-2</v>
      </c>
      <c r="AP1179" s="422"/>
      <c r="AQ1179" s="423"/>
      <c r="AR1179" s="423"/>
      <c r="AS1179" s="417">
        <v>0</v>
      </c>
      <c r="AT1179" s="418">
        <v>0</v>
      </c>
      <c r="AU1179" s="424"/>
    </row>
    <row r="1180" spans="1:47" x14ac:dyDescent="0.2">
      <c r="A1180" s="231">
        <v>2004</v>
      </c>
      <c r="B1180" s="232">
        <v>16</v>
      </c>
      <c r="C1180" s="417">
        <v>5.9045831903599995</v>
      </c>
      <c r="D1180" s="418">
        <v>7.4621587457730003</v>
      </c>
      <c r="E1180" s="437">
        <v>33.820613319584339</v>
      </c>
      <c r="F1180" s="417">
        <v>0.49326019986000003</v>
      </c>
      <c r="G1180" s="418">
        <v>0.693170321541</v>
      </c>
      <c r="H1180" s="437">
        <v>1.2423319833418021</v>
      </c>
      <c r="I1180" s="417">
        <v>0.5157667977</v>
      </c>
      <c r="J1180" s="418">
        <v>1.1629867834200001</v>
      </c>
      <c r="K1180" s="437">
        <v>3.0535379640035467</v>
      </c>
      <c r="L1180" s="420"/>
      <c r="M1180" s="421"/>
      <c r="N1180" s="437">
        <v>3.7236908071056375E-3</v>
      </c>
      <c r="O1180" s="417">
        <v>1.116691E-2</v>
      </c>
      <c r="P1180" s="418">
        <v>1.78259105E-2</v>
      </c>
      <c r="Q1180" s="437">
        <v>2.1444536494096694E-2</v>
      </c>
      <c r="R1180" s="422"/>
      <c r="S1180" s="423"/>
      <c r="T1180" s="437">
        <v>557.991147841508</v>
      </c>
      <c r="U1180" s="417">
        <v>6.3760440271867615E-3</v>
      </c>
      <c r="V1180" s="418">
        <v>8.2993838309692678E-3</v>
      </c>
      <c r="W1180" s="437">
        <v>7.4454467924001941E-2</v>
      </c>
      <c r="X1180" s="417">
        <v>8.4022291094224925E-3</v>
      </c>
      <c r="Y1180" s="418">
        <v>5.9963694356636272E-3</v>
      </c>
      <c r="Z1180" s="437">
        <v>5.4488647119187807E-2</v>
      </c>
      <c r="AA1180" s="417">
        <v>2.6929759061999998E-3</v>
      </c>
      <c r="AB1180" s="418">
        <v>4.8605627634E-3</v>
      </c>
      <c r="AC1180" s="437">
        <v>2.1167847779737174E-2</v>
      </c>
      <c r="AD1180" s="417">
        <v>1.2586795860000002E-4</v>
      </c>
      <c r="AE1180" s="418">
        <v>2.2119397616999998E-4</v>
      </c>
      <c r="AF1180" s="437">
        <v>1.4089679518984569E-3</v>
      </c>
      <c r="AG1180" s="417">
        <v>1.52927315478E-2</v>
      </c>
      <c r="AH1180" s="418">
        <v>2.4661322465190001E-2</v>
      </c>
      <c r="AI1180" s="437">
        <v>5.3301198354106259E-2</v>
      </c>
      <c r="AJ1180" s="417">
        <v>1.5955524641999999E-3</v>
      </c>
      <c r="AK1180" s="418">
        <v>2.6044727357100003E-3</v>
      </c>
      <c r="AL1180" s="437">
        <v>8.1942198941925455E-3</v>
      </c>
      <c r="AM1180" s="417">
        <v>2.9141891436000001E-3</v>
      </c>
      <c r="AN1180" s="418">
        <v>5.5394892319200004E-3</v>
      </c>
      <c r="AO1180" s="437">
        <v>1.2563262147433021E-2</v>
      </c>
      <c r="AP1180" s="422"/>
      <c r="AQ1180" s="423"/>
      <c r="AR1180" s="423"/>
      <c r="AS1180" s="417">
        <v>0</v>
      </c>
      <c r="AT1180" s="418">
        <v>0</v>
      </c>
      <c r="AU1180" s="424"/>
    </row>
    <row r="1181" spans="1:47" x14ac:dyDescent="0.2">
      <c r="A1181" s="231">
        <v>2004</v>
      </c>
      <c r="B1181" s="232">
        <v>17</v>
      </c>
      <c r="C1181" s="417">
        <v>6.1422631322300001</v>
      </c>
      <c r="D1181" s="418">
        <v>7.7978193290600011</v>
      </c>
      <c r="E1181" s="437">
        <v>34.782955687137289</v>
      </c>
      <c r="F1181" s="417">
        <v>0.55601477123999998</v>
      </c>
      <c r="G1181" s="418">
        <v>0.77234135278800009</v>
      </c>
      <c r="H1181" s="437">
        <v>1.2938085068645091</v>
      </c>
      <c r="I1181" s="417">
        <v>0.53933535040000002</v>
      </c>
      <c r="J1181" s="418">
        <v>1.19894683909</v>
      </c>
      <c r="K1181" s="437">
        <v>3.1198707162876134</v>
      </c>
      <c r="L1181" s="420"/>
      <c r="M1181" s="421"/>
      <c r="N1181" s="437">
        <v>3.7356005670919046E-3</v>
      </c>
      <c r="O1181" s="417">
        <v>1.116691E-2</v>
      </c>
      <c r="P1181" s="418">
        <v>1.78259105E-2</v>
      </c>
      <c r="Q1181" s="437">
        <v>2.1718006591700843E-2</v>
      </c>
      <c r="R1181" s="422"/>
      <c r="S1181" s="423"/>
      <c r="T1181" s="437">
        <v>559.55938003783046</v>
      </c>
      <c r="U1181" s="417">
        <v>6.3760440271867615E-3</v>
      </c>
      <c r="V1181" s="418">
        <v>8.2993838309692678E-3</v>
      </c>
      <c r="W1181" s="437">
        <v>7.6765950674666864E-2</v>
      </c>
      <c r="X1181" s="417">
        <v>8.4022291094224925E-3</v>
      </c>
      <c r="Y1181" s="418">
        <v>5.9963694356636272E-3</v>
      </c>
      <c r="Z1181" s="437">
        <v>5.660994330295803E-2</v>
      </c>
      <c r="AA1181" s="417">
        <v>2.8459994723999999E-3</v>
      </c>
      <c r="AB1181" s="418">
        <v>5.1450906140099997E-3</v>
      </c>
      <c r="AC1181" s="437">
        <v>2.2361904514017549E-2</v>
      </c>
      <c r="AD1181" s="417">
        <v>1.332800232E-4</v>
      </c>
      <c r="AE1181" s="418">
        <v>2.3451851424E-4</v>
      </c>
      <c r="AF1181" s="437">
        <v>1.4734437974019223E-3</v>
      </c>
      <c r="AG1181" s="417">
        <v>1.6538177788200003E-2</v>
      </c>
      <c r="AH1181" s="418">
        <v>2.6556675822360001E-2</v>
      </c>
      <c r="AI1181" s="437">
        <v>5.5424297725679618E-2</v>
      </c>
      <c r="AJ1181" s="417">
        <v>1.6990083792000001E-3</v>
      </c>
      <c r="AK1181" s="418">
        <v>2.7926522037600003E-3</v>
      </c>
      <c r="AL1181" s="437">
        <v>8.6061940333865029E-3</v>
      </c>
      <c r="AM1181" s="417">
        <v>3.0654468809999998E-3</v>
      </c>
      <c r="AN1181" s="418">
        <v>5.8264038345600001E-3</v>
      </c>
      <c r="AO1181" s="437">
        <v>1.3018858114042813E-2</v>
      </c>
      <c r="AP1181" s="422"/>
      <c r="AQ1181" s="423"/>
      <c r="AR1181" s="423"/>
      <c r="AS1181" s="417">
        <v>0</v>
      </c>
      <c r="AT1181" s="418">
        <v>0</v>
      </c>
      <c r="AU1181" s="424"/>
    </row>
    <row r="1182" spans="1:47" x14ac:dyDescent="0.2">
      <c r="A1182" s="231">
        <v>2004</v>
      </c>
      <c r="B1182" s="232">
        <v>18</v>
      </c>
      <c r="C1182" s="417">
        <v>6.3760856596500002</v>
      </c>
      <c r="D1182" s="418">
        <v>8.1452780251555001</v>
      </c>
      <c r="E1182" s="437">
        <v>35.782015890921066</v>
      </c>
      <c r="F1182" s="417">
        <v>0.62833294338000001</v>
      </c>
      <c r="G1182" s="418">
        <v>0.86449885779299995</v>
      </c>
      <c r="H1182" s="437">
        <v>1.3467353839882883</v>
      </c>
      <c r="I1182" s="417">
        <v>0.56306666570000008</v>
      </c>
      <c r="J1182" s="418">
        <v>1.23835888253</v>
      </c>
      <c r="K1182" s="437">
        <v>3.1877861001846202</v>
      </c>
      <c r="L1182" s="420"/>
      <c r="M1182" s="421"/>
      <c r="N1182" s="437">
        <v>3.7473330113243163E-3</v>
      </c>
      <c r="O1182" s="417">
        <v>1.116691E-2</v>
      </c>
      <c r="P1182" s="418">
        <v>1.78259105E-2</v>
      </c>
      <c r="Q1182" s="437">
        <v>2.1997727197749763E-2</v>
      </c>
      <c r="R1182" s="422"/>
      <c r="S1182" s="423"/>
      <c r="T1182" s="437">
        <v>561.18080756576865</v>
      </c>
      <c r="U1182" s="417">
        <v>6.3760440271867615E-3</v>
      </c>
      <c r="V1182" s="418">
        <v>8.2993838309692678E-3</v>
      </c>
      <c r="W1182" s="437">
        <v>7.9142667638168365E-2</v>
      </c>
      <c r="X1182" s="417">
        <v>8.4022291094224925E-3</v>
      </c>
      <c r="Y1182" s="418">
        <v>5.9963694356636272E-3</v>
      </c>
      <c r="Z1182" s="437">
        <v>5.8795683785153784E-2</v>
      </c>
      <c r="AA1182" s="417">
        <v>3.0040368588000002E-3</v>
      </c>
      <c r="AB1182" s="418">
        <v>5.4448181364000004E-3</v>
      </c>
      <c r="AC1182" s="437">
        <v>2.3533754299156329E-2</v>
      </c>
      <c r="AD1182" s="417">
        <v>1.40243121E-4</v>
      </c>
      <c r="AE1182" s="418">
        <v>2.4847853433000001E-4</v>
      </c>
      <c r="AF1182" s="437">
        <v>1.5394379163378772E-3</v>
      </c>
      <c r="AG1182" s="417">
        <v>1.7901891646200003E-2</v>
      </c>
      <c r="AH1182" s="418">
        <v>2.8653053340090003E-2</v>
      </c>
      <c r="AI1182" s="437">
        <v>5.7621892009522904E-2</v>
      </c>
      <c r="AJ1182" s="417">
        <v>1.8062098860000002E-3</v>
      </c>
      <c r="AK1182" s="418">
        <v>2.99242589076E-3</v>
      </c>
      <c r="AL1182" s="437">
        <v>9.0349284475557037E-3</v>
      </c>
      <c r="AM1182" s="417">
        <v>3.2200735679999998E-3</v>
      </c>
      <c r="AN1182" s="418">
        <v>6.1276666991400006E-3</v>
      </c>
      <c r="AO1182" s="437">
        <v>1.3481381881542985E-2</v>
      </c>
      <c r="AP1182" s="422"/>
      <c r="AQ1182" s="423"/>
      <c r="AR1182" s="423"/>
      <c r="AS1182" s="417">
        <v>0</v>
      </c>
      <c r="AT1182" s="418">
        <v>0</v>
      </c>
      <c r="AU1182" s="424"/>
    </row>
    <row r="1183" spans="1:47" x14ac:dyDescent="0.2">
      <c r="A1183" s="231">
        <v>2004</v>
      </c>
      <c r="B1183" s="232">
        <v>19</v>
      </c>
      <c r="C1183" s="417">
        <v>6.6025734832399996</v>
      </c>
      <c r="D1183" s="418">
        <v>8.5049024383575009</v>
      </c>
      <c r="E1183" s="437">
        <v>36.749736718690862</v>
      </c>
      <c r="F1183" s="417">
        <v>0.71116255296000008</v>
      </c>
      <c r="G1183" s="418">
        <v>0.97208112723899998</v>
      </c>
      <c r="H1183" s="437">
        <v>1.4004039986558521</v>
      </c>
      <c r="I1183" s="417">
        <v>0.586484283</v>
      </c>
      <c r="J1183" s="418">
        <v>1.28410085342</v>
      </c>
      <c r="K1183" s="437">
        <v>3.2557426887946432</v>
      </c>
      <c r="L1183" s="420"/>
      <c r="M1183" s="421"/>
      <c r="N1183" s="437">
        <v>3.7586858183147557E-3</v>
      </c>
      <c r="O1183" s="417">
        <v>1.116691E-2</v>
      </c>
      <c r="P1183" s="418">
        <v>1.78259105E-2</v>
      </c>
      <c r="Q1183" s="437">
        <v>2.2283615818296292E-2</v>
      </c>
      <c r="R1183" s="422"/>
      <c r="S1183" s="423"/>
      <c r="T1183" s="437">
        <v>562.59295023882635</v>
      </c>
      <c r="U1183" s="417">
        <v>6.3760440271867615E-3</v>
      </c>
      <c r="V1183" s="418">
        <v>8.2993838309692678E-3</v>
      </c>
      <c r="W1183" s="437">
        <v>8.1539572235957064E-2</v>
      </c>
      <c r="X1183" s="417">
        <v>8.4022291094224925E-3</v>
      </c>
      <c r="Y1183" s="418">
        <v>5.9963694356636272E-3</v>
      </c>
      <c r="Z1183" s="437">
        <v>6.1008147974453801E-2</v>
      </c>
      <c r="AA1183" s="417">
        <v>3.1667097246E-3</v>
      </c>
      <c r="AB1183" s="418">
        <v>5.7618006991500001E-3</v>
      </c>
      <c r="AC1183" s="437">
        <v>2.4863376479624527E-2</v>
      </c>
      <c r="AD1183" s="417">
        <v>1.4762863380000002E-4</v>
      </c>
      <c r="AE1183" s="418">
        <v>2.6342411789999999E-4</v>
      </c>
      <c r="AF1183" s="437">
        <v>1.6071401385137195E-3</v>
      </c>
      <c r="AG1183" s="417">
        <v>1.93948170228E-2</v>
      </c>
      <c r="AH1183" s="418">
        <v>3.0981282163289998E-2</v>
      </c>
      <c r="AI1183" s="437">
        <v>5.9811776435681217E-2</v>
      </c>
      <c r="AJ1183" s="417">
        <v>1.9163990514E-3</v>
      </c>
      <c r="AK1183" s="418">
        <v>3.20421615807E-3</v>
      </c>
      <c r="AL1183" s="437">
        <v>9.4588275262321199E-3</v>
      </c>
      <c r="AM1183" s="417">
        <v>3.3793591572000002E-3</v>
      </c>
      <c r="AN1183" s="418">
        <v>6.4456115456100003E-3</v>
      </c>
      <c r="AO1183" s="437">
        <v>1.3962224454262958E-2</v>
      </c>
      <c r="AP1183" s="422"/>
      <c r="AQ1183" s="423"/>
      <c r="AR1183" s="423"/>
      <c r="AS1183" s="417">
        <v>0</v>
      </c>
      <c r="AT1183" s="418">
        <v>0</v>
      </c>
      <c r="AU1183" s="424"/>
    </row>
    <row r="1184" spans="1:47" x14ac:dyDescent="0.2">
      <c r="A1184" s="231">
        <v>2004</v>
      </c>
      <c r="B1184" s="232">
        <v>20</v>
      </c>
      <c r="C1184" s="417">
        <v>6.8308311565400004</v>
      </c>
      <c r="D1184" s="418">
        <v>8.8876192434079986</v>
      </c>
      <c r="E1184" s="437">
        <v>37.753807605347589</v>
      </c>
      <c r="F1184" s="417">
        <v>0.80494164209999997</v>
      </c>
      <c r="G1184" s="418">
        <v>1.097284638666</v>
      </c>
      <c r="H1184" s="437">
        <v>1.4535088481905434</v>
      </c>
      <c r="I1184" s="417">
        <v>0.61107821390000006</v>
      </c>
      <c r="J1184" s="418">
        <v>1.345922860205</v>
      </c>
      <c r="K1184" s="437">
        <v>3.3237572589946494</v>
      </c>
      <c r="L1184" s="420"/>
      <c r="M1184" s="421"/>
      <c r="N1184" s="437">
        <v>3.7702979756603248E-3</v>
      </c>
      <c r="O1184" s="417">
        <v>1.116691E-2</v>
      </c>
      <c r="P1184" s="418">
        <v>1.78259105E-2</v>
      </c>
      <c r="Q1184" s="437">
        <v>2.2563357580000568E-2</v>
      </c>
      <c r="R1184" s="422"/>
      <c r="S1184" s="423"/>
      <c r="T1184" s="437">
        <v>564.21536813873342</v>
      </c>
      <c r="U1184" s="417">
        <v>6.3760440271867615E-3</v>
      </c>
      <c r="V1184" s="418">
        <v>8.2993838309692678E-3</v>
      </c>
      <c r="W1184" s="437">
        <v>8.392274327088986E-2</v>
      </c>
      <c r="X1184" s="417">
        <v>8.4022291094224925E-3</v>
      </c>
      <c r="Y1184" s="418">
        <v>5.9963694356636272E-3</v>
      </c>
      <c r="Z1184" s="437">
        <v>6.3201218814504953E-2</v>
      </c>
      <c r="AA1184" s="417">
        <v>3.3344639970000001E-3</v>
      </c>
      <c r="AB1184" s="418">
        <v>6.09866678295E-3</v>
      </c>
      <c r="AC1184" s="437">
        <v>2.6045326683936637E-2</v>
      </c>
      <c r="AD1184" s="417">
        <v>1.5593469840000001E-4</v>
      </c>
      <c r="AE1184" s="418">
        <v>2.7953311283999998E-4</v>
      </c>
      <c r="AF1184" s="437">
        <v>1.6733921271356715E-3</v>
      </c>
      <c r="AG1184" s="417">
        <v>2.1029699229000002E-2</v>
      </c>
      <c r="AH1184" s="418">
        <v>3.3577207990800002E-2</v>
      </c>
      <c r="AI1184" s="437">
        <v>6.2014671199271371E-2</v>
      </c>
      <c r="AJ1184" s="417">
        <v>2.0310806561999999E-3</v>
      </c>
      <c r="AK1184" s="418">
        <v>3.4307982633000004E-3</v>
      </c>
      <c r="AL1184" s="437">
        <v>9.8888683057883377E-3</v>
      </c>
      <c r="AM1184" s="417">
        <v>3.5422430070000004E-3</v>
      </c>
      <c r="AN1184" s="418">
        <v>6.7827218478600003E-3</v>
      </c>
      <c r="AO1184" s="437">
        <v>1.4425946823896633E-2</v>
      </c>
      <c r="AP1184" s="422"/>
      <c r="AQ1184" s="423"/>
      <c r="AR1184" s="423"/>
      <c r="AS1184" s="417">
        <v>0</v>
      </c>
      <c r="AT1184" s="418">
        <v>0</v>
      </c>
      <c r="AU1184" s="424"/>
    </row>
    <row r="1185" spans="1:47" x14ac:dyDescent="0.2">
      <c r="A1185" s="231">
        <v>2004</v>
      </c>
      <c r="B1185" s="232">
        <v>21</v>
      </c>
      <c r="C1185" s="417">
        <v>7.0577045321599998</v>
      </c>
      <c r="D1185" s="418">
        <v>9.2949155101609993</v>
      </c>
      <c r="E1185" s="437">
        <v>38.73454238031875</v>
      </c>
      <c r="F1185" s="417">
        <v>0.91102827726000002</v>
      </c>
      <c r="G1185" s="418">
        <v>1.243170380577</v>
      </c>
      <c r="H1185" s="437">
        <v>1.5073591608999366</v>
      </c>
      <c r="I1185" s="417">
        <v>0.63644900549999994</v>
      </c>
      <c r="J1185" s="418">
        <v>1.382678760925</v>
      </c>
      <c r="K1185" s="437">
        <v>3.3891097319872809</v>
      </c>
      <c r="L1185" s="420"/>
      <c r="M1185" s="421"/>
      <c r="N1185" s="437">
        <v>3.7809484182378724E-3</v>
      </c>
      <c r="O1185" s="417">
        <v>1.116691E-2</v>
      </c>
      <c r="P1185" s="418">
        <v>1.78259105E-2</v>
      </c>
      <c r="Q1185" s="437">
        <v>2.8252358945404392E-2</v>
      </c>
      <c r="R1185" s="422"/>
      <c r="S1185" s="423"/>
      <c r="T1185" s="437">
        <v>565.78459008524771</v>
      </c>
      <c r="U1185" s="417">
        <v>6.3760440271867615E-3</v>
      </c>
      <c r="V1185" s="418">
        <v>8.2993838309692678E-3</v>
      </c>
      <c r="W1185" s="437">
        <v>8.3581594131071038E-2</v>
      </c>
      <c r="X1185" s="417">
        <v>8.4022291094224925E-3</v>
      </c>
      <c r="Y1185" s="418">
        <v>5.9963694356636272E-3</v>
      </c>
      <c r="Z1185" s="437">
        <v>6.5324596021204717E-2</v>
      </c>
      <c r="AA1185" s="417">
        <v>3.5076311711999997E-3</v>
      </c>
      <c r="AB1185" s="418">
        <v>6.4612599115200006E-3</v>
      </c>
      <c r="AC1185" s="437">
        <v>2.7150815569248338E-2</v>
      </c>
      <c r="AD1185" s="417">
        <v>1.6332021119999998E-4</v>
      </c>
      <c r="AE1185" s="418">
        <v>2.9656715640000002E-4</v>
      </c>
      <c r="AF1185" s="437">
        <v>1.7398748776951446E-3</v>
      </c>
      <c r="AG1185" s="417">
        <v>2.2813771440000002E-2</v>
      </c>
      <c r="AH1185" s="418">
        <v>3.6496027826430001E-2</v>
      </c>
      <c r="AI1185" s="437">
        <v>6.4272718881313515E-2</v>
      </c>
      <c r="AJ1185" s="417">
        <v>2.150421342E-3</v>
      </c>
      <c r="AK1185" s="418">
        <v>3.6753777999E-3</v>
      </c>
      <c r="AL1185" s="437">
        <v>1.0329249073039254E-2</v>
      </c>
      <c r="AM1185" s="417">
        <v>3.7101446999999997E-3</v>
      </c>
      <c r="AN1185" s="418">
        <v>7.1452118892899995E-3</v>
      </c>
      <c r="AO1185" s="437">
        <v>1.4891255625313304E-2</v>
      </c>
      <c r="AP1185" s="422"/>
      <c r="AQ1185" s="423"/>
      <c r="AR1185" s="423"/>
      <c r="AS1185" s="417">
        <v>0</v>
      </c>
      <c r="AT1185" s="418">
        <v>0</v>
      </c>
      <c r="AU1185" s="424"/>
    </row>
    <row r="1186" spans="1:47" x14ac:dyDescent="0.2">
      <c r="A1186" s="231">
        <v>2004</v>
      </c>
      <c r="B1186" s="232">
        <v>22</v>
      </c>
      <c r="C1186" s="417">
        <v>7.2843679126200005</v>
      </c>
      <c r="D1186" s="418">
        <v>9.7313198032715</v>
      </c>
      <c r="E1186" s="437">
        <v>39.659043824357013</v>
      </c>
      <c r="F1186" s="417">
        <v>1.0295967794999998</v>
      </c>
      <c r="G1186" s="418">
        <v>1.4124206721300001</v>
      </c>
      <c r="H1186" s="437">
        <v>1.5557132860598453</v>
      </c>
      <c r="I1186" s="417">
        <v>0.66299366980000007</v>
      </c>
      <c r="J1186" s="418">
        <v>1.4216811520449999</v>
      </c>
      <c r="K1186" s="437">
        <v>3.4505343513529718</v>
      </c>
      <c r="L1186" s="420"/>
      <c r="M1186" s="421"/>
      <c r="N1186" s="437">
        <v>3.7909838926931776E-3</v>
      </c>
      <c r="O1186" s="417">
        <v>1.116691E-2</v>
      </c>
      <c r="P1186" s="418">
        <v>1.78259105E-2</v>
      </c>
      <c r="Q1186" s="437">
        <v>2.8586249687746663E-2</v>
      </c>
      <c r="R1186" s="422"/>
      <c r="S1186" s="423"/>
      <c r="T1186" s="437">
        <v>567.2691979492098</v>
      </c>
      <c r="U1186" s="417">
        <v>6.3760440271867615E-3</v>
      </c>
      <c r="V1186" s="418">
        <v>8.2993838309692678E-3</v>
      </c>
      <c r="W1186" s="437">
        <v>8.5665076446237304E-2</v>
      </c>
      <c r="X1186" s="417">
        <v>8.4022291094224925E-3</v>
      </c>
      <c r="Y1186" s="418">
        <v>5.9963694356636272E-3</v>
      </c>
      <c r="Z1186" s="437">
        <v>6.7325792142398741E-2</v>
      </c>
      <c r="AA1186" s="417">
        <v>3.6861621666000005E-3</v>
      </c>
      <c r="AB1186" s="418">
        <v>6.8526017512200001E-3</v>
      </c>
      <c r="AC1186" s="437">
        <v>2.8146974925775215E-2</v>
      </c>
      <c r="AD1186" s="417">
        <v>1.7162627580000003E-4</v>
      </c>
      <c r="AE1186" s="418">
        <v>3.1504464342000001E-4</v>
      </c>
      <c r="AF1186" s="437">
        <v>1.799750467210629E-3</v>
      </c>
      <c r="AG1186" s="417">
        <v>2.47553175492E-2</v>
      </c>
      <c r="AH1186" s="418">
        <v>3.9775942491329999E-2</v>
      </c>
      <c r="AI1186" s="437">
        <v>6.6299278556266286E-2</v>
      </c>
      <c r="AJ1186" s="417">
        <v>2.2725870678000004E-3</v>
      </c>
      <c r="AK1186" s="418">
        <v>3.9397010538299998E-3</v>
      </c>
      <c r="AL1186" s="437">
        <v>1.0727991734779512E-2</v>
      </c>
      <c r="AM1186" s="417">
        <v>3.8826554100000006E-3</v>
      </c>
      <c r="AN1186" s="418">
        <v>7.5359135892299998E-3</v>
      </c>
      <c r="AO1186" s="437">
        <v>1.5305838775308712E-2</v>
      </c>
      <c r="AP1186" s="422"/>
      <c r="AQ1186" s="423"/>
      <c r="AR1186" s="423"/>
      <c r="AS1186" s="417">
        <v>0</v>
      </c>
      <c r="AT1186" s="418">
        <v>0</v>
      </c>
      <c r="AU1186" s="424"/>
    </row>
    <row r="1187" spans="1:47" x14ac:dyDescent="0.2">
      <c r="A1187" s="231">
        <v>2004</v>
      </c>
      <c r="B1187" s="232">
        <v>23</v>
      </c>
      <c r="C1187" s="417">
        <v>7.5109958063999995</v>
      </c>
      <c r="D1187" s="418">
        <v>10.2015851318355</v>
      </c>
      <c r="E1187" s="437">
        <v>40.49086835722364</v>
      </c>
      <c r="F1187" s="417">
        <v>1.16104834026</v>
      </c>
      <c r="G1187" s="418">
        <v>1.6077739586969999</v>
      </c>
      <c r="H1187" s="437">
        <v>1.5991072125217485</v>
      </c>
      <c r="I1187" s="417">
        <v>0.69103458270000007</v>
      </c>
      <c r="J1187" s="418">
        <v>1.46625777683</v>
      </c>
      <c r="K1187" s="437">
        <v>3.5056594255812565</v>
      </c>
      <c r="L1187" s="420"/>
      <c r="M1187" s="421"/>
      <c r="N1187" s="437">
        <v>3.799875406358612E-3</v>
      </c>
      <c r="O1187" s="417">
        <v>1.116691E-2</v>
      </c>
      <c r="P1187" s="418">
        <v>1.78259105E-2</v>
      </c>
      <c r="Q1187" s="437">
        <v>2.8885601533100099E-2</v>
      </c>
      <c r="R1187" s="422"/>
      <c r="S1187" s="423"/>
      <c r="T1187" s="437">
        <v>568.60032142881391</v>
      </c>
      <c r="U1187" s="417">
        <v>6.3760440271867615E-3</v>
      </c>
      <c r="V1187" s="418">
        <v>8.2993838309692678E-3</v>
      </c>
      <c r="W1187" s="437">
        <v>8.7535370421846295E-2</v>
      </c>
      <c r="X1187" s="417">
        <v>8.4022291094224925E-3</v>
      </c>
      <c r="Y1187" s="418">
        <v>5.9963694356636272E-3</v>
      </c>
      <c r="Z1187" s="437">
        <v>6.9122900631094816E-2</v>
      </c>
      <c r="AA1187" s="417">
        <v>3.8711401536000003E-3</v>
      </c>
      <c r="AB1187" s="418">
        <v>7.272302526989999E-3</v>
      </c>
      <c r="AC1187" s="437">
        <v>2.9025315990984929E-2</v>
      </c>
      <c r="AD1187" s="417">
        <v>1.8068312159999998E-4</v>
      </c>
      <c r="AE1187" s="418">
        <v>3.3449633117999997E-4</v>
      </c>
      <c r="AF1187" s="437">
        <v>1.8534029791636411E-3</v>
      </c>
      <c r="AG1187" s="417">
        <v>2.68571494548E-2</v>
      </c>
      <c r="AH1187" s="418">
        <v>4.3448821337730002E-2</v>
      </c>
      <c r="AI1187" s="437">
        <v>6.8122172301527978E-2</v>
      </c>
      <c r="AJ1187" s="417">
        <v>2.3996677374000003E-3</v>
      </c>
      <c r="AK1187" s="418">
        <v>4.2239207337000009E-3</v>
      </c>
      <c r="AL1187" s="437">
        <v>1.1087329672190359E-2</v>
      </c>
      <c r="AM1187" s="417">
        <v>4.0607191116E-3</v>
      </c>
      <c r="AN1187" s="418">
        <v>7.9549134913499998E-3</v>
      </c>
      <c r="AO1187" s="437">
        <v>1.56764545398589E-2</v>
      </c>
      <c r="AP1187" s="422"/>
      <c r="AQ1187" s="423"/>
      <c r="AR1187" s="423"/>
      <c r="AS1187" s="417">
        <v>0</v>
      </c>
      <c r="AT1187" s="418">
        <v>0</v>
      </c>
      <c r="AU1187" s="424"/>
    </row>
    <row r="1188" spans="1:47" x14ac:dyDescent="0.2">
      <c r="A1188" s="231">
        <v>2004</v>
      </c>
      <c r="B1188" s="232">
        <v>24</v>
      </c>
      <c r="C1188" s="417">
        <v>7.7389324433000004</v>
      </c>
      <c r="D1188" s="418">
        <v>10.711655269834999</v>
      </c>
      <c r="E1188" s="437">
        <v>41.176446374257779</v>
      </c>
      <c r="F1188" s="417">
        <v>1.3054211154599999</v>
      </c>
      <c r="G1188" s="418">
        <v>1.8326010869459999</v>
      </c>
      <c r="H1188" s="437">
        <v>1.6348776626542454</v>
      </c>
      <c r="I1188" s="417">
        <v>0.72118804450000007</v>
      </c>
      <c r="J1188" s="418">
        <v>1.5192465099350001</v>
      </c>
      <c r="K1188" s="437">
        <v>3.5510986019670789</v>
      </c>
      <c r="L1188" s="420"/>
      <c r="M1188" s="421"/>
      <c r="N1188" s="437">
        <v>3.8072163551678617E-3</v>
      </c>
      <c r="O1188" s="417">
        <v>1.116691E-2</v>
      </c>
      <c r="P1188" s="418">
        <v>1.78259105E-2</v>
      </c>
      <c r="Q1188" s="437">
        <v>2.9132363207124659E-2</v>
      </c>
      <c r="R1188" s="422"/>
      <c r="S1188" s="423"/>
      <c r="T1188" s="437">
        <v>569.69803667997473</v>
      </c>
      <c r="U1188" s="417">
        <v>6.3760440271867615E-3</v>
      </c>
      <c r="V1188" s="418">
        <v>8.2993838309692678E-3</v>
      </c>
      <c r="W1188" s="437">
        <v>8.9076879370712111E-2</v>
      </c>
      <c r="X1188" s="417">
        <v>8.4022291094224925E-3</v>
      </c>
      <c r="Y1188" s="418">
        <v>5.9963694356636272E-3</v>
      </c>
      <c r="Z1188" s="437">
        <v>7.0604015883099183E-2</v>
      </c>
      <c r="AA1188" s="417">
        <v>4.0618104173999999E-3</v>
      </c>
      <c r="AB1188" s="418">
        <v>7.7250480280800001E-3</v>
      </c>
      <c r="AC1188" s="437">
        <v>2.9749261838293215E-2</v>
      </c>
      <c r="AD1188" s="417">
        <v>1.8955079700000001E-4</v>
      </c>
      <c r="AE1188" s="418">
        <v>3.5554336640999999E-4</v>
      </c>
      <c r="AF1188" s="437">
        <v>1.8976286012612478E-3</v>
      </c>
      <c r="AG1188" s="417">
        <v>2.9121977764800005E-2</v>
      </c>
      <c r="AH1188" s="418">
        <v>4.7566353170399998E-2</v>
      </c>
      <c r="AI1188" s="437">
        <v>6.9624751153872066E-2</v>
      </c>
      <c r="AJ1188" s="417">
        <v>2.5321388694000001E-3</v>
      </c>
      <c r="AK1188" s="418">
        <v>4.53097997691E-3</v>
      </c>
      <c r="AL1188" s="437">
        <v>1.1383526328186715E-2</v>
      </c>
      <c r="AM1188" s="417">
        <v>4.2436976676000007E-3</v>
      </c>
      <c r="AN1188" s="418">
        <v>8.4072958809300012E-3</v>
      </c>
      <c r="AO1188" s="437">
        <v>1.5981946158316628E-2</v>
      </c>
      <c r="AP1188" s="422"/>
      <c r="AQ1188" s="423"/>
      <c r="AR1188" s="423"/>
      <c r="AS1188" s="417">
        <v>0</v>
      </c>
      <c r="AT1188" s="418">
        <v>0</v>
      </c>
      <c r="AU1188" s="424"/>
    </row>
    <row r="1189" spans="1:47" x14ac:dyDescent="0.2">
      <c r="A1189" s="231">
        <v>2004</v>
      </c>
      <c r="B1189" s="232">
        <v>25</v>
      </c>
      <c r="C1189" s="417">
        <v>7.9682076011199996</v>
      </c>
      <c r="D1189" s="418">
        <v>11.265021604412</v>
      </c>
      <c r="E1189" s="437">
        <v>41.666850409102366</v>
      </c>
      <c r="F1189" s="417">
        <v>1.45070857782</v>
      </c>
      <c r="G1189" s="418">
        <v>2.073655234227</v>
      </c>
      <c r="H1189" s="437">
        <v>1.6619414758185362</v>
      </c>
      <c r="I1189" s="417">
        <v>0.75414683189999998</v>
      </c>
      <c r="J1189" s="418">
        <v>1.57778754903</v>
      </c>
      <c r="K1189" s="437">
        <v>3.5861212401039659</v>
      </c>
      <c r="L1189" s="420"/>
      <c r="M1189" s="421"/>
      <c r="N1189" s="437">
        <v>3.8140775636860327E-3</v>
      </c>
      <c r="O1189" s="417">
        <v>1.116691E-2</v>
      </c>
      <c r="P1189" s="418">
        <v>1.78259105E-2</v>
      </c>
      <c r="Q1189" s="437">
        <v>2.932388137630498E-2</v>
      </c>
      <c r="R1189" s="422"/>
      <c r="S1189" s="423"/>
      <c r="T1189" s="437">
        <v>570.60450344123376</v>
      </c>
      <c r="U1189" s="417">
        <v>6.3760440271867615E-3</v>
      </c>
      <c r="V1189" s="418">
        <v>8.2993838309692678E-3</v>
      </c>
      <c r="W1189" s="437">
        <v>9.0241159874815999E-2</v>
      </c>
      <c r="X1189" s="417">
        <v>8.4022291094224925E-3</v>
      </c>
      <c r="Y1189" s="418">
        <v>5.9963694356636272E-3</v>
      </c>
      <c r="Z1189" s="437">
        <v>7.1703427309737569E-2</v>
      </c>
      <c r="AA1189" s="417">
        <v>4.2574260210000003E-3</v>
      </c>
      <c r="AB1189" s="418">
        <v>8.3622937715100015E-3</v>
      </c>
      <c r="AC1189" s="437">
        <v>3.0508970514129617E-2</v>
      </c>
      <c r="AD1189" s="417">
        <v>1.986076428E-4</v>
      </c>
      <c r="AE1189" s="418">
        <v>3.8313962661E-4</v>
      </c>
      <c r="AF1189" s="437">
        <v>1.9323687457730508E-3</v>
      </c>
      <c r="AG1189" s="417">
        <v>3.1538789740200003E-2</v>
      </c>
      <c r="AH1189" s="418">
        <v>5.2615643236110003E-2</v>
      </c>
      <c r="AI1189" s="437">
        <v>7.0710339183651827E-2</v>
      </c>
      <c r="AJ1189" s="417">
        <v>2.6680426932000002E-3</v>
      </c>
      <c r="AK1189" s="418">
        <v>4.8887827718699997E-3</v>
      </c>
      <c r="AL1189" s="437">
        <v>1.1589083862668912E-2</v>
      </c>
      <c r="AM1189" s="417">
        <v>4.4328440189999995E-3</v>
      </c>
      <c r="AN1189" s="418">
        <v>9.1007819708699995E-3</v>
      </c>
      <c r="AO1189" s="437">
        <v>1.6233033689612642E-2</v>
      </c>
      <c r="AP1189" s="422"/>
      <c r="AQ1189" s="423"/>
      <c r="AR1189" s="423"/>
      <c r="AS1189" s="417">
        <v>0</v>
      </c>
      <c r="AT1189" s="418">
        <v>0</v>
      </c>
      <c r="AU1189" s="424"/>
    </row>
    <row r="1190" spans="1:47" x14ac:dyDescent="0.2">
      <c r="A1190" s="231">
        <v>2004</v>
      </c>
      <c r="B1190" s="232">
        <v>26</v>
      </c>
      <c r="C1190" s="417">
        <v>7.9682076011199996</v>
      </c>
      <c r="D1190" s="418">
        <v>11.265021604412</v>
      </c>
      <c r="E1190" s="437">
        <v>41.942406443338463</v>
      </c>
      <c r="F1190" s="417">
        <v>1.45070857782</v>
      </c>
      <c r="G1190" s="418">
        <v>2.073655234227</v>
      </c>
      <c r="H1190" s="437">
        <v>1.6778511006428816</v>
      </c>
      <c r="I1190" s="417">
        <v>0.75414683189999998</v>
      </c>
      <c r="J1190" s="418">
        <v>1.57778754903</v>
      </c>
      <c r="K1190" s="437">
        <v>3.607021175578554</v>
      </c>
      <c r="L1190" s="420"/>
      <c r="M1190" s="421"/>
      <c r="N1190" s="437">
        <v>3.8185411339565871E-3</v>
      </c>
      <c r="O1190" s="417">
        <v>1.116691E-2</v>
      </c>
      <c r="P1190" s="418">
        <v>1.78259105E-2</v>
      </c>
      <c r="Q1190" s="437">
        <v>2.9436873605241342E-2</v>
      </c>
      <c r="R1190" s="422"/>
      <c r="S1190" s="423"/>
      <c r="T1190" s="437">
        <v>571.07704903487047</v>
      </c>
      <c r="U1190" s="417">
        <v>6.3760440271867615E-3</v>
      </c>
      <c r="V1190" s="418">
        <v>8.2993838309692678E-3</v>
      </c>
      <c r="W1190" s="437">
        <v>9.0921568809337494E-2</v>
      </c>
      <c r="X1190" s="417">
        <v>8.4022291094224925E-3</v>
      </c>
      <c r="Y1190" s="418">
        <v>5.9963694356636272E-3</v>
      </c>
      <c r="Z1190" s="437">
        <v>7.2342534261492425E-2</v>
      </c>
      <c r="AA1190" s="417">
        <v>4.2574260210000003E-3</v>
      </c>
      <c r="AB1190" s="418">
        <v>8.3622937715100015E-3</v>
      </c>
      <c r="AC1190" s="437">
        <v>3.1059447258677292E-2</v>
      </c>
      <c r="AD1190" s="417">
        <v>1.986076428E-4</v>
      </c>
      <c r="AE1190" s="418">
        <v>3.8313962661E-4</v>
      </c>
      <c r="AF1190" s="437">
        <v>1.9533183878747795E-3</v>
      </c>
      <c r="AG1190" s="417">
        <v>3.1538789740200003E-2</v>
      </c>
      <c r="AH1190" s="418">
        <v>5.2615643236110003E-2</v>
      </c>
      <c r="AI1190" s="437">
        <v>7.1318759891266639E-2</v>
      </c>
      <c r="AJ1190" s="417">
        <v>2.6680426932000002E-3</v>
      </c>
      <c r="AK1190" s="418">
        <v>4.8887827718699997E-3</v>
      </c>
      <c r="AL1190" s="437">
        <v>1.1700358223161495E-2</v>
      </c>
      <c r="AM1190" s="417">
        <v>4.4328440189999995E-3</v>
      </c>
      <c r="AN1190" s="418">
        <v>9.1007819708699995E-3</v>
      </c>
      <c r="AO1190" s="437">
        <v>1.6389226928444096E-2</v>
      </c>
      <c r="AP1190" s="422"/>
      <c r="AQ1190" s="423"/>
      <c r="AR1190" s="423"/>
      <c r="AS1190" s="417">
        <v>0</v>
      </c>
      <c r="AT1190" s="418">
        <v>0</v>
      </c>
      <c r="AU1190" s="424"/>
    </row>
    <row r="1191" spans="1:47" x14ac:dyDescent="0.2">
      <c r="A1191" s="231">
        <v>2004</v>
      </c>
      <c r="B1191" s="232">
        <v>27</v>
      </c>
      <c r="C1191" s="417">
        <v>7.9682076011199996</v>
      </c>
      <c r="D1191" s="418">
        <v>11.265021604412</v>
      </c>
      <c r="E1191" s="437">
        <v>41.963696251812024</v>
      </c>
      <c r="F1191" s="417">
        <v>1.45070857782</v>
      </c>
      <c r="G1191" s="418">
        <v>2.073655234227</v>
      </c>
      <c r="H1191" s="437">
        <v>1.6804032474320962</v>
      </c>
      <c r="I1191" s="417">
        <v>0.75414683189999998</v>
      </c>
      <c r="J1191" s="418">
        <v>1.57778754903</v>
      </c>
      <c r="K1191" s="437">
        <v>3.6109922990078163</v>
      </c>
      <c r="L1191" s="420"/>
      <c r="M1191" s="421"/>
      <c r="N1191" s="437">
        <v>3.8201827749299489E-3</v>
      </c>
      <c r="O1191" s="417">
        <v>1.116691E-2</v>
      </c>
      <c r="P1191" s="418">
        <v>1.78259105E-2</v>
      </c>
      <c r="Q1191" s="437">
        <v>2.9457610114934904E-2</v>
      </c>
      <c r="R1191" s="422"/>
      <c r="S1191" s="423"/>
      <c r="T1191" s="437">
        <v>571.14046814943788</v>
      </c>
      <c r="U1191" s="417">
        <v>6.3760440271867615E-3</v>
      </c>
      <c r="V1191" s="418">
        <v>8.2993838309692678E-3</v>
      </c>
      <c r="W1191" s="437">
        <v>9.1026941133492162E-2</v>
      </c>
      <c r="X1191" s="417">
        <v>8.4022291094224925E-3</v>
      </c>
      <c r="Y1191" s="418">
        <v>5.9963694356636272E-3</v>
      </c>
      <c r="Z1191" s="437">
        <v>7.242930733625845E-2</v>
      </c>
      <c r="AA1191" s="417">
        <v>4.2574260210000003E-3</v>
      </c>
      <c r="AB1191" s="418">
        <v>8.3622937715100015E-3</v>
      </c>
      <c r="AC1191" s="437">
        <v>3.132493137195845E-2</v>
      </c>
      <c r="AD1191" s="417">
        <v>1.986076428E-4</v>
      </c>
      <c r="AE1191" s="418">
        <v>3.8313962661E-4</v>
      </c>
      <c r="AF1191" s="437">
        <v>1.9576745732790284E-3</v>
      </c>
      <c r="AG1191" s="417">
        <v>3.1538789740200003E-2</v>
      </c>
      <c r="AH1191" s="418">
        <v>5.2615643236110003E-2</v>
      </c>
      <c r="AI1191" s="437">
        <v>7.1370041311875521E-2</v>
      </c>
      <c r="AJ1191" s="417">
        <v>2.6680426932000002E-3</v>
      </c>
      <c r="AK1191" s="418">
        <v>4.8887827718699997E-3</v>
      </c>
      <c r="AL1191" s="437">
        <v>1.17023485198845E-2</v>
      </c>
      <c r="AM1191" s="417">
        <v>4.4328440189999995E-3</v>
      </c>
      <c r="AN1191" s="418">
        <v>9.1007819708699995E-3</v>
      </c>
      <c r="AO1191" s="437">
        <v>1.6430089852357652E-2</v>
      </c>
      <c r="AP1191" s="422"/>
      <c r="AQ1191" s="423"/>
      <c r="AR1191" s="423"/>
      <c r="AS1191" s="417">
        <v>0</v>
      </c>
      <c r="AT1191" s="418">
        <v>0</v>
      </c>
      <c r="AU1191" s="424"/>
    </row>
    <row r="1192" spans="1:47" x14ac:dyDescent="0.2">
      <c r="A1192" s="231">
        <v>2004</v>
      </c>
      <c r="B1192" s="232">
        <v>28</v>
      </c>
      <c r="C1192" s="417">
        <v>7.9682076011199996</v>
      </c>
      <c r="D1192" s="418">
        <v>11.265021604412</v>
      </c>
      <c r="E1192" s="437">
        <v>41.992554111316046</v>
      </c>
      <c r="F1192" s="417">
        <v>1.45070857782</v>
      </c>
      <c r="G1192" s="418">
        <v>2.073655234227</v>
      </c>
      <c r="H1192" s="437">
        <v>1.6779632059393457</v>
      </c>
      <c r="I1192" s="417">
        <v>0.75414683189999998</v>
      </c>
      <c r="J1192" s="418">
        <v>1.57778754903</v>
      </c>
      <c r="K1192" s="437">
        <v>3.6060900039105364</v>
      </c>
      <c r="L1192" s="420"/>
      <c r="M1192" s="421"/>
      <c r="N1192" s="437">
        <v>3.8165681834099866E-3</v>
      </c>
      <c r="O1192" s="417">
        <v>1.116691E-2</v>
      </c>
      <c r="P1192" s="418">
        <v>1.78259105E-2</v>
      </c>
      <c r="Q1192" s="437">
        <v>2.9432174909921477E-2</v>
      </c>
      <c r="R1192" s="422"/>
      <c r="S1192" s="423"/>
      <c r="T1192" s="437">
        <v>571.10259612915274</v>
      </c>
      <c r="U1192" s="417">
        <v>6.3760440271867615E-3</v>
      </c>
      <c r="V1192" s="418">
        <v>8.2993838309692678E-3</v>
      </c>
      <c r="W1192" s="437">
        <v>9.0934511358065045E-2</v>
      </c>
      <c r="X1192" s="417">
        <v>8.4022291094224925E-3</v>
      </c>
      <c r="Y1192" s="418">
        <v>5.9963694356636272E-3</v>
      </c>
      <c r="Z1192" s="437">
        <v>7.2378621623514591E-2</v>
      </c>
      <c r="AA1192" s="417">
        <v>4.2574260210000003E-3</v>
      </c>
      <c r="AB1192" s="418">
        <v>8.3622937715100015E-3</v>
      </c>
      <c r="AC1192" s="437">
        <v>3.0689157174374895E-2</v>
      </c>
      <c r="AD1192" s="417">
        <v>1.986076428E-4</v>
      </c>
      <c r="AE1192" s="418">
        <v>3.8313962661E-4</v>
      </c>
      <c r="AF1192" s="437">
        <v>1.9513695608526136E-3</v>
      </c>
      <c r="AG1192" s="417">
        <v>3.1538789740200003E-2</v>
      </c>
      <c r="AH1192" s="418">
        <v>5.2615643236110003E-2</v>
      </c>
      <c r="AI1192" s="437">
        <v>7.1421072304064609E-2</v>
      </c>
      <c r="AJ1192" s="417">
        <v>2.6680426932000002E-3</v>
      </c>
      <c r="AK1192" s="418">
        <v>4.8887827718699997E-3</v>
      </c>
      <c r="AL1192" s="437">
        <v>1.1734656398104264E-2</v>
      </c>
      <c r="AM1192" s="417">
        <v>4.4328440189999995E-3</v>
      </c>
      <c r="AN1192" s="418">
        <v>9.1007819708699995E-3</v>
      </c>
      <c r="AO1192" s="437">
        <v>1.6356942369201318E-2</v>
      </c>
      <c r="AP1192" s="422"/>
      <c r="AQ1192" s="423"/>
      <c r="AR1192" s="423"/>
      <c r="AS1192" s="417">
        <v>0</v>
      </c>
      <c r="AT1192" s="418">
        <v>0</v>
      </c>
      <c r="AU1192" s="424"/>
    </row>
    <row r="1193" spans="1:47" x14ac:dyDescent="0.2">
      <c r="A1193" s="231">
        <v>2004</v>
      </c>
      <c r="B1193" s="232">
        <v>29</v>
      </c>
      <c r="C1193" s="417">
        <v>7.9682076011199996</v>
      </c>
      <c r="D1193" s="418">
        <v>11.265021604412</v>
      </c>
      <c r="E1193" s="437">
        <v>41.946855985377944</v>
      </c>
      <c r="F1193" s="417">
        <v>1.45070857782</v>
      </c>
      <c r="G1193" s="418">
        <v>2.073655234227</v>
      </c>
      <c r="H1193" s="437">
        <v>1.6771022073138284</v>
      </c>
      <c r="I1193" s="417">
        <v>0.75414683189999998</v>
      </c>
      <c r="J1193" s="418">
        <v>1.57778754903</v>
      </c>
      <c r="K1193" s="437">
        <v>3.6056933193041902</v>
      </c>
      <c r="L1193" s="420"/>
      <c r="M1193" s="421"/>
      <c r="N1193" s="437">
        <v>3.8175978655163238E-3</v>
      </c>
      <c r="O1193" s="417">
        <v>1.116691E-2</v>
      </c>
      <c r="P1193" s="418">
        <v>1.78259105E-2</v>
      </c>
      <c r="Q1193" s="437">
        <v>2.9429577147319946E-2</v>
      </c>
      <c r="R1193" s="422"/>
      <c r="S1193" s="423"/>
      <c r="T1193" s="437">
        <v>571.06202467821674</v>
      </c>
      <c r="U1193" s="417">
        <v>6.3760440271867615E-3</v>
      </c>
      <c r="V1193" s="418">
        <v>8.2993838309692678E-3</v>
      </c>
      <c r="W1193" s="437">
        <v>9.0892487919998877E-2</v>
      </c>
      <c r="X1193" s="417">
        <v>8.4022291094224925E-3</v>
      </c>
      <c r="Y1193" s="418">
        <v>5.9963694356636272E-3</v>
      </c>
      <c r="Z1193" s="437">
        <v>7.2323589966246021E-2</v>
      </c>
      <c r="AA1193" s="417">
        <v>4.2574260210000003E-3</v>
      </c>
      <c r="AB1193" s="418">
        <v>8.3622937715100015E-3</v>
      </c>
      <c r="AC1193" s="437">
        <v>3.0897849059510638E-2</v>
      </c>
      <c r="AD1193" s="417">
        <v>1.986076428E-4</v>
      </c>
      <c r="AE1193" s="418">
        <v>3.8313962661E-4</v>
      </c>
      <c r="AF1193" s="437">
        <v>1.9515723630583062E-3</v>
      </c>
      <c r="AG1193" s="417">
        <v>3.1538789740200003E-2</v>
      </c>
      <c r="AH1193" s="418">
        <v>5.2615643236110003E-2</v>
      </c>
      <c r="AI1193" s="437">
        <v>7.1325688314962388E-2</v>
      </c>
      <c r="AJ1193" s="417">
        <v>2.6680426932000002E-3</v>
      </c>
      <c r="AK1193" s="418">
        <v>4.8887827718699997E-3</v>
      </c>
      <c r="AL1193" s="437">
        <v>1.1707285466183E-2</v>
      </c>
      <c r="AM1193" s="417">
        <v>4.4328440189999995E-3</v>
      </c>
      <c r="AN1193" s="418">
        <v>9.1007819708699995E-3</v>
      </c>
      <c r="AO1193" s="437">
        <v>1.6369766593369656E-2</v>
      </c>
      <c r="AP1193" s="422"/>
      <c r="AQ1193" s="423"/>
      <c r="AR1193" s="423"/>
      <c r="AS1193" s="417">
        <v>0</v>
      </c>
      <c r="AT1193" s="418">
        <v>0</v>
      </c>
      <c r="AU1193" s="424"/>
    </row>
    <row r="1194" spans="1:47" x14ac:dyDescent="0.2">
      <c r="A1194" s="231">
        <v>2004</v>
      </c>
      <c r="B1194" s="232">
        <v>30</v>
      </c>
      <c r="C1194" s="417">
        <v>7.9682076011199996</v>
      </c>
      <c r="D1194" s="418">
        <v>11.265021604412</v>
      </c>
      <c r="E1194" s="437">
        <v>41.899574979958636</v>
      </c>
      <c r="F1194" s="417">
        <v>1.45070857782</v>
      </c>
      <c r="G1194" s="418">
        <v>2.073655234227</v>
      </c>
      <c r="H1194" s="437">
        <v>1.6762460827849477</v>
      </c>
      <c r="I1194" s="417">
        <v>0.75414683189999998</v>
      </c>
      <c r="J1194" s="418">
        <v>1.57778754903</v>
      </c>
      <c r="K1194" s="437">
        <v>3.605343944478046</v>
      </c>
      <c r="L1194" s="420"/>
      <c r="M1194" s="421"/>
      <c r="N1194" s="437">
        <v>3.8187011846489427E-3</v>
      </c>
      <c r="O1194" s="417">
        <v>1.116691E-2</v>
      </c>
      <c r="P1194" s="418">
        <v>1.78259105E-2</v>
      </c>
      <c r="Q1194" s="437">
        <v>2.9427191223379598E-2</v>
      </c>
      <c r="R1194" s="422"/>
      <c r="S1194" s="423"/>
      <c r="T1194" s="437">
        <v>571.0201625012304</v>
      </c>
      <c r="U1194" s="417">
        <v>6.3760440271867615E-3</v>
      </c>
      <c r="V1194" s="418">
        <v>8.2993838309692678E-3</v>
      </c>
      <c r="W1194" s="437">
        <v>9.085052486097224E-2</v>
      </c>
      <c r="X1194" s="417">
        <v>8.4022291094224925E-3</v>
      </c>
      <c r="Y1194" s="418">
        <v>5.9963694356636272E-3</v>
      </c>
      <c r="Z1194" s="437">
        <v>7.2267606332820505E-2</v>
      </c>
      <c r="AA1194" s="417">
        <v>4.2574260210000003E-3</v>
      </c>
      <c r="AB1194" s="418">
        <v>8.3622937715100015E-3</v>
      </c>
      <c r="AC1194" s="437">
        <v>3.1119331514118134E-2</v>
      </c>
      <c r="AD1194" s="417">
        <v>1.986076428E-4</v>
      </c>
      <c r="AE1194" s="418">
        <v>3.8313962661E-4</v>
      </c>
      <c r="AF1194" s="437">
        <v>1.951852119506289E-3</v>
      </c>
      <c r="AG1194" s="417">
        <v>3.1538789740200003E-2</v>
      </c>
      <c r="AH1194" s="418">
        <v>5.2615643236110003E-2</v>
      </c>
      <c r="AI1194" s="437">
        <v>7.1227152207578984E-2</v>
      </c>
      <c r="AJ1194" s="417">
        <v>2.6680426932000002E-3</v>
      </c>
      <c r="AK1194" s="418">
        <v>4.8887827718699997E-3</v>
      </c>
      <c r="AL1194" s="437">
        <v>1.1678795095184944E-2</v>
      </c>
      <c r="AM1194" s="417">
        <v>4.4328440189999995E-3</v>
      </c>
      <c r="AN1194" s="418">
        <v>9.1007819708699995E-3</v>
      </c>
      <c r="AO1194" s="437">
        <v>1.6383789497060465E-2</v>
      </c>
      <c r="AP1194" s="422"/>
      <c r="AQ1194" s="423"/>
      <c r="AR1194" s="423"/>
      <c r="AS1194" s="417">
        <v>0</v>
      </c>
      <c r="AT1194" s="418">
        <v>0</v>
      </c>
      <c r="AU1194" s="424"/>
    </row>
    <row r="1195" spans="1:47" x14ac:dyDescent="0.2">
      <c r="A1195" s="231">
        <v>2004</v>
      </c>
      <c r="B1195" s="232">
        <v>31</v>
      </c>
      <c r="C1195" s="417">
        <v>7.9682076011199996</v>
      </c>
      <c r="D1195" s="418">
        <v>11.265021604412</v>
      </c>
      <c r="E1195" s="437">
        <v>41.856760274727151</v>
      </c>
      <c r="F1195" s="417">
        <v>1.45070857782</v>
      </c>
      <c r="G1195" s="418">
        <v>2.073655234227</v>
      </c>
      <c r="H1195" s="437">
        <v>1.675799999430184</v>
      </c>
      <c r="I1195" s="417">
        <v>0.75414683189999998</v>
      </c>
      <c r="J1195" s="418">
        <v>1.57778754903</v>
      </c>
      <c r="K1195" s="437">
        <v>3.6055990640776781</v>
      </c>
      <c r="L1195" s="420"/>
      <c r="M1195" s="421"/>
      <c r="N1195" s="437">
        <v>3.820026268504766E-3</v>
      </c>
      <c r="O1195" s="417">
        <v>1.116691E-2</v>
      </c>
      <c r="P1195" s="418">
        <v>1.78259105E-2</v>
      </c>
      <c r="Q1195" s="437">
        <v>2.9428080703853436E-2</v>
      </c>
      <c r="R1195" s="422"/>
      <c r="S1195" s="423"/>
      <c r="T1195" s="437">
        <v>570.99067211663748</v>
      </c>
      <c r="U1195" s="417">
        <v>6.3760440271867615E-3</v>
      </c>
      <c r="V1195" s="418">
        <v>8.2993838309692678E-3</v>
      </c>
      <c r="W1195" s="437">
        <v>9.0825509320285824E-2</v>
      </c>
      <c r="X1195" s="417">
        <v>8.4022291094224925E-3</v>
      </c>
      <c r="Y1195" s="418">
        <v>5.9963694356636272E-3</v>
      </c>
      <c r="Z1195" s="437">
        <v>7.2226289018131537E-2</v>
      </c>
      <c r="AA1195" s="417">
        <v>4.2574260210000003E-3</v>
      </c>
      <c r="AB1195" s="418">
        <v>8.3622937715100015E-3</v>
      </c>
      <c r="AC1195" s="437">
        <v>3.137547468498688E-2</v>
      </c>
      <c r="AD1195" s="417">
        <v>1.986076428E-4</v>
      </c>
      <c r="AE1195" s="418">
        <v>3.8313962661E-4</v>
      </c>
      <c r="AF1195" s="437">
        <v>1.9527869012661309E-3</v>
      </c>
      <c r="AG1195" s="417">
        <v>3.1538789740200003E-2</v>
      </c>
      <c r="AH1195" s="418">
        <v>5.2615643236110003E-2</v>
      </c>
      <c r="AI1195" s="437">
        <v>7.1138942441014569E-2</v>
      </c>
      <c r="AJ1195" s="417">
        <v>2.6680426932000002E-3</v>
      </c>
      <c r="AK1195" s="418">
        <v>4.8887827718699997E-3</v>
      </c>
      <c r="AL1195" s="437">
        <v>1.1651349703505887E-2</v>
      </c>
      <c r="AM1195" s="417">
        <v>4.4328440189999995E-3</v>
      </c>
      <c r="AN1195" s="418">
        <v>9.1007819708699995E-3</v>
      </c>
      <c r="AO1195" s="437">
        <v>1.640365251877543E-2</v>
      </c>
      <c r="AP1195" s="422"/>
      <c r="AQ1195" s="423"/>
      <c r="AR1195" s="423"/>
      <c r="AS1195" s="417">
        <v>0</v>
      </c>
      <c r="AT1195" s="418">
        <v>0</v>
      </c>
      <c r="AU1195" s="424"/>
    </row>
    <row r="1196" spans="1:47" x14ac:dyDescent="0.2">
      <c r="A1196" s="231">
        <v>2004</v>
      </c>
      <c r="B1196" s="232">
        <v>32</v>
      </c>
      <c r="C1196" s="417">
        <v>7.9682076011199996</v>
      </c>
      <c r="D1196" s="418">
        <v>11.265021604412</v>
      </c>
      <c r="E1196" s="419">
        <v>41.856760274727151</v>
      </c>
      <c r="F1196" s="417">
        <v>1.45070857782</v>
      </c>
      <c r="G1196" s="418">
        <v>2.073655234227</v>
      </c>
      <c r="H1196" s="419">
        <v>1.675799999430184</v>
      </c>
      <c r="I1196" s="417">
        <v>0.75414683189999998</v>
      </c>
      <c r="J1196" s="418">
        <v>1.57778754903</v>
      </c>
      <c r="K1196" s="419">
        <v>3.6055990640776781</v>
      </c>
      <c r="L1196" s="420"/>
      <c r="M1196" s="421"/>
      <c r="N1196" s="419">
        <v>3.820026268504766E-3</v>
      </c>
      <c r="O1196" s="417">
        <v>1.116691E-2</v>
      </c>
      <c r="P1196" s="418">
        <v>1.78259105E-2</v>
      </c>
      <c r="Q1196" s="419">
        <v>2.9428080703853436E-2</v>
      </c>
      <c r="R1196" s="425"/>
      <c r="S1196" s="426"/>
      <c r="T1196" s="419">
        <v>570.99067211663748</v>
      </c>
      <c r="U1196" s="417">
        <v>6.3760440271867615E-3</v>
      </c>
      <c r="V1196" s="418">
        <v>8.2993838309692678E-3</v>
      </c>
      <c r="W1196" s="419">
        <v>9.0825509320285824E-2</v>
      </c>
      <c r="X1196" s="417">
        <v>8.4022291094224925E-3</v>
      </c>
      <c r="Y1196" s="418">
        <v>5.9963694356636272E-3</v>
      </c>
      <c r="Z1196" s="419">
        <v>7.2226289018131537E-2</v>
      </c>
      <c r="AA1196" s="417">
        <v>4.2574260210000003E-3</v>
      </c>
      <c r="AB1196" s="418">
        <v>8.3622937715100015E-3</v>
      </c>
      <c r="AC1196" s="419">
        <v>3.137547468498688E-2</v>
      </c>
      <c r="AD1196" s="417">
        <v>1.986076428E-4</v>
      </c>
      <c r="AE1196" s="418">
        <v>3.8313962661E-4</v>
      </c>
      <c r="AF1196" s="419">
        <v>1.9527869012661309E-3</v>
      </c>
      <c r="AG1196" s="417">
        <v>3.1538789740200003E-2</v>
      </c>
      <c r="AH1196" s="418">
        <v>5.2615643236110003E-2</v>
      </c>
      <c r="AI1196" s="419">
        <v>7.1138942441014569E-2</v>
      </c>
      <c r="AJ1196" s="417">
        <v>2.6680426932000002E-3</v>
      </c>
      <c r="AK1196" s="418">
        <v>4.8887827718699997E-3</v>
      </c>
      <c r="AL1196" s="419">
        <v>1.1651349703505887E-2</v>
      </c>
      <c r="AM1196" s="417">
        <v>4.4328440189999995E-3</v>
      </c>
      <c r="AN1196" s="418">
        <v>9.1007819708699995E-3</v>
      </c>
      <c r="AO1196" s="419">
        <v>1.640365251877543E-2</v>
      </c>
      <c r="AP1196" s="425"/>
      <c r="AQ1196" s="426"/>
      <c r="AR1196" s="426"/>
      <c r="AS1196" s="417">
        <v>0</v>
      </c>
      <c r="AT1196" s="418">
        <v>0</v>
      </c>
      <c r="AU1196" s="427"/>
    </row>
    <row r="1197" spans="1:47" x14ac:dyDescent="0.2">
      <c r="A1197" s="231">
        <v>2004</v>
      </c>
      <c r="B1197" s="232">
        <v>33</v>
      </c>
      <c r="C1197" s="417">
        <v>7.9682076011199996</v>
      </c>
      <c r="D1197" s="418">
        <v>11.265021604412</v>
      </c>
      <c r="E1197" s="419">
        <v>41.856760274727151</v>
      </c>
      <c r="F1197" s="417">
        <v>1.45070857782</v>
      </c>
      <c r="G1197" s="418">
        <v>2.073655234227</v>
      </c>
      <c r="H1197" s="419">
        <v>1.675799999430184</v>
      </c>
      <c r="I1197" s="417">
        <v>0.75414683189999998</v>
      </c>
      <c r="J1197" s="418">
        <v>1.57778754903</v>
      </c>
      <c r="K1197" s="419">
        <v>3.6055990640776781</v>
      </c>
      <c r="L1197" s="420"/>
      <c r="M1197" s="421"/>
      <c r="N1197" s="419">
        <v>3.820026268504766E-3</v>
      </c>
      <c r="O1197" s="417">
        <v>1.116691E-2</v>
      </c>
      <c r="P1197" s="418">
        <v>1.78259105E-2</v>
      </c>
      <c r="Q1197" s="419">
        <v>2.9428080703853436E-2</v>
      </c>
      <c r="R1197" s="425"/>
      <c r="S1197" s="426"/>
      <c r="T1197" s="419">
        <v>570.99067211663748</v>
      </c>
      <c r="U1197" s="417">
        <v>6.3760440271867615E-3</v>
      </c>
      <c r="V1197" s="418">
        <v>8.2993838309692678E-3</v>
      </c>
      <c r="W1197" s="419">
        <v>9.0825509320285824E-2</v>
      </c>
      <c r="X1197" s="417">
        <v>8.4022291094224925E-3</v>
      </c>
      <c r="Y1197" s="418">
        <v>5.9963694356636272E-3</v>
      </c>
      <c r="Z1197" s="419">
        <v>7.2226289018131537E-2</v>
      </c>
      <c r="AA1197" s="417">
        <v>4.2574260210000003E-3</v>
      </c>
      <c r="AB1197" s="418">
        <v>8.3622937715100015E-3</v>
      </c>
      <c r="AC1197" s="419">
        <v>3.137547468498688E-2</v>
      </c>
      <c r="AD1197" s="417">
        <v>1.986076428E-4</v>
      </c>
      <c r="AE1197" s="418">
        <v>3.8313962661E-4</v>
      </c>
      <c r="AF1197" s="419">
        <v>1.9527869012661309E-3</v>
      </c>
      <c r="AG1197" s="417">
        <v>3.1538789740200003E-2</v>
      </c>
      <c r="AH1197" s="418">
        <v>5.2615643236110003E-2</v>
      </c>
      <c r="AI1197" s="419">
        <v>7.1138942441014569E-2</v>
      </c>
      <c r="AJ1197" s="417">
        <v>2.6680426932000002E-3</v>
      </c>
      <c r="AK1197" s="418">
        <v>4.8887827718699997E-3</v>
      </c>
      <c r="AL1197" s="419">
        <v>1.1651349703505887E-2</v>
      </c>
      <c r="AM1197" s="417">
        <v>4.4328440189999995E-3</v>
      </c>
      <c r="AN1197" s="418">
        <v>9.1007819708699995E-3</v>
      </c>
      <c r="AO1197" s="419">
        <v>1.640365251877543E-2</v>
      </c>
      <c r="AP1197" s="425"/>
      <c r="AQ1197" s="426"/>
      <c r="AR1197" s="426"/>
      <c r="AS1197" s="417">
        <v>0</v>
      </c>
      <c r="AT1197" s="418">
        <v>0</v>
      </c>
      <c r="AU1197" s="427"/>
    </row>
    <row r="1198" spans="1:47" x14ac:dyDescent="0.2">
      <c r="A1198" s="231">
        <v>2004</v>
      </c>
      <c r="B1198" s="232">
        <v>34</v>
      </c>
      <c r="C1198" s="417">
        <v>7.9682076011199996</v>
      </c>
      <c r="D1198" s="418">
        <v>11.265021604412</v>
      </c>
      <c r="E1198" s="419">
        <v>41.856760274727151</v>
      </c>
      <c r="F1198" s="417">
        <v>1.45070857782</v>
      </c>
      <c r="G1198" s="418">
        <v>2.073655234227</v>
      </c>
      <c r="H1198" s="419">
        <v>1.675799999430184</v>
      </c>
      <c r="I1198" s="417">
        <v>0.75414683189999998</v>
      </c>
      <c r="J1198" s="418">
        <v>1.57778754903</v>
      </c>
      <c r="K1198" s="419">
        <v>3.6055990640776781</v>
      </c>
      <c r="L1198" s="420"/>
      <c r="M1198" s="421"/>
      <c r="N1198" s="419">
        <v>3.820026268504766E-3</v>
      </c>
      <c r="O1198" s="417">
        <v>1.116691E-2</v>
      </c>
      <c r="P1198" s="418">
        <v>1.78259105E-2</v>
      </c>
      <c r="Q1198" s="419">
        <v>2.9428080703853436E-2</v>
      </c>
      <c r="R1198" s="425"/>
      <c r="S1198" s="426"/>
      <c r="T1198" s="419">
        <v>570.99067211663748</v>
      </c>
      <c r="U1198" s="417">
        <v>6.3760440271867615E-3</v>
      </c>
      <c r="V1198" s="418">
        <v>8.2993838309692678E-3</v>
      </c>
      <c r="W1198" s="419">
        <v>9.0825509320285824E-2</v>
      </c>
      <c r="X1198" s="417">
        <v>8.4022291094224925E-3</v>
      </c>
      <c r="Y1198" s="418">
        <v>5.9963694356636272E-3</v>
      </c>
      <c r="Z1198" s="419">
        <v>7.2226289018131537E-2</v>
      </c>
      <c r="AA1198" s="417">
        <v>4.2574260210000003E-3</v>
      </c>
      <c r="AB1198" s="418">
        <v>8.3622937715100015E-3</v>
      </c>
      <c r="AC1198" s="419">
        <v>3.137547468498688E-2</v>
      </c>
      <c r="AD1198" s="417">
        <v>1.986076428E-4</v>
      </c>
      <c r="AE1198" s="418">
        <v>3.8313962661E-4</v>
      </c>
      <c r="AF1198" s="419">
        <v>1.9527869012661309E-3</v>
      </c>
      <c r="AG1198" s="417">
        <v>3.1538789740200003E-2</v>
      </c>
      <c r="AH1198" s="418">
        <v>5.2615643236110003E-2</v>
      </c>
      <c r="AI1198" s="419">
        <v>7.1138942441014569E-2</v>
      </c>
      <c r="AJ1198" s="417">
        <v>2.6680426932000002E-3</v>
      </c>
      <c r="AK1198" s="418">
        <v>4.8887827718699997E-3</v>
      </c>
      <c r="AL1198" s="419">
        <v>1.1651349703505887E-2</v>
      </c>
      <c r="AM1198" s="417">
        <v>4.4328440189999995E-3</v>
      </c>
      <c r="AN1198" s="418">
        <v>9.1007819708699995E-3</v>
      </c>
      <c r="AO1198" s="419">
        <v>1.640365251877543E-2</v>
      </c>
      <c r="AP1198" s="425"/>
      <c r="AQ1198" s="426"/>
      <c r="AR1198" s="426"/>
      <c r="AS1198" s="417">
        <v>0</v>
      </c>
      <c r="AT1198" s="418">
        <v>0</v>
      </c>
      <c r="AU1198" s="427"/>
    </row>
    <row r="1199" spans="1:47" x14ac:dyDescent="0.2">
      <c r="A1199" s="231">
        <v>2004</v>
      </c>
      <c r="B1199" s="232">
        <v>35</v>
      </c>
      <c r="C1199" s="417">
        <v>7.9682076011199996</v>
      </c>
      <c r="D1199" s="418">
        <v>11.265021604412</v>
      </c>
      <c r="E1199" s="419">
        <v>41.856760274727151</v>
      </c>
      <c r="F1199" s="417">
        <v>1.45070857782</v>
      </c>
      <c r="G1199" s="418">
        <v>2.073655234227</v>
      </c>
      <c r="H1199" s="419">
        <v>1.675799999430184</v>
      </c>
      <c r="I1199" s="417">
        <v>0.75414683189999998</v>
      </c>
      <c r="J1199" s="418">
        <v>1.57778754903</v>
      </c>
      <c r="K1199" s="419">
        <v>3.6055990640776781</v>
      </c>
      <c r="L1199" s="420"/>
      <c r="M1199" s="421"/>
      <c r="N1199" s="419">
        <v>3.820026268504766E-3</v>
      </c>
      <c r="O1199" s="417">
        <v>1.116691E-2</v>
      </c>
      <c r="P1199" s="418">
        <v>1.78259105E-2</v>
      </c>
      <c r="Q1199" s="419">
        <v>2.9428080703853436E-2</v>
      </c>
      <c r="R1199" s="425"/>
      <c r="S1199" s="426"/>
      <c r="T1199" s="419">
        <v>570.99067211663748</v>
      </c>
      <c r="U1199" s="417">
        <v>6.3760440271867615E-3</v>
      </c>
      <c r="V1199" s="418">
        <v>8.2993838309692678E-3</v>
      </c>
      <c r="W1199" s="419">
        <v>9.0825509320285824E-2</v>
      </c>
      <c r="X1199" s="417">
        <v>8.4022291094224925E-3</v>
      </c>
      <c r="Y1199" s="418">
        <v>5.9963694356636272E-3</v>
      </c>
      <c r="Z1199" s="419">
        <v>7.2226289018131537E-2</v>
      </c>
      <c r="AA1199" s="417">
        <v>4.2574260210000003E-3</v>
      </c>
      <c r="AB1199" s="418">
        <v>8.3622937715100015E-3</v>
      </c>
      <c r="AC1199" s="419">
        <v>3.137547468498688E-2</v>
      </c>
      <c r="AD1199" s="417">
        <v>1.986076428E-4</v>
      </c>
      <c r="AE1199" s="418">
        <v>3.8313962661E-4</v>
      </c>
      <c r="AF1199" s="419">
        <v>1.9527869012661309E-3</v>
      </c>
      <c r="AG1199" s="417">
        <v>3.1538789740200003E-2</v>
      </c>
      <c r="AH1199" s="418">
        <v>5.2615643236110003E-2</v>
      </c>
      <c r="AI1199" s="419">
        <v>7.1138942441014569E-2</v>
      </c>
      <c r="AJ1199" s="417">
        <v>2.6680426932000002E-3</v>
      </c>
      <c r="AK1199" s="418">
        <v>4.8887827718699997E-3</v>
      </c>
      <c r="AL1199" s="419">
        <v>1.1651349703505887E-2</v>
      </c>
      <c r="AM1199" s="417">
        <v>4.4328440189999995E-3</v>
      </c>
      <c r="AN1199" s="418">
        <v>9.1007819708699995E-3</v>
      </c>
      <c r="AO1199" s="419">
        <v>1.640365251877543E-2</v>
      </c>
      <c r="AP1199" s="425"/>
      <c r="AQ1199" s="426"/>
      <c r="AR1199" s="426"/>
      <c r="AS1199" s="417">
        <v>0</v>
      </c>
      <c r="AT1199" s="418">
        <v>0</v>
      </c>
      <c r="AU1199" s="427"/>
    </row>
    <row r="1200" spans="1:47" x14ac:dyDescent="0.2">
      <c r="A1200" s="231">
        <v>2004</v>
      </c>
      <c r="B1200" s="232">
        <v>36</v>
      </c>
      <c r="C1200" s="417">
        <v>7.9682076011199996</v>
      </c>
      <c r="D1200" s="418">
        <v>11.265021604412</v>
      </c>
      <c r="E1200" s="419">
        <v>41.856760274727151</v>
      </c>
      <c r="F1200" s="417">
        <v>1.45070857782</v>
      </c>
      <c r="G1200" s="418">
        <v>2.073655234227</v>
      </c>
      <c r="H1200" s="419">
        <v>1.675799999430184</v>
      </c>
      <c r="I1200" s="417">
        <v>0.75414683189999998</v>
      </c>
      <c r="J1200" s="418">
        <v>1.57778754903</v>
      </c>
      <c r="K1200" s="419">
        <v>3.6055990640776781</v>
      </c>
      <c r="L1200" s="420"/>
      <c r="M1200" s="421"/>
      <c r="N1200" s="419">
        <v>3.820026268504766E-3</v>
      </c>
      <c r="O1200" s="417">
        <v>1.116691E-2</v>
      </c>
      <c r="P1200" s="418">
        <v>1.78259105E-2</v>
      </c>
      <c r="Q1200" s="419">
        <v>2.9428080703853436E-2</v>
      </c>
      <c r="R1200" s="425"/>
      <c r="S1200" s="426"/>
      <c r="T1200" s="419">
        <v>570.99067211663748</v>
      </c>
      <c r="U1200" s="417">
        <v>6.3760440271867615E-3</v>
      </c>
      <c r="V1200" s="418">
        <v>8.2993838309692678E-3</v>
      </c>
      <c r="W1200" s="419">
        <v>9.0825509320285824E-2</v>
      </c>
      <c r="X1200" s="417">
        <v>8.4022291094224925E-3</v>
      </c>
      <c r="Y1200" s="418">
        <v>5.9963694356636272E-3</v>
      </c>
      <c r="Z1200" s="419">
        <v>7.2226289018131537E-2</v>
      </c>
      <c r="AA1200" s="417">
        <v>4.2574260210000003E-3</v>
      </c>
      <c r="AB1200" s="418">
        <v>8.3622937715100015E-3</v>
      </c>
      <c r="AC1200" s="419">
        <v>3.137547468498688E-2</v>
      </c>
      <c r="AD1200" s="417">
        <v>1.986076428E-4</v>
      </c>
      <c r="AE1200" s="418">
        <v>3.8313962661E-4</v>
      </c>
      <c r="AF1200" s="419">
        <v>1.9527869012661309E-3</v>
      </c>
      <c r="AG1200" s="417">
        <v>3.1538789740200003E-2</v>
      </c>
      <c r="AH1200" s="418">
        <v>5.2615643236110003E-2</v>
      </c>
      <c r="AI1200" s="419">
        <v>7.1138942441014569E-2</v>
      </c>
      <c r="AJ1200" s="417">
        <v>2.6680426932000002E-3</v>
      </c>
      <c r="AK1200" s="418">
        <v>4.8887827718699997E-3</v>
      </c>
      <c r="AL1200" s="419">
        <v>1.1651349703505887E-2</v>
      </c>
      <c r="AM1200" s="417">
        <v>4.4328440189999995E-3</v>
      </c>
      <c r="AN1200" s="418">
        <v>9.1007819708699995E-3</v>
      </c>
      <c r="AO1200" s="419">
        <v>1.640365251877543E-2</v>
      </c>
      <c r="AP1200" s="425"/>
      <c r="AQ1200" s="426"/>
      <c r="AR1200" s="426"/>
      <c r="AS1200" s="417">
        <v>0</v>
      </c>
      <c r="AT1200" s="418">
        <v>0</v>
      </c>
      <c r="AU1200" s="427"/>
    </row>
    <row r="1201" spans="1:47" x14ac:dyDescent="0.2">
      <c r="A1201" s="231">
        <v>2004</v>
      </c>
      <c r="B1201" s="232">
        <v>37</v>
      </c>
      <c r="C1201" s="417">
        <v>7.9682076011199996</v>
      </c>
      <c r="D1201" s="418">
        <v>11.265021604412</v>
      </c>
      <c r="E1201" s="419">
        <v>41.856760274727151</v>
      </c>
      <c r="F1201" s="417">
        <v>1.45070857782</v>
      </c>
      <c r="G1201" s="418">
        <v>2.073655234227</v>
      </c>
      <c r="H1201" s="419">
        <v>1.675799999430184</v>
      </c>
      <c r="I1201" s="417">
        <v>0.75414683189999998</v>
      </c>
      <c r="J1201" s="418">
        <v>1.57778754903</v>
      </c>
      <c r="K1201" s="419">
        <v>3.6055990640776781</v>
      </c>
      <c r="L1201" s="420"/>
      <c r="M1201" s="421"/>
      <c r="N1201" s="419">
        <v>3.820026268504766E-3</v>
      </c>
      <c r="O1201" s="417">
        <v>1.116691E-2</v>
      </c>
      <c r="P1201" s="418">
        <v>1.78259105E-2</v>
      </c>
      <c r="Q1201" s="419">
        <v>2.9428080703853436E-2</v>
      </c>
      <c r="R1201" s="425"/>
      <c r="S1201" s="426"/>
      <c r="T1201" s="419">
        <v>570.99067211663748</v>
      </c>
      <c r="U1201" s="417">
        <v>6.3760440271867615E-3</v>
      </c>
      <c r="V1201" s="418">
        <v>8.2993838309692678E-3</v>
      </c>
      <c r="W1201" s="419">
        <v>9.0825509320285824E-2</v>
      </c>
      <c r="X1201" s="417">
        <v>8.4022291094224925E-3</v>
      </c>
      <c r="Y1201" s="418">
        <v>5.9963694356636272E-3</v>
      </c>
      <c r="Z1201" s="419">
        <v>7.2226289018131537E-2</v>
      </c>
      <c r="AA1201" s="417">
        <v>4.2574260210000003E-3</v>
      </c>
      <c r="AB1201" s="418">
        <v>8.3622937715100015E-3</v>
      </c>
      <c r="AC1201" s="419">
        <v>3.137547468498688E-2</v>
      </c>
      <c r="AD1201" s="417">
        <v>1.986076428E-4</v>
      </c>
      <c r="AE1201" s="418">
        <v>3.8313962661E-4</v>
      </c>
      <c r="AF1201" s="419">
        <v>1.9527869012661309E-3</v>
      </c>
      <c r="AG1201" s="417">
        <v>3.1538789740200003E-2</v>
      </c>
      <c r="AH1201" s="418">
        <v>5.2615643236110003E-2</v>
      </c>
      <c r="AI1201" s="419">
        <v>7.1138942441014569E-2</v>
      </c>
      <c r="AJ1201" s="417">
        <v>2.6680426932000002E-3</v>
      </c>
      <c r="AK1201" s="418">
        <v>4.8887827718699997E-3</v>
      </c>
      <c r="AL1201" s="419">
        <v>1.1651349703505887E-2</v>
      </c>
      <c r="AM1201" s="417">
        <v>4.4328440189999995E-3</v>
      </c>
      <c r="AN1201" s="418">
        <v>9.1007819708699995E-3</v>
      </c>
      <c r="AO1201" s="419">
        <v>1.640365251877543E-2</v>
      </c>
      <c r="AP1201" s="425"/>
      <c r="AQ1201" s="426"/>
      <c r="AR1201" s="426"/>
      <c r="AS1201" s="417">
        <v>0</v>
      </c>
      <c r="AT1201" s="418">
        <v>0</v>
      </c>
      <c r="AU1201" s="427"/>
    </row>
    <row r="1202" spans="1:47" x14ac:dyDescent="0.2">
      <c r="A1202" s="231">
        <v>2004</v>
      </c>
      <c r="B1202" s="232">
        <v>38</v>
      </c>
      <c r="C1202" s="417">
        <v>7.9682076011199996</v>
      </c>
      <c r="D1202" s="418">
        <v>11.265021604412</v>
      </c>
      <c r="E1202" s="419">
        <v>41.856760274727151</v>
      </c>
      <c r="F1202" s="417">
        <v>1.45070857782</v>
      </c>
      <c r="G1202" s="418">
        <v>2.073655234227</v>
      </c>
      <c r="H1202" s="419">
        <v>1.675799999430184</v>
      </c>
      <c r="I1202" s="417">
        <v>0.75414683189999998</v>
      </c>
      <c r="J1202" s="418">
        <v>1.57778754903</v>
      </c>
      <c r="K1202" s="419">
        <v>3.6055990640776781</v>
      </c>
      <c r="L1202" s="420"/>
      <c r="M1202" s="421"/>
      <c r="N1202" s="419">
        <v>3.820026268504766E-3</v>
      </c>
      <c r="O1202" s="417">
        <v>1.116691E-2</v>
      </c>
      <c r="P1202" s="418">
        <v>1.78259105E-2</v>
      </c>
      <c r="Q1202" s="419">
        <v>2.9428080703853436E-2</v>
      </c>
      <c r="R1202" s="425"/>
      <c r="S1202" s="426"/>
      <c r="T1202" s="419">
        <v>570.99067211663748</v>
      </c>
      <c r="U1202" s="417">
        <v>6.3760440271867615E-3</v>
      </c>
      <c r="V1202" s="418">
        <v>8.2993838309692678E-3</v>
      </c>
      <c r="W1202" s="419">
        <v>9.0825509320285824E-2</v>
      </c>
      <c r="X1202" s="417">
        <v>8.4022291094224925E-3</v>
      </c>
      <c r="Y1202" s="418">
        <v>5.9963694356636272E-3</v>
      </c>
      <c r="Z1202" s="419">
        <v>7.2226289018131537E-2</v>
      </c>
      <c r="AA1202" s="417">
        <v>4.2574260210000003E-3</v>
      </c>
      <c r="AB1202" s="418">
        <v>8.3622937715100015E-3</v>
      </c>
      <c r="AC1202" s="419">
        <v>3.137547468498688E-2</v>
      </c>
      <c r="AD1202" s="417">
        <v>1.986076428E-4</v>
      </c>
      <c r="AE1202" s="418">
        <v>3.8313962661E-4</v>
      </c>
      <c r="AF1202" s="419">
        <v>1.9527869012661309E-3</v>
      </c>
      <c r="AG1202" s="417">
        <v>3.1538789740200003E-2</v>
      </c>
      <c r="AH1202" s="418">
        <v>5.2615643236110003E-2</v>
      </c>
      <c r="AI1202" s="419">
        <v>7.1138942441014569E-2</v>
      </c>
      <c r="AJ1202" s="417">
        <v>2.6680426932000002E-3</v>
      </c>
      <c r="AK1202" s="418">
        <v>4.8887827718699997E-3</v>
      </c>
      <c r="AL1202" s="419">
        <v>1.1651349703505887E-2</v>
      </c>
      <c r="AM1202" s="417">
        <v>4.4328440189999995E-3</v>
      </c>
      <c r="AN1202" s="418">
        <v>9.1007819708699995E-3</v>
      </c>
      <c r="AO1202" s="419">
        <v>1.640365251877543E-2</v>
      </c>
      <c r="AP1202" s="425"/>
      <c r="AQ1202" s="426"/>
      <c r="AR1202" s="426"/>
      <c r="AS1202" s="417">
        <v>0</v>
      </c>
      <c r="AT1202" s="418">
        <v>0</v>
      </c>
      <c r="AU1202" s="427"/>
    </row>
    <row r="1203" spans="1:47" x14ac:dyDescent="0.2">
      <c r="A1203" s="231">
        <v>2004</v>
      </c>
      <c r="B1203" s="232">
        <v>39</v>
      </c>
      <c r="C1203" s="417">
        <v>7.9682076011199996</v>
      </c>
      <c r="D1203" s="418">
        <v>11.265021604412</v>
      </c>
      <c r="E1203" s="419">
        <v>41.856760274727151</v>
      </c>
      <c r="F1203" s="417">
        <v>1.45070857782</v>
      </c>
      <c r="G1203" s="418">
        <v>2.073655234227</v>
      </c>
      <c r="H1203" s="419">
        <v>1.675799999430184</v>
      </c>
      <c r="I1203" s="417">
        <v>0.75414683189999998</v>
      </c>
      <c r="J1203" s="418">
        <v>1.57778754903</v>
      </c>
      <c r="K1203" s="419">
        <v>3.6055990640776781</v>
      </c>
      <c r="L1203" s="420"/>
      <c r="M1203" s="421"/>
      <c r="N1203" s="419">
        <v>3.820026268504766E-3</v>
      </c>
      <c r="O1203" s="417">
        <v>1.116691E-2</v>
      </c>
      <c r="P1203" s="418">
        <v>1.78259105E-2</v>
      </c>
      <c r="Q1203" s="419">
        <v>2.9428080703853436E-2</v>
      </c>
      <c r="R1203" s="425"/>
      <c r="S1203" s="426"/>
      <c r="T1203" s="419">
        <v>570.99067211663748</v>
      </c>
      <c r="U1203" s="417">
        <v>6.3760440271867615E-3</v>
      </c>
      <c r="V1203" s="418">
        <v>8.2993838309692678E-3</v>
      </c>
      <c r="W1203" s="419">
        <v>9.0825509320285824E-2</v>
      </c>
      <c r="X1203" s="417">
        <v>8.4022291094224925E-3</v>
      </c>
      <c r="Y1203" s="418">
        <v>5.9963694356636272E-3</v>
      </c>
      <c r="Z1203" s="419">
        <v>7.2226289018131537E-2</v>
      </c>
      <c r="AA1203" s="417">
        <v>4.2574260210000003E-3</v>
      </c>
      <c r="AB1203" s="418">
        <v>8.3622937715100015E-3</v>
      </c>
      <c r="AC1203" s="419">
        <v>3.137547468498688E-2</v>
      </c>
      <c r="AD1203" s="417">
        <v>1.986076428E-4</v>
      </c>
      <c r="AE1203" s="418">
        <v>3.8313962661E-4</v>
      </c>
      <c r="AF1203" s="419">
        <v>1.9527869012661309E-3</v>
      </c>
      <c r="AG1203" s="417">
        <v>3.1538789740200003E-2</v>
      </c>
      <c r="AH1203" s="418">
        <v>5.2615643236110003E-2</v>
      </c>
      <c r="AI1203" s="419">
        <v>7.1138942441014569E-2</v>
      </c>
      <c r="AJ1203" s="417">
        <v>2.6680426932000002E-3</v>
      </c>
      <c r="AK1203" s="418">
        <v>4.8887827718699997E-3</v>
      </c>
      <c r="AL1203" s="419">
        <v>1.1651349703505887E-2</v>
      </c>
      <c r="AM1203" s="417">
        <v>4.4328440189999995E-3</v>
      </c>
      <c r="AN1203" s="418">
        <v>9.1007819708699995E-3</v>
      </c>
      <c r="AO1203" s="419">
        <v>1.640365251877543E-2</v>
      </c>
      <c r="AP1203" s="425"/>
      <c r="AQ1203" s="426"/>
      <c r="AR1203" s="426"/>
      <c r="AS1203" s="417">
        <v>0</v>
      </c>
      <c r="AT1203" s="418">
        <v>0</v>
      </c>
      <c r="AU1203" s="427"/>
    </row>
    <row r="1204" spans="1:47" ht="13.5" thickBot="1" x14ac:dyDescent="0.25">
      <c r="A1204" s="233">
        <v>2004</v>
      </c>
      <c r="B1204" s="234">
        <v>40</v>
      </c>
      <c r="C1204" s="428">
        <v>7.9682076011199996</v>
      </c>
      <c r="D1204" s="429">
        <v>11.265021604412</v>
      </c>
      <c r="E1204" s="430">
        <v>41.856760274727151</v>
      </c>
      <c r="F1204" s="428">
        <v>1.45070857782</v>
      </c>
      <c r="G1204" s="429">
        <v>2.073655234227</v>
      </c>
      <c r="H1204" s="430">
        <v>1.675799999430184</v>
      </c>
      <c r="I1204" s="428">
        <v>0.75414683189999998</v>
      </c>
      <c r="J1204" s="429">
        <v>1.57778754903</v>
      </c>
      <c r="K1204" s="430">
        <v>3.6055990640776781</v>
      </c>
      <c r="L1204" s="431"/>
      <c r="M1204" s="432"/>
      <c r="N1204" s="430">
        <v>3.820026268504766E-3</v>
      </c>
      <c r="O1204" s="428">
        <v>1.116691E-2</v>
      </c>
      <c r="P1204" s="429">
        <v>1.78259105E-2</v>
      </c>
      <c r="Q1204" s="430">
        <v>2.9428080703853436E-2</v>
      </c>
      <c r="R1204" s="433"/>
      <c r="S1204" s="434"/>
      <c r="T1204" s="430">
        <v>570.99067211663748</v>
      </c>
      <c r="U1204" s="428">
        <v>6.3760440271867615E-3</v>
      </c>
      <c r="V1204" s="429">
        <v>8.2993838309692678E-3</v>
      </c>
      <c r="W1204" s="430">
        <v>9.0825509320285824E-2</v>
      </c>
      <c r="X1204" s="428">
        <v>8.4022291094224925E-3</v>
      </c>
      <c r="Y1204" s="429">
        <v>5.9963694356636272E-3</v>
      </c>
      <c r="Z1204" s="430">
        <v>7.2226289018131537E-2</v>
      </c>
      <c r="AA1204" s="428">
        <v>4.2574260210000003E-3</v>
      </c>
      <c r="AB1204" s="429">
        <v>8.3622937715100015E-3</v>
      </c>
      <c r="AC1204" s="430">
        <v>3.137547468498688E-2</v>
      </c>
      <c r="AD1204" s="428">
        <v>1.986076428E-4</v>
      </c>
      <c r="AE1204" s="429">
        <v>3.8313962661E-4</v>
      </c>
      <c r="AF1204" s="430">
        <v>1.9527869012661309E-3</v>
      </c>
      <c r="AG1204" s="428">
        <v>3.1538789740200003E-2</v>
      </c>
      <c r="AH1204" s="429">
        <v>5.2615643236110003E-2</v>
      </c>
      <c r="AI1204" s="430">
        <v>7.1138942441014569E-2</v>
      </c>
      <c r="AJ1204" s="428">
        <v>2.6680426932000002E-3</v>
      </c>
      <c r="AK1204" s="429">
        <v>4.8887827718699997E-3</v>
      </c>
      <c r="AL1204" s="430">
        <v>1.1651349703505887E-2</v>
      </c>
      <c r="AM1204" s="428">
        <v>4.4328440189999995E-3</v>
      </c>
      <c r="AN1204" s="429">
        <v>9.1007819708699995E-3</v>
      </c>
      <c r="AO1204" s="430">
        <v>1.640365251877543E-2</v>
      </c>
      <c r="AP1204" s="433"/>
      <c r="AQ1204" s="434"/>
      <c r="AR1204" s="434"/>
      <c r="AS1204" s="428">
        <v>0</v>
      </c>
      <c r="AT1204" s="429">
        <v>0</v>
      </c>
      <c r="AU1204" s="435"/>
    </row>
    <row r="1205" spans="1:47" x14ac:dyDescent="0.2">
      <c r="A1205" s="229">
        <v>2005</v>
      </c>
      <c r="B1205" s="230">
        <v>1</v>
      </c>
      <c r="C1205" s="409">
        <v>1.75934005</v>
      </c>
      <c r="D1205" s="410">
        <v>2.6968192879999999</v>
      </c>
      <c r="E1205" s="436">
        <v>16.180310516540349</v>
      </c>
      <c r="F1205" s="409">
        <v>0.11869942999999999</v>
      </c>
      <c r="G1205" s="410">
        <v>0.1487768975</v>
      </c>
      <c r="H1205" s="436">
        <v>0.34111750486516035</v>
      </c>
      <c r="I1205" s="409">
        <v>0.10380155000000001</v>
      </c>
      <c r="J1205" s="410">
        <v>0.2959656685</v>
      </c>
      <c r="K1205" s="436">
        <v>2.6758362638205933</v>
      </c>
      <c r="L1205" s="412"/>
      <c r="M1205" s="413"/>
      <c r="N1205" s="436">
        <v>3.0799264020834761E-2</v>
      </c>
      <c r="O1205" s="409">
        <v>1.173221E-2</v>
      </c>
      <c r="P1205" s="410">
        <v>1.9575794000000001E-2</v>
      </c>
      <c r="Q1205" s="436">
        <v>1.0427501115813276E-2</v>
      </c>
      <c r="R1205" s="414"/>
      <c r="S1205" s="415"/>
      <c r="T1205" s="436">
        <v>547.31283670926905</v>
      </c>
      <c r="U1205" s="409">
        <v>8.5930512495778454E-3</v>
      </c>
      <c r="V1205" s="410">
        <v>1.1185153411009795E-2</v>
      </c>
      <c r="W1205" s="436">
        <v>0.11543554798552978</v>
      </c>
      <c r="X1205" s="409">
        <v>9.3984665653495444E-3</v>
      </c>
      <c r="Y1205" s="410">
        <v>6.7073483620398514E-3</v>
      </c>
      <c r="Z1205" s="436">
        <v>3.8181131451058822E-2</v>
      </c>
      <c r="AA1205" s="409">
        <v>5.4865519999999996E-4</v>
      </c>
      <c r="AB1205" s="410">
        <v>7.5386565500000003E-4</v>
      </c>
      <c r="AC1205" s="436">
        <v>3.0018038444059947E-3</v>
      </c>
      <c r="AD1205" s="409">
        <v>3.8828600000000003E-5</v>
      </c>
      <c r="AE1205" s="410">
        <v>5.0910949999999997E-5</v>
      </c>
      <c r="AF1205" s="436">
        <v>3.3600273624055887E-4</v>
      </c>
      <c r="AG1205" s="409">
        <v>4.3097676000000001E-3</v>
      </c>
      <c r="AH1205" s="410">
        <v>5.5626334000000001E-3</v>
      </c>
      <c r="AI1205" s="436">
        <v>1.8587654543034637E-2</v>
      </c>
      <c r="AJ1205" s="409">
        <v>4.1572039999999998E-4</v>
      </c>
      <c r="AK1205" s="410">
        <v>4.8913997999999997E-4</v>
      </c>
      <c r="AL1205" s="436">
        <v>2.3743468454695553E-3</v>
      </c>
      <c r="AM1205" s="409">
        <v>9.877308999999999E-4</v>
      </c>
      <c r="AN1205" s="410">
        <v>1.52020684E-3</v>
      </c>
      <c r="AO1205" s="436">
        <v>3.2463436056264397E-3</v>
      </c>
      <c r="AP1205" s="414"/>
      <c r="AQ1205" s="415"/>
      <c r="AR1205" s="415"/>
      <c r="AS1205" s="409">
        <v>4.2337677000000001E-3</v>
      </c>
      <c r="AT1205" s="410">
        <v>5.4826166999999999E-3</v>
      </c>
      <c r="AU1205" s="416"/>
    </row>
    <row r="1206" spans="1:47" x14ac:dyDescent="0.2">
      <c r="A1206" s="231">
        <v>2005</v>
      </c>
      <c r="B1206" s="232">
        <v>2</v>
      </c>
      <c r="C1206" s="417">
        <v>1.77287153</v>
      </c>
      <c r="D1206" s="418">
        <v>2.6466250269999998</v>
      </c>
      <c r="E1206" s="437">
        <v>16.054152265989266</v>
      </c>
      <c r="F1206" s="417">
        <v>0.12223166000000001</v>
      </c>
      <c r="G1206" s="418">
        <v>0.16025938049999999</v>
      </c>
      <c r="H1206" s="437">
        <v>0.33313817078011654</v>
      </c>
      <c r="I1206" s="417">
        <v>0.10331049</v>
      </c>
      <c r="J1206" s="418">
        <v>0.30222726700000002</v>
      </c>
      <c r="K1206" s="437">
        <v>2.6332757729176519</v>
      </c>
      <c r="L1206" s="420"/>
      <c r="M1206" s="421"/>
      <c r="N1206" s="437">
        <v>2.6097659008343932E-2</v>
      </c>
      <c r="O1206" s="417">
        <v>1.120112E-2</v>
      </c>
      <c r="P1206" s="418">
        <v>1.8211833E-2</v>
      </c>
      <c r="Q1206" s="437">
        <v>1.0263550751680232E-2</v>
      </c>
      <c r="R1206" s="422"/>
      <c r="S1206" s="423"/>
      <c r="T1206" s="437">
        <v>547.85139438942815</v>
      </c>
      <c r="U1206" s="417">
        <v>8.5930512495778454E-3</v>
      </c>
      <c r="V1206" s="418">
        <v>1.1185153411009795E-2</v>
      </c>
      <c r="W1206" s="437">
        <v>0.11141150006091899</v>
      </c>
      <c r="X1206" s="417">
        <v>9.3984665653495444E-3</v>
      </c>
      <c r="Y1206" s="418">
        <v>6.7073483620398514E-3</v>
      </c>
      <c r="Z1206" s="437">
        <v>3.8737090745687527E-2</v>
      </c>
      <c r="AA1206" s="417">
        <v>5.3042979999999996E-4</v>
      </c>
      <c r="AB1206" s="418">
        <v>8.1478713E-4</v>
      </c>
      <c r="AC1206" s="437">
        <v>3.1478013884285398E-3</v>
      </c>
      <c r="AD1206" s="417">
        <v>3.7271599999999997E-5</v>
      </c>
      <c r="AE1206" s="418">
        <v>5.5883810000000003E-5</v>
      </c>
      <c r="AF1206" s="437">
        <v>3.1894676860878097E-4</v>
      </c>
      <c r="AG1206" s="417">
        <v>4.2286742E-3</v>
      </c>
      <c r="AH1206" s="418">
        <v>6.0485805950000002E-3</v>
      </c>
      <c r="AI1206" s="437">
        <v>1.7913974065548812E-2</v>
      </c>
      <c r="AJ1206" s="417">
        <v>4.0141489999999998E-4</v>
      </c>
      <c r="AK1206" s="418">
        <v>5.4469677500000005E-4</v>
      </c>
      <c r="AL1206" s="437">
        <v>2.2865993850458986E-3</v>
      </c>
      <c r="AM1206" s="417">
        <v>9.5653779999999998E-4</v>
      </c>
      <c r="AN1206" s="418">
        <v>1.620384785E-3</v>
      </c>
      <c r="AO1206" s="437">
        <v>3.196249238512844E-3</v>
      </c>
      <c r="AP1206" s="422"/>
      <c r="AQ1206" s="423"/>
      <c r="AR1206" s="423"/>
      <c r="AS1206" s="417">
        <v>4.3947719000000003E-3</v>
      </c>
      <c r="AT1206" s="418">
        <v>5.7353750750000002E-3</v>
      </c>
      <c r="AU1206" s="424"/>
    </row>
    <row r="1207" spans="1:47" x14ac:dyDescent="0.2">
      <c r="A1207" s="231">
        <v>2005</v>
      </c>
      <c r="B1207" s="232">
        <v>3</v>
      </c>
      <c r="C1207" s="417">
        <v>2.2056045700000002</v>
      </c>
      <c r="D1207" s="418">
        <v>3.21905712</v>
      </c>
      <c r="E1207" s="437">
        <v>15.232745467420473</v>
      </c>
      <c r="F1207" s="417">
        <v>0.13121705</v>
      </c>
      <c r="G1207" s="418">
        <v>0.18029912300000001</v>
      </c>
      <c r="H1207" s="437">
        <v>0.30608860175225339</v>
      </c>
      <c r="I1207" s="417">
        <v>0.13018817999999999</v>
      </c>
      <c r="J1207" s="418">
        <v>0.35902219800000001</v>
      </c>
      <c r="K1207" s="437">
        <v>2.4057854606115678</v>
      </c>
      <c r="L1207" s="420"/>
      <c r="M1207" s="421"/>
      <c r="N1207" s="437">
        <v>1.3971164795532211E-2</v>
      </c>
      <c r="O1207" s="417">
        <v>1.120112E-2</v>
      </c>
      <c r="P1207" s="418">
        <v>1.81968315E-2</v>
      </c>
      <c r="Q1207" s="437">
        <v>1.0164606942895275E-2</v>
      </c>
      <c r="R1207" s="422"/>
      <c r="S1207" s="423"/>
      <c r="T1207" s="437">
        <v>548.29344510447004</v>
      </c>
      <c r="U1207" s="417">
        <v>8.5930512495778454E-3</v>
      </c>
      <c r="V1207" s="418">
        <v>1.1185153411009795E-2</v>
      </c>
      <c r="W1207" s="437">
        <v>0.10052691366023715</v>
      </c>
      <c r="X1207" s="417">
        <v>9.3984665653495444E-3</v>
      </c>
      <c r="Y1207" s="418">
        <v>6.7073483620398514E-3</v>
      </c>
      <c r="Z1207" s="437">
        <v>3.9228185706749845E-2</v>
      </c>
      <c r="AA1207" s="417">
        <v>9.2439789999999996E-4</v>
      </c>
      <c r="AB1207" s="418">
        <v>1.4637359149999999E-3</v>
      </c>
      <c r="AC1207" s="437">
        <v>2.7906914118942224E-3</v>
      </c>
      <c r="AD1207" s="417">
        <v>4.36853E-5</v>
      </c>
      <c r="AE1207" s="418">
        <v>6.8153605000000005E-5</v>
      </c>
      <c r="AF1207" s="437">
        <v>2.7997706331276805E-4</v>
      </c>
      <c r="AG1207" s="417">
        <v>4.8829778000000004E-3</v>
      </c>
      <c r="AH1207" s="418">
        <v>7.3335273150000003E-3</v>
      </c>
      <c r="AI1207" s="437">
        <v>1.6668250828536044E-2</v>
      </c>
      <c r="AJ1207" s="417">
        <v>4.8374220000000002E-4</v>
      </c>
      <c r="AK1207" s="418">
        <v>7.0350060000000001E-4</v>
      </c>
      <c r="AL1207" s="437">
        <v>2.0173386504896678E-3</v>
      </c>
      <c r="AM1207" s="417">
        <v>1.0774253E-3</v>
      </c>
      <c r="AN1207" s="418">
        <v>1.7985767499999999E-3</v>
      </c>
      <c r="AO1207" s="437">
        <v>2.9083575491387816E-3</v>
      </c>
      <c r="AP1207" s="422"/>
      <c r="AQ1207" s="423"/>
      <c r="AR1207" s="423"/>
      <c r="AS1207" s="417">
        <v>0</v>
      </c>
      <c r="AT1207" s="418">
        <v>0</v>
      </c>
      <c r="AU1207" s="424"/>
    </row>
    <row r="1208" spans="1:47" x14ac:dyDescent="0.2">
      <c r="A1208" s="231">
        <v>2005</v>
      </c>
      <c r="B1208" s="232">
        <v>4</v>
      </c>
      <c r="C1208" s="417">
        <v>2.6177590799999999</v>
      </c>
      <c r="D1208" s="418">
        <v>3.7289555365</v>
      </c>
      <c r="E1208" s="437">
        <v>14.74847224734954</v>
      </c>
      <c r="F1208" s="417">
        <v>0.14788345999999999</v>
      </c>
      <c r="G1208" s="418">
        <v>0.204435372</v>
      </c>
      <c r="H1208" s="437">
        <v>0.30522326762607332</v>
      </c>
      <c r="I1208" s="417">
        <v>0.15583628999999999</v>
      </c>
      <c r="J1208" s="418">
        <v>0.40790391949999999</v>
      </c>
      <c r="K1208" s="437">
        <v>2.4343872090780829</v>
      </c>
      <c r="L1208" s="420"/>
      <c r="M1208" s="421"/>
      <c r="N1208" s="437">
        <v>1.3460181884145604E-2</v>
      </c>
      <c r="O1208" s="417">
        <v>1.116691E-2</v>
      </c>
      <c r="P1208" s="418">
        <v>1.8110643499999999E-2</v>
      </c>
      <c r="Q1208" s="437">
        <v>1.022763529632436E-2</v>
      </c>
      <c r="R1208" s="422"/>
      <c r="S1208" s="423"/>
      <c r="T1208" s="437">
        <v>549.14071028338776</v>
      </c>
      <c r="U1208" s="417">
        <v>8.5930512495778454E-3</v>
      </c>
      <c r="V1208" s="418">
        <v>1.1185153411009795E-2</v>
      </c>
      <c r="W1208" s="437">
        <v>9.9934578304510843E-2</v>
      </c>
      <c r="X1208" s="417">
        <v>9.3984665653495444E-3</v>
      </c>
      <c r="Y1208" s="418">
        <v>6.7073483620398514E-3</v>
      </c>
      <c r="Z1208" s="437">
        <v>4.0229983472406979E-2</v>
      </c>
      <c r="AA1208" s="417">
        <v>1.0934193000000001E-3</v>
      </c>
      <c r="AB1208" s="418">
        <v>1.7277016600000001E-3</v>
      </c>
      <c r="AC1208" s="437">
        <v>3.6396609376385695E-3</v>
      </c>
      <c r="AD1208" s="417">
        <v>5.0448999999999998E-5</v>
      </c>
      <c r="AE1208" s="418">
        <v>8.0233909999999998E-5</v>
      </c>
      <c r="AF1208" s="437">
        <v>3.0083293618736646E-4</v>
      </c>
      <c r="AG1208" s="417">
        <v>5.6753728E-3</v>
      </c>
      <c r="AH1208" s="418">
        <v>8.5762499049999996E-3</v>
      </c>
      <c r="AI1208" s="437">
        <v>1.5533340024992945E-2</v>
      </c>
      <c r="AJ1208" s="417">
        <v>5.7851449999999998E-4</v>
      </c>
      <c r="AK1208" s="418">
        <v>8.5060992499999999E-4</v>
      </c>
      <c r="AL1208" s="437">
        <v>1.9489529245777396E-3</v>
      </c>
      <c r="AM1208" s="417">
        <v>1.2668263000000001E-3</v>
      </c>
      <c r="AN1208" s="418">
        <v>2.1020074750000002E-3</v>
      </c>
      <c r="AO1208" s="437">
        <v>3.0333934453984769E-3</v>
      </c>
      <c r="AP1208" s="422"/>
      <c r="AQ1208" s="423"/>
      <c r="AR1208" s="423"/>
      <c r="AS1208" s="417">
        <v>0</v>
      </c>
      <c r="AT1208" s="418">
        <v>0</v>
      </c>
      <c r="AU1208" s="424"/>
    </row>
    <row r="1209" spans="1:47" x14ac:dyDescent="0.2">
      <c r="A1209" s="231">
        <v>2005</v>
      </c>
      <c r="B1209" s="232">
        <v>5</v>
      </c>
      <c r="C1209" s="417">
        <v>3.05507419</v>
      </c>
      <c r="D1209" s="418">
        <v>4.2599910605</v>
      </c>
      <c r="E1209" s="437">
        <v>16.428270561542824</v>
      </c>
      <c r="F1209" s="417">
        <v>0.16725978999999999</v>
      </c>
      <c r="G1209" s="418">
        <v>0.2315706995</v>
      </c>
      <c r="H1209" s="437">
        <v>0.36382715859161369</v>
      </c>
      <c r="I1209" s="417">
        <v>0.18338750000000001</v>
      </c>
      <c r="J1209" s="418">
        <v>0.45891143049999999</v>
      </c>
      <c r="K1209" s="437">
        <v>2.4853550378510167</v>
      </c>
      <c r="L1209" s="420"/>
      <c r="M1209" s="421"/>
      <c r="N1209" s="437">
        <v>1.2829549529719524E-2</v>
      </c>
      <c r="O1209" s="417">
        <v>1.116691E-2</v>
      </c>
      <c r="P1209" s="418">
        <v>1.8051082999999999E-2</v>
      </c>
      <c r="Q1209" s="437">
        <v>1.269564915792851E-2</v>
      </c>
      <c r="R1209" s="422"/>
      <c r="S1209" s="423"/>
      <c r="T1209" s="437">
        <v>549.12708155196788</v>
      </c>
      <c r="U1209" s="417">
        <v>8.5930512495778454E-3</v>
      </c>
      <c r="V1209" s="418">
        <v>1.1185153411009795E-2</v>
      </c>
      <c r="W1209" s="437">
        <v>5.5957176454652431E-2</v>
      </c>
      <c r="X1209" s="417">
        <v>9.3984665653495444E-3</v>
      </c>
      <c r="Y1209" s="418">
        <v>6.7073483620398514E-3</v>
      </c>
      <c r="Z1209" s="437">
        <v>4.0393342420060777E-2</v>
      </c>
      <c r="AA1209" s="417">
        <v>1.2684273E-3</v>
      </c>
      <c r="AB1209" s="418">
        <v>1.9872189900000002E-3</v>
      </c>
      <c r="AC1209" s="437">
        <v>4.6452987529736452E-3</v>
      </c>
      <c r="AD1209" s="417">
        <v>5.96809E-5</v>
      </c>
      <c r="AE1209" s="418">
        <v>9.1480575000000005E-5</v>
      </c>
      <c r="AF1209" s="437">
        <v>3.7098647149956402E-4</v>
      </c>
      <c r="AG1209" s="417">
        <v>6.5289852999999998E-3</v>
      </c>
      <c r="AH1209" s="418">
        <v>9.8242947849999998E-3</v>
      </c>
      <c r="AI1209" s="437">
        <v>1.7747778667637423E-2</v>
      </c>
      <c r="AJ1209" s="417">
        <v>6.7910970000000003E-4</v>
      </c>
      <c r="AK1209" s="418">
        <v>9.988343199999999E-4</v>
      </c>
      <c r="AL1209" s="437">
        <v>2.1939797326470316E-3</v>
      </c>
      <c r="AM1209" s="417">
        <v>1.4608761999999999E-3</v>
      </c>
      <c r="AN1209" s="418">
        <v>2.3952899449999998E-3</v>
      </c>
      <c r="AO1209" s="437">
        <v>3.8076063528077147E-3</v>
      </c>
      <c r="AP1209" s="422"/>
      <c r="AQ1209" s="423"/>
      <c r="AR1209" s="423"/>
      <c r="AS1209" s="417">
        <v>0</v>
      </c>
      <c r="AT1209" s="418">
        <v>0</v>
      </c>
      <c r="AU1209" s="424"/>
    </row>
    <row r="1210" spans="1:47" x14ac:dyDescent="0.2">
      <c r="A1210" s="231">
        <v>2005</v>
      </c>
      <c r="B1210" s="232">
        <v>6</v>
      </c>
      <c r="C1210" s="417">
        <v>3.4702285800000001</v>
      </c>
      <c r="D1210" s="418">
        <v>4.7490224264999998</v>
      </c>
      <c r="E1210" s="437">
        <v>16.539548858278145</v>
      </c>
      <c r="F1210" s="417">
        <v>0.18703331000000001</v>
      </c>
      <c r="G1210" s="418">
        <v>0.2587211445</v>
      </c>
      <c r="H1210" s="437">
        <v>0.36488154525386313</v>
      </c>
      <c r="I1210" s="417">
        <v>0.21034754</v>
      </c>
      <c r="J1210" s="418">
        <v>0.50762015299999996</v>
      </c>
      <c r="K1210" s="437">
        <v>2.5274059929889621</v>
      </c>
      <c r="L1210" s="420"/>
      <c r="M1210" s="421"/>
      <c r="N1210" s="437">
        <v>1.3577092273730685E-2</v>
      </c>
      <c r="O1210" s="417">
        <v>1.116691E-2</v>
      </c>
      <c r="P1210" s="418">
        <v>1.80206345E-2</v>
      </c>
      <c r="Q1210" s="437">
        <v>1.2786642276884263E-2</v>
      </c>
      <c r="R1210" s="422"/>
      <c r="S1210" s="423"/>
      <c r="T1210" s="437">
        <v>548.93531125827815</v>
      </c>
      <c r="U1210" s="417">
        <v>8.5930512495778454E-3</v>
      </c>
      <c r="V1210" s="418">
        <v>1.1185153411009795E-2</v>
      </c>
      <c r="W1210" s="437">
        <v>5.6124516379690938E-2</v>
      </c>
      <c r="X1210" s="417">
        <v>9.3984665653495444E-3</v>
      </c>
      <c r="Y1210" s="418">
        <v>6.7073483620398514E-3</v>
      </c>
      <c r="Z1210" s="437">
        <v>4.0037350993377477E-2</v>
      </c>
      <c r="AA1210" s="417">
        <v>1.4339140999999999E-3</v>
      </c>
      <c r="AB1210" s="418">
        <v>2.2320571750000001E-3</v>
      </c>
      <c r="AC1210" s="437">
        <v>5.0320198852097124E-3</v>
      </c>
      <c r="AD1210" s="417">
        <v>6.6786700000000002E-5</v>
      </c>
      <c r="AE1210" s="418">
        <v>1.02749485E-4</v>
      </c>
      <c r="AF1210" s="437">
        <v>3.7338544635761591E-4</v>
      </c>
      <c r="AG1210" s="417">
        <v>7.3557307000000002E-3</v>
      </c>
      <c r="AH1210" s="418">
        <v>1.1013734254999999E-2</v>
      </c>
      <c r="AI1210" s="437">
        <v>1.8078354719646798E-2</v>
      </c>
      <c r="AJ1210" s="417">
        <v>7.7546679999999999E-4</v>
      </c>
      <c r="AK1210" s="418">
        <v>1.1429940299999999E-3</v>
      </c>
      <c r="AL1210" s="437">
        <v>2.1216201854304638E-3</v>
      </c>
      <c r="AM1210" s="417">
        <v>1.6424594999999999E-3</v>
      </c>
      <c r="AN1210" s="418">
        <v>2.6656029949999999E-3</v>
      </c>
      <c r="AO1210" s="437">
        <v>3.8813710551876381E-3</v>
      </c>
      <c r="AP1210" s="422"/>
      <c r="AQ1210" s="423"/>
      <c r="AR1210" s="423"/>
      <c r="AS1210" s="417">
        <v>0</v>
      </c>
      <c r="AT1210" s="418">
        <v>0</v>
      </c>
      <c r="AU1210" s="424"/>
    </row>
    <row r="1211" spans="1:47" x14ac:dyDescent="0.2">
      <c r="A1211" s="231">
        <v>2005</v>
      </c>
      <c r="B1211" s="232">
        <v>7</v>
      </c>
      <c r="C1211" s="417">
        <v>3.8645176800000001</v>
      </c>
      <c r="D1211" s="418">
        <v>5.2092109754999996</v>
      </c>
      <c r="E1211" s="437">
        <v>26.073205851296112</v>
      </c>
      <c r="F1211" s="417">
        <v>0.20791620999999999</v>
      </c>
      <c r="G1211" s="418">
        <v>0.28667606699999998</v>
      </c>
      <c r="H1211" s="437">
        <v>0.67569393536979128</v>
      </c>
      <c r="I1211" s="417">
        <v>0.23730592</v>
      </c>
      <c r="J1211" s="418">
        <v>0.55444548950000005</v>
      </c>
      <c r="K1211" s="437">
        <v>3.432609003611645</v>
      </c>
      <c r="L1211" s="420"/>
      <c r="M1211" s="421"/>
      <c r="N1211" s="437">
        <v>1.0138643717740377E-2</v>
      </c>
      <c r="O1211" s="417">
        <v>1.116691E-2</v>
      </c>
      <c r="P1211" s="418">
        <v>1.7975629999999999E-2</v>
      </c>
      <c r="Q1211" s="437">
        <v>1.364494030726324E-2</v>
      </c>
      <c r="R1211" s="422"/>
      <c r="S1211" s="423"/>
      <c r="T1211" s="437">
        <v>549.71185579187761</v>
      </c>
      <c r="U1211" s="417">
        <v>8.5930512495778454E-3</v>
      </c>
      <c r="V1211" s="418">
        <v>1.1185153411009795E-2</v>
      </c>
      <c r="W1211" s="437">
        <v>0.11486940123275612</v>
      </c>
      <c r="X1211" s="417">
        <v>9.3984665653495444E-3</v>
      </c>
      <c r="Y1211" s="418">
        <v>6.7073483620398514E-3</v>
      </c>
      <c r="Z1211" s="437">
        <v>4.0971564998890368E-2</v>
      </c>
      <c r="AA1211" s="417">
        <v>1.5953326000000001E-3</v>
      </c>
      <c r="AB1211" s="418">
        <v>2.4660803349999998E-3</v>
      </c>
      <c r="AC1211" s="437">
        <v>8.0797671937975594E-3</v>
      </c>
      <c r="AD1211" s="417">
        <v>7.4148999999999998E-5</v>
      </c>
      <c r="AE1211" s="418">
        <v>1.14248125E-4</v>
      </c>
      <c r="AF1211" s="437">
        <v>6.4760113682733552E-4</v>
      </c>
      <c r="AG1211" s="417">
        <v>8.1776507000000005E-3</v>
      </c>
      <c r="AH1211" s="418">
        <v>1.2167813445E-2</v>
      </c>
      <c r="AI1211" s="437">
        <v>3.0689144659130772E-2</v>
      </c>
      <c r="AJ1211" s="417">
        <v>8.7191280000000003E-4</v>
      </c>
      <c r="AK1211" s="418">
        <v>1.2847438100000001E-3</v>
      </c>
      <c r="AL1211" s="437">
        <v>2.8527860860352076E-3</v>
      </c>
      <c r="AM1211" s="417">
        <v>1.8158438E-3</v>
      </c>
      <c r="AN1211" s="418">
        <v>2.9187089749999999E-3</v>
      </c>
      <c r="AO1211" s="437">
        <v>8.2165092671472647E-3</v>
      </c>
      <c r="AP1211" s="422"/>
      <c r="AQ1211" s="423"/>
      <c r="AR1211" s="423"/>
      <c r="AS1211" s="417">
        <v>0</v>
      </c>
      <c r="AT1211" s="418">
        <v>0</v>
      </c>
      <c r="AU1211" s="424"/>
    </row>
    <row r="1212" spans="1:47" x14ac:dyDescent="0.2">
      <c r="A1212" s="231">
        <v>2005</v>
      </c>
      <c r="B1212" s="232">
        <v>8</v>
      </c>
      <c r="C1212" s="417">
        <v>4.2365758199999997</v>
      </c>
      <c r="D1212" s="418">
        <v>5.6451490824999997</v>
      </c>
      <c r="E1212" s="437">
        <v>26.130576904862785</v>
      </c>
      <c r="F1212" s="417">
        <v>0.23050849000000001</v>
      </c>
      <c r="G1212" s="418">
        <v>0.316115967</v>
      </c>
      <c r="H1212" s="437">
        <v>0.68104337456118325</v>
      </c>
      <c r="I1212" s="417">
        <v>0.26398323000000001</v>
      </c>
      <c r="J1212" s="418">
        <v>0.60074143800000002</v>
      </c>
      <c r="K1212" s="437">
        <v>3.4617589859329376</v>
      </c>
      <c r="L1212" s="420"/>
      <c r="M1212" s="421"/>
      <c r="N1212" s="437">
        <v>1.0182761952785132E-2</v>
      </c>
      <c r="O1212" s="417">
        <v>1.116691E-2</v>
      </c>
      <c r="P1212" s="418">
        <v>1.79330285E-2</v>
      </c>
      <c r="Q1212" s="437">
        <v>1.3735357681944614E-2</v>
      </c>
      <c r="R1212" s="422"/>
      <c r="S1212" s="423"/>
      <c r="T1212" s="437">
        <v>550.18327252369272</v>
      </c>
      <c r="U1212" s="417">
        <v>8.5930512495778454E-3</v>
      </c>
      <c r="V1212" s="418">
        <v>1.1185153411009795E-2</v>
      </c>
      <c r="W1212" s="437">
        <v>0.11518350911569425</v>
      </c>
      <c r="X1212" s="417">
        <v>9.3984665653495444E-3</v>
      </c>
      <c r="Y1212" s="418">
        <v>6.7073483620398514E-3</v>
      </c>
      <c r="Z1212" s="437">
        <v>4.1606659087030963E-2</v>
      </c>
      <c r="AA1212" s="417">
        <v>1.7529654999999999E-3</v>
      </c>
      <c r="AB1212" s="418">
        <v>2.6937020900000001E-3</v>
      </c>
      <c r="AC1212" s="437">
        <v>8.5986963857408259E-3</v>
      </c>
      <c r="AD1212" s="417">
        <v>8.24105E-5</v>
      </c>
      <c r="AE1212" s="418">
        <v>1.2538588E-4</v>
      </c>
      <c r="AF1212" s="437">
        <v>6.6339634912083263E-4</v>
      </c>
      <c r="AG1212" s="417">
        <v>9.0016318999999994E-3</v>
      </c>
      <c r="AH1212" s="418">
        <v>1.3313693664999999E-2</v>
      </c>
      <c r="AI1212" s="437">
        <v>3.0668389659740825E-2</v>
      </c>
      <c r="AJ1212" s="417">
        <v>9.6764469999999995E-4</v>
      </c>
      <c r="AK1212" s="418">
        <v>1.4262749299999999E-3</v>
      </c>
      <c r="AL1212" s="437">
        <v>2.8550524471167029E-3</v>
      </c>
      <c r="AM1212" s="417">
        <v>1.9826276E-3</v>
      </c>
      <c r="AN1212" s="418">
        <v>3.161405755E-3</v>
      </c>
      <c r="AO1212" s="437">
        <v>8.362565240148551E-3</v>
      </c>
      <c r="AP1212" s="422"/>
      <c r="AQ1212" s="423"/>
      <c r="AR1212" s="423"/>
      <c r="AS1212" s="417">
        <v>0</v>
      </c>
      <c r="AT1212" s="418">
        <v>0</v>
      </c>
      <c r="AU1212" s="424"/>
    </row>
    <row r="1213" spans="1:47" x14ac:dyDescent="0.2">
      <c r="A1213" s="231">
        <v>2005</v>
      </c>
      <c r="B1213" s="232">
        <v>9</v>
      </c>
      <c r="C1213" s="417">
        <v>4.5863790399999997</v>
      </c>
      <c r="D1213" s="418">
        <v>6.0585010419999996</v>
      </c>
      <c r="E1213" s="437">
        <v>28.94041861862414</v>
      </c>
      <c r="F1213" s="417">
        <v>0.2552469</v>
      </c>
      <c r="G1213" s="418">
        <v>0.34719026200000003</v>
      </c>
      <c r="H1213" s="437">
        <v>0.70986556772087694</v>
      </c>
      <c r="I1213" s="417">
        <v>0.29022014000000002</v>
      </c>
      <c r="J1213" s="418">
        <v>0.64656626900000003</v>
      </c>
      <c r="K1213" s="437">
        <v>3.5479415412622788</v>
      </c>
      <c r="L1213" s="420"/>
      <c r="M1213" s="421"/>
      <c r="N1213" s="437">
        <v>1.0196920057626966E-2</v>
      </c>
      <c r="O1213" s="417">
        <v>1.116691E-2</v>
      </c>
      <c r="P1213" s="418">
        <v>1.7900622500000001E-2</v>
      </c>
      <c r="Q1213" s="437">
        <v>1.4745219845564858E-2</v>
      </c>
      <c r="R1213" s="422"/>
      <c r="S1213" s="423"/>
      <c r="T1213" s="437">
        <v>550.77860331488762</v>
      </c>
      <c r="U1213" s="417">
        <v>8.5930512495778454E-3</v>
      </c>
      <c r="V1213" s="418">
        <v>1.1185153411009795E-2</v>
      </c>
      <c r="W1213" s="437">
        <v>9.9256683382609304E-2</v>
      </c>
      <c r="X1213" s="417">
        <v>9.3984665653495444E-3</v>
      </c>
      <c r="Y1213" s="418">
        <v>6.7073483620398514E-3</v>
      </c>
      <c r="Z1213" s="437">
        <v>4.2714463231890043E-2</v>
      </c>
      <c r="AA1213" s="417">
        <v>1.9067119E-3</v>
      </c>
      <c r="AB1213" s="418">
        <v>2.9197343500000001E-3</v>
      </c>
      <c r="AC1213" s="437">
        <v>9.0320436764934463E-3</v>
      </c>
      <c r="AD1213" s="417">
        <v>8.8802399999999995E-5</v>
      </c>
      <c r="AE1213" s="418">
        <v>1.3615818000000001E-4</v>
      </c>
      <c r="AF1213" s="437">
        <v>6.923748936625379E-4</v>
      </c>
      <c r="AG1213" s="417">
        <v>9.8365450000000004E-3</v>
      </c>
      <c r="AH1213" s="418">
        <v>1.447511567E-2</v>
      </c>
      <c r="AI1213" s="437">
        <v>3.1950257466185107E-2</v>
      </c>
      <c r="AJ1213" s="417">
        <v>1.0640936000000001E-3</v>
      </c>
      <c r="AK1213" s="418">
        <v>1.5691571650000001E-3</v>
      </c>
      <c r="AL1213" s="437">
        <v>2.9843908304934895E-3</v>
      </c>
      <c r="AM1213" s="417">
        <v>2.1438964999999999E-3</v>
      </c>
      <c r="AN1213" s="418">
        <v>3.3979676150000001E-3</v>
      </c>
      <c r="AO1213" s="437">
        <v>8.7141861695282374E-3</v>
      </c>
      <c r="AP1213" s="422"/>
      <c r="AQ1213" s="423"/>
      <c r="AR1213" s="423"/>
      <c r="AS1213" s="417">
        <v>0</v>
      </c>
      <c r="AT1213" s="418">
        <v>0</v>
      </c>
      <c r="AU1213" s="424"/>
    </row>
    <row r="1214" spans="1:47" x14ac:dyDescent="0.2">
      <c r="A1214" s="231">
        <v>2005</v>
      </c>
      <c r="B1214" s="232">
        <v>10</v>
      </c>
      <c r="C1214" s="417">
        <v>4.9234815100000002</v>
      </c>
      <c r="D1214" s="418">
        <v>6.4580551545000002</v>
      </c>
      <c r="E1214" s="437">
        <v>29.574411244874021</v>
      </c>
      <c r="F1214" s="417">
        <v>0.28297520999999998</v>
      </c>
      <c r="G1214" s="418">
        <v>0.3799096045</v>
      </c>
      <c r="H1214" s="437">
        <v>0.72611331971471504</v>
      </c>
      <c r="I1214" s="417">
        <v>0.31680957999999998</v>
      </c>
      <c r="J1214" s="418">
        <v>0.692037334</v>
      </c>
      <c r="K1214" s="437">
        <v>3.5729416268054424</v>
      </c>
      <c r="L1214" s="420"/>
      <c r="M1214" s="421"/>
      <c r="N1214" s="437">
        <v>1.021601849663637E-2</v>
      </c>
      <c r="O1214" s="417">
        <v>1.116691E-2</v>
      </c>
      <c r="P1214" s="418">
        <v>1.7900622500000001E-2</v>
      </c>
      <c r="Q1214" s="437">
        <v>1.485176446199891E-2</v>
      </c>
      <c r="R1214" s="422"/>
      <c r="S1214" s="423"/>
      <c r="T1214" s="437">
        <v>551.77010481848038</v>
      </c>
      <c r="U1214" s="417">
        <v>8.5930512495778454E-3</v>
      </c>
      <c r="V1214" s="418">
        <v>1.1185153411009795E-2</v>
      </c>
      <c r="W1214" s="437">
        <v>0.10025369410282968</v>
      </c>
      <c r="X1214" s="417">
        <v>9.3984665653495444E-3</v>
      </c>
      <c r="Y1214" s="418">
        <v>6.7073483620398514E-3</v>
      </c>
      <c r="Z1214" s="437">
        <v>4.405319162116024E-2</v>
      </c>
      <c r="AA1214" s="417">
        <v>2.0603821E-3</v>
      </c>
      <c r="AB1214" s="418">
        <v>3.1472905450000001E-3</v>
      </c>
      <c r="AC1214" s="437">
        <v>9.3413852187265584E-3</v>
      </c>
      <c r="AD1214" s="417">
        <v>9.6063799999999993E-5</v>
      </c>
      <c r="AE1214" s="418">
        <v>1.4723492999999999E-4</v>
      </c>
      <c r="AF1214" s="437">
        <v>7.1182941336387121E-4</v>
      </c>
      <c r="AG1214" s="417">
        <v>1.06958529E-2</v>
      </c>
      <c r="AH1214" s="418">
        <v>1.5670132315000002E-2</v>
      </c>
      <c r="AI1214" s="437">
        <v>3.266413298653309E-2</v>
      </c>
      <c r="AJ1214" s="417">
        <v>1.1605719000000001E-3</v>
      </c>
      <c r="AK1214" s="418">
        <v>1.715899635E-3</v>
      </c>
      <c r="AL1214" s="437">
        <v>3.1211442958769898E-3</v>
      </c>
      <c r="AM1214" s="417">
        <v>2.3032742999999998E-3</v>
      </c>
      <c r="AN1214" s="418">
        <v>3.6337980100000001E-3</v>
      </c>
      <c r="AO1214" s="437">
        <v>8.8504344002653598E-3</v>
      </c>
      <c r="AP1214" s="422"/>
      <c r="AQ1214" s="423"/>
      <c r="AR1214" s="423"/>
      <c r="AS1214" s="417">
        <v>0</v>
      </c>
      <c r="AT1214" s="418">
        <v>0</v>
      </c>
      <c r="AU1214" s="424"/>
    </row>
    <row r="1215" spans="1:47" x14ac:dyDescent="0.2">
      <c r="A1215" s="231">
        <v>2005</v>
      </c>
      <c r="B1215" s="232">
        <v>11</v>
      </c>
      <c r="C1215" s="417">
        <v>5.2468380400000001</v>
      </c>
      <c r="D1215" s="418">
        <v>6.8449363884999999</v>
      </c>
      <c r="E1215" s="437">
        <v>30.186667835508423</v>
      </c>
      <c r="F1215" s="417">
        <v>0.31403807</v>
      </c>
      <c r="G1215" s="418">
        <v>0.41678249249999999</v>
      </c>
      <c r="H1215" s="437">
        <v>0.77121887826203661</v>
      </c>
      <c r="I1215" s="417">
        <v>0.34309002</v>
      </c>
      <c r="J1215" s="418">
        <v>0.73264954100000002</v>
      </c>
      <c r="K1215" s="437">
        <v>3.6008319642854301</v>
      </c>
      <c r="L1215" s="420"/>
      <c r="M1215" s="421"/>
      <c r="N1215" s="437">
        <v>1.0237459928267422E-2</v>
      </c>
      <c r="O1215" s="417">
        <v>1.116691E-2</v>
      </c>
      <c r="P1215" s="418">
        <v>1.7900622500000001E-2</v>
      </c>
      <c r="Q1215" s="437">
        <v>1.6915062864047571E-2</v>
      </c>
      <c r="R1215" s="422"/>
      <c r="S1215" s="423"/>
      <c r="T1215" s="437">
        <v>552.86773821693453</v>
      </c>
      <c r="U1215" s="417">
        <v>8.5930512495778454E-3</v>
      </c>
      <c r="V1215" s="418">
        <v>1.1185153411009795E-2</v>
      </c>
      <c r="W1215" s="437">
        <v>7.2117341809823279E-2</v>
      </c>
      <c r="X1215" s="417">
        <v>9.3984665653495444E-3</v>
      </c>
      <c r="Y1215" s="418">
        <v>6.7073483620398514E-3</v>
      </c>
      <c r="Z1215" s="437">
        <v>4.5540718397374724E-2</v>
      </c>
      <c r="AA1215" s="417">
        <v>2.2136384000000001E-3</v>
      </c>
      <c r="AB1215" s="418">
        <v>3.3790773E-3</v>
      </c>
      <c r="AC1215" s="437">
        <v>9.9389925874920487E-3</v>
      </c>
      <c r="AD1215" s="417">
        <v>1.033252E-4</v>
      </c>
      <c r="AE1215" s="418">
        <v>1.5825902000000001E-4</v>
      </c>
      <c r="AF1215" s="437">
        <v>7.5603557080767333E-4</v>
      </c>
      <c r="AG1215" s="417">
        <v>1.15931809E-2</v>
      </c>
      <c r="AH1215" s="418">
        <v>1.6924668725000001E-2</v>
      </c>
      <c r="AI1215" s="437">
        <v>3.4688419766617143E-2</v>
      </c>
      <c r="AJ1215" s="417">
        <v>1.2580751E-3</v>
      </c>
      <c r="AK1215" s="418">
        <v>1.867771515E-3</v>
      </c>
      <c r="AL1215" s="437">
        <v>3.3112202177440785E-3</v>
      </c>
      <c r="AM1215" s="417">
        <v>2.4592895000000001E-3</v>
      </c>
      <c r="AN1215" s="418">
        <v>3.8711968150000001E-3</v>
      </c>
      <c r="AO1215" s="437">
        <v>9.4057483672907519E-3</v>
      </c>
      <c r="AP1215" s="422"/>
      <c r="AQ1215" s="423"/>
      <c r="AR1215" s="423"/>
      <c r="AS1215" s="417">
        <v>0</v>
      </c>
      <c r="AT1215" s="418">
        <v>0</v>
      </c>
      <c r="AU1215" s="424"/>
    </row>
    <row r="1216" spans="1:47" x14ac:dyDescent="0.2">
      <c r="A1216" s="231">
        <v>2005</v>
      </c>
      <c r="B1216" s="232">
        <v>12</v>
      </c>
      <c r="C1216" s="417">
        <v>5.5578008099999998</v>
      </c>
      <c r="D1216" s="418">
        <v>7.222573863</v>
      </c>
      <c r="E1216" s="437">
        <v>30.93428816273547</v>
      </c>
      <c r="F1216" s="417">
        <v>0.34904055</v>
      </c>
      <c r="G1216" s="418">
        <v>0.45866810050000001</v>
      </c>
      <c r="H1216" s="437">
        <v>0.79087728115057643</v>
      </c>
      <c r="I1216" s="417">
        <v>0.36945520999999998</v>
      </c>
      <c r="J1216" s="418">
        <v>0.76918224000000002</v>
      </c>
      <c r="K1216" s="437">
        <v>3.6310396804190308</v>
      </c>
      <c r="L1216" s="420"/>
      <c r="M1216" s="421"/>
      <c r="N1216" s="437">
        <v>1.0260929657004729E-2</v>
      </c>
      <c r="O1216" s="417">
        <v>1.116691E-2</v>
      </c>
      <c r="P1216" s="418">
        <v>1.7900622500000001E-2</v>
      </c>
      <c r="Q1216" s="437">
        <v>1.7070139408606671E-2</v>
      </c>
      <c r="R1216" s="422"/>
      <c r="S1216" s="423"/>
      <c r="T1216" s="437">
        <v>554.03845162307823</v>
      </c>
      <c r="U1216" s="417">
        <v>8.5930512495778454E-3</v>
      </c>
      <c r="V1216" s="418">
        <v>1.1185153411009795E-2</v>
      </c>
      <c r="W1216" s="437">
        <v>7.3081566999178074E-2</v>
      </c>
      <c r="X1216" s="417">
        <v>9.3984665653495444E-3</v>
      </c>
      <c r="Y1216" s="418">
        <v>6.7073483620398514E-3</v>
      </c>
      <c r="Z1216" s="437">
        <v>4.713744984274202E-2</v>
      </c>
      <c r="AA1216" s="417">
        <v>2.3677888999999999E-3</v>
      </c>
      <c r="AB1216" s="418">
        <v>3.6179926000000002E-3</v>
      </c>
      <c r="AC1216" s="437">
        <v>1.0332250472380526E-2</v>
      </c>
      <c r="AD1216" s="417">
        <v>1.1074669999999999E-4</v>
      </c>
      <c r="AE1216" s="418">
        <v>1.6940900999999999E-4</v>
      </c>
      <c r="AF1216" s="437">
        <v>7.7965969494681736E-4</v>
      </c>
      <c r="AG1216" s="417">
        <v>1.2537806699999999E-2</v>
      </c>
      <c r="AH1216" s="418">
        <v>1.8259191805000002E-2</v>
      </c>
      <c r="AI1216" s="437">
        <v>3.5546946283586026E-2</v>
      </c>
      <c r="AJ1216" s="417">
        <v>1.3583467999999999E-3</v>
      </c>
      <c r="AK1216" s="418">
        <v>2.0256641600000002E-3</v>
      </c>
      <c r="AL1216" s="437">
        <v>3.474951518441796E-3</v>
      </c>
      <c r="AM1216" s="417">
        <v>2.6167307000000001E-3</v>
      </c>
      <c r="AN1216" s="418">
        <v>4.1135583249999998E-3</v>
      </c>
      <c r="AO1216" s="437">
        <v>9.5736649146378819E-3</v>
      </c>
      <c r="AP1216" s="422"/>
      <c r="AQ1216" s="423"/>
      <c r="AR1216" s="423"/>
      <c r="AS1216" s="417">
        <v>0</v>
      </c>
      <c r="AT1216" s="418">
        <v>0</v>
      </c>
      <c r="AU1216" s="424"/>
    </row>
    <row r="1217" spans="1:47" x14ac:dyDescent="0.2">
      <c r="A1217" s="231">
        <v>2005</v>
      </c>
      <c r="B1217" s="232">
        <v>13</v>
      </c>
      <c r="C1217" s="417">
        <v>5.1608036625200002</v>
      </c>
      <c r="D1217" s="418">
        <v>6.6908017290885002</v>
      </c>
      <c r="E1217" s="437">
        <v>31.739330045513956</v>
      </c>
      <c r="F1217" s="417">
        <v>0.34763649516</v>
      </c>
      <c r="G1217" s="418">
        <v>0.45294465210599999</v>
      </c>
      <c r="H1217" s="437">
        <v>0.81198489662350615</v>
      </c>
      <c r="I1217" s="417">
        <v>0.3050919795</v>
      </c>
      <c r="J1217" s="418">
        <v>0.61971292229000008</v>
      </c>
      <c r="K1217" s="437">
        <v>3.663309641211633</v>
      </c>
      <c r="L1217" s="420"/>
      <c r="M1217" s="421"/>
      <c r="N1217" s="437">
        <v>1.0285821401504804E-2</v>
      </c>
      <c r="O1217" s="417">
        <v>1.116691E-2</v>
      </c>
      <c r="P1217" s="418">
        <v>1.7900622500000001E-2</v>
      </c>
      <c r="Q1217" s="437">
        <v>1.7236482463600569E-2</v>
      </c>
      <c r="R1217" s="422"/>
      <c r="S1217" s="423"/>
      <c r="T1217" s="437">
        <v>555.30873562542115</v>
      </c>
      <c r="U1217" s="417">
        <v>6.3760440271867615E-3</v>
      </c>
      <c r="V1217" s="418">
        <v>8.2993838309692678E-3</v>
      </c>
      <c r="W1217" s="437">
        <v>7.4116136931303214E-2</v>
      </c>
      <c r="X1217" s="417">
        <v>8.4022291094224925E-3</v>
      </c>
      <c r="Y1217" s="418">
        <v>5.9963694356636272E-3</v>
      </c>
      <c r="Z1217" s="437">
        <v>4.8853007016909783E-2</v>
      </c>
      <c r="AA1217" s="417">
        <v>2.2568093088000001E-3</v>
      </c>
      <c r="AB1217" s="418">
        <v>3.4557348422100003E-3</v>
      </c>
      <c r="AC1217" s="437">
        <v>1.074916253062631E-2</v>
      </c>
      <c r="AD1217" s="417">
        <v>1.05499152E-4</v>
      </c>
      <c r="AE1217" s="418">
        <v>1.6187130987E-4</v>
      </c>
      <c r="AF1217" s="437">
        <v>8.050098375422185E-4</v>
      </c>
      <c r="AG1217" s="417">
        <v>1.2108471888000001E-2</v>
      </c>
      <c r="AH1217" s="418">
        <v>1.7605134000749999E-2</v>
      </c>
      <c r="AI1217" s="437">
        <v>3.6470435191294497E-2</v>
      </c>
      <c r="AJ1217" s="417">
        <v>1.3060750853999999E-3</v>
      </c>
      <c r="AK1217" s="418">
        <v>1.9586672238900002E-3</v>
      </c>
      <c r="AL1217" s="437">
        <v>3.6512610895612085E-3</v>
      </c>
      <c r="AM1217" s="417">
        <v>2.4799513511999998E-3</v>
      </c>
      <c r="AN1217" s="418">
        <v>3.9005260006499997E-3</v>
      </c>
      <c r="AO1217" s="437">
        <v>9.7527635123492839E-3</v>
      </c>
      <c r="AP1217" s="422"/>
      <c r="AQ1217" s="423"/>
      <c r="AR1217" s="423"/>
      <c r="AS1217" s="417">
        <v>0</v>
      </c>
      <c r="AT1217" s="418">
        <v>0</v>
      </c>
      <c r="AU1217" s="424"/>
    </row>
    <row r="1218" spans="1:47" x14ac:dyDescent="0.2">
      <c r="A1218" s="231">
        <v>2005</v>
      </c>
      <c r="B1218" s="232">
        <v>14</v>
      </c>
      <c r="C1218" s="417">
        <v>5.4130680131699993</v>
      </c>
      <c r="D1218" s="418">
        <v>7.0133479353499997</v>
      </c>
      <c r="E1218" s="437">
        <v>32.065158995051299</v>
      </c>
      <c r="F1218" s="417">
        <v>0.38840407523999998</v>
      </c>
      <c r="G1218" s="418">
        <v>0.50251164219299993</v>
      </c>
      <c r="H1218" s="437">
        <v>0.69022490393920943</v>
      </c>
      <c r="I1218" s="417">
        <v>0.32552915779999997</v>
      </c>
      <c r="J1218" s="418">
        <v>0.64672743481500006</v>
      </c>
      <c r="K1218" s="437">
        <v>2.4787101000884193</v>
      </c>
      <c r="L1218" s="420"/>
      <c r="M1218" s="421"/>
      <c r="N1218" s="437">
        <v>3.7114698099926166E-3</v>
      </c>
      <c r="O1218" s="417">
        <v>1.116691E-2</v>
      </c>
      <c r="P1218" s="418">
        <v>1.7900622500000001E-2</v>
      </c>
      <c r="Q1218" s="437">
        <v>1.7310580710538703E-2</v>
      </c>
      <c r="R1218" s="422"/>
      <c r="S1218" s="423"/>
      <c r="T1218" s="437">
        <v>556.24800769633566</v>
      </c>
      <c r="U1218" s="417">
        <v>6.3760440271867615E-3</v>
      </c>
      <c r="V1218" s="418">
        <v>8.2993838309692678E-3</v>
      </c>
      <c r="W1218" s="437">
        <v>5.674294386477001E-2</v>
      </c>
      <c r="X1218" s="417">
        <v>8.4022291094224925E-3</v>
      </c>
      <c r="Y1218" s="418">
        <v>5.9963694356636272E-3</v>
      </c>
      <c r="Z1218" s="437">
        <v>5.0683430835001604E-2</v>
      </c>
      <c r="AA1218" s="417">
        <v>2.39836956E-3</v>
      </c>
      <c r="AB1218" s="418">
        <v>3.6860478687000004E-3</v>
      </c>
      <c r="AC1218" s="437">
        <v>1.0398498714682448E-2</v>
      </c>
      <c r="AD1218" s="417">
        <v>1.121074212E-4</v>
      </c>
      <c r="AE1218" s="418">
        <v>1.7244695439000001E-4</v>
      </c>
      <c r="AF1218" s="437">
        <v>7.2211110027607477E-4</v>
      </c>
      <c r="AG1218" s="417">
        <v>1.3074958838400002E-2</v>
      </c>
      <c r="AH1218" s="418">
        <v>1.899327610479E-2</v>
      </c>
      <c r="AI1218" s="437">
        <v>2.9984242752521671E-2</v>
      </c>
      <c r="AJ1218" s="417">
        <v>1.3990142526E-3</v>
      </c>
      <c r="AK1218" s="418">
        <v>2.1140097053999997E-3</v>
      </c>
      <c r="AL1218" s="437">
        <v>3.607305209039261E-3</v>
      </c>
      <c r="AM1218" s="417">
        <v>2.6217672864000002E-3</v>
      </c>
      <c r="AN1218" s="418">
        <v>4.1315506600800005E-3</v>
      </c>
      <c r="AO1218" s="437">
        <v>7.8101073815823882E-3</v>
      </c>
      <c r="AP1218" s="422"/>
      <c r="AQ1218" s="423"/>
      <c r="AR1218" s="423"/>
      <c r="AS1218" s="417">
        <v>0</v>
      </c>
      <c r="AT1218" s="418">
        <v>0</v>
      </c>
      <c r="AU1218" s="424"/>
    </row>
    <row r="1219" spans="1:47" x14ac:dyDescent="0.2">
      <c r="A1219" s="231">
        <v>2005</v>
      </c>
      <c r="B1219" s="232">
        <v>15</v>
      </c>
      <c r="C1219" s="417">
        <v>5.6619096523899994</v>
      </c>
      <c r="D1219" s="418">
        <v>7.3401944964315007</v>
      </c>
      <c r="E1219" s="437">
        <v>32.950010125062377</v>
      </c>
      <c r="F1219" s="417">
        <v>0.43559462514000002</v>
      </c>
      <c r="G1219" s="418">
        <v>0.55994605756799998</v>
      </c>
      <c r="H1219" s="437">
        <v>0.71298290225405692</v>
      </c>
      <c r="I1219" s="417">
        <v>0.3459658048</v>
      </c>
      <c r="J1219" s="418">
        <v>0.67451727997499999</v>
      </c>
      <c r="K1219" s="437">
        <v>2.5144455382160777</v>
      </c>
      <c r="L1219" s="420"/>
      <c r="M1219" s="421"/>
      <c r="N1219" s="437">
        <v>3.7215837566587479E-3</v>
      </c>
      <c r="O1219" s="417">
        <v>1.116691E-2</v>
      </c>
      <c r="P1219" s="418">
        <v>1.7900622500000001E-2</v>
      </c>
      <c r="Q1219" s="437">
        <v>1.7496565550614313E-2</v>
      </c>
      <c r="R1219" s="422"/>
      <c r="S1219" s="423"/>
      <c r="T1219" s="437">
        <v>557.67485519423417</v>
      </c>
      <c r="U1219" s="417">
        <v>6.3760440271867615E-3</v>
      </c>
      <c r="V1219" s="418">
        <v>8.2993838309692678E-3</v>
      </c>
      <c r="W1219" s="437">
        <v>5.7854403726486259E-2</v>
      </c>
      <c r="X1219" s="417">
        <v>8.4022291094224925E-3</v>
      </c>
      <c r="Y1219" s="418">
        <v>5.9963694356636272E-3</v>
      </c>
      <c r="Z1219" s="437">
        <v>5.2609867544107722E-2</v>
      </c>
      <c r="AA1219" s="417">
        <v>2.5435545342000002E-3</v>
      </c>
      <c r="AB1219" s="418">
        <v>3.9274696274399995E-3</v>
      </c>
      <c r="AC1219" s="437">
        <v>1.0879024533730741E-2</v>
      </c>
      <c r="AD1219" s="417">
        <v>1.184823564E-4</v>
      </c>
      <c r="AE1219" s="418">
        <v>1.8408039312E-4</v>
      </c>
      <c r="AF1219" s="437">
        <v>7.4989873296764722E-4</v>
      </c>
      <c r="AG1219" s="417">
        <v>1.4121445915199999E-2</v>
      </c>
      <c r="AH1219" s="418">
        <v>2.050638277149E-2</v>
      </c>
      <c r="AI1219" s="437">
        <v>3.0934669506960624E-2</v>
      </c>
      <c r="AJ1219" s="417">
        <v>1.4963065740000001E-3</v>
      </c>
      <c r="AK1219" s="418">
        <v>2.27704828872E-3</v>
      </c>
      <c r="AL1219" s="437">
        <v>3.7927216341406681E-3</v>
      </c>
      <c r="AM1219" s="417">
        <v>2.7669785442E-3</v>
      </c>
      <c r="AN1219" s="418">
        <v>4.3722376581E-3</v>
      </c>
      <c r="AO1219" s="437">
        <v>8.0071211812637131E-3</v>
      </c>
      <c r="AP1219" s="422"/>
      <c r="AQ1219" s="423"/>
      <c r="AR1219" s="423"/>
      <c r="AS1219" s="417">
        <v>0</v>
      </c>
      <c r="AT1219" s="418">
        <v>0</v>
      </c>
      <c r="AU1219" s="424"/>
    </row>
    <row r="1220" spans="1:47" x14ac:dyDescent="0.2">
      <c r="A1220" s="231">
        <v>2005</v>
      </c>
      <c r="B1220" s="232">
        <v>16</v>
      </c>
      <c r="C1220" s="417">
        <v>5.9045831903599995</v>
      </c>
      <c r="D1220" s="418">
        <v>7.6714778638155003</v>
      </c>
      <c r="E1220" s="437">
        <v>33.867157640889445</v>
      </c>
      <c r="F1220" s="417">
        <v>0.49005347549999995</v>
      </c>
      <c r="G1220" s="418">
        <v>0.626750330046</v>
      </c>
      <c r="H1220" s="437">
        <v>0.74353861336734484</v>
      </c>
      <c r="I1220" s="417">
        <v>0.36543480820000002</v>
      </c>
      <c r="J1220" s="418">
        <v>0.70351017582999997</v>
      </c>
      <c r="K1220" s="437">
        <v>2.5526677193857865</v>
      </c>
      <c r="L1220" s="420"/>
      <c r="M1220" s="421"/>
      <c r="N1220" s="437">
        <v>3.7330338083374232E-3</v>
      </c>
      <c r="O1220" s="417">
        <v>1.116691E-2</v>
      </c>
      <c r="P1220" s="418">
        <v>1.7900622500000001E-2</v>
      </c>
      <c r="Q1220" s="437">
        <v>2.146848805987215E-2</v>
      </c>
      <c r="R1220" s="422"/>
      <c r="S1220" s="423"/>
      <c r="T1220" s="437">
        <v>559.17515887551929</v>
      </c>
      <c r="U1220" s="417">
        <v>6.3760440271867615E-3</v>
      </c>
      <c r="V1220" s="418">
        <v>8.2993838309692678E-3</v>
      </c>
      <c r="W1220" s="437">
        <v>5.2039931355049918E-2</v>
      </c>
      <c r="X1220" s="417">
        <v>8.4022291094224925E-3</v>
      </c>
      <c r="Y1220" s="418">
        <v>5.9963694356636272E-3</v>
      </c>
      <c r="Z1220" s="437">
        <v>5.4632922062099895E-2</v>
      </c>
      <c r="AA1220" s="417">
        <v>2.6929759061999998E-3</v>
      </c>
      <c r="AB1220" s="418">
        <v>4.1808002529000006E-3</v>
      </c>
      <c r="AC1220" s="437">
        <v>1.1511192432034153E-2</v>
      </c>
      <c r="AD1220" s="417">
        <v>1.2586795860000002E-4</v>
      </c>
      <c r="AE1220" s="418">
        <v>1.9671565719000001E-4</v>
      </c>
      <c r="AF1220" s="437">
        <v>7.8530184716472311E-4</v>
      </c>
      <c r="AG1220" s="417">
        <v>1.52588763042E-2</v>
      </c>
      <c r="AH1220" s="418">
        <v>2.216776353552E-2</v>
      </c>
      <c r="AI1220" s="437">
        <v>3.2215921011673608E-2</v>
      </c>
      <c r="AJ1220" s="417">
        <v>1.5955524641999999E-3</v>
      </c>
      <c r="AK1220" s="418">
        <v>2.4496555864800002E-3</v>
      </c>
      <c r="AL1220" s="437">
        <v>3.9979105144057623E-3</v>
      </c>
      <c r="AM1220" s="417">
        <v>2.9141891436000001E-3</v>
      </c>
      <c r="AN1220" s="418">
        <v>4.6239498351300003E-3</v>
      </c>
      <c r="AO1220" s="437">
        <v>8.3144646381741929E-3</v>
      </c>
      <c r="AP1220" s="422"/>
      <c r="AQ1220" s="423"/>
      <c r="AR1220" s="423"/>
      <c r="AS1220" s="417">
        <v>0</v>
      </c>
      <c r="AT1220" s="418">
        <v>0</v>
      </c>
      <c r="AU1220" s="424"/>
    </row>
    <row r="1221" spans="1:47" x14ac:dyDescent="0.2">
      <c r="A1221" s="231">
        <v>2005</v>
      </c>
      <c r="B1221" s="232">
        <v>17</v>
      </c>
      <c r="C1221" s="417">
        <v>6.1422631322300001</v>
      </c>
      <c r="D1221" s="418">
        <v>8.0105852653355001</v>
      </c>
      <c r="E1221" s="437">
        <v>34.825465800081687</v>
      </c>
      <c r="F1221" s="417">
        <v>0.55271599169999996</v>
      </c>
      <c r="G1221" s="418">
        <v>0.70473903467099996</v>
      </c>
      <c r="H1221" s="437">
        <v>0.76847565997194256</v>
      </c>
      <c r="I1221" s="417">
        <v>0.38517770060000001</v>
      </c>
      <c r="J1221" s="418">
        <v>0.73496821051500005</v>
      </c>
      <c r="K1221" s="437">
        <v>2.5918576168202723</v>
      </c>
      <c r="L1221" s="420"/>
      <c r="M1221" s="421"/>
      <c r="N1221" s="437">
        <v>3.7443538792108384E-3</v>
      </c>
      <c r="O1221" s="417">
        <v>1.116691E-2</v>
      </c>
      <c r="P1221" s="418">
        <v>1.7900622500000001E-2</v>
      </c>
      <c r="Q1221" s="437">
        <v>2.1737038994632887E-2</v>
      </c>
      <c r="R1221" s="422"/>
      <c r="S1221" s="423"/>
      <c r="T1221" s="437">
        <v>560.73350736064492</v>
      </c>
      <c r="U1221" s="417">
        <v>6.3760440271867615E-3</v>
      </c>
      <c r="V1221" s="418">
        <v>8.2993838309692678E-3</v>
      </c>
      <c r="W1221" s="437">
        <v>5.3162865483991253E-2</v>
      </c>
      <c r="X1221" s="417">
        <v>8.4022291094224925E-3</v>
      </c>
      <c r="Y1221" s="418">
        <v>5.9963694356636272E-3</v>
      </c>
      <c r="Z1221" s="437">
        <v>5.6730183083834998E-2</v>
      </c>
      <c r="AA1221" s="417">
        <v>2.8459994723999999E-3</v>
      </c>
      <c r="AB1221" s="418">
        <v>4.4481069993899999E-3</v>
      </c>
      <c r="AC1221" s="437">
        <v>1.2066834443201392E-2</v>
      </c>
      <c r="AD1221" s="417">
        <v>1.332800232E-4</v>
      </c>
      <c r="AE1221" s="418">
        <v>2.0942557919999998E-4</v>
      </c>
      <c r="AF1221" s="437">
        <v>8.1591450570916144E-4</v>
      </c>
      <c r="AG1221" s="417">
        <v>1.6501640544600002E-2</v>
      </c>
      <c r="AH1221" s="418">
        <v>2.40018299877E-2</v>
      </c>
      <c r="AI1221" s="437">
        <v>3.3249880347344302E-2</v>
      </c>
      <c r="AJ1221" s="417">
        <v>1.6990083792000001E-3</v>
      </c>
      <c r="AK1221" s="418">
        <v>2.63244784182E-3</v>
      </c>
      <c r="AL1221" s="437">
        <v>4.1982928275886575E-3</v>
      </c>
      <c r="AM1221" s="417">
        <v>3.0654468809999998E-3</v>
      </c>
      <c r="AN1221" s="418">
        <v>4.8889446216299993E-3</v>
      </c>
      <c r="AO1221" s="437">
        <v>8.5335501926730953E-3</v>
      </c>
      <c r="AP1221" s="422"/>
      <c r="AQ1221" s="423"/>
      <c r="AR1221" s="423"/>
      <c r="AS1221" s="417">
        <v>0</v>
      </c>
      <c r="AT1221" s="418">
        <v>0</v>
      </c>
      <c r="AU1221" s="424"/>
    </row>
    <row r="1222" spans="1:47" x14ac:dyDescent="0.2">
      <c r="A1222" s="231">
        <v>2005</v>
      </c>
      <c r="B1222" s="232">
        <v>18</v>
      </c>
      <c r="C1222" s="417">
        <v>6.3760856596500002</v>
      </c>
      <c r="D1222" s="418">
        <v>8.3612837970834999</v>
      </c>
      <c r="E1222" s="437">
        <v>35.802649984686759</v>
      </c>
      <c r="F1222" s="417">
        <v>0.62485801901999993</v>
      </c>
      <c r="G1222" s="418">
        <v>0.79572440510099995</v>
      </c>
      <c r="H1222" s="437">
        <v>0.79435645734498939</v>
      </c>
      <c r="I1222" s="417">
        <v>0.40553340520000003</v>
      </c>
      <c r="J1222" s="418">
        <v>0.77026646581500002</v>
      </c>
      <c r="K1222" s="437">
        <v>2.6330866371250541</v>
      </c>
      <c r="L1222" s="420"/>
      <c r="M1222" s="421"/>
      <c r="N1222" s="437">
        <v>3.7568833235753231E-3</v>
      </c>
      <c r="O1222" s="417">
        <v>1.116691E-2</v>
      </c>
      <c r="P1222" s="418">
        <v>1.7900622500000001E-2</v>
      </c>
      <c r="Q1222" s="437">
        <v>2.2017208444717669E-2</v>
      </c>
      <c r="R1222" s="422"/>
      <c r="S1222" s="423"/>
      <c r="T1222" s="437">
        <v>562.3236076075832</v>
      </c>
      <c r="U1222" s="417">
        <v>6.3760440271867615E-3</v>
      </c>
      <c r="V1222" s="418">
        <v>8.2993838309692678E-3</v>
      </c>
      <c r="W1222" s="437">
        <v>5.4329045771320507E-2</v>
      </c>
      <c r="X1222" s="417">
        <v>8.4022291094224925E-3</v>
      </c>
      <c r="Y1222" s="418">
        <v>5.9963694356636272E-3</v>
      </c>
      <c r="Z1222" s="437">
        <v>5.8896565384048222E-2</v>
      </c>
      <c r="AA1222" s="417">
        <v>3.0040368588000002E-3</v>
      </c>
      <c r="AB1222" s="418">
        <v>4.7308146078900003E-3</v>
      </c>
      <c r="AC1222" s="437">
        <v>1.2710105482489244E-2</v>
      </c>
      <c r="AD1222" s="417">
        <v>1.40243121E-4</v>
      </c>
      <c r="AE1222" s="418">
        <v>2.227957515E-4</v>
      </c>
      <c r="AF1222" s="437">
        <v>8.4802417223425839E-4</v>
      </c>
      <c r="AG1222" s="417">
        <v>1.7864460402600001E-2</v>
      </c>
      <c r="AH1222" s="418">
        <v>2.6038259222400002E-2</v>
      </c>
      <c r="AI1222" s="437">
        <v>3.4305255975435989E-2</v>
      </c>
      <c r="AJ1222" s="417">
        <v>1.8062098860000002E-3</v>
      </c>
      <c r="AK1222" s="418">
        <v>2.8267769391900001E-3</v>
      </c>
      <c r="AL1222" s="437">
        <v>4.4006856492683237E-3</v>
      </c>
      <c r="AM1222" s="417">
        <v>3.2200735679999998E-3</v>
      </c>
      <c r="AN1222" s="418">
        <v>5.1689732920800003E-3</v>
      </c>
      <c r="AO1222" s="437">
        <v>8.7689471034415982E-3</v>
      </c>
      <c r="AP1222" s="422"/>
      <c r="AQ1222" s="423"/>
      <c r="AR1222" s="423"/>
      <c r="AS1222" s="417">
        <v>0</v>
      </c>
      <c r="AT1222" s="418">
        <v>0</v>
      </c>
      <c r="AU1222" s="424"/>
    </row>
    <row r="1223" spans="1:47" x14ac:dyDescent="0.2">
      <c r="A1223" s="231">
        <v>2005</v>
      </c>
      <c r="B1223" s="232">
        <v>19</v>
      </c>
      <c r="C1223" s="417">
        <v>6.6025734832399996</v>
      </c>
      <c r="D1223" s="418">
        <v>8.7239494258094989</v>
      </c>
      <c r="E1223" s="437">
        <v>36.772957240821185</v>
      </c>
      <c r="F1223" s="417">
        <v>0.70745000339999997</v>
      </c>
      <c r="G1223" s="418">
        <v>0.90213023759699995</v>
      </c>
      <c r="H1223" s="437">
        <v>0.82019966229159591</v>
      </c>
      <c r="I1223" s="417">
        <v>0.42591492020000005</v>
      </c>
      <c r="J1223" s="418">
        <v>0.81221417238500004</v>
      </c>
      <c r="K1223" s="437">
        <v>2.672140148492689</v>
      </c>
      <c r="L1223" s="420"/>
      <c r="M1223" s="421"/>
      <c r="N1223" s="437">
        <v>3.7670953848670478E-3</v>
      </c>
      <c r="O1223" s="417">
        <v>1.116691E-2</v>
      </c>
      <c r="P1223" s="418">
        <v>1.7900622500000001E-2</v>
      </c>
      <c r="Q1223" s="437">
        <v>2.2296038793550656E-2</v>
      </c>
      <c r="R1223" s="422"/>
      <c r="S1223" s="423"/>
      <c r="T1223" s="437">
        <v>563.73483110275026</v>
      </c>
      <c r="U1223" s="417">
        <v>6.3760440271867615E-3</v>
      </c>
      <c r="V1223" s="418">
        <v>8.2993838309692678E-3</v>
      </c>
      <c r="W1223" s="437">
        <v>5.5481882234686891E-2</v>
      </c>
      <c r="X1223" s="417">
        <v>8.4022291094224925E-3</v>
      </c>
      <c r="Y1223" s="418">
        <v>5.9963694356636272E-3</v>
      </c>
      <c r="Z1223" s="437">
        <v>6.1082378035393729E-2</v>
      </c>
      <c r="AA1223" s="417">
        <v>3.1667097246E-3</v>
      </c>
      <c r="AB1223" s="418">
        <v>5.0316958909200002E-3</v>
      </c>
      <c r="AC1223" s="437">
        <v>1.3288933183671183E-2</v>
      </c>
      <c r="AD1223" s="417">
        <v>1.4762863380000002E-4</v>
      </c>
      <c r="AE1223" s="418">
        <v>2.3741202122999999E-4</v>
      </c>
      <c r="AF1223" s="437">
        <v>8.7982160752644184E-4</v>
      </c>
      <c r="AG1223" s="417">
        <v>1.9355597779200002E-2</v>
      </c>
      <c r="AH1223" s="418">
        <v>2.8307972379690002E-2</v>
      </c>
      <c r="AI1223" s="437">
        <v>3.5375684349184887E-2</v>
      </c>
      <c r="AJ1223" s="417">
        <v>1.9163990514E-3</v>
      </c>
      <c r="AK1223" s="418">
        <v>3.0331299566099998E-3</v>
      </c>
      <c r="AL1223" s="437">
        <v>4.6095582885997046E-3</v>
      </c>
      <c r="AM1223" s="417">
        <v>3.3793591572000002E-3</v>
      </c>
      <c r="AN1223" s="418">
        <v>5.4663314507399996E-3</v>
      </c>
      <c r="AO1223" s="437">
        <v>8.9942842691163628E-3</v>
      </c>
      <c r="AP1223" s="422"/>
      <c r="AQ1223" s="423"/>
      <c r="AR1223" s="423"/>
      <c r="AS1223" s="417">
        <v>0</v>
      </c>
      <c r="AT1223" s="418">
        <v>0</v>
      </c>
      <c r="AU1223" s="424"/>
    </row>
    <row r="1224" spans="1:47" x14ac:dyDescent="0.2">
      <c r="A1224" s="231">
        <v>2005</v>
      </c>
      <c r="B1224" s="232">
        <v>20</v>
      </c>
      <c r="C1224" s="417">
        <v>6.8308311565400004</v>
      </c>
      <c r="D1224" s="418">
        <v>9.1095324031370009</v>
      </c>
      <c r="E1224" s="437">
        <v>37.773372877702151</v>
      </c>
      <c r="F1224" s="417">
        <v>0.80119851774000006</v>
      </c>
      <c r="G1224" s="418">
        <v>1.0262214619380001</v>
      </c>
      <c r="H1224" s="437">
        <v>0.84583664078457976</v>
      </c>
      <c r="I1224" s="417">
        <v>0.44785812609999998</v>
      </c>
      <c r="J1224" s="418">
        <v>0.87052202044499993</v>
      </c>
      <c r="K1224" s="437">
        <v>2.7119470331942748</v>
      </c>
      <c r="L1224" s="420"/>
      <c r="M1224" s="421"/>
      <c r="N1224" s="437">
        <v>3.7779807980199203E-3</v>
      </c>
      <c r="O1224" s="417">
        <v>1.116691E-2</v>
      </c>
      <c r="P1224" s="418">
        <v>1.7900622500000001E-2</v>
      </c>
      <c r="Q1224" s="437">
        <v>2.256986791210093E-2</v>
      </c>
      <c r="R1224" s="422"/>
      <c r="S1224" s="423"/>
      <c r="T1224" s="437">
        <v>565.34162358530114</v>
      </c>
      <c r="U1224" s="417">
        <v>6.3760440271867615E-3</v>
      </c>
      <c r="V1224" s="418">
        <v>8.2993838309692678E-3</v>
      </c>
      <c r="W1224" s="437">
        <v>5.6633361810282307E-2</v>
      </c>
      <c r="X1224" s="417">
        <v>8.4022291094224925E-3</v>
      </c>
      <c r="Y1224" s="418">
        <v>5.9963694356636272E-3</v>
      </c>
      <c r="Z1224" s="437">
        <v>6.3247942407366753E-2</v>
      </c>
      <c r="AA1224" s="417">
        <v>3.3344639970000001E-3</v>
      </c>
      <c r="AB1224" s="418">
        <v>5.3529422257500006E-3</v>
      </c>
      <c r="AC1224" s="437">
        <v>1.3820027452311092E-2</v>
      </c>
      <c r="AD1224" s="417">
        <v>1.5593469840000001E-4</v>
      </c>
      <c r="AE1224" s="418">
        <v>2.5285181246999998E-4</v>
      </c>
      <c r="AF1224" s="437">
        <v>9.1108169291469546E-4</v>
      </c>
      <c r="AG1224" s="417">
        <v>2.09882204004E-2</v>
      </c>
      <c r="AH1224" s="418">
        <v>3.084680955303E-2</v>
      </c>
      <c r="AI1224" s="437">
        <v>3.6448558387725635E-2</v>
      </c>
      <c r="AJ1224" s="417">
        <v>2.0310806561999999E-3</v>
      </c>
      <c r="AK1224" s="418">
        <v>3.2541380657100001E-3</v>
      </c>
      <c r="AL1224" s="437">
        <v>4.8193972201707284E-3</v>
      </c>
      <c r="AM1224" s="417">
        <v>3.5422430070000004E-3</v>
      </c>
      <c r="AN1224" s="418">
        <v>5.7838225430400002E-3</v>
      </c>
      <c r="AO1224" s="437">
        <v>9.2134266019947165E-3</v>
      </c>
      <c r="AP1224" s="422"/>
      <c r="AQ1224" s="423"/>
      <c r="AR1224" s="423"/>
      <c r="AS1224" s="417">
        <v>0</v>
      </c>
      <c r="AT1224" s="418">
        <v>0</v>
      </c>
      <c r="AU1224" s="424"/>
    </row>
    <row r="1225" spans="1:47" x14ac:dyDescent="0.2">
      <c r="A1225" s="231">
        <v>2005</v>
      </c>
      <c r="B1225" s="232">
        <v>21</v>
      </c>
      <c r="C1225" s="417">
        <v>7.0577045321599998</v>
      </c>
      <c r="D1225" s="418">
        <v>9.5195226546815004</v>
      </c>
      <c r="E1225" s="437">
        <v>38.750676028241472</v>
      </c>
      <c r="F1225" s="417">
        <v>0.90709203102000013</v>
      </c>
      <c r="G1225" s="418">
        <v>1.1709709705260001</v>
      </c>
      <c r="H1225" s="437">
        <v>0.8723695432292895</v>
      </c>
      <c r="I1225" s="417">
        <v>0.47080922349999998</v>
      </c>
      <c r="J1225" s="418">
        <v>0.9028238138150001</v>
      </c>
      <c r="K1225" s="437">
        <v>2.7507135132553104</v>
      </c>
      <c r="L1225" s="420"/>
      <c r="M1225" s="421"/>
      <c r="N1225" s="437">
        <v>3.7885954997780749E-3</v>
      </c>
      <c r="O1225" s="417">
        <v>1.116691E-2</v>
      </c>
      <c r="P1225" s="418">
        <v>1.7900622500000001E-2</v>
      </c>
      <c r="Q1225" s="437">
        <v>2.8259264204907292E-2</v>
      </c>
      <c r="R1225" s="422"/>
      <c r="S1225" s="423"/>
      <c r="T1225" s="437">
        <v>566.91117531461464</v>
      </c>
      <c r="U1225" s="417">
        <v>6.3760440271867615E-3</v>
      </c>
      <c r="V1225" s="418">
        <v>8.2993838309692678E-3</v>
      </c>
      <c r="W1225" s="437">
        <v>5.6214386388123913E-2</v>
      </c>
      <c r="X1225" s="417">
        <v>8.4022291094224925E-3</v>
      </c>
      <c r="Y1225" s="418">
        <v>5.9963694356636272E-3</v>
      </c>
      <c r="Z1225" s="437">
        <v>6.5363289712717737E-2</v>
      </c>
      <c r="AA1225" s="417">
        <v>3.5076311711999997E-3</v>
      </c>
      <c r="AB1225" s="418">
        <v>5.7000292372200003E-3</v>
      </c>
      <c r="AC1225" s="437">
        <v>1.4361905408549333E-2</v>
      </c>
      <c r="AD1225" s="417">
        <v>1.6332021119999998E-4</v>
      </c>
      <c r="AE1225" s="418">
        <v>2.6906747949000001E-4</v>
      </c>
      <c r="AF1225" s="437">
        <v>9.432236415926503E-4</v>
      </c>
      <c r="AG1225" s="417">
        <v>2.2770976196400002E-2</v>
      </c>
      <c r="AH1225" s="418">
        <v>3.370899420258E-2</v>
      </c>
      <c r="AI1225" s="437">
        <v>3.7561117811962197E-2</v>
      </c>
      <c r="AJ1225" s="417">
        <v>2.150421342E-3</v>
      </c>
      <c r="AK1225" s="418">
        <v>3.4935665441700003E-3</v>
      </c>
      <c r="AL1225" s="437">
        <v>5.0331459808368494E-3</v>
      </c>
      <c r="AM1225" s="417">
        <v>3.7101446999999997E-3</v>
      </c>
      <c r="AN1225" s="418">
        <v>6.1274030540700002E-3</v>
      </c>
      <c r="AO1225" s="437">
        <v>9.4433436183605883E-3</v>
      </c>
      <c r="AP1225" s="422"/>
      <c r="AQ1225" s="423"/>
      <c r="AR1225" s="423"/>
      <c r="AS1225" s="417">
        <v>0</v>
      </c>
      <c r="AT1225" s="418">
        <v>0</v>
      </c>
      <c r="AU1225" s="424"/>
    </row>
    <row r="1226" spans="1:47" x14ac:dyDescent="0.2">
      <c r="A1226" s="231">
        <v>2005</v>
      </c>
      <c r="B1226" s="232">
        <v>22</v>
      </c>
      <c r="C1226" s="417">
        <v>7.2843679126200005</v>
      </c>
      <c r="D1226" s="418">
        <v>9.958453526285</v>
      </c>
      <c r="E1226" s="437">
        <v>39.669558213182796</v>
      </c>
      <c r="F1226" s="417">
        <v>1.02545114952</v>
      </c>
      <c r="G1226" s="418">
        <v>1.3391276779199999</v>
      </c>
      <c r="H1226" s="437">
        <v>0.89588120914389857</v>
      </c>
      <c r="I1226" s="417">
        <v>0.49527632769999996</v>
      </c>
      <c r="J1226" s="418">
        <v>0.93738532810999997</v>
      </c>
      <c r="K1226" s="437">
        <v>2.7870528512190442</v>
      </c>
      <c r="L1226" s="420"/>
      <c r="M1226" s="421"/>
      <c r="N1226" s="437">
        <v>3.7984636548712603E-3</v>
      </c>
      <c r="O1226" s="417">
        <v>1.116691E-2</v>
      </c>
      <c r="P1226" s="418">
        <v>1.7900622500000001E-2</v>
      </c>
      <c r="Q1226" s="437">
        <v>2.8590021088356763E-2</v>
      </c>
      <c r="R1226" s="422"/>
      <c r="S1226" s="423"/>
      <c r="T1226" s="437">
        <v>568.3885239022535</v>
      </c>
      <c r="U1226" s="417">
        <v>6.3760440271867615E-3</v>
      </c>
      <c r="V1226" s="418">
        <v>8.2993838309692678E-3</v>
      </c>
      <c r="W1226" s="437">
        <v>5.7227710886327415E-2</v>
      </c>
      <c r="X1226" s="417">
        <v>8.4022291094224925E-3</v>
      </c>
      <c r="Y1226" s="418">
        <v>5.9963694356636272E-3</v>
      </c>
      <c r="Z1226" s="437">
        <v>6.7348271012411726E-2</v>
      </c>
      <c r="AA1226" s="417">
        <v>3.6861621666000005E-3</v>
      </c>
      <c r="AB1226" s="418">
        <v>6.0764858785799999E-3</v>
      </c>
      <c r="AC1226" s="437">
        <v>1.4839527110092642E-2</v>
      </c>
      <c r="AD1226" s="417">
        <v>1.7162627580000003E-4</v>
      </c>
      <c r="AE1226" s="418">
        <v>2.8683758454000003E-4</v>
      </c>
      <c r="AF1226" s="437">
        <v>9.718428089163832E-4</v>
      </c>
      <c r="AG1226" s="417">
        <v>2.4710168582400001E-2</v>
      </c>
      <c r="AH1226" s="418">
        <v>3.6933227101110001E-2</v>
      </c>
      <c r="AI1226" s="437">
        <v>3.8547520727197623E-2</v>
      </c>
      <c r="AJ1226" s="417">
        <v>2.2725870678000004E-3</v>
      </c>
      <c r="AK1226" s="418">
        <v>3.7522641824100002E-3</v>
      </c>
      <c r="AL1226" s="437">
        <v>5.2264290210271647E-3</v>
      </c>
      <c r="AM1226" s="417">
        <v>3.8826554100000006E-3</v>
      </c>
      <c r="AN1226" s="418">
        <v>6.4999365909900004E-3</v>
      </c>
      <c r="AO1226" s="437">
        <v>9.6431419325386687E-3</v>
      </c>
      <c r="AP1226" s="422"/>
      <c r="AQ1226" s="423"/>
      <c r="AR1226" s="423"/>
      <c r="AS1226" s="417">
        <v>0</v>
      </c>
      <c r="AT1226" s="418">
        <v>0</v>
      </c>
      <c r="AU1226" s="424"/>
    </row>
    <row r="1227" spans="1:47" x14ac:dyDescent="0.2">
      <c r="A1227" s="231">
        <v>2005</v>
      </c>
      <c r="B1227" s="232">
        <v>23</v>
      </c>
      <c r="C1227" s="417">
        <v>7.5109958063999995</v>
      </c>
      <c r="D1227" s="418">
        <v>10.431100331320499</v>
      </c>
      <c r="E1227" s="437">
        <v>40.491646541960542</v>
      </c>
      <c r="F1227" s="417">
        <v>1.1566677402599999</v>
      </c>
      <c r="G1227" s="418">
        <v>1.5332991416340001</v>
      </c>
      <c r="H1227" s="437">
        <v>0.91691795344637128</v>
      </c>
      <c r="I1227" s="417">
        <v>0.52150903419999994</v>
      </c>
      <c r="J1227" s="418">
        <v>0.97753607875000004</v>
      </c>
      <c r="K1227" s="437">
        <v>2.8195535405793786</v>
      </c>
      <c r="L1227" s="420"/>
      <c r="M1227" s="421"/>
      <c r="N1227" s="437">
        <v>3.8072812178569296E-3</v>
      </c>
      <c r="O1227" s="417">
        <v>1.116691E-2</v>
      </c>
      <c r="P1227" s="418">
        <v>1.7900622500000001E-2</v>
      </c>
      <c r="Q1227" s="437">
        <v>2.8885888114375802E-2</v>
      </c>
      <c r="R1227" s="422"/>
      <c r="S1227" s="423"/>
      <c r="T1227" s="437">
        <v>569.70812982661289</v>
      </c>
      <c r="U1227" s="417">
        <v>6.3760440271867615E-3</v>
      </c>
      <c r="V1227" s="418">
        <v>8.2993838309692678E-3</v>
      </c>
      <c r="W1227" s="437">
        <v>5.8134388122774945E-2</v>
      </c>
      <c r="X1227" s="417">
        <v>8.4022291094224925E-3</v>
      </c>
      <c r="Y1227" s="418">
        <v>5.9963694356636272E-3</v>
      </c>
      <c r="Z1227" s="437">
        <v>6.9124262651448942E-2</v>
      </c>
      <c r="AA1227" s="417">
        <v>3.8711401536000003E-3</v>
      </c>
      <c r="AB1227" s="418">
        <v>6.4814007347100003E-3</v>
      </c>
      <c r="AC1227" s="437">
        <v>1.52668663368283E-2</v>
      </c>
      <c r="AD1227" s="417">
        <v>1.8068312159999998E-4</v>
      </c>
      <c r="AE1227" s="418">
        <v>3.0586133238000003E-4</v>
      </c>
      <c r="AF1227" s="437">
        <v>9.9745020654003268E-4</v>
      </c>
      <c r="AG1227" s="417">
        <v>2.68088734548E-2</v>
      </c>
      <c r="AH1227" s="418">
        <v>4.0550504994270001E-2</v>
      </c>
      <c r="AI1227" s="437">
        <v>3.9430171459300146E-2</v>
      </c>
      <c r="AJ1227" s="417">
        <v>2.3996677374000003E-3</v>
      </c>
      <c r="AK1227" s="418">
        <v>4.0306906260600007E-3</v>
      </c>
      <c r="AL1227" s="437">
        <v>5.39937539554604E-3</v>
      </c>
      <c r="AM1227" s="417">
        <v>4.0607191116E-3</v>
      </c>
      <c r="AN1227" s="418">
        <v>6.9010997537700004E-3</v>
      </c>
      <c r="AO1227" s="437">
        <v>9.8219131808940634E-3</v>
      </c>
      <c r="AP1227" s="422"/>
      <c r="AQ1227" s="423"/>
      <c r="AR1227" s="423"/>
      <c r="AS1227" s="417">
        <v>0</v>
      </c>
      <c r="AT1227" s="418">
        <v>0</v>
      </c>
      <c r="AU1227" s="424"/>
    </row>
    <row r="1228" spans="1:47" x14ac:dyDescent="0.2">
      <c r="A1228" s="231">
        <v>2005</v>
      </c>
      <c r="B1228" s="232">
        <v>24</v>
      </c>
      <c r="C1228" s="417">
        <v>7.7389324433000004</v>
      </c>
      <c r="D1228" s="418">
        <v>10.943406058799001</v>
      </c>
      <c r="E1228" s="437">
        <v>41.151498193359188</v>
      </c>
      <c r="F1228" s="417">
        <v>1.3008617154600002</v>
      </c>
      <c r="G1228" s="418">
        <v>1.75699765344</v>
      </c>
      <c r="H1228" s="437">
        <v>0.93455942713651807</v>
      </c>
      <c r="I1228" s="417">
        <v>0.5501480446</v>
      </c>
      <c r="J1228" s="418">
        <v>1.0260743774049998</v>
      </c>
      <c r="K1228" s="437">
        <v>2.8475577938658994</v>
      </c>
      <c r="L1228" s="420"/>
      <c r="M1228" s="421"/>
      <c r="N1228" s="437">
        <v>3.8159645205170308E-3</v>
      </c>
      <c r="O1228" s="417">
        <v>1.116691E-2</v>
      </c>
      <c r="P1228" s="418">
        <v>1.7900622500000001E-2</v>
      </c>
      <c r="Q1228" s="437">
        <v>2.9138371650881807E-2</v>
      </c>
      <c r="R1228" s="422"/>
      <c r="S1228" s="423"/>
      <c r="T1228" s="437">
        <v>570.8857153187929</v>
      </c>
      <c r="U1228" s="417">
        <v>6.3760440271867615E-3</v>
      </c>
      <c r="V1228" s="418">
        <v>8.2993838309692678E-3</v>
      </c>
      <c r="W1228" s="437">
        <v>5.8898651066466676E-2</v>
      </c>
      <c r="X1228" s="417">
        <v>8.4022291094224925E-3</v>
      </c>
      <c r="Y1228" s="418">
        <v>5.9963694356636272E-3</v>
      </c>
      <c r="Z1228" s="437">
        <v>7.0589455526587783E-2</v>
      </c>
      <c r="AA1228" s="417">
        <v>4.0618104173999999E-3</v>
      </c>
      <c r="AB1228" s="418">
        <v>6.9198772135500002E-3</v>
      </c>
      <c r="AC1228" s="437">
        <v>1.5730281806042329E-2</v>
      </c>
      <c r="AD1228" s="417">
        <v>1.8955079700000001E-4</v>
      </c>
      <c r="AE1228" s="418">
        <v>3.2645098380000001E-4</v>
      </c>
      <c r="AF1228" s="437">
        <v>1.0195407030313911E-3</v>
      </c>
      <c r="AG1228" s="417">
        <v>2.9071913764800002E-2</v>
      </c>
      <c r="AH1228" s="418">
        <v>4.4613289536419999E-2</v>
      </c>
      <c r="AI1228" s="437">
        <v>4.0145321903743064E-2</v>
      </c>
      <c r="AJ1228" s="417">
        <v>2.5321388694000001E-3</v>
      </c>
      <c r="AK1228" s="418">
        <v>4.3319988253800006E-3</v>
      </c>
      <c r="AL1228" s="437">
        <v>5.5351305294866465E-3</v>
      </c>
      <c r="AM1228" s="417">
        <v>4.2436976676000007E-3</v>
      </c>
      <c r="AN1228" s="418">
        <v>7.3362815565300001E-3</v>
      </c>
      <c r="AO1228" s="437">
        <v>9.9845944596348556E-3</v>
      </c>
      <c r="AP1228" s="422"/>
      <c r="AQ1228" s="423"/>
      <c r="AR1228" s="423"/>
      <c r="AS1228" s="417">
        <v>0</v>
      </c>
      <c r="AT1228" s="418">
        <v>0</v>
      </c>
      <c r="AU1228" s="424"/>
    </row>
    <row r="1229" spans="1:47" x14ac:dyDescent="0.2">
      <c r="A1229" s="231">
        <v>2005</v>
      </c>
      <c r="B1229" s="232">
        <v>25</v>
      </c>
      <c r="C1229" s="417">
        <v>7.9682076011199996</v>
      </c>
      <c r="D1229" s="418">
        <v>11.498873980112</v>
      </c>
      <c r="E1229" s="437">
        <v>41.631505224735676</v>
      </c>
      <c r="F1229" s="417">
        <v>1.4459703778200002</v>
      </c>
      <c r="G1229" s="418">
        <v>1.994518363167</v>
      </c>
      <c r="H1229" s="437">
        <v>0.94762676473480656</v>
      </c>
      <c r="I1229" s="417">
        <v>0.58194878280000006</v>
      </c>
      <c r="J1229" s="418">
        <v>1.0799974543050002</v>
      </c>
      <c r="K1229" s="437">
        <v>2.8685140616554636</v>
      </c>
      <c r="L1229" s="420"/>
      <c r="M1229" s="421"/>
      <c r="N1229" s="437">
        <v>3.8226334314472128E-3</v>
      </c>
      <c r="O1229" s="417">
        <v>1.116691E-2</v>
      </c>
      <c r="P1229" s="418">
        <v>1.7900622500000001E-2</v>
      </c>
      <c r="Q1229" s="437">
        <v>2.9324965323516888E-2</v>
      </c>
      <c r="R1229" s="422"/>
      <c r="S1229" s="423"/>
      <c r="T1229" s="437">
        <v>571.68896146419138</v>
      </c>
      <c r="U1229" s="417">
        <v>6.3760440271867615E-3</v>
      </c>
      <c r="V1229" s="418">
        <v>8.2993838309692678E-3</v>
      </c>
      <c r="W1229" s="437">
        <v>5.9463487456746393E-2</v>
      </c>
      <c r="X1229" s="417">
        <v>8.4022291094224925E-3</v>
      </c>
      <c r="Y1229" s="418">
        <v>5.9963694356636272E-3</v>
      </c>
      <c r="Z1229" s="437">
        <v>7.1670120092304793E-2</v>
      </c>
      <c r="AA1229" s="417">
        <v>4.2574260210000003E-3</v>
      </c>
      <c r="AB1229" s="418">
        <v>7.4482608541200004E-3</v>
      </c>
      <c r="AC1229" s="437">
        <v>1.6110923955262507E-2</v>
      </c>
      <c r="AD1229" s="417">
        <v>1.986076428E-4</v>
      </c>
      <c r="AE1229" s="418">
        <v>3.5007260046000002E-4</v>
      </c>
      <c r="AF1229" s="437">
        <v>1.036083213073312E-3</v>
      </c>
      <c r="AG1229" s="417">
        <v>3.1486937740199998E-2</v>
      </c>
      <c r="AH1229" s="418">
        <v>4.9286516660489998E-2</v>
      </c>
      <c r="AI1229" s="437">
        <v>4.0663916619210656E-2</v>
      </c>
      <c r="AJ1229" s="417">
        <v>2.6680426932000002E-3</v>
      </c>
      <c r="AK1229" s="418">
        <v>4.6671343218599995E-3</v>
      </c>
      <c r="AL1229" s="437">
        <v>5.6323917602636485E-3</v>
      </c>
      <c r="AM1229" s="417">
        <v>4.4328440189999995E-3</v>
      </c>
      <c r="AN1229" s="418">
        <v>7.8817537389000002E-3</v>
      </c>
      <c r="AO1229" s="437">
        <v>1.0108704157299345E-2</v>
      </c>
      <c r="AP1229" s="422"/>
      <c r="AQ1229" s="423"/>
      <c r="AR1229" s="423"/>
      <c r="AS1229" s="417">
        <v>0</v>
      </c>
      <c r="AT1229" s="418">
        <v>0</v>
      </c>
      <c r="AU1229" s="424"/>
    </row>
    <row r="1230" spans="1:47" x14ac:dyDescent="0.2">
      <c r="A1230" s="231">
        <v>2005</v>
      </c>
      <c r="B1230" s="232">
        <v>26</v>
      </c>
      <c r="C1230" s="417">
        <v>7.9682076011199996</v>
      </c>
      <c r="D1230" s="418">
        <v>11.498873980112</v>
      </c>
      <c r="E1230" s="437">
        <v>41.904701372440037</v>
      </c>
      <c r="F1230" s="417">
        <v>1.4459703778200002</v>
      </c>
      <c r="G1230" s="418">
        <v>1.994518363167</v>
      </c>
      <c r="H1230" s="437">
        <v>0.955365353542734</v>
      </c>
      <c r="I1230" s="417">
        <v>0.58194878280000006</v>
      </c>
      <c r="J1230" s="418">
        <v>1.0799974543050002</v>
      </c>
      <c r="K1230" s="437">
        <v>2.8812330262399732</v>
      </c>
      <c r="L1230" s="420"/>
      <c r="M1230" s="421"/>
      <c r="N1230" s="437">
        <v>3.8269907502037062E-3</v>
      </c>
      <c r="O1230" s="417">
        <v>1.116691E-2</v>
      </c>
      <c r="P1230" s="418">
        <v>1.7900622500000001E-2</v>
      </c>
      <c r="Q1230" s="437">
        <v>2.9436398408688259E-2</v>
      </c>
      <c r="R1230" s="422"/>
      <c r="S1230" s="423"/>
      <c r="T1230" s="437">
        <v>572.15682756311662</v>
      </c>
      <c r="U1230" s="417">
        <v>6.3760440271867615E-3</v>
      </c>
      <c r="V1230" s="418">
        <v>8.2993838309692678E-3</v>
      </c>
      <c r="W1230" s="437">
        <v>5.9798369516459747E-2</v>
      </c>
      <c r="X1230" s="417">
        <v>8.4022291094224925E-3</v>
      </c>
      <c r="Y1230" s="418">
        <v>5.9963694356636272E-3</v>
      </c>
      <c r="Z1230" s="437">
        <v>7.2301530780706488E-2</v>
      </c>
      <c r="AA1230" s="417">
        <v>4.2574260210000003E-3</v>
      </c>
      <c r="AB1230" s="418">
        <v>7.4482608541200004E-3</v>
      </c>
      <c r="AC1230" s="437">
        <v>1.6378131690980405E-2</v>
      </c>
      <c r="AD1230" s="417">
        <v>1.986076428E-4</v>
      </c>
      <c r="AE1230" s="418">
        <v>3.5007260046000002E-4</v>
      </c>
      <c r="AF1230" s="437">
        <v>1.0461098553199047E-3</v>
      </c>
      <c r="AG1230" s="417">
        <v>3.1486937740199998E-2</v>
      </c>
      <c r="AH1230" s="418">
        <v>4.9286516660489998E-2</v>
      </c>
      <c r="AI1230" s="437">
        <v>4.0960137734192992E-2</v>
      </c>
      <c r="AJ1230" s="417">
        <v>2.6680426932000002E-3</v>
      </c>
      <c r="AK1230" s="418">
        <v>4.6671343218599995E-3</v>
      </c>
      <c r="AL1230" s="437">
        <v>5.6862917390005487E-3</v>
      </c>
      <c r="AM1230" s="417">
        <v>4.4328440189999995E-3</v>
      </c>
      <c r="AN1230" s="418">
        <v>7.8817537389000002E-3</v>
      </c>
      <c r="AO1230" s="437">
        <v>1.0186852914273136E-2</v>
      </c>
      <c r="AP1230" s="422"/>
      <c r="AQ1230" s="423"/>
      <c r="AR1230" s="423"/>
      <c r="AS1230" s="417">
        <v>0</v>
      </c>
      <c r="AT1230" s="418">
        <v>0</v>
      </c>
      <c r="AU1230" s="424"/>
    </row>
    <row r="1231" spans="1:47" x14ac:dyDescent="0.2">
      <c r="A1231" s="231">
        <v>2005</v>
      </c>
      <c r="B1231" s="232">
        <v>27</v>
      </c>
      <c r="C1231" s="417">
        <v>7.9682076011199996</v>
      </c>
      <c r="D1231" s="418">
        <v>11.498873980112</v>
      </c>
      <c r="E1231" s="437">
        <v>41.992512095205377</v>
      </c>
      <c r="F1231" s="417">
        <v>1.4459703778200002</v>
      </c>
      <c r="G1231" s="418">
        <v>1.994518363167</v>
      </c>
      <c r="H1231" s="437">
        <v>0.95558985806553298</v>
      </c>
      <c r="I1231" s="417">
        <v>0.58194878280000006</v>
      </c>
      <c r="J1231" s="418">
        <v>1.0799974543050002</v>
      </c>
      <c r="K1231" s="437">
        <v>2.8795949285887534</v>
      </c>
      <c r="L1231" s="420"/>
      <c r="M1231" s="421"/>
      <c r="N1231" s="437">
        <v>3.823999262937583E-3</v>
      </c>
      <c r="O1231" s="417">
        <v>1.116691E-2</v>
      </c>
      <c r="P1231" s="418">
        <v>1.7900622500000001E-2</v>
      </c>
      <c r="Q1231" s="437">
        <v>2.9432181205505645E-2</v>
      </c>
      <c r="R1231" s="422"/>
      <c r="S1231" s="423"/>
      <c r="T1231" s="437">
        <v>572.213079860824</v>
      </c>
      <c r="U1231" s="417">
        <v>6.3760440271867615E-3</v>
      </c>
      <c r="V1231" s="418">
        <v>8.2993838309692678E-3</v>
      </c>
      <c r="W1231" s="437">
        <v>5.9803728270395345E-2</v>
      </c>
      <c r="X1231" s="417">
        <v>8.4022291094224925E-3</v>
      </c>
      <c r="Y1231" s="418">
        <v>5.9963694356636272E-3</v>
      </c>
      <c r="Z1231" s="437">
        <v>7.2378374988275276E-2</v>
      </c>
      <c r="AA1231" s="417">
        <v>4.2574260210000003E-3</v>
      </c>
      <c r="AB1231" s="418">
        <v>7.4482608541200004E-3</v>
      </c>
      <c r="AC1231" s="437">
        <v>1.608653111119375E-2</v>
      </c>
      <c r="AD1231" s="417">
        <v>1.986076428E-4</v>
      </c>
      <c r="AE1231" s="418">
        <v>3.5007260046000002E-4</v>
      </c>
      <c r="AF1231" s="437">
        <v>1.0447518863636238E-3</v>
      </c>
      <c r="AG1231" s="417">
        <v>3.1486937740199998E-2</v>
      </c>
      <c r="AH1231" s="418">
        <v>4.9286516660489998E-2</v>
      </c>
      <c r="AI1231" s="437">
        <v>4.1045962723956247E-2</v>
      </c>
      <c r="AJ1231" s="417">
        <v>2.6680426932000002E-3</v>
      </c>
      <c r="AK1231" s="418">
        <v>4.6671343218599995E-3</v>
      </c>
      <c r="AL1231" s="437">
        <v>5.7143001764398673E-3</v>
      </c>
      <c r="AM1231" s="417">
        <v>4.4328440189999995E-3</v>
      </c>
      <c r="AN1231" s="418">
        <v>7.8817537389000002E-3</v>
      </c>
      <c r="AO1231" s="437">
        <v>1.0155095415727067E-2</v>
      </c>
      <c r="AP1231" s="422"/>
      <c r="AQ1231" s="423"/>
      <c r="AR1231" s="423"/>
      <c r="AS1231" s="417">
        <v>0</v>
      </c>
      <c r="AT1231" s="418">
        <v>0</v>
      </c>
      <c r="AU1231" s="424"/>
    </row>
    <row r="1232" spans="1:47" x14ac:dyDescent="0.2">
      <c r="A1232" s="231">
        <v>2005</v>
      </c>
      <c r="B1232" s="232">
        <v>28</v>
      </c>
      <c r="C1232" s="417">
        <v>7.9682076011199996</v>
      </c>
      <c r="D1232" s="418">
        <v>11.498873980112</v>
      </c>
      <c r="E1232" s="437">
        <v>41.946914229184323</v>
      </c>
      <c r="F1232" s="417">
        <v>1.4459703778200002</v>
      </c>
      <c r="G1232" s="418">
        <v>1.994518363167</v>
      </c>
      <c r="H1232" s="437">
        <v>0.95520248323156753</v>
      </c>
      <c r="I1232" s="417">
        <v>0.58194878280000006</v>
      </c>
      <c r="J1232" s="418">
        <v>1.0799974543050002</v>
      </c>
      <c r="K1232" s="437">
        <v>2.8797676692909824</v>
      </c>
      <c r="L1232" s="420"/>
      <c r="M1232" s="421"/>
      <c r="N1232" s="437">
        <v>3.8250378212813067E-3</v>
      </c>
      <c r="O1232" s="417">
        <v>1.116691E-2</v>
      </c>
      <c r="P1232" s="418">
        <v>1.7900622500000001E-2</v>
      </c>
      <c r="Q1232" s="437">
        <v>2.9429603198348166E-2</v>
      </c>
      <c r="R1232" s="422"/>
      <c r="S1232" s="423"/>
      <c r="T1232" s="437">
        <v>572.17423469285927</v>
      </c>
      <c r="U1232" s="417">
        <v>6.3760440271867615E-3</v>
      </c>
      <c r="V1232" s="418">
        <v>8.2993838309692678E-3</v>
      </c>
      <c r="W1232" s="437">
        <v>5.9788798247913354E-2</v>
      </c>
      <c r="X1232" s="417">
        <v>8.4022291094224925E-3</v>
      </c>
      <c r="Y1232" s="418">
        <v>5.9963694356636272E-3</v>
      </c>
      <c r="Z1232" s="437">
        <v>7.2323271164948688E-2</v>
      </c>
      <c r="AA1232" s="417">
        <v>4.2574260210000003E-3</v>
      </c>
      <c r="AB1232" s="418">
        <v>7.4482608541200004E-3</v>
      </c>
      <c r="AC1232" s="437">
        <v>1.6193117511419566E-2</v>
      </c>
      <c r="AD1232" s="417">
        <v>1.986076428E-4</v>
      </c>
      <c r="AE1232" s="418">
        <v>3.5007260046000002E-4</v>
      </c>
      <c r="AF1232" s="437">
        <v>1.0449107191565291E-3</v>
      </c>
      <c r="AG1232" s="417">
        <v>3.1486937740199998E-2</v>
      </c>
      <c r="AH1232" s="418">
        <v>4.9286516660489998E-2</v>
      </c>
      <c r="AI1232" s="437">
        <v>4.1000208632433026E-2</v>
      </c>
      <c r="AJ1232" s="417">
        <v>2.6680426932000002E-3</v>
      </c>
      <c r="AK1232" s="418">
        <v>4.6671343218599995E-3</v>
      </c>
      <c r="AL1232" s="437">
        <v>5.7010018481533772E-3</v>
      </c>
      <c r="AM1232" s="417">
        <v>4.4328440189999995E-3</v>
      </c>
      <c r="AN1232" s="418">
        <v>7.8817537389000002E-3</v>
      </c>
      <c r="AO1232" s="437">
        <v>1.0164820220847011E-2</v>
      </c>
      <c r="AP1232" s="422"/>
      <c r="AQ1232" s="423"/>
      <c r="AR1232" s="423"/>
      <c r="AS1232" s="417">
        <v>0</v>
      </c>
      <c r="AT1232" s="418">
        <v>0</v>
      </c>
      <c r="AU1232" s="424"/>
    </row>
    <row r="1233" spans="1:47" x14ac:dyDescent="0.2">
      <c r="A1233" s="231">
        <v>2005</v>
      </c>
      <c r="B1233" s="232">
        <v>29</v>
      </c>
      <c r="C1233" s="417">
        <v>7.9682076011199996</v>
      </c>
      <c r="D1233" s="418">
        <v>11.498873980112</v>
      </c>
      <c r="E1233" s="437">
        <v>41.899694915578479</v>
      </c>
      <c r="F1233" s="417">
        <v>1.4459703778200002</v>
      </c>
      <c r="G1233" s="418">
        <v>1.994518363167</v>
      </c>
      <c r="H1233" s="437">
        <v>0.95482174154947852</v>
      </c>
      <c r="I1233" s="417">
        <v>0.58194878280000006</v>
      </c>
      <c r="J1233" s="418">
        <v>1.0799974543050002</v>
      </c>
      <c r="K1233" s="437">
        <v>2.8799873071999413</v>
      </c>
      <c r="L1233" s="420"/>
      <c r="M1233" s="421"/>
      <c r="N1233" s="437">
        <v>3.8261176624382835E-3</v>
      </c>
      <c r="O1233" s="417">
        <v>1.116691E-2</v>
      </c>
      <c r="P1233" s="418">
        <v>1.7900622500000001E-2</v>
      </c>
      <c r="Q1233" s="437">
        <v>2.9427232683310045E-2</v>
      </c>
      <c r="R1233" s="422"/>
      <c r="S1233" s="423"/>
      <c r="T1233" s="437">
        <v>572.13131846145745</v>
      </c>
      <c r="U1233" s="417">
        <v>6.3760440271867615E-3</v>
      </c>
      <c r="V1233" s="418">
        <v>8.2993838309692678E-3</v>
      </c>
      <c r="W1233" s="437">
        <v>5.977412936076866E-2</v>
      </c>
      <c r="X1233" s="417">
        <v>8.4022291094224925E-3</v>
      </c>
      <c r="Y1233" s="418">
        <v>5.9963694356636272E-3</v>
      </c>
      <c r="Z1233" s="437">
        <v>7.2267575792841682E-2</v>
      </c>
      <c r="AA1233" s="417">
        <v>4.2574260210000003E-3</v>
      </c>
      <c r="AB1233" s="418">
        <v>7.4482608541200004E-3</v>
      </c>
      <c r="AC1233" s="437">
        <v>1.6306345730460133E-2</v>
      </c>
      <c r="AD1233" s="417">
        <v>1.986076428E-4</v>
      </c>
      <c r="AE1233" s="418">
        <v>3.5007260046000002E-4</v>
      </c>
      <c r="AF1233" s="437">
        <v>1.0451135748777637E-3</v>
      </c>
      <c r="AG1233" s="417">
        <v>3.1486937740199998E-2</v>
      </c>
      <c r="AH1233" s="418">
        <v>4.9286516660489998E-2</v>
      </c>
      <c r="AI1233" s="437">
        <v>4.0953006604821852E-2</v>
      </c>
      <c r="AJ1233" s="417">
        <v>2.6680426932000002E-3</v>
      </c>
      <c r="AK1233" s="418">
        <v>4.6671343218599995E-3</v>
      </c>
      <c r="AL1233" s="437">
        <v>5.6871951268116228E-3</v>
      </c>
      <c r="AM1233" s="417">
        <v>4.4328440189999995E-3</v>
      </c>
      <c r="AN1233" s="418">
        <v>7.8817537389000002E-3</v>
      </c>
      <c r="AO1233" s="437">
        <v>1.017532039683134E-2</v>
      </c>
      <c r="AP1233" s="422"/>
      <c r="AQ1233" s="423"/>
      <c r="AR1233" s="423"/>
      <c r="AS1233" s="417">
        <v>0</v>
      </c>
      <c r="AT1233" s="418">
        <v>0</v>
      </c>
      <c r="AU1233" s="424"/>
    </row>
    <row r="1234" spans="1:47" x14ac:dyDescent="0.2">
      <c r="A1234" s="231">
        <v>2005</v>
      </c>
      <c r="B1234" s="232">
        <v>30</v>
      </c>
      <c r="C1234" s="417">
        <v>7.9682076011199996</v>
      </c>
      <c r="D1234" s="418">
        <v>11.498873980112</v>
      </c>
      <c r="E1234" s="437">
        <v>41.856979812078222</v>
      </c>
      <c r="F1234" s="417">
        <v>1.4459703778200002</v>
      </c>
      <c r="G1234" s="418">
        <v>1.994518363167</v>
      </c>
      <c r="H1234" s="437">
        <v>0.95464616794010282</v>
      </c>
      <c r="I1234" s="417">
        <v>0.58194878280000006</v>
      </c>
      <c r="J1234" s="418">
        <v>1.0799974543050002</v>
      </c>
      <c r="K1234" s="437">
        <v>2.8806165366370737</v>
      </c>
      <c r="L1234" s="420"/>
      <c r="M1234" s="421"/>
      <c r="N1234" s="437">
        <v>3.8274626722496416E-3</v>
      </c>
      <c r="O1234" s="417">
        <v>1.116691E-2</v>
      </c>
      <c r="P1234" s="418">
        <v>1.7900622500000001E-2</v>
      </c>
      <c r="Q1234" s="437">
        <v>2.9428155836152988E-2</v>
      </c>
      <c r="R1234" s="422"/>
      <c r="S1234" s="423"/>
      <c r="T1234" s="437">
        <v>572.10065662306761</v>
      </c>
      <c r="U1234" s="417">
        <v>6.3760440271867615E-3</v>
      </c>
      <c r="V1234" s="418">
        <v>8.2993838309692678E-3</v>
      </c>
      <c r="W1234" s="437">
        <v>5.9768462811344368E-2</v>
      </c>
      <c r="X1234" s="417">
        <v>8.4022291094224925E-3</v>
      </c>
      <c r="Y1234" s="418">
        <v>5.9963694356636272E-3</v>
      </c>
      <c r="Z1234" s="437">
        <v>7.2226436632756338E-2</v>
      </c>
      <c r="AA1234" s="417">
        <v>4.2574260210000003E-3</v>
      </c>
      <c r="AB1234" s="418">
        <v>7.4482608541200004E-3</v>
      </c>
      <c r="AC1234" s="437">
        <v>1.643700710342413E-2</v>
      </c>
      <c r="AD1234" s="417">
        <v>1.986076428E-4</v>
      </c>
      <c r="AE1234" s="418">
        <v>3.5007260046000002E-4</v>
      </c>
      <c r="AF1234" s="437">
        <v>1.0456374884287569E-3</v>
      </c>
      <c r="AG1234" s="417">
        <v>3.1486937740199998E-2</v>
      </c>
      <c r="AH1234" s="418">
        <v>4.9286516660489998E-2</v>
      </c>
      <c r="AI1234" s="437">
        <v>4.0911049493743142E-2</v>
      </c>
      <c r="AJ1234" s="417">
        <v>2.6680426932000002E-3</v>
      </c>
      <c r="AK1234" s="418">
        <v>4.6671343218599995E-3</v>
      </c>
      <c r="AL1234" s="437">
        <v>5.6738735005347962E-3</v>
      </c>
      <c r="AM1234" s="417">
        <v>4.4328440189999995E-3</v>
      </c>
      <c r="AN1234" s="418">
        <v>7.8817537389000002E-3</v>
      </c>
      <c r="AO1234" s="437">
        <v>1.0189119722194242E-2</v>
      </c>
      <c r="AP1234" s="422"/>
      <c r="AQ1234" s="423"/>
      <c r="AR1234" s="423"/>
      <c r="AS1234" s="417">
        <v>0</v>
      </c>
      <c r="AT1234" s="418">
        <v>0</v>
      </c>
      <c r="AU1234" s="424"/>
    </row>
    <row r="1235" spans="1:47" x14ac:dyDescent="0.2">
      <c r="A1235" s="231">
        <v>2005</v>
      </c>
      <c r="B1235" s="232">
        <v>31</v>
      </c>
      <c r="C1235" s="417">
        <v>7.9682076011199996</v>
      </c>
      <c r="D1235" s="418">
        <v>11.498873980112</v>
      </c>
      <c r="E1235" s="437">
        <v>41.812331860856354</v>
      </c>
      <c r="F1235" s="417">
        <v>1.4459703778200002</v>
      </c>
      <c r="G1235" s="418">
        <v>1.994518363167</v>
      </c>
      <c r="H1235" s="437">
        <v>0.95469296250067837</v>
      </c>
      <c r="I1235" s="417">
        <v>0.58194878280000006</v>
      </c>
      <c r="J1235" s="418">
        <v>1.0799974543050002</v>
      </c>
      <c r="K1235" s="437">
        <v>2.8818594494166172</v>
      </c>
      <c r="L1235" s="420"/>
      <c r="M1235" s="421"/>
      <c r="N1235" s="437">
        <v>3.8292906061757211E-3</v>
      </c>
      <c r="O1235" s="417">
        <v>1.116691E-2</v>
      </c>
      <c r="P1235" s="418">
        <v>1.7900622500000001E-2</v>
      </c>
      <c r="Q1235" s="437">
        <v>2.9433185658319323E-2</v>
      </c>
      <c r="R1235" s="422"/>
      <c r="S1235" s="423"/>
      <c r="T1235" s="437">
        <v>572.07873229500194</v>
      </c>
      <c r="U1235" s="417">
        <v>6.3760440271867615E-3</v>
      </c>
      <c r="V1235" s="418">
        <v>8.2993838309692678E-3</v>
      </c>
      <c r="W1235" s="437">
        <v>5.9773102729690115E-2</v>
      </c>
      <c r="X1235" s="417">
        <v>8.4022291094224925E-3</v>
      </c>
      <c r="Y1235" s="418">
        <v>5.9963694356636272E-3</v>
      </c>
      <c r="Z1235" s="437">
        <v>7.2196418299234816E-2</v>
      </c>
      <c r="AA1235" s="417">
        <v>4.2574260210000003E-3</v>
      </c>
      <c r="AB1235" s="418">
        <v>7.4482608541200004E-3</v>
      </c>
      <c r="AC1235" s="437">
        <v>1.6612488098985179E-2</v>
      </c>
      <c r="AD1235" s="417">
        <v>1.986076428E-4</v>
      </c>
      <c r="AE1235" s="418">
        <v>3.5007260046000002E-4</v>
      </c>
      <c r="AF1235" s="437">
        <v>1.0466585315026863E-3</v>
      </c>
      <c r="AG1235" s="417">
        <v>3.1486937740199998E-2</v>
      </c>
      <c r="AH1235" s="418">
        <v>4.9286516660489998E-2</v>
      </c>
      <c r="AI1235" s="437">
        <v>4.0868156183860652E-2</v>
      </c>
      <c r="AJ1235" s="417">
        <v>2.6680426932000002E-3</v>
      </c>
      <c r="AK1235" s="418">
        <v>4.6671343218599995E-3</v>
      </c>
      <c r="AL1235" s="437">
        <v>5.6588870678895087E-3</v>
      </c>
      <c r="AM1235" s="417">
        <v>4.4328440189999995E-3</v>
      </c>
      <c r="AN1235" s="418">
        <v>7.8817537389000002E-3</v>
      </c>
      <c r="AO1235" s="437">
        <v>1.0209386476366199E-2</v>
      </c>
      <c r="AP1235" s="422"/>
      <c r="AQ1235" s="423"/>
      <c r="AR1235" s="423"/>
      <c r="AS1235" s="417">
        <v>0</v>
      </c>
      <c r="AT1235" s="418">
        <v>0</v>
      </c>
      <c r="AU1235" s="424"/>
    </row>
    <row r="1236" spans="1:47" x14ac:dyDescent="0.2">
      <c r="A1236" s="231">
        <v>2005</v>
      </c>
      <c r="B1236" s="232">
        <v>32</v>
      </c>
      <c r="C1236" s="417">
        <v>7.9682076011199996</v>
      </c>
      <c r="D1236" s="418">
        <v>11.498873980112</v>
      </c>
      <c r="E1236" s="419">
        <v>41.812331860856354</v>
      </c>
      <c r="F1236" s="417">
        <v>1.4459703778200002</v>
      </c>
      <c r="G1236" s="418">
        <v>1.994518363167</v>
      </c>
      <c r="H1236" s="419">
        <v>0.95469296250067837</v>
      </c>
      <c r="I1236" s="417">
        <v>0.58194878280000006</v>
      </c>
      <c r="J1236" s="418">
        <v>1.0799974543050002</v>
      </c>
      <c r="K1236" s="419">
        <v>2.8818594494166172</v>
      </c>
      <c r="L1236" s="420"/>
      <c r="M1236" s="421"/>
      <c r="N1236" s="419">
        <v>3.8292906061757211E-3</v>
      </c>
      <c r="O1236" s="417">
        <v>1.116691E-2</v>
      </c>
      <c r="P1236" s="418">
        <v>1.7900622500000001E-2</v>
      </c>
      <c r="Q1236" s="419">
        <v>2.9433185658319323E-2</v>
      </c>
      <c r="R1236" s="425"/>
      <c r="S1236" s="426"/>
      <c r="T1236" s="419">
        <v>572.07873229500194</v>
      </c>
      <c r="U1236" s="417">
        <v>6.3760440271867615E-3</v>
      </c>
      <c r="V1236" s="418">
        <v>8.2993838309692678E-3</v>
      </c>
      <c r="W1236" s="419">
        <v>5.9773102729690115E-2</v>
      </c>
      <c r="X1236" s="417">
        <v>8.4022291094224925E-3</v>
      </c>
      <c r="Y1236" s="418">
        <v>5.9963694356636272E-3</v>
      </c>
      <c r="Z1236" s="419">
        <v>7.2196418299234816E-2</v>
      </c>
      <c r="AA1236" s="417">
        <v>4.2574260210000003E-3</v>
      </c>
      <c r="AB1236" s="418">
        <v>7.4482608541200004E-3</v>
      </c>
      <c r="AC1236" s="419">
        <v>1.6612488098985179E-2</v>
      </c>
      <c r="AD1236" s="417">
        <v>1.986076428E-4</v>
      </c>
      <c r="AE1236" s="418">
        <v>3.5007260046000002E-4</v>
      </c>
      <c r="AF1236" s="419">
        <v>1.0466585315026863E-3</v>
      </c>
      <c r="AG1236" s="417">
        <v>3.1486937740199998E-2</v>
      </c>
      <c r="AH1236" s="418">
        <v>4.9286516660489998E-2</v>
      </c>
      <c r="AI1236" s="419">
        <v>4.0868156183860652E-2</v>
      </c>
      <c r="AJ1236" s="417">
        <v>2.6680426932000002E-3</v>
      </c>
      <c r="AK1236" s="418">
        <v>4.6671343218599995E-3</v>
      </c>
      <c r="AL1236" s="419">
        <v>5.6588870678895087E-3</v>
      </c>
      <c r="AM1236" s="417">
        <v>4.4328440189999995E-3</v>
      </c>
      <c r="AN1236" s="418">
        <v>7.8817537389000002E-3</v>
      </c>
      <c r="AO1236" s="419">
        <v>1.0209386476366199E-2</v>
      </c>
      <c r="AP1236" s="425"/>
      <c r="AQ1236" s="426"/>
      <c r="AR1236" s="426"/>
      <c r="AS1236" s="417">
        <v>0</v>
      </c>
      <c r="AT1236" s="418">
        <v>0</v>
      </c>
      <c r="AU1236" s="427"/>
    </row>
    <row r="1237" spans="1:47" x14ac:dyDescent="0.2">
      <c r="A1237" s="231">
        <v>2005</v>
      </c>
      <c r="B1237" s="232">
        <v>33</v>
      </c>
      <c r="C1237" s="417">
        <v>7.9682076011199996</v>
      </c>
      <c r="D1237" s="418">
        <v>11.498873980112</v>
      </c>
      <c r="E1237" s="419">
        <v>41.812331860856354</v>
      </c>
      <c r="F1237" s="417">
        <v>1.4459703778200002</v>
      </c>
      <c r="G1237" s="418">
        <v>1.994518363167</v>
      </c>
      <c r="H1237" s="419">
        <v>0.95469296250067837</v>
      </c>
      <c r="I1237" s="417">
        <v>0.58194878280000006</v>
      </c>
      <c r="J1237" s="418">
        <v>1.0799974543050002</v>
      </c>
      <c r="K1237" s="419">
        <v>2.8818594494166172</v>
      </c>
      <c r="L1237" s="420"/>
      <c r="M1237" s="421"/>
      <c r="N1237" s="419">
        <v>3.8292906061757211E-3</v>
      </c>
      <c r="O1237" s="417">
        <v>1.116691E-2</v>
      </c>
      <c r="P1237" s="418">
        <v>1.7900622500000001E-2</v>
      </c>
      <c r="Q1237" s="419">
        <v>2.9433185658319323E-2</v>
      </c>
      <c r="R1237" s="425"/>
      <c r="S1237" s="426"/>
      <c r="T1237" s="419">
        <v>572.07873229500194</v>
      </c>
      <c r="U1237" s="417">
        <v>6.3760440271867615E-3</v>
      </c>
      <c r="V1237" s="418">
        <v>8.2993838309692678E-3</v>
      </c>
      <c r="W1237" s="419">
        <v>5.9773102729690115E-2</v>
      </c>
      <c r="X1237" s="417">
        <v>8.4022291094224925E-3</v>
      </c>
      <c r="Y1237" s="418">
        <v>5.9963694356636272E-3</v>
      </c>
      <c r="Z1237" s="419">
        <v>7.2196418299234816E-2</v>
      </c>
      <c r="AA1237" s="417">
        <v>4.2574260210000003E-3</v>
      </c>
      <c r="AB1237" s="418">
        <v>7.4482608541200004E-3</v>
      </c>
      <c r="AC1237" s="419">
        <v>1.6612488098985179E-2</v>
      </c>
      <c r="AD1237" s="417">
        <v>1.986076428E-4</v>
      </c>
      <c r="AE1237" s="418">
        <v>3.5007260046000002E-4</v>
      </c>
      <c r="AF1237" s="419">
        <v>1.0466585315026863E-3</v>
      </c>
      <c r="AG1237" s="417">
        <v>3.1486937740199998E-2</v>
      </c>
      <c r="AH1237" s="418">
        <v>4.9286516660489998E-2</v>
      </c>
      <c r="AI1237" s="419">
        <v>4.0868156183860652E-2</v>
      </c>
      <c r="AJ1237" s="417">
        <v>2.6680426932000002E-3</v>
      </c>
      <c r="AK1237" s="418">
        <v>4.6671343218599995E-3</v>
      </c>
      <c r="AL1237" s="419">
        <v>5.6588870678895087E-3</v>
      </c>
      <c r="AM1237" s="417">
        <v>4.4328440189999995E-3</v>
      </c>
      <c r="AN1237" s="418">
        <v>7.8817537389000002E-3</v>
      </c>
      <c r="AO1237" s="419">
        <v>1.0209386476366199E-2</v>
      </c>
      <c r="AP1237" s="425"/>
      <c r="AQ1237" s="426"/>
      <c r="AR1237" s="426"/>
      <c r="AS1237" s="417">
        <v>0</v>
      </c>
      <c r="AT1237" s="418">
        <v>0</v>
      </c>
      <c r="AU1237" s="427"/>
    </row>
    <row r="1238" spans="1:47" x14ac:dyDescent="0.2">
      <c r="A1238" s="231">
        <v>2005</v>
      </c>
      <c r="B1238" s="232">
        <v>34</v>
      </c>
      <c r="C1238" s="417">
        <v>7.9682076011199996</v>
      </c>
      <c r="D1238" s="418">
        <v>11.498873980112</v>
      </c>
      <c r="E1238" s="419">
        <v>41.812331860856354</v>
      </c>
      <c r="F1238" s="417">
        <v>1.4459703778200002</v>
      </c>
      <c r="G1238" s="418">
        <v>1.994518363167</v>
      </c>
      <c r="H1238" s="419">
        <v>0.95469296250067837</v>
      </c>
      <c r="I1238" s="417">
        <v>0.58194878280000006</v>
      </c>
      <c r="J1238" s="418">
        <v>1.0799974543050002</v>
      </c>
      <c r="K1238" s="419">
        <v>2.8818594494166172</v>
      </c>
      <c r="L1238" s="420"/>
      <c r="M1238" s="421"/>
      <c r="N1238" s="419">
        <v>3.8292906061757211E-3</v>
      </c>
      <c r="O1238" s="417">
        <v>1.116691E-2</v>
      </c>
      <c r="P1238" s="418">
        <v>1.7900622500000001E-2</v>
      </c>
      <c r="Q1238" s="419">
        <v>2.9433185658319323E-2</v>
      </c>
      <c r="R1238" s="425"/>
      <c r="S1238" s="426"/>
      <c r="T1238" s="419">
        <v>572.07873229500194</v>
      </c>
      <c r="U1238" s="417">
        <v>6.3760440271867615E-3</v>
      </c>
      <c r="V1238" s="418">
        <v>8.2993838309692678E-3</v>
      </c>
      <c r="W1238" s="419">
        <v>5.9773102729690115E-2</v>
      </c>
      <c r="X1238" s="417">
        <v>8.4022291094224925E-3</v>
      </c>
      <c r="Y1238" s="418">
        <v>5.9963694356636272E-3</v>
      </c>
      <c r="Z1238" s="419">
        <v>7.2196418299234816E-2</v>
      </c>
      <c r="AA1238" s="417">
        <v>4.2574260210000003E-3</v>
      </c>
      <c r="AB1238" s="418">
        <v>7.4482608541200004E-3</v>
      </c>
      <c r="AC1238" s="419">
        <v>1.6612488098985179E-2</v>
      </c>
      <c r="AD1238" s="417">
        <v>1.986076428E-4</v>
      </c>
      <c r="AE1238" s="418">
        <v>3.5007260046000002E-4</v>
      </c>
      <c r="AF1238" s="419">
        <v>1.0466585315026863E-3</v>
      </c>
      <c r="AG1238" s="417">
        <v>3.1486937740199998E-2</v>
      </c>
      <c r="AH1238" s="418">
        <v>4.9286516660489998E-2</v>
      </c>
      <c r="AI1238" s="419">
        <v>4.0868156183860652E-2</v>
      </c>
      <c r="AJ1238" s="417">
        <v>2.6680426932000002E-3</v>
      </c>
      <c r="AK1238" s="418">
        <v>4.6671343218599995E-3</v>
      </c>
      <c r="AL1238" s="419">
        <v>5.6588870678895087E-3</v>
      </c>
      <c r="AM1238" s="417">
        <v>4.4328440189999995E-3</v>
      </c>
      <c r="AN1238" s="418">
        <v>7.8817537389000002E-3</v>
      </c>
      <c r="AO1238" s="419">
        <v>1.0209386476366199E-2</v>
      </c>
      <c r="AP1238" s="425"/>
      <c r="AQ1238" s="426"/>
      <c r="AR1238" s="426"/>
      <c r="AS1238" s="417">
        <v>0</v>
      </c>
      <c r="AT1238" s="418">
        <v>0</v>
      </c>
      <c r="AU1238" s="427"/>
    </row>
    <row r="1239" spans="1:47" x14ac:dyDescent="0.2">
      <c r="A1239" s="231">
        <v>2005</v>
      </c>
      <c r="B1239" s="232">
        <v>35</v>
      </c>
      <c r="C1239" s="417">
        <v>7.9682076011199996</v>
      </c>
      <c r="D1239" s="418">
        <v>11.498873980112</v>
      </c>
      <c r="E1239" s="419">
        <v>41.812331860856354</v>
      </c>
      <c r="F1239" s="417">
        <v>1.4459703778200002</v>
      </c>
      <c r="G1239" s="418">
        <v>1.994518363167</v>
      </c>
      <c r="H1239" s="419">
        <v>0.95469296250067837</v>
      </c>
      <c r="I1239" s="417">
        <v>0.58194878280000006</v>
      </c>
      <c r="J1239" s="418">
        <v>1.0799974543050002</v>
      </c>
      <c r="K1239" s="419">
        <v>2.8818594494166172</v>
      </c>
      <c r="L1239" s="420"/>
      <c r="M1239" s="421"/>
      <c r="N1239" s="419">
        <v>3.8292906061757211E-3</v>
      </c>
      <c r="O1239" s="417">
        <v>1.116691E-2</v>
      </c>
      <c r="P1239" s="418">
        <v>1.7900622500000001E-2</v>
      </c>
      <c r="Q1239" s="419">
        <v>2.9433185658319323E-2</v>
      </c>
      <c r="R1239" s="425"/>
      <c r="S1239" s="426"/>
      <c r="T1239" s="419">
        <v>572.07873229500194</v>
      </c>
      <c r="U1239" s="417">
        <v>6.3760440271867615E-3</v>
      </c>
      <c r="V1239" s="418">
        <v>8.2993838309692678E-3</v>
      </c>
      <c r="W1239" s="419">
        <v>5.9773102729690115E-2</v>
      </c>
      <c r="X1239" s="417">
        <v>8.4022291094224925E-3</v>
      </c>
      <c r="Y1239" s="418">
        <v>5.9963694356636272E-3</v>
      </c>
      <c r="Z1239" s="419">
        <v>7.2196418299234816E-2</v>
      </c>
      <c r="AA1239" s="417">
        <v>4.2574260210000003E-3</v>
      </c>
      <c r="AB1239" s="418">
        <v>7.4482608541200004E-3</v>
      </c>
      <c r="AC1239" s="419">
        <v>1.6612488098985179E-2</v>
      </c>
      <c r="AD1239" s="417">
        <v>1.986076428E-4</v>
      </c>
      <c r="AE1239" s="418">
        <v>3.5007260046000002E-4</v>
      </c>
      <c r="AF1239" s="419">
        <v>1.0466585315026863E-3</v>
      </c>
      <c r="AG1239" s="417">
        <v>3.1486937740199998E-2</v>
      </c>
      <c r="AH1239" s="418">
        <v>4.9286516660489998E-2</v>
      </c>
      <c r="AI1239" s="419">
        <v>4.0868156183860652E-2</v>
      </c>
      <c r="AJ1239" s="417">
        <v>2.6680426932000002E-3</v>
      </c>
      <c r="AK1239" s="418">
        <v>4.6671343218599995E-3</v>
      </c>
      <c r="AL1239" s="419">
        <v>5.6588870678895087E-3</v>
      </c>
      <c r="AM1239" s="417">
        <v>4.4328440189999995E-3</v>
      </c>
      <c r="AN1239" s="418">
        <v>7.8817537389000002E-3</v>
      </c>
      <c r="AO1239" s="419">
        <v>1.0209386476366199E-2</v>
      </c>
      <c r="AP1239" s="425"/>
      <c r="AQ1239" s="426"/>
      <c r="AR1239" s="426"/>
      <c r="AS1239" s="417">
        <v>0</v>
      </c>
      <c r="AT1239" s="418">
        <v>0</v>
      </c>
      <c r="AU1239" s="427"/>
    </row>
    <row r="1240" spans="1:47" x14ac:dyDescent="0.2">
      <c r="A1240" s="231">
        <v>2005</v>
      </c>
      <c r="B1240" s="232">
        <v>36</v>
      </c>
      <c r="C1240" s="417">
        <v>7.9682076011199996</v>
      </c>
      <c r="D1240" s="418">
        <v>11.498873980112</v>
      </c>
      <c r="E1240" s="419">
        <v>41.812331860856354</v>
      </c>
      <c r="F1240" s="417">
        <v>1.4459703778200002</v>
      </c>
      <c r="G1240" s="418">
        <v>1.994518363167</v>
      </c>
      <c r="H1240" s="419">
        <v>0.95469296250067837</v>
      </c>
      <c r="I1240" s="417">
        <v>0.58194878280000006</v>
      </c>
      <c r="J1240" s="418">
        <v>1.0799974543050002</v>
      </c>
      <c r="K1240" s="419">
        <v>2.8818594494166172</v>
      </c>
      <c r="L1240" s="420"/>
      <c r="M1240" s="421"/>
      <c r="N1240" s="419">
        <v>3.8292906061757211E-3</v>
      </c>
      <c r="O1240" s="417">
        <v>1.116691E-2</v>
      </c>
      <c r="P1240" s="418">
        <v>1.7900622500000001E-2</v>
      </c>
      <c r="Q1240" s="419">
        <v>2.9433185658319323E-2</v>
      </c>
      <c r="R1240" s="425"/>
      <c r="S1240" s="426"/>
      <c r="T1240" s="419">
        <v>572.07873229500194</v>
      </c>
      <c r="U1240" s="417">
        <v>6.3760440271867615E-3</v>
      </c>
      <c r="V1240" s="418">
        <v>8.2993838309692678E-3</v>
      </c>
      <c r="W1240" s="419">
        <v>5.9773102729690115E-2</v>
      </c>
      <c r="X1240" s="417">
        <v>8.4022291094224925E-3</v>
      </c>
      <c r="Y1240" s="418">
        <v>5.9963694356636272E-3</v>
      </c>
      <c r="Z1240" s="419">
        <v>7.2196418299234816E-2</v>
      </c>
      <c r="AA1240" s="417">
        <v>4.2574260210000003E-3</v>
      </c>
      <c r="AB1240" s="418">
        <v>7.4482608541200004E-3</v>
      </c>
      <c r="AC1240" s="419">
        <v>1.6612488098985179E-2</v>
      </c>
      <c r="AD1240" s="417">
        <v>1.986076428E-4</v>
      </c>
      <c r="AE1240" s="418">
        <v>3.5007260046000002E-4</v>
      </c>
      <c r="AF1240" s="419">
        <v>1.0466585315026863E-3</v>
      </c>
      <c r="AG1240" s="417">
        <v>3.1486937740199998E-2</v>
      </c>
      <c r="AH1240" s="418">
        <v>4.9286516660489998E-2</v>
      </c>
      <c r="AI1240" s="419">
        <v>4.0868156183860652E-2</v>
      </c>
      <c r="AJ1240" s="417">
        <v>2.6680426932000002E-3</v>
      </c>
      <c r="AK1240" s="418">
        <v>4.6671343218599995E-3</v>
      </c>
      <c r="AL1240" s="419">
        <v>5.6588870678895087E-3</v>
      </c>
      <c r="AM1240" s="417">
        <v>4.4328440189999995E-3</v>
      </c>
      <c r="AN1240" s="418">
        <v>7.8817537389000002E-3</v>
      </c>
      <c r="AO1240" s="419">
        <v>1.0209386476366199E-2</v>
      </c>
      <c r="AP1240" s="425"/>
      <c r="AQ1240" s="426"/>
      <c r="AR1240" s="426"/>
      <c r="AS1240" s="417">
        <v>0</v>
      </c>
      <c r="AT1240" s="418">
        <v>0</v>
      </c>
      <c r="AU1240" s="427"/>
    </row>
    <row r="1241" spans="1:47" x14ac:dyDescent="0.2">
      <c r="A1241" s="231">
        <v>2005</v>
      </c>
      <c r="B1241" s="232">
        <v>37</v>
      </c>
      <c r="C1241" s="417">
        <v>7.9682076011199996</v>
      </c>
      <c r="D1241" s="418">
        <v>11.498873980112</v>
      </c>
      <c r="E1241" s="419">
        <v>41.812331860856354</v>
      </c>
      <c r="F1241" s="417">
        <v>1.4459703778200002</v>
      </c>
      <c r="G1241" s="418">
        <v>1.994518363167</v>
      </c>
      <c r="H1241" s="419">
        <v>0.95469296250067837</v>
      </c>
      <c r="I1241" s="417">
        <v>0.58194878280000006</v>
      </c>
      <c r="J1241" s="418">
        <v>1.0799974543050002</v>
      </c>
      <c r="K1241" s="419">
        <v>2.8818594494166172</v>
      </c>
      <c r="L1241" s="420"/>
      <c r="M1241" s="421"/>
      <c r="N1241" s="419">
        <v>3.8292906061757211E-3</v>
      </c>
      <c r="O1241" s="417">
        <v>1.116691E-2</v>
      </c>
      <c r="P1241" s="418">
        <v>1.7900622500000001E-2</v>
      </c>
      <c r="Q1241" s="419">
        <v>2.9433185658319323E-2</v>
      </c>
      <c r="R1241" s="425"/>
      <c r="S1241" s="426"/>
      <c r="T1241" s="419">
        <v>572.07873229500194</v>
      </c>
      <c r="U1241" s="417">
        <v>6.3760440271867615E-3</v>
      </c>
      <c r="V1241" s="418">
        <v>8.2993838309692678E-3</v>
      </c>
      <c r="W1241" s="419">
        <v>5.9773102729690115E-2</v>
      </c>
      <c r="X1241" s="417">
        <v>8.4022291094224925E-3</v>
      </c>
      <c r="Y1241" s="418">
        <v>5.9963694356636272E-3</v>
      </c>
      <c r="Z1241" s="419">
        <v>7.2196418299234816E-2</v>
      </c>
      <c r="AA1241" s="417">
        <v>4.2574260210000003E-3</v>
      </c>
      <c r="AB1241" s="418">
        <v>7.4482608541200004E-3</v>
      </c>
      <c r="AC1241" s="419">
        <v>1.6612488098985179E-2</v>
      </c>
      <c r="AD1241" s="417">
        <v>1.986076428E-4</v>
      </c>
      <c r="AE1241" s="418">
        <v>3.5007260046000002E-4</v>
      </c>
      <c r="AF1241" s="419">
        <v>1.0466585315026863E-3</v>
      </c>
      <c r="AG1241" s="417">
        <v>3.1486937740199998E-2</v>
      </c>
      <c r="AH1241" s="418">
        <v>4.9286516660489998E-2</v>
      </c>
      <c r="AI1241" s="419">
        <v>4.0868156183860652E-2</v>
      </c>
      <c r="AJ1241" s="417">
        <v>2.6680426932000002E-3</v>
      </c>
      <c r="AK1241" s="418">
        <v>4.6671343218599995E-3</v>
      </c>
      <c r="AL1241" s="419">
        <v>5.6588870678895087E-3</v>
      </c>
      <c r="AM1241" s="417">
        <v>4.4328440189999995E-3</v>
      </c>
      <c r="AN1241" s="418">
        <v>7.8817537389000002E-3</v>
      </c>
      <c r="AO1241" s="419">
        <v>1.0209386476366199E-2</v>
      </c>
      <c r="AP1241" s="425"/>
      <c r="AQ1241" s="426"/>
      <c r="AR1241" s="426"/>
      <c r="AS1241" s="417">
        <v>0</v>
      </c>
      <c r="AT1241" s="418">
        <v>0</v>
      </c>
      <c r="AU1241" s="427"/>
    </row>
    <row r="1242" spans="1:47" x14ac:dyDescent="0.2">
      <c r="A1242" s="231">
        <v>2005</v>
      </c>
      <c r="B1242" s="232">
        <v>38</v>
      </c>
      <c r="C1242" s="417">
        <v>7.9682076011199996</v>
      </c>
      <c r="D1242" s="418">
        <v>11.498873980112</v>
      </c>
      <c r="E1242" s="419">
        <v>41.812331860856354</v>
      </c>
      <c r="F1242" s="417">
        <v>1.4459703778200002</v>
      </c>
      <c r="G1242" s="418">
        <v>1.994518363167</v>
      </c>
      <c r="H1242" s="419">
        <v>0.95469296250067837</v>
      </c>
      <c r="I1242" s="417">
        <v>0.58194878280000006</v>
      </c>
      <c r="J1242" s="418">
        <v>1.0799974543050002</v>
      </c>
      <c r="K1242" s="419">
        <v>2.8818594494166172</v>
      </c>
      <c r="L1242" s="420"/>
      <c r="M1242" s="421"/>
      <c r="N1242" s="419">
        <v>3.8292906061757211E-3</v>
      </c>
      <c r="O1242" s="417">
        <v>1.116691E-2</v>
      </c>
      <c r="P1242" s="418">
        <v>1.7900622500000001E-2</v>
      </c>
      <c r="Q1242" s="419">
        <v>2.9433185658319323E-2</v>
      </c>
      <c r="R1242" s="425"/>
      <c r="S1242" s="426"/>
      <c r="T1242" s="419">
        <v>572.07873229500194</v>
      </c>
      <c r="U1242" s="417">
        <v>6.3760440271867615E-3</v>
      </c>
      <c r="V1242" s="418">
        <v>8.2993838309692678E-3</v>
      </c>
      <c r="W1242" s="419">
        <v>5.9773102729690115E-2</v>
      </c>
      <c r="X1242" s="417">
        <v>8.4022291094224925E-3</v>
      </c>
      <c r="Y1242" s="418">
        <v>5.9963694356636272E-3</v>
      </c>
      <c r="Z1242" s="419">
        <v>7.2196418299234816E-2</v>
      </c>
      <c r="AA1242" s="417">
        <v>4.2574260210000003E-3</v>
      </c>
      <c r="AB1242" s="418">
        <v>7.4482608541200004E-3</v>
      </c>
      <c r="AC1242" s="419">
        <v>1.6612488098985179E-2</v>
      </c>
      <c r="AD1242" s="417">
        <v>1.986076428E-4</v>
      </c>
      <c r="AE1242" s="418">
        <v>3.5007260046000002E-4</v>
      </c>
      <c r="AF1242" s="419">
        <v>1.0466585315026863E-3</v>
      </c>
      <c r="AG1242" s="417">
        <v>3.1486937740199998E-2</v>
      </c>
      <c r="AH1242" s="418">
        <v>4.9286516660489998E-2</v>
      </c>
      <c r="AI1242" s="419">
        <v>4.0868156183860652E-2</v>
      </c>
      <c r="AJ1242" s="417">
        <v>2.6680426932000002E-3</v>
      </c>
      <c r="AK1242" s="418">
        <v>4.6671343218599995E-3</v>
      </c>
      <c r="AL1242" s="419">
        <v>5.6588870678895087E-3</v>
      </c>
      <c r="AM1242" s="417">
        <v>4.4328440189999995E-3</v>
      </c>
      <c r="AN1242" s="418">
        <v>7.8817537389000002E-3</v>
      </c>
      <c r="AO1242" s="419">
        <v>1.0209386476366199E-2</v>
      </c>
      <c r="AP1242" s="425"/>
      <c r="AQ1242" s="426"/>
      <c r="AR1242" s="426"/>
      <c r="AS1242" s="417">
        <v>0</v>
      </c>
      <c r="AT1242" s="418">
        <v>0</v>
      </c>
      <c r="AU1242" s="427"/>
    </row>
    <row r="1243" spans="1:47" x14ac:dyDescent="0.2">
      <c r="A1243" s="231">
        <v>2005</v>
      </c>
      <c r="B1243" s="232">
        <v>39</v>
      </c>
      <c r="C1243" s="417">
        <v>7.9682076011199996</v>
      </c>
      <c r="D1243" s="418">
        <v>11.498873980112</v>
      </c>
      <c r="E1243" s="419">
        <v>41.812331860856354</v>
      </c>
      <c r="F1243" s="417">
        <v>1.4459703778200002</v>
      </c>
      <c r="G1243" s="418">
        <v>1.994518363167</v>
      </c>
      <c r="H1243" s="419">
        <v>0.95469296250067837</v>
      </c>
      <c r="I1243" s="417">
        <v>0.58194878280000006</v>
      </c>
      <c r="J1243" s="418">
        <v>1.0799974543050002</v>
      </c>
      <c r="K1243" s="419">
        <v>2.8818594494166172</v>
      </c>
      <c r="L1243" s="420"/>
      <c r="M1243" s="421"/>
      <c r="N1243" s="419">
        <v>3.8292906061757211E-3</v>
      </c>
      <c r="O1243" s="417">
        <v>1.116691E-2</v>
      </c>
      <c r="P1243" s="418">
        <v>1.7900622500000001E-2</v>
      </c>
      <c r="Q1243" s="419">
        <v>2.9433185658319323E-2</v>
      </c>
      <c r="R1243" s="425"/>
      <c r="S1243" s="426"/>
      <c r="T1243" s="419">
        <v>572.07873229500194</v>
      </c>
      <c r="U1243" s="417">
        <v>6.3760440271867615E-3</v>
      </c>
      <c r="V1243" s="418">
        <v>8.2993838309692678E-3</v>
      </c>
      <c r="W1243" s="419">
        <v>5.9773102729690115E-2</v>
      </c>
      <c r="X1243" s="417">
        <v>8.4022291094224925E-3</v>
      </c>
      <c r="Y1243" s="418">
        <v>5.9963694356636272E-3</v>
      </c>
      <c r="Z1243" s="419">
        <v>7.2196418299234816E-2</v>
      </c>
      <c r="AA1243" s="417">
        <v>4.2574260210000003E-3</v>
      </c>
      <c r="AB1243" s="418">
        <v>7.4482608541200004E-3</v>
      </c>
      <c r="AC1243" s="419">
        <v>1.6612488098985179E-2</v>
      </c>
      <c r="AD1243" s="417">
        <v>1.986076428E-4</v>
      </c>
      <c r="AE1243" s="418">
        <v>3.5007260046000002E-4</v>
      </c>
      <c r="AF1243" s="419">
        <v>1.0466585315026863E-3</v>
      </c>
      <c r="AG1243" s="417">
        <v>3.1486937740199998E-2</v>
      </c>
      <c r="AH1243" s="418">
        <v>4.9286516660489998E-2</v>
      </c>
      <c r="AI1243" s="419">
        <v>4.0868156183860652E-2</v>
      </c>
      <c r="AJ1243" s="417">
        <v>2.6680426932000002E-3</v>
      </c>
      <c r="AK1243" s="418">
        <v>4.6671343218599995E-3</v>
      </c>
      <c r="AL1243" s="419">
        <v>5.6588870678895087E-3</v>
      </c>
      <c r="AM1243" s="417">
        <v>4.4328440189999995E-3</v>
      </c>
      <c r="AN1243" s="418">
        <v>7.8817537389000002E-3</v>
      </c>
      <c r="AO1243" s="419">
        <v>1.0209386476366199E-2</v>
      </c>
      <c r="AP1243" s="425"/>
      <c r="AQ1243" s="426"/>
      <c r="AR1243" s="426"/>
      <c r="AS1243" s="417">
        <v>0</v>
      </c>
      <c r="AT1243" s="418">
        <v>0</v>
      </c>
      <c r="AU1243" s="427"/>
    </row>
    <row r="1244" spans="1:47" ht="13.5" thickBot="1" x14ac:dyDescent="0.25">
      <c r="A1244" s="233">
        <v>2005</v>
      </c>
      <c r="B1244" s="234">
        <v>40</v>
      </c>
      <c r="C1244" s="428">
        <v>7.9682076011199996</v>
      </c>
      <c r="D1244" s="429">
        <v>11.498873980112</v>
      </c>
      <c r="E1244" s="430">
        <v>41.812331860856354</v>
      </c>
      <c r="F1244" s="428">
        <v>1.4459703778200002</v>
      </c>
      <c r="G1244" s="429">
        <v>1.994518363167</v>
      </c>
      <c r="H1244" s="430">
        <v>0.95469296250067837</v>
      </c>
      <c r="I1244" s="428">
        <v>0.58194878280000006</v>
      </c>
      <c r="J1244" s="429">
        <v>1.0799974543050002</v>
      </c>
      <c r="K1244" s="430">
        <v>2.8818594494166172</v>
      </c>
      <c r="L1244" s="431"/>
      <c r="M1244" s="432"/>
      <c r="N1244" s="430">
        <v>3.8292906061757211E-3</v>
      </c>
      <c r="O1244" s="428">
        <v>1.116691E-2</v>
      </c>
      <c r="P1244" s="429">
        <v>1.7900622500000001E-2</v>
      </c>
      <c r="Q1244" s="430">
        <v>2.9433185658319323E-2</v>
      </c>
      <c r="R1244" s="433"/>
      <c r="S1244" s="434"/>
      <c r="T1244" s="430">
        <v>572.07873229500194</v>
      </c>
      <c r="U1244" s="428">
        <v>6.3760440271867615E-3</v>
      </c>
      <c r="V1244" s="429">
        <v>8.2993838309692678E-3</v>
      </c>
      <c r="W1244" s="430">
        <v>5.9773102729690115E-2</v>
      </c>
      <c r="X1244" s="428">
        <v>8.4022291094224925E-3</v>
      </c>
      <c r="Y1244" s="429">
        <v>5.9963694356636272E-3</v>
      </c>
      <c r="Z1244" s="430">
        <v>7.2196418299234816E-2</v>
      </c>
      <c r="AA1244" s="428">
        <v>4.2574260210000003E-3</v>
      </c>
      <c r="AB1244" s="429">
        <v>7.4482608541200004E-3</v>
      </c>
      <c r="AC1244" s="430">
        <v>1.6612488098985179E-2</v>
      </c>
      <c r="AD1244" s="428">
        <v>1.986076428E-4</v>
      </c>
      <c r="AE1244" s="429">
        <v>3.5007260046000002E-4</v>
      </c>
      <c r="AF1244" s="430">
        <v>1.0466585315026863E-3</v>
      </c>
      <c r="AG1244" s="428">
        <v>3.1486937740199998E-2</v>
      </c>
      <c r="AH1244" s="429">
        <v>4.9286516660489998E-2</v>
      </c>
      <c r="AI1244" s="430">
        <v>4.0868156183860652E-2</v>
      </c>
      <c r="AJ1244" s="428">
        <v>2.6680426932000002E-3</v>
      </c>
      <c r="AK1244" s="429">
        <v>4.6671343218599995E-3</v>
      </c>
      <c r="AL1244" s="430">
        <v>5.6588870678895087E-3</v>
      </c>
      <c r="AM1244" s="428">
        <v>4.4328440189999995E-3</v>
      </c>
      <c r="AN1244" s="429">
        <v>7.8817537389000002E-3</v>
      </c>
      <c r="AO1244" s="430">
        <v>1.0209386476366199E-2</v>
      </c>
      <c r="AP1244" s="433"/>
      <c r="AQ1244" s="434"/>
      <c r="AR1244" s="434"/>
      <c r="AS1244" s="428">
        <v>0</v>
      </c>
      <c r="AT1244" s="429">
        <v>0</v>
      </c>
      <c r="AU1244" s="435"/>
    </row>
    <row r="1245" spans="1:47" x14ac:dyDescent="0.2">
      <c r="A1245" s="229">
        <v>2006</v>
      </c>
      <c r="B1245" s="230">
        <v>1</v>
      </c>
      <c r="C1245" s="409">
        <v>1.2007521400000001</v>
      </c>
      <c r="D1245" s="410">
        <v>2.0224327849999999</v>
      </c>
      <c r="E1245" s="436">
        <v>15.9049050244644</v>
      </c>
      <c r="F1245" s="409">
        <v>0.10439489</v>
      </c>
      <c r="G1245" s="410">
        <v>0.1229341035</v>
      </c>
      <c r="H1245" s="436">
        <v>0.27691143528217704</v>
      </c>
      <c r="I1245" s="409">
        <v>4.4855119999999998E-2</v>
      </c>
      <c r="J1245" s="410">
        <v>0.21147861649999999</v>
      </c>
      <c r="K1245" s="436">
        <v>2.6240477343653517</v>
      </c>
      <c r="L1245" s="412"/>
      <c r="M1245" s="413"/>
      <c r="N1245" s="436">
        <v>2.6106852950884826E-2</v>
      </c>
      <c r="O1245" s="409">
        <v>1.120112E-2</v>
      </c>
      <c r="P1245" s="410">
        <v>1.8231965999999999E-2</v>
      </c>
      <c r="Q1245" s="436">
        <v>1.0242776257521808E-2</v>
      </c>
      <c r="R1245" s="414"/>
      <c r="S1245" s="415"/>
      <c r="T1245" s="436">
        <v>548.04605908730616</v>
      </c>
      <c r="U1245" s="409">
        <v>8.5930512495778454E-3</v>
      </c>
      <c r="V1245" s="410">
        <v>1.1185153411009795E-2</v>
      </c>
      <c r="W1245" s="436">
        <v>0.10404498900842277</v>
      </c>
      <c r="X1245" s="409">
        <v>9.3984665653495444E-3</v>
      </c>
      <c r="Y1245" s="410">
        <v>6.7073483620398514E-3</v>
      </c>
      <c r="Z1245" s="436">
        <v>3.8269674249619953E-2</v>
      </c>
      <c r="AA1245" s="409">
        <v>4.2266910000000001E-4</v>
      </c>
      <c r="AB1245" s="410">
        <v>5.9840746999999998E-4</v>
      </c>
      <c r="AC1245" s="436">
        <v>2.5468713412867888E-3</v>
      </c>
      <c r="AD1245" s="409">
        <v>2.9326E-5</v>
      </c>
      <c r="AE1245" s="410">
        <v>4.0384255000000003E-5</v>
      </c>
      <c r="AF1245" s="436">
        <v>2.623349208808531E-4</v>
      </c>
      <c r="AG1245" s="409">
        <v>3.4607850000000001E-3</v>
      </c>
      <c r="AH1245" s="410">
        <v>4.4630145999999997E-3</v>
      </c>
      <c r="AI1245" s="436">
        <v>1.4811283825203614E-2</v>
      </c>
      <c r="AJ1245" s="409">
        <v>3.198586E-4</v>
      </c>
      <c r="AK1245" s="410">
        <v>3.8716672500000002E-4</v>
      </c>
      <c r="AL1245" s="436">
        <v>1.7412808724101305E-3</v>
      </c>
      <c r="AM1245" s="409">
        <v>7.6156249999999998E-4</v>
      </c>
      <c r="AN1245" s="410">
        <v>1.2083934299999999E-3</v>
      </c>
      <c r="AO1245" s="436">
        <v>2.7866657123417791E-3</v>
      </c>
      <c r="AP1245" s="414"/>
      <c r="AQ1245" s="415"/>
      <c r="AR1245" s="415"/>
      <c r="AS1245" s="409">
        <v>3.9296773E-3</v>
      </c>
      <c r="AT1245" s="410">
        <v>4.3647131299999996E-3</v>
      </c>
      <c r="AU1245" s="416"/>
    </row>
    <row r="1246" spans="1:47" x14ac:dyDescent="0.2">
      <c r="A1246" s="231">
        <v>2006</v>
      </c>
      <c r="B1246" s="232">
        <v>2</v>
      </c>
      <c r="C1246" s="417">
        <v>1.5369154199999999</v>
      </c>
      <c r="D1246" s="418">
        <v>2.4797473669999999</v>
      </c>
      <c r="E1246" s="437">
        <v>15.062689682799276</v>
      </c>
      <c r="F1246" s="417">
        <v>0.11509015</v>
      </c>
      <c r="G1246" s="418">
        <v>0.14149021849999999</v>
      </c>
      <c r="H1246" s="437">
        <v>0.25422216056165831</v>
      </c>
      <c r="I1246" s="417">
        <v>5.567039E-2</v>
      </c>
      <c r="J1246" s="418">
        <v>0.24892653200000001</v>
      </c>
      <c r="K1246" s="437">
        <v>2.3961700659931373</v>
      </c>
      <c r="L1246" s="420"/>
      <c r="M1246" s="421"/>
      <c r="N1246" s="437">
        <v>1.3974698792228811E-2</v>
      </c>
      <c r="O1246" s="417">
        <v>1.120112E-2</v>
      </c>
      <c r="P1246" s="418">
        <v>1.8211833E-2</v>
      </c>
      <c r="Q1246" s="437">
        <v>1.0141993749853067E-2</v>
      </c>
      <c r="R1246" s="422"/>
      <c r="S1246" s="423"/>
      <c r="T1246" s="437">
        <v>548.42879491165593</v>
      </c>
      <c r="U1246" s="417">
        <v>8.5930512495778454E-3</v>
      </c>
      <c r="V1246" s="418">
        <v>1.1185153411009795E-2</v>
      </c>
      <c r="W1246" s="437">
        <v>9.3725279401982359E-2</v>
      </c>
      <c r="X1246" s="417">
        <v>9.3984665653495444E-3</v>
      </c>
      <c r="Y1246" s="418">
        <v>6.7073483620398514E-3</v>
      </c>
      <c r="Z1246" s="437">
        <v>3.8679916745988287E-2</v>
      </c>
      <c r="AA1246" s="417">
        <v>7.0669470000000003E-4</v>
      </c>
      <c r="AB1246" s="418">
        <v>1.0667392350000001E-3</v>
      </c>
      <c r="AC1246" s="437">
        <v>2.2728593514370382E-3</v>
      </c>
      <c r="AD1246" s="417">
        <v>3.41113E-5</v>
      </c>
      <c r="AE1246" s="418">
        <v>5.0106484999999998E-5</v>
      </c>
      <c r="AF1246" s="437">
        <v>2.3455571930314578E-4</v>
      </c>
      <c r="AG1246" s="417">
        <v>3.9042717000000002E-3</v>
      </c>
      <c r="AH1246" s="418">
        <v>5.4181218499999998E-3</v>
      </c>
      <c r="AI1246" s="437">
        <v>1.3781418809575436E-2</v>
      </c>
      <c r="AJ1246" s="417">
        <v>3.6861620000000001E-4</v>
      </c>
      <c r="AK1246" s="418">
        <v>4.92464155E-4</v>
      </c>
      <c r="AL1246" s="437">
        <v>1.5485049559167804E-3</v>
      </c>
      <c r="AM1246" s="417">
        <v>8.253329E-4</v>
      </c>
      <c r="AN1246" s="418">
        <v>1.32721725E-3</v>
      </c>
      <c r="AO1246" s="437">
        <v>2.5601583982300564E-3</v>
      </c>
      <c r="AP1246" s="422"/>
      <c r="AQ1246" s="423"/>
      <c r="AR1246" s="423"/>
      <c r="AS1246" s="417">
        <v>0</v>
      </c>
      <c r="AT1246" s="418">
        <v>0</v>
      </c>
      <c r="AU1246" s="424"/>
    </row>
    <row r="1247" spans="1:47" x14ac:dyDescent="0.2">
      <c r="A1247" s="231">
        <v>2006</v>
      </c>
      <c r="B1247" s="232">
        <v>3</v>
      </c>
      <c r="C1247" s="417">
        <v>1.8714387800000001</v>
      </c>
      <c r="D1247" s="418">
        <v>2.9628480685</v>
      </c>
      <c r="E1247" s="437">
        <v>14.565604074563973</v>
      </c>
      <c r="F1247" s="417">
        <v>0.12323396</v>
      </c>
      <c r="G1247" s="418">
        <v>0.15912786800000001</v>
      </c>
      <c r="H1247" s="437">
        <v>0.25321710007772763</v>
      </c>
      <c r="I1247" s="417">
        <v>7.0170399999999994E-2</v>
      </c>
      <c r="J1247" s="418">
        <v>0.28787647049999998</v>
      </c>
      <c r="K1247" s="437">
        <v>2.4237876462983916</v>
      </c>
      <c r="L1247" s="420"/>
      <c r="M1247" s="421"/>
      <c r="N1247" s="437">
        <v>1.3462353783426291E-2</v>
      </c>
      <c r="O1247" s="417">
        <v>1.116691E-2</v>
      </c>
      <c r="P1247" s="418">
        <v>1.8126090500000001E-2</v>
      </c>
      <c r="Q1247" s="437">
        <v>1.0202040148651881E-2</v>
      </c>
      <c r="R1247" s="422"/>
      <c r="S1247" s="423"/>
      <c r="T1247" s="437">
        <v>549.22472829421952</v>
      </c>
      <c r="U1247" s="417">
        <v>8.5930512495778454E-3</v>
      </c>
      <c r="V1247" s="418">
        <v>1.1185153411009795E-2</v>
      </c>
      <c r="W1247" s="437">
        <v>9.3161152550693418E-2</v>
      </c>
      <c r="X1247" s="417">
        <v>9.3984665653495444E-3</v>
      </c>
      <c r="Y1247" s="418">
        <v>6.7073483620398514E-3</v>
      </c>
      <c r="Z1247" s="437">
        <v>3.9589393588152673E-2</v>
      </c>
      <c r="AA1247" s="417">
        <v>8.3466740000000001E-4</v>
      </c>
      <c r="AB1247" s="418">
        <v>1.3122682850000001E-3</v>
      </c>
      <c r="AC1247" s="437">
        <v>2.913571120777822E-3</v>
      </c>
      <c r="AD1247" s="417">
        <v>3.9212499999999998E-5</v>
      </c>
      <c r="AE1247" s="418">
        <v>6.1180340000000004E-5</v>
      </c>
      <c r="AF1247" s="437">
        <v>2.4992989649952964E-4</v>
      </c>
      <c r="AG1247" s="417">
        <v>4.4504962999999996E-3</v>
      </c>
      <c r="AH1247" s="418">
        <v>6.5206131999999998E-3</v>
      </c>
      <c r="AI1247" s="437">
        <v>1.2876667530306952E-2</v>
      </c>
      <c r="AJ1247" s="417">
        <v>4.3678590000000001E-4</v>
      </c>
      <c r="AK1247" s="418">
        <v>6.2428563999999997E-4</v>
      </c>
      <c r="AL1247" s="437">
        <v>1.4939936863349378E-3</v>
      </c>
      <c r="AM1247" s="417">
        <v>9.7258879999999998E-4</v>
      </c>
      <c r="AN1247" s="418">
        <v>1.615505905E-3</v>
      </c>
      <c r="AO1247" s="437">
        <v>2.6498068536675162E-3</v>
      </c>
      <c r="AP1247" s="422"/>
      <c r="AQ1247" s="423"/>
      <c r="AR1247" s="423"/>
      <c r="AS1247" s="417">
        <v>0</v>
      </c>
      <c r="AT1247" s="418">
        <v>0</v>
      </c>
      <c r="AU1247" s="424"/>
    </row>
    <row r="1248" spans="1:47" x14ac:dyDescent="0.2">
      <c r="A1248" s="231">
        <v>2006</v>
      </c>
      <c r="B1248" s="232">
        <v>4</v>
      </c>
      <c r="C1248" s="417">
        <v>2.2798289199999999</v>
      </c>
      <c r="D1248" s="418">
        <v>3.4994002135</v>
      </c>
      <c r="E1248" s="437">
        <v>14.105791750026814</v>
      </c>
      <c r="F1248" s="417">
        <v>0.14000926</v>
      </c>
      <c r="G1248" s="418">
        <v>0.18296825450000001</v>
      </c>
      <c r="H1248" s="437">
        <v>0.24930334560795106</v>
      </c>
      <c r="I1248" s="417">
        <v>8.7608630000000007E-2</v>
      </c>
      <c r="J1248" s="418">
        <v>0.329061033</v>
      </c>
      <c r="K1248" s="437">
        <v>2.4129778566801328</v>
      </c>
      <c r="L1248" s="420"/>
      <c r="M1248" s="421"/>
      <c r="N1248" s="437">
        <v>1.2835316291873724E-2</v>
      </c>
      <c r="O1248" s="417">
        <v>1.116691E-2</v>
      </c>
      <c r="P1248" s="418">
        <v>1.8110643499999999E-2</v>
      </c>
      <c r="Q1248" s="437">
        <v>1.0214489343554803E-2</v>
      </c>
      <c r="R1248" s="422"/>
      <c r="S1248" s="423"/>
      <c r="T1248" s="437">
        <v>549.36698723678091</v>
      </c>
      <c r="U1248" s="417">
        <v>8.5930512495778454E-3</v>
      </c>
      <c r="V1248" s="418">
        <v>1.1185153411009795E-2</v>
      </c>
      <c r="W1248" s="437">
        <v>9.2388987308283599E-2</v>
      </c>
      <c r="X1248" s="417">
        <v>9.3984665653495444E-3</v>
      </c>
      <c r="Y1248" s="418">
        <v>6.7073483620398514E-3</v>
      </c>
      <c r="Z1248" s="437">
        <v>3.968094097458081E-2</v>
      </c>
      <c r="AA1248" s="417">
        <v>1.0086769000000001E-3</v>
      </c>
      <c r="AB1248" s="418">
        <v>1.57191084E-3</v>
      </c>
      <c r="AC1248" s="437">
        <v>3.1280021879804085E-3</v>
      </c>
      <c r="AD1248" s="417">
        <v>4.7946599999999999E-5</v>
      </c>
      <c r="AE1248" s="418">
        <v>7.2420430000000004E-5</v>
      </c>
      <c r="AF1248" s="437">
        <v>2.5536302885131033E-4</v>
      </c>
      <c r="AG1248" s="417">
        <v>5.2687330000000003E-3</v>
      </c>
      <c r="AH1248" s="418">
        <v>7.7378577600000003E-3</v>
      </c>
      <c r="AI1248" s="437">
        <v>1.2163292939115512E-2</v>
      </c>
      <c r="AJ1248" s="417">
        <v>5.3332680000000004E-4</v>
      </c>
      <c r="AK1248" s="418">
        <v>7.6633633500000002E-4</v>
      </c>
      <c r="AL1248" s="437">
        <v>1.457082378177398E-3</v>
      </c>
      <c r="AM1248" s="417">
        <v>1.1691084E-3</v>
      </c>
      <c r="AN1248" s="418">
        <v>1.9163750550000001E-3</v>
      </c>
      <c r="AO1248" s="437">
        <v>2.6622162668478071E-3</v>
      </c>
      <c r="AP1248" s="422"/>
      <c r="AQ1248" s="423"/>
      <c r="AR1248" s="423"/>
      <c r="AS1248" s="417">
        <v>0</v>
      </c>
      <c r="AT1248" s="418">
        <v>0</v>
      </c>
      <c r="AU1248" s="424"/>
    </row>
    <row r="1249" spans="1:47" x14ac:dyDescent="0.2">
      <c r="A1249" s="231">
        <v>2006</v>
      </c>
      <c r="B1249" s="232">
        <v>5</v>
      </c>
      <c r="C1249" s="417">
        <v>2.6684376599999999</v>
      </c>
      <c r="D1249" s="418">
        <v>3.9945117495</v>
      </c>
      <c r="E1249" s="437">
        <v>16.265230929668864</v>
      </c>
      <c r="F1249" s="417">
        <v>0.15849912999999999</v>
      </c>
      <c r="G1249" s="418">
        <v>0.20871748549999999</v>
      </c>
      <c r="H1249" s="437">
        <v>0.30995491918675766</v>
      </c>
      <c r="I1249" s="417">
        <v>0.10468948</v>
      </c>
      <c r="J1249" s="418">
        <v>0.36834334749999997</v>
      </c>
      <c r="K1249" s="437">
        <v>2.5134071189546496</v>
      </c>
      <c r="L1249" s="420"/>
      <c r="M1249" s="421"/>
      <c r="N1249" s="437">
        <v>1.357702666263432E-2</v>
      </c>
      <c r="O1249" s="417">
        <v>1.116691E-2</v>
      </c>
      <c r="P1249" s="418">
        <v>1.8051082999999999E-2</v>
      </c>
      <c r="Q1249" s="437">
        <v>1.273803828685856E-2</v>
      </c>
      <c r="R1249" s="422"/>
      <c r="S1249" s="423"/>
      <c r="T1249" s="437">
        <v>548.92784835207726</v>
      </c>
      <c r="U1249" s="417">
        <v>8.5930512495778454E-3</v>
      </c>
      <c r="V1249" s="418">
        <v>1.1185153411009795E-2</v>
      </c>
      <c r="W1249" s="437">
        <v>5.1891708616454042E-2</v>
      </c>
      <c r="X1249" s="417">
        <v>9.3984665653495444E-3</v>
      </c>
      <c r="Y1249" s="418">
        <v>6.7073483620398514E-3</v>
      </c>
      <c r="Z1249" s="437">
        <v>3.9268546672645656E-2</v>
      </c>
      <c r="AA1249" s="417">
        <v>1.1747687000000001E-3</v>
      </c>
      <c r="AB1249" s="418">
        <v>1.812595045E-3</v>
      </c>
      <c r="AC1249" s="437">
        <v>4.0940531762904114E-3</v>
      </c>
      <c r="AD1249" s="417">
        <v>5.46806E-5</v>
      </c>
      <c r="AE1249" s="418">
        <v>8.3468819999999998E-5</v>
      </c>
      <c r="AF1249" s="437">
        <v>3.1569021764230027E-4</v>
      </c>
      <c r="AG1249" s="417">
        <v>6.0837156000000002E-3</v>
      </c>
      <c r="AH1249" s="418">
        <v>8.8994557350000007E-3</v>
      </c>
      <c r="AI1249" s="437">
        <v>1.5383236060479205E-2</v>
      </c>
      <c r="AJ1249" s="417">
        <v>6.28449E-4</v>
      </c>
      <c r="AK1249" s="418">
        <v>9.0300109000000003E-4</v>
      </c>
      <c r="AL1249" s="437">
        <v>1.6603182473008868E-3</v>
      </c>
      <c r="AM1249" s="417">
        <v>1.3526390000000001E-3</v>
      </c>
      <c r="AN1249" s="418">
        <v>2.1888600600000001E-3</v>
      </c>
      <c r="AO1249" s="437">
        <v>3.4545531174440106E-3</v>
      </c>
      <c r="AP1249" s="422"/>
      <c r="AQ1249" s="423"/>
      <c r="AR1249" s="423"/>
      <c r="AS1249" s="417">
        <v>0</v>
      </c>
      <c r="AT1249" s="418">
        <v>0</v>
      </c>
      <c r="AU1249" s="424"/>
    </row>
    <row r="1250" spans="1:47" x14ac:dyDescent="0.2">
      <c r="A1250" s="231">
        <v>2006</v>
      </c>
      <c r="B1250" s="232">
        <v>6</v>
      </c>
      <c r="C1250" s="417">
        <v>3.03787823</v>
      </c>
      <c r="D1250" s="418">
        <v>4.451442846</v>
      </c>
      <c r="E1250" s="437">
        <v>15.909847408920237</v>
      </c>
      <c r="F1250" s="417">
        <v>0.17758816999999999</v>
      </c>
      <c r="G1250" s="418">
        <v>0.23464312700000001</v>
      </c>
      <c r="H1250" s="437">
        <v>0.30493603744854669</v>
      </c>
      <c r="I1250" s="417">
        <v>0.12168929000000001</v>
      </c>
      <c r="J1250" s="418">
        <v>0.406149969</v>
      </c>
      <c r="K1250" s="437">
        <v>2.461644268703564</v>
      </c>
      <c r="L1250" s="420"/>
      <c r="M1250" s="421"/>
      <c r="N1250" s="437">
        <v>1.0137236784039785E-2</v>
      </c>
      <c r="O1250" s="417">
        <v>1.116691E-2</v>
      </c>
      <c r="P1250" s="418">
        <v>1.80206345E-2</v>
      </c>
      <c r="Q1250" s="437">
        <v>1.2777287499762938E-2</v>
      </c>
      <c r="R1250" s="422"/>
      <c r="S1250" s="423"/>
      <c r="T1250" s="437">
        <v>549.63620809366955</v>
      </c>
      <c r="U1250" s="417">
        <v>8.5930512495778454E-3</v>
      </c>
      <c r="V1250" s="418">
        <v>1.1185153411009795E-2</v>
      </c>
      <c r="W1250" s="437">
        <v>5.0481899116049223E-2</v>
      </c>
      <c r="X1250" s="417">
        <v>9.3984665653495444E-3</v>
      </c>
      <c r="Y1250" s="418">
        <v>6.7073483620398514E-3</v>
      </c>
      <c r="Z1250" s="437">
        <v>4.011134857843425E-2</v>
      </c>
      <c r="AA1250" s="417">
        <v>1.3320783999999999E-3</v>
      </c>
      <c r="AB1250" s="418">
        <v>2.0399872900000002E-3</v>
      </c>
      <c r="AC1250" s="437">
        <v>4.0513563802148048E-3</v>
      </c>
      <c r="AD1250" s="417">
        <v>6.1942100000000004E-5</v>
      </c>
      <c r="AE1250" s="418">
        <v>9.3575519999999993E-5</v>
      </c>
      <c r="AF1250" s="437">
        <v>3.1152585356449496E-4</v>
      </c>
      <c r="AG1250" s="417">
        <v>6.8733598000000002E-3</v>
      </c>
      <c r="AH1250" s="418">
        <v>1.0010919389999999E-2</v>
      </c>
      <c r="AI1250" s="437">
        <v>1.381371565070314E-2</v>
      </c>
      <c r="AJ1250" s="417">
        <v>7.2073459999999999E-4</v>
      </c>
      <c r="AK1250" s="418">
        <v>1.0361102499999999E-3</v>
      </c>
      <c r="AL1250" s="437">
        <v>1.6541664821650996E-3</v>
      </c>
      <c r="AM1250" s="417">
        <v>1.5265177E-3</v>
      </c>
      <c r="AN1250" s="418">
        <v>2.440593985E-3</v>
      </c>
      <c r="AO1250" s="437">
        <v>3.3796040370449028E-3</v>
      </c>
      <c r="AP1250" s="422"/>
      <c r="AQ1250" s="423"/>
      <c r="AR1250" s="423"/>
      <c r="AS1250" s="417">
        <v>0</v>
      </c>
      <c r="AT1250" s="418">
        <v>0</v>
      </c>
      <c r="AU1250" s="424"/>
    </row>
    <row r="1251" spans="1:47" x14ac:dyDescent="0.2">
      <c r="A1251" s="231">
        <v>2006</v>
      </c>
      <c r="B1251" s="232">
        <v>7</v>
      </c>
      <c r="C1251" s="417">
        <v>3.3895968399999998</v>
      </c>
      <c r="D1251" s="418">
        <v>4.8820090570000003</v>
      </c>
      <c r="E1251" s="437">
        <v>25.759466703468696</v>
      </c>
      <c r="F1251" s="417">
        <v>0.19773484</v>
      </c>
      <c r="G1251" s="418">
        <v>0.26145761000000001</v>
      </c>
      <c r="H1251" s="437">
        <v>0.62108949913605649</v>
      </c>
      <c r="I1251" s="417">
        <v>0.13891618999999999</v>
      </c>
      <c r="J1251" s="418">
        <v>0.44268634699999998</v>
      </c>
      <c r="K1251" s="437">
        <v>3.4432358274952652</v>
      </c>
      <c r="L1251" s="420"/>
      <c r="M1251" s="421"/>
      <c r="N1251" s="437">
        <v>1.0180212739140077E-2</v>
      </c>
      <c r="O1251" s="417">
        <v>1.116691E-2</v>
      </c>
      <c r="P1251" s="418">
        <v>1.7975629999999999E-2</v>
      </c>
      <c r="Q1251" s="437">
        <v>1.3668525950147791E-2</v>
      </c>
      <c r="R1251" s="422"/>
      <c r="S1251" s="423"/>
      <c r="T1251" s="437">
        <v>550.04586958359994</v>
      </c>
      <c r="U1251" s="417">
        <v>8.5930512495778454E-3</v>
      </c>
      <c r="V1251" s="418">
        <v>1.1185153411009795E-2</v>
      </c>
      <c r="W1251" s="437">
        <v>0.11110344540402724</v>
      </c>
      <c r="X1251" s="417">
        <v>9.3984665653495444E-3</v>
      </c>
      <c r="Y1251" s="418">
        <v>6.7073483620398514E-3</v>
      </c>
      <c r="Z1251" s="437">
        <v>4.066208555834052E-2</v>
      </c>
      <c r="AA1251" s="417">
        <v>1.4863954999999999E-3</v>
      </c>
      <c r="AB1251" s="418">
        <v>2.25799545E-3</v>
      </c>
      <c r="AC1251" s="437">
        <v>7.5048512469347139E-3</v>
      </c>
      <c r="AD1251" s="417">
        <v>6.9173900000000005E-5</v>
      </c>
      <c r="AE1251" s="418">
        <v>1.0403406E-4</v>
      </c>
      <c r="AF1251" s="437">
        <v>5.9822150142714245E-4</v>
      </c>
      <c r="AG1251" s="417">
        <v>7.6629035999999998E-3</v>
      </c>
      <c r="AH1251" s="418">
        <v>1.1093378165000001E-2</v>
      </c>
      <c r="AI1251" s="437">
        <v>2.8026402053680975E-2</v>
      </c>
      <c r="AJ1251" s="417">
        <v>8.1233589999999995E-4</v>
      </c>
      <c r="AK1251" s="418">
        <v>1.1674152399999999E-3</v>
      </c>
      <c r="AL1251" s="437">
        <v>2.3590579903219168E-3</v>
      </c>
      <c r="AM1251" s="417">
        <v>1.6919859000000001E-3</v>
      </c>
      <c r="AN1251" s="418">
        <v>2.6778828150000001E-3</v>
      </c>
      <c r="AO1251" s="437">
        <v>7.8858399398829254E-3</v>
      </c>
      <c r="AP1251" s="422"/>
      <c r="AQ1251" s="423"/>
      <c r="AR1251" s="423"/>
      <c r="AS1251" s="417">
        <v>0</v>
      </c>
      <c r="AT1251" s="418">
        <v>0</v>
      </c>
      <c r="AU1251" s="424"/>
    </row>
    <row r="1252" spans="1:47" x14ac:dyDescent="0.2">
      <c r="A1252" s="231">
        <v>2006</v>
      </c>
      <c r="B1252" s="232">
        <v>8</v>
      </c>
      <c r="C1252" s="417">
        <v>3.7222431299999998</v>
      </c>
      <c r="D1252" s="418">
        <v>5.2905013285000004</v>
      </c>
      <c r="E1252" s="437">
        <v>26.142366652729095</v>
      </c>
      <c r="F1252" s="417">
        <v>0.21958575999999999</v>
      </c>
      <c r="G1252" s="418">
        <v>0.28981728699999998</v>
      </c>
      <c r="H1252" s="437">
        <v>0.63154237967661375</v>
      </c>
      <c r="I1252" s="417">
        <v>0.15614855999999999</v>
      </c>
      <c r="J1252" s="418">
        <v>0.47904938050000001</v>
      </c>
      <c r="K1252" s="437">
        <v>3.4607429363018638</v>
      </c>
      <c r="L1252" s="420"/>
      <c r="M1252" s="421"/>
      <c r="N1252" s="437">
        <v>1.0196893986712851E-2</v>
      </c>
      <c r="O1252" s="417">
        <v>1.116691E-2</v>
      </c>
      <c r="P1252" s="418">
        <v>1.79330285E-2</v>
      </c>
      <c r="Q1252" s="437">
        <v>1.3742330550981395E-2</v>
      </c>
      <c r="R1252" s="422"/>
      <c r="S1252" s="423"/>
      <c r="T1252" s="437">
        <v>550.77713137278181</v>
      </c>
      <c r="U1252" s="417">
        <v>8.5930512495778454E-3</v>
      </c>
      <c r="V1252" s="418">
        <v>1.1185153411009795E-2</v>
      </c>
      <c r="W1252" s="437">
        <v>0.11183462212838739</v>
      </c>
      <c r="X1252" s="417">
        <v>9.3984665653495444E-3</v>
      </c>
      <c r="Y1252" s="418">
        <v>6.7073483620398514E-3</v>
      </c>
      <c r="Z1252" s="437">
        <v>4.1670030611033394E-2</v>
      </c>
      <c r="AA1252" s="417">
        <v>1.6373239999999999E-3</v>
      </c>
      <c r="AB1252" s="418">
        <v>2.4710839549999999E-3</v>
      </c>
      <c r="AC1252" s="437">
        <v>7.7362430849864825E-3</v>
      </c>
      <c r="AD1252" s="417">
        <v>7.69376E-5</v>
      </c>
      <c r="AE1252" s="418">
        <v>1.1469814E-4</v>
      </c>
      <c r="AF1252" s="437">
        <v>6.111025805152771E-4</v>
      </c>
      <c r="AG1252" s="417">
        <v>8.4546699999999992E-3</v>
      </c>
      <c r="AH1252" s="418">
        <v>1.2173070925E-2</v>
      </c>
      <c r="AI1252" s="437">
        <v>2.8477701608670886E-2</v>
      </c>
      <c r="AJ1252" s="417">
        <v>9.0483619999999997E-4</v>
      </c>
      <c r="AK1252" s="418">
        <v>1.2989922049999999E-3</v>
      </c>
      <c r="AL1252" s="437">
        <v>2.4444535698246446E-3</v>
      </c>
      <c r="AM1252" s="417">
        <v>1.8519096000000001E-3</v>
      </c>
      <c r="AN1252" s="418">
        <v>2.9053116850000001E-3</v>
      </c>
      <c r="AO1252" s="437">
        <v>7.9814891519246756E-3</v>
      </c>
      <c r="AP1252" s="422"/>
      <c r="AQ1252" s="423"/>
      <c r="AR1252" s="423"/>
      <c r="AS1252" s="417">
        <v>0</v>
      </c>
      <c r="AT1252" s="418">
        <v>0</v>
      </c>
      <c r="AU1252" s="424"/>
    </row>
    <row r="1253" spans="1:47" x14ac:dyDescent="0.2">
      <c r="A1253" s="231">
        <v>2006</v>
      </c>
      <c r="B1253" s="232">
        <v>9</v>
      </c>
      <c r="C1253" s="417">
        <v>4.0355935000000001</v>
      </c>
      <c r="D1253" s="418">
        <v>5.6784582505000003</v>
      </c>
      <c r="E1253" s="437">
        <v>29.025706225606928</v>
      </c>
      <c r="F1253" s="417">
        <v>0.24376086</v>
      </c>
      <c r="G1253" s="418">
        <v>0.31977073049999999</v>
      </c>
      <c r="H1253" s="437">
        <v>0.65917451175812714</v>
      </c>
      <c r="I1253" s="417">
        <v>0.17321391999999999</v>
      </c>
      <c r="J1253" s="418">
        <v>0.5152776765</v>
      </c>
      <c r="K1253" s="437">
        <v>3.5480421145418863</v>
      </c>
      <c r="L1253" s="420"/>
      <c r="M1253" s="421"/>
      <c r="N1253" s="437">
        <v>1.0210654019674227E-2</v>
      </c>
      <c r="O1253" s="417">
        <v>1.116691E-2</v>
      </c>
      <c r="P1253" s="418">
        <v>1.7900622500000001E-2</v>
      </c>
      <c r="Q1253" s="437">
        <v>1.4760634696643854E-2</v>
      </c>
      <c r="R1253" s="422"/>
      <c r="S1253" s="423"/>
      <c r="T1253" s="437">
        <v>551.47977039127818</v>
      </c>
      <c r="U1253" s="417">
        <v>8.5930512495778454E-3</v>
      </c>
      <c r="V1253" s="418">
        <v>1.1185153411009795E-2</v>
      </c>
      <c r="W1253" s="437">
        <v>9.6161825648009375E-2</v>
      </c>
      <c r="X1253" s="417">
        <v>9.3984665653495444E-3</v>
      </c>
      <c r="Y1253" s="418">
        <v>6.7073483620398514E-3</v>
      </c>
      <c r="Z1253" s="437">
        <v>4.2900636026810504E-2</v>
      </c>
      <c r="AA1253" s="417">
        <v>1.7859646999999999E-3</v>
      </c>
      <c r="AB1253" s="418">
        <v>2.68273529E-3</v>
      </c>
      <c r="AC1253" s="437">
        <v>8.1078796760523739E-3</v>
      </c>
      <c r="AD1253" s="417">
        <v>8.3199000000000001E-5</v>
      </c>
      <c r="AE1253" s="418">
        <v>1.2482880999999999E-4</v>
      </c>
      <c r="AF1253" s="437">
        <v>6.388185478655822E-4</v>
      </c>
      <c r="AG1253" s="417">
        <v>9.2604694000000005E-3</v>
      </c>
      <c r="AH1253" s="418">
        <v>1.326994789E-2</v>
      </c>
      <c r="AI1253" s="437">
        <v>2.9717525733979507E-2</v>
      </c>
      <c r="AJ1253" s="417">
        <v>9.96184E-4</v>
      </c>
      <c r="AK1253" s="418">
        <v>1.431702145E-3</v>
      </c>
      <c r="AL1253" s="437">
        <v>2.5678978591154966E-3</v>
      </c>
      <c r="AM1253" s="417">
        <v>2.0081024E-3</v>
      </c>
      <c r="AN1253" s="418">
        <v>3.1284206499999998E-3</v>
      </c>
      <c r="AO1253" s="437">
        <v>8.3169026977883594E-3</v>
      </c>
      <c r="AP1253" s="422"/>
      <c r="AQ1253" s="423"/>
      <c r="AR1253" s="423"/>
      <c r="AS1253" s="417">
        <v>0</v>
      </c>
      <c r="AT1253" s="418">
        <v>0</v>
      </c>
      <c r="AU1253" s="424"/>
    </row>
    <row r="1254" spans="1:47" x14ac:dyDescent="0.2">
      <c r="A1254" s="231">
        <v>2006</v>
      </c>
      <c r="B1254" s="232">
        <v>10</v>
      </c>
      <c r="C1254" s="417">
        <v>4.3379730600000004</v>
      </c>
      <c r="D1254" s="418">
        <v>6.0538373285000002</v>
      </c>
      <c r="E1254" s="437">
        <v>29.671525645070524</v>
      </c>
      <c r="F1254" s="417">
        <v>0.27083180000000001</v>
      </c>
      <c r="G1254" s="418">
        <v>0.35134888050000002</v>
      </c>
      <c r="H1254" s="437">
        <v>0.67329711828708838</v>
      </c>
      <c r="I1254" s="417">
        <v>0.19082097000000001</v>
      </c>
      <c r="J1254" s="418">
        <v>0.55151382999999998</v>
      </c>
      <c r="K1254" s="437">
        <v>3.5735304725471977</v>
      </c>
      <c r="L1254" s="420"/>
      <c r="M1254" s="421"/>
      <c r="N1254" s="437">
        <v>1.0230409766870747E-2</v>
      </c>
      <c r="O1254" s="417">
        <v>1.116691E-2</v>
      </c>
      <c r="P1254" s="418">
        <v>1.7900622500000001E-2</v>
      </c>
      <c r="Q1254" s="437">
        <v>1.4869604860336959E-2</v>
      </c>
      <c r="R1254" s="422"/>
      <c r="S1254" s="423"/>
      <c r="T1254" s="437">
        <v>552.48791292187525</v>
      </c>
      <c r="U1254" s="417">
        <v>8.5930512495778454E-3</v>
      </c>
      <c r="V1254" s="418">
        <v>1.1185153411009795E-2</v>
      </c>
      <c r="W1254" s="437">
        <v>9.7030330891757763E-2</v>
      </c>
      <c r="X1254" s="417">
        <v>9.3984665653495444E-3</v>
      </c>
      <c r="Y1254" s="418">
        <v>6.7073483620398514E-3</v>
      </c>
      <c r="Z1254" s="437">
        <v>4.4267378105974045E-2</v>
      </c>
      <c r="AA1254" s="417">
        <v>1.9325633000000001E-3</v>
      </c>
      <c r="AB1254" s="418">
        <v>2.8957904949999998E-3</v>
      </c>
      <c r="AC1254" s="437">
        <v>8.3811815705100868E-3</v>
      </c>
      <c r="AD1254" s="417">
        <v>9.0460399999999999E-5</v>
      </c>
      <c r="AE1254" s="418">
        <v>1.3511870499999999E-4</v>
      </c>
      <c r="AF1254" s="437">
        <v>6.5606868743284946E-4</v>
      </c>
      <c r="AG1254" s="417">
        <v>1.0092976300000001E-2</v>
      </c>
      <c r="AH1254" s="418">
        <v>1.4400422059999999E-2</v>
      </c>
      <c r="AI1254" s="437">
        <v>3.0337035276361345E-2</v>
      </c>
      <c r="AJ1254" s="417">
        <v>1.0890292999999999E-3</v>
      </c>
      <c r="AK1254" s="418">
        <v>1.5688784349999999E-3</v>
      </c>
      <c r="AL1254" s="437">
        <v>2.6869360429421694E-3</v>
      </c>
      <c r="AM1254" s="417">
        <v>2.1605609E-3</v>
      </c>
      <c r="AN1254" s="418">
        <v>3.3501930149999999E-3</v>
      </c>
      <c r="AO1254" s="437">
        <v>8.4373237887340746E-3</v>
      </c>
      <c r="AP1254" s="422"/>
      <c r="AQ1254" s="423"/>
      <c r="AR1254" s="423"/>
      <c r="AS1254" s="417">
        <v>0</v>
      </c>
      <c r="AT1254" s="418">
        <v>0</v>
      </c>
      <c r="AU1254" s="424"/>
    </row>
    <row r="1255" spans="1:47" x14ac:dyDescent="0.2">
      <c r="A1255" s="231">
        <v>2006</v>
      </c>
      <c r="B1255" s="232">
        <v>11</v>
      </c>
      <c r="C1255" s="417">
        <v>4.6283421300000001</v>
      </c>
      <c r="D1255" s="418">
        <v>6.4177039630000001</v>
      </c>
      <c r="E1255" s="437">
        <v>30.275365071545583</v>
      </c>
      <c r="F1255" s="417">
        <v>0.30111874999999999</v>
      </c>
      <c r="G1255" s="418">
        <v>0.38697912699999998</v>
      </c>
      <c r="H1255" s="437">
        <v>0.71497558911137227</v>
      </c>
      <c r="I1255" s="417">
        <v>0.20839458</v>
      </c>
      <c r="J1255" s="418">
        <v>0.58450462299999995</v>
      </c>
      <c r="K1255" s="437">
        <v>3.6013684375657515</v>
      </c>
      <c r="L1255" s="420"/>
      <c r="M1255" s="421"/>
      <c r="N1255" s="437">
        <v>1.0252291239724157E-2</v>
      </c>
      <c r="O1255" s="417">
        <v>1.116691E-2</v>
      </c>
      <c r="P1255" s="418">
        <v>1.7900622500000001E-2</v>
      </c>
      <c r="Q1255" s="437">
        <v>1.6936379577049097E-2</v>
      </c>
      <c r="R1255" s="422"/>
      <c r="S1255" s="423"/>
      <c r="T1255" s="437">
        <v>553.57272401030275</v>
      </c>
      <c r="U1255" s="417">
        <v>8.5930512495778454E-3</v>
      </c>
      <c r="V1255" s="418">
        <v>1.1185153411009795E-2</v>
      </c>
      <c r="W1255" s="437">
        <v>6.9375861165586472E-2</v>
      </c>
      <c r="X1255" s="417">
        <v>9.3984665653495444E-3</v>
      </c>
      <c r="Y1255" s="418">
        <v>6.7073483620398514E-3</v>
      </c>
      <c r="Z1255" s="437">
        <v>4.5744730335418649E-2</v>
      </c>
      <c r="AA1255" s="417">
        <v>2.080714E-3</v>
      </c>
      <c r="AB1255" s="418">
        <v>3.1137433549999999E-3</v>
      </c>
      <c r="AC1255" s="437">
        <v>8.9237782324333072E-3</v>
      </c>
      <c r="AD1255" s="417">
        <v>9.6852200000000001E-5</v>
      </c>
      <c r="AE1255" s="418">
        <v>1.4529332E-4</v>
      </c>
      <c r="AF1255" s="437">
        <v>6.9664839475240016E-4</v>
      </c>
      <c r="AG1255" s="417">
        <v>1.0963634E-2</v>
      </c>
      <c r="AH1255" s="418">
        <v>1.5590752370000001E-2</v>
      </c>
      <c r="AI1255" s="437">
        <v>3.2208429728044601E-2</v>
      </c>
      <c r="AJ1255" s="417">
        <v>1.1833010000000001E-3</v>
      </c>
      <c r="AK1255" s="418">
        <v>1.7098594050000001E-3</v>
      </c>
      <c r="AL1255" s="437">
        <v>2.8480355482887795E-3</v>
      </c>
      <c r="AM1255" s="417">
        <v>2.3121329E-3</v>
      </c>
      <c r="AN1255" s="418">
        <v>3.5740532849999999E-3</v>
      </c>
      <c r="AO1255" s="437">
        <v>8.967606147056292E-3</v>
      </c>
      <c r="AP1255" s="422"/>
      <c r="AQ1255" s="423"/>
      <c r="AR1255" s="423"/>
      <c r="AS1255" s="417">
        <v>0</v>
      </c>
      <c r="AT1255" s="418">
        <v>0</v>
      </c>
      <c r="AU1255" s="424"/>
    </row>
    <row r="1256" spans="1:47" x14ac:dyDescent="0.2">
      <c r="A1256" s="231">
        <v>2006</v>
      </c>
      <c r="B1256" s="232">
        <v>12</v>
      </c>
      <c r="C1256" s="417">
        <v>4.3239507399099999</v>
      </c>
      <c r="D1256" s="418">
        <v>5.9671802860419998</v>
      </c>
      <c r="E1256" s="437">
        <v>31.021323968654841</v>
      </c>
      <c r="F1256" s="417">
        <v>0.30003329274000001</v>
      </c>
      <c r="G1256" s="418">
        <v>0.38227832957700003</v>
      </c>
      <c r="H1256" s="437">
        <v>0.73162437448142992</v>
      </c>
      <c r="I1256" s="417">
        <v>0.17433442180000003</v>
      </c>
      <c r="J1256" s="418">
        <v>0.47351130981</v>
      </c>
      <c r="K1256" s="437">
        <v>3.6311263090261319</v>
      </c>
      <c r="L1256" s="420"/>
      <c r="M1256" s="421"/>
      <c r="N1256" s="437">
        <v>1.0275513091775391E-2</v>
      </c>
      <c r="O1256" s="417">
        <v>1.116691E-2</v>
      </c>
      <c r="P1256" s="418">
        <v>1.7900622500000001E-2</v>
      </c>
      <c r="Q1256" s="437">
        <v>1.7090731362696204E-2</v>
      </c>
      <c r="R1256" s="422"/>
      <c r="S1256" s="423"/>
      <c r="T1256" s="437">
        <v>554.75088545735741</v>
      </c>
      <c r="U1256" s="417">
        <v>6.3760440271867615E-3</v>
      </c>
      <c r="V1256" s="418">
        <v>8.2993838309692678E-3</v>
      </c>
      <c r="W1256" s="437">
        <v>7.019305723250599E-2</v>
      </c>
      <c r="X1256" s="417">
        <v>8.4022291094224925E-3</v>
      </c>
      <c r="Y1256" s="418">
        <v>5.9963694356636272E-3</v>
      </c>
      <c r="Z1256" s="437">
        <v>4.733518490684048E-2</v>
      </c>
      <c r="AA1256" s="417">
        <v>1.9928467794000002E-3</v>
      </c>
      <c r="AB1256" s="418">
        <v>2.9845891404000004E-3</v>
      </c>
      <c r="AC1256" s="437">
        <v>9.2526106195421117E-3</v>
      </c>
      <c r="AD1256" s="417">
        <v>9.2632525200000003E-5</v>
      </c>
      <c r="AE1256" s="418">
        <v>1.3947078098999998E-4</v>
      </c>
      <c r="AF1256" s="437">
        <v>7.1701845737444348E-4</v>
      </c>
      <c r="AG1256" s="417">
        <v>1.0622231306999999E-2</v>
      </c>
      <c r="AH1256" s="418">
        <v>1.507341966066E-2</v>
      </c>
      <c r="AI1256" s="437">
        <v>3.293721497577759E-2</v>
      </c>
      <c r="AJ1256" s="417">
        <v>1.1433261402000001E-3</v>
      </c>
      <c r="AK1256" s="418">
        <v>1.6606619299199999E-3</v>
      </c>
      <c r="AL1256" s="437">
        <v>2.9877633454514227E-3</v>
      </c>
      <c r="AM1256" s="417">
        <v>2.2026731388000002E-3</v>
      </c>
      <c r="AN1256" s="418">
        <v>3.3995444702999999E-3</v>
      </c>
      <c r="AO1256" s="437">
        <v>9.1105595572960971E-3</v>
      </c>
      <c r="AP1256" s="422"/>
      <c r="AQ1256" s="423"/>
      <c r="AR1256" s="423"/>
      <c r="AS1256" s="417">
        <v>0</v>
      </c>
      <c r="AT1256" s="418">
        <v>0</v>
      </c>
      <c r="AU1256" s="424"/>
    </row>
    <row r="1257" spans="1:47" x14ac:dyDescent="0.2">
      <c r="A1257" s="231">
        <v>2006</v>
      </c>
      <c r="B1257" s="232">
        <v>13</v>
      </c>
      <c r="C1257" s="417">
        <v>4.56219390508</v>
      </c>
      <c r="D1257" s="418">
        <v>6.2758833983305005</v>
      </c>
      <c r="E1257" s="437">
        <v>31.365244070257045</v>
      </c>
      <c r="F1257" s="417">
        <v>0.33491761974000001</v>
      </c>
      <c r="G1257" s="418">
        <v>0.42403567851300006</v>
      </c>
      <c r="H1257" s="437">
        <v>0.60839043527018022</v>
      </c>
      <c r="I1257" s="417">
        <v>0.1884119622</v>
      </c>
      <c r="J1257" s="418">
        <v>0.49683106088000006</v>
      </c>
      <c r="K1257" s="437">
        <v>2.4474604184298343</v>
      </c>
      <c r="L1257" s="420"/>
      <c r="M1257" s="421"/>
      <c r="N1257" s="437">
        <v>3.7099207263757814E-3</v>
      </c>
      <c r="O1257" s="417">
        <v>1.116691E-2</v>
      </c>
      <c r="P1257" s="418">
        <v>1.7900622500000001E-2</v>
      </c>
      <c r="Q1257" s="437">
        <v>1.7153605249248253E-2</v>
      </c>
      <c r="R1257" s="422"/>
      <c r="S1257" s="423"/>
      <c r="T1257" s="437">
        <v>556.0154906954142</v>
      </c>
      <c r="U1257" s="417">
        <v>6.3760440271867615E-3</v>
      </c>
      <c r="V1257" s="418">
        <v>8.2993838309692678E-3</v>
      </c>
      <c r="W1257" s="437">
        <v>5.277777884032718E-2</v>
      </c>
      <c r="X1257" s="417">
        <v>8.4022291094224925E-3</v>
      </c>
      <c r="Y1257" s="418">
        <v>5.9963694356636272E-3</v>
      </c>
      <c r="Z1257" s="437">
        <v>4.9041872628588931E-2</v>
      </c>
      <c r="AA1257" s="417">
        <v>2.1287109096000002E-3</v>
      </c>
      <c r="AB1257" s="418">
        <v>3.1924234934700003E-3</v>
      </c>
      <c r="AC1257" s="437">
        <v>8.7712553500691234E-3</v>
      </c>
      <c r="AD1257" s="417">
        <v>9.9124127399999995E-5</v>
      </c>
      <c r="AE1257" s="418">
        <v>1.4939171802E-4</v>
      </c>
      <c r="AF1257" s="437">
        <v>6.2905389643777142E-4</v>
      </c>
      <c r="AG1257" s="417">
        <v>1.14995401482E-2</v>
      </c>
      <c r="AH1257" s="418">
        <v>1.6295097882960002E-2</v>
      </c>
      <c r="AI1257" s="437">
        <v>2.6552210458737648E-2</v>
      </c>
      <c r="AJ1257" s="417">
        <v>1.2310904778000001E-3</v>
      </c>
      <c r="AK1257" s="418">
        <v>1.7989868532299999E-3</v>
      </c>
      <c r="AL1257" s="437">
        <v>2.9470660726165403E-3</v>
      </c>
      <c r="AM1257" s="417">
        <v>2.3395743984000001E-3</v>
      </c>
      <c r="AN1257" s="418">
        <v>3.6101099039699998E-3</v>
      </c>
      <c r="AO1257" s="437">
        <v>7.1348602487194424E-3</v>
      </c>
      <c r="AP1257" s="422"/>
      <c r="AQ1257" s="423"/>
      <c r="AR1257" s="423"/>
      <c r="AS1257" s="417">
        <v>0</v>
      </c>
      <c r="AT1257" s="418">
        <v>0</v>
      </c>
      <c r="AU1257" s="424"/>
    </row>
    <row r="1258" spans="1:47" x14ac:dyDescent="0.2">
      <c r="A1258" s="231">
        <v>2006</v>
      </c>
      <c r="B1258" s="232">
        <v>14</v>
      </c>
      <c r="C1258" s="417">
        <v>4.7898591851700001</v>
      </c>
      <c r="D1258" s="418">
        <v>6.5800513129150007</v>
      </c>
      <c r="E1258" s="437">
        <v>32.132076038822134</v>
      </c>
      <c r="F1258" s="417">
        <v>0.37512544854000002</v>
      </c>
      <c r="G1258" s="418">
        <v>0.47238092060100006</v>
      </c>
      <c r="H1258" s="437">
        <v>0.62622776341627651</v>
      </c>
      <c r="I1258" s="417">
        <v>0.2025594802</v>
      </c>
      <c r="J1258" s="418">
        <v>0.52014114113499998</v>
      </c>
      <c r="K1258" s="437">
        <v>2.4774696963322924</v>
      </c>
      <c r="L1258" s="420"/>
      <c r="M1258" s="421"/>
      <c r="N1258" s="437">
        <v>3.7166500671166878E-3</v>
      </c>
      <c r="O1258" s="417">
        <v>1.116691E-2</v>
      </c>
      <c r="P1258" s="418">
        <v>1.7900622500000001E-2</v>
      </c>
      <c r="Q1258" s="437">
        <v>1.7327807238292168E-2</v>
      </c>
      <c r="R1258" s="422"/>
      <c r="S1258" s="423"/>
      <c r="T1258" s="437">
        <v>556.93650597806777</v>
      </c>
      <c r="U1258" s="417">
        <v>6.3760440271867615E-3</v>
      </c>
      <c r="V1258" s="418">
        <v>8.2993838309692678E-3</v>
      </c>
      <c r="W1258" s="437">
        <v>5.3626435055871113E-2</v>
      </c>
      <c r="X1258" s="417">
        <v>8.4022291094224925E-3</v>
      </c>
      <c r="Y1258" s="418">
        <v>5.9963694356636272E-3</v>
      </c>
      <c r="Z1258" s="437">
        <v>5.0845001330441543E-2</v>
      </c>
      <c r="AA1258" s="417">
        <v>2.2656843150000001E-3</v>
      </c>
      <c r="AB1258" s="418">
        <v>3.40957182462E-3</v>
      </c>
      <c r="AC1258" s="437">
        <v>9.1508686148096732E-3</v>
      </c>
      <c r="AD1258" s="417">
        <v>1.053098922E-4</v>
      </c>
      <c r="AE1258" s="418">
        <v>1.5951951324000001E-4</v>
      </c>
      <c r="AF1258" s="437">
        <v>6.5126945306217101E-4</v>
      </c>
      <c r="AG1258" s="417">
        <v>1.2445491560999999E-2</v>
      </c>
      <c r="AH1258" s="418">
        <v>1.7621359975590001E-2</v>
      </c>
      <c r="AI1258" s="437">
        <v>2.729692210896539E-2</v>
      </c>
      <c r="AJ1258" s="417">
        <v>1.3216758323999999E-3</v>
      </c>
      <c r="AK1258" s="418">
        <v>1.9446969362099998E-3</v>
      </c>
      <c r="AL1258" s="437">
        <v>3.0953772359222191E-3</v>
      </c>
      <c r="AM1258" s="417">
        <v>2.4777240396000001E-3</v>
      </c>
      <c r="AN1258" s="418">
        <v>3.8283556871700005E-3</v>
      </c>
      <c r="AO1258" s="437">
        <v>7.2887634177631038E-3</v>
      </c>
      <c r="AP1258" s="422"/>
      <c r="AQ1258" s="423"/>
      <c r="AR1258" s="423"/>
      <c r="AS1258" s="417">
        <v>0</v>
      </c>
      <c r="AT1258" s="418">
        <v>0</v>
      </c>
      <c r="AU1258" s="424"/>
    </row>
    <row r="1259" spans="1:47" x14ac:dyDescent="0.2">
      <c r="A1259" s="231">
        <v>2006</v>
      </c>
      <c r="B1259" s="232">
        <v>15</v>
      </c>
      <c r="C1259" s="417">
        <v>5.0145324482999998</v>
      </c>
      <c r="D1259" s="418">
        <v>6.8882764377725003</v>
      </c>
      <c r="E1259" s="437">
        <v>32.993774992038972</v>
      </c>
      <c r="F1259" s="417">
        <v>0.42172301717999999</v>
      </c>
      <c r="G1259" s="418">
        <v>0.52857703467299999</v>
      </c>
      <c r="H1259" s="437">
        <v>0.64543950737328215</v>
      </c>
      <c r="I1259" s="417">
        <v>0.21710780630000001</v>
      </c>
      <c r="J1259" s="418">
        <v>0.54443497339000002</v>
      </c>
      <c r="K1259" s="437">
        <v>2.5132472415550922</v>
      </c>
      <c r="L1259" s="420"/>
      <c r="M1259" s="421"/>
      <c r="N1259" s="437">
        <v>3.7275163053520346E-3</v>
      </c>
      <c r="O1259" s="417">
        <v>1.116691E-2</v>
      </c>
      <c r="P1259" s="418">
        <v>1.7900622500000001E-2</v>
      </c>
      <c r="Q1259" s="437">
        <v>1.7514122718042115E-2</v>
      </c>
      <c r="R1259" s="422"/>
      <c r="S1259" s="423"/>
      <c r="T1259" s="437">
        <v>558.34839265987239</v>
      </c>
      <c r="U1259" s="417">
        <v>6.3760440271867615E-3</v>
      </c>
      <c r="V1259" s="418">
        <v>8.2993838309692678E-3</v>
      </c>
      <c r="W1259" s="437">
        <v>5.4568939827779842E-2</v>
      </c>
      <c r="X1259" s="417">
        <v>8.4022291094224925E-3</v>
      </c>
      <c r="Y1259" s="418">
        <v>5.9963694356636272E-3</v>
      </c>
      <c r="Z1259" s="437">
        <v>5.2747843316607541E-2</v>
      </c>
      <c r="AA1259" s="417">
        <v>2.4070597763999999E-3</v>
      </c>
      <c r="AB1259" s="418">
        <v>3.6369516058200003E-3</v>
      </c>
      <c r="AC1259" s="437">
        <v>9.5997794065293025E-3</v>
      </c>
      <c r="AD1259" s="417">
        <v>1.125788274E-4</v>
      </c>
      <c r="AE1259" s="418">
        <v>1.7024931465000001E-4</v>
      </c>
      <c r="AF1259" s="437">
        <v>6.7529042986896751E-4</v>
      </c>
      <c r="AG1259" s="417">
        <v>1.3469546568599999E-2</v>
      </c>
      <c r="AH1259" s="418">
        <v>1.9072094479409999E-2</v>
      </c>
      <c r="AI1259" s="437">
        <v>2.8089226214891235E-2</v>
      </c>
      <c r="AJ1259" s="417">
        <v>1.41586356E-3</v>
      </c>
      <c r="AK1259" s="418">
        <v>2.0979148803599999E-3</v>
      </c>
      <c r="AL1259" s="437">
        <v>3.2485942517272901E-3</v>
      </c>
      <c r="AM1259" s="417">
        <v>2.6178994848E-3</v>
      </c>
      <c r="AN1259" s="418">
        <v>4.0560814821299996E-3</v>
      </c>
      <c r="AO1259" s="437">
        <v>7.4626915723247367E-3</v>
      </c>
      <c r="AP1259" s="422"/>
      <c r="AQ1259" s="423"/>
      <c r="AR1259" s="423"/>
      <c r="AS1259" s="417">
        <v>0</v>
      </c>
      <c r="AT1259" s="418">
        <v>0</v>
      </c>
      <c r="AU1259" s="424"/>
    </row>
    <row r="1260" spans="1:47" x14ac:dyDescent="0.2">
      <c r="A1260" s="231">
        <v>2006</v>
      </c>
      <c r="B1260" s="232">
        <v>16</v>
      </c>
      <c r="C1260" s="417">
        <v>5.2339036155600001</v>
      </c>
      <c r="D1260" s="418">
        <v>7.2006956455034992</v>
      </c>
      <c r="E1260" s="437">
        <v>33.907314137478323</v>
      </c>
      <c r="F1260" s="417">
        <v>0.47555870483999996</v>
      </c>
      <c r="G1260" s="418">
        <v>0.59414168138700008</v>
      </c>
      <c r="H1260" s="437">
        <v>0.67183607421741132</v>
      </c>
      <c r="I1260" s="417">
        <v>0.23150895460000001</v>
      </c>
      <c r="J1260" s="418">
        <v>0.57018108878499996</v>
      </c>
      <c r="K1260" s="437">
        <v>2.5504043969439896</v>
      </c>
      <c r="L1260" s="420"/>
      <c r="M1260" s="421"/>
      <c r="N1260" s="437">
        <v>3.738368123843319E-3</v>
      </c>
      <c r="O1260" s="417">
        <v>1.116691E-2</v>
      </c>
      <c r="P1260" s="418">
        <v>1.7900622500000001E-2</v>
      </c>
      <c r="Q1260" s="437">
        <v>2.1486833981453211E-2</v>
      </c>
      <c r="R1260" s="422"/>
      <c r="S1260" s="423"/>
      <c r="T1260" s="437">
        <v>559.83719201303393</v>
      </c>
      <c r="U1260" s="417">
        <v>6.3760440271867615E-3</v>
      </c>
      <c r="V1260" s="418">
        <v>8.2993838309692678E-3</v>
      </c>
      <c r="W1260" s="437">
        <v>4.8821191717767151E-2</v>
      </c>
      <c r="X1260" s="417">
        <v>8.4022291094224925E-3</v>
      </c>
      <c r="Y1260" s="418">
        <v>5.9963694356636272E-3</v>
      </c>
      <c r="Z1260" s="437">
        <v>5.4748105810955447E-2</v>
      </c>
      <c r="AA1260" s="417">
        <v>2.5514758212E-3</v>
      </c>
      <c r="AB1260" s="418">
        <v>3.8760146438999998E-3</v>
      </c>
      <c r="AC1260" s="437">
        <v>1.0111674990377465E-2</v>
      </c>
      <c r="AD1260" s="417">
        <v>1.1907042959999999E-4</v>
      </c>
      <c r="AE1260" s="418">
        <v>1.8185434652999999E-4</v>
      </c>
      <c r="AF1260" s="437">
        <v>7.0582317844130791E-4</v>
      </c>
      <c r="AG1260" s="417">
        <v>1.4586936606600001E-2</v>
      </c>
      <c r="AH1260" s="418">
        <v>2.066852344803E-2</v>
      </c>
      <c r="AI1260" s="437">
        <v>2.9205870588793571E-2</v>
      </c>
      <c r="AJ1260" s="417">
        <v>1.5117224417999999E-3</v>
      </c>
      <c r="AK1260" s="418">
        <v>2.26031398548E-3</v>
      </c>
      <c r="AL1260" s="437">
        <v>3.4238016650936678E-3</v>
      </c>
      <c r="AM1260" s="417">
        <v>2.7614172383999998E-3</v>
      </c>
      <c r="AN1260" s="418">
        <v>4.2942899053799999E-3</v>
      </c>
      <c r="AO1260" s="437">
        <v>7.7312601563859348E-3</v>
      </c>
      <c r="AP1260" s="422"/>
      <c r="AQ1260" s="423"/>
      <c r="AR1260" s="423"/>
      <c r="AS1260" s="417">
        <v>0</v>
      </c>
      <c r="AT1260" s="418">
        <v>0</v>
      </c>
      <c r="AU1260" s="424"/>
    </row>
    <row r="1261" spans="1:47" x14ac:dyDescent="0.2">
      <c r="A1261" s="231">
        <v>2006</v>
      </c>
      <c r="B1261" s="232">
        <v>17</v>
      </c>
      <c r="C1261" s="417">
        <v>5.4488976929000001</v>
      </c>
      <c r="D1261" s="418">
        <v>7.5205488805640002</v>
      </c>
      <c r="E1261" s="437">
        <v>34.844328706795579</v>
      </c>
      <c r="F1261" s="417">
        <v>0.5376143202</v>
      </c>
      <c r="G1261" s="418">
        <v>0.67071224811600005</v>
      </c>
      <c r="H1261" s="437">
        <v>0.69294054575764419</v>
      </c>
      <c r="I1261" s="417">
        <v>0.24648778770000002</v>
      </c>
      <c r="J1261" s="418">
        <v>0.59846977305500004</v>
      </c>
      <c r="K1261" s="437">
        <v>2.5897604681463711</v>
      </c>
      <c r="L1261" s="420"/>
      <c r="M1261" s="421"/>
      <c r="N1261" s="437">
        <v>3.7504752614869311E-3</v>
      </c>
      <c r="O1261" s="417">
        <v>1.116691E-2</v>
      </c>
      <c r="P1261" s="418">
        <v>1.7900622500000001E-2</v>
      </c>
      <c r="Q1261" s="437">
        <v>2.1756019129394219E-2</v>
      </c>
      <c r="R1261" s="422"/>
      <c r="S1261" s="423"/>
      <c r="T1261" s="437">
        <v>561.36490141583101</v>
      </c>
      <c r="U1261" s="417">
        <v>6.3760440271867615E-3</v>
      </c>
      <c r="V1261" s="418">
        <v>8.2993838309692678E-3</v>
      </c>
      <c r="W1261" s="437">
        <v>4.9774044082894958E-2</v>
      </c>
      <c r="X1261" s="417">
        <v>8.4022291094224925E-3</v>
      </c>
      <c r="Y1261" s="418">
        <v>5.9963694356636272E-3</v>
      </c>
      <c r="Z1261" s="437">
        <v>5.6826844536001966E-2</v>
      </c>
      <c r="AA1261" s="417">
        <v>2.7006634122000001E-3</v>
      </c>
      <c r="AB1261" s="418">
        <v>4.1281297690800006E-3</v>
      </c>
      <c r="AC1261" s="437">
        <v>1.0633646766603652E-2</v>
      </c>
      <c r="AD1261" s="417">
        <v>1.2648249420000001E-4</v>
      </c>
      <c r="AE1261" s="418">
        <v>1.9387558458E-4</v>
      </c>
      <c r="AF1261" s="437">
        <v>7.3234763056366102E-4</v>
      </c>
      <c r="AG1261" s="417">
        <v>1.5808083301200003E-2</v>
      </c>
      <c r="AH1261" s="418">
        <v>2.243436991347E-2</v>
      </c>
      <c r="AI1261" s="437">
        <v>3.0068138472484796E-2</v>
      </c>
      <c r="AJ1261" s="417">
        <v>1.6117453968000001E-3</v>
      </c>
      <c r="AK1261" s="418">
        <v>2.4321001218899998E-3</v>
      </c>
      <c r="AL1261" s="437">
        <v>3.5898328333059349E-3</v>
      </c>
      <c r="AM1261" s="417">
        <v>2.9078589084000003E-3</v>
      </c>
      <c r="AN1261" s="418">
        <v>4.5456823075499999E-3</v>
      </c>
      <c r="AO1261" s="437">
        <v>7.9253909460792367E-3</v>
      </c>
      <c r="AP1261" s="422"/>
      <c r="AQ1261" s="423"/>
      <c r="AR1261" s="423"/>
      <c r="AS1261" s="417">
        <v>0</v>
      </c>
      <c r="AT1261" s="418">
        <v>0</v>
      </c>
      <c r="AU1261" s="424"/>
    </row>
    <row r="1262" spans="1:47" x14ac:dyDescent="0.2">
      <c r="A1262" s="231">
        <v>2006</v>
      </c>
      <c r="B1262" s="232">
        <v>18</v>
      </c>
      <c r="C1262" s="417">
        <v>5.6605132762000006</v>
      </c>
      <c r="D1262" s="418">
        <v>7.8512759801429999</v>
      </c>
      <c r="E1262" s="437">
        <v>35.824504385909698</v>
      </c>
      <c r="F1262" s="417">
        <v>0.60905504921999998</v>
      </c>
      <c r="G1262" s="418">
        <v>0.76022264862300004</v>
      </c>
      <c r="H1262" s="437">
        <v>0.71455208169405959</v>
      </c>
      <c r="I1262" s="417">
        <v>0.26194519890000001</v>
      </c>
      <c r="J1262" s="418">
        <v>0.63058671676</v>
      </c>
      <c r="K1262" s="437">
        <v>2.6293431511195324</v>
      </c>
      <c r="L1262" s="420"/>
      <c r="M1262" s="421"/>
      <c r="N1262" s="437">
        <v>3.7618677649013917E-3</v>
      </c>
      <c r="O1262" s="417">
        <v>1.116691E-2</v>
      </c>
      <c r="P1262" s="418">
        <v>1.7900622500000001E-2</v>
      </c>
      <c r="Q1262" s="437">
        <v>2.2029230216693094E-2</v>
      </c>
      <c r="R1262" s="422"/>
      <c r="S1262" s="423"/>
      <c r="T1262" s="437">
        <v>562.95140091022972</v>
      </c>
      <c r="U1262" s="417">
        <v>6.3760440271867615E-3</v>
      </c>
      <c r="V1262" s="418">
        <v>8.2993838309692678E-3</v>
      </c>
      <c r="W1262" s="437">
        <v>5.0746851492814486E-2</v>
      </c>
      <c r="X1262" s="417">
        <v>8.4022291094224925E-3</v>
      </c>
      <c r="Y1262" s="418">
        <v>5.9963694356636272E-3</v>
      </c>
      <c r="Z1262" s="437">
        <v>5.8967965705868659E-2</v>
      </c>
      <c r="AA1262" s="417">
        <v>2.8537816530000001E-3</v>
      </c>
      <c r="AB1262" s="418">
        <v>4.3950736141500002E-3</v>
      </c>
      <c r="AC1262" s="437">
        <v>1.111307695878787E-2</v>
      </c>
      <c r="AD1262" s="417">
        <v>1.3300055879999999E-4</v>
      </c>
      <c r="AE1262" s="418">
        <v>2.0672612385000001E-4</v>
      </c>
      <c r="AF1262" s="437">
        <v>7.5925262493626504E-4</v>
      </c>
      <c r="AG1262" s="417">
        <v>1.7149783839600002E-2</v>
      </c>
      <c r="AH1262" s="418">
        <v>2.4396669159870002E-2</v>
      </c>
      <c r="AI1262" s="437">
        <v>3.0965347143099942E-2</v>
      </c>
      <c r="AJ1262" s="417">
        <v>1.7151109284E-3</v>
      </c>
      <c r="AK1262" s="418">
        <v>2.6141461107300002E-3</v>
      </c>
      <c r="AL1262" s="437">
        <v>3.7647962684359275E-3</v>
      </c>
      <c r="AM1262" s="417">
        <v>3.0587662872E-3</v>
      </c>
      <c r="AN1262" s="418">
        <v>4.8102574906799993E-3</v>
      </c>
      <c r="AO1262" s="437">
        <v>8.1158825167914096E-3</v>
      </c>
      <c r="AP1262" s="422"/>
      <c r="AQ1262" s="423"/>
      <c r="AR1262" s="423"/>
      <c r="AS1262" s="417">
        <v>0</v>
      </c>
      <c r="AT1262" s="418">
        <v>0</v>
      </c>
      <c r="AU1262" s="424"/>
    </row>
    <row r="1263" spans="1:47" x14ac:dyDescent="0.2">
      <c r="A1263" s="231">
        <v>2006</v>
      </c>
      <c r="B1263" s="232">
        <v>19</v>
      </c>
      <c r="C1263" s="417">
        <v>5.86580964913</v>
      </c>
      <c r="D1263" s="418">
        <v>8.1932288411894998</v>
      </c>
      <c r="E1263" s="437">
        <v>36.791726408681868</v>
      </c>
      <c r="F1263" s="417">
        <v>0.69096505464000002</v>
      </c>
      <c r="G1263" s="418">
        <v>0.86506392658500009</v>
      </c>
      <c r="H1263" s="437">
        <v>0.73612922285030435</v>
      </c>
      <c r="I1263" s="417">
        <v>0.27784984150000003</v>
      </c>
      <c r="J1263" s="418">
        <v>0.66926109019000002</v>
      </c>
      <c r="K1263" s="437">
        <v>2.6671422575122921</v>
      </c>
      <c r="L1263" s="420"/>
      <c r="M1263" s="421"/>
      <c r="N1263" s="437">
        <v>3.7713457155195613E-3</v>
      </c>
      <c r="O1263" s="417">
        <v>1.116691E-2</v>
      </c>
      <c r="P1263" s="418">
        <v>1.7900622500000001E-2</v>
      </c>
      <c r="Q1263" s="437">
        <v>2.230231565337492E-2</v>
      </c>
      <c r="R1263" s="422"/>
      <c r="S1263" s="423"/>
      <c r="T1263" s="437">
        <v>564.34880235172454</v>
      </c>
      <c r="U1263" s="417">
        <v>6.3760440271867615E-3</v>
      </c>
      <c r="V1263" s="418">
        <v>8.2993838309692678E-3</v>
      </c>
      <c r="W1263" s="437">
        <v>5.1706855226796959E-2</v>
      </c>
      <c r="X1263" s="417">
        <v>8.4022291094224925E-3</v>
      </c>
      <c r="Y1263" s="418">
        <v>5.9963694356636272E-3</v>
      </c>
      <c r="Z1263" s="437">
        <v>6.1127381208279846E-2</v>
      </c>
      <c r="AA1263" s="417">
        <v>3.0123167292E-3</v>
      </c>
      <c r="AB1263" s="418">
        <v>4.6790098110900003E-3</v>
      </c>
      <c r="AC1263" s="437">
        <v>1.1559964232252166E-2</v>
      </c>
      <c r="AD1263" s="417">
        <v>1.4083110479999998E-4</v>
      </c>
      <c r="AE1263" s="418">
        <v>2.1987793217999999E-4</v>
      </c>
      <c r="AF1263" s="437">
        <v>7.8600310232441952E-4</v>
      </c>
      <c r="AG1263" s="417">
        <v>1.86201978492E-2</v>
      </c>
      <c r="AH1263" s="418">
        <v>2.6587678687440001E-2</v>
      </c>
      <c r="AI1263" s="437">
        <v>3.1869042307416717E-2</v>
      </c>
      <c r="AJ1263" s="417">
        <v>1.8229463705999999E-3</v>
      </c>
      <c r="AK1263" s="418">
        <v>2.80855046055E-3</v>
      </c>
      <c r="AL1263" s="437">
        <v>3.9437065611643979E-3</v>
      </c>
      <c r="AM1263" s="417">
        <v>3.2140532826E-3</v>
      </c>
      <c r="AN1263" s="418">
        <v>5.0912752872E-3</v>
      </c>
      <c r="AO1263" s="437">
        <v>8.3003338581335313E-3</v>
      </c>
      <c r="AP1263" s="422"/>
      <c r="AQ1263" s="423"/>
      <c r="AR1263" s="423"/>
      <c r="AS1263" s="417">
        <v>0</v>
      </c>
      <c r="AT1263" s="418">
        <v>0</v>
      </c>
      <c r="AU1263" s="424"/>
    </row>
    <row r="1264" spans="1:47" x14ac:dyDescent="0.2">
      <c r="A1264" s="231">
        <v>2006</v>
      </c>
      <c r="B1264" s="232">
        <v>20</v>
      </c>
      <c r="C1264" s="417">
        <v>6.0727339779100005</v>
      </c>
      <c r="D1264" s="418">
        <v>8.5565595839490012</v>
      </c>
      <c r="E1264" s="437">
        <v>37.788930255480295</v>
      </c>
      <c r="F1264" s="417">
        <v>0.78405010476000003</v>
      </c>
      <c r="G1264" s="418">
        <v>0.98740121366700007</v>
      </c>
      <c r="H1264" s="437">
        <v>0.75781272473247407</v>
      </c>
      <c r="I1264" s="417">
        <v>0.29510146819999999</v>
      </c>
      <c r="J1264" s="418">
        <v>0.72367015104999999</v>
      </c>
      <c r="K1264" s="437">
        <v>2.7064243265621521</v>
      </c>
      <c r="L1264" s="420"/>
      <c r="M1264" s="421"/>
      <c r="N1264" s="437">
        <v>3.7821938913437173E-3</v>
      </c>
      <c r="O1264" s="417">
        <v>1.116691E-2</v>
      </c>
      <c r="P1264" s="418">
        <v>1.7900622500000001E-2</v>
      </c>
      <c r="Q1264" s="437">
        <v>2.2575000107005288E-2</v>
      </c>
      <c r="R1264" s="422"/>
      <c r="S1264" s="423"/>
      <c r="T1264" s="437">
        <v>565.95403794764081</v>
      </c>
      <c r="U1264" s="417">
        <v>6.3760440271867615E-3</v>
      </c>
      <c r="V1264" s="418">
        <v>8.2993838309692678E-3</v>
      </c>
      <c r="W1264" s="437">
        <v>5.2680766967227032E-2</v>
      </c>
      <c r="X1264" s="417">
        <v>8.4022291094224925E-3</v>
      </c>
      <c r="Y1264" s="418">
        <v>5.9963694356636272E-3</v>
      </c>
      <c r="Z1264" s="437">
        <v>6.3285490087249444E-2</v>
      </c>
      <c r="AA1264" s="417">
        <v>3.1750617408000002E-3</v>
      </c>
      <c r="AB1264" s="418">
        <v>4.9814628489300008E-3</v>
      </c>
      <c r="AC1264" s="437">
        <v>1.2005798510515628E-2</v>
      </c>
      <c r="AD1264" s="417">
        <v>1.4824316939999999E-4</v>
      </c>
      <c r="AE1264" s="418">
        <v>2.3463382683000002E-4</v>
      </c>
      <c r="AF1264" s="437">
        <v>8.1281558838939042E-4</v>
      </c>
      <c r="AG1264" s="417">
        <v>2.02311356064E-2</v>
      </c>
      <c r="AH1264" s="418">
        <v>2.904201659445E-2</v>
      </c>
      <c r="AI1264" s="437">
        <v>3.2778030703569654E-2</v>
      </c>
      <c r="AJ1264" s="417">
        <v>1.9343841858000001E-3</v>
      </c>
      <c r="AK1264" s="418">
        <v>3.01620913368E-3</v>
      </c>
      <c r="AL1264" s="437">
        <v>4.1225065012428317E-3</v>
      </c>
      <c r="AM1264" s="417">
        <v>3.3727994321999999E-3</v>
      </c>
      <c r="AN1264" s="418">
        <v>5.3909419103099999E-3</v>
      </c>
      <c r="AO1264" s="437">
        <v>8.4863561221731245E-3</v>
      </c>
      <c r="AP1264" s="422"/>
      <c r="AQ1264" s="423"/>
      <c r="AR1264" s="423"/>
      <c r="AS1264" s="417">
        <v>0</v>
      </c>
      <c r="AT1264" s="418">
        <v>0</v>
      </c>
      <c r="AU1264" s="424"/>
    </row>
    <row r="1265" spans="1:47" x14ac:dyDescent="0.2">
      <c r="A1265" s="231">
        <v>2006</v>
      </c>
      <c r="B1265" s="232">
        <v>21</v>
      </c>
      <c r="C1265" s="417">
        <v>6.27846774091</v>
      </c>
      <c r="D1265" s="418">
        <v>8.9426773000844992</v>
      </c>
      <c r="E1265" s="437">
        <v>38.760975318916621</v>
      </c>
      <c r="F1265" s="417">
        <v>0.88917223908000009</v>
      </c>
      <c r="G1265" s="418">
        <v>1.1302500469649999</v>
      </c>
      <c r="H1265" s="437">
        <v>0.78024196867132789</v>
      </c>
      <c r="I1265" s="417">
        <v>0.31348180710000001</v>
      </c>
      <c r="J1265" s="418">
        <v>0.75121739808499999</v>
      </c>
      <c r="K1265" s="437">
        <v>2.7445907672691181</v>
      </c>
      <c r="L1265" s="420"/>
      <c r="M1265" s="421"/>
      <c r="N1265" s="437">
        <v>3.792629053864606E-3</v>
      </c>
      <c r="O1265" s="417">
        <v>1.116691E-2</v>
      </c>
      <c r="P1265" s="418">
        <v>1.7900622500000001E-2</v>
      </c>
      <c r="Q1265" s="437">
        <v>2.8262995774340147E-2</v>
      </c>
      <c r="R1265" s="422"/>
      <c r="S1265" s="423"/>
      <c r="T1265" s="437">
        <v>567.51521705912808</v>
      </c>
      <c r="U1265" s="417">
        <v>6.3760440271867615E-3</v>
      </c>
      <c r="V1265" s="418">
        <v>8.2993838309692678E-3</v>
      </c>
      <c r="W1265" s="437">
        <v>5.2243983865392626E-2</v>
      </c>
      <c r="X1265" s="417">
        <v>8.4022291094224925E-3</v>
      </c>
      <c r="Y1265" s="418">
        <v>5.9963694356636272E-3</v>
      </c>
      <c r="Z1265" s="437">
        <v>6.5385585369073948E-2</v>
      </c>
      <c r="AA1265" s="417">
        <v>3.3448154441999998E-3</v>
      </c>
      <c r="AB1265" s="418">
        <v>5.3086446822E-3</v>
      </c>
      <c r="AC1265" s="437">
        <v>1.2454269291878253E-2</v>
      </c>
      <c r="AD1265" s="417">
        <v>1.564060152E-4</v>
      </c>
      <c r="AE1265" s="418">
        <v>2.5044185219999998E-4</v>
      </c>
      <c r="AF1265" s="437">
        <v>8.4030806329821878E-4</v>
      </c>
      <c r="AG1265" s="417">
        <v>2.19923907024E-2</v>
      </c>
      <c r="AH1265" s="418">
        <v>3.181150338081E-2</v>
      </c>
      <c r="AI1265" s="437">
        <v>3.3721762582723983E-2</v>
      </c>
      <c r="AJ1265" s="417">
        <v>2.0498429448E-3</v>
      </c>
      <c r="AK1265" s="418">
        <v>3.24122744517E-3</v>
      </c>
      <c r="AL1265" s="437">
        <v>4.3045085961734451E-3</v>
      </c>
      <c r="AM1265" s="417">
        <v>3.5375700690000005E-3</v>
      </c>
      <c r="AN1265" s="418">
        <v>5.71521988407E-3</v>
      </c>
      <c r="AO1265" s="437">
        <v>8.681264658890131E-3</v>
      </c>
      <c r="AP1265" s="422"/>
      <c r="AQ1265" s="423"/>
      <c r="AR1265" s="423"/>
      <c r="AS1265" s="417">
        <v>0</v>
      </c>
      <c r="AT1265" s="418">
        <v>0</v>
      </c>
      <c r="AU1265" s="424"/>
    </row>
    <row r="1266" spans="1:47" x14ac:dyDescent="0.2">
      <c r="A1266" s="231">
        <v>2006</v>
      </c>
      <c r="B1266" s="232">
        <v>22</v>
      </c>
      <c r="C1266" s="417">
        <v>6.4840173660999998</v>
      </c>
      <c r="D1266" s="418">
        <v>9.3558057115119997</v>
      </c>
      <c r="E1266" s="437">
        <v>39.670312658680984</v>
      </c>
      <c r="F1266" s="417">
        <v>1.00690554864</v>
      </c>
      <c r="G1266" s="418">
        <v>1.296322591827</v>
      </c>
      <c r="H1266" s="437">
        <v>0.80000269493781273</v>
      </c>
      <c r="I1266" s="417">
        <v>0.33321445080000001</v>
      </c>
      <c r="J1266" s="418">
        <v>0.78049624383499994</v>
      </c>
      <c r="K1266" s="437">
        <v>2.7803048833631649</v>
      </c>
      <c r="L1266" s="420"/>
      <c r="M1266" s="421"/>
      <c r="N1266" s="437">
        <v>3.8024061682500341E-3</v>
      </c>
      <c r="O1266" s="417">
        <v>1.116691E-2</v>
      </c>
      <c r="P1266" s="418">
        <v>1.7900622500000001E-2</v>
      </c>
      <c r="Q1266" s="437">
        <v>2.8590329441336399E-2</v>
      </c>
      <c r="R1266" s="422"/>
      <c r="S1266" s="423"/>
      <c r="T1266" s="437">
        <v>568.97799807242188</v>
      </c>
      <c r="U1266" s="417">
        <v>6.3760440271867615E-3</v>
      </c>
      <c r="V1266" s="418">
        <v>8.2993838309692678E-3</v>
      </c>
      <c r="W1266" s="437">
        <v>5.309566037909038E-2</v>
      </c>
      <c r="X1266" s="417">
        <v>8.4022291094224925E-3</v>
      </c>
      <c r="Y1266" s="418">
        <v>5.9963694356636272E-3</v>
      </c>
      <c r="Z1266" s="437">
        <v>6.7350167515718942E-2</v>
      </c>
      <c r="AA1266" s="417">
        <v>3.5187596831999998E-3</v>
      </c>
      <c r="AB1266" s="418">
        <v>5.6627029760400001E-3</v>
      </c>
      <c r="AC1266" s="437">
        <v>1.2854289926109503E-2</v>
      </c>
      <c r="AD1266" s="417">
        <v>1.64685528E-4</v>
      </c>
      <c r="AE1266" s="418">
        <v>2.6698152269999999E-4</v>
      </c>
      <c r="AF1266" s="437">
        <v>8.647108137133417E-4</v>
      </c>
      <c r="AG1266" s="417">
        <v>2.3909215029600001E-2</v>
      </c>
      <c r="AH1266" s="418">
        <v>3.4934904893550001E-2</v>
      </c>
      <c r="AI1266" s="437">
        <v>3.4551807425765288E-2</v>
      </c>
      <c r="AJ1266" s="417">
        <v>2.1697981662000001E-3</v>
      </c>
      <c r="AK1266" s="418">
        <v>3.4844175269700003E-3</v>
      </c>
      <c r="AL1266" s="437">
        <v>4.468042296571665E-3</v>
      </c>
      <c r="AM1266" s="417">
        <v>3.7057998600000001E-3</v>
      </c>
      <c r="AN1266" s="418">
        <v>6.0665929460999996E-3</v>
      </c>
      <c r="AO1266" s="437">
        <v>8.8499804304924493E-3</v>
      </c>
      <c r="AP1266" s="422"/>
      <c r="AQ1266" s="423"/>
      <c r="AR1266" s="423"/>
      <c r="AS1266" s="417">
        <v>0</v>
      </c>
      <c r="AT1266" s="418">
        <v>0</v>
      </c>
      <c r="AU1266" s="424"/>
    </row>
    <row r="1267" spans="1:47" x14ac:dyDescent="0.2">
      <c r="A1267" s="231">
        <v>2006</v>
      </c>
      <c r="B1267" s="232">
        <v>23</v>
      </c>
      <c r="C1267" s="417">
        <v>6.6896835916399997</v>
      </c>
      <c r="D1267" s="418">
        <v>9.8004109301179998</v>
      </c>
      <c r="E1267" s="437">
        <v>40.466927696329336</v>
      </c>
      <c r="F1267" s="417">
        <v>1.13739526374</v>
      </c>
      <c r="G1267" s="418">
        <v>1.4883325544099999</v>
      </c>
      <c r="H1267" s="437">
        <v>0.81797004059665424</v>
      </c>
      <c r="I1267" s="417">
        <v>0.35472240650000003</v>
      </c>
      <c r="J1267" s="418">
        <v>0.81466896010500012</v>
      </c>
      <c r="K1267" s="437">
        <v>2.8134753830439685</v>
      </c>
      <c r="L1267" s="420"/>
      <c r="M1267" s="421"/>
      <c r="N1267" s="437">
        <v>3.8125518204019399E-3</v>
      </c>
      <c r="O1267" s="417">
        <v>1.116691E-2</v>
      </c>
      <c r="P1267" s="418">
        <v>1.7900622500000001E-2</v>
      </c>
      <c r="Q1267" s="437">
        <v>2.889192085388749E-2</v>
      </c>
      <c r="R1267" s="422"/>
      <c r="S1267" s="423"/>
      <c r="T1267" s="437">
        <v>570.37539179900079</v>
      </c>
      <c r="U1267" s="417">
        <v>6.3760440271867615E-3</v>
      </c>
      <c r="V1267" s="418">
        <v>8.2993838309692678E-3</v>
      </c>
      <c r="W1267" s="437">
        <v>5.3874904390297976E-2</v>
      </c>
      <c r="X1267" s="417">
        <v>8.4022291094224925E-3</v>
      </c>
      <c r="Y1267" s="418">
        <v>5.9963694356636272E-3</v>
      </c>
      <c r="Z1267" s="437">
        <v>6.9110346208358459E-2</v>
      </c>
      <c r="AA1267" s="417">
        <v>3.6982834655999997E-3</v>
      </c>
      <c r="AB1267" s="418">
        <v>6.0443219578199996E-3</v>
      </c>
      <c r="AC1267" s="437">
        <v>1.3304231282159754E-2</v>
      </c>
      <c r="AD1267" s="417">
        <v>1.7254253639999999E-4</v>
      </c>
      <c r="AE1267" s="418">
        <v>2.8485029405999999E-4</v>
      </c>
      <c r="AF1267" s="437">
        <v>8.8739199581930241E-4</v>
      </c>
      <c r="AG1267" s="417">
        <v>2.5987502551199998E-2</v>
      </c>
      <c r="AH1267" s="418">
        <v>3.8443512245700001E-2</v>
      </c>
      <c r="AI1267" s="437">
        <v>3.5286654231655439E-2</v>
      </c>
      <c r="AJ1267" s="417">
        <v>2.2927410462E-3</v>
      </c>
      <c r="AK1267" s="418">
        <v>3.7462976308800001E-3</v>
      </c>
      <c r="AL1267" s="437">
        <v>4.6088879638668282E-3</v>
      </c>
      <c r="AM1267" s="417">
        <v>3.8801443428000001E-3</v>
      </c>
      <c r="AN1267" s="418">
        <v>6.4446747855900002E-3</v>
      </c>
      <c r="AO1267" s="437">
        <v>9.0148661351057563E-3</v>
      </c>
      <c r="AP1267" s="422"/>
      <c r="AQ1267" s="423"/>
      <c r="AR1267" s="423"/>
      <c r="AS1267" s="417">
        <v>0</v>
      </c>
      <c r="AT1267" s="418">
        <v>0</v>
      </c>
      <c r="AU1267" s="424"/>
    </row>
    <row r="1268" spans="1:47" x14ac:dyDescent="0.2">
      <c r="A1268" s="231">
        <v>2006</v>
      </c>
      <c r="B1268" s="232">
        <v>24</v>
      </c>
      <c r="C1268" s="417">
        <v>6.8963660947300003</v>
      </c>
      <c r="D1268" s="418">
        <v>10.281973869664</v>
      </c>
      <c r="E1268" s="437">
        <v>41.116611922019665</v>
      </c>
      <c r="F1268" s="417">
        <v>1.2809068666200001</v>
      </c>
      <c r="G1268" s="418">
        <v>1.7096025956760001</v>
      </c>
      <c r="H1268" s="437">
        <v>0.83276219191576284</v>
      </c>
      <c r="I1268" s="417">
        <v>0.37839139030000002</v>
      </c>
      <c r="J1268" s="418">
        <v>0.85628078535999996</v>
      </c>
      <c r="K1268" s="437">
        <v>2.8409520309043801</v>
      </c>
      <c r="L1268" s="420"/>
      <c r="M1268" s="421"/>
      <c r="N1268" s="437">
        <v>3.8210612696320846E-3</v>
      </c>
      <c r="O1268" s="417">
        <v>1.116691E-2</v>
      </c>
      <c r="P1268" s="418">
        <v>1.7900622500000001E-2</v>
      </c>
      <c r="Q1268" s="437">
        <v>2.9139612029098653E-2</v>
      </c>
      <c r="R1268" s="422"/>
      <c r="S1268" s="423"/>
      <c r="T1268" s="437">
        <v>571.45393906316212</v>
      </c>
      <c r="U1268" s="417">
        <v>6.3760440271867615E-3</v>
      </c>
      <c r="V1268" s="418">
        <v>8.2993838309692678E-3</v>
      </c>
      <c r="W1268" s="437">
        <v>5.4515088612004117E-2</v>
      </c>
      <c r="X1268" s="417">
        <v>8.4022291094224925E-3</v>
      </c>
      <c r="Y1268" s="418">
        <v>5.9963694356636272E-3</v>
      </c>
      <c r="Z1268" s="437">
        <v>7.0557397016832737E-2</v>
      </c>
      <c r="AA1268" s="417">
        <v>3.8844836400000003E-3</v>
      </c>
      <c r="AB1268" s="418">
        <v>6.4569990091800002E-3</v>
      </c>
      <c r="AC1268" s="437">
        <v>1.3699284936181166E-2</v>
      </c>
      <c r="AD1268" s="417">
        <v>1.8174260100000002E-4</v>
      </c>
      <c r="AE1268" s="418">
        <v>3.0412444236000005E-4</v>
      </c>
      <c r="AF1268" s="437">
        <v>9.0616558674946575E-4</v>
      </c>
      <c r="AG1268" s="417">
        <v>2.8227699373200001E-2</v>
      </c>
      <c r="AH1268" s="418">
        <v>4.2387713995019997E-2</v>
      </c>
      <c r="AI1268" s="437">
        <v>3.5883618704365593E-2</v>
      </c>
      <c r="AJ1268" s="417">
        <v>2.4213762923999999E-3</v>
      </c>
      <c r="AK1268" s="418">
        <v>4.0294401480299993E-3</v>
      </c>
      <c r="AL1268" s="437">
        <v>4.7225917901887833E-3</v>
      </c>
      <c r="AM1268" s="417">
        <v>4.0598791986000008E-3</v>
      </c>
      <c r="AN1268" s="418">
        <v>6.8544595100400001E-3</v>
      </c>
      <c r="AO1268" s="437">
        <v>9.1529042950420306E-3</v>
      </c>
      <c r="AP1268" s="422"/>
      <c r="AQ1268" s="423"/>
      <c r="AR1268" s="423"/>
      <c r="AS1268" s="417">
        <v>0</v>
      </c>
      <c r="AT1268" s="418">
        <v>0</v>
      </c>
      <c r="AU1268" s="424"/>
    </row>
    <row r="1269" spans="1:47" x14ac:dyDescent="0.2">
      <c r="A1269" s="231">
        <v>2006</v>
      </c>
      <c r="B1269" s="232">
        <v>25</v>
      </c>
      <c r="C1269" s="417">
        <v>7.1043154934400006</v>
      </c>
      <c r="D1269" s="418">
        <v>10.803826449243999</v>
      </c>
      <c r="E1269" s="437">
        <v>41.594148883817823</v>
      </c>
      <c r="F1269" s="417">
        <v>1.4252864004600001</v>
      </c>
      <c r="G1269" s="418">
        <v>1.9435745272560001</v>
      </c>
      <c r="H1269" s="437">
        <v>0.843786574020992</v>
      </c>
      <c r="I1269" s="417">
        <v>0.40487347670000001</v>
      </c>
      <c r="J1269" s="418">
        <v>0.90232581439000004</v>
      </c>
      <c r="K1269" s="437">
        <v>2.8616150615512668</v>
      </c>
      <c r="L1269" s="420"/>
      <c r="M1269" s="421"/>
      <c r="N1269" s="437">
        <v>3.8276097774467715E-3</v>
      </c>
      <c r="O1269" s="417">
        <v>1.116691E-2</v>
      </c>
      <c r="P1269" s="418">
        <v>1.7900622500000001E-2</v>
      </c>
      <c r="Q1269" s="437">
        <v>2.9324609460924224E-2</v>
      </c>
      <c r="R1269" s="422"/>
      <c r="S1269" s="423"/>
      <c r="T1269" s="437">
        <v>572.24938705781324</v>
      </c>
      <c r="U1269" s="417">
        <v>6.3760440271867615E-3</v>
      </c>
      <c r="V1269" s="418">
        <v>8.2993838309692678E-3</v>
      </c>
      <c r="W1269" s="437">
        <v>5.4992564535227648E-2</v>
      </c>
      <c r="X1269" s="417">
        <v>8.4022291094224925E-3</v>
      </c>
      <c r="Y1269" s="418">
        <v>5.9963694356636272E-3</v>
      </c>
      <c r="Z1269" s="437">
        <v>7.1630336588040272E-2</v>
      </c>
      <c r="AA1269" s="417">
        <v>4.0762633577999998E-3</v>
      </c>
      <c r="AB1269" s="418">
        <v>6.9572877878699996E-3</v>
      </c>
      <c r="AC1269" s="437">
        <v>1.4015313323464023E-2</v>
      </c>
      <c r="AD1269" s="417">
        <v>1.9035441360000001E-4</v>
      </c>
      <c r="AE1269" s="418">
        <v>3.2684475056999999E-4</v>
      </c>
      <c r="AF1269" s="437">
        <v>9.2027482538461732E-4</v>
      </c>
      <c r="AG1269" s="417">
        <v>3.0621694412400004E-2</v>
      </c>
      <c r="AH1269" s="418">
        <v>4.6925092182419997E-2</v>
      </c>
      <c r="AI1269" s="437">
        <v>3.632300069572194E-2</v>
      </c>
      <c r="AJ1269" s="417">
        <v>2.5545980268000001E-3</v>
      </c>
      <c r="AK1269" s="418">
        <v>4.3453853578800002E-3</v>
      </c>
      <c r="AL1269" s="437">
        <v>4.8053820196635299E-3</v>
      </c>
      <c r="AM1269" s="417">
        <v>4.2436614606000001E-3</v>
      </c>
      <c r="AN1269" s="418">
        <v>7.3732467802799994E-3</v>
      </c>
      <c r="AO1269" s="437">
        <v>9.2582667966790676E-3</v>
      </c>
      <c r="AP1269" s="422"/>
      <c r="AQ1269" s="423"/>
      <c r="AR1269" s="423"/>
      <c r="AS1269" s="417">
        <v>0</v>
      </c>
      <c r="AT1269" s="418">
        <v>0</v>
      </c>
      <c r="AU1269" s="424"/>
    </row>
    <row r="1270" spans="1:47" x14ac:dyDescent="0.2">
      <c r="A1270" s="231">
        <v>2006</v>
      </c>
      <c r="B1270" s="232">
        <v>26</v>
      </c>
      <c r="C1270" s="417">
        <v>7.1043154934400006</v>
      </c>
      <c r="D1270" s="418">
        <v>10.803826449243999</v>
      </c>
      <c r="E1270" s="437">
        <v>41.933524303411779</v>
      </c>
      <c r="F1270" s="417">
        <v>1.4252864004600001</v>
      </c>
      <c r="G1270" s="418">
        <v>1.9435745272560001</v>
      </c>
      <c r="H1270" s="437">
        <v>0.8494221832059945</v>
      </c>
      <c r="I1270" s="417">
        <v>0.40487347670000001</v>
      </c>
      <c r="J1270" s="418">
        <v>0.90232581439000004</v>
      </c>
      <c r="K1270" s="437">
        <v>2.8698599678375074</v>
      </c>
      <c r="L1270" s="420"/>
      <c r="M1270" s="421"/>
      <c r="N1270" s="437">
        <v>3.8273202093792131E-3</v>
      </c>
      <c r="O1270" s="417">
        <v>1.116691E-2</v>
      </c>
      <c r="P1270" s="418">
        <v>1.7900622500000001E-2</v>
      </c>
      <c r="Q1270" s="437">
        <v>2.9410942946229719E-2</v>
      </c>
      <c r="R1270" s="422"/>
      <c r="S1270" s="423"/>
      <c r="T1270" s="437">
        <v>572.71111082035202</v>
      </c>
      <c r="U1270" s="417">
        <v>6.3760440271867615E-3</v>
      </c>
      <c r="V1270" s="418">
        <v>8.2993838309692678E-3</v>
      </c>
      <c r="W1270" s="437">
        <v>5.5228564267332199E-2</v>
      </c>
      <c r="X1270" s="417">
        <v>8.4022291094224925E-3</v>
      </c>
      <c r="Y1270" s="418">
        <v>5.9963694356636272E-3</v>
      </c>
      <c r="Z1270" s="437">
        <v>7.2251075967430259E-2</v>
      </c>
      <c r="AA1270" s="417">
        <v>4.0762633577999998E-3</v>
      </c>
      <c r="AB1270" s="418">
        <v>6.9572877878699996E-3</v>
      </c>
      <c r="AC1270" s="437">
        <v>1.3883454143711465E-2</v>
      </c>
      <c r="AD1270" s="417">
        <v>1.9035441360000001E-4</v>
      </c>
      <c r="AE1270" s="418">
        <v>3.2684475056999999E-4</v>
      </c>
      <c r="AF1270" s="437">
        <v>9.2593460947472817E-4</v>
      </c>
      <c r="AG1270" s="417">
        <v>3.0621694412400004E-2</v>
      </c>
      <c r="AH1270" s="418">
        <v>4.6925092182419997E-2</v>
      </c>
      <c r="AI1270" s="437">
        <v>3.6622460181231921E-2</v>
      </c>
      <c r="AJ1270" s="417">
        <v>2.5545980268000001E-3</v>
      </c>
      <c r="AK1270" s="418">
        <v>4.3453853578800002E-3</v>
      </c>
      <c r="AL1270" s="437">
        <v>4.8744713796343474E-3</v>
      </c>
      <c r="AM1270" s="417">
        <v>4.2436614606000001E-3</v>
      </c>
      <c r="AN1270" s="418">
        <v>7.3732467802799994E-3</v>
      </c>
      <c r="AO1270" s="437">
        <v>9.2760952461170727E-3</v>
      </c>
      <c r="AP1270" s="422"/>
      <c r="AQ1270" s="423"/>
      <c r="AR1270" s="423"/>
      <c r="AS1270" s="417">
        <v>0</v>
      </c>
      <c r="AT1270" s="418">
        <v>0</v>
      </c>
      <c r="AU1270" s="424"/>
    </row>
    <row r="1271" spans="1:47" x14ac:dyDescent="0.2">
      <c r="A1271" s="231">
        <v>2006</v>
      </c>
      <c r="B1271" s="232">
        <v>27</v>
      </c>
      <c r="C1271" s="417">
        <v>7.1043154934400006</v>
      </c>
      <c r="D1271" s="418">
        <v>10.803826449243999</v>
      </c>
      <c r="E1271" s="437">
        <v>41.946792713617036</v>
      </c>
      <c r="F1271" s="417">
        <v>1.4252864004600001</v>
      </c>
      <c r="G1271" s="418">
        <v>1.9435745272560001</v>
      </c>
      <c r="H1271" s="437">
        <v>0.85038922563208719</v>
      </c>
      <c r="I1271" s="417">
        <v>0.40487347670000001</v>
      </c>
      <c r="J1271" s="418">
        <v>0.90232581439000004</v>
      </c>
      <c r="K1271" s="437">
        <v>2.8723515282211474</v>
      </c>
      <c r="L1271" s="420"/>
      <c r="M1271" s="421"/>
      <c r="N1271" s="437">
        <v>3.8289866042576521E-3</v>
      </c>
      <c r="O1271" s="417">
        <v>1.116691E-2</v>
      </c>
      <c r="P1271" s="418">
        <v>1.7900622500000001E-2</v>
      </c>
      <c r="Q1271" s="437">
        <v>2.9429594875983338E-2</v>
      </c>
      <c r="R1271" s="422"/>
      <c r="S1271" s="423"/>
      <c r="T1271" s="437">
        <v>572.76463445682612</v>
      </c>
      <c r="U1271" s="417">
        <v>6.3760440271867615E-3</v>
      </c>
      <c r="V1271" s="418">
        <v>8.2993838309692678E-3</v>
      </c>
      <c r="W1271" s="437">
        <v>5.527278696069407E-2</v>
      </c>
      <c r="X1271" s="417">
        <v>8.4022291094224925E-3</v>
      </c>
      <c r="Y1271" s="418">
        <v>5.9963694356636272E-3</v>
      </c>
      <c r="Z1271" s="437">
        <v>7.2323431777677666E-2</v>
      </c>
      <c r="AA1271" s="417">
        <v>4.0762633577999998E-3</v>
      </c>
      <c r="AB1271" s="418">
        <v>6.9572877878699996E-3</v>
      </c>
      <c r="AC1271" s="437">
        <v>1.3999283572589645E-2</v>
      </c>
      <c r="AD1271" s="417">
        <v>1.9035441360000001E-4</v>
      </c>
      <c r="AE1271" s="418">
        <v>3.2684475056999999E-4</v>
      </c>
      <c r="AF1271" s="437">
        <v>9.2763732153698512E-4</v>
      </c>
      <c r="AG1271" s="417">
        <v>3.0621694412400004E-2</v>
      </c>
      <c r="AH1271" s="418">
        <v>4.6925092182419997E-2</v>
      </c>
      <c r="AI1271" s="437">
        <v>3.6638472268463201E-2</v>
      </c>
      <c r="AJ1271" s="417">
        <v>2.5545980268000001E-3</v>
      </c>
      <c r="AK1271" s="418">
        <v>4.3453853578800002E-3</v>
      </c>
      <c r="AL1271" s="437">
        <v>4.8736823603141343E-3</v>
      </c>
      <c r="AM1271" s="417">
        <v>4.2436614606000001E-3</v>
      </c>
      <c r="AN1271" s="418">
        <v>7.3732467802799994E-3</v>
      </c>
      <c r="AO1271" s="437">
        <v>9.2961312939425361E-3</v>
      </c>
      <c r="AP1271" s="422"/>
      <c r="AQ1271" s="423"/>
      <c r="AR1271" s="423"/>
      <c r="AS1271" s="417">
        <v>0</v>
      </c>
      <c r="AT1271" s="418">
        <v>0</v>
      </c>
      <c r="AU1271" s="424"/>
    </row>
    <row r="1272" spans="1:47" x14ac:dyDescent="0.2">
      <c r="A1272" s="231">
        <v>2006</v>
      </c>
      <c r="B1272" s="232">
        <v>28</v>
      </c>
      <c r="C1272" s="417">
        <v>7.1043154934400006</v>
      </c>
      <c r="D1272" s="418">
        <v>10.803826449243999</v>
      </c>
      <c r="E1272" s="437">
        <v>41.8996306192155</v>
      </c>
      <c r="F1272" s="417">
        <v>1.4252864004600001</v>
      </c>
      <c r="G1272" s="418">
        <v>1.9435745272560001</v>
      </c>
      <c r="H1272" s="437">
        <v>0.85007696824920531</v>
      </c>
      <c r="I1272" s="417">
        <v>0.40487347670000001</v>
      </c>
      <c r="J1272" s="418">
        <v>0.90232581439000004</v>
      </c>
      <c r="K1272" s="437">
        <v>2.8725772260603137</v>
      </c>
      <c r="L1272" s="420"/>
      <c r="M1272" s="421"/>
      <c r="N1272" s="437">
        <v>3.8300879452941123E-3</v>
      </c>
      <c r="O1272" s="417">
        <v>1.116691E-2</v>
      </c>
      <c r="P1272" s="418">
        <v>1.7900622500000001E-2</v>
      </c>
      <c r="Q1272" s="437">
        <v>2.9427198141770416E-2</v>
      </c>
      <c r="R1272" s="422"/>
      <c r="S1272" s="423"/>
      <c r="T1272" s="437">
        <v>572.72218992338924</v>
      </c>
      <c r="U1272" s="417">
        <v>6.3760440271867615E-3</v>
      </c>
      <c r="V1272" s="418">
        <v>8.2993838309692678E-3</v>
      </c>
      <c r="W1272" s="437">
        <v>5.5262025519724686E-2</v>
      </c>
      <c r="X1272" s="417">
        <v>8.4022291094224925E-3</v>
      </c>
      <c r="Y1272" s="418">
        <v>5.9963694356636272E-3</v>
      </c>
      <c r="Z1272" s="437">
        <v>7.2267524591393711E-2</v>
      </c>
      <c r="AA1272" s="417">
        <v>4.0762633577999998E-3</v>
      </c>
      <c r="AB1272" s="418">
        <v>6.9572877878699996E-3</v>
      </c>
      <c r="AC1272" s="437">
        <v>1.4094648218823549E-2</v>
      </c>
      <c r="AD1272" s="417">
        <v>1.9035441360000001E-4</v>
      </c>
      <c r="AE1272" s="418">
        <v>3.2684475056999999E-4</v>
      </c>
      <c r="AF1272" s="437">
        <v>9.2779048730343302E-4</v>
      </c>
      <c r="AG1272" s="417">
        <v>3.0621694412400004E-2</v>
      </c>
      <c r="AH1272" s="418">
        <v>4.6925092182419997E-2</v>
      </c>
      <c r="AI1272" s="437">
        <v>3.6599390020910887E-2</v>
      </c>
      <c r="AJ1272" s="417">
        <v>2.5545980268000001E-3</v>
      </c>
      <c r="AK1272" s="418">
        <v>4.3453853578800002E-3</v>
      </c>
      <c r="AL1272" s="437">
        <v>4.8618325276858308E-3</v>
      </c>
      <c r="AM1272" s="417">
        <v>4.2436614606000001E-3</v>
      </c>
      <c r="AN1272" s="418">
        <v>7.3732467802799994E-3</v>
      </c>
      <c r="AO1272" s="437">
        <v>9.3059063886049686E-3</v>
      </c>
      <c r="AP1272" s="422"/>
      <c r="AQ1272" s="423"/>
      <c r="AR1272" s="423"/>
      <c r="AS1272" s="417">
        <v>0</v>
      </c>
      <c r="AT1272" s="418">
        <v>0</v>
      </c>
      <c r="AU1272" s="424"/>
    </row>
    <row r="1273" spans="1:47" x14ac:dyDescent="0.2">
      <c r="A1273" s="231">
        <v>2006</v>
      </c>
      <c r="B1273" s="232">
        <v>29</v>
      </c>
      <c r="C1273" s="417">
        <v>7.1043154934400006</v>
      </c>
      <c r="D1273" s="418">
        <v>10.803826449243999</v>
      </c>
      <c r="E1273" s="437">
        <v>41.856988714626809</v>
      </c>
      <c r="F1273" s="417">
        <v>1.4252864004600001</v>
      </c>
      <c r="G1273" s="418">
        <v>1.9435745272560001</v>
      </c>
      <c r="H1273" s="437">
        <v>0.8499430349648186</v>
      </c>
      <c r="I1273" s="417">
        <v>0.40487347670000001</v>
      </c>
      <c r="J1273" s="418">
        <v>0.90232581439000004</v>
      </c>
      <c r="K1273" s="437">
        <v>2.8732167343188753</v>
      </c>
      <c r="L1273" s="420"/>
      <c r="M1273" s="421"/>
      <c r="N1273" s="437">
        <v>3.8314126906631514E-3</v>
      </c>
      <c r="O1273" s="417">
        <v>1.116691E-2</v>
      </c>
      <c r="P1273" s="418">
        <v>1.7900622500000001E-2</v>
      </c>
      <c r="Q1273" s="437">
        <v>2.9428116863304331E-2</v>
      </c>
      <c r="R1273" s="422"/>
      <c r="S1273" s="423"/>
      <c r="T1273" s="437">
        <v>572.69235855998579</v>
      </c>
      <c r="U1273" s="417">
        <v>6.3760440271867615E-3</v>
      </c>
      <c r="V1273" s="418">
        <v>8.2993838309692678E-3</v>
      </c>
      <c r="W1273" s="437">
        <v>5.5259340084953347E-2</v>
      </c>
      <c r="X1273" s="417">
        <v>8.4022291094224925E-3</v>
      </c>
      <c r="Y1273" s="418">
        <v>5.9963694356636272E-3</v>
      </c>
      <c r="Z1273" s="437">
        <v>7.2226719081299434E-2</v>
      </c>
      <c r="AA1273" s="417">
        <v>4.0762633577999998E-3</v>
      </c>
      <c r="AB1273" s="418">
        <v>6.9572877878699996E-3</v>
      </c>
      <c r="AC1273" s="437">
        <v>1.4204824781953534E-2</v>
      </c>
      <c r="AD1273" s="417">
        <v>1.9035441360000001E-4</v>
      </c>
      <c r="AE1273" s="418">
        <v>3.2684475056999999E-4</v>
      </c>
      <c r="AF1273" s="437">
        <v>9.2822287029207477E-4</v>
      </c>
      <c r="AG1273" s="417">
        <v>3.0621694412400004E-2</v>
      </c>
      <c r="AH1273" s="418">
        <v>4.6925092182419997E-2</v>
      </c>
      <c r="AI1273" s="437">
        <v>3.6565026528576426E-2</v>
      </c>
      <c r="AJ1273" s="417">
        <v>2.5545980268000001E-3</v>
      </c>
      <c r="AK1273" s="418">
        <v>4.3453853578800002E-3</v>
      </c>
      <c r="AL1273" s="437">
        <v>4.8504354597934838E-3</v>
      </c>
      <c r="AM1273" s="417">
        <v>4.2436614606000001E-3</v>
      </c>
      <c r="AN1273" s="418">
        <v>7.3732467802799994E-3</v>
      </c>
      <c r="AO1273" s="437">
        <v>9.3186095395944787E-3</v>
      </c>
      <c r="AP1273" s="422"/>
      <c r="AQ1273" s="423"/>
      <c r="AR1273" s="423"/>
      <c r="AS1273" s="417">
        <v>0</v>
      </c>
      <c r="AT1273" s="418">
        <v>0</v>
      </c>
      <c r="AU1273" s="424"/>
    </row>
    <row r="1274" spans="1:47" x14ac:dyDescent="0.2">
      <c r="A1274" s="231">
        <v>2006</v>
      </c>
      <c r="B1274" s="232">
        <v>30</v>
      </c>
      <c r="C1274" s="417">
        <v>7.1043154934400006</v>
      </c>
      <c r="D1274" s="418">
        <v>10.803826449243999</v>
      </c>
      <c r="E1274" s="437">
        <v>41.81238647229965</v>
      </c>
      <c r="F1274" s="417">
        <v>1.4252864004600001</v>
      </c>
      <c r="G1274" s="418">
        <v>1.9435745272560001</v>
      </c>
      <c r="H1274" s="437">
        <v>0.85000450567299424</v>
      </c>
      <c r="I1274" s="417">
        <v>0.40487347670000001</v>
      </c>
      <c r="J1274" s="418">
        <v>0.90232581439000004</v>
      </c>
      <c r="K1274" s="437">
        <v>2.8744656146365286</v>
      </c>
      <c r="L1274" s="420"/>
      <c r="M1274" s="421"/>
      <c r="N1274" s="437">
        <v>3.8332622937478386E-3</v>
      </c>
      <c r="O1274" s="417">
        <v>1.116691E-2</v>
      </c>
      <c r="P1274" s="418">
        <v>1.7900622500000001E-2</v>
      </c>
      <c r="Q1274" s="437">
        <v>2.9433221398380793E-2</v>
      </c>
      <c r="R1274" s="422"/>
      <c r="S1274" s="423"/>
      <c r="T1274" s="437">
        <v>572.67057977796321</v>
      </c>
      <c r="U1274" s="417">
        <v>6.3760440271867615E-3</v>
      </c>
      <c r="V1274" s="418">
        <v>8.2993838309692678E-3</v>
      </c>
      <c r="W1274" s="437">
        <v>5.5266075715651786E-2</v>
      </c>
      <c r="X1274" s="417">
        <v>8.4022291094224925E-3</v>
      </c>
      <c r="Y1274" s="418">
        <v>5.9963694356636272E-3</v>
      </c>
      <c r="Z1274" s="437">
        <v>7.2196894942795353E-2</v>
      </c>
      <c r="AA1274" s="417">
        <v>4.0762633577999998E-3</v>
      </c>
      <c r="AB1274" s="418">
        <v>6.9572877878699996E-3</v>
      </c>
      <c r="AC1274" s="437">
        <v>1.4352752699165158E-2</v>
      </c>
      <c r="AD1274" s="417">
        <v>1.9035441360000001E-4</v>
      </c>
      <c r="AE1274" s="418">
        <v>3.2684475056999999E-4</v>
      </c>
      <c r="AF1274" s="437">
        <v>9.2907598183828073E-4</v>
      </c>
      <c r="AG1274" s="417">
        <v>3.0621694412400004E-2</v>
      </c>
      <c r="AH1274" s="418">
        <v>4.6925092182419997E-2</v>
      </c>
      <c r="AI1274" s="437">
        <v>3.6530253538415623E-2</v>
      </c>
      <c r="AJ1274" s="417">
        <v>2.5545980268000001E-3</v>
      </c>
      <c r="AK1274" s="418">
        <v>4.3453853578800002E-3</v>
      </c>
      <c r="AL1274" s="437">
        <v>4.8375793473174507E-3</v>
      </c>
      <c r="AM1274" s="417">
        <v>4.2436614606000001E-3</v>
      </c>
      <c r="AN1274" s="418">
        <v>7.3732467802799994E-3</v>
      </c>
      <c r="AO1274" s="437">
        <v>9.3371281866086193E-3</v>
      </c>
      <c r="AP1274" s="422"/>
      <c r="AQ1274" s="423"/>
      <c r="AR1274" s="423"/>
      <c r="AS1274" s="417">
        <v>0</v>
      </c>
      <c r="AT1274" s="418">
        <v>0</v>
      </c>
      <c r="AU1274" s="424"/>
    </row>
    <row r="1275" spans="1:47" x14ac:dyDescent="0.2">
      <c r="A1275" s="231">
        <v>2006</v>
      </c>
      <c r="B1275" s="232">
        <v>31</v>
      </c>
      <c r="C1275" s="417">
        <v>7.1043154934400006</v>
      </c>
      <c r="D1275" s="418">
        <v>10.803826449243999</v>
      </c>
      <c r="E1275" s="437">
        <v>41.772237048113546</v>
      </c>
      <c r="F1275" s="417">
        <v>1.4252864004600001</v>
      </c>
      <c r="G1275" s="418">
        <v>1.9435745272560001</v>
      </c>
      <c r="H1275" s="437">
        <v>0.85012101370171855</v>
      </c>
      <c r="I1275" s="417">
        <v>0.40487347670000001</v>
      </c>
      <c r="J1275" s="418">
        <v>0.90232581439000004</v>
      </c>
      <c r="K1275" s="437">
        <v>2.8757695938622163</v>
      </c>
      <c r="L1275" s="420"/>
      <c r="M1275" s="421"/>
      <c r="N1275" s="437">
        <v>3.8350780759977606E-3</v>
      </c>
      <c r="O1275" s="417">
        <v>1.116691E-2</v>
      </c>
      <c r="P1275" s="418">
        <v>1.7900622500000001E-2</v>
      </c>
      <c r="Q1275" s="437">
        <v>2.9439129962857399E-2</v>
      </c>
      <c r="R1275" s="422"/>
      <c r="S1275" s="423"/>
      <c r="T1275" s="437">
        <v>572.65521982389419</v>
      </c>
      <c r="U1275" s="417">
        <v>6.3760440271867615E-3</v>
      </c>
      <c r="V1275" s="418">
        <v>8.2993838309692678E-3</v>
      </c>
      <c r="W1275" s="437">
        <v>5.5274931279440484E-2</v>
      </c>
      <c r="X1275" s="417">
        <v>8.4022291094224925E-3</v>
      </c>
      <c r="Y1275" s="418">
        <v>5.9963694356636272E-3</v>
      </c>
      <c r="Z1275" s="437">
        <v>7.2173824235306133E-2</v>
      </c>
      <c r="AA1275" s="417">
        <v>4.0762633577999998E-3</v>
      </c>
      <c r="AB1275" s="418">
        <v>6.9572877878699996E-3</v>
      </c>
      <c r="AC1275" s="437">
        <v>1.4496031983844283E-2</v>
      </c>
      <c r="AD1275" s="417">
        <v>1.9035441360000001E-4</v>
      </c>
      <c r="AE1275" s="418">
        <v>3.2684475056999999E-4</v>
      </c>
      <c r="AF1275" s="437">
        <v>9.2996524228272691E-4</v>
      </c>
      <c r="AG1275" s="417">
        <v>3.0621694412400004E-2</v>
      </c>
      <c r="AH1275" s="418">
        <v>4.6925092182419997E-2</v>
      </c>
      <c r="AI1275" s="437">
        <v>3.6499181423240608E-2</v>
      </c>
      <c r="AJ1275" s="417">
        <v>2.5545980268000001E-3</v>
      </c>
      <c r="AK1275" s="418">
        <v>4.3453853578800002E-3</v>
      </c>
      <c r="AL1275" s="437">
        <v>4.8256833275684818E-3</v>
      </c>
      <c r="AM1275" s="417">
        <v>4.2436614606000001E-3</v>
      </c>
      <c r="AN1275" s="418">
        <v>7.3732467802799994E-3</v>
      </c>
      <c r="AO1275" s="437">
        <v>9.3553886264463107E-3</v>
      </c>
      <c r="AP1275" s="422"/>
      <c r="AQ1275" s="423"/>
      <c r="AR1275" s="423"/>
      <c r="AS1275" s="417">
        <v>0</v>
      </c>
      <c r="AT1275" s="418">
        <v>0</v>
      </c>
      <c r="AU1275" s="424"/>
    </row>
    <row r="1276" spans="1:47" x14ac:dyDescent="0.2">
      <c r="A1276" s="231">
        <v>2006</v>
      </c>
      <c r="B1276" s="232">
        <v>32</v>
      </c>
      <c r="C1276" s="417">
        <v>7.1043154934400006</v>
      </c>
      <c r="D1276" s="418">
        <v>10.803826449243999</v>
      </c>
      <c r="E1276" s="419">
        <v>41.772237048113546</v>
      </c>
      <c r="F1276" s="417">
        <v>1.4252864004600001</v>
      </c>
      <c r="G1276" s="418">
        <v>1.9435745272560001</v>
      </c>
      <c r="H1276" s="419">
        <v>0.85012101370171855</v>
      </c>
      <c r="I1276" s="417">
        <v>0.40487347670000001</v>
      </c>
      <c r="J1276" s="418">
        <v>0.90232581439000004</v>
      </c>
      <c r="K1276" s="419">
        <v>2.8757695938622163</v>
      </c>
      <c r="L1276" s="420"/>
      <c r="M1276" s="421"/>
      <c r="N1276" s="419">
        <v>3.8350780759977606E-3</v>
      </c>
      <c r="O1276" s="417">
        <v>1.116691E-2</v>
      </c>
      <c r="P1276" s="418">
        <v>1.7900622500000001E-2</v>
      </c>
      <c r="Q1276" s="419">
        <v>2.9439129962857399E-2</v>
      </c>
      <c r="R1276" s="425"/>
      <c r="S1276" s="426"/>
      <c r="T1276" s="419">
        <v>572.65521982389419</v>
      </c>
      <c r="U1276" s="417">
        <v>6.3760440271867615E-3</v>
      </c>
      <c r="V1276" s="418">
        <v>8.2993838309692678E-3</v>
      </c>
      <c r="W1276" s="419">
        <v>5.5274931279440484E-2</v>
      </c>
      <c r="X1276" s="417">
        <v>8.4022291094224925E-3</v>
      </c>
      <c r="Y1276" s="418">
        <v>5.9963694356636272E-3</v>
      </c>
      <c r="Z1276" s="419">
        <v>7.2173824235306133E-2</v>
      </c>
      <c r="AA1276" s="417">
        <v>4.0762633577999998E-3</v>
      </c>
      <c r="AB1276" s="418">
        <v>6.9572877878699996E-3</v>
      </c>
      <c r="AC1276" s="419">
        <v>1.4496031983844283E-2</v>
      </c>
      <c r="AD1276" s="417">
        <v>1.9035441360000001E-4</v>
      </c>
      <c r="AE1276" s="418">
        <v>3.2684475056999999E-4</v>
      </c>
      <c r="AF1276" s="419">
        <v>9.2996524228272691E-4</v>
      </c>
      <c r="AG1276" s="417">
        <v>3.0621694412400004E-2</v>
      </c>
      <c r="AH1276" s="418">
        <v>4.6925092182419997E-2</v>
      </c>
      <c r="AI1276" s="419">
        <v>3.6499181423240608E-2</v>
      </c>
      <c r="AJ1276" s="417">
        <v>2.5545980268000001E-3</v>
      </c>
      <c r="AK1276" s="418">
        <v>4.3453853578800002E-3</v>
      </c>
      <c r="AL1276" s="419">
        <v>4.8256833275684818E-3</v>
      </c>
      <c r="AM1276" s="417">
        <v>4.2436614606000001E-3</v>
      </c>
      <c r="AN1276" s="418">
        <v>7.3732467802799994E-3</v>
      </c>
      <c r="AO1276" s="419">
        <v>9.3553886264463107E-3</v>
      </c>
      <c r="AP1276" s="425"/>
      <c r="AQ1276" s="426"/>
      <c r="AR1276" s="426"/>
      <c r="AS1276" s="417">
        <v>0</v>
      </c>
      <c r="AT1276" s="418">
        <v>0</v>
      </c>
      <c r="AU1276" s="427"/>
    </row>
    <row r="1277" spans="1:47" x14ac:dyDescent="0.2">
      <c r="A1277" s="231">
        <v>2006</v>
      </c>
      <c r="B1277" s="232">
        <v>33</v>
      </c>
      <c r="C1277" s="417">
        <v>7.1043154934400006</v>
      </c>
      <c r="D1277" s="418">
        <v>10.803826449243999</v>
      </c>
      <c r="E1277" s="419">
        <v>41.772237048113546</v>
      </c>
      <c r="F1277" s="417">
        <v>1.4252864004600001</v>
      </c>
      <c r="G1277" s="418">
        <v>1.9435745272560001</v>
      </c>
      <c r="H1277" s="419">
        <v>0.85012101370171855</v>
      </c>
      <c r="I1277" s="417">
        <v>0.40487347670000001</v>
      </c>
      <c r="J1277" s="418">
        <v>0.90232581439000004</v>
      </c>
      <c r="K1277" s="419">
        <v>2.8757695938622163</v>
      </c>
      <c r="L1277" s="420"/>
      <c r="M1277" s="421"/>
      <c r="N1277" s="419">
        <v>3.8350780759977606E-3</v>
      </c>
      <c r="O1277" s="417">
        <v>1.116691E-2</v>
      </c>
      <c r="P1277" s="418">
        <v>1.7900622500000001E-2</v>
      </c>
      <c r="Q1277" s="419">
        <v>2.9439129962857399E-2</v>
      </c>
      <c r="R1277" s="425"/>
      <c r="S1277" s="426"/>
      <c r="T1277" s="419">
        <v>572.65521982389419</v>
      </c>
      <c r="U1277" s="417">
        <v>6.3760440271867615E-3</v>
      </c>
      <c r="V1277" s="418">
        <v>8.2993838309692678E-3</v>
      </c>
      <c r="W1277" s="419">
        <v>5.5274931279440484E-2</v>
      </c>
      <c r="X1277" s="417">
        <v>8.4022291094224925E-3</v>
      </c>
      <c r="Y1277" s="418">
        <v>5.9963694356636272E-3</v>
      </c>
      <c r="Z1277" s="419">
        <v>7.2173824235306133E-2</v>
      </c>
      <c r="AA1277" s="417">
        <v>4.0762633577999998E-3</v>
      </c>
      <c r="AB1277" s="418">
        <v>6.9572877878699996E-3</v>
      </c>
      <c r="AC1277" s="419">
        <v>1.4496031983844283E-2</v>
      </c>
      <c r="AD1277" s="417">
        <v>1.9035441360000001E-4</v>
      </c>
      <c r="AE1277" s="418">
        <v>3.2684475056999999E-4</v>
      </c>
      <c r="AF1277" s="419">
        <v>9.2996524228272691E-4</v>
      </c>
      <c r="AG1277" s="417">
        <v>3.0621694412400004E-2</v>
      </c>
      <c r="AH1277" s="418">
        <v>4.6925092182419997E-2</v>
      </c>
      <c r="AI1277" s="419">
        <v>3.6499181423240608E-2</v>
      </c>
      <c r="AJ1277" s="417">
        <v>2.5545980268000001E-3</v>
      </c>
      <c r="AK1277" s="418">
        <v>4.3453853578800002E-3</v>
      </c>
      <c r="AL1277" s="419">
        <v>4.8256833275684818E-3</v>
      </c>
      <c r="AM1277" s="417">
        <v>4.2436614606000001E-3</v>
      </c>
      <c r="AN1277" s="418">
        <v>7.3732467802799994E-3</v>
      </c>
      <c r="AO1277" s="419">
        <v>9.3553886264463107E-3</v>
      </c>
      <c r="AP1277" s="425"/>
      <c r="AQ1277" s="426"/>
      <c r="AR1277" s="426"/>
      <c r="AS1277" s="417">
        <v>0</v>
      </c>
      <c r="AT1277" s="418">
        <v>0</v>
      </c>
      <c r="AU1277" s="427"/>
    </row>
    <row r="1278" spans="1:47" x14ac:dyDescent="0.2">
      <c r="A1278" s="231">
        <v>2006</v>
      </c>
      <c r="B1278" s="232">
        <v>34</v>
      </c>
      <c r="C1278" s="417">
        <v>7.1043154934400006</v>
      </c>
      <c r="D1278" s="418">
        <v>10.803826449243999</v>
      </c>
      <c r="E1278" s="419">
        <v>41.772237048113546</v>
      </c>
      <c r="F1278" s="417">
        <v>1.4252864004600001</v>
      </c>
      <c r="G1278" s="418">
        <v>1.9435745272560001</v>
      </c>
      <c r="H1278" s="419">
        <v>0.85012101370171855</v>
      </c>
      <c r="I1278" s="417">
        <v>0.40487347670000001</v>
      </c>
      <c r="J1278" s="418">
        <v>0.90232581439000004</v>
      </c>
      <c r="K1278" s="419">
        <v>2.8757695938622163</v>
      </c>
      <c r="L1278" s="420"/>
      <c r="M1278" s="421"/>
      <c r="N1278" s="419">
        <v>3.8350780759977606E-3</v>
      </c>
      <c r="O1278" s="417">
        <v>1.116691E-2</v>
      </c>
      <c r="P1278" s="418">
        <v>1.7900622500000001E-2</v>
      </c>
      <c r="Q1278" s="419">
        <v>2.9439129962857399E-2</v>
      </c>
      <c r="R1278" s="425"/>
      <c r="S1278" s="426"/>
      <c r="T1278" s="419">
        <v>572.65521982389419</v>
      </c>
      <c r="U1278" s="417">
        <v>6.3760440271867615E-3</v>
      </c>
      <c r="V1278" s="418">
        <v>8.2993838309692678E-3</v>
      </c>
      <c r="W1278" s="419">
        <v>5.5274931279440484E-2</v>
      </c>
      <c r="X1278" s="417">
        <v>8.4022291094224925E-3</v>
      </c>
      <c r="Y1278" s="418">
        <v>5.9963694356636272E-3</v>
      </c>
      <c r="Z1278" s="419">
        <v>7.2173824235306133E-2</v>
      </c>
      <c r="AA1278" s="417">
        <v>4.0762633577999998E-3</v>
      </c>
      <c r="AB1278" s="418">
        <v>6.9572877878699996E-3</v>
      </c>
      <c r="AC1278" s="419">
        <v>1.4496031983844283E-2</v>
      </c>
      <c r="AD1278" s="417">
        <v>1.9035441360000001E-4</v>
      </c>
      <c r="AE1278" s="418">
        <v>3.2684475056999999E-4</v>
      </c>
      <c r="AF1278" s="419">
        <v>9.2996524228272691E-4</v>
      </c>
      <c r="AG1278" s="417">
        <v>3.0621694412400004E-2</v>
      </c>
      <c r="AH1278" s="418">
        <v>4.6925092182419997E-2</v>
      </c>
      <c r="AI1278" s="419">
        <v>3.6499181423240608E-2</v>
      </c>
      <c r="AJ1278" s="417">
        <v>2.5545980268000001E-3</v>
      </c>
      <c r="AK1278" s="418">
        <v>4.3453853578800002E-3</v>
      </c>
      <c r="AL1278" s="419">
        <v>4.8256833275684818E-3</v>
      </c>
      <c r="AM1278" s="417">
        <v>4.2436614606000001E-3</v>
      </c>
      <c r="AN1278" s="418">
        <v>7.3732467802799994E-3</v>
      </c>
      <c r="AO1278" s="419">
        <v>9.3553886264463107E-3</v>
      </c>
      <c r="AP1278" s="425"/>
      <c r="AQ1278" s="426"/>
      <c r="AR1278" s="426"/>
      <c r="AS1278" s="417">
        <v>0</v>
      </c>
      <c r="AT1278" s="418">
        <v>0</v>
      </c>
      <c r="AU1278" s="427"/>
    </row>
    <row r="1279" spans="1:47" x14ac:dyDescent="0.2">
      <c r="A1279" s="231">
        <v>2006</v>
      </c>
      <c r="B1279" s="232">
        <v>35</v>
      </c>
      <c r="C1279" s="417">
        <v>7.1043154934400006</v>
      </c>
      <c r="D1279" s="418">
        <v>10.803826449243999</v>
      </c>
      <c r="E1279" s="419">
        <v>41.772237048113546</v>
      </c>
      <c r="F1279" s="417">
        <v>1.4252864004600001</v>
      </c>
      <c r="G1279" s="418">
        <v>1.9435745272560001</v>
      </c>
      <c r="H1279" s="419">
        <v>0.85012101370171855</v>
      </c>
      <c r="I1279" s="417">
        <v>0.40487347670000001</v>
      </c>
      <c r="J1279" s="418">
        <v>0.90232581439000004</v>
      </c>
      <c r="K1279" s="419">
        <v>2.8757695938622163</v>
      </c>
      <c r="L1279" s="420"/>
      <c r="M1279" s="421"/>
      <c r="N1279" s="419">
        <v>3.8350780759977606E-3</v>
      </c>
      <c r="O1279" s="417">
        <v>1.116691E-2</v>
      </c>
      <c r="P1279" s="418">
        <v>1.7900622500000001E-2</v>
      </c>
      <c r="Q1279" s="419">
        <v>2.9439129962857399E-2</v>
      </c>
      <c r="R1279" s="425"/>
      <c r="S1279" s="426"/>
      <c r="T1279" s="419">
        <v>572.65521982389419</v>
      </c>
      <c r="U1279" s="417">
        <v>6.3760440271867615E-3</v>
      </c>
      <c r="V1279" s="418">
        <v>8.2993838309692678E-3</v>
      </c>
      <c r="W1279" s="419">
        <v>5.5274931279440484E-2</v>
      </c>
      <c r="X1279" s="417">
        <v>8.4022291094224925E-3</v>
      </c>
      <c r="Y1279" s="418">
        <v>5.9963694356636272E-3</v>
      </c>
      <c r="Z1279" s="419">
        <v>7.2173824235306133E-2</v>
      </c>
      <c r="AA1279" s="417">
        <v>4.0762633577999998E-3</v>
      </c>
      <c r="AB1279" s="418">
        <v>6.9572877878699996E-3</v>
      </c>
      <c r="AC1279" s="419">
        <v>1.4496031983844283E-2</v>
      </c>
      <c r="AD1279" s="417">
        <v>1.9035441360000001E-4</v>
      </c>
      <c r="AE1279" s="418">
        <v>3.2684475056999999E-4</v>
      </c>
      <c r="AF1279" s="419">
        <v>9.2996524228272691E-4</v>
      </c>
      <c r="AG1279" s="417">
        <v>3.0621694412400004E-2</v>
      </c>
      <c r="AH1279" s="418">
        <v>4.6925092182419997E-2</v>
      </c>
      <c r="AI1279" s="419">
        <v>3.6499181423240608E-2</v>
      </c>
      <c r="AJ1279" s="417">
        <v>2.5545980268000001E-3</v>
      </c>
      <c r="AK1279" s="418">
        <v>4.3453853578800002E-3</v>
      </c>
      <c r="AL1279" s="419">
        <v>4.8256833275684818E-3</v>
      </c>
      <c r="AM1279" s="417">
        <v>4.2436614606000001E-3</v>
      </c>
      <c r="AN1279" s="418">
        <v>7.3732467802799994E-3</v>
      </c>
      <c r="AO1279" s="419">
        <v>9.3553886264463107E-3</v>
      </c>
      <c r="AP1279" s="425"/>
      <c r="AQ1279" s="426"/>
      <c r="AR1279" s="426"/>
      <c r="AS1279" s="417">
        <v>0</v>
      </c>
      <c r="AT1279" s="418">
        <v>0</v>
      </c>
      <c r="AU1279" s="427"/>
    </row>
    <row r="1280" spans="1:47" x14ac:dyDescent="0.2">
      <c r="A1280" s="231">
        <v>2006</v>
      </c>
      <c r="B1280" s="232">
        <v>36</v>
      </c>
      <c r="C1280" s="417">
        <v>7.1043154934400006</v>
      </c>
      <c r="D1280" s="418">
        <v>10.803826449243999</v>
      </c>
      <c r="E1280" s="419">
        <v>41.772237048113546</v>
      </c>
      <c r="F1280" s="417">
        <v>1.4252864004600001</v>
      </c>
      <c r="G1280" s="418">
        <v>1.9435745272560001</v>
      </c>
      <c r="H1280" s="419">
        <v>0.85012101370171855</v>
      </c>
      <c r="I1280" s="417">
        <v>0.40487347670000001</v>
      </c>
      <c r="J1280" s="418">
        <v>0.90232581439000004</v>
      </c>
      <c r="K1280" s="419">
        <v>2.8757695938622163</v>
      </c>
      <c r="L1280" s="420"/>
      <c r="M1280" s="421"/>
      <c r="N1280" s="419">
        <v>3.8350780759977606E-3</v>
      </c>
      <c r="O1280" s="417">
        <v>1.116691E-2</v>
      </c>
      <c r="P1280" s="418">
        <v>1.7900622500000001E-2</v>
      </c>
      <c r="Q1280" s="419">
        <v>2.9439129962857399E-2</v>
      </c>
      <c r="R1280" s="425"/>
      <c r="S1280" s="426"/>
      <c r="T1280" s="419">
        <v>572.65521982389419</v>
      </c>
      <c r="U1280" s="417">
        <v>6.3760440271867615E-3</v>
      </c>
      <c r="V1280" s="418">
        <v>8.2993838309692678E-3</v>
      </c>
      <c r="W1280" s="419">
        <v>5.5274931279440484E-2</v>
      </c>
      <c r="X1280" s="417">
        <v>8.4022291094224925E-3</v>
      </c>
      <c r="Y1280" s="418">
        <v>5.9963694356636272E-3</v>
      </c>
      <c r="Z1280" s="419">
        <v>7.2173824235306133E-2</v>
      </c>
      <c r="AA1280" s="417">
        <v>4.0762633577999998E-3</v>
      </c>
      <c r="AB1280" s="418">
        <v>6.9572877878699996E-3</v>
      </c>
      <c r="AC1280" s="419">
        <v>1.4496031983844283E-2</v>
      </c>
      <c r="AD1280" s="417">
        <v>1.9035441360000001E-4</v>
      </c>
      <c r="AE1280" s="418">
        <v>3.2684475056999999E-4</v>
      </c>
      <c r="AF1280" s="419">
        <v>9.2996524228272691E-4</v>
      </c>
      <c r="AG1280" s="417">
        <v>3.0621694412400004E-2</v>
      </c>
      <c r="AH1280" s="418">
        <v>4.6925092182419997E-2</v>
      </c>
      <c r="AI1280" s="419">
        <v>3.6499181423240608E-2</v>
      </c>
      <c r="AJ1280" s="417">
        <v>2.5545980268000001E-3</v>
      </c>
      <c r="AK1280" s="418">
        <v>4.3453853578800002E-3</v>
      </c>
      <c r="AL1280" s="419">
        <v>4.8256833275684818E-3</v>
      </c>
      <c r="AM1280" s="417">
        <v>4.2436614606000001E-3</v>
      </c>
      <c r="AN1280" s="418">
        <v>7.3732467802799994E-3</v>
      </c>
      <c r="AO1280" s="419">
        <v>9.3553886264463107E-3</v>
      </c>
      <c r="AP1280" s="425"/>
      <c r="AQ1280" s="426"/>
      <c r="AR1280" s="426"/>
      <c r="AS1280" s="417">
        <v>0</v>
      </c>
      <c r="AT1280" s="418">
        <v>0</v>
      </c>
      <c r="AU1280" s="427"/>
    </row>
    <row r="1281" spans="1:47" x14ac:dyDescent="0.2">
      <c r="A1281" s="231">
        <v>2006</v>
      </c>
      <c r="B1281" s="232">
        <v>37</v>
      </c>
      <c r="C1281" s="417">
        <v>7.1043154934400006</v>
      </c>
      <c r="D1281" s="418">
        <v>10.803826449243999</v>
      </c>
      <c r="E1281" s="419">
        <v>41.772237048113546</v>
      </c>
      <c r="F1281" s="417">
        <v>1.4252864004600001</v>
      </c>
      <c r="G1281" s="418">
        <v>1.9435745272560001</v>
      </c>
      <c r="H1281" s="419">
        <v>0.85012101370171855</v>
      </c>
      <c r="I1281" s="417">
        <v>0.40487347670000001</v>
      </c>
      <c r="J1281" s="418">
        <v>0.90232581439000004</v>
      </c>
      <c r="K1281" s="419">
        <v>2.8757695938622163</v>
      </c>
      <c r="L1281" s="420"/>
      <c r="M1281" s="421"/>
      <c r="N1281" s="419">
        <v>3.8350780759977606E-3</v>
      </c>
      <c r="O1281" s="417">
        <v>1.116691E-2</v>
      </c>
      <c r="P1281" s="418">
        <v>1.7900622500000001E-2</v>
      </c>
      <c r="Q1281" s="419">
        <v>2.9439129962857399E-2</v>
      </c>
      <c r="R1281" s="425"/>
      <c r="S1281" s="426"/>
      <c r="T1281" s="419">
        <v>572.65521982389419</v>
      </c>
      <c r="U1281" s="417">
        <v>6.3760440271867615E-3</v>
      </c>
      <c r="V1281" s="418">
        <v>8.2993838309692678E-3</v>
      </c>
      <c r="W1281" s="419">
        <v>5.5274931279440484E-2</v>
      </c>
      <c r="X1281" s="417">
        <v>8.4022291094224925E-3</v>
      </c>
      <c r="Y1281" s="418">
        <v>5.9963694356636272E-3</v>
      </c>
      <c r="Z1281" s="419">
        <v>7.2173824235306133E-2</v>
      </c>
      <c r="AA1281" s="417">
        <v>4.0762633577999998E-3</v>
      </c>
      <c r="AB1281" s="418">
        <v>6.9572877878699996E-3</v>
      </c>
      <c r="AC1281" s="419">
        <v>1.4496031983844283E-2</v>
      </c>
      <c r="AD1281" s="417">
        <v>1.9035441360000001E-4</v>
      </c>
      <c r="AE1281" s="418">
        <v>3.2684475056999999E-4</v>
      </c>
      <c r="AF1281" s="419">
        <v>9.2996524228272691E-4</v>
      </c>
      <c r="AG1281" s="417">
        <v>3.0621694412400004E-2</v>
      </c>
      <c r="AH1281" s="418">
        <v>4.6925092182419997E-2</v>
      </c>
      <c r="AI1281" s="419">
        <v>3.6499181423240608E-2</v>
      </c>
      <c r="AJ1281" s="417">
        <v>2.5545980268000001E-3</v>
      </c>
      <c r="AK1281" s="418">
        <v>4.3453853578800002E-3</v>
      </c>
      <c r="AL1281" s="419">
        <v>4.8256833275684818E-3</v>
      </c>
      <c r="AM1281" s="417">
        <v>4.2436614606000001E-3</v>
      </c>
      <c r="AN1281" s="418">
        <v>7.3732467802799994E-3</v>
      </c>
      <c r="AO1281" s="419">
        <v>9.3553886264463107E-3</v>
      </c>
      <c r="AP1281" s="425"/>
      <c r="AQ1281" s="426"/>
      <c r="AR1281" s="426"/>
      <c r="AS1281" s="417">
        <v>0</v>
      </c>
      <c r="AT1281" s="418">
        <v>0</v>
      </c>
      <c r="AU1281" s="427"/>
    </row>
    <row r="1282" spans="1:47" x14ac:dyDescent="0.2">
      <c r="A1282" s="231">
        <v>2006</v>
      </c>
      <c r="B1282" s="232">
        <v>38</v>
      </c>
      <c r="C1282" s="417">
        <v>7.1043154934400006</v>
      </c>
      <c r="D1282" s="418">
        <v>10.803826449243999</v>
      </c>
      <c r="E1282" s="419">
        <v>41.772237048113546</v>
      </c>
      <c r="F1282" s="417">
        <v>1.4252864004600001</v>
      </c>
      <c r="G1282" s="418">
        <v>1.9435745272560001</v>
      </c>
      <c r="H1282" s="419">
        <v>0.85012101370171855</v>
      </c>
      <c r="I1282" s="417">
        <v>0.40487347670000001</v>
      </c>
      <c r="J1282" s="418">
        <v>0.90232581439000004</v>
      </c>
      <c r="K1282" s="419">
        <v>2.8757695938622163</v>
      </c>
      <c r="L1282" s="420"/>
      <c r="M1282" s="421"/>
      <c r="N1282" s="419">
        <v>3.8350780759977606E-3</v>
      </c>
      <c r="O1282" s="417">
        <v>1.116691E-2</v>
      </c>
      <c r="P1282" s="418">
        <v>1.7900622500000001E-2</v>
      </c>
      <c r="Q1282" s="419">
        <v>2.9439129962857399E-2</v>
      </c>
      <c r="R1282" s="425"/>
      <c r="S1282" s="426"/>
      <c r="T1282" s="419">
        <v>572.65521982389419</v>
      </c>
      <c r="U1282" s="417">
        <v>6.3760440271867615E-3</v>
      </c>
      <c r="V1282" s="418">
        <v>8.2993838309692678E-3</v>
      </c>
      <c r="W1282" s="419">
        <v>5.5274931279440484E-2</v>
      </c>
      <c r="X1282" s="417">
        <v>8.4022291094224925E-3</v>
      </c>
      <c r="Y1282" s="418">
        <v>5.9963694356636272E-3</v>
      </c>
      <c r="Z1282" s="419">
        <v>7.2173824235306133E-2</v>
      </c>
      <c r="AA1282" s="417">
        <v>4.0762633577999998E-3</v>
      </c>
      <c r="AB1282" s="418">
        <v>6.9572877878699996E-3</v>
      </c>
      <c r="AC1282" s="419">
        <v>1.4496031983844283E-2</v>
      </c>
      <c r="AD1282" s="417">
        <v>1.9035441360000001E-4</v>
      </c>
      <c r="AE1282" s="418">
        <v>3.2684475056999999E-4</v>
      </c>
      <c r="AF1282" s="419">
        <v>9.2996524228272691E-4</v>
      </c>
      <c r="AG1282" s="417">
        <v>3.0621694412400004E-2</v>
      </c>
      <c r="AH1282" s="418">
        <v>4.6925092182419997E-2</v>
      </c>
      <c r="AI1282" s="419">
        <v>3.6499181423240608E-2</v>
      </c>
      <c r="AJ1282" s="417">
        <v>2.5545980268000001E-3</v>
      </c>
      <c r="AK1282" s="418">
        <v>4.3453853578800002E-3</v>
      </c>
      <c r="AL1282" s="419">
        <v>4.8256833275684818E-3</v>
      </c>
      <c r="AM1282" s="417">
        <v>4.2436614606000001E-3</v>
      </c>
      <c r="AN1282" s="418">
        <v>7.3732467802799994E-3</v>
      </c>
      <c r="AO1282" s="419">
        <v>9.3553886264463107E-3</v>
      </c>
      <c r="AP1282" s="425"/>
      <c r="AQ1282" s="426"/>
      <c r="AR1282" s="426"/>
      <c r="AS1282" s="417">
        <v>0</v>
      </c>
      <c r="AT1282" s="418">
        <v>0</v>
      </c>
      <c r="AU1282" s="427"/>
    </row>
    <row r="1283" spans="1:47" x14ac:dyDescent="0.2">
      <c r="A1283" s="231">
        <v>2006</v>
      </c>
      <c r="B1283" s="232">
        <v>39</v>
      </c>
      <c r="C1283" s="417">
        <v>7.1043154934400006</v>
      </c>
      <c r="D1283" s="418">
        <v>10.803826449243999</v>
      </c>
      <c r="E1283" s="419">
        <v>41.772237048113546</v>
      </c>
      <c r="F1283" s="417">
        <v>1.4252864004600001</v>
      </c>
      <c r="G1283" s="418">
        <v>1.9435745272560001</v>
      </c>
      <c r="H1283" s="419">
        <v>0.85012101370171855</v>
      </c>
      <c r="I1283" s="417">
        <v>0.40487347670000001</v>
      </c>
      <c r="J1283" s="418">
        <v>0.90232581439000004</v>
      </c>
      <c r="K1283" s="419">
        <v>2.8757695938622163</v>
      </c>
      <c r="L1283" s="420"/>
      <c r="M1283" s="421"/>
      <c r="N1283" s="419">
        <v>3.8350780759977606E-3</v>
      </c>
      <c r="O1283" s="417">
        <v>1.116691E-2</v>
      </c>
      <c r="P1283" s="418">
        <v>1.7900622500000001E-2</v>
      </c>
      <c r="Q1283" s="419">
        <v>2.9439129962857399E-2</v>
      </c>
      <c r="R1283" s="425"/>
      <c r="S1283" s="426"/>
      <c r="T1283" s="419">
        <v>572.65521982389419</v>
      </c>
      <c r="U1283" s="417">
        <v>6.3760440271867615E-3</v>
      </c>
      <c r="V1283" s="418">
        <v>8.2993838309692678E-3</v>
      </c>
      <c r="W1283" s="419">
        <v>5.5274931279440484E-2</v>
      </c>
      <c r="X1283" s="417">
        <v>8.4022291094224925E-3</v>
      </c>
      <c r="Y1283" s="418">
        <v>5.9963694356636272E-3</v>
      </c>
      <c r="Z1283" s="419">
        <v>7.2173824235306133E-2</v>
      </c>
      <c r="AA1283" s="417">
        <v>4.0762633577999998E-3</v>
      </c>
      <c r="AB1283" s="418">
        <v>6.9572877878699996E-3</v>
      </c>
      <c r="AC1283" s="419">
        <v>1.4496031983844283E-2</v>
      </c>
      <c r="AD1283" s="417">
        <v>1.9035441360000001E-4</v>
      </c>
      <c r="AE1283" s="418">
        <v>3.2684475056999999E-4</v>
      </c>
      <c r="AF1283" s="419">
        <v>9.2996524228272691E-4</v>
      </c>
      <c r="AG1283" s="417">
        <v>3.0621694412400004E-2</v>
      </c>
      <c r="AH1283" s="418">
        <v>4.6925092182419997E-2</v>
      </c>
      <c r="AI1283" s="419">
        <v>3.6499181423240608E-2</v>
      </c>
      <c r="AJ1283" s="417">
        <v>2.5545980268000001E-3</v>
      </c>
      <c r="AK1283" s="418">
        <v>4.3453853578800002E-3</v>
      </c>
      <c r="AL1283" s="419">
        <v>4.8256833275684818E-3</v>
      </c>
      <c r="AM1283" s="417">
        <v>4.2436614606000001E-3</v>
      </c>
      <c r="AN1283" s="418">
        <v>7.3732467802799994E-3</v>
      </c>
      <c r="AO1283" s="419">
        <v>9.3553886264463107E-3</v>
      </c>
      <c r="AP1283" s="425"/>
      <c r="AQ1283" s="426"/>
      <c r="AR1283" s="426"/>
      <c r="AS1283" s="417">
        <v>0</v>
      </c>
      <c r="AT1283" s="418">
        <v>0</v>
      </c>
      <c r="AU1283" s="427"/>
    </row>
    <row r="1284" spans="1:47" ht="13.5" thickBot="1" x14ac:dyDescent="0.25">
      <c r="A1284" s="233">
        <v>2006</v>
      </c>
      <c r="B1284" s="234">
        <v>40</v>
      </c>
      <c r="C1284" s="428">
        <v>7.1043154934400006</v>
      </c>
      <c r="D1284" s="429">
        <v>10.803826449243999</v>
      </c>
      <c r="E1284" s="430">
        <v>41.772237048113546</v>
      </c>
      <c r="F1284" s="428">
        <v>1.4252864004600001</v>
      </c>
      <c r="G1284" s="429">
        <v>1.9435745272560001</v>
      </c>
      <c r="H1284" s="430">
        <v>0.85012101370171855</v>
      </c>
      <c r="I1284" s="428">
        <v>0.40487347670000001</v>
      </c>
      <c r="J1284" s="429">
        <v>0.90232581439000004</v>
      </c>
      <c r="K1284" s="430">
        <v>2.8757695938622163</v>
      </c>
      <c r="L1284" s="431"/>
      <c r="M1284" s="432"/>
      <c r="N1284" s="430">
        <v>3.8350780759977606E-3</v>
      </c>
      <c r="O1284" s="428">
        <v>1.116691E-2</v>
      </c>
      <c r="P1284" s="429">
        <v>1.7900622500000001E-2</v>
      </c>
      <c r="Q1284" s="430">
        <v>2.9439129962857399E-2</v>
      </c>
      <c r="R1284" s="433"/>
      <c r="S1284" s="434"/>
      <c r="T1284" s="430">
        <v>572.65521982389419</v>
      </c>
      <c r="U1284" s="428">
        <v>6.3760440271867615E-3</v>
      </c>
      <c r="V1284" s="429">
        <v>8.2993838309692678E-3</v>
      </c>
      <c r="W1284" s="430">
        <v>5.5274931279440484E-2</v>
      </c>
      <c r="X1284" s="428">
        <v>8.4022291094224925E-3</v>
      </c>
      <c r="Y1284" s="429">
        <v>5.9963694356636272E-3</v>
      </c>
      <c r="Z1284" s="430">
        <v>7.2173824235306133E-2</v>
      </c>
      <c r="AA1284" s="428">
        <v>4.0762633577999998E-3</v>
      </c>
      <c r="AB1284" s="429">
        <v>6.9572877878699996E-3</v>
      </c>
      <c r="AC1284" s="430">
        <v>1.4496031983844283E-2</v>
      </c>
      <c r="AD1284" s="428">
        <v>1.9035441360000001E-4</v>
      </c>
      <c r="AE1284" s="429">
        <v>3.2684475056999999E-4</v>
      </c>
      <c r="AF1284" s="430">
        <v>9.2996524228272691E-4</v>
      </c>
      <c r="AG1284" s="428">
        <v>3.0621694412400004E-2</v>
      </c>
      <c r="AH1284" s="429">
        <v>4.6925092182419997E-2</v>
      </c>
      <c r="AI1284" s="430">
        <v>3.6499181423240608E-2</v>
      </c>
      <c r="AJ1284" s="428">
        <v>2.5545980268000001E-3</v>
      </c>
      <c r="AK1284" s="429">
        <v>4.3453853578800002E-3</v>
      </c>
      <c r="AL1284" s="430">
        <v>4.8256833275684818E-3</v>
      </c>
      <c r="AM1284" s="428">
        <v>4.2436614606000001E-3</v>
      </c>
      <c r="AN1284" s="429">
        <v>7.3732467802799994E-3</v>
      </c>
      <c r="AO1284" s="430">
        <v>9.3553886264463107E-3</v>
      </c>
      <c r="AP1284" s="433"/>
      <c r="AQ1284" s="434"/>
      <c r="AR1284" s="434"/>
      <c r="AS1284" s="428">
        <v>0</v>
      </c>
      <c r="AT1284" s="429">
        <v>0</v>
      </c>
      <c r="AU1284" s="435"/>
    </row>
    <row r="1285" spans="1:47" x14ac:dyDescent="0.2">
      <c r="A1285" s="229">
        <v>2007</v>
      </c>
      <c r="B1285" s="230">
        <v>1</v>
      </c>
      <c r="C1285" s="409">
        <v>1.19282</v>
      </c>
      <c r="D1285" s="410">
        <v>2.0064023715000001</v>
      </c>
      <c r="E1285" s="436">
        <v>10.310033091794864</v>
      </c>
      <c r="F1285" s="409">
        <v>9.0842039999999999E-2</v>
      </c>
      <c r="G1285" s="410">
        <v>0.1135005845</v>
      </c>
      <c r="H1285" s="436">
        <v>0.17116386701040434</v>
      </c>
      <c r="I1285" s="409">
        <v>3.428287E-2</v>
      </c>
      <c r="J1285" s="410">
        <v>0.17099843549999999</v>
      </c>
      <c r="K1285" s="436">
        <v>1.3479832306666768</v>
      </c>
      <c r="L1285" s="412"/>
      <c r="M1285" s="413"/>
      <c r="N1285" s="436">
        <v>1.3962898807419815E-2</v>
      </c>
      <c r="O1285" s="409">
        <v>1.120112E-2</v>
      </c>
      <c r="P1285" s="410">
        <v>1.2072517499999999E-2</v>
      </c>
      <c r="Q1285" s="436">
        <v>1.0122778699897637E-2</v>
      </c>
      <c r="R1285" s="414"/>
      <c r="S1285" s="415"/>
      <c r="T1285" s="436">
        <v>547.96074167422273</v>
      </c>
      <c r="U1285" s="409">
        <v>8.5930512495778454E-3</v>
      </c>
      <c r="V1285" s="410">
        <v>1.1185153411009795E-2</v>
      </c>
      <c r="W1285" s="436">
        <v>5.6638898323318324E-2</v>
      </c>
      <c r="X1285" s="409">
        <v>9.3984665653495444E-3</v>
      </c>
      <c r="Y1285" s="410">
        <v>6.7073483620398514E-3</v>
      </c>
      <c r="Z1285" s="436">
        <v>3.8211283406845035E-2</v>
      </c>
      <c r="AA1285" s="409">
        <v>4.5256179999999998E-4</v>
      </c>
      <c r="AB1285" s="410">
        <v>7.4380848999999998E-4</v>
      </c>
      <c r="AC1285" s="436">
        <v>1.5599621421106824E-3</v>
      </c>
      <c r="AD1285" s="409">
        <v>2.11952E-5</v>
      </c>
      <c r="AE1285" s="410">
        <v>3.4700075000000002E-5</v>
      </c>
      <c r="AF1285" s="436">
        <v>1.5846589677880407E-4</v>
      </c>
      <c r="AG1285" s="409">
        <v>2.6966910999999998E-3</v>
      </c>
      <c r="AH1285" s="410">
        <v>3.88480128E-3</v>
      </c>
      <c r="AI1285" s="436">
        <v>9.3226090957291494E-3</v>
      </c>
      <c r="AJ1285" s="409">
        <v>2.3590810000000001E-4</v>
      </c>
      <c r="AK1285" s="410">
        <v>3.2921013499999998E-4</v>
      </c>
      <c r="AL1285" s="436">
        <v>1.1263011380227143E-3</v>
      </c>
      <c r="AM1285" s="409">
        <v>5.281951E-4</v>
      </c>
      <c r="AN1285" s="410">
        <v>9.3207523500000002E-4</v>
      </c>
      <c r="AO1285" s="436">
        <v>1.6380437112910907E-3</v>
      </c>
      <c r="AP1285" s="414"/>
      <c r="AQ1285" s="415"/>
      <c r="AR1285" s="415"/>
      <c r="AS1285" s="409">
        <v>0</v>
      </c>
      <c r="AT1285" s="410">
        <v>0</v>
      </c>
      <c r="AU1285" s="416"/>
    </row>
    <row r="1286" spans="1:47" x14ac:dyDescent="0.2">
      <c r="A1286" s="231">
        <v>2007</v>
      </c>
      <c r="B1286" s="232">
        <v>2</v>
      </c>
      <c r="C1286" s="417">
        <v>1.4912240699999999</v>
      </c>
      <c r="D1286" s="418">
        <v>2.4229859524999999</v>
      </c>
      <c r="E1286" s="437">
        <v>9.9771824721153699</v>
      </c>
      <c r="F1286" s="417">
        <v>9.965947E-2</v>
      </c>
      <c r="G1286" s="418">
        <v>0.129498423</v>
      </c>
      <c r="H1286" s="437">
        <v>0.1700962535216913</v>
      </c>
      <c r="I1286" s="417">
        <v>4.1572089999999999E-2</v>
      </c>
      <c r="J1286" s="418">
        <v>0.1930651655</v>
      </c>
      <c r="K1286" s="437">
        <v>1.3631321028851966</v>
      </c>
      <c r="L1286" s="420"/>
      <c r="M1286" s="421"/>
      <c r="N1286" s="437">
        <v>1.3449316854781594E-2</v>
      </c>
      <c r="O1286" s="417">
        <v>1.116691E-2</v>
      </c>
      <c r="P1286" s="418">
        <v>1.1996645E-2</v>
      </c>
      <c r="Q1286" s="437">
        <v>1.0179653332215476E-2</v>
      </c>
      <c r="R1286" s="422"/>
      <c r="S1286" s="423"/>
      <c r="T1286" s="437">
        <v>548.68995428357493</v>
      </c>
      <c r="U1286" s="417">
        <v>8.5930512495778454E-3</v>
      </c>
      <c r="V1286" s="418">
        <v>1.1185153411009795E-2</v>
      </c>
      <c r="W1286" s="437">
        <v>5.6232643344083358E-2</v>
      </c>
      <c r="X1286" s="417">
        <v>9.3984665653495444E-3</v>
      </c>
      <c r="Y1286" s="418">
        <v>6.7073483620398514E-3</v>
      </c>
      <c r="Z1286" s="437">
        <v>3.9030808376071216E-2</v>
      </c>
      <c r="AA1286" s="417">
        <v>5.0724769999999997E-4</v>
      </c>
      <c r="AB1286" s="418">
        <v>9.0242860500000001E-4</v>
      </c>
      <c r="AC1286" s="437">
        <v>2.0220168806652484E-3</v>
      </c>
      <c r="AD1286" s="417">
        <v>2.4668000000000002E-5</v>
      </c>
      <c r="AE1286" s="418">
        <v>4.1943619999999997E-5</v>
      </c>
      <c r="AF1286" s="437">
        <v>1.6935490589136795E-4</v>
      </c>
      <c r="AG1286" s="417">
        <v>2.9784299000000002E-3</v>
      </c>
      <c r="AH1286" s="418">
        <v>4.6449726850000001E-3</v>
      </c>
      <c r="AI1286" s="437">
        <v>8.6578797616656614E-3</v>
      </c>
      <c r="AJ1286" s="417">
        <v>2.6514140000000002E-4</v>
      </c>
      <c r="AK1286" s="418">
        <v>4.0783680000000002E-4</v>
      </c>
      <c r="AL1286" s="437">
        <v>1.0828476629444518E-3</v>
      </c>
      <c r="AM1286" s="417">
        <v>5.9255600000000005E-4</v>
      </c>
      <c r="AN1286" s="418">
        <v>1.12649857E-3</v>
      </c>
      <c r="AO1286" s="437">
        <v>1.7021580297546933E-3</v>
      </c>
      <c r="AP1286" s="422"/>
      <c r="AQ1286" s="423"/>
      <c r="AR1286" s="423"/>
      <c r="AS1286" s="417">
        <v>0</v>
      </c>
      <c r="AT1286" s="418">
        <v>0</v>
      </c>
      <c r="AU1286" s="424"/>
    </row>
    <row r="1287" spans="1:47" x14ac:dyDescent="0.2">
      <c r="A1287" s="231">
        <v>2007</v>
      </c>
      <c r="B1287" s="232">
        <v>3</v>
      </c>
      <c r="C1287" s="417">
        <v>1.86249248</v>
      </c>
      <c r="D1287" s="418">
        <v>2.9619118615</v>
      </c>
      <c r="E1287" s="437">
        <v>9.6736321948593709</v>
      </c>
      <c r="F1287" s="417">
        <v>0.10624715</v>
      </c>
      <c r="G1287" s="418">
        <v>0.14561127800000001</v>
      </c>
      <c r="H1287" s="437">
        <v>0.16702473018479966</v>
      </c>
      <c r="I1287" s="417">
        <v>5.4768209999999998E-2</v>
      </c>
      <c r="J1287" s="418">
        <v>0.22304056899999999</v>
      </c>
      <c r="K1287" s="437">
        <v>1.3565329415043355</v>
      </c>
      <c r="L1287" s="420"/>
      <c r="M1287" s="421"/>
      <c r="N1287" s="437">
        <v>1.2821795383547956E-2</v>
      </c>
      <c r="O1287" s="417">
        <v>1.116691E-2</v>
      </c>
      <c r="P1287" s="418">
        <v>1.19946875E-2</v>
      </c>
      <c r="Q1287" s="437">
        <v>1.0189279073910486E-2</v>
      </c>
      <c r="R1287" s="422"/>
      <c r="S1287" s="423"/>
      <c r="T1287" s="437">
        <v>548.78486918114766</v>
      </c>
      <c r="U1287" s="417">
        <v>8.5930512495778454E-3</v>
      </c>
      <c r="V1287" s="418">
        <v>1.1185153411009795E-2</v>
      </c>
      <c r="W1287" s="437">
        <v>5.5676754056741239E-2</v>
      </c>
      <c r="X1287" s="417">
        <v>9.3984665653495444E-3</v>
      </c>
      <c r="Y1287" s="418">
        <v>6.7073483620398514E-3</v>
      </c>
      <c r="Z1287" s="437">
        <v>3.9052972554633678E-2</v>
      </c>
      <c r="AA1287" s="417">
        <v>6.1377269999999997E-4</v>
      </c>
      <c r="AB1287" s="418">
        <v>1.12674744E-3</v>
      </c>
      <c r="AC1287" s="437">
        <v>2.1750167909913749E-3</v>
      </c>
      <c r="AD1287" s="417">
        <v>2.9140900000000001E-5</v>
      </c>
      <c r="AE1287" s="418">
        <v>5.1887790000000001E-5</v>
      </c>
      <c r="AF1287" s="437">
        <v>1.7326514567391504E-4</v>
      </c>
      <c r="AG1287" s="417">
        <v>3.4312434999999998E-3</v>
      </c>
      <c r="AH1287" s="418">
        <v>5.6421335950000004E-3</v>
      </c>
      <c r="AI1287" s="437">
        <v>8.1416649119424259E-3</v>
      </c>
      <c r="AJ1287" s="417">
        <v>3.2172050000000001E-4</v>
      </c>
      <c r="AK1287" s="418">
        <v>5.2570817999999999E-4</v>
      </c>
      <c r="AL1287" s="437">
        <v>1.0539511915224741E-3</v>
      </c>
      <c r="AM1287" s="417">
        <v>7.1673120000000003E-4</v>
      </c>
      <c r="AN1287" s="418">
        <v>1.3918704299999999E-3</v>
      </c>
      <c r="AO1287" s="437">
        <v>1.7126915776121004E-3</v>
      </c>
      <c r="AP1287" s="422"/>
      <c r="AQ1287" s="423"/>
      <c r="AR1287" s="423"/>
      <c r="AS1287" s="417">
        <v>0</v>
      </c>
      <c r="AT1287" s="418">
        <v>0</v>
      </c>
      <c r="AU1287" s="424"/>
    </row>
    <row r="1288" spans="1:47" x14ac:dyDescent="0.2">
      <c r="A1288" s="231">
        <v>2007</v>
      </c>
      <c r="B1288" s="232">
        <v>4</v>
      </c>
      <c r="C1288" s="417">
        <v>2.2692486199999999</v>
      </c>
      <c r="D1288" s="418">
        <v>3.4982608995</v>
      </c>
      <c r="E1288" s="437">
        <v>9.7468909190817214</v>
      </c>
      <c r="F1288" s="417">
        <v>0.1205473</v>
      </c>
      <c r="G1288" s="418">
        <v>0.16704215049999999</v>
      </c>
      <c r="H1288" s="437">
        <v>0.16696369621203946</v>
      </c>
      <c r="I1288" s="417">
        <v>6.9499459999999999E-2</v>
      </c>
      <c r="J1288" s="418">
        <v>0.25234317350000002</v>
      </c>
      <c r="K1288" s="437">
        <v>1.378633202211266</v>
      </c>
      <c r="L1288" s="420"/>
      <c r="M1288" s="421"/>
      <c r="N1288" s="437">
        <v>1.3567008820519633E-2</v>
      </c>
      <c r="O1288" s="417">
        <v>1.116691E-2</v>
      </c>
      <c r="P1288" s="418">
        <v>1.1994242E-2</v>
      </c>
      <c r="Q1288" s="437">
        <v>1.0242486468258157E-2</v>
      </c>
      <c r="R1288" s="422"/>
      <c r="S1288" s="423"/>
      <c r="T1288" s="437">
        <v>548.51405755898884</v>
      </c>
      <c r="U1288" s="417">
        <v>8.5930512495778454E-3</v>
      </c>
      <c r="V1288" s="418">
        <v>1.1185153411009795E-2</v>
      </c>
      <c r="W1288" s="437">
        <v>5.5794026010336589E-2</v>
      </c>
      <c r="X1288" s="417">
        <v>9.3984665653495444E-3</v>
      </c>
      <c r="Y1288" s="418">
        <v>6.7073483620398514E-3</v>
      </c>
      <c r="Z1288" s="437">
        <v>3.8585367294041009E-2</v>
      </c>
      <c r="AA1288" s="417">
        <v>7.5629989999999997E-4</v>
      </c>
      <c r="AB1288" s="418">
        <v>1.3533711700000001E-3</v>
      </c>
      <c r="AC1288" s="437">
        <v>2.3485679989259244E-3</v>
      </c>
      <c r="AD1288" s="417">
        <v>3.5372600000000001E-5</v>
      </c>
      <c r="AE1288" s="418">
        <v>6.2311770000000007E-5</v>
      </c>
      <c r="AF1288" s="437">
        <v>1.7391776381049402E-4</v>
      </c>
      <c r="AG1288" s="417">
        <v>4.0974126999999997E-3</v>
      </c>
      <c r="AH1288" s="418">
        <v>6.7071675199999996E-3</v>
      </c>
      <c r="AI1288" s="437">
        <v>8.2704328273922392E-3</v>
      </c>
      <c r="AJ1288" s="417">
        <v>4.0027340000000001E-4</v>
      </c>
      <c r="AK1288" s="418">
        <v>6.4851823999999996E-4</v>
      </c>
      <c r="AL1288" s="437">
        <v>1.0151341256022066E-3</v>
      </c>
      <c r="AM1288" s="417">
        <v>8.7556649999999999E-4</v>
      </c>
      <c r="AN1288" s="418">
        <v>1.6560278000000001E-3</v>
      </c>
      <c r="AO1288" s="437">
        <v>1.7400472929890757E-3</v>
      </c>
      <c r="AP1288" s="422"/>
      <c r="AQ1288" s="423"/>
      <c r="AR1288" s="423"/>
      <c r="AS1288" s="417">
        <v>0</v>
      </c>
      <c r="AT1288" s="418">
        <v>0</v>
      </c>
      <c r="AU1288" s="424"/>
    </row>
    <row r="1289" spans="1:47" x14ac:dyDescent="0.2">
      <c r="A1289" s="231">
        <v>2007</v>
      </c>
      <c r="B1289" s="232">
        <v>5</v>
      </c>
      <c r="C1289" s="417">
        <v>2.6561575799999999</v>
      </c>
      <c r="D1289" s="418">
        <v>3.9931840125</v>
      </c>
      <c r="E1289" s="437">
        <v>11.422828514535485</v>
      </c>
      <c r="F1289" s="417">
        <v>0.13676236999999999</v>
      </c>
      <c r="G1289" s="418">
        <v>0.19068212800000001</v>
      </c>
      <c r="H1289" s="437">
        <v>0.21404760083651453</v>
      </c>
      <c r="I1289" s="417">
        <v>8.4107559999999998E-2</v>
      </c>
      <c r="J1289" s="418">
        <v>0.28062919250000001</v>
      </c>
      <c r="K1289" s="437">
        <v>1.4857935546490988</v>
      </c>
      <c r="L1289" s="420"/>
      <c r="M1289" s="421"/>
      <c r="N1289" s="437">
        <v>1.0124612739864008E-2</v>
      </c>
      <c r="O1289" s="417">
        <v>1.116691E-2</v>
      </c>
      <c r="P1289" s="418">
        <v>1.1979686E-2</v>
      </c>
      <c r="Q1289" s="437">
        <v>1.2728560512273876E-2</v>
      </c>
      <c r="R1289" s="422"/>
      <c r="S1289" s="423"/>
      <c r="T1289" s="437">
        <v>548.95126302982931</v>
      </c>
      <c r="U1289" s="417">
        <v>8.5930512495778454E-3</v>
      </c>
      <c r="V1289" s="418">
        <v>1.1185153411009795E-2</v>
      </c>
      <c r="W1289" s="437">
        <v>3.2434148679046898E-2</v>
      </c>
      <c r="X1289" s="417">
        <v>9.3984665653495444E-3</v>
      </c>
      <c r="Y1289" s="418">
        <v>6.7073483620398514E-3</v>
      </c>
      <c r="Z1289" s="437">
        <v>3.9340186424552018E-2</v>
      </c>
      <c r="AA1289" s="417">
        <v>8.9099060000000002E-4</v>
      </c>
      <c r="AB1289" s="418">
        <v>1.56495203E-3</v>
      </c>
      <c r="AC1289" s="437">
        <v>2.9687821828933265E-3</v>
      </c>
      <c r="AD1289" s="417">
        <v>4.1634000000000002E-5</v>
      </c>
      <c r="AE1289" s="418">
        <v>7.1687589999999994E-5</v>
      </c>
      <c r="AF1289" s="437">
        <v>2.225636339528099E-4</v>
      </c>
      <c r="AG1289" s="417">
        <v>4.7715023999999997E-3</v>
      </c>
      <c r="AH1289" s="418">
        <v>7.733733225E-3</v>
      </c>
      <c r="AI1289" s="437">
        <v>9.6841340004978158E-3</v>
      </c>
      <c r="AJ1289" s="417">
        <v>4.768002E-4</v>
      </c>
      <c r="AK1289" s="418">
        <v>7.6717941499999996E-4</v>
      </c>
      <c r="AL1289" s="437">
        <v>1.2680844377138682E-3</v>
      </c>
      <c r="AM1289" s="417">
        <v>1.0257965E-3</v>
      </c>
      <c r="AN1289" s="418">
        <v>1.89681247E-3</v>
      </c>
      <c r="AO1289" s="437">
        <v>2.2676384517503765E-3</v>
      </c>
      <c r="AP1289" s="422"/>
      <c r="AQ1289" s="423"/>
      <c r="AR1289" s="423"/>
      <c r="AS1289" s="417">
        <v>0</v>
      </c>
      <c r="AT1289" s="418">
        <v>0</v>
      </c>
      <c r="AU1289" s="424"/>
    </row>
    <row r="1290" spans="1:47" x14ac:dyDescent="0.2">
      <c r="A1290" s="231">
        <v>2007</v>
      </c>
      <c r="B1290" s="232">
        <v>6</v>
      </c>
      <c r="C1290" s="417">
        <v>3.0240722799999999</v>
      </c>
      <c r="D1290" s="418">
        <v>4.4499354259999997</v>
      </c>
      <c r="E1290" s="437">
        <v>11.426194374540231</v>
      </c>
      <c r="F1290" s="417">
        <v>0.15369743999999999</v>
      </c>
      <c r="G1290" s="418">
        <v>0.21470744450000001</v>
      </c>
      <c r="H1290" s="437">
        <v>0.21577164798901405</v>
      </c>
      <c r="I1290" s="417">
        <v>9.8784399999999994E-2</v>
      </c>
      <c r="J1290" s="418">
        <v>0.30824471749999999</v>
      </c>
      <c r="K1290" s="437">
        <v>1.4979389748483816</v>
      </c>
      <c r="L1290" s="420"/>
      <c r="M1290" s="421"/>
      <c r="N1290" s="437">
        <v>1.0166418165011763E-2</v>
      </c>
      <c r="O1290" s="417">
        <v>1.116691E-2</v>
      </c>
      <c r="P1290" s="418">
        <v>1.19792405E-2</v>
      </c>
      <c r="Q1290" s="437">
        <v>1.2798936139771289E-2</v>
      </c>
      <c r="R1290" s="422"/>
      <c r="S1290" s="423"/>
      <c r="T1290" s="437">
        <v>549.30032256043103</v>
      </c>
      <c r="U1290" s="417">
        <v>8.5930512495778454E-3</v>
      </c>
      <c r="V1290" s="418">
        <v>1.1185153411009795E-2</v>
      </c>
      <c r="W1290" s="437">
        <v>3.254225678190073E-2</v>
      </c>
      <c r="X1290" s="417">
        <v>9.3984665653495444E-3</v>
      </c>
      <c r="Y1290" s="418">
        <v>6.7073483620398514E-3</v>
      </c>
      <c r="Z1290" s="437">
        <v>3.9811379319509406E-2</v>
      </c>
      <c r="AA1290" s="417">
        <v>1.0202874000000001E-3</v>
      </c>
      <c r="AB1290" s="418">
        <v>1.7658354400000001E-3</v>
      </c>
      <c r="AC1290" s="437">
        <v>3.1770336217252942E-3</v>
      </c>
      <c r="AD1290" s="417">
        <v>4.7895400000000002E-5</v>
      </c>
      <c r="AE1290" s="418">
        <v>8.0393475E-5</v>
      </c>
      <c r="AF1290" s="437">
        <v>2.2878696455005027E-4</v>
      </c>
      <c r="AG1290" s="417">
        <v>5.4282423000000003E-3</v>
      </c>
      <c r="AH1290" s="418">
        <v>8.7226879350000008E-3</v>
      </c>
      <c r="AI1290" s="437">
        <v>9.646377431059382E-3</v>
      </c>
      <c r="AJ1290" s="417">
        <v>5.5143559999999996E-4</v>
      </c>
      <c r="AK1290" s="418">
        <v>8.8374391000000004E-4</v>
      </c>
      <c r="AL1290" s="437">
        <v>1.2631330666014505E-3</v>
      </c>
      <c r="AM1290" s="417">
        <v>1.1672741000000001E-3</v>
      </c>
      <c r="AN1290" s="418">
        <v>2.1202032849999999E-3</v>
      </c>
      <c r="AO1290" s="437">
        <v>2.3142418147456129E-3</v>
      </c>
      <c r="AP1290" s="422"/>
      <c r="AQ1290" s="423"/>
      <c r="AR1290" s="423"/>
      <c r="AS1290" s="417">
        <v>0</v>
      </c>
      <c r="AT1290" s="418">
        <v>0</v>
      </c>
      <c r="AU1290" s="424"/>
    </row>
    <row r="1291" spans="1:47" x14ac:dyDescent="0.2">
      <c r="A1291" s="231">
        <v>2007</v>
      </c>
      <c r="B1291" s="232">
        <v>7</v>
      </c>
      <c r="C1291" s="417">
        <v>3.3744539499999999</v>
      </c>
      <c r="D1291" s="418">
        <v>4.8803369339999998</v>
      </c>
      <c r="E1291" s="437">
        <v>19.289282903070838</v>
      </c>
      <c r="F1291" s="417">
        <v>0.17186603</v>
      </c>
      <c r="G1291" s="418">
        <v>0.2396914305</v>
      </c>
      <c r="H1291" s="437">
        <v>0.40144642148062026</v>
      </c>
      <c r="I1291" s="417">
        <v>0.11360139</v>
      </c>
      <c r="J1291" s="418">
        <v>0.33522436500000002</v>
      </c>
      <c r="K1291" s="437">
        <v>2.05753233371306</v>
      </c>
      <c r="L1291" s="420"/>
      <c r="M1291" s="421"/>
      <c r="N1291" s="437">
        <v>1.0181747097046336E-2</v>
      </c>
      <c r="O1291" s="417">
        <v>1.116691E-2</v>
      </c>
      <c r="P1291" s="418">
        <v>1.19792405E-2</v>
      </c>
      <c r="Q1291" s="437">
        <v>1.3675299964549721E-2</v>
      </c>
      <c r="R1291" s="422"/>
      <c r="S1291" s="423"/>
      <c r="T1291" s="437">
        <v>549.95853388309024</v>
      </c>
      <c r="U1291" s="417">
        <v>8.5930512495778454E-3</v>
      </c>
      <c r="V1291" s="418">
        <v>1.1185153411009795E-2</v>
      </c>
      <c r="W1291" s="437">
        <v>6.5970382386599594E-2</v>
      </c>
      <c r="X1291" s="417">
        <v>9.3984665653495444E-3</v>
      </c>
      <c r="Y1291" s="418">
        <v>6.7073483620398514E-3</v>
      </c>
      <c r="Z1291" s="437">
        <v>4.0722929525828115E-2</v>
      </c>
      <c r="AA1291" s="417">
        <v>1.1466467000000001E-3</v>
      </c>
      <c r="AB1291" s="418">
        <v>1.958885235E-3</v>
      </c>
      <c r="AC1291" s="437">
        <v>5.199207079314201E-3</v>
      </c>
      <c r="AD1291" s="417">
        <v>5.3498799999999997E-5</v>
      </c>
      <c r="AE1291" s="418">
        <v>8.9683709999999997E-5</v>
      </c>
      <c r="AF1291" s="437">
        <v>3.98387622917418E-4</v>
      </c>
      <c r="AG1291" s="417">
        <v>6.0943519000000003E-3</v>
      </c>
      <c r="AH1291" s="418">
        <v>9.6909832550000005E-3</v>
      </c>
      <c r="AI1291" s="437">
        <v>1.8056832587550788E-2</v>
      </c>
      <c r="AJ1291" s="417">
        <v>6.2610059999999997E-4</v>
      </c>
      <c r="AK1291" s="418">
        <v>9.9883434000000004E-4</v>
      </c>
      <c r="AL1291" s="437">
        <v>1.7692010774680801E-3</v>
      </c>
      <c r="AM1291" s="417">
        <v>1.3050968E-3</v>
      </c>
      <c r="AN1291" s="418">
        <v>2.3312324950000001E-3</v>
      </c>
      <c r="AO1291" s="437">
        <v>4.8650068155454322E-3</v>
      </c>
      <c r="AP1291" s="422"/>
      <c r="AQ1291" s="423"/>
      <c r="AR1291" s="423"/>
      <c r="AS1291" s="417">
        <v>0</v>
      </c>
      <c r="AT1291" s="418">
        <v>0</v>
      </c>
      <c r="AU1291" s="424"/>
    </row>
    <row r="1292" spans="1:47" x14ac:dyDescent="0.2">
      <c r="A1292" s="231">
        <v>2007</v>
      </c>
      <c r="B1292" s="232">
        <v>8</v>
      </c>
      <c r="C1292" s="417">
        <v>3.7057004899999999</v>
      </c>
      <c r="D1292" s="418">
        <v>5.2886786355000002</v>
      </c>
      <c r="E1292" s="437">
        <v>19.546147621024613</v>
      </c>
      <c r="F1292" s="417">
        <v>0.19175707</v>
      </c>
      <c r="G1292" s="418">
        <v>0.26625860600000001</v>
      </c>
      <c r="H1292" s="437">
        <v>0.41011717434824152</v>
      </c>
      <c r="I1292" s="417">
        <v>0.12865807000000001</v>
      </c>
      <c r="J1292" s="418">
        <v>0.36225725800000003</v>
      </c>
      <c r="K1292" s="437">
        <v>2.0691887858552485</v>
      </c>
      <c r="L1292" s="420"/>
      <c r="M1292" s="421"/>
      <c r="N1292" s="437">
        <v>1.0197929273397334E-2</v>
      </c>
      <c r="O1292" s="417">
        <v>1.116691E-2</v>
      </c>
      <c r="P1292" s="418">
        <v>1.1966642E-2</v>
      </c>
      <c r="Q1292" s="437">
        <v>1.3755611965855317E-2</v>
      </c>
      <c r="R1292" s="422"/>
      <c r="S1292" s="423"/>
      <c r="T1292" s="437">
        <v>550.79263160289372</v>
      </c>
      <c r="U1292" s="417">
        <v>8.5930512495778454E-3</v>
      </c>
      <c r="V1292" s="418">
        <v>1.1185153411009795E-2</v>
      </c>
      <c r="W1292" s="437">
        <v>6.6563077255562125E-2</v>
      </c>
      <c r="X1292" s="417">
        <v>9.3984665653495444E-3</v>
      </c>
      <c r="Y1292" s="418">
        <v>6.7073483620398514E-3</v>
      </c>
      <c r="Z1292" s="437">
        <v>4.1849285113062469E-2</v>
      </c>
      <c r="AA1292" s="417">
        <v>1.271533E-3</v>
      </c>
      <c r="AB1292" s="418">
        <v>2.1479536199999999E-3</v>
      </c>
      <c r="AC1292" s="437">
        <v>5.3646587083124812E-3</v>
      </c>
      <c r="AD1292" s="417">
        <v>5.9760199999999997E-5</v>
      </c>
      <c r="AE1292" s="418">
        <v>9.9166069999999997E-5</v>
      </c>
      <c r="AF1292" s="437">
        <v>4.0889692433686699E-4</v>
      </c>
      <c r="AG1292" s="417">
        <v>6.7685113999999998E-3</v>
      </c>
      <c r="AH1292" s="418">
        <v>1.0660831435E-2</v>
      </c>
      <c r="AI1292" s="437">
        <v>1.8437756693889622E-2</v>
      </c>
      <c r="AJ1292" s="417">
        <v>7.0242340000000001E-4</v>
      </c>
      <c r="AK1292" s="418">
        <v>1.1141216900000001E-3</v>
      </c>
      <c r="AL1292" s="437">
        <v>1.8423860844442423E-3</v>
      </c>
      <c r="AM1292" s="417">
        <v>1.4378774000000001E-3</v>
      </c>
      <c r="AN1292" s="418">
        <v>2.5348534150000002E-3</v>
      </c>
      <c r="AO1292" s="437">
        <v>4.9380909333909635E-3</v>
      </c>
      <c r="AP1292" s="422"/>
      <c r="AQ1292" s="423"/>
      <c r="AR1292" s="423"/>
      <c r="AS1292" s="417">
        <v>0</v>
      </c>
      <c r="AT1292" s="418">
        <v>0</v>
      </c>
      <c r="AU1292" s="424"/>
    </row>
    <row r="1293" spans="1:47" x14ac:dyDescent="0.2">
      <c r="A1293" s="231">
        <v>2007</v>
      </c>
      <c r="B1293" s="232">
        <v>9</v>
      </c>
      <c r="C1293" s="417">
        <v>4.0177853199999998</v>
      </c>
      <c r="D1293" s="418">
        <v>5.6764963934999999</v>
      </c>
      <c r="E1293" s="437">
        <v>21.356879578283952</v>
      </c>
      <c r="F1293" s="417">
        <v>0.21400137</v>
      </c>
      <c r="G1293" s="418">
        <v>0.29450723449999999</v>
      </c>
      <c r="H1293" s="437">
        <v>0.44383017712640621</v>
      </c>
      <c r="I1293" s="417">
        <v>0.14353469999999999</v>
      </c>
      <c r="J1293" s="418">
        <v>0.38928704949999998</v>
      </c>
      <c r="K1293" s="437">
        <v>2.199911071085094</v>
      </c>
      <c r="L1293" s="420"/>
      <c r="M1293" s="421"/>
      <c r="N1293" s="437">
        <v>1.0212353988374161E-2</v>
      </c>
      <c r="O1293" s="417">
        <v>1.116691E-2</v>
      </c>
      <c r="P1293" s="418">
        <v>1.1964239E-2</v>
      </c>
      <c r="Q1293" s="437">
        <v>1.4777859723100301E-2</v>
      </c>
      <c r="R1293" s="422"/>
      <c r="S1293" s="423"/>
      <c r="T1293" s="437">
        <v>551.51206735619985</v>
      </c>
      <c r="U1293" s="417">
        <v>8.5930512495778454E-3</v>
      </c>
      <c r="V1293" s="418">
        <v>1.1185153411009795E-2</v>
      </c>
      <c r="W1293" s="437">
        <v>5.901423087033239E-2</v>
      </c>
      <c r="X1293" s="417">
        <v>9.3984665653495444E-3</v>
      </c>
      <c r="Y1293" s="418">
        <v>6.7073483620398514E-3</v>
      </c>
      <c r="Z1293" s="437">
        <v>4.3106513523340606E-2</v>
      </c>
      <c r="AA1293" s="417">
        <v>1.3939759999999999E-3</v>
      </c>
      <c r="AB1293" s="418">
        <v>2.3367741799999999E-3</v>
      </c>
      <c r="AC1293" s="437">
        <v>5.8744143401085131E-3</v>
      </c>
      <c r="AD1293" s="417">
        <v>6.5051199999999998E-5</v>
      </c>
      <c r="AE1293" s="418">
        <v>1.0834296499999999E-4</v>
      </c>
      <c r="AF1293" s="437">
        <v>4.4532209680643592E-4</v>
      </c>
      <c r="AG1293" s="417">
        <v>7.4597802999999997E-3</v>
      </c>
      <c r="AH1293" s="418">
        <v>1.1650514274999999E-2</v>
      </c>
      <c r="AI1293" s="437">
        <v>1.9941716833855646E-2</v>
      </c>
      <c r="AJ1293" s="417">
        <v>7.7793139999999996E-4</v>
      </c>
      <c r="AK1293" s="418">
        <v>1.2313696150000001E-3</v>
      </c>
      <c r="AL1293" s="437">
        <v>2.0384568454090844E-3</v>
      </c>
      <c r="AM1293" s="417">
        <v>1.567868E-3</v>
      </c>
      <c r="AN1293" s="418">
        <v>2.7339023650000001E-3</v>
      </c>
      <c r="AO1293" s="437">
        <v>5.3052460456250441E-3</v>
      </c>
      <c r="AP1293" s="422"/>
      <c r="AQ1293" s="423"/>
      <c r="AR1293" s="423"/>
      <c r="AS1293" s="417">
        <v>0</v>
      </c>
      <c r="AT1293" s="418">
        <v>0</v>
      </c>
      <c r="AU1293" s="424"/>
    </row>
    <row r="1294" spans="1:47" x14ac:dyDescent="0.2">
      <c r="A1294" s="231">
        <v>2007</v>
      </c>
      <c r="B1294" s="232">
        <v>10</v>
      </c>
      <c r="C1294" s="417">
        <v>4.3189673199999996</v>
      </c>
      <c r="D1294" s="418">
        <v>6.0517336435000004</v>
      </c>
      <c r="E1294" s="437">
        <v>21.722132747408882</v>
      </c>
      <c r="F1294" s="417">
        <v>0.23905971000000001</v>
      </c>
      <c r="G1294" s="418">
        <v>0.32435134999999998</v>
      </c>
      <c r="H1294" s="437">
        <v>0.45491820973000352</v>
      </c>
      <c r="I1294" s="417">
        <v>0.15891332999999999</v>
      </c>
      <c r="J1294" s="418">
        <v>0.41678361450000001</v>
      </c>
      <c r="K1294" s="437">
        <v>2.2164980578749862</v>
      </c>
      <c r="L1294" s="420"/>
      <c r="M1294" s="421"/>
      <c r="N1294" s="437">
        <v>1.023254377727837E-2</v>
      </c>
      <c r="O1294" s="417">
        <v>1.116691E-2</v>
      </c>
      <c r="P1294" s="418">
        <v>1.1964239E-2</v>
      </c>
      <c r="Q1294" s="437">
        <v>1.4886537689455833E-2</v>
      </c>
      <c r="R1294" s="422"/>
      <c r="S1294" s="423"/>
      <c r="T1294" s="437">
        <v>552.50623731698659</v>
      </c>
      <c r="U1294" s="417">
        <v>8.5930512495778454E-3</v>
      </c>
      <c r="V1294" s="418">
        <v>1.1185153411009795E-2</v>
      </c>
      <c r="W1294" s="437">
        <v>5.9696172499534003E-2</v>
      </c>
      <c r="X1294" s="417">
        <v>9.3984665653495444E-3</v>
      </c>
      <c r="Y1294" s="418">
        <v>6.7073483620398514E-3</v>
      </c>
      <c r="Z1294" s="437">
        <v>4.4463031543555707E-2</v>
      </c>
      <c r="AA1294" s="417">
        <v>1.5166336000000001E-3</v>
      </c>
      <c r="AB1294" s="418">
        <v>2.5262926299999999E-3</v>
      </c>
      <c r="AC1294" s="437">
        <v>6.0970508234946567E-3</v>
      </c>
      <c r="AD1294" s="417">
        <v>7.0443000000000003E-5</v>
      </c>
      <c r="AE1294" s="418">
        <v>1.17392775E-4</v>
      </c>
      <c r="AF1294" s="437">
        <v>4.588314303098085E-4</v>
      </c>
      <c r="AG1294" s="417">
        <v>8.1801157000000006E-3</v>
      </c>
      <c r="AH1294" s="418">
        <v>1.2673958169999999E-2</v>
      </c>
      <c r="AI1294" s="437">
        <v>2.0425830827503984E-2</v>
      </c>
      <c r="AJ1294" s="417">
        <v>8.5481100000000003E-4</v>
      </c>
      <c r="AK1294" s="418">
        <v>1.35196096E-3</v>
      </c>
      <c r="AL1294" s="437">
        <v>2.1310635267306052E-3</v>
      </c>
      <c r="AM1294" s="417">
        <v>1.6957572000000001E-3</v>
      </c>
      <c r="AN1294" s="418">
        <v>2.93235506E-3</v>
      </c>
      <c r="AO1294" s="437">
        <v>5.4003731839331499E-3</v>
      </c>
      <c r="AP1294" s="422"/>
      <c r="AQ1294" s="423"/>
      <c r="AR1294" s="423"/>
      <c r="AS1294" s="417">
        <v>0</v>
      </c>
      <c r="AT1294" s="418">
        <v>0</v>
      </c>
      <c r="AU1294" s="424"/>
    </row>
    <row r="1295" spans="1:47" x14ac:dyDescent="0.2">
      <c r="A1295" s="231">
        <v>2007</v>
      </c>
      <c r="B1295" s="232">
        <v>11</v>
      </c>
      <c r="C1295" s="417">
        <v>4.0598866364699999</v>
      </c>
      <c r="D1295" s="418">
        <v>5.6520267776379995</v>
      </c>
      <c r="E1295" s="437">
        <v>22.753434116742351</v>
      </c>
      <c r="F1295" s="417">
        <v>0.23918253012000001</v>
      </c>
      <c r="G1295" s="418">
        <v>0.32020088675999997</v>
      </c>
      <c r="H1295" s="437">
        <v>0.50356363582920505</v>
      </c>
      <c r="I1295" s="417">
        <v>0.13442636900000002</v>
      </c>
      <c r="J1295" s="418">
        <v>0.34091066240000001</v>
      </c>
      <c r="K1295" s="437">
        <v>2.3017253236606785</v>
      </c>
      <c r="L1295" s="420"/>
      <c r="M1295" s="421"/>
      <c r="N1295" s="437">
        <v>1.0254094863883213E-2</v>
      </c>
      <c r="O1295" s="417">
        <v>1.116691E-2</v>
      </c>
      <c r="P1295" s="418">
        <v>1.1964239E-2</v>
      </c>
      <c r="Q1295" s="437">
        <v>1.6956170529393605E-2</v>
      </c>
      <c r="R1295" s="422"/>
      <c r="S1295" s="423"/>
      <c r="T1295" s="437">
        <v>553.59537708179084</v>
      </c>
      <c r="U1295" s="417">
        <v>6.3760440271867615E-3</v>
      </c>
      <c r="V1295" s="418">
        <v>8.2993838309692678E-3</v>
      </c>
      <c r="W1295" s="437">
        <v>4.4589055643118852E-2</v>
      </c>
      <c r="X1295" s="417">
        <v>8.4022291094224925E-3</v>
      </c>
      <c r="Y1295" s="418">
        <v>5.9963694356636272E-3</v>
      </c>
      <c r="Z1295" s="437">
        <v>4.5933874442710826E-2</v>
      </c>
      <c r="AA1295" s="417">
        <v>1.4666316744E-3</v>
      </c>
      <c r="AB1295" s="418">
        <v>2.43139957008E-3</v>
      </c>
      <c r="AC1295" s="437">
        <v>6.8256587769667566E-3</v>
      </c>
      <c r="AD1295" s="417">
        <v>6.8456977200000006E-5</v>
      </c>
      <c r="AE1295" s="418">
        <v>1.1309923373999999E-4</v>
      </c>
      <c r="AF1295" s="437">
        <v>5.109410433342973E-4</v>
      </c>
      <c r="AG1295" s="417">
        <v>7.9937171814000001E-3</v>
      </c>
      <c r="AH1295" s="418">
        <v>1.229664402078E-2</v>
      </c>
      <c r="AI1295" s="437">
        <v>2.2596528203677867E-2</v>
      </c>
      <c r="AJ1295" s="417">
        <v>8.3432326500000001E-4</v>
      </c>
      <c r="AK1295" s="418">
        <v>1.31973318381E-3</v>
      </c>
      <c r="AL1295" s="437">
        <v>2.4040732158007961E-3</v>
      </c>
      <c r="AM1295" s="417">
        <v>1.6302983106E-3</v>
      </c>
      <c r="AN1295" s="418">
        <v>2.8009924146900002E-3</v>
      </c>
      <c r="AO1295" s="437">
        <v>5.9395502521505088E-3</v>
      </c>
      <c r="AP1295" s="422"/>
      <c r="AQ1295" s="423"/>
      <c r="AR1295" s="423"/>
      <c r="AS1295" s="417">
        <v>0</v>
      </c>
      <c r="AT1295" s="418">
        <v>0</v>
      </c>
      <c r="AU1295" s="424"/>
    </row>
    <row r="1296" spans="1:47" x14ac:dyDescent="0.2">
      <c r="A1296" s="231">
        <v>2007</v>
      </c>
      <c r="B1296" s="232">
        <v>12</v>
      </c>
      <c r="C1296" s="417">
        <v>4.3052385201599996</v>
      </c>
      <c r="D1296" s="418">
        <v>5.9650846619140001</v>
      </c>
      <c r="E1296" s="437">
        <v>22.882364840218784</v>
      </c>
      <c r="F1296" s="417">
        <v>0.26824698864000002</v>
      </c>
      <c r="G1296" s="418">
        <v>0.35485780876799999</v>
      </c>
      <c r="H1296" s="437">
        <v>0.43228809284056807</v>
      </c>
      <c r="I1296" s="417">
        <v>0.14681175740000002</v>
      </c>
      <c r="J1296" s="418">
        <v>0.36024748837000004</v>
      </c>
      <c r="K1296" s="437">
        <v>1.5530522127453843</v>
      </c>
      <c r="L1296" s="420"/>
      <c r="M1296" s="421"/>
      <c r="N1296" s="437">
        <v>3.701586532732613E-3</v>
      </c>
      <c r="O1296" s="417">
        <v>1.116691E-2</v>
      </c>
      <c r="P1296" s="418">
        <v>1.1964239E-2</v>
      </c>
      <c r="Q1296" s="437">
        <v>1.7007702982247797E-2</v>
      </c>
      <c r="R1296" s="422"/>
      <c r="S1296" s="423"/>
      <c r="T1296" s="437">
        <v>554.76686614872278</v>
      </c>
      <c r="U1296" s="417">
        <v>6.3760440271867615E-3</v>
      </c>
      <c r="V1296" s="418">
        <v>8.2993838309692678E-3</v>
      </c>
      <c r="W1296" s="437">
        <v>3.4488460104043578E-2</v>
      </c>
      <c r="X1296" s="417">
        <v>8.4022291094224925E-3</v>
      </c>
      <c r="Y1296" s="418">
        <v>5.9963694356636272E-3</v>
      </c>
      <c r="Z1296" s="437">
        <v>4.751578437017611E-2</v>
      </c>
      <c r="AA1296" s="417">
        <v>1.5782229000000001E-3</v>
      </c>
      <c r="AB1296" s="418">
        <v>2.6103834658799999E-3</v>
      </c>
      <c r="AC1296" s="437">
        <v>6.6414890703299298E-3</v>
      </c>
      <c r="AD1296" s="417">
        <v>7.4054579400000003E-5</v>
      </c>
      <c r="AE1296" s="418">
        <v>1.2181107153000001E-4</v>
      </c>
      <c r="AF1296" s="437">
        <v>4.6150457407897593E-4</v>
      </c>
      <c r="AG1296" s="417">
        <v>8.7176309100000012E-3</v>
      </c>
      <c r="AH1296" s="418">
        <v>1.3330719440790001E-2</v>
      </c>
      <c r="AI1296" s="437">
        <v>1.8748900892984654E-2</v>
      </c>
      <c r="AJ1296" s="417">
        <v>9.0590101740000003E-4</v>
      </c>
      <c r="AK1296" s="418">
        <v>1.43617612953E-3</v>
      </c>
      <c r="AL1296" s="437">
        <v>2.3677249767361896E-3</v>
      </c>
      <c r="AM1296" s="417">
        <v>1.7439109596000001E-3</v>
      </c>
      <c r="AN1296" s="418">
        <v>2.9834533536299999E-3</v>
      </c>
      <c r="AO1296" s="437">
        <v>4.8106758375653907E-3</v>
      </c>
      <c r="AP1296" s="422"/>
      <c r="AQ1296" s="423"/>
      <c r="AR1296" s="423"/>
      <c r="AS1296" s="417">
        <v>0</v>
      </c>
      <c r="AT1296" s="418">
        <v>0</v>
      </c>
      <c r="AU1296" s="424"/>
    </row>
    <row r="1297" spans="1:47" x14ac:dyDescent="0.2">
      <c r="A1297" s="231">
        <v>2007</v>
      </c>
      <c r="B1297" s="232">
        <v>13</v>
      </c>
      <c r="C1297" s="417">
        <v>4.5424850012200002</v>
      </c>
      <c r="D1297" s="418">
        <v>6.2736825325855001</v>
      </c>
      <c r="E1297" s="437">
        <v>23.332576501620711</v>
      </c>
      <c r="F1297" s="417">
        <v>0.30152254476000001</v>
      </c>
      <c r="G1297" s="418">
        <v>0.39495484414799997</v>
      </c>
      <c r="H1297" s="437">
        <v>0.44646116770121125</v>
      </c>
      <c r="I1297" s="417">
        <v>0.15957245150000002</v>
      </c>
      <c r="J1297" s="418">
        <v>0.37991070117000003</v>
      </c>
      <c r="K1297" s="437">
        <v>1.5738165754675135</v>
      </c>
      <c r="L1297" s="420"/>
      <c r="M1297" s="421"/>
      <c r="N1297" s="437">
        <v>3.7104782876865132E-3</v>
      </c>
      <c r="O1297" s="417">
        <v>1.116691E-2</v>
      </c>
      <c r="P1297" s="418">
        <v>1.1964239E-2</v>
      </c>
      <c r="Q1297" s="437">
        <v>1.7170153165004795E-2</v>
      </c>
      <c r="R1297" s="422"/>
      <c r="S1297" s="423"/>
      <c r="T1297" s="437">
        <v>556.01112846288106</v>
      </c>
      <c r="U1297" s="417">
        <v>6.3760440271867615E-3</v>
      </c>
      <c r="V1297" s="418">
        <v>8.2993838309692678E-3</v>
      </c>
      <c r="W1297" s="437">
        <v>3.5180362987362372E-2</v>
      </c>
      <c r="X1297" s="417">
        <v>8.4022291094224925E-3</v>
      </c>
      <c r="Y1297" s="418">
        <v>5.9963694356636272E-3</v>
      </c>
      <c r="Z1297" s="437">
        <v>4.9196031548142415E-2</v>
      </c>
      <c r="AA1297" s="417">
        <v>1.6912059048E-3</v>
      </c>
      <c r="AB1297" s="418">
        <v>2.7951513897000002E-3</v>
      </c>
      <c r="AC1297" s="437">
        <v>6.9407230036351219E-3</v>
      </c>
      <c r="AD1297" s="417">
        <v>7.93463442E-5</v>
      </c>
      <c r="AE1297" s="418">
        <v>1.3047553625999999E-4</v>
      </c>
      <c r="AF1297" s="437">
        <v>4.7901234157032054E-4</v>
      </c>
      <c r="AG1297" s="417">
        <v>9.4966468650000014E-3</v>
      </c>
      <c r="AH1297" s="418">
        <v>1.4447476012740001E-2</v>
      </c>
      <c r="AI1297" s="437">
        <v>1.9341133003503885E-2</v>
      </c>
      <c r="AJ1297" s="417">
        <v>9.7917647579999988E-4</v>
      </c>
      <c r="AK1297" s="418">
        <v>1.5582719400600001E-3</v>
      </c>
      <c r="AL1297" s="437">
        <v>2.4837381136730494E-3</v>
      </c>
      <c r="AM1297" s="417">
        <v>1.8593602422000001E-3</v>
      </c>
      <c r="AN1297" s="418">
        <v>3.1717620851399999E-3</v>
      </c>
      <c r="AO1297" s="437">
        <v>4.9337611842364274E-3</v>
      </c>
      <c r="AP1297" s="422"/>
      <c r="AQ1297" s="423"/>
      <c r="AR1297" s="423"/>
      <c r="AS1297" s="417">
        <v>0</v>
      </c>
      <c r="AT1297" s="418">
        <v>0</v>
      </c>
      <c r="AU1297" s="424"/>
    </row>
    <row r="1298" spans="1:47" x14ac:dyDescent="0.2">
      <c r="A1298" s="231">
        <v>2007</v>
      </c>
      <c r="B1298" s="232">
        <v>14</v>
      </c>
      <c r="C1298" s="417">
        <v>4.76930420415</v>
      </c>
      <c r="D1298" s="418">
        <v>6.5777273635409994</v>
      </c>
      <c r="E1298" s="437">
        <v>23.744139430171312</v>
      </c>
      <c r="F1298" s="417">
        <v>0.3399634809</v>
      </c>
      <c r="G1298" s="418">
        <v>0.44141998143900002</v>
      </c>
      <c r="H1298" s="437">
        <v>0.4614116917003</v>
      </c>
      <c r="I1298" s="417">
        <v>0.17229202760000001</v>
      </c>
      <c r="J1298" s="418">
        <v>0.40013466454500002</v>
      </c>
      <c r="K1298" s="437">
        <v>1.594277652229573</v>
      </c>
      <c r="L1298" s="420"/>
      <c r="M1298" s="421"/>
      <c r="N1298" s="437">
        <v>3.71796045109402E-3</v>
      </c>
      <c r="O1298" s="417">
        <v>1.116691E-2</v>
      </c>
      <c r="P1298" s="418">
        <v>1.1964239E-2</v>
      </c>
      <c r="Q1298" s="437">
        <v>1.73447958000972E-2</v>
      </c>
      <c r="R1298" s="422"/>
      <c r="S1298" s="423"/>
      <c r="T1298" s="437">
        <v>556.91638000957698</v>
      </c>
      <c r="U1298" s="417">
        <v>6.3760440271867615E-3</v>
      </c>
      <c r="V1298" s="418">
        <v>8.2993838309692678E-3</v>
      </c>
      <c r="W1298" s="437">
        <v>3.5897859905305432E-2</v>
      </c>
      <c r="X1298" s="417">
        <v>8.4022291094224925E-3</v>
      </c>
      <c r="Y1298" s="418">
        <v>5.9963694356636272E-3</v>
      </c>
      <c r="Z1298" s="437">
        <v>5.0976427747754793E-2</v>
      </c>
      <c r="AA1298" s="417">
        <v>1.8071724558000001E-3</v>
      </c>
      <c r="AB1298" s="418">
        <v>2.98765596717E-3</v>
      </c>
      <c r="AC1298" s="437">
        <v>7.2932702850609307E-3</v>
      </c>
      <c r="AD1298" s="417">
        <v>8.4382246199999996E-5</v>
      </c>
      <c r="AE1298" s="418">
        <v>1.3956335915999999E-4</v>
      </c>
      <c r="AF1298" s="437">
        <v>4.977387421942948E-4</v>
      </c>
      <c r="AG1298" s="417">
        <v>1.03424422062E-2</v>
      </c>
      <c r="AH1298" s="418">
        <v>1.5663259887420001E-2</v>
      </c>
      <c r="AI1298" s="437">
        <v>1.9956376002892628E-2</v>
      </c>
      <c r="AJ1298" s="417">
        <v>1.0548280074000002E-3</v>
      </c>
      <c r="AK1298" s="418">
        <v>1.6864986148500002E-3</v>
      </c>
      <c r="AL1298" s="437">
        <v>2.6040252518836301E-3</v>
      </c>
      <c r="AM1298" s="417">
        <v>1.9759148664E-3</v>
      </c>
      <c r="AN1298" s="418">
        <v>3.3660313426199999E-3</v>
      </c>
      <c r="AO1298" s="437">
        <v>5.066793931827733E-3</v>
      </c>
      <c r="AP1298" s="422"/>
      <c r="AQ1298" s="423"/>
      <c r="AR1298" s="423"/>
      <c r="AS1298" s="417">
        <v>0</v>
      </c>
      <c r="AT1298" s="418">
        <v>0</v>
      </c>
      <c r="AU1298" s="424"/>
    </row>
    <row r="1299" spans="1:47" x14ac:dyDescent="0.2">
      <c r="A1299" s="231">
        <v>2007</v>
      </c>
      <c r="B1299" s="232">
        <v>15</v>
      </c>
      <c r="C1299" s="417">
        <v>4.9930361452099996</v>
      </c>
      <c r="D1299" s="418">
        <v>6.8858407370724999</v>
      </c>
      <c r="E1299" s="437">
        <v>24.24464192296379</v>
      </c>
      <c r="F1299" s="417">
        <v>0.38483270615999998</v>
      </c>
      <c r="G1299" s="418">
        <v>0.49573242410099999</v>
      </c>
      <c r="H1299" s="437">
        <v>0.47731948647310779</v>
      </c>
      <c r="I1299" s="417">
        <v>0.18567524360000001</v>
      </c>
      <c r="J1299" s="418">
        <v>0.42176583564499998</v>
      </c>
      <c r="K1299" s="437">
        <v>1.617693786360473</v>
      </c>
      <c r="L1299" s="420"/>
      <c r="M1299" s="421"/>
      <c r="N1299" s="437">
        <v>3.7282169324695641E-3</v>
      </c>
      <c r="O1299" s="417">
        <v>1.116691E-2</v>
      </c>
      <c r="P1299" s="418">
        <v>1.1964239E-2</v>
      </c>
      <c r="Q1299" s="437">
        <v>1.7527529285609602E-2</v>
      </c>
      <c r="R1299" s="422"/>
      <c r="S1299" s="423"/>
      <c r="T1299" s="437">
        <v>558.31604359024027</v>
      </c>
      <c r="U1299" s="417">
        <v>6.3760440271867615E-3</v>
      </c>
      <c r="V1299" s="418">
        <v>8.2993838309692678E-3</v>
      </c>
      <c r="W1299" s="437">
        <v>3.6674694631570637E-2</v>
      </c>
      <c r="X1299" s="417">
        <v>8.4022291094224925E-3</v>
      </c>
      <c r="Y1299" s="418">
        <v>5.9963694356636272E-3</v>
      </c>
      <c r="Z1299" s="437">
        <v>5.2857485167409193E-2</v>
      </c>
      <c r="AA1299" s="417">
        <v>1.9257570857999999E-3</v>
      </c>
      <c r="AB1299" s="418">
        <v>3.18950712243E-3</v>
      </c>
      <c r="AC1299" s="437">
        <v>7.6468916700743982E-3</v>
      </c>
      <c r="AD1299" s="417">
        <v>9.0424792200000003E-5</v>
      </c>
      <c r="AE1299" s="418">
        <v>1.4896925831999998E-4</v>
      </c>
      <c r="AF1299" s="437">
        <v>5.1749028546011519E-4</v>
      </c>
      <c r="AG1299" s="417">
        <v>1.1266171729200001E-2</v>
      </c>
      <c r="AH1299" s="418">
        <v>1.6997188155210001E-2</v>
      </c>
      <c r="AI1299" s="437">
        <v>2.0616612645187205E-2</v>
      </c>
      <c r="AJ1299" s="417">
        <v>1.1325731975999999E-3</v>
      </c>
      <c r="AK1299" s="418">
        <v>1.8217688966100001E-3</v>
      </c>
      <c r="AL1299" s="437">
        <v>2.7325056496567161E-3</v>
      </c>
      <c r="AM1299" s="417">
        <v>2.0943561881999998E-3</v>
      </c>
      <c r="AN1299" s="418">
        <v>3.5693777039400004E-3</v>
      </c>
      <c r="AO1299" s="437">
        <v>5.2067695442251545E-3</v>
      </c>
      <c r="AP1299" s="422"/>
      <c r="AQ1299" s="423"/>
      <c r="AR1299" s="423"/>
      <c r="AS1299" s="417">
        <v>0</v>
      </c>
      <c r="AT1299" s="418">
        <v>0</v>
      </c>
      <c r="AU1299" s="424"/>
    </row>
    <row r="1300" spans="1:47" x14ac:dyDescent="0.2">
      <c r="A1300" s="231">
        <v>2007</v>
      </c>
      <c r="B1300" s="232">
        <v>16</v>
      </c>
      <c r="C1300" s="417">
        <v>5.2114961294099995</v>
      </c>
      <c r="D1300" s="418">
        <v>7.1981277903985008</v>
      </c>
      <c r="E1300" s="437">
        <v>25.364436048056461</v>
      </c>
      <c r="F1300" s="417">
        <v>0.43678386864000002</v>
      </c>
      <c r="G1300" s="418">
        <v>0.55923011510099996</v>
      </c>
      <c r="H1300" s="437">
        <v>0.51199891551864263</v>
      </c>
      <c r="I1300" s="417">
        <v>0.199140018</v>
      </c>
      <c r="J1300" s="418">
        <v>0.44515803794000003</v>
      </c>
      <c r="K1300" s="437">
        <v>1.6898877489352087</v>
      </c>
      <c r="L1300" s="420"/>
      <c r="M1300" s="421"/>
      <c r="N1300" s="437">
        <v>3.7398235748763837E-3</v>
      </c>
      <c r="O1300" s="417">
        <v>1.116691E-2</v>
      </c>
      <c r="P1300" s="418">
        <v>1.1964239E-2</v>
      </c>
      <c r="Q1300" s="437">
        <v>2.1505324692715121E-2</v>
      </c>
      <c r="R1300" s="422"/>
      <c r="S1300" s="423"/>
      <c r="T1300" s="437">
        <v>559.77097796330418</v>
      </c>
      <c r="U1300" s="417">
        <v>6.3760440271867615E-3</v>
      </c>
      <c r="V1300" s="418">
        <v>8.2993838309692678E-3</v>
      </c>
      <c r="W1300" s="437">
        <v>3.3936167842747611E-2</v>
      </c>
      <c r="X1300" s="417">
        <v>8.4022291094224925E-3</v>
      </c>
      <c r="Y1300" s="418">
        <v>5.9963694356636272E-3</v>
      </c>
      <c r="Z1300" s="437">
        <v>5.4839980578003468E-2</v>
      </c>
      <c r="AA1300" s="417">
        <v>2.0477743182000002E-3</v>
      </c>
      <c r="AB1300" s="418">
        <v>3.4016670945000004E-3</v>
      </c>
      <c r="AC1300" s="437">
        <v>8.3647959954682004E-3</v>
      </c>
      <c r="AD1300" s="417">
        <v>9.6048856799999994E-5</v>
      </c>
      <c r="AE1300" s="418">
        <v>1.5908345580000001E-4</v>
      </c>
      <c r="AF1300" s="437">
        <v>5.5877696468122052E-4</v>
      </c>
      <c r="AG1300" s="417">
        <v>1.22804861598E-2</v>
      </c>
      <c r="AH1300" s="418">
        <v>1.8469908014309998E-2</v>
      </c>
      <c r="AI1300" s="437">
        <v>2.2070787984327385E-2</v>
      </c>
      <c r="AJ1300" s="417">
        <v>1.2134717939999999E-3</v>
      </c>
      <c r="AK1300" s="418">
        <v>1.96476773238E-3</v>
      </c>
      <c r="AL1300" s="437">
        <v>2.9770492413390788E-3</v>
      </c>
      <c r="AM1300" s="417">
        <v>2.2160939562E-3</v>
      </c>
      <c r="AN1300" s="418">
        <v>3.7812588955200002E-3</v>
      </c>
      <c r="AO1300" s="437">
        <v>5.5465379685318648E-3</v>
      </c>
      <c r="AP1300" s="422"/>
      <c r="AQ1300" s="423"/>
      <c r="AR1300" s="423"/>
      <c r="AS1300" s="417">
        <v>0</v>
      </c>
      <c r="AT1300" s="418">
        <v>0</v>
      </c>
      <c r="AU1300" s="424"/>
    </row>
    <row r="1301" spans="1:47" x14ac:dyDescent="0.2">
      <c r="A1301" s="231">
        <v>2007</v>
      </c>
      <c r="B1301" s="232">
        <v>17</v>
      </c>
      <c r="C1301" s="417">
        <v>5.4256530188800003</v>
      </c>
      <c r="D1301" s="418">
        <v>7.51785351921</v>
      </c>
      <c r="E1301" s="437">
        <v>25.920891687996484</v>
      </c>
      <c r="F1301" s="417">
        <v>0.49698811727999997</v>
      </c>
      <c r="G1301" s="418">
        <v>0.63360969210899998</v>
      </c>
      <c r="H1301" s="437">
        <v>0.53003905827719566</v>
      </c>
      <c r="I1301" s="417">
        <v>0.2132617718</v>
      </c>
      <c r="J1301" s="418">
        <v>0.47143959670500002</v>
      </c>
      <c r="K1301" s="437">
        <v>1.7161226857061131</v>
      </c>
      <c r="L1301" s="420"/>
      <c r="M1301" s="421"/>
      <c r="N1301" s="437">
        <v>3.7507898517043169E-3</v>
      </c>
      <c r="O1301" s="417">
        <v>1.116691E-2</v>
      </c>
      <c r="P1301" s="418">
        <v>1.1964239E-2</v>
      </c>
      <c r="Q1301" s="437">
        <v>2.1767678189582182E-2</v>
      </c>
      <c r="R1301" s="422"/>
      <c r="S1301" s="423"/>
      <c r="T1301" s="437">
        <v>561.29508969038989</v>
      </c>
      <c r="U1301" s="417">
        <v>6.3760440271867615E-3</v>
      </c>
      <c r="V1301" s="418">
        <v>8.2993838309692678E-3</v>
      </c>
      <c r="W1301" s="437">
        <v>3.4747098654170937E-2</v>
      </c>
      <c r="X1301" s="417">
        <v>8.4022291094224925E-3</v>
      </c>
      <c r="Y1301" s="418">
        <v>5.9963694356636272E-3</v>
      </c>
      <c r="Z1301" s="437">
        <v>5.6894918491005718E-2</v>
      </c>
      <c r="AA1301" s="417">
        <v>2.1728282003999999E-3</v>
      </c>
      <c r="AB1301" s="418">
        <v>3.6248489377799999E-3</v>
      </c>
      <c r="AC1301" s="437">
        <v>8.7646246548145068E-3</v>
      </c>
      <c r="AD1301" s="417">
        <v>1.015297026E-4</v>
      </c>
      <c r="AE1301" s="418">
        <v>1.6981034723999999E-4</v>
      </c>
      <c r="AF1301" s="437">
        <v>5.8118682606016377E-4</v>
      </c>
      <c r="AG1301" s="417">
        <v>1.33962979302E-2</v>
      </c>
      <c r="AH1301" s="418">
        <v>2.0104627172790001E-2</v>
      </c>
      <c r="AI1301" s="437">
        <v>2.2819572359081244E-2</v>
      </c>
      <c r="AJ1301" s="417">
        <v>1.2977130564000002E-3</v>
      </c>
      <c r="AK1301" s="418">
        <v>2.11620485535E-3</v>
      </c>
      <c r="AL1301" s="437">
        <v>3.1230479589626236E-3</v>
      </c>
      <c r="AM1301" s="417">
        <v>2.3402535701999997E-3</v>
      </c>
      <c r="AN1301" s="418">
        <v>4.0045580360700004E-3</v>
      </c>
      <c r="AO1301" s="437">
        <v>5.7045834744220971E-3</v>
      </c>
      <c r="AP1301" s="422"/>
      <c r="AQ1301" s="423"/>
      <c r="AR1301" s="423"/>
      <c r="AS1301" s="417">
        <v>0</v>
      </c>
      <c r="AT1301" s="418">
        <v>0</v>
      </c>
      <c r="AU1301" s="424"/>
    </row>
    <row r="1302" spans="1:47" x14ac:dyDescent="0.2">
      <c r="A1302" s="231">
        <v>2007</v>
      </c>
      <c r="B1302" s="232">
        <v>18</v>
      </c>
      <c r="C1302" s="417">
        <v>5.6365084137100006</v>
      </c>
      <c r="D1302" s="418">
        <v>7.848427831363999</v>
      </c>
      <c r="E1302" s="437">
        <v>26.501334454030008</v>
      </c>
      <c r="F1302" s="417">
        <v>0.56659914119999999</v>
      </c>
      <c r="G1302" s="418">
        <v>0.72084742660800005</v>
      </c>
      <c r="H1302" s="437">
        <v>0.54854685583512253</v>
      </c>
      <c r="I1302" s="417">
        <v>0.22804245309999999</v>
      </c>
      <c r="J1302" s="418">
        <v>0.50178761594499999</v>
      </c>
      <c r="K1302" s="437">
        <v>1.7427971805628768</v>
      </c>
      <c r="L1302" s="420"/>
      <c r="M1302" s="421"/>
      <c r="N1302" s="437">
        <v>3.7614361202895387E-3</v>
      </c>
      <c r="O1302" s="417">
        <v>1.116691E-2</v>
      </c>
      <c r="P1302" s="418">
        <v>1.1964239E-2</v>
      </c>
      <c r="Q1302" s="437">
        <v>2.2035235732009922E-2</v>
      </c>
      <c r="R1302" s="422"/>
      <c r="S1302" s="423"/>
      <c r="T1302" s="437">
        <v>562.86460355622978</v>
      </c>
      <c r="U1302" s="417">
        <v>6.3760440271867615E-3</v>
      </c>
      <c r="V1302" s="418">
        <v>8.2993838309692678E-3</v>
      </c>
      <c r="W1302" s="437">
        <v>3.557830211239537E-2</v>
      </c>
      <c r="X1302" s="417">
        <v>8.4022291094224925E-3</v>
      </c>
      <c r="Y1302" s="418">
        <v>5.9963694356636272E-3</v>
      </c>
      <c r="Z1302" s="437">
        <v>5.9010632690057734E-2</v>
      </c>
      <c r="AA1302" s="417">
        <v>2.3026842929999999E-3</v>
      </c>
      <c r="AB1302" s="418">
        <v>3.8616738200400002E-3</v>
      </c>
      <c r="AC1302" s="437">
        <v>9.146360405765051E-3</v>
      </c>
      <c r="AD1302" s="417">
        <v>1.0712721540000001E-4</v>
      </c>
      <c r="AE1302" s="418">
        <v>1.8128146686E-4</v>
      </c>
      <c r="AF1302" s="437">
        <v>6.0402476761079469E-4</v>
      </c>
      <c r="AG1302" s="417">
        <v>1.4627669124000002E-2</v>
      </c>
      <c r="AH1302" s="418">
        <v>2.192828396049E-2</v>
      </c>
      <c r="AI1302" s="437">
        <v>2.3595037863690708E-2</v>
      </c>
      <c r="AJ1302" s="417">
        <v>1.383858807E-3</v>
      </c>
      <c r="AK1302" s="418">
        <v>2.27704761375E-3</v>
      </c>
      <c r="AL1302" s="437">
        <v>3.27544101878399E-3</v>
      </c>
      <c r="AM1302" s="417">
        <v>2.4678988902000001E-3</v>
      </c>
      <c r="AN1302" s="418">
        <v>4.2397465898999995E-3</v>
      </c>
      <c r="AO1302" s="437">
        <v>5.8632780184882816E-3</v>
      </c>
      <c r="AP1302" s="422"/>
      <c r="AQ1302" s="423"/>
      <c r="AR1302" s="423"/>
      <c r="AS1302" s="417">
        <v>0</v>
      </c>
      <c r="AT1302" s="418">
        <v>0</v>
      </c>
      <c r="AU1302" s="424"/>
    </row>
    <row r="1303" spans="1:47" x14ac:dyDescent="0.2">
      <c r="A1303" s="231">
        <v>2007</v>
      </c>
      <c r="B1303" s="232">
        <v>19</v>
      </c>
      <c r="C1303" s="417">
        <v>5.8409515821899998</v>
      </c>
      <c r="D1303" s="418">
        <v>8.1902441153855001</v>
      </c>
      <c r="E1303" s="437">
        <v>27.063274417097421</v>
      </c>
      <c r="F1303" s="417">
        <v>0.64647407184000005</v>
      </c>
      <c r="G1303" s="418">
        <v>0.82325271459600002</v>
      </c>
      <c r="H1303" s="437">
        <v>0.56728644978738885</v>
      </c>
      <c r="I1303" s="417">
        <v>0.24316703179999999</v>
      </c>
      <c r="J1303" s="418">
        <v>0.53883261470499999</v>
      </c>
      <c r="K1303" s="437">
        <v>1.7688417155909644</v>
      </c>
      <c r="L1303" s="420"/>
      <c r="M1303" s="421"/>
      <c r="N1303" s="437">
        <v>3.7708662525094447E-3</v>
      </c>
      <c r="O1303" s="417">
        <v>1.116691E-2</v>
      </c>
      <c r="P1303" s="418">
        <v>1.1964239E-2</v>
      </c>
      <c r="Q1303" s="437">
        <v>2.2307182564953076E-2</v>
      </c>
      <c r="R1303" s="422"/>
      <c r="S1303" s="423"/>
      <c r="T1303" s="437">
        <v>564.25813692480358</v>
      </c>
      <c r="U1303" s="417">
        <v>6.3760440271867615E-3</v>
      </c>
      <c r="V1303" s="418">
        <v>8.2993838309692678E-3</v>
      </c>
      <c r="W1303" s="437">
        <v>3.6414290637201439E-2</v>
      </c>
      <c r="X1303" s="417">
        <v>8.4022291094224925E-3</v>
      </c>
      <c r="Y1303" s="418">
        <v>5.9963694356636272E-3</v>
      </c>
      <c r="Z1303" s="437">
        <v>6.1163054646622722E-2</v>
      </c>
      <c r="AA1303" s="417">
        <v>2.4364710354000002E-3</v>
      </c>
      <c r="AB1303" s="418">
        <v>4.1126401596899998E-3</v>
      </c>
      <c r="AC1303" s="437">
        <v>9.5326455478098662E-3</v>
      </c>
      <c r="AD1303" s="417">
        <v>1.1352861299999999E-4</v>
      </c>
      <c r="AE1303" s="418">
        <v>1.9283120483999999E-4</v>
      </c>
      <c r="AF1303" s="437">
        <v>6.2717947866774157E-4</v>
      </c>
      <c r="AG1303" s="417">
        <v>1.59856602198E-2</v>
      </c>
      <c r="AH1303" s="418">
        <v>2.397043390119E-2</v>
      </c>
      <c r="AI1303" s="437">
        <v>2.438026866473815E-2</v>
      </c>
      <c r="AJ1303" s="417">
        <v>1.4745010200000002E-3</v>
      </c>
      <c r="AK1303" s="418">
        <v>2.4485148514200002E-3</v>
      </c>
      <c r="AL1303" s="437">
        <v>3.4304798533061438E-3</v>
      </c>
      <c r="AM1303" s="417">
        <v>2.5989993414000001E-3</v>
      </c>
      <c r="AN1303" s="418">
        <v>4.4892812913599998E-3</v>
      </c>
      <c r="AO1303" s="437">
        <v>6.0232378084443833E-3</v>
      </c>
      <c r="AP1303" s="422"/>
      <c r="AQ1303" s="423"/>
      <c r="AR1303" s="423"/>
      <c r="AS1303" s="417">
        <v>0</v>
      </c>
      <c r="AT1303" s="418">
        <v>0</v>
      </c>
      <c r="AU1303" s="424"/>
    </row>
    <row r="1304" spans="1:47" x14ac:dyDescent="0.2">
      <c r="A1304" s="231">
        <v>2007</v>
      </c>
      <c r="B1304" s="232">
        <v>20</v>
      </c>
      <c r="C1304" s="417">
        <v>6.0469948757300003</v>
      </c>
      <c r="D1304" s="418">
        <v>8.5533989171590008</v>
      </c>
      <c r="E1304" s="437">
        <v>27.653131103450299</v>
      </c>
      <c r="F1304" s="417">
        <v>0.73748220797999997</v>
      </c>
      <c r="G1304" s="418">
        <v>0.94290967211700005</v>
      </c>
      <c r="H1304" s="437">
        <v>0.58601721730128808</v>
      </c>
      <c r="I1304" s="417">
        <v>0.25979031540000003</v>
      </c>
      <c r="J1304" s="418">
        <v>0.59162070544500001</v>
      </c>
      <c r="K1304" s="437">
        <v>1.795755880582439</v>
      </c>
      <c r="L1304" s="420"/>
      <c r="M1304" s="421"/>
      <c r="N1304" s="437">
        <v>3.7815182085412652E-3</v>
      </c>
      <c r="O1304" s="417">
        <v>1.116691E-2</v>
      </c>
      <c r="P1304" s="418">
        <v>1.1964239E-2</v>
      </c>
      <c r="Q1304" s="437">
        <v>2.2577657378820157E-2</v>
      </c>
      <c r="R1304" s="422"/>
      <c r="S1304" s="423"/>
      <c r="T1304" s="437">
        <v>565.85267146498438</v>
      </c>
      <c r="U1304" s="417">
        <v>6.3760440271867615E-3</v>
      </c>
      <c r="V1304" s="418">
        <v>8.2993838309692678E-3</v>
      </c>
      <c r="W1304" s="437">
        <v>3.7255426623826866E-2</v>
      </c>
      <c r="X1304" s="417">
        <v>8.4022291094224925E-3</v>
      </c>
      <c r="Y1304" s="418">
        <v>5.9963694356636272E-3</v>
      </c>
      <c r="Z1304" s="437">
        <v>6.330665937478637E-2</v>
      </c>
      <c r="AA1304" s="417">
        <v>2.5743952992E-3</v>
      </c>
      <c r="AB1304" s="418">
        <v>4.3800416210099998E-3</v>
      </c>
      <c r="AC1304" s="437">
        <v>9.9120971512837303E-3</v>
      </c>
      <c r="AD1304" s="417">
        <v>1.1971428840000001E-4</v>
      </c>
      <c r="AE1304" s="418">
        <v>2.0609577339000002E-4</v>
      </c>
      <c r="AF1304" s="437">
        <v>6.5025657782942861E-4</v>
      </c>
      <c r="AG1304" s="417">
        <v>1.74832322508E-2</v>
      </c>
      <c r="AH1304" s="418">
        <v>2.626512253086E-2</v>
      </c>
      <c r="AI1304" s="437">
        <v>2.5166852388253558E-2</v>
      </c>
      <c r="AJ1304" s="417">
        <v>1.5681535098E-3</v>
      </c>
      <c r="AK1304" s="418">
        <v>2.6314996073099998E-3</v>
      </c>
      <c r="AL1304" s="437">
        <v>3.5853310546207409E-3</v>
      </c>
      <c r="AM1304" s="417">
        <v>2.7343403028000004E-3</v>
      </c>
      <c r="AN1304" s="418">
        <v>4.7545815129599999E-3</v>
      </c>
      <c r="AO1304" s="437">
        <v>6.1830283113763103E-3</v>
      </c>
      <c r="AP1304" s="422"/>
      <c r="AQ1304" s="423"/>
      <c r="AR1304" s="423"/>
      <c r="AS1304" s="417">
        <v>0</v>
      </c>
      <c r="AT1304" s="418">
        <v>0</v>
      </c>
      <c r="AU1304" s="424"/>
    </row>
    <row r="1305" spans="1:47" x14ac:dyDescent="0.2">
      <c r="A1305" s="231">
        <v>2007</v>
      </c>
      <c r="B1305" s="232">
        <v>21</v>
      </c>
      <c r="C1305" s="417">
        <v>6.2518966928099999</v>
      </c>
      <c r="D1305" s="418">
        <v>8.939327457926499</v>
      </c>
      <c r="E1305" s="437">
        <v>28.948376678823475</v>
      </c>
      <c r="F1305" s="417">
        <v>0.84059720502000002</v>
      </c>
      <c r="G1305" s="418">
        <v>1.08280497303</v>
      </c>
      <c r="H1305" s="437">
        <v>0.6392507690848066</v>
      </c>
      <c r="I1305" s="417">
        <v>0.2776216058</v>
      </c>
      <c r="J1305" s="418">
        <v>0.61560135059499999</v>
      </c>
      <c r="K1305" s="437">
        <v>1.879448541243538</v>
      </c>
      <c r="L1305" s="420"/>
      <c r="M1305" s="421"/>
      <c r="N1305" s="437">
        <v>3.7918470130201836E-3</v>
      </c>
      <c r="O1305" s="417">
        <v>1.116691E-2</v>
      </c>
      <c r="P1305" s="418">
        <v>1.1964239E-2</v>
      </c>
      <c r="Q1305" s="437">
        <v>2.8263190219045099E-2</v>
      </c>
      <c r="R1305" s="422"/>
      <c r="S1305" s="423"/>
      <c r="T1305" s="437">
        <v>567.39802248095907</v>
      </c>
      <c r="U1305" s="417">
        <v>6.3760440271867615E-3</v>
      </c>
      <c r="V1305" s="418">
        <v>8.2993838309692678E-3</v>
      </c>
      <c r="W1305" s="437">
        <v>3.8599337656415177E-2</v>
      </c>
      <c r="X1305" s="417">
        <v>8.4022291094224925E-3</v>
      </c>
      <c r="Y1305" s="418">
        <v>5.9963694356636272E-3</v>
      </c>
      <c r="Z1305" s="437">
        <v>6.5386705473170326E-2</v>
      </c>
      <c r="AA1305" s="417">
        <v>2.7161111064000001E-3</v>
      </c>
      <c r="AB1305" s="418">
        <v>4.6687681336800005E-3</v>
      </c>
      <c r="AC1305" s="437">
        <v>1.0961111310948296E-2</v>
      </c>
      <c r="AD1305" s="417">
        <v>1.2698313419999999E-4</v>
      </c>
      <c r="AE1305" s="418">
        <v>2.1982239243000001E-4</v>
      </c>
      <c r="AF1305" s="437">
        <v>7.1560453578371807E-4</v>
      </c>
      <c r="AG1305" s="417">
        <v>1.9125150058200001E-2</v>
      </c>
      <c r="AH1305" s="418">
        <v>2.885775119697E-2</v>
      </c>
      <c r="AI1305" s="437">
        <v>2.7412022999033614E-2</v>
      </c>
      <c r="AJ1305" s="417">
        <v>1.6646045771999999E-3</v>
      </c>
      <c r="AK1305" s="418">
        <v>2.8291876370100002E-3</v>
      </c>
      <c r="AL1305" s="437">
        <v>4.0106983118639791E-3</v>
      </c>
      <c r="AM1305" s="417">
        <v>2.8737021186000002E-3</v>
      </c>
      <c r="AN1305" s="418">
        <v>5.0409444371399999E-3</v>
      </c>
      <c r="AO1305" s="437">
        <v>6.6547929017509999E-3</v>
      </c>
      <c r="AP1305" s="422"/>
      <c r="AQ1305" s="423"/>
      <c r="AR1305" s="423"/>
      <c r="AS1305" s="417">
        <v>0</v>
      </c>
      <c r="AT1305" s="418">
        <v>0</v>
      </c>
      <c r="AU1305" s="424"/>
    </row>
    <row r="1306" spans="1:47" x14ac:dyDescent="0.2">
      <c r="A1306" s="231">
        <v>2007</v>
      </c>
      <c r="B1306" s="232">
        <v>22</v>
      </c>
      <c r="C1306" s="417">
        <v>6.4565325359900001</v>
      </c>
      <c r="D1306" s="418">
        <v>9.3522532375920004</v>
      </c>
      <c r="E1306" s="437">
        <v>29.485110774303319</v>
      </c>
      <c r="F1306" s="417">
        <v>0.95613557471999999</v>
      </c>
      <c r="G1306" s="418">
        <v>1.2456332379330002</v>
      </c>
      <c r="H1306" s="437">
        <v>0.65774043679198102</v>
      </c>
      <c r="I1306" s="417">
        <v>0.29690397660000001</v>
      </c>
      <c r="J1306" s="418">
        <v>0.64092639418499997</v>
      </c>
      <c r="K1306" s="437">
        <v>1.9055539491423545</v>
      </c>
      <c r="L1306" s="420"/>
      <c r="M1306" s="421"/>
      <c r="N1306" s="437">
        <v>3.8029644703144023E-3</v>
      </c>
      <c r="O1306" s="417">
        <v>1.116691E-2</v>
      </c>
      <c r="P1306" s="418">
        <v>1.1964239E-2</v>
      </c>
      <c r="Q1306" s="437">
        <v>2.8596535986421406E-2</v>
      </c>
      <c r="R1306" s="422"/>
      <c r="S1306" s="423"/>
      <c r="T1306" s="437">
        <v>568.94090242742516</v>
      </c>
      <c r="U1306" s="417">
        <v>6.3760440271867615E-3</v>
      </c>
      <c r="V1306" s="418">
        <v>8.2993838309692678E-3</v>
      </c>
      <c r="W1306" s="437">
        <v>3.9397640356102853E-2</v>
      </c>
      <c r="X1306" s="417">
        <v>8.4022291094224925E-3</v>
      </c>
      <c r="Y1306" s="418">
        <v>5.9963694356636272E-3</v>
      </c>
      <c r="Z1306" s="437">
        <v>6.7336473656175094E-2</v>
      </c>
      <c r="AA1306" s="417">
        <v>2.8639416053999997E-3</v>
      </c>
      <c r="AB1306" s="418">
        <v>4.9803237275399996E-3</v>
      </c>
      <c r="AC1306" s="437">
        <v>1.1412450257815589E-2</v>
      </c>
      <c r="AD1306" s="417">
        <v>1.3425198000000001E-4</v>
      </c>
      <c r="AE1306" s="418">
        <v>2.3429032521E-4</v>
      </c>
      <c r="AF1306" s="437">
        <v>7.388650457263164E-4</v>
      </c>
      <c r="AG1306" s="417">
        <v>2.0921992075800002E-2</v>
      </c>
      <c r="AH1306" s="418">
        <v>3.1786325953829998E-2</v>
      </c>
      <c r="AI1306" s="437">
        <v>2.8170229816788392E-2</v>
      </c>
      <c r="AJ1306" s="417">
        <v>1.7657412774E-3</v>
      </c>
      <c r="AK1306" s="418">
        <v>3.0427433442300001E-3</v>
      </c>
      <c r="AL1306" s="437">
        <v>4.156778853203192E-3</v>
      </c>
      <c r="AM1306" s="417">
        <v>3.0166397556000003E-3</v>
      </c>
      <c r="AN1306" s="418">
        <v>5.3507075699400003E-3</v>
      </c>
      <c r="AO1306" s="437">
        <v>6.8211378743099566E-3</v>
      </c>
      <c r="AP1306" s="422"/>
      <c r="AQ1306" s="423"/>
      <c r="AR1306" s="423"/>
      <c r="AS1306" s="417">
        <v>0</v>
      </c>
      <c r="AT1306" s="418">
        <v>0</v>
      </c>
      <c r="AU1306" s="424"/>
    </row>
    <row r="1307" spans="1:47" x14ac:dyDescent="0.2">
      <c r="A1307" s="231">
        <v>2007</v>
      </c>
      <c r="B1307" s="232">
        <v>23</v>
      </c>
      <c r="C1307" s="417">
        <v>6.6613203516699997</v>
      </c>
      <c r="D1307" s="418">
        <v>9.7966147883369992</v>
      </c>
      <c r="E1307" s="437">
        <v>29.961266337879753</v>
      </c>
      <c r="F1307" s="417">
        <v>1.08442574586</v>
      </c>
      <c r="G1307" s="418">
        <v>1.434094622625</v>
      </c>
      <c r="H1307" s="437">
        <v>0.67426981954015186</v>
      </c>
      <c r="I1307" s="417">
        <v>0.3179379511</v>
      </c>
      <c r="J1307" s="418">
        <v>0.67075544844000001</v>
      </c>
      <c r="K1307" s="437">
        <v>1.9289597989251537</v>
      </c>
      <c r="L1307" s="420"/>
      <c r="M1307" s="421"/>
      <c r="N1307" s="437">
        <v>3.8129102980655255E-3</v>
      </c>
      <c r="O1307" s="417">
        <v>1.116691E-2</v>
      </c>
      <c r="P1307" s="418">
        <v>1.1964239E-2</v>
      </c>
      <c r="Q1307" s="437">
        <v>2.8893313925258141E-2</v>
      </c>
      <c r="R1307" s="422"/>
      <c r="S1307" s="423"/>
      <c r="T1307" s="437">
        <v>570.23458244573305</v>
      </c>
      <c r="U1307" s="417">
        <v>6.3760440271867615E-3</v>
      </c>
      <c r="V1307" s="418">
        <v>8.2993838309692678E-3</v>
      </c>
      <c r="W1307" s="437">
        <v>4.010982441052733E-2</v>
      </c>
      <c r="X1307" s="417">
        <v>8.4022291094224925E-3</v>
      </c>
      <c r="Y1307" s="418">
        <v>5.9963694356636272E-3</v>
      </c>
      <c r="Z1307" s="437">
        <v>6.9078760408965309E-2</v>
      </c>
      <c r="AA1307" s="417">
        <v>3.0161518998E-3</v>
      </c>
      <c r="AB1307" s="418">
        <v>5.3153936312400002E-3</v>
      </c>
      <c r="AC1307" s="437">
        <v>1.1833531643912655E-2</v>
      </c>
      <c r="AD1307" s="417">
        <v>1.407699552E-4</v>
      </c>
      <c r="AE1307" s="418">
        <v>2.5012331553000001E-4</v>
      </c>
      <c r="AF1307" s="437">
        <v>7.5973036620690629E-4</v>
      </c>
      <c r="AG1307" s="417">
        <v>2.28738541404E-2</v>
      </c>
      <c r="AH1307" s="418">
        <v>3.5083782150329999E-2</v>
      </c>
      <c r="AI1307" s="437">
        <v>2.8842158768394632E-2</v>
      </c>
      <c r="AJ1307" s="417">
        <v>1.8697891992E-3</v>
      </c>
      <c r="AK1307" s="418">
        <v>3.2727993814800002E-3</v>
      </c>
      <c r="AL1307" s="437">
        <v>4.285756198942412E-3</v>
      </c>
      <c r="AM1307" s="417">
        <v>3.1638139692000003E-3</v>
      </c>
      <c r="AN1307" s="418">
        <v>5.6832706440000007E-3</v>
      </c>
      <c r="AO1307" s="437">
        <v>6.971095417678588E-3</v>
      </c>
      <c r="AP1307" s="422"/>
      <c r="AQ1307" s="423"/>
      <c r="AR1307" s="423"/>
      <c r="AS1307" s="417">
        <v>0</v>
      </c>
      <c r="AT1307" s="418">
        <v>0</v>
      </c>
      <c r="AU1307" s="424"/>
    </row>
    <row r="1308" spans="1:47" x14ac:dyDescent="0.2">
      <c r="A1308" s="231">
        <v>2007</v>
      </c>
      <c r="B1308" s="232">
        <v>24</v>
      </c>
      <c r="C1308" s="417">
        <v>6.8671244449</v>
      </c>
      <c r="D1308" s="418">
        <v>10.277918961444</v>
      </c>
      <c r="E1308" s="437">
        <v>30.352512640566225</v>
      </c>
      <c r="F1308" s="417">
        <v>1.22570957226</v>
      </c>
      <c r="G1308" s="418">
        <v>1.6515535052370001</v>
      </c>
      <c r="H1308" s="437">
        <v>0.68795622094681541</v>
      </c>
      <c r="I1308" s="417">
        <v>0.3412359566</v>
      </c>
      <c r="J1308" s="418">
        <v>0.70751606348499996</v>
      </c>
      <c r="K1308" s="437">
        <v>1.9484266356289168</v>
      </c>
      <c r="L1308" s="420"/>
      <c r="M1308" s="421"/>
      <c r="N1308" s="437">
        <v>3.8212833605889727E-3</v>
      </c>
      <c r="O1308" s="417">
        <v>1.116691E-2</v>
      </c>
      <c r="P1308" s="418">
        <v>1.1964239E-2</v>
      </c>
      <c r="Q1308" s="437">
        <v>2.9139315949703259E-2</v>
      </c>
      <c r="R1308" s="422"/>
      <c r="S1308" s="423"/>
      <c r="T1308" s="437">
        <v>571.3047746693336</v>
      </c>
      <c r="U1308" s="417">
        <v>6.3760440271867615E-3</v>
      </c>
      <c r="V1308" s="418">
        <v>8.2993838309692678E-3</v>
      </c>
      <c r="W1308" s="437">
        <v>4.0699372911680111E-2</v>
      </c>
      <c r="X1308" s="417">
        <v>8.4022291094224925E-3</v>
      </c>
      <c r="Y1308" s="418">
        <v>5.9963694356636272E-3</v>
      </c>
      <c r="Z1308" s="437">
        <v>7.0517773686699939E-2</v>
      </c>
      <c r="AA1308" s="417">
        <v>3.1729486823999999E-3</v>
      </c>
      <c r="AB1308" s="418">
        <v>5.6778913566000004E-3</v>
      </c>
      <c r="AC1308" s="437">
        <v>1.2195813927288694E-2</v>
      </c>
      <c r="AD1308" s="417">
        <v>1.4803880099999999E-4</v>
      </c>
      <c r="AE1308" s="418">
        <v>2.6698120533000003E-4</v>
      </c>
      <c r="AF1308" s="437">
        <v>7.7708436387663698E-4</v>
      </c>
      <c r="AG1308" s="417">
        <v>2.49840761466E-2</v>
      </c>
      <c r="AH1308" s="418">
        <v>3.8798328566610002E-2</v>
      </c>
      <c r="AI1308" s="437">
        <v>2.9394928528830334E-2</v>
      </c>
      <c r="AJ1308" s="417">
        <v>1.9779611430000002E-3</v>
      </c>
      <c r="AK1308" s="418">
        <v>3.5210011110600003E-3</v>
      </c>
      <c r="AL1308" s="437">
        <v>4.3913353892042649E-3</v>
      </c>
      <c r="AM1308" s="417">
        <v>3.3159070601999998E-3</v>
      </c>
      <c r="AN1308" s="418">
        <v>6.0437579332199998E-3</v>
      </c>
      <c r="AO1308" s="437">
        <v>7.0965255542849194E-3</v>
      </c>
      <c r="AP1308" s="422"/>
      <c r="AQ1308" s="423"/>
      <c r="AR1308" s="423"/>
      <c r="AS1308" s="417">
        <v>0</v>
      </c>
      <c r="AT1308" s="418">
        <v>0</v>
      </c>
      <c r="AU1308" s="424"/>
    </row>
    <row r="1309" spans="1:47" x14ac:dyDescent="0.2">
      <c r="A1309" s="231">
        <v>2007</v>
      </c>
      <c r="B1309" s="232">
        <v>25</v>
      </c>
      <c r="C1309" s="417">
        <v>7.0742668123699994</v>
      </c>
      <c r="D1309" s="418">
        <v>10.799481070918999</v>
      </c>
      <c r="E1309" s="437">
        <v>30.695949931379364</v>
      </c>
      <c r="F1309" s="417">
        <v>1.3676825296199999</v>
      </c>
      <c r="G1309" s="418">
        <v>1.881331435179</v>
      </c>
      <c r="H1309" s="437">
        <v>0.69742105855084935</v>
      </c>
      <c r="I1309" s="417">
        <v>0.36743606130000001</v>
      </c>
      <c r="J1309" s="418">
        <v>0.74805784784499996</v>
      </c>
      <c r="K1309" s="437">
        <v>1.9601746574672627</v>
      </c>
      <c r="L1309" s="420"/>
      <c r="M1309" s="421"/>
      <c r="N1309" s="437">
        <v>3.8232022532346237E-3</v>
      </c>
      <c r="O1309" s="417">
        <v>1.116691E-2</v>
      </c>
      <c r="P1309" s="418">
        <v>1.1964239E-2</v>
      </c>
      <c r="Q1309" s="437">
        <v>2.9299207168428779E-2</v>
      </c>
      <c r="R1309" s="422"/>
      <c r="S1309" s="423"/>
      <c r="T1309" s="437">
        <v>572.09416295311087</v>
      </c>
      <c r="U1309" s="417">
        <v>6.3760440271867615E-3</v>
      </c>
      <c r="V1309" s="418">
        <v>8.2993838309692678E-3</v>
      </c>
      <c r="W1309" s="437">
        <v>4.1107628192381215E-2</v>
      </c>
      <c r="X1309" s="417">
        <v>8.4022291094224925E-3</v>
      </c>
      <c r="Y1309" s="418">
        <v>5.9963694356636272E-3</v>
      </c>
      <c r="Z1309" s="437">
        <v>7.1580116638794627E-2</v>
      </c>
      <c r="AA1309" s="417">
        <v>3.3354377418E-3</v>
      </c>
      <c r="AB1309" s="418">
        <v>6.1237334567400001E-3</v>
      </c>
      <c r="AC1309" s="437">
        <v>1.2165271711669425E-2</v>
      </c>
      <c r="AD1309" s="417">
        <v>1.5589580940000001E-4</v>
      </c>
      <c r="AE1309" s="418">
        <v>2.8738739900999996E-4</v>
      </c>
      <c r="AF1309" s="437">
        <v>7.8754009227656452E-4</v>
      </c>
      <c r="AG1309" s="417">
        <v>2.7243762615599999E-2</v>
      </c>
      <c r="AH1309" s="418">
        <v>4.3085764567349999E-2</v>
      </c>
      <c r="AI1309" s="437">
        <v>2.9850033957167246E-2</v>
      </c>
      <c r="AJ1309" s="417">
        <v>2.0894932751999999E-3</v>
      </c>
      <c r="AK1309" s="418">
        <v>3.79891131888E-3</v>
      </c>
      <c r="AL1309" s="437">
        <v>4.4896132360148083E-3</v>
      </c>
      <c r="AM1309" s="417">
        <v>3.4719044280000001E-3</v>
      </c>
      <c r="AN1309" s="418">
        <v>6.5084469301200003E-3</v>
      </c>
      <c r="AO1309" s="437">
        <v>7.1543778123325909E-3</v>
      </c>
      <c r="AP1309" s="422"/>
      <c r="AQ1309" s="423"/>
      <c r="AR1309" s="423"/>
      <c r="AS1309" s="417">
        <v>0</v>
      </c>
      <c r="AT1309" s="418">
        <v>0</v>
      </c>
      <c r="AU1309" s="424"/>
    </row>
    <row r="1310" spans="1:47" x14ac:dyDescent="0.2">
      <c r="A1310" s="231">
        <v>2007</v>
      </c>
      <c r="B1310" s="232">
        <v>26</v>
      </c>
      <c r="C1310" s="417">
        <v>7.0742668123699994</v>
      </c>
      <c r="D1310" s="418">
        <v>10.799481070918999</v>
      </c>
      <c r="E1310" s="437">
        <v>30.853379956236545</v>
      </c>
      <c r="F1310" s="417">
        <v>1.3676825296199999</v>
      </c>
      <c r="G1310" s="418">
        <v>1.881331435179</v>
      </c>
      <c r="H1310" s="437">
        <v>0.70339332250278674</v>
      </c>
      <c r="I1310" s="417">
        <v>0.36743606130000001</v>
      </c>
      <c r="J1310" s="418">
        <v>0.74805784784499996</v>
      </c>
      <c r="K1310" s="437">
        <v>1.9689613588032482</v>
      </c>
      <c r="L1310" s="420"/>
      <c r="M1310" s="421"/>
      <c r="N1310" s="437">
        <v>3.8275577336065653E-3</v>
      </c>
      <c r="O1310" s="417">
        <v>1.116691E-2</v>
      </c>
      <c r="P1310" s="418">
        <v>1.1964239E-2</v>
      </c>
      <c r="Q1310" s="437">
        <v>2.9408367351708917E-2</v>
      </c>
      <c r="R1310" s="422"/>
      <c r="S1310" s="423"/>
      <c r="T1310" s="437">
        <v>572.55139321502736</v>
      </c>
      <c r="U1310" s="417">
        <v>6.3760440271867615E-3</v>
      </c>
      <c r="V1310" s="418">
        <v>8.2993838309692678E-3</v>
      </c>
      <c r="W1310" s="437">
        <v>4.1364704629501592E-2</v>
      </c>
      <c r="X1310" s="417">
        <v>8.4022291094224925E-3</v>
      </c>
      <c r="Y1310" s="418">
        <v>5.9963694356636272E-3</v>
      </c>
      <c r="Z1310" s="437">
        <v>7.2195931532946109E-2</v>
      </c>
      <c r="AA1310" s="417">
        <v>3.3354377418E-3</v>
      </c>
      <c r="AB1310" s="418">
        <v>6.1237334567400001E-3</v>
      </c>
      <c r="AC1310" s="437">
        <v>1.2375006235537517E-2</v>
      </c>
      <c r="AD1310" s="417">
        <v>1.5589580940000001E-4</v>
      </c>
      <c r="AE1310" s="418">
        <v>2.8738739900999996E-4</v>
      </c>
      <c r="AF1310" s="437">
        <v>7.9539603756657417E-4</v>
      </c>
      <c r="AG1310" s="417">
        <v>2.7243762615599999E-2</v>
      </c>
      <c r="AH1310" s="418">
        <v>4.3085764567349999E-2</v>
      </c>
      <c r="AI1310" s="437">
        <v>3.0077877112398916E-2</v>
      </c>
      <c r="AJ1310" s="417">
        <v>2.0894932751999999E-3</v>
      </c>
      <c r="AK1310" s="418">
        <v>3.79891131888E-3</v>
      </c>
      <c r="AL1310" s="437">
        <v>4.5310413118286475E-3</v>
      </c>
      <c r="AM1310" s="417">
        <v>3.4719044280000001E-3</v>
      </c>
      <c r="AN1310" s="418">
        <v>6.5084469301200003E-3</v>
      </c>
      <c r="AO1310" s="437">
        <v>7.2143945696102885E-3</v>
      </c>
      <c r="AP1310" s="422"/>
      <c r="AQ1310" s="423"/>
      <c r="AR1310" s="423"/>
      <c r="AS1310" s="417">
        <v>0</v>
      </c>
      <c r="AT1310" s="418">
        <v>0</v>
      </c>
      <c r="AU1310" s="424"/>
    </row>
    <row r="1311" spans="1:47" x14ac:dyDescent="0.2">
      <c r="A1311" s="231">
        <v>2007</v>
      </c>
      <c r="B1311" s="232">
        <v>27</v>
      </c>
      <c r="C1311" s="417">
        <v>7.0742668123699994</v>
      </c>
      <c r="D1311" s="418">
        <v>10.799481070918999</v>
      </c>
      <c r="E1311" s="437">
        <v>30.855962020416065</v>
      </c>
      <c r="F1311" s="417">
        <v>1.3676825296199999</v>
      </c>
      <c r="G1311" s="418">
        <v>1.881331435179</v>
      </c>
      <c r="H1311" s="437">
        <v>0.70427480968673717</v>
      </c>
      <c r="I1311" s="417">
        <v>0.36743606130000001</v>
      </c>
      <c r="J1311" s="418">
        <v>0.74805784784499996</v>
      </c>
      <c r="K1311" s="437">
        <v>1.9707328894937053</v>
      </c>
      <c r="L1311" s="420"/>
      <c r="M1311" s="421"/>
      <c r="N1311" s="437">
        <v>3.8292963307195462E-3</v>
      </c>
      <c r="O1311" s="417">
        <v>1.116691E-2</v>
      </c>
      <c r="P1311" s="418">
        <v>1.1964239E-2</v>
      </c>
      <c r="Q1311" s="437">
        <v>2.9427287310703772E-2</v>
      </c>
      <c r="R1311" s="422"/>
      <c r="S1311" s="423"/>
      <c r="T1311" s="437">
        <v>572.60528159466605</v>
      </c>
      <c r="U1311" s="417">
        <v>6.3760440271867615E-3</v>
      </c>
      <c r="V1311" s="418">
        <v>8.2993838309692678E-3</v>
      </c>
      <c r="W1311" s="437">
        <v>4.1402364790204794E-2</v>
      </c>
      <c r="X1311" s="417">
        <v>8.4022291094224925E-3</v>
      </c>
      <c r="Y1311" s="418">
        <v>5.9963694356636272E-3</v>
      </c>
      <c r="Z1311" s="437">
        <v>7.2267584287185341E-2</v>
      </c>
      <c r="AA1311" s="417">
        <v>3.3354377418E-3</v>
      </c>
      <c r="AB1311" s="418">
        <v>6.1237334567400001E-3</v>
      </c>
      <c r="AC1311" s="437">
        <v>1.2486798591595653E-2</v>
      </c>
      <c r="AD1311" s="417">
        <v>1.5589580940000001E-4</v>
      </c>
      <c r="AE1311" s="418">
        <v>2.8738739900999996E-4</v>
      </c>
      <c r="AF1311" s="437">
        <v>7.9699807766755949E-4</v>
      </c>
      <c r="AG1311" s="417">
        <v>2.7243762615599999E-2</v>
      </c>
      <c r="AH1311" s="418">
        <v>4.3085764567349999E-2</v>
      </c>
      <c r="AI1311" s="437">
        <v>3.0090496170224756E-2</v>
      </c>
      <c r="AJ1311" s="417">
        <v>2.0894932751999999E-3</v>
      </c>
      <c r="AK1311" s="418">
        <v>3.79891131888E-3</v>
      </c>
      <c r="AL1311" s="437">
        <v>4.5298763218484485E-3</v>
      </c>
      <c r="AM1311" s="417">
        <v>3.4719044280000001E-3</v>
      </c>
      <c r="AN1311" s="418">
        <v>6.5084469301200003E-3</v>
      </c>
      <c r="AO1311" s="437">
        <v>7.2314883696144514E-3</v>
      </c>
      <c r="AP1311" s="422"/>
      <c r="AQ1311" s="423"/>
      <c r="AR1311" s="423"/>
      <c r="AS1311" s="417">
        <v>0</v>
      </c>
      <c r="AT1311" s="418">
        <v>0</v>
      </c>
      <c r="AU1311" s="424"/>
    </row>
    <row r="1312" spans="1:47" x14ac:dyDescent="0.2">
      <c r="A1312" s="231">
        <v>2007</v>
      </c>
      <c r="B1312" s="232">
        <v>28</v>
      </c>
      <c r="C1312" s="417">
        <v>7.0742668123699994</v>
      </c>
      <c r="D1312" s="418">
        <v>10.799481070918999</v>
      </c>
      <c r="E1312" s="437">
        <v>30.824656616745983</v>
      </c>
      <c r="F1312" s="417">
        <v>1.3676825296199999</v>
      </c>
      <c r="G1312" s="418">
        <v>1.881331435179</v>
      </c>
      <c r="H1312" s="437">
        <v>0.70412042613016967</v>
      </c>
      <c r="I1312" s="417">
        <v>0.36743606130000001</v>
      </c>
      <c r="J1312" s="418">
        <v>0.74805784784499996</v>
      </c>
      <c r="K1312" s="437">
        <v>1.9711310483155531</v>
      </c>
      <c r="L1312" s="420"/>
      <c r="M1312" s="421"/>
      <c r="N1312" s="437">
        <v>3.8306188022043291E-3</v>
      </c>
      <c r="O1312" s="417">
        <v>1.116691E-2</v>
      </c>
      <c r="P1312" s="418">
        <v>1.1964239E-2</v>
      </c>
      <c r="Q1312" s="437">
        <v>2.9428146893009259E-2</v>
      </c>
      <c r="R1312" s="422"/>
      <c r="S1312" s="423"/>
      <c r="T1312" s="437">
        <v>572.57525693363709</v>
      </c>
      <c r="U1312" s="417">
        <v>6.3760440271867615E-3</v>
      </c>
      <c r="V1312" s="418">
        <v>8.2993838309692678E-3</v>
      </c>
      <c r="W1312" s="437">
        <v>4.1395432990504549E-2</v>
      </c>
      <c r="X1312" s="417">
        <v>8.4022291094224925E-3</v>
      </c>
      <c r="Y1312" s="418">
        <v>5.9963694356636272E-3</v>
      </c>
      <c r="Z1312" s="437">
        <v>7.2226610956988527E-2</v>
      </c>
      <c r="AA1312" s="417">
        <v>3.3354377418E-3</v>
      </c>
      <c r="AB1312" s="418">
        <v>6.1237334567400001E-3</v>
      </c>
      <c r="AC1312" s="437">
        <v>1.2587701280345236E-2</v>
      </c>
      <c r="AD1312" s="417">
        <v>1.5589580940000001E-4</v>
      </c>
      <c r="AE1312" s="418">
        <v>2.8738739900999996E-4</v>
      </c>
      <c r="AF1312" s="437">
        <v>7.9738205486764246E-4</v>
      </c>
      <c r="AG1312" s="417">
        <v>2.7243762615599999E-2</v>
      </c>
      <c r="AH1312" s="418">
        <v>4.3085764567349999E-2</v>
      </c>
      <c r="AI1312" s="437">
        <v>3.0057034380615136E-2</v>
      </c>
      <c r="AJ1312" s="417">
        <v>2.0894932751999999E-3</v>
      </c>
      <c r="AK1312" s="418">
        <v>3.79891131888E-3</v>
      </c>
      <c r="AL1312" s="437">
        <v>4.5192505695017711E-3</v>
      </c>
      <c r="AM1312" s="417">
        <v>3.4719044280000001E-3</v>
      </c>
      <c r="AN1312" s="418">
        <v>6.5084469301200003E-3</v>
      </c>
      <c r="AO1312" s="437">
        <v>7.2407740901128488E-3</v>
      </c>
      <c r="AP1312" s="422"/>
      <c r="AQ1312" s="423"/>
      <c r="AR1312" s="423"/>
      <c r="AS1312" s="417">
        <v>0</v>
      </c>
      <c r="AT1312" s="418">
        <v>0</v>
      </c>
      <c r="AU1312" s="424"/>
    </row>
    <row r="1313" spans="1:47" x14ac:dyDescent="0.2">
      <c r="A1313" s="231">
        <v>2007</v>
      </c>
      <c r="B1313" s="232">
        <v>29</v>
      </c>
      <c r="C1313" s="417">
        <v>7.0742668123699994</v>
      </c>
      <c r="D1313" s="418">
        <v>10.799481070918999</v>
      </c>
      <c r="E1313" s="437">
        <v>30.79067969466545</v>
      </c>
      <c r="F1313" s="417">
        <v>1.3676825296199999</v>
      </c>
      <c r="G1313" s="418">
        <v>1.881331435179</v>
      </c>
      <c r="H1313" s="437">
        <v>0.70413923151298274</v>
      </c>
      <c r="I1313" s="417">
        <v>0.36743606130000001</v>
      </c>
      <c r="J1313" s="418">
        <v>0.74805784784499996</v>
      </c>
      <c r="K1313" s="437">
        <v>1.9719558375803656</v>
      </c>
      <c r="L1313" s="420"/>
      <c r="M1313" s="421"/>
      <c r="N1313" s="437">
        <v>3.8324669838386847E-3</v>
      </c>
      <c r="O1313" s="417">
        <v>1.116691E-2</v>
      </c>
      <c r="P1313" s="418">
        <v>1.1964239E-2</v>
      </c>
      <c r="Q1313" s="437">
        <v>2.943322705531963E-2</v>
      </c>
      <c r="R1313" s="422"/>
      <c r="S1313" s="423"/>
      <c r="T1313" s="437">
        <v>572.55349453985207</v>
      </c>
      <c r="U1313" s="417">
        <v>6.3760440271867615E-3</v>
      </c>
      <c r="V1313" s="418">
        <v>8.2993838309692678E-3</v>
      </c>
      <c r="W1313" s="437">
        <v>4.1395885800000899E-2</v>
      </c>
      <c r="X1313" s="417">
        <v>8.4022291094224925E-3</v>
      </c>
      <c r="Y1313" s="418">
        <v>5.9963694356636272E-3</v>
      </c>
      <c r="Z1313" s="437">
        <v>7.2196766381573296E-2</v>
      </c>
      <c r="AA1313" s="417">
        <v>3.3354377418E-3</v>
      </c>
      <c r="AB1313" s="418">
        <v>6.1237334567400001E-3</v>
      </c>
      <c r="AC1313" s="437">
        <v>1.2723276981082634E-2</v>
      </c>
      <c r="AD1313" s="417">
        <v>1.5589580940000001E-4</v>
      </c>
      <c r="AE1313" s="418">
        <v>2.8738739900999996E-4</v>
      </c>
      <c r="AF1313" s="437">
        <v>7.9815037093764526E-4</v>
      </c>
      <c r="AG1313" s="417">
        <v>2.7243762615599999E-2</v>
      </c>
      <c r="AH1313" s="418">
        <v>4.3085764567349999E-2</v>
      </c>
      <c r="AI1313" s="437">
        <v>3.0022798320163007E-2</v>
      </c>
      <c r="AJ1313" s="417">
        <v>2.0894932751999999E-3</v>
      </c>
      <c r="AK1313" s="418">
        <v>3.79891131888E-3</v>
      </c>
      <c r="AL1313" s="437">
        <v>4.5072730435411221E-3</v>
      </c>
      <c r="AM1313" s="417">
        <v>3.4719044280000001E-3</v>
      </c>
      <c r="AN1313" s="418">
        <v>6.5084469301200003E-3</v>
      </c>
      <c r="AO1313" s="437">
        <v>7.2547421170102676E-3</v>
      </c>
      <c r="AP1313" s="422"/>
      <c r="AQ1313" s="423"/>
      <c r="AR1313" s="423"/>
      <c r="AS1313" s="417">
        <v>0</v>
      </c>
      <c r="AT1313" s="418">
        <v>0</v>
      </c>
      <c r="AU1313" s="424"/>
    </row>
    <row r="1314" spans="1:47" x14ac:dyDescent="0.2">
      <c r="A1314" s="231">
        <v>2007</v>
      </c>
      <c r="B1314" s="232">
        <v>30</v>
      </c>
      <c r="C1314" s="417">
        <v>7.0742668123699994</v>
      </c>
      <c r="D1314" s="418">
        <v>10.799481070918999</v>
      </c>
      <c r="E1314" s="437">
        <v>30.759957534886833</v>
      </c>
      <c r="F1314" s="417">
        <v>1.3676825296199999</v>
      </c>
      <c r="G1314" s="418">
        <v>1.881331435179</v>
      </c>
      <c r="H1314" s="437">
        <v>0.70422036237877683</v>
      </c>
      <c r="I1314" s="417">
        <v>0.36743606130000001</v>
      </c>
      <c r="J1314" s="418">
        <v>0.74805784784499996</v>
      </c>
      <c r="K1314" s="437">
        <v>1.9728303261872286</v>
      </c>
      <c r="L1314" s="420"/>
      <c r="M1314" s="421"/>
      <c r="N1314" s="437">
        <v>3.8342777292528817E-3</v>
      </c>
      <c r="O1314" s="417">
        <v>1.116691E-2</v>
      </c>
      <c r="P1314" s="418">
        <v>1.1964239E-2</v>
      </c>
      <c r="Q1314" s="437">
        <v>2.9439229081796955E-2</v>
      </c>
      <c r="R1314" s="422"/>
      <c r="S1314" s="423"/>
      <c r="T1314" s="437">
        <v>572.53641978925509</v>
      </c>
      <c r="U1314" s="417">
        <v>6.3760440271867615E-3</v>
      </c>
      <c r="V1314" s="418">
        <v>8.2993838309692678E-3</v>
      </c>
      <c r="W1314" s="437">
        <v>4.1399033211468469E-2</v>
      </c>
      <c r="X1314" s="417">
        <v>8.4022291094224925E-3</v>
      </c>
      <c r="Y1314" s="418">
        <v>5.9963694356636272E-3</v>
      </c>
      <c r="Z1314" s="437">
        <v>7.2174681450332692E-2</v>
      </c>
      <c r="AA1314" s="417">
        <v>3.3354377418E-3</v>
      </c>
      <c r="AB1314" s="418">
        <v>6.1237334567400001E-3</v>
      </c>
      <c r="AC1314" s="437">
        <v>1.285478349796218E-2</v>
      </c>
      <c r="AD1314" s="417">
        <v>1.5589580940000001E-4</v>
      </c>
      <c r="AE1314" s="418">
        <v>2.8738739900999996E-4</v>
      </c>
      <c r="AF1314" s="437">
        <v>7.9896459060355119E-4</v>
      </c>
      <c r="AG1314" s="417">
        <v>2.7243762615599999E-2</v>
      </c>
      <c r="AH1314" s="418">
        <v>4.3085764567349999E-2</v>
      </c>
      <c r="AI1314" s="437">
        <v>2.9992531814087734E-2</v>
      </c>
      <c r="AJ1314" s="417">
        <v>2.0894932751999999E-3</v>
      </c>
      <c r="AK1314" s="418">
        <v>3.79891131888E-3</v>
      </c>
      <c r="AL1314" s="437">
        <v>4.4962731153755497E-3</v>
      </c>
      <c r="AM1314" s="417">
        <v>3.4719044280000001E-3</v>
      </c>
      <c r="AN1314" s="418">
        <v>6.5084469301200003E-3</v>
      </c>
      <c r="AO1314" s="437">
        <v>7.2686871979211667E-3</v>
      </c>
      <c r="AP1314" s="422"/>
      <c r="AQ1314" s="423"/>
      <c r="AR1314" s="423"/>
      <c r="AS1314" s="417">
        <v>0</v>
      </c>
      <c r="AT1314" s="418">
        <v>0</v>
      </c>
      <c r="AU1314" s="424"/>
    </row>
    <row r="1315" spans="1:47" x14ac:dyDescent="0.2">
      <c r="A1315" s="231">
        <v>2007</v>
      </c>
      <c r="B1315" s="232">
        <v>31</v>
      </c>
      <c r="C1315" s="417">
        <v>7.0742668123699994</v>
      </c>
      <c r="D1315" s="418">
        <v>10.799481070918999</v>
      </c>
      <c r="E1315" s="437">
        <v>30.729209712135322</v>
      </c>
      <c r="F1315" s="417">
        <v>1.3676825296199999</v>
      </c>
      <c r="G1315" s="418">
        <v>1.881331435179</v>
      </c>
      <c r="H1315" s="437">
        <v>0.70443401182800225</v>
      </c>
      <c r="I1315" s="417">
        <v>0.36743606130000001</v>
      </c>
      <c r="J1315" s="418">
        <v>0.74805784784499996</v>
      </c>
      <c r="K1315" s="437">
        <v>1.9739802457065347</v>
      </c>
      <c r="L1315" s="420"/>
      <c r="M1315" s="421"/>
      <c r="N1315" s="437">
        <v>3.8363438705256723E-3</v>
      </c>
      <c r="O1315" s="417">
        <v>1.116691E-2</v>
      </c>
      <c r="P1315" s="418">
        <v>1.1964239E-2</v>
      </c>
      <c r="Q1315" s="437">
        <v>2.9447900845633476E-2</v>
      </c>
      <c r="R1315" s="422"/>
      <c r="S1315" s="423"/>
      <c r="T1315" s="437">
        <v>572.52416561700556</v>
      </c>
      <c r="U1315" s="417">
        <v>6.3760440271867615E-3</v>
      </c>
      <c r="V1315" s="418">
        <v>8.2993838309692678E-3</v>
      </c>
      <c r="W1315" s="437">
        <v>4.1407737367777808E-2</v>
      </c>
      <c r="X1315" s="417">
        <v>8.4022291094224925E-3</v>
      </c>
      <c r="Y1315" s="418">
        <v>5.9963694356636272E-3</v>
      </c>
      <c r="Z1315" s="437">
        <v>7.2163253902475938E-2</v>
      </c>
      <c r="AA1315" s="417">
        <v>3.3354377418E-3</v>
      </c>
      <c r="AB1315" s="418">
        <v>6.1237334567400001E-3</v>
      </c>
      <c r="AC1315" s="437">
        <v>1.3004625189056051E-2</v>
      </c>
      <c r="AD1315" s="417">
        <v>1.5589580940000001E-4</v>
      </c>
      <c r="AE1315" s="418">
        <v>2.8738739900999996E-4</v>
      </c>
      <c r="AF1315" s="437">
        <v>8.0002966365581732E-4</v>
      </c>
      <c r="AG1315" s="417">
        <v>2.7243762615599999E-2</v>
      </c>
      <c r="AH1315" s="418">
        <v>4.3085764567349999E-2</v>
      </c>
      <c r="AI1315" s="437">
        <v>2.9963780371884383E-2</v>
      </c>
      <c r="AJ1315" s="417">
        <v>2.0894932751999999E-3</v>
      </c>
      <c r="AK1315" s="418">
        <v>3.79891131888E-3</v>
      </c>
      <c r="AL1315" s="437">
        <v>4.4849703987775531E-3</v>
      </c>
      <c r="AM1315" s="417">
        <v>3.4719044280000001E-3</v>
      </c>
      <c r="AN1315" s="418">
        <v>6.5084469301200003E-3</v>
      </c>
      <c r="AO1315" s="437">
        <v>7.2853449209671541E-3</v>
      </c>
      <c r="AP1315" s="422"/>
      <c r="AQ1315" s="423"/>
      <c r="AR1315" s="423"/>
      <c r="AS1315" s="417">
        <v>0</v>
      </c>
      <c r="AT1315" s="418">
        <v>0</v>
      </c>
      <c r="AU1315" s="424"/>
    </row>
    <row r="1316" spans="1:47" x14ac:dyDescent="0.2">
      <c r="A1316" s="231">
        <v>2007</v>
      </c>
      <c r="B1316" s="232">
        <v>32</v>
      </c>
      <c r="C1316" s="417">
        <v>7.0742668123699994</v>
      </c>
      <c r="D1316" s="418">
        <v>10.799481070918999</v>
      </c>
      <c r="E1316" s="419">
        <v>30.729209712135322</v>
      </c>
      <c r="F1316" s="417">
        <v>1.3676825296199999</v>
      </c>
      <c r="G1316" s="418">
        <v>1.881331435179</v>
      </c>
      <c r="H1316" s="419">
        <v>0.70443401182800225</v>
      </c>
      <c r="I1316" s="417">
        <v>0.36743606130000001</v>
      </c>
      <c r="J1316" s="418">
        <v>0.74805784784499996</v>
      </c>
      <c r="K1316" s="419">
        <v>1.9739802457065347</v>
      </c>
      <c r="L1316" s="420"/>
      <c r="M1316" s="421"/>
      <c r="N1316" s="419">
        <v>3.8363438705256723E-3</v>
      </c>
      <c r="O1316" s="417">
        <v>1.116691E-2</v>
      </c>
      <c r="P1316" s="418">
        <v>1.1964239E-2</v>
      </c>
      <c r="Q1316" s="419">
        <v>2.9447900845633476E-2</v>
      </c>
      <c r="R1316" s="425"/>
      <c r="S1316" s="426"/>
      <c r="T1316" s="419">
        <v>572.52416561700556</v>
      </c>
      <c r="U1316" s="417">
        <v>6.3760440271867615E-3</v>
      </c>
      <c r="V1316" s="418">
        <v>8.2993838309692678E-3</v>
      </c>
      <c r="W1316" s="419">
        <v>4.1407737367777808E-2</v>
      </c>
      <c r="X1316" s="417">
        <v>8.4022291094224925E-3</v>
      </c>
      <c r="Y1316" s="418">
        <v>5.9963694356636272E-3</v>
      </c>
      <c r="Z1316" s="419">
        <v>7.2163253902475938E-2</v>
      </c>
      <c r="AA1316" s="417">
        <v>3.3354377418E-3</v>
      </c>
      <c r="AB1316" s="418">
        <v>6.1237334567400001E-3</v>
      </c>
      <c r="AC1316" s="419">
        <v>1.3004625189056051E-2</v>
      </c>
      <c r="AD1316" s="417">
        <v>1.5589580940000001E-4</v>
      </c>
      <c r="AE1316" s="418">
        <v>2.8738739900999996E-4</v>
      </c>
      <c r="AF1316" s="419">
        <v>8.0002966365581732E-4</v>
      </c>
      <c r="AG1316" s="417">
        <v>2.7243762615599999E-2</v>
      </c>
      <c r="AH1316" s="418">
        <v>4.3085764567349999E-2</v>
      </c>
      <c r="AI1316" s="419">
        <v>2.9963780371884383E-2</v>
      </c>
      <c r="AJ1316" s="417">
        <v>2.0894932751999999E-3</v>
      </c>
      <c r="AK1316" s="418">
        <v>3.79891131888E-3</v>
      </c>
      <c r="AL1316" s="419">
        <v>4.4849703987775531E-3</v>
      </c>
      <c r="AM1316" s="417">
        <v>3.4719044280000001E-3</v>
      </c>
      <c r="AN1316" s="418">
        <v>6.5084469301200003E-3</v>
      </c>
      <c r="AO1316" s="419">
        <v>7.2853449209671541E-3</v>
      </c>
      <c r="AP1316" s="425"/>
      <c r="AQ1316" s="426"/>
      <c r="AR1316" s="426"/>
      <c r="AS1316" s="417">
        <v>0</v>
      </c>
      <c r="AT1316" s="418">
        <v>0</v>
      </c>
      <c r="AU1316" s="427"/>
    </row>
    <row r="1317" spans="1:47" x14ac:dyDescent="0.2">
      <c r="A1317" s="231">
        <v>2007</v>
      </c>
      <c r="B1317" s="232">
        <v>33</v>
      </c>
      <c r="C1317" s="417">
        <v>7.0742668123699994</v>
      </c>
      <c r="D1317" s="418">
        <v>10.799481070918999</v>
      </c>
      <c r="E1317" s="419">
        <v>30.729209712135322</v>
      </c>
      <c r="F1317" s="417">
        <v>1.3676825296199999</v>
      </c>
      <c r="G1317" s="418">
        <v>1.881331435179</v>
      </c>
      <c r="H1317" s="419">
        <v>0.70443401182800225</v>
      </c>
      <c r="I1317" s="417">
        <v>0.36743606130000001</v>
      </c>
      <c r="J1317" s="418">
        <v>0.74805784784499996</v>
      </c>
      <c r="K1317" s="419">
        <v>1.9739802457065347</v>
      </c>
      <c r="L1317" s="420"/>
      <c r="M1317" s="421"/>
      <c r="N1317" s="419">
        <v>3.8363438705256723E-3</v>
      </c>
      <c r="O1317" s="417">
        <v>1.116691E-2</v>
      </c>
      <c r="P1317" s="418">
        <v>1.1964239E-2</v>
      </c>
      <c r="Q1317" s="419">
        <v>2.9447900845633476E-2</v>
      </c>
      <c r="R1317" s="425"/>
      <c r="S1317" s="426"/>
      <c r="T1317" s="419">
        <v>572.52416561700556</v>
      </c>
      <c r="U1317" s="417">
        <v>6.3760440271867615E-3</v>
      </c>
      <c r="V1317" s="418">
        <v>8.2993838309692678E-3</v>
      </c>
      <c r="W1317" s="419">
        <v>4.1407737367777808E-2</v>
      </c>
      <c r="X1317" s="417">
        <v>8.4022291094224925E-3</v>
      </c>
      <c r="Y1317" s="418">
        <v>5.9963694356636272E-3</v>
      </c>
      <c r="Z1317" s="419">
        <v>7.2163253902475938E-2</v>
      </c>
      <c r="AA1317" s="417">
        <v>3.3354377418E-3</v>
      </c>
      <c r="AB1317" s="418">
        <v>6.1237334567400001E-3</v>
      </c>
      <c r="AC1317" s="419">
        <v>1.3004625189056051E-2</v>
      </c>
      <c r="AD1317" s="417">
        <v>1.5589580940000001E-4</v>
      </c>
      <c r="AE1317" s="418">
        <v>2.8738739900999996E-4</v>
      </c>
      <c r="AF1317" s="419">
        <v>8.0002966365581732E-4</v>
      </c>
      <c r="AG1317" s="417">
        <v>2.7243762615599999E-2</v>
      </c>
      <c r="AH1317" s="418">
        <v>4.3085764567349999E-2</v>
      </c>
      <c r="AI1317" s="419">
        <v>2.9963780371884383E-2</v>
      </c>
      <c r="AJ1317" s="417">
        <v>2.0894932751999999E-3</v>
      </c>
      <c r="AK1317" s="418">
        <v>3.79891131888E-3</v>
      </c>
      <c r="AL1317" s="419">
        <v>4.4849703987775531E-3</v>
      </c>
      <c r="AM1317" s="417">
        <v>3.4719044280000001E-3</v>
      </c>
      <c r="AN1317" s="418">
        <v>6.5084469301200003E-3</v>
      </c>
      <c r="AO1317" s="419">
        <v>7.2853449209671541E-3</v>
      </c>
      <c r="AP1317" s="425"/>
      <c r="AQ1317" s="426"/>
      <c r="AR1317" s="426"/>
      <c r="AS1317" s="417">
        <v>0</v>
      </c>
      <c r="AT1317" s="418">
        <v>0</v>
      </c>
      <c r="AU1317" s="427"/>
    </row>
    <row r="1318" spans="1:47" x14ac:dyDescent="0.2">
      <c r="A1318" s="231">
        <v>2007</v>
      </c>
      <c r="B1318" s="232">
        <v>34</v>
      </c>
      <c r="C1318" s="417">
        <v>7.0742668123699994</v>
      </c>
      <c r="D1318" s="418">
        <v>10.799481070918999</v>
      </c>
      <c r="E1318" s="419">
        <v>30.729209712135322</v>
      </c>
      <c r="F1318" s="417">
        <v>1.3676825296199999</v>
      </c>
      <c r="G1318" s="418">
        <v>1.881331435179</v>
      </c>
      <c r="H1318" s="419">
        <v>0.70443401182800225</v>
      </c>
      <c r="I1318" s="417">
        <v>0.36743606130000001</v>
      </c>
      <c r="J1318" s="418">
        <v>0.74805784784499996</v>
      </c>
      <c r="K1318" s="419">
        <v>1.9739802457065347</v>
      </c>
      <c r="L1318" s="420"/>
      <c r="M1318" s="421"/>
      <c r="N1318" s="419">
        <v>3.8363438705256723E-3</v>
      </c>
      <c r="O1318" s="417">
        <v>1.116691E-2</v>
      </c>
      <c r="P1318" s="418">
        <v>1.1964239E-2</v>
      </c>
      <c r="Q1318" s="419">
        <v>2.9447900845633476E-2</v>
      </c>
      <c r="R1318" s="425"/>
      <c r="S1318" s="426"/>
      <c r="T1318" s="419">
        <v>572.52416561700556</v>
      </c>
      <c r="U1318" s="417">
        <v>6.3760440271867615E-3</v>
      </c>
      <c r="V1318" s="418">
        <v>8.2993838309692678E-3</v>
      </c>
      <c r="W1318" s="419">
        <v>4.1407737367777808E-2</v>
      </c>
      <c r="X1318" s="417">
        <v>8.4022291094224925E-3</v>
      </c>
      <c r="Y1318" s="418">
        <v>5.9963694356636272E-3</v>
      </c>
      <c r="Z1318" s="419">
        <v>7.2163253902475938E-2</v>
      </c>
      <c r="AA1318" s="417">
        <v>3.3354377418E-3</v>
      </c>
      <c r="AB1318" s="418">
        <v>6.1237334567400001E-3</v>
      </c>
      <c r="AC1318" s="419">
        <v>1.3004625189056051E-2</v>
      </c>
      <c r="AD1318" s="417">
        <v>1.5589580940000001E-4</v>
      </c>
      <c r="AE1318" s="418">
        <v>2.8738739900999996E-4</v>
      </c>
      <c r="AF1318" s="419">
        <v>8.0002966365581732E-4</v>
      </c>
      <c r="AG1318" s="417">
        <v>2.7243762615599999E-2</v>
      </c>
      <c r="AH1318" s="418">
        <v>4.3085764567349999E-2</v>
      </c>
      <c r="AI1318" s="419">
        <v>2.9963780371884383E-2</v>
      </c>
      <c r="AJ1318" s="417">
        <v>2.0894932751999999E-3</v>
      </c>
      <c r="AK1318" s="418">
        <v>3.79891131888E-3</v>
      </c>
      <c r="AL1318" s="419">
        <v>4.4849703987775531E-3</v>
      </c>
      <c r="AM1318" s="417">
        <v>3.4719044280000001E-3</v>
      </c>
      <c r="AN1318" s="418">
        <v>6.5084469301200003E-3</v>
      </c>
      <c r="AO1318" s="419">
        <v>7.2853449209671541E-3</v>
      </c>
      <c r="AP1318" s="425"/>
      <c r="AQ1318" s="426"/>
      <c r="AR1318" s="426"/>
      <c r="AS1318" s="417">
        <v>0</v>
      </c>
      <c r="AT1318" s="418">
        <v>0</v>
      </c>
      <c r="AU1318" s="427"/>
    </row>
    <row r="1319" spans="1:47" x14ac:dyDescent="0.2">
      <c r="A1319" s="231">
        <v>2007</v>
      </c>
      <c r="B1319" s="232">
        <v>35</v>
      </c>
      <c r="C1319" s="417">
        <v>7.0742668123699994</v>
      </c>
      <c r="D1319" s="418">
        <v>10.799481070918999</v>
      </c>
      <c r="E1319" s="419">
        <v>30.729209712135322</v>
      </c>
      <c r="F1319" s="417">
        <v>1.3676825296199999</v>
      </c>
      <c r="G1319" s="418">
        <v>1.881331435179</v>
      </c>
      <c r="H1319" s="419">
        <v>0.70443401182800225</v>
      </c>
      <c r="I1319" s="417">
        <v>0.36743606130000001</v>
      </c>
      <c r="J1319" s="418">
        <v>0.74805784784499996</v>
      </c>
      <c r="K1319" s="419">
        <v>1.9739802457065347</v>
      </c>
      <c r="L1319" s="420"/>
      <c r="M1319" s="421"/>
      <c r="N1319" s="419">
        <v>3.8363438705256723E-3</v>
      </c>
      <c r="O1319" s="417">
        <v>1.116691E-2</v>
      </c>
      <c r="P1319" s="418">
        <v>1.1964239E-2</v>
      </c>
      <c r="Q1319" s="419">
        <v>2.9447900845633476E-2</v>
      </c>
      <c r="R1319" s="425"/>
      <c r="S1319" s="426"/>
      <c r="T1319" s="419">
        <v>572.52416561700556</v>
      </c>
      <c r="U1319" s="417">
        <v>6.3760440271867615E-3</v>
      </c>
      <c r="V1319" s="418">
        <v>8.2993838309692678E-3</v>
      </c>
      <c r="W1319" s="419">
        <v>4.1407737367777808E-2</v>
      </c>
      <c r="X1319" s="417">
        <v>8.4022291094224925E-3</v>
      </c>
      <c r="Y1319" s="418">
        <v>5.9963694356636272E-3</v>
      </c>
      <c r="Z1319" s="419">
        <v>7.2163253902475938E-2</v>
      </c>
      <c r="AA1319" s="417">
        <v>3.3354377418E-3</v>
      </c>
      <c r="AB1319" s="418">
        <v>6.1237334567400001E-3</v>
      </c>
      <c r="AC1319" s="419">
        <v>1.3004625189056051E-2</v>
      </c>
      <c r="AD1319" s="417">
        <v>1.5589580940000001E-4</v>
      </c>
      <c r="AE1319" s="418">
        <v>2.8738739900999996E-4</v>
      </c>
      <c r="AF1319" s="419">
        <v>8.0002966365581732E-4</v>
      </c>
      <c r="AG1319" s="417">
        <v>2.7243762615599999E-2</v>
      </c>
      <c r="AH1319" s="418">
        <v>4.3085764567349999E-2</v>
      </c>
      <c r="AI1319" s="419">
        <v>2.9963780371884383E-2</v>
      </c>
      <c r="AJ1319" s="417">
        <v>2.0894932751999999E-3</v>
      </c>
      <c r="AK1319" s="418">
        <v>3.79891131888E-3</v>
      </c>
      <c r="AL1319" s="419">
        <v>4.4849703987775531E-3</v>
      </c>
      <c r="AM1319" s="417">
        <v>3.4719044280000001E-3</v>
      </c>
      <c r="AN1319" s="418">
        <v>6.5084469301200003E-3</v>
      </c>
      <c r="AO1319" s="419">
        <v>7.2853449209671541E-3</v>
      </c>
      <c r="AP1319" s="425"/>
      <c r="AQ1319" s="426"/>
      <c r="AR1319" s="426"/>
      <c r="AS1319" s="417">
        <v>0</v>
      </c>
      <c r="AT1319" s="418">
        <v>0</v>
      </c>
      <c r="AU1319" s="427"/>
    </row>
    <row r="1320" spans="1:47" x14ac:dyDescent="0.2">
      <c r="A1320" s="231">
        <v>2007</v>
      </c>
      <c r="B1320" s="232">
        <v>36</v>
      </c>
      <c r="C1320" s="417">
        <v>7.0742668123699994</v>
      </c>
      <c r="D1320" s="418">
        <v>10.799481070918999</v>
      </c>
      <c r="E1320" s="419">
        <v>30.729209712135322</v>
      </c>
      <c r="F1320" s="417">
        <v>1.3676825296199999</v>
      </c>
      <c r="G1320" s="418">
        <v>1.881331435179</v>
      </c>
      <c r="H1320" s="419">
        <v>0.70443401182800225</v>
      </c>
      <c r="I1320" s="417">
        <v>0.36743606130000001</v>
      </c>
      <c r="J1320" s="418">
        <v>0.74805784784499996</v>
      </c>
      <c r="K1320" s="419">
        <v>1.9739802457065347</v>
      </c>
      <c r="L1320" s="420"/>
      <c r="M1320" s="421"/>
      <c r="N1320" s="419">
        <v>3.8363438705256723E-3</v>
      </c>
      <c r="O1320" s="417">
        <v>1.116691E-2</v>
      </c>
      <c r="P1320" s="418">
        <v>1.1964239E-2</v>
      </c>
      <c r="Q1320" s="419">
        <v>2.9447900845633476E-2</v>
      </c>
      <c r="R1320" s="425"/>
      <c r="S1320" s="426"/>
      <c r="T1320" s="419">
        <v>572.52416561700556</v>
      </c>
      <c r="U1320" s="417">
        <v>6.3760440271867615E-3</v>
      </c>
      <c r="V1320" s="418">
        <v>8.2993838309692678E-3</v>
      </c>
      <c r="W1320" s="419">
        <v>4.1407737367777808E-2</v>
      </c>
      <c r="X1320" s="417">
        <v>8.4022291094224925E-3</v>
      </c>
      <c r="Y1320" s="418">
        <v>5.9963694356636272E-3</v>
      </c>
      <c r="Z1320" s="419">
        <v>7.2163253902475938E-2</v>
      </c>
      <c r="AA1320" s="417">
        <v>3.3354377418E-3</v>
      </c>
      <c r="AB1320" s="418">
        <v>6.1237334567400001E-3</v>
      </c>
      <c r="AC1320" s="419">
        <v>1.3004625189056051E-2</v>
      </c>
      <c r="AD1320" s="417">
        <v>1.5589580940000001E-4</v>
      </c>
      <c r="AE1320" s="418">
        <v>2.8738739900999996E-4</v>
      </c>
      <c r="AF1320" s="419">
        <v>8.0002966365581732E-4</v>
      </c>
      <c r="AG1320" s="417">
        <v>2.7243762615599999E-2</v>
      </c>
      <c r="AH1320" s="418">
        <v>4.3085764567349999E-2</v>
      </c>
      <c r="AI1320" s="419">
        <v>2.9963780371884383E-2</v>
      </c>
      <c r="AJ1320" s="417">
        <v>2.0894932751999999E-3</v>
      </c>
      <c r="AK1320" s="418">
        <v>3.79891131888E-3</v>
      </c>
      <c r="AL1320" s="419">
        <v>4.4849703987775531E-3</v>
      </c>
      <c r="AM1320" s="417">
        <v>3.4719044280000001E-3</v>
      </c>
      <c r="AN1320" s="418">
        <v>6.5084469301200003E-3</v>
      </c>
      <c r="AO1320" s="419">
        <v>7.2853449209671541E-3</v>
      </c>
      <c r="AP1320" s="425"/>
      <c r="AQ1320" s="426"/>
      <c r="AR1320" s="426"/>
      <c r="AS1320" s="417">
        <v>0</v>
      </c>
      <c r="AT1320" s="418">
        <v>0</v>
      </c>
      <c r="AU1320" s="427"/>
    </row>
    <row r="1321" spans="1:47" x14ac:dyDescent="0.2">
      <c r="A1321" s="231">
        <v>2007</v>
      </c>
      <c r="B1321" s="232">
        <v>37</v>
      </c>
      <c r="C1321" s="417">
        <v>7.0742668123699994</v>
      </c>
      <c r="D1321" s="418">
        <v>10.799481070918999</v>
      </c>
      <c r="E1321" s="419">
        <v>30.729209712135322</v>
      </c>
      <c r="F1321" s="417">
        <v>1.3676825296199999</v>
      </c>
      <c r="G1321" s="418">
        <v>1.881331435179</v>
      </c>
      <c r="H1321" s="419">
        <v>0.70443401182800225</v>
      </c>
      <c r="I1321" s="417">
        <v>0.36743606130000001</v>
      </c>
      <c r="J1321" s="418">
        <v>0.74805784784499996</v>
      </c>
      <c r="K1321" s="419">
        <v>1.9739802457065347</v>
      </c>
      <c r="L1321" s="420"/>
      <c r="M1321" s="421"/>
      <c r="N1321" s="419">
        <v>3.8363438705256723E-3</v>
      </c>
      <c r="O1321" s="417">
        <v>1.116691E-2</v>
      </c>
      <c r="P1321" s="418">
        <v>1.1964239E-2</v>
      </c>
      <c r="Q1321" s="419">
        <v>2.9447900845633476E-2</v>
      </c>
      <c r="R1321" s="425"/>
      <c r="S1321" s="426"/>
      <c r="T1321" s="419">
        <v>572.52416561700556</v>
      </c>
      <c r="U1321" s="417">
        <v>6.3760440271867615E-3</v>
      </c>
      <c r="V1321" s="418">
        <v>8.2993838309692678E-3</v>
      </c>
      <c r="W1321" s="419">
        <v>4.1407737367777808E-2</v>
      </c>
      <c r="X1321" s="417">
        <v>8.4022291094224925E-3</v>
      </c>
      <c r="Y1321" s="418">
        <v>5.9963694356636272E-3</v>
      </c>
      <c r="Z1321" s="419">
        <v>7.2163253902475938E-2</v>
      </c>
      <c r="AA1321" s="417">
        <v>3.3354377418E-3</v>
      </c>
      <c r="AB1321" s="418">
        <v>6.1237334567400001E-3</v>
      </c>
      <c r="AC1321" s="419">
        <v>1.3004625189056051E-2</v>
      </c>
      <c r="AD1321" s="417">
        <v>1.5589580940000001E-4</v>
      </c>
      <c r="AE1321" s="418">
        <v>2.8738739900999996E-4</v>
      </c>
      <c r="AF1321" s="419">
        <v>8.0002966365581732E-4</v>
      </c>
      <c r="AG1321" s="417">
        <v>2.7243762615599999E-2</v>
      </c>
      <c r="AH1321" s="418">
        <v>4.3085764567349999E-2</v>
      </c>
      <c r="AI1321" s="419">
        <v>2.9963780371884383E-2</v>
      </c>
      <c r="AJ1321" s="417">
        <v>2.0894932751999999E-3</v>
      </c>
      <c r="AK1321" s="418">
        <v>3.79891131888E-3</v>
      </c>
      <c r="AL1321" s="419">
        <v>4.4849703987775531E-3</v>
      </c>
      <c r="AM1321" s="417">
        <v>3.4719044280000001E-3</v>
      </c>
      <c r="AN1321" s="418">
        <v>6.5084469301200003E-3</v>
      </c>
      <c r="AO1321" s="419">
        <v>7.2853449209671541E-3</v>
      </c>
      <c r="AP1321" s="425"/>
      <c r="AQ1321" s="426"/>
      <c r="AR1321" s="426"/>
      <c r="AS1321" s="417">
        <v>0</v>
      </c>
      <c r="AT1321" s="418">
        <v>0</v>
      </c>
      <c r="AU1321" s="427"/>
    </row>
    <row r="1322" spans="1:47" x14ac:dyDescent="0.2">
      <c r="A1322" s="231">
        <v>2007</v>
      </c>
      <c r="B1322" s="232">
        <v>38</v>
      </c>
      <c r="C1322" s="417">
        <v>7.0742668123699994</v>
      </c>
      <c r="D1322" s="418">
        <v>10.799481070918999</v>
      </c>
      <c r="E1322" s="419">
        <v>30.729209712135322</v>
      </c>
      <c r="F1322" s="417">
        <v>1.3676825296199999</v>
      </c>
      <c r="G1322" s="418">
        <v>1.881331435179</v>
      </c>
      <c r="H1322" s="419">
        <v>0.70443401182800225</v>
      </c>
      <c r="I1322" s="417">
        <v>0.36743606130000001</v>
      </c>
      <c r="J1322" s="418">
        <v>0.74805784784499996</v>
      </c>
      <c r="K1322" s="419">
        <v>1.9739802457065347</v>
      </c>
      <c r="L1322" s="420"/>
      <c r="M1322" s="421"/>
      <c r="N1322" s="419">
        <v>3.8363438705256723E-3</v>
      </c>
      <c r="O1322" s="417">
        <v>1.116691E-2</v>
      </c>
      <c r="P1322" s="418">
        <v>1.1964239E-2</v>
      </c>
      <c r="Q1322" s="419">
        <v>2.9447900845633476E-2</v>
      </c>
      <c r="R1322" s="425"/>
      <c r="S1322" s="426"/>
      <c r="T1322" s="419">
        <v>572.52416561700556</v>
      </c>
      <c r="U1322" s="417">
        <v>6.3760440271867615E-3</v>
      </c>
      <c r="V1322" s="418">
        <v>8.2993838309692678E-3</v>
      </c>
      <c r="W1322" s="419">
        <v>4.1407737367777808E-2</v>
      </c>
      <c r="X1322" s="417">
        <v>8.4022291094224925E-3</v>
      </c>
      <c r="Y1322" s="418">
        <v>5.9963694356636272E-3</v>
      </c>
      <c r="Z1322" s="419">
        <v>7.2163253902475938E-2</v>
      </c>
      <c r="AA1322" s="417">
        <v>3.3354377418E-3</v>
      </c>
      <c r="AB1322" s="418">
        <v>6.1237334567400001E-3</v>
      </c>
      <c r="AC1322" s="419">
        <v>1.3004625189056051E-2</v>
      </c>
      <c r="AD1322" s="417">
        <v>1.5589580940000001E-4</v>
      </c>
      <c r="AE1322" s="418">
        <v>2.8738739900999996E-4</v>
      </c>
      <c r="AF1322" s="419">
        <v>8.0002966365581732E-4</v>
      </c>
      <c r="AG1322" s="417">
        <v>2.7243762615599999E-2</v>
      </c>
      <c r="AH1322" s="418">
        <v>4.3085764567349999E-2</v>
      </c>
      <c r="AI1322" s="419">
        <v>2.9963780371884383E-2</v>
      </c>
      <c r="AJ1322" s="417">
        <v>2.0894932751999999E-3</v>
      </c>
      <c r="AK1322" s="418">
        <v>3.79891131888E-3</v>
      </c>
      <c r="AL1322" s="419">
        <v>4.4849703987775531E-3</v>
      </c>
      <c r="AM1322" s="417">
        <v>3.4719044280000001E-3</v>
      </c>
      <c r="AN1322" s="418">
        <v>6.5084469301200003E-3</v>
      </c>
      <c r="AO1322" s="419">
        <v>7.2853449209671541E-3</v>
      </c>
      <c r="AP1322" s="425"/>
      <c r="AQ1322" s="426"/>
      <c r="AR1322" s="426"/>
      <c r="AS1322" s="417">
        <v>0</v>
      </c>
      <c r="AT1322" s="418">
        <v>0</v>
      </c>
      <c r="AU1322" s="427"/>
    </row>
    <row r="1323" spans="1:47" x14ac:dyDescent="0.2">
      <c r="A1323" s="231">
        <v>2007</v>
      </c>
      <c r="B1323" s="232">
        <v>39</v>
      </c>
      <c r="C1323" s="417">
        <v>7.0742668123699994</v>
      </c>
      <c r="D1323" s="418">
        <v>10.799481070918999</v>
      </c>
      <c r="E1323" s="419">
        <v>30.729209712135322</v>
      </c>
      <c r="F1323" s="417">
        <v>1.3676825296199999</v>
      </c>
      <c r="G1323" s="418">
        <v>1.881331435179</v>
      </c>
      <c r="H1323" s="419">
        <v>0.70443401182800225</v>
      </c>
      <c r="I1323" s="417">
        <v>0.36743606130000001</v>
      </c>
      <c r="J1323" s="418">
        <v>0.74805784784499996</v>
      </c>
      <c r="K1323" s="419">
        <v>1.9739802457065347</v>
      </c>
      <c r="L1323" s="420"/>
      <c r="M1323" s="421"/>
      <c r="N1323" s="419">
        <v>3.8363438705256723E-3</v>
      </c>
      <c r="O1323" s="417">
        <v>1.116691E-2</v>
      </c>
      <c r="P1323" s="418">
        <v>1.1964239E-2</v>
      </c>
      <c r="Q1323" s="419">
        <v>2.9447900845633476E-2</v>
      </c>
      <c r="R1323" s="425"/>
      <c r="S1323" s="426"/>
      <c r="T1323" s="419">
        <v>572.52416561700556</v>
      </c>
      <c r="U1323" s="417">
        <v>6.3760440271867615E-3</v>
      </c>
      <c r="V1323" s="418">
        <v>8.2993838309692678E-3</v>
      </c>
      <c r="W1323" s="419">
        <v>4.1407737367777808E-2</v>
      </c>
      <c r="X1323" s="417">
        <v>8.4022291094224925E-3</v>
      </c>
      <c r="Y1323" s="418">
        <v>5.9963694356636272E-3</v>
      </c>
      <c r="Z1323" s="419">
        <v>7.2163253902475938E-2</v>
      </c>
      <c r="AA1323" s="417">
        <v>3.3354377418E-3</v>
      </c>
      <c r="AB1323" s="418">
        <v>6.1237334567400001E-3</v>
      </c>
      <c r="AC1323" s="419">
        <v>1.3004625189056051E-2</v>
      </c>
      <c r="AD1323" s="417">
        <v>1.5589580940000001E-4</v>
      </c>
      <c r="AE1323" s="418">
        <v>2.8738739900999996E-4</v>
      </c>
      <c r="AF1323" s="419">
        <v>8.0002966365581732E-4</v>
      </c>
      <c r="AG1323" s="417">
        <v>2.7243762615599999E-2</v>
      </c>
      <c r="AH1323" s="418">
        <v>4.3085764567349999E-2</v>
      </c>
      <c r="AI1323" s="419">
        <v>2.9963780371884383E-2</v>
      </c>
      <c r="AJ1323" s="417">
        <v>2.0894932751999999E-3</v>
      </c>
      <c r="AK1323" s="418">
        <v>3.79891131888E-3</v>
      </c>
      <c r="AL1323" s="419">
        <v>4.4849703987775531E-3</v>
      </c>
      <c r="AM1323" s="417">
        <v>3.4719044280000001E-3</v>
      </c>
      <c r="AN1323" s="418">
        <v>6.5084469301200003E-3</v>
      </c>
      <c r="AO1323" s="419">
        <v>7.2853449209671541E-3</v>
      </c>
      <c r="AP1323" s="425"/>
      <c r="AQ1323" s="426"/>
      <c r="AR1323" s="426"/>
      <c r="AS1323" s="417">
        <v>0</v>
      </c>
      <c r="AT1323" s="418">
        <v>0</v>
      </c>
      <c r="AU1323" s="427"/>
    </row>
    <row r="1324" spans="1:47" ht="13.5" thickBot="1" x14ac:dyDescent="0.25">
      <c r="A1324" s="233">
        <v>2007</v>
      </c>
      <c r="B1324" s="234">
        <v>40</v>
      </c>
      <c r="C1324" s="428">
        <v>7.0742668123699994</v>
      </c>
      <c r="D1324" s="429">
        <v>10.799481070918999</v>
      </c>
      <c r="E1324" s="430">
        <v>30.729209712135322</v>
      </c>
      <c r="F1324" s="428">
        <v>1.3676825296199999</v>
      </c>
      <c r="G1324" s="429">
        <v>1.881331435179</v>
      </c>
      <c r="H1324" s="430">
        <v>0.70443401182800225</v>
      </c>
      <c r="I1324" s="428">
        <v>0.36743606130000001</v>
      </c>
      <c r="J1324" s="429">
        <v>0.74805784784499996</v>
      </c>
      <c r="K1324" s="430">
        <v>1.9739802457065347</v>
      </c>
      <c r="L1324" s="431"/>
      <c r="M1324" s="432"/>
      <c r="N1324" s="430">
        <v>3.8363438705256723E-3</v>
      </c>
      <c r="O1324" s="428">
        <v>1.116691E-2</v>
      </c>
      <c r="P1324" s="429">
        <v>1.1964239E-2</v>
      </c>
      <c r="Q1324" s="430">
        <v>2.9447900845633476E-2</v>
      </c>
      <c r="R1324" s="433"/>
      <c r="S1324" s="434"/>
      <c r="T1324" s="430">
        <v>572.52416561700556</v>
      </c>
      <c r="U1324" s="428">
        <v>6.3760440271867615E-3</v>
      </c>
      <c r="V1324" s="429">
        <v>8.2993838309692678E-3</v>
      </c>
      <c r="W1324" s="430">
        <v>4.1407737367777808E-2</v>
      </c>
      <c r="X1324" s="428">
        <v>8.4022291094224925E-3</v>
      </c>
      <c r="Y1324" s="429">
        <v>5.9963694356636272E-3</v>
      </c>
      <c r="Z1324" s="430">
        <v>7.2163253902475938E-2</v>
      </c>
      <c r="AA1324" s="428">
        <v>3.3354377418E-3</v>
      </c>
      <c r="AB1324" s="429">
        <v>6.1237334567400001E-3</v>
      </c>
      <c r="AC1324" s="430">
        <v>1.3004625189056051E-2</v>
      </c>
      <c r="AD1324" s="428">
        <v>1.5589580940000001E-4</v>
      </c>
      <c r="AE1324" s="429">
        <v>2.8738739900999996E-4</v>
      </c>
      <c r="AF1324" s="430">
        <v>8.0002966365581732E-4</v>
      </c>
      <c r="AG1324" s="428">
        <v>2.7243762615599999E-2</v>
      </c>
      <c r="AH1324" s="429">
        <v>4.3085764567349999E-2</v>
      </c>
      <c r="AI1324" s="430">
        <v>2.9963780371884383E-2</v>
      </c>
      <c r="AJ1324" s="428">
        <v>2.0894932751999999E-3</v>
      </c>
      <c r="AK1324" s="429">
        <v>3.79891131888E-3</v>
      </c>
      <c r="AL1324" s="430">
        <v>4.4849703987775531E-3</v>
      </c>
      <c r="AM1324" s="428">
        <v>3.4719044280000001E-3</v>
      </c>
      <c r="AN1324" s="429">
        <v>6.5084469301200003E-3</v>
      </c>
      <c r="AO1324" s="430">
        <v>7.2853449209671541E-3</v>
      </c>
      <c r="AP1324" s="433"/>
      <c r="AQ1324" s="434"/>
      <c r="AR1324" s="434"/>
      <c r="AS1324" s="428">
        <v>0</v>
      </c>
      <c r="AT1324" s="429">
        <v>0</v>
      </c>
      <c r="AU1324" s="435"/>
    </row>
    <row r="1325" spans="1:47" x14ac:dyDescent="0.2">
      <c r="A1325" s="229">
        <v>2008</v>
      </c>
      <c r="B1325" s="230">
        <v>1</v>
      </c>
      <c r="C1325" s="409">
        <v>1.1520942599999999</v>
      </c>
      <c r="D1325" s="410">
        <v>1.8757316100000001</v>
      </c>
      <c r="E1325" s="436">
        <v>5.5284074779203385</v>
      </c>
      <c r="F1325" s="409">
        <v>9.0101870000000001E-2</v>
      </c>
      <c r="G1325" s="410">
        <v>0.1061148255</v>
      </c>
      <c r="H1325" s="436">
        <v>8.907357173803368E-2</v>
      </c>
      <c r="I1325" s="409">
        <v>3.3010570000000003E-2</v>
      </c>
      <c r="J1325" s="410">
        <v>0.118420235</v>
      </c>
      <c r="K1325" s="436">
        <v>0.30767085884583717</v>
      </c>
      <c r="L1325" s="412"/>
      <c r="M1325" s="413"/>
      <c r="N1325" s="436">
        <v>1.3434177383750042E-2</v>
      </c>
      <c r="O1325" s="409">
        <v>1.116691E-2</v>
      </c>
      <c r="P1325" s="410">
        <v>1.1996645E-2</v>
      </c>
      <c r="Q1325" s="436">
        <v>1.016059709356085E-2</v>
      </c>
      <c r="R1325" s="414"/>
      <c r="S1325" s="415"/>
      <c r="T1325" s="436">
        <v>548.06792414611868</v>
      </c>
      <c r="U1325" s="409">
        <v>8.5930512495778454E-3</v>
      </c>
      <c r="V1325" s="410">
        <v>1.1185153411009795E-2</v>
      </c>
      <c r="W1325" s="436">
        <v>1.9577654763936584E-2</v>
      </c>
      <c r="X1325" s="409">
        <v>9.3984665653495444E-3</v>
      </c>
      <c r="Y1325" s="410">
        <v>6.7073483620398514E-3</v>
      </c>
      <c r="Z1325" s="436">
        <v>3.855430499472038E-2</v>
      </c>
      <c r="AA1325" s="409">
        <v>4.419998E-4</v>
      </c>
      <c r="AB1325" s="410">
        <v>6.4958853500000002E-4</v>
      </c>
      <c r="AC1325" s="436">
        <v>1.1596163324787175E-3</v>
      </c>
      <c r="AD1325" s="409">
        <v>2.11952E-5</v>
      </c>
      <c r="AE1325" s="410">
        <v>3.014117E-5</v>
      </c>
      <c r="AF1325" s="436">
        <v>9.1162927925308944E-5</v>
      </c>
      <c r="AG1325" s="409">
        <v>2.6513125E-3</v>
      </c>
      <c r="AH1325" s="410">
        <v>3.4805154749999998E-3</v>
      </c>
      <c r="AI1325" s="436">
        <v>4.5466547958205724E-3</v>
      </c>
      <c r="AJ1325" s="409">
        <v>2.3137599999999999E-4</v>
      </c>
      <c r="AK1325" s="410">
        <v>2.9065731499999998E-4</v>
      </c>
      <c r="AL1325" s="436">
        <v>6.9067175247522906E-4</v>
      </c>
      <c r="AM1325" s="409">
        <v>5.1626129999999995E-4</v>
      </c>
      <c r="AN1325" s="410">
        <v>8.1263118999999997E-4</v>
      </c>
      <c r="AO1325" s="436">
        <v>7.7090446244535175E-4</v>
      </c>
      <c r="AP1325" s="414"/>
      <c r="AQ1325" s="415"/>
      <c r="AR1325" s="415"/>
      <c r="AS1325" s="409">
        <v>0</v>
      </c>
      <c r="AT1325" s="410">
        <v>0</v>
      </c>
      <c r="AU1325" s="416"/>
    </row>
    <row r="1326" spans="1:47" x14ac:dyDescent="0.2">
      <c r="A1326" s="231">
        <v>2008</v>
      </c>
      <c r="B1326" s="232">
        <v>2</v>
      </c>
      <c r="C1326" s="417">
        <v>1.4779818600000001</v>
      </c>
      <c r="D1326" s="418">
        <v>2.3335969555</v>
      </c>
      <c r="E1326" s="437">
        <v>5.3905015399637817</v>
      </c>
      <c r="F1326" s="417">
        <v>9.9506720000000007E-2</v>
      </c>
      <c r="G1326" s="418">
        <v>0.1215916615</v>
      </c>
      <c r="H1326" s="437">
        <v>8.7007042363106246E-2</v>
      </c>
      <c r="I1326" s="417">
        <v>4.1042969999999998E-2</v>
      </c>
      <c r="J1326" s="418">
        <v>0.1395257895</v>
      </c>
      <c r="K1326" s="437">
        <v>0.30577576431960135</v>
      </c>
      <c r="L1326" s="420"/>
      <c r="M1326" s="421"/>
      <c r="N1326" s="437">
        <v>1.280612309206521E-2</v>
      </c>
      <c r="O1326" s="417">
        <v>1.116691E-2</v>
      </c>
      <c r="P1326" s="418">
        <v>1.1996645E-2</v>
      </c>
      <c r="Q1326" s="437">
        <v>1.0167256729808279E-2</v>
      </c>
      <c r="R1326" s="422"/>
      <c r="S1326" s="423"/>
      <c r="T1326" s="437">
        <v>548.10987292429729</v>
      </c>
      <c r="U1326" s="417">
        <v>8.5930512495778454E-3</v>
      </c>
      <c r="V1326" s="418">
        <v>1.1185153411009795E-2</v>
      </c>
      <c r="W1326" s="437">
        <v>1.9258365522084094E-2</v>
      </c>
      <c r="X1326" s="417">
        <v>9.3984665653495444E-3</v>
      </c>
      <c r="Y1326" s="418">
        <v>6.7073483620398514E-3</v>
      </c>
      <c r="Z1326" s="437">
        <v>3.8504929945944684E-2</v>
      </c>
      <c r="AA1326" s="417">
        <v>5.0487579999999995E-4</v>
      </c>
      <c r="AB1326" s="418">
        <v>8.0098889499999998E-4</v>
      </c>
      <c r="AC1326" s="437">
        <v>1.2571345734220575E-3</v>
      </c>
      <c r="AD1326" s="417">
        <v>2.3668000000000001E-5</v>
      </c>
      <c r="AE1326" s="418">
        <v>3.7393669999999999E-5</v>
      </c>
      <c r="AF1326" s="437">
        <v>9.3862213797624221E-5</v>
      </c>
      <c r="AG1326" s="417">
        <v>2.9658974E-3</v>
      </c>
      <c r="AH1326" s="418">
        <v>4.203521985E-3</v>
      </c>
      <c r="AI1326" s="437">
        <v>4.2295013664576941E-3</v>
      </c>
      <c r="AJ1326" s="417">
        <v>2.6327179999999998E-4</v>
      </c>
      <c r="AK1326" s="418">
        <v>3.6509362E-4</v>
      </c>
      <c r="AL1326" s="437">
        <v>6.7119052018758875E-4</v>
      </c>
      <c r="AM1326" s="417">
        <v>5.8939569999999996E-4</v>
      </c>
      <c r="AN1326" s="418">
        <v>9.9858716000000001E-4</v>
      </c>
      <c r="AO1326" s="437">
        <v>7.8158867970037123E-4</v>
      </c>
      <c r="AP1326" s="422"/>
      <c r="AQ1326" s="423"/>
      <c r="AR1326" s="423"/>
      <c r="AS1326" s="417">
        <v>0</v>
      </c>
      <c r="AT1326" s="418">
        <v>0</v>
      </c>
      <c r="AU1326" s="424"/>
    </row>
    <row r="1327" spans="1:47" x14ac:dyDescent="0.2">
      <c r="A1327" s="231">
        <v>2008</v>
      </c>
      <c r="B1327" s="232">
        <v>3</v>
      </c>
      <c r="C1327" s="417">
        <v>1.8462333099999999</v>
      </c>
      <c r="D1327" s="418">
        <v>2.8649708975000001</v>
      </c>
      <c r="E1327" s="437">
        <v>5.4578911226604561</v>
      </c>
      <c r="F1327" s="417">
        <v>0.10604714</v>
      </c>
      <c r="G1327" s="418">
        <v>0.13616590200000001</v>
      </c>
      <c r="H1327" s="437">
        <v>8.6558738840941091E-2</v>
      </c>
      <c r="I1327" s="417">
        <v>5.3917909999999999E-2</v>
      </c>
      <c r="J1327" s="418">
        <v>0.16517014799999999</v>
      </c>
      <c r="K1327" s="437">
        <v>0.31052053581722189</v>
      </c>
      <c r="L1327" s="420"/>
      <c r="M1327" s="421"/>
      <c r="N1327" s="437">
        <v>1.3549436184413594E-2</v>
      </c>
      <c r="O1327" s="417">
        <v>1.116691E-2</v>
      </c>
      <c r="P1327" s="418">
        <v>1.19946875E-2</v>
      </c>
      <c r="Q1327" s="437">
        <v>1.0218175515493035E-2</v>
      </c>
      <c r="R1327" s="422"/>
      <c r="S1327" s="423"/>
      <c r="T1327" s="437">
        <v>547.80085865125216</v>
      </c>
      <c r="U1327" s="417">
        <v>8.5930512495778454E-3</v>
      </c>
      <c r="V1327" s="418">
        <v>1.1185153411009795E-2</v>
      </c>
      <c r="W1327" s="437">
        <v>1.9216751857003698E-2</v>
      </c>
      <c r="X1327" s="417">
        <v>9.3984665653495444E-3</v>
      </c>
      <c r="Y1327" s="418">
        <v>6.7073483620398514E-3</v>
      </c>
      <c r="Z1327" s="437">
        <v>3.7983332063929828E-2</v>
      </c>
      <c r="AA1327" s="417">
        <v>6.1129999999999995E-4</v>
      </c>
      <c r="AB1327" s="418">
        <v>1.005549575E-3</v>
      </c>
      <c r="AC1327" s="437">
        <v>1.3566741314273573E-3</v>
      </c>
      <c r="AD1327" s="417">
        <v>2.8798799999999999E-5</v>
      </c>
      <c r="AE1327" s="418">
        <v>4.652142E-5</v>
      </c>
      <c r="AF1327" s="437">
        <v>9.3581337503657845E-5</v>
      </c>
      <c r="AG1327" s="417">
        <v>3.4162382999999999E-3</v>
      </c>
      <c r="AH1327" s="418">
        <v>5.1126046050000004E-3</v>
      </c>
      <c r="AI1327" s="437">
        <v>4.2714295320711443E-3</v>
      </c>
      <c r="AJ1327" s="417">
        <v>3.1972039999999998E-4</v>
      </c>
      <c r="AK1327" s="418">
        <v>4.7319466500000002E-4</v>
      </c>
      <c r="AL1327" s="437">
        <v>6.4255166739490344E-4</v>
      </c>
      <c r="AM1327" s="417">
        <v>7.1273099999999998E-4</v>
      </c>
      <c r="AN1327" s="418">
        <v>1.2407390249999999E-3</v>
      </c>
      <c r="AO1327" s="437">
        <v>7.8423704106052653E-4</v>
      </c>
      <c r="AP1327" s="422"/>
      <c r="AQ1327" s="423"/>
      <c r="AR1327" s="423"/>
      <c r="AS1327" s="417">
        <v>0</v>
      </c>
      <c r="AT1327" s="418">
        <v>0</v>
      </c>
      <c r="AU1327" s="424"/>
    </row>
    <row r="1328" spans="1:47" x14ac:dyDescent="0.2">
      <c r="A1328" s="231">
        <v>2008</v>
      </c>
      <c r="B1328" s="232">
        <v>4</v>
      </c>
      <c r="C1328" s="417">
        <v>2.2499695399999999</v>
      </c>
      <c r="D1328" s="418">
        <v>3.3942864020000001</v>
      </c>
      <c r="E1328" s="437">
        <v>5.2669351897919636</v>
      </c>
      <c r="F1328" s="417">
        <v>0.12031308</v>
      </c>
      <c r="G1328" s="418">
        <v>0.156290597</v>
      </c>
      <c r="H1328" s="437">
        <v>8.552489313542791E-2</v>
      </c>
      <c r="I1328" s="417">
        <v>6.8549150000000003E-2</v>
      </c>
      <c r="J1328" s="418">
        <v>0.1904410835</v>
      </c>
      <c r="K1328" s="437">
        <v>0.3043288482394057</v>
      </c>
      <c r="L1328" s="420"/>
      <c r="M1328" s="421"/>
      <c r="N1328" s="437">
        <v>1.0114129992153992E-2</v>
      </c>
      <c r="O1328" s="417">
        <v>1.116691E-2</v>
      </c>
      <c r="P1328" s="418">
        <v>1.1994242E-2</v>
      </c>
      <c r="Q1328" s="437">
        <v>1.0236307266753874E-2</v>
      </c>
      <c r="R1328" s="422"/>
      <c r="S1328" s="423"/>
      <c r="T1328" s="437">
        <v>548.38310132640288</v>
      </c>
      <c r="U1328" s="417">
        <v>8.5930512495778454E-3</v>
      </c>
      <c r="V1328" s="418">
        <v>1.1185153411009795E-2</v>
      </c>
      <c r="W1328" s="437">
        <v>1.8794116803924777E-2</v>
      </c>
      <c r="X1328" s="417">
        <v>9.3984665653495444E-3</v>
      </c>
      <c r="Y1328" s="418">
        <v>6.7073483620398514E-3</v>
      </c>
      <c r="Z1328" s="437">
        <v>3.8655199774860677E-2</v>
      </c>
      <c r="AA1328" s="417">
        <v>7.5216919999999997E-4</v>
      </c>
      <c r="AB1328" s="418">
        <v>1.21456975E-3</v>
      </c>
      <c r="AC1328" s="437">
        <v>1.3432293872936592E-3</v>
      </c>
      <c r="AD1328" s="417">
        <v>3.5372600000000001E-5</v>
      </c>
      <c r="AE1328" s="418">
        <v>5.5952424999999998E-5</v>
      </c>
      <c r="AF1328" s="437">
        <v>9.2548889443046269E-5</v>
      </c>
      <c r="AG1328" s="417">
        <v>4.0809347999999999E-3</v>
      </c>
      <c r="AH1328" s="418">
        <v>6.0956463000000002E-3</v>
      </c>
      <c r="AI1328" s="437">
        <v>3.8532200890074439E-3</v>
      </c>
      <c r="AJ1328" s="417">
        <v>3.98429E-4</v>
      </c>
      <c r="AK1328" s="418">
        <v>5.8646048000000005E-4</v>
      </c>
      <c r="AL1328" s="437">
        <v>6.3722489781239077E-4</v>
      </c>
      <c r="AM1328" s="417">
        <v>8.715366E-4</v>
      </c>
      <c r="AN1328" s="418">
        <v>1.483446655E-3</v>
      </c>
      <c r="AO1328" s="437">
        <v>7.7259992170118879E-4</v>
      </c>
      <c r="AP1328" s="422"/>
      <c r="AQ1328" s="423"/>
      <c r="AR1328" s="423"/>
      <c r="AS1328" s="417">
        <v>0</v>
      </c>
      <c r="AT1328" s="418">
        <v>0</v>
      </c>
      <c r="AU1328" s="424"/>
    </row>
    <row r="1329" spans="1:47" x14ac:dyDescent="0.2">
      <c r="A1329" s="231">
        <v>2008</v>
      </c>
      <c r="B1329" s="232">
        <v>5</v>
      </c>
      <c r="C1329" s="417">
        <v>2.6342637500000001</v>
      </c>
      <c r="D1329" s="418">
        <v>3.882622231</v>
      </c>
      <c r="E1329" s="437">
        <v>7.1506566868655845</v>
      </c>
      <c r="F1329" s="417">
        <v>0.13651213000000001</v>
      </c>
      <c r="G1329" s="418">
        <v>0.17871332700000001</v>
      </c>
      <c r="H1329" s="437">
        <v>0.12679138960008488</v>
      </c>
      <c r="I1329" s="417">
        <v>8.2957230000000007E-2</v>
      </c>
      <c r="J1329" s="418">
        <v>0.21502833700000001</v>
      </c>
      <c r="K1329" s="437">
        <v>0.52205620188026292</v>
      </c>
      <c r="L1329" s="420"/>
      <c r="M1329" s="421"/>
      <c r="N1329" s="437">
        <v>1.0150993381362506E-2</v>
      </c>
      <c r="O1329" s="417">
        <v>1.116691E-2</v>
      </c>
      <c r="P1329" s="418">
        <v>1.1979686E-2</v>
      </c>
      <c r="Q1329" s="437">
        <v>1.2750613200302295E-2</v>
      </c>
      <c r="R1329" s="422"/>
      <c r="S1329" s="423"/>
      <c r="T1329" s="437">
        <v>548.4653333721036</v>
      </c>
      <c r="U1329" s="417">
        <v>8.5930512495778454E-3</v>
      </c>
      <c r="V1329" s="418">
        <v>1.1185153411009795E-2</v>
      </c>
      <c r="W1329" s="437">
        <v>1.4648843678698089E-2</v>
      </c>
      <c r="X1329" s="417">
        <v>9.3984665653495444E-3</v>
      </c>
      <c r="Y1329" s="418">
        <v>6.7073483620398514E-3</v>
      </c>
      <c r="Z1329" s="437">
        <v>3.9048706051035824E-2</v>
      </c>
      <c r="AA1329" s="417">
        <v>8.8696070000000003E-4</v>
      </c>
      <c r="AB1329" s="418">
        <v>1.4099099500000001E-3</v>
      </c>
      <c r="AC1329" s="437">
        <v>2.0727595862927951E-3</v>
      </c>
      <c r="AD1329" s="417">
        <v>4.1634000000000002E-5</v>
      </c>
      <c r="AE1329" s="418">
        <v>6.4720224999999999E-5</v>
      </c>
      <c r="AF1329" s="437">
        <v>1.4091382382947976E-4</v>
      </c>
      <c r="AG1329" s="417">
        <v>4.7534969000000002E-3</v>
      </c>
      <c r="AH1329" s="418">
        <v>7.05040133E-3</v>
      </c>
      <c r="AI1329" s="437">
        <v>5.6349079187471701E-3</v>
      </c>
      <c r="AJ1329" s="417">
        <v>4.7445799999999998E-4</v>
      </c>
      <c r="AK1329" s="418">
        <v>6.9598041999999996E-4</v>
      </c>
      <c r="AL1329" s="437">
        <v>8.9909197121763971E-4</v>
      </c>
      <c r="AM1329" s="417">
        <v>1.0213237E-3</v>
      </c>
      <c r="AN1329" s="418">
        <v>1.7062421300000001E-3</v>
      </c>
      <c r="AO1329" s="437">
        <v>1.2045467146442398E-3</v>
      </c>
      <c r="AP1329" s="422"/>
      <c r="AQ1329" s="423"/>
      <c r="AR1329" s="423"/>
      <c r="AS1329" s="417">
        <v>0</v>
      </c>
      <c r="AT1329" s="418">
        <v>0</v>
      </c>
      <c r="AU1329" s="424"/>
    </row>
    <row r="1330" spans="1:47" x14ac:dyDescent="0.2">
      <c r="A1330" s="231">
        <v>2008</v>
      </c>
      <c r="B1330" s="232">
        <v>6</v>
      </c>
      <c r="C1330" s="417">
        <v>2.9995430000000001</v>
      </c>
      <c r="D1330" s="418">
        <v>4.3332698064999997</v>
      </c>
      <c r="E1330" s="437">
        <v>7.1942865073531594</v>
      </c>
      <c r="F1330" s="417">
        <v>0.15344720000000001</v>
      </c>
      <c r="G1330" s="418">
        <v>0.20149979949999999</v>
      </c>
      <c r="H1330" s="437">
        <v>0.13025803423042628</v>
      </c>
      <c r="I1330" s="417">
        <v>9.7371230000000003E-2</v>
      </c>
      <c r="J1330" s="418">
        <v>0.2391422715</v>
      </c>
      <c r="K1330" s="437">
        <v>0.52522457648418275</v>
      </c>
      <c r="L1330" s="420"/>
      <c r="M1330" s="421"/>
      <c r="N1330" s="437">
        <v>1.0165082982147335E-2</v>
      </c>
      <c r="O1330" s="417">
        <v>1.116691E-2</v>
      </c>
      <c r="P1330" s="418">
        <v>1.19792405E-2</v>
      </c>
      <c r="Q1330" s="437">
        <v>1.2804869968619721E-2</v>
      </c>
      <c r="R1330" s="422"/>
      <c r="S1330" s="423"/>
      <c r="T1330" s="437">
        <v>549.05860905335044</v>
      </c>
      <c r="U1330" s="417">
        <v>8.5930512495778454E-3</v>
      </c>
      <c r="V1330" s="418">
        <v>1.1185153411009795E-2</v>
      </c>
      <c r="W1330" s="437">
        <v>1.4915570680843804E-2</v>
      </c>
      <c r="X1330" s="417">
        <v>9.3984665653495444E-3</v>
      </c>
      <c r="Y1330" s="418">
        <v>6.7073483620398514E-3</v>
      </c>
      <c r="Z1330" s="437">
        <v>3.987029523084213E-2</v>
      </c>
      <c r="AA1330" s="417">
        <v>1.0158146000000001E-3</v>
      </c>
      <c r="AB1330" s="418">
        <v>1.595795995E-3</v>
      </c>
      <c r="AC1330" s="437">
        <v>2.1510356794350745E-3</v>
      </c>
      <c r="AD1330" s="417">
        <v>4.7764900000000001E-5</v>
      </c>
      <c r="AE1330" s="418">
        <v>7.3045469999999995E-5</v>
      </c>
      <c r="AF1330" s="437">
        <v>1.4508786544203619E-4</v>
      </c>
      <c r="AG1330" s="417">
        <v>5.4081314000000002E-3</v>
      </c>
      <c r="AH1330" s="418">
        <v>7.9716735900000005E-3</v>
      </c>
      <c r="AI1330" s="437">
        <v>5.7837988398633904E-3</v>
      </c>
      <c r="AJ1330" s="417">
        <v>5.4880719999999997E-4</v>
      </c>
      <c r="AK1330" s="418">
        <v>8.0402955000000002E-4</v>
      </c>
      <c r="AL1330" s="437">
        <v>9.2718232302206529E-4</v>
      </c>
      <c r="AM1330" s="417">
        <v>1.1627715999999999E-3</v>
      </c>
      <c r="AN1330" s="418">
        <v>1.9130363249999999E-3</v>
      </c>
      <c r="AO1330" s="437">
        <v>1.2343265296095112E-3</v>
      </c>
      <c r="AP1330" s="422"/>
      <c r="AQ1330" s="423"/>
      <c r="AR1330" s="423"/>
      <c r="AS1330" s="417">
        <v>0</v>
      </c>
      <c r="AT1330" s="418">
        <v>0</v>
      </c>
      <c r="AU1330" s="424"/>
    </row>
    <row r="1331" spans="1:47" x14ac:dyDescent="0.2">
      <c r="A1331" s="231">
        <v>2008</v>
      </c>
      <c r="B1331" s="232">
        <v>7</v>
      </c>
      <c r="C1331" s="417">
        <v>3.3474601800000001</v>
      </c>
      <c r="D1331" s="418">
        <v>4.7580023999999996</v>
      </c>
      <c r="E1331" s="437">
        <v>12.817967634475245</v>
      </c>
      <c r="F1331" s="417">
        <v>0.17151875</v>
      </c>
      <c r="G1331" s="418">
        <v>0.225391021</v>
      </c>
      <c r="H1331" s="437">
        <v>0.18193528997699984</v>
      </c>
      <c r="I1331" s="417">
        <v>0.11207515999999999</v>
      </c>
      <c r="J1331" s="418">
        <v>0.26287746099999998</v>
      </c>
      <c r="K1331" s="437">
        <v>0.6702012361434142</v>
      </c>
      <c r="L1331" s="420"/>
      <c r="M1331" s="421"/>
      <c r="N1331" s="437">
        <v>1.0179870037087887E-2</v>
      </c>
      <c r="O1331" s="417">
        <v>1.116691E-2</v>
      </c>
      <c r="P1331" s="418">
        <v>1.19792405E-2</v>
      </c>
      <c r="Q1331" s="437">
        <v>1.368814862015727E-2</v>
      </c>
      <c r="R1331" s="422"/>
      <c r="S1331" s="423"/>
      <c r="T1331" s="437">
        <v>549.81663932424635</v>
      </c>
      <c r="U1331" s="417">
        <v>8.5930512495778454E-3</v>
      </c>
      <c r="V1331" s="418">
        <v>1.1185153411009795E-2</v>
      </c>
      <c r="W1331" s="437">
        <v>2.0827160341910071E-2</v>
      </c>
      <c r="X1331" s="417">
        <v>9.3984665653495444E-3</v>
      </c>
      <c r="Y1331" s="418">
        <v>6.7073483620398514E-3</v>
      </c>
      <c r="Z1331" s="437">
        <v>4.0895953688168341E-2</v>
      </c>
      <c r="AA1331" s="417">
        <v>1.1421442E-3</v>
      </c>
      <c r="AB1331" s="418">
        <v>1.775239395E-3</v>
      </c>
      <c r="AC1331" s="437">
        <v>2.8594654967009896E-3</v>
      </c>
      <c r="AD1331" s="417">
        <v>5.3498799999999997E-5</v>
      </c>
      <c r="AE1331" s="418">
        <v>8.1609674999999997E-5</v>
      </c>
      <c r="AF1331" s="437">
        <v>1.9855136727234149E-4</v>
      </c>
      <c r="AG1331" s="417">
        <v>6.0732705999999997E-3</v>
      </c>
      <c r="AH1331" s="418">
        <v>8.8784063099999998E-3</v>
      </c>
      <c r="AI1331" s="437">
        <v>8.1021424335407152E-3</v>
      </c>
      <c r="AJ1331" s="417">
        <v>6.2396999999999995E-4</v>
      </c>
      <c r="AK1331" s="418">
        <v>9.1130979999999996E-4</v>
      </c>
      <c r="AL1331" s="437">
        <v>1.183858526032485E-3</v>
      </c>
      <c r="AM1331" s="417">
        <v>1.2999660000000001E-3</v>
      </c>
      <c r="AN1331" s="418">
        <v>2.109266185E-3</v>
      </c>
      <c r="AO1331" s="437">
        <v>1.8367692011409746E-3</v>
      </c>
      <c r="AP1331" s="422"/>
      <c r="AQ1331" s="423"/>
      <c r="AR1331" s="423"/>
      <c r="AS1331" s="417">
        <v>0</v>
      </c>
      <c r="AT1331" s="418">
        <v>0</v>
      </c>
      <c r="AU1331" s="424"/>
    </row>
    <row r="1332" spans="1:47" x14ac:dyDescent="0.2">
      <c r="A1332" s="231">
        <v>2008</v>
      </c>
      <c r="B1332" s="232">
        <v>8</v>
      </c>
      <c r="C1332" s="417">
        <v>3.6765444199999999</v>
      </c>
      <c r="D1332" s="418">
        <v>5.1610044044999999</v>
      </c>
      <c r="E1332" s="437">
        <v>12.893318840280543</v>
      </c>
      <c r="F1332" s="417">
        <v>0.19140979</v>
      </c>
      <c r="G1332" s="418">
        <v>0.25091289849999998</v>
      </c>
      <c r="H1332" s="437">
        <v>0.18785543982028879</v>
      </c>
      <c r="I1332" s="417">
        <v>0.12694784000000001</v>
      </c>
      <c r="J1332" s="418">
        <v>0.28681277550000001</v>
      </c>
      <c r="K1332" s="437">
        <v>0.67540574889555327</v>
      </c>
      <c r="L1332" s="420"/>
      <c r="M1332" s="421"/>
      <c r="N1332" s="437">
        <v>1.0196659602004584E-2</v>
      </c>
      <c r="O1332" s="417">
        <v>1.116691E-2</v>
      </c>
      <c r="P1332" s="418">
        <v>1.1966642E-2</v>
      </c>
      <c r="Q1332" s="437">
        <v>1.3770434945110431E-2</v>
      </c>
      <c r="R1332" s="422"/>
      <c r="S1332" s="423"/>
      <c r="T1332" s="437">
        <v>550.66420975644553</v>
      </c>
      <c r="U1332" s="417">
        <v>8.5930512495778454E-3</v>
      </c>
      <c r="V1332" s="418">
        <v>1.1185153411009795E-2</v>
      </c>
      <c r="W1332" s="437">
        <v>2.1230329192697524E-2</v>
      </c>
      <c r="X1332" s="417">
        <v>9.3984665653495444E-3</v>
      </c>
      <c r="Y1332" s="418">
        <v>6.7073483620398514E-3</v>
      </c>
      <c r="Z1332" s="437">
        <v>4.2047473379480532E-2</v>
      </c>
      <c r="AA1332" s="417">
        <v>1.2670305000000001E-3</v>
      </c>
      <c r="AB1332" s="418">
        <v>1.9508402699999999E-3</v>
      </c>
      <c r="AC1332" s="437">
        <v>2.974611156591706E-3</v>
      </c>
      <c r="AD1332" s="417">
        <v>5.94181E-5</v>
      </c>
      <c r="AE1332" s="418">
        <v>9.0210360000000003E-5</v>
      </c>
      <c r="AF1332" s="437">
        <v>2.0564258906843928E-4</v>
      </c>
      <c r="AG1332" s="417">
        <v>6.7458016999999999E-3</v>
      </c>
      <c r="AH1332" s="418">
        <v>9.7896457999999999E-3</v>
      </c>
      <c r="AI1332" s="437">
        <v>8.3614921130725686E-3</v>
      </c>
      <c r="AJ1332" s="417">
        <v>6.9895069999999996E-4</v>
      </c>
      <c r="AK1332" s="418">
        <v>1.018397035E-3</v>
      </c>
      <c r="AL1332" s="437">
        <v>1.2334590618466703E-3</v>
      </c>
      <c r="AM1332" s="417">
        <v>1.4323748E-3</v>
      </c>
      <c r="AN1332" s="418">
        <v>2.298463035E-3</v>
      </c>
      <c r="AO1332" s="437">
        <v>1.8862147059768818E-3</v>
      </c>
      <c r="AP1332" s="422"/>
      <c r="AQ1332" s="423"/>
      <c r="AR1332" s="423"/>
      <c r="AS1332" s="417">
        <v>0</v>
      </c>
      <c r="AT1332" s="418">
        <v>0</v>
      </c>
      <c r="AU1332" s="424"/>
    </row>
    <row r="1333" spans="1:47" x14ac:dyDescent="0.2">
      <c r="A1333" s="231">
        <v>2008</v>
      </c>
      <c r="B1333" s="232">
        <v>9</v>
      </c>
      <c r="C1333" s="417">
        <v>3.98653024</v>
      </c>
      <c r="D1333" s="418">
        <v>5.5437573870000003</v>
      </c>
      <c r="E1333" s="437">
        <v>13.603432792401843</v>
      </c>
      <c r="F1333" s="417">
        <v>0.21365408999999999</v>
      </c>
      <c r="G1333" s="418">
        <v>0.27804924450000001</v>
      </c>
      <c r="H1333" s="437">
        <v>0.22746710277332921</v>
      </c>
      <c r="I1333" s="417">
        <v>0.14162148999999999</v>
      </c>
      <c r="J1333" s="418">
        <v>0.31099892099999998</v>
      </c>
      <c r="K1333" s="437">
        <v>0.84870283883168485</v>
      </c>
      <c r="L1333" s="420"/>
      <c r="M1333" s="421"/>
      <c r="N1333" s="437">
        <v>1.0211484520309596E-2</v>
      </c>
      <c r="O1333" s="417">
        <v>1.116691E-2</v>
      </c>
      <c r="P1333" s="418">
        <v>1.1964239E-2</v>
      </c>
      <c r="Q1333" s="437">
        <v>1.4794164854536503E-2</v>
      </c>
      <c r="R1333" s="422"/>
      <c r="S1333" s="423"/>
      <c r="T1333" s="437">
        <v>551.36901108131678</v>
      </c>
      <c r="U1333" s="417">
        <v>8.5930512495778454E-3</v>
      </c>
      <c r="V1333" s="418">
        <v>1.1185153411009795E-2</v>
      </c>
      <c r="W1333" s="437">
        <v>2.1799385646902442E-2</v>
      </c>
      <c r="X1333" s="417">
        <v>9.3984665653495444E-3</v>
      </c>
      <c r="Y1333" s="418">
        <v>6.7073483620398514E-3</v>
      </c>
      <c r="Z1333" s="437">
        <v>4.3294686990875561E-2</v>
      </c>
      <c r="AA1333" s="417">
        <v>1.3890008999999999E-3</v>
      </c>
      <c r="AB1333" s="418">
        <v>2.1261480650000002E-3</v>
      </c>
      <c r="AC1333" s="437">
        <v>3.6206579099187252E-3</v>
      </c>
      <c r="AD1333" s="417">
        <v>6.5021499999999994E-5</v>
      </c>
      <c r="AE1333" s="418">
        <v>9.8732584999999996E-5</v>
      </c>
      <c r="AF1333" s="437">
        <v>2.5057259941339637E-4</v>
      </c>
      <c r="AG1333" s="417">
        <v>7.4360705000000001E-3</v>
      </c>
      <c r="AH1333" s="418">
        <v>1.072186304E-2</v>
      </c>
      <c r="AI1333" s="437">
        <v>1.0121075068883238E-2</v>
      </c>
      <c r="AJ1333" s="417">
        <v>7.7483040000000003E-4</v>
      </c>
      <c r="AK1333" s="418">
        <v>1.1277355050000001E-3</v>
      </c>
      <c r="AL1333" s="437">
        <v>1.5005328066515593E-3</v>
      </c>
      <c r="AM1333" s="417">
        <v>1.5623653999999999E-3</v>
      </c>
      <c r="AN1333" s="418">
        <v>2.484599135E-3</v>
      </c>
      <c r="AO1333" s="437">
        <v>2.2832387381098536E-3</v>
      </c>
      <c r="AP1333" s="422"/>
      <c r="AQ1333" s="423"/>
      <c r="AR1333" s="423"/>
      <c r="AS1333" s="417">
        <v>0</v>
      </c>
      <c r="AT1333" s="418">
        <v>0</v>
      </c>
      <c r="AU1333" s="424"/>
    </row>
    <row r="1334" spans="1:47" x14ac:dyDescent="0.2">
      <c r="A1334" s="231">
        <v>2008</v>
      </c>
      <c r="B1334" s="232">
        <v>10</v>
      </c>
      <c r="C1334" s="417">
        <v>3.7757107478700003</v>
      </c>
      <c r="D1334" s="418">
        <v>5.2104898080410003</v>
      </c>
      <c r="E1334" s="437">
        <v>13.696369310142217</v>
      </c>
      <c r="F1334" s="417">
        <v>0.21340891242000001</v>
      </c>
      <c r="G1334" s="418">
        <v>0.27429368682300004</v>
      </c>
      <c r="H1334" s="437">
        <v>0.23555251466883445</v>
      </c>
      <c r="I1334" s="417">
        <v>0.12085369450000001</v>
      </c>
      <c r="J1334" s="418">
        <v>0.25851264977999999</v>
      </c>
      <c r="K1334" s="437">
        <v>0.85619515690380965</v>
      </c>
      <c r="L1334" s="420"/>
      <c r="M1334" s="421"/>
      <c r="N1334" s="437">
        <v>1.0231353074217461E-2</v>
      </c>
      <c r="O1334" s="417">
        <v>1.116691E-2</v>
      </c>
      <c r="P1334" s="418">
        <v>1.1964239E-2</v>
      </c>
      <c r="Q1334" s="437">
        <v>1.4902182668033531E-2</v>
      </c>
      <c r="R1334" s="422"/>
      <c r="S1334" s="423"/>
      <c r="T1334" s="437">
        <v>552.36818170842628</v>
      </c>
      <c r="U1334" s="417">
        <v>6.3760440271867615E-3</v>
      </c>
      <c r="V1334" s="418">
        <v>8.2993838309692678E-3</v>
      </c>
      <c r="W1334" s="437">
        <v>2.2293984852265317E-2</v>
      </c>
      <c r="X1334" s="417">
        <v>8.4022291094224925E-3</v>
      </c>
      <c r="Y1334" s="418">
        <v>5.9963694356636272E-3</v>
      </c>
      <c r="Z1334" s="437">
        <v>4.4644543354555193E-2</v>
      </c>
      <c r="AA1334" s="417">
        <v>1.3508609988000001E-3</v>
      </c>
      <c r="AB1334" s="418">
        <v>2.05963992426E-3</v>
      </c>
      <c r="AC1334" s="437">
        <v>3.780987445570374E-3</v>
      </c>
      <c r="AD1334" s="417">
        <v>6.2859374999999995E-5</v>
      </c>
      <c r="AE1334" s="418">
        <v>9.5887798230000001E-5</v>
      </c>
      <c r="AF1334" s="437">
        <v>2.6033017200164201E-4</v>
      </c>
      <c r="AG1334" s="417">
        <v>7.2914043701999996E-3</v>
      </c>
      <c r="AH1334" s="418">
        <v>1.044880502925E-2</v>
      </c>
      <c r="AI1334" s="437">
        <v>1.0474522604895243E-2</v>
      </c>
      <c r="AJ1334" s="417">
        <v>7.6142874000000005E-4</v>
      </c>
      <c r="AK1334" s="418">
        <v>1.10851574253E-3</v>
      </c>
      <c r="AL1334" s="437">
        <v>1.5681292306206388E-3</v>
      </c>
      <c r="AM1334" s="417">
        <v>1.5102466266000002E-3</v>
      </c>
      <c r="AN1334" s="418">
        <v>2.3865655639500002E-3</v>
      </c>
      <c r="AO1334" s="437">
        <v>2.3511850261181714E-3</v>
      </c>
      <c r="AP1334" s="422"/>
      <c r="AQ1334" s="423"/>
      <c r="AR1334" s="423"/>
      <c r="AS1334" s="417">
        <v>0</v>
      </c>
      <c r="AT1334" s="418">
        <v>0</v>
      </c>
      <c r="AU1334" s="424"/>
    </row>
    <row r="1335" spans="1:47" x14ac:dyDescent="0.2">
      <c r="A1335" s="231">
        <v>2008</v>
      </c>
      <c r="B1335" s="232">
        <v>11</v>
      </c>
      <c r="C1335" s="417">
        <v>4.0288420906199995</v>
      </c>
      <c r="D1335" s="418">
        <v>5.5270269908175003</v>
      </c>
      <c r="E1335" s="437">
        <v>14.993804054132841</v>
      </c>
      <c r="F1335" s="417">
        <v>0.23876833992000002</v>
      </c>
      <c r="G1335" s="418">
        <v>0.30354873362700002</v>
      </c>
      <c r="H1335" s="437">
        <v>0.26183827012491073</v>
      </c>
      <c r="I1335" s="417">
        <v>0.13276279169999999</v>
      </c>
      <c r="J1335" s="418">
        <v>0.27689558050000002</v>
      </c>
      <c r="K1335" s="437">
        <v>0.67765431141686949</v>
      </c>
      <c r="L1335" s="420"/>
      <c r="M1335" s="421"/>
      <c r="N1335" s="437">
        <v>3.692793037356615E-3</v>
      </c>
      <c r="O1335" s="417">
        <v>1.116691E-2</v>
      </c>
      <c r="P1335" s="418">
        <v>1.1964239E-2</v>
      </c>
      <c r="Q1335" s="437">
        <v>1.6872965106147695E-2</v>
      </c>
      <c r="R1335" s="422"/>
      <c r="S1335" s="423"/>
      <c r="T1335" s="437">
        <v>553.44938346281106</v>
      </c>
      <c r="U1335" s="417">
        <v>6.3760440271867615E-3</v>
      </c>
      <c r="V1335" s="418">
        <v>8.2993838309692678E-3</v>
      </c>
      <c r="W1335" s="437">
        <v>1.6474637911935749E-2</v>
      </c>
      <c r="X1335" s="417">
        <v>8.4022291094224925E-3</v>
      </c>
      <c r="Y1335" s="418">
        <v>5.9963694356636272E-3</v>
      </c>
      <c r="Z1335" s="437">
        <v>4.6106851870745827E-2</v>
      </c>
      <c r="AA1335" s="417">
        <v>1.4616222347999999E-3</v>
      </c>
      <c r="AB1335" s="418">
        <v>2.2213079966400002E-3</v>
      </c>
      <c r="AC1335" s="437">
        <v>4.6218764265621125E-3</v>
      </c>
      <c r="AD1335" s="417">
        <v>6.8456977200000006E-5</v>
      </c>
      <c r="AE1335" s="418">
        <v>1.0358366313E-4</v>
      </c>
      <c r="AF1335" s="437">
        <v>3.0100209229109884E-4</v>
      </c>
      <c r="AG1335" s="417">
        <v>7.9713206933999994E-3</v>
      </c>
      <c r="AH1335" s="418">
        <v>1.1364113581829999E-2</v>
      </c>
      <c r="AI1335" s="437">
        <v>1.1184307598128525E-2</v>
      </c>
      <c r="AJ1335" s="417">
        <v>8.3044124880000004E-4</v>
      </c>
      <c r="AK1335" s="418">
        <v>1.2129657453000002E-3</v>
      </c>
      <c r="AL1335" s="437">
        <v>1.8358075471148101E-3</v>
      </c>
      <c r="AM1335" s="417">
        <v>1.6240665047999999E-3</v>
      </c>
      <c r="AN1335" s="418">
        <v>2.55423423585E-3</v>
      </c>
      <c r="AO1335" s="437">
        <v>2.534697856695186E-3</v>
      </c>
      <c r="AP1335" s="422"/>
      <c r="AQ1335" s="423"/>
      <c r="AR1335" s="423"/>
      <c r="AS1335" s="417">
        <v>0</v>
      </c>
      <c r="AT1335" s="418">
        <v>0</v>
      </c>
      <c r="AU1335" s="424"/>
    </row>
    <row r="1336" spans="1:47" x14ac:dyDescent="0.2">
      <c r="A1336" s="231">
        <v>2008</v>
      </c>
      <c r="B1336" s="232">
        <v>12</v>
      </c>
      <c r="C1336" s="417">
        <v>4.2727898100799999</v>
      </c>
      <c r="D1336" s="418">
        <v>5.8363507971194997</v>
      </c>
      <c r="E1336" s="437">
        <v>15.11345022262117</v>
      </c>
      <c r="F1336" s="417">
        <v>0.26784712031999997</v>
      </c>
      <c r="G1336" s="418">
        <v>0.33717835978800004</v>
      </c>
      <c r="H1336" s="437">
        <v>0.27247309120646374</v>
      </c>
      <c r="I1336" s="417">
        <v>0.1450205064</v>
      </c>
      <c r="J1336" s="418">
        <v>0.29484247716</v>
      </c>
      <c r="K1336" s="437">
        <v>0.6874048912267624</v>
      </c>
      <c r="L1336" s="420"/>
      <c r="M1336" s="421"/>
      <c r="N1336" s="437">
        <v>3.7010804114997646E-3</v>
      </c>
      <c r="O1336" s="417">
        <v>1.116691E-2</v>
      </c>
      <c r="P1336" s="418">
        <v>1.1964239E-2</v>
      </c>
      <c r="Q1336" s="437">
        <v>1.7023593396404912E-2</v>
      </c>
      <c r="R1336" s="422"/>
      <c r="S1336" s="423"/>
      <c r="T1336" s="437">
        <v>554.60233502656308</v>
      </c>
      <c r="U1336" s="417">
        <v>6.3760440271867615E-3</v>
      </c>
      <c r="V1336" s="418">
        <v>8.2993838309692678E-3</v>
      </c>
      <c r="W1336" s="437">
        <v>1.6992603794210189E-2</v>
      </c>
      <c r="X1336" s="417">
        <v>8.4022291094224925E-3</v>
      </c>
      <c r="Y1336" s="418">
        <v>5.9963694356636272E-3</v>
      </c>
      <c r="Z1336" s="437">
        <v>4.7663159856311178E-2</v>
      </c>
      <c r="AA1336" s="417">
        <v>1.5733301274E-3</v>
      </c>
      <c r="AB1336" s="418">
        <v>2.38799700099E-3</v>
      </c>
      <c r="AC1336" s="437">
        <v>4.8468058187650679E-3</v>
      </c>
      <c r="AD1336" s="417">
        <v>7.3160579399999994E-5</v>
      </c>
      <c r="AE1336" s="418">
        <v>1.1170056627E-4</v>
      </c>
      <c r="AF1336" s="437">
        <v>3.1408920528567223E-4</v>
      </c>
      <c r="AG1336" s="417">
        <v>8.6927415029999996E-3</v>
      </c>
      <c r="AH1336" s="418">
        <v>1.234460787174E-2</v>
      </c>
      <c r="AI1336" s="437">
        <v>1.1628348011134385E-2</v>
      </c>
      <c r="AJ1336" s="417">
        <v>9.0190233420000003E-4</v>
      </c>
      <c r="AK1336" s="418">
        <v>1.3214326644000001E-3</v>
      </c>
      <c r="AL1336" s="437">
        <v>1.9227023681368867E-3</v>
      </c>
      <c r="AM1336" s="417">
        <v>1.7381240976000001E-3</v>
      </c>
      <c r="AN1336" s="418">
        <v>2.7256361489400001E-3</v>
      </c>
      <c r="AO1336" s="437">
        <v>2.6262608710843709E-3</v>
      </c>
      <c r="AP1336" s="422"/>
      <c r="AQ1336" s="423"/>
      <c r="AR1336" s="423"/>
      <c r="AS1336" s="417">
        <v>0</v>
      </c>
      <c r="AT1336" s="418">
        <v>0</v>
      </c>
      <c r="AU1336" s="424"/>
    </row>
    <row r="1337" spans="1:47" x14ac:dyDescent="0.2">
      <c r="A1337" s="231">
        <v>2008</v>
      </c>
      <c r="B1337" s="232">
        <v>13</v>
      </c>
      <c r="C1337" s="417">
        <v>4.5084648162000001</v>
      </c>
      <c r="D1337" s="418">
        <v>6.1414091921450007</v>
      </c>
      <c r="E1337" s="437">
        <v>15.233717320781336</v>
      </c>
      <c r="F1337" s="417">
        <v>0.3010449342</v>
      </c>
      <c r="G1337" s="418">
        <v>0.37613361993900002</v>
      </c>
      <c r="H1337" s="437">
        <v>0.28385822792938009</v>
      </c>
      <c r="I1337" s="417">
        <v>0.1575908026</v>
      </c>
      <c r="J1337" s="418">
        <v>0.31334278244499997</v>
      </c>
      <c r="K1337" s="437">
        <v>0.69797874633186563</v>
      </c>
      <c r="L1337" s="420"/>
      <c r="M1337" s="421"/>
      <c r="N1337" s="437">
        <v>3.710712677033599E-3</v>
      </c>
      <c r="O1337" s="417">
        <v>1.116691E-2</v>
      </c>
      <c r="P1337" s="418">
        <v>1.1964239E-2</v>
      </c>
      <c r="Q1337" s="437">
        <v>1.7186592071295661E-2</v>
      </c>
      <c r="R1337" s="422"/>
      <c r="S1337" s="423"/>
      <c r="T1337" s="437">
        <v>555.83099652497594</v>
      </c>
      <c r="U1337" s="417">
        <v>6.3760440271867615E-3</v>
      </c>
      <c r="V1337" s="418">
        <v>8.2993838309692678E-3</v>
      </c>
      <c r="W1337" s="437">
        <v>1.7546366558499428E-2</v>
      </c>
      <c r="X1337" s="417">
        <v>8.4022291094224925E-3</v>
      </c>
      <c r="Y1337" s="418">
        <v>5.9963694356636272E-3</v>
      </c>
      <c r="Z1337" s="437">
        <v>4.9321747364022672E-2</v>
      </c>
      <c r="AA1337" s="417">
        <v>1.6861699133999999E-3</v>
      </c>
      <c r="AB1337" s="418">
        <v>2.56131273117E-3</v>
      </c>
      <c r="AC1337" s="437">
        <v>5.113935996687898E-3</v>
      </c>
      <c r="AD1337" s="417">
        <v>7.9229677199999998E-5</v>
      </c>
      <c r="AE1337" s="418">
        <v>1.1988817586999999E-4</v>
      </c>
      <c r="AF1337" s="437">
        <v>3.2825052614126655E-4</v>
      </c>
      <c r="AG1337" s="417">
        <v>9.471451620599999E-3</v>
      </c>
      <c r="AH1337" s="418">
        <v>1.34064972633E-2</v>
      </c>
      <c r="AI1337" s="437">
        <v>1.2096791046206512E-2</v>
      </c>
      <c r="AJ1337" s="417">
        <v>9.7529445960000002E-4</v>
      </c>
      <c r="AK1337" s="418">
        <v>1.4358663987600001E-3</v>
      </c>
      <c r="AL1337" s="437">
        <v>2.0132787417844332E-3</v>
      </c>
      <c r="AM1337" s="417">
        <v>1.8534302508000002E-3</v>
      </c>
      <c r="AN1337" s="418">
        <v>2.9015121386700002E-3</v>
      </c>
      <c r="AO1337" s="437">
        <v>2.7265360593648354E-3</v>
      </c>
      <c r="AP1337" s="422"/>
      <c r="AQ1337" s="423"/>
      <c r="AR1337" s="423"/>
      <c r="AS1337" s="417">
        <v>0</v>
      </c>
      <c r="AT1337" s="418">
        <v>0</v>
      </c>
      <c r="AU1337" s="424"/>
    </row>
    <row r="1338" spans="1:47" x14ac:dyDescent="0.2">
      <c r="A1338" s="231">
        <v>2008</v>
      </c>
      <c r="B1338" s="232">
        <v>14</v>
      </c>
      <c r="C1338" s="417">
        <v>4.73384489682</v>
      </c>
      <c r="D1338" s="418">
        <v>6.4420496395539999</v>
      </c>
      <c r="E1338" s="437">
        <v>15.31532757488114</v>
      </c>
      <c r="F1338" s="417">
        <v>0.33954929070000001</v>
      </c>
      <c r="G1338" s="418">
        <v>0.42150686228400003</v>
      </c>
      <c r="H1338" s="437">
        <v>0.29586364246708979</v>
      </c>
      <c r="I1338" s="417">
        <v>0.17023108409999999</v>
      </c>
      <c r="J1338" s="418">
        <v>0.33247882052</v>
      </c>
      <c r="K1338" s="437">
        <v>0.70834976612579248</v>
      </c>
      <c r="L1338" s="420"/>
      <c r="M1338" s="421"/>
      <c r="N1338" s="437">
        <v>3.7175884257451062E-3</v>
      </c>
      <c r="O1338" s="417">
        <v>1.116691E-2</v>
      </c>
      <c r="P1338" s="418">
        <v>1.1964239E-2</v>
      </c>
      <c r="Q1338" s="437">
        <v>1.7357707549083196E-2</v>
      </c>
      <c r="R1338" s="422"/>
      <c r="S1338" s="423"/>
      <c r="T1338" s="437">
        <v>556.72446291002223</v>
      </c>
      <c r="U1338" s="417">
        <v>6.3760440271867615E-3</v>
      </c>
      <c r="V1338" s="418">
        <v>8.2993838309692678E-3</v>
      </c>
      <c r="W1338" s="437">
        <v>1.812652123259775E-2</v>
      </c>
      <c r="X1338" s="417">
        <v>8.4022291094224925E-3</v>
      </c>
      <c r="Y1338" s="418">
        <v>5.9963694356636272E-3</v>
      </c>
      <c r="Z1338" s="437">
        <v>5.1081150048668075E-2</v>
      </c>
      <c r="AA1338" s="417">
        <v>1.8013855938E-3</v>
      </c>
      <c r="AB1338" s="418">
        <v>2.7421167662699999E-3</v>
      </c>
      <c r="AC1338" s="437">
        <v>5.3818049532792017E-3</v>
      </c>
      <c r="AD1338" s="417">
        <v>8.4239027399999998E-5</v>
      </c>
      <c r="AE1338" s="418">
        <v>1.2829784613E-4</v>
      </c>
      <c r="AF1338" s="437">
        <v>3.4312385816668162E-4</v>
      </c>
      <c r="AG1338" s="417">
        <v>1.0317130294799999E-2</v>
      </c>
      <c r="AH1338" s="418">
        <v>1.4566393595160002E-2</v>
      </c>
      <c r="AI1338" s="437">
        <v>1.2594401287935051E-2</v>
      </c>
      <c r="AJ1338" s="417">
        <v>1.0511086098E-3</v>
      </c>
      <c r="AK1338" s="418">
        <v>1.5561997911E-3</v>
      </c>
      <c r="AL1338" s="437">
        <v>2.1104588171122199E-3</v>
      </c>
      <c r="AM1338" s="417">
        <v>1.9694231748000001E-3</v>
      </c>
      <c r="AN1338" s="418">
        <v>3.0840445260899999E-3</v>
      </c>
      <c r="AO1338" s="437">
        <v>2.8306460178815483E-3</v>
      </c>
      <c r="AP1338" s="422"/>
      <c r="AQ1338" s="423"/>
      <c r="AR1338" s="423"/>
      <c r="AS1338" s="417">
        <v>0</v>
      </c>
      <c r="AT1338" s="418">
        <v>0</v>
      </c>
      <c r="AU1338" s="424"/>
    </row>
    <row r="1339" spans="1:47" x14ac:dyDescent="0.2">
      <c r="A1339" s="231">
        <v>2008</v>
      </c>
      <c r="B1339" s="232">
        <v>15</v>
      </c>
      <c r="C1339" s="417">
        <v>4.9562440698899994</v>
      </c>
      <c r="D1339" s="418">
        <v>6.7468635434240003</v>
      </c>
      <c r="E1339" s="437">
        <v>15.448473953768268</v>
      </c>
      <c r="F1339" s="417">
        <v>0.38441851595999998</v>
      </c>
      <c r="G1339" s="418">
        <v>0.47457495618000001</v>
      </c>
      <c r="H1339" s="437">
        <v>0.30867766708965078</v>
      </c>
      <c r="I1339" s="417">
        <v>0.18342196180000001</v>
      </c>
      <c r="J1339" s="418">
        <v>0.35317142091000003</v>
      </c>
      <c r="K1339" s="437">
        <v>0.72029744928114492</v>
      </c>
      <c r="L1339" s="420"/>
      <c r="M1339" s="421"/>
      <c r="N1339" s="437">
        <v>3.7286026477937237E-3</v>
      </c>
      <c r="O1339" s="417">
        <v>1.116691E-2</v>
      </c>
      <c r="P1339" s="418">
        <v>1.1964239E-2</v>
      </c>
      <c r="Q1339" s="437">
        <v>1.7541123610784432E-2</v>
      </c>
      <c r="R1339" s="422"/>
      <c r="S1339" s="423"/>
      <c r="T1339" s="437">
        <v>558.09083476144997</v>
      </c>
      <c r="U1339" s="417">
        <v>6.3760440271867615E-3</v>
      </c>
      <c r="V1339" s="418">
        <v>8.2993838309692678E-3</v>
      </c>
      <c r="W1339" s="437">
        <v>1.8748931725121331E-2</v>
      </c>
      <c r="X1339" s="417">
        <v>8.4022291094224925E-3</v>
      </c>
      <c r="Y1339" s="418">
        <v>5.9963694356636272E-3</v>
      </c>
      <c r="Z1339" s="437">
        <v>5.2945219188655301E-2</v>
      </c>
      <c r="AA1339" s="417">
        <v>1.9198270944E-3</v>
      </c>
      <c r="AB1339" s="418">
        <v>2.9311821033900002E-3</v>
      </c>
      <c r="AC1339" s="437">
        <v>5.6984629191140883E-3</v>
      </c>
      <c r="AD1339" s="417">
        <v>8.9863092000000002E-5</v>
      </c>
      <c r="AE1339" s="418">
        <v>1.3728354741000001E-4</v>
      </c>
      <c r="AF1339" s="437">
        <v>3.5914250009811484E-4</v>
      </c>
      <c r="AG1339" s="417">
        <v>1.12408598178E-2</v>
      </c>
      <c r="AH1339" s="418">
        <v>1.5842285595600001E-2</v>
      </c>
      <c r="AI1339" s="437">
        <v>1.3117112675135073E-2</v>
      </c>
      <c r="AJ1339" s="417">
        <v>1.1285745144000001E-3</v>
      </c>
      <c r="AK1339" s="418">
        <v>1.6830305832300002E-3</v>
      </c>
      <c r="AL1339" s="437">
        <v>2.2111759788595127E-3</v>
      </c>
      <c r="AM1339" s="417">
        <v>2.0885693261999999E-3</v>
      </c>
      <c r="AN1339" s="418">
        <v>3.27475085832E-3</v>
      </c>
      <c r="AO1339" s="437">
        <v>2.944695248623121E-3</v>
      </c>
      <c r="AP1339" s="422"/>
      <c r="AQ1339" s="423"/>
      <c r="AR1339" s="423"/>
      <c r="AS1339" s="417">
        <v>0</v>
      </c>
      <c r="AT1339" s="418">
        <v>0</v>
      </c>
      <c r="AU1339" s="424"/>
    </row>
    <row r="1340" spans="1:47" x14ac:dyDescent="0.2">
      <c r="A1340" s="231">
        <v>2008</v>
      </c>
      <c r="B1340" s="232">
        <v>16</v>
      </c>
      <c r="C1340" s="417">
        <v>5.1734270357799996</v>
      </c>
      <c r="D1340" s="418">
        <v>7.0560154586970008</v>
      </c>
      <c r="E1340" s="437">
        <v>16.802837429534215</v>
      </c>
      <c r="F1340" s="417">
        <v>0.43633909470000004</v>
      </c>
      <c r="G1340" s="418">
        <v>0.53680826610900001</v>
      </c>
      <c r="H1340" s="437">
        <v>0.35154232434730576</v>
      </c>
      <c r="I1340" s="417">
        <v>0.19678338680000002</v>
      </c>
      <c r="J1340" s="418">
        <v>0.37576659581999999</v>
      </c>
      <c r="K1340" s="437">
        <v>0.82678022760054148</v>
      </c>
      <c r="L1340" s="420"/>
      <c r="M1340" s="421"/>
      <c r="N1340" s="437">
        <v>3.7390755991559849E-3</v>
      </c>
      <c r="O1340" s="417">
        <v>1.116691E-2</v>
      </c>
      <c r="P1340" s="418">
        <v>1.1964239E-2</v>
      </c>
      <c r="Q1340" s="437">
        <v>2.1516562687927499E-2</v>
      </c>
      <c r="R1340" s="422"/>
      <c r="S1340" s="423"/>
      <c r="T1340" s="437">
        <v>559.54158662173654</v>
      </c>
      <c r="U1340" s="417">
        <v>6.3760440271867615E-3</v>
      </c>
      <c r="V1340" s="418">
        <v>8.2993838309692678E-3</v>
      </c>
      <c r="W1340" s="437">
        <v>1.9017458980253834E-2</v>
      </c>
      <c r="X1340" s="417">
        <v>8.4022291094224925E-3</v>
      </c>
      <c r="Y1340" s="418">
        <v>5.9963694356636272E-3</v>
      </c>
      <c r="Z1340" s="437">
        <v>5.4904717664472649E-2</v>
      </c>
      <c r="AA1340" s="417">
        <v>2.0418443267999999E-3</v>
      </c>
      <c r="AB1340" s="418">
        <v>3.1302324773400001E-3</v>
      </c>
      <c r="AC1340" s="437">
        <v>6.5373838141277989E-3</v>
      </c>
      <c r="AD1340" s="417">
        <v>9.5932189800000006E-5</v>
      </c>
      <c r="AE1340" s="418">
        <v>1.4680843350000001E-4</v>
      </c>
      <c r="AF1340" s="437">
        <v>4.1065352517872334E-4</v>
      </c>
      <c r="AG1340" s="417">
        <v>1.2252047125800001E-2</v>
      </c>
      <c r="AH1340" s="418">
        <v>1.7254444589459999E-2</v>
      </c>
      <c r="AI1340" s="437">
        <v>1.4926855864012848E-2</v>
      </c>
      <c r="AJ1340" s="417">
        <v>1.2097789482E-3</v>
      </c>
      <c r="AK1340" s="418">
        <v>1.8174073656299999E-3</v>
      </c>
      <c r="AL1340" s="437">
        <v>2.5314244402103734E-3</v>
      </c>
      <c r="AM1340" s="417">
        <v>2.2092964272000001E-3</v>
      </c>
      <c r="AN1340" s="418">
        <v>3.4740873122700001E-3</v>
      </c>
      <c r="AO1340" s="437">
        <v>3.3448769801278622E-3</v>
      </c>
      <c r="AP1340" s="422"/>
      <c r="AQ1340" s="423"/>
      <c r="AR1340" s="423"/>
      <c r="AS1340" s="417">
        <v>0</v>
      </c>
      <c r="AT1340" s="418">
        <v>0</v>
      </c>
      <c r="AU1340" s="424"/>
    </row>
    <row r="1341" spans="1:47" x14ac:dyDescent="0.2">
      <c r="A1341" s="231">
        <v>2008</v>
      </c>
      <c r="B1341" s="232">
        <v>17</v>
      </c>
      <c r="C1341" s="417">
        <v>5.3862489459500003</v>
      </c>
      <c r="D1341" s="418">
        <v>7.3727213045184996</v>
      </c>
      <c r="E1341" s="437">
        <v>16.979020577903356</v>
      </c>
      <c r="F1341" s="417">
        <v>0.49652942376000003</v>
      </c>
      <c r="G1341" s="418">
        <v>0.60977537988599995</v>
      </c>
      <c r="H1341" s="437">
        <v>0.36665703239848024</v>
      </c>
      <c r="I1341" s="417">
        <v>0.21074108440000003</v>
      </c>
      <c r="J1341" s="418">
        <v>0.40127616837000002</v>
      </c>
      <c r="K1341" s="437">
        <v>0.84091710007827569</v>
      </c>
      <c r="L1341" s="420"/>
      <c r="M1341" s="421"/>
      <c r="N1341" s="437">
        <v>3.7492993375207615E-3</v>
      </c>
      <c r="O1341" s="417">
        <v>1.116691E-2</v>
      </c>
      <c r="P1341" s="418">
        <v>1.1964239E-2</v>
      </c>
      <c r="Q1341" s="437">
        <v>2.1773416249410857E-2</v>
      </c>
      <c r="R1341" s="422"/>
      <c r="S1341" s="423"/>
      <c r="T1341" s="437">
        <v>561.04904637354662</v>
      </c>
      <c r="U1341" s="417">
        <v>6.3760440271867615E-3</v>
      </c>
      <c r="V1341" s="418">
        <v>8.2993838309692678E-3</v>
      </c>
      <c r="W1341" s="437">
        <v>1.9696039156914032E-2</v>
      </c>
      <c r="X1341" s="417">
        <v>8.4022291094224925E-3</v>
      </c>
      <c r="Y1341" s="418">
        <v>5.9963694356636272E-3</v>
      </c>
      <c r="Z1341" s="437">
        <v>5.6935613509230786E-2</v>
      </c>
      <c r="AA1341" s="417">
        <v>2.1664797276E-3</v>
      </c>
      <c r="AB1341" s="418">
        <v>3.3407839154400002E-3</v>
      </c>
      <c r="AC1341" s="437">
        <v>6.8492406221959175E-3</v>
      </c>
      <c r="AD1341" s="417">
        <v>1.015297026E-4</v>
      </c>
      <c r="AE1341" s="418">
        <v>1.5709848525000001E-4</v>
      </c>
      <c r="AF1341" s="437">
        <v>4.2924598006834796E-4</v>
      </c>
      <c r="AG1341" s="417">
        <v>1.3367742229200001E-2</v>
      </c>
      <c r="AH1341" s="418">
        <v>1.8826538815499998E-2</v>
      </c>
      <c r="AI1341" s="437">
        <v>1.5559998673132361E-2</v>
      </c>
      <c r="AJ1341" s="417">
        <v>1.2937143732E-3</v>
      </c>
      <c r="AK1341" s="418">
        <v>1.9595596728000002E-3</v>
      </c>
      <c r="AL1341" s="437">
        <v>2.6557150384696158E-3</v>
      </c>
      <c r="AM1341" s="417">
        <v>2.3334560411999998E-3</v>
      </c>
      <c r="AN1341" s="418">
        <v>3.68402320455E-3</v>
      </c>
      <c r="AO1341" s="437">
        <v>3.4741459268027258E-3</v>
      </c>
      <c r="AP1341" s="422"/>
      <c r="AQ1341" s="423"/>
      <c r="AR1341" s="423"/>
      <c r="AS1341" s="417">
        <v>0</v>
      </c>
      <c r="AT1341" s="418">
        <v>0</v>
      </c>
      <c r="AU1341" s="424"/>
    </row>
    <row r="1342" spans="1:47" x14ac:dyDescent="0.2">
      <c r="A1342" s="231">
        <v>2008</v>
      </c>
      <c r="B1342" s="232">
        <v>18</v>
      </c>
      <c r="C1342" s="417">
        <v>5.5958132264699998</v>
      </c>
      <c r="D1342" s="418">
        <v>7.7002691808044998</v>
      </c>
      <c r="E1342" s="437">
        <v>17.162284911165322</v>
      </c>
      <c r="F1342" s="417">
        <v>0.56602046394000005</v>
      </c>
      <c r="G1342" s="418">
        <v>0.695553834609</v>
      </c>
      <c r="H1342" s="437">
        <v>0.38234496972764209</v>
      </c>
      <c r="I1342" s="417">
        <v>0.22533136779999999</v>
      </c>
      <c r="J1342" s="418">
        <v>0.43096154216499999</v>
      </c>
      <c r="K1342" s="437">
        <v>0.85555612751706023</v>
      </c>
      <c r="L1342" s="420"/>
      <c r="M1342" s="421"/>
      <c r="N1342" s="437">
        <v>3.7598881928475139E-3</v>
      </c>
      <c r="O1342" s="417">
        <v>1.116691E-2</v>
      </c>
      <c r="P1342" s="418">
        <v>1.1964239E-2</v>
      </c>
      <c r="Q1342" s="437">
        <v>2.2039898787006677E-2</v>
      </c>
      <c r="R1342" s="422"/>
      <c r="S1342" s="423"/>
      <c r="T1342" s="437">
        <v>562.61612177977213</v>
      </c>
      <c r="U1342" s="417">
        <v>6.3760440271867615E-3</v>
      </c>
      <c r="V1342" s="418">
        <v>8.2993838309692678E-3</v>
      </c>
      <c r="W1342" s="437">
        <v>2.0400367408005153E-2</v>
      </c>
      <c r="X1342" s="417">
        <v>8.4022291094224925E-3</v>
      </c>
      <c r="Y1342" s="418">
        <v>5.9963694356636272E-3</v>
      </c>
      <c r="Z1342" s="437">
        <v>5.9044519956900361E-2</v>
      </c>
      <c r="AA1342" s="417">
        <v>2.295886764E-3</v>
      </c>
      <c r="AB1342" s="418">
        <v>3.5633511113700002E-3</v>
      </c>
      <c r="AC1342" s="437">
        <v>7.1717870929673914E-3</v>
      </c>
      <c r="AD1342" s="417">
        <v>1.0712721540000001E-4</v>
      </c>
      <c r="AE1342" s="418">
        <v>1.6790721344999999E-4</v>
      </c>
      <c r="AF1342" s="437">
        <v>4.4853726391992047E-4</v>
      </c>
      <c r="AG1342" s="417">
        <v>1.4598219423E-2</v>
      </c>
      <c r="AH1342" s="418">
        <v>2.0583970872479998E-2</v>
      </c>
      <c r="AI1342" s="437">
        <v>1.6217430312938753E-2</v>
      </c>
      <c r="AJ1342" s="417">
        <v>1.3807541237999999E-3</v>
      </c>
      <c r="AK1342" s="418">
        <v>2.1113041127400001E-3</v>
      </c>
      <c r="AL1342" s="437">
        <v>2.7848065647637222E-3</v>
      </c>
      <c r="AM1342" s="417">
        <v>2.4615463943999999E-3</v>
      </c>
      <c r="AN1342" s="418">
        <v>3.9059724006299998E-3</v>
      </c>
      <c r="AO1342" s="437">
        <v>3.6082114470560238E-3</v>
      </c>
      <c r="AP1342" s="422"/>
      <c r="AQ1342" s="423"/>
      <c r="AR1342" s="423"/>
      <c r="AS1342" s="417">
        <v>0</v>
      </c>
      <c r="AT1342" s="418">
        <v>0</v>
      </c>
      <c r="AU1342" s="424"/>
    </row>
    <row r="1343" spans="1:47" x14ac:dyDescent="0.2">
      <c r="A1343" s="231">
        <v>2008</v>
      </c>
      <c r="B1343" s="232">
        <v>19</v>
      </c>
      <c r="C1343" s="417">
        <v>5.7989954196499998</v>
      </c>
      <c r="D1343" s="418">
        <v>8.0391266915199999</v>
      </c>
      <c r="E1343" s="437">
        <v>17.321896425288688</v>
      </c>
      <c r="F1343" s="417">
        <v>0.64589539458</v>
      </c>
      <c r="G1343" s="418">
        <v>0.79627687430399996</v>
      </c>
      <c r="H1343" s="437">
        <v>0.39822287118334426</v>
      </c>
      <c r="I1343" s="417">
        <v>0.2404029936</v>
      </c>
      <c r="J1343" s="418">
        <v>0.46743069912000001</v>
      </c>
      <c r="K1343" s="437">
        <v>0.86997862963903005</v>
      </c>
      <c r="L1343" s="420"/>
      <c r="M1343" s="421"/>
      <c r="N1343" s="437">
        <v>3.7691302047260359E-3</v>
      </c>
      <c r="O1343" s="417">
        <v>1.116691E-2</v>
      </c>
      <c r="P1343" s="418">
        <v>1.1964239E-2</v>
      </c>
      <c r="Q1343" s="437">
        <v>2.2309739387638142E-2</v>
      </c>
      <c r="R1343" s="422"/>
      <c r="S1343" s="423"/>
      <c r="T1343" s="437">
        <v>563.99866068419817</v>
      </c>
      <c r="U1343" s="417">
        <v>6.3760440271867615E-3</v>
      </c>
      <c r="V1343" s="418">
        <v>8.2993838309692678E-3</v>
      </c>
      <c r="W1343" s="437">
        <v>2.1111627913979785E-2</v>
      </c>
      <c r="X1343" s="417">
        <v>8.4022291094224925E-3</v>
      </c>
      <c r="Y1343" s="418">
        <v>5.9963694356636272E-3</v>
      </c>
      <c r="Z1343" s="437">
        <v>6.1183172228268731E-2</v>
      </c>
      <c r="AA1343" s="417">
        <v>2.4288961733999999E-3</v>
      </c>
      <c r="AB1343" s="418">
        <v>3.799721712E-3</v>
      </c>
      <c r="AC1343" s="437">
        <v>7.4939971406898205E-3</v>
      </c>
      <c r="AD1343" s="417">
        <v>1.1352861299999999E-4</v>
      </c>
      <c r="AE1343" s="418">
        <v>1.7902936017000001E-4</v>
      </c>
      <c r="AF1343" s="437">
        <v>4.6804756635994329E-4</v>
      </c>
      <c r="AG1343" s="417">
        <v>1.5956183967E-2</v>
      </c>
      <c r="AH1343" s="418">
        <v>2.255662982217E-2</v>
      </c>
      <c r="AI1343" s="437">
        <v>1.6883965722692795E-2</v>
      </c>
      <c r="AJ1343" s="417">
        <v>1.4705023368E-3</v>
      </c>
      <c r="AK1343" s="418">
        <v>2.2728493584599999E-3</v>
      </c>
      <c r="AL1343" s="437">
        <v>2.9160728077307482E-3</v>
      </c>
      <c r="AM1343" s="417">
        <v>2.5922018124000003E-3</v>
      </c>
      <c r="AN1343" s="418">
        <v>4.1415400596299997E-3</v>
      </c>
      <c r="AO1343" s="437">
        <v>3.7433471279993006E-3</v>
      </c>
      <c r="AP1343" s="422"/>
      <c r="AQ1343" s="423"/>
      <c r="AR1343" s="423"/>
      <c r="AS1343" s="417">
        <v>0</v>
      </c>
      <c r="AT1343" s="418">
        <v>0</v>
      </c>
      <c r="AU1343" s="424"/>
    </row>
    <row r="1344" spans="1:47" x14ac:dyDescent="0.2">
      <c r="A1344" s="231">
        <v>2008</v>
      </c>
      <c r="B1344" s="232">
        <v>20</v>
      </c>
      <c r="C1344" s="417">
        <v>6.0039264242600003</v>
      </c>
      <c r="D1344" s="418">
        <v>8.3993301785334999</v>
      </c>
      <c r="E1344" s="437">
        <v>17.507663478417509</v>
      </c>
      <c r="F1344" s="417">
        <v>0.73693411446000001</v>
      </c>
      <c r="G1344" s="418">
        <v>0.91424059135500002</v>
      </c>
      <c r="H1344" s="437">
        <v>0.41402185180999074</v>
      </c>
      <c r="I1344" s="417">
        <v>0.2568436409</v>
      </c>
      <c r="J1344" s="418">
        <v>0.51962705641000007</v>
      </c>
      <c r="K1344" s="437">
        <v>0.88471201172281999</v>
      </c>
      <c r="L1344" s="420"/>
      <c r="M1344" s="421"/>
      <c r="N1344" s="437">
        <v>3.7796791500513903E-3</v>
      </c>
      <c r="O1344" s="417">
        <v>1.116691E-2</v>
      </c>
      <c r="P1344" s="418">
        <v>1.1964239E-2</v>
      </c>
      <c r="Q1344" s="437">
        <v>2.2577816591805574E-2</v>
      </c>
      <c r="R1344" s="422"/>
      <c r="S1344" s="423"/>
      <c r="T1344" s="437">
        <v>565.57780540613089</v>
      </c>
      <c r="U1344" s="417">
        <v>6.3760440271867615E-3</v>
      </c>
      <c r="V1344" s="418">
        <v>8.2993838309692678E-3</v>
      </c>
      <c r="W1344" s="437">
        <v>2.1821128643734349E-2</v>
      </c>
      <c r="X1344" s="417">
        <v>8.4022291094224925E-3</v>
      </c>
      <c r="Y1344" s="418">
        <v>5.9963694356636272E-3</v>
      </c>
      <c r="Z1344" s="437">
        <v>6.3307873256499822E-2</v>
      </c>
      <c r="AA1344" s="417">
        <v>2.5670096076000001E-3</v>
      </c>
      <c r="AB1344" s="418">
        <v>4.0525546387200004E-3</v>
      </c>
      <c r="AC1344" s="437">
        <v>7.8142821106021061E-3</v>
      </c>
      <c r="AD1344" s="417">
        <v>1.1959762140000002E-4</v>
      </c>
      <c r="AE1344" s="418">
        <v>1.9120550607000002E-4</v>
      </c>
      <c r="AF1344" s="437">
        <v>4.8744973244844102E-4</v>
      </c>
      <c r="AG1344" s="417">
        <v>1.7452021012200003E-2</v>
      </c>
      <c r="AH1344" s="418">
        <v>2.477898031221E-2</v>
      </c>
      <c r="AI1344" s="437">
        <v>1.7547289605577786E-2</v>
      </c>
      <c r="AJ1344" s="417">
        <v>1.5641548265999999E-3</v>
      </c>
      <c r="AK1344" s="418">
        <v>2.4458550807300002E-3</v>
      </c>
      <c r="AL1344" s="437">
        <v>3.0464906771968362E-3</v>
      </c>
      <c r="AM1344" s="417">
        <v>2.7267654408000002E-3</v>
      </c>
      <c r="AN1344" s="418">
        <v>4.3925627749199997E-3</v>
      </c>
      <c r="AO1344" s="437">
        <v>3.8779906401104815E-3</v>
      </c>
      <c r="AP1344" s="422"/>
      <c r="AQ1344" s="423"/>
      <c r="AR1344" s="423"/>
      <c r="AS1344" s="417">
        <v>0</v>
      </c>
      <c r="AT1344" s="418">
        <v>0</v>
      </c>
      <c r="AU1344" s="424"/>
    </row>
    <row r="1345" spans="1:47" x14ac:dyDescent="0.2">
      <c r="A1345" s="231">
        <v>2008</v>
      </c>
      <c r="B1345" s="232">
        <v>21</v>
      </c>
      <c r="C1345" s="417">
        <v>6.2075208020999995</v>
      </c>
      <c r="D1345" s="418">
        <v>8.7823163502149999</v>
      </c>
      <c r="E1345" s="437">
        <v>19.122317317439148</v>
      </c>
      <c r="F1345" s="417">
        <v>0.83992912776000006</v>
      </c>
      <c r="G1345" s="418">
        <v>1.0522429500780002</v>
      </c>
      <c r="H1345" s="437">
        <v>0.49828702422205484</v>
      </c>
      <c r="I1345" s="417">
        <v>0.27444426239999997</v>
      </c>
      <c r="J1345" s="418">
        <v>0.542531218845</v>
      </c>
      <c r="K1345" s="437">
        <v>1.01459385374702</v>
      </c>
      <c r="L1345" s="420"/>
      <c r="M1345" s="421"/>
      <c r="N1345" s="437">
        <v>3.7913488438406848E-3</v>
      </c>
      <c r="O1345" s="417">
        <v>1.116691E-2</v>
      </c>
      <c r="P1345" s="418">
        <v>1.1964239E-2</v>
      </c>
      <c r="Q1345" s="437">
        <v>2.8269553065685422E-2</v>
      </c>
      <c r="R1345" s="422"/>
      <c r="S1345" s="423"/>
      <c r="T1345" s="437">
        <v>567.20318376317289</v>
      </c>
      <c r="U1345" s="417">
        <v>6.3760440271867615E-3</v>
      </c>
      <c r="V1345" s="418">
        <v>8.2993838309692678E-3</v>
      </c>
      <c r="W1345" s="437">
        <v>2.4953800855274481E-2</v>
      </c>
      <c r="X1345" s="417">
        <v>8.4022291094224925E-3</v>
      </c>
      <c r="Y1345" s="418">
        <v>5.9963694356636272E-3</v>
      </c>
      <c r="Z1345" s="437">
        <v>6.5373750080415613E-2</v>
      </c>
      <c r="AA1345" s="417">
        <v>2.7096194148000003E-3</v>
      </c>
      <c r="AB1345" s="418">
        <v>4.3258870569599997E-3</v>
      </c>
      <c r="AC1345" s="437">
        <v>9.5363340821404286E-3</v>
      </c>
      <c r="AD1345" s="417">
        <v>1.2686646719999999E-4</v>
      </c>
      <c r="AE1345" s="418">
        <v>2.0402418318E-4</v>
      </c>
      <c r="AF1345" s="437">
        <v>5.9135246493444182E-4</v>
      </c>
      <c r="AG1345" s="417">
        <v>1.9093463301000001E-2</v>
      </c>
      <c r="AH1345" s="418">
        <v>2.7294338350140002E-2</v>
      </c>
      <c r="AI1345" s="437">
        <v>2.1086621318051182E-2</v>
      </c>
      <c r="AJ1345" s="417">
        <v>1.6604892270000002E-3</v>
      </c>
      <c r="AK1345" s="418">
        <v>2.6325604992300002E-3</v>
      </c>
      <c r="AL1345" s="437">
        <v>3.7112647073653752E-3</v>
      </c>
      <c r="AM1345" s="417">
        <v>2.8655655563999999E-3</v>
      </c>
      <c r="AN1345" s="418">
        <v>4.6640538481799998E-3</v>
      </c>
      <c r="AO1345" s="437">
        <v>4.6341689219264268E-3</v>
      </c>
      <c r="AP1345" s="422"/>
      <c r="AQ1345" s="423"/>
      <c r="AR1345" s="423"/>
      <c r="AS1345" s="417">
        <v>0</v>
      </c>
      <c r="AT1345" s="418">
        <v>0</v>
      </c>
      <c r="AU1345" s="424"/>
    </row>
    <row r="1346" spans="1:47" x14ac:dyDescent="0.2">
      <c r="A1346" s="231">
        <v>2008</v>
      </c>
      <c r="B1346" s="232">
        <v>22</v>
      </c>
      <c r="C1346" s="417">
        <v>6.4109722905500002</v>
      </c>
      <c r="D1346" s="418">
        <v>9.1922169551639996</v>
      </c>
      <c r="E1346" s="437">
        <v>19.30775504757732</v>
      </c>
      <c r="F1346" s="417">
        <v>0.95555689746000005</v>
      </c>
      <c r="G1346" s="418">
        <v>1.2129386526300001</v>
      </c>
      <c r="H1346" s="437">
        <v>0.51523313716480823</v>
      </c>
      <c r="I1346" s="417">
        <v>0.2935362353</v>
      </c>
      <c r="J1346" s="418">
        <v>0.56671459767999999</v>
      </c>
      <c r="K1346" s="437">
        <v>1.0300432303693452</v>
      </c>
      <c r="L1346" s="420"/>
      <c r="M1346" s="421"/>
      <c r="N1346" s="437">
        <v>3.8022399542659308E-3</v>
      </c>
      <c r="O1346" s="417">
        <v>1.116691E-2</v>
      </c>
      <c r="P1346" s="418">
        <v>1.1964239E-2</v>
      </c>
      <c r="Q1346" s="437">
        <v>2.8598014054234448E-2</v>
      </c>
      <c r="R1346" s="422"/>
      <c r="S1346" s="423"/>
      <c r="T1346" s="437">
        <v>568.63909087509148</v>
      </c>
      <c r="U1346" s="417">
        <v>6.3760440271867615E-3</v>
      </c>
      <c r="V1346" s="418">
        <v>8.2993838309692678E-3</v>
      </c>
      <c r="W1346" s="437">
        <v>2.5681284133590495E-2</v>
      </c>
      <c r="X1346" s="417">
        <v>8.4022291094224925E-3</v>
      </c>
      <c r="Y1346" s="418">
        <v>5.9963694356636272E-3</v>
      </c>
      <c r="Z1346" s="437">
        <v>6.7305643562769482E-2</v>
      </c>
      <c r="AA1346" s="417">
        <v>2.8565559137999998E-3</v>
      </c>
      <c r="AB1346" s="418">
        <v>4.6218033277199994E-3</v>
      </c>
      <c r="AC1346" s="437">
        <v>9.9564065309960537E-3</v>
      </c>
      <c r="AD1346" s="417">
        <v>1.335011094E-4</v>
      </c>
      <c r="AE1346" s="418">
        <v>2.1797586225000002E-4</v>
      </c>
      <c r="AF1346" s="437">
        <v>6.1266970545336016E-4</v>
      </c>
      <c r="AG1346" s="417">
        <v>2.0888966285400001E-2</v>
      </c>
      <c r="AH1346" s="418">
        <v>3.0141965613269997E-2</v>
      </c>
      <c r="AI1346" s="437">
        <v>2.1777988903076889E-2</v>
      </c>
      <c r="AJ1346" s="417">
        <v>1.7617160424000002E-3</v>
      </c>
      <c r="AK1346" s="418">
        <v>2.8349424669900001E-3</v>
      </c>
      <c r="AL1346" s="437">
        <v>3.8445751166058476E-3</v>
      </c>
      <c r="AM1346" s="417">
        <v>3.0089482266000001E-3</v>
      </c>
      <c r="AN1346" s="418">
        <v>4.9583557963200006E-3</v>
      </c>
      <c r="AO1346" s="437">
        <v>4.7847463308560712E-3</v>
      </c>
      <c r="AP1346" s="422"/>
      <c r="AQ1346" s="423"/>
      <c r="AR1346" s="423"/>
      <c r="AS1346" s="417">
        <v>0</v>
      </c>
      <c r="AT1346" s="418">
        <v>0</v>
      </c>
      <c r="AU1346" s="424"/>
    </row>
    <row r="1347" spans="1:47" x14ac:dyDescent="0.2">
      <c r="A1347" s="231">
        <v>2008</v>
      </c>
      <c r="B1347" s="232">
        <v>23</v>
      </c>
      <c r="C1347" s="417">
        <v>6.6145106367900004</v>
      </c>
      <c r="D1347" s="418">
        <v>9.6334906383514998</v>
      </c>
      <c r="E1347" s="437">
        <v>19.473621775227791</v>
      </c>
      <c r="F1347" s="417">
        <v>1.0838659856400001</v>
      </c>
      <c r="G1347" s="418">
        <v>1.399167610701</v>
      </c>
      <c r="H1347" s="437">
        <v>0.53046736221781454</v>
      </c>
      <c r="I1347" s="417">
        <v>0.31440386670000003</v>
      </c>
      <c r="J1347" s="418">
        <v>0.59536093809500001</v>
      </c>
      <c r="K1347" s="437">
        <v>1.0439587688417107</v>
      </c>
      <c r="L1347" s="420"/>
      <c r="M1347" s="421"/>
      <c r="N1347" s="437">
        <v>3.8120740909381268E-3</v>
      </c>
      <c r="O1347" s="417">
        <v>1.116691E-2</v>
      </c>
      <c r="P1347" s="418">
        <v>1.1964239E-2</v>
      </c>
      <c r="Q1347" s="437">
        <v>2.889327010922034E-2</v>
      </c>
      <c r="R1347" s="422"/>
      <c r="S1347" s="423"/>
      <c r="T1347" s="437">
        <v>569.92683609943219</v>
      </c>
      <c r="U1347" s="417">
        <v>6.3760440271867615E-3</v>
      </c>
      <c r="V1347" s="418">
        <v>8.2993838309692678E-3</v>
      </c>
      <c r="W1347" s="437">
        <v>2.6334843017818445E-2</v>
      </c>
      <c r="X1347" s="417">
        <v>8.4022291094224925E-3</v>
      </c>
      <c r="Y1347" s="418">
        <v>5.9963694356636272E-3</v>
      </c>
      <c r="Z1347" s="437">
        <v>6.9040159070472881E-2</v>
      </c>
      <c r="AA1347" s="417">
        <v>3.0085770377999998E-3</v>
      </c>
      <c r="AB1347" s="418">
        <v>4.9403685520800003E-3</v>
      </c>
      <c r="AC1347" s="437">
        <v>1.0341775797768233E-2</v>
      </c>
      <c r="AD1347" s="417">
        <v>1.407699552E-4</v>
      </c>
      <c r="AE1347" s="418">
        <v>2.3312164371E-4</v>
      </c>
      <c r="AF1347" s="437">
        <v>6.318794638250617E-4</v>
      </c>
      <c r="AG1347" s="417">
        <v>2.28399568788E-2</v>
      </c>
      <c r="AH1347" s="418">
        <v>3.3353942960820004E-2</v>
      </c>
      <c r="AI1347" s="437">
        <v>2.2397506793088821E-2</v>
      </c>
      <c r="AJ1347" s="417">
        <v>1.8655346532E-3</v>
      </c>
      <c r="AK1347" s="418">
        <v>3.0530474675399999E-3</v>
      </c>
      <c r="AL1347" s="437">
        <v>3.9637381888699809E-3</v>
      </c>
      <c r="AM1347" s="417">
        <v>3.1564282776E-3</v>
      </c>
      <c r="AN1347" s="418">
        <v>5.2752117642000003E-3</v>
      </c>
      <c r="AO1347" s="437">
        <v>4.9206594054184202E-3</v>
      </c>
      <c r="AP1347" s="422"/>
      <c r="AQ1347" s="423"/>
      <c r="AR1347" s="423"/>
      <c r="AS1347" s="417">
        <v>0</v>
      </c>
      <c r="AT1347" s="418">
        <v>0</v>
      </c>
      <c r="AU1347" s="424"/>
    </row>
    <row r="1348" spans="1:47" x14ac:dyDescent="0.2">
      <c r="A1348" s="231">
        <v>2008</v>
      </c>
      <c r="B1348" s="232">
        <v>24</v>
      </c>
      <c r="C1348" s="417">
        <v>6.8192158675299996</v>
      </c>
      <c r="D1348" s="418">
        <v>10.1116432136825</v>
      </c>
      <c r="E1348" s="437">
        <v>19.654553620039184</v>
      </c>
      <c r="F1348" s="417">
        <v>1.22502757542</v>
      </c>
      <c r="G1348" s="418">
        <v>1.6140368734620001</v>
      </c>
      <c r="H1348" s="437">
        <v>0.54250292655823673</v>
      </c>
      <c r="I1348" s="417">
        <v>0.33751923589999999</v>
      </c>
      <c r="J1348" s="418">
        <v>0.63087092453000004</v>
      </c>
      <c r="K1348" s="437">
        <v>1.0540210330207733</v>
      </c>
      <c r="L1348" s="420"/>
      <c r="M1348" s="421"/>
      <c r="N1348" s="437">
        <v>3.8158028556694286E-3</v>
      </c>
      <c r="O1348" s="417">
        <v>1.116691E-2</v>
      </c>
      <c r="P1348" s="418">
        <v>1.1964239E-2</v>
      </c>
      <c r="Q1348" s="437">
        <v>2.9113977597016463E-2</v>
      </c>
      <c r="R1348" s="422"/>
      <c r="S1348" s="423"/>
      <c r="T1348" s="437">
        <v>570.9871985030328</v>
      </c>
      <c r="U1348" s="417">
        <v>6.3760440271867615E-3</v>
      </c>
      <c r="V1348" s="418">
        <v>8.2993838309692678E-3</v>
      </c>
      <c r="W1348" s="437">
        <v>2.6861031072927661E-2</v>
      </c>
      <c r="X1348" s="417">
        <v>8.4022291094224925E-3</v>
      </c>
      <c r="Y1348" s="418">
        <v>5.9963694356636272E-3</v>
      </c>
      <c r="Z1348" s="437">
        <v>7.0468321164620096E-2</v>
      </c>
      <c r="AA1348" s="417">
        <v>3.1652571534E-3</v>
      </c>
      <c r="AB1348" s="418">
        <v>5.28564567843E-3</v>
      </c>
      <c r="AC1348" s="437">
        <v>1.0387773396899098E-2</v>
      </c>
      <c r="AD1348" s="417">
        <v>1.4773296360000001E-4</v>
      </c>
      <c r="AE1348" s="418">
        <v>2.4907965546E-4</v>
      </c>
      <c r="AF1348" s="437">
        <v>6.4557093790363913E-4</v>
      </c>
      <c r="AG1348" s="417">
        <v>2.4950484722399999E-2</v>
      </c>
      <c r="AH1348" s="418">
        <v>3.697799554128E-2</v>
      </c>
      <c r="AI1348" s="437">
        <v>2.295526912201656E-2</v>
      </c>
      <c r="AJ1348" s="417">
        <v>1.9733742077999998E-3</v>
      </c>
      <c r="AK1348" s="418">
        <v>3.2893126923900003E-3</v>
      </c>
      <c r="AL1348" s="437">
        <v>4.0807217566374435E-3</v>
      </c>
      <c r="AM1348" s="417">
        <v>3.3073215312E-3</v>
      </c>
      <c r="AN1348" s="418">
        <v>5.6189698281000006E-3</v>
      </c>
      <c r="AO1348" s="437">
        <v>5.0078322234338593E-3</v>
      </c>
      <c r="AP1348" s="422"/>
      <c r="AQ1348" s="423"/>
      <c r="AR1348" s="423"/>
      <c r="AS1348" s="417">
        <v>0</v>
      </c>
      <c r="AT1348" s="418">
        <v>0</v>
      </c>
      <c r="AU1348" s="424"/>
    </row>
    <row r="1349" spans="1:47" x14ac:dyDescent="0.2">
      <c r="A1349" s="231">
        <v>2008</v>
      </c>
      <c r="B1349" s="232">
        <v>25</v>
      </c>
      <c r="C1349" s="417">
        <v>7.0251087743700005</v>
      </c>
      <c r="D1349" s="418">
        <v>10.629965398964501</v>
      </c>
      <c r="E1349" s="437">
        <v>19.749962300205368</v>
      </c>
      <c r="F1349" s="417">
        <v>1.36700278566</v>
      </c>
      <c r="G1349" s="418">
        <v>1.8411985749839999</v>
      </c>
      <c r="H1349" s="437">
        <v>0.55184833734177008</v>
      </c>
      <c r="I1349" s="417">
        <v>0.3633729946</v>
      </c>
      <c r="J1349" s="418">
        <v>0.67001918137000005</v>
      </c>
      <c r="K1349" s="437">
        <v>1.0626636594017884</v>
      </c>
      <c r="L1349" s="420"/>
      <c r="M1349" s="421"/>
      <c r="N1349" s="437">
        <v>3.8223488293412725E-3</v>
      </c>
      <c r="O1349" s="417">
        <v>1.116691E-2</v>
      </c>
      <c r="P1349" s="418">
        <v>1.1964239E-2</v>
      </c>
      <c r="Q1349" s="437">
        <v>2.9296631318913184E-2</v>
      </c>
      <c r="R1349" s="422"/>
      <c r="S1349" s="423"/>
      <c r="T1349" s="437">
        <v>571.77297453751316</v>
      </c>
      <c r="U1349" s="417">
        <v>6.3760440271867615E-3</v>
      </c>
      <c r="V1349" s="418">
        <v>8.2993838309692678E-3</v>
      </c>
      <c r="W1349" s="437">
        <v>2.7260613128666702E-2</v>
      </c>
      <c r="X1349" s="417">
        <v>8.4022291094224925E-3</v>
      </c>
      <c r="Y1349" s="418">
        <v>5.9963694356636272E-3</v>
      </c>
      <c r="Z1349" s="437">
        <v>7.152530978060162E-2</v>
      </c>
      <c r="AA1349" s="417">
        <v>3.3271580502000002E-3</v>
      </c>
      <c r="AB1349" s="418">
        <v>5.7056408349899996E-3</v>
      </c>
      <c r="AC1349" s="437">
        <v>1.0657586637167666E-2</v>
      </c>
      <c r="AD1349" s="417">
        <v>1.5533410920000001E-4</v>
      </c>
      <c r="AE1349" s="418">
        <v>2.6792463011999997E-4</v>
      </c>
      <c r="AF1349" s="437">
        <v>6.5754596504746473E-4</v>
      </c>
      <c r="AG1349" s="417">
        <v>2.7208526320799998E-2</v>
      </c>
      <c r="AH1349" s="418">
        <v>4.1145393996630003E-2</v>
      </c>
      <c r="AI1349" s="437">
        <v>2.3326425237614225E-2</v>
      </c>
      <c r="AJ1349" s="417">
        <v>2.0849328918E-3</v>
      </c>
      <c r="AK1349" s="418">
        <v>3.5528771772300001E-3</v>
      </c>
      <c r="AL1349" s="437">
        <v>4.1508676664122361E-3</v>
      </c>
      <c r="AM1349" s="417">
        <v>3.4642128990000002E-3</v>
      </c>
      <c r="AN1349" s="418">
        <v>6.0556540380900005E-3</v>
      </c>
      <c r="AO1349" s="437">
        <v>5.093813618100935E-3</v>
      </c>
      <c r="AP1349" s="422"/>
      <c r="AQ1349" s="423"/>
      <c r="AR1349" s="423"/>
      <c r="AS1349" s="417">
        <v>0</v>
      </c>
      <c r="AT1349" s="418">
        <v>0</v>
      </c>
      <c r="AU1349" s="424"/>
    </row>
    <row r="1350" spans="1:47" x14ac:dyDescent="0.2">
      <c r="A1350" s="231">
        <v>2008</v>
      </c>
      <c r="B1350" s="232">
        <v>26</v>
      </c>
      <c r="C1350" s="417">
        <v>7.0251087743700005</v>
      </c>
      <c r="D1350" s="418">
        <v>10.629965398964501</v>
      </c>
      <c r="E1350" s="437">
        <v>19.799059431455248</v>
      </c>
      <c r="F1350" s="417">
        <v>1.36700278566</v>
      </c>
      <c r="G1350" s="418">
        <v>1.8411985749839999</v>
      </c>
      <c r="H1350" s="437">
        <v>0.55736023614931562</v>
      </c>
      <c r="I1350" s="417">
        <v>0.3633729946</v>
      </c>
      <c r="J1350" s="418">
        <v>0.67001918137000005</v>
      </c>
      <c r="K1350" s="437">
        <v>1.0678866677258327</v>
      </c>
      <c r="L1350" s="420"/>
      <c r="M1350" s="421"/>
      <c r="N1350" s="437">
        <v>3.8267862494213451E-3</v>
      </c>
      <c r="O1350" s="417">
        <v>1.116691E-2</v>
      </c>
      <c r="P1350" s="418">
        <v>1.1964239E-2</v>
      </c>
      <c r="Q1350" s="437">
        <v>2.940600491070677E-2</v>
      </c>
      <c r="R1350" s="422"/>
      <c r="S1350" s="423"/>
      <c r="T1350" s="437">
        <v>572.23076680896418</v>
      </c>
      <c r="U1350" s="417">
        <v>6.3760440271867615E-3</v>
      </c>
      <c r="V1350" s="418">
        <v>8.2993838309692678E-3</v>
      </c>
      <c r="W1350" s="437">
        <v>2.7494775726947397E-2</v>
      </c>
      <c r="X1350" s="417">
        <v>8.4022291094224925E-3</v>
      </c>
      <c r="Y1350" s="418">
        <v>5.9963694356636272E-3</v>
      </c>
      <c r="Z1350" s="437">
        <v>7.2139919518932644E-2</v>
      </c>
      <c r="AA1350" s="417">
        <v>3.3271580502000002E-3</v>
      </c>
      <c r="AB1350" s="418">
        <v>5.7056408349899996E-3</v>
      </c>
      <c r="AC1350" s="437">
        <v>1.0855989723563508E-2</v>
      </c>
      <c r="AD1350" s="417">
        <v>1.5533410920000001E-4</v>
      </c>
      <c r="AE1350" s="418">
        <v>2.6792463011999997E-4</v>
      </c>
      <c r="AF1350" s="437">
        <v>6.6483498699266414E-4</v>
      </c>
      <c r="AG1350" s="417">
        <v>2.7208526320799998E-2</v>
      </c>
      <c r="AH1350" s="418">
        <v>4.1145393996630003E-2</v>
      </c>
      <c r="AI1350" s="437">
        <v>2.3534961397772603E-2</v>
      </c>
      <c r="AJ1350" s="417">
        <v>2.0849328918E-3</v>
      </c>
      <c r="AK1350" s="418">
        <v>3.5528771772300001E-3</v>
      </c>
      <c r="AL1350" s="437">
        <v>4.188764483851898E-3</v>
      </c>
      <c r="AM1350" s="417">
        <v>3.4642128990000002E-3</v>
      </c>
      <c r="AN1350" s="418">
        <v>6.0556540380900005E-3</v>
      </c>
      <c r="AO1350" s="437">
        <v>5.1475498983783686E-3</v>
      </c>
      <c r="AP1350" s="422"/>
      <c r="AQ1350" s="423"/>
      <c r="AR1350" s="423"/>
      <c r="AS1350" s="417">
        <v>0</v>
      </c>
      <c r="AT1350" s="418">
        <v>0</v>
      </c>
      <c r="AU1350" s="424"/>
    </row>
    <row r="1351" spans="1:47" x14ac:dyDescent="0.2">
      <c r="A1351" s="231">
        <v>2008</v>
      </c>
      <c r="B1351" s="232">
        <v>27</v>
      </c>
      <c r="C1351" s="417">
        <v>7.0251087743700005</v>
      </c>
      <c r="D1351" s="418">
        <v>10.629965398964501</v>
      </c>
      <c r="E1351" s="437">
        <v>19.792321261317515</v>
      </c>
      <c r="F1351" s="417">
        <v>1.36700278566</v>
      </c>
      <c r="G1351" s="418">
        <v>1.8411985749839999</v>
      </c>
      <c r="H1351" s="437">
        <v>0.55829457702196139</v>
      </c>
      <c r="I1351" s="417">
        <v>0.3633729946</v>
      </c>
      <c r="J1351" s="418">
        <v>0.67001918137000005</v>
      </c>
      <c r="K1351" s="437">
        <v>1.0690440668389045</v>
      </c>
      <c r="L1351" s="420"/>
      <c r="M1351" s="421"/>
      <c r="N1351" s="437">
        <v>3.8287426985746729E-3</v>
      </c>
      <c r="O1351" s="417">
        <v>1.116691E-2</v>
      </c>
      <c r="P1351" s="418">
        <v>1.1964239E-2</v>
      </c>
      <c r="Q1351" s="437">
        <v>2.9428087319331272E-2</v>
      </c>
      <c r="R1351" s="422"/>
      <c r="S1351" s="423"/>
      <c r="T1351" s="437">
        <v>572.29385761810272</v>
      </c>
      <c r="U1351" s="417">
        <v>6.3760440271867615E-3</v>
      </c>
      <c r="V1351" s="418">
        <v>8.2993838309692678E-3</v>
      </c>
      <c r="W1351" s="437">
        <v>2.7531373411811211E-2</v>
      </c>
      <c r="X1351" s="417">
        <v>8.4022291094224925E-3</v>
      </c>
      <c r="Y1351" s="418">
        <v>5.9963694356636272E-3</v>
      </c>
      <c r="Z1351" s="437">
        <v>7.222633842294103E-2</v>
      </c>
      <c r="AA1351" s="417">
        <v>3.3271580502000002E-3</v>
      </c>
      <c r="AB1351" s="418">
        <v>5.7056408349899996E-3</v>
      </c>
      <c r="AC1351" s="437">
        <v>1.0970502486134017E-2</v>
      </c>
      <c r="AD1351" s="417">
        <v>1.5533410920000001E-4</v>
      </c>
      <c r="AE1351" s="418">
        <v>2.6792463011999997E-4</v>
      </c>
      <c r="AF1351" s="437">
        <v>6.6653655514509972E-4</v>
      </c>
      <c r="AG1351" s="417">
        <v>2.7208526320799998E-2</v>
      </c>
      <c r="AH1351" s="418">
        <v>4.1145393996630003E-2</v>
      </c>
      <c r="AI1351" s="437">
        <v>2.3548928660979886E-2</v>
      </c>
      <c r="AJ1351" s="417">
        <v>2.0849328918E-3</v>
      </c>
      <c r="AK1351" s="418">
        <v>3.5528771772300001E-3</v>
      </c>
      <c r="AL1351" s="437">
        <v>4.1880472096559353E-3</v>
      </c>
      <c r="AM1351" s="417">
        <v>3.4642128990000002E-3</v>
      </c>
      <c r="AN1351" s="418">
        <v>6.0556540380900005E-3</v>
      </c>
      <c r="AO1351" s="437">
        <v>5.1629316196155593E-3</v>
      </c>
      <c r="AP1351" s="422"/>
      <c r="AQ1351" s="423"/>
      <c r="AR1351" s="423"/>
      <c r="AS1351" s="417">
        <v>0</v>
      </c>
      <c r="AT1351" s="418">
        <v>0</v>
      </c>
      <c r="AU1351" s="424"/>
    </row>
    <row r="1352" spans="1:47" x14ac:dyDescent="0.2">
      <c r="A1352" s="231">
        <v>2008</v>
      </c>
      <c r="B1352" s="232">
        <v>28</v>
      </c>
      <c r="C1352" s="417">
        <v>7.0251087743700005</v>
      </c>
      <c r="D1352" s="418">
        <v>10.629965398964501</v>
      </c>
      <c r="E1352" s="437">
        <v>19.768931241026262</v>
      </c>
      <c r="F1352" s="417">
        <v>1.36700278566</v>
      </c>
      <c r="G1352" s="418">
        <v>1.8411985749839999</v>
      </c>
      <c r="H1352" s="437">
        <v>0.55827102874280432</v>
      </c>
      <c r="I1352" s="417">
        <v>0.3633729946</v>
      </c>
      <c r="J1352" s="418">
        <v>0.67001918137000005</v>
      </c>
      <c r="K1352" s="437">
        <v>1.0694382980506019</v>
      </c>
      <c r="L1352" s="420"/>
      <c r="M1352" s="421"/>
      <c r="N1352" s="437">
        <v>3.8305885431343346E-3</v>
      </c>
      <c r="O1352" s="417">
        <v>1.116691E-2</v>
      </c>
      <c r="P1352" s="418">
        <v>1.1964239E-2</v>
      </c>
      <c r="Q1352" s="437">
        <v>2.9433114628880958E-2</v>
      </c>
      <c r="R1352" s="422"/>
      <c r="S1352" s="423"/>
      <c r="T1352" s="437">
        <v>572.27207539954111</v>
      </c>
      <c r="U1352" s="417">
        <v>6.3760440271867615E-3</v>
      </c>
      <c r="V1352" s="418">
        <v>8.2993838309692678E-3</v>
      </c>
      <c r="W1352" s="437">
        <v>2.7525603169491302E-2</v>
      </c>
      <c r="X1352" s="417">
        <v>8.4022291094224925E-3</v>
      </c>
      <c r="Y1352" s="418">
        <v>5.9963694356636272E-3</v>
      </c>
      <c r="Z1352" s="437">
        <v>7.2196293426190578E-2</v>
      </c>
      <c r="AA1352" s="417">
        <v>3.3271580502000002E-3</v>
      </c>
      <c r="AB1352" s="418">
        <v>5.7056408349899996E-3</v>
      </c>
      <c r="AC1352" s="437">
        <v>1.1093719875072126E-2</v>
      </c>
      <c r="AD1352" s="417">
        <v>1.5533410920000001E-4</v>
      </c>
      <c r="AE1352" s="418">
        <v>2.6792463011999997E-4</v>
      </c>
      <c r="AF1352" s="437">
        <v>6.6721873658132406E-4</v>
      </c>
      <c r="AG1352" s="417">
        <v>2.7208526320799998E-2</v>
      </c>
      <c r="AH1352" s="418">
        <v>4.1145393996630003E-2</v>
      </c>
      <c r="AI1352" s="437">
        <v>2.3515262829931702E-2</v>
      </c>
      <c r="AJ1352" s="417">
        <v>2.0849328918E-3</v>
      </c>
      <c r="AK1352" s="418">
        <v>3.5528771772300001E-3</v>
      </c>
      <c r="AL1352" s="437">
        <v>4.1769365665633431E-3</v>
      </c>
      <c r="AM1352" s="417">
        <v>3.4642128990000002E-3</v>
      </c>
      <c r="AN1352" s="418">
        <v>6.0556540380900005E-3</v>
      </c>
      <c r="AO1352" s="437">
        <v>5.1723429343960934E-3</v>
      </c>
      <c r="AP1352" s="422"/>
      <c r="AQ1352" s="423"/>
      <c r="AR1352" s="423"/>
      <c r="AS1352" s="417">
        <v>0</v>
      </c>
      <c r="AT1352" s="418">
        <v>0</v>
      </c>
      <c r="AU1352" s="424"/>
    </row>
    <row r="1353" spans="1:47" x14ac:dyDescent="0.2">
      <c r="A1353" s="231">
        <v>2008</v>
      </c>
      <c r="B1353" s="232">
        <v>29</v>
      </c>
      <c r="C1353" s="417">
        <v>7.0251087743700005</v>
      </c>
      <c r="D1353" s="418">
        <v>10.629965398964501</v>
      </c>
      <c r="E1353" s="437">
        <v>19.747196935922187</v>
      </c>
      <c r="F1353" s="417">
        <v>1.36700278566</v>
      </c>
      <c r="G1353" s="418">
        <v>1.8411985749839999</v>
      </c>
      <c r="H1353" s="437">
        <v>0.55831004766051751</v>
      </c>
      <c r="I1353" s="417">
        <v>0.3633729946</v>
      </c>
      <c r="J1353" s="418">
        <v>0.67001918137000005</v>
      </c>
      <c r="K1353" s="437">
        <v>1.0698735746901764</v>
      </c>
      <c r="L1353" s="420"/>
      <c r="M1353" s="421"/>
      <c r="N1353" s="437">
        <v>3.8323920978196044E-3</v>
      </c>
      <c r="O1353" s="417">
        <v>1.116691E-2</v>
      </c>
      <c r="P1353" s="418">
        <v>1.1964239E-2</v>
      </c>
      <c r="Q1353" s="437">
        <v>2.9439124919822528E-2</v>
      </c>
      <c r="R1353" s="422"/>
      <c r="S1353" s="423"/>
      <c r="T1353" s="437">
        <v>572.25546360272347</v>
      </c>
      <c r="U1353" s="417">
        <v>6.3760440271867615E-3</v>
      </c>
      <c r="V1353" s="418">
        <v>8.2993838309692678E-3</v>
      </c>
      <c r="W1353" s="437">
        <v>2.7522667253299053E-2</v>
      </c>
      <c r="X1353" s="417">
        <v>8.4022291094224925E-3</v>
      </c>
      <c r="Y1353" s="418">
        <v>5.9963694356636272E-3</v>
      </c>
      <c r="Z1353" s="437">
        <v>7.2174350911786173E-2</v>
      </c>
      <c r="AA1353" s="417">
        <v>3.3271580502000002E-3</v>
      </c>
      <c r="AB1353" s="418">
        <v>5.7056408349899996E-3</v>
      </c>
      <c r="AC1353" s="437">
        <v>1.1213326334782088E-2</v>
      </c>
      <c r="AD1353" s="417">
        <v>1.5533410920000001E-4</v>
      </c>
      <c r="AE1353" s="418">
        <v>2.6792463011999997E-4</v>
      </c>
      <c r="AF1353" s="437">
        <v>6.6795134378844114E-4</v>
      </c>
      <c r="AG1353" s="417">
        <v>2.7208526320799998E-2</v>
      </c>
      <c r="AH1353" s="418">
        <v>4.1145393996630003E-2</v>
      </c>
      <c r="AI1353" s="437">
        <v>2.3485446256030728E-2</v>
      </c>
      <c r="AJ1353" s="417">
        <v>2.0849328918E-3</v>
      </c>
      <c r="AK1353" s="418">
        <v>3.5528771772300001E-3</v>
      </c>
      <c r="AL1353" s="437">
        <v>4.16677487746817E-3</v>
      </c>
      <c r="AM1353" s="417">
        <v>3.4642128990000002E-3</v>
      </c>
      <c r="AN1353" s="418">
        <v>6.0556540380900005E-3</v>
      </c>
      <c r="AO1353" s="437">
        <v>5.1818860567506286E-3</v>
      </c>
      <c r="AP1353" s="422"/>
      <c r="AQ1353" s="423"/>
      <c r="AR1353" s="423"/>
      <c r="AS1353" s="417">
        <v>0</v>
      </c>
      <c r="AT1353" s="418">
        <v>0</v>
      </c>
      <c r="AU1353" s="424"/>
    </row>
    <row r="1354" spans="1:47" x14ac:dyDescent="0.2">
      <c r="A1354" s="231">
        <v>2008</v>
      </c>
      <c r="B1354" s="232">
        <v>30</v>
      </c>
      <c r="C1354" s="417">
        <v>7.0251087743700005</v>
      </c>
      <c r="D1354" s="418">
        <v>10.629965398964501</v>
      </c>
      <c r="E1354" s="437">
        <v>19.724113245451289</v>
      </c>
      <c r="F1354" s="417">
        <v>1.36700278566</v>
      </c>
      <c r="G1354" s="418">
        <v>1.8411985749839999</v>
      </c>
      <c r="H1354" s="437">
        <v>0.55845251882751334</v>
      </c>
      <c r="I1354" s="417">
        <v>0.3633729946</v>
      </c>
      <c r="J1354" s="418">
        <v>0.67001918137000005</v>
      </c>
      <c r="K1354" s="437">
        <v>1.0704507681674231</v>
      </c>
      <c r="L1354" s="420"/>
      <c r="M1354" s="421"/>
      <c r="N1354" s="437">
        <v>3.8344833008671993E-3</v>
      </c>
      <c r="O1354" s="417">
        <v>1.116691E-2</v>
      </c>
      <c r="P1354" s="418">
        <v>1.1964239E-2</v>
      </c>
      <c r="Q1354" s="437">
        <v>2.9447802542102192E-2</v>
      </c>
      <c r="R1354" s="422"/>
      <c r="S1354" s="423"/>
      <c r="T1354" s="437">
        <v>572.2474163214855</v>
      </c>
      <c r="U1354" s="417">
        <v>6.3760440271867615E-3</v>
      </c>
      <c r="V1354" s="418">
        <v>8.2993838309692678E-3</v>
      </c>
      <c r="W1354" s="437">
        <v>2.7523693532697343E-2</v>
      </c>
      <c r="X1354" s="417">
        <v>8.4022291094224925E-3</v>
      </c>
      <c r="Y1354" s="418">
        <v>5.9963694356636272E-3</v>
      </c>
      <c r="Z1354" s="437">
        <v>7.2161586265240607E-2</v>
      </c>
      <c r="AA1354" s="417">
        <v>3.3271580502000002E-3</v>
      </c>
      <c r="AB1354" s="418">
        <v>5.7056408349899996E-3</v>
      </c>
      <c r="AC1354" s="437">
        <v>1.1349317708955534E-2</v>
      </c>
      <c r="AD1354" s="417">
        <v>1.5533410920000001E-4</v>
      </c>
      <c r="AE1354" s="418">
        <v>2.6792463011999997E-4</v>
      </c>
      <c r="AF1354" s="437">
        <v>6.6889211926245411E-4</v>
      </c>
      <c r="AG1354" s="417">
        <v>2.7208526320799998E-2</v>
      </c>
      <c r="AH1354" s="418">
        <v>4.1145393996630003E-2</v>
      </c>
      <c r="AI1354" s="437">
        <v>2.3456272493667277E-2</v>
      </c>
      <c r="AJ1354" s="417">
        <v>2.0849328918E-3</v>
      </c>
      <c r="AK1354" s="418">
        <v>3.5528771772300001E-3</v>
      </c>
      <c r="AL1354" s="437">
        <v>4.1561947334160633E-3</v>
      </c>
      <c r="AM1354" s="417">
        <v>3.4642128990000002E-3</v>
      </c>
      <c r="AN1354" s="418">
        <v>6.0556540380900005E-3</v>
      </c>
      <c r="AO1354" s="437">
        <v>5.1934493052897459E-3</v>
      </c>
      <c r="AP1354" s="422"/>
      <c r="AQ1354" s="423"/>
      <c r="AR1354" s="423"/>
      <c r="AS1354" s="417">
        <v>0</v>
      </c>
      <c r="AT1354" s="418">
        <v>0</v>
      </c>
      <c r="AU1354" s="424"/>
    </row>
    <row r="1355" spans="1:47" x14ac:dyDescent="0.2">
      <c r="A1355" s="231">
        <v>2008</v>
      </c>
      <c r="B1355" s="232">
        <v>31</v>
      </c>
      <c r="C1355" s="417">
        <v>7.0251087743700005</v>
      </c>
      <c r="D1355" s="418">
        <v>10.629965398964501</v>
      </c>
      <c r="E1355" s="437">
        <v>19.694701472993248</v>
      </c>
      <c r="F1355" s="417">
        <v>1.36700278566</v>
      </c>
      <c r="G1355" s="418">
        <v>1.8411985749839999</v>
      </c>
      <c r="H1355" s="437">
        <v>0.55873424667157456</v>
      </c>
      <c r="I1355" s="417">
        <v>0.3633729946</v>
      </c>
      <c r="J1355" s="418">
        <v>0.67001918137000005</v>
      </c>
      <c r="K1355" s="437">
        <v>1.0712936297818887</v>
      </c>
      <c r="L1355" s="420"/>
      <c r="M1355" s="421"/>
      <c r="N1355" s="437">
        <v>3.837286933015618E-3</v>
      </c>
      <c r="O1355" s="417">
        <v>1.116691E-2</v>
      </c>
      <c r="P1355" s="418">
        <v>1.1964239E-2</v>
      </c>
      <c r="Q1355" s="437">
        <v>2.9460976563487132E-2</v>
      </c>
      <c r="R1355" s="422"/>
      <c r="S1355" s="423"/>
      <c r="T1355" s="437">
        <v>572.24167823443122</v>
      </c>
      <c r="U1355" s="417">
        <v>6.3760440271867615E-3</v>
      </c>
      <c r="V1355" s="418">
        <v>8.2993838309692678E-3</v>
      </c>
      <c r="W1355" s="437">
        <v>2.7528998395499524E-2</v>
      </c>
      <c r="X1355" s="417">
        <v>8.4022291094224925E-3</v>
      </c>
      <c r="Y1355" s="418">
        <v>5.9963694356636272E-3</v>
      </c>
      <c r="Z1355" s="437">
        <v>7.2154821650359385E-2</v>
      </c>
      <c r="AA1355" s="417">
        <v>3.3271580502000002E-3</v>
      </c>
      <c r="AB1355" s="418">
        <v>5.7056408349899996E-3</v>
      </c>
      <c r="AC1355" s="437">
        <v>1.1530911890163371E-2</v>
      </c>
      <c r="AD1355" s="417">
        <v>1.5533410920000001E-4</v>
      </c>
      <c r="AE1355" s="418">
        <v>2.6792463011999997E-4</v>
      </c>
      <c r="AF1355" s="437">
        <v>6.702512338636708E-4</v>
      </c>
      <c r="AG1355" s="417">
        <v>2.7208526320799998E-2</v>
      </c>
      <c r="AH1355" s="418">
        <v>4.1145393996630003E-2</v>
      </c>
      <c r="AI1355" s="437">
        <v>2.3421535740177701E-2</v>
      </c>
      <c r="AJ1355" s="417">
        <v>2.0849328918E-3</v>
      </c>
      <c r="AK1355" s="418">
        <v>3.5528771772300001E-3</v>
      </c>
      <c r="AL1355" s="437">
        <v>4.1429796360509617E-3</v>
      </c>
      <c r="AM1355" s="417">
        <v>3.4642128990000002E-3</v>
      </c>
      <c r="AN1355" s="418">
        <v>6.0556540380900005E-3</v>
      </c>
      <c r="AO1355" s="437">
        <v>5.2094969286882436E-3</v>
      </c>
      <c r="AP1355" s="422"/>
      <c r="AQ1355" s="423"/>
      <c r="AR1355" s="423"/>
      <c r="AS1355" s="417">
        <v>0</v>
      </c>
      <c r="AT1355" s="418">
        <v>0</v>
      </c>
      <c r="AU1355" s="424"/>
    </row>
    <row r="1356" spans="1:47" x14ac:dyDescent="0.2">
      <c r="A1356" s="231">
        <v>2008</v>
      </c>
      <c r="B1356" s="232">
        <v>32</v>
      </c>
      <c r="C1356" s="417">
        <v>7.0251087743700005</v>
      </c>
      <c r="D1356" s="418">
        <v>10.629965398964501</v>
      </c>
      <c r="E1356" s="419">
        <v>19.694701472993248</v>
      </c>
      <c r="F1356" s="417">
        <v>1.36700278566</v>
      </c>
      <c r="G1356" s="418">
        <v>1.8411985749839999</v>
      </c>
      <c r="H1356" s="419">
        <v>0.55873424667157456</v>
      </c>
      <c r="I1356" s="417">
        <v>0.3633729946</v>
      </c>
      <c r="J1356" s="418">
        <v>0.67001918137000005</v>
      </c>
      <c r="K1356" s="419">
        <v>1.0712936297818887</v>
      </c>
      <c r="L1356" s="420"/>
      <c r="M1356" s="421"/>
      <c r="N1356" s="419">
        <v>3.837286933015618E-3</v>
      </c>
      <c r="O1356" s="417">
        <v>1.116691E-2</v>
      </c>
      <c r="P1356" s="418">
        <v>1.1964239E-2</v>
      </c>
      <c r="Q1356" s="419">
        <v>2.9460976563487132E-2</v>
      </c>
      <c r="R1356" s="425"/>
      <c r="S1356" s="426"/>
      <c r="T1356" s="419">
        <v>572.24167823443122</v>
      </c>
      <c r="U1356" s="417">
        <v>6.3760440271867615E-3</v>
      </c>
      <c r="V1356" s="418">
        <v>8.2993838309692678E-3</v>
      </c>
      <c r="W1356" s="419">
        <v>2.7528998395499524E-2</v>
      </c>
      <c r="X1356" s="417">
        <v>8.4022291094224925E-3</v>
      </c>
      <c r="Y1356" s="418">
        <v>5.9963694356636272E-3</v>
      </c>
      <c r="Z1356" s="419">
        <v>7.2154821650359385E-2</v>
      </c>
      <c r="AA1356" s="417">
        <v>3.3271580502000002E-3</v>
      </c>
      <c r="AB1356" s="418">
        <v>5.7056408349899996E-3</v>
      </c>
      <c r="AC1356" s="419">
        <v>1.1530911890163371E-2</v>
      </c>
      <c r="AD1356" s="417">
        <v>1.5533410920000001E-4</v>
      </c>
      <c r="AE1356" s="418">
        <v>2.6792463011999997E-4</v>
      </c>
      <c r="AF1356" s="419">
        <v>6.702512338636708E-4</v>
      </c>
      <c r="AG1356" s="417">
        <v>2.7208526320799998E-2</v>
      </c>
      <c r="AH1356" s="418">
        <v>4.1145393996630003E-2</v>
      </c>
      <c r="AI1356" s="419">
        <v>2.3421535740177701E-2</v>
      </c>
      <c r="AJ1356" s="417">
        <v>2.0849328918E-3</v>
      </c>
      <c r="AK1356" s="418">
        <v>3.5528771772300001E-3</v>
      </c>
      <c r="AL1356" s="419">
        <v>4.1429796360509617E-3</v>
      </c>
      <c r="AM1356" s="417">
        <v>3.4642128990000002E-3</v>
      </c>
      <c r="AN1356" s="418">
        <v>6.0556540380900005E-3</v>
      </c>
      <c r="AO1356" s="419">
        <v>5.2094969286882436E-3</v>
      </c>
      <c r="AP1356" s="425"/>
      <c r="AQ1356" s="426"/>
      <c r="AR1356" s="426"/>
      <c r="AS1356" s="417">
        <v>0</v>
      </c>
      <c r="AT1356" s="418">
        <v>0</v>
      </c>
      <c r="AU1356" s="427"/>
    </row>
    <row r="1357" spans="1:47" x14ac:dyDescent="0.2">
      <c r="A1357" s="231">
        <v>2008</v>
      </c>
      <c r="B1357" s="232">
        <v>33</v>
      </c>
      <c r="C1357" s="417">
        <v>7.0251087743700005</v>
      </c>
      <c r="D1357" s="418">
        <v>10.629965398964501</v>
      </c>
      <c r="E1357" s="419">
        <v>19.694701472993248</v>
      </c>
      <c r="F1357" s="417">
        <v>1.36700278566</v>
      </c>
      <c r="G1357" s="418">
        <v>1.8411985749839999</v>
      </c>
      <c r="H1357" s="419">
        <v>0.55873424667157456</v>
      </c>
      <c r="I1357" s="417">
        <v>0.3633729946</v>
      </c>
      <c r="J1357" s="418">
        <v>0.67001918137000005</v>
      </c>
      <c r="K1357" s="419">
        <v>1.0712936297818887</v>
      </c>
      <c r="L1357" s="420"/>
      <c r="M1357" s="421"/>
      <c r="N1357" s="419">
        <v>3.837286933015618E-3</v>
      </c>
      <c r="O1357" s="417">
        <v>1.116691E-2</v>
      </c>
      <c r="P1357" s="418">
        <v>1.1964239E-2</v>
      </c>
      <c r="Q1357" s="419">
        <v>2.9460976563487132E-2</v>
      </c>
      <c r="R1357" s="425"/>
      <c r="S1357" s="426"/>
      <c r="T1357" s="419">
        <v>572.24167823443122</v>
      </c>
      <c r="U1357" s="417">
        <v>6.3760440271867615E-3</v>
      </c>
      <c r="V1357" s="418">
        <v>8.2993838309692678E-3</v>
      </c>
      <c r="W1357" s="419">
        <v>2.7528998395499524E-2</v>
      </c>
      <c r="X1357" s="417">
        <v>8.4022291094224925E-3</v>
      </c>
      <c r="Y1357" s="418">
        <v>5.9963694356636272E-3</v>
      </c>
      <c r="Z1357" s="419">
        <v>7.2154821650359385E-2</v>
      </c>
      <c r="AA1357" s="417">
        <v>3.3271580502000002E-3</v>
      </c>
      <c r="AB1357" s="418">
        <v>5.7056408349899996E-3</v>
      </c>
      <c r="AC1357" s="419">
        <v>1.1530911890163371E-2</v>
      </c>
      <c r="AD1357" s="417">
        <v>1.5533410920000001E-4</v>
      </c>
      <c r="AE1357" s="418">
        <v>2.6792463011999997E-4</v>
      </c>
      <c r="AF1357" s="419">
        <v>6.702512338636708E-4</v>
      </c>
      <c r="AG1357" s="417">
        <v>2.7208526320799998E-2</v>
      </c>
      <c r="AH1357" s="418">
        <v>4.1145393996630003E-2</v>
      </c>
      <c r="AI1357" s="419">
        <v>2.3421535740177701E-2</v>
      </c>
      <c r="AJ1357" s="417">
        <v>2.0849328918E-3</v>
      </c>
      <c r="AK1357" s="418">
        <v>3.5528771772300001E-3</v>
      </c>
      <c r="AL1357" s="419">
        <v>4.1429796360509617E-3</v>
      </c>
      <c r="AM1357" s="417">
        <v>3.4642128990000002E-3</v>
      </c>
      <c r="AN1357" s="418">
        <v>6.0556540380900005E-3</v>
      </c>
      <c r="AO1357" s="419">
        <v>5.2094969286882436E-3</v>
      </c>
      <c r="AP1357" s="425"/>
      <c r="AQ1357" s="426"/>
      <c r="AR1357" s="426"/>
      <c r="AS1357" s="417">
        <v>0</v>
      </c>
      <c r="AT1357" s="418">
        <v>0</v>
      </c>
      <c r="AU1357" s="427"/>
    </row>
    <row r="1358" spans="1:47" x14ac:dyDescent="0.2">
      <c r="A1358" s="231">
        <v>2008</v>
      </c>
      <c r="B1358" s="232">
        <v>34</v>
      </c>
      <c r="C1358" s="417">
        <v>7.0251087743700005</v>
      </c>
      <c r="D1358" s="418">
        <v>10.629965398964501</v>
      </c>
      <c r="E1358" s="419">
        <v>19.694701472993248</v>
      </c>
      <c r="F1358" s="417">
        <v>1.36700278566</v>
      </c>
      <c r="G1358" s="418">
        <v>1.8411985749839999</v>
      </c>
      <c r="H1358" s="419">
        <v>0.55873424667157456</v>
      </c>
      <c r="I1358" s="417">
        <v>0.3633729946</v>
      </c>
      <c r="J1358" s="418">
        <v>0.67001918137000005</v>
      </c>
      <c r="K1358" s="419">
        <v>1.0712936297818887</v>
      </c>
      <c r="L1358" s="420"/>
      <c r="M1358" s="421"/>
      <c r="N1358" s="419">
        <v>3.837286933015618E-3</v>
      </c>
      <c r="O1358" s="417">
        <v>1.116691E-2</v>
      </c>
      <c r="P1358" s="418">
        <v>1.1964239E-2</v>
      </c>
      <c r="Q1358" s="419">
        <v>2.9460976563487132E-2</v>
      </c>
      <c r="R1358" s="425"/>
      <c r="S1358" s="426"/>
      <c r="T1358" s="419">
        <v>572.24167823443122</v>
      </c>
      <c r="U1358" s="417">
        <v>6.3760440271867615E-3</v>
      </c>
      <c r="V1358" s="418">
        <v>8.2993838309692678E-3</v>
      </c>
      <c r="W1358" s="419">
        <v>2.7528998395499524E-2</v>
      </c>
      <c r="X1358" s="417">
        <v>8.4022291094224925E-3</v>
      </c>
      <c r="Y1358" s="418">
        <v>5.9963694356636272E-3</v>
      </c>
      <c r="Z1358" s="419">
        <v>7.2154821650359385E-2</v>
      </c>
      <c r="AA1358" s="417">
        <v>3.3271580502000002E-3</v>
      </c>
      <c r="AB1358" s="418">
        <v>5.7056408349899996E-3</v>
      </c>
      <c r="AC1358" s="419">
        <v>1.1530911890163371E-2</v>
      </c>
      <c r="AD1358" s="417">
        <v>1.5533410920000001E-4</v>
      </c>
      <c r="AE1358" s="418">
        <v>2.6792463011999997E-4</v>
      </c>
      <c r="AF1358" s="419">
        <v>6.702512338636708E-4</v>
      </c>
      <c r="AG1358" s="417">
        <v>2.7208526320799998E-2</v>
      </c>
      <c r="AH1358" s="418">
        <v>4.1145393996630003E-2</v>
      </c>
      <c r="AI1358" s="419">
        <v>2.3421535740177701E-2</v>
      </c>
      <c r="AJ1358" s="417">
        <v>2.0849328918E-3</v>
      </c>
      <c r="AK1358" s="418">
        <v>3.5528771772300001E-3</v>
      </c>
      <c r="AL1358" s="419">
        <v>4.1429796360509617E-3</v>
      </c>
      <c r="AM1358" s="417">
        <v>3.4642128990000002E-3</v>
      </c>
      <c r="AN1358" s="418">
        <v>6.0556540380900005E-3</v>
      </c>
      <c r="AO1358" s="419">
        <v>5.2094969286882436E-3</v>
      </c>
      <c r="AP1358" s="425"/>
      <c r="AQ1358" s="426"/>
      <c r="AR1358" s="426"/>
      <c r="AS1358" s="417">
        <v>0</v>
      </c>
      <c r="AT1358" s="418">
        <v>0</v>
      </c>
      <c r="AU1358" s="427"/>
    </row>
    <row r="1359" spans="1:47" x14ac:dyDescent="0.2">
      <c r="A1359" s="231">
        <v>2008</v>
      </c>
      <c r="B1359" s="232">
        <v>35</v>
      </c>
      <c r="C1359" s="417">
        <v>7.0251087743700005</v>
      </c>
      <c r="D1359" s="418">
        <v>10.629965398964501</v>
      </c>
      <c r="E1359" s="419">
        <v>19.694701472993248</v>
      </c>
      <c r="F1359" s="417">
        <v>1.36700278566</v>
      </c>
      <c r="G1359" s="418">
        <v>1.8411985749839999</v>
      </c>
      <c r="H1359" s="419">
        <v>0.55873424667157456</v>
      </c>
      <c r="I1359" s="417">
        <v>0.3633729946</v>
      </c>
      <c r="J1359" s="418">
        <v>0.67001918137000005</v>
      </c>
      <c r="K1359" s="419">
        <v>1.0712936297818887</v>
      </c>
      <c r="L1359" s="420"/>
      <c r="M1359" s="421"/>
      <c r="N1359" s="419">
        <v>3.837286933015618E-3</v>
      </c>
      <c r="O1359" s="417">
        <v>1.116691E-2</v>
      </c>
      <c r="P1359" s="418">
        <v>1.1964239E-2</v>
      </c>
      <c r="Q1359" s="419">
        <v>2.9460976563487132E-2</v>
      </c>
      <c r="R1359" s="425"/>
      <c r="S1359" s="426"/>
      <c r="T1359" s="419">
        <v>572.24167823443122</v>
      </c>
      <c r="U1359" s="417">
        <v>6.3760440271867615E-3</v>
      </c>
      <c r="V1359" s="418">
        <v>8.2993838309692678E-3</v>
      </c>
      <c r="W1359" s="419">
        <v>2.7528998395499524E-2</v>
      </c>
      <c r="X1359" s="417">
        <v>8.4022291094224925E-3</v>
      </c>
      <c r="Y1359" s="418">
        <v>5.9963694356636272E-3</v>
      </c>
      <c r="Z1359" s="419">
        <v>7.2154821650359385E-2</v>
      </c>
      <c r="AA1359" s="417">
        <v>3.3271580502000002E-3</v>
      </c>
      <c r="AB1359" s="418">
        <v>5.7056408349899996E-3</v>
      </c>
      <c r="AC1359" s="419">
        <v>1.1530911890163371E-2</v>
      </c>
      <c r="AD1359" s="417">
        <v>1.5533410920000001E-4</v>
      </c>
      <c r="AE1359" s="418">
        <v>2.6792463011999997E-4</v>
      </c>
      <c r="AF1359" s="419">
        <v>6.702512338636708E-4</v>
      </c>
      <c r="AG1359" s="417">
        <v>2.7208526320799998E-2</v>
      </c>
      <c r="AH1359" s="418">
        <v>4.1145393996630003E-2</v>
      </c>
      <c r="AI1359" s="419">
        <v>2.3421535740177701E-2</v>
      </c>
      <c r="AJ1359" s="417">
        <v>2.0849328918E-3</v>
      </c>
      <c r="AK1359" s="418">
        <v>3.5528771772300001E-3</v>
      </c>
      <c r="AL1359" s="419">
        <v>4.1429796360509617E-3</v>
      </c>
      <c r="AM1359" s="417">
        <v>3.4642128990000002E-3</v>
      </c>
      <c r="AN1359" s="418">
        <v>6.0556540380900005E-3</v>
      </c>
      <c r="AO1359" s="419">
        <v>5.2094969286882436E-3</v>
      </c>
      <c r="AP1359" s="425"/>
      <c r="AQ1359" s="426"/>
      <c r="AR1359" s="426"/>
      <c r="AS1359" s="417">
        <v>0</v>
      </c>
      <c r="AT1359" s="418">
        <v>0</v>
      </c>
      <c r="AU1359" s="427"/>
    </row>
    <row r="1360" spans="1:47" x14ac:dyDescent="0.2">
      <c r="A1360" s="231">
        <v>2008</v>
      </c>
      <c r="B1360" s="232">
        <v>36</v>
      </c>
      <c r="C1360" s="417">
        <v>7.0251087743700005</v>
      </c>
      <c r="D1360" s="418">
        <v>10.629965398964501</v>
      </c>
      <c r="E1360" s="419">
        <v>19.694701472993248</v>
      </c>
      <c r="F1360" s="417">
        <v>1.36700278566</v>
      </c>
      <c r="G1360" s="418">
        <v>1.8411985749839999</v>
      </c>
      <c r="H1360" s="419">
        <v>0.55873424667157456</v>
      </c>
      <c r="I1360" s="417">
        <v>0.3633729946</v>
      </c>
      <c r="J1360" s="418">
        <v>0.67001918137000005</v>
      </c>
      <c r="K1360" s="419">
        <v>1.0712936297818887</v>
      </c>
      <c r="L1360" s="420"/>
      <c r="M1360" s="421"/>
      <c r="N1360" s="419">
        <v>3.837286933015618E-3</v>
      </c>
      <c r="O1360" s="417">
        <v>1.116691E-2</v>
      </c>
      <c r="P1360" s="418">
        <v>1.1964239E-2</v>
      </c>
      <c r="Q1360" s="419">
        <v>2.9460976563487132E-2</v>
      </c>
      <c r="R1360" s="425"/>
      <c r="S1360" s="426"/>
      <c r="T1360" s="419">
        <v>572.24167823443122</v>
      </c>
      <c r="U1360" s="417">
        <v>6.3760440271867615E-3</v>
      </c>
      <c r="V1360" s="418">
        <v>8.2993838309692678E-3</v>
      </c>
      <c r="W1360" s="419">
        <v>2.7528998395499524E-2</v>
      </c>
      <c r="X1360" s="417">
        <v>8.4022291094224925E-3</v>
      </c>
      <c r="Y1360" s="418">
        <v>5.9963694356636272E-3</v>
      </c>
      <c r="Z1360" s="419">
        <v>7.2154821650359385E-2</v>
      </c>
      <c r="AA1360" s="417">
        <v>3.3271580502000002E-3</v>
      </c>
      <c r="AB1360" s="418">
        <v>5.7056408349899996E-3</v>
      </c>
      <c r="AC1360" s="419">
        <v>1.1530911890163371E-2</v>
      </c>
      <c r="AD1360" s="417">
        <v>1.5533410920000001E-4</v>
      </c>
      <c r="AE1360" s="418">
        <v>2.6792463011999997E-4</v>
      </c>
      <c r="AF1360" s="419">
        <v>6.702512338636708E-4</v>
      </c>
      <c r="AG1360" s="417">
        <v>2.7208526320799998E-2</v>
      </c>
      <c r="AH1360" s="418">
        <v>4.1145393996630003E-2</v>
      </c>
      <c r="AI1360" s="419">
        <v>2.3421535740177701E-2</v>
      </c>
      <c r="AJ1360" s="417">
        <v>2.0849328918E-3</v>
      </c>
      <c r="AK1360" s="418">
        <v>3.5528771772300001E-3</v>
      </c>
      <c r="AL1360" s="419">
        <v>4.1429796360509617E-3</v>
      </c>
      <c r="AM1360" s="417">
        <v>3.4642128990000002E-3</v>
      </c>
      <c r="AN1360" s="418">
        <v>6.0556540380900005E-3</v>
      </c>
      <c r="AO1360" s="419">
        <v>5.2094969286882436E-3</v>
      </c>
      <c r="AP1360" s="425"/>
      <c r="AQ1360" s="426"/>
      <c r="AR1360" s="426"/>
      <c r="AS1360" s="417">
        <v>0</v>
      </c>
      <c r="AT1360" s="418">
        <v>0</v>
      </c>
      <c r="AU1360" s="427"/>
    </row>
    <row r="1361" spans="1:47" x14ac:dyDescent="0.2">
      <c r="A1361" s="231">
        <v>2008</v>
      </c>
      <c r="B1361" s="232">
        <v>37</v>
      </c>
      <c r="C1361" s="417">
        <v>7.0251087743700005</v>
      </c>
      <c r="D1361" s="418">
        <v>10.629965398964501</v>
      </c>
      <c r="E1361" s="419">
        <v>19.694701472993248</v>
      </c>
      <c r="F1361" s="417">
        <v>1.36700278566</v>
      </c>
      <c r="G1361" s="418">
        <v>1.8411985749839999</v>
      </c>
      <c r="H1361" s="419">
        <v>0.55873424667157456</v>
      </c>
      <c r="I1361" s="417">
        <v>0.3633729946</v>
      </c>
      <c r="J1361" s="418">
        <v>0.67001918137000005</v>
      </c>
      <c r="K1361" s="419">
        <v>1.0712936297818887</v>
      </c>
      <c r="L1361" s="420"/>
      <c r="M1361" s="421"/>
      <c r="N1361" s="419">
        <v>3.837286933015618E-3</v>
      </c>
      <c r="O1361" s="417">
        <v>1.116691E-2</v>
      </c>
      <c r="P1361" s="418">
        <v>1.1964239E-2</v>
      </c>
      <c r="Q1361" s="419">
        <v>2.9460976563487132E-2</v>
      </c>
      <c r="R1361" s="425"/>
      <c r="S1361" s="426"/>
      <c r="T1361" s="419">
        <v>572.24167823443122</v>
      </c>
      <c r="U1361" s="417">
        <v>6.3760440271867615E-3</v>
      </c>
      <c r="V1361" s="418">
        <v>8.2993838309692678E-3</v>
      </c>
      <c r="W1361" s="419">
        <v>2.7528998395499524E-2</v>
      </c>
      <c r="X1361" s="417">
        <v>8.4022291094224925E-3</v>
      </c>
      <c r="Y1361" s="418">
        <v>5.9963694356636272E-3</v>
      </c>
      <c r="Z1361" s="419">
        <v>7.2154821650359385E-2</v>
      </c>
      <c r="AA1361" s="417">
        <v>3.3271580502000002E-3</v>
      </c>
      <c r="AB1361" s="418">
        <v>5.7056408349899996E-3</v>
      </c>
      <c r="AC1361" s="419">
        <v>1.1530911890163371E-2</v>
      </c>
      <c r="AD1361" s="417">
        <v>1.5533410920000001E-4</v>
      </c>
      <c r="AE1361" s="418">
        <v>2.6792463011999997E-4</v>
      </c>
      <c r="AF1361" s="419">
        <v>6.702512338636708E-4</v>
      </c>
      <c r="AG1361" s="417">
        <v>2.7208526320799998E-2</v>
      </c>
      <c r="AH1361" s="418">
        <v>4.1145393996630003E-2</v>
      </c>
      <c r="AI1361" s="419">
        <v>2.3421535740177701E-2</v>
      </c>
      <c r="AJ1361" s="417">
        <v>2.0849328918E-3</v>
      </c>
      <c r="AK1361" s="418">
        <v>3.5528771772300001E-3</v>
      </c>
      <c r="AL1361" s="419">
        <v>4.1429796360509617E-3</v>
      </c>
      <c r="AM1361" s="417">
        <v>3.4642128990000002E-3</v>
      </c>
      <c r="AN1361" s="418">
        <v>6.0556540380900005E-3</v>
      </c>
      <c r="AO1361" s="419">
        <v>5.2094969286882436E-3</v>
      </c>
      <c r="AP1361" s="425"/>
      <c r="AQ1361" s="426"/>
      <c r="AR1361" s="426"/>
      <c r="AS1361" s="417">
        <v>0</v>
      </c>
      <c r="AT1361" s="418">
        <v>0</v>
      </c>
      <c r="AU1361" s="427"/>
    </row>
    <row r="1362" spans="1:47" x14ac:dyDescent="0.2">
      <c r="A1362" s="231">
        <v>2008</v>
      </c>
      <c r="B1362" s="232">
        <v>38</v>
      </c>
      <c r="C1362" s="417">
        <v>7.0251087743700005</v>
      </c>
      <c r="D1362" s="418">
        <v>10.629965398964501</v>
      </c>
      <c r="E1362" s="419">
        <v>19.694701472993248</v>
      </c>
      <c r="F1362" s="417">
        <v>1.36700278566</v>
      </c>
      <c r="G1362" s="418">
        <v>1.8411985749839999</v>
      </c>
      <c r="H1362" s="419">
        <v>0.55873424667157456</v>
      </c>
      <c r="I1362" s="417">
        <v>0.3633729946</v>
      </c>
      <c r="J1362" s="418">
        <v>0.67001918137000005</v>
      </c>
      <c r="K1362" s="419">
        <v>1.0712936297818887</v>
      </c>
      <c r="L1362" s="420"/>
      <c r="M1362" s="421"/>
      <c r="N1362" s="419">
        <v>3.837286933015618E-3</v>
      </c>
      <c r="O1362" s="417">
        <v>1.116691E-2</v>
      </c>
      <c r="P1362" s="418">
        <v>1.1964239E-2</v>
      </c>
      <c r="Q1362" s="419">
        <v>2.9460976563487132E-2</v>
      </c>
      <c r="R1362" s="425"/>
      <c r="S1362" s="426"/>
      <c r="T1362" s="419">
        <v>572.24167823443122</v>
      </c>
      <c r="U1362" s="417">
        <v>6.3760440271867615E-3</v>
      </c>
      <c r="V1362" s="418">
        <v>8.2993838309692678E-3</v>
      </c>
      <c r="W1362" s="419">
        <v>2.7528998395499524E-2</v>
      </c>
      <c r="X1362" s="417">
        <v>8.4022291094224925E-3</v>
      </c>
      <c r="Y1362" s="418">
        <v>5.9963694356636272E-3</v>
      </c>
      <c r="Z1362" s="419">
        <v>7.2154821650359385E-2</v>
      </c>
      <c r="AA1362" s="417">
        <v>3.3271580502000002E-3</v>
      </c>
      <c r="AB1362" s="418">
        <v>5.7056408349899996E-3</v>
      </c>
      <c r="AC1362" s="419">
        <v>1.1530911890163371E-2</v>
      </c>
      <c r="AD1362" s="417">
        <v>1.5533410920000001E-4</v>
      </c>
      <c r="AE1362" s="418">
        <v>2.6792463011999997E-4</v>
      </c>
      <c r="AF1362" s="419">
        <v>6.702512338636708E-4</v>
      </c>
      <c r="AG1362" s="417">
        <v>2.7208526320799998E-2</v>
      </c>
      <c r="AH1362" s="418">
        <v>4.1145393996630003E-2</v>
      </c>
      <c r="AI1362" s="419">
        <v>2.3421535740177701E-2</v>
      </c>
      <c r="AJ1362" s="417">
        <v>2.0849328918E-3</v>
      </c>
      <c r="AK1362" s="418">
        <v>3.5528771772300001E-3</v>
      </c>
      <c r="AL1362" s="419">
        <v>4.1429796360509617E-3</v>
      </c>
      <c r="AM1362" s="417">
        <v>3.4642128990000002E-3</v>
      </c>
      <c r="AN1362" s="418">
        <v>6.0556540380900005E-3</v>
      </c>
      <c r="AO1362" s="419">
        <v>5.2094969286882436E-3</v>
      </c>
      <c r="AP1362" s="425"/>
      <c r="AQ1362" s="426"/>
      <c r="AR1362" s="426"/>
      <c r="AS1362" s="417">
        <v>0</v>
      </c>
      <c r="AT1362" s="418">
        <v>0</v>
      </c>
      <c r="AU1362" s="427"/>
    </row>
    <row r="1363" spans="1:47" x14ac:dyDescent="0.2">
      <c r="A1363" s="231">
        <v>2008</v>
      </c>
      <c r="B1363" s="232">
        <v>39</v>
      </c>
      <c r="C1363" s="417">
        <v>7.0251087743700005</v>
      </c>
      <c r="D1363" s="418">
        <v>10.629965398964501</v>
      </c>
      <c r="E1363" s="419">
        <v>19.694701472993248</v>
      </c>
      <c r="F1363" s="417">
        <v>1.36700278566</v>
      </c>
      <c r="G1363" s="418">
        <v>1.8411985749839999</v>
      </c>
      <c r="H1363" s="419">
        <v>0.55873424667157456</v>
      </c>
      <c r="I1363" s="417">
        <v>0.3633729946</v>
      </c>
      <c r="J1363" s="418">
        <v>0.67001918137000005</v>
      </c>
      <c r="K1363" s="419">
        <v>1.0712936297818887</v>
      </c>
      <c r="L1363" s="420"/>
      <c r="M1363" s="421"/>
      <c r="N1363" s="419">
        <v>3.837286933015618E-3</v>
      </c>
      <c r="O1363" s="417">
        <v>1.116691E-2</v>
      </c>
      <c r="P1363" s="418">
        <v>1.1964239E-2</v>
      </c>
      <c r="Q1363" s="419">
        <v>2.9460976563487132E-2</v>
      </c>
      <c r="R1363" s="425"/>
      <c r="S1363" s="426"/>
      <c r="T1363" s="419">
        <v>572.24167823443122</v>
      </c>
      <c r="U1363" s="417">
        <v>6.3760440271867615E-3</v>
      </c>
      <c r="V1363" s="418">
        <v>8.2993838309692678E-3</v>
      </c>
      <c r="W1363" s="419">
        <v>2.7528998395499524E-2</v>
      </c>
      <c r="X1363" s="417">
        <v>8.4022291094224925E-3</v>
      </c>
      <c r="Y1363" s="418">
        <v>5.9963694356636272E-3</v>
      </c>
      <c r="Z1363" s="419">
        <v>7.2154821650359385E-2</v>
      </c>
      <c r="AA1363" s="417">
        <v>3.3271580502000002E-3</v>
      </c>
      <c r="AB1363" s="418">
        <v>5.7056408349899996E-3</v>
      </c>
      <c r="AC1363" s="419">
        <v>1.1530911890163371E-2</v>
      </c>
      <c r="AD1363" s="417">
        <v>1.5533410920000001E-4</v>
      </c>
      <c r="AE1363" s="418">
        <v>2.6792463011999997E-4</v>
      </c>
      <c r="AF1363" s="419">
        <v>6.702512338636708E-4</v>
      </c>
      <c r="AG1363" s="417">
        <v>2.7208526320799998E-2</v>
      </c>
      <c r="AH1363" s="418">
        <v>4.1145393996630003E-2</v>
      </c>
      <c r="AI1363" s="419">
        <v>2.3421535740177701E-2</v>
      </c>
      <c r="AJ1363" s="417">
        <v>2.0849328918E-3</v>
      </c>
      <c r="AK1363" s="418">
        <v>3.5528771772300001E-3</v>
      </c>
      <c r="AL1363" s="419">
        <v>4.1429796360509617E-3</v>
      </c>
      <c r="AM1363" s="417">
        <v>3.4642128990000002E-3</v>
      </c>
      <c r="AN1363" s="418">
        <v>6.0556540380900005E-3</v>
      </c>
      <c r="AO1363" s="419">
        <v>5.2094969286882436E-3</v>
      </c>
      <c r="AP1363" s="425"/>
      <c r="AQ1363" s="426"/>
      <c r="AR1363" s="426"/>
      <c r="AS1363" s="417">
        <v>0</v>
      </c>
      <c r="AT1363" s="418">
        <v>0</v>
      </c>
      <c r="AU1363" s="427"/>
    </row>
    <row r="1364" spans="1:47" ht="13.5" thickBot="1" x14ac:dyDescent="0.25">
      <c r="A1364" s="233">
        <v>2008</v>
      </c>
      <c r="B1364" s="234">
        <v>40</v>
      </c>
      <c r="C1364" s="428">
        <v>7.0251087743700005</v>
      </c>
      <c r="D1364" s="429">
        <v>10.629965398964501</v>
      </c>
      <c r="E1364" s="430">
        <v>19.694701472993248</v>
      </c>
      <c r="F1364" s="428">
        <v>1.36700278566</v>
      </c>
      <c r="G1364" s="429">
        <v>1.8411985749839999</v>
      </c>
      <c r="H1364" s="430">
        <v>0.55873424667157456</v>
      </c>
      <c r="I1364" s="428">
        <v>0.3633729946</v>
      </c>
      <c r="J1364" s="429">
        <v>0.67001918137000005</v>
      </c>
      <c r="K1364" s="430">
        <v>1.0712936297818887</v>
      </c>
      <c r="L1364" s="431"/>
      <c r="M1364" s="432"/>
      <c r="N1364" s="430">
        <v>3.837286933015618E-3</v>
      </c>
      <c r="O1364" s="428">
        <v>1.116691E-2</v>
      </c>
      <c r="P1364" s="429">
        <v>1.1964239E-2</v>
      </c>
      <c r="Q1364" s="430">
        <v>2.9460976563487132E-2</v>
      </c>
      <c r="R1364" s="433"/>
      <c r="S1364" s="434"/>
      <c r="T1364" s="430">
        <v>572.24167823443122</v>
      </c>
      <c r="U1364" s="428">
        <v>6.3760440271867615E-3</v>
      </c>
      <c r="V1364" s="429">
        <v>8.2993838309692678E-3</v>
      </c>
      <c r="W1364" s="430">
        <v>2.7528998395499524E-2</v>
      </c>
      <c r="X1364" s="428">
        <v>8.4022291094224925E-3</v>
      </c>
      <c r="Y1364" s="429">
        <v>5.9963694356636272E-3</v>
      </c>
      <c r="Z1364" s="430">
        <v>7.2154821650359385E-2</v>
      </c>
      <c r="AA1364" s="428">
        <v>3.3271580502000002E-3</v>
      </c>
      <c r="AB1364" s="429">
        <v>5.7056408349899996E-3</v>
      </c>
      <c r="AC1364" s="430">
        <v>1.1530911890163371E-2</v>
      </c>
      <c r="AD1364" s="428">
        <v>1.5533410920000001E-4</v>
      </c>
      <c r="AE1364" s="429">
        <v>2.6792463011999997E-4</v>
      </c>
      <c r="AF1364" s="430">
        <v>6.702512338636708E-4</v>
      </c>
      <c r="AG1364" s="428">
        <v>2.7208526320799998E-2</v>
      </c>
      <c r="AH1364" s="429">
        <v>4.1145393996630003E-2</v>
      </c>
      <c r="AI1364" s="430">
        <v>2.3421535740177701E-2</v>
      </c>
      <c r="AJ1364" s="428">
        <v>2.0849328918E-3</v>
      </c>
      <c r="AK1364" s="429">
        <v>3.5528771772300001E-3</v>
      </c>
      <c r="AL1364" s="430">
        <v>4.1429796360509617E-3</v>
      </c>
      <c r="AM1364" s="428">
        <v>3.4642128990000002E-3</v>
      </c>
      <c r="AN1364" s="429">
        <v>6.0556540380900005E-3</v>
      </c>
      <c r="AO1364" s="430">
        <v>5.2094969286882436E-3</v>
      </c>
      <c r="AP1364" s="433"/>
      <c r="AQ1364" s="434"/>
      <c r="AR1364" s="434"/>
      <c r="AS1364" s="428">
        <v>0</v>
      </c>
      <c r="AT1364" s="429">
        <v>0</v>
      </c>
      <c r="AU1364" s="435"/>
    </row>
    <row r="1365" spans="1:47" x14ac:dyDescent="0.2">
      <c r="A1365" s="229">
        <v>2009</v>
      </c>
      <c r="B1365" s="230">
        <v>1</v>
      </c>
      <c r="C1365" s="409">
        <v>1.14922576</v>
      </c>
      <c r="D1365" s="410">
        <v>1.785285748</v>
      </c>
      <c r="E1365" s="436">
        <v>5.4483986122200356</v>
      </c>
      <c r="F1365" s="409">
        <v>8.1990809999999997E-2</v>
      </c>
      <c r="G1365" s="410">
        <v>9.8846156500000004E-2</v>
      </c>
      <c r="H1365" s="436">
        <v>8.4716006096303809E-2</v>
      </c>
      <c r="I1365" s="409">
        <v>2.652096E-2</v>
      </c>
      <c r="J1365" s="410">
        <v>7.7376156500000001E-2</v>
      </c>
      <c r="K1365" s="436">
        <v>0.30796263135063134</v>
      </c>
      <c r="L1365" s="412"/>
      <c r="M1365" s="413"/>
      <c r="N1365" s="436">
        <v>1.2798064576565311E-2</v>
      </c>
      <c r="O1365" s="409">
        <v>1.116691E-2</v>
      </c>
      <c r="P1365" s="410">
        <v>1.1996645E-2</v>
      </c>
      <c r="Q1365" s="436">
        <v>1.0148502850858204E-2</v>
      </c>
      <c r="R1365" s="414"/>
      <c r="S1365" s="415"/>
      <c r="T1365" s="436">
        <v>547.76191952435249</v>
      </c>
      <c r="U1365" s="409">
        <v>8.5930512495778454E-3</v>
      </c>
      <c r="V1365" s="410">
        <v>1.1185153411009795E-2</v>
      </c>
      <c r="W1365" s="436">
        <v>1.8995568402150706E-2</v>
      </c>
      <c r="X1365" s="409">
        <v>9.3984665653495444E-3</v>
      </c>
      <c r="Y1365" s="410">
        <v>6.7073483620398514E-3</v>
      </c>
      <c r="Z1365" s="436">
        <v>3.8038124674268078E-2</v>
      </c>
      <c r="AA1365" s="409">
        <v>3.2502760000000002E-4</v>
      </c>
      <c r="AB1365" s="410">
        <v>5.5698882499999997E-4</v>
      </c>
      <c r="AC1365" s="436">
        <v>1.2053231358196397E-3</v>
      </c>
      <c r="AD1365" s="409">
        <v>1.5752100000000001E-5</v>
      </c>
      <c r="AE1365" s="410">
        <v>2.584664E-5</v>
      </c>
      <c r="AF1365" s="436">
        <v>8.9019527562303843E-5</v>
      </c>
      <c r="AG1365" s="409">
        <v>2.1140766000000001E-3</v>
      </c>
      <c r="AH1365" s="410">
        <v>3.0789799250000001E-3</v>
      </c>
      <c r="AI1365" s="436">
        <v>4.2567328071937797E-3</v>
      </c>
      <c r="AJ1365" s="409">
        <v>1.698394E-4</v>
      </c>
      <c r="AK1365" s="410">
        <v>2.5239240999999998E-4</v>
      </c>
      <c r="AL1365" s="436">
        <v>6.4037409916249915E-4</v>
      </c>
      <c r="AM1365" s="409">
        <v>3.7840269999999998E-4</v>
      </c>
      <c r="AN1365" s="410">
        <v>6.9571060499999996E-4</v>
      </c>
      <c r="AO1365" s="436">
        <v>7.5322455162632408E-4</v>
      </c>
      <c r="AP1365" s="414"/>
      <c r="AQ1365" s="415"/>
      <c r="AR1365" s="415"/>
      <c r="AS1365" s="409">
        <v>0</v>
      </c>
      <c r="AT1365" s="410">
        <v>0</v>
      </c>
      <c r="AU1365" s="416"/>
    </row>
    <row r="1366" spans="1:47" x14ac:dyDescent="0.2">
      <c r="A1366" s="231">
        <v>2009</v>
      </c>
      <c r="B1366" s="232">
        <v>2</v>
      </c>
      <c r="C1366" s="417">
        <v>1.4744006000000001</v>
      </c>
      <c r="D1366" s="418">
        <v>2.2349336800000001</v>
      </c>
      <c r="E1366" s="437">
        <v>5.2820420514419189</v>
      </c>
      <c r="F1366" s="417">
        <v>8.9862239999999996E-2</v>
      </c>
      <c r="G1366" s="418">
        <v>0.112803003</v>
      </c>
      <c r="H1366" s="437">
        <v>8.3003095364353102E-2</v>
      </c>
      <c r="I1366" s="417">
        <v>3.3074739999999998E-2</v>
      </c>
      <c r="J1366" s="418">
        <v>9.7291313500000004E-2</v>
      </c>
      <c r="K1366" s="437">
        <v>0.30376653307633716</v>
      </c>
      <c r="L1366" s="420"/>
      <c r="M1366" s="421"/>
      <c r="N1366" s="437">
        <v>1.3539893060653081E-2</v>
      </c>
      <c r="O1366" s="417">
        <v>1.116691E-2</v>
      </c>
      <c r="P1366" s="418">
        <v>1.1996645E-2</v>
      </c>
      <c r="Q1366" s="437">
        <v>1.019698062562395E-2</v>
      </c>
      <c r="R1366" s="422"/>
      <c r="S1366" s="423"/>
      <c r="T1366" s="437">
        <v>547.40974164752595</v>
      </c>
      <c r="U1366" s="417">
        <v>8.5930512495778454E-3</v>
      </c>
      <c r="V1366" s="418">
        <v>1.1185153411009795E-2</v>
      </c>
      <c r="W1366" s="437">
        <v>1.8603508074213546E-2</v>
      </c>
      <c r="X1366" s="417">
        <v>9.3984665653495444E-3</v>
      </c>
      <c r="Y1366" s="418">
        <v>6.7073483620398514E-3</v>
      </c>
      <c r="Z1366" s="437">
        <v>3.7458143811863395E-2</v>
      </c>
      <c r="AA1366" s="417">
        <v>3.6583980000000002E-4</v>
      </c>
      <c r="AB1366" s="418">
        <v>6.8790411999999999E-4</v>
      </c>
      <c r="AC1366" s="437">
        <v>1.2445999094704454E-3</v>
      </c>
      <c r="AD1366" s="417">
        <v>1.7722599999999999E-5</v>
      </c>
      <c r="AE1366" s="418">
        <v>3.2027024999999999E-5</v>
      </c>
      <c r="AF1366" s="437">
        <v>8.9667496954361201E-5</v>
      </c>
      <c r="AG1366" s="417">
        <v>2.3346163E-3</v>
      </c>
      <c r="AH1366" s="418">
        <v>3.7097095600000002E-3</v>
      </c>
      <c r="AI1366" s="437">
        <v>3.8948555495545538E-3</v>
      </c>
      <c r="AJ1366" s="417">
        <v>1.9121590000000001E-4</v>
      </c>
      <c r="AK1366" s="418">
        <v>3.1734881999999999E-4</v>
      </c>
      <c r="AL1366" s="437">
        <v>6.265738332708338E-4</v>
      </c>
      <c r="AM1366" s="417">
        <v>4.2710129999999998E-4</v>
      </c>
      <c r="AN1366" s="418">
        <v>8.5579011000000004E-4</v>
      </c>
      <c r="AO1366" s="437">
        <v>7.5144545158877343E-4</v>
      </c>
      <c r="AP1366" s="422"/>
      <c r="AQ1366" s="423"/>
      <c r="AR1366" s="423"/>
      <c r="AS1366" s="417">
        <v>0</v>
      </c>
      <c r="AT1366" s="418">
        <v>0</v>
      </c>
      <c r="AU1366" s="424"/>
    </row>
    <row r="1367" spans="1:47" x14ac:dyDescent="0.2">
      <c r="A1367" s="231">
        <v>2009</v>
      </c>
      <c r="B1367" s="232">
        <v>3</v>
      </c>
      <c r="C1367" s="417">
        <v>1.84173082</v>
      </c>
      <c r="D1367" s="418">
        <v>2.756443091</v>
      </c>
      <c r="E1367" s="437">
        <v>5.3101514453804395</v>
      </c>
      <c r="F1367" s="417">
        <v>9.4787860000000002E-2</v>
      </c>
      <c r="G1367" s="418">
        <v>0.1256813155</v>
      </c>
      <c r="H1367" s="437">
        <v>8.2895129656685343E-2</v>
      </c>
      <c r="I1367" s="417">
        <v>4.4224239999999998E-2</v>
      </c>
      <c r="J1367" s="418">
        <v>0.1215585715</v>
      </c>
      <c r="K1367" s="437">
        <v>0.307229539923773</v>
      </c>
      <c r="L1367" s="420"/>
      <c r="M1367" s="421"/>
      <c r="N1367" s="437">
        <v>1.0105848350737644E-2</v>
      </c>
      <c r="O1367" s="417">
        <v>1.116691E-2</v>
      </c>
      <c r="P1367" s="418">
        <v>1.19946875E-2</v>
      </c>
      <c r="Q1367" s="437">
        <v>1.0211963030707061E-2</v>
      </c>
      <c r="R1367" s="422"/>
      <c r="S1367" s="423"/>
      <c r="T1367" s="437">
        <v>547.93427834225793</v>
      </c>
      <c r="U1367" s="417">
        <v>8.5930512495778454E-3</v>
      </c>
      <c r="V1367" s="418">
        <v>1.1185153411009795E-2</v>
      </c>
      <c r="W1367" s="437">
        <v>1.8588115653014107E-2</v>
      </c>
      <c r="X1367" s="417">
        <v>9.3984665653495444E-3</v>
      </c>
      <c r="Y1367" s="418">
        <v>6.7073483620398514E-3</v>
      </c>
      <c r="Z1367" s="437">
        <v>3.805163196127976E-2</v>
      </c>
      <c r="AA1367" s="417">
        <v>4.478579E-4</v>
      </c>
      <c r="AB1367" s="418">
        <v>8.6814469499999999E-4</v>
      </c>
      <c r="AC1367" s="437">
        <v>1.3365233886271227E-3</v>
      </c>
      <c r="AD1367" s="417">
        <v>2.1325899999999999E-5</v>
      </c>
      <c r="AE1367" s="418">
        <v>4.0112684999999999E-5</v>
      </c>
      <c r="AF1367" s="437">
        <v>9.0612052981841278E-5</v>
      </c>
      <c r="AG1367" s="417">
        <v>2.6725820000000002E-3</v>
      </c>
      <c r="AH1367" s="418">
        <v>4.5133606049999999E-3</v>
      </c>
      <c r="AI1367" s="437">
        <v>3.8941903315794597E-3</v>
      </c>
      <c r="AJ1367" s="417">
        <v>2.342755E-4</v>
      </c>
      <c r="AK1367" s="418">
        <v>4.1369683000000001E-4</v>
      </c>
      <c r="AL1367" s="437">
        <v>6.0854858355759199E-4</v>
      </c>
      <c r="AM1367" s="417">
        <v>5.2229670000000002E-4</v>
      </c>
      <c r="AN1367" s="418">
        <v>1.0686877500000001E-3</v>
      </c>
      <c r="AO1367" s="437">
        <v>7.5975111243298189E-4</v>
      </c>
      <c r="AP1367" s="422"/>
      <c r="AQ1367" s="423"/>
      <c r="AR1367" s="423"/>
      <c r="AS1367" s="417">
        <v>0</v>
      </c>
      <c r="AT1367" s="418">
        <v>0</v>
      </c>
      <c r="AU1367" s="424"/>
    </row>
    <row r="1368" spans="1:47" x14ac:dyDescent="0.2">
      <c r="A1368" s="231">
        <v>2009</v>
      </c>
      <c r="B1368" s="232">
        <v>4</v>
      </c>
      <c r="C1368" s="417">
        <v>2.2446914599999999</v>
      </c>
      <c r="D1368" s="418">
        <v>3.2762727854999998</v>
      </c>
      <c r="E1368" s="437">
        <v>5.2247566635832579</v>
      </c>
      <c r="F1368" s="417">
        <v>0.10734152</v>
      </c>
      <c r="G1368" s="418">
        <v>0.14412275199999999</v>
      </c>
      <c r="H1368" s="437">
        <v>8.330981030786079E-2</v>
      </c>
      <c r="I1368" s="417">
        <v>5.7166769999999999E-2</v>
      </c>
      <c r="J1368" s="418">
        <v>0.14554089149999999</v>
      </c>
      <c r="K1368" s="437">
        <v>0.30494129671472137</v>
      </c>
      <c r="L1368" s="420"/>
      <c r="M1368" s="421"/>
      <c r="N1368" s="437">
        <v>1.0145549560276128E-2</v>
      </c>
      <c r="O1368" s="417">
        <v>1.116691E-2</v>
      </c>
      <c r="P1368" s="418">
        <v>1.1994242E-2</v>
      </c>
      <c r="Q1368" s="437">
        <v>1.0250708317937167E-2</v>
      </c>
      <c r="R1368" s="422"/>
      <c r="S1368" s="423"/>
      <c r="T1368" s="437">
        <v>548.17167183876006</v>
      </c>
      <c r="U1368" s="417">
        <v>8.5930512495778454E-3</v>
      </c>
      <c r="V1368" s="418">
        <v>1.1185153411009795E-2</v>
      </c>
      <c r="W1368" s="437">
        <v>1.8497683210143834E-2</v>
      </c>
      <c r="X1368" s="417">
        <v>9.3984665653495444E-3</v>
      </c>
      <c r="Y1368" s="418">
        <v>6.7073483620398514E-3</v>
      </c>
      <c r="Z1368" s="437">
        <v>3.8371922577023626E-2</v>
      </c>
      <c r="AA1368" s="417">
        <v>5.6468830000000003E-4</v>
      </c>
      <c r="AB1368" s="418">
        <v>1.0548225599999999E-3</v>
      </c>
      <c r="AC1368" s="437">
        <v>1.3517040115802897E-3</v>
      </c>
      <c r="AD1368" s="417">
        <v>2.64567E-5</v>
      </c>
      <c r="AE1368" s="418">
        <v>4.8976130000000002E-5</v>
      </c>
      <c r="AF1368" s="437">
        <v>9.1206885075318408E-5</v>
      </c>
      <c r="AG1368" s="417">
        <v>3.224925E-3</v>
      </c>
      <c r="AH1368" s="418">
        <v>5.3981682049999997E-3</v>
      </c>
      <c r="AI1368" s="437">
        <v>3.7248521901409705E-3</v>
      </c>
      <c r="AJ1368" s="417">
        <v>2.9833859999999998E-4</v>
      </c>
      <c r="AK1368" s="418">
        <v>5.1582166500000002E-4</v>
      </c>
      <c r="AL1368" s="437">
        <v>6.1334180229244157E-4</v>
      </c>
      <c r="AM1368" s="417">
        <v>6.5412260000000002E-4</v>
      </c>
      <c r="AN1368" s="418">
        <v>1.285023045E-3</v>
      </c>
      <c r="AO1368" s="437">
        <v>7.6195168606597234E-4</v>
      </c>
      <c r="AP1368" s="422"/>
      <c r="AQ1368" s="423"/>
      <c r="AR1368" s="423"/>
      <c r="AS1368" s="417">
        <v>0</v>
      </c>
      <c r="AT1368" s="418">
        <v>0</v>
      </c>
      <c r="AU1368" s="424"/>
    </row>
    <row r="1369" spans="1:47" x14ac:dyDescent="0.2">
      <c r="A1369" s="231">
        <v>2009</v>
      </c>
      <c r="B1369" s="232">
        <v>5</v>
      </c>
      <c r="C1369" s="417">
        <v>2.62821719</v>
      </c>
      <c r="D1369" s="418">
        <v>3.7556927655000001</v>
      </c>
      <c r="E1369" s="437">
        <v>7.1281283677198441</v>
      </c>
      <c r="F1369" s="417">
        <v>0.12184179000000001</v>
      </c>
      <c r="G1369" s="418">
        <v>0.16505892550000001</v>
      </c>
      <c r="H1369" s="437">
        <v>0.12550797193407645</v>
      </c>
      <c r="I1369" s="417">
        <v>7.0012249999999998E-2</v>
      </c>
      <c r="J1369" s="418">
        <v>0.16888255799999999</v>
      </c>
      <c r="K1369" s="437">
        <v>0.52258708537177923</v>
      </c>
      <c r="L1369" s="420"/>
      <c r="M1369" s="421"/>
      <c r="N1369" s="437">
        <v>1.0154558038123958E-2</v>
      </c>
      <c r="O1369" s="417">
        <v>1.116691E-2</v>
      </c>
      <c r="P1369" s="418">
        <v>1.1979686E-2</v>
      </c>
      <c r="Q1369" s="437">
        <v>1.2756491150236421E-2</v>
      </c>
      <c r="R1369" s="422"/>
      <c r="S1369" s="423"/>
      <c r="T1369" s="437">
        <v>548.49014250641369</v>
      </c>
      <c r="U1369" s="417">
        <v>8.5930512495778454E-3</v>
      </c>
      <c r="V1369" s="418">
        <v>1.1185153411009795E-2</v>
      </c>
      <c r="W1369" s="437">
        <v>1.4550292125373076E-2</v>
      </c>
      <c r="X1369" s="417">
        <v>9.3984665653495444E-3</v>
      </c>
      <c r="Y1369" s="418">
        <v>6.7073483620398514E-3</v>
      </c>
      <c r="Z1369" s="437">
        <v>3.9106200647145012E-2</v>
      </c>
      <c r="AA1369" s="417">
        <v>6.7562739999999996E-4</v>
      </c>
      <c r="AB1369" s="418">
        <v>1.2299396749999999E-3</v>
      </c>
      <c r="AC1369" s="437">
        <v>2.0582852032925191E-3</v>
      </c>
      <c r="AD1369" s="417">
        <v>3.1060099999999998E-5</v>
      </c>
      <c r="AE1369" s="418">
        <v>5.6549575000000003E-5</v>
      </c>
      <c r="AF1369" s="437">
        <v>1.3965594600578229E-4</v>
      </c>
      <c r="AG1369" s="417">
        <v>3.7919705000000001E-3</v>
      </c>
      <c r="AH1369" s="418">
        <v>6.2648880099999997E-3</v>
      </c>
      <c r="AI1369" s="437">
        <v>5.5759847745972257E-3</v>
      </c>
      <c r="AJ1369" s="417">
        <v>3.6119020000000002E-4</v>
      </c>
      <c r="AK1369" s="418">
        <v>6.1526032499999996E-4</v>
      </c>
      <c r="AL1369" s="437">
        <v>8.8791268430623606E-4</v>
      </c>
      <c r="AM1369" s="417">
        <v>7.7755490000000005E-4</v>
      </c>
      <c r="AN1369" s="418">
        <v>1.4837099799999999E-3</v>
      </c>
      <c r="AO1369" s="437">
        <v>1.1953912134676826E-3</v>
      </c>
      <c r="AP1369" s="422"/>
      <c r="AQ1369" s="423"/>
      <c r="AR1369" s="423"/>
      <c r="AS1369" s="417">
        <v>0</v>
      </c>
      <c r="AT1369" s="418">
        <v>0</v>
      </c>
      <c r="AU1369" s="424"/>
    </row>
    <row r="1370" spans="1:47" x14ac:dyDescent="0.2">
      <c r="A1370" s="231">
        <v>2009</v>
      </c>
      <c r="B1370" s="232">
        <v>6</v>
      </c>
      <c r="C1370" s="417">
        <v>2.9927149200000001</v>
      </c>
      <c r="D1370" s="418">
        <v>4.1980846999999999</v>
      </c>
      <c r="E1370" s="437">
        <v>7.176075853129289</v>
      </c>
      <c r="F1370" s="417">
        <v>0.13714902000000001</v>
      </c>
      <c r="G1370" s="418">
        <v>0.186496509</v>
      </c>
      <c r="H1370" s="437">
        <v>0.12917821032319532</v>
      </c>
      <c r="I1370" s="417">
        <v>8.2944669999999998E-2</v>
      </c>
      <c r="J1370" s="418">
        <v>0.19182943250000001</v>
      </c>
      <c r="K1370" s="437">
        <v>0.52592283070286505</v>
      </c>
      <c r="L1370" s="420"/>
      <c r="M1370" s="421"/>
      <c r="N1370" s="437">
        <v>1.0168032167960958E-2</v>
      </c>
      <c r="O1370" s="417">
        <v>1.116691E-2</v>
      </c>
      <c r="P1370" s="418">
        <v>1.19792405E-2</v>
      </c>
      <c r="Q1370" s="437">
        <v>1.2816023544756618E-2</v>
      </c>
      <c r="R1370" s="422"/>
      <c r="S1370" s="423"/>
      <c r="T1370" s="437">
        <v>549.17850148868899</v>
      </c>
      <c r="U1370" s="417">
        <v>8.5930512495778454E-3</v>
      </c>
      <c r="V1370" s="418">
        <v>1.1185153411009795E-2</v>
      </c>
      <c r="W1370" s="437">
        <v>1.4832601274430975E-2</v>
      </c>
      <c r="X1370" s="417">
        <v>9.3984665653495444E-3</v>
      </c>
      <c r="Y1370" s="418">
        <v>6.7073483620398514E-3</v>
      </c>
      <c r="Z1370" s="437">
        <v>4.0038165689554615E-2</v>
      </c>
      <c r="AA1370" s="417">
        <v>7.8235819999999999E-4</v>
      </c>
      <c r="AB1370" s="418">
        <v>1.3971144749999999E-3</v>
      </c>
      <c r="AC1370" s="437">
        <v>2.1354037398141879E-3</v>
      </c>
      <c r="AD1370" s="417">
        <v>3.6321400000000001E-5</v>
      </c>
      <c r="AE1370" s="418">
        <v>6.4170970000000004E-5</v>
      </c>
      <c r="AF1370" s="437">
        <v>1.4405133967196706E-4</v>
      </c>
      <c r="AG1370" s="417">
        <v>4.3506294000000001E-3</v>
      </c>
      <c r="AH1370" s="418">
        <v>7.1064491449999998E-3</v>
      </c>
      <c r="AI1370" s="437">
        <v>5.7351777639618358E-3</v>
      </c>
      <c r="AJ1370" s="417">
        <v>4.2299029999999998E-4</v>
      </c>
      <c r="AK1370" s="418">
        <v>7.1352139000000001E-4</v>
      </c>
      <c r="AL1370" s="437">
        <v>9.1813536964938667E-4</v>
      </c>
      <c r="AM1370" s="417">
        <v>8.9599030000000004E-4</v>
      </c>
      <c r="AN1370" s="418">
        <v>1.669728665E-3</v>
      </c>
      <c r="AO1370" s="437">
        <v>1.2264212588727471E-3</v>
      </c>
      <c r="AP1370" s="422"/>
      <c r="AQ1370" s="423"/>
      <c r="AR1370" s="423"/>
      <c r="AS1370" s="417">
        <v>0</v>
      </c>
      <c r="AT1370" s="418">
        <v>0</v>
      </c>
      <c r="AU1370" s="424"/>
    </row>
    <row r="1371" spans="1:47" x14ac:dyDescent="0.2">
      <c r="A1371" s="231">
        <v>2009</v>
      </c>
      <c r="B1371" s="232">
        <v>7</v>
      </c>
      <c r="C1371" s="417">
        <v>3.3399138499999999</v>
      </c>
      <c r="D1371" s="418">
        <v>4.6150215184999999</v>
      </c>
      <c r="E1371" s="437">
        <v>12.798397582510194</v>
      </c>
      <c r="F1371" s="417">
        <v>0.15384964000000001</v>
      </c>
      <c r="G1371" s="418">
        <v>0.2090369715</v>
      </c>
      <c r="H1371" s="437">
        <v>0.18098001898555027</v>
      </c>
      <c r="I1371" s="417">
        <v>9.6072959999999999E-2</v>
      </c>
      <c r="J1371" s="418">
        <v>0.2144811345</v>
      </c>
      <c r="K1371" s="437">
        <v>0.67114072101527134</v>
      </c>
      <c r="L1371" s="420"/>
      <c r="M1371" s="421"/>
      <c r="N1371" s="437">
        <v>1.0183427061539449E-2</v>
      </c>
      <c r="O1371" s="417">
        <v>1.116691E-2</v>
      </c>
      <c r="P1371" s="418">
        <v>1.19792405E-2</v>
      </c>
      <c r="Q1371" s="437">
        <v>1.3702522191099329E-2</v>
      </c>
      <c r="R1371" s="422"/>
      <c r="S1371" s="423"/>
      <c r="T1371" s="437">
        <v>549.94992093652559</v>
      </c>
      <c r="U1371" s="417">
        <v>8.5930512495778454E-3</v>
      </c>
      <c r="V1371" s="418">
        <v>1.1185153411009795E-2</v>
      </c>
      <c r="W1371" s="437">
        <v>2.0762629787364845E-2</v>
      </c>
      <c r="X1371" s="417">
        <v>9.3984665653495444E-3</v>
      </c>
      <c r="Y1371" s="418">
        <v>6.7073483620398514E-3</v>
      </c>
      <c r="Z1371" s="437">
        <v>4.1087771405365701E-2</v>
      </c>
      <c r="AA1371" s="417">
        <v>8.8914820000000005E-4</v>
      </c>
      <c r="AB1371" s="418">
        <v>1.55904615E-3</v>
      </c>
      <c r="AC1371" s="437">
        <v>2.8502611996473947E-3</v>
      </c>
      <c r="AD1371" s="417">
        <v>4.1582699999999997E-5</v>
      </c>
      <c r="AE1371" s="418">
        <v>7.2195375000000002E-5</v>
      </c>
      <c r="AF1371" s="437">
        <v>1.9770313807215113E-4</v>
      </c>
      <c r="AG1371" s="417">
        <v>4.9237604999999999E-3</v>
      </c>
      <c r="AH1371" s="418">
        <v>7.9375198699999996E-3</v>
      </c>
      <c r="AI1371" s="437">
        <v>8.0578887509687429E-3</v>
      </c>
      <c r="AJ1371" s="417">
        <v>4.8597579999999998E-4</v>
      </c>
      <c r="AK1371" s="418">
        <v>8.1082685000000002E-4</v>
      </c>
      <c r="AL1371" s="437">
        <v>1.1755268823215857E-3</v>
      </c>
      <c r="AM1371" s="417">
        <v>1.0119311E-3</v>
      </c>
      <c r="AN1371" s="418">
        <v>1.8462092699999999E-3</v>
      </c>
      <c r="AO1371" s="437">
        <v>1.830436997501766E-3</v>
      </c>
      <c r="AP1371" s="422"/>
      <c r="AQ1371" s="423"/>
      <c r="AR1371" s="423"/>
      <c r="AS1371" s="417">
        <v>0</v>
      </c>
      <c r="AT1371" s="418">
        <v>0</v>
      </c>
      <c r="AU1371" s="424"/>
    </row>
    <row r="1372" spans="1:47" x14ac:dyDescent="0.2">
      <c r="A1372" s="231">
        <v>2009</v>
      </c>
      <c r="B1372" s="232">
        <v>8</v>
      </c>
      <c r="C1372" s="417">
        <v>3.6683296300000001</v>
      </c>
      <c r="D1372" s="418">
        <v>5.0105974489999996</v>
      </c>
      <c r="E1372" s="437">
        <v>12.871589078436852</v>
      </c>
      <c r="F1372" s="417">
        <v>0.1724099</v>
      </c>
      <c r="G1372" s="418">
        <v>0.2332191415</v>
      </c>
      <c r="H1372" s="437">
        <v>0.1867810013676621</v>
      </c>
      <c r="I1372" s="417">
        <v>0.10953546</v>
      </c>
      <c r="J1372" s="418">
        <v>0.23738279400000001</v>
      </c>
      <c r="K1372" s="437">
        <v>0.67632329350771425</v>
      </c>
      <c r="L1372" s="420"/>
      <c r="M1372" s="421"/>
      <c r="N1372" s="437">
        <v>1.0200654252897194E-2</v>
      </c>
      <c r="O1372" s="417">
        <v>1.116691E-2</v>
      </c>
      <c r="P1372" s="418">
        <v>1.1966642E-2</v>
      </c>
      <c r="Q1372" s="437">
        <v>1.3784578744373822E-2</v>
      </c>
      <c r="R1372" s="422"/>
      <c r="S1372" s="423"/>
      <c r="T1372" s="437">
        <v>550.78419137367769</v>
      </c>
      <c r="U1372" s="417">
        <v>8.5930512495778454E-3</v>
      </c>
      <c r="V1372" s="418">
        <v>1.1185153411009795E-2</v>
      </c>
      <c r="W1372" s="437">
        <v>2.1157765397641332E-2</v>
      </c>
      <c r="X1372" s="417">
        <v>9.3984665653495444E-3</v>
      </c>
      <c r="Y1372" s="418">
        <v>6.7073483620398514E-3</v>
      </c>
      <c r="Z1372" s="437">
        <v>4.2229157904566522E-2</v>
      </c>
      <c r="AA1372" s="417">
        <v>9.9325369999999995E-4</v>
      </c>
      <c r="AB1372" s="418">
        <v>1.7186697049999999E-3</v>
      </c>
      <c r="AC1372" s="437">
        <v>2.9646291092041686E-3</v>
      </c>
      <c r="AD1372" s="417">
        <v>4.5713500000000002E-5</v>
      </c>
      <c r="AE1372" s="418">
        <v>8.0319555000000006E-5</v>
      </c>
      <c r="AF1372" s="437">
        <v>2.0467023904917071E-4</v>
      </c>
      <c r="AG1372" s="417">
        <v>5.5090178E-3</v>
      </c>
      <c r="AH1372" s="418">
        <v>8.7772454950000005E-3</v>
      </c>
      <c r="AI1372" s="437">
        <v>8.3116210700865806E-3</v>
      </c>
      <c r="AJ1372" s="417">
        <v>5.4912139999999999E-4</v>
      </c>
      <c r="AK1372" s="418">
        <v>9.0901215499999998E-4</v>
      </c>
      <c r="AL1372" s="437">
        <v>1.224019372294544E-3</v>
      </c>
      <c r="AM1372" s="417">
        <v>1.1237707000000001E-3</v>
      </c>
      <c r="AN1372" s="418">
        <v>2.01719822E-3</v>
      </c>
      <c r="AO1372" s="437">
        <v>1.8790665442920641E-3</v>
      </c>
      <c r="AP1372" s="422"/>
      <c r="AQ1372" s="423"/>
      <c r="AR1372" s="423"/>
      <c r="AS1372" s="417">
        <v>0</v>
      </c>
      <c r="AT1372" s="418">
        <v>0</v>
      </c>
      <c r="AU1372" s="424"/>
    </row>
    <row r="1373" spans="1:47" x14ac:dyDescent="0.2">
      <c r="A1373" s="231">
        <v>2009</v>
      </c>
      <c r="B1373" s="232">
        <v>9</v>
      </c>
      <c r="C1373" s="417">
        <v>3.5042817839700002</v>
      </c>
      <c r="D1373" s="418">
        <v>4.7453641572705001</v>
      </c>
      <c r="E1373" s="437">
        <v>13.509493606097635</v>
      </c>
      <c r="F1373" s="417">
        <v>0.17278398791999999</v>
      </c>
      <c r="G1373" s="418">
        <v>0.23160807176100001</v>
      </c>
      <c r="H1373" s="437">
        <v>0.21451146158254147</v>
      </c>
      <c r="I1373" s="417">
        <v>9.4630158699999994E-2</v>
      </c>
      <c r="J1373" s="418">
        <v>0.20066515507500002</v>
      </c>
      <c r="K1373" s="437">
        <v>0.71110387530098618</v>
      </c>
      <c r="L1373" s="420"/>
      <c r="M1373" s="421"/>
      <c r="N1373" s="437">
        <v>1.0215183628562349E-2</v>
      </c>
      <c r="O1373" s="417">
        <v>1.116691E-2</v>
      </c>
      <c r="P1373" s="418">
        <v>1.1964239E-2</v>
      </c>
      <c r="Q1373" s="437">
        <v>1.4809318874179463E-2</v>
      </c>
      <c r="R1373" s="422"/>
      <c r="S1373" s="423"/>
      <c r="T1373" s="437">
        <v>551.49579951360272</v>
      </c>
      <c r="U1373" s="417">
        <v>6.3760440271867615E-3</v>
      </c>
      <c r="V1373" s="418">
        <v>8.2993838309692678E-3</v>
      </c>
      <c r="W1373" s="437">
        <v>1.9696636854089105E-2</v>
      </c>
      <c r="X1373" s="417">
        <v>8.4022291094224925E-3</v>
      </c>
      <c r="Y1373" s="418">
        <v>5.9963694356636272E-3</v>
      </c>
      <c r="Z1373" s="437">
        <v>4.346955705268133E-2</v>
      </c>
      <c r="AA1373" s="417">
        <v>9.8094874140000014E-4</v>
      </c>
      <c r="AB1373" s="418">
        <v>1.6786280802300001E-3</v>
      </c>
      <c r="AC1373" s="437">
        <v>3.575316852441039E-3</v>
      </c>
      <c r="AD1373" s="417">
        <v>4.55714712E-5</v>
      </c>
      <c r="AE1373" s="418">
        <v>7.839781914E-5</v>
      </c>
      <c r="AF1373" s="437">
        <v>2.4037262827553203E-4</v>
      </c>
      <c r="AG1373" s="417">
        <v>5.4667197953999994E-3</v>
      </c>
      <c r="AH1373" s="418">
        <v>8.61701053056E-3</v>
      </c>
      <c r="AI1373" s="437">
        <v>9.3688102723767722E-3</v>
      </c>
      <c r="AJ1373" s="417">
        <v>5.4783810420000001E-4</v>
      </c>
      <c r="AK1373" s="418">
        <v>9.0202725281999998E-4</v>
      </c>
      <c r="AL1373" s="437">
        <v>1.4462520267492307E-3</v>
      </c>
      <c r="AM1373" s="417">
        <v>1.1030394606000001E-3</v>
      </c>
      <c r="AN1373" s="418">
        <v>1.9538429540399997E-3</v>
      </c>
      <c r="AO1373" s="437">
        <v>2.1259226903039318E-3</v>
      </c>
      <c r="AP1373" s="422"/>
      <c r="AQ1373" s="423"/>
      <c r="AR1373" s="423"/>
      <c r="AS1373" s="417">
        <v>0</v>
      </c>
      <c r="AT1373" s="418">
        <v>0</v>
      </c>
      <c r="AU1373" s="424"/>
    </row>
    <row r="1374" spans="1:47" x14ac:dyDescent="0.2">
      <c r="A1374" s="231">
        <v>2009</v>
      </c>
      <c r="B1374" s="232">
        <v>10</v>
      </c>
      <c r="C1374" s="417">
        <v>3.7674210752800001</v>
      </c>
      <c r="D1374" s="418">
        <v>5.0658703538505003</v>
      </c>
      <c r="E1374" s="437">
        <v>13.59845068439204</v>
      </c>
      <c r="F1374" s="417">
        <v>0.19395829746000001</v>
      </c>
      <c r="G1374" s="418">
        <v>0.25617188887800002</v>
      </c>
      <c r="H1374" s="437">
        <v>0.22225370446954057</v>
      </c>
      <c r="I1374" s="417">
        <v>0.1054388104</v>
      </c>
      <c r="J1374" s="418">
        <v>0.21900783173499999</v>
      </c>
      <c r="K1374" s="437">
        <v>0.71846416848115302</v>
      </c>
      <c r="L1374" s="420"/>
      <c r="M1374" s="421"/>
      <c r="N1374" s="437">
        <v>3.6863704005234733E-3</v>
      </c>
      <c r="O1374" s="417">
        <v>1.116691E-2</v>
      </c>
      <c r="P1374" s="418">
        <v>1.1964239E-2</v>
      </c>
      <c r="Q1374" s="437">
        <v>1.4833645396243265E-2</v>
      </c>
      <c r="R1374" s="422"/>
      <c r="S1374" s="423"/>
      <c r="T1374" s="437">
        <v>552.48641994484956</v>
      </c>
      <c r="U1374" s="417">
        <v>6.3760440271867615E-3</v>
      </c>
      <c r="V1374" s="418">
        <v>8.2993838309692678E-3</v>
      </c>
      <c r="W1374" s="437">
        <v>2.0169646479106535E-2</v>
      </c>
      <c r="X1374" s="417">
        <v>8.4022291094224925E-3</v>
      </c>
      <c r="Y1374" s="418">
        <v>5.9963694356636272E-3</v>
      </c>
      <c r="Z1374" s="437">
        <v>4.4810977237283389E-2</v>
      </c>
      <c r="AA1374" s="417">
        <v>1.0742833247999999E-3</v>
      </c>
      <c r="AB1374" s="418">
        <v>1.8227663637E-3</v>
      </c>
      <c r="AC1374" s="437">
        <v>3.7342876987325763E-3</v>
      </c>
      <c r="AD1374" s="417">
        <v>5.01584064E-5</v>
      </c>
      <c r="AE1374" s="418">
        <v>8.5175134800000003E-5</v>
      </c>
      <c r="AF1374" s="437">
        <v>2.4979736586675134E-4</v>
      </c>
      <c r="AG1374" s="417">
        <v>6.0364084217999995E-3</v>
      </c>
      <c r="AH1374" s="418">
        <v>9.4177636843199991E-3</v>
      </c>
      <c r="AI1374" s="437">
        <v>9.699844360253819E-3</v>
      </c>
      <c r="AJ1374" s="417">
        <v>6.0532722119999995E-4</v>
      </c>
      <c r="AK1374" s="418">
        <v>9.9408974127000011E-4</v>
      </c>
      <c r="AL1374" s="437">
        <v>1.5102030904038774E-3</v>
      </c>
      <c r="AM1374" s="417">
        <v>1.2011942238000001E-3</v>
      </c>
      <c r="AN1374" s="418">
        <v>2.1043838822399998E-3</v>
      </c>
      <c r="AO1374" s="437">
        <v>2.1917872411047201E-3</v>
      </c>
      <c r="AP1374" s="422"/>
      <c r="AQ1374" s="423"/>
      <c r="AR1374" s="423"/>
      <c r="AS1374" s="417">
        <v>0</v>
      </c>
      <c r="AT1374" s="418">
        <v>0</v>
      </c>
      <c r="AU1374" s="424"/>
    </row>
    <row r="1375" spans="1:47" x14ac:dyDescent="0.2">
      <c r="A1375" s="231">
        <v>2009</v>
      </c>
      <c r="B1375" s="232">
        <v>11</v>
      </c>
      <c r="C1375" s="417">
        <v>4.0201698525899996</v>
      </c>
      <c r="D1375" s="418">
        <v>5.3766686246585005</v>
      </c>
      <c r="E1375" s="437">
        <v>14.963246428638485</v>
      </c>
      <c r="F1375" s="417">
        <v>0.21829025969999999</v>
      </c>
      <c r="G1375" s="418">
        <v>0.28425620871000001</v>
      </c>
      <c r="H1375" s="437">
        <v>0.26053245435707384</v>
      </c>
      <c r="I1375" s="417">
        <v>0.1163774073</v>
      </c>
      <c r="J1375" s="418">
        <v>0.23673287792</v>
      </c>
      <c r="K1375" s="437">
        <v>0.67867612258354981</v>
      </c>
      <c r="L1375" s="420"/>
      <c r="M1375" s="421"/>
      <c r="N1375" s="437">
        <v>3.6940613621296598E-3</v>
      </c>
      <c r="O1375" s="417">
        <v>1.116691E-2</v>
      </c>
      <c r="P1375" s="418">
        <v>1.1964239E-2</v>
      </c>
      <c r="Q1375" s="437">
        <v>1.6888334834232927E-2</v>
      </c>
      <c r="R1375" s="422"/>
      <c r="S1375" s="423"/>
      <c r="T1375" s="437">
        <v>553.55039726598784</v>
      </c>
      <c r="U1375" s="417">
        <v>6.3760440271867615E-3</v>
      </c>
      <c r="V1375" s="418">
        <v>8.2993838309692678E-3</v>
      </c>
      <c r="W1375" s="437">
        <v>1.6410419226166227E-2</v>
      </c>
      <c r="X1375" s="417">
        <v>8.4022291094224925E-3</v>
      </c>
      <c r="Y1375" s="418">
        <v>5.9963694356636272E-3</v>
      </c>
      <c r="Z1375" s="437">
        <v>4.6248430784235094E-2</v>
      </c>
      <c r="AA1375" s="417">
        <v>1.1687939652E-3</v>
      </c>
      <c r="AB1375" s="418">
        <v>1.9702735431300004E-3</v>
      </c>
      <c r="AC1375" s="437">
        <v>4.6230257160956231E-3</v>
      </c>
      <c r="AD1375" s="417">
        <v>5.3994471E-5</v>
      </c>
      <c r="AE1375" s="418">
        <v>9.2588956110000012E-5</v>
      </c>
      <c r="AF1375" s="437">
        <v>2.9980728997909084E-4</v>
      </c>
      <c r="AG1375" s="417">
        <v>6.6446629565999997E-3</v>
      </c>
      <c r="AH1375" s="418">
        <v>1.0269969984449999E-2</v>
      </c>
      <c r="AI1375" s="437">
        <v>1.1122655712969243E-2</v>
      </c>
      <c r="AJ1375" s="417">
        <v>6.6403861499999997E-4</v>
      </c>
      <c r="AK1375" s="418">
        <v>1.08971947746E-3</v>
      </c>
      <c r="AL1375" s="437">
        <v>1.8232268959859151E-3</v>
      </c>
      <c r="AM1375" s="417">
        <v>1.2985037100000001E-3</v>
      </c>
      <c r="AN1375" s="418">
        <v>2.2564653467699999E-3</v>
      </c>
      <c r="AO1375" s="437">
        <v>2.5266543190093742E-3</v>
      </c>
      <c r="AP1375" s="422"/>
      <c r="AQ1375" s="423"/>
      <c r="AR1375" s="423"/>
      <c r="AS1375" s="417">
        <v>0</v>
      </c>
      <c r="AT1375" s="418">
        <v>0</v>
      </c>
      <c r="AU1375" s="424"/>
    </row>
    <row r="1376" spans="1:47" x14ac:dyDescent="0.2">
      <c r="A1376" s="231">
        <v>2009</v>
      </c>
      <c r="B1376" s="232">
        <v>12</v>
      </c>
      <c r="C1376" s="417">
        <v>4.2634848114199997</v>
      </c>
      <c r="D1376" s="418">
        <v>5.6804490569420008</v>
      </c>
      <c r="E1376" s="437">
        <v>15.078238001915551</v>
      </c>
      <c r="F1376" s="417">
        <v>0.24614120262</v>
      </c>
      <c r="G1376" s="418">
        <v>0.31665044666700004</v>
      </c>
      <c r="H1376" s="437">
        <v>0.27093740274309208</v>
      </c>
      <c r="I1376" s="417">
        <v>0.12763863420000002</v>
      </c>
      <c r="J1376" s="418">
        <v>0.25410776660500001</v>
      </c>
      <c r="K1376" s="437">
        <v>0.68834257155332723</v>
      </c>
      <c r="L1376" s="420"/>
      <c r="M1376" s="421"/>
      <c r="N1376" s="437">
        <v>3.703082186669422E-3</v>
      </c>
      <c r="O1376" s="417">
        <v>1.116691E-2</v>
      </c>
      <c r="P1376" s="418">
        <v>1.1964239E-2</v>
      </c>
      <c r="Q1376" s="437">
        <v>1.7039589102775053E-2</v>
      </c>
      <c r="R1376" s="422"/>
      <c r="S1376" s="423"/>
      <c r="T1376" s="437">
        <v>554.68760799306551</v>
      </c>
      <c r="U1376" s="417">
        <v>6.3760440271867615E-3</v>
      </c>
      <c r="V1376" s="418">
        <v>8.2993838309692678E-3</v>
      </c>
      <c r="W1376" s="437">
        <v>1.6917019752466459E-2</v>
      </c>
      <c r="X1376" s="417">
        <v>8.4022291094224925E-3</v>
      </c>
      <c r="Y1376" s="418">
        <v>5.9963694356636272E-3</v>
      </c>
      <c r="Z1376" s="437">
        <v>4.7783675179821003E-2</v>
      </c>
      <c r="AA1376" s="417">
        <v>1.2629583594E-3</v>
      </c>
      <c r="AB1376" s="418">
        <v>2.12267344599E-3</v>
      </c>
      <c r="AC1376" s="437">
        <v>4.8494355662422172E-3</v>
      </c>
      <c r="AD1376" s="417">
        <v>5.9143016999999999E-5</v>
      </c>
      <c r="AE1376" s="418">
        <v>9.991703835E-5</v>
      </c>
      <c r="AF1376" s="437">
        <v>3.1266000581149726E-4</v>
      </c>
      <c r="AG1376" s="417">
        <v>7.2939950034000001E-3</v>
      </c>
      <c r="AH1376" s="418">
        <v>1.11859981668E-2</v>
      </c>
      <c r="AI1376" s="437">
        <v>1.1555478624996863E-2</v>
      </c>
      <c r="AJ1376" s="417">
        <v>7.2456438179999995E-4</v>
      </c>
      <c r="AK1376" s="418">
        <v>1.18978706541E-3</v>
      </c>
      <c r="AL1376" s="437">
        <v>1.9076656341796283E-3</v>
      </c>
      <c r="AM1376" s="417">
        <v>1.3965901716000001E-3</v>
      </c>
      <c r="AN1376" s="418">
        <v>2.4125455928400001E-3</v>
      </c>
      <c r="AO1376" s="437">
        <v>2.616806475251845E-3</v>
      </c>
      <c r="AP1376" s="422"/>
      <c r="AQ1376" s="423"/>
      <c r="AR1376" s="423"/>
      <c r="AS1376" s="417">
        <v>0</v>
      </c>
      <c r="AT1376" s="418">
        <v>0</v>
      </c>
      <c r="AU1376" s="424"/>
    </row>
    <row r="1377" spans="1:47" x14ac:dyDescent="0.2">
      <c r="A1377" s="231">
        <v>2009</v>
      </c>
      <c r="B1377" s="232">
        <v>13</v>
      </c>
      <c r="C1377" s="417">
        <v>4.4987932774899999</v>
      </c>
      <c r="D1377" s="418">
        <v>5.980049912898</v>
      </c>
      <c r="E1377" s="437">
        <v>15.193710645817108</v>
      </c>
      <c r="F1377" s="417">
        <v>0.27817726350000005</v>
      </c>
      <c r="G1377" s="418">
        <v>0.35431196231700002</v>
      </c>
      <c r="H1377" s="437">
        <v>0.28209791765340481</v>
      </c>
      <c r="I1377" s="417">
        <v>0.13940020710000001</v>
      </c>
      <c r="J1377" s="418">
        <v>0.27206157517000001</v>
      </c>
      <c r="K1377" s="437">
        <v>0.69885532517428972</v>
      </c>
      <c r="L1377" s="420"/>
      <c r="M1377" s="421"/>
      <c r="N1377" s="437">
        <v>3.7121226940024896E-3</v>
      </c>
      <c r="O1377" s="417">
        <v>1.116691E-2</v>
      </c>
      <c r="P1377" s="418">
        <v>1.1964239E-2</v>
      </c>
      <c r="Q1377" s="437">
        <v>1.7199110540445959E-2</v>
      </c>
      <c r="R1377" s="422"/>
      <c r="S1377" s="423"/>
      <c r="T1377" s="437">
        <v>555.90561369469765</v>
      </c>
      <c r="U1377" s="417">
        <v>6.3760440271867615E-3</v>
      </c>
      <c r="V1377" s="418">
        <v>8.2993838309692678E-3</v>
      </c>
      <c r="W1377" s="437">
        <v>1.7459564683342862E-2</v>
      </c>
      <c r="X1377" s="417">
        <v>8.4022291094224925E-3</v>
      </c>
      <c r="Y1377" s="418">
        <v>5.9963694356636272E-3</v>
      </c>
      <c r="Z1377" s="437">
        <v>4.9421884871281789E-2</v>
      </c>
      <c r="AA1377" s="417">
        <v>1.3603887144E-3</v>
      </c>
      <c r="AB1377" s="418">
        <v>2.28070363569E-3</v>
      </c>
      <c r="AC1377" s="437">
        <v>5.1193121337863457E-3</v>
      </c>
      <c r="AD1377" s="417">
        <v>6.2979081599999999E-5</v>
      </c>
      <c r="AE1377" s="418">
        <v>1.0742936952E-4</v>
      </c>
      <c r="AF1377" s="437">
        <v>3.2659430699246068E-4</v>
      </c>
      <c r="AG1377" s="417">
        <v>8.0007302537999994E-3</v>
      </c>
      <c r="AH1377" s="418">
        <v>1.2181865305229999E-2</v>
      </c>
      <c r="AI1377" s="437">
        <v>1.2012463930873319E-2</v>
      </c>
      <c r="AJ1377" s="417">
        <v>7.8701725500000006E-4</v>
      </c>
      <c r="AK1377" s="418">
        <v>1.2950248565099999E-3</v>
      </c>
      <c r="AL1377" s="437">
        <v>1.9958515162416309E-3</v>
      </c>
      <c r="AM1377" s="417">
        <v>1.4950577454000001E-3</v>
      </c>
      <c r="AN1377" s="418">
        <v>2.5734143934600003E-3</v>
      </c>
      <c r="AO1377" s="437">
        <v>2.7158058045458405E-3</v>
      </c>
      <c r="AP1377" s="422"/>
      <c r="AQ1377" s="423"/>
      <c r="AR1377" s="423"/>
      <c r="AS1377" s="417">
        <v>0</v>
      </c>
      <c r="AT1377" s="418">
        <v>0</v>
      </c>
      <c r="AU1377" s="424"/>
    </row>
    <row r="1378" spans="1:47" x14ac:dyDescent="0.2">
      <c r="A1378" s="231">
        <v>2009</v>
      </c>
      <c r="B1378" s="232">
        <v>14</v>
      </c>
      <c r="C1378" s="417">
        <v>4.7236172092400004</v>
      </c>
      <c r="D1378" s="418">
        <v>6.2753280291455003</v>
      </c>
      <c r="E1378" s="437">
        <v>15.272844985545355</v>
      </c>
      <c r="F1378" s="417">
        <v>0.31550770859999999</v>
      </c>
      <c r="G1378" s="418">
        <v>0.39829225029900001</v>
      </c>
      <c r="H1378" s="437">
        <v>0.29385574405297366</v>
      </c>
      <c r="I1378" s="417">
        <v>0.15109237989999999</v>
      </c>
      <c r="J1378" s="418">
        <v>0.29070119001</v>
      </c>
      <c r="K1378" s="437">
        <v>0.70909246736296994</v>
      </c>
      <c r="L1378" s="420"/>
      <c r="M1378" s="421"/>
      <c r="N1378" s="437">
        <v>3.7197588244419493E-3</v>
      </c>
      <c r="O1378" s="417">
        <v>1.116691E-2</v>
      </c>
      <c r="P1378" s="418">
        <v>1.1964239E-2</v>
      </c>
      <c r="Q1378" s="437">
        <v>1.7370984396145331E-2</v>
      </c>
      <c r="R1378" s="422"/>
      <c r="S1378" s="423"/>
      <c r="T1378" s="437">
        <v>556.76796797842292</v>
      </c>
      <c r="U1378" s="417">
        <v>6.3760440271867615E-3</v>
      </c>
      <c r="V1378" s="418">
        <v>8.2993838309692678E-3</v>
      </c>
      <c r="W1378" s="437">
        <v>1.8027597189729148E-2</v>
      </c>
      <c r="X1378" s="417">
        <v>8.4022291094224925E-3</v>
      </c>
      <c r="Y1378" s="418">
        <v>5.9963694356636272E-3</v>
      </c>
      <c r="Z1378" s="437">
        <v>5.1164867808085573E-2</v>
      </c>
      <c r="AA1378" s="417">
        <v>1.4598490752000001E-3</v>
      </c>
      <c r="AB1378" s="418">
        <v>2.4465501210299999E-3</v>
      </c>
      <c r="AC1378" s="437">
        <v>5.3814740636493478E-3</v>
      </c>
      <c r="AD1378" s="417">
        <v>6.7988431799999999E-5</v>
      </c>
      <c r="AE1378" s="418">
        <v>1.152465681E-4</v>
      </c>
      <c r="AF1378" s="437">
        <v>3.4117259223769882E-4</v>
      </c>
      <c r="AG1378" s="417">
        <v>8.7730688334000002E-3</v>
      </c>
      <c r="AH1378" s="418">
        <v>1.327262021796E-2</v>
      </c>
      <c r="AI1378" s="437">
        <v>1.2499836757593356E-2</v>
      </c>
      <c r="AJ1378" s="417">
        <v>8.5192272780000003E-4</v>
      </c>
      <c r="AK1378" s="418">
        <v>1.40542726773E-3</v>
      </c>
      <c r="AL1378" s="437">
        <v>2.0911250083706949E-3</v>
      </c>
      <c r="AM1378" s="417">
        <v>1.5955021320000001E-3</v>
      </c>
      <c r="AN1378" s="418">
        <v>2.7402814557900002E-3</v>
      </c>
      <c r="AO1378" s="437">
        <v>2.8177346101366388E-3</v>
      </c>
      <c r="AP1378" s="422"/>
      <c r="AQ1378" s="423"/>
      <c r="AR1378" s="423"/>
      <c r="AS1378" s="417">
        <v>0</v>
      </c>
      <c r="AT1378" s="418">
        <v>0</v>
      </c>
      <c r="AU1378" s="424"/>
    </row>
    <row r="1379" spans="1:47" x14ac:dyDescent="0.2">
      <c r="A1379" s="231">
        <v>2009</v>
      </c>
      <c r="B1379" s="232">
        <v>15</v>
      </c>
      <c r="C1379" s="417">
        <v>4.9455758558799996</v>
      </c>
      <c r="D1379" s="418">
        <v>6.5747528388359999</v>
      </c>
      <c r="E1379" s="437">
        <v>15.409810820196906</v>
      </c>
      <c r="F1379" s="417">
        <v>0.35909029800000003</v>
      </c>
      <c r="G1379" s="418">
        <v>0.44993880507599998</v>
      </c>
      <c r="H1379" s="437">
        <v>0.30635028279250109</v>
      </c>
      <c r="I1379" s="417">
        <v>0.16357012210000002</v>
      </c>
      <c r="J1379" s="418">
        <v>0.31091277063</v>
      </c>
      <c r="K1379" s="437">
        <v>0.72071597321688741</v>
      </c>
      <c r="L1379" s="420"/>
      <c r="M1379" s="421"/>
      <c r="N1379" s="437">
        <v>3.7296478595685483E-3</v>
      </c>
      <c r="O1379" s="417">
        <v>1.116691E-2</v>
      </c>
      <c r="P1379" s="418">
        <v>1.1964239E-2</v>
      </c>
      <c r="Q1379" s="437">
        <v>1.7549348658728724E-2</v>
      </c>
      <c r="R1379" s="422"/>
      <c r="S1379" s="423"/>
      <c r="T1379" s="437">
        <v>558.13011217311339</v>
      </c>
      <c r="U1379" s="417">
        <v>6.3760440271867615E-3</v>
      </c>
      <c r="V1379" s="418">
        <v>8.2993838309692678E-3</v>
      </c>
      <c r="W1379" s="437">
        <v>1.8635170673069551E-2</v>
      </c>
      <c r="X1379" s="417">
        <v>8.4022291094224925E-3</v>
      </c>
      <c r="Y1379" s="418">
        <v>5.9963694356636272E-3</v>
      </c>
      <c r="Z1379" s="437">
        <v>5.3006988098816002E-2</v>
      </c>
      <c r="AA1379" s="417">
        <v>1.5609540384E-3</v>
      </c>
      <c r="AB1379" s="418">
        <v>2.6198486819399998E-3</v>
      </c>
      <c r="AC1379" s="437">
        <v>5.6654443964418572E-3</v>
      </c>
      <c r="AD1379" s="417">
        <v>7.2412658999999993E-5</v>
      </c>
      <c r="AE1379" s="418">
        <v>1.2369040256999999E-4</v>
      </c>
      <c r="AF1379" s="437">
        <v>3.566699366200234E-4</v>
      </c>
      <c r="AG1379" s="417">
        <v>9.6226811970000006E-3</v>
      </c>
      <c r="AH1379" s="418">
        <v>1.4476770689670002E-2</v>
      </c>
      <c r="AI1379" s="437">
        <v>1.3016186825350226E-2</v>
      </c>
      <c r="AJ1379" s="417">
        <v>9.1828372200000003E-4</v>
      </c>
      <c r="AK1379" s="418">
        <v>1.52220305859E-3</v>
      </c>
      <c r="AL1379" s="437">
        <v>2.1915386198538599E-3</v>
      </c>
      <c r="AM1379" s="417">
        <v>1.6985607533999999E-3</v>
      </c>
      <c r="AN1379" s="418">
        <v>2.9145424166400003E-3</v>
      </c>
      <c r="AO1379" s="437">
        <v>2.9268292928886028E-3</v>
      </c>
      <c r="AP1379" s="422"/>
      <c r="AQ1379" s="423"/>
      <c r="AR1379" s="423"/>
      <c r="AS1379" s="417">
        <v>0</v>
      </c>
      <c r="AT1379" s="418">
        <v>0</v>
      </c>
      <c r="AU1379" s="424"/>
    </row>
    <row r="1380" spans="1:47" x14ac:dyDescent="0.2">
      <c r="A1380" s="231">
        <v>2009</v>
      </c>
      <c r="B1380" s="232">
        <v>16</v>
      </c>
      <c r="C1380" s="417">
        <v>5.1623068070999993</v>
      </c>
      <c r="D1380" s="418">
        <v>6.8784785112430002</v>
      </c>
      <c r="E1380" s="437">
        <v>16.764150063230218</v>
      </c>
      <c r="F1380" s="417">
        <v>0.40982796276</v>
      </c>
      <c r="G1380" s="418">
        <v>0.51061157363700005</v>
      </c>
      <c r="H1380" s="437">
        <v>0.34897297421382345</v>
      </c>
      <c r="I1380" s="417">
        <v>0.1763824755</v>
      </c>
      <c r="J1380" s="418">
        <v>0.33306943592999999</v>
      </c>
      <c r="K1380" s="437">
        <v>0.82705733622972488</v>
      </c>
      <c r="L1380" s="420"/>
      <c r="M1380" s="421"/>
      <c r="N1380" s="437">
        <v>3.7394032812827663E-3</v>
      </c>
      <c r="O1380" s="417">
        <v>1.116691E-2</v>
      </c>
      <c r="P1380" s="418">
        <v>1.1964239E-2</v>
      </c>
      <c r="Q1380" s="437">
        <v>2.1522077824780508E-2</v>
      </c>
      <c r="R1380" s="422"/>
      <c r="S1380" s="423"/>
      <c r="T1380" s="437">
        <v>559.56764808253149</v>
      </c>
      <c r="U1380" s="417">
        <v>6.3760440271867615E-3</v>
      </c>
      <c r="V1380" s="418">
        <v>8.2993838309692678E-3</v>
      </c>
      <c r="W1380" s="437">
        <v>1.8901925805726041E-2</v>
      </c>
      <c r="X1380" s="417">
        <v>8.4022291094224925E-3</v>
      </c>
      <c r="Y1380" s="418">
        <v>5.9963694356636272E-3</v>
      </c>
      <c r="Z1380" s="437">
        <v>5.4943780630962703E-2</v>
      </c>
      <c r="AA1380" s="417">
        <v>1.6661063184E-3</v>
      </c>
      <c r="AB1380" s="418">
        <v>2.8022744196300005E-3</v>
      </c>
      <c r="AC1380" s="437">
        <v>6.4890518559770818E-3</v>
      </c>
      <c r="AD1380" s="417">
        <v>7.7893504799999999E-5</v>
      </c>
      <c r="AE1380" s="418">
        <v>1.3243969896000002E-4</v>
      </c>
      <c r="AF1380" s="437">
        <v>4.0784052329287114E-4</v>
      </c>
      <c r="AG1380" s="417">
        <v>1.0558947729E-2</v>
      </c>
      <c r="AH1380" s="418">
        <v>1.5813816228180001E-2</v>
      </c>
      <c r="AI1380" s="437">
        <v>1.4818534080420269E-2</v>
      </c>
      <c r="AJ1380" s="417">
        <v>9.869042118000001E-4</v>
      </c>
      <c r="AK1380" s="418">
        <v>1.6462402124700001E-3</v>
      </c>
      <c r="AL1380" s="437">
        <v>2.5107505614259313E-3</v>
      </c>
      <c r="AM1380" s="417">
        <v>1.802347359E-3</v>
      </c>
      <c r="AN1380" s="418">
        <v>3.0973611656699997E-3</v>
      </c>
      <c r="AO1380" s="437">
        <v>3.3241065537267717E-3</v>
      </c>
      <c r="AP1380" s="422"/>
      <c r="AQ1380" s="423"/>
      <c r="AR1380" s="423"/>
      <c r="AS1380" s="417">
        <v>0</v>
      </c>
      <c r="AT1380" s="418">
        <v>0</v>
      </c>
      <c r="AU1380" s="424"/>
    </row>
    <row r="1381" spans="1:47" x14ac:dyDescent="0.2">
      <c r="A1381" s="231">
        <v>2009</v>
      </c>
      <c r="B1381" s="232">
        <v>17</v>
      </c>
      <c r="C1381" s="417">
        <v>5.37474616064</v>
      </c>
      <c r="D1381" s="418">
        <v>7.1895968171944995</v>
      </c>
      <c r="E1381" s="437">
        <v>16.938216589273122</v>
      </c>
      <c r="F1381" s="417">
        <v>0.46873126260000003</v>
      </c>
      <c r="G1381" s="418">
        <v>0.58195560046500006</v>
      </c>
      <c r="H1381" s="437">
        <v>0.36387181526433432</v>
      </c>
      <c r="I1381" s="417">
        <v>0.18976476749999999</v>
      </c>
      <c r="J1381" s="418">
        <v>0.35815696917000001</v>
      </c>
      <c r="K1381" s="437">
        <v>0.84110085599827633</v>
      </c>
      <c r="L1381" s="420"/>
      <c r="M1381" s="421"/>
      <c r="N1381" s="437">
        <v>3.7495732271049893E-3</v>
      </c>
      <c r="O1381" s="417">
        <v>1.116691E-2</v>
      </c>
      <c r="P1381" s="418">
        <v>1.1964239E-2</v>
      </c>
      <c r="Q1381" s="437">
        <v>2.1777903231226151E-2</v>
      </c>
      <c r="R1381" s="422"/>
      <c r="S1381" s="423"/>
      <c r="T1381" s="437">
        <v>561.07231436885013</v>
      </c>
      <c r="U1381" s="417">
        <v>6.3760440271867615E-3</v>
      </c>
      <c r="V1381" s="418">
        <v>8.2993838309692678E-3</v>
      </c>
      <c r="W1381" s="437">
        <v>1.9570889976562013E-2</v>
      </c>
      <c r="X1381" s="417">
        <v>8.4022291094224925E-3</v>
      </c>
      <c r="Y1381" s="418">
        <v>5.9963694356636272E-3</v>
      </c>
      <c r="Z1381" s="437">
        <v>5.6968066020810906E-2</v>
      </c>
      <c r="AA1381" s="417">
        <v>1.7733788088000002E-3</v>
      </c>
      <c r="AB1381" s="418">
        <v>2.9954632244699997E-3</v>
      </c>
      <c r="AC1381" s="437">
        <v>6.7937481803529657E-3</v>
      </c>
      <c r="AD1381" s="417">
        <v>8.2480350599999997E-5</v>
      </c>
      <c r="AE1381" s="418">
        <v>1.4169060534E-4</v>
      </c>
      <c r="AF1381" s="437">
        <v>4.2616791602917187E-4</v>
      </c>
      <c r="AG1381" s="417">
        <v>1.15969911546E-2</v>
      </c>
      <c r="AH1381" s="418">
        <v>1.730538003831E-2</v>
      </c>
      <c r="AI1381" s="437">
        <v>1.544337269508295E-2</v>
      </c>
      <c r="AJ1381" s="417">
        <v>1.0589573934E-3</v>
      </c>
      <c r="AK1381" s="418">
        <v>1.7773746356699999E-3</v>
      </c>
      <c r="AL1381" s="437">
        <v>2.6335468389963243E-3</v>
      </c>
      <c r="AM1381" s="417">
        <v>1.9108420368000002E-3</v>
      </c>
      <c r="AN1381" s="418">
        <v>3.2896897860599998E-3</v>
      </c>
      <c r="AO1381" s="437">
        <v>3.4513380387981925E-3</v>
      </c>
      <c r="AP1381" s="422"/>
      <c r="AQ1381" s="423"/>
      <c r="AR1381" s="423"/>
      <c r="AS1381" s="417">
        <v>0</v>
      </c>
      <c r="AT1381" s="418">
        <v>0</v>
      </c>
      <c r="AU1381" s="424"/>
    </row>
    <row r="1382" spans="1:47" x14ac:dyDescent="0.2">
      <c r="A1382" s="231">
        <v>2009</v>
      </c>
      <c r="B1382" s="232">
        <v>18</v>
      </c>
      <c r="C1382" s="417">
        <v>5.5839278845300004</v>
      </c>
      <c r="D1382" s="418">
        <v>7.511334937659</v>
      </c>
      <c r="E1382" s="437">
        <v>17.11866790721087</v>
      </c>
      <c r="F1382" s="417">
        <v>0.53706467112</v>
      </c>
      <c r="G1382" s="418">
        <v>0.66595044830399996</v>
      </c>
      <c r="H1382" s="437">
        <v>0.37930087658779538</v>
      </c>
      <c r="I1382" s="417">
        <v>0.20391709029999999</v>
      </c>
      <c r="J1382" s="418">
        <v>0.38744026706000007</v>
      </c>
      <c r="K1382" s="437">
        <v>0.85562716825057406</v>
      </c>
      <c r="L1382" s="420"/>
      <c r="M1382" s="421"/>
      <c r="N1382" s="437">
        <v>3.7599825672256161E-3</v>
      </c>
      <c r="O1382" s="417">
        <v>1.116691E-2</v>
      </c>
      <c r="P1382" s="418">
        <v>1.1964239E-2</v>
      </c>
      <c r="Q1382" s="437">
        <v>2.204235924665519E-2</v>
      </c>
      <c r="R1382" s="422"/>
      <c r="S1382" s="423"/>
      <c r="T1382" s="437">
        <v>562.63037782530614</v>
      </c>
      <c r="U1382" s="417">
        <v>6.3760440271867615E-3</v>
      </c>
      <c r="V1382" s="418">
        <v>8.2993838309692678E-3</v>
      </c>
      <c r="W1382" s="437">
        <v>2.026365635490416E-2</v>
      </c>
      <c r="X1382" s="417">
        <v>8.4022291094224925E-3</v>
      </c>
      <c r="Y1382" s="418">
        <v>5.9963694356636272E-3</v>
      </c>
      <c r="Z1382" s="437">
        <v>5.9063996329133846E-2</v>
      </c>
      <c r="AA1382" s="417">
        <v>1.8854494865999999E-3</v>
      </c>
      <c r="AB1382" s="418">
        <v>3.1999156515300003E-3</v>
      </c>
      <c r="AC1382" s="437">
        <v>7.1087266432375944E-3</v>
      </c>
      <c r="AD1382" s="417">
        <v>8.7961196400000003E-5</v>
      </c>
      <c r="AE1382" s="418">
        <v>1.5157681941E-4</v>
      </c>
      <c r="AF1382" s="437">
        <v>4.4514419375554022E-4</v>
      </c>
      <c r="AG1382" s="417">
        <v>1.2747839679000001E-2</v>
      </c>
      <c r="AH1382" s="418">
        <v>1.8978642875880001E-2</v>
      </c>
      <c r="AI1382" s="437">
        <v>1.6090590464280494E-2</v>
      </c>
      <c r="AJ1382" s="417">
        <v>1.1331574266E-3</v>
      </c>
      <c r="AK1382" s="418">
        <v>1.91705853732E-3</v>
      </c>
      <c r="AL1382" s="437">
        <v>2.7607554969458718E-3</v>
      </c>
      <c r="AM1382" s="417">
        <v>2.0208186983999999E-3</v>
      </c>
      <c r="AN1382" s="418">
        <v>3.4935435907200003E-3</v>
      </c>
      <c r="AO1382" s="437">
        <v>3.5830470821257088E-3</v>
      </c>
      <c r="AP1382" s="422"/>
      <c r="AQ1382" s="423"/>
      <c r="AR1382" s="423"/>
      <c r="AS1382" s="417">
        <v>0</v>
      </c>
      <c r="AT1382" s="418">
        <v>0</v>
      </c>
      <c r="AU1382" s="424"/>
    </row>
    <row r="1383" spans="1:47" x14ac:dyDescent="0.2">
      <c r="A1383" s="231">
        <v>2009</v>
      </c>
      <c r="B1383" s="232">
        <v>19</v>
      </c>
      <c r="C1383" s="417">
        <v>5.7866721766599998</v>
      </c>
      <c r="D1383" s="418">
        <v>7.8441234186580004</v>
      </c>
      <c r="E1383" s="437">
        <v>17.269462639297053</v>
      </c>
      <c r="F1383" s="417">
        <v>0.61548849671999994</v>
      </c>
      <c r="G1383" s="418">
        <v>0.76473180403499996</v>
      </c>
      <c r="H1383" s="437">
        <v>0.39497625852477669</v>
      </c>
      <c r="I1383" s="417">
        <v>0.21855532929999999</v>
      </c>
      <c r="J1383" s="418">
        <v>0.42349699199500002</v>
      </c>
      <c r="K1383" s="437">
        <v>0.87011905121631483</v>
      </c>
      <c r="L1383" s="420"/>
      <c r="M1383" s="421"/>
      <c r="N1383" s="437">
        <v>3.7691263929584273E-3</v>
      </c>
      <c r="O1383" s="417">
        <v>1.116691E-2</v>
      </c>
      <c r="P1383" s="418">
        <v>1.1964239E-2</v>
      </c>
      <c r="Q1383" s="437">
        <v>2.2309866355080411E-2</v>
      </c>
      <c r="R1383" s="422"/>
      <c r="S1383" s="423"/>
      <c r="T1383" s="437">
        <v>563.99767791231761</v>
      </c>
      <c r="U1383" s="417">
        <v>6.3760440271867615E-3</v>
      </c>
      <c r="V1383" s="418">
        <v>8.2993838309692678E-3</v>
      </c>
      <c r="W1383" s="437">
        <v>2.0965143664639641E-2</v>
      </c>
      <c r="X1383" s="417">
        <v>8.4022291094224925E-3</v>
      </c>
      <c r="Y1383" s="418">
        <v>5.9963694356636272E-3</v>
      </c>
      <c r="Z1383" s="437">
        <v>6.1184445150484622E-2</v>
      </c>
      <c r="AA1383" s="417">
        <v>2.0002285374000001E-3</v>
      </c>
      <c r="AB1383" s="418">
        <v>3.41783350212E-3</v>
      </c>
      <c r="AC1383" s="437">
        <v>7.452999038640511E-3</v>
      </c>
      <c r="AD1383" s="417">
        <v>9.3136204799999995E-5</v>
      </c>
      <c r="AE1383" s="418">
        <v>1.6163367126000001E-4</v>
      </c>
      <c r="AF1383" s="437">
        <v>4.6458317211324149E-4</v>
      </c>
      <c r="AG1383" s="417">
        <v>1.4023799569800001E-2</v>
      </c>
      <c r="AH1383" s="418">
        <v>2.0861490639209997E-2</v>
      </c>
      <c r="AI1383" s="437">
        <v>1.674220057944819E-2</v>
      </c>
      <c r="AJ1383" s="417">
        <v>1.2110234856E-3</v>
      </c>
      <c r="AK1383" s="418">
        <v>2.0659661856299999E-3</v>
      </c>
      <c r="AL1383" s="437">
        <v>2.8881383270255431E-3</v>
      </c>
      <c r="AM1383" s="417">
        <v>2.1344436846000001E-3</v>
      </c>
      <c r="AN1383" s="418">
        <v>3.70988544E-3</v>
      </c>
      <c r="AO1383" s="437">
        <v>3.7187530975142675E-3</v>
      </c>
      <c r="AP1383" s="422"/>
      <c r="AQ1383" s="423"/>
      <c r="AR1383" s="423"/>
      <c r="AS1383" s="417">
        <v>0</v>
      </c>
      <c r="AT1383" s="418">
        <v>0</v>
      </c>
      <c r="AU1383" s="424"/>
    </row>
    <row r="1384" spans="1:47" x14ac:dyDescent="0.2">
      <c r="A1384" s="231">
        <v>2009</v>
      </c>
      <c r="B1384" s="232">
        <v>20</v>
      </c>
      <c r="C1384" s="417">
        <v>5.9911600470800002</v>
      </c>
      <c r="D1384" s="418">
        <v>8.1978811246744989</v>
      </c>
      <c r="E1384" s="437">
        <v>17.445697908869739</v>
      </c>
      <c r="F1384" s="417">
        <v>0.70516285637999998</v>
      </c>
      <c r="G1384" s="418">
        <v>0.88056652847700001</v>
      </c>
      <c r="H1384" s="437">
        <v>0.41057827595447927</v>
      </c>
      <c r="I1384" s="417">
        <v>0.23456031060000002</v>
      </c>
      <c r="J1384" s="418">
        <v>0.47530773405499999</v>
      </c>
      <c r="K1384" s="437">
        <v>0.88492596702080095</v>
      </c>
      <c r="L1384" s="420"/>
      <c r="M1384" s="421"/>
      <c r="N1384" s="437">
        <v>3.781020580661269E-3</v>
      </c>
      <c r="O1384" s="417">
        <v>1.116691E-2</v>
      </c>
      <c r="P1384" s="418">
        <v>1.1964239E-2</v>
      </c>
      <c r="Q1384" s="437">
        <v>2.2582743521717352E-2</v>
      </c>
      <c r="R1384" s="422"/>
      <c r="S1384" s="423"/>
      <c r="T1384" s="437">
        <v>565.65765413847794</v>
      </c>
      <c r="U1384" s="417">
        <v>6.3760440271867615E-3</v>
      </c>
      <c r="V1384" s="418">
        <v>8.2993838309692678E-3</v>
      </c>
      <c r="W1384" s="437">
        <v>2.1664690504483053E-2</v>
      </c>
      <c r="X1384" s="417">
        <v>8.4022291094224925E-3</v>
      </c>
      <c r="Y1384" s="418">
        <v>5.9963694356636272E-3</v>
      </c>
      <c r="Z1384" s="437">
        <v>6.3295296721651378E-2</v>
      </c>
      <c r="AA1384" s="417">
        <v>2.1184402799999998E-3</v>
      </c>
      <c r="AB1384" s="418">
        <v>3.6504371801100006E-3</v>
      </c>
      <c r="AC1384" s="437">
        <v>7.7992854301550691E-3</v>
      </c>
      <c r="AD1384" s="417">
        <v>9.906601740000001E-5</v>
      </c>
      <c r="AE1384" s="418">
        <v>1.7317132683000001E-4</v>
      </c>
      <c r="AF1384" s="437">
        <v>4.839325336927423E-4</v>
      </c>
      <c r="AG1384" s="417">
        <v>1.5435934166400002E-2</v>
      </c>
      <c r="AH1384" s="418">
        <v>2.2987434887010001E-2</v>
      </c>
      <c r="AI1384" s="437">
        <v>1.7389390176470225E-2</v>
      </c>
      <c r="AJ1384" s="417">
        <v>1.2910323732000001E-3</v>
      </c>
      <c r="AK1384" s="418">
        <v>2.2256278985100003E-3</v>
      </c>
      <c r="AL1384" s="437">
        <v>3.0143330442092366E-3</v>
      </c>
      <c r="AM1384" s="417">
        <v>2.2508671589999999E-3</v>
      </c>
      <c r="AN1384" s="418">
        <v>3.9412620895799997E-3</v>
      </c>
      <c r="AO1384" s="437">
        <v>3.854182347339986E-3</v>
      </c>
      <c r="AP1384" s="422"/>
      <c r="AQ1384" s="423"/>
      <c r="AR1384" s="423"/>
      <c r="AS1384" s="417">
        <v>0</v>
      </c>
      <c r="AT1384" s="418">
        <v>0</v>
      </c>
      <c r="AU1384" s="424"/>
    </row>
    <row r="1385" spans="1:47" x14ac:dyDescent="0.2">
      <c r="A1385" s="231">
        <v>2009</v>
      </c>
      <c r="B1385" s="232">
        <v>21</v>
      </c>
      <c r="C1385" s="417">
        <v>6.19436038005</v>
      </c>
      <c r="D1385" s="418">
        <v>8.5739159191500001</v>
      </c>
      <c r="E1385" s="437">
        <v>19.055660468894544</v>
      </c>
      <c r="F1385" s="417">
        <v>0.80679086322000004</v>
      </c>
      <c r="G1385" s="418">
        <v>1.0161348412289999</v>
      </c>
      <c r="H1385" s="437">
        <v>0.49458128450740768</v>
      </c>
      <c r="I1385" s="417">
        <v>0.2518789273</v>
      </c>
      <c r="J1385" s="418">
        <v>0.49782809884500007</v>
      </c>
      <c r="K1385" s="437">
        <v>1.0147419793087071</v>
      </c>
      <c r="L1385" s="420"/>
      <c r="M1385" s="421"/>
      <c r="N1385" s="437">
        <v>3.7924814752680652E-3</v>
      </c>
      <c r="O1385" s="417">
        <v>1.116691E-2</v>
      </c>
      <c r="P1385" s="418">
        <v>1.1964239E-2</v>
      </c>
      <c r="Q1385" s="437">
        <v>2.8271326651286295E-2</v>
      </c>
      <c r="R1385" s="422"/>
      <c r="S1385" s="423"/>
      <c r="T1385" s="437">
        <v>567.17962137716268</v>
      </c>
      <c r="U1385" s="417">
        <v>6.3760440271867615E-3</v>
      </c>
      <c r="V1385" s="418">
        <v>8.2993838309692678E-3</v>
      </c>
      <c r="W1385" s="437">
        <v>2.4791678912010211E-2</v>
      </c>
      <c r="X1385" s="417">
        <v>8.4022291094224925E-3</v>
      </c>
      <c r="Y1385" s="418">
        <v>5.9963694356636272E-3</v>
      </c>
      <c r="Z1385" s="437">
        <v>6.5344272927900043E-2</v>
      </c>
      <c r="AA1385" s="417">
        <v>2.2418992662000003E-3</v>
      </c>
      <c r="AB1385" s="418">
        <v>3.9018007731299997E-3</v>
      </c>
      <c r="AC1385" s="437">
        <v>9.5272621748054807E-3</v>
      </c>
      <c r="AD1385" s="417">
        <v>1.042410258E-4</v>
      </c>
      <c r="AE1385" s="418">
        <v>1.8483716412000001E-4</v>
      </c>
      <c r="AF1385" s="437">
        <v>5.875809828123251E-4</v>
      </c>
      <c r="AG1385" s="417">
        <v>1.6989985451999999E-2</v>
      </c>
      <c r="AH1385" s="418">
        <v>2.539728221352E-2</v>
      </c>
      <c r="AI1385" s="437">
        <v>2.0914296521550226E-2</v>
      </c>
      <c r="AJ1385" s="417">
        <v>1.3738398384E-3</v>
      </c>
      <c r="AK1385" s="418">
        <v>2.3981338881900001E-3</v>
      </c>
      <c r="AL1385" s="437">
        <v>3.6758975530172553E-3</v>
      </c>
      <c r="AM1385" s="417">
        <v>2.3712213726000001E-3</v>
      </c>
      <c r="AN1385" s="418">
        <v>4.1907335092500001E-3</v>
      </c>
      <c r="AO1385" s="437">
        <v>4.6088543088813796E-3</v>
      </c>
      <c r="AP1385" s="422"/>
      <c r="AQ1385" s="423"/>
      <c r="AR1385" s="423"/>
      <c r="AS1385" s="417">
        <v>0</v>
      </c>
      <c r="AT1385" s="418">
        <v>0</v>
      </c>
      <c r="AU1385" s="424"/>
    </row>
    <row r="1386" spans="1:47" x14ac:dyDescent="0.2">
      <c r="A1386" s="231">
        <v>2009</v>
      </c>
      <c r="B1386" s="232">
        <v>22</v>
      </c>
      <c r="C1386" s="417">
        <v>6.3973828479300003</v>
      </c>
      <c r="D1386" s="418">
        <v>8.9762804527419995</v>
      </c>
      <c r="E1386" s="437">
        <v>19.261794577357001</v>
      </c>
      <c r="F1386" s="417">
        <v>0.92088713939999989</v>
      </c>
      <c r="G1386" s="418">
        <v>1.1743393944539999</v>
      </c>
      <c r="H1386" s="437">
        <v>0.51106615901934838</v>
      </c>
      <c r="I1386" s="417">
        <v>0.27068924189999999</v>
      </c>
      <c r="J1386" s="418">
        <v>0.52160387317500001</v>
      </c>
      <c r="K1386" s="437">
        <v>1.0293941986905497</v>
      </c>
      <c r="L1386" s="420"/>
      <c r="M1386" s="421"/>
      <c r="N1386" s="437">
        <v>3.8032558486499322E-3</v>
      </c>
      <c r="O1386" s="417">
        <v>1.116691E-2</v>
      </c>
      <c r="P1386" s="418">
        <v>1.1964239E-2</v>
      </c>
      <c r="Q1386" s="437">
        <v>2.859813286036807E-2</v>
      </c>
      <c r="R1386" s="422"/>
      <c r="S1386" s="423"/>
      <c r="T1386" s="437">
        <v>568.60844065454478</v>
      </c>
      <c r="U1386" s="417">
        <v>6.3760440271867615E-3</v>
      </c>
      <c r="V1386" s="418">
        <v>8.2993838309692678E-3</v>
      </c>
      <c r="W1386" s="437">
        <v>2.5503961841748246E-2</v>
      </c>
      <c r="X1386" s="417">
        <v>8.4022291094224925E-3</v>
      </c>
      <c r="Y1386" s="418">
        <v>5.9963694356636272E-3</v>
      </c>
      <c r="Z1386" s="437">
        <v>6.726838245412263E-2</v>
      </c>
      <c r="AA1386" s="417">
        <v>2.3689607147999998E-3</v>
      </c>
      <c r="AB1386" s="418">
        <v>4.1739320129700001E-3</v>
      </c>
      <c r="AC1386" s="437">
        <v>9.8089551608355977E-3</v>
      </c>
      <c r="AD1386" s="417">
        <v>1.106158716E-4</v>
      </c>
      <c r="AE1386" s="418">
        <v>1.9755782306999999E-4</v>
      </c>
      <c r="AF1386" s="437">
        <v>6.0760674066745956E-4</v>
      </c>
      <c r="AG1386" s="417">
        <v>1.8696259547999999E-2</v>
      </c>
      <c r="AH1386" s="418">
        <v>2.8130684097930004E-2</v>
      </c>
      <c r="AI1386" s="437">
        <v>2.1620397895299764E-2</v>
      </c>
      <c r="AJ1386" s="417">
        <v>1.4605556034E-3</v>
      </c>
      <c r="AK1386" s="418">
        <v>2.5843756827599999E-3</v>
      </c>
      <c r="AL1386" s="437">
        <v>3.8168659484266944E-3</v>
      </c>
      <c r="AM1386" s="417">
        <v>2.4944466672000001E-3</v>
      </c>
      <c r="AN1386" s="418">
        <v>4.46109983664E-3</v>
      </c>
      <c r="AO1386" s="437">
        <v>4.7453166340471857E-3</v>
      </c>
      <c r="AP1386" s="422"/>
      <c r="AQ1386" s="423"/>
      <c r="AR1386" s="423"/>
      <c r="AS1386" s="417">
        <v>0</v>
      </c>
      <c r="AT1386" s="418">
        <v>0</v>
      </c>
      <c r="AU1386" s="424"/>
    </row>
    <row r="1387" spans="1:47" x14ac:dyDescent="0.2">
      <c r="A1387" s="231">
        <v>2009</v>
      </c>
      <c r="B1387" s="232">
        <v>23</v>
      </c>
      <c r="C1387" s="417">
        <v>6.6005572883100001</v>
      </c>
      <c r="D1387" s="418">
        <v>9.409271758460001</v>
      </c>
      <c r="E1387" s="437">
        <v>19.424774080524593</v>
      </c>
      <c r="F1387" s="417">
        <v>1.0476530763</v>
      </c>
      <c r="G1387" s="418">
        <v>1.357625194116</v>
      </c>
      <c r="H1387" s="437">
        <v>0.52610792893900038</v>
      </c>
      <c r="I1387" s="417">
        <v>0.29124888100000002</v>
      </c>
      <c r="J1387" s="418">
        <v>0.54984282314499999</v>
      </c>
      <c r="K1387" s="437">
        <v>1.0432456271629214</v>
      </c>
      <c r="L1387" s="420"/>
      <c r="M1387" s="421"/>
      <c r="N1387" s="437">
        <v>3.8084689579234061E-3</v>
      </c>
      <c r="O1387" s="417">
        <v>1.116691E-2</v>
      </c>
      <c r="P1387" s="418">
        <v>1.1964239E-2</v>
      </c>
      <c r="Q1387" s="437">
        <v>2.8868007087342711E-2</v>
      </c>
      <c r="R1387" s="422"/>
      <c r="S1387" s="423"/>
      <c r="T1387" s="437">
        <v>569.88982742550934</v>
      </c>
      <c r="U1387" s="417">
        <v>6.3760440271867615E-3</v>
      </c>
      <c r="V1387" s="418">
        <v>8.2993838309692678E-3</v>
      </c>
      <c r="W1387" s="437">
        <v>2.6149309380642055E-2</v>
      </c>
      <c r="X1387" s="417">
        <v>8.4022291094224925E-3</v>
      </c>
      <c r="Y1387" s="418">
        <v>5.9963694356636272E-3</v>
      </c>
      <c r="Z1387" s="437">
        <v>6.8992231182724323E-2</v>
      </c>
      <c r="AA1387" s="417">
        <v>2.4994548552000001E-3</v>
      </c>
      <c r="AB1387" s="418">
        <v>4.4672358101099999E-3</v>
      </c>
      <c r="AC1387" s="437">
        <v>1.0189938627930623E-2</v>
      </c>
      <c r="AD1387" s="417">
        <v>1.162398468E-4</v>
      </c>
      <c r="AE1387" s="418">
        <v>2.1147572235000002E-4</v>
      </c>
      <c r="AF1387" s="437">
        <v>6.2658926249872229E-4</v>
      </c>
      <c r="AG1387" s="417">
        <v>2.0555452969799999E-2</v>
      </c>
      <c r="AH1387" s="418">
        <v>3.1217643515490001E-2</v>
      </c>
      <c r="AI1387" s="437">
        <v>2.2232001034089073E-2</v>
      </c>
      <c r="AJ1387" s="417">
        <v>1.5503983122000002E-3</v>
      </c>
      <c r="AK1387" s="418">
        <v>2.7856009754400001E-3</v>
      </c>
      <c r="AL1387" s="437">
        <v>3.9345072721352408E-3</v>
      </c>
      <c r="AM1387" s="417">
        <v>2.622613368E-3</v>
      </c>
      <c r="AN1387" s="418">
        <v>4.7527078141199998E-3</v>
      </c>
      <c r="AO1387" s="437">
        <v>4.8796211111792323E-3</v>
      </c>
      <c r="AP1387" s="422"/>
      <c r="AQ1387" s="423"/>
      <c r="AR1387" s="423"/>
      <c r="AS1387" s="417">
        <v>0</v>
      </c>
      <c r="AT1387" s="418">
        <v>0</v>
      </c>
      <c r="AU1387" s="424"/>
    </row>
    <row r="1388" spans="1:47" x14ac:dyDescent="0.2">
      <c r="A1388" s="231">
        <v>2009</v>
      </c>
      <c r="B1388" s="232">
        <v>24</v>
      </c>
      <c r="C1388" s="417">
        <v>6.8047480150499995</v>
      </c>
      <c r="D1388" s="418">
        <v>9.8783241711550005</v>
      </c>
      <c r="E1388" s="437">
        <v>19.579840307319554</v>
      </c>
      <c r="F1388" s="417">
        <v>1.1872715147999999</v>
      </c>
      <c r="G1388" s="418">
        <v>1.5693169511189999</v>
      </c>
      <c r="H1388" s="437">
        <v>0.53828552388207318</v>
      </c>
      <c r="I1388" s="417">
        <v>0.31410893360000003</v>
      </c>
      <c r="J1388" s="418">
        <v>0.58491537719999998</v>
      </c>
      <c r="K1388" s="437">
        <v>1.0540252887048149</v>
      </c>
      <c r="L1388" s="420"/>
      <c r="M1388" s="421"/>
      <c r="N1388" s="437">
        <v>3.8168421052631575E-3</v>
      </c>
      <c r="O1388" s="417">
        <v>1.116691E-2</v>
      </c>
      <c r="P1388" s="418">
        <v>1.1964239E-2</v>
      </c>
      <c r="Q1388" s="437">
        <v>2.9111736214834198E-2</v>
      </c>
      <c r="R1388" s="422"/>
      <c r="S1388" s="423"/>
      <c r="T1388" s="437">
        <v>570.94896119759574</v>
      </c>
      <c r="U1388" s="417">
        <v>6.3760440271867615E-3</v>
      </c>
      <c r="V1388" s="418">
        <v>8.2993838309692678E-3</v>
      </c>
      <c r="W1388" s="437">
        <v>2.6676252489490241E-2</v>
      </c>
      <c r="X1388" s="417">
        <v>8.4022291094224925E-3</v>
      </c>
      <c r="Y1388" s="418">
        <v>5.9963694356636272E-3</v>
      </c>
      <c r="Z1388" s="437">
        <v>7.0415004385516497E-2</v>
      </c>
      <c r="AA1388" s="417">
        <v>2.6353129061999999E-3</v>
      </c>
      <c r="AB1388" s="418">
        <v>4.7853209877600006E-3</v>
      </c>
      <c r="AC1388" s="437">
        <v>1.0379735678969569E-2</v>
      </c>
      <c r="AD1388" s="417">
        <v>1.2350869260000001E-4</v>
      </c>
      <c r="AE1388" s="418">
        <v>2.2612372461000002E-4</v>
      </c>
      <c r="AF1388" s="437">
        <v>6.4127589134899078E-4</v>
      </c>
      <c r="AG1388" s="417">
        <v>2.2570328356200001E-2</v>
      </c>
      <c r="AH1388" s="418">
        <v>3.470744589501E-2</v>
      </c>
      <c r="AI1388" s="437">
        <v>2.2758478277044299E-2</v>
      </c>
      <c r="AJ1388" s="417">
        <v>1.6425005166000001E-3</v>
      </c>
      <c r="AK1388" s="418">
        <v>3.0034441949099997E-3</v>
      </c>
      <c r="AL1388" s="437">
        <v>4.0402337769557851E-3</v>
      </c>
      <c r="AM1388" s="417">
        <v>2.7537412650000003E-3</v>
      </c>
      <c r="AN1388" s="418">
        <v>5.0691028490100001E-3</v>
      </c>
      <c r="AO1388" s="437">
        <v>4.979056344930048E-3</v>
      </c>
      <c r="AP1388" s="422"/>
      <c r="AQ1388" s="423"/>
      <c r="AR1388" s="423"/>
      <c r="AS1388" s="417">
        <v>0</v>
      </c>
      <c r="AT1388" s="418">
        <v>0</v>
      </c>
      <c r="AU1388" s="424"/>
    </row>
    <row r="1389" spans="1:47" x14ac:dyDescent="0.2">
      <c r="A1389" s="231">
        <v>2009</v>
      </c>
      <c r="B1389" s="232">
        <v>25</v>
      </c>
      <c r="C1389" s="417">
        <v>7.0101889160300006</v>
      </c>
      <c r="D1389" s="418">
        <v>10.386621290928</v>
      </c>
      <c r="E1389" s="437">
        <v>19.673641004730847</v>
      </c>
      <c r="F1389" s="417">
        <v>1.3276564242</v>
      </c>
      <c r="G1389" s="418">
        <v>1.7929119332550001</v>
      </c>
      <c r="H1389" s="437">
        <v>0.54762451370882759</v>
      </c>
      <c r="I1389" s="417">
        <v>0.33972942080000001</v>
      </c>
      <c r="J1389" s="418">
        <v>0.62359530964499998</v>
      </c>
      <c r="K1389" s="437">
        <v>1.0627520565141242</v>
      </c>
      <c r="L1389" s="420"/>
      <c r="M1389" s="421"/>
      <c r="N1389" s="437">
        <v>3.8234542961704072E-3</v>
      </c>
      <c r="O1389" s="417">
        <v>1.116691E-2</v>
      </c>
      <c r="P1389" s="418">
        <v>1.1964239E-2</v>
      </c>
      <c r="Q1389" s="437">
        <v>2.9294473614312002E-2</v>
      </c>
      <c r="R1389" s="422"/>
      <c r="S1389" s="423"/>
      <c r="T1389" s="437">
        <v>571.73246551490433</v>
      </c>
      <c r="U1389" s="417">
        <v>6.3760440271867615E-3</v>
      </c>
      <c r="V1389" s="418">
        <v>8.2993838309692678E-3</v>
      </c>
      <c r="W1389" s="437">
        <v>2.7075286845104095E-2</v>
      </c>
      <c r="X1389" s="417">
        <v>8.4022291094224925E-3</v>
      </c>
      <c r="Y1389" s="418">
        <v>5.9963694356636272E-3</v>
      </c>
      <c r="Z1389" s="437">
        <v>7.1470191114679227E-2</v>
      </c>
      <c r="AA1389" s="417">
        <v>2.7746302008E-3</v>
      </c>
      <c r="AB1389" s="418">
        <v>5.1645151375800001E-3</v>
      </c>
      <c r="AC1389" s="437">
        <v>1.0657034191073922E-2</v>
      </c>
      <c r="AD1389" s="417">
        <v>1.28989449E-4</v>
      </c>
      <c r="AE1389" s="418">
        <v>2.4326649645000002E-4</v>
      </c>
      <c r="AF1389" s="437">
        <v>6.5329515296004223E-4</v>
      </c>
      <c r="AG1389" s="417">
        <v>2.4730570735199998E-2</v>
      </c>
      <c r="AH1389" s="418">
        <v>3.8691095219999999E-2</v>
      </c>
      <c r="AI1389" s="437">
        <v>2.3127392791041146E-2</v>
      </c>
      <c r="AJ1389" s="417">
        <v>1.7387903064E-3</v>
      </c>
      <c r="AK1389" s="418">
        <v>3.2454635479500001E-3</v>
      </c>
      <c r="AL1389" s="437">
        <v>4.1096681507524109E-3</v>
      </c>
      <c r="AM1389" s="417">
        <v>2.8889431200000001E-3</v>
      </c>
      <c r="AN1389" s="418">
        <v>5.4600169365300001E-3</v>
      </c>
      <c r="AO1389" s="437">
        <v>5.0655845262566439E-3</v>
      </c>
      <c r="AP1389" s="422"/>
      <c r="AQ1389" s="423"/>
      <c r="AR1389" s="423"/>
      <c r="AS1389" s="417">
        <v>0</v>
      </c>
      <c r="AT1389" s="418">
        <v>0</v>
      </c>
      <c r="AU1389" s="424"/>
    </row>
    <row r="1390" spans="1:47" x14ac:dyDescent="0.2">
      <c r="A1390" s="231">
        <v>2009</v>
      </c>
      <c r="B1390" s="232">
        <v>26</v>
      </c>
      <c r="C1390" s="417">
        <v>7.0101889160300006</v>
      </c>
      <c r="D1390" s="418">
        <v>10.386621290928</v>
      </c>
      <c r="E1390" s="437">
        <v>19.720305302483638</v>
      </c>
      <c r="F1390" s="417">
        <v>1.3276564242</v>
      </c>
      <c r="G1390" s="418">
        <v>1.7929119332550001</v>
      </c>
      <c r="H1390" s="437">
        <v>0.55323648671298331</v>
      </c>
      <c r="I1390" s="417">
        <v>0.33972942080000001</v>
      </c>
      <c r="J1390" s="418">
        <v>0.62359530964499998</v>
      </c>
      <c r="K1390" s="437">
        <v>1.0681690017585443</v>
      </c>
      <c r="L1390" s="420"/>
      <c r="M1390" s="421"/>
      <c r="N1390" s="437">
        <v>3.8281128508700188E-3</v>
      </c>
      <c r="O1390" s="417">
        <v>1.116691E-2</v>
      </c>
      <c r="P1390" s="418">
        <v>1.1964239E-2</v>
      </c>
      <c r="Q1390" s="437">
        <v>2.9406920563877968E-2</v>
      </c>
      <c r="R1390" s="422"/>
      <c r="S1390" s="423"/>
      <c r="T1390" s="437">
        <v>572.19874875756477</v>
      </c>
      <c r="U1390" s="417">
        <v>6.3760440271867615E-3</v>
      </c>
      <c r="V1390" s="418">
        <v>8.2993838309692678E-3</v>
      </c>
      <c r="W1390" s="437">
        <v>2.7313036190135379E-2</v>
      </c>
      <c r="X1390" s="417">
        <v>8.4022291094224925E-3</v>
      </c>
      <c r="Y1390" s="418">
        <v>5.9963694356636272E-3</v>
      </c>
      <c r="Z1390" s="437">
        <v>7.2099212390382597E-2</v>
      </c>
      <c r="AA1390" s="417">
        <v>2.7746302008E-3</v>
      </c>
      <c r="AB1390" s="418">
        <v>5.1645151375800001E-3</v>
      </c>
      <c r="AC1390" s="437">
        <v>1.0876300947487722E-2</v>
      </c>
      <c r="AD1390" s="417">
        <v>1.28989449E-4</v>
      </c>
      <c r="AE1390" s="418">
        <v>2.4326649645000002E-4</v>
      </c>
      <c r="AF1390" s="437">
        <v>6.608213180125459E-4</v>
      </c>
      <c r="AG1390" s="417">
        <v>2.4730570735199998E-2</v>
      </c>
      <c r="AH1390" s="418">
        <v>3.8691095219999999E-2</v>
      </c>
      <c r="AI1390" s="437">
        <v>2.3335173681287531E-2</v>
      </c>
      <c r="AJ1390" s="417">
        <v>1.7387903064E-3</v>
      </c>
      <c r="AK1390" s="418">
        <v>3.2454635479500001E-3</v>
      </c>
      <c r="AL1390" s="437">
        <v>4.146733702439045E-3</v>
      </c>
      <c r="AM1390" s="417">
        <v>2.8889431200000001E-3</v>
      </c>
      <c r="AN1390" s="418">
        <v>5.4600169365300001E-3</v>
      </c>
      <c r="AO1390" s="437">
        <v>5.121651125596257E-3</v>
      </c>
      <c r="AP1390" s="422"/>
      <c r="AQ1390" s="423"/>
      <c r="AR1390" s="423"/>
      <c r="AS1390" s="417">
        <v>0</v>
      </c>
      <c r="AT1390" s="418">
        <v>0</v>
      </c>
      <c r="AU1390" s="424"/>
    </row>
    <row r="1391" spans="1:47" x14ac:dyDescent="0.2">
      <c r="A1391" s="231">
        <v>2009</v>
      </c>
      <c r="B1391" s="232">
        <v>27</v>
      </c>
      <c r="C1391" s="417">
        <v>7.0101889160300006</v>
      </c>
      <c r="D1391" s="418">
        <v>10.386621290928</v>
      </c>
      <c r="E1391" s="437">
        <v>19.712485382147946</v>
      </c>
      <c r="F1391" s="417">
        <v>1.3276564242</v>
      </c>
      <c r="G1391" s="418">
        <v>1.7929119332550001</v>
      </c>
      <c r="H1391" s="437">
        <v>0.55426686167369188</v>
      </c>
      <c r="I1391" s="417">
        <v>0.33972942080000001</v>
      </c>
      <c r="J1391" s="418">
        <v>0.62359530964499998</v>
      </c>
      <c r="K1391" s="437">
        <v>1.069459340379634</v>
      </c>
      <c r="L1391" s="420"/>
      <c r="M1391" s="421"/>
      <c r="N1391" s="437">
        <v>3.8305894226506572E-3</v>
      </c>
      <c r="O1391" s="417">
        <v>1.116691E-2</v>
      </c>
      <c r="P1391" s="418">
        <v>1.1964239E-2</v>
      </c>
      <c r="Q1391" s="437">
        <v>2.9433150002377319E-2</v>
      </c>
      <c r="R1391" s="422"/>
      <c r="S1391" s="423"/>
      <c r="T1391" s="437">
        <v>572.27159282770072</v>
      </c>
      <c r="U1391" s="417">
        <v>6.3760440271867615E-3</v>
      </c>
      <c r="V1391" s="418">
        <v>8.2993838309692678E-3</v>
      </c>
      <c r="W1391" s="437">
        <v>2.7353319201160881E-2</v>
      </c>
      <c r="X1391" s="417">
        <v>8.4022291094224925E-3</v>
      </c>
      <c r="Y1391" s="418">
        <v>5.9963694356636272E-3</v>
      </c>
      <c r="Z1391" s="437">
        <v>7.219662513323083E-2</v>
      </c>
      <c r="AA1391" s="417">
        <v>2.7746302008E-3</v>
      </c>
      <c r="AB1391" s="418">
        <v>5.1645151375800001E-3</v>
      </c>
      <c r="AC1391" s="437">
        <v>1.1003780909339064E-2</v>
      </c>
      <c r="AD1391" s="417">
        <v>1.28989449E-4</v>
      </c>
      <c r="AE1391" s="418">
        <v>2.4326649645000002E-4</v>
      </c>
      <c r="AF1391" s="437">
        <v>6.6270415097766469E-4</v>
      </c>
      <c r="AG1391" s="417">
        <v>2.4730570735199998E-2</v>
      </c>
      <c r="AH1391" s="418">
        <v>3.8691095219999999E-2</v>
      </c>
      <c r="AI1391" s="437">
        <v>2.3350248262316239E-2</v>
      </c>
      <c r="AJ1391" s="417">
        <v>1.7387903064E-3</v>
      </c>
      <c r="AK1391" s="418">
        <v>3.2454635479500001E-3</v>
      </c>
      <c r="AL1391" s="437">
        <v>4.1458245049162852E-3</v>
      </c>
      <c r="AM1391" s="417">
        <v>2.8889431200000001E-3</v>
      </c>
      <c r="AN1391" s="418">
        <v>5.4600169365300001E-3</v>
      </c>
      <c r="AO1391" s="437">
        <v>5.1387193472112423E-3</v>
      </c>
      <c r="AP1391" s="422"/>
      <c r="AQ1391" s="423"/>
      <c r="AR1391" s="423"/>
      <c r="AS1391" s="417">
        <v>0</v>
      </c>
      <c r="AT1391" s="418">
        <v>0</v>
      </c>
      <c r="AU1391" s="424"/>
    </row>
    <row r="1392" spans="1:47" x14ac:dyDescent="0.2">
      <c r="A1392" s="231">
        <v>2009</v>
      </c>
      <c r="B1392" s="232">
        <v>28</v>
      </c>
      <c r="C1392" s="417">
        <v>7.0101889160300006</v>
      </c>
      <c r="D1392" s="418">
        <v>10.386621290928</v>
      </c>
      <c r="E1392" s="437">
        <v>19.689236710420424</v>
      </c>
      <c r="F1392" s="417">
        <v>1.3276564242</v>
      </c>
      <c r="G1392" s="418">
        <v>1.7929119332550001</v>
      </c>
      <c r="H1392" s="437">
        <v>0.55432481989796312</v>
      </c>
      <c r="I1392" s="417">
        <v>0.33972942080000001</v>
      </c>
      <c r="J1392" s="418">
        <v>0.62359530964499998</v>
      </c>
      <c r="K1392" s="437">
        <v>1.0699430452318872</v>
      </c>
      <c r="L1392" s="420"/>
      <c r="M1392" s="421"/>
      <c r="N1392" s="437">
        <v>3.8324028794597558E-3</v>
      </c>
      <c r="O1392" s="417">
        <v>1.116691E-2</v>
      </c>
      <c r="P1392" s="418">
        <v>1.1964239E-2</v>
      </c>
      <c r="Q1392" s="437">
        <v>2.9439205911000032E-2</v>
      </c>
      <c r="R1392" s="422"/>
      <c r="S1392" s="423"/>
      <c r="T1392" s="437">
        <v>572.25697897096393</v>
      </c>
      <c r="U1392" s="417">
        <v>6.3760440271867615E-3</v>
      </c>
      <c r="V1392" s="418">
        <v>8.2993838309692678E-3</v>
      </c>
      <c r="W1392" s="437">
        <v>2.7350942233207956E-2</v>
      </c>
      <c r="X1392" s="417">
        <v>8.4022291094224925E-3</v>
      </c>
      <c r="Y1392" s="418">
        <v>5.9963694356636272E-3</v>
      </c>
      <c r="Z1392" s="437">
        <v>7.2174776721683598E-2</v>
      </c>
      <c r="AA1392" s="417">
        <v>2.7746302008E-3</v>
      </c>
      <c r="AB1392" s="418">
        <v>5.1645151375800001E-3</v>
      </c>
      <c r="AC1392" s="437">
        <v>1.1132191304564155E-2</v>
      </c>
      <c r="AD1392" s="417">
        <v>1.28989449E-4</v>
      </c>
      <c r="AE1392" s="418">
        <v>2.4326649645000002E-4</v>
      </c>
      <c r="AF1392" s="437">
        <v>6.6350622943238857E-4</v>
      </c>
      <c r="AG1392" s="417">
        <v>2.4730570735199998E-2</v>
      </c>
      <c r="AH1392" s="418">
        <v>3.8691095219999999E-2</v>
      </c>
      <c r="AI1392" s="437">
        <v>2.3319057400547988E-2</v>
      </c>
      <c r="AJ1392" s="417">
        <v>1.7387903064E-3</v>
      </c>
      <c r="AK1392" s="418">
        <v>3.2454635479500001E-3</v>
      </c>
      <c r="AL1392" s="437">
        <v>4.1350524263466066E-3</v>
      </c>
      <c r="AM1392" s="417">
        <v>2.8889431200000001E-3</v>
      </c>
      <c r="AN1392" s="418">
        <v>5.4600169365300001E-3</v>
      </c>
      <c r="AO1392" s="437">
        <v>5.1491067030698598E-3</v>
      </c>
      <c r="AP1392" s="422"/>
      <c r="AQ1392" s="423"/>
      <c r="AR1392" s="423"/>
      <c r="AS1392" s="417">
        <v>0</v>
      </c>
      <c r="AT1392" s="418">
        <v>0</v>
      </c>
      <c r="AU1392" s="424"/>
    </row>
    <row r="1393" spans="1:47" x14ac:dyDescent="0.2">
      <c r="A1393" s="231">
        <v>2009</v>
      </c>
      <c r="B1393" s="232">
        <v>29</v>
      </c>
      <c r="C1393" s="417">
        <v>7.0101889160300006</v>
      </c>
      <c r="D1393" s="418">
        <v>10.386621290928</v>
      </c>
      <c r="E1393" s="437">
        <v>19.663750264829723</v>
      </c>
      <c r="F1393" s="417">
        <v>1.3276564242</v>
      </c>
      <c r="G1393" s="418">
        <v>1.7929119332550001</v>
      </c>
      <c r="H1393" s="437">
        <v>0.55448639556506951</v>
      </c>
      <c r="I1393" s="417">
        <v>0.33972942080000001</v>
      </c>
      <c r="J1393" s="418">
        <v>0.62359530964499998</v>
      </c>
      <c r="K1393" s="437">
        <v>1.0705849685818953</v>
      </c>
      <c r="L1393" s="420"/>
      <c r="M1393" s="421"/>
      <c r="N1393" s="437">
        <v>3.8344709860312423E-3</v>
      </c>
      <c r="O1393" s="417">
        <v>1.116691E-2</v>
      </c>
      <c r="P1393" s="418">
        <v>1.1964239E-2</v>
      </c>
      <c r="Q1393" s="437">
        <v>2.9447698027302918E-2</v>
      </c>
      <c r="R1393" s="422"/>
      <c r="S1393" s="423"/>
      <c r="T1393" s="437">
        <v>572.2458641242697</v>
      </c>
      <c r="U1393" s="417">
        <v>6.3760440271867615E-3</v>
      </c>
      <c r="V1393" s="418">
        <v>8.2993838309692678E-3</v>
      </c>
      <c r="W1393" s="437">
        <v>2.7352267148198828E-2</v>
      </c>
      <c r="X1393" s="417">
        <v>8.4022291094224925E-3</v>
      </c>
      <c r="Y1393" s="418">
        <v>5.9963694356636272E-3</v>
      </c>
      <c r="Z1393" s="437">
        <v>7.2161378931240319E-2</v>
      </c>
      <c r="AA1393" s="417">
        <v>2.7746302008E-3</v>
      </c>
      <c r="AB1393" s="418">
        <v>5.1645151375800001E-3</v>
      </c>
      <c r="AC1393" s="437">
        <v>1.1281306663831848E-2</v>
      </c>
      <c r="AD1393" s="417">
        <v>1.28989449E-4</v>
      </c>
      <c r="AE1393" s="418">
        <v>2.4326649645000002E-4</v>
      </c>
      <c r="AF1393" s="437">
        <v>6.6454365922838463E-4</v>
      </c>
      <c r="AG1393" s="417">
        <v>2.4730570735199998E-2</v>
      </c>
      <c r="AH1393" s="418">
        <v>3.8691095219999999E-2</v>
      </c>
      <c r="AI1393" s="437">
        <v>2.3287270726256484E-2</v>
      </c>
      <c r="AJ1393" s="417">
        <v>1.7387903064E-3</v>
      </c>
      <c r="AK1393" s="418">
        <v>3.2454635479500001E-3</v>
      </c>
      <c r="AL1393" s="437">
        <v>4.1234898671074788E-3</v>
      </c>
      <c r="AM1393" s="417">
        <v>2.8889431200000001E-3</v>
      </c>
      <c r="AN1393" s="418">
        <v>5.4600169365300001E-3</v>
      </c>
      <c r="AO1393" s="437">
        <v>5.1618142124798313E-3</v>
      </c>
      <c r="AP1393" s="422"/>
      <c r="AQ1393" s="423"/>
      <c r="AR1393" s="423"/>
      <c r="AS1393" s="417">
        <v>0</v>
      </c>
      <c r="AT1393" s="418">
        <v>0</v>
      </c>
      <c r="AU1393" s="424"/>
    </row>
    <row r="1394" spans="1:47" x14ac:dyDescent="0.2">
      <c r="A1394" s="231">
        <v>2009</v>
      </c>
      <c r="B1394" s="232">
        <v>30</v>
      </c>
      <c r="C1394" s="417">
        <v>7.0101889160300006</v>
      </c>
      <c r="D1394" s="418">
        <v>10.386621290928</v>
      </c>
      <c r="E1394" s="437">
        <v>19.632961275517591</v>
      </c>
      <c r="F1394" s="417">
        <v>1.3276564242</v>
      </c>
      <c r="G1394" s="418">
        <v>1.7929119332550001</v>
      </c>
      <c r="H1394" s="437">
        <v>0.55479098885796663</v>
      </c>
      <c r="I1394" s="417">
        <v>0.33972942080000001</v>
      </c>
      <c r="J1394" s="418">
        <v>0.62359530964499998</v>
      </c>
      <c r="K1394" s="437">
        <v>1.0714834274309553</v>
      </c>
      <c r="L1394" s="420"/>
      <c r="M1394" s="421"/>
      <c r="N1394" s="437">
        <v>3.8372768111608045E-3</v>
      </c>
      <c r="O1394" s="417">
        <v>1.116691E-2</v>
      </c>
      <c r="P1394" s="418">
        <v>1.1964239E-2</v>
      </c>
      <c r="Q1394" s="437">
        <v>2.9461065533801813E-2</v>
      </c>
      <c r="R1394" s="422"/>
      <c r="S1394" s="423"/>
      <c r="T1394" s="437">
        <v>572.24205755863989</v>
      </c>
      <c r="U1394" s="417">
        <v>6.3760440271867615E-3</v>
      </c>
      <c r="V1394" s="418">
        <v>8.2993838309692678E-3</v>
      </c>
      <c r="W1394" s="437">
        <v>2.7358349246323577E-2</v>
      </c>
      <c r="X1394" s="417">
        <v>8.4022291094224925E-3</v>
      </c>
      <c r="Y1394" s="418">
        <v>5.9963694356636272E-3</v>
      </c>
      <c r="Z1394" s="437">
        <v>7.2155711337753448E-2</v>
      </c>
      <c r="AA1394" s="417">
        <v>2.7746302008E-3</v>
      </c>
      <c r="AB1394" s="418">
        <v>5.1645151375800001E-3</v>
      </c>
      <c r="AC1394" s="437">
        <v>1.1470843025549918E-2</v>
      </c>
      <c r="AD1394" s="417">
        <v>1.28989449E-4</v>
      </c>
      <c r="AE1394" s="418">
        <v>2.4326649645000002E-4</v>
      </c>
      <c r="AF1394" s="437">
        <v>6.6597178191172635E-4</v>
      </c>
      <c r="AG1394" s="417">
        <v>2.4730570735199998E-2</v>
      </c>
      <c r="AH1394" s="418">
        <v>3.8691095219999999E-2</v>
      </c>
      <c r="AI1394" s="437">
        <v>2.3251589820572849E-2</v>
      </c>
      <c r="AJ1394" s="417">
        <v>1.7387903064E-3</v>
      </c>
      <c r="AK1394" s="418">
        <v>3.2454635479500001E-3</v>
      </c>
      <c r="AL1394" s="437">
        <v>4.1097820669010014E-3</v>
      </c>
      <c r="AM1394" s="417">
        <v>2.8889431200000001E-3</v>
      </c>
      <c r="AN1394" s="418">
        <v>5.4600169365300001E-3</v>
      </c>
      <c r="AO1394" s="437">
        <v>5.1786762158572072E-3</v>
      </c>
      <c r="AP1394" s="422"/>
      <c r="AQ1394" s="423"/>
      <c r="AR1394" s="423"/>
      <c r="AS1394" s="417">
        <v>0</v>
      </c>
      <c r="AT1394" s="418">
        <v>0</v>
      </c>
      <c r="AU1394" s="424"/>
    </row>
    <row r="1395" spans="1:47" x14ac:dyDescent="0.2">
      <c r="A1395" s="231">
        <v>2009</v>
      </c>
      <c r="B1395" s="232">
        <v>31</v>
      </c>
      <c r="C1395" s="417">
        <v>7.0101889160300006</v>
      </c>
      <c r="D1395" s="418">
        <v>10.386621290928</v>
      </c>
      <c r="E1395" s="437">
        <v>19.596600047408778</v>
      </c>
      <c r="F1395" s="417">
        <v>1.3276564242</v>
      </c>
      <c r="G1395" s="418">
        <v>1.7929119332550001</v>
      </c>
      <c r="H1395" s="437">
        <v>0.55522007202860357</v>
      </c>
      <c r="I1395" s="417">
        <v>0.33972942080000001</v>
      </c>
      <c r="J1395" s="418">
        <v>0.62359530964499998</v>
      </c>
      <c r="K1395" s="437">
        <v>1.0726193143135627</v>
      </c>
      <c r="L1395" s="420"/>
      <c r="M1395" s="421"/>
      <c r="N1395" s="437">
        <v>3.8411010004253138E-3</v>
      </c>
      <c r="O1395" s="417">
        <v>1.116691E-2</v>
      </c>
      <c r="P1395" s="418">
        <v>1.1964239E-2</v>
      </c>
      <c r="Q1395" s="437">
        <v>2.9480635214803264E-2</v>
      </c>
      <c r="R1395" s="422"/>
      <c r="S1395" s="423"/>
      <c r="T1395" s="437">
        <v>572.24050413574639</v>
      </c>
      <c r="U1395" s="417">
        <v>6.3760440271867615E-3</v>
      </c>
      <c r="V1395" s="418">
        <v>8.2993838309692678E-3</v>
      </c>
      <c r="W1395" s="437">
        <v>2.7368316085699677E-2</v>
      </c>
      <c r="X1395" s="417">
        <v>8.4022291094224925E-3</v>
      </c>
      <c r="Y1395" s="418">
        <v>5.9963694356636272E-3</v>
      </c>
      <c r="Z1395" s="437">
        <v>7.2159311936618481E-2</v>
      </c>
      <c r="AA1395" s="417">
        <v>2.7746302008E-3</v>
      </c>
      <c r="AB1395" s="418">
        <v>5.1645151375800001E-3</v>
      </c>
      <c r="AC1395" s="437">
        <v>1.1700676695256885E-2</v>
      </c>
      <c r="AD1395" s="417">
        <v>1.28989449E-4</v>
      </c>
      <c r="AE1395" s="418">
        <v>2.4326649645000002E-4</v>
      </c>
      <c r="AF1395" s="437">
        <v>6.677711229996974E-4</v>
      </c>
      <c r="AG1395" s="417">
        <v>2.4730570735199998E-2</v>
      </c>
      <c r="AH1395" s="418">
        <v>3.8691095219999999E-2</v>
      </c>
      <c r="AI1395" s="437">
        <v>2.3211151144202559E-2</v>
      </c>
      <c r="AJ1395" s="417">
        <v>1.7387903064E-3</v>
      </c>
      <c r="AK1395" s="418">
        <v>3.2454635479500001E-3</v>
      </c>
      <c r="AL1395" s="437">
        <v>4.0937622761782252E-3</v>
      </c>
      <c r="AM1395" s="417">
        <v>2.8889431200000001E-3</v>
      </c>
      <c r="AN1395" s="418">
        <v>5.4600169365300001E-3</v>
      </c>
      <c r="AO1395" s="437">
        <v>5.1995199601945147E-3</v>
      </c>
      <c r="AP1395" s="422"/>
      <c r="AQ1395" s="423"/>
      <c r="AR1395" s="423"/>
      <c r="AS1395" s="417">
        <v>0</v>
      </c>
      <c r="AT1395" s="418">
        <v>0</v>
      </c>
      <c r="AU1395" s="424"/>
    </row>
    <row r="1396" spans="1:47" x14ac:dyDescent="0.2">
      <c r="A1396" s="231">
        <v>2009</v>
      </c>
      <c r="B1396" s="232">
        <v>32</v>
      </c>
      <c r="C1396" s="417">
        <v>7.0101889160300006</v>
      </c>
      <c r="D1396" s="418">
        <v>10.386621290928</v>
      </c>
      <c r="E1396" s="419">
        <v>19.596600047408778</v>
      </c>
      <c r="F1396" s="417">
        <v>1.3276564242</v>
      </c>
      <c r="G1396" s="418">
        <v>1.7929119332550001</v>
      </c>
      <c r="H1396" s="419">
        <v>0.55522007202860357</v>
      </c>
      <c r="I1396" s="417">
        <v>0.33972942080000001</v>
      </c>
      <c r="J1396" s="418">
        <v>0.62359530964499998</v>
      </c>
      <c r="K1396" s="419">
        <v>1.0726193143135627</v>
      </c>
      <c r="L1396" s="420"/>
      <c r="M1396" s="421"/>
      <c r="N1396" s="419">
        <v>3.8411010004253138E-3</v>
      </c>
      <c r="O1396" s="417">
        <v>1.116691E-2</v>
      </c>
      <c r="P1396" s="418">
        <v>1.1964239E-2</v>
      </c>
      <c r="Q1396" s="419">
        <v>2.9480635214803264E-2</v>
      </c>
      <c r="R1396" s="425"/>
      <c r="S1396" s="426"/>
      <c r="T1396" s="419">
        <v>572.24050413574639</v>
      </c>
      <c r="U1396" s="417">
        <v>6.3760440271867615E-3</v>
      </c>
      <c r="V1396" s="418">
        <v>8.2993838309692678E-3</v>
      </c>
      <c r="W1396" s="419">
        <v>2.7368316085699677E-2</v>
      </c>
      <c r="X1396" s="417">
        <v>8.4022291094224925E-3</v>
      </c>
      <c r="Y1396" s="418">
        <v>5.9963694356636272E-3</v>
      </c>
      <c r="Z1396" s="419">
        <v>7.2159311936618481E-2</v>
      </c>
      <c r="AA1396" s="417">
        <v>2.7746302008E-3</v>
      </c>
      <c r="AB1396" s="418">
        <v>5.1645151375800001E-3</v>
      </c>
      <c r="AC1396" s="419">
        <v>1.1700676695256885E-2</v>
      </c>
      <c r="AD1396" s="417">
        <v>1.28989449E-4</v>
      </c>
      <c r="AE1396" s="418">
        <v>2.4326649645000002E-4</v>
      </c>
      <c r="AF1396" s="419">
        <v>6.677711229996974E-4</v>
      </c>
      <c r="AG1396" s="417">
        <v>2.4730570735199998E-2</v>
      </c>
      <c r="AH1396" s="418">
        <v>3.8691095219999999E-2</v>
      </c>
      <c r="AI1396" s="419">
        <v>2.3211151144202559E-2</v>
      </c>
      <c r="AJ1396" s="417">
        <v>1.7387903064E-3</v>
      </c>
      <c r="AK1396" s="418">
        <v>3.2454635479500001E-3</v>
      </c>
      <c r="AL1396" s="419">
        <v>4.0937622761782252E-3</v>
      </c>
      <c r="AM1396" s="417">
        <v>2.8889431200000001E-3</v>
      </c>
      <c r="AN1396" s="418">
        <v>5.4600169365300001E-3</v>
      </c>
      <c r="AO1396" s="419">
        <v>5.1995199601945147E-3</v>
      </c>
      <c r="AP1396" s="425"/>
      <c r="AQ1396" s="426"/>
      <c r="AR1396" s="426"/>
      <c r="AS1396" s="417">
        <v>0</v>
      </c>
      <c r="AT1396" s="418">
        <v>0</v>
      </c>
      <c r="AU1396" s="427"/>
    </row>
    <row r="1397" spans="1:47" x14ac:dyDescent="0.2">
      <c r="A1397" s="231">
        <v>2009</v>
      </c>
      <c r="B1397" s="232">
        <v>33</v>
      </c>
      <c r="C1397" s="417">
        <v>7.0101889160300006</v>
      </c>
      <c r="D1397" s="418">
        <v>10.386621290928</v>
      </c>
      <c r="E1397" s="419">
        <v>19.596600047408778</v>
      </c>
      <c r="F1397" s="417">
        <v>1.3276564242</v>
      </c>
      <c r="G1397" s="418">
        <v>1.7929119332550001</v>
      </c>
      <c r="H1397" s="419">
        <v>0.55522007202860357</v>
      </c>
      <c r="I1397" s="417">
        <v>0.33972942080000001</v>
      </c>
      <c r="J1397" s="418">
        <v>0.62359530964499998</v>
      </c>
      <c r="K1397" s="419">
        <v>1.0726193143135627</v>
      </c>
      <c r="L1397" s="420"/>
      <c r="M1397" s="421"/>
      <c r="N1397" s="419">
        <v>3.8411010004253138E-3</v>
      </c>
      <c r="O1397" s="417">
        <v>1.116691E-2</v>
      </c>
      <c r="P1397" s="418">
        <v>1.1964239E-2</v>
      </c>
      <c r="Q1397" s="419">
        <v>2.9480635214803264E-2</v>
      </c>
      <c r="R1397" s="425"/>
      <c r="S1397" s="426"/>
      <c r="T1397" s="419">
        <v>572.24050413574639</v>
      </c>
      <c r="U1397" s="417">
        <v>6.3760440271867615E-3</v>
      </c>
      <c r="V1397" s="418">
        <v>8.2993838309692678E-3</v>
      </c>
      <c r="W1397" s="419">
        <v>2.7368316085699677E-2</v>
      </c>
      <c r="X1397" s="417">
        <v>8.4022291094224925E-3</v>
      </c>
      <c r="Y1397" s="418">
        <v>5.9963694356636272E-3</v>
      </c>
      <c r="Z1397" s="419">
        <v>7.2159311936618481E-2</v>
      </c>
      <c r="AA1397" s="417">
        <v>2.7746302008E-3</v>
      </c>
      <c r="AB1397" s="418">
        <v>5.1645151375800001E-3</v>
      </c>
      <c r="AC1397" s="419">
        <v>1.1700676695256885E-2</v>
      </c>
      <c r="AD1397" s="417">
        <v>1.28989449E-4</v>
      </c>
      <c r="AE1397" s="418">
        <v>2.4326649645000002E-4</v>
      </c>
      <c r="AF1397" s="419">
        <v>6.677711229996974E-4</v>
      </c>
      <c r="AG1397" s="417">
        <v>2.4730570735199998E-2</v>
      </c>
      <c r="AH1397" s="418">
        <v>3.8691095219999999E-2</v>
      </c>
      <c r="AI1397" s="419">
        <v>2.3211151144202559E-2</v>
      </c>
      <c r="AJ1397" s="417">
        <v>1.7387903064E-3</v>
      </c>
      <c r="AK1397" s="418">
        <v>3.2454635479500001E-3</v>
      </c>
      <c r="AL1397" s="419">
        <v>4.0937622761782252E-3</v>
      </c>
      <c r="AM1397" s="417">
        <v>2.8889431200000001E-3</v>
      </c>
      <c r="AN1397" s="418">
        <v>5.4600169365300001E-3</v>
      </c>
      <c r="AO1397" s="419">
        <v>5.1995199601945147E-3</v>
      </c>
      <c r="AP1397" s="425"/>
      <c r="AQ1397" s="426"/>
      <c r="AR1397" s="426"/>
      <c r="AS1397" s="417">
        <v>0</v>
      </c>
      <c r="AT1397" s="418">
        <v>0</v>
      </c>
      <c r="AU1397" s="427"/>
    </row>
    <row r="1398" spans="1:47" x14ac:dyDescent="0.2">
      <c r="A1398" s="231">
        <v>2009</v>
      </c>
      <c r="B1398" s="232">
        <v>34</v>
      </c>
      <c r="C1398" s="417">
        <v>7.0101889160300006</v>
      </c>
      <c r="D1398" s="418">
        <v>10.386621290928</v>
      </c>
      <c r="E1398" s="419">
        <v>19.596600047408778</v>
      </c>
      <c r="F1398" s="417">
        <v>1.3276564242</v>
      </c>
      <c r="G1398" s="418">
        <v>1.7929119332550001</v>
      </c>
      <c r="H1398" s="419">
        <v>0.55522007202860357</v>
      </c>
      <c r="I1398" s="417">
        <v>0.33972942080000001</v>
      </c>
      <c r="J1398" s="418">
        <v>0.62359530964499998</v>
      </c>
      <c r="K1398" s="419">
        <v>1.0726193143135627</v>
      </c>
      <c r="L1398" s="420"/>
      <c r="M1398" s="421"/>
      <c r="N1398" s="419">
        <v>3.8411010004253138E-3</v>
      </c>
      <c r="O1398" s="417">
        <v>1.116691E-2</v>
      </c>
      <c r="P1398" s="418">
        <v>1.1964239E-2</v>
      </c>
      <c r="Q1398" s="419">
        <v>2.9480635214803264E-2</v>
      </c>
      <c r="R1398" s="425"/>
      <c r="S1398" s="426"/>
      <c r="T1398" s="419">
        <v>572.24050413574639</v>
      </c>
      <c r="U1398" s="417">
        <v>6.3760440271867615E-3</v>
      </c>
      <c r="V1398" s="418">
        <v>8.2993838309692678E-3</v>
      </c>
      <c r="W1398" s="419">
        <v>2.7368316085699677E-2</v>
      </c>
      <c r="X1398" s="417">
        <v>8.4022291094224925E-3</v>
      </c>
      <c r="Y1398" s="418">
        <v>5.9963694356636272E-3</v>
      </c>
      <c r="Z1398" s="419">
        <v>7.2159311936618481E-2</v>
      </c>
      <c r="AA1398" s="417">
        <v>2.7746302008E-3</v>
      </c>
      <c r="AB1398" s="418">
        <v>5.1645151375800001E-3</v>
      </c>
      <c r="AC1398" s="419">
        <v>1.1700676695256885E-2</v>
      </c>
      <c r="AD1398" s="417">
        <v>1.28989449E-4</v>
      </c>
      <c r="AE1398" s="418">
        <v>2.4326649645000002E-4</v>
      </c>
      <c r="AF1398" s="419">
        <v>6.677711229996974E-4</v>
      </c>
      <c r="AG1398" s="417">
        <v>2.4730570735199998E-2</v>
      </c>
      <c r="AH1398" s="418">
        <v>3.8691095219999999E-2</v>
      </c>
      <c r="AI1398" s="419">
        <v>2.3211151144202559E-2</v>
      </c>
      <c r="AJ1398" s="417">
        <v>1.7387903064E-3</v>
      </c>
      <c r="AK1398" s="418">
        <v>3.2454635479500001E-3</v>
      </c>
      <c r="AL1398" s="419">
        <v>4.0937622761782252E-3</v>
      </c>
      <c r="AM1398" s="417">
        <v>2.8889431200000001E-3</v>
      </c>
      <c r="AN1398" s="418">
        <v>5.4600169365300001E-3</v>
      </c>
      <c r="AO1398" s="419">
        <v>5.1995199601945147E-3</v>
      </c>
      <c r="AP1398" s="425"/>
      <c r="AQ1398" s="426"/>
      <c r="AR1398" s="426"/>
      <c r="AS1398" s="417">
        <v>0</v>
      </c>
      <c r="AT1398" s="418">
        <v>0</v>
      </c>
      <c r="AU1398" s="427"/>
    </row>
    <row r="1399" spans="1:47" x14ac:dyDescent="0.2">
      <c r="A1399" s="231">
        <v>2009</v>
      </c>
      <c r="B1399" s="232">
        <v>35</v>
      </c>
      <c r="C1399" s="417">
        <v>7.0101889160300006</v>
      </c>
      <c r="D1399" s="418">
        <v>10.386621290928</v>
      </c>
      <c r="E1399" s="419">
        <v>19.596600047408778</v>
      </c>
      <c r="F1399" s="417">
        <v>1.3276564242</v>
      </c>
      <c r="G1399" s="418">
        <v>1.7929119332550001</v>
      </c>
      <c r="H1399" s="419">
        <v>0.55522007202860357</v>
      </c>
      <c r="I1399" s="417">
        <v>0.33972942080000001</v>
      </c>
      <c r="J1399" s="418">
        <v>0.62359530964499998</v>
      </c>
      <c r="K1399" s="419">
        <v>1.0726193143135627</v>
      </c>
      <c r="L1399" s="420"/>
      <c r="M1399" s="421"/>
      <c r="N1399" s="419">
        <v>3.8411010004253138E-3</v>
      </c>
      <c r="O1399" s="417">
        <v>1.116691E-2</v>
      </c>
      <c r="P1399" s="418">
        <v>1.1964239E-2</v>
      </c>
      <c r="Q1399" s="419">
        <v>2.9480635214803264E-2</v>
      </c>
      <c r="R1399" s="425"/>
      <c r="S1399" s="426"/>
      <c r="T1399" s="419">
        <v>572.24050413574639</v>
      </c>
      <c r="U1399" s="417">
        <v>6.3760440271867615E-3</v>
      </c>
      <c r="V1399" s="418">
        <v>8.2993838309692678E-3</v>
      </c>
      <c r="W1399" s="419">
        <v>2.7368316085699677E-2</v>
      </c>
      <c r="X1399" s="417">
        <v>8.4022291094224925E-3</v>
      </c>
      <c r="Y1399" s="418">
        <v>5.9963694356636272E-3</v>
      </c>
      <c r="Z1399" s="419">
        <v>7.2159311936618481E-2</v>
      </c>
      <c r="AA1399" s="417">
        <v>2.7746302008E-3</v>
      </c>
      <c r="AB1399" s="418">
        <v>5.1645151375800001E-3</v>
      </c>
      <c r="AC1399" s="419">
        <v>1.1700676695256885E-2</v>
      </c>
      <c r="AD1399" s="417">
        <v>1.28989449E-4</v>
      </c>
      <c r="AE1399" s="418">
        <v>2.4326649645000002E-4</v>
      </c>
      <c r="AF1399" s="419">
        <v>6.677711229996974E-4</v>
      </c>
      <c r="AG1399" s="417">
        <v>2.4730570735199998E-2</v>
      </c>
      <c r="AH1399" s="418">
        <v>3.8691095219999999E-2</v>
      </c>
      <c r="AI1399" s="419">
        <v>2.3211151144202559E-2</v>
      </c>
      <c r="AJ1399" s="417">
        <v>1.7387903064E-3</v>
      </c>
      <c r="AK1399" s="418">
        <v>3.2454635479500001E-3</v>
      </c>
      <c r="AL1399" s="419">
        <v>4.0937622761782252E-3</v>
      </c>
      <c r="AM1399" s="417">
        <v>2.8889431200000001E-3</v>
      </c>
      <c r="AN1399" s="418">
        <v>5.4600169365300001E-3</v>
      </c>
      <c r="AO1399" s="419">
        <v>5.1995199601945147E-3</v>
      </c>
      <c r="AP1399" s="425"/>
      <c r="AQ1399" s="426"/>
      <c r="AR1399" s="426"/>
      <c r="AS1399" s="417">
        <v>0</v>
      </c>
      <c r="AT1399" s="418">
        <v>0</v>
      </c>
      <c r="AU1399" s="427"/>
    </row>
    <row r="1400" spans="1:47" x14ac:dyDescent="0.2">
      <c r="A1400" s="231">
        <v>2009</v>
      </c>
      <c r="B1400" s="232">
        <v>36</v>
      </c>
      <c r="C1400" s="417">
        <v>7.0101889160300006</v>
      </c>
      <c r="D1400" s="418">
        <v>10.386621290928</v>
      </c>
      <c r="E1400" s="419">
        <v>19.596600047408778</v>
      </c>
      <c r="F1400" s="417">
        <v>1.3276564242</v>
      </c>
      <c r="G1400" s="418">
        <v>1.7929119332550001</v>
      </c>
      <c r="H1400" s="419">
        <v>0.55522007202860357</v>
      </c>
      <c r="I1400" s="417">
        <v>0.33972942080000001</v>
      </c>
      <c r="J1400" s="418">
        <v>0.62359530964499998</v>
      </c>
      <c r="K1400" s="419">
        <v>1.0726193143135627</v>
      </c>
      <c r="L1400" s="420"/>
      <c r="M1400" s="421"/>
      <c r="N1400" s="419">
        <v>3.8411010004253138E-3</v>
      </c>
      <c r="O1400" s="417">
        <v>1.116691E-2</v>
      </c>
      <c r="P1400" s="418">
        <v>1.1964239E-2</v>
      </c>
      <c r="Q1400" s="419">
        <v>2.9480635214803264E-2</v>
      </c>
      <c r="R1400" s="425"/>
      <c r="S1400" s="426"/>
      <c r="T1400" s="419">
        <v>572.24050413574639</v>
      </c>
      <c r="U1400" s="417">
        <v>6.3760440271867615E-3</v>
      </c>
      <c r="V1400" s="418">
        <v>8.2993838309692678E-3</v>
      </c>
      <c r="W1400" s="419">
        <v>2.7368316085699677E-2</v>
      </c>
      <c r="X1400" s="417">
        <v>8.4022291094224925E-3</v>
      </c>
      <c r="Y1400" s="418">
        <v>5.9963694356636272E-3</v>
      </c>
      <c r="Z1400" s="419">
        <v>7.2159311936618481E-2</v>
      </c>
      <c r="AA1400" s="417">
        <v>2.7746302008E-3</v>
      </c>
      <c r="AB1400" s="418">
        <v>5.1645151375800001E-3</v>
      </c>
      <c r="AC1400" s="419">
        <v>1.1700676695256885E-2</v>
      </c>
      <c r="AD1400" s="417">
        <v>1.28989449E-4</v>
      </c>
      <c r="AE1400" s="418">
        <v>2.4326649645000002E-4</v>
      </c>
      <c r="AF1400" s="419">
        <v>6.677711229996974E-4</v>
      </c>
      <c r="AG1400" s="417">
        <v>2.4730570735199998E-2</v>
      </c>
      <c r="AH1400" s="418">
        <v>3.8691095219999999E-2</v>
      </c>
      <c r="AI1400" s="419">
        <v>2.3211151144202559E-2</v>
      </c>
      <c r="AJ1400" s="417">
        <v>1.7387903064E-3</v>
      </c>
      <c r="AK1400" s="418">
        <v>3.2454635479500001E-3</v>
      </c>
      <c r="AL1400" s="419">
        <v>4.0937622761782252E-3</v>
      </c>
      <c r="AM1400" s="417">
        <v>2.8889431200000001E-3</v>
      </c>
      <c r="AN1400" s="418">
        <v>5.4600169365300001E-3</v>
      </c>
      <c r="AO1400" s="419">
        <v>5.1995199601945147E-3</v>
      </c>
      <c r="AP1400" s="425"/>
      <c r="AQ1400" s="426"/>
      <c r="AR1400" s="426"/>
      <c r="AS1400" s="417">
        <v>0</v>
      </c>
      <c r="AT1400" s="418">
        <v>0</v>
      </c>
      <c r="AU1400" s="427"/>
    </row>
    <row r="1401" spans="1:47" x14ac:dyDescent="0.2">
      <c r="A1401" s="231">
        <v>2009</v>
      </c>
      <c r="B1401" s="232">
        <v>37</v>
      </c>
      <c r="C1401" s="417">
        <v>7.0101889160300006</v>
      </c>
      <c r="D1401" s="418">
        <v>10.386621290928</v>
      </c>
      <c r="E1401" s="419">
        <v>19.596600047408778</v>
      </c>
      <c r="F1401" s="417">
        <v>1.3276564242</v>
      </c>
      <c r="G1401" s="418">
        <v>1.7929119332550001</v>
      </c>
      <c r="H1401" s="419">
        <v>0.55522007202860357</v>
      </c>
      <c r="I1401" s="417">
        <v>0.33972942080000001</v>
      </c>
      <c r="J1401" s="418">
        <v>0.62359530964499998</v>
      </c>
      <c r="K1401" s="419">
        <v>1.0726193143135627</v>
      </c>
      <c r="L1401" s="420"/>
      <c r="M1401" s="421"/>
      <c r="N1401" s="419">
        <v>3.8411010004253138E-3</v>
      </c>
      <c r="O1401" s="417">
        <v>1.116691E-2</v>
      </c>
      <c r="P1401" s="418">
        <v>1.1964239E-2</v>
      </c>
      <c r="Q1401" s="419">
        <v>2.9480635214803264E-2</v>
      </c>
      <c r="R1401" s="425"/>
      <c r="S1401" s="426"/>
      <c r="T1401" s="419">
        <v>572.24050413574639</v>
      </c>
      <c r="U1401" s="417">
        <v>6.3760440271867615E-3</v>
      </c>
      <c r="V1401" s="418">
        <v>8.2993838309692678E-3</v>
      </c>
      <c r="W1401" s="419">
        <v>2.7368316085699677E-2</v>
      </c>
      <c r="X1401" s="417">
        <v>8.4022291094224925E-3</v>
      </c>
      <c r="Y1401" s="418">
        <v>5.9963694356636272E-3</v>
      </c>
      <c r="Z1401" s="419">
        <v>7.2159311936618481E-2</v>
      </c>
      <c r="AA1401" s="417">
        <v>2.7746302008E-3</v>
      </c>
      <c r="AB1401" s="418">
        <v>5.1645151375800001E-3</v>
      </c>
      <c r="AC1401" s="419">
        <v>1.1700676695256885E-2</v>
      </c>
      <c r="AD1401" s="417">
        <v>1.28989449E-4</v>
      </c>
      <c r="AE1401" s="418">
        <v>2.4326649645000002E-4</v>
      </c>
      <c r="AF1401" s="419">
        <v>6.677711229996974E-4</v>
      </c>
      <c r="AG1401" s="417">
        <v>2.4730570735199998E-2</v>
      </c>
      <c r="AH1401" s="418">
        <v>3.8691095219999999E-2</v>
      </c>
      <c r="AI1401" s="419">
        <v>2.3211151144202559E-2</v>
      </c>
      <c r="AJ1401" s="417">
        <v>1.7387903064E-3</v>
      </c>
      <c r="AK1401" s="418">
        <v>3.2454635479500001E-3</v>
      </c>
      <c r="AL1401" s="419">
        <v>4.0937622761782252E-3</v>
      </c>
      <c r="AM1401" s="417">
        <v>2.8889431200000001E-3</v>
      </c>
      <c r="AN1401" s="418">
        <v>5.4600169365300001E-3</v>
      </c>
      <c r="AO1401" s="419">
        <v>5.1995199601945147E-3</v>
      </c>
      <c r="AP1401" s="425"/>
      <c r="AQ1401" s="426"/>
      <c r="AR1401" s="426"/>
      <c r="AS1401" s="417">
        <v>0</v>
      </c>
      <c r="AT1401" s="418">
        <v>0</v>
      </c>
      <c r="AU1401" s="427"/>
    </row>
    <row r="1402" spans="1:47" x14ac:dyDescent="0.2">
      <c r="A1402" s="231">
        <v>2009</v>
      </c>
      <c r="B1402" s="232">
        <v>38</v>
      </c>
      <c r="C1402" s="417">
        <v>7.0101889160300006</v>
      </c>
      <c r="D1402" s="418">
        <v>10.386621290928</v>
      </c>
      <c r="E1402" s="419">
        <v>19.596600047408778</v>
      </c>
      <c r="F1402" s="417">
        <v>1.3276564242</v>
      </c>
      <c r="G1402" s="418">
        <v>1.7929119332550001</v>
      </c>
      <c r="H1402" s="419">
        <v>0.55522007202860357</v>
      </c>
      <c r="I1402" s="417">
        <v>0.33972942080000001</v>
      </c>
      <c r="J1402" s="418">
        <v>0.62359530964499998</v>
      </c>
      <c r="K1402" s="419">
        <v>1.0726193143135627</v>
      </c>
      <c r="L1402" s="420"/>
      <c r="M1402" s="421"/>
      <c r="N1402" s="419">
        <v>3.8411010004253138E-3</v>
      </c>
      <c r="O1402" s="417">
        <v>1.116691E-2</v>
      </c>
      <c r="P1402" s="418">
        <v>1.1964239E-2</v>
      </c>
      <c r="Q1402" s="419">
        <v>2.9480635214803264E-2</v>
      </c>
      <c r="R1402" s="425"/>
      <c r="S1402" s="426"/>
      <c r="T1402" s="419">
        <v>572.24050413574639</v>
      </c>
      <c r="U1402" s="417">
        <v>6.3760440271867615E-3</v>
      </c>
      <c r="V1402" s="418">
        <v>8.2993838309692678E-3</v>
      </c>
      <c r="W1402" s="419">
        <v>2.7368316085699677E-2</v>
      </c>
      <c r="X1402" s="417">
        <v>8.4022291094224925E-3</v>
      </c>
      <c r="Y1402" s="418">
        <v>5.9963694356636272E-3</v>
      </c>
      <c r="Z1402" s="419">
        <v>7.2159311936618481E-2</v>
      </c>
      <c r="AA1402" s="417">
        <v>2.7746302008E-3</v>
      </c>
      <c r="AB1402" s="418">
        <v>5.1645151375800001E-3</v>
      </c>
      <c r="AC1402" s="419">
        <v>1.1700676695256885E-2</v>
      </c>
      <c r="AD1402" s="417">
        <v>1.28989449E-4</v>
      </c>
      <c r="AE1402" s="418">
        <v>2.4326649645000002E-4</v>
      </c>
      <c r="AF1402" s="419">
        <v>6.677711229996974E-4</v>
      </c>
      <c r="AG1402" s="417">
        <v>2.4730570735199998E-2</v>
      </c>
      <c r="AH1402" s="418">
        <v>3.8691095219999999E-2</v>
      </c>
      <c r="AI1402" s="419">
        <v>2.3211151144202559E-2</v>
      </c>
      <c r="AJ1402" s="417">
        <v>1.7387903064E-3</v>
      </c>
      <c r="AK1402" s="418">
        <v>3.2454635479500001E-3</v>
      </c>
      <c r="AL1402" s="419">
        <v>4.0937622761782252E-3</v>
      </c>
      <c r="AM1402" s="417">
        <v>2.8889431200000001E-3</v>
      </c>
      <c r="AN1402" s="418">
        <v>5.4600169365300001E-3</v>
      </c>
      <c r="AO1402" s="419">
        <v>5.1995199601945147E-3</v>
      </c>
      <c r="AP1402" s="425"/>
      <c r="AQ1402" s="426"/>
      <c r="AR1402" s="426"/>
      <c r="AS1402" s="417">
        <v>0</v>
      </c>
      <c r="AT1402" s="418">
        <v>0</v>
      </c>
      <c r="AU1402" s="427"/>
    </row>
    <row r="1403" spans="1:47" x14ac:dyDescent="0.2">
      <c r="A1403" s="231">
        <v>2009</v>
      </c>
      <c r="B1403" s="232">
        <v>39</v>
      </c>
      <c r="C1403" s="417">
        <v>7.0101889160300006</v>
      </c>
      <c r="D1403" s="418">
        <v>10.386621290928</v>
      </c>
      <c r="E1403" s="419">
        <v>19.596600047408778</v>
      </c>
      <c r="F1403" s="417">
        <v>1.3276564242</v>
      </c>
      <c r="G1403" s="418">
        <v>1.7929119332550001</v>
      </c>
      <c r="H1403" s="419">
        <v>0.55522007202860357</v>
      </c>
      <c r="I1403" s="417">
        <v>0.33972942080000001</v>
      </c>
      <c r="J1403" s="418">
        <v>0.62359530964499998</v>
      </c>
      <c r="K1403" s="419">
        <v>1.0726193143135627</v>
      </c>
      <c r="L1403" s="420"/>
      <c r="M1403" s="421"/>
      <c r="N1403" s="419">
        <v>3.8411010004253138E-3</v>
      </c>
      <c r="O1403" s="417">
        <v>1.116691E-2</v>
      </c>
      <c r="P1403" s="418">
        <v>1.1964239E-2</v>
      </c>
      <c r="Q1403" s="419">
        <v>2.9480635214803264E-2</v>
      </c>
      <c r="R1403" s="425"/>
      <c r="S1403" s="426"/>
      <c r="T1403" s="419">
        <v>572.24050413574639</v>
      </c>
      <c r="U1403" s="417">
        <v>6.3760440271867615E-3</v>
      </c>
      <c r="V1403" s="418">
        <v>8.2993838309692678E-3</v>
      </c>
      <c r="W1403" s="419">
        <v>2.7368316085699677E-2</v>
      </c>
      <c r="X1403" s="417">
        <v>8.4022291094224925E-3</v>
      </c>
      <c r="Y1403" s="418">
        <v>5.9963694356636272E-3</v>
      </c>
      <c r="Z1403" s="419">
        <v>7.2159311936618481E-2</v>
      </c>
      <c r="AA1403" s="417">
        <v>2.7746302008E-3</v>
      </c>
      <c r="AB1403" s="418">
        <v>5.1645151375800001E-3</v>
      </c>
      <c r="AC1403" s="419">
        <v>1.1700676695256885E-2</v>
      </c>
      <c r="AD1403" s="417">
        <v>1.28989449E-4</v>
      </c>
      <c r="AE1403" s="418">
        <v>2.4326649645000002E-4</v>
      </c>
      <c r="AF1403" s="419">
        <v>6.677711229996974E-4</v>
      </c>
      <c r="AG1403" s="417">
        <v>2.4730570735199998E-2</v>
      </c>
      <c r="AH1403" s="418">
        <v>3.8691095219999999E-2</v>
      </c>
      <c r="AI1403" s="419">
        <v>2.3211151144202559E-2</v>
      </c>
      <c r="AJ1403" s="417">
        <v>1.7387903064E-3</v>
      </c>
      <c r="AK1403" s="418">
        <v>3.2454635479500001E-3</v>
      </c>
      <c r="AL1403" s="419">
        <v>4.0937622761782252E-3</v>
      </c>
      <c r="AM1403" s="417">
        <v>2.8889431200000001E-3</v>
      </c>
      <c r="AN1403" s="418">
        <v>5.4600169365300001E-3</v>
      </c>
      <c r="AO1403" s="419">
        <v>5.1995199601945147E-3</v>
      </c>
      <c r="AP1403" s="425"/>
      <c r="AQ1403" s="426"/>
      <c r="AR1403" s="426"/>
      <c r="AS1403" s="417">
        <v>0</v>
      </c>
      <c r="AT1403" s="418">
        <v>0</v>
      </c>
      <c r="AU1403" s="427"/>
    </row>
    <row r="1404" spans="1:47" ht="13.5" thickBot="1" x14ac:dyDescent="0.25">
      <c r="A1404" s="233">
        <v>2009</v>
      </c>
      <c r="B1404" s="234">
        <v>40</v>
      </c>
      <c r="C1404" s="428">
        <v>7.0101889160300006</v>
      </c>
      <c r="D1404" s="429">
        <v>10.386621290928</v>
      </c>
      <c r="E1404" s="430">
        <v>19.596600047408778</v>
      </c>
      <c r="F1404" s="428">
        <v>1.3276564242</v>
      </c>
      <c r="G1404" s="429">
        <v>1.7929119332550001</v>
      </c>
      <c r="H1404" s="430">
        <v>0.55522007202860357</v>
      </c>
      <c r="I1404" s="428">
        <v>0.33972942080000001</v>
      </c>
      <c r="J1404" s="429">
        <v>0.62359530964499998</v>
      </c>
      <c r="K1404" s="430">
        <v>1.0726193143135627</v>
      </c>
      <c r="L1404" s="431"/>
      <c r="M1404" s="432"/>
      <c r="N1404" s="430">
        <v>3.8411010004253138E-3</v>
      </c>
      <c r="O1404" s="428">
        <v>1.116691E-2</v>
      </c>
      <c r="P1404" s="429">
        <v>1.1964239E-2</v>
      </c>
      <c r="Q1404" s="430">
        <v>2.9480635214803264E-2</v>
      </c>
      <c r="R1404" s="433"/>
      <c r="S1404" s="434"/>
      <c r="T1404" s="430">
        <v>572.24050413574639</v>
      </c>
      <c r="U1404" s="428">
        <v>6.3760440271867615E-3</v>
      </c>
      <c r="V1404" s="429">
        <v>8.2993838309692678E-3</v>
      </c>
      <c r="W1404" s="430">
        <v>2.7368316085699677E-2</v>
      </c>
      <c r="X1404" s="428">
        <v>8.4022291094224925E-3</v>
      </c>
      <c r="Y1404" s="429">
        <v>5.9963694356636272E-3</v>
      </c>
      <c r="Z1404" s="430">
        <v>7.2159311936618481E-2</v>
      </c>
      <c r="AA1404" s="428">
        <v>2.7746302008E-3</v>
      </c>
      <c r="AB1404" s="429">
        <v>5.1645151375800001E-3</v>
      </c>
      <c r="AC1404" s="430">
        <v>1.1700676695256885E-2</v>
      </c>
      <c r="AD1404" s="428">
        <v>1.28989449E-4</v>
      </c>
      <c r="AE1404" s="429">
        <v>2.4326649645000002E-4</v>
      </c>
      <c r="AF1404" s="430">
        <v>6.677711229996974E-4</v>
      </c>
      <c r="AG1404" s="428">
        <v>2.4730570735199998E-2</v>
      </c>
      <c r="AH1404" s="429">
        <v>3.8691095219999999E-2</v>
      </c>
      <c r="AI1404" s="430">
        <v>2.3211151144202559E-2</v>
      </c>
      <c r="AJ1404" s="428">
        <v>1.7387903064E-3</v>
      </c>
      <c r="AK1404" s="429">
        <v>3.2454635479500001E-3</v>
      </c>
      <c r="AL1404" s="430">
        <v>4.0937622761782252E-3</v>
      </c>
      <c r="AM1404" s="428">
        <v>2.8889431200000001E-3</v>
      </c>
      <c r="AN1404" s="429">
        <v>5.4600169365300001E-3</v>
      </c>
      <c r="AO1404" s="430">
        <v>5.1995199601945147E-3</v>
      </c>
      <c r="AP1404" s="433"/>
      <c r="AQ1404" s="434"/>
      <c r="AR1404" s="434"/>
      <c r="AS1404" s="428">
        <v>0</v>
      </c>
      <c r="AT1404" s="429">
        <v>0</v>
      </c>
      <c r="AU1404" s="435"/>
    </row>
    <row r="1405" spans="1:47" x14ac:dyDescent="0.2">
      <c r="A1405" s="229">
        <v>2010</v>
      </c>
      <c r="B1405" s="230">
        <v>1</v>
      </c>
      <c r="C1405" s="454">
        <v>0</v>
      </c>
      <c r="D1405" s="455">
        <v>0</v>
      </c>
      <c r="E1405" s="436">
        <v>5.3683897465197337</v>
      </c>
      <c r="F1405" s="454">
        <v>0</v>
      </c>
      <c r="G1405" s="455">
        <v>0</v>
      </c>
      <c r="H1405" s="436">
        <v>8.0358440454573923E-2</v>
      </c>
      <c r="I1405" s="454">
        <v>0</v>
      </c>
      <c r="J1405" s="455">
        <v>0</v>
      </c>
      <c r="K1405" s="436">
        <v>0.30825440385542552</v>
      </c>
      <c r="L1405" s="460">
        <v>0</v>
      </c>
      <c r="M1405" s="461">
        <v>0</v>
      </c>
      <c r="N1405" s="436">
        <v>1.3531765909043475E-2</v>
      </c>
      <c r="O1405" s="454">
        <v>0</v>
      </c>
      <c r="P1405" s="455">
        <v>0</v>
      </c>
      <c r="Q1405" s="436">
        <v>1.0149630684250406E-2</v>
      </c>
      <c r="R1405" s="460">
        <v>0</v>
      </c>
      <c r="S1405" s="461">
        <v>0</v>
      </c>
      <c r="T1405" s="436">
        <v>547.07793813787487</v>
      </c>
      <c r="U1405" s="454">
        <v>0</v>
      </c>
      <c r="V1405" s="455">
        <v>0</v>
      </c>
      <c r="W1405" s="436">
        <v>1.8413482040364828E-2</v>
      </c>
      <c r="X1405" s="454">
        <v>0</v>
      </c>
      <c r="Y1405" s="455">
        <v>0</v>
      </c>
      <c r="Z1405" s="436">
        <v>3.7010993884749439E-2</v>
      </c>
      <c r="AA1405" s="454">
        <v>0</v>
      </c>
      <c r="AB1405" s="455">
        <v>0</v>
      </c>
      <c r="AC1405" s="436">
        <v>1.2510299391605619E-3</v>
      </c>
      <c r="AD1405" s="454">
        <v>0</v>
      </c>
      <c r="AE1405" s="455">
        <v>0</v>
      </c>
      <c r="AF1405" s="436">
        <v>8.6876127199298728E-5</v>
      </c>
      <c r="AG1405" s="454">
        <v>0</v>
      </c>
      <c r="AH1405" s="455">
        <v>0</v>
      </c>
      <c r="AI1405" s="436">
        <v>3.9668108185669871E-3</v>
      </c>
      <c r="AJ1405" s="454">
        <v>0</v>
      </c>
      <c r="AK1405" s="455">
        <v>0</v>
      </c>
      <c r="AL1405" s="436">
        <v>5.9007644584976936E-4</v>
      </c>
      <c r="AM1405" s="454">
        <v>0</v>
      </c>
      <c r="AN1405" s="455">
        <v>0</v>
      </c>
      <c r="AO1405" s="436">
        <v>7.3554464080729653E-4</v>
      </c>
      <c r="AP1405" s="460">
        <v>0</v>
      </c>
      <c r="AQ1405" s="461">
        <v>0</v>
      </c>
      <c r="AR1405" s="461">
        <v>0</v>
      </c>
      <c r="AS1405" s="454">
        <v>0</v>
      </c>
      <c r="AT1405" s="455">
        <v>0</v>
      </c>
      <c r="AU1405" s="455">
        <v>0</v>
      </c>
    </row>
    <row r="1406" spans="1:47" x14ac:dyDescent="0.2">
      <c r="A1406" s="231">
        <v>2010</v>
      </c>
      <c r="B1406" s="232">
        <v>2</v>
      </c>
      <c r="C1406" s="456">
        <v>0</v>
      </c>
      <c r="D1406" s="457">
        <v>0</v>
      </c>
      <c r="E1406" s="437">
        <v>5.173582562920056</v>
      </c>
      <c r="F1406" s="456">
        <v>0</v>
      </c>
      <c r="G1406" s="457">
        <v>0</v>
      </c>
      <c r="H1406" s="437">
        <v>7.8999148365599958E-2</v>
      </c>
      <c r="I1406" s="456">
        <v>0</v>
      </c>
      <c r="J1406" s="457">
        <v>0</v>
      </c>
      <c r="K1406" s="437">
        <v>0.30175730183307298</v>
      </c>
      <c r="L1406" s="462">
        <v>0</v>
      </c>
      <c r="M1406" s="463">
        <v>0</v>
      </c>
      <c r="N1406" s="437">
        <v>1.0098614012901084E-2</v>
      </c>
      <c r="O1406" s="456">
        <v>0</v>
      </c>
      <c r="P1406" s="457">
        <v>0</v>
      </c>
      <c r="Q1406" s="437">
        <v>1.01607430819118E-2</v>
      </c>
      <c r="R1406" s="462">
        <v>0</v>
      </c>
      <c r="S1406" s="463">
        <v>0</v>
      </c>
      <c r="T1406" s="437">
        <v>547.54127297865352</v>
      </c>
      <c r="U1406" s="456">
        <v>0</v>
      </c>
      <c r="V1406" s="457">
        <v>0</v>
      </c>
      <c r="W1406" s="437">
        <v>1.7948650626342998E-2</v>
      </c>
      <c r="X1406" s="456">
        <v>0</v>
      </c>
      <c r="Y1406" s="457">
        <v>0</v>
      </c>
      <c r="Z1406" s="437">
        <v>3.7524873914579759E-2</v>
      </c>
      <c r="AA1406" s="456">
        <v>0</v>
      </c>
      <c r="AB1406" s="457">
        <v>0</v>
      </c>
      <c r="AC1406" s="437">
        <v>1.2320652455188332E-3</v>
      </c>
      <c r="AD1406" s="456">
        <v>0</v>
      </c>
      <c r="AE1406" s="457">
        <v>0</v>
      </c>
      <c r="AF1406" s="437">
        <v>8.5472780111098181E-5</v>
      </c>
      <c r="AG1406" s="456">
        <v>0</v>
      </c>
      <c r="AH1406" s="457">
        <v>0</v>
      </c>
      <c r="AI1406" s="437">
        <v>3.560209732651413E-3</v>
      </c>
      <c r="AJ1406" s="456">
        <v>0</v>
      </c>
      <c r="AK1406" s="457">
        <v>0</v>
      </c>
      <c r="AL1406" s="437">
        <v>5.8195714635407884E-4</v>
      </c>
      <c r="AM1406" s="456">
        <v>0</v>
      </c>
      <c r="AN1406" s="457">
        <v>0</v>
      </c>
      <c r="AO1406" s="437">
        <v>7.2130222347717562E-4</v>
      </c>
      <c r="AP1406" s="462">
        <v>0</v>
      </c>
      <c r="AQ1406" s="463">
        <v>0</v>
      </c>
      <c r="AR1406" s="463">
        <v>0</v>
      </c>
      <c r="AS1406" s="456">
        <v>0</v>
      </c>
      <c r="AT1406" s="457">
        <v>0</v>
      </c>
      <c r="AU1406" s="457">
        <v>0</v>
      </c>
    </row>
    <row r="1407" spans="1:47" x14ac:dyDescent="0.2">
      <c r="A1407" s="231">
        <v>2010</v>
      </c>
      <c r="B1407" s="232">
        <v>3</v>
      </c>
      <c r="C1407" s="456">
        <v>0</v>
      </c>
      <c r="D1407" s="457">
        <v>0</v>
      </c>
      <c r="E1407" s="437">
        <v>5.1624117681004238</v>
      </c>
      <c r="F1407" s="456">
        <v>0</v>
      </c>
      <c r="G1407" s="457">
        <v>0</v>
      </c>
      <c r="H1407" s="437">
        <v>7.9231520472429595E-2</v>
      </c>
      <c r="I1407" s="456">
        <v>0</v>
      </c>
      <c r="J1407" s="457">
        <v>0</v>
      </c>
      <c r="K1407" s="437">
        <v>0.30393854403032405</v>
      </c>
      <c r="L1407" s="462">
        <v>0</v>
      </c>
      <c r="M1407" s="463">
        <v>0</v>
      </c>
      <c r="N1407" s="437">
        <v>1.0137324961515178E-2</v>
      </c>
      <c r="O1407" s="456">
        <v>0</v>
      </c>
      <c r="P1407" s="457">
        <v>0</v>
      </c>
      <c r="Q1407" s="437">
        <v>1.0196357614766871E-2</v>
      </c>
      <c r="R1407" s="462">
        <v>0</v>
      </c>
      <c r="S1407" s="463">
        <v>0</v>
      </c>
      <c r="T1407" s="437">
        <v>547.72782186856978</v>
      </c>
      <c r="U1407" s="456">
        <v>0</v>
      </c>
      <c r="V1407" s="457">
        <v>0</v>
      </c>
      <c r="W1407" s="437">
        <v>1.7959479449024516E-2</v>
      </c>
      <c r="X1407" s="456">
        <v>0</v>
      </c>
      <c r="Y1407" s="457">
        <v>0</v>
      </c>
      <c r="Z1407" s="437">
        <v>3.7775040248098204E-2</v>
      </c>
      <c r="AA1407" s="456">
        <v>0</v>
      </c>
      <c r="AB1407" s="457">
        <v>0</v>
      </c>
      <c r="AC1407" s="437">
        <v>1.3163726458268882E-3</v>
      </c>
      <c r="AD1407" s="456">
        <v>0</v>
      </c>
      <c r="AE1407" s="457">
        <v>0</v>
      </c>
      <c r="AF1407" s="437">
        <v>8.7642768460024698E-5</v>
      </c>
      <c r="AG1407" s="456">
        <v>0</v>
      </c>
      <c r="AH1407" s="457">
        <v>0</v>
      </c>
      <c r="AI1407" s="437">
        <v>3.5169511310877751E-3</v>
      </c>
      <c r="AJ1407" s="456">
        <v>0</v>
      </c>
      <c r="AK1407" s="457">
        <v>0</v>
      </c>
      <c r="AL1407" s="437">
        <v>5.7454549972028044E-4</v>
      </c>
      <c r="AM1407" s="456">
        <v>0</v>
      </c>
      <c r="AN1407" s="457">
        <v>0</v>
      </c>
      <c r="AO1407" s="437">
        <v>7.3526518380543715E-4</v>
      </c>
      <c r="AP1407" s="462">
        <v>0</v>
      </c>
      <c r="AQ1407" s="463">
        <v>0</v>
      </c>
      <c r="AR1407" s="463">
        <v>0</v>
      </c>
      <c r="AS1407" s="456">
        <v>0</v>
      </c>
      <c r="AT1407" s="457">
        <v>0</v>
      </c>
      <c r="AU1407" s="457">
        <v>0</v>
      </c>
    </row>
    <row r="1408" spans="1:47" x14ac:dyDescent="0.2">
      <c r="A1408" s="231">
        <v>2010</v>
      </c>
      <c r="B1408" s="232">
        <v>4</v>
      </c>
      <c r="C1408" s="456">
        <v>0</v>
      </c>
      <c r="D1408" s="457">
        <v>0</v>
      </c>
      <c r="E1408" s="437">
        <v>5.1825781373745521</v>
      </c>
      <c r="F1408" s="456">
        <v>0</v>
      </c>
      <c r="G1408" s="457">
        <v>0</v>
      </c>
      <c r="H1408" s="437">
        <v>8.1094727480293671E-2</v>
      </c>
      <c r="I1408" s="456">
        <v>0</v>
      </c>
      <c r="J1408" s="457">
        <v>0</v>
      </c>
      <c r="K1408" s="437">
        <v>0.30555374519003703</v>
      </c>
      <c r="L1408" s="462">
        <v>0</v>
      </c>
      <c r="M1408" s="463">
        <v>0</v>
      </c>
      <c r="N1408" s="437">
        <v>1.0149060651014829E-2</v>
      </c>
      <c r="O1408" s="456">
        <v>0</v>
      </c>
      <c r="P1408" s="457">
        <v>0</v>
      </c>
      <c r="Q1408" s="437">
        <v>1.0223272826015709E-2</v>
      </c>
      <c r="R1408" s="462">
        <v>0</v>
      </c>
      <c r="S1408" s="463">
        <v>0</v>
      </c>
      <c r="T1408" s="437">
        <v>548.19327873337875</v>
      </c>
      <c r="U1408" s="456">
        <v>0</v>
      </c>
      <c r="V1408" s="457">
        <v>0</v>
      </c>
      <c r="W1408" s="437">
        <v>1.8201249616362894E-2</v>
      </c>
      <c r="X1408" s="456">
        <v>0</v>
      </c>
      <c r="Y1408" s="457">
        <v>0</v>
      </c>
      <c r="Z1408" s="437">
        <v>3.8427545727045737E-2</v>
      </c>
      <c r="AA1408" s="456">
        <v>0</v>
      </c>
      <c r="AB1408" s="457">
        <v>0</v>
      </c>
      <c r="AC1408" s="437">
        <v>1.36017863586692E-3</v>
      </c>
      <c r="AD1408" s="456">
        <v>0</v>
      </c>
      <c r="AE1408" s="457">
        <v>0</v>
      </c>
      <c r="AF1408" s="437">
        <v>8.9864880707590548E-5</v>
      </c>
      <c r="AG1408" s="456">
        <v>0</v>
      </c>
      <c r="AH1408" s="457">
        <v>0</v>
      </c>
      <c r="AI1408" s="437">
        <v>3.5964842912744972E-3</v>
      </c>
      <c r="AJ1408" s="456">
        <v>0</v>
      </c>
      <c r="AK1408" s="457">
        <v>0</v>
      </c>
      <c r="AL1408" s="437">
        <v>5.8945870677249237E-4</v>
      </c>
      <c r="AM1408" s="456">
        <v>0</v>
      </c>
      <c r="AN1408" s="457">
        <v>0</v>
      </c>
      <c r="AO1408" s="437">
        <v>7.5130345043075578E-4</v>
      </c>
      <c r="AP1408" s="462">
        <v>0</v>
      </c>
      <c r="AQ1408" s="463">
        <v>0</v>
      </c>
      <c r="AR1408" s="463">
        <v>0</v>
      </c>
      <c r="AS1408" s="456">
        <v>0</v>
      </c>
      <c r="AT1408" s="457">
        <v>0</v>
      </c>
      <c r="AU1408" s="457">
        <v>0</v>
      </c>
    </row>
    <row r="1409" spans="1:47" x14ac:dyDescent="0.2">
      <c r="A1409" s="231">
        <v>2010</v>
      </c>
      <c r="B1409" s="232">
        <v>5</v>
      </c>
      <c r="C1409" s="456">
        <v>3.0428412537108467</v>
      </c>
      <c r="D1409" s="457">
        <v>3.6045513473374302</v>
      </c>
      <c r="E1409" s="437">
        <v>7.1056000485741029</v>
      </c>
      <c r="F1409" s="456">
        <v>9.7727422992995736E-2</v>
      </c>
      <c r="G1409" s="457">
        <v>9.3720666343447612E-2</v>
      </c>
      <c r="H1409" s="437">
        <v>0.12422455426806804</v>
      </c>
      <c r="I1409" s="456">
        <v>0.11646958142151573</v>
      </c>
      <c r="J1409" s="457">
        <v>0.17482582837947316</v>
      </c>
      <c r="K1409" s="437">
        <v>0.52311796886329553</v>
      </c>
      <c r="L1409" s="462">
        <v>6.9447296725725837E-3</v>
      </c>
      <c r="M1409" s="463">
        <v>8.998674605762624E-3</v>
      </c>
      <c r="N1409" s="437">
        <v>1.0157449965153359E-2</v>
      </c>
      <c r="O1409" s="456">
        <v>3.7814552992120748E-3</v>
      </c>
      <c r="P1409" s="457">
        <v>5.9387957607969118E-3</v>
      </c>
      <c r="Q1409" s="437">
        <v>1.2717013398472659E-2</v>
      </c>
      <c r="R1409" s="462">
        <v>0</v>
      </c>
      <c r="S1409" s="463">
        <v>0</v>
      </c>
      <c r="T1409" s="437">
        <v>548.60709064584785</v>
      </c>
      <c r="U1409" s="456">
        <v>8.6969243885564058E-3</v>
      </c>
      <c r="V1409" s="457">
        <v>1.1687375405009984E-2</v>
      </c>
      <c r="W1409" s="437">
        <v>1.4451740572048065E-2</v>
      </c>
      <c r="X1409" s="456">
        <v>7.0238881826717369E-3</v>
      </c>
      <c r="Y1409" s="457">
        <v>8.8492930172590026E-3</v>
      </c>
      <c r="Z1409" s="437">
        <v>3.9268989071999959E-2</v>
      </c>
      <c r="AA1409" s="456">
        <v>1.7469051029562882E-3</v>
      </c>
      <c r="AB1409" s="457">
        <v>1.6299287548321452E-3</v>
      </c>
      <c r="AC1409" s="437">
        <v>2.0438108202922426E-3</v>
      </c>
      <c r="AD1409" s="456">
        <v>1.1789114322273661E-4</v>
      </c>
      <c r="AE1409" s="457">
        <v>1.1072091824427259E-4</v>
      </c>
      <c r="AF1409" s="437">
        <v>1.3839806818208481E-4</v>
      </c>
      <c r="AG1409" s="456">
        <v>4.3272674464734772E-3</v>
      </c>
      <c r="AH1409" s="457">
        <v>4.1555114408497913E-3</v>
      </c>
      <c r="AI1409" s="437">
        <v>5.5170616304472814E-3</v>
      </c>
      <c r="AJ1409" s="456">
        <v>7.4470073393005198E-4</v>
      </c>
      <c r="AK1409" s="457">
        <v>6.5665738019408883E-4</v>
      </c>
      <c r="AL1409" s="437">
        <v>8.7673339739483252E-4</v>
      </c>
      <c r="AM1409" s="456">
        <v>1.0481304432332021E-3</v>
      </c>
      <c r="AN1409" s="457">
        <v>1.0673637149213886E-3</v>
      </c>
      <c r="AO1409" s="437">
        <v>1.1862357122911255E-3</v>
      </c>
      <c r="AP1409" s="462">
        <v>0</v>
      </c>
      <c r="AQ1409" s="463">
        <v>0</v>
      </c>
      <c r="AR1409" s="463">
        <v>0</v>
      </c>
      <c r="AS1409" s="456">
        <v>0</v>
      </c>
      <c r="AT1409" s="457">
        <v>0</v>
      </c>
      <c r="AU1409" s="457">
        <v>0</v>
      </c>
    </row>
    <row r="1410" spans="1:47" x14ac:dyDescent="0.2">
      <c r="A1410" s="231">
        <v>2010</v>
      </c>
      <c r="B1410" s="232">
        <v>6</v>
      </c>
      <c r="C1410" s="456">
        <v>3.0702223092391092</v>
      </c>
      <c r="D1410" s="457">
        <v>3.6301680133854823</v>
      </c>
      <c r="E1410" s="437">
        <v>7.1578651989054194</v>
      </c>
      <c r="F1410" s="456">
        <v>0.10049305959386326</v>
      </c>
      <c r="G1410" s="457">
        <v>9.6384991620710195E-2</v>
      </c>
      <c r="H1410" s="437">
        <v>0.12809838641596435</v>
      </c>
      <c r="I1410" s="456">
        <v>0.1176545027038854</v>
      </c>
      <c r="J1410" s="457">
        <v>0.17602329156000293</v>
      </c>
      <c r="K1410" s="437">
        <v>0.52662108492154736</v>
      </c>
      <c r="L1410" s="462">
        <v>6.9566384753002733E-3</v>
      </c>
      <c r="M1410" s="463">
        <v>9.0164587539526761E-3</v>
      </c>
      <c r="N1410" s="437">
        <v>1.0171554019346451E-2</v>
      </c>
      <c r="O1410" s="456">
        <v>3.8225792507566949E-3</v>
      </c>
      <c r="P1410" s="457">
        <v>6.0087642649419388E-3</v>
      </c>
      <c r="Q1410" s="437">
        <v>1.2776334213876417E-2</v>
      </c>
      <c r="R1410" s="462">
        <v>0</v>
      </c>
      <c r="S1410" s="463">
        <v>0</v>
      </c>
      <c r="T1410" s="437">
        <v>549.30806616403277</v>
      </c>
      <c r="U1410" s="456">
        <v>8.8485936393153143E-3</v>
      </c>
      <c r="V1410" s="457">
        <v>1.1890672969726145E-2</v>
      </c>
      <c r="W1410" s="437">
        <v>1.4749631868018146E-2</v>
      </c>
      <c r="X1410" s="456">
        <v>7.2355276200351268E-3</v>
      </c>
      <c r="Y1410" s="457">
        <v>9.1082472075672168E-3</v>
      </c>
      <c r="Z1410" s="437">
        <v>4.0223845820468E-2</v>
      </c>
      <c r="AA1410" s="456">
        <v>1.7997738561067915E-3</v>
      </c>
      <c r="AB1410" s="457">
        <v>1.6754055905891132E-3</v>
      </c>
      <c r="AC1410" s="437">
        <v>2.1197718001933013E-3</v>
      </c>
      <c r="AD1410" s="456">
        <v>1.2136412473838523E-4</v>
      </c>
      <c r="AE1410" s="457">
        <v>1.1407635184107264E-4</v>
      </c>
      <c r="AF1410" s="437">
        <v>1.4301481390189793E-4</v>
      </c>
      <c r="AG1410" s="456">
        <v>4.4489613708041838E-3</v>
      </c>
      <c r="AH1410" s="457">
        <v>4.2737742706844004E-3</v>
      </c>
      <c r="AI1410" s="437">
        <v>5.6865566880602804E-3</v>
      </c>
      <c r="AJ1410" s="456">
        <v>7.6833844249351039E-4</v>
      </c>
      <c r="AK1410" s="457">
        <v>6.7995143825226145E-4</v>
      </c>
      <c r="AL1410" s="437">
        <v>9.0908841627670815E-4</v>
      </c>
      <c r="AM1410" s="456">
        <v>1.0756454681679628E-3</v>
      </c>
      <c r="AN1410" s="457">
        <v>1.0935632884921174E-3</v>
      </c>
      <c r="AO1410" s="437">
        <v>1.2185159881359833E-3</v>
      </c>
      <c r="AP1410" s="462">
        <v>0</v>
      </c>
      <c r="AQ1410" s="463">
        <v>0</v>
      </c>
      <c r="AR1410" s="463">
        <v>0</v>
      </c>
      <c r="AS1410" s="456">
        <v>0</v>
      </c>
      <c r="AT1410" s="457">
        <v>0</v>
      </c>
      <c r="AU1410" s="457">
        <v>0</v>
      </c>
    </row>
    <row r="1411" spans="1:47" x14ac:dyDescent="0.2">
      <c r="A1411" s="231">
        <v>2010</v>
      </c>
      <c r="B1411" s="232">
        <v>7</v>
      </c>
      <c r="C1411" s="456">
        <v>3.6469437774463969</v>
      </c>
      <c r="D1411" s="457">
        <v>4.2948632959261648</v>
      </c>
      <c r="E1411" s="437">
        <v>12.778827530545144</v>
      </c>
      <c r="F1411" s="456">
        <v>0.12307419012918377</v>
      </c>
      <c r="G1411" s="457">
        <v>0.12018033305521664</v>
      </c>
      <c r="H1411" s="437">
        <v>0.18002474799410068</v>
      </c>
      <c r="I1411" s="456">
        <v>0.14567461755081851</v>
      </c>
      <c r="J1411" s="457">
        <v>0.21929025521129661</v>
      </c>
      <c r="K1411" s="437">
        <v>0.67208020588712847</v>
      </c>
      <c r="L1411" s="462">
        <v>6.9660930834698253E-3</v>
      </c>
      <c r="M1411" s="463">
        <v>9.01828744988728E-3</v>
      </c>
      <c r="N1411" s="437">
        <v>1.0187367434749075E-2</v>
      </c>
      <c r="O1411" s="456">
        <v>4.5307406202763573E-3</v>
      </c>
      <c r="P1411" s="457">
        <v>6.8036493937810886E-3</v>
      </c>
      <c r="Q1411" s="437">
        <v>1.3655640214526825E-2</v>
      </c>
      <c r="R1411" s="462">
        <v>0</v>
      </c>
      <c r="S1411" s="463">
        <v>0</v>
      </c>
      <c r="T1411" s="437">
        <v>550.06644160904921</v>
      </c>
      <c r="U1411" s="456">
        <v>1.02066606656559E-2</v>
      </c>
      <c r="V1411" s="457">
        <v>1.3663015156966739E-2</v>
      </c>
      <c r="W1411" s="437">
        <v>2.0698099232819622E-2</v>
      </c>
      <c r="X1411" s="456">
        <v>7.4625366947094042E-3</v>
      </c>
      <c r="Y1411" s="457">
        <v>9.3906996186829354E-3</v>
      </c>
      <c r="Z1411" s="437">
        <v>4.1263209168279052E-2</v>
      </c>
      <c r="AA1411" s="456">
        <v>2.1958248937702929E-3</v>
      </c>
      <c r="AB1411" s="457">
        <v>2.0917798526221766E-3</v>
      </c>
      <c r="AC1411" s="437">
        <v>2.8410569025937998E-3</v>
      </c>
      <c r="AD1411" s="456">
        <v>1.4914413217231301E-4</v>
      </c>
      <c r="AE1411" s="457">
        <v>1.4225634665341078E-4</v>
      </c>
      <c r="AF1411" s="437">
        <v>1.9685490887196073E-4</v>
      </c>
      <c r="AG1411" s="456">
        <v>5.450519743926234E-3</v>
      </c>
      <c r="AH1411" s="457">
        <v>5.3282844463328448E-3</v>
      </c>
      <c r="AI1411" s="437">
        <v>8.0136350683967707E-3</v>
      </c>
      <c r="AJ1411" s="456">
        <v>9.258333398669365E-4</v>
      </c>
      <c r="AK1411" s="457">
        <v>8.2355163632939353E-4</v>
      </c>
      <c r="AL1411" s="437">
        <v>1.1671952386106861E-3</v>
      </c>
      <c r="AM1411" s="456">
        <v>1.3391807228166279E-3</v>
      </c>
      <c r="AN1411" s="457">
        <v>1.3930024741962369E-3</v>
      </c>
      <c r="AO1411" s="437">
        <v>1.8241047938625573E-3</v>
      </c>
      <c r="AP1411" s="462">
        <v>0</v>
      </c>
      <c r="AQ1411" s="463">
        <v>0</v>
      </c>
      <c r="AR1411" s="463">
        <v>0</v>
      </c>
      <c r="AS1411" s="456">
        <v>0</v>
      </c>
      <c r="AT1411" s="457">
        <v>0</v>
      </c>
      <c r="AU1411" s="457">
        <v>0</v>
      </c>
    </row>
    <row r="1412" spans="1:47" x14ac:dyDescent="0.2">
      <c r="A1412" s="231">
        <v>2010</v>
      </c>
      <c r="B1412" s="232">
        <v>8</v>
      </c>
      <c r="C1412" s="456">
        <v>3.6394693813020025</v>
      </c>
      <c r="D1412" s="457">
        <v>4.2855949128638109</v>
      </c>
      <c r="E1412" s="437">
        <v>12.849859316593159</v>
      </c>
      <c r="F1412" s="456">
        <v>0.11765053615615557</v>
      </c>
      <c r="G1412" s="457">
        <v>0.11242859873647512</v>
      </c>
      <c r="H1412" s="437">
        <v>0.1857065629150354</v>
      </c>
      <c r="I1412" s="456">
        <v>0.11166179189313905</v>
      </c>
      <c r="J1412" s="457">
        <v>0.15614057704137282</v>
      </c>
      <c r="K1412" s="437">
        <v>0.67724083811987523</v>
      </c>
      <c r="L1412" s="462">
        <v>2.5339020079310839E-3</v>
      </c>
      <c r="M1412" s="463">
        <v>3.2912215799533653E-3</v>
      </c>
      <c r="N1412" s="437">
        <v>1.0204265301141028E-2</v>
      </c>
      <c r="O1412" s="456">
        <v>4.5338476277718811E-3</v>
      </c>
      <c r="P1412" s="457">
        <v>6.8222730039876507E-3</v>
      </c>
      <c r="Q1412" s="437">
        <v>1.373457690631455E-2</v>
      </c>
      <c r="R1412" s="462">
        <v>0</v>
      </c>
      <c r="S1412" s="463">
        <v>0</v>
      </c>
      <c r="T1412" s="437">
        <v>550.90566118435845</v>
      </c>
      <c r="U1412" s="456">
        <v>8.9234117443766966E-3</v>
      </c>
      <c r="V1412" s="457">
        <v>1.1784778254285977E-2</v>
      </c>
      <c r="W1412" s="437">
        <v>2.1085201602585139E-2</v>
      </c>
      <c r="X1412" s="456">
        <v>7.7056214298024776E-3</v>
      </c>
      <c r="Y1412" s="457">
        <v>9.698102723356845E-3</v>
      </c>
      <c r="Z1412" s="437">
        <v>4.2397683286641653E-2</v>
      </c>
      <c r="AA1412" s="456">
        <v>2.1821895460801574E-3</v>
      </c>
      <c r="AB1412" s="457">
        <v>2.1154781211320537E-3</v>
      </c>
      <c r="AC1412" s="437">
        <v>2.9546470618166312E-3</v>
      </c>
      <c r="AD1412" s="456">
        <v>1.4755339082525486E-4</v>
      </c>
      <c r="AE1412" s="457">
        <v>1.3893620853599122E-4</v>
      </c>
      <c r="AF1412" s="437">
        <v>2.036978890299021E-4</v>
      </c>
      <c r="AG1412" s="456">
        <v>5.0214738899209948E-3</v>
      </c>
      <c r="AH1412" s="457">
        <v>4.7992728894043274E-3</v>
      </c>
      <c r="AI1412" s="437">
        <v>8.2617500271005909E-3</v>
      </c>
      <c r="AJ1412" s="456">
        <v>9.006337616272235E-4</v>
      </c>
      <c r="AK1412" s="457">
        <v>8.0223795940735307E-4</v>
      </c>
      <c r="AL1412" s="437">
        <v>1.2145796827424176E-3</v>
      </c>
      <c r="AM1412" s="456">
        <v>1.2843091135986513E-3</v>
      </c>
      <c r="AN1412" s="457">
        <v>1.2953948829814187E-3</v>
      </c>
      <c r="AO1412" s="437">
        <v>1.8719183826072462E-3</v>
      </c>
      <c r="AP1412" s="462">
        <v>0</v>
      </c>
      <c r="AQ1412" s="463">
        <v>0</v>
      </c>
      <c r="AR1412" s="463">
        <v>0</v>
      </c>
      <c r="AS1412" s="456">
        <v>0</v>
      </c>
      <c r="AT1412" s="457">
        <v>0</v>
      </c>
      <c r="AU1412" s="457">
        <v>0</v>
      </c>
    </row>
    <row r="1413" spans="1:47" x14ac:dyDescent="0.2">
      <c r="A1413" s="231">
        <v>2010</v>
      </c>
      <c r="B1413" s="232">
        <v>9</v>
      </c>
      <c r="C1413" s="456">
        <v>3.9540535813297324</v>
      </c>
      <c r="D1413" s="457">
        <v>4.6204494761598589</v>
      </c>
      <c r="E1413" s="437">
        <v>13.415554419793427</v>
      </c>
      <c r="F1413" s="456">
        <v>0.14090370385123102</v>
      </c>
      <c r="G1413" s="457">
        <v>0.13650663015306222</v>
      </c>
      <c r="H1413" s="437">
        <v>0.20155582039175374</v>
      </c>
      <c r="I1413" s="456">
        <v>0.13884695352003643</v>
      </c>
      <c r="J1413" s="457">
        <v>0.19522153128029687</v>
      </c>
      <c r="K1413" s="437">
        <v>0.57350491177028762</v>
      </c>
      <c r="L1413" s="462">
        <v>2.5384239777282544E-3</v>
      </c>
      <c r="M1413" s="463">
        <v>3.2986685966358022E-3</v>
      </c>
      <c r="N1413" s="437">
        <v>3.680511027797755E-3</v>
      </c>
      <c r="O1413" s="456">
        <v>5.380204436744339E-3</v>
      </c>
      <c r="P1413" s="457">
        <v>7.7345605887466215E-3</v>
      </c>
      <c r="Q1413" s="437">
        <v>1.4665219402176298E-2</v>
      </c>
      <c r="R1413" s="462">
        <v>0</v>
      </c>
      <c r="S1413" s="463">
        <v>0</v>
      </c>
      <c r="T1413" s="437">
        <v>551.60801654393651</v>
      </c>
      <c r="U1413" s="456">
        <v>9.7140903779342775E-3</v>
      </c>
      <c r="V1413" s="457">
        <v>1.29861842115832E-2</v>
      </c>
      <c r="W1413" s="437">
        <v>1.7593888061275768E-2</v>
      </c>
      <c r="X1413" s="456">
        <v>7.9661417904235247E-3</v>
      </c>
      <c r="Y1413" s="457">
        <v>1.0031909162730064E-2</v>
      </c>
      <c r="Z1413" s="437">
        <v>4.362942787724973E-2</v>
      </c>
      <c r="AA1413" s="456">
        <v>2.6225113901277991E-3</v>
      </c>
      <c r="AB1413" s="457">
        <v>2.6159463496896952E-3</v>
      </c>
      <c r="AC1413" s="437">
        <v>3.5299757949633528E-3</v>
      </c>
      <c r="AD1413" s="456">
        <v>1.7682066305217515E-4</v>
      </c>
      <c r="AE1413" s="457">
        <v>1.6839444220136443E-4</v>
      </c>
      <c r="AF1413" s="437">
        <v>2.3017265713766769E-4</v>
      </c>
      <c r="AG1413" s="456">
        <v>6.014819160350177E-3</v>
      </c>
      <c r="AH1413" s="457">
        <v>5.8200814987311791E-3</v>
      </c>
      <c r="AI1413" s="437">
        <v>8.6165454758703047E-3</v>
      </c>
      <c r="AJ1413" s="456">
        <v>1.0658625949665269E-3</v>
      </c>
      <c r="AK1413" s="457">
        <v>9.5201607695816974E-4</v>
      </c>
      <c r="AL1413" s="437">
        <v>1.3919712468469024E-3</v>
      </c>
      <c r="AM1413" s="456">
        <v>1.5525238415057417E-3</v>
      </c>
      <c r="AN1413" s="457">
        <v>1.5957863703203751E-3</v>
      </c>
      <c r="AO1413" s="437">
        <v>1.9686066424980104E-3</v>
      </c>
      <c r="AP1413" s="462">
        <v>0</v>
      </c>
      <c r="AQ1413" s="463">
        <v>0</v>
      </c>
      <c r="AR1413" s="463">
        <v>0</v>
      </c>
      <c r="AS1413" s="456">
        <v>0</v>
      </c>
      <c r="AT1413" s="457">
        <v>0</v>
      </c>
      <c r="AU1413" s="457">
        <v>0</v>
      </c>
    </row>
    <row r="1414" spans="1:47" x14ac:dyDescent="0.2">
      <c r="A1414" s="231">
        <v>2010</v>
      </c>
      <c r="B1414" s="232">
        <v>10</v>
      </c>
      <c r="C1414" s="456">
        <v>4.0102551252458776</v>
      </c>
      <c r="D1414" s="457">
        <v>4.6783300022213687</v>
      </c>
      <c r="E1414" s="437">
        <v>13.500532058641863</v>
      </c>
      <c r="F1414" s="456">
        <v>0.14593968699610979</v>
      </c>
      <c r="G1414" s="457">
        <v>0.14168646263135518</v>
      </c>
      <c r="H1414" s="437">
        <v>0.20895489427024669</v>
      </c>
      <c r="I1414" s="456">
        <v>0.14165452199562376</v>
      </c>
      <c r="J1414" s="457">
        <v>0.19839436565206262</v>
      </c>
      <c r="K1414" s="437">
        <v>0.5807331800584965</v>
      </c>
      <c r="L1414" s="462">
        <v>2.544037848593157E-3</v>
      </c>
      <c r="M1414" s="463">
        <v>3.3075948400762274E-3</v>
      </c>
      <c r="N1414" s="437">
        <v>3.6876000072666487E-3</v>
      </c>
      <c r="O1414" s="456">
        <v>5.4536626218814489E-3</v>
      </c>
      <c r="P1414" s="457">
        <v>7.8569856108352733E-3</v>
      </c>
      <c r="Q1414" s="437">
        <v>1.4767094942053412E-2</v>
      </c>
      <c r="R1414" s="462">
        <v>0</v>
      </c>
      <c r="S1414" s="463">
        <v>0</v>
      </c>
      <c r="T1414" s="437">
        <v>552.58413872034293</v>
      </c>
      <c r="U1414" s="456">
        <v>9.9882442190964617E-3</v>
      </c>
      <c r="V1414" s="457">
        <v>1.3401339771419505E-2</v>
      </c>
      <c r="W1414" s="437">
        <v>1.8045308105947754E-2</v>
      </c>
      <c r="X1414" s="456">
        <v>8.2417055257198168E-3</v>
      </c>
      <c r="Y1414" s="457">
        <v>1.0388844113315589E-2</v>
      </c>
      <c r="Z1414" s="437">
        <v>4.4946635541183735E-2</v>
      </c>
      <c r="AA1414" s="456">
        <v>2.7500219481011124E-3</v>
      </c>
      <c r="AB1414" s="457">
        <v>2.8066988954277838E-3</v>
      </c>
      <c r="AC1414" s="437">
        <v>3.6875879518947787E-3</v>
      </c>
      <c r="AD1414" s="456">
        <v>1.83375228322647E-4</v>
      </c>
      <c r="AE1414" s="457">
        <v>1.7523173812590358E-4</v>
      </c>
      <c r="AF1414" s="437">
        <v>2.3926455973186062E-4</v>
      </c>
      <c r="AG1414" s="456">
        <v>6.222882468504113E-3</v>
      </c>
      <c r="AH1414" s="457">
        <v>6.0230272683248851E-3</v>
      </c>
      <c r="AI1414" s="437">
        <v>8.9251661156123964E-3</v>
      </c>
      <c r="AJ1414" s="456">
        <v>1.1058602093530837E-3</v>
      </c>
      <c r="AK1414" s="457">
        <v>9.9011444007486723E-4</v>
      </c>
      <c r="AL1414" s="437">
        <v>1.4522769501871162E-3</v>
      </c>
      <c r="AM1414" s="456">
        <v>1.6057720739417478E-3</v>
      </c>
      <c r="AN1414" s="457">
        <v>1.654177518844479E-3</v>
      </c>
      <c r="AO1414" s="437">
        <v>2.0323894560912692E-3</v>
      </c>
      <c r="AP1414" s="462">
        <v>0</v>
      </c>
      <c r="AQ1414" s="463">
        <v>0</v>
      </c>
      <c r="AR1414" s="463">
        <v>0</v>
      </c>
      <c r="AS1414" s="456">
        <v>0</v>
      </c>
      <c r="AT1414" s="457">
        <v>0</v>
      </c>
      <c r="AU1414" s="457">
        <v>0</v>
      </c>
    </row>
    <row r="1415" spans="1:47" x14ac:dyDescent="0.2">
      <c r="A1415" s="231">
        <v>2010</v>
      </c>
      <c r="B1415" s="232">
        <v>11</v>
      </c>
      <c r="C1415" s="456">
        <v>4.9179345733570941</v>
      </c>
      <c r="D1415" s="457">
        <v>5.7592996595174846</v>
      </c>
      <c r="E1415" s="437">
        <v>14.932688803144128</v>
      </c>
      <c r="F1415" s="456">
        <v>0.18175178717538296</v>
      </c>
      <c r="G1415" s="457">
        <v>0.17553824092156703</v>
      </c>
      <c r="H1415" s="437">
        <v>0.259226638589237</v>
      </c>
      <c r="I1415" s="456">
        <v>0.16514850473337639</v>
      </c>
      <c r="J1415" s="457">
        <v>0.23171679315350266</v>
      </c>
      <c r="K1415" s="437">
        <v>0.67969793375023024</v>
      </c>
      <c r="L1415" s="462">
        <v>2.5501411410313109E-3</v>
      </c>
      <c r="M1415" s="463">
        <v>3.3167633289886986E-3</v>
      </c>
      <c r="N1415" s="437">
        <v>3.6960352486029519E-3</v>
      </c>
      <c r="O1415" s="456">
        <v>7.2976734840353467E-3</v>
      </c>
      <c r="P1415" s="457">
        <v>9.7048323626694587E-3</v>
      </c>
      <c r="Q1415" s="437">
        <v>1.6803879006344311E-2</v>
      </c>
      <c r="R1415" s="462">
        <v>0</v>
      </c>
      <c r="S1415" s="463">
        <v>0</v>
      </c>
      <c r="T1415" s="437">
        <v>553.63256094815063</v>
      </c>
      <c r="U1415" s="456">
        <v>9.6393595028588675E-3</v>
      </c>
      <c r="V1415" s="457">
        <v>1.3036488540562548E-2</v>
      </c>
      <c r="W1415" s="437">
        <v>1.6346200540396701E-2</v>
      </c>
      <c r="X1415" s="456">
        <v>8.5336612929571305E-3</v>
      </c>
      <c r="Y1415" s="457">
        <v>1.0772850034091773E-2</v>
      </c>
      <c r="Z1415" s="437">
        <v>4.6363754528892805E-2</v>
      </c>
      <c r="AA1415" s="456">
        <v>3.4294780928240897E-3</v>
      </c>
      <c r="AB1415" s="457">
        <v>3.5124266784046713E-3</v>
      </c>
      <c r="AC1415" s="437">
        <v>4.6241750056291329E-3</v>
      </c>
      <c r="AD1415" s="456">
        <v>2.2837058900212405E-4</v>
      </c>
      <c r="AE1415" s="457">
        <v>2.1649079015508449E-4</v>
      </c>
      <c r="AF1415" s="437">
        <v>2.9861248766708284E-4</v>
      </c>
      <c r="AG1415" s="456">
        <v>7.7530075709207258E-3</v>
      </c>
      <c r="AH1415" s="457">
        <v>7.4592365023695428E-3</v>
      </c>
      <c r="AI1415" s="437">
        <v>1.1061003827809961E-2</v>
      </c>
      <c r="AJ1415" s="456">
        <v>1.3570092162365453E-3</v>
      </c>
      <c r="AK1415" s="457">
        <v>1.1967761588421054E-3</v>
      </c>
      <c r="AL1415" s="437">
        <v>1.81064624485702E-3</v>
      </c>
      <c r="AM1415" s="456">
        <v>2.0215719537624711E-3</v>
      </c>
      <c r="AN1415" s="457">
        <v>2.0790579921798839E-3</v>
      </c>
      <c r="AO1415" s="437">
        <v>2.5186107813235628E-3</v>
      </c>
      <c r="AP1415" s="462">
        <v>0</v>
      </c>
      <c r="AQ1415" s="463">
        <v>0</v>
      </c>
      <c r="AR1415" s="463">
        <v>0</v>
      </c>
      <c r="AS1415" s="456">
        <v>0</v>
      </c>
      <c r="AT1415" s="457">
        <v>0</v>
      </c>
      <c r="AU1415" s="457">
        <v>0</v>
      </c>
    </row>
    <row r="1416" spans="1:47" x14ac:dyDescent="0.2">
      <c r="A1416" s="231">
        <v>2010</v>
      </c>
      <c r="B1416" s="232">
        <v>12</v>
      </c>
      <c r="C1416" s="456">
        <v>4.9872560283801821</v>
      </c>
      <c r="D1416" s="457">
        <v>5.8320125387185966</v>
      </c>
      <c r="E1416" s="437">
        <v>15.043025781209934</v>
      </c>
      <c r="F1416" s="456">
        <v>0.18843646615223017</v>
      </c>
      <c r="G1416" s="457">
        <v>0.1824545210631692</v>
      </c>
      <c r="H1416" s="437">
        <v>0.26940171427972048</v>
      </c>
      <c r="I1416" s="456">
        <v>0.16871777568169533</v>
      </c>
      <c r="J1416" s="457">
        <v>0.23586968022128629</v>
      </c>
      <c r="K1416" s="437">
        <v>0.68928025187989206</v>
      </c>
      <c r="L1416" s="462">
        <v>2.5567299299304935E-3</v>
      </c>
      <c r="M1416" s="463">
        <v>3.3272151120273801E-3</v>
      </c>
      <c r="N1416" s="437">
        <v>3.7044641899798142E-3</v>
      </c>
      <c r="O1416" s="456">
        <v>7.4072342079707469E-3</v>
      </c>
      <c r="P1416" s="457">
        <v>9.8768357740824271E-3</v>
      </c>
      <c r="Q1416" s="437">
        <v>1.6947074171603869E-2</v>
      </c>
      <c r="R1416" s="462">
        <v>0</v>
      </c>
      <c r="S1416" s="463">
        <v>0</v>
      </c>
      <c r="T1416" s="437">
        <v>554.76000783191228</v>
      </c>
      <c r="U1416" s="456">
        <v>9.9243327036847261E-3</v>
      </c>
      <c r="V1416" s="457">
        <v>1.3478042332589146E-2</v>
      </c>
      <c r="W1416" s="437">
        <v>1.6841435710722729E-2</v>
      </c>
      <c r="X1416" s="456">
        <v>8.843144907353561E-3</v>
      </c>
      <c r="Y1416" s="457">
        <v>1.1183481490915109E-2</v>
      </c>
      <c r="Z1416" s="437">
        <v>4.7879276666961915E-2</v>
      </c>
      <c r="AA1416" s="456">
        <v>3.6127820790090581E-3</v>
      </c>
      <c r="AB1416" s="457">
        <v>3.7852699622532939E-3</v>
      </c>
      <c r="AC1416" s="437">
        <v>4.8520653137193665E-3</v>
      </c>
      <c r="AD1416" s="456">
        <v>2.3717515118870005E-4</v>
      </c>
      <c r="AE1416" s="457">
        <v>2.2572181725120664E-4</v>
      </c>
      <c r="AF1416" s="437">
        <v>3.1123080633732228E-4</v>
      </c>
      <c r="AG1416" s="456">
        <v>8.0258351333709864E-3</v>
      </c>
      <c r="AH1416" s="457">
        <v>7.7262070981502359E-3</v>
      </c>
      <c r="AI1416" s="437">
        <v>1.148260923885934E-2</v>
      </c>
      <c r="AJ1416" s="456">
        <v>1.4090691473495108E-3</v>
      </c>
      <c r="AK1416" s="457">
        <v>1.2464558226630948E-3</v>
      </c>
      <c r="AL1416" s="437">
        <v>1.8926289002223701E-3</v>
      </c>
      <c r="AM1416" s="456">
        <v>2.0932531626866235E-3</v>
      </c>
      <c r="AN1416" s="457">
        <v>2.1583226380807248E-3</v>
      </c>
      <c r="AO1416" s="437">
        <v>2.6073520794193191E-3</v>
      </c>
      <c r="AP1416" s="462">
        <v>0</v>
      </c>
      <c r="AQ1416" s="463">
        <v>0</v>
      </c>
      <c r="AR1416" s="463">
        <v>0</v>
      </c>
      <c r="AS1416" s="456">
        <v>0</v>
      </c>
      <c r="AT1416" s="457">
        <v>0</v>
      </c>
      <c r="AU1416" s="457">
        <v>0</v>
      </c>
    </row>
    <row r="1417" spans="1:47" x14ac:dyDescent="0.2">
      <c r="A1417" s="231">
        <v>2010</v>
      </c>
      <c r="B1417" s="232">
        <v>13</v>
      </c>
      <c r="C1417" s="456">
        <v>5.0608551708339542</v>
      </c>
      <c r="D1417" s="457">
        <v>5.9095875438426768</v>
      </c>
      <c r="E1417" s="437">
        <v>15.153703970852879</v>
      </c>
      <c r="F1417" s="456">
        <v>0.19555475040943493</v>
      </c>
      <c r="G1417" s="457">
        <v>0.18989892050709103</v>
      </c>
      <c r="H1417" s="437">
        <v>0.28033760737742952</v>
      </c>
      <c r="I1417" s="456">
        <v>0.17250946233197137</v>
      </c>
      <c r="J1417" s="457">
        <v>0.24029478963522255</v>
      </c>
      <c r="K1417" s="437">
        <v>0.69973190401671381</v>
      </c>
      <c r="L1417" s="462">
        <v>2.5638974108096401E-3</v>
      </c>
      <c r="M1417" s="463">
        <v>3.3391805761817596E-3</v>
      </c>
      <c r="N1417" s="437">
        <v>3.7142713085362876E-3</v>
      </c>
      <c r="O1417" s="456">
        <v>7.5237783377290895E-3</v>
      </c>
      <c r="P1417" s="457">
        <v>1.0061781678948126E-2</v>
      </c>
      <c r="Q1417" s="437">
        <v>1.7102519317405748E-2</v>
      </c>
      <c r="R1417" s="462">
        <v>0</v>
      </c>
      <c r="S1417" s="463">
        <v>0</v>
      </c>
      <c r="T1417" s="437">
        <v>555.94577959433252</v>
      </c>
      <c r="U1417" s="456">
        <v>1.0232829682762555E-2</v>
      </c>
      <c r="V1417" s="457">
        <v>1.3966542618639504E-2</v>
      </c>
      <c r="W1417" s="437">
        <v>1.7372762808186296E-2</v>
      </c>
      <c r="X1417" s="456">
        <v>9.1722541163657221E-3</v>
      </c>
      <c r="Y1417" s="457">
        <v>1.1623262759980695E-2</v>
      </c>
      <c r="Z1417" s="437">
        <v>4.9501806274087005E-2</v>
      </c>
      <c r="AA1417" s="456">
        <v>3.8220209596066634E-3</v>
      </c>
      <c r="AB1417" s="457">
        <v>4.1217518700877899E-3</v>
      </c>
      <c r="AC1417" s="437">
        <v>5.1246882708847943E-3</v>
      </c>
      <c r="AD1417" s="456">
        <v>2.4657408849868896E-4</v>
      </c>
      <c r="AE1417" s="457">
        <v>2.3572034115391688E-4</v>
      </c>
      <c r="AF1417" s="437">
        <v>3.2493808784365481E-4</v>
      </c>
      <c r="AG1417" s="456">
        <v>8.3136402603700924E-3</v>
      </c>
      <c r="AH1417" s="457">
        <v>8.0055520796931106E-3</v>
      </c>
      <c r="AI1417" s="437">
        <v>1.1928136815540126E-2</v>
      </c>
      <c r="AJ1417" s="456">
        <v>1.4637701288347847E-3</v>
      </c>
      <c r="AK1417" s="457">
        <v>1.2977117218667985E-3</v>
      </c>
      <c r="AL1417" s="437">
        <v>1.9784242906988282E-3</v>
      </c>
      <c r="AM1417" s="456">
        <v>2.170329152589987E-3</v>
      </c>
      <c r="AN1417" s="457">
        <v>2.2459088463793421E-3</v>
      </c>
      <c r="AO1417" s="437">
        <v>2.705075549726846E-3</v>
      </c>
      <c r="AP1417" s="462">
        <v>0</v>
      </c>
      <c r="AQ1417" s="463">
        <v>0</v>
      </c>
      <c r="AR1417" s="463">
        <v>0</v>
      </c>
      <c r="AS1417" s="456">
        <v>0</v>
      </c>
      <c r="AT1417" s="457">
        <v>0</v>
      </c>
      <c r="AU1417" s="457">
        <v>0</v>
      </c>
    </row>
    <row r="1418" spans="1:47" x14ac:dyDescent="0.2">
      <c r="A1418" s="231">
        <v>2010</v>
      </c>
      <c r="B1418" s="232">
        <v>14</v>
      </c>
      <c r="C1418" s="456">
        <v>5.127720485723585</v>
      </c>
      <c r="D1418" s="457">
        <v>5.9781652493806297</v>
      </c>
      <c r="E1418" s="437">
        <v>15.230362396209568</v>
      </c>
      <c r="F1418" s="456">
        <v>0.20303476052336591</v>
      </c>
      <c r="G1418" s="457">
        <v>0.19768334435072932</v>
      </c>
      <c r="H1418" s="437">
        <v>0.29184784563885752</v>
      </c>
      <c r="I1418" s="456">
        <v>0.1763912149956641</v>
      </c>
      <c r="J1418" s="457">
        <v>0.24480339555434194</v>
      </c>
      <c r="K1418" s="437">
        <v>0.70983516860014739</v>
      </c>
      <c r="L1418" s="462">
        <v>2.5687482309644681E-3</v>
      </c>
      <c r="M1418" s="463">
        <v>3.346763504296052E-3</v>
      </c>
      <c r="N1418" s="437">
        <v>3.7207969736281305E-3</v>
      </c>
      <c r="O1418" s="456">
        <v>7.6457928387795851E-3</v>
      </c>
      <c r="P1418" s="457">
        <v>1.0254706927792727E-2</v>
      </c>
      <c r="Q1418" s="437">
        <v>1.7264178399123066E-2</v>
      </c>
      <c r="R1418" s="462">
        <v>0</v>
      </c>
      <c r="S1418" s="463">
        <v>0</v>
      </c>
      <c r="T1418" s="437">
        <v>556.80558796170988</v>
      </c>
      <c r="U1418" s="456">
        <v>1.0544169825321314E-2</v>
      </c>
      <c r="V1418" s="457">
        <v>1.4444178836126026E-2</v>
      </c>
      <c r="W1418" s="437">
        <v>1.7928673146860544E-2</v>
      </c>
      <c r="X1418" s="456">
        <v>9.520551033487399E-3</v>
      </c>
      <c r="Y1418" s="457">
        <v>1.2089877137628177E-2</v>
      </c>
      <c r="Z1418" s="437">
        <v>5.1223894898286146E-2</v>
      </c>
      <c r="AA1418" s="456">
        <v>4.0036792138127839E-3</v>
      </c>
      <c r="AB1418" s="457">
        <v>4.379337955701194E-3</v>
      </c>
      <c r="AC1418" s="437">
        <v>5.3811431740194938E-3</v>
      </c>
      <c r="AD1418" s="456">
        <v>2.5635822012784113E-4</v>
      </c>
      <c r="AE1418" s="457">
        <v>2.4601504060388807E-4</v>
      </c>
      <c r="AF1418" s="437">
        <v>3.3922132630871606E-4</v>
      </c>
      <c r="AG1418" s="456">
        <v>8.6240359518941975E-3</v>
      </c>
      <c r="AH1418" s="457">
        <v>8.3162131408237305E-3</v>
      </c>
      <c r="AI1418" s="437">
        <v>1.240527222725166E-2</v>
      </c>
      <c r="AJ1418" s="456">
        <v>1.5238189749688482E-3</v>
      </c>
      <c r="AK1418" s="457">
        <v>1.3567219433777533E-3</v>
      </c>
      <c r="AL1418" s="437">
        <v>2.0717911996291703E-3</v>
      </c>
      <c r="AM1418" s="456">
        <v>2.2488618103446915E-3</v>
      </c>
      <c r="AN1418" s="457">
        <v>2.3317256545645907E-3</v>
      </c>
      <c r="AO1418" s="437">
        <v>2.8048232023917294E-3</v>
      </c>
      <c r="AP1418" s="462">
        <v>0</v>
      </c>
      <c r="AQ1418" s="463">
        <v>0</v>
      </c>
      <c r="AR1418" s="463">
        <v>0</v>
      </c>
      <c r="AS1418" s="456">
        <v>0</v>
      </c>
      <c r="AT1418" s="457">
        <v>0</v>
      </c>
      <c r="AU1418" s="457">
        <v>0</v>
      </c>
    </row>
    <row r="1419" spans="1:47" x14ac:dyDescent="0.2">
      <c r="A1419" s="231">
        <v>2010</v>
      </c>
      <c r="B1419" s="232">
        <v>15</v>
      </c>
      <c r="C1419" s="456">
        <v>5.2120636512146943</v>
      </c>
      <c r="D1419" s="457">
        <v>6.0683307905102462</v>
      </c>
      <c r="E1419" s="437">
        <v>15.371147686625545</v>
      </c>
      <c r="F1419" s="456">
        <v>0.21093458114564351</v>
      </c>
      <c r="G1419" s="457">
        <v>0.20594948761538967</v>
      </c>
      <c r="H1419" s="437">
        <v>0.30402289849535141</v>
      </c>
      <c r="I1419" s="456">
        <v>0.18058982899806605</v>
      </c>
      <c r="J1419" s="457">
        <v>0.24975732538960563</v>
      </c>
      <c r="K1419" s="437">
        <v>0.72113449715262989</v>
      </c>
      <c r="L1419" s="462">
        <v>2.5756752399477357E-3</v>
      </c>
      <c r="M1419" s="463">
        <v>3.3571974990993748E-3</v>
      </c>
      <c r="N1419" s="437">
        <v>3.7299712533886424E-3</v>
      </c>
      <c r="O1419" s="456">
        <v>7.7740279585288043E-3</v>
      </c>
      <c r="P1419" s="457">
        <v>1.0458388914437801E-2</v>
      </c>
      <c r="Q1419" s="437">
        <v>1.7433017607949245E-2</v>
      </c>
      <c r="R1419" s="462">
        <v>0</v>
      </c>
      <c r="S1419" s="463">
        <v>0</v>
      </c>
      <c r="T1419" s="437">
        <v>558.1564143150847</v>
      </c>
      <c r="U1419" s="456">
        <v>1.0877183995643164E-2</v>
      </c>
      <c r="V1419" s="457">
        <v>1.4958572469379742E-2</v>
      </c>
      <c r="W1419" s="437">
        <v>1.8521409621017774E-2</v>
      </c>
      <c r="X1419" s="456">
        <v>9.8876313031682709E-3</v>
      </c>
      <c r="Y1419" s="457">
        <v>1.258312044101598E-2</v>
      </c>
      <c r="Z1419" s="437">
        <v>5.3044120590215238E-2</v>
      </c>
      <c r="AA1419" s="456">
        <v>4.1937316568147363E-3</v>
      </c>
      <c r="AB1419" s="457">
        <v>4.6615746870413465E-3</v>
      </c>
      <c r="AC1419" s="437">
        <v>5.6324258737696269E-3</v>
      </c>
      <c r="AD1419" s="456">
        <v>2.666605958166747E-4</v>
      </c>
      <c r="AE1419" s="457">
        <v>2.5692833251192497E-4</v>
      </c>
      <c r="AF1419" s="437">
        <v>3.541973731419319E-4</v>
      </c>
      <c r="AG1419" s="456">
        <v>8.952662138391243E-3</v>
      </c>
      <c r="AH1419" s="457">
        <v>8.6449601778627819E-3</v>
      </c>
      <c r="AI1419" s="437">
        <v>1.291526097556538E-2</v>
      </c>
      <c r="AJ1419" s="456">
        <v>1.5873562926020644E-3</v>
      </c>
      <c r="AK1419" s="457">
        <v>1.4188257465725831E-3</v>
      </c>
      <c r="AL1419" s="437">
        <v>2.1719012608482067E-3</v>
      </c>
      <c r="AM1419" s="456">
        <v>2.3317369111624281E-3</v>
      </c>
      <c r="AN1419" s="457">
        <v>2.4233872253554079E-3</v>
      </c>
      <c r="AO1419" s="437">
        <v>2.9089633371540847E-3</v>
      </c>
      <c r="AP1419" s="462">
        <v>0</v>
      </c>
      <c r="AQ1419" s="463">
        <v>0</v>
      </c>
      <c r="AR1419" s="463">
        <v>0</v>
      </c>
      <c r="AS1419" s="456">
        <v>0</v>
      </c>
      <c r="AT1419" s="457">
        <v>0</v>
      </c>
      <c r="AU1419" s="457">
        <v>0</v>
      </c>
    </row>
    <row r="1420" spans="1:47" x14ac:dyDescent="0.2">
      <c r="A1420" s="231">
        <v>2010</v>
      </c>
      <c r="B1420" s="232">
        <v>16</v>
      </c>
      <c r="C1420" s="456">
        <v>5.8372184688230764</v>
      </c>
      <c r="D1420" s="457">
        <v>7.2115829208870963</v>
      </c>
      <c r="E1420" s="437">
        <v>16.725462696926225</v>
      </c>
      <c r="F1420" s="456">
        <v>0.23467604324183036</v>
      </c>
      <c r="G1420" s="457">
        <v>0.23631034375336085</v>
      </c>
      <c r="H1420" s="437">
        <v>0.3464036240803412</v>
      </c>
      <c r="I1420" s="456">
        <v>0.20696740373263378</v>
      </c>
      <c r="J1420" s="457">
        <v>0.2864160950479499</v>
      </c>
      <c r="K1420" s="437">
        <v>0.82733444485890839</v>
      </c>
      <c r="L1420" s="462">
        <v>2.5835179851140156E-3</v>
      </c>
      <c r="M1420" s="463">
        <v>3.3688395516328802E-3</v>
      </c>
      <c r="N1420" s="437">
        <v>3.7396804278433636E-3</v>
      </c>
      <c r="O1420" s="456">
        <v>1.1752535435788676E-2</v>
      </c>
      <c r="P1420" s="457">
        <v>1.4096767521056179E-2</v>
      </c>
      <c r="Q1420" s="437">
        <v>2.1359707650883516E-2</v>
      </c>
      <c r="R1420" s="462">
        <v>0</v>
      </c>
      <c r="S1420" s="463">
        <v>0</v>
      </c>
      <c r="T1420" s="437">
        <v>559.59244984354223</v>
      </c>
      <c r="U1420" s="456">
        <v>1.1231436061980168E-2</v>
      </c>
      <c r="V1420" s="457">
        <v>1.5758698704945312E-2</v>
      </c>
      <c r="W1420" s="437">
        <v>1.8786392631198252E-2</v>
      </c>
      <c r="X1420" s="456">
        <v>1.0278321081706626E-2</v>
      </c>
      <c r="Y1420" s="457">
        <v>1.3106254514135886E-2</v>
      </c>
      <c r="Z1420" s="437">
        <v>5.4974806022094522E-2</v>
      </c>
      <c r="AA1420" s="456">
        <v>4.693449834318541E-3</v>
      </c>
      <c r="AB1420" s="457">
        <v>5.4227308497079062E-3</v>
      </c>
      <c r="AC1420" s="437">
        <v>6.4407198978263637E-3</v>
      </c>
      <c r="AD1420" s="456">
        <v>2.9653202399003474E-4</v>
      </c>
      <c r="AE1420" s="457">
        <v>2.9445682554414722E-4</v>
      </c>
      <c r="AF1420" s="437">
        <v>4.0502752140701893E-4</v>
      </c>
      <c r="AG1420" s="456">
        <v>9.9562784770572694E-3</v>
      </c>
      <c r="AH1420" s="457">
        <v>9.906936249977686E-3</v>
      </c>
      <c r="AI1420" s="437">
        <v>1.4710212296827689E-2</v>
      </c>
      <c r="AJ1420" s="456">
        <v>1.7514576064350566E-3</v>
      </c>
      <c r="AK1420" s="457">
        <v>1.6039932096926974E-3</v>
      </c>
      <c r="AL1420" s="437">
        <v>2.4900766826414893E-3</v>
      </c>
      <c r="AM1420" s="456">
        <v>2.608890726615876E-3</v>
      </c>
      <c r="AN1420" s="457">
        <v>2.8055184812428948E-3</v>
      </c>
      <c r="AO1420" s="437">
        <v>3.3033361273256813E-3</v>
      </c>
      <c r="AP1420" s="462">
        <v>0</v>
      </c>
      <c r="AQ1420" s="463">
        <v>0</v>
      </c>
      <c r="AR1420" s="463">
        <v>0</v>
      </c>
      <c r="AS1420" s="456">
        <v>0</v>
      </c>
      <c r="AT1420" s="457">
        <v>0</v>
      </c>
      <c r="AU1420" s="457">
        <v>0</v>
      </c>
    </row>
    <row r="1421" spans="1:47" x14ac:dyDescent="0.2">
      <c r="A1421" s="231">
        <v>2010</v>
      </c>
      <c r="B1421" s="232">
        <v>17</v>
      </c>
      <c r="C1421" s="456">
        <v>5.9321274689116299</v>
      </c>
      <c r="D1421" s="457">
        <v>7.3153361188268926</v>
      </c>
      <c r="E1421" s="437">
        <v>16.897412600642888</v>
      </c>
      <c r="F1421" s="456">
        <v>0.24409673551639344</v>
      </c>
      <c r="G1421" s="457">
        <v>0.24621650675860787</v>
      </c>
      <c r="H1421" s="437">
        <v>0.36108659813018834</v>
      </c>
      <c r="I1421" s="456">
        <v>0.21224964756779285</v>
      </c>
      <c r="J1421" s="457">
        <v>0.29259714212266547</v>
      </c>
      <c r="K1421" s="437">
        <v>0.84128461191827697</v>
      </c>
      <c r="L1421" s="462">
        <v>2.592036722994778E-3</v>
      </c>
      <c r="M1421" s="463">
        <v>3.3810659896268782E-3</v>
      </c>
      <c r="N1421" s="437">
        <v>3.7496729470015383E-3</v>
      </c>
      <c r="O1421" s="456">
        <v>1.1968967644993255E-2</v>
      </c>
      <c r="P1421" s="457">
        <v>1.4396852413799186E-2</v>
      </c>
      <c r="Q1421" s="437">
        <v>2.160542222386938E-2</v>
      </c>
      <c r="R1421" s="462">
        <v>0</v>
      </c>
      <c r="S1421" s="463">
        <v>0</v>
      </c>
      <c r="T1421" s="437">
        <v>561.08704372666841</v>
      </c>
      <c r="U1421" s="456">
        <v>1.1601082427692963E-2</v>
      </c>
      <c r="V1421" s="457">
        <v>1.6323814518126884E-2</v>
      </c>
      <c r="W1421" s="437">
        <v>1.9445740796209997E-2</v>
      </c>
      <c r="X1421" s="456">
        <v>1.069020899711969E-2</v>
      </c>
      <c r="Y1421" s="457">
        <v>1.3651288980099936E-2</v>
      </c>
      <c r="Z1421" s="437">
        <v>5.6986629988748955E-2</v>
      </c>
      <c r="AA1421" s="456">
        <v>4.9546295882729827E-3</v>
      </c>
      <c r="AB1421" s="457">
        <v>5.7923053693951848E-3</v>
      </c>
      <c r="AC1421" s="437">
        <v>6.7382557385100147E-3</v>
      </c>
      <c r="AD1421" s="456">
        <v>3.0901577492391854E-4</v>
      </c>
      <c r="AE1421" s="457">
        <v>3.077254887269869E-4</v>
      </c>
      <c r="AF1421" s="437">
        <v>4.2308985198999583E-4</v>
      </c>
      <c r="AG1421" s="456">
        <v>1.0339146444057309E-2</v>
      </c>
      <c r="AH1421" s="457">
        <v>1.029284420205636E-2</v>
      </c>
      <c r="AI1421" s="437">
        <v>1.5326746717033537E-2</v>
      </c>
      <c r="AJ1421" s="456">
        <v>1.8242730172918788E-3</v>
      </c>
      <c r="AK1421" s="457">
        <v>1.6757363022307417E-3</v>
      </c>
      <c r="AL1421" s="437">
        <v>2.6113786395230323E-3</v>
      </c>
      <c r="AM1421" s="456">
        <v>2.710260656979129E-3</v>
      </c>
      <c r="AN1421" s="457">
        <v>2.9179355880753059E-3</v>
      </c>
      <c r="AO1421" s="437">
        <v>3.4285301507936592E-3</v>
      </c>
      <c r="AP1421" s="462">
        <v>0</v>
      </c>
      <c r="AQ1421" s="463">
        <v>0</v>
      </c>
      <c r="AR1421" s="463">
        <v>0</v>
      </c>
      <c r="AS1421" s="456">
        <v>0</v>
      </c>
      <c r="AT1421" s="457">
        <v>0</v>
      </c>
      <c r="AU1421" s="457">
        <v>0</v>
      </c>
    </row>
    <row r="1422" spans="1:47" x14ac:dyDescent="0.2">
      <c r="A1422" s="231">
        <v>2010</v>
      </c>
      <c r="B1422" s="232">
        <v>18</v>
      </c>
      <c r="C1422" s="456">
        <v>6.0248439928187825</v>
      </c>
      <c r="D1422" s="457">
        <v>7.414293064626122</v>
      </c>
      <c r="E1422" s="437">
        <v>17.075050903256418</v>
      </c>
      <c r="F1422" s="456">
        <v>0.2538159400299243</v>
      </c>
      <c r="G1422" s="457">
        <v>0.25630455245542078</v>
      </c>
      <c r="H1422" s="437">
        <v>0.37625678344794866</v>
      </c>
      <c r="I1422" s="456">
        <v>0.21780761718518341</v>
      </c>
      <c r="J1422" s="457">
        <v>0.29902972460079419</v>
      </c>
      <c r="K1422" s="437">
        <v>0.85569820898408777</v>
      </c>
      <c r="L1422" s="462">
        <v>2.6012223447300798E-3</v>
      </c>
      <c r="M1422" s="463">
        <v>3.3939078646401956E-3</v>
      </c>
      <c r="N1422" s="437">
        <v>3.7599972538735855E-3</v>
      </c>
      <c r="O1422" s="456">
        <v>1.2196522361424673E-2</v>
      </c>
      <c r="P1422" s="457">
        <v>1.4707864381501406E-2</v>
      </c>
      <c r="Q1422" s="437">
        <v>2.1859289443649222E-2</v>
      </c>
      <c r="R1422" s="462">
        <v>0</v>
      </c>
      <c r="S1422" s="463">
        <v>0</v>
      </c>
      <c r="T1422" s="437">
        <v>562.63156910826956</v>
      </c>
      <c r="U1422" s="456">
        <v>1.1979443105413309E-2</v>
      </c>
      <c r="V1422" s="457">
        <v>1.689449994824797E-2</v>
      </c>
      <c r="W1422" s="437">
        <v>2.0126945301803166E-2</v>
      </c>
      <c r="X1422" s="456">
        <v>1.1121511570158968E-2</v>
      </c>
      <c r="Y1422" s="457">
        <v>1.421448720304355E-2</v>
      </c>
      <c r="Z1422" s="437">
        <v>5.9065105113467888E-2</v>
      </c>
      <c r="AA1422" s="456">
        <v>5.2405001955299433E-3</v>
      </c>
      <c r="AB1422" s="457">
        <v>6.1831815659749469E-3</v>
      </c>
      <c r="AC1422" s="437">
        <v>7.0456661935077965E-3</v>
      </c>
      <c r="AD1422" s="456">
        <v>3.220039893380593E-4</v>
      </c>
      <c r="AE1422" s="457">
        <v>3.2134708005961908E-4</v>
      </c>
      <c r="AF1422" s="437">
        <v>4.4175112359115992E-4</v>
      </c>
      <c r="AG1422" s="456">
        <v>1.0729738436429812E-2</v>
      </c>
      <c r="AH1422" s="457">
        <v>1.0681951703276999E-2</v>
      </c>
      <c r="AI1422" s="437">
        <v>1.5963750615622236E-2</v>
      </c>
      <c r="AJ1422" s="456">
        <v>1.8982327975698818E-3</v>
      </c>
      <c r="AK1422" s="457">
        <v>1.7478925818203649E-3</v>
      </c>
      <c r="AL1422" s="437">
        <v>2.7367044291280213E-3</v>
      </c>
      <c r="AM1422" s="456">
        <v>2.8160107555566124E-3</v>
      </c>
      <c r="AN1422" s="457">
        <v>3.0333823475997075E-3</v>
      </c>
      <c r="AO1422" s="437">
        <v>3.5578827171953934E-3</v>
      </c>
      <c r="AP1422" s="462">
        <v>0</v>
      </c>
      <c r="AQ1422" s="463">
        <v>0</v>
      </c>
      <c r="AR1422" s="463">
        <v>0</v>
      </c>
      <c r="AS1422" s="456">
        <v>0</v>
      </c>
      <c r="AT1422" s="457">
        <v>0</v>
      </c>
      <c r="AU1422" s="457">
        <v>0</v>
      </c>
    </row>
    <row r="1423" spans="1:47" x14ac:dyDescent="0.2">
      <c r="A1423" s="231">
        <v>2010</v>
      </c>
      <c r="B1423" s="232">
        <v>19</v>
      </c>
      <c r="C1423" s="456">
        <v>6.1210306385051227</v>
      </c>
      <c r="D1423" s="457">
        <v>7.5127776580907293</v>
      </c>
      <c r="E1423" s="437">
        <v>17.217028853305422</v>
      </c>
      <c r="F1423" s="456">
        <v>0.26408411077440941</v>
      </c>
      <c r="G1423" s="457">
        <v>0.26664130163284938</v>
      </c>
      <c r="H1423" s="437">
        <v>0.39172964586620912</v>
      </c>
      <c r="I1423" s="456">
        <v>0.22351490641050012</v>
      </c>
      <c r="J1423" s="457">
        <v>0.30540597106502781</v>
      </c>
      <c r="K1423" s="437">
        <v>0.87025947279359961</v>
      </c>
      <c r="L1423" s="462">
        <v>2.6095008846835606E-3</v>
      </c>
      <c r="M1423" s="463">
        <v>3.4050976128383189E-3</v>
      </c>
      <c r="N1423" s="437">
        <v>3.7704742378390716E-3</v>
      </c>
      <c r="O1423" s="456">
        <v>1.2432459013288884E-2</v>
      </c>
      <c r="P1423" s="457">
        <v>1.5021207756753117E-2</v>
      </c>
      <c r="Q1423" s="437">
        <v>2.2123257739185127E-2</v>
      </c>
      <c r="R1423" s="462">
        <v>0</v>
      </c>
      <c r="S1423" s="463">
        <v>0</v>
      </c>
      <c r="T1423" s="437">
        <v>564.08066490104795</v>
      </c>
      <c r="U1423" s="456">
        <v>1.2378770496631886E-2</v>
      </c>
      <c r="V1423" s="457">
        <v>1.7476762527595214E-2</v>
      </c>
      <c r="W1423" s="437">
        <v>2.0818659415299492E-2</v>
      </c>
      <c r="X1423" s="456">
        <v>1.1570965086164542E-2</v>
      </c>
      <c r="Y1423" s="457">
        <v>1.4784608547983726E-2</v>
      </c>
      <c r="Z1423" s="437">
        <v>6.1172501997143011E-2</v>
      </c>
      <c r="AA1423" s="456">
        <v>5.5279922033917642E-3</v>
      </c>
      <c r="AB1423" s="457">
        <v>6.5633624621919623E-3</v>
      </c>
      <c r="AC1423" s="437">
        <v>7.4120009365912006E-3</v>
      </c>
      <c r="AD1423" s="456">
        <v>3.3565016577146361E-4</v>
      </c>
      <c r="AE1423" s="457">
        <v>3.3522614827865985E-4</v>
      </c>
      <c r="AF1423" s="437">
        <v>4.6111877786653963E-4</v>
      </c>
      <c r="AG1423" s="456">
        <v>1.1145825698247642E-2</v>
      </c>
      <c r="AH1423" s="457">
        <v>1.1085113045191414E-2</v>
      </c>
      <c r="AI1423" s="437">
        <v>1.660043543620358E-2</v>
      </c>
      <c r="AJ1423" s="456">
        <v>1.9772526038204659E-3</v>
      </c>
      <c r="AK1423" s="457">
        <v>1.8228335040765993E-3</v>
      </c>
      <c r="AL1423" s="437">
        <v>2.8602038463203384E-3</v>
      </c>
      <c r="AM1423" s="456">
        <v>2.9266347827221922E-3</v>
      </c>
      <c r="AN1423" s="457">
        <v>3.1502975529075937E-3</v>
      </c>
      <c r="AO1423" s="437">
        <v>3.6941590670292344E-3</v>
      </c>
      <c r="AP1423" s="462">
        <v>0</v>
      </c>
      <c r="AQ1423" s="463">
        <v>0</v>
      </c>
      <c r="AR1423" s="463">
        <v>0</v>
      </c>
      <c r="AS1423" s="456">
        <v>0</v>
      </c>
      <c r="AT1423" s="457">
        <v>0</v>
      </c>
      <c r="AU1423" s="457">
        <v>0</v>
      </c>
    </row>
    <row r="1424" spans="1:47" x14ac:dyDescent="0.2">
      <c r="A1424" s="231">
        <v>2010</v>
      </c>
      <c r="B1424" s="232">
        <v>20</v>
      </c>
      <c r="C1424" s="456">
        <v>6.2288964873786581</v>
      </c>
      <c r="D1424" s="457">
        <v>7.6213071634049792</v>
      </c>
      <c r="E1424" s="437">
        <v>17.383732339321966</v>
      </c>
      <c r="F1424" s="456">
        <v>0.27472558009373615</v>
      </c>
      <c r="G1424" s="457">
        <v>0.27693241945918479</v>
      </c>
      <c r="H1424" s="437">
        <v>0.40713470009896774</v>
      </c>
      <c r="I1424" s="456">
        <v>0.22948551146176263</v>
      </c>
      <c r="J1424" s="457">
        <v>0.31185842684473414</v>
      </c>
      <c r="K1424" s="437">
        <v>0.88513992231878202</v>
      </c>
      <c r="L1424" s="462">
        <v>2.6187772321328868E-3</v>
      </c>
      <c r="M1424" s="463">
        <v>3.4169085047050162E-3</v>
      </c>
      <c r="N1424" s="437">
        <v>3.7821690060127105E-3</v>
      </c>
      <c r="O1424" s="456">
        <v>1.2676163178552309E-2</v>
      </c>
      <c r="P1424" s="457">
        <v>1.5332067944270653E-2</v>
      </c>
      <c r="Q1424" s="437">
        <v>2.2384166822980171E-2</v>
      </c>
      <c r="R1424" s="462">
        <v>0</v>
      </c>
      <c r="S1424" s="463">
        <v>0</v>
      </c>
      <c r="T1424" s="437">
        <v>565.63773968364058</v>
      </c>
      <c r="U1424" s="456">
        <v>1.2792276427282222E-2</v>
      </c>
      <c r="V1424" s="457">
        <v>1.8053857300008243E-2</v>
      </c>
      <c r="W1424" s="437">
        <v>2.1508252365231757E-2</v>
      </c>
      <c r="X1424" s="456">
        <v>1.2036725909585908E-2</v>
      </c>
      <c r="Y1424" s="457">
        <v>1.5352068822873962E-2</v>
      </c>
      <c r="Z1424" s="437">
        <v>6.3267037012957314E-2</v>
      </c>
      <c r="AA1424" s="456">
        <v>5.816236948706064E-3</v>
      </c>
      <c r="AB1424" s="457">
        <v>6.9250093310493583E-3</v>
      </c>
      <c r="AC1424" s="437">
        <v>7.784288749708033E-3</v>
      </c>
      <c r="AD1424" s="456">
        <v>3.4975750601568521E-4</v>
      </c>
      <c r="AE1424" s="457">
        <v>3.4900321670143747E-4</v>
      </c>
      <c r="AF1424" s="437">
        <v>4.8041533493704358E-4</v>
      </c>
      <c r="AG1424" s="456">
        <v>1.1579195044860231E-2</v>
      </c>
      <c r="AH1424" s="457">
        <v>1.1489810602910924E-2</v>
      </c>
      <c r="AI1424" s="437">
        <v>1.7231490747362667E-2</v>
      </c>
      <c r="AJ1424" s="456">
        <v>2.0597267609384342E-3</v>
      </c>
      <c r="AK1424" s="457">
        <v>1.8982242991310587E-3</v>
      </c>
      <c r="AL1424" s="437">
        <v>2.9821754112216371E-3</v>
      </c>
      <c r="AM1424" s="456">
        <v>3.0407386867618261E-3</v>
      </c>
      <c r="AN1424" s="457">
        <v>3.2657655367136834E-3</v>
      </c>
      <c r="AO1424" s="437">
        <v>3.8303740545694905E-3</v>
      </c>
      <c r="AP1424" s="462">
        <v>0</v>
      </c>
      <c r="AQ1424" s="463">
        <v>0</v>
      </c>
      <c r="AR1424" s="463">
        <v>0</v>
      </c>
      <c r="AS1424" s="456">
        <v>0</v>
      </c>
      <c r="AT1424" s="457">
        <v>0</v>
      </c>
      <c r="AU1424" s="457">
        <v>0</v>
      </c>
    </row>
    <row r="1425" spans="1:47" x14ac:dyDescent="0.2">
      <c r="A1425" s="231">
        <v>2010</v>
      </c>
      <c r="B1425" s="232">
        <v>21</v>
      </c>
      <c r="C1425" s="456">
        <v>6.8545446363693232</v>
      </c>
      <c r="D1425" s="457">
        <v>8.6939646833992779</v>
      </c>
      <c r="E1425" s="437">
        <v>18.989003620349941</v>
      </c>
      <c r="F1425" s="456">
        <v>0.3094123257998016</v>
      </c>
      <c r="G1425" s="457">
        <v>0.31661041489503278</v>
      </c>
      <c r="H1425" s="437">
        <v>0.49087554479276047</v>
      </c>
      <c r="I1425" s="456">
        <v>0.25327068950177656</v>
      </c>
      <c r="J1425" s="457">
        <v>0.343173647889711</v>
      </c>
      <c r="K1425" s="437">
        <v>1.0148901048703942</v>
      </c>
      <c r="L1425" s="462">
        <v>2.628244008404845E-3</v>
      </c>
      <c r="M1425" s="463">
        <v>3.4282574408805184E-3</v>
      </c>
      <c r="N1425" s="437">
        <v>3.7935261984260883E-3</v>
      </c>
      <c r="O1425" s="456">
        <v>1.9201512566051564E-2</v>
      </c>
      <c r="P1425" s="457">
        <v>2.0644685415381822E-2</v>
      </c>
      <c r="Q1425" s="437">
        <v>2.7996628873950092E-2</v>
      </c>
      <c r="R1425" s="462">
        <v>0</v>
      </c>
      <c r="S1425" s="463">
        <v>0</v>
      </c>
      <c r="T1425" s="437">
        <v>567.15350944464763</v>
      </c>
      <c r="U1425" s="456">
        <v>1.4311239448116821E-2</v>
      </c>
      <c r="V1425" s="457">
        <v>2.0203502555713165E-2</v>
      </c>
      <c r="W1425" s="437">
        <v>2.4629556968745941E-2</v>
      </c>
      <c r="X1425" s="456">
        <v>1.2514822142794811E-2</v>
      </c>
      <c r="Y1425" s="457">
        <v>1.5905135853934764E-2</v>
      </c>
      <c r="Z1425" s="437">
        <v>6.5308452399211861E-2</v>
      </c>
      <c r="AA1425" s="456">
        <v>6.6126380254666233E-3</v>
      </c>
      <c r="AB1425" s="457">
        <v>8.0041393463355925E-3</v>
      </c>
      <c r="AC1425" s="437">
        <v>9.5181902674705329E-3</v>
      </c>
      <c r="AD1425" s="456">
        <v>3.9602738679551502E-4</v>
      </c>
      <c r="AE1425" s="457">
        <v>4.0146050210005692E-4</v>
      </c>
      <c r="AF1425" s="437">
        <v>5.8380950069020839E-4</v>
      </c>
      <c r="AG1425" s="456">
        <v>1.3025852912968112E-2</v>
      </c>
      <c r="AH1425" s="457">
        <v>1.3116315427163508E-2</v>
      </c>
      <c r="AI1425" s="437">
        <v>2.0741971725049265E-2</v>
      </c>
      <c r="AJ1425" s="456">
        <v>2.3189134597186999E-3</v>
      </c>
      <c r="AK1425" s="457">
        <v>2.1676138705741051E-3</v>
      </c>
      <c r="AL1425" s="437">
        <v>3.6405303986691358E-3</v>
      </c>
      <c r="AM1425" s="456">
        <v>3.4508958620302213E-3</v>
      </c>
      <c r="AN1425" s="457">
        <v>3.7676727980422288E-3</v>
      </c>
      <c r="AO1425" s="437">
        <v>4.5835396958363315E-3</v>
      </c>
      <c r="AP1425" s="462">
        <v>0</v>
      </c>
      <c r="AQ1425" s="463">
        <v>0</v>
      </c>
      <c r="AR1425" s="463">
        <v>0</v>
      </c>
      <c r="AS1425" s="456">
        <v>0</v>
      </c>
      <c r="AT1425" s="457">
        <v>0</v>
      </c>
      <c r="AU1425" s="457">
        <v>0</v>
      </c>
    </row>
    <row r="1426" spans="1:47" x14ac:dyDescent="0.2">
      <c r="A1426" s="231">
        <v>2010</v>
      </c>
      <c r="B1426" s="232">
        <v>22</v>
      </c>
      <c r="C1426" s="456">
        <v>6.9874770476049433</v>
      </c>
      <c r="D1426" s="457">
        <v>8.8207045057447448</v>
      </c>
      <c r="E1426" s="437">
        <v>19.215834107136683</v>
      </c>
      <c r="F1426" s="456">
        <v>0.32112752088520852</v>
      </c>
      <c r="G1426" s="457">
        <v>0.32673972401288087</v>
      </c>
      <c r="H1426" s="437">
        <v>0.50689918087388841</v>
      </c>
      <c r="I1426" s="456">
        <v>0.25961038694859428</v>
      </c>
      <c r="J1426" s="457">
        <v>0.34909674034486277</v>
      </c>
      <c r="K1426" s="437">
        <v>1.028745167011754</v>
      </c>
      <c r="L1426" s="462">
        <v>2.6345577847356493E-3</v>
      </c>
      <c r="M1426" s="463">
        <v>3.4347869032467456E-3</v>
      </c>
      <c r="N1426" s="437">
        <v>3.7996856003368212E-3</v>
      </c>
      <c r="O1426" s="456">
        <v>1.9561180662998973E-2</v>
      </c>
      <c r="P1426" s="457">
        <v>2.1004719846295459E-2</v>
      </c>
      <c r="Q1426" s="437">
        <v>2.8287781036566519E-2</v>
      </c>
      <c r="R1426" s="462">
        <v>0</v>
      </c>
      <c r="S1426" s="463">
        <v>0</v>
      </c>
      <c r="T1426" s="437">
        <v>568.5766440197018</v>
      </c>
      <c r="U1426" s="456">
        <v>1.4767828979710547E-2</v>
      </c>
      <c r="V1426" s="457">
        <v>2.0758705735734552E-2</v>
      </c>
      <c r="W1426" s="437">
        <v>2.5326639549905994E-2</v>
      </c>
      <c r="X1426" s="456">
        <v>1.299737575947112E-2</v>
      </c>
      <c r="Y1426" s="457">
        <v>1.6423785676891685E-2</v>
      </c>
      <c r="Z1426" s="437">
        <v>6.7222137312124411E-2</v>
      </c>
      <c r="AA1426" s="456">
        <v>6.7548987392314214E-3</v>
      </c>
      <c r="AB1426" s="457">
        <v>8.1874027284753806E-3</v>
      </c>
      <c r="AC1426" s="437">
        <v>9.6615037906751418E-3</v>
      </c>
      <c r="AD1426" s="456">
        <v>4.107674551860787E-4</v>
      </c>
      <c r="AE1426" s="457">
        <v>4.1430757124784589E-4</v>
      </c>
      <c r="AF1426" s="437">
        <v>6.0254377588155907E-4</v>
      </c>
      <c r="AG1426" s="456">
        <v>1.354784312116966E-2</v>
      </c>
      <c r="AH1426" s="457">
        <v>1.3557670487434333E-2</v>
      </c>
      <c r="AI1426" s="437">
        <v>2.146280688752264E-2</v>
      </c>
      <c r="AJ1426" s="456">
        <v>2.4245786815950588E-3</v>
      </c>
      <c r="AK1426" s="457">
        <v>2.2559775435039625E-3</v>
      </c>
      <c r="AL1426" s="437">
        <v>3.7891567802475412E-3</v>
      </c>
      <c r="AM1426" s="456">
        <v>3.5649332919865041E-3</v>
      </c>
      <c r="AN1426" s="457">
        <v>3.8689906169192263E-3</v>
      </c>
      <c r="AO1426" s="437">
        <v>4.7058869372383003E-3</v>
      </c>
      <c r="AP1426" s="462">
        <v>0</v>
      </c>
      <c r="AQ1426" s="463">
        <v>0</v>
      </c>
      <c r="AR1426" s="463">
        <v>0</v>
      </c>
      <c r="AS1426" s="456">
        <v>0</v>
      </c>
      <c r="AT1426" s="457">
        <v>0</v>
      </c>
      <c r="AU1426" s="457">
        <v>0</v>
      </c>
    </row>
    <row r="1427" spans="1:47" x14ac:dyDescent="0.2">
      <c r="A1427" s="231">
        <v>2010</v>
      </c>
      <c r="B1427" s="232">
        <v>23</v>
      </c>
      <c r="C1427" s="456">
        <v>7.1071093766318496</v>
      </c>
      <c r="D1427" s="457">
        <v>8.9180582026266126</v>
      </c>
      <c r="E1427" s="437">
        <v>19.375926385821398</v>
      </c>
      <c r="F1427" s="456">
        <v>0.33306030789043151</v>
      </c>
      <c r="G1427" s="457">
        <v>0.33597898519249408</v>
      </c>
      <c r="H1427" s="437">
        <v>0.52174849566018622</v>
      </c>
      <c r="I1427" s="456">
        <v>0.26624730686491843</v>
      </c>
      <c r="J1427" s="457">
        <v>0.35481477430923086</v>
      </c>
      <c r="K1427" s="437">
        <v>1.0425324854841318</v>
      </c>
      <c r="L1427" s="462">
        <v>2.6439701641717329E-3</v>
      </c>
      <c r="M1427" s="463">
        <v>3.443908307631827E-3</v>
      </c>
      <c r="N1427" s="437">
        <v>3.8095174331091914E-3</v>
      </c>
      <c r="O1427" s="456">
        <v>1.9936556265714403E-2</v>
      </c>
      <c r="P1427" s="457">
        <v>2.1340444926994134E-2</v>
      </c>
      <c r="Q1427" s="437">
        <v>2.8571531888365167E-2</v>
      </c>
      <c r="R1427" s="462">
        <v>0</v>
      </c>
      <c r="S1427" s="463">
        <v>0</v>
      </c>
      <c r="T1427" s="437">
        <v>569.85190473510954</v>
      </c>
      <c r="U1427" s="456">
        <v>1.5224385203414759E-2</v>
      </c>
      <c r="V1427" s="457">
        <v>2.1251456920987243E-2</v>
      </c>
      <c r="W1427" s="437">
        <v>2.5963775743465662E-2</v>
      </c>
      <c r="X1427" s="456">
        <v>1.3481287023471702E-2</v>
      </c>
      <c r="Y1427" s="457">
        <v>1.6889256435309155E-2</v>
      </c>
      <c r="Z1427" s="437">
        <v>6.8940394381453454E-2</v>
      </c>
      <c r="AA1427" s="456">
        <v>7.0641551987207984E-3</v>
      </c>
      <c r="AB1427" s="457">
        <v>8.475408059637618E-3</v>
      </c>
      <c r="AC1427" s="437">
        <v>1.0038101458093014E-2</v>
      </c>
      <c r="AD1427" s="456">
        <v>4.2664333987649954E-4</v>
      </c>
      <c r="AE1427" s="457">
        <v>4.267234998298844E-4</v>
      </c>
      <c r="AF1427" s="437">
        <v>6.2129906117238277E-4</v>
      </c>
      <c r="AG1427" s="456">
        <v>1.4036137974756521E-2</v>
      </c>
      <c r="AH1427" s="457">
        <v>1.3926970940428015E-2</v>
      </c>
      <c r="AI1427" s="437">
        <v>2.2066495275089325E-2</v>
      </c>
      <c r="AJ1427" s="456">
        <v>2.5177847306011355E-3</v>
      </c>
      <c r="AK1427" s="457">
        <v>2.3252428946743181E-3</v>
      </c>
      <c r="AL1427" s="437">
        <v>3.9052763554005008E-3</v>
      </c>
      <c r="AM1427" s="456">
        <v>3.6930637200290736E-3</v>
      </c>
      <c r="AN1427" s="457">
        <v>3.9717322515635742E-3</v>
      </c>
      <c r="AO1427" s="437">
        <v>4.8385828169400444E-3</v>
      </c>
      <c r="AP1427" s="462">
        <v>0</v>
      </c>
      <c r="AQ1427" s="463">
        <v>0</v>
      </c>
      <c r="AR1427" s="463">
        <v>0</v>
      </c>
      <c r="AS1427" s="456">
        <v>0</v>
      </c>
      <c r="AT1427" s="457">
        <v>0</v>
      </c>
      <c r="AU1427" s="457">
        <v>0</v>
      </c>
    </row>
    <row r="1428" spans="1:47" x14ac:dyDescent="0.2">
      <c r="A1428" s="231">
        <v>2010</v>
      </c>
      <c r="B1428" s="232">
        <v>24</v>
      </c>
      <c r="C1428" s="456">
        <v>7.2239084109609282</v>
      </c>
      <c r="D1428" s="457">
        <v>8.9969338494753295</v>
      </c>
      <c r="E1428" s="437">
        <v>19.505126994599923</v>
      </c>
      <c r="F1428" s="456">
        <v>0.34479620825919444</v>
      </c>
      <c r="G1428" s="457">
        <v>0.34362358032504142</v>
      </c>
      <c r="H1428" s="437">
        <v>0.53406812120590963</v>
      </c>
      <c r="I1428" s="456">
        <v>0.27278723045425846</v>
      </c>
      <c r="J1428" s="457">
        <v>0.35959220285287896</v>
      </c>
      <c r="K1428" s="437">
        <v>1.0540295443888563</v>
      </c>
      <c r="L1428" s="462">
        <v>2.6533492416690911E-3</v>
      </c>
      <c r="M1428" s="463">
        <v>3.4516004269561484E-3</v>
      </c>
      <c r="N1428" s="437">
        <v>3.8179371464809836E-3</v>
      </c>
      <c r="O1428" s="456">
        <v>2.030595739778928E-2</v>
      </c>
      <c r="P1428" s="457">
        <v>2.1618785809130327E-2</v>
      </c>
      <c r="Q1428" s="437">
        <v>2.8807525354871161E-2</v>
      </c>
      <c r="R1428" s="462">
        <v>0</v>
      </c>
      <c r="S1428" s="463">
        <v>0</v>
      </c>
      <c r="T1428" s="437">
        <v>570.90817954121792</v>
      </c>
      <c r="U1428" s="456">
        <v>1.5671370370309277E-2</v>
      </c>
      <c r="V1428" s="457">
        <v>2.165402196045399E-2</v>
      </c>
      <c r="W1428" s="437">
        <v>2.6491473906052821E-2</v>
      </c>
      <c r="X1428" s="456">
        <v>1.3956817501562708E-2</v>
      </c>
      <c r="Y1428" s="457">
        <v>1.727416795915129E-2</v>
      </c>
      <c r="Z1428" s="437">
        <v>7.0360933706576811E-2</v>
      </c>
      <c r="AA1428" s="456">
        <v>7.3768952324681563E-3</v>
      </c>
      <c r="AB1428" s="457">
        <v>8.7144534925012833E-3</v>
      </c>
      <c r="AC1428" s="437">
        <v>1.037169796104004E-2</v>
      </c>
      <c r="AD1428" s="456">
        <v>4.4231706701182742E-4</v>
      </c>
      <c r="AE1428" s="457">
        <v>4.370615804264501E-4</v>
      </c>
      <c r="AF1428" s="437">
        <v>6.3698084479434243E-4</v>
      </c>
      <c r="AG1428" s="456">
        <v>1.4513638661349582E-2</v>
      </c>
      <c r="AH1428" s="457">
        <v>1.4230927795735088E-2</v>
      </c>
      <c r="AI1428" s="437">
        <v>2.2561687432072038E-2</v>
      </c>
      <c r="AJ1428" s="456">
        <v>2.6085407197482635E-3</v>
      </c>
      <c r="AK1428" s="457">
        <v>2.3818902334690885E-3</v>
      </c>
      <c r="AL1428" s="437">
        <v>3.9997457972741259E-3</v>
      </c>
      <c r="AM1428" s="456">
        <v>3.8197370128871715E-3</v>
      </c>
      <c r="AN1428" s="457">
        <v>4.0572002049212271E-3</v>
      </c>
      <c r="AO1428" s="437">
        <v>4.9502804664262367E-3</v>
      </c>
      <c r="AP1428" s="462">
        <v>0</v>
      </c>
      <c r="AQ1428" s="463">
        <v>0</v>
      </c>
      <c r="AR1428" s="463">
        <v>0</v>
      </c>
      <c r="AS1428" s="456">
        <v>0</v>
      </c>
      <c r="AT1428" s="457">
        <v>0</v>
      </c>
      <c r="AU1428" s="457">
        <v>0</v>
      </c>
    </row>
    <row r="1429" spans="1:47" x14ac:dyDescent="0.2">
      <c r="A1429" s="231">
        <v>2010</v>
      </c>
      <c r="B1429" s="232">
        <v>25</v>
      </c>
      <c r="C1429" s="456">
        <v>7.3362259574148814</v>
      </c>
      <c r="D1429" s="457">
        <v>9.0548543340100416</v>
      </c>
      <c r="E1429" s="437">
        <v>19.597319709256322</v>
      </c>
      <c r="F1429" s="456">
        <v>0.35611072292223273</v>
      </c>
      <c r="G1429" s="457">
        <v>0.34938621263819003</v>
      </c>
      <c r="H1429" s="437">
        <v>0.54340069007588521</v>
      </c>
      <c r="I1429" s="456">
        <v>0.27909406239214246</v>
      </c>
      <c r="J1429" s="457">
        <v>0.36322448797955914</v>
      </c>
      <c r="K1429" s="437">
        <v>1.0628404536264602</v>
      </c>
      <c r="L1429" s="462">
        <v>2.6624265263239457E-3</v>
      </c>
      <c r="M1429" s="463">
        <v>3.4576191855124057E-3</v>
      </c>
      <c r="N1429" s="437">
        <v>3.8247876863936668E-3</v>
      </c>
      <c r="O1429" s="456">
        <v>2.0661945102997372E-2</v>
      </c>
      <c r="P1429" s="457">
        <v>2.1829040170936009E-2</v>
      </c>
      <c r="Q1429" s="437">
        <v>2.8987699074829967E-2</v>
      </c>
      <c r="R1429" s="462">
        <v>0</v>
      </c>
      <c r="S1429" s="463">
        <v>0</v>
      </c>
      <c r="T1429" s="437">
        <v>571.70301610306592</v>
      </c>
      <c r="U1429" s="456">
        <v>1.6101807048857719E-2</v>
      </c>
      <c r="V1429" s="457">
        <v>2.1955049931562852E-2</v>
      </c>
      <c r="W1429" s="437">
        <v>2.6889960561541491E-2</v>
      </c>
      <c r="X1429" s="456">
        <v>1.4414993587912048E-2</v>
      </c>
      <c r="Y1429" s="457">
        <v>1.7563685928861494E-2</v>
      </c>
      <c r="Z1429" s="437">
        <v>7.1429938776488219E-2</v>
      </c>
      <c r="AA1429" s="456">
        <v>7.6838015456696974E-3</v>
      </c>
      <c r="AB1429" s="457">
        <v>8.9028342377231329E-3</v>
      </c>
      <c r="AC1429" s="437">
        <v>1.0656481744980177E-2</v>
      </c>
      <c r="AD1429" s="456">
        <v>4.5745794253776868E-4</v>
      </c>
      <c r="AE1429" s="457">
        <v>4.4492158305170894E-4</v>
      </c>
      <c r="AF1429" s="437">
        <v>6.4904434087261972E-4</v>
      </c>
      <c r="AG1429" s="456">
        <v>1.4972528954589115E-2</v>
      </c>
      <c r="AH1429" s="457">
        <v>1.4457377500032476E-2</v>
      </c>
      <c r="AI1429" s="437">
        <v>2.2928360344468064E-2</v>
      </c>
      <c r="AJ1429" s="456">
        <v>2.6955480543672285E-3</v>
      </c>
      <c r="AK1429" s="457">
        <v>2.4236440960145812E-3</v>
      </c>
      <c r="AL1429" s="437">
        <v>4.0684686350925866E-3</v>
      </c>
      <c r="AM1429" s="456">
        <v>3.942224178046818E-3</v>
      </c>
      <c r="AN1429" s="457">
        <v>4.1224189840712386E-3</v>
      </c>
      <c r="AO1429" s="437">
        <v>5.0373554344123527E-3</v>
      </c>
      <c r="AP1429" s="462">
        <v>0</v>
      </c>
      <c r="AQ1429" s="463">
        <v>0</v>
      </c>
      <c r="AR1429" s="463">
        <v>0</v>
      </c>
      <c r="AS1429" s="456">
        <v>0</v>
      </c>
      <c r="AT1429" s="457">
        <v>0</v>
      </c>
      <c r="AU1429" s="457">
        <v>0</v>
      </c>
    </row>
    <row r="1430" spans="1:47" x14ac:dyDescent="0.2">
      <c r="A1430" s="231">
        <v>2010</v>
      </c>
      <c r="B1430" s="232">
        <v>26</v>
      </c>
      <c r="C1430" s="456">
        <v>7.4716217534303038</v>
      </c>
      <c r="D1430" s="457">
        <v>9.1323205031586561</v>
      </c>
      <c r="E1430" s="437">
        <v>19.641551173512024</v>
      </c>
      <c r="F1430" s="456">
        <v>0.36826286325623975</v>
      </c>
      <c r="G1430" s="457">
        <v>0.35443897729065016</v>
      </c>
      <c r="H1430" s="437">
        <v>0.54911273727665089</v>
      </c>
      <c r="I1430" s="456">
        <v>0.28608854408072293</v>
      </c>
      <c r="J1430" s="457">
        <v>0.36693649441982168</v>
      </c>
      <c r="K1430" s="437">
        <v>1.068451335791256</v>
      </c>
      <c r="L1430" s="462">
        <v>2.6711587651003172E-3</v>
      </c>
      <c r="M1430" s="463">
        <v>3.4613381789044325E-3</v>
      </c>
      <c r="N1430" s="437">
        <v>3.8299615662684542E-3</v>
      </c>
      <c r="O1430" s="456">
        <v>2.0994986966614813E-2</v>
      </c>
      <c r="P1430" s="457">
        <v>2.195609684062454E-2</v>
      </c>
      <c r="Q1430" s="437">
        <v>2.9100815459825655E-2</v>
      </c>
      <c r="R1430" s="462">
        <v>0</v>
      </c>
      <c r="S1430" s="463">
        <v>0</v>
      </c>
      <c r="T1430" s="437">
        <v>572.17781234448887</v>
      </c>
      <c r="U1430" s="456">
        <v>1.65582241589332E-2</v>
      </c>
      <c r="V1430" s="457">
        <v>2.2208009880880203E-2</v>
      </c>
      <c r="W1430" s="437">
        <v>2.7131296653323363E-2</v>
      </c>
      <c r="X1430" s="456">
        <v>1.4842062428035799E-2</v>
      </c>
      <c r="Y1430" s="457">
        <v>1.7736873419475937E-2</v>
      </c>
      <c r="Z1430" s="437">
        <v>7.206945926744307E-2</v>
      </c>
      <c r="AA1430" s="456">
        <v>8.0160690766234253E-3</v>
      </c>
      <c r="AB1430" s="457">
        <v>9.0321319477956064E-3</v>
      </c>
      <c r="AC1430" s="437">
        <v>1.0896612171411937E-2</v>
      </c>
      <c r="AD1430" s="456">
        <v>4.7366729278601678E-4</v>
      </c>
      <c r="AE1430" s="457">
        <v>4.5166559548791985E-4</v>
      </c>
      <c r="AF1430" s="437">
        <v>6.5680764903242766E-4</v>
      </c>
      <c r="AG1430" s="456">
        <v>1.5463552842392446E-2</v>
      </c>
      <c r="AH1430" s="457">
        <v>1.4660720385438355E-2</v>
      </c>
      <c r="AI1430" s="437">
        <v>2.3135385964802458E-2</v>
      </c>
      <c r="AJ1430" s="456">
        <v>2.7869816652356006E-3</v>
      </c>
      <c r="AK1430" s="457">
        <v>2.4590450015095468E-3</v>
      </c>
      <c r="AL1430" s="437">
        <v>4.1047029210261919E-3</v>
      </c>
      <c r="AM1430" s="456">
        <v>4.0728378601461879E-3</v>
      </c>
      <c r="AN1430" s="457">
        <v>4.1777827996668749E-3</v>
      </c>
      <c r="AO1430" s="437">
        <v>5.0957523528141445E-3</v>
      </c>
      <c r="AP1430" s="462">
        <v>0</v>
      </c>
      <c r="AQ1430" s="463">
        <v>0</v>
      </c>
      <c r="AR1430" s="463">
        <v>0</v>
      </c>
      <c r="AS1430" s="456">
        <v>0</v>
      </c>
      <c r="AT1430" s="457">
        <v>0</v>
      </c>
      <c r="AU1430" s="457">
        <v>0</v>
      </c>
    </row>
    <row r="1431" spans="1:47" x14ac:dyDescent="0.2">
      <c r="A1431" s="231">
        <v>2010</v>
      </c>
      <c r="B1431" s="232">
        <v>27</v>
      </c>
      <c r="C1431" s="456">
        <v>7.5628315328092661</v>
      </c>
      <c r="D1431" s="457">
        <v>9.1313654512940019</v>
      </c>
      <c r="E1431" s="437">
        <v>19.632649502978374</v>
      </c>
      <c r="F1431" s="456">
        <v>0.37771251911576986</v>
      </c>
      <c r="G1431" s="457">
        <v>0.3549937688968639</v>
      </c>
      <c r="H1431" s="437">
        <v>0.55023914632542237</v>
      </c>
      <c r="I1431" s="456">
        <v>0.29140110599868996</v>
      </c>
      <c r="J1431" s="457">
        <v>0.36751462255971939</v>
      </c>
      <c r="K1431" s="437">
        <v>1.0698746139203636</v>
      </c>
      <c r="L1431" s="462">
        <v>2.6789941668104774E-3</v>
      </c>
      <c r="M1431" s="463">
        <v>3.4621971386523858E-3</v>
      </c>
      <c r="N1431" s="437">
        <v>3.8323926564819517E-3</v>
      </c>
      <c r="O1431" s="456">
        <v>2.1291836610146924E-2</v>
      </c>
      <c r="P1431" s="457">
        <v>2.1979133935446191E-2</v>
      </c>
      <c r="Q1431" s="437">
        <v>2.9127358221038006E-2</v>
      </c>
      <c r="R1431" s="462">
        <v>0</v>
      </c>
      <c r="S1431" s="463">
        <v>0</v>
      </c>
      <c r="T1431" s="437">
        <v>572.25518161489754</v>
      </c>
      <c r="U1431" s="456">
        <v>1.6907191309676078E-2</v>
      </c>
      <c r="V1431" s="457">
        <v>2.2208304243049096E-2</v>
      </c>
      <c r="W1431" s="437">
        <v>2.717526499051055E-2</v>
      </c>
      <c r="X1431" s="456">
        <v>1.5222372796560052E-2</v>
      </c>
      <c r="Y1431" s="457">
        <v>1.7765326803707189E-2</v>
      </c>
      <c r="Z1431" s="437">
        <v>7.2174549486066483E-2</v>
      </c>
      <c r="AA1431" s="456">
        <v>8.2859431141355765E-3</v>
      </c>
      <c r="AB1431" s="457">
        <v>9.0176401006603693E-3</v>
      </c>
      <c r="AC1431" s="437">
        <v>1.1037059332544109E-2</v>
      </c>
      <c r="AD1431" s="456">
        <v>4.8648031280160441E-4</v>
      </c>
      <c r="AE1431" s="457">
        <v>4.5262947334218448E-4</v>
      </c>
      <c r="AF1431" s="437">
        <v>6.5887174681022976E-4</v>
      </c>
      <c r="AG1431" s="456">
        <v>1.5840912116687089E-2</v>
      </c>
      <c r="AH1431" s="457">
        <v>1.4682846729602224E-2</v>
      </c>
      <c r="AI1431" s="437">
        <v>2.3151567863652592E-2</v>
      </c>
      <c r="AJ1431" s="456">
        <v>2.8575724864132661E-3</v>
      </c>
      <c r="AK1431" s="457">
        <v>2.4623319506611343E-3</v>
      </c>
      <c r="AL1431" s="437">
        <v>4.1036018001766343E-3</v>
      </c>
      <c r="AM1431" s="456">
        <v>4.1764917850517823E-3</v>
      </c>
      <c r="AN1431" s="457">
        <v>4.1841188108825552E-3</v>
      </c>
      <c r="AO1431" s="437">
        <v>5.1145070748069245E-3</v>
      </c>
      <c r="AP1431" s="462">
        <v>0</v>
      </c>
      <c r="AQ1431" s="463">
        <v>0</v>
      </c>
      <c r="AR1431" s="463">
        <v>0</v>
      </c>
      <c r="AS1431" s="456">
        <v>0</v>
      </c>
      <c r="AT1431" s="457">
        <v>0</v>
      </c>
      <c r="AU1431" s="457">
        <v>0</v>
      </c>
    </row>
    <row r="1432" spans="1:47" x14ac:dyDescent="0.2">
      <c r="A1432" s="231">
        <v>2010</v>
      </c>
      <c r="B1432" s="232">
        <v>28</v>
      </c>
      <c r="C1432" s="456">
        <v>7.6376301578775498</v>
      </c>
      <c r="D1432" s="457">
        <v>9.122778419408279</v>
      </c>
      <c r="E1432" s="437">
        <v>19.609542179814586</v>
      </c>
      <c r="F1432" s="456">
        <v>0.38563124924125575</v>
      </c>
      <c r="G1432" s="457">
        <v>0.35491131927704062</v>
      </c>
      <c r="H1432" s="437">
        <v>0.55037861105312202</v>
      </c>
      <c r="I1432" s="456">
        <v>0.29587643561652699</v>
      </c>
      <c r="J1432" s="457">
        <v>0.3677229262159683</v>
      </c>
      <c r="K1432" s="437">
        <v>1.0704477924131726</v>
      </c>
      <c r="L1432" s="462">
        <v>2.6858108767109771E-3</v>
      </c>
      <c r="M1432" s="463">
        <v>3.4625102348118972E-3</v>
      </c>
      <c r="N1432" s="437">
        <v>3.8344707384964818E-3</v>
      </c>
      <c r="O1432" s="456">
        <v>2.1541116608281233E-2</v>
      </c>
      <c r="P1432" s="457">
        <v>2.1979493930709873E-2</v>
      </c>
      <c r="Q1432" s="437">
        <v>2.9136023133216109E-2</v>
      </c>
      <c r="R1432" s="462">
        <v>0</v>
      </c>
      <c r="S1432" s="463">
        <v>0</v>
      </c>
      <c r="T1432" s="437">
        <v>572.24524073235136</v>
      </c>
      <c r="U1432" s="456">
        <v>1.7195763731260427E-2</v>
      </c>
      <c r="V1432" s="457">
        <v>2.2172068348715223E-2</v>
      </c>
      <c r="W1432" s="437">
        <v>2.717628129692461E-2</v>
      </c>
      <c r="X1432" s="456">
        <v>1.5540387846251153E-2</v>
      </c>
      <c r="Y1432" s="457">
        <v>1.7761698903662471E-2</v>
      </c>
      <c r="Z1432" s="437">
        <v>7.2161351776991553E-2</v>
      </c>
      <c r="AA1432" s="456">
        <v>8.527663183658005E-3</v>
      </c>
      <c r="AB1432" s="457">
        <v>8.98306981466933E-3</v>
      </c>
      <c r="AC1432" s="437">
        <v>1.1170662734056183E-2</v>
      </c>
      <c r="AD1432" s="456">
        <v>4.9733181666605634E-4</v>
      </c>
      <c r="AE1432" s="457">
        <v>4.527677653594681E-4</v>
      </c>
      <c r="AF1432" s="437">
        <v>6.597937222834532E-4</v>
      </c>
      <c r="AG1432" s="456">
        <v>1.6152247539442929E-2</v>
      </c>
      <c r="AH1432" s="457">
        <v>1.4678855471733584E-2</v>
      </c>
      <c r="AI1432" s="437">
        <v>2.3122851971164274E-2</v>
      </c>
      <c r="AJ1432" s="456">
        <v>2.9150798143967082E-3</v>
      </c>
      <c r="AK1432" s="457">
        <v>2.4605577389218776E-3</v>
      </c>
      <c r="AL1432" s="437">
        <v>4.0931682861298701E-3</v>
      </c>
      <c r="AM1432" s="456">
        <v>4.2645908521864459E-3</v>
      </c>
      <c r="AN1432" s="457">
        <v>4.1835885971042942E-3</v>
      </c>
      <c r="AO1432" s="437">
        <v>5.1258704717436262E-3</v>
      </c>
      <c r="AP1432" s="462">
        <v>0</v>
      </c>
      <c r="AQ1432" s="463">
        <v>0</v>
      </c>
      <c r="AR1432" s="463">
        <v>0</v>
      </c>
      <c r="AS1432" s="456">
        <v>0</v>
      </c>
      <c r="AT1432" s="457">
        <v>0</v>
      </c>
      <c r="AU1432" s="457">
        <v>0</v>
      </c>
    </row>
    <row r="1433" spans="1:47" x14ac:dyDescent="0.2">
      <c r="A1433" s="231">
        <v>2010</v>
      </c>
      <c r="B1433" s="232">
        <v>29</v>
      </c>
      <c r="C1433" s="456">
        <v>7.6904711736528659</v>
      </c>
      <c r="D1433" s="457">
        <v>9.1122681938191832</v>
      </c>
      <c r="E1433" s="437">
        <v>19.580303593737256</v>
      </c>
      <c r="F1433" s="456">
        <v>0.39168430494475309</v>
      </c>
      <c r="G1433" s="457">
        <v>0.35491916562442138</v>
      </c>
      <c r="H1433" s="437">
        <v>0.55066274346962152</v>
      </c>
      <c r="I1433" s="456">
        <v>0.29934929659526188</v>
      </c>
      <c r="J1433" s="457">
        <v>0.36805299353478715</v>
      </c>
      <c r="K1433" s="437">
        <v>1.071296362473614</v>
      </c>
      <c r="L1433" s="462">
        <v>2.6918751265048524E-3</v>
      </c>
      <c r="M1433" s="463">
        <v>3.4635127734957854E-3</v>
      </c>
      <c r="N1433" s="437">
        <v>3.8372774018339047E-3</v>
      </c>
      <c r="O1433" s="456">
        <v>2.1733790348557644E-2</v>
      </c>
      <c r="P1433" s="457">
        <v>2.1984720238254891E-2</v>
      </c>
      <c r="Q1433" s="437">
        <v>2.9149363720067954E-2</v>
      </c>
      <c r="R1433" s="462">
        <v>0</v>
      </c>
      <c r="S1433" s="463">
        <v>0</v>
      </c>
      <c r="T1433" s="437">
        <v>572.24082767735081</v>
      </c>
      <c r="U1433" s="456">
        <v>1.7409488212422185E-2</v>
      </c>
      <c r="V1433" s="457">
        <v>2.2135496686503279E-2</v>
      </c>
      <c r="W1433" s="437">
        <v>2.71818670430986E-2</v>
      </c>
      <c r="X1433" s="456">
        <v>1.5780696483363877E-2</v>
      </c>
      <c r="Y1433" s="457">
        <v>1.776094848687584E-2</v>
      </c>
      <c r="Z1433" s="437">
        <v>7.2155661225446366E-2</v>
      </c>
      <c r="AA1433" s="456">
        <v>8.7581299203290178E-3</v>
      </c>
      <c r="AB1433" s="457">
        <v>8.9641340046650222E-3</v>
      </c>
      <c r="AC1433" s="437">
        <v>1.1349286992881607E-2</v>
      </c>
      <c r="AD1433" s="456">
        <v>5.059316360088472E-4</v>
      </c>
      <c r="AE1433" s="457">
        <v>4.531650248927632E-4</v>
      </c>
      <c r="AF1433" s="437">
        <v>6.6113597466832801E-4</v>
      </c>
      <c r="AG1433" s="456">
        <v>1.6377926498118974E-2</v>
      </c>
      <c r="AH1433" s="457">
        <v>1.4674766501495642E-2</v>
      </c>
      <c r="AI1433" s="437">
        <v>2.3089095196482241E-2</v>
      </c>
      <c r="AJ1433" s="456">
        <v>2.9547592728651302E-3</v>
      </c>
      <c r="AK1433" s="457">
        <v>2.4579201021454975E-3</v>
      </c>
      <c r="AL1433" s="437">
        <v>4.0802048567467868E-3</v>
      </c>
      <c r="AM1433" s="456">
        <v>4.3354862678705065E-3</v>
      </c>
      <c r="AN1433" s="457">
        <v>4.1855833634516504E-3</v>
      </c>
      <c r="AO1433" s="437">
        <v>5.1417423682090348E-3</v>
      </c>
      <c r="AP1433" s="462">
        <v>0</v>
      </c>
      <c r="AQ1433" s="463">
        <v>0</v>
      </c>
      <c r="AR1433" s="463">
        <v>0</v>
      </c>
      <c r="AS1433" s="456">
        <v>0</v>
      </c>
      <c r="AT1433" s="457">
        <v>0</v>
      </c>
      <c r="AU1433" s="457">
        <v>0</v>
      </c>
    </row>
    <row r="1434" spans="1:47" x14ac:dyDescent="0.2">
      <c r="A1434" s="231">
        <v>2010</v>
      </c>
      <c r="B1434" s="232">
        <v>30</v>
      </c>
      <c r="C1434" s="456">
        <v>7.7160477163283465</v>
      </c>
      <c r="D1434" s="457">
        <v>9.0975178564899029</v>
      </c>
      <c r="E1434" s="437">
        <v>19.541809305583893</v>
      </c>
      <c r="F1434" s="456">
        <v>0.39548525388838995</v>
      </c>
      <c r="G1434" s="457">
        <v>0.35505353635589437</v>
      </c>
      <c r="H1434" s="437">
        <v>0.55112945888841991</v>
      </c>
      <c r="I1434" s="456">
        <v>0.30159833369973132</v>
      </c>
      <c r="J1434" s="457">
        <v>0.36844592024055473</v>
      </c>
      <c r="K1434" s="437">
        <v>1.0725160866944876</v>
      </c>
      <c r="L1434" s="462">
        <v>2.6970218150398607E-3</v>
      </c>
      <c r="M1434" s="463">
        <v>3.4661896349832827E-3</v>
      </c>
      <c r="N1434" s="437">
        <v>3.841126225647798E-3</v>
      </c>
      <c r="O1434" s="456">
        <v>2.1857139309493304E-2</v>
      </c>
      <c r="P1434" s="457">
        <v>2.1995312261522258E-2</v>
      </c>
      <c r="Q1434" s="437">
        <v>2.9168911246802751E-2</v>
      </c>
      <c r="R1434" s="462">
        <v>0</v>
      </c>
      <c r="S1434" s="463">
        <v>0</v>
      </c>
      <c r="T1434" s="437">
        <v>572.24332350688269</v>
      </c>
      <c r="U1434" s="456">
        <v>1.7542834826396889E-2</v>
      </c>
      <c r="V1434" s="457">
        <v>2.2122373066451005E-2</v>
      </c>
      <c r="W1434" s="437">
        <v>2.7193004959949807E-2</v>
      </c>
      <c r="X1434" s="456">
        <v>1.5927251912761484E-2</v>
      </c>
      <c r="Y1434" s="457">
        <v>1.7761488414716298E-2</v>
      </c>
      <c r="Z1434" s="437">
        <v>7.2157659160236851E-2</v>
      </c>
      <c r="AA1434" s="456">
        <v>9.0072841763608139E-3</v>
      </c>
      <c r="AB1434" s="457">
        <v>9.060608258108109E-3</v>
      </c>
      <c r="AC1434" s="437">
        <v>1.1592368342144301E-2</v>
      </c>
      <c r="AD1434" s="456">
        <v>5.1182234565436255E-4</v>
      </c>
      <c r="AE1434" s="457">
        <v>4.5400286476317167E-4</v>
      </c>
      <c r="AF1434" s="437">
        <v>6.6305144456099848E-4</v>
      </c>
      <c r="AG1434" s="456">
        <v>1.6492678378010616E-2</v>
      </c>
      <c r="AH1434" s="457">
        <v>1.4652090946625139E-2</v>
      </c>
      <c r="AI1434" s="437">
        <v>2.3046907147478424E-2</v>
      </c>
      <c r="AJ1434" s="456">
        <v>2.9708873757645828E-3</v>
      </c>
      <c r="AK1434" s="457">
        <v>2.4491323681995734E-3</v>
      </c>
      <c r="AL1434" s="437">
        <v>4.0633694003859404E-3</v>
      </c>
      <c r="AM1434" s="456">
        <v>4.3870550582036146E-3</v>
      </c>
      <c r="AN1434" s="457">
        <v>4.1956256065117936E-3</v>
      </c>
      <c r="AO1434" s="437">
        <v>5.1639031264246677E-3</v>
      </c>
      <c r="AP1434" s="462">
        <v>0</v>
      </c>
      <c r="AQ1434" s="463">
        <v>0</v>
      </c>
      <c r="AR1434" s="463">
        <v>0</v>
      </c>
      <c r="AS1434" s="456">
        <v>0</v>
      </c>
      <c r="AT1434" s="457">
        <v>0</v>
      </c>
      <c r="AU1434" s="457">
        <v>0</v>
      </c>
    </row>
    <row r="1435" spans="1:47" x14ac:dyDescent="0.2">
      <c r="A1435" s="231">
        <v>2010</v>
      </c>
      <c r="B1435" s="232">
        <v>31</v>
      </c>
      <c r="C1435" s="456">
        <v>7.702896541328208</v>
      </c>
      <c r="D1435" s="457">
        <v>9.080782573528273</v>
      </c>
      <c r="E1435" s="437">
        <v>19.498498621824307</v>
      </c>
      <c r="F1435" s="456">
        <v>0.3957421807405257</v>
      </c>
      <c r="G1435" s="457">
        <v>0.35523610549960855</v>
      </c>
      <c r="H1435" s="437">
        <v>0.55170589738563269</v>
      </c>
      <c r="I1435" s="456">
        <v>0.30191424777223796</v>
      </c>
      <c r="J1435" s="457">
        <v>0.36891547109939482</v>
      </c>
      <c r="K1435" s="437">
        <v>1.073944998845237</v>
      </c>
      <c r="L1435" s="462">
        <v>2.6999991226869936E-3</v>
      </c>
      <c r="M1435" s="463">
        <v>3.4693145622457832E-3</v>
      </c>
      <c r="N1435" s="437">
        <v>3.8455316234377967E-3</v>
      </c>
      <c r="O1435" s="456">
        <v>2.1871201556276219E-2</v>
      </c>
      <c r="P1435" s="457">
        <v>2.2008477646613442E-2</v>
      </c>
      <c r="Q1435" s="437">
        <v>2.9192019223635818E-2</v>
      </c>
      <c r="R1435" s="462">
        <v>0</v>
      </c>
      <c r="S1435" s="463">
        <v>0</v>
      </c>
      <c r="T1435" s="437">
        <v>572.24930337246303</v>
      </c>
      <c r="U1435" s="456">
        <v>1.7538880120158744E-2</v>
      </c>
      <c r="V1435" s="457">
        <v>2.2109080422245991E-2</v>
      </c>
      <c r="W1435" s="437">
        <v>2.7207633775899829E-2</v>
      </c>
      <c r="X1435" s="456">
        <v>1.5929096424266584E-2</v>
      </c>
      <c r="Y1435" s="457">
        <v>1.7763452534015324E-2</v>
      </c>
      <c r="Z1435" s="437">
        <v>7.2165212035882553E-2</v>
      </c>
      <c r="AA1435" s="456">
        <v>9.1989638068217961E-3</v>
      </c>
      <c r="AB1435" s="457">
        <v>9.1736145115220002E-3</v>
      </c>
      <c r="AC1435" s="437">
        <v>1.1870441500350399E-2</v>
      </c>
      <c r="AD1435" s="456">
        <v>5.1317905965363229E-4</v>
      </c>
      <c r="AE1435" s="457">
        <v>4.5501121007147482E-4</v>
      </c>
      <c r="AF1435" s="437">
        <v>6.6529101213572389E-4</v>
      </c>
      <c r="AG1435" s="456">
        <v>1.6453357027580755E-2</v>
      </c>
      <c r="AH1435" s="457">
        <v>1.4626825594786785E-2</v>
      </c>
      <c r="AI1435" s="437">
        <v>2.3000766548227421E-2</v>
      </c>
      <c r="AJ1435" s="456">
        <v>2.9563151447368507E-3</v>
      </c>
      <c r="AK1435" s="457">
        <v>2.4391546408306279E-3</v>
      </c>
      <c r="AL1435" s="437">
        <v>4.0445449163054896E-3</v>
      </c>
      <c r="AM1435" s="456">
        <v>4.4030870010574492E-3</v>
      </c>
      <c r="AN1435" s="457">
        <v>4.2076130962072624E-3</v>
      </c>
      <c r="AO1435" s="437">
        <v>5.1895429917007858E-3</v>
      </c>
      <c r="AP1435" s="462">
        <v>0</v>
      </c>
      <c r="AQ1435" s="463">
        <v>0</v>
      </c>
      <c r="AR1435" s="463">
        <v>0</v>
      </c>
      <c r="AS1435" s="456">
        <v>0</v>
      </c>
      <c r="AT1435" s="457">
        <v>0</v>
      </c>
      <c r="AU1435" s="457">
        <v>0</v>
      </c>
    </row>
    <row r="1436" spans="1:47" x14ac:dyDescent="0.2">
      <c r="A1436" s="231">
        <v>2010</v>
      </c>
      <c r="B1436" s="232">
        <v>32</v>
      </c>
      <c r="C1436" s="456">
        <v>7.702896541328208</v>
      </c>
      <c r="D1436" s="457">
        <v>9.080782573528273</v>
      </c>
      <c r="E1436" s="419">
        <v>19.498498621824307</v>
      </c>
      <c r="F1436" s="456">
        <v>0.3957421807405257</v>
      </c>
      <c r="G1436" s="457">
        <v>0.35523610549960855</v>
      </c>
      <c r="H1436" s="419">
        <v>0.55170589738563269</v>
      </c>
      <c r="I1436" s="456">
        <v>0.30191424777223796</v>
      </c>
      <c r="J1436" s="457">
        <v>0.36891547109939482</v>
      </c>
      <c r="K1436" s="419">
        <v>1.073944998845237</v>
      </c>
      <c r="L1436" s="462">
        <v>2.6999991226869936E-3</v>
      </c>
      <c r="M1436" s="463">
        <v>3.4693145622457832E-3</v>
      </c>
      <c r="N1436" s="419">
        <v>3.8455316234377967E-3</v>
      </c>
      <c r="O1436" s="456">
        <v>2.1871201556276219E-2</v>
      </c>
      <c r="P1436" s="457">
        <v>2.2008477646613442E-2</v>
      </c>
      <c r="Q1436" s="419">
        <v>2.9192019223635818E-2</v>
      </c>
      <c r="R1436" s="462">
        <v>0</v>
      </c>
      <c r="S1436" s="463">
        <v>0</v>
      </c>
      <c r="T1436" s="419">
        <v>572.24930337246303</v>
      </c>
      <c r="U1436" s="456">
        <v>1.7538880120158744E-2</v>
      </c>
      <c r="V1436" s="457">
        <v>2.2109080422245991E-2</v>
      </c>
      <c r="W1436" s="419">
        <v>2.7207633775899829E-2</v>
      </c>
      <c r="X1436" s="456">
        <v>1.5929096424266584E-2</v>
      </c>
      <c r="Y1436" s="457">
        <v>1.7763452534015324E-2</v>
      </c>
      <c r="Z1436" s="419">
        <v>7.2165212035882553E-2</v>
      </c>
      <c r="AA1436" s="456">
        <v>9.1989638068217961E-3</v>
      </c>
      <c r="AB1436" s="457">
        <v>9.1736145115220002E-3</v>
      </c>
      <c r="AC1436" s="419">
        <v>1.1870441500350399E-2</v>
      </c>
      <c r="AD1436" s="456">
        <v>5.1317905965363229E-4</v>
      </c>
      <c r="AE1436" s="457">
        <v>4.5501121007147482E-4</v>
      </c>
      <c r="AF1436" s="419">
        <v>6.6529101213572389E-4</v>
      </c>
      <c r="AG1436" s="456">
        <v>1.6453357027580755E-2</v>
      </c>
      <c r="AH1436" s="457">
        <v>1.4626825594786785E-2</v>
      </c>
      <c r="AI1436" s="419">
        <v>2.3000766548227421E-2</v>
      </c>
      <c r="AJ1436" s="456">
        <v>2.9563151447368507E-3</v>
      </c>
      <c r="AK1436" s="457">
        <v>2.4391546408306279E-3</v>
      </c>
      <c r="AL1436" s="419">
        <v>4.0445449163054896E-3</v>
      </c>
      <c r="AM1436" s="456">
        <v>4.4030870010574492E-3</v>
      </c>
      <c r="AN1436" s="457">
        <v>4.2076130962072624E-3</v>
      </c>
      <c r="AO1436" s="419">
        <v>5.1895429917007858E-3</v>
      </c>
      <c r="AP1436" s="462">
        <v>0</v>
      </c>
      <c r="AQ1436" s="463">
        <v>0</v>
      </c>
      <c r="AR1436" s="463">
        <v>0</v>
      </c>
      <c r="AS1436" s="456">
        <v>0</v>
      </c>
      <c r="AT1436" s="457">
        <v>0</v>
      </c>
      <c r="AU1436" s="457">
        <v>0</v>
      </c>
    </row>
    <row r="1437" spans="1:47" x14ac:dyDescent="0.2">
      <c r="A1437" s="231">
        <v>2010</v>
      </c>
      <c r="B1437" s="232">
        <v>33</v>
      </c>
      <c r="C1437" s="456">
        <v>7.702896541328208</v>
      </c>
      <c r="D1437" s="457">
        <v>9.080782573528273</v>
      </c>
      <c r="E1437" s="419">
        <v>19.498498621824307</v>
      </c>
      <c r="F1437" s="456">
        <v>0.3957421807405257</v>
      </c>
      <c r="G1437" s="457">
        <v>0.35523610549960855</v>
      </c>
      <c r="H1437" s="419">
        <v>0.55170589738563269</v>
      </c>
      <c r="I1437" s="456">
        <v>0.30191424777223796</v>
      </c>
      <c r="J1437" s="457">
        <v>0.36891547109939482</v>
      </c>
      <c r="K1437" s="419">
        <v>1.073944998845237</v>
      </c>
      <c r="L1437" s="462">
        <v>2.6999991226869936E-3</v>
      </c>
      <c r="M1437" s="463">
        <v>3.4693145622457832E-3</v>
      </c>
      <c r="N1437" s="419">
        <v>3.8455316234377967E-3</v>
      </c>
      <c r="O1437" s="456">
        <v>2.1871201556276219E-2</v>
      </c>
      <c r="P1437" s="457">
        <v>2.2008477646613442E-2</v>
      </c>
      <c r="Q1437" s="419">
        <v>2.9192019223635818E-2</v>
      </c>
      <c r="R1437" s="462">
        <v>0</v>
      </c>
      <c r="S1437" s="463">
        <v>0</v>
      </c>
      <c r="T1437" s="419">
        <v>572.24930337246303</v>
      </c>
      <c r="U1437" s="456">
        <v>1.7538880120158744E-2</v>
      </c>
      <c r="V1437" s="457">
        <v>2.2109080422245991E-2</v>
      </c>
      <c r="W1437" s="419">
        <v>2.7207633775899829E-2</v>
      </c>
      <c r="X1437" s="456">
        <v>1.5929096424266584E-2</v>
      </c>
      <c r="Y1437" s="457">
        <v>1.7763452534015324E-2</v>
      </c>
      <c r="Z1437" s="419">
        <v>7.2165212035882553E-2</v>
      </c>
      <c r="AA1437" s="456">
        <v>9.1989638068217961E-3</v>
      </c>
      <c r="AB1437" s="457">
        <v>9.1736145115220002E-3</v>
      </c>
      <c r="AC1437" s="419">
        <v>1.1870441500350399E-2</v>
      </c>
      <c r="AD1437" s="456">
        <v>5.1317905965363229E-4</v>
      </c>
      <c r="AE1437" s="457">
        <v>4.5501121007147482E-4</v>
      </c>
      <c r="AF1437" s="419">
        <v>6.6529101213572389E-4</v>
      </c>
      <c r="AG1437" s="456">
        <v>1.6453357027580755E-2</v>
      </c>
      <c r="AH1437" s="457">
        <v>1.4626825594786785E-2</v>
      </c>
      <c r="AI1437" s="419">
        <v>2.3000766548227421E-2</v>
      </c>
      <c r="AJ1437" s="456">
        <v>2.9563151447368507E-3</v>
      </c>
      <c r="AK1437" s="457">
        <v>2.4391546408306279E-3</v>
      </c>
      <c r="AL1437" s="419">
        <v>4.0445449163054896E-3</v>
      </c>
      <c r="AM1437" s="456">
        <v>4.4030870010574492E-3</v>
      </c>
      <c r="AN1437" s="457">
        <v>4.2076130962072624E-3</v>
      </c>
      <c r="AO1437" s="419">
        <v>5.1895429917007858E-3</v>
      </c>
      <c r="AP1437" s="462">
        <v>0</v>
      </c>
      <c r="AQ1437" s="463">
        <v>0</v>
      </c>
      <c r="AR1437" s="463">
        <v>0</v>
      </c>
      <c r="AS1437" s="456">
        <v>0</v>
      </c>
      <c r="AT1437" s="457">
        <v>0</v>
      </c>
      <c r="AU1437" s="457">
        <v>0</v>
      </c>
    </row>
    <row r="1438" spans="1:47" x14ac:dyDescent="0.2">
      <c r="A1438" s="231">
        <v>2010</v>
      </c>
      <c r="B1438" s="232">
        <v>34</v>
      </c>
      <c r="C1438" s="456">
        <v>7.702896541328208</v>
      </c>
      <c r="D1438" s="457">
        <v>9.080782573528273</v>
      </c>
      <c r="E1438" s="419">
        <v>19.498498621824307</v>
      </c>
      <c r="F1438" s="456">
        <v>0.3957421807405257</v>
      </c>
      <c r="G1438" s="457">
        <v>0.35523610549960855</v>
      </c>
      <c r="H1438" s="419">
        <v>0.55170589738563269</v>
      </c>
      <c r="I1438" s="456">
        <v>0.30191424777223796</v>
      </c>
      <c r="J1438" s="457">
        <v>0.36891547109939482</v>
      </c>
      <c r="K1438" s="419">
        <v>1.073944998845237</v>
      </c>
      <c r="L1438" s="462">
        <v>2.6999991226869936E-3</v>
      </c>
      <c r="M1438" s="463">
        <v>3.4693145622457832E-3</v>
      </c>
      <c r="N1438" s="419">
        <v>3.8455316234377967E-3</v>
      </c>
      <c r="O1438" s="456">
        <v>2.1871201556276219E-2</v>
      </c>
      <c r="P1438" s="457">
        <v>2.2008477646613442E-2</v>
      </c>
      <c r="Q1438" s="419">
        <v>2.9192019223635818E-2</v>
      </c>
      <c r="R1438" s="462">
        <v>0</v>
      </c>
      <c r="S1438" s="463">
        <v>0</v>
      </c>
      <c r="T1438" s="419">
        <v>572.24930337246303</v>
      </c>
      <c r="U1438" s="456">
        <v>1.7538880120158744E-2</v>
      </c>
      <c r="V1438" s="457">
        <v>2.2109080422245991E-2</v>
      </c>
      <c r="W1438" s="419">
        <v>2.7207633775899829E-2</v>
      </c>
      <c r="X1438" s="456">
        <v>1.5929096424266584E-2</v>
      </c>
      <c r="Y1438" s="457">
        <v>1.7763452534015324E-2</v>
      </c>
      <c r="Z1438" s="419">
        <v>7.2165212035882553E-2</v>
      </c>
      <c r="AA1438" s="456">
        <v>9.1989638068217961E-3</v>
      </c>
      <c r="AB1438" s="457">
        <v>9.1736145115220002E-3</v>
      </c>
      <c r="AC1438" s="419">
        <v>1.1870441500350399E-2</v>
      </c>
      <c r="AD1438" s="456">
        <v>5.1317905965363229E-4</v>
      </c>
      <c r="AE1438" s="457">
        <v>4.5501121007147482E-4</v>
      </c>
      <c r="AF1438" s="419">
        <v>6.6529101213572389E-4</v>
      </c>
      <c r="AG1438" s="456">
        <v>1.6453357027580755E-2</v>
      </c>
      <c r="AH1438" s="457">
        <v>1.4626825594786785E-2</v>
      </c>
      <c r="AI1438" s="419">
        <v>2.3000766548227421E-2</v>
      </c>
      <c r="AJ1438" s="456">
        <v>2.9563151447368507E-3</v>
      </c>
      <c r="AK1438" s="457">
        <v>2.4391546408306279E-3</v>
      </c>
      <c r="AL1438" s="419">
        <v>4.0445449163054896E-3</v>
      </c>
      <c r="AM1438" s="456">
        <v>4.4030870010574492E-3</v>
      </c>
      <c r="AN1438" s="457">
        <v>4.2076130962072624E-3</v>
      </c>
      <c r="AO1438" s="419">
        <v>5.1895429917007858E-3</v>
      </c>
      <c r="AP1438" s="462">
        <v>0</v>
      </c>
      <c r="AQ1438" s="463">
        <v>0</v>
      </c>
      <c r="AR1438" s="463">
        <v>0</v>
      </c>
      <c r="AS1438" s="456">
        <v>0</v>
      </c>
      <c r="AT1438" s="457">
        <v>0</v>
      </c>
      <c r="AU1438" s="457">
        <v>0</v>
      </c>
    </row>
    <row r="1439" spans="1:47" x14ac:dyDescent="0.2">
      <c r="A1439" s="231">
        <v>2010</v>
      </c>
      <c r="B1439" s="232">
        <v>35</v>
      </c>
      <c r="C1439" s="456">
        <v>7.702896541328208</v>
      </c>
      <c r="D1439" s="457">
        <v>9.080782573528273</v>
      </c>
      <c r="E1439" s="419">
        <v>19.498498621824307</v>
      </c>
      <c r="F1439" s="456">
        <v>0.3957421807405257</v>
      </c>
      <c r="G1439" s="457">
        <v>0.35523610549960855</v>
      </c>
      <c r="H1439" s="419">
        <v>0.55170589738563269</v>
      </c>
      <c r="I1439" s="456">
        <v>0.30191424777223796</v>
      </c>
      <c r="J1439" s="457">
        <v>0.36891547109939482</v>
      </c>
      <c r="K1439" s="419">
        <v>1.073944998845237</v>
      </c>
      <c r="L1439" s="462">
        <v>2.6999991226869936E-3</v>
      </c>
      <c r="M1439" s="463">
        <v>3.4693145622457832E-3</v>
      </c>
      <c r="N1439" s="419">
        <v>3.8455316234377967E-3</v>
      </c>
      <c r="O1439" s="456">
        <v>2.1871201556276219E-2</v>
      </c>
      <c r="P1439" s="457">
        <v>2.2008477646613442E-2</v>
      </c>
      <c r="Q1439" s="419">
        <v>2.9192019223635818E-2</v>
      </c>
      <c r="R1439" s="462">
        <v>0</v>
      </c>
      <c r="S1439" s="463">
        <v>0</v>
      </c>
      <c r="T1439" s="419">
        <v>572.24930337246303</v>
      </c>
      <c r="U1439" s="456">
        <v>1.7538880120158744E-2</v>
      </c>
      <c r="V1439" s="457">
        <v>2.2109080422245991E-2</v>
      </c>
      <c r="W1439" s="419">
        <v>2.7207633775899829E-2</v>
      </c>
      <c r="X1439" s="456">
        <v>1.5929096424266584E-2</v>
      </c>
      <c r="Y1439" s="457">
        <v>1.7763452534015324E-2</v>
      </c>
      <c r="Z1439" s="419">
        <v>7.2165212035882553E-2</v>
      </c>
      <c r="AA1439" s="456">
        <v>9.1989638068217961E-3</v>
      </c>
      <c r="AB1439" s="457">
        <v>9.1736145115220002E-3</v>
      </c>
      <c r="AC1439" s="419">
        <v>1.1870441500350399E-2</v>
      </c>
      <c r="AD1439" s="456">
        <v>5.1317905965363229E-4</v>
      </c>
      <c r="AE1439" s="457">
        <v>4.5501121007147482E-4</v>
      </c>
      <c r="AF1439" s="419">
        <v>6.6529101213572389E-4</v>
      </c>
      <c r="AG1439" s="456">
        <v>1.6453357027580755E-2</v>
      </c>
      <c r="AH1439" s="457">
        <v>1.4626825594786785E-2</v>
      </c>
      <c r="AI1439" s="419">
        <v>2.3000766548227421E-2</v>
      </c>
      <c r="AJ1439" s="456">
        <v>2.9563151447368507E-3</v>
      </c>
      <c r="AK1439" s="457">
        <v>2.4391546408306279E-3</v>
      </c>
      <c r="AL1439" s="419">
        <v>4.0445449163054896E-3</v>
      </c>
      <c r="AM1439" s="456">
        <v>4.4030870010574492E-3</v>
      </c>
      <c r="AN1439" s="457">
        <v>4.2076130962072624E-3</v>
      </c>
      <c r="AO1439" s="419">
        <v>5.1895429917007858E-3</v>
      </c>
      <c r="AP1439" s="462">
        <v>0</v>
      </c>
      <c r="AQ1439" s="463">
        <v>0</v>
      </c>
      <c r="AR1439" s="463">
        <v>0</v>
      </c>
      <c r="AS1439" s="456">
        <v>0</v>
      </c>
      <c r="AT1439" s="457">
        <v>0</v>
      </c>
      <c r="AU1439" s="457">
        <v>0</v>
      </c>
    </row>
    <row r="1440" spans="1:47" x14ac:dyDescent="0.2">
      <c r="A1440" s="231">
        <v>2010</v>
      </c>
      <c r="B1440" s="232">
        <v>36</v>
      </c>
      <c r="C1440" s="456">
        <v>7.702896541328208</v>
      </c>
      <c r="D1440" s="457">
        <v>9.080782573528273</v>
      </c>
      <c r="E1440" s="419">
        <v>19.498498621824307</v>
      </c>
      <c r="F1440" s="456">
        <v>0.3957421807405257</v>
      </c>
      <c r="G1440" s="457">
        <v>0.35523610549960855</v>
      </c>
      <c r="H1440" s="419">
        <v>0.55170589738563269</v>
      </c>
      <c r="I1440" s="456">
        <v>0.30191424777223796</v>
      </c>
      <c r="J1440" s="457">
        <v>0.36891547109939482</v>
      </c>
      <c r="K1440" s="419">
        <v>1.073944998845237</v>
      </c>
      <c r="L1440" s="462">
        <v>2.6999991226869936E-3</v>
      </c>
      <c r="M1440" s="463">
        <v>3.4693145622457832E-3</v>
      </c>
      <c r="N1440" s="419">
        <v>3.8455316234377967E-3</v>
      </c>
      <c r="O1440" s="456">
        <v>2.1871201556276219E-2</v>
      </c>
      <c r="P1440" s="457">
        <v>2.2008477646613442E-2</v>
      </c>
      <c r="Q1440" s="419">
        <v>2.9192019223635818E-2</v>
      </c>
      <c r="R1440" s="462">
        <v>0</v>
      </c>
      <c r="S1440" s="463">
        <v>0</v>
      </c>
      <c r="T1440" s="419">
        <v>572.24930337246303</v>
      </c>
      <c r="U1440" s="456">
        <v>1.7538880120158744E-2</v>
      </c>
      <c r="V1440" s="457">
        <v>2.2109080422245991E-2</v>
      </c>
      <c r="W1440" s="419">
        <v>2.7207633775899829E-2</v>
      </c>
      <c r="X1440" s="456">
        <v>1.5929096424266584E-2</v>
      </c>
      <c r="Y1440" s="457">
        <v>1.7763452534015324E-2</v>
      </c>
      <c r="Z1440" s="419">
        <v>7.2165212035882553E-2</v>
      </c>
      <c r="AA1440" s="456">
        <v>9.1989638068217961E-3</v>
      </c>
      <c r="AB1440" s="457">
        <v>9.1736145115220002E-3</v>
      </c>
      <c r="AC1440" s="419">
        <v>1.1870441500350399E-2</v>
      </c>
      <c r="AD1440" s="456">
        <v>5.1317905965363229E-4</v>
      </c>
      <c r="AE1440" s="457">
        <v>4.5501121007147482E-4</v>
      </c>
      <c r="AF1440" s="419">
        <v>6.6529101213572389E-4</v>
      </c>
      <c r="AG1440" s="456">
        <v>1.6453357027580755E-2</v>
      </c>
      <c r="AH1440" s="457">
        <v>1.4626825594786785E-2</v>
      </c>
      <c r="AI1440" s="419">
        <v>2.3000766548227421E-2</v>
      </c>
      <c r="AJ1440" s="456">
        <v>2.9563151447368507E-3</v>
      </c>
      <c r="AK1440" s="457">
        <v>2.4391546408306279E-3</v>
      </c>
      <c r="AL1440" s="419">
        <v>4.0445449163054896E-3</v>
      </c>
      <c r="AM1440" s="456">
        <v>4.4030870010574492E-3</v>
      </c>
      <c r="AN1440" s="457">
        <v>4.2076130962072624E-3</v>
      </c>
      <c r="AO1440" s="419">
        <v>5.1895429917007858E-3</v>
      </c>
      <c r="AP1440" s="462">
        <v>0</v>
      </c>
      <c r="AQ1440" s="463">
        <v>0</v>
      </c>
      <c r="AR1440" s="463">
        <v>0</v>
      </c>
      <c r="AS1440" s="456">
        <v>0</v>
      </c>
      <c r="AT1440" s="457">
        <v>0</v>
      </c>
      <c r="AU1440" s="457">
        <v>0</v>
      </c>
    </row>
    <row r="1441" spans="1:47" x14ac:dyDescent="0.2">
      <c r="A1441" s="231">
        <v>2010</v>
      </c>
      <c r="B1441" s="232">
        <v>37</v>
      </c>
      <c r="C1441" s="456">
        <v>7.702896541328208</v>
      </c>
      <c r="D1441" s="457">
        <v>9.080782573528273</v>
      </c>
      <c r="E1441" s="419">
        <v>19.498498621824307</v>
      </c>
      <c r="F1441" s="456">
        <v>0.3957421807405257</v>
      </c>
      <c r="G1441" s="457">
        <v>0.35523610549960855</v>
      </c>
      <c r="H1441" s="419">
        <v>0.55170589738563269</v>
      </c>
      <c r="I1441" s="456">
        <v>0.30191424777223796</v>
      </c>
      <c r="J1441" s="457">
        <v>0.36891547109939482</v>
      </c>
      <c r="K1441" s="419">
        <v>1.073944998845237</v>
      </c>
      <c r="L1441" s="462">
        <v>2.6999991226869936E-3</v>
      </c>
      <c r="M1441" s="463">
        <v>3.4693145622457832E-3</v>
      </c>
      <c r="N1441" s="419">
        <v>3.8455316234377967E-3</v>
      </c>
      <c r="O1441" s="456">
        <v>2.1871201556276219E-2</v>
      </c>
      <c r="P1441" s="457">
        <v>2.2008477646613442E-2</v>
      </c>
      <c r="Q1441" s="419">
        <v>2.9192019223635818E-2</v>
      </c>
      <c r="R1441" s="462">
        <v>0</v>
      </c>
      <c r="S1441" s="463">
        <v>0</v>
      </c>
      <c r="T1441" s="419">
        <v>572.24930337246303</v>
      </c>
      <c r="U1441" s="456">
        <v>1.7538880120158744E-2</v>
      </c>
      <c r="V1441" s="457">
        <v>2.2109080422245991E-2</v>
      </c>
      <c r="W1441" s="419">
        <v>2.7207633775899829E-2</v>
      </c>
      <c r="X1441" s="456">
        <v>1.5929096424266584E-2</v>
      </c>
      <c r="Y1441" s="457">
        <v>1.7763452534015324E-2</v>
      </c>
      <c r="Z1441" s="419">
        <v>7.2165212035882553E-2</v>
      </c>
      <c r="AA1441" s="456">
        <v>9.1989638068217961E-3</v>
      </c>
      <c r="AB1441" s="457">
        <v>9.1736145115220002E-3</v>
      </c>
      <c r="AC1441" s="419">
        <v>1.1870441500350399E-2</v>
      </c>
      <c r="AD1441" s="456">
        <v>5.1317905965363229E-4</v>
      </c>
      <c r="AE1441" s="457">
        <v>4.5501121007147482E-4</v>
      </c>
      <c r="AF1441" s="419">
        <v>6.6529101213572389E-4</v>
      </c>
      <c r="AG1441" s="456">
        <v>1.6453357027580755E-2</v>
      </c>
      <c r="AH1441" s="457">
        <v>1.4626825594786785E-2</v>
      </c>
      <c r="AI1441" s="419">
        <v>2.3000766548227421E-2</v>
      </c>
      <c r="AJ1441" s="456">
        <v>2.9563151447368507E-3</v>
      </c>
      <c r="AK1441" s="457">
        <v>2.4391546408306279E-3</v>
      </c>
      <c r="AL1441" s="419">
        <v>4.0445449163054896E-3</v>
      </c>
      <c r="AM1441" s="456">
        <v>4.4030870010574492E-3</v>
      </c>
      <c r="AN1441" s="457">
        <v>4.2076130962072624E-3</v>
      </c>
      <c r="AO1441" s="419">
        <v>5.1895429917007858E-3</v>
      </c>
      <c r="AP1441" s="462">
        <v>0</v>
      </c>
      <c r="AQ1441" s="463">
        <v>0</v>
      </c>
      <c r="AR1441" s="463">
        <v>0</v>
      </c>
      <c r="AS1441" s="456">
        <v>0</v>
      </c>
      <c r="AT1441" s="457">
        <v>0</v>
      </c>
      <c r="AU1441" s="457">
        <v>0</v>
      </c>
    </row>
    <row r="1442" spans="1:47" x14ac:dyDescent="0.2">
      <c r="A1442" s="231">
        <v>2010</v>
      </c>
      <c r="B1442" s="232">
        <v>38</v>
      </c>
      <c r="C1442" s="456">
        <v>7.702896541328208</v>
      </c>
      <c r="D1442" s="457">
        <v>9.080782573528273</v>
      </c>
      <c r="E1442" s="419">
        <v>19.498498621824307</v>
      </c>
      <c r="F1442" s="456">
        <v>0.3957421807405257</v>
      </c>
      <c r="G1442" s="457">
        <v>0.35523610549960855</v>
      </c>
      <c r="H1442" s="419">
        <v>0.55170589738563269</v>
      </c>
      <c r="I1442" s="456">
        <v>0.30191424777223796</v>
      </c>
      <c r="J1442" s="457">
        <v>0.36891547109939482</v>
      </c>
      <c r="K1442" s="419">
        <v>1.073944998845237</v>
      </c>
      <c r="L1442" s="462">
        <v>2.6999991226869936E-3</v>
      </c>
      <c r="M1442" s="463">
        <v>3.4693145622457832E-3</v>
      </c>
      <c r="N1442" s="419">
        <v>3.8455316234377967E-3</v>
      </c>
      <c r="O1442" s="456">
        <v>2.1871201556276219E-2</v>
      </c>
      <c r="P1442" s="457">
        <v>2.2008477646613442E-2</v>
      </c>
      <c r="Q1442" s="419">
        <v>2.9192019223635818E-2</v>
      </c>
      <c r="R1442" s="462">
        <v>0</v>
      </c>
      <c r="S1442" s="463">
        <v>0</v>
      </c>
      <c r="T1442" s="419">
        <v>572.24930337246303</v>
      </c>
      <c r="U1442" s="456">
        <v>1.7538880120158744E-2</v>
      </c>
      <c r="V1442" s="457">
        <v>2.2109080422245991E-2</v>
      </c>
      <c r="W1442" s="419">
        <v>2.7207633775899829E-2</v>
      </c>
      <c r="X1442" s="456">
        <v>1.5929096424266584E-2</v>
      </c>
      <c r="Y1442" s="457">
        <v>1.7763452534015324E-2</v>
      </c>
      <c r="Z1442" s="419">
        <v>7.2165212035882553E-2</v>
      </c>
      <c r="AA1442" s="456">
        <v>9.1989638068217961E-3</v>
      </c>
      <c r="AB1442" s="457">
        <v>9.1736145115220002E-3</v>
      </c>
      <c r="AC1442" s="419">
        <v>1.1870441500350399E-2</v>
      </c>
      <c r="AD1442" s="456">
        <v>5.1317905965363229E-4</v>
      </c>
      <c r="AE1442" s="457">
        <v>4.5501121007147482E-4</v>
      </c>
      <c r="AF1442" s="419">
        <v>6.6529101213572389E-4</v>
      </c>
      <c r="AG1442" s="456">
        <v>1.6453357027580755E-2</v>
      </c>
      <c r="AH1442" s="457">
        <v>1.4626825594786785E-2</v>
      </c>
      <c r="AI1442" s="419">
        <v>2.3000766548227421E-2</v>
      </c>
      <c r="AJ1442" s="456">
        <v>2.9563151447368507E-3</v>
      </c>
      <c r="AK1442" s="457">
        <v>2.4391546408306279E-3</v>
      </c>
      <c r="AL1442" s="419">
        <v>4.0445449163054896E-3</v>
      </c>
      <c r="AM1442" s="456">
        <v>4.4030870010574492E-3</v>
      </c>
      <c r="AN1442" s="457">
        <v>4.2076130962072624E-3</v>
      </c>
      <c r="AO1442" s="419">
        <v>5.1895429917007858E-3</v>
      </c>
      <c r="AP1442" s="462">
        <v>0</v>
      </c>
      <c r="AQ1442" s="463">
        <v>0</v>
      </c>
      <c r="AR1442" s="463">
        <v>0</v>
      </c>
      <c r="AS1442" s="456">
        <v>0</v>
      </c>
      <c r="AT1442" s="457">
        <v>0</v>
      </c>
      <c r="AU1442" s="457">
        <v>0</v>
      </c>
    </row>
    <row r="1443" spans="1:47" x14ac:dyDescent="0.2">
      <c r="A1443" s="231">
        <v>2010</v>
      </c>
      <c r="B1443" s="232">
        <v>39</v>
      </c>
      <c r="C1443" s="456">
        <v>7.702896541328208</v>
      </c>
      <c r="D1443" s="457">
        <v>9.080782573528273</v>
      </c>
      <c r="E1443" s="419">
        <v>19.498498621824307</v>
      </c>
      <c r="F1443" s="456">
        <v>0.3957421807405257</v>
      </c>
      <c r="G1443" s="457">
        <v>0.35523610549960855</v>
      </c>
      <c r="H1443" s="419">
        <v>0.55170589738563269</v>
      </c>
      <c r="I1443" s="456">
        <v>0.30191424777223796</v>
      </c>
      <c r="J1443" s="457">
        <v>0.36891547109939482</v>
      </c>
      <c r="K1443" s="419">
        <v>1.073944998845237</v>
      </c>
      <c r="L1443" s="462">
        <v>2.6999991226869936E-3</v>
      </c>
      <c r="M1443" s="463">
        <v>3.4693145622457832E-3</v>
      </c>
      <c r="N1443" s="419">
        <v>3.8455316234377967E-3</v>
      </c>
      <c r="O1443" s="456">
        <v>2.1871201556276219E-2</v>
      </c>
      <c r="P1443" s="457">
        <v>2.2008477646613442E-2</v>
      </c>
      <c r="Q1443" s="419">
        <v>2.9192019223635818E-2</v>
      </c>
      <c r="R1443" s="462">
        <v>0</v>
      </c>
      <c r="S1443" s="463">
        <v>0</v>
      </c>
      <c r="T1443" s="419">
        <v>572.24930337246303</v>
      </c>
      <c r="U1443" s="456">
        <v>1.7538880120158744E-2</v>
      </c>
      <c r="V1443" s="457">
        <v>2.2109080422245991E-2</v>
      </c>
      <c r="W1443" s="419">
        <v>2.7207633775899829E-2</v>
      </c>
      <c r="X1443" s="456">
        <v>1.5929096424266584E-2</v>
      </c>
      <c r="Y1443" s="457">
        <v>1.7763452534015324E-2</v>
      </c>
      <c r="Z1443" s="419">
        <v>7.2165212035882553E-2</v>
      </c>
      <c r="AA1443" s="456">
        <v>9.1989638068217961E-3</v>
      </c>
      <c r="AB1443" s="457">
        <v>9.1736145115220002E-3</v>
      </c>
      <c r="AC1443" s="419">
        <v>1.1870441500350399E-2</v>
      </c>
      <c r="AD1443" s="456">
        <v>5.1317905965363229E-4</v>
      </c>
      <c r="AE1443" s="457">
        <v>4.5501121007147482E-4</v>
      </c>
      <c r="AF1443" s="419">
        <v>6.6529101213572389E-4</v>
      </c>
      <c r="AG1443" s="456">
        <v>1.6453357027580755E-2</v>
      </c>
      <c r="AH1443" s="457">
        <v>1.4626825594786785E-2</v>
      </c>
      <c r="AI1443" s="419">
        <v>2.3000766548227421E-2</v>
      </c>
      <c r="AJ1443" s="456">
        <v>2.9563151447368507E-3</v>
      </c>
      <c r="AK1443" s="457">
        <v>2.4391546408306279E-3</v>
      </c>
      <c r="AL1443" s="419">
        <v>4.0445449163054896E-3</v>
      </c>
      <c r="AM1443" s="456">
        <v>4.4030870010574492E-3</v>
      </c>
      <c r="AN1443" s="457">
        <v>4.2076130962072624E-3</v>
      </c>
      <c r="AO1443" s="419">
        <v>5.1895429917007858E-3</v>
      </c>
      <c r="AP1443" s="462">
        <v>0</v>
      </c>
      <c r="AQ1443" s="463">
        <v>0</v>
      </c>
      <c r="AR1443" s="463">
        <v>0</v>
      </c>
      <c r="AS1443" s="456">
        <v>0</v>
      </c>
      <c r="AT1443" s="457">
        <v>0</v>
      </c>
      <c r="AU1443" s="457">
        <v>0</v>
      </c>
    </row>
    <row r="1444" spans="1:47" ht="13.5" thickBot="1" x14ac:dyDescent="0.25">
      <c r="A1444" s="233">
        <v>2010</v>
      </c>
      <c r="B1444" s="234">
        <v>40</v>
      </c>
      <c r="C1444" s="458">
        <v>7.702896541328208</v>
      </c>
      <c r="D1444" s="459">
        <v>9.080782573528273</v>
      </c>
      <c r="E1444" s="430">
        <v>19.498498621824307</v>
      </c>
      <c r="F1444" s="458">
        <v>0.3957421807405257</v>
      </c>
      <c r="G1444" s="459">
        <v>0.35523610549960855</v>
      </c>
      <c r="H1444" s="430">
        <v>0.55170589738563269</v>
      </c>
      <c r="I1444" s="458">
        <v>0.30191424777223796</v>
      </c>
      <c r="J1444" s="459">
        <v>0.36891547109939482</v>
      </c>
      <c r="K1444" s="430">
        <v>1.073944998845237</v>
      </c>
      <c r="L1444" s="464">
        <v>2.6999991226869936E-3</v>
      </c>
      <c r="M1444" s="465">
        <v>3.4693145622457832E-3</v>
      </c>
      <c r="N1444" s="430">
        <v>3.8455316234377967E-3</v>
      </c>
      <c r="O1444" s="458">
        <v>2.1871201556276219E-2</v>
      </c>
      <c r="P1444" s="459">
        <v>2.2008477646613442E-2</v>
      </c>
      <c r="Q1444" s="430">
        <v>2.9192019223635818E-2</v>
      </c>
      <c r="R1444" s="464">
        <v>0</v>
      </c>
      <c r="S1444" s="465">
        <v>0</v>
      </c>
      <c r="T1444" s="430">
        <v>572.24930337246303</v>
      </c>
      <c r="U1444" s="458">
        <v>1.7538880120158744E-2</v>
      </c>
      <c r="V1444" s="459">
        <v>2.2109080422245991E-2</v>
      </c>
      <c r="W1444" s="430">
        <v>2.7207633775899829E-2</v>
      </c>
      <c r="X1444" s="458">
        <v>1.5929096424266584E-2</v>
      </c>
      <c r="Y1444" s="459">
        <v>1.7763452534015324E-2</v>
      </c>
      <c r="Z1444" s="430">
        <v>7.2165212035882553E-2</v>
      </c>
      <c r="AA1444" s="458">
        <v>9.1989638068217961E-3</v>
      </c>
      <c r="AB1444" s="459">
        <v>9.1736145115220002E-3</v>
      </c>
      <c r="AC1444" s="430">
        <v>1.1870441500350399E-2</v>
      </c>
      <c r="AD1444" s="458">
        <v>5.1317905965363229E-4</v>
      </c>
      <c r="AE1444" s="459">
        <v>4.5501121007147482E-4</v>
      </c>
      <c r="AF1444" s="430">
        <v>6.6529101213572389E-4</v>
      </c>
      <c r="AG1444" s="458">
        <v>1.6453357027580755E-2</v>
      </c>
      <c r="AH1444" s="459">
        <v>1.4626825594786785E-2</v>
      </c>
      <c r="AI1444" s="430">
        <v>2.3000766548227421E-2</v>
      </c>
      <c r="AJ1444" s="458">
        <v>2.9563151447368507E-3</v>
      </c>
      <c r="AK1444" s="459">
        <v>2.4391546408306279E-3</v>
      </c>
      <c r="AL1444" s="430">
        <v>4.0445449163054896E-3</v>
      </c>
      <c r="AM1444" s="458">
        <v>4.4030870010574492E-3</v>
      </c>
      <c r="AN1444" s="459">
        <v>4.2076130962072624E-3</v>
      </c>
      <c r="AO1444" s="430">
        <v>5.1895429917007858E-3</v>
      </c>
      <c r="AP1444" s="464">
        <v>0</v>
      </c>
      <c r="AQ1444" s="465">
        <v>0</v>
      </c>
      <c r="AR1444" s="465">
        <v>0</v>
      </c>
      <c r="AS1444" s="458">
        <v>0</v>
      </c>
      <c r="AT1444" s="459">
        <v>0</v>
      </c>
      <c r="AU1444" s="459">
        <v>0</v>
      </c>
    </row>
    <row r="1445" spans="1:47" x14ac:dyDescent="0.2">
      <c r="A1445" s="235">
        <v>2011</v>
      </c>
      <c r="B1445" s="236">
        <v>1</v>
      </c>
      <c r="C1445" s="454">
        <v>0</v>
      </c>
      <c r="D1445" s="455">
        <v>0</v>
      </c>
      <c r="E1445" s="436">
        <v>5.1083971406043061</v>
      </c>
      <c r="F1445" s="454">
        <v>0</v>
      </c>
      <c r="G1445" s="455">
        <v>0</v>
      </c>
      <c r="H1445" s="436">
        <v>7.4960650063247092E-2</v>
      </c>
      <c r="I1445" s="454">
        <v>0</v>
      </c>
      <c r="J1445" s="455">
        <v>0</v>
      </c>
      <c r="K1445" s="436">
        <v>0.30073651774893373</v>
      </c>
      <c r="L1445" s="460">
        <v>0</v>
      </c>
      <c r="M1445" s="461">
        <v>0</v>
      </c>
      <c r="N1445" s="436">
        <v>1.0092465673785635E-2</v>
      </c>
      <c r="O1445" s="454">
        <v>0</v>
      </c>
      <c r="P1445" s="455">
        <v>0</v>
      </c>
      <c r="Q1445" s="436">
        <v>1.0112991901435883E-2</v>
      </c>
      <c r="R1445" s="460">
        <v>0</v>
      </c>
      <c r="S1445" s="461">
        <v>0</v>
      </c>
      <c r="T1445" s="436">
        <v>547.20898092420248</v>
      </c>
      <c r="U1445" s="454">
        <v>0</v>
      </c>
      <c r="V1445" s="455">
        <v>0</v>
      </c>
      <c r="W1445" s="436">
        <v>1.7425462969222271E-2</v>
      </c>
      <c r="X1445" s="454">
        <v>0</v>
      </c>
      <c r="Y1445" s="455">
        <v>0</v>
      </c>
      <c r="Z1445" s="436">
        <v>1.0110783804202807E-2</v>
      </c>
      <c r="AA1445" s="454">
        <v>0</v>
      </c>
      <c r="AB1445" s="455">
        <v>0</v>
      </c>
      <c r="AC1445" s="436">
        <v>1.1631848307579321E-3</v>
      </c>
      <c r="AD1445" s="454">
        <v>0</v>
      </c>
      <c r="AE1445" s="455">
        <v>0</v>
      </c>
      <c r="AF1445" s="436">
        <v>8.116445951726709E-5</v>
      </c>
      <c r="AG1445" s="454">
        <v>0</v>
      </c>
      <c r="AH1445" s="455">
        <v>0</v>
      </c>
      <c r="AI1445" s="436">
        <v>3.3789255999009246E-3</v>
      </c>
      <c r="AJ1445" s="454">
        <v>0</v>
      </c>
      <c r="AK1445" s="455">
        <v>0</v>
      </c>
      <c r="AL1445" s="436">
        <v>5.4790176231966187E-4</v>
      </c>
      <c r="AM1445" s="454">
        <v>0</v>
      </c>
      <c r="AN1445" s="455">
        <v>0</v>
      </c>
      <c r="AO1445" s="436">
        <v>6.8974369651781384E-4</v>
      </c>
      <c r="AP1445" s="460">
        <v>0</v>
      </c>
      <c r="AQ1445" s="461">
        <v>0</v>
      </c>
      <c r="AR1445" s="461">
        <v>0</v>
      </c>
      <c r="AS1445" s="454">
        <v>0</v>
      </c>
      <c r="AT1445" s="455">
        <v>0</v>
      </c>
      <c r="AU1445" s="455">
        <v>0</v>
      </c>
    </row>
    <row r="1446" spans="1:47" x14ac:dyDescent="0.2">
      <c r="A1446" s="231">
        <v>2011</v>
      </c>
      <c r="B1446" s="232">
        <v>2</v>
      </c>
      <c r="C1446" s="456">
        <v>0</v>
      </c>
      <c r="D1446" s="457">
        <v>0</v>
      </c>
      <c r="E1446" s="437">
        <v>5.0953338398680543</v>
      </c>
      <c r="F1446" s="456">
        <v>0</v>
      </c>
      <c r="G1446" s="457">
        <v>0</v>
      </c>
      <c r="H1446" s="437">
        <v>7.5001461480545956E-2</v>
      </c>
      <c r="I1446" s="456">
        <v>0</v>
      </c>
      <c r="J1446" s="457">
        <v>0</v>
      </c>
      <c r="K1446" s="437">
        <v>0.30274988093766148</v>
      </c>
      <c r="L1446" s="462">
        <v>0</v>
      </c>
      <c r="M1446" s="463">
        <v>0</v>
      </c>
      <c r="N1446" s="437">
        <v>1.0130165715787103E-2</v>
      </c>
      <c r="O1446" s="456">
        <v>0</v>
      </c>
      <c r="P1446" s="457">
        <v>0</v>
      </c>
      <c r="Q1446" s="437">
        <v>1.0145516769080954E-2</v>
      </c>
      <c r="R1446" s="462">
        <v>0</v>
      </c>
      <c r="S1446" s="463">
        <v>0</v>
      </c>
      <c r="T1446" s="437">
        <v>547.3405547189974</v>
      </c>
      <c r="U1446" s="456">
        <v>0</v>
      </c>
      <c r="V1446" s="457">
        <v>0</v>
      </c>
      <c r="W1446" s="437">
        <v>1.741258130682647E-2</v>
      </c>
      <c r="X1446" s="456">
        <v>0</v>
      </c>
      <c r="Y1446" s="457">
        <v>0</v>
      </c>
      <c r="Z1446" s="437">
        <v>1.0159276926745476E-2</v>
      </c>
      <c r="AA1446" s="456">
        <v>0</v>
      </c>
      <c r="AB1446" s="457">
        <v>0</v>
      </c>
      <c r="AC1446" s="437">
        <v>1.2392585788913568E-3</v>
      </c>
      <c r="AD1446" s="456">
        <v>0</v>
      </c>
      <c r="AE1446" s="457">
        <v>0</v>
      </c>
      <c r="AF1446" s="437">
        <v>8.3001662760479934E-5</v>
      </c>
      <c r="AG1446" s="456">
        <v>0</v>
      </c>
      <c r="AH1446" s="457">
        <v>0</v>
      </c>
      <c r="AI1446" s="437">
        <v>3.3304983948387549E-3</v>
      </c>
      <c r="AJ1446" s="456">
        <v>0</v>
      </c>
      <c r="AK1446" s="457">
        <v>0</v>
      </c>
      <c r="AL1446" s="437">
        <v>5.3945891493749364E-4</v>
      </c>
      <c r="AM1446" s="456">
        <v>0</v>
      </c>
      <c r="AN1446" s="457">
        <v>0</v>
      </c>
      <c r="AO1446" s="437">
        <v>7.0151920121700817E-4</v>
      </c>
      <c r="AP1446" s="462">
        <v>0</v>
      </c>
      <c r="AQ1446" s="463">
        <v>0</v>
      </c>
      <c r="AR1446" s="463">
        <v>0</v>
      </c>
      <c r="AS1446" s="456">
        <v>0</v>
      </c>
      <c r="AT1446" s="457">
        <v>0</v>
      </c>
      <c r="AU1446" s="457">
        <v>0</v>
      </c>
    </row>
    <row r="1447" spans="1:47" x14ac:dyDescent="0.2">
      <c r="A1447" s="231">
        <v>2011</v>
      </c>
      <c r="B1447" s="232">
        <v>3</v>
      </c>
      <c r="C1447" s="456">
        <v>0</v>
      </c>
      <c r="D1447" s="457">
        <v>0</v>
      </c>
      <c r="E1447" s="437">
        <v>5.1115625438643395</v>
      </c>
      <c r="F1447" s="456">
        <v>0</v>
      </c>
      <c r="G1447" s="457">
        <v>0</v>
      </c>
      <c r="H1447" s="437">
        <v>7.657729100134622E-2</v>
      </c>
      <c r="I1447" s="456">
        <v>0</v>
      </c>
      <c r="J1447" s="457">
        <v>0</v>
      </c>
      <c r="K1447" s="437">
        <v>0.30418855237605702</v>
      </c>
      <c r="L1447" s="462">
        <v>0</v>
      </c>
      <c r="M1447" s="463">
        <v>0</v>
      </c>
      <c r="N1447" s="437">
        <v>1.0140855019767001E-2</v>
      </c>
      <c r="O1447" s="456">
        <v>0</v>
      </c>
      <c r="P1447" s="457">
        <v>0</v>
      </c>
      <c r="Q1447" s="437">
        <v>1.0168669503770052E-2</v>
      </c>
      <c r="R1447" s="462">
        <v>0</v>
      </c>
      <c r="S1447" s="463">
        <v>0</v>
      </c>
      <c r="T1447" s="437">
        <v>547.74957182688058</v>
      </c>
      <c r="U1447" s="456">
        <v>0</v>
      </c>
      <c r="V1447" s="457">
        <v>0</v>
      </c>
      <c r="W1447" s="437">
        <v>1.7617318491332617E-2</v>
      </c>
      <c r="X1447" s="456">
        <v>0</v>
      </c>
      <c r="Y1447" s="457">
        <v>0</v>
      </c>
      <c r="Z1447" s="437">
        <v>1.0316109114891621E-2</v>
      </c>
      <c r="AA1447" s="456">
        <v>0</v>
      </c>
      <c r="AB1447" s="457">
        <v>0</v>
      </c>
      <c r="AC1447" s="437">
        <v>1.27717064746408E-3</v>
      </c>
      <c r="AD1447" s="456">
        <v>0</v>
      </c>
      <c r="AE1447" s="457">
        <v>0</v>
      </c>
      <c r="AF1447" s="437">
        <v>8.4892373958726723E-5</v>
      </c>
      <c r="AG1447" s="456">
        <v>0</v>
      </c>
      <c r="AH1447" s="457">
        <v>0</v>
      </c>
      <c r="AI1447" s="437">
        <v>3.3975358211732931E-3</v>
      </c>
      <c r="AJ1447" s="456">
        <v>0</v>
      </c>
      <c r="AK1447" s="457">
        <v>0</v>
      </c>
      <c r="AL1447" s="437">
        <v>5.5201107146624605E-4</v>
      </c>
      <c r="AM1447" s="456">
        <v>0</v>
      </c>
      <c r="AN1447" s="457">
        <v>0</v>
      </c>
      <c r="AO1447" s="437">
        <v>7.1518778582396064E-4</v>
      </c>
      <c r="AP1447" s="462">
        <v>0</v>
      </c>
      <c r="AQ1447" s="463">
        <v>0</v>
      </c>
      <c r="AR1447" s="463">
        <v>0</v>
      </c>
      <c r="AS1447" s="456">
        <v>0</v>
      </c>
      <c r="AT1447" s="457">
        <v>0</v>
      </c>
      <c r="AU1447" s="457">
        <v>0</v>
      </c>
    </row>
    <row r="1448" spans="1:47" x14ac:dyDescent="0.2">
      <c r="A1448" s="231">
        <v>2011</v>
      </c>
      <c r="B1448" s="232">
        <v>4</v>
      </c>
      <c r="C1448" s="456">
        <v>1.6931029035640113</v>
      </c>
      <c r="D1448" s="457">
        <v>1.983424360330281</v>
      </c>
      <c r="E1448" s="437">
        <v>5.136373358637746</v>
      </c>
      <c r="F1448" s="456">
        <v>6.6769598646832254E-2</v>
      </c>
      <c r="G1448" s="457">
        <v>6.1305860679909917E-2</v>
      </c>
      <c r="H1448" s="437">
        <v>7.8632639554084449E-2</v>
      </c>
      <c r="I1448" s="456">
        <v>7.4663166719688173E-2</v>
      </c>
      <c r="J1448" s="457">
        <v>0.10905663882572492</v>
      </c>
      <c r="K1448" s="437">
        <v>0.30594620179770909</v>
      </c>
      <c r="L1448" s="462">
        <v>6.9824764935849182E-3</v>
      </c>
      <c r="M1448" s="463">
        <v>8.2455258019127377E-3</v>
      </c>
      <c r="N1448" s="437">
        <v>1.0151928689375884E-2</v>
      </c>
      <c r="O1448" s="456">
        <v>2.9209821335624748E-3</v>
      </c>
      <c r="P1448" s="457">
        <v>3.709385627734936E-3</v>
      </c>
      <c r="Q1448" s="437">
        <v>1.0197666513723998E-2</v>
      </c>
      <c r="R1448" s="462">
        <v>0</v>
      </c>
      <c r="S1448" s="463">
        <v>0</v>
      </c>
      <c r="T1448" s="437">
        <v>548.30835120332938</v>
      </c>
      <c r="U1448" s="456">
        <v>9.7003637774261513E-3</v>
      </c>
      <c r="V1448" s="457">
        <v>1.2778503977333417E-2</v>
      </c>
      <c r="W1448" s="437">
        <v>1.7883271651337074E-2</v>
      </c>
      <c r="X1448" s="456">
        <v>4.4387765622557421E-3</v>
      </c>
      <c r="Y1448" s="457">
        <v>5.6767984973135569E-3</v>
      </c>
      <c r="Z1448" s="437">
        <v>1.0522483319261491E-2</v>
      </c>
      <c r="AA1448" s="456">
        <v>1.236556221870912E-3</v>
      </c>
      <c r="AB1448" s="457">
        <v>1.1271216894934474E-3</v>
      </c>
      <c r="AC1448" s="437">
        <v>1.3170415355992734E-3</v>
      </c>
      <c r="AD1448" s="456">
        <v>8.2080391848284913E-5</v>
      </c>
      <c r="AE1448" s="457">
        <v>7.4088474172845139E-5</v>
      </c>
      <c r="AF1448" s="437">
        <v>8.7305203882334469E-5</v>
      </c>
      <c r="AG1448" s="456">
        <v>2.9452392243227779E-3</v>
      </c>
      <c r="AH1448" s="457">
        <v>2.7054875950921031E-3</v>
      </c>
      <c r="AI1448" s="437">
        <v>3.4875731344844846E-3</v>
      </c>
      <c r="AJ1448" s="456">
        <v>5.2899874309960044E-4</v>
      </c>
      <c r="AK1448" s="457">
        <v>4.6010659387762178E-4</v>
      </c>
      <c r="AL1448" s="437">
        <v>5.6915651127864488E-4</v>
      </c>
      <c r="AM1448" s="456">
        <v>7.2315470152870865E-4</v>
      </c>
      <c r="AN1448" s="457">
        <v>6.8461271889077506E-4</v>
      </c>
      <c r="AO1448" s="437">
        <v>7.3217635183095854E-4</v>
      </c>
      <c r="AP1448" s="462">
        <v>0</v>
      </c>
      <c r="AQ1448" s="463">
        <v>0</v>
      </c>
      <c r="AR1448" s="463">
        <v>0</v>
      </c>
      <c r="AS1448" s="456">
        <v>0</v>
      </c>
      <c r="AT1448" s="457">
        <v>0</v>
      </c>
      <c r="AU1448" s="457">
        <v>0</v>
      </c>
    </row>
    <row r="1449" spans="1:47" x14ac:dyDescent="0.2">
      <c r="A1449" s="231">
        <v>2011</v>
      </c>
      <c r="B1449" s="232">
        <v>5</v>
      </c>
      <c r="C1449" s="456">
        <v>2.9872142544175881</v>
      </c>
      <c r="D1449" s="457">
        <v>3.5547030093029242</v>
      </c>
      <c r="E1449" s="437">
        <v>7.0613630424642784</v>
      </c>
      <c r="F1449" s="456">
        <v>9.4343931357432229E-2</v>
      </c>
      <c r="G1449" s="457">
        <v>9.0690914570805206E-2</v>
      </c>
      <c r="H1449" s="437">
        <v>0.12180071783082276</v>
      </c>
      <c r="I1449" s="456">
        <v>0.11676618328029889</v>
      </c>
      <c r="J1449" s="457">
        <v>0.17511733250430195</v>
      </c>
      <c r="K1449" s="437">
        <v>0.52384016062018057</v>
      </c>
      <c r="L1449" s="462">
        <v>6.9914680796395951E-3</v>
      </c>
      <c r="M1449" s="463">
        <v>8.2599942778047997E-3</v>
      </c>
      <c r="N1449" s="437">
        <v>1.0160887390684959E-2</v>
      </c>
      <c r="O1449" s="456">
        <v>3.7400410258582807E-3</v>
      </c>
      <c r="P1449" s="457">
        <v>5.8725460984256957E-3</v>
      </c>
      <c r="Q1449" s="437">
        <v>1.2676650884509918E-2</v>
      </c>
      <c r="R1449" s="462">
        <v>0</v>
      </c>
      <c r="S1449" s="463">
        <v>0</v>
      </c>
      <c r="T1449" s="437">
        <v>548.73251631325888</v>
      </c>
      <c r="U1449" s="456">
        <v>8.6550669643767706E-3</v>
      </c>
      <c r="V1449" s="457">
        <v>1.1504323188126607E-2</v>
      </c>
      <c r="W1449" s="437">
        <v>1.4265454186107919E-2</v>
      </c>
      <c r="X1449" s="456">
        <v>4.5468646889690748E-3</v>
      </c>
      <c r="Y1449" s="457">
        <v>5.8318231159352543E-3</v>
      </c>
      <c r="Z1449" s="437">
        <v>1.0757849100576953E-2</v>
      </c>
      <c r="AA1449" s="456">
        <v>1.6937812745812838E-3</v>
      </c>
      <c r="AB1449" s="457">
        <v>1.5788775218468669E-3</v>
      </c>
      <c r="AC1449" s="437">
        <v>2.0037508020257378E-3</v>
      </c>
      <c r="AD1449" s="456">
        <v>1.1556003288274511E-4</v>
      </c>
      <c r="AE1449" s="457">
        <v>1.0800559145416561E-4</v>
      </c>
      <c r="AF1449" s="437">
        <v>1.3593577374731406E-4</v>
      </c>
      <c r="AG1449" s="456">
        <v>4.1724969784111623E-3</v>
      </c>
      <c r="AH1449" s="457">
        <v>4.0191276045165774E-3</v>
      </c>
      <c r="AI1449" s="437">
        <v>5.4091956088992048E-3</v>
      </c>
      <c r="AJ1449" s="456">
        <v>7.1574193680176961E-4</v>
      </c>
      <c r="AK1449" s="457">
        <v>6.3124274294785543E-4</v>
      </c>
      <c r="AL1449" s="437">
        <v>8.5661515887936184E-4</v>
      </c>
      <c r="AM1449" s="456">
        <v>1.0502694098240653E-3</v>
      </c>
      <c r="AN1449" s="457">
        <v>1.0544966969031322E-3</v>
      </c>
      <c r="AO1449" s="437">
        <v>1.1677599377669136E-3</v>
      </c>
      <c r="AP1449" s="462">
        <v>0</v>
      </c>
      <c r="AQ1449" s="463">
        <v>0</v>
      </c>
      <c r="AR1449" s="463">
        <v>0</v>
      </c>
      <c r="AS1449" s="456">
        <v>0</v>
      </c>
      <c r="AT1449" s="457">
        <v>0</v>
      </c>
      <c r="AU1449" s="457">
        <v>0</v>
      </c>
    </row>
    <row r="1450" spans="1:47" x14ac:dyDescent="0.2">
      <c r="A1450" s="231">
        <v>2011</v>
      </c>
      <c r="B1450" s="232">
        <v>6</v>
      </c>
      <c r="C1450" s="456">
        <v>3.012310267857043</v>
      </c>
      <c r="D1450" s="457">
        <v>3.5779125947886663</v>
      </c>
      <c r="E1450" s="437">
        <v>7.1101848551098321</v>
      </c>
      <c r="F1450" s="456">
        <v>9.6968190520806102E-2</v>
      </c>
      <c r="G1450" s="457">
        <v>9.3224594974506358E-2</v>
      </c>
      <c r="H1450" s="437">
        <v>0.1255227173015033</v>
      </c>
      <c r="I1450" s="456">
        <v>0.11792280340948702</v>
      </c>
      <c r="J1450" s="457">
        <v>0.17609178455077723</v>
      </c>
      <c r="K1450" s="437">
        <v>0.52735026371279548</v>
      </c>
      <c r="L1450" s="462">
        <v>6.9990584609799017E-3</v>
      </c>
      <c r="M1450" s="463">
        <v>8.2563935420609316E-3</v>
      </c>
      <c r="N1450" s="437">
        <v>1.0175393645513847E-2</v>
      </c>
      <c r="O1450" s="456">
        <v>3.7798791691927474E-3</v>
      </c>
      <c r="P1450" s="457">
        <v>5.9420955586608412E-3</v>
      </c>
      <c r="Q1450" s="437">
        <v>1.2733824288569753E-2</v>
      </c>
      <c r="R1450" s="462">
        <v>0</v>
      </c>
      <c r="S1450" s="463">
        <v>0</v>
      </c>
      <c r="T1450" s="437">
        <v>549.41966648127345</v>
      </c>
      <c r="U1450" s="456">
        <v>8.8157680497660939E-3</v>
      </c>
      <c r="V1450" s="457">
        <v>1.1734188982037519E-2</v>
      </c>
      <c r="W1450" s="437">
        <v>1.455167403964534E-2</v>
      </c>
      <c r="X1450" s="456">
        <v>4.6631969683673192E-3</v>
      </c>
      <c r="Y1450" s="457">
        <v>6.0017538386133648E-3</v>
      </c>
      <c r="Z1450" s="437">
        <v>1.1015405633072703E-2</v>
      </c>
      <c r="AA1450" s="456">
        <v>1.7594210113922287E-3</v>
      </c>
      <c r="AB1450" s="457">
        <v>1.6681342979829796E-3</v>
      </c>
      <c r="AC1450" s="437">
        <v>2.0799930072573332E-3</v>
      </c>
      <c r="AD1450" s="456">
        <v>1.189526403081998E-4</v>
      </c>
      <c r="AE1450" s="457">
        <v>1.1133327984581071E-4</v>
      </c>
      <c r="AF1450" s="437">
        <v>1.4040311136550174E-4</v>
      </c>
      <c r="AG1450" s="456">
        <v>4.285251222173784E-3</v>
      </c>
      <c r="AH1450" s="457">
        <v>4.1232110085337066E-3</v>
      </c>
      <c r="AI1450" s="437">
        <v>5.5711539206607192E-3</v>
      </c>
      <c r="AJ1450" s="456">
        <v>7.3736600717397543E-4</v>
      </c>
      <c r="AK1450" s="457">
        <v>6.5115947996573513E-4</v>
      </c>
      <c r="AL1450" s="437">
        <v>8.8744690982871818E-4</v>
      </c>
      <c r="AM1450" s="456">
        <v>1.0783222296987568E-3</v>
      </c>
      <c r="AN1450" s="457">
        <v>1.0823857426892317E-3</v>
      </c>
      <c r="AO1450" s="437">
        <v>1.1991041527171799E-3</v>
      </c>
      <c r="AP1450" s="462">
        <v>0</v>
      </c>
      <c r="AQ1450" s="463">
        <v>0</v>
      </c>
      <c r="AR1450" s="463">
        <v>0</v>
      </c>
      <c r="AS1450" s="456">
        <v>0</v>
      </c>
      <c r="AT1450" s="457">
        <v>0</v>
      </c>
      <c r="AU1450" s="457">
        <v>0</v>
      </c>
    </row>
    <row r="1451" spans="1:47" x14ac:dyDescent="0.2">
      <c r="A1451" s="231">
        <v>2011</v>
      </c>
      <c r="B1451" s="232">
        <v>7</v>
      </c>
      <c r="C1451" s="456">
        <v>3.5350102015931015</v>
      </c>
      <c r="D1451" s="457">
        <v>4.1858734094209167</v>
      </c>
      <c r="E1451" s="437">
        <v>12.728907392890806</v>
      </c>
      <c r="F1451" s="456">
        <v>0.11028108704639158</v>
      </c>
      <c r="G1451" s="457">
        <v>0.1054465390637092</v>
      </c>
      <c r="H1451" s="437">
        <v>0.17742195790820733</v>
      </c>
      <c r="I1451" s="456">
        <v>0.10995791867751575</v>
      </c>
      <c r="J1451" s="457">
        <v>0.15417075752900256</v>
      </c>
      <c r="K1451" s="437">
        <v>0.67292926512329354</v>
      </c>
      <c r="L1451" s="462">
        <v>2.5506135805807286E-3</v>
      </c>
      <c r="M1451" s="463">
        <v>3.0200196968398715E-3</v>
      </c>
      <c r="N1451" s="437">
        <v>1.0190869550508951E-2</v>
      </c>
      <c r="O1451" s="456">
        <v>4.4246147941442585E-3</v>
      </c>
      <c r="P1451" s="457">
        <v>6.6481325526970515E-3</v>
      </c>
      <c r="Q1451" s="437">
        <v>1.3605173353855273E-2</v>
      </c>
      <c r="R1451" s="462">
        <v>0</v>
      </c>
      <c r="S1451" s="463">
        <v>0</v>
      </c>
      <c r="T1451" s="437">
        <v>550.18301712532195</v>
      </c>
      <c r="U1451" s="456">
        <v>8.7234322686144013E-3</v>
      </c>
      <c r="V1451" s="457">
        <v>1.1374525342756174E-2</v>
      </c>
      <c r="W1451" s="437">
        <v>2.0521610993031503E-2</v>
      </c>
      <c r="X1451" s="456">
        <v>4.7878088437733205E-3</v>
      </c>
      <c r="Y1451" s="457">
        <v>6.1869591164220826E-3</v>
      </c>
      <c r="Z1451" s="437">
        <v>1.129689602402543E-2</v>
      </c>
      <c r="AA1451" s="456">
        <v>2.0638341943436545E-3</v>
      </c>
      <c r="AB1451" s="457">
        <v>2.0271962885624732E-3</v>
      </c>
      <c r="AC1451" s="437">
        <v>2.8010584313992249E-3</v>
      </c>
      <c r="AD1451" s="456">
        <v>1.4027921011189882E-4</v>
      </c>
      <c r="AE1451" s="457">
        <v>1.3118551998440644E-4</v>
      </c>
      <c r="AF1451" s="437">
        <v>1.9423950824400975E-4</v>
      </c>
      <c r="AG1451" s="456">
        <v>4.7007930520381637E-3</v>
      </c>
      <c r="AH1451" s="457">
        <v>4.4931837929620402E-3</v>
      </c>
      <c r="AI1451" s="437">
        <v>7.897052839724604E-3</v>
      </c>
      <c r="AJ1451" s="456">
        <v>8.3851050641085964E-4</v>
      </c>
      <c r="AK1451" s="457">
        <v>7.4259756686243352E-4</v>
      </c>
      <c r="AL1451" s="437">
        <v>1.1453470879604756E-3</v>
      </c>
      <c r="AM1451" s="456">
        <v>1.2530031313055495E-3</v>
      </c>
      <c r="AN1451" s="457">
        <v>1.2462265260242383E-3</v>
      </c>
      <c r="AO1451" s="437">
        <v>1.8047096945276741E-3</v>
      </c>
      <c r="AP1451" s="462">
        <v>0</v>
      </c>
      <c r="AQ1451" s="463">
        <v>0</v>
      </c>
      <c r="AR1451" s="463">
        <v>0</v>
      </c>
      <c r="AS1451" s="456">
        <v>0</v>
      </c>
      <c r="AT1451" s="457">
        <v>0</v>
      </c>
      <c r="AU1451" s="457">
        <v>0</v>
      </c>
    </row>
    <row r="1452" spans="1:47" x14ac:dyDescent="0.2">
      <c r="A1452" s="231">
        <v>2011</v>
      </c>
      <c r="B1452" s="232">
        <v>8</v>
      </c>
      <c r="C1452" s="456">
        <v>3.5790293646239886</v>
      </c>
      <c r="D1452" s="457">
        <v>4.2293321157341763</v>
      </c>
      <c r="E1452" s="437">
        <v>12.664908296194447</v>
      </c>
      <c r="F1452" s="456">
        <v>0.11399937202145355</v>
      </c>
      <c r="G1452" s="457">
        <v>0.10918551970040204</v>
      </c>
      <c r="H1452" s="437">
        <v>0.16328200837351528</v>
      </c>
      <c r="I1452" s="456">
        <v>0.11201852558605091</v>
      </c>
      <c r="J1452" s="457">
        <v>0.1564024145675933</v>
      </c>
      <c r="K1452" s="437">
        <v>0.45644831198409752</v>
      </c>
      <c r="L1452" s="462">
        <v>2.5559400914390937E-3</v>
      </c>
      <c r="M1452" s="463">
        <v>3.0285383340781548E-3</v>
      </c>
      <c r="N1452" s="437">
        <v>3.6765468934321726E-3</v>
      </c>
      <c r="O1452" s="456">
        <v>4.4763661444234427E-3</v>
      </c>
      <c r="P1452" s="457">
        <v>6.7330642640563258E-3</v>
      </c>
      <c r="Q1452" s="437">
        <v>1.3604145241866828E-2</v>
      </c>
      <c r="R1452" s="462">
        <v>0</v>
      </c>
      <c r="S1452" s="463">
        <v>0</v>
      </c>
      <c r="T1452" s="437">
        <v>551.01434405081898</v>
      </c>
      <c r="U1452" s="456">
        <v>8.9606344211741566E-3</v>
      </c>
      <c r="V1452" s="457">
        <v>1.1730079333659077E-2</v>
      </c>
      <c r="W1452" s="437">
        <v>1.6755869716738935E-2</v>
      </c>
      <c r="X1452" s="456">
        <v>4.9215079975550528E-3</v>
      </c>
      <c r="Y1452" s="457">
        <v>6.3889133010319784E-3</v>
      </c>
      <c r="Z1452" s="437">
        <v>1.160388382501671E-2</v>
      </c>
      <c r="AA1452" s="456">
        <v>2.1678696402308616E-3</v>
      </c>
      <c r="AB1452" s="457">
        <v>2.192271513430686E-3</v>
      </c>
      <c r="AC1452" s="437">
        <v>2.8497566258575547E-3</v>
      </c>
      <c r="AD1452" s="456">
        <v>1.4518429706500467E-4</v>
      </c>
      <c r="AE1452" s="457">
        <v>1.3616513018345209E-4</v>
      </c>
      <c r="AF1452" s="437">
        <v>1.8571830599054044E-4</v>
      </c>
      <c r="AG1452" s="456">
        <v>4.8517551533162314E-3</v>
      </c>
      <c r="AH1452" s="457">
        <v>4.6326787534329379E-3</v>
      </c>
      <c r="AI1452" s="437">
        <v>6.9826165330090185E-3</v>
      </c>
      <c r="AJ1452" s="456">
        <v>8.6739159937923311E-4</v>
      </c>
      <c r="AK1452" s="457">
        <v>7.6859939668884954E-4</v>
      </c>
      <c r="AL1452" s="437">
        <v>1.1191488196264784E-3</v>
      </c>
      <c r="AM1452" s="456">
        <v>1.2943298968036785E-3</v>
      </c>
      <c r="AN1452" s="457">
        <v>1.2907809687422885E-3</v>
      </c>
      <c r="AO1452" s="437">
        <v>1.6009481847063473E-3</v>
      </c>
      <c r="AP1452" s="462">
        <v>0</v>
      </c>
      <c r="AQ1452" s="463">
        <v>0</v>
      </c>
      <c r="AR1452" s="463">
        <v>0</v>
      </c>
      <c r="AS1452" s="456">
        <v>0</v>
      </c>
      <c r="AT1452" s="457">
        <v>0</v>
      </c>
      <c r="AU1452" s="457">
        <v>0</v>
      </c>
    </row>
    <row r="1453" spans="1:47" x14ac:dyDescent="0.2">
      <c r="A1453" s="231">
        <v>2011</v>
      </c>
      <c r="B1453" s="232">
        <v>9</v>
      </c>
      <c r="C1453" s="456">
        <v>3.8905922063619811</v>
      </c>
      <c r="D1453" s="457">
        <v>4.5614838772556308</v>
      </c>
      <c r="E1453" s="437">
        <v>13.360777513838929</v>
      </c>
      <c r="F1453" s="456">
        <v>0.13705918665058014</v>
      </c>
      <c r="G1453" s="457">
        <v>0.13311106736748812</v>
      </c>
      <c r="H1453" s="437">
        <v>0.19868603125393647</v>
      </c>
      <c r="I1453" s="456">
        <v>0.13921755816952383</v>
      </c>
      <c r="J1453" s="457">
        <v>0.19547301913010742</v>
      </c>
      <c r="K1453" s="437">
        <v>0.57432512088068777</v>
      </c>
      <c r="L1453" s="462">
        <v>2.5605006203721446E-3</v>
      </c>
      <c r="M1453" s="463">
        <v>3.0363398313375395E-3</v>
      </c>
      <c r="N1453" s="437">
        <v>3.6817150300222545E-3</v>
      </c>
      <c r="O1453" s="456">
        <v>5.3093106863955379E-3</v>
      </c>
      <c r="P1453" s="457">
        <v>7.6332906467067221E-3</v>
      </c>
      <c r="Q1453" s="437">
        <v>1.4598726936188558E-2</v>
      </c>
      <c r="R1453" s="462">
        <v>0</v>
      </c>
      <c r="S1453" s="463">
        <v>0</v>
      </c>
      <c r="T1453" s="437">
        <v>551.7016416014668</v>
      </c>
      <c r="U1453" s="456">
        <v>9.8027292460436902E-3</v>
      </c>
      <c r="V1453" s="457">
        <v>1.2976657877408765E-2</v>
      </c>
      <c r="W1453" s="437">
        <v>1.7418771038322112E-2</v>
      </c>
      <c r="X1453" s="456">
        <v>5.0629199893440918E-3</v>
      </c>
      <c r="Y1453" s="457">
        <v>6.6056974763840344E-3</v>
      </c>
      <c r="Z1453" s="437">
        <v>1.1933417428303495E-2</v>
      </c>
      <c r="AA1453" s="456">
        <v>2.6198657347707884E-3</v>
      </c>
      <c r="AB1453" s="457">
        <v>2.7423894436598394E-3</v>
      </c>
      <c r="AC1453" s="437">
        <v>3.4845594592845049E-3</v>
      </c>
      <c r="AD1453" s="456">
        <v>1.7454380939268426E-4</v>
      </c>
      <c r="AE1453" s="457">
        <v>1.656653103361859E-4</v>
      </c>
      <c r="AF1453" s="437">
        <v>2.2712912106176601E-4</v>
      </c>
      <c r="AG1453" s="456">
        <v>5.8339750759629876E-3</v>
      </c>
      <c r="AH1453" s="457">
        <v>5.6381492861608028E-3</v>
      </c>
      <c r="AI1453" s="437">
        <v>8.4933886569764968E-3</v>
      </c>
      <c r="AJ1453" s="456">
        <v>1.0301882848291462E-3</v>
      </c>
      <c r="AK1453" s="457">
        <v>9.1450347731778675E-4</v>
      </c>
      <c r="AL1453" s="437">
        <v>1.3682922699693478E-3</v>
      </c>
      <c r="AM1453" s="456">
        <v>1.5683869602323777E-3</v>
      </c>
      <c r="AN1453" s="457">
        <v>1.5954581426737271E-3</v>
      </c>
      <c r="AO1453" s="437">
        <v>1.9463044896916592E-3</v>
      </c>
      <c r="AP1453" s="462">
        <v>0</v>
      </c>
      <c r="AQ1453" s="463">
        <v>0</v>
      </c>
      <c r="AR1453" s="463">
        <v>0</v>
      </c>
      <c r="AS1453" s="456">
        <v>0</v>
      </c>
      <c r="AT1453" s="457">
        <v>0</v>
      </c>
      <c r="AU1453" s="457">
        <v>0</v>
      </c>
    </row>
    <row r="1454" spans="1:47" x14ac:dyDescent="0.2">
      <c r="A1454" s="231">
        <v>2011</v>
      </c>
      <c r="B1454" s="232">
        <v>10</v>
      </c>
      <c r="C1454" s="456">
        <v>3.9422550341382245</v>
      </c>
      <c r="D1454" s="457">
        <v>4.6146455889572984</v>
      </c>
      <c r="E1454" s="437">
        <v>13.435076608494445</v>
      </c>
      <c r="F1454" s="456">
        <v>0.14184816611982015</v>
      </c>
      <c r="G1454" s="457">
        <v>0.13805242184845129</v>
      </c>
      <c r="H1454" s="437">
        <v>0.20585442837306914</v>
      </c>
      <c r="I1454" s="456">
        <v>0.1419943928050787</v>
      </c>
      <c r="J1454" s="457">
        <v>0.19862683170906198</v>
      </c>
      <c r="K1454" s="437">
        <v>0.58160859722851987</v>
      </c>
      <c r="L1454" s="462">
        <v>2.5664145270928016E-3</v>
      </c>
      <c r="M1454" s="463">
        <v>3.0451488361226877E-3</v>
      </c>
      <c r="N1454" s="437">
        <v>3.6895512574813549E-3</v>
      </c>
      <c r="O1454" s="456">
        <v>5.3790254849682409E-3</v>
      </c>
      <c r="P1454" s="457">
        <v>7.7496947727172978E-3</v>
      </c>
      <c r="Q1454" s="437">
        <v>1.4697909199218104E-2</v>
      </c>
      <c r="R1454" s="462">
        <v>0</v>
      </c>
      <c r="S1454" s="463">
        <v>0</v>
      </c>
      <c r="T1454" s="437">
        <v>552.66209867085252</v>
      </c>
      <c r="U1454" s="456">
        <v>1.0073171461948291E-2</v>
      </c>
      <c r="V1454" s="457">
        <v>1.3381414838129746E-2</v>
      </c>
      <c r="W1454" s="437">
        <v>1.785603571082434E-2</v>
      </c>
      <c r="X1454" s="456">
        <v>5.2131889685203148E-3</v>
      </c>
      <c r="Y1454" s="457">
        <v>6.8384467717158308E-3</v>
      </c>
      <c r="Z1454" s="437">
        <v>1.2287194432688135E-2</v>
      </c>
      <c r="AA1454" s="456">
        <v>2.7525298102862167E-3</v>
      </c>
      <c r="AB1454" s="457">
        <v>2.9415875843339938E-3</v>
      </c>
      <c r="AC1454" s="437">
        <v>3.6562500176547563E-3</v>
      </c>
      <c r="AD1454" s="456">
        <v>1.8091232229083704E-4</v>
      </c>
      <c r="AE1454" s="457">
        <v>1.7229329527500989E-4</v>
      </c>
      <c r="AF1454" s="437">
        <v>2.3606338569044221E-4</v>
      </c>
      <c r="AG1454" s="456">
        <v>6.0289820455395457E-3</v>
      </c>
      <c r="AH1454" s="457">
        <v>5.8280762514911428E-3</v>
      </c>
      <c r="AI1454" s="437">
        <v>8.7874464403383673E-3</v>
      </c>
      <c r="AJ1454" s="456">
        <v>1.0673055874149591E-3</v>
      </c>
      <c r="AK1454" s="457">
        <v>9.4967834768881667E-4</v>
      </c>
      <c r="AL1454" s="437">
        <v>1.4249983562812703E-3</v>
      </c>
      <c r="AM1454" s="456">
        <v>1.6215403615123252E-3</v>
      </c>
      <c r="AN1454" s="457">
        <v>1.65319121391016E-3</v>
      </c>
      <c r="AO1454" s="437">
        <v>2.0098598187964474E-3</v>
      </c>
      <c r="AP1454" s="462">
        <v>0</v>
      </c>
      <c r="AQ1454" s="463">
        <v>0</v>
      </c>
      <c r="AR1454" s="463">
        <v>0</v>
      </c>
      <c r="AS1454" s="456">
        <v>0</v>
      </c>
      <c r="AT1454" s="457">
        <v>0</v>
      </c>
      <c r="AU1454" s="457">
        <v>0</v>
      </c>
    </row>
    <row r="1455" spans="1:47" x14ac:dyDescent="0.2">
      <c r="A1455" s="231">
        <v>2011</v>
      </c>
      <c r="B1455" s="232">
        <v>11</v>
      </c>
      <c r="C1455" s="456">
        <v>4.8464119774087724</v>
      </c>
      <c r="D1455" s="457">
        <v>5.6912047682770854</v>
      </c>
      <c r="E1455" s="437">
        <v>14.86747317485125</v>
      </c>
      <c r="F1455" s="456">
        <v>0.17744034986825843</v>
      </c>
      <c r="G1455" s="457">
        <v>0.17173456558840081</v>
      </c>
      <c r="H1455" s="437">
        <v>0.25589202105782677</v>
      </c>
      <c r="I1455" s="456">
        <v>0.1654757850747009</v>
      </c>
      <c r="J1455" s="457">
        <v>0.23187983544098664</v>
      </c>
      <c r="K1455" s="437">
        <v>0.68048050980779251</v>
      </c>
      <c r="L1455" s="462">
        <v>2.5728666797839778E-3</v>
      </c>
      <c r="M1455" s="463">
        <v>3.0554596824778307E-3</v>
      </c>
      <c r="N1455" s="437">
        <v>3.6973990293657968E-3</v>
      </c>
      <c r="O1455" s="456">
        <v>7.1936384442901321E-3</v>
      </c>
      <c r="P1455" s="457">
        <v>9.5674807286227747E-3</v>
      </c>
      <c r="Q1455" s="437">
        <v>1.6712138971379176E-2</v>
      </c>
      <c r="R1455" s="462">
        <v>0</v>
      </c>
      <c r="S1455" s="463">
        <v>0</v>
      </c>
      <c r="T1455" s="437">
        <v>553.70187272079181</v>
      </c>
      <c r="U1455" s="456">
        <v>9.8173385922016698E-3</v>
      </c>
      <c r="V1455" s="457">
        <v>1.306591135854126E-2</v>
      </c>
      <c r="W1455" s="437">
        <v>1.6183285679032659E-2</v>
      </c>
      <c r="X1455" s="456">
        <v>5.3726408383794992E-3</v>
      </c>
      <c r="Y1455" s="457">
        <v>7.0892281509359317E-3</v>
      </c>
      <c r="Z1455" s="437">
        <v>1.2668443420800087E-2</v>
      </c>
      <c r="AA1455" s="456">
        <v>3.4660401179929553E-3</v>
      </c>
      <c r="AB1455" s="457">
        <v>3.7560328971490984E-3</v>
      </c>
      <c r="AC1455" s="437">
        <v>4.5813509747470588E-3</v>
      </c>
      <c r="AD1455" s="456">
        <v>2.2616708333233085E-4</v>
      </c>
      <c r="AE1455" s="457">
        <v>2.1370317217388952E-4</v>
      </c>
      <c r="AF1455" s="437">
        <v>2.9511303720764441E-4</v>
      </c>
      <c r="AG1455" s="456">
        <v>7.5415684736015948E-3</v>
      </c>
      <c r="AH1455" s="457">
        <v>7.2350895503003332E-3</v>
      </c>
      <c r="AI1455" s="437">
        <v>1.0915308552000218E-2</v>
      </c>
      <c r="AJ1455" s="456">
        <v>1.3144176174142235E-3</v>
      </c>
      <c r="AK1455" s="457">
        <v>1.1492499655028625E-3</v>
      </c>
      <c r="AL1455" s="437">
        <v>1.7820868690192207E-3</v>
      </c>
      <c r="AM1455" s="456">
        <v>2.0478962195717727E-3</v>
      </c>
      <c r="AN1455" s="457">
        <v>2.0869038204949816E-3</v>
      </c>
      <c r="AO1455" s="437">
        <v>2.4935437196676813E-3</v>
      </c>
      <c r="AP1455" s="462">
        <v>0</v>
      </c>
      <c r="AQ1455" s="463">
        <v>0</v>
      </c>
      <c r="AR1455" s="463">
        <v>0</v>
      </c>
      <c r="AS1455" s="456">
        <v>0</v>
      </c>
      <c r="AT1455" s="457">
        <v>0</v>
      </c>
      <c r="AU1455" s="457">
        <v>0</v>
      </c>
    </row>
    <row r="1456" spans="1:47" x14ac:dyDescent="0.2">
      <c r="A1456" s="231">
        <v>2011</v>
      </c>
      <c r="B1456" s="232">
        <v>12</v>
      </c>
      <c r="C1456" s="456">
        <v>4.9116378766321054</v>
      </c>
      <c r="D1456" s="457">
        <v>5.7592172786095759</v>
      </c>
      <c r="E1456" s="437">
        <v>14.965752685454079</v>
      </c>
      <c r="F1456" s="456">
        <v>0.18388018490775154</v>
      </c>
      <c r="G1456" s="457">
        <v>0.17846664306369744</v>
      </c>
      <c r="H1456" s="437">
        <v>0.26582411594246314</v>
      </c>
      <c r="I1456" s="456">
        <v>0.16899559185485516</v>
      </c>
      <c r="J1456" s="457">
        <v>0.23593384290494526</v>
      </c>
      <c r="K1456" s="437">
        <v>0.69017410673661872</v>
      </c>
      <c r="L1456" s="462">
        <v>2.5799704873946819E-3</v>
      </c>
      <c r="M1456" s="463">
        <v>3.0675050052671308E-3</v>
      </c>
      <c r="N1456" s="437">
        <v>3.7065951918654034E-3</v>
      </c>
      <c r="O1456" s="456">
        <v>7.2978032638115562E-3</v>
      </c>
      <c r="P1456" s="457">
        <v>9.7329888788395668E-3</v>
      </c>
      <c r="Q1456" s="437">
        <v>1.6851602642326401E-2</v>
      </c>
      <c r="R1456" s="462">
        <v>0</v>
      </c>
      <c r="S1456" s="463">
        <v>0</v>
      </c>
      <c r="T1456" s="437">
        <v>554.79660700655268</v>
      </c>
      <c r="U1456" s="456">
        <v>1.0115824373602008E-2</v>
      </c>
      <c r="V1456" s="457">
        <v>1.3537420331257327E-2</v>
      </c>
      <c r="W1456" s="437">
        <v>1.6665908479550229E-2</v>
      </c>
      <c r="X1456" s="456">
        <v>5.5424779339082594E-3</v>
      </c>
      <c r="Y1456" s="457">
        <v>7.3584454123810043E-3</v>
      </c>
      <c r="Z1456" s="437">
        <v>1.3077591850923984E-2</v>
      </c>
      <c r="AA1456" s="456">
        <v>3.6756414258860086E-3</v>
      </c>
      <c r="AB1456" s="457">
        <v>4.1270526963117895E-3</v>
      </c>
      <c r="AC1456" s="437">
        <v>4.8305375152208497E-3</v>
      </c>
      <c r="AD1456" s="456">
        <v>2.3481248221832675E-4</v>
      </c>
      <c r="AE1456" s="457">
        <v>2.2290895684494924E-4</v>
      </c>
      <c r="AF1456" s="437">
        <v>3.0758981190743228E-4</v>
      </c>
      <c r="AG1456" s="456">
        <v>7.7980700285055042E-3</v>
      </c>
      <c r="AH1456" s="457">
        <v>7.4751690274448323E-3</v>
      </c>
      <c r="AI1456" s="437">
        <v>1.1319567905742138E-2</v>
      </c>
      <c r="AJ1456" s="456">
        <v>1.3628121555972277E-3</v>
      </c>
      <c r="AK1456" s="457">
        <v>1.1922116460938189E-3</v>
      </c>
      <c r="AL1456" s="437">
        <v>1.8599037599165672E-3</v>
      </c>
      <c r="AM1456" s="456">
        <v>2.1209565667453427E-3</v>
      </c>
      <c r="AN1456" s="457">
        <v>2.1709439503960512E-3</v>
      </c>
      <c r="AO1456" s="437">
        <v>2.5825592747167566E-3</v>
      </c>
      <c r="AP1456" s="462">
        <v>0</v>
      </c>
      <c r="AQ1456" s="463">
        <v>0</v>
      </c>
      <c r="AR1456" s="463">
        <v>0</v>
      </c>
      <c r="AS1456" s="456">
        <v>0</v>
      </c>
      <c r="AT1456" s="457">
        <v>0</v>
      </c>
      <c r="AU1456" s="457">
        <v>0</v>
      </c>
    </row>
    <row r="1457" spans="1:47" x14ac:dyDescent="0.2">
      <c r="A1457" s="231">
        <v>2011</v>
      </c>
      <c r="B1457" s="232">
        <v>13</v>
      </c>
      <c r="C1457" s="456">
        <v>4.982389171063085</v>
      </c>
      <c r="D1457" s="457">
        <v>5.834414847843103</v>
      </c>
      <c r="E1457" s="437">
        <v>15.08100726036078</v>
      </c>
      <c r="F1457" s="456">
        <v>0.19066383323378197</v>
      </c>
      <c r="G1457" s="457">
        <v>0.18554862616564227</v>
      </c>
      <c r="H1457" s="437">
        <v>0.27638141912525838</v>
      </c>
      <c r="I1457" s="456">
        <v>0.1727127237451746</v>
      </c>
      <c r="J1457" s="457">
        <v>0.24029843283861305</v>
      </c>
      <c r="K1457" s="437">
        <v>0.70025898162113631</v>
      </c>
      <c r="L1457" s="462">
        <v>2.5864138213511911E-3</v>
      </c>
      <c r="M1457" s="463">
        <v>3.0769598528796751E-3</v>
      </c>
      <c r="N1457" s="437">
        <v>3.7152947155928585E-3</v>
      </c>
      <c r="O1457" s="456">
        <v>7.4067110016129102E-3</v>
      </c>
      <c r="P1457" s="457">
        <v>9.9056439589605728E-3</v>
      </c>
      <c r="Q1457" s="437">
        <v>1.6997153773364207E-2</v>
      </c>
      <c r="R1457" s="462">
        <v>0</v>
      </c>
      <c r="S1457" s="463">
        <v>0</v>
      </c>
      <c r="T1457" s="437">
        <v>555.98298030354727</v>
      </c>
      <c r="U1457" s="456">
        <v>1.04162776659992E-2</v>
      </c>
      <c r="V1457" s="457">
        <v>1.3992171511544887E-2</v>
      </c>
      <c r="W1457" s="437">
        <v>1.7179532277350373E-2</v>
      </c>
      <c r="X1457" s="456">
        <v>5.7224572275170454E-3</v>
      </c>
      <c r="Y1457" s="457">
        <v>7.6459305570369873E-3</v>
      </c>
      <c r="Z1457" s="437">
        <v>1.3514601009912744E-2</v>
      </c>
      <c r="AA1457" s="456">
        <v>3.8512479675636914E-3</v>
      </c>
      <c r="AB1457" s="457">
        <v>4.3976867109005438E-3</v>
      </c>
      <c r="AC1457" s="437">
        <v>5.0656301990290838E-3</v>
      </c>
      <c r="AD1457" s="456">
        <v>2.4381402859597031E-4</v>
      </c>
      <c r="AE1457" s="457">
        <v>2.3238712117763333E-4</v>
      </c>
      <c r="AF1457" s="437">
        <v>3.2069615304106456E-4</v>
      </c>
      <c r="AG1457" s="456">
        <v>8.0774677335494014E-3</v>
      </c>
      <c r="AH1457" s="457">
        <v>7.751107672180518E-3</v>
      </c>
      <c r="AI1457" s="437">
        <v>1.1757316533951935E-2</v>
      </c>
      <c r="AJ1457" s="456">
        <v>1.4165457559233759E-3</v>
      </c>
      <c r="AK1457" s="457">
        <v>1.2438073506232904E-3</v>
      </c>
      <c r="AL1457" s="437">
        <v>1.9452261622455503E-3</v>
      </c>
      <c r="AM1457" s="456">
        <v>2.1952630556288481E-3</v>
      </c>
      <c r="AN1457" s="457">
        <v>2.2523918546861598E-3</v>
      </c>
      <c r="AO1457" s="437">
        <v>2.6744593654926406E-3</v>
      </c>
      <c r="AP1457" s="462">
        <v>0</v>
      </c>
      <c r="AQ1457" s="463">
        <v>0</v>
      </c>
      <c r="AR1457" s="463">
        <v>0</v>
      </c>
      <c r="AS1457" s="456">
        <v>0</v>
      </c>
      <c r="AT1457" s="457">
        <v>0</v>
      </c>
      <c r="AU1457" s="457">
        <v>0</v>
      </c>
    </row>
    <row r="1458" spans="1:47" x14ac:dyDescent="0.2">
      <c r="A1458" s="231">
        <v>2011</v>
      </c>
      <c r="B1458" s="232">
        <v>14</v>
      </c>
      <c r="C1458" s="456">
        <v>5.0452337033670966</v>
      </c>
      <c r="D1458" s="457">
        <v>5.8987033336099044</v>
      </c>
      <c r="E1458" s="437">
        <v>15.158089276419178</v>
      </c>
      <c r="F1458" s="456">
        <v>0.19782776896065668</v>
      </c>
      <c r="G1458" s="457">
        <v>0.19304912568051766</v>
      </c>
      <c r="H1458" s="437">
        <v>0.2875075592482178</v>
      </c>
      <c r="I1458" s="456">
        <v>0.17652211021935432</v>
      </c>
      <c r="J1458" s="457">
        <v>0.24470656544560862</v>
      </c>
      <c r="K1458" s="437">
        <v>0.71010103575523154</v>
      </c>
      <c r="L1458" s="462">
        <v>2.5912594808929794E-3</v>
      </c>
      <c r="M1458" s="463">
        <v>3.0849148002732927E-3</v>
      </c>
      <c r="N1458" s="437">
        <v>3.721105208496776E-3</v>
      </c>
      <c r="O1458" s="456">
        <v>7.5216799496381388E-3</v>
      </c>
      <c r="P1458" s="457">
        <v>1.008877618114498E-2</v>
      </c>
      <c r="Q1458" s="437">
        <v>1.7149631193624483E-2</v>
      </c>
      <c r="R1458" s="462">
        <v>0</v>
      </c>
      <c r="S1458" s="463">
        <v>0</v>
      </c>
      <c r="T1458" s="437">
        <v>556.83000553733302</v>
      </c>
      <c r="U1458" s="456">
        <v>1.0733562991695381E-2</v>
      </c>
      <c r="V1458" s="457">
        <v>1.4476587396864908E-2</v>
      </c>
      <c r="W1458" s="437">
        <v>1.771720317363067E-2</v>
      </c>
      <c r="X1458" s="456">
        <v>5.9130233900291677E-3</v>
      </c>
      <c r="Y1458" s="457">
        <v>7.9511077285684961E-3</v>
      </c>
      <c r="Z1458" s="437">
        <v>1.3978478287760337E-2</v>
      </c>
      <c r="AA1458" s="456">
        <v>4.036929662169007E-3</v>
      </c>
      <c r="AB1458" s="457">
        <v>4.6985408806726201E-3</v>
      </c>
      <c r="AC1458" s="437">
        <v>5.2958688565282819E-3</v>
      </c>
      <c r="AD1458" s="456">
        <v>2.5330841571647318E-4</v>
      </c>
      <c r="AE1458" s="457">
        <v>2.4244117925619358E-4</v>
      </c>
      <c r="AF1458" s="437">
        <v>3.3442546293183101E-4</v>
      </c>
      <c r="AG1458" s="456">
        <v>8.3729141623715975E-3</v>
      </c>
      <c r="AH1458" s="457">
        <v>8.0411739922277761E-3</v>
      </c>
      <c r="AI1458" s="437">
        <v>1.2223221125548024E-2</v>
      </c>
      <c r="AJ1458" s="456">
        <v>1.4736153725123946E-3</v>
      </c>
      <c r="AK1458" s="457">
        <v>1.2981146357690853E-3</v>
      </c>
      <c r="AL1458" s="437">
        <v>2.0371346750780992E-3</v>
      </c>
      <c r="AM1458" s="456">
        <v>2.2734613939704904E-3</v>
      </c>
      <c r="AN1458" s="457">
        <v>2.3389880986095899E-3</v>
      </c>
      <c r="AO1458" s="437">
        <v>2.7693818858645254E-3</v>
      </c>
      <c r="AP1458" s="462">
        <v>0</v>
      </c>
      <c r="AQ1458" s="463">
        <v>0</v>
      </c>
      <c r="AR1458" s="463">
        <v>0</v>
      </c>
      <c r="AS1458" s="456">
        <v>0</v>
      </c>
      <c r="AT1458" s="457">
        <v>0</v>
      </c>
      <c r="AU1458" s="457">
        <v>0</v>
      </c>
    </row>
    <row r="1459" spans="1:47" x14ac:dyDescent="0.2">
      <c r="A1459" s="231">
        <v>2011</v>
      </c>
      <c r="B1459" s="232">
        <v>15</v>
      </c>
      <c r="C1459" s="456">
        <v>5.1239799699616766</v>
      </c>
      <c r="D1459" s="457">
        <v>5.9824955127539985</v>
      </c>
      <c r="E1459" s="437">
        <v>15.295133119129574</v>
      </c>
      <c r="F1459" s="456">
        <v>0.20549781049107696</v>
      </c>
      <c r="G1459" s="457">
        <v>0.20110496747710849</v>
      </c>
      <c r="H1459" s="437">
        <v>0.29941622443067956</v>
      </c>
      <c r="I1459" s="456">
        <v>0.18073231878584323</v>
      </c>
      <c r="J1459" s="457">
        <v>0.24967145331180815</v>
      </c>
      <c r="K1459" s="437">
        <v>0.72133245448978789</v>
      </c>
      <c r="L1459" s="462">
        <v>2.5988683879845658E-3</v>
      </c>
      <c r="M1459" s="463">
        <v>3.0961498746277147E-3</v>
      </c>
      <c r="N1459" s="437">
        <v>3.7302299989422439E-3</v>
      </c>
      <c r="O1459" s="456">
        <v>7.6452215988108054E-3</v>
      </c>
      <c r="P1459" s="457">
        <v>1.0285539044457136E-2</v>
      </c>
      <c r="Q1459" s="437">
        <v>1.7312045742125772E-2</v>
      </c>
      <c r="R1459" s="462">
        <v>0</v>
      </c>
      <c r="S1459" s="463">
        <v>0</v>
      </c>
      <c r="T1459" s="437">
        <v>558.17903837326764</v>
      </c>
      <c r="U1459" s="456">
        <v>1.1075629190568266E-2</v>
      </c>
      <c r="V1459" s="457">
        <v>1.4999947951818851E-2</v>
      </c>
      <c r="W1459" s="437">
        <v>1.8296970352737502E-2</v>
      </c>
      <c r="X1459" s="456">
        <v>6.1159800333601489E-3</v>
      </c>
      <c r="Y1459" s="457">
        <v>8.2765939431621496E-3</v>
      </c>
      <c r="Z1459" s="437">
        <v>1.4473292621033048E-2</v>
      </c>
      <c r="AA1459" s="456">
        <v>4.2540271875715152E-3</v>
      </c>
      <c r="AB1459" s="457">
        <v>5.0421344130537893E-3</v>
      </c>
      <c r="AC1459" s="437">
        <v>5.5406562408113471E-3</v>
      </c>
      <c r="AD1459" s="456">
        <v>2.6355331344542248E-4</v>
      </c>
      <c r="AE1459" s="457">
        <v>2.533096148340506E-4</v>
      </c>
      <c r="AF1459" s="437">
        <v>3.4909299580876152E-4</v>
      </c>
      <c r="AG1459" s="456">
        <v>8.6846165643224612E-3</v>
      </c>
      <c r="AH1459" s="457">
        <v>8.347980834041667E-3</v>
      </c>
      <c r="AI1459" s="437">
        <v>1.2722340455883309E-2</v>
      </c>
      <c r="AJ1459" s="456">
        <v>1.5330096181943916E-3</v>
      </c>
      <c r="AK1459" s="457">
        <v>1.3545760351735181E-3</v>
      </c>
      <c r="AL1459" s="437">
        <v>2.1351951851704496E-3</v>
      </c>
      <c r="AM1459" s="456">
        <v>2.3586481904979534E-3</v>
      </c>
      <c r="AN1459" s="457">
        <v>2.4337281394704981E-3</v>
      </c>
      <c r="AO1459" s="437">
        <v>2.8712162743102024E-3</v>
      </c>
      <c r="AP1459" s="462">
        <v>0</v>
      </c>
      <c r="AQ1459" s="463">
        <v>0</v>
      </c>
      <c r="AR1459" s="463">
        <v>0</v>
      </c>
      <c r="AS1459" s="456">
        <v>0</v>
      </c>
      <c r="AT1459" s="457">
        <v>0</v>
      </c>
      <c r="AU1459" s="457">
        <v>0</v>
      </c>
    </row>
    <row r="1460" spans="1:47" x14ac:dyDescent="0.2">
      <c r="A1460" s="231">
        <v>2011</v>
      </c>
      <c r="B1460" s="232">
        <v>16</v>
      </c>
      <c r="C1460" s="456">
        <v>5.74318575724618</v>
      </c>
      <c r="D1460" s="457">
        <v>7.1185949141398295</v>
      </c>
      <c r="E1460" s="437">
        <v>16.645890596295274</v>
      </c>
      <c r="F1460" s="456">
        <v>0.22895322470790416</v>
      </c>
      <c r="G1460" s="457">
        <v>0.23121293503192922</v>
      </c>
      <c r="H1460" s="437">
        <v>0.34146880839964722</v>
      </c>
      <c r="I1460" s="456">
        <v>0.20711947955956431</v>
      </c>
      <c r="J1460" s="457">
        <v>0.2863084564985387</v>
      </c>
      <c r="K1460" s="437">
        <v>0.82745543355968032</v>
      </c>
      <c r="L1460" s="462">
        <v>2.6071559281401271E-3</v>
      </c>
      <c r="M1460" s="463">
        <v>3.1079602962251966E-3</v>
      </c>
      <c r="N1460" s="437">
        <v>3.7397601631840934E-3</v>
      </c>
      <c r="O1460" s="456">
        <v>1.1552470709673537E-2</v>
      </c>
      <c r="P1460" s="457">
        <v>1.3856757397576388E-2</v>
      </c>
      <c r="Q1460" s="437">
        <v>2.1190106294889474E-2</v>
      </c>
      <c r="R1460" s="462">
        <v>0</v>
      </c>
      <c r="S1460" s="463">
        <v>0</v>
      </c>
      <c r="T1460" s="437">
        <v>559.60467931087101</v>
      </c>
      <c r="U1460" s="456">
        <v>1.1465022055130576E-2</v>
      </c>
      <c r="V1460" s="457">
        <v>1.5812130342760227E-2</v>
      </c>
      <c r="W1460" s="437">
        <v>1.8564767240164159E-2</v>
      </c>
      <c r="X1460" s="456">
        <v>6.3312963733267924E-3</v>
      </c>
      <c r="Y1460" s="457">
        <v>8.6207487674002381E-3</v>
      </c>
      <c r="Z1460" s="437">
        <v>1.4996486556067739E-2</v>
      </c>
      <c r="AA1460" s="456">
        <v>4.783654245165349E-3</v>
      </c>
      <c r="AB1460" s="457">
        <v>5.8938193188030827E-3</v>
      </c>
      <c r="AC1460" s="437">
        <v>6.3384911284375773E-3</v>
      </c>
      <c r="AD1460" s="456">
        <v>2.934915685937096E-4</v>
      </c>
      <c r="AE1460" s="457">
        <v>2.9088715998223138E-4</v>
      </c>
      <c r="AF1460" s="437">
        <v>3.9952753813123461E-4</v>
      </c>
      <c r="AG1460" s="456">
        <v>9.6677929426761868E-3</v>
      </c>
      <c r="AH1460" s="457">
        <v>9.5795763602752847E-3</v>
      </c>
      <c r="AI1460" s="437">
        <v>1.4504597229551606E-2</v>
      </c>
      <c r="AJ1460" s="456">
        <v>1.6923335350411939E-3</v>
      </c>
      <c r="AK1460" s="457">
        <v>1.5324051306392812E-3</v>
      </c>
      <c r="AL1460" s="437">
        <v>2.4510892841125001E-3</v>
      </c>
      <c r="AM1460" s="456">
        <v>2.6423734954227731E-3</v>
      </c>
      <c r="AN1460" s="457">
        <v>2.8229762496937037E-3</v>
      </c>
      <c r="AO1460" s="437">
        <v>3.262539733020198E-3</v>
      </c>
      <c r="AP1460" s="462">
        <v>0</v>
      </c>
      <c r="AQ1460" s="463">
        <v>0</v>
      </c>
      <c r="AR1460" s="463">
        <v>0</v>
      </c>
      <c r="AS1460" s="456">
        <v>0</v>
      </c>
      <c r="AT1460" s="457">
        <v>0</v>
      </c>
      <c r="AU1460" s="457">
        <v>0</v>
      </c>
    </row>
    <row r="1461" spans="1:47" x14ac:dyDescent="0.2">
      <c r="A1461" s="231">
        <v>2011</v>
      </c>
      <c r="B1461" s="232">
        <v>17</v>
      </c>
      <c r="C1461" s="456">
        <v>5.8318613968525108</v>
      </c>
      <c r="D1461" s="457">
        <v>7.2154546843590444</v>
      </c>
      <c r="E1461" s="437">
        <v>16.812507037099593</v>
      </c>
      <c r="F1461" s="456">
        <v>0.23805514783608503</v>
      </c>
      <c r="G1461" s="457">
        <v>0.24081991953067602</v>
      </c>
      <c r="H1461" s="437">
        <v>0.35578632452288461</v>
      </c>
      <c r="I1461" s="456">
        <v>0.21237734337185246</v>
      </c>
      <c r="J1461" s="457">
        <v>0.29246360305112273</v>
      </c>
      <c r="K1461" s="437">
        <v>0.84129146147891676</v>
      </c>
      <c r="L1461" s="462">
        <v>2.6161128817843576E-3</v>
      </c>
      <c r="M1461" s="463">
        <v>3.1203264876134883E-3</v>
      </c>
      <c r="N1461" s="437">
        <v>3.7496713674491917E-3</v>
      </c>
      <c r="O1461" s="456">
        <v>1.175915224344139E-2</v>
      </c>
      <c r="P1461" s="457">
        <v>1.4143949988506384E-2</v>
      </c>
      <c r="Q1461" s="437">
        <v>2.1425501323932148E-2</v>
      </c>
      <c r="R1461" s="462">
        <v>0</v>
      </c>
      <c r="S1461" s="463">
        <v>0</v>
      </c>
      <c r="T1461" s="437">
        <v>561.08707707031465</v>
      </c>
      <c r="U1461" s="456">
        <v>1.1841097023555475E-2</v>
      </c>
      <c r="V1461" s="457">
        <v>1.6376796785713729E-2</v>
      </c>
      <c r="W1461" s="437">
        <v>1.9207702161796996E-2</v>
      </c>
      <c r="X1461" s="456">
        <v>6.5577942941417227E-3</v>
      </c>
      <c r="Y1461" s="457">
        <v>8.9786498441081462E-3</v>
      </c>
      <c r="Z1461" s="437">
        <v>1.5540575916230365E-2</v>
      </c>
      <c r="AA1461" s="456">
        <v>5.0645565673866164E-3</v>
      </c>
      <c r="AB1461" s="457">
        <v>6.3124754154354817E-3</v>
      </c>
      <c r="AC1461" s="437">
        <v>6.6285292940381716E-3</v>
      </c>
      <c r="AD1461" s="456">
        <v>3.0580371874792489E-4</v>
      </c>
      <c r="AE1461" s="457">
        <v>3.039796100233179E-4</v>
      </c>
      <c r="AF1461" s="437">
        <v>4.1716803158250282E-4</v>
      </c>
      <c r="AG1461" s="456">
        <v>1.003114986130472E-2</v>
      </c>
      <c r="AH1461" s="457">
        <v>9.9419852342917826E-3</v>
      </c>
      <c r="AI1461" s="437">
        <v>1.5105871896639082E-2</v>
      </c>
      <c r="AJ1461" s="456">
        <v>1.7606401403447093E-3</v>
      </c>
      <c r="AK1461" s="457">
        <v>1.5983760455327073E-3</v>
      </c>
      <c r="AL1461" s="437">
        <v>2.5694556521983903E-3</v>
      </c>
      <c r="AM1461" s="456">
        <v>2.7452332594303801E-3</v>
      </c>
      <c r="AN1461" s="457">
        <v>2.9370863359960172E-3</v>
      </c>
      <c r="AO1461" s="437">
        <v>3.3846862016551258E-3</v>
      </c>
      <c r="AP1461" s="462">
        <v>0</v>
      </c>
      <c r="AQ1461" s="463">
        <v>0</v>
      </c>
      <c r="AR1461" s="463">
        <v>0</v>
      </c>
      <c r="AS1461" s="456">
        <v>0</v>
      </c>
      <c r="AT1461" s="457">
        <v>0</v>
      </c>
      <c r="AU1461" s="457">
        <v>0</v>
      </c>
    </row>
    <row r="1462" spans="1:47" x14ac:dyDescent="0.2">
      <c r="A1462" s="231">
        <v>2011</v>
      </c>
      <c r="B1462" s="232">
        <v>18</v>
      </c>
      <c r="C1462" s="456">
        <v>5.9205524065101303</v>
      </c>
      <c r="D1462" s="457">
        <v>7.3104489510354691</v>
      </c>
      <c r="E1462" s="437">
        <v>16.974354084938575</v>
      </c>
      <c r="F1462" s="456">
        <v>0.24741757689729546</v>
      </c>
      <c r="G1462" s="457">
        <v>0.25056570121228483</v>
      </c>
      <c r="H1462" s="437">
        <v>0.37072548481800216</v>
      </c>
      <c r="I1462" s="456">
        <v>0.21786977468017785</v>
      </c>
      <c r="J1462" s="457">
        <v>0.29880921499372154</v>
      </c>
      <c r="K1462" s="437">
        <v>0.85597493401693181</v>
      </c>
      <c r="L1462" s="462">
        <v>2.6250921069604785E-3</v>
      </c>
      <c r="M1462" s="463">
        <v>3.1323516276083895E-3</v>
      </c>
      <c r="N1462" s="437">
        <v>3.7613419659828975E-3</v>
      </c>
      <c r="O1462" s="456">
        <v>1.1974564655585591E-2</v>
      </c>
      <c r="P1462" s="457">
        <v>1.443918571742442E-2</v>
      </c>
      <c r="Q1462" s="437">
        <v>2.1675921502601232E-2</v>
      </c>
      <c r="R1462" s="462">
        <v>0</v>
      </c>
      <c r="S1462" s="463">
        <v>0</v>
      </c>
      <c r="T1462" s="437">
        <v>562.71358036920458</v>
      </c>
      <c r="U1462" s="456">
        <v>1.2224800688051329E-2</v>
      </c>
      <c r="V1462" s="457">
        <v>1.6942589765785422E-2</v>
      </c>
      <c r="W1462" s="437">
        <v>1.9877352547866971E-2</v>
      </c>
      <c r="X1462" s="456">
        <v>6.7952367883651263E-3</v>
      </c>
      <c r="Y1462" s="457">
        <v>9.3487275170635285E-3</v>
      </c>
      <c r="Z1462" s="437">
        <v>1.6104090489113262E-2</v>
      </c>
      <c r="AA1462" s="456">
        <v>5.3415176836664755E-3</v>
      </c>
      <c r="AB1462" s="457">
        <v>6.7171482326719859E-3</v>
      </c>
      <c r="AC1462" s="437">
        <v>6.9803686034338175E-3</v>
      </c>
      <c r="AD1462" s="456">
        <v>3.1844846157696392E-4</v>
      </c>
      <c r="AE1462" s="457">
        <v>3.1724371638327528E-4</v>
      </c>
      <c r="AF1462" s="437">
        <v>4.3587615557897215E-4</v>
      </c>
      <c r="AG1462" s="456">
        <v>1.0407591245633473E-2</v>
      </c>
      <c r="AH1462" s="457">
        <v>1.0313855614137165E-2</v>
      </c>
      <c r="AI1462" s="437">
        <v>1.572117782381402E-2</v>
      </c>
      <c r="AJ1462" s="456">
        <v>1.8320640737694365E-3</v>
      </c>
      <c r="AK1462" s="457">
        <v>1.6669424391924934E-3</v>
      </c>
      <c r="AL1462" s="437">
        <v>2.6887040949295426E-3</v>
      </c>
      <c r="AM1462" s="456">
        <v>2.8502438928197397E-3</v>
      </c>
      <c r="AN1462" s="457">
        <v>3.0513257213195854E-3</v>
      </c>
      <c r="AO1462" s="437">
        <v>3.5164255229032208E-3</v>
      </c>
      <c r="AP1462" s="462">
        <v>0</v>
      </c>
      <c r="AQ1462" s="463">
        <v>0</v>
      </c>
      <c r="AR1462" s="463">
        <v>0</v>
      </c>
      <c r="AS1462" s="456">
        <v>0</v>
      </c>
      <c r="AT1462" s="457">
        <v>0</v>
      </c>
      <c r="AU1462" s="457">
        <v>0</v>
      </c>
    </row>
    <row r="1463" spans="1:47" x14ac:dyDescent="0.2">
      <c r="A1463" s="231">
        <v>2011</v>
      </c>
      <c r="B1463" s="232">
        <v>19</v>
      </c>
      <c r="C1463" s="456">
        <v>6.0123144515190434</v>
      </c>
      <c r="D1463" s="457">
        <v>7.4046072530905187</v>
      </c>
      <c r="E1463" s="437">
        <v>17.109455000627367</v>
      </c>
      <c r="F1463" s="456">
        <v>0.2573330819696597</v>
      </c>
      <c r="G1463" s="457">
        <v>0.26056949634453042</v>
      </c>
      <c r="H1463" s="437">
        <v>0.38582159309845859</v>
      </c>
      <c r="I1463" s="456">
        <v>0.22352802465577173</v>
      </c>
      <c r="J1463" s="457">
        <v>0.30512392271015798</v>
      </c>
      <c r="K1463" s="437">
        <v>0.87042449534070199</v>
      </c>
      <c r="L1463" s="462">
        <v>2.6332389958445587E-3</v>
      </c>
      <c r="M1463" s="463">
        <v>3.1428714047145464E-3</v>
      </c>
      <c r="N1463" s="437">
        <v>3.7716270888705165E-3</v>
      </c>
      <c r="O1463" s="456">
        <v>1.2198590462452632E-2</v>
      </c>
      <c r="P1463" s="457">
        <v>1.4737245277044706E-2</v>
      </c>
      <c r="Q1463" s="437">
        <v>2.192784008608965E-2</v>
      </c>
      <c r="R1463" s="462">
        <v>0</v>
      </c>
      <c r="S1463" s="463">
        <v>0</v>
      </c>
      <c r="T1463" s="437">
        <v>564.0613870793153</v>
      </c>
      <c r="U1463" s="456">
        <v>1.2629665203148243E-2</v>
      </c>
      <c r="V1463" s="457">
        <v>1.7518482802569429E-2</v>
      </c>
      <c r="W1463" s="437">
        <v>2.0551576012736363E-2</v>
      </c>
      <c r="X1463" s="456">
        <v>7.0431201571820087E-3</v>
      </c>
      <c r="Y1463" s="457">
        <v>9.7238924072803861E-3</v>
      </c>
      <c r="Z1463" s="437">
        <v>1.667438517098311E-2</v>
      </c>
      <c r="AA1463" s="456">
        <v>5.6223943136104373E-3</v>
      </c>
      <c r="AB1463" s="457">
        <v>7.1081350330278806E-3</v>
      </c>
      <c r="AC1463" s="437">
        <v>7.3430976075202969E-3</v>
      </c>
      <c r="AD1463" s="456">
        <v>3.3178182269224876E-4</v>
      </c>
      <c r="AE1463" s="457">
        <v>3.3078654114271258E-4</v>
      </c>
      <c r="AF1463" s="437">
        <v>4.5481112463421539E-4</v>
      </c>
      <c r="AG1463" s="456">
        <v>1.0809042951605926E-2</v>
      </c>
      <c r="AH1463" s="457">
        <v>1.0700453554993236E-2</v>
      </c>
      <c r="AI1463" s="437">
        <v>1.6340168239533871E-2</v>
      </c>
      <c r="AJ1463" s="456">
        <v>1.908340975108606E-3</v>
      </c>
      <c r="AK1463" s="457">
        <v>1.7383928887973563E-3</v>
      </c>
      <c r="AL1463" s="437">
        <v>2.8087050412556411E-3</v>
      </c>
      <c r="AM1463" s="456">
        <v>2.9605180795318747E-3</v>
      </c>
      <c r="AN1463" s="457">
        <v>3.1670652978652526E-3</v>
      </c>
      <c r="AO1463" s="437">
        <v>3.6496750841228881E-3</v>
      </c>
      <c r="AP1463" s="462">
        <v>0</v>
      </c>
      <c r="AQ1463" s="463">
        <v>0</v>
      </c>
      <c r="AR1463" s="463">
        <v>0</v>
      </c>
      <c r="AS1463" s="456">
        <v>0</v>
      </c>
      <c r="AT1463" s="457">
        <v>0</v>
      </c>
      <c r="AU1463" s="457">
        <v>0</v>
      </c>
    </row>
    <row r="1464" spans="1:47" x14ac:dyDescent="0.2">
      <c r="A1464" s="231">
        <v>2011</v>
      </c>
      <c r="B1464" s="232">
        <v>20</v>
      </c>
      <c r="C1464" s="456">
        <v>6.1152619113006201</v>
      </c>
      <c r="D1464" s="457">
        <v>7.5083341914657487</v>
      </c>
      <c r="E1464" s="437">
        <v>17.272125259391448</v>
      </c>
      <c r="F1464" s="456">
        <v>0.26764754426600718</v>
      </c>
      <c r="G1464" s="457">
        <v>0.27056178877523024</v>
      </c>
      <c r="H1464" s="437">
        <v>0.40091572115394392</v>
      </c>
      <c r="I1464" s="456">
        <v>0.22947604630585575</v>
      </c>
      <c r="J1464" s="457">
        <v>0.31154822556845968</v>
      </c>
      <c r="K1464" s="437">
        <v>0.88525126502234674</v>
      </c>
      <c r="L1464" s="462">
        <v>2.6425745605081858E-3</v>
      </c>
      <c r="M1464" s="463">
        <v>3.1541709622959612E-3</v>
      </c>
      <c r="N1464" s="437">
        <v>3.7831942290611912E-3</v>
      </c>
      <c r="O1464" s="456">
        <v>1.2431132868473355E-2</v>
      </c>
      <c r="P1464" s="457">
        <v>1.5034213596915298E-2</v>
      </c>
      <c r="Q1464" s="437">
        <v>2.2178863714684298E-2</v>
      </c>
      <c r="R1464" s="462">
        <v>0</v>
      </c>
      <c r="S1464" s="463">
        <v>0</v>
      </c>
      <c r="T1464" s="437">
        <v>565.60990270661387</v>
      </c>
      <c r="U1464" s="456">
        <v>1.3050404553882412E-2</v>
      </c>
      <c r="V1464" s="457">
        <v>1.8091355347998765E-2</v>
      </c>
      <c r="W1464" s="437">
        <v>2.1227250608210693E-2</v>
      </c>
      <c r="X1464" s="456">
        <v>7.3007151448961109E-3</v>
      </c>
      <c r="Y1464" s="457">
        <v>1.0098275996257976E-2</v>
      </c>
      <c r="Z1464" s="437">
        <v>1.7243550527725669E-2</v>
      </c>
      <c r="AA1464" s="456">
        <v>5.911869396530536E-3</v>
      </c>
      <c r="AB1464" s="457">
        <v>7.4890810939796694E-3</v>
      </c>
      <c r="AC1464" s="437">
        <v>7.706847210055749E-3</v>
      </c>
      <c r="AD1464" s="456">
        <v>3.4564966386525965E-4</v>
      </c>
      <c r="AE1464" s="457">
        <v>3.4430342364511889E-4</v>
      </c>
      <c r="AF1464" s="437">
        <v>4.7374127443767188E-4</v>
      </c>
      <c r="AG1464" s="456">
        <v>1.1226990558520352E-2</v>
      </c>
      <c r="AH1464" s="457">
        <v>1.1088250330189278E-2</v>
      </c>
      <c r="AI1464" s="437">
        <v>1.6958785468794778E-2</v>
      </c>
      <c r="AJ1464" s="456">
        <v>1.9876823480365975E-3</v>
      </c>
      <c r="AK1464" s="457">
        <v>1.8100010150845756E-3</v>
      </c>
      <c r="AL1464" s="437">
        <v>2.928365991418996E-3</v>
      </c>
      <c r="AM1464" s="456">
        <v>3.0751943128828263E-3</v>
      </c>
      <c r="AN1464" s="457">
        <v>3.282325342840702E-3</v>
      </c>
      <c r="AO1464" s="437">
        <v>3.783106843869215E-3</v>
      </c>
      <c r="AP1464" s="462">
        <v>0</v>
      </c>
      <c r="AQ1464" s="463">
        <v>0</v>
      </c>
      <c r="AR1464" s="463">
        <v>0</v>
      </c>
      <c r="AS1464" s="456">
        <v>0</v>
      </c>
      <c r="AT1464" s="457">
        <v>0</v>
      </c>
      <c r="AU1464" s="457">
        <v>0</v>
      </c>
    </row>
    <row r="1465" spans="1:47" x14ac:dyDescent="0.2">
      <c r="A1465" s="231">
        <v>2011</v>
      </c>
      <c r="B1465" s="232">
        <v>21</v>
      </c>
      <c r="C1465" s="456">
        <v>6.7493454613018455</v>
      </c>
      <c r="D1465" s="457">
        <v>8.5927423988002545</v>
      </c>
      <c r="E1465" s="437">
        <v>18.917122051837591</v>
      </c>
      <c r="F1465" s="456">
        <v>0.30181431027358963</v>
      </c>
      <c r="G1465" s="457">
        <v>0.30979128165543485</v>
      </c>
      <c r="H1465" s="437">
        <v>0.48380523910257534</v>
      </c>
      <c r="I1465" s="456">
        <v>0.25298522560723291</v>
      </c>
      <c r="J1465" s="457">
        <v>0.34241182515467661</v>
      </c>
      <c r="K1465" s="437">
        <v>1.0134952058187847</v>
      </c>
      <c r="L1465" s="462">
        <v>2.6488913463559392E-3</v>
      </c>
      <c r="M1465" s="463">
        <v>3.1613182553993043E-3</v>
      </c>
      <c r="N1465" s="437">
        <v>3.789954431391308E-3</v>
      </c>
      <c r="O1465" s="456">
        <v>1.8805114679120081E-2</v>
      </c>
      <c r="P1465" s="457">
        <v>2.0218311975916226E-2</v>
      </c>
      <c r="Q1465" s="437">
        <v>2.7688809499635373E-2</v>
      </c>
      <c r="R1465" s="462">
        <v>0</v>
      </c>
      <c r="S1465" s="463">
        <v>0</v>
      </c>
      <c r="T1465" s="437">
        <v>567.12002608352259</v>
      </c>
      <c r="U1465" s="456">
        <v>1.4635572732503212E-2</v>
      </c>
      <c r="V1465" s="457">
        <v>2.0292467939698716E-2</v>
      </c>
      <c r="W1465" s="437">
        <v>2.4331420686454538E-2</v>
      </c>
      <c r="X1465" s="456">
        <v>7.5648523213480727E-3</v>
      </c>
      <c r="Y1465" s="457">
        <v>1.0462691452900923E-2</v>
      </c>
      <c r="Z1465" s="437">
        <v>1.7797477951698948E-2</v>
      </c>
      <c r="AA1465" s="456">
        <v>6.5639013674653485E-3</v>
      </c>
      <c r="AB1465" s="457">
        <v>8.5017728241736836E-3</v>
      </c>
      <c r="AC1465" s="437">
        <v>9.1898500042345409E-3</v>
      </c>
      <c r="AD1465" s="456">
        <v>3.9111166574963427E-4</v>
      </c>
      <c r="AE1465" s="457">
        <v>3.9589219562397287E-4</v>
      </c>
      <c r="AF1465" s="437">
        <v>5.7478033008313042E-4</v>
      </c>
      <c r="AG1465" s="456">
        <v>1.2687085141117379E-2</v>
      </c>
      <c r="AH1465" s="457">
        <v>1.2716611989796926E-2</v>
      </c>
      <c r="AI1465" s="437">
        <v>2.0495174176071839E-2</v>
      </c>
      <c r="AJ1465" s="456">
        <v>2.2546844045679354E-3</v>
      </c>
      <c r="AK1465" s="457">
        <v>2.0835590978560748E-3</v>
      </c>
      <c r="AL1465" s="437">
        <v>3.6004956737896898E-3</v>
      </c>
      <c r="AM1465" s="456">
        <v>3.4840187384191749E-3</v>
      </c>
      <c r="AN1465" s="457">
        <v>3.7791628233581807E-3</v>
      </c>
      <c r="AO1465" s="437">
        <v>4.5103672726246168E-3</v>
      </c>
      <c r="AP1465" s="462">
        <v>0</v>
      </c>
      <c r="AQ1465" s="463">
        <v>0</v>
      </c>
      <c r="AR1465" s="463">
        <v>0</v>
      </c>
      <c r="AS1465" s="456">
        <v>0</v>
      </c>
      <c r="AT1465" s="457">
        <v>0</v>
      </c>
      <c r="AU1465" s="457">
        <v>0</v>
      </c>
    </row>
    <row r="1466" spans="1:47" x14ac:dyDescent="0.2">
      <c r="A1466" s="231">
        <v>2011</v>
      </c>
      <c r="B1466" s="232">
        <v>22</v>
      </c>
      <c r="C1466" s="456">
        <v>6.8636408068577381</v>
      </c>
      <c r="D1466" s="457">
        <v>8.6974494465107597</v>
      </c>
      <c r="E1466" s="437">
        <v>19.092695110887135</v>
      </c>
      <c r="F1466" s="456">
        <v>0.3133730247782035</v>
      </c>
      <c r="G1466" s="457">
        <v>0.3198039942296616</v>
      </c>
      <c r="H1466" s="437">
        <v>0.50004021961774214</v>
      </c>
      <c r="I1466" s="456">
        <v>0.25958089849698762</v>
      </c>
      <c r="J1466" s="457">
        <v>0.34874388088794805</v>
      </c>
      <c r="K1466" s="437">
        <v>1.0287592860607355</v>
      </c>
      <c r="L1466" s="462">
        <v>2.6583278764939111E-3</v>
      </c>
      <c r="M1466" s="463">
        <v>3.170922261104811E-3</v>
      </c>
      <c r="N1466" s="437">
        <v>3.8007270146318511E-3</v>
      </c>
      <c r="O1466" s="456">
        <v>1.9162510089318002E-2</v>
      </c>
      <c r="P1466" s="457">
        <v>2.0575291755565786E-2</v>
      </c>
      <c r="Q1466" s="437">
        <v>2.7992789004409685E-2</v>
      </c>
      <c r="R1466" s="462">
        <v>0</v>
      </c>
      <c r="S1466" s="463">
        <v>0</v>
      </c>
      <c r="T1466" s="437">
        <v>568.53864610928372</v>
      </c>
      <c r="U1466" s="456">
        <v>1.5100391378511494E-2</v>
      </c>
      <c r="V1466" s="457">
        <v>2.0838645091432871E-2</v>
      </c>
      <c r="W1466" s="437">
        <v>2.5028440058748345E-2</v>
      </c>
      <c r="X1466" s="456">
        <v>7.8318686138196571E-3</v>
      </c>
      <c r="Y1466" s="457">
        <v>1.0804912268744317E-2</v>
      </c>
      <c r="Z1466" s="437">
        <v>1.8317829035033359E-2</v>
      </c>
      <c r="AA1466" s="456">
        <v>6.8701554539162008E-3</v>
      </c>
      <c r="AB1466" s="457">
        <v>8.8323650948248685E-3</v>
      </c>
      <c r="AC1466" s="437">
        <v>9.5909254076026306E-3</v>
      </c>
      <c r="AD1466" s="456">
        <v>4.0669036668576251E-4</v>
      </c>
      <c r="AE1466" s="457">
        <v>4.0944175243688832E-4</v>
      </c>
      <c r="AF1466" s="437">
        <v>5.9525182604918856E-4</v>
      </c>
      <c r="AG1466" s="456">
        <v>1.315877941290859E-2</v>
      </c>
      <c r="AH1466" s="457">
        <v>1.3114254723606038E-2</v>
      </c>
      <c r="AI1466" s="437">
        <v>2.1158056711378673E-2</v>
      </c>
      <c r="AJ1466" s="456">
        <v>2.3446400764400069E-3</v>
      </c>
      <c r="AK1466" s="457">
        <v>2.1578509858797726E-3</v>
      </c>
      <c r="AL1466" s="437">
        <v>3.7284541329283588E-3</v>
      </c>
      <c r="AM1466" s="456">
        <v>3.6125167612649344E-3</v>
      </c>
      <c r="AN1466" s="457">
        <v>3.8928885375808611E-3</v>
      </c>
      <c r="AO1466" s="437">
        <v>4.6547178807916957E-3</v>
      </c>
      <c r="AP1466" s="462">
        <v>0</v>
      </c>
      <c r="AQ1466" s="463">
        <v>0</v>
      </c>
      <c r="AR1466" s="463">
        <v>0</v>
      </c>
      <c r="AS1466" s="456">
        <v>0</v>
      </c>
      <c r="AT1466" s="457">
        <v>0</v>
      </c>
      <c r="AU1466" s="457">
        <v>0</v>
      </c>
    </row>
    <row r="1467" spans="1:47" x14ac:dyDescent="0.2">
      <c r="A1467" s="231">
        <v>2011</v>
      </c>
      <c r="B1467" s="232">
        <v>23</v>
      </c>
      <c r="C1467" s="456">
        <v>6.9778144292657149</v>
      </c>
      <c r="D1467" s="457">
        <v>8.790390127815277</v>
      </c>
      <c r="E1467" s="437">
        <v>19.248377089075358</v>
      </c>
      <c r="F1467" s="456">
        <v>0.32499312164214794</v>
      </c>
      <c r="G1467" s="457">
        <v>0.32880322266293105</v>
      </c>
      <c r="H1467" s="437">
        <v>0.51466982805378159</v>
      </c>
      <c r="I1467" s="456">
        <v>0.26622364974041424</v>
      </c>
      <c r="J1467" s="457">
        <v>0.35448139356578395</v>
      </c>
      <c r="K1467" s="437">
        <v>1.0425519963650423</v>
      </c>
      <c r="L1467" s="462">
        <v>2.6678932264680138E-3</v>
      </c>
      <c r="M1467" s="463">
        <v>3.1795424015612348E-3</v>
      </c>
      <c r="N1467" s="437">
        <v>3.8106130811473887E-3</v>
      </c>
      <c r="O1467" s="456">
        <v>1.9521956818436919E-2</v>
      </c>
      <c r="P1467" s="457">
        <v>2.0896598862856955E-2</v>
      </c>
      <c r="Q1467" s="437">
        <v>2.8267028835931164E-2</v>
      </c>
      <c r="R1467" s="462">
        <v>0</v>
      </c>
      <c r="S1467" s="463">
        <v>0</v>
      </c>
      <c r="T1467" s="437">
        <v>569.81238586034624</v>
      </c>
      <c r="U1467" s="456">
        <v>1.5565266438462023E-2</v>
      </c>
      <c r="V1467" s="457">
        <v>2.1323364799071234E-2</v>
      </c>
      <c r="W1467" s="437">
        <v>2.5655845862678044E-2</v>
      </c>
      <c r="X1467" s="456">
        <v>8.1001069117769362E-3</v>
      </c>
      <c r="Y1467" s="457">
        <v>1.1112709629498521E-2</v>
      </c>
      <c r="Z1467" s="437">
        <v>1.87857315006781E-2</v>
      </c>
      <c r="AA1467" s="456">
        <v>7.1835264483391635E-3</v>
      </c>
      <c r="AB1467" s="457">
        <v>9.1215762374208254E-3</v>
      </c>
      <c r="AC1467" s="437">
        <v>9.9683333018438826E-3</v>
      </c>
      <c r="AD1467" s="456">
        <v>4.2240030428683897E-4</v>
      </c>
      <c r="AE1467" s="457">
        <v>4.2165876964914291E-4</v>
      </c>
      <c r="AF1467" s="437">
        <v>6.1379150605127373E-4</v>
      </c>
      <c r="AG1467" s="456">
        <v>1.3630979579031264E-2</v>
      </c>
      <c r="AH1467" s="457">
        <v>1.3472013627577446E-2</v>
      </c>
      <c r="AI1467" s="437">
        <v>2.1751127698626617E-2</v>
      </c>
      <c r="AJ1467" s="456">
        <v>2.4343875190687776E-3</v>
      </c>
      <c r="AK1467" s="457">
        <v>2.2245473947611854E-3</v>
      </c>
      <c r="AL1467" s="437">
        <v>3.8423402528710315E-3</v>
      </c>
      <c r="AM1467" s="456">
        <v>3.7421643805923663E-3</v>
      </c>
      <c r="AN1467" s="457">
        <v>3.9950151155477495E-3</v>
      </c>
      <c r="AO1467" s="437">
        <v>4.7860004451532896E-3</v>
      </c>
      <c r="AP1467" s="462">
        <v>0</v>
      </c>
      <c r="AQ1467" s="463">
        <v>0</v>
      </c>
      <c r="AR1467" s="463">
        <v>0</v>
      </c>
      <c r="AS1467" s="456">
        <v>0</v>
      </c>
      <c r="AT1467" s="457">
        <v>0</v>
      </c>
      <c r="AU1467" s="457">
        <v>0</v>
      </c>
    </row>
    <row r="1468" spans="1:47" x14ac:dyDescent="0.2">
      <c r="A1468" s="231">
        <v>2011</v>
      </c>
      <c r="B1468" s="232">
        <v>24</v>
      </c>
      <c r="C1468" s="456">
        <v>7.0907124149228835</v>
      </c>
      <c r="D1468" s="457">
        <v>8.8671196865013986</v>
      </c>
      <c r="E1468" s="437">
        <v>19.374589631425007</v>
      </c>
      <c r="F1468" s="456">
        <v>0.3364980691599585</v>
      </c>
      <c r="G1468" s="457">
        <v>0.33632745980779816</v>
      </c>
      <c r="H1468" s="437">
        <v>0.52694395646651415</v>
      </c>
      <c r="I1468" s="456">
        <v>0.2728019022244263</v>
      </c>
      <c r="J1468" s="457">
        <v>0.35930042324004385</v>
      </c>
      <c r="K1468" s="437">
        <v>1.0542011770756379</v>
      </c>
      <c r="L1468" s="462">
        <v>2.6773829754511373E-3</v>
      </c>
      <c r="M1468" s="463">
        <v>3.1868610309911459E-3</v>
      </c>
      <c r="N1468" s="437">
        <v>3.8192765046754329E-3</v>
      </c>
      <c r="O1468" s="456">
        <v>1.9877672037225416E-2</v>
      </c>
      <c r="P1468" s="457">
        <v>2.1165471395578894E-2</v>
      </c>
      <c r="Q1468" s="437">
        <v>2.8498123479130787E-2</v>
      </c>
      <c r="R1468" s="462">
        <v>0</v>
      </c>
      <c r="S1468" s="463">
        <v>0</v>
      </c>
      <c r="T1468" s="437">
        <v>570.87874143921044</v>
      </c>
      <c r="U1468" s="456">
        <v>1.6025013649256219E-2</v>
      </c>
      <c r="V1468" s="457">
        <v>2.1726377040707828E-2</v>
      </c>
      <c r="W1468" s="437">
        <v>2.6181226520538607E-2</v>
      </c>
      <c r="X1468" s="456">
        <v>8.3656461909300296E-3</v>
      </c>
      <c r="Y1468" s="457">
        <v>1.1369826888317348E-2</v>
      </c>
      <c r="Z1468" s="437">
        <v>1.9176706804797741E-2</v>
      </c>
      <c r="AA1468" s="456">
        <v>7.4975769448595029E-3</v>
      </c>
      <c r="AB1468" s="457">
        <v>9.3668978897366428E-3</v>
      </c>
      <c r="AC1468" s="437">
        <v>1.0310502044275638E-2</v>
      </c>
      <c r="AD1468" s="456">
        <v>4.3797630971012649E-4</v>
      </c>
      <c r="AE1468" s="457">
        <v>4.3191722257472973E-4</v>
      </c>
      <c r="AF1468" s="437">
        <v>6.2949273040561538E-4</v>
      </c>
      <c r="AG1468" s="456">
        <v>1.4097437437070202E-2</v>
      </c>
      <c r="AH1468" s="457">
        <v>1.3769599135307327E-2</v>
      </c>
      <c r="AI1468" s="437">
        <v>2.2241987639055029E-2</v>
      </c>
      <c r="AJ1468" s="456">
        <v>2.5228832661864002E-3</v>
      </c>
      <c r="AK1468" s="457">
        <v>2.2797559271515856E-3</v>
      </c>
      <c r="AL1468" s="437">
        <v>3.9356270102230599E-3</v>
      </c>
      <c r="AM1468" s="456">
        <v>3.8707756993527874E-3</v>
      </c>
      <c r="AN1468" s="457">
        <v>4.0808272084943489E-3</v>
      </c>
      <c r="AO1468" s="437">
        <v>4.8980893730178037E-3</v>
      </c>
      <c r="AP1468" s="462">
        <v>0</v>
      </c>
      <c r="AQ1468" s="463">
        <v>0</v>
      </c>
      <c r="AR1468" s="463">
        <v>0</v>
      </c>
      <c r="AS1468" s="456">
        <v>0</v>
      </c>
      <c r="AT1468" s="457">
        <v>0</v>
      </c>
      <c r="AU1468" s="457">
        <v>0</v>
      </c>
    </row>
    <row r="1469" spans="1:47" x14ac:dyDescent="0.2">
      <c r="A1469" s="231">
        <v>2011</v>
      </c>
      <c r="B1469" s="232">
        <v>25</v>
      </c>
      <c r="C1469" s="456">
        <v>7.1977327778249895</v>
      </c>
      <c r="D1469" s="457">
        <v>8.9220019904128129</v>
      </c>
      <c r="E1469" s="437">
        <v>19.461019076176019</v>
      </c>
      <c r="F1469" s="456">
        <v>0.3475789854348707</v>
      </c>
      <c r="G1469" s="457">
        <v>0.34195313152381507</v>
      </c>
      <c r="H1469" s="437">
        <v>0.53628367794774157</v>
      </c>
      <c r="I1469" s="456">
        <v>0.27917672247086495</v>
      </c>
      <c r="J1469" s="457">
        <v>0.36304675300236222</v>
      </c>
      <c r="K1469" s="437">
        <v>1.0632353395862988</v>
      </c>
      <c r="L1469" s="462">
        <v>2.6866950240669193E-3</v>
      </c>
      <c r="M1469" s="463">
        <v>3.1920521783621258E-3</v>
      </c>
      <c r="N1469" s="437">
        <v>3.8266273949901369E-3</v>
      </c>
      <c r="O1469" s="456">
        <v>2.0221024454770864E-2</v>
      </c>
      <c r="P1469" s="457">
        <v>2.1367850678065996E-2</v>
      </c>
      <c r="Q1469" s="437">
        <v>2.8676200931241031E-2</v>
      </c>
      <c r="R1469" s="462">
        <v>0</v>
      </c>
      <c r="S1469" s="463">
        <v>0</v>
      </c>
      <c r="T1469" s="437">
        <v>571.67994672995883</v>
      </c>
      <c r="U1469" s="456">
        <v>1.6459760081869352E-2</v>
      </c>
      <c r="V1469" s="457">
        <v>2.2005891803813984E-2</v>
      </c>
      <c r="W1469" s="437">
        <v>2.6578968478488067E-2</v>
      </c>
      <c r="X1469" s="456">
        <v>8.6211639217213514E-3</v>
      </c>
      <c r="Y1469" s="457">
        <v>1.1563356344247244E-2</v>
      </c>
      <c r="Z1469" s="437">
        <v>1.9470942159383907E-2</v>
      </c>
      <c r="AA1469" s="456">
        <v>7.8046037626849814E-3</v>
      </c>
      <c r="AB1469" s="457">
        <v>9.5015244587611514E-3</v>
      </c>
      <c r="AC1469" s="437">
        <v>1.0622766603823813E-2</v>
      </c>
      <c r="AD1469" s="456">
        <v>4.5308269894142069E-4</v>
      </c>
      <c r="AE1469" s="457">
        <v>4.3963536266193419E-4</v>
      </c>
      <c r="AF1469" s="437">
        <v>6.4173686478846193E-4</v>
      </c>
      <c r="AG1469" s="456">
        <v>1.4543592218720298E-2</v>
      </c>
      <c r="AH1469" s="457">
        <v>1.3998328912659832E-2</v>
      </c>
      <c r="AI1469" s="437">
        <v>2.2601757591355329E-2</v>
      </c>
      <c r="AJ1469" s="456">
        <v>2.6069867407702268E-3</v>
      </c>
      <c r="AK1469" s="457">
        <v>2.3224173628056824E-3</v>
      </c>
      <c r="AL1469" s="437">
        <v>4.0020055925372921E-3</v>
      </c>
      <c r="AM1469" s="456">
        <v>3.9953684279245899E-3</v>
      </c>
      <c r="AN1469" s="457">
        <v>4.14324268424285E-3</v>
      </c>
      <c r="AO1469" s="437">
        <v>4.9874021595336963E-3</v>
      </c>
      <c r="AP1469" s="462">
        <v>0</v>
      </c>
      <c r="AQ1469" s="463">
        <v>0</v>
      </c>
      <c r="AR1469" s="463">
        <v>0</v>
      </c>
      <c r="AS1469" s="456">
        <v>0</v>
      </c>
      <c r="AT1469" s="457">
        <v>0</v>
      </c>
      <c r="AU1469" s="457">
        <v>0</v>
      </c>
    </row>
    <row r="1470" spans="1:47" x14ac:dyDescent="0.2">
      <c r="A1470" s="231">
        <v>2011</v>
      </c>
      <c r="B1470" s="232">
        <v>26</v>
      </c>
      <c r="C1470" s="456">
        <v>7.3294300350550499</v>
      </c>
      <c r="D1470" s="457">
        <v>8.9989881780299559</v>
      </c>
      <c r="E1470" s="437">
        <v>19.505549854321519</v>
      </c>
      <c r="F1470" s="456">
        <v>0.35948229237091284</v>
      </c>
      <c r="G1470" s="457">
        <v>0.34690445843766587</v>
      </c>
      <c r="H1470" s="437">
        <v>0.54197272131352747</v>
      </c>
      <c r="I1470" s="456">
        <v>0.28619651072421137</v>
      </c>
      <c r="J1470" s="457">
        <v>0.36680913656151926</v>
      </c>
      <c r="K1470" s="437">
        <v>1.0688838644984262</v>
      </c>
      <c r="L1470" s="462">
        <v>2.6953510959192403E-3</v>
      </c>
      <c r="M1470" s="463">
        <v>3.1948377738215163E-3</v>
      </c>
      <c r="N1470" s="437">
        <v>3.8317659789280896E-3</v>
      </c>
      <c r="O1470" s="456">
        <v>2.0540633413405403E-2</v>
      </c>
      <c r="P1470" s="457">
        <v>2.1489053227712617E-2</v>
      </c>
      <c r="Q1470" s="437">
        <v>2.8786635993700693E-2</v>
      </c>
      <c r="R1470" s="462">
        <v>0</v>
      </c>
      <c r="S1470" s="463">
        <v>0</v>
      </c>
      <c r="T1470" s="437">
        <v>572.16171546497696</v>
      </c>
      <c r="U1470" s="456">
        <v>1.6920955786959485E-2</v>
      </c>
      <c r="V1470" s="457">
        <v>2.2242761081503581E-2</v>
      </c>
      <c r="W1470" s="437">
        <v>2.6819514657610281E-2</v>
      </c>
      <c r="X1470" s="456">
        <v>8.8590882491673476E-3</v>
      </c>
      <c r="Y1470" s="457">
        <v>1.1679357964136812E-2</v>
      </c>
      <c r="Z1470" s="437">
        <v>1.9647454785319825E-2</v>
      </c>
      <c r="AA1470" s="456">
        <v>8.120753730462664E-3</v>
      </c>
      <c r="AB1470" s="457">
        <v>9.5742103214217847E-3</v>
      </c>
      <c r="AC1470" s="437">
        <v>1.0857129013981507E-2</v>
      </c>
      <c r="AD1470" s="456">
        <v>4.6912484013114045E-4</v>
      </c>
      <c r="AE1470" s="457">
        <v>4.4619047889897561E-4</v>
      </c>
      <c r="AF1470" s="437">
        <v>6.4944854510927093E-4</v>
      </c>
      <c r="AG1470" s="456">
        <v>1.5025893611787952E-2</v>
      </c>
      <c r="AH1470" s="457">
        <v>1.4207530739291329E-2</v>
      </c>
      <c r="AI1470" s="437">
        <v>2.2809227969938676E-2</v>
      </c>
      <c r="AJ1470" s="456">
        <v>2.6969132443975456E-3</v>
      </c>
      <c r="AK1470" s="457">
        <v>2.3598547992208694E-3</v>
      </c>
      <c r="AL1470" s="437">
        <v>4.0385221169413604E-3</v>
      </c>
      <c r="AM1470" s="456">
        <v>4.1264547159851131E-3</v>
      </c>
      <c r="AN1470" s="457">
        <v>4.195170357264859E-3</v>
      </c>
      <c r="AO1470" s="437">
        <v>5.0452205847232763E-3</v>
      </c>
      <c r="AP1470" s="462">
        <v>0</v>
      </c>
      <c r="AQ1470" s="463">
        <v>0</v>
      </c>
      <c r="AR1470" s="463">
        <v>0</v>
      </c>
      <c r="AS1470" s="456">
        <v>0</v>
      </c>
      <c r="AT1470" s="457">
        <v>0</v>
      </c>
      <c r="AU1470" s="457">
        <v>0</v>
      </c>
    </row>
    <row r="1471" spans="1:47" x14ac:dyDescent="0.2">
      <c r="A1471" s="231">
        <v>2011</v>
      </c>
      <c r="B1471" s="232">
        <v>27</v>
      </c>
      <c r="C1471" s="456">
        <v>7.4171256676364186</v>
      </c>
      <c r="D1471" s="457">
        <v>8.9981926904816572</v>
      </c>
      <c r="E1471" s="437">
        <v>19.495094012261823</v>
      </c>
      <c r="F1471" s="456">
        <v>0.36873298395975845</v>
      </c>
      <c r="G1471" s="457">
        <v>0.34745008694579804</v>
      </c>
      <c r="H1471" s="437">
        <v>0.54318423527967341</v>
      </c>
      <c r="I1471" s="456">
        <v>0.29154858762733715</v>
      </c>
      <c r="J1471" s="457">
        <v>0.36745091009262137</v>
      </c>
      <c r="K1471" s="437">
        <v>1.0704482960085706</v>
      </c>
      <c r="L1471" s="462">
        <v>2.7032506020337587E-3</v>
      </c>
      <c r="M1471" s="463">
        <v>3.1951605894407231E-3</v>
      </c>
      <c r="N1471" s="437">
        <v>3.8344694464357149E-3</v>
      </c>
      <c r="O1471" s="456">
        <v>2.082638860183534E-2</v>
      </c>
      <c r="P1471" s="457">
        <v>2.1511738148116223E-2</v>
      </c>
      <c r="Q1471" s="437">
        <v>2.8815130254726932E-2</v>
      </c>
      <c r="R1471" s="462">
        <v>0</v>
      </c>
      <c r="S1471" s="463">
        <v>0</v>
      </c>
      <c r="T1471" s="437">
        <v>572.24583252472371</v>
      </c>
      <c r="U1471" s="456">
        <v>1.7275019689903776E-2</v>
      </c>
      <c r="V1471" s="457">
        <v>2.2230936798008125E-2</v>
      </c>
      <c r="W1471" s="437">
        <v>2.6866756141803071E-2</v>
      </c>
      <c r="X1471" s="456">
        <v>9.071324888829585E-3</v>
      </c>
      <c r="Y1471" s="457">
        <v>1.1699751947530455E-2</v>
      </c>
      <c r="Z1471" s="437">
        <v>1.9678512303408835E-2</v>
      </c>
      <c r="AA1471" s="456">
        <v>8.3830490235078572E-3</v>
      </c>
      <c r="AB1471" s="457">
        <v>9.5146491826740166E-3</v>
      </c>
      <c r="AC1471" s="437">
        <v>1.1011482435017487E-2</v>
      </c>
      <c r="AD1471" s="456">
        <v>4.8184743527605249E-4</v>
      </c>
      <c r="AE1471" s="457">
        <v>4.4708946954499551E-4</v>
      </c>
      <c r="AF1471" s="437">
        <v>6.5168877138195016E-4</v>
      </c>
      <c r="AG1471" s="456">
        <v>1.539474007454141E-2</v>
      </c>
      <c r="AH1471" s="457">
        <v>1.4237266506788714E-2</v>
      </c>
      <c r="AI1471" s="437">
        <v>2.2825832069261875E-2</v>
      </c>
      <c r="AJ1471" s="456">
        <v>2.7658240953386242E-3</v>
      </c>
      <c r="AK1471" s="457">
        <v>2.3652821531614872E-3</v>
      </c>
      <c r="AL1471" s="437">
        <v>4.0370136955376629E-3</v>
      </c>
      <c r="AM1471" s="456">
        <v>4.2311908543260337E-3</v>
      </c>
      <c r="AN1471" s="457">
        <v>4.199208491441348E-3</v>
      </c>
      <c r="AO1471" s="437">
        <v>5.0656758458717342E-3</v>
      </c>
      <c r="AP1471" s="462">
        <v>0</v>
      </c>
      <c r="AQ1471" s="463">
        <v>0</v>
      </c>
      <c r="AR1471" s="463">
        <v>0</v>
      </c>
      <c r="AS1471" s="456">
        <v>0</v>
      </c>
      <c r="AT1471" s="457">
        <v>0</v>
      </c>
      <c r="AU1471" s="457">
        <v>0</v>
      </c>
    </row>
    <row r="1472" spans="1:47" x14ac:dyDescent="0.2">
      <c r="A1472" s="231">
        <v>2011</v>
      </c>
      <c r="B1472" s="232">
        <v>28</v>
      </c>
      <c r="C1472" s="456">
        <v>7.4875719702509835</v>
      </c>
      <c r="D1472" s="457">
        <v>8.988209418965349</v>
      </c>
      <c r="E1472" s="437">
        <v>19.46587656948947</v>
      </c>
      <c r="F1472" s="456">
        <v>0.3765448266600106</v>
      </c>
      <c r="G1472" s="457">
        <v>0.34741032125061105</v>
      </c>
      <c r="H1472" s="437">
        <v>0.54346568009917773</v>
      </c>
      <c r="I1472" s="456">
        <v>0.29611546902932406</v>
      </c>
      <c r="J1472" s="457">
        <v>0.36779851653759121</v>
      </c>
      <c r="K1472" s="437">
        <v>1.0712962104831099</v>
      </c>
      <c r="L1472" s="462">
        <v>2.7106567111011373E-3</v>
      </c>
      <c r="M1472" s="463">
        <v>3.1954502184002864E-3</v>
      </c>
      <c r="N1472" s="437">
        <v>3.8372850919530209E-3</v>
      </c>
      <c r="O1472" s="456">
        <v>2.1069776683137639E-2</v>
      </c>
      <c r="P1472" s="457">
        <v>2.1515518671354747E-2</v>
      </c>
      <c r="Q1472" s="437">
        <v>2.8828521182375784E-2</v>
      </c>
      <c r="R1472" s="462">
        <v>0</v>
      </c>
      <c r="S1472" s="463">
        <v>0</v>
      </c>
      <c r="T1472" s="437">
        <v>572.24283520524625</v>
      </c>
      <c r="U1472" s="456">
        <v>1.7567020998426861E-2</v>
      </c>
      <c r="V1472" s="457">
        <v>2.2180522460118018E-2</v>
      </c>
      <c r="W1472" s="437">
        <v>2.6872360638641866E-2</v>
      </c>
      <c r="X1472" s="456">
        <v>9.2492834035650204E-3</v>
      </c>
      <c r="Y1472" s="457">
        <v>1.1699272411903716E-2</v>
      </c>
      <c r="Z1472" s="437">
        <v>1.9676964673287268E-2</v>
      </c>
      <c r="AA1472" s="456">
        <v>8.6396043381503501E-3</v>
      </c>
      <c r="AB1472" s="457">
        <v>9.444156263044165E-3</v>
      </c>
      <c r="AC1472" s="437">
        <v>1.1187316569441745E-2</v>
      </c>
      <c r="AD1472" s="456">
        <v>4.9284610237418001E-4</v>
      </c>
      <c r="AE1472" s="457">
        <v>4.4732870328212691E-4</v>
      </c>
      <c r="AF1472" s="437">
        <v>6.5300878914103611E-4</v>
      </c>
      <c r="AG1472" s="456">
        <v>1.5696625114911544E-2</v>
      </c>
      <c r="AH1472" s="457">
        <v>1.4240708519074403E-2</v>
      </c>
      <c r="AI1472" s="437">
        <v>2.2792662049825135E-2</v>
      </c>
      <c r="AJ1472" s="456">
        <v>2.8206105904929899E-3</v>
      </c>
      <c r="AK1472" s="457">
        <v>2.3649931412384455E-3</v>
      </c>
      <c r="AL1472" s="437">
        <v>4.0242314975342773E-3</v>
      </c>
      <c r="AM1472" s="456">
        <v>4.3224464406995356E-3</v>
      </c>
      <c r="AN1472" s="457">
        <v>4.1979217090341702E-3</v>
      </c>
      <c r="AO1472" s="437">
        <v>5.0813316811658873E-3</v>
      </c>
      <c r="AP1472" s="462">
        <v>0</v>
      </c>
      <c r="AQ1472" s="463">
        <v>0</v>
      </c>
      <c r="AR1472" s="463">
        <v>0</v>
      </c>
      <c r="AS1472" s="456">
        <v>0</v>
      </c>
      <c r="AT1472" s="457">
        <v>0</v>
      </c>
      <c r="AU1472" s="457">
        <v>0</v>
      </c>
    </row>
    <row r="1473" spans="1:47" x14ac:dyDescent="0.2">
      <c r="A1473" s="231">
        <v>2011</v>
      </c>
      <c r="B1473" s="232">
        <v>29</v>
      </c>
      <c r="C1473" s="456">
        <v>7.5352714686184585</v>
      </c>
      <c r="D1473" s="457">
        <v>8.9738983330409496</v>
      </c>
      <c r="E1473" s="437">
        <v>19.427405962009601</v>
      </c>
      <c r="F1473" s="456">
        <v>0.38252270330120974</v>
      </c>
      <c r="G1473" s="457">
        <v>0.34751812777720437</v>
      </c>
      <c r="H1473" s="437">
        <v>0.54392603984766907</v>
      </c>
      <c r="I1473" s="456">
        <v>0.29965718106956191</v>
      </c>
      <c r="J1473" s="457">
        <v>0.36819457232726505</v>
      </c>
      <c r="K1473" s="437">
        <v>1.0725160816795025</v>
      </c>
      <c r="L1473" s="462">
        <v>2.7174827265593481E-3</v>
      </c>
      <c r="M1473" s="463">
        <v>3.1976173279505845E-3</v>
      </c>
      <c r="N1473" s="437">
        <v>3.8411229561739085E-3</v>
      </c>
      <c r="O1473" s="456">
        <v>2.1257783942100289E-2</v>
      </c>
      <c r="P1473" s="457">
        <v>2.1525293396747535E-2</v>
      </c>
      <c r="Q1473" s="437">
        <v>2.8848052066054404E-2</v>
      </c>
      <c r="R1473" s="462">
        <v>0</v>
      </c>
      <c r="S1473" s="463">
        <v>0</v>
      </c>
      <c r="T1473" s="437">
        <v>572.24269673290632</v>
      </c>
      <c r="U1473" s="456">
        <v>1.7793265901594756E-2</v>
      </c>
      <c r="V1473" s="457">
        <v>2.2161669315415741E-2</v>
      </c>
      <c r="W1473" s="437">
        <v>2.6883414463922381E-2</v>
      </c>
      <c r="X1473" s="456">
        <v>9.3833184904450768E-3</v>
      </c>
      <c r="Y1473" s="457">
        <v>1.1699605789758533E-2</v>
      </c>
      <c r="Z1473" s="437">
        <v>1.9677485360300277E-2</v>
      </c>
      <c r="AA1473" s="456">
        <v>8.9298049129184019E-3</v>
      </c>
      <c r="AB1473" s="457">
        <v>9.514863690689844E-3</v>
      </c>
      <c r="AC1473" s="437">
        <v>1.1426615504743392E-2</v>
      </c>
      <c r="AD1473" s="456">
        <v>5.0165781732438186E-4</v>
      </c>
      <c r="AE1473" s="457">
        <v>4.4806792233470071E-4</v>
      </c>
      <c r="AF1473" s="437">
        <v>6.5489455594953646E-4</v>
      </c>
      <c r="AG1473" s="456">
        <v>1.5904210115085027E-2</v>
      </c>
      <c r="AH1473" s="457">
        <v>1.4222039642251692E-2</v>
      </c>
      <c r="AI1473" s="437">
        <v>2.2751237593566457E-2</v>
      </c>
      <c r="AJ1473" s="456">
        <v>2.8549168765767451E-3</v>
      </c>
      <c r="AK1473" s="457">
        <v>2.357473506626323E-3</v>
      </c>
      <c r="AL1473" s="437">
        <v>4.0076166813988933E-3</v>
      </c>
      <c r="AM1473" s="456">
        <v>4.3983876660463623E-3</v>
      </c>
      <c r="AN1473" s="457">
        <v>4.2062529749026904E-3</v>
      </c>
      <c r="AO1473" s="437">
        <v>5.103188750827335E-3</v>
      </c>
      <c r="AP1473" s="462">
        <v>0</v>
      </c>
      <c r="AQ1473" s="463">
        <v>0</v>
      </c>
      <c r="AR1473" s="463">
        <v>0</v>
      </c>
      <c r="AS1473" s="456">
        <v>0</v>
      </c>
      <c r="AT1473" s="457">
        <v>0</v>
      </c>
      <c r="AU1473" s="457">
        <v>0</v>
      </c>
    </row>
    <row r="1474" spans="1:47" x14ac:dyDescent="0.2">
      <c r="A1474" s="231">
        <v>2011</v>
      </c>
      <c r="B1474" s="232">
        <v>30</v>
      </c>
      <c r="C1474" s="456">
        <v>7.5581717147289034</v>
      </c>
      <c r="D1474" s="457">
        <v>8.9576584837432076</v>
      </c>
      <c r="E1474" s="437">
        <v>19.384135543019578</v>
      </c>
      <c r="F1474" s="456">
        <v>0.38627799597772261</v>
      </c>
      <c r="G1474" s="457">
        <v>0.3476700295662376</v>
      </c>
      <c r="H1474" s="437">
        <v>0.54449150820736414</v>
      </c>
      <c r="I1474" s="456">
        <v>0.30196386253012047</v>
      </c>
      <c r="J1474" s="457">
        <v>0.36866810610170919</v>
      </c>
      <c r="K1474" s="437">
        <v>1.0739395895528279</v>
      </c>
      <c r="L1474" s="462">
        <v>2.7230215352723498E-3</v>
      </c>
      <c r="M1474" s="463">
        <v>3.2001613284439842E-3</v>
      </c>
      <c r="N1474" s="437">
        <v>3.8455185422387548E-3</v>
      </c>
      <c r="O1474" s="456">
        <v>2.1378678746529486E-2</v>
      </c>
      <c r="P1474" s="457">
        <v>2.153754717749385E-2</v>
      </c>
      <c r="Q1474" s="437">
        <v>2.887098143618624E-2</v>
      </c>
      <c r="R1474" s="462">
        <v>0</v>
      </c>
      <c r="S1474" s="463">
        <v>0</v>
      </c>
      <c r="T1474" s="437">
        <v>572.24758077958995</v>
      </c>
      <c r="U1474" s="456">
        <v>1.7927962487021644E-2</v>
      </c>
      <c r="V1474" s="457">
        <v>2.2141582273876761E-2</v>
      </c>
      <c r="W1474" s="437">
        <v>2.6897801812550994E-2</v>
      </c>
      <c r="X1474" s="456">
        <v>9.4653983315973519E-3</v>
      </c>
      <c r="Y1474" s="457">
        <v>1.1700894634169283E-2</v>
      </c>
      <c r="Z1474" s="437">
        <v>1.9679403068878689E-2</v>
      </c>
      <c r="AA1474" s="456">
        <v>9.1930282919690728E-3</v>
      </c>
      <c r="AB1474" s="457">
        <v>9.5985587417125769E-3</v>
      </c>
      <c r="AC1474" s="437">
        <v>1.1700242206293917E-2</v>
      </c>
      <c r="AD1474" s="456">
        <v>5.0764515337434603E-4</v>
      </c>
      <c r="AE1474" s="457">
        <v>4.4896056473430688E-4</v>
      </c>
      <c r="AF1474" s="437">
        <v>6.5709324285200422E-4</v>
      </c>
      <c r="AG1474" s="456">
        <v>1.6012500908358027E-2</v>
      </c>
      <c r="AH1474" s="457">
        <v>1.4201368370150022E-2</v>
      </c>
      <c r="AI1474" s="437">
        <v>2.2705712343068705E-2</v>
      </c>
      <c r="AJ1474" s="456">
        <v>2.8690681248007221E-3</v>
      </c>
      <c r="AK1474" s="457">
        <v>2.3489274444059311E-3</v>
      </c>
      <c r="AL1474" s="437">
        <v>3.989012221120693E-3</v>
      </c>
      <c r="AM1474" s="456">
        <v>4.4519219937774971E-3</v>
      </c>
      <c r="AN1474" s="457">
        <v>4.2162425099431826E-3</v>
      </c>
      <c r="AO1474" s="437">
        <v>5.128456927787477E-3</v>
      </c>
      <c r="AP1474" s="462">
        <v>0</v>
      </c>
      <c r="AQ1474" s="463">
        <v>0</v>
      </c>
      <c r="AR1474" s="463">
        <v>0</v>
      </c>
      <c r="AS1474" s="456">
        <v>0</v>
      </c>
      <c r="AT1474" s="457">
        <v>0</v>
      </c>
      <c r="AU1474" s="457">
        <v>0</v>
      </c>
    </row>
    <row r="1475" spans="1:47" x14ac:dyDescent="0.2">
      <c r="A1475" s="231">
        <v>2011</v>
      </c>
      <c r="B1475" s="232">
        <v>31</v>
      </c>
      <c r="C1475" s="456">
        <v>7.5609366784045466</v>
      </c>
      <c r="D1475" s="457">
        <v>8.9614465942467767</v>
      </c>
      <c r="E1475" s="437">
        <v>19.39431373319572</v>
      </c>
      <c r="F1475" s="456">
        <v>0.38613779257666836</v>
      </c>
      <c r="G1475" s="457">
        <v>0.34754708248554189</v>
      </c>
      <c r="H1475" s="437">
        <v>0.5442333900861217</v>
      </c>
      <c r="I1475" s="456">
        <v>0.30184230396183198</v>
      </c>
      <c r="J1475" s="457">
        <v>0.36851409066289825</v>
      </c>
      <c r="K1475" s="437">
        <v>1.0734497140044341</v>
      </c>
      <c r="L1475" s="462">
        <v>2.7221307367674601E-3</v>
      </c>
      <c r="M1475" s="463">
        <v>3.1991640375746352E-3</v>
      </c>
      <c r="N1475" s="437">
        <v>3.8443208554849832E-3</v>
      </c>
      <c r="O1475" s="456">
        <v>2.1372705012686503E-2</v>
      </c>
      <c r="P1475" s="457">
        <v>2.1531464918764613E-2</v>
      </c>
      <c r="Q1475" s="437">
        <v>2.886308956946531E-2</v>
      </c>
      <c r="R1475" s="462">
        <v>0</v>
      </c>
      <c r="S1475" s="463">
        <v>0</v>
      </c>
      <c r="T1475" s="437">
        <v>572.2411612005393</v>
      </c>
      <c r="U1475" s="456">
        <v>1.792437119375246E-2</v>
      </c>
      <c r="V1475" s="457">
        <v>2.2135924705299088E-2</v>
      </c>
      <c r="W1475" s="437">
        <v>2.6889344479972609E-2</v>
      </c>
      <c r="X1475" s="456">
        <v>9.463539389143856E-3</v>
      </c>
      <c r="Y1475" s="457">
        <v>1.1698428735400748E-2</v>
      </c>
      <c r="Z1475" s="437">
        <v>1.9675518548641122E-2</v>
      </c>
      <c r="AA1475" s="456">
        <v>9.1368582689697036E-3</v>
      </c>
      <c r="AB1475" s="457">
        <v>9.5522486962378826E-3</v>
      </c>
      <c r="AC1475" s="437">
        <v>1.1625751477480016E-2</v>
      </c>
      <c r="AD1475" s="456">
        <v>5.071916633035276E-4</v>
      </c>
      <c r="AE1475" s="457">
        <v>4.4857136295703046E-4</v>
      </c>
      <c r="AF1475" s="437">
        <v>6.5637707801803494E-4</v>
      </c>
      <c r="AG1475" s="456">
        <v>1.60204022533743E-2</v>
      </c>
      <c r="AH1475" s="457">
        <v>1.4207417845647443E-2</v>
      </c>
      <c r="AI1475" s="437">
        <v>2.2713173682776557E-2</v>
      </c>
      <c r="AJ1475" s="456">
        <v>2.8725141353290341E-3</v>
      </c>
      <c r="AK1475" s="457">
        <v>2.3516775675556587E-3</v>
      </c>
      <c r="AL1475" s="437">
        <v>3.9930212503912097E-3</v>
      </c>
      <c r="AM1475" s="456">
        <v>4.4467220291035106E-3</v>
      </c>
      <c r="AN1475" s="457">
        <v>4.2112926081208993E-3</v>
      </c>
      <c r="AO1475" s="437">
        <v>5.120859505957016E-3</v>
      </c>
      <c r="AP1475" s="462">
        <v>0</v>
      </c>
      <c r="AQ1475" s="463">
        <v>0</v>
      </c>
      <c r="AR1475" s="463">
        <v>0</v>
      </c>
      <c r="AS1475" s="456">
        <v>0</v>
      </c>
      <c r="AT1475" s="457">
        <v>0</v>
      </c>
      <c r="AU1475" s="457">
        <v>0</v>
      </c>
    </row>
    <row r="1476" spans="1:47" x14ac:dyDescent="0.2">
      <c r="A1476" s="231">
        <v>2011</v>
      </c>
      <c r="B1476" s="232">
        <v>32</v>
      </c>
      <c r="C1476" s="456">
        <v>7.5609366784045466</v>
      </c>
      <c r="D1476" s="457">
        <v>8.9614465942467767</v>
      </c>
      <c r="E1476" s="419">
        <v>19.39431373319572</v>
      </c>
      <c r="F1476" s="456">
        <v>0.38613779257666836</v>
      </c>
      <c r="G1476" s="457">
        <v>0.34754708248554189</v>
      </c>
      <c r="H1476" s="419">
        <v>0.5442333900861217</v>
      </c>
      <c r="I1476" s="456">
        <v>0.30184230396183198</v>
      </c>
      <c r="J1476" s="457">
        <v>0.36851409066289825</v>
      </c>
      <c r="K1476" s="419">
        <v>1.0734497140044341</v>
      </c>
      <c r="L1476" s="462">
        <v>2.7221307367674601E-3</v>
      </c>
      <c r="M1476" s="463">
        <v>3.1991640375746352E-3</v>
      </c>
      <c r="N1476" s="419">
        <v>3.8443208554849832E-3</v>
      </c>
      <c r="O1476" s="456">
        <v>2.1372705012686503E-2</v>
      </c>
      <c r="P1476" s="457">
        <v>2.1531464918764613E-2</v>
      </c>
      <c r="Q1476" s="419">
        <v>2.886308956946531E-2</v>
      </c>
      <c r="R1476" s="462">
        <v>0</v>
      </c>
      <c r="S1476" s="463">
        <v>0</v>
      </c>
      <c r="T1476" s="419">
        <v>572.2411612005393</v>
      </c>
      <c r="U1476" s="456">
        <v>1.792437119375246E-2</v>
      </c>
      <c r="V1476" s="457">
        <v>2.2135924705299088E-2</v>
      </c>
      <c r="W1476" s="419">
        <v>2.6889344479972609E-2</v>
      </c>
      <c r="X1476" s="456">
        <v>9.463539389143856E-3</v>
      </c>
      <c r="Y1476" s="457">
        <v>1.1698428735400748E-2</v>
      </c>
      <c r="Z1476" s="419">
        <v>1.9675518548641122E-2</v>
      </c>
      <c r="AA1476" s="456">
        <v>9.1368582689697036E-3</v>
      </c>
      <c r="AB1476" s="457">
        <v>9.5522486962378826E-3</v>
      </c>
      <c r="AC1476" s="419">
        <v>1.1625751477480016E-2</v>
      </c>
      <c r="AD1476" s="456">
        <v>5.071916633035276E-4</v>
      </c>
      <c r="AE1476" s="457">
        <v>4.4857136295703046E-4</v>
      </c>
      <c r="AF1476" s="419">
        <v>6.5637707801803494E-4</v>
      </c>
      <c r="AG1476" s="456">
        <v>1.60204022533743E-2</v>
      </c>
      <c r="AH1476" s="457">
        <v>1.4207417845647443E-2</v>
      </c>
      <c r="AI1476" s="419">
        <v>2.2713173682776557E-2</v>
      </c>
      <c r="AJ1476" s="456">
        <v>2.8725141353290341E-3</v>
      </c>
      <c r="AK1476" s="457">
        <v>2.3516775675556587E-3</v>
      </c>
      <c r="AL1476" s="419">
        <v>3.9930212503912097E-3</v>
      </c>
      <c r="AM1476" s="456">
        <v>4.4467220291035106E-3</v>
      </c>
      <c r="AN1476" s="457">
        <v>4.2112926081208993E-3</v>
      </c>
      <c r="AO1476" s="419">
        <v>5.120859505957016E-3</v>
      </c>
      <c r="AP1476" s="462">
        <v>0</v>
      </c>
      <c r="AQ1476" s="463">
        <v>0</v>
      </c>
      <c r="AR1476" s="463">
        <v>0</v>
      </c>
      <c r="AS1476" s="456">
        <v>0</v>
      </c>
      <c r="AT1476" s="457">
        <v>0</v>
      </c>
      <c r="AU1476" s="457">
        <v>0</v>
      </c>
    </row>
    <row r="1477" spans="1:47" x14ac:dyDescent="0.2">
      <c r="A1477" s="231">
        <v>2011</v>
      </c>
      <c r="B1477" s="232">
        <v>33</v>
      </c>
      <c r="C1477" s="456">
        <v>7.5609366784045466</v>
      </c>
      <c r="D1477" s="457">
        <v>8.9614465942467767</v>
      </c>
      <c r="E1477" s="419">
        <v>19.39431373319572</v>
      </c>
      <c r="F1477" s="456">
        <v>0.38613779257666836</v>
      </c>
      <c r="G1477" s="457">
        <v>0.34754708248554189</v>
      </c>
      <c r="H1477" s="419">
        <v>0.5442333900861217</v>
      </c>
      <c r="I1477" s="456">
        <v>0.30184230396183198</v>
      </c>
      <c r="J1477" s="457">
        <v>0.36851409066289825</v>
      </c>
      <c r="K1477" s="419">
        <v>1.0734497140044341</v>
      </c>
      <c r="L1477" s="462">
        <v>2.7221307367674601E-3</v>
      </c>
      <c r="M1477" s="463">
        <v>3.1991640375746352E-3</v>
      </c>
      <c r="N1477" s="419">
        <v>3.8443208554849832E-3</v>
      </c>
      <c r="O1477" s="456">
        <v>2.1372705012686503E-2</v>
      </c>
      <c r="P1477" s="457">
        <v>2.1531464918764613E-2</v>
      </c>
      <c r="Q1477" s="419">
        <v>2.886308956946531E-2</v>
      </c>
      <c r="R1477" s="462">
        <v>0</v>
      </c>
      <c r="S1477" s="463">
        <v>0</v>
      </c>
      <c r="T1477" s="419">
        <v>572.2411612005393</v>
      </c>
      <c r="U1477" s="456">
        <v>1.792437119375246E-2</v>
      </c>
      <c r="V1477" s="457">
        <v>2.2135924705299088E-2</v>
      </c>
      <c r="W1477" s="419">
        <v>2.6889344479972609E-2</v>
      </c>
      <c r="X1477" s="456">
        <v>9.463539389143856E-3</v>
      </c>
      <c r="Y1477" s="457">
        <v>1.1698428735400748E-2</v>
      </c>
      <c r="Z1477" s="419">
        <v>1.9675518548641122E-2</v>
      </c>
      <c r="AA1477" s="456">
        <v>9.1368582689697036E-3</v>
      </c>
      <c r="AB1477" s="457">
        <v>9.5522486962378826E-3</v>
      </c>
      <c r="AC1477" s="419">
        <v>1.1625751477480016E-2</v>
      </c>
      <c r="AD1477" s="456">
        <v>5.071916633035276E-4</v>
      </c>
      <c r="AE1477" s="457">
        <v>4.4857136295703046E-4</v>
      </c>
      <c r="AF1477" s="419">
        <v>6.5637707801803494E-4</v>
      </c>
      <c r="AG1477" s="456">
        <v>1.60204022533743E-2</v>
      </c>
      <c r="AH1477" s="457">
        <v>1.4207417845647443E-2</v>
      </c>
      <c r="AI1477" s="419">
        <v>2.2713173682776557E-2</v>
      </c>
      <c r="AJ1477" s="456">
        <v>2.8725141353290341E-3</v>
      </c>
      <c r="AK1477" s="457">
        <v>2.3516775675556587E-3</v>
      </c>
      <c r="AL1477" s="419">
        <v>3.9930212503912097E-3</v>
      </c>
      <c r="AM1477" s="456">
        <v>4.4467220291035106E-3</v>
      </c>
      <c r="AN1477" s="457">
        <v>4.2112926081208993E-3</v>
      </c>
      <c r="AO1477" s="419">
        <v>5.120859505957016E-3</v>
      </c>
      <c r="AP1477" s="462">
        <v>0</v>
      </c>
      <c r="AQ1477" s="463">
        <v>0</v>
      </c>
      <c r="AR1477" s="463">
        <v>0</v>
      </c>
      <c r="AS1477" s="456">
        <v>0</v>
      </c>
      <c r="AT1477" s="457">
        <v>0</v>
      </c>
      <c r="AU1477" s="457">
        <v>0</v>
      </c>
    </row>
    <row r="1478" spans="1:47" x14ac:dyDescent="0.2">
      <c r="A1478" s="231">
        <v>2011</v>
      </c>
      <c r="B1478" s="232">
        <v>34</v>
      </c>
      <c r="C1478" s="456">
        <v>7.5609366784045466</v>
      </c>
      <c r="D1478" s="457">
        <v>8.9614465942467767</v>
      </c>
      <c r="E1478" s="419">
        <v>19.39431373319572</v>
      </c>
      <c r="F1478" s="456">
        <v>0.38613779257666836</v>
      </c>
      <c r="G1478" s="457">
        <v>0.34754708248554189</v>
      </c>
      <c r="H1478" s="419">
        <v>0.5442333900861217</v>
      </c>
      <c r="I1478" s="456">
        <v>0.30184230396183198</v>
      </c>
      <c r="J1478" s="457">
        <v>0.36851409066289825</v>
      </c>
      <c r="K1478" s="419">
        <v>1.0734497140044341</v>
      </c>
      <c r="L1478" s="462">
        <v>2.7221307367674601E-3</v>
      </c>
      <c r="M1478" s="463">
        <v>3.1991640375746352E-3</v>
      </c>
      <c r="N1478" s="419">
        <v>3.8443208554849832E-3</v>
      </c>
      <c r="O1478" s="456">
        <v>2.1372705012686503E-2</v>
      </c>
      <c r="P1478" s="457">
        <v>2.1531464918764613E-2</v>
      </c>
      <c r="Q1478" s="419">
        <v>2.886308956946531E-2</v>
      </c>
      <c r="R1478" s="462">
        <v>0</v>
      </c>
      <c r="S1478" s="463">
        <v>0</v>
      </c>
      <c r="T1478" s="419">
        <v>572.2411612005393</v>
      </c>
      <c r="U1478" s="456">
        <v>1.792437119375246E-2</v>
      </c>
      <c r="V1478" s="457">
        <v>2.2135924705299088E-2</v>
      </c>
      <c r="W1478" s="419">
        <v>2.6889344479972609E-2</v>
      </c>
      <c r="X1478" s="456">
        <v>9.463539389143856E-3</v>
      </c>
      <c r="Y1478" s="457">
        <v>1.1698428735400748E-2</v>
      </c>
      <c r="Z1478" s="419">
        <v>1.9675518548641122E-2</v>
      </c>
      <c r="AA1478" s="456">
        <v>9.1368582689697036E-3</v>
      </c>
      <c r="AB1478" s="457">
        <v>9.5522486962378826E-3</v>
      </c>
      <c r="AC1478" s="419">
        <v>1.1625751477480016E-2</v>
      </c>
      <c r="AD1478" s="456">
        <v>5.071916633035276E-4</v>
      </c>
      <c r="AE1478" s="457">
        <v>4.4857136295703046E-4</v>
      </c>
      <c r="AF1478" s="419">
        <v>6.5637707801803494E-4</v>
      </c>
      <c r="AG1478" s="456">
        <v>1.60204022533743E-2</v>
      </c>
      <c r="AH1478" s="457">
        <v>1.4207417845647443E-2</v>
      </c>
      <c r="AI1478" s="419">
        <v>2.2713173682776557E-2</v>
      </c>
      <c r="AJ1478" s="456">
        <v>2.8725141353290341E-3</v>
      </c>
      <c r="AK1478" s="457">
        <v>2.3516775675556587E-3</v>
      </c>
      <c r="AL1478" s="419">
        <v>3.9930212503912097E-3</v>
      </c>
      <c r="AM1478" s="456">
        <v>4.4467220291035106E-3</v>
      </c>
      <c r="AN1478" s="457">
        <v>4.2112926081208993E-3</v>
      </c>
      <c r="AO1478" s="419">
        <v>5.120859505957016E-3</v>
      </c>
      <c r="AP1478" s="462">
        <v>0</v>
      </c>
      <c r="AQ1478" s="463">
        <v>0</v>
      </c>
      <c r="AR1478" s="463">
        <v>0</v>
      </c>
      <c r="AS1478" s="456">
        <v>0</v>
      </c>
      <c r="AT1478" s="457">
        <v>0</v>
      </c>
      <c r="AU1478" s="457">
        <v>0</v>
      </c>
    </row>
    <row r="1479" spans="1:47" x14ac:dyDescent="0.2">
      <c r="A1479" s="231">
        <v>2011</v>
      </c>
      <c r="B1479" s="232">
        <v>35</v>
      </c>
      <c r="C1479" s="456">
        <v>7.5609366784045466</v>
      </c>
      <c r="D1479" s="457">
        <v>8.9614465942467767</v>
      </c>
      <c r="E1479" s="419">
        <v>19.39431373319572</v>
      </c>
      <c r="F1479" s="456">
        <v>0.38613779257666836</v>
      </c>
      <c r="G1479" s="457">
        <v>0.34754708248554189</v>
      </c>
      <c r="H1479" s="419">
        <v>0.5442333900861217</v>
      </c>
      <c r="I1479" s="456">
        <v>0.30184230396183198</v>
      </c>
      <c r="J1479" s="457">
        <v>0.36851409066289825</v>
      </c>
      <c r="K1479" s="419">
        <v>1.0734497140044341</v>
      </c>
      <c r="L1479" s="462">
        <v>2.7221307367674601E-3</v>
      </c>
      <c r="M1479" s="463">
        <v>3.1991640375746352E-3</v>
      </c>
      <c r="N1479" s="419">
        <v>3.8443208554849832E-3</v>
      </c>
      <c r="O1479" s="456">
        <v>2.1372705012686503E-2</v>
      </c>
      <c r="P1479" s="457">
        <v>2.1531464918764613E-2</v>
      </c>
      <c r="Q1479" s="419">
        <v>2.886308956946531E-2</v>
      </c>
      <c r="R1479" s="462">
        <v>0</v>
      </c>
      <c r="S1479" s="463">
        <v>0</v>
      </c>
      <c r="T1479" s="419">
        <v>572.2411612005393</v>
      </c>
      <c r="U1479" s="456">
        <v>1.792437119375246E-2</v>
      </c>
      <c r="V1479" s="457">
        <v>2.2135924705299088E-2</v>
      </c>
      <c r="W1479" s="419">
        <v>2.6889344479972609E-2</v>
      </c>
      <c r="X1479" s="456">
        <v>9.463539389143856E-3</v>
      </c>
      <c r="Y1479" s="457">
        <v>1.1698428735400748E-2</v>
      </c>
      <c r="Z1479" s="419">
        <v>1.9675518548641122E-2</v>
      </c>
      <c r="AA1479" s="456">
        <v>9.1368582689697036E-3</v>
      </c>
      <c r="AB1479" s="457">
        <v>9.5522486962378826E-3</v>
      </c>
      <c r="AC1479" s="419">
        <v>1.1625751477480016E-2</v>
      </c>
      <c r="AD1479" s="456">
        <v>5.071916633035276E-4</v>
      </c>
      <c r="AE1479" s="457">
        <v>4.4857136295703046E-4</v>
      </c>
      <c r="AF1479" s="419">
        <v>6.5637707801803494E-4</v>
      </c>
      <c r="AG1479" s="456">
        <v>1.60204022533743E-2</v>
      </c>
      <c r="AH1479" s="457">
        <v>1.4207417845647443E-2</v>
      </c>
      <c r="AI1479" s="419">
        <v>2.2713173682776557E-2</v>
      </c>
      <c r="AJ1479" s="456">
        <v>2.8725141353290341E-3</v>
      </c>
      <c r="AK1479" s="457">
        <v>2.3516775675556587E-3</v>
      </c>
      <c r="AL1479" s="419">
        <v>3.9930212503912097E-3</v>
      </c>
      <c r="AM1479" s="456">
        <v>4.4467220291035106E-3</v>
      </c>
      <c r="AN1479" s="457">
        <v>4.2112926081208993E-3</v>
      </c>
      <c r="AO1479" s="419">
        <v>5.120859505957016E-3</v>
      </c>
      <c r="AP1479" s="462">
        <v>0</v>
      </c>
      <c r="AQ1479" s="463">
        <v>0</v>
      </c>
      <c r="AR1479" s="463">
        <v>0</v>
      </c>
      <c r="AS1479" s="456">
        <v>0</v>
      </c>
      <c r="AT1479" s="457">
        <v>0</v>
      </c>
      <c r="AU1479" s="457">
        <v>0</v>
      </c>
    </row>
    <row r="1480" spans="1:47" x14ac:dyDescent="0.2">
      <c r="A1480" s="231">
        <v>2011</v>
      </c>
      <c r="B1480" s="232">
        <v>36</v>
      </c>
      <c r="C1480" s="456">
        <v>7.5609366784045466</v>
      </c>
      <c r="D1480" s="457">
        <v>8.9614465942467767</v>
      </c>
      <c r="E1480" s="419">
        <v>19.39431373319572</v>
      </c>
      <c r="F1480" s="456">
        <v>0.38613779257666836</v>
      </c>
      <c r="G1480" s="457">
        <v>0.34754708248554189</v>
      </c>
      <c r="H1480" s="419">
        <v>0.5442333900861217</v>
      </c>
      <c r="I1480" s="456">
        <v>0.30184230396183198</v>
      </c>
      <c r="J1480" s="457">
        <v>0.36851409066289825</v>
      </c>
      <c r="K1480" s="419">
        <v>1.0734497140044341</v>
      </c>
      <c r="L1480" s="462">
        <v>2.7221307367674601E-3</v>
      </c>
      <c r="M1480" s="463">
        <v>3.1991640375746352E-3</v>
      </c>
      <c r="N1480" s="419">
        <v>3.8443208554849832E-3</v>
      </c>
      <c r="O1480" s="456">
        <v>2.1372705012686503E-2</v>
      </c>
      <c r="P1480" s="457">
        <v>2.1531464918764613E-2</v>
      </c>
      <c r="Q1480" s="419">
        <v>2.886308956946531E-2</v>
      </c>
      <c r="R1480" s="462">
        <v>0</v>
      </c>
      <c r="S1480" s="463">
        <v>0</v>
      </c>
      <c r="T1480" s="419">
        <v>572.2411612005393</v>
      </c>
      <c r="U1480" s="456">
        <v>1.792437119375246E-2</v>
      </c>
      <c r="V1480" s="457">
        <v>2.2135924705299088E-2</v>
      </c>
      <c r="W1480" s="419">
        <v>2.6889344479972609E-2</v>
      </c>
      <c r="X1480" s="456">
        <v>9.463539389143856E-3</v>
      </c>
      <c r="Y1480" s="457">
        <v>1.1698428735400748E-2</v>
      </c>
      <c r="Z1480" s="419">
        <v>1.9675518548641122E-2</v>
      </c>
      <c r="AA1480" s="456">
        <v>9.1368582689697036E-3</v>
      </c>
      <c r="AB1480" s="457">
        <v>9.5522486962378826E-3</v>
      </c>
      <c r="AC1480" s="419">
        <v>1.1625751477480016E-2</v>
      </c>
      <c r="AD1480" s="456">
        <v>5.071916633035276E-4</v>
      </c>
      <c r="AE1480" s="457">
        <v>4.4857136295703046E-4</v>
      </c>
      <c r="AF1480" s="419">
        <v>6.5637707801803494E-4</v>
      </c>
      <c r="AG1480" s="456">
        <v>1.60204022533743E-2</v>
      </c>
      <c r="AH1480" s="457">
        <v>1.4207417845647443E-2</v>
      </c>
      <c r="AI1480" s="419">
        <v>2.2713173682776557E-2</v>
      </c>
      <c r="AJ1480" s="456">
        <v>2.8725141353290341E-3</v>
      </c>
      <c r="AK1480" s="457">
        <v>2.3516775675556587E-3</v>
      </c>
      <c r="AL1480" s="419">
        <v>3.9930212503912097E-3</v>
      </c>
      <c r="AM1480" s="456">
        <v>4.4467220291035106E-3</v>
      </c>
      <c r="AN1480" s="457">
        <v>4.2112926081208993E-3</v>
      </c>
      <c r="AO1480" s="419">
        <v>5.120859505957016E-3</v>
      </c>
      <c r="AP1480" s="462">
        <v>0</v>
      </c>
      <c r="AQ1480" s="463">
        <v>0</v>
      </c>
      <c r="AR1480" s="463">
        <v>0</v>
      </c>
      <c r="AS1480" s="456">
        <v>0</v>
      </c>
      <c r="AT1480" s="457">
        <v>0</v>
      </c>
      <c r="AU1480" s="457">
        <v>0</v>
      </c>
    </row>
    <row r="1481" spans="1:47" x14ac:dyDescent="0.2">
      <c r="A1481" s="231">
        <v>2011</v>
      </c>
      <c r="B1481" s="232">
        <v>37</v>
      </c>
      <c r="C1481" s="456">
        <v>7.5609366784045466</v>
      </c>
      <c r="D1481" s="457">
        <v>8.9614465942467767</v>
      </c>
      <c r="E1481" s="419">
        <v>19.39431373319572</v>
      </c>
      <c r="F1481" s="456">
        <v>0.38613779257666836</v>
      </c>
      <c r="G1481" s="457">
        <v>0.34754708248554189</v>
      </c>
      <c r="H1481" s="419">
        <v>0.5442333900861217</v>
      </c>
      <c r="I1481" s="456">
        <v>0.30184230396183198</v>
      </c>
      <c r="J1481" s="457">
        <v>0.36851409066289825</v>
      </c>
      <c r="K1481" s="419">
        <v>1.0734497140044341</v>
      </c>
      <c r="L1481" s="462">
        <v>2.7221307367674601E-3</v>
      </c>
      <c r="M1481" s="463">
        <v>3.1991640375746352E-3</v>
      </c>
      <c r="N1481" s="419">
        <v>3.8443208554849832E-3</v>
      </c>
      <c r="O1481" s="456">
        <v>2.1372705012686503E-2</v>
      </c>
      <c r="P1481" s="457">
        <v>2.1531464918764613E-2</v>
      </c>
      <c r="Q1481" s="419">
        <v>2.886308956946531E-2</v>
      </c>
      <c r="R1481" s="462">
        <v>0</v>
      </c>
      <c r="S1481" s="463">
        <v>0</v>
      </c>
      <c r="T1481" s="419">
        <v>572.2411612005393</v>
      </c>
      <c r="U1481" s="456">
        <v>1.792437119375246E-2</v>
      </c>
      <c r="V1481" s="457">
        <v>2.2135924705299088E-2</v>
      </c>
      <c r="W1481" s="419">
        <v>2.6889344479972609E-2</v>
      </c>
      <c r="X1481" s="456">
        <v>9.463539389143856E-3</v>
      </c>
      <c r="Y1481" s="457">
        <v>1.1698428735400748E-2</v>
      </c>
      <c r="Z1481" s="419">
        <v>1.9675518548641122E-2</v>
      </c>
      <c r="AA1481" s="456">
        <v>9.1368582689697036E-3</v>
      </c>
      <c r="AB1481" s="457">
        <v>9.5522486962378826E-3</v>
      </c>
      <c r="AC1481" s="419">
        <v>1.1625751477480016E-2</v>
      </c>
      <c r="AD1481" s="456">
        <v>5.071916633035276E-4</v>
      </c>
      <c r="AE1481" s="457">
        <v>4.4857136295703046E-4</v>
      </c>
      <c r="AF1481" s="419">
        <v>6.5637707801803494E-4</v>
      </c>
      <c r="AG1481" s="456">
        <v>1.60204022533743E-2</v>
      </c>
      <c r="AH1481" s="457">
        <v>1.4207417845647443E-2</v>
      </c>
      <c r="AI1481" s="419">
        <v>2.2713173682776557E-2</v>
      </c>
      <c r="AJ1481" s="456">
        <v>2.8725141353290341E-3</v>
      </c>
      <c r="AK1481" s="457">
        <v>2.3516775675556587E-3</v>
      </c>
      <c r="AL1481" s="419">
        <v>3.9930212503912097E-3</v>
      </c>
      <c r="AM1481" s="456">
        <v>4.4467220291035106E-3</v>
      </c>
      <c r="AN1481" s="457">
        <v>4.2112926081208993E-3</v>
      </c>
      <c r="AO1481" s="419">
        <v>5.120859505957016E-3</v>
      </c>
      <c r="AP1481" s="462">
        <v>0</v>
      </c>
      <c r="AQ1481" s="463">
        <v>0</v>
      </c>
      <c r="AR1481" s="463">
        <v>0</v>
      </c>
      <c r="AS1481" s="456">
        <v>0</v>
      </c>
      <c r="AT1481" s="457">
        <v>0</v>
      </c>
      <c r="AU1481" s="457">
        <v>0</v>
      </c>
    </row>
    <row r="1482" spans="1:47" x14ac:dyDescent="0.2">
      <c r="A1482" s="231">
        <v>2011</v>
      </c>
      <c r="B1482" s="232">
        <v>38</v>
      </c>
      <c r="C1482" s="456">
        <v>7.5609366784045466</v>
      </c>
      <c r="D1482" s="457">
        <v>8.9614465942467767</v>
      </c>
      <c r="E1482" s="419">
        <v>19.39431373319572</v>
      </c>
      <c r="F1482" s="456">
        <v>0.38613779257666836</v>
      </c>
      <c r="G1482" s="457">
        <v>0.34754708248554189</v>
      </c>
      <c r="H1482" s="419">
        <v>0.5442333900861217</v>
      </c>
      <c r="I1482" s="456">
        <v>0.30184230396183198</v>
      </c>
      <c r="J1482" s="457">
        <v>0.36851409066289825</v>
      </c>
      <c r="K1482" s="419">
        <v>1.0734497140044341</v>
      </c>
      <c r="L1482" s="462">
        <v>2.7221307367674601E-3</v>
      </c>
      <c r="M1482" s="463">
        <v>3.1991640375746352E-3</v>
      </c>
      <c r="N1482" s="419">
        <v>3.8443208554849832E-3</v>
      </c>
      <c r="O1482" s="456">
        <v>2.1372705012686503E-2</v>
      </c>
      <c r="P1482" s="457">
        <v>2.1531464918764613E-2</v>
      </c>
      <c r="Q1482" s="419">
        <v>2.886308956946531E-2</v>
      </c>
      <c r="R1482" s="462">
        <v>0</v>
      </c>
      <c r="S1482" s="463">
        <v>0</v>
      </c>
      <c r="T1482" s="419">
        <v>572.2411612005393</v>
      </c>
      <c r="U1482" s="456">
        <v>1.792437119375246E-2</v>
      </c>
      <c r="V1482" s="457">
        <v>2.2135924705299088E-2</v>
      </c>
      <c r="W1482" s="419">
        <v>2.6889344479972609E-2</v>
      </c>
      <c r="X1482" s="456">
        <v>9.463539389143856E-3</v>
      </c>
      <c r="Y1482" s="457">
        <v>1.1698428735400748E-2</v>
      </c>
      <c r="Z1482" s="419">
        <v>1.9675518548641122E-2</v>
      </c>
      <c r="AA1482" s="456">
        <v>9.1368582689697036E-3</v>
      </c>
      <c r="AB1482" s="457">
        <v>9.5522486962378826E-3</v>
      </c>
      <c r="AC1482" s="419">
        <v>1.1625751477480016E-2</v>
      </c>
      <c r="AD1482" s="456">
        <v>5.071916633035276E-4</v>
      </c>
      <c r="AE1482" s="457">
        <v>4.4857136295703046E-4</v>
      </c>
      <c r="AF1482" s="419">
        <v>6.5637707801803494E-4</v>
      </c>
      <c r="AG1482" s="456">
        <v>1.60204022533743E-2</v>
      </c>
      <c r="AH1482" s="457">
        <v>1.4207417845647443E-2</v>
      </c>
      <c r="AI1482" s="419">
        <v>2.2713173682776557E-2</v>
      </c>
      <c r="AJ1482" s="456">
        <v>2.8725141353290341E-3</v>
      </c>
      <c r="AK1482" s="457">
        <v>2.3516775675556587E-3</v>
      </c>
      <c r="AL1482" s="419">
        <v>3.9930212503912097E-3</v>
      </c>
      <c r="AM1482" s="456">
        <v>4.4467220291035106E-3</v>
      </c>
      <c r="AN1482" s="457">
        <v>4.2112926081208993E-3</v>
      </c>
      <c r="AO1482" s="419">
        <v>5.120859505957016E-3</v>
      </c>
      <c r="AP1482" s="462">
        <v>0</v>
      </c>
      <c r="AQ1482" s="463">
        <v>0</v>
      </c>
      <c r="AR1482" s="463">
        <v>0</v>
      </c>
      <c r="AS1482" s="456">
        <v>0</v>
      </c>
      <c r="AT1482" s="457">
        <v>0</v>
      </c>
      <c r="AU1482" s="457">
        <v>0</v>
      </c>
    </row>
    <row r="1483" spans="1:47" x14ac:dyDescent="0.2">
      <c r="A1483" s="231">
        <v>2011</v>
      </c>
      <c r="B1483" s="232">
        <v>39</v>
      </c>
      <c r="C1483" s="456">
        <v>7.5609366784045466</v>
      </c>
      <c r="D1483" s="457">
        <v>8.9614465942467767</v>
      </c>
      <c r="E1483" s="419">
        <v>19.39431373319572</v>
      </c>
      <c r="F1483" s="456">
        <v>0.38613779257666836</v>
      </c>
      <c r="G1483" s="457">
        <v>0.34754708248554189</v>
      </c>
      <c r="H1483" s="419">
        <v>0.5442333900861217</v>
      </c>
      <c r="I1483" s="456">
        <v>0.30184230396183198</v>
      </c>
      <c r="J1483" s="457">
        <v>0.36851409066289825</v>
      </c>
      <c r="K1483" s="419">
        <v>1.0734497140044341</v>
      </c>
      <c r="L1483" s="462">
        <v>2.7221307367674601E-3</v>
      </c>
      <c r="M1483" s="463">
        <v>3.1991640375746352E-3</v>
      </c>
      <c r="N1483" s="419">
        <v>3.8443208554849832E-3</v>
      </c>
      <c r="O1483" s="456">
        <v>2.1372705012686503E-2</v>
      </c>
      <c r="P1483" s="457">
        <v>2.1531464918764613E-2</v>
      </c>
      <c r="Q1483" s="419">
        <v>2.886308956946531E-2</v>
      </c>
      <c r="R1483" s="462">
        <v>0</v>
      </c>
      <c r="S1483" s="463">
        <v>0</v>
      </c>
      <c r="T1483" s="419">
        <v>572.2411612005393</v>
      </c>
      <c r="U1483" s="456">
        <v>1.792437119375246E-2</v>
      </c>
      <c r="V1483" s="457">
        <v>2.2135924705299088E-2</v>
      </c>
      <c r="W1483" s="419">
        <v>2.6889344479972609E-2</v>
      </c>
      <c r="X1483" s="456">
        <v>9.463539389143856E-3</v>
      </c>
      <c r="Y1483" s="457">
        <v>1.1698428735400748E-2</v>
      </c>
      <c r="Z1483" s="419">
        <v>1.9675518548641122E-2</v>
      </c>
      <c r="AA1483" s="456">
        <v>9.1368582689697036E-3</v>
      </c>
      <c r="AB1483" s="457">
        <v>9.5522486962378826E-3</v>
      </c>
      <c r="AC1483" s="419">
        <v>1.1625751477480016E-2</v>
      </c>
      <c r="AD1483" s="456">
        <v>5.071916633035276E-4</v>
      </c>
      <c r="AE1483" s="457">
        <v>4.4857136295703046E-4</v>
      </c>
      <c r="AF1483" s="419">
        <v>6.5637707801803494E-4</v>
      </c>
      <c r="AG1483" s="456">
        <v>1.60204022533743E-2</v>
      </c>
      <c r="AH1483" s="457">
        <v>1.4207417845647443E-2</v>
      </c>
      <c r="AI1483" s="419">
        <v>2.2713173682776557E-2</v>
      </c>
      <c r="AJ1483" s="456">
        <v>2.8725141353290341E-3</v>
      </c>
      <c r="AK1483" s="457">
        <v>2.3516775675556587E-3</v>
      </c>
      <c r="AL1483" s="419">
        <v>3.9930212503912097E-3</v>
      </c>
      <c r="AM1483" s="456">
        <v>4.4467220291035106E-3</v>
      </c>
      <c r="AN1483" s="457">
        <v>4.2112926081208993E-3</v>
      </c>
      <c r="AO1483" s="419">
        <v>5.120859505957016E-3</v>
      </c>
      <c r="AP1483" s="462">
        <v>0</v>
      </c>
      <c r="AQ1483" s="463">
        <v>0</v>
      </c>
      <c r="AR1483" s="463">
        <v>0</v>
      </c>
      <c r="AS1483" s="456">
        <v>0</v>
      </c>
      <c r="AT1483" s="457">
        <v>0</v>
      </c>
      <c r="AU1483" s="457">
        <v>0</v>
      </c>
    </row>
    <row r="1484" spans="1:47" ht="13.5" thickBot="1" x14ac:dyDescent="0.25">
      <c r="A1484" s="233">
        <v>2011</v>
      </c>
      <c r="B1484" s="234">
        <v>40</v>
      </c>
      <c r="C1484" s="458">
        <v>7.5609366784045466</v>
      </c>
      <c r="D1484" s="459">
        <v>8.9614465942467767</v>
      </c>
      <c r="E1484" s="430">
        <v>19.39431373319572</v>
      </c>
      <c r="F1484" s="458">
        <v>0.38613779257666836</v>
      </c>
      <c r="G1484" s="459">
        <v>0.34754708248554189</v>
      </c>
      <c r="H1484" s="430">
        <v>0.5442333900861217</v>
      </c>
      <c r="I1484" s="458">
        <v>0.30184230396183198</v>
      </c>
      <c r="J1484" s="459">
        <v>0.36851409066289825</v>
      </c>
      <c r="K1484" s="430">
        <v>1.0734497140044341</v>
      </c>
      <c r="L1484" s="464">
        <v>2.7221307367674601E-3</v>
      </c>
      <c r="M1484" s="465">
        <v>3.1991640375746352E-3</v>
      </c>
      <c r="N1484" s="430">
        <v>3.8443208554849832E-3</v>
      </c>
      <c r="O1484" s="458">
        <v>2.1372705012686503E-2</v>
      </c>
      <c r="P1484" s="459">
        <v>2.1531464918764613E-2</v>
      </c>
      <c r="Q1484" s="430">
        <v>2.886308956946531E-2</v>
      </c>
      <c r="R1484" s="464">
        <v>0</v>
      </c>
      <c r="S1484" s="465">
        <v>0</v>
      </c>
      <c r="T1484" s="430">
        <v>572.2411612005393</v>
      </c>
      <c r="U1484" s="458">
        <v>1.792437119375246E-2</v>
      </c>
      <c r="V1484" s="459">
        <v>2.2135924705299088E-2</v>
      </c>
      <c r="W1484" s="430">
        <v>2.6889344479972609E-2</v>
      </c>
      <c r="X1484" s="458">
        <v>9.463539389143856E-3</v>
      </c>
      <c r="Y1484" s="459">
        <v>1.1698428735400748E-2</v>
      </c>
      <c r="Z1484" s="430">
        <v>1.9675518548641122E-2</v>
      </c>
      <c r="AA1484" s="458">
        <v>9.1368582689697036E-3</v>
      </c>
      <c r="AB1484" s="459">
        <v>9.5522486962378826E-3</v>
      </c>
      <c r="AC1484" s="430">
        <v>1.1625751477480016E-2</v>
      </c>
      <c r="AD1484" s="458">
        <v>5.071916633035276E-4</v>
      </c>
      <c r="AE1484" s="459">
        <v>4.4857136295703046E-4</v>
      </c>
      <c r="AF1484" s="430">
        <v>6.5637707801803494E-4</v>
      </c>
      <c r="AG1484" s="458">
        <v>1.60204022533743E-2</v>
      </c>
      <c r="AH1484" s="459">
        <v>1.4207417845647443E-2</v>
      </c>
      <c r="AI1484" s="430">
        <v>2.2713173682776557E-2</v>
      </c>
      <c r="AJ1484" s="458">
        <v>2.8725141353290341E-3</v>
      </c>
      <c r="AK1484" s="459">
        <v>2.3516775675556587E-3</v>
      </c>
      <c r="AL1484" s="430">
        <v>3.9930212503912097E-3</v>
      </c>
      <c r="AM1484" s="458">
        <v>4.4467220291035106E-3</v>
      </c>
      <c r="AN1484" s="459">
        <v>4.2112926081208993E-3</v>
      </c>
      <c r="AO1484" s="430">
        <v>5.120859505957016E-3</v>
      </c>
      <c r="AP1484" s="464">
        <v>0</v>
      </c>
      <c r="AQ1484" s="465">
        <v>0</v>
      </c>
      <c r="AR1484" s="465">
        <v>0</v>
      </c>
      <c r="AS1484" s="458">
        <v>0</v>
      </c>
      <c r="AT1484" s="459">
        <v>0</v>
      </c>
      <c r="AU1484" s="459">
        <v>0</v>
      </c>
    </row>
    <row r="1485" spans="1:47" x14ac:dyDescent="0.2">
      <c r="A1485" s="229">
        <v>2012</v>
      </c>
      <c r="B1485" s="230">
        <v>1</v>
      </c>
      <c r="C1485" s="454">
        <v>0</v>
      </c>
      <c r="D1485" s="455">
        <v>0</v>
      </c>
      <c r="E1485" s="436">
        <v>5.0346872416209356</v>
      </c>
      <c r="F1485" s="454">
        <v>0</v>
      </c>
      <c r="G1485" s="455">
        <v>0</v>
      </c>
      <c r="H1485" s="436">
        <v>7.1050155606386819E-2</v>
      </c>
      <c r="I1485" s="454">
        <v>0</v>
      </c>
      <c r="J1485" s="455">
        <v>0</v>
      </c>
      <c r="K1485" s="436">
        <v>0.30182840181857029</v>
      </c>
      <c r="L1485" s="460">
        <v>0</v>
      </c>
      <c r="M1485" s="461">
        <v>0</v>
      </c>
      <c r="N1485" s="436">
        <v>1.0128431296381236E-2</v>
      </c>
      <c r="O1485" s="454">
        <v>0</v>
      </c>
      <c r="P1485" s="455">
        <v>0</v>
      </c>
      <c r="Q1485" s="436">
        <v>1.0099219166131063E-2</v>
      </c>
      <c r="R1485" s="460">
        <v>0</v>
      </c>
      <c r="S1485" s="461">
        <v>0</v>
      </c>
      <c r="T1485" s="436">
        <v>547.2466521842415</v>
      </c>
      <c r="U1485" s="454">
        <v>0</v>
      </c>
      <c r="V1485" s="455">
        <v>0</v>
      </c>
      <c r="W1485" s="436">
        <v>1.6915338098389854E-2</v>
      </c>
      <c r="X1485" s="454">
        <v>0</v>
      </c>
      <c r="Y1485" s="455">
        <v>0</v>
      </c>
      <c r="Z1485" s="436">
        <v>1.0024920926855287E-2</v>
      </c>
      <c r="AA1485" s="454">
        <v>0</v>
      </c>
      <c r="AB1485" s="455">
        <v>0</v>
      </c>
      <c r="AC1485" s="436">
        <v>1.1670189052795607E-3</v>
      </c>
      <c r="AD1485" s="454">
        <v>0</v>
      </c>
      <c r="AE1485" s="455">
        <v>0</v>
      </c>
      <c r="AF1485" s="436">
        <v>7.8658680191897101E-5</v>
      </c>
      <c r="AG1485" s="454">
        <v>0</v>
      </c>
      <c r="AH1485" s="455">
        <v>0</v>
      </c>
      <c r="AI1485" s="436">
        <v>3.1563661445174716E-3</v>
      </c>
      <c r="AJ1485" s="454">
        <v>0</v>
      </c>
      <c r="AK1485" s="455">
        <v>0</v>
      </c>
      <c r="AL1485" s="436">
        <v>5.0652070879717687E-4</v>
      </c>
      <c r="AM1485" s="454">
        <v>0</v>
      </c>
      <c r="AN1485" s="455">
        <v>0</v>
      </c>
      <c r="AO1485" s="436">
        <v>6.7015411045887063E-4</v>
      </c>
      <c r="AP1485" s="460">
        <v>0</v>
      </c>
      <c r="AQ1485" s="461">
        <v>0</v>
      </c>
      <c r="AR1485" s="461">
        <v>0</v>
      </c>
      <c r="AS1485" s="454">
        <v>0</v>
      </c>
      <c r="AT1485" s="455">
        <v>0</v>
      </c>
      <c r="AU1485" s="455">
        <v>0</v>
      </c>
    </row>
    <row r="1486" spans="1:47" x14ac:dyDescent="0.2">
      <c r="A1486" s="231">
        <v>2012</v>
      </c>
      <c r="B1486" s="232">
        <v>2</v>
      </c>
      <c r="C1486" s="456">
        <v>0</v>
      </c>
      <c r="D1486" s="457">
        <v>0</v>
      </c>
      <c r="E1486" s="437">
        <v>5.0472144624104702</v>
      </c>
      <c r="F1486" s="456">
        <v>0</v>
      </c>
      <c r="G1486" s="457">
        <v>0</v>
      </c>
      <c r="H1486" s="437">
        <v>7.2352809957013209E-2</v>
      </c>
      <c r="I1486" s="456">
        <v>0</v>
      </c>
      <c r="J1486" s="457">
        <v>0</v>
      </c>
      <c r="K1486" s="437">
        <v>0.30308488418561164</v>
      </c>
      <c r="L1486" s="462">
        <v>0</v>
      </c>
      <c r="M1486" s="463">
        <v>0</v>
      </c>
      <c r="N1486" s="437">
        <v>1.0138003081286087E-2</v>
      </c>
      <c r="O1486" s="456">
        <v>0</v>
      </c>
      <c r="P1486" s="457">
        <v>0</v>
      </c>
      <c r="Q1486" s="437">
        <v>1.0118682977095677E-2</v>
      </c>
      <c r="R1486" s="462">
        <v>0</v>
      </c>
      <c r="S1486" s="463">
        <v>0</v>
      </c>
      <c r="T1486" s="437">
        <v>547.5955129253548</v>
      </c>
      <c r="U1486" s="456">
        <v>0</v>
      </c>
      <c r="V1486" s="457">
        <v>0</v>
      </c>
      <c r="W1486" s="437">
        <v>1.7084811512314346E-2</v>
      </c>
      <c r="X1486" s="456">
        <v>0</v>
      </c>
      <c r="Y1486" s="457">
        <v>0</v>
      </c>
      <c r="Z1486" s="437">
        <v>1.0160023977559227E-2</v>
      </c>
      <c r="AA1486" s="456">
        <v>0</v>
      </c>
      <c r="AB1486" s="457">
        <v>0</v>
      </c>
      <c r="AC1486" s="437">
        <v>1.1993373061273929E-3</v>
      </c>
      <c r="AD1486" s="456">
        <v>0</v>
      </c>
      <c r="AE1486" s="457">
        <v>0</v>
      </c>
      <c r="AF1486" s="437">
        <v>8.023263696447803E-5</v>
      </c>
      <c r="AG1486" s="456">
        <v>0</v>
      </c>
      <c r="AH1486" s="457">
        <v>0</v>
      </c>
      <c r="AI1486" s="437">
        <v>3.2115176182599763E-3</v>
      </c>
      <c r="AJ1486" s="456">
        <v>0</v>
      </c>
      <c r="AK1486" s="457">
        <v>0</v>
      </c>
      <c r="AL1486" s="437">
        <v>5.1682413833539569E-4</v>
      </c>
      <c r="AM1486" s="456">
        <v>0</v>
      </c>
      <c r="AN1486" s="457">
        <v>0</v>
      </c>
      <c r="AO1486" s="437">
        <v>6.8156689067837685E-4</v>
      </c>
      <c r="AP1486" s="462">
        <v>0</v>
      </c>
      <c r="AQ1486" s="463">
        <v>0</v>
      </c>
      <c r="AR1486" s="463">
        <v>0</v>
      </c>
      <c r="AS1486" s="456">
        <v>0</v>
      </c>
      <c r="AT1486" s="457">
        <v>0</v>
      </c>
      <c r="AU1486" s="457">
        <v>0</v>
      </c>
    </row>
    <row r="1487" spans="1:47" x14ac:dyDescent="0.2">
      <c r="A1487" s="231">
        <v>2012</v>
      </c>
      <c r="B1487" s="232">
        <v>3</v>
      </c>
      <c r="C1487" s="456">
        <v>1.6272014881973587</v>
      </c>
      <c r="D1487" s="457">
        <v>1.9293832692821977</v>
      </c>
      <c r="E1487" s="437">
        <v>5.0678801330887158</v>
      </c>
      <c r="F1487" s="456">
        <v>6.1852565117670649E-2</v>
      </c>
      <c r="G1487" s="457">
        <v>5.6867710078660622E-2</v>
      </c>
      <c r="H1487" s="437">
        <v>7.4109463197314249E-2</v>
      </c>
      <c r="I1487" s="456">
        <v>7.4336551012219185E-2</v>
      </c>
      <c r="J1487" s="457">
        <v>0.10912424939245009</v>
      </c>
      <c r="K1487" s="437">
        <v>0.30465653718593821</v>
      </c>
      <c r="L1487" s="462">
        <v>6.4036223286867396E-3</v>
      </c>
      <c r="M1487" s="463">
        <v>7.8369219151100591E-3</v>
      </c>
      <c r="N1487" s="437">
        <v>1.0147945678698566E-2</v>
      </c>
      <c r="O1487" s="456">
        <v>2.8629495915859925E-3</v>
      </c>
      <c r="P1487" s="457">
        <v>3.6335357675527161E-3</v>
      </c>
      <c r="Q1487" s="437">
        <v>1.0143696809508019E-2</v>
      </c>
      <c r="R1487" s="462">
        <v>0</v>
      </c>
      <c r="S1487" s="463">
        <v>0</v>
      </c>
      <c r="T1487" s="437">
        <v>548.09373155120295</v>
      </c>
      <c r="U1487" s="456">
        <v>9.2793672375934295E-3</v>
      </c>
      <c r="V1487" s="457">
        <v>1.2217100248203296E-2</v>
      </c>
      <c r="W1487" s="437">
        <v>1.7312169831883703E-2</v>
      </c>
      <c r="X1487" s="456">
        <v>4.3629119235129108E-3</v>
      </c>
      <c r="Y1487" s="457">
        <v>5.5643883799893828E-3</v>
      </c>
      <c r="Z1487" s="437">
        <v>1.0344138932812998E-2</v>
      </c>
      <c r="AA1487" s="456">
        <v>1.1461250735364356E-3</v>
      </c>
      <c r="AB1487" s="457">
        <v>1.0408116997285696E-3</v>
      </c>
      <c r="AC1487" s="437">
        <v>1.2335760818334345E-3</v>
      </c>
      <c r="AD1487" s="456">
        <v>7.654762393028466E-5</v>
      </c>
      <c r="AE1487" s="457">
        <v>6.8881534546193354E-5</v>
      </c>
      <c r="AF1487" s="437">
        <v>8.230391257260883E-5</v>
      </c>
      <c r="AG1487" s="456">
        <v>2.7275696973254799E-3</v>
      </c>
      <c r="AH1487" s="457">
        <v>2.5102916509330917E-3</v>
      </c>
      <c r="AI1487" s="437">
        <v>3.2884390910202311E-3</v>
      </c>
      <c r="AJ1487" s="456">
        <v>4.877983271607636E-4</v>
      </c>
      <c r="AK1487" s="457">
        <v>4.2295323132511081E-4</v>
      </c>
      <c r="AL1487" s="437">
        <v>5.3148065118321637E-4</v>
      </c>
      <c r="AM1487" s="456">
        <v>6.8099560943374901E-4</v>
      </c>
      <c r="AN1487" s="457">
        <v>6.4223936379345702E-4</v>
      </c>
      <c r="AO1487" s="437">
        <v>6.9612688871444354E-4</v>
      </c>
      <c r="AP1487" s="462">
        <v>0</v>
      </c>
      <c r="AQ1487" s="463">
        <v>0</v>
      </c>
      <c r="AR1487" s="463">
        <v>0</v>
      </c>
      <c r="AS1487" s="456">
        <v>0</v>
      </c>
      <c r="AT1487" s="457">
        <v>0</v>
      </c>
      <c r="AU1487" s="457">
        <v>0</v>
      </c>
    </row>
    <row r="1488" spans="1:47" x14ac:dyDescent="0.2">
      <c r="A1488" s="231">
        <v>2012</v>
      </c>
      <c r="B1488" s="232">
        <v>4</v>
      </c>
      <c r="C1488" s="456">
        <v>1.6370824653507126</v>
      </c>
      <c r="D1488" s="457">
        <v>1.9342547719848708</v>
      </c>
      <c r="E1488" s="437">
        <v>5.0913836907388061</v>
      </c>
      <c r="F1488" s="456">
        <v>6.359933013483908E-2</v>
      </c>
      <c r="G1488" s="457">
        <v>5.8429474872994991E-2</v>
      </c>
      <c r="H1488" s="437">
        <v>7.6129577604063095E-2</v>
      </c>
      <c r="I1488" s="456">
        <v>7.4896641524236446E-2</v>
      </c>
      <c r="J1488" s="457">
        <v>0.10936370627096338</v>
      </c>
      <c r="K1488" s="437">
        <v>0.30646954162261558</v>
      </c>
      <c r="L1488" s="462">
        <v>6.4141855306901275E-3</v>
      </c>
      <c r="M1488" s="463">
        <v>7.8528509588766011E-3</v>
      </c>
      <c r="N1488" s="437">
        <v>1.0159563896945195E-2</v>
      </c>
      <c r="O1488" s="456">
        <v>2.8880602468690569E-3</v>
      </c>
      <c r="P1488" s="457">
        <v>3.666654343144097E-3</v>
      </c>
      <c r="Q1488" s="437">
        <v>1.0172457693556371E-2</v>
      </c>
      <c r="R1488" s="462">
        <v>0</v>
      </c>
      <c r="S1488" s="463">
        <v>0</v>
      </c>
      <c r="T1488" s="437">
        <v>548.66115226051727</v>
      </c>
      <c r="U1488" s="456">
        <v>9.4178938170716864E-3</v>
      </c>
      <c r="V1488" s="457">
        <v>1.2380993420448098E-2</v>
      </c>
      <c r="W1488" s="437">
        <v>1.7573569920502921E-2</v>
      </c>
      <c r="X1488" s="456">
        <v>4.46233028811595E-3</v>
      </c>
      <c r="Y1488" s="457">
        <v>5.7038859954036125E-3</v>
      </c>
      <c r="Z1488" s="437">
        <v>1.0555669518546688E-2</v>
      </c>
      <c r="AA1488" s="456">
        <v>1.1785781038836278E-3</v>
      </c>
      <c r="AB1488" s="457">
        <v>1.0651427051931288E-3</v>
      </c>
      <c r="AC1488" s="437">
        <v>1.2736863121330609E-3</v>
      </c>
      <c r="AD1488" s="456">
        <v>7.876709597026422E-5</v>
      </c>
      <c r="AE1488" s="457">
        <v>7.0857291200217317E-5</v>
      </c>
      <c r="AF1488" s="437">
        <v>8.4689706827575394E-5</v>
      </c>
      <c r="AG1488" s="456">
        <v>2.8044719378489671E-3</v>
      </c>
      <c r="AH1488" s="457">
        <v>2.5799465200023733E-3</v>
      </c>
      <c r="AI1488" s="437">
        <v>3.3766733697944773E-3</v>
      </c>
      <c r="AJ1488" s="456">
        <v>5.0275320958607006E-4</v>
      </c>
      <c r="AK1488" s="457">
        <v>4.3678514712807434E-4</v>
      </c>
      <c r="AL1488" s="437">
        <v>5.482657539809026E-4</v>
      </c>
      <c r="AM1488" s="456">
        <v>6.9908530987174166E-4</v>
      </c>
      <c r="AN1488" s="457">
        <v>6.5778090045855782E-4</v>
      </c>
      <c r="AO1488" s="437">
        <v>7.1292923739823557E-4</v>
      </c>
      <c r="AP1488" s="462">
        <v>0</v>
      </c>
      <c r="AQ1488" s="463">
        <v>0</v>
      </c>
      <c r="AR1488" s="463">
        <v>0</v>
      </c>
      <c r="AS1488" s="456">
        <v>0</v>
      </c>
      <c r="AT1488" s="457">
        <v>0</v>
      </c>
      <c r="AU1488" s="457">
        <v>0</v>
      </c>
    </row>
    <row r="1489" spans="1:47" x14ac:dyDescent="0.2">
      <c r="A1489" s="231">
        <v>2012</v>
      </c>
      <c r="B1489" s="232">
        <v>5</v>
      </c>
      <c r="C1489" s="456">
        <v>2.9307456904113116</v>
      </c>
      <c r="D1489" s="457">
        <v>3.5056477100385752</v>
      </c>
      <c r="E1489" s="437">
        <v>7.0141839384630433</v>
      </c>
      <c r="F1489" s="456">
        <v>9.1048913151387495E-2</v>
      </c>
      <c r="G1489" s="457">
        <v>8.764927848351059E-2</v>
      </c>
      <c r="H1489" s="437">
        <v>0.11917772941877318</v>
      </c>
      <c r="I1489" s="456">
        <v>0.11703550464277093</v>
      </c>
      <c r="J1489" s="457">
        <v>0.17530072698598165</v>
      </c>
      <c r="K1489" s="437">
        <v>0.52470467797570874</v>
      </c>
      <c r="L1489" s="462">
        <v>6.417539487411349E-3</v>
      </c>
      <c r="M1489" s="463">
        <v>7.8453754611544132E-3</v>
      </c>
      <c r="N1489" s="437">
        <v>1.0168935662271381E-2</v>
      </c>
      <c r="O1489" s="456">
        <v>3.6972300410160518E-3</v>
      </c>
      <c r="P1489" s="457">
        <v>5.8054547533336383E-3</v>
      </c>
      <c r="Q1489" s="437">
        <v>1.2635559321433275E-2</v>
      </c>
      <c r="R1489" s="462">
        <v>0</v>
      </c>
      <c r="S1489" s="463">
        <v>0</v>
      </c>
      <c r="T1489" s="437">
        <v>549.07158861552966</v>
      </c>
      <c r="U1489" s="456">
        <v>8.5003246414892542E-3</v>
      </c>
      <c r="V1489" s="457">
        <v>1.1277533972425167E-2</v>
      </c>
      <c r="W1489" s="437">
        <v>1.4071569721434351E-2</v>
      </c>
      <c r="X1489" s="456">
        <v>4.5692280016328022E-3</v>
      </c>
      <c r="Y1489" s="457">
        <v>5.8571927395386723E-3</v>
      </c>
      <c r="Z1489" s="437">
        <v>1.0787721505481509E-2</v>
      </c>
      <c r="AA1489" s="456">
        <v>1.6514159134366658E-3</v>
      </c>
      <c r="AB1489" s="457">
        <v>1.5579207029599116E-3</v>
      </c>
      <c r="AC1489" s="437">
        <v>1.9622724572993448E-3</v>
      </c>
      <c r="AD1489" s="456">
        <v>1.1218797719497453E-4</v>
      </c>
      <c r="AE1489" s="457">
        <v>1.0464457790320566E-4</v>
      </c>
      <c r="AF1489" s="437">
        <v>1.3323128439836755E-4</v>
      </c>
      <c r="AG1489" s="456">
        <v>4.0231416192194709E-3</v>
      </c>
      <c r="AH1489" s="457">
        <v>3.8784448731463009E-3</v>
      </c>
      <c r="AI1489" s="437">
        <v>5.2918795356942808E-3</v>
      </c>
      <c r="AJ1489" s="456">
        <v>6.8755285786274635E-4</v>
      </c>
      <c r="AK1489" s="457">
        <v>6.0432123193836966E-4</v>
      </c>
      <c r="AL1489" s="437">
        <v>8.3429591709715568E-4</v>
      </c>
      <c r="AM1489" s="456">
        <v>1.0264741915405476E-3</v>
      </c>
      <c r="AN1489" s="457">
        <v>1.0273957671751599E-3</v>
      </c>
      <c r="AO1489" s="437">
        <v>1.1481328366038644E-3</v>
      </c>
      <c r="AP1489" s="462">
        <v>0</v>
      </c>
      <c r="AQ1489" s="463">
        <v>0</v>
      </c>
      <c r="AR1489" s="463">
        <v>0</v>
      </c>
      <c r="AS1489" s="456">
        <v>0</v>
      </c>
      <c r="AT1489" s="457">
        <v>0</v>
      </c>
      <c r="AU1489" s="457">
        <v>0</v>
      </c>
    </row>
    <row r="1490" spans="1:47" x14ac:dyDescent="0.2">
      <c r="A1490" s="231">
        <v>2012</v>
      </c>
      <c r="B1490" s="232">
        <v>6</v>
      </c>
      <c r="C1490" s="456">
        <v>2.9107083984067428</v>
      </c>
      <c r="D1490" s="457">
        <v>3.4813520453100559</v>
      </c>
      <c r="E1490" s="437">
        <v>7.061033072041754</v>
      </c>
      <c r="F1490" s="456">
        <v>8.6716677219132787E-2</v>
      </c>
      <c r="G1490" s="457">
        <v>8.1693653510801725E-2</v>
      </c>
      <c r="H1490" s="437">
        <v>0.12274871511489527</v>
      </c>
      <c r="I1490" s="456">
        <v>8.941510009169204E-2</v>
      </c>
      <c r="J1490" s="457">
        <v>0.12424416967876045</v>
      </c>
      <c r="K1490" s="437">
        <v>0.52816131840353731</v>
      </c>
      <c r="L1490" s="462">
        <v>2.3363987069185783E-3</v>
      </c>
      <c r="M1490" s="463">
        <v>2.8656216525957002E-3</v>
      </c>
      <c r="N1490" s="437">
        <v>1.0183081429474982E-2</v>
      </c>
      <c r="O1490" s="456">
        <v>3.6888589076556717E-3</v>
      </c>
      <c r="P1490" s="457">
        <v>5.8012268433152428E-3</v>
      </c>
      <c r="Q1490" s="437">
        <v>1.2690091743149374E-2</v>
      </c>
      <c r="R1490" s="462">
        <v>0</v>
      </c>
      <c r="S1490" s="463">
        <v>0</v>
      </c>
      <c r="T1490" s="437">
        <v>549.76141912003857</v>
      </c>
      <c r="U1490" s="456">
        <v>7.4235164293189673E-3</v>
      </c>
      <c r="V1490" s="457">
        <v>9.7015033114952621E-3</v>
      </c>
      <c r="W1490" s="437">
        <v>1.434625180998114E-2</v>
      </c>
      <c r="X1490" s="456">
        <v>4.6841442263480587E-3</v>
      </c>
      <c r="Y1490" s="457">
        <v>6.0251465362815091E-3</v>
      </c>
      <c r="Z1490" s="437">
        <v>1.104271508075811E-2</v>
      </c>
      <c r="AA1490" s="456">
        <v>1.6452735446285294E-3</v>
      </c>
      <c r="AB1490" s="457">
        <v>1.5899879085766355E-3</v>
      </c>
      <c r="AC1490" s="437">
        <v>2.0344150003461128E-3</v>
      </c>
      <c r="AD1490" s="456">
        <v>1.1062436225035191E-4</v>
      </c>
      <c r="AE1490" s="457">
        <v>1.0183819004463847E-4</v>
      </c>
      <c r="AF1490" s="437">
        <v>1.3752635104957573E-4</v>
      </c>
      <c r="AG1490" s="456">
        <v>3.6901058109375601E-3</v>
      </c>
      <c r="AH1490" s="457">
        <v>3.475855042325544E-3</v>
      </c>
      <c r="AI1490" s="437">
        <v>5.4476009796419209E-3</v>
      </c>
      <c r="AJ1490" s="456">
        <v>6.6420333786567449E-4</v>
      </c>
      <c r="AK1490" s="457">
        <v>5.8358379286623462E-4</v>
      </c>
      <c r="AL1490" s="437">
        <v>8.640010492438143E-4</v>
      </c>
      <c r="AM1490" s="456">
        <v>9.8593218487071847E-4</v>
      </c>
      <c r="AN1490" s="457">
        <v>9.5633620381645071E-4</v>
      </c>
      <c r="AO1490" s="437">
        <v>1.17815730170335E-3</v>
      </c>
      <c r="AP1490" s="462">
        <v>0</v>
      </c>
      <c r="AQ1490" s="463">
        <v>0</v>
      </c>
      <c r="AR1490" s="463">
        <v>0</v>
      </c>
      <c r="AS1490" s="456">
        <v>0</v>
      </c>
      <c r="AT1490" s="457">
        <v>0</v>
      </c>
      <c r="AU1490" s="457">
        <v>0</v>
      </c>
    </row>
    <row r="1491" spans="1:47" x14ac:dyDescent="0.2">
      <c r="A1491" s="231">
        <v>2012</v>
      </c>
      <c r="B1491" s="232">
        <v>7</v>
      </c>
      <c r="C1491" s="456">
        <v>3.4760341357247038</v>
      </c>
      <c r="D1491" s="457">
        <v>4.1330374206217311</v>
      </c>
      <c r="E1491" s="437">
        <v>12.553494798513519</v>
      </c>
      <c r="F1491" s="456">
        <v>0.10687305448417189</v>
      </c>
      <c r="G1491" s="457">
        <v>0.10226676750717741</v>
      </c>
      <c r="H1491" s="437">
        <v>0.15523604415465328</v>
      </c>
      <c r="I1491" s="456">
        <v>0.11025306782771951</v>
      </c>
      <c r="J1491" s="457">
        <v>0.15439744330702587</v>
      </c>
      <c r="K1491" s="437">
        <v>0.45214497561183914</v>
      </c>
      <c r="L1491" s="462">
        <v>2.3413009630024809E-3</v>
      </c>
      <c r="M1491" s="463">
        <v>2.8734891249380628E-3</v>
      </c>
      <c r="N1491" s="437">
        <v>3.6732363875706434E-3</v>
      </c>
      <c r="O1491" s="456">
        <v>4.3670084624433834E-3</v>
      </c>
      <c r="P1491" s="457">
        <v>6.5567133827053982E-3</v>
      </c>
      <c r="Q1491" s="437">
        <v>1.3475286991820816E-2</v>
      </c>
      <c r="R1491" s="462">
        <v>0</v>
      </c>
      <c r="S1491" s="463">
        <v>0</v>
      </c>
      <c r="T1491" s="437">
        <v>550.51805184175043</v>
      </c>
      <c r="U1491" s="456">
        <v>8.5982918538931898E-3</v>
      </c>
      <c r="V1491" s="457">
        <v>1.1188420478691246E-2</v>
      </c>
      <c r="W1491" s="437">
        <v>1.6219378608840495E-2</v>
      </c>
      <c r="X1491" s="456">
        <v>4.8075261045846217E-3</v>
      </c>
      <c r="Y1491" s="457">
        <v>6.2085857784927468E-3</v>
      </c>
      <c r="Z1491" s="437">
        <v>1.1321287265301509E-2</v>
      </c>
      <c r="AA1491" s="456">
        <v>2.0455538228596306E-3</v>
      </c>
      <c r="AB1491" s="457">
        <v>2.0474120007055539E-3</v>
      </c>
      <c r="AC1491" s="437">
        <v>2.6904868682379583E-3</v>
      </c>
      <c r="AD1491" s="456">
        <v>1.3664879961826804E-4</v>
      </c>
      <c r="AE1491" s="457">
        <v>1.2747516010595857E-4</v>
      </c>
      <c r="AF1491" s="437">
        <v>1.7624639368462341E-4</v>
      </c>
      <c r="AG1491" s="456">
        <v>4.5464619922455079E-3</v>
      </c>
      <c r="AH1491" s="457">
        <v>4.3415388952039533E-3</v>
      </c>
      <c r="AI1491" s="437">
        <v>6.6444618098661914E-3</v>
      </c>
      <c r="AJ1491" s="456">
        <v>8.0842209674432245E-4</v>
      </c>
      <c r="AK1491" s="457">
        <v>7.1267727750855747E-4</v>
      </c>
      <c r="AL1491" s="437">
        <v>1.053056875364544E-3</v>
      </c>
      <c r="AM1491" s="456">
        <v>1.2289472614876223E-3</v>
      </c>
      <c r="AN1491" s="457">
        <v>1.2182420898595495E-3</v>
      </c>
      <c r="AO1491" s="437">
        <v>1.5340507616393858E-3</v>
      </c>
      <c r="AP1491" s="462">
        <v>0</v>
      </c>
      <c r="AQ1491" s="463">
        <v>0</v>
      </c>
      <c r="AR1491" s="463">
        <v>0</v>
      </c>
      <c r="AS1491" s="456">
        <v>0</v>
      </c>
      <c r="AT1491" s="457">
        <v>0</v>
      </c>
      <c r="AU1491" s="457">
        <v>0</v>
      </c>
    </row>
    <row r="1492" spans="1:47" x14ac:dyDescent="0.2">
      <c r="A1492" s="231">
        <v>2012</v>
      </c>
      <c r="B1492" s="232">
        <v>8</v>
      </c>
      <c r="C1492" s="456">
        <v>3.517109372915554</v>
      </c>
      <c r="D1492" s="457">
        <v>4.1743349168889639</v>
      </c>
      <c r="E1492" s="437">
        <v>12.615447189097813</v>
      </c>
      <c r="F1492" s="456">
        <v>0.11037389040218683</v>
      </c>
      <c r="G1492" s="457">
        <v>0.1058019349884836</v>
      </c>
      <c r="H1492" s="437">
        <v>0.16026870433395971</v>
      </c>
      <c r="I1492" s="456">
        <v>0.11226538944488981</v>
      </c>
      <c r="J1492" s="457">
        <v>0.15659953105706806</v>
      </c>
      <c r="K1492" s="437">
        <v>0.45708877317846075</v>
      </c>
      <c r="L1492" s="462">
        <v>2.3463470650776745E-3</v>
      </c>
      <c r="M1492" s="463">
        <v>2.8816693793685469E-3</v>
      </c>
      <c r="N1492" s="437">
        <v>3.6792361364995025E-3</v>
      </c>
      <c r="O1492" s="456">
        <v>4.4162185040904842E-3</v>
      </c>
      <c r="P1492" s="457">
        <v>6.6413602012769376E-3</v>
      </c>
      <c r="Q1492" s="437">
        <v>1.3546412981771413E-2</v>
      </c>
      <c r="R1492" s="462">
        <v>0</v>
      </c>
      <c r="S1492" s="463">
        <v>0</v>
      </c>
      <c r="T1492" s="437">
        <v>551.32926271367899</v>
      </c>
      <c r="U1492" s="456">
        <v>8.8306226908179825E-3</v>
      </c>
      <c r="V1492" s="457">
        <v>1.1533885478399676E-2</v>
      </c>
      <c r="W1492" s="437">
        <v>1.6561291820772081E-2</v>
      </c>
      <c r="X1492" s="456">
        <v>4.9381122520992483E-3</v>
      </c>
      <c r="Y1492" s="457">
        <v>6.4062050104214119E-3</v>
      </c>
      <c r="Z1492" s="437">
        <v>1.1621324893976681E-2</v>
      </c>
      <c r="AA1492" s="456">
        <v>2.1500845436198584E-3</v>
      </c>
      <c r="AB1492" s="457">
        <v>2.2106053695385326E-3</v>
      </c>
      <c r="AC1492" s="437">
        <v>2.7986416652767826E-3</v>
      </c>
      <c r="AD1492" s="456">
        <v>1.4130136217296404E-4</v>
      </c>
      <c r="AE1492" s="457">
        <v>1.3222528817052588E-4</v>
      </c>
      <c r="AF1492" s="437">
        <v>1.8243700233918161E-4</v>
      </c>
      <c r="AG1492" s="456">
        <v>4.6880921594834556E-3</v>
      </c>
      <c r="AH1492" s="457">
        <v>4.4739446966803103E-3</v>
      </c>
      <c r="AI1492" s="437">
        <v>6.8541307786570633E-3</v>
      </c>
      <c r="AJ1492" s="456">
        <v>8.353366297017301E-4</v>
      </c>
      <c r="AK1492" s="457">
        <v>7.3694444960082088E-4</v>
      </c>
      <c r="AL1492" s="437">
        <v>1.0939938915645508E-3</v>
      </c>
      <c r="AM1492" s="456">
        <v>1.268448100279571E-3</v>
      </c>
      <c r="AN1492" s="457">
        <v>1.2606295926971638E-3</v>
      </c>
      <c r="AO1492" s="437">
        <v>1.5775473815839772E-3</v>
      </c>
      <c r="AP1492" s="462">
        <v>0</v>
      </c>
      <c r="AQ1492" s="463">
        <v>0</v>
      </c>
      <c r="AR1492" s="463">
        <v>0</v>
      </c>
      <c r="AS1492" s="456">
        <v>0</v>
      </c>
      <c r="AT1492" s="457">
        <v>0</v>
      </c>
      <c r="AU1492" s="457">
        <v>0</v>
      </c>
    </row>
    <row r="1493" spans="1:47" x14ac:dyDescent="0.2">
      <c r="A1493" s="231">
        <v>2012</v>
      </c>
      <c r="B1493" s="232">
        <v>9</v>
      </c>
      <c r="C1493" s="456">
        <v>3.8246643019387929</v>
      </c>
      <c r="D1493" s="457">
        <v>4.502322115137332</v>
      </c>
      <c r="E1493" s="437">
        <v>13.300364481408401</v>
      </c>
      <c r="F1493" s="456">
        <v>0.13325889737654759</v>
      </c>
      <c r="G1493" s="457">
        <v>0.12951313590933961</v>
      </c>
      <c r="H1493" s="437">
        <v>0.19548603546742488</v>
      </c>
      <c r="I1493" s="456">
        <v>0.13948280735131247</v>
      </c>
      <c r="J1493" s="457">
        <v>0.19570509081604412</v>
      </c>
      <c r="K1493" s="437">
        <v>0.5751642503217067</v>
      </c>
      <c r="L1493" s="462">
        <v>2.3508837573067987E-3</v>
      </c>
      <c r="M1493" s="463">
        <v>2.888779271016848E-3</v>
      </c>
      <c r="N1493" s="437">
        <v>3.6851381501544194E-3</v>
      </c>
      <c r="O1493" s="456">
        <v>5.2353524571101921E-3</v>
      </c>
      <c r="P1493" s="457">
        <v>7.5244000114821803E-3</v>
      </c>
      <c r="Q1493" s="437">
        <v>1.4531763059530396E-2</v>
      </c>
      <c r="R1493" s="462">
        <v>0</v>
      </c>
      <c r="S1493" s="463">
        <v>0</v>
      </c>
      <c r="T1493" s="437">
        <v>552.00097431246627</v>
      </c>
      <c r="U1493" s="456">
        <v>9.6819462913216719E-3</v>
      </c>
      <c r="V1493" s="457">
        <v>1.2765660532489618E-2</v>
      </c>
      <c r="W1493" s="437">
        <v>1.7232138615863521E-2</v>
      </c>
      <c r="X1493" s="456">
        <v>5.0769154541142189E-3</v>
      </c>
      <c r="Y1493" s="457">
        <v>6.6192800668037951E-3</v>
      </c>
      <c r="Z1493" s="437">
        <v>1.1944856365508114E-2</v>
      </c>
      <c r="AA1493" s="456">
        <v>2.6127857664160828E-3</v>
      </c>
      <c r="AB1493" s="457">
        <v>2.7540348806444682E-3</v>
      </c>
      <c r="AC1493" s="437">
        <v>3.4487746519437233E-3</v>
      </c>
      <c r="AD1493" s="456">
        <v>1.7051741245062765E-4</v>
      </c>
      <c r="AE1493" s="457">
        <v>1.614336821188634E-4</v>
      </c>
      <c r="AF1493" s="437">
        <v>2.2374461646404236E-4</v>
      </c>
      <c r="AG1493" s="456">
        <v>5.6596406402017099E-3</v>
      </c>
      <c r="AH1493" s="457">
        <v>5.4701834229384707E-3</v>
      </c>
      <c r="AI1493" s="437">
        <v>8.3521183330065186E-3</v>
      </c>
      <c r="AJ1493" s="456">
        <v>9.9567922741444358E-4</v>
      </c>
      <c r="AK1493" s="457">
        <v>8.8096146259379778E-4</v>
      </c>
      <c r="AL1493" s="437">
        <v>1.3398140840237267E-3</v>
      </c>
      <c r="AM1493" s="456">
        <v>1.5420053482664358E-3</v>
      </c>
      <c r="AN1493" s="457">
        <v>1.5621433574921214E-3</v>
      </c>
      <c r="AO1493" s="437">
        <v>1.9231754865434581E-3</v>
      </c>
      <c r="AP1493" s="462">
        <v>0</v>
      </c>
      <c r="AQ1493" s="463">
        <v>0</v>
      </c>
      <c r="AR1493" s="463">
        <v>0</v>
      </c>
      <c r="AS1493" s="456">
        <v>0</v>
      </c>
      <c r="AT1493" s="457">
        <v>0</v>
      </c>
      <c r="AU1493" s="457">
        <v>0</v>
      </c>
    </row>
    <row r="1494" spans="1:47" x14ac:dyDescent="0.2">
      <c r="A1494" s="231">
        <v>2012</v>
      </c>
      <c r="B1494" s="232">
        <v>10</v>
      </c>
      <c r="C1494" s="456">
        <v>3.8727437700845693</v>
      </c>
      <c r="D1494" s="457">
        <v>4.5516845277797495</v>
      </c>
      <c r="E1494" s="437">
        <v>13.374799164137054</v>
      </c>
      <c r="F1494" s="456">
        <v>0.13782586495520885</v>
      </c>
      <c r="G1494" s="457">
        <v>0.13424384044794591</v>
      </c>
      <c r="H1494" s="437">
        <v>0.20236915598229407</v>
      </c>
      <c r="I1494" s="456">
        <v>0.14220638754987958</v>
      </c>
      <c r="J1494" s="457">
        <v>0.19878198719920395</v>
      </c>
      <c r="K1494" s="437">
        <v>0.58224113808682232</v>
      </c>
      <c r="L1494" s="462">
        <v>2.3568234183479423E-3</v>
      </c>
      <c r="M1494" s="463">
        <v>2.8983111641848556E-3</v>
      </c>
      <c r="N1494" s="437">
        <v>3.6923825605402324E-3</v>
      </c>
      <c r="O1494" s="456">
        <v>5.3011452126478804E-3</v>
      </c>
      <c r="P1494" s="457">
        <v>7.6347956989706936E-3</v>
      </c>
      <c r="Q1494" s="437">
        <v>1.4624713704186897E-2</v>
      </c>
      <c r="R1494" s="462">
        <v>0</v>
      </c>
      <c r="S1494" s="463">
        <v>0</v>
      </c>
      <c r="T1494" s="437">
        <v>552.95004254657624</v>
      </c>
      <c r="U1494" s="456">
        <v>9.9546390244777388E-3</v>
      </c>
      <c r="V1494" s="457">
        <v>1.3178657211469574E-2</v>
      </c>
      <c r="W1494" s="437">
        <v>1.7651995802616612E-2</v>
      </c>
      <c r="X1494" s="456">
        <v>5.2246738774896001E-3</v>
      </c>
      <c r="Y1494" s="457">
        <v>6.8484390611317494E-3</v>
      </c>
      <c r="Z1494" s="437">
        <v>1.229286499371347E-2</v>
      </c>
      <c r="AA1494" s="456">
        <v>2.7598492534092402E-3</v>
      </c>
      <c r="AB1494" s="457">
        <v>2.9856362738453343E-3</v>
      </c>
      <c r="AC1494" s="437">
        <v>3.6045725296394169E-3</v>
      </c>
      <c r="AD1494" s="456">
        <v>1.7665256328382474E-4</v>
      </c>
      <c r="AE1494" s="457">
        <v>1.6785652350680334E-4</v>
      </c>
      <c r="AF1494" s="437">
        <v>2.3228896795915528E-4</v>
      </c>
      <c r="AG1494" s="456">
        <v>5.8419030450202409E-3</v>
      </c>
      <c r="AH1494" s="457">
        <v>5.6444318515728184E-3</v>
      </c>
      <c r="AI1494" s="437">
        <v>8.6369036729150115E-3</v>
      </c>
      <c r="AJ1494" s="456">
        <v>1.0300053814178557E-3</v>
      </c>
      <c r="AK1494" s="457">
        <v>9.1256363736655713E-4</v>
      </c>
      <c r="AL1494" s="437">
        <v>1.395120575906092E-3</v>
      </c>
      <c r="AM1494" s="456">
        <v>1.5941445065674117E-3</v>
      </c>
      <c r="AN1494" s="457">
        <v>1.6196959127595669E-3</v>
      </c>
      <c r="AO1494" s="437">
        <v>1.9834068659537389E-3</v>
      </c>
      <c r="AP1494" s="462">
        <v>0</v>
      </c>
      <c r="AQ1494" s="463">
        <v>0</v>
      </c>
      <c r="AR1494" s="463">
        <v>0</v>
      </c>
      <c r="AS1494" s="456">
        <v>0</v>
      </c>
      <c r="AT1494" s="457">
        <v>0</v>
      </c>
      <c r="AU1494" s="457">
        <v>0</v>
      </c>
    </row>
    <row r="1495" spans="1:47" x14ac:dyDescent="0.2">
      <c r="A1495" s="231">
        <v>2012</v>
      </c>
      <c r="B1495" s="232">
        <v>11</v>
      </c>
      <c r="C1495" s="456">
        <v>4.7731385000925366</v>
      </c>
      <c r="D1495" s="457">
        <v>5.624429905585842</v>
      </c>
      <c r="E1495" s="437">
        <v>14.793947341726309</v>
      </c>
      <c r="F1495" s="456">
        <v>0.17323455335867452</v>
      </c>
      <c r="G1495" s="457">
        <v>0.16772284568897378</v>
      </c>
      <c r="H1495" s="437">
        <v>0.25216036771628708</v>
      </c>
      <c r="I1495" s="456">
        <v>0.1656660048470156</v>
      </c>
      <c r="J1495" s="457">
        <v>0.23197550143170437</v>
      </c>
      <c r="K1495" s="437">
        <v>0.68130910951456869</v>
      </c>
      <c r="L1495" s="462">
        <v>2.3634165719320123E-3</v>
      </c>
      <c r="M1495" s="463">
        <v>2.909542192166303E-3</v>
      </c>
      <c r="N1495" s="437">
        <v>3.7009897692891446E-3</v>
      </c>
      <c r="O1495" s="456">
        <v>7.0859144930735538E-3</v>
      </c>
      <c r="P1495" s="457">
        <v>9.420749084748388E-3</v>
      </c>
      <c r="Q1495" s="437">
        <v>1.6619756657659291E-2</v>
      </c>
      <c r="R1495" s="462">
        <v>0</v>
      </c>
      <c r="S1495" s="463">
        <v>0</v>
      </c>
      <c r="T1495" s="437">
        <v>553.95635699832644</v>
      </c>
      <c r="U1495" s="456">
        <v>9.7388460273775714E-3</v>
      </c>
      <c r="V1495" s="457">
        <v>1.2889204560565198E-2</v>
      </c>
      <c r="W1495" s="437">
        <v>1.6005969999225003E-2</v>
      </c>
      <c r="X1495" s="456">
        <v>5.3822400841345057E-3</v>
      </c>
      <c r="Y1495" s="457">
        <v>7.0964067939593848E-3</v>
      </c>
      <c r="Z1495" s="437">
        <v>1.2669323137151989E-2</v>
      </c>
      <c r="AA1495" s="456">
        <v>3.5178436547041521E-3</v>
      </c>
      <c r="AB1495" s="457">
        <v>3.8754459361325555E-3</v>
      </c>
      <c r="AC1495" s="437">
        <v>4.5529195968794529E-3</v>
      </c>
      <c r="AD1495" s="456">
        <v>2.2178982178595096E-4</v>
      </c>
      <c r="AE1495" s="457">
        <v>2.090701980367576E-4</v>
      </c>
      <c r="AF1495" s="437">
        <v>2.9120529329751475E-4</v>
      </c>
      <c r="AG1495" s="456">
        <v>7.3375774329938635E-3</v>
      </c>
      <c r="AH1495" s="457">
        <v>7.0274893753109512E-3</v>
      </c>
      <c r="AI1495" s="437">
        <v>1.0746792438497185E-2</v>
      </c>
      <c r="AJ1495" s="456">
        <v>1.2730494938100669E-3</v>
      </c>
      <c r="AK1495" s="457">
        <v>1.1064140704221362E-3</v>
      </c>
      <c r="AL1495" s="437">
        <v>1.7477444171533408E-3</v>
      </c>
      <c r="AM1495" s="456">
        <v>2.0217612863881722E-3</v>
      </c>
      <c r="AN1495" s="457">
        <v>2.0543810459687324E-3</v>
      </c>
      <c r="AO1495" s="437">
        <v>2.4676346516701161E-3</v>
      </c>
      <c r="AP1495" s="462">
        <v>0</v>
      </c>
      <c r="AQ1495" s="463">
        <v>0</v>
      </c>
      <c r="AR1495" s="463">
        <v>0</v>
      </c>
      <c r="AS1495" s="456">
        <v>0</v>
      </c>
      <c r="AT1495" s="457">
        <v>0</v>
      </c>
      <c r="AU1495" s="457">
        <v>0</v>
      </c>
    </row>
    <row r="1496" spans="1:47" x14ac:dyDescent="0.2">
      <c r="A1496" s="231">
        <v>2012</v>
      </c>
      <c r="B1496" s="232">
        <v>12</v>
      </c>
      <c r="C1496" s="456">
        <v>4.8358727051293311</v>
      </c>
      <c r="D1496" s="457">
        <v>5.6906845965383761</v>
      </c>
      <c r="E1496" s="437">
        <v>14.896821004430048</v>
      </c>
      <c r="F1496" s="456">
        <v>0.1793606209488495</v>
      </c>
      <c r="G1496" s="457">
        <v>0.17406491358332568</v>
      </c>
      <c r="H1496" s="437">
        <v>0.26172077983223169</v>
      </c>
      <c r="I1496" s="456">
        <v>0.16911728407650309</v>
      </c>
      <c r="J1496" s="457">
        <v>0.23600033577004584</v>
      </c>
      <c r="K1496" s="437">
        <v>0.69062014871758659</v>
      </c>
      <c r="L1496" s="462">
        <v>2.3692704226993761E-3</v>
      </c>
      <c r="M1496" s="463">
        <v>2.9182364834662265E-3</v>
      </c>
      <c r="N1496" s="437">
        <v>3.7090609875503402E-3</v>
      </c>
      <c r="O1496" s="456">
        <v>7.182685569850163E-3</v>
      </c>
      <c r="P1496" s="457">
        <v>9.573046925816231E-3</v>
      </c>
      <c r="Q1496" s="437">
        <v>1.6749368429468219E-2</v>
      </c>
      <c r="R1496" s="462">
        <v>0</v>
      </c>
      <c r="S1496" s="463">
        <v>0</v>
      </c>
      <c r="T1496" s="437">
        <v>555.04934002592984</v>
      </c>
      <c r="U1496" s="456">
        <v>1.0015887301089241E-2</v>
      </c>
      <c r="V1496" s="457">
        <v>1.3299272845019095E-2</v>
      </c>
      <c r="W1496" s="437">
        <v>1.6471161892655146E-2</v>
      </c>
      <c r="X1496" s="456">
        <v>5.5494508182876321E-3</v>
      </c>
      <c r="Y1496" s="457">
        <v>7.3618222559513162E-3</v>
      </c>
      <c r="Z1496" s="437">
        <v>1.3072295039230509E-2</v>
      </c>
      <c r="AA1496" s="456">
        <v>3.6856169562313385E-3</v>
      </c>
      <c r="AB1496" s="457">
        <v>4.1241700247263945E-3</v>
      </c>
      <c r="AC1496" s="437">
        <v>4.7664311571931905E-3</v>
      </c>
      <c r="AD1496" s="456">
        <v>2.2996773552598108E-4</v>
      </c>
      <c r="AE1496" s="457">
        <v>2.1758671753976862E-4</v>
      </c>
      <c r="AF1496" s="437">
        <v>3.0309661019461363E-4</v>
      </c>
      <c r="AG1496" s="456">
        <v>7.5882245388938447E-3</v>
      </c>
      <c r="AH1496" s="457">
        <v>7.2733712146461765E-3</v>
      </c>
      <c r="AI1496" s="437">
        <v>1.1143081589343462E-2</v>
      </c>
      <c r="AJ1496" s="456">
        <v>1.3211199874772431E-3</v>
      </c>
      <c r="AK1496" s="457">
        <v>1.1523548525939193E-3</v>
      </c>
      <c r="AL1496" s="437">
        <v>1.8250014604089667E-3</v>
      </c>
      <c r="AM1496" s="456">
        <v>2.0897828202592122E-3</v>
      </c>
      <c r="AN1496" s="457">
        <v>2.1277302426757913E-3</v>
      </c>
      <c r="AO1496" s="437">
        <v>2.5509938845919445E-3</v>
      </c>
      <c r="AP1496" s="462">
        <v>0</v>
      </c>
      <c r="AQ1496" s="463">
        <v>0</v>
      </c>
      <c r="AR1496" s="463">
        <v>0</v>
      </c>
      <c r="AS1496" s="456">
        <v>0</v>
      </c>
      <c r="AT1496" s="457">
        <v>0</v>
      </c>
      <c r="AU1496" s="457">
        <v>0</v>
      </c>
    </row>
    <row r="1497" spans="1:47" x14ac:dyDescent="0.2">
      <c r="A1497" s="231">
        <v>2012</v>
      </c>
      <c r="B1497" s="232">
        <v>13</v>
      </c>
      <c r="C1497" s="456">
        <v>4.9029444683438976</v>
      </c>
      <c r="D1497" s="457">
        <v>5.7620630963146775</v>
      </c>
      <c r="E1497" s="437">
        <v>15.012588933711356</v>
      </c>
      <c r="F1497" s="456">
        <v>0.18585745791307209</v>
      </c>
      <c r="G1497" s="457">
        <v>0.18085076999602856</v>
      </c>
      <c r="H1497" s="437">
        <v>0.2719014296805829</v>
      </c>
      <c r="I1497" s="456">
        <v>0.17276493549208055</v>
      </c>
      <c r="J1497" s="457">
        <v>0.24027505285217038</v>
      </c>
      <c r="K1497" s="437">
        <v>0.70042711863644158</v>
      </c>
      <c r="L1497" s="462">
        <v>2.3753811208557852E-3</v>
      </c>
      <c r="M1497" s="463">
        <v>2.9275590264292431E-3</v>
      </c>
      <c r="N1497" s="437">
        <v>3.7170377810229489E-3</v>
      </c>
      <c r="O1497" s="456">
        <v>7.2849697561879296E-3</v>
      </c>
      <c r="P1497" s="457">
        <v>9.7355546645003215E-3</v>
      </c>
      <c r="Q1497" s="437">
        <v>1.6885765511701827E-2</v>
      </c>
      <c r="R1497" s="462">
        <v>0</v>
      </c>
      <c r="S1497" s="463">
        <v>0</v>
      </c>
      <c r="T1497" s="437">
        <v>556.22096281590632</v>
      </c>
      <c r="U1497" s="456">
        <v>1.0312226836789166E-2</v>
      </c>
      <c r="V1497" s="457">
        <v>1.3743131353450176E-2</v>
      </c>
      <c r="W1497" s="437">
        <v>1.6966784486038406E-2</v>
      </c>
      <c r="X1497" s="456">
        <v>5.7267999409928612E-3</v>
      </c>
      <c r="Y1497" s="457">
        <v>7.6453851465855746E-3</v>
      </c>
      <c r="Z1497" s="437">
        <v>1.3502869909915675E-2</v>
      </c>
      <c r="AA1497" s="456">
        <v>3.8645257000451279E-3</v>
      </c>
      <c r="AB1497" s="457">
        <v>4.4024587805542607E-3</v>
      </c>
      <c r="AC1497" s="437">
        <v>4.9765718562350351E-3</v>
      </c>
      <c r="AD1497" s="456">
        <v>2.386253481737733E-4</v>
      </c>
      <c r="AE1497" s="457">
        <v>2.2670175766245786E-4</v>
      </c>
      <c r="AF1497" s="437">
        <v>3.1566184707112208E-4</v>
      </c>
      <c r="AG1497" s="456">
        <v>7.8543224856253528E-3</v>
      </c>
      <c r="AH1497" s="457">
        <v>7.5346138044503456E-3</v>
      </c>
      <c r="AI1497" s="437">
        <v>1.1569572470662226E-2</v>
      </c>
      <c r="AJ1497" s="456">
        <v>1.3722242261377583E-3</v>
      </c>
      <c r="AK1497" s="457">
        <v>1.2010213434390476E-3</v>
      </c>
      <c r="AL1497" s="437">
        <v>1.9088169051967342E-3</v>
      </c>
      <c r="AM1497" s="456">
        <v>2.1618515889803409E-3</v>
      </c>
      <c r="AN1497" s="457">
        <v>2.206687448975429E-3</v>
      </c>
      <c r="AO1497" s="437">
        <v>2.63819594878007E-3</v>
      </c>
      <c r="AP1497" s="462">
        <v>0</v>
      </c>
      <c r="AQ1497" s="463">
        <v>0</v>
      </c>
      <c r="AR1497" s="463">
        <v>0</v>
      </c>
      <c r="AS1497" s="456">
        <v>0</v>
      </c>
      <c r="AT1497" s="457">
        <v>0</v>
      </c>
      <c r="AU1497" s="457">
        <v>0</v>
      </c>
    </row>
    <row r="1498" spans="1:47" x14ac:dyDescent="0.2">
      <c r="A1498" s="231">
        <v>2012</v>
      </c>
      <c r="B1498" s="232">
        <v>14</v>
      </c>
      <c r="C1498" s="456">
        <v>4.960509673130252</v>
      </c>
      <c r="D1498" s="457">
        <v>5.8204519808023063</v>
      </c>
      <c r="E1498" s="437">
        <v>15.085937457832483</v>
      </c>
      <c r="F1498" s="456">
        <v>0.19281445349462395</v>
      </c>
      <c r="G1498" s="457">
        <v>0.18811632354750915</v>
      </c>
      <c r="H1498" s="437">
        <v>0.28275968478659619</v>
      </c>
      <c r="I1498" s="456">
        <v>0.17658731739988123</v>
      </c>
      <c r="J1498" s="457">
        <v>0.24470517318039514</v>
      </c>
      <c r="K1498" s="437">
        <v>0.71018211289495703</v>
      </c>
      <c r="L1498" s="462">
        <v>2.3806375402206869E-3</v>
      </c>
      <c r="M1498" s="463">
        <v>2.9359745730256864E-3</v>
      </c>
      <c r="N1498" s="437">
        <v>3.7227870081806432E-3</v>
      </c>
      <c r="O1498" s="456">
        <v>7.3955834827214278E-3</v>
      </c>
      <c r="P1498" s="457">
        <v>9.9111105589600804E-3</v>
      </c>
      <c r="Q1498" s="437">
        <v>1.7031790980056614E-2</v>
      </c>
      <c r="R1498" s="462">
        <v>0</v>
      </c>
      <c r="S1498" s="463">
        <v>0</v>
      </c>
      <c r="T1498" s="437">
        <v>557.06422655370307</v>
      </c>
      <c r="U1498" s="456">
        <v>1.0627288391857127E-2</v>
      </c>
      <c r="V1498" s="457">
        <v>1.4215693212020363E-2</v>
      </c>
      <c r="W1498" s="437">
        <v>1.749143711528469E-2</v>
      </c>
      <c r="X1498" s="456">
        <v>5.9166490409126131E-3</v>
      </c>
      <c r="Y1498" s="457">
        <v>7.949201614870411E-3</v>
      </c>
      <c r="Z1498" s="437">
        <v>1.3964278977402262E-2</v>
      </c>
      <c r="AA1498" s="456">
        <v>4.0738154327027605E-3</v>
      </c>
      <c r="AB1498" s="457">
        <v>4.720516878775745E-3</v>
      </c>
      <c r="AC1498" s="437">
        <v>5.2003625451763832E-3</v>
      </c>
      <c r="AD1498" s="456">
        <v>2.4798259317450414E-4</v>
      </c>
      <c r="AE1498" s="457">
        <v>2.3654953647358603E-4</v>
      </c>
      <c r="AF1498" s="437">
        <v>3.2907992415343832E-4</v>
      </c>
      <c r="AG1498" s="456">
        <v>8.1347922330246066E-3</v>
      </c>
      <c r="AH1498" s="457">
        <v>7.8097403463811069E-3</v>
      </c>
      <c r="AI1498" s="437">
        <v>1.2024568320346988E-2</v>
      </c>
      <c r="AJ1498" s="456">
        <v>1.4256275498828433E-3</v>
      </c>
      <c r="AK1498" s="457">
        <v>1.2518356075887078E-3</v>
      </c>
      <c r="AL1498" s="437">
        <v>1.9986626054694233E-3</v>
      </c>
      <c r="AM1498" s="456">
        <v>2.2401147656054663E-3</v>
      </c>
      <c r="AN1498" s="457">
        <v>2.2924235233031209E-3</v>
      </c>
      <c r="AO1498" s="437">
        <v>2.730802603363218E-3</v>
      </c>
      <c r="AP1498" s="462">
        <v>0</v>
      </c>
      <c r="AQ1498" s="463">
        <v>0</v>
      </c>
      <c r="AR1498" s="463">
        <v>0</v>
      </c>
      <c r="AS1498" s="456">
        <v>0</v>
      </c>
      <c r="AT1498" s="457">
        <v>0</v>
      </c>
      <c r="AU1498" s="457">
        <v>0</v>
      </c>
    </row>
    <row r="1499" spans="1:47" x14ac:dyDescent="0.2">
      <c r="A1499" s="231">
        <v>2012</v>
      </c>
      <c r="B1499" s="232">
        <v>15</v>
      </c>
      <c r="C1499" s="456">
        <v>5.0339501675492784</v>
      </c>
      <c r="D1499" s="457">
        <v>5.8985376982599549</v>
      </c>
      <c r="E1499" s="437">
        <v>15.219268750317045</v>
      </c>
      <c r="F1499" s="456">
        <v>0.20022662001499866</v>
      </c>
      <c r="G1499" s="457">
        <v>0.19587567751328139</v>
      </c>
      <c r="H1499" s="437">
        <v>0.29434803161322831</v>
      </c>
      <c r="I1499" s="456">
        <v>0.1807889190177451</v>
      </c>
      <c r="J1499" s="457">
        <v>0.24967420629290413</v>
      </c>
      <c r="K1499" s="437">
        <v>0.72130393139645377</v>
      </c>
      <c r="L1499" s="462">
        <v>2.3882011407601708E-3</v>
      </c>
      <c r="M1499" s="463">
        <v>2.9469701677955194E-3</v>
      </c>
      <c r="N1499" s="437">
        <v>3.7317138712001049E-3</v>
      </c>
      <c r="O1499" s="456">
        <v>7.5135993729029422E-3</v>
      </c>
      <c r="P1499" s="457">
        <v>1.0098288559240619E-2</v>
      </c>
      <c r="Q1499" s="437">
        <v>1.7186673998883722E-2</v>
      </c>
      <c r="R1499" s="462">
        <v>0</v>
      </c>
      <c r="S1499" s="463">
        <v>0</v>
      </c>
      <c r="T1499" s="437">
        <v>558.39943997105161</v>
      </c>
      <c r="U1499" s="456">
        <v>1.0962747628702486E-2</v>
      </c>
      <c r="V1499" s="457">
        <v>1.4717107522919043E-2</v>
      </c>
      <c r="W1499" s="437">
        <v>1.805570975891024E-2</v>
      </c>
      <c r="X1499" s="456">
        <v>6.1181039062995369E-3</v>
      </c>
      <c r="Y1499" s="457">
        <v>8.2722996257467516E-3</v>
      </c>
      <c r="Z1499" s="437">
        <v>1.4454881484211986E-2</v>
      </c>
      <c r="AA1499" s="456">
        <v>4.3040131430813946E-3</v>
      </c>
      <c r="AB1499" s="457">
        <v>5.0579547653358684E-3</v>
      </c>
      <c r="AC1499" s="437">
        <v>5.4350976560624152E-3</v>
      </c>
      <c r="AD1499" s="456">
        <v>2.5799957098074448E-4</v>
      </c>
      <c r="AE1499" s="457">
        <v>2.4708915188498477E-4</v>
      </c>
      <c r="AF1499" s="437">
        <v>3.4335857956908884E-4</v>
      </c>
      <c r="AG1499" s="456">
        <v>8.4313999097389413E-3</v>
      </c>
      <c r="AH1499" s="457">
        <v>8.1033503695922774E-3</v>
      </c>
      <c r="AI1499" s="437">
        <v>1.2511210690600912E-2</v>
      </c>
      <c r="AJ1499" s="456">
        <v>1.4815645156004578E-3</v>
      </c>
      <c r="AK1499" s="457">
        <v>1.3055476543248283E-3</v>
      </c>
      <c r="AL1499" s="437">
        <v>2.0944665960994121E-3</v>
      </c>
      <c r="AM1499" s="456">
        <v>2.3242730912782779E-3</v>
      </c>
      <c r="AN1499" s="457">
        <v>2.3843524158761883E-3</v>
      </c>
      <c r="AO1499" s="437">
        <v>2.8296623390677684E-3</v>
      </c>
      <c r="AP1499" s="462">
        <v>0</v>
      </c>
      <c r="AQ1499" s="463">
        <v>0</v>
      </c>
      <c r="AR1499" s="463">
        <v>0</v>
      </c>
      <c r="AS1499" s="456">
        <v>0</v>
      </c>
      <c r="AT1499" s="457">
        <v>0</v>
      </c>
      <c r="AU1499" s="457">
        <v>0</v>
      </c>
    </row>
    <row r="1500" spans="1:47" x14ac:dyDescent="0.2">
      <c r="A1500" s="231">
        <v>2012</v>
      </c>
      <c r="B1500" s="232">
        <v>16</v>
      </c>
      <c r="C1500" s="456">
        <v>5.6468865493227689</v>
      </c>
      <c r="D1500" s="457">
        <v>7.028002047243544</v>
      </c>
      <c r="E1500" s="437">
        <v>16.563350576997671</v>
      </c>
      <c r="F1500" s="456">
        <v>0.22339100483550303</v>
      </c>
      <c r="G1500" s="457">
        <v>0.22563789924366295</v>
      </c>
      <c r="H1500" s="437">
        <v>0.33597599696176378</v>
      </c>
      <c r="I1500" s="456">
        <v>0.20716144891122518</v>
      </c>
      <c r="J1500" s="457">
        <v>0.28630125945779117</v>
      </c>
      <c r="K1500" s="437">
        <v>0.82728838546731909</v>
      </c>
      <c r="L1500" s="462">
        <v>2.3963976994035583E-3</v>
      </c>
      <c r="M1500" s="463">
        <v>2.9586017438102612E-3</v>
      </c>
      <c r="N1500" s="437">
        <v>3.7411405694425665E-3</v>
      </c>
      <c r="O1500" s="456">
        <v>1.134773264762272E-2</v>
      </c>
      <c r="P1500" s="457">
        <v>1.3595681438285085E-2</v>
      </c>
      <c r="Q1500" s="437">
        <v>2.1014288785606645E-2</v>
      </c>
      <c r="R1500" s="462">
        <v>0</v>
      </c>
      <c r="S1500" s="463">
        <v>0</v>
      </c>
      <c r="T1500" s="437">
        <v>559.81031267435242</v>
      </c>
      <c r="U1500" s="456">
        <v>1.1351214925610465E-2</v>
      </c>
      <c r="V1500" s="457">
        <v>1.5516848179646424E-2</v>
      </c>
      <c r="W1500" s="437">
        <v>1.8322708791693759E-2</v>
      </c>
      <c r="X1500" s="456">
        <v>6.3314052755473575E-3</v>
      </c>
      <c r="Y1500" s="457">
        <v>8.6132446737736366E-3</v>
      </c>
      <c r="Z1500" s="437">
        <v>1.4972643727119093E-2</v>
      </c>
      <c r="AA1500" s="456">
        <v>4.8597047707906096E-3</v>
      </c>
      <c r="AB1500" s="457">
        <v>5.9221860411478545E-3</v>
      </c>
      <c r="AC1500" s="437">
        <v>6.2241837080248465E-3</v>
      </c>
      <c r="AD1500" s="456">
        <v>2.8769971743691249E-4</v>
      </c>
      <c r="AE1500" s="457">
        <v>2.8425317256922404E-4</v>
      </c>
      <c r="AF1500" s="437">
        <v>3.9329481669766726E-4</v>
      </c>
      <c r="AG1500" s="456">
        <v>9.3952617532911883E-3</v>
      </c>
      <c r="AH1500" s="457">
        <v>9.3156766991892761E-3</v>
      </c>
      <c r="AI1500" s="437">
        <v>1.4275733367235473E-2</v>
      </c>
      <c r="AJ1500" s="456">
        <v>1.6363562362507237E-3</v>
      </c>
      <c r="AK1500" s="457">
        <v>1.479084333601345E-3</v>
      </c>
      <c r="AL1500" s="437">
        <v>2.4069089994793215E-3</v>
      </c>
      <c r="AM1500" s="456">
        <v>2.6075656622491705E-3</v>
      </c>
      <c r="AN1500" s="457">
        <v>2.7703573163695675E-3</v>
      </c>
      <c r="AO1500" s="437">
        <v>3.2174537442294154E-3</v>
      </c>
      <c r="AP1500" s="462">
        <v>0</v>
      </c>
      <c r="AQ1500" s="463">
        <v>0</v>
      </c>
      <c r="AR1500" s="463">
        <v>0</v>
      </c>
      <c r="AS1500" s="456">
        <v>0</v>
      </c>
      <c r="AT1500" s="457">
        <v>0</v>
      </c>
      <c r="AU1500" s="457">
        <v>0</v>
      </c>
    </row>
    <row r="1501" spans="1:47" x14ac:dyDescent="0.2">
      <c r="A1501" s="231">
        <v>2012</v>
      </c>
      <c r="B1501" s="232">
        <v>17</v>
      </c>
      <c r="C1501" s="456">
        <v>5.7318315152672508</v>
      </c>
      <c r="D1501" s="457">
        <v>7.1212156706720879</v>
      </c>
      <c r="E1501" s="437">
        <v>16.71409290088376</v>
      </c>
      <c r="F1501" s="456">
        <v>0.23216380865123826</v>
      </c>
      <c r="G1501" s="457">
        <v>0.23487335037738105</v>
      </c>
      <c r="H1501" s="437">
        <v>0.35004703025600331</v>
      </c>
      <c r="I1501" s="456">
        <v>0.21235777080655496</v>
      </c>
      <c r="J1501" s="457">
        <v>0.29238439236948327</v>
      </c>
      <c r="K1501" s="437">
        <v>0.84136558809022011</v>
      </c>
      <c r="L1501" s="462">
        <v>2.4046229261185021E-3</v>
      </c>
      <c r="M1501" s="463">
        <v>2.9699500170619212E-3</v>
      </c>
      <c r="N1501" s="437">
        <v>3.7523747229116266E-3</v>
      </c>
      <c r="O1501" s="456">
        <v>1.1542780206814341E-2</v>
      </c>
      <c r="P1501" s="457">
        <v>1.3866159932747752E-2</v>
      </c>
      <c r="Q1501" s="437">
        <v>2.1246015247564511E-2</v>
      </c>
      <c r="R1501" s="462">
        <v>0</v>
      </c>
      <c r="S1501" s="463">
        <v>0</v>
      </c>
      <c r="T1501" s="437">
        <v>561.37248670853126</v>
      </c>
      <c r="U1501" s="456">
        <v>1.1718307583193064E-2</v>
      </c>
      <c r="V1501" s="457">
        <v>1.6056171745830013E-2</v>
      </c>
      <c r="W1501" s="437">
        <v>1.8953571686198517E-2</v>
      </c>
      <c r="X1501" s="456">
        <v>6.5560379764888124E-3</v>
      </c>
      <c r="Y1501" s="457">
        <v>8.9681438416985559E-3</v>
      </c>
      <c r="Z1501" s="437">
        <v>1.5512351756501461E-2</v>
      </c>
      <c r="AA1501" s="456">
        <v>5.1288792686866045E-3</v>
      </c>
      <c r="AB1501" s="457">
        <v>6.3068522268995312E-3</v>
      </c>
      <c r="AC1501" s="437">
        <v>6.5551778795257766E-3</v>
      </c>
      <c r="AD1501" s="456">
        <v>2.9958327578837707E-4</v>
      </c>
      <c r="AE1501" s="457">
        <v>2.9681293019473312E-4</v>
      </c>
      <c r="AF1501" s="437">
        <v>4.1094061964466402E-4</v>
      </c>
      <c r="AG1501" s="456">
        <v>9.7464664651458564E-3</v>
      </c>
      <c r="AH1501" s="457">
        <v>9.668002331044083E-3</v>
      </c>
      <c r="AI1501" s="437">
        <v>1.4855474067257662E-2</v>
      </c>
      <c r="AJ1501" s="456">
        <v>1.7025668691378285E-3</v>
      </c>
      <c r="AK1501" s="457">
        <v>1.5436922987905649E-3</v>
      </c>
      <c r="AL1501" s="437">
        <v>2.5193276476196229E-3</v>
      </c>
      <c r="AM1501" s="456">
        <v>2.7070107959023116E-3</v>
      </c>
      <c r="AN1501" s="457">
        <v>2.8788375660528352E-3</v>
      </c>
      <c r="AO1501" s="437">
        <v>3.3416401292201757E-3</v>
      </c>
      <c r="AP1501" s="462">
        <v>0</v>
      </c>
      <c r="AQ1501" s="463">
        <v>0</v>
      </c>
      <c r="AR1501" s="463">
        <v>0</v>
      </c>
      <c r="AS1501" s="456">
        <v>0</v>
      </c>
      <c r="AT1501" s="457">
        <v>0</v>
      </c>
      <c r="AU1501" s="457">
        <v>0</v>
      </c>
    </row>
    <row r="1502" spans="1:47" x14ac:dyDescent="0.2">
      <c r="A1502" s="231">
        <v>2012</v>
      </c>
      <c r="B1502" s="232">
        <v>18</v>
      </c>
      <c r="C1502" s="456">
        <v>5.8163923584182937</v>
      </c>
      <c r="D1502" s="457">
        <v>7.2120387853414973</v>
      </c>
      <c r="E1502" s="437">
        <v>16.868838318539254</v>
      </c>
      <c r="F1502" s="456">
        <v>0.24120143877079867</v>
      </c>
      <c r="G1502" s="457">
        <v>0.24425013574119064</v>
      </c>
      <c r="H1502" s="437">
        <v>0.3645955906987946</v>
      </c>
      <c r="I1502" s="456">
        <v>0.21780474822902049</v>
      </c>
      <c r="J1502" s="457">
        <v>0.29867811206381528</v>
      </c>
      <c r="K1502" s="437">
        <v>0.85591041102714882</v>
      </c>
      <c r="L1502" s="462">
        <v>2.4129666903680794E-3</v>
      </c>
      <c r="M1502" s="463">
        <v>2.9810620536402442E-3</v>
      </c>
      <c r="N1502" s="437">
        <v>3.7638211818816088E-3</v>
      </c>
      <c r="O1502" s="456">
        <v>1.1746741053054092E-2</v>
      </c>
      <c r="P1502" s="457">
        <v>1.414485515572593E-2</v>
      </c>
      <c r="Q1502" s="437">
        <v>2.1483901218032665E-2</v>
      </c>
      <c r="R1502" s="462">
        <v>0</v>
      </c>
      <c r="S1502" s="463">
        <v>0</v>
      </c>
      <c r="T1502" s="437">
        <v>562.8941897569631</v>
      </c>
      <c r="U1502" s="456">
        <v>1.2092578753476265E-2</v>
      </c>
      <c r="V1502" s="457">
        <v>1.6595698878562447E-2</v>
      </c>
      <c r="W1502" s="437">
        <v>1.9605121530257726E-2</v>
      </c>
      <c r="X1502" s="456">
        <v>6.7919960797225122E-3</v>
      </c>
      <c r="Y1502" s="457">
        <v>9.3356301946731189E-3</v>
      </c>
      <c r="Z1502" s="437">
        <v>1.607049687571201E-2</v>
      </c>
      <c r="AA1502" s="456">
        <v>5.3959049060920009E-3</v>
      </c>
      <c r="AB1502" s="457">
        <v>6.6773076251506113E-3</v>
      </c>
      <c r="AC1502" s="437">
        <v>6.902825880414085E-3</v>
      </c>
      <c r="AD1502" s="456">
        <v>3.1182241193356111E-4</v>
      </c>
      <c r="AE1502" s="457">
        <v>3.0955979508141151E-4</v>
      </c>
      <c r="AF1502" s="437">
        <v>4.2919663193136841E-4</v>
      </c>
      <c r="AG1502" s="456">
        <v>1.0110368642067016E-2</v>
      </c>
      <c r="AH1502" s="457">
        <v>1.002967516669998E-2</v>
      </c>
      <c r="AI1502" s="437">
        <v>1.545257602355405E-2</v>
      </c>
      <c r="AJ1502" s="456">
        <v>1.7717268886722206E-3</v>
      </c>
      <c r="AK1502" s="457">
        <v>1.6108351112785913E-3</v>
      </c>
      <c r="AL1502" s="437">
        <v>2.6349816721817363E-3</v>
      </c>
      <c r="AM1502" s="456">
        <v>2.8088470418012722E-3</v>
      </c>
      <c r="AN1502" s="457">
        <v>2.9875636835983779E-3</v>
      </c>
      <c r="AO1502" s="437">
        <v>3.4702183755119091E-3</v>
      </c>
      <c r="AP1502" s="462">
        <v>0</v>
      </c>
      <c r="AQ1502" s="463">
        <v>0</v>
      </c>
      <c r="AR1502" s="463">
        <v>0</v>
      </c>
      <c r="AS1502" s="456">
        <v>0</v>
      </c>
      <c r="AT1502" s="457">
        <v>0</v>
      </c>
      <c r="AU1502" s="457">
        <v>0</v>
      </c>
    </row>
    <row r="1503" spans="1:47" x14ac:dyDescent="0.2">
      <c r="A1503" s="231">
        <v>2012</v>
      </c>
      <c r="B1503" s="232">
        <v>19</v>
      </c>
      <c r="C1503" s="456">
        <v>5.9034975527243345</v>
      </c>
      <c r="D1503" s="457">
        <v>7.3014690335417161</v>
      </c>
      <c r="E1503" s="437">
        <v>16.999650379376604</v>
      </c>
      <c r="F1503" s="456">
        <v>0.25081393938823182</v>
      </c>
      <c r="G1503" s="457">
        <v>0.25391698024317683</v>
      </c>
      <c r="H1503" s="437">
        <v>0.37936014787579236</v>
      </c>
      <c r="I1503" s="456">
        <v>0.22344276425777265</v>
      </c>
      <c r="J1503" s="457">
        <v>0.30497001567346066</v>
      </c>
      <c r="K1503" s="437">
        <v>0.87027997299085402</v>
      </c>
      <c r="L1503" s="462">
        <v>2.4207198897071348E-3</v>
      </c>
      <c r="M1503" s="463">
        <v>2.991051216167506E-3</v>
      </c>
      <c r="N1503" s="437">
        <v>3.7739770752338191E-3</v>
      </c>
      <c r="O1503" s="456">
        <v>1.1959914680376507E-2</v>
      </c>
      <c r="P1503" s="457">
        <v>1.442759451507789E-2</v>
      </c>
      <c r="Q1503" s="437">
        <v>2.1725253564523594E-2</v>
      </c>
      <c r="R1503" s="462">
        <v>0</v>
      </c>
      <c r="S1503" s="463">
        <v>0</v>
      </c>
      <c r="T1503" s="437">
        <v>564.23216958643854</v>
      </c>
      <c r="U1503" s="456">
        <v>1.2489311135983288E-2</v>
      </c>
      <c r="V1503" s="457">
        <v>1.714876447967589E-2</v>
      </c>
      <c r="W1503" s="437">
        <v>2.0264457872477225E-2</v>
      </c>
      <c r="X1503" s="456">
        <v>7.0389676239664221E-3</v>
      </c>
      <c r="Y1503" s="457">
        <v>9.7091297976854337E-3</v>
      </c>
      <c r="Z1503" s="437">
        <v>1.6637727270770276E-2</v>
      </c>
      <c r="AA1503" s="456">
        <v>5.6748238753064235E-3</v>
      </c>
      <c r="AB1503" s="457">
        <v>7.046862269261293E-3</v>
      </c>
      <c r="AC1503" s="437">
        <v>7.2567138307780832E-3</v>
      </c>
      <c r="AD1503" s="456">
        <v>3.2481315480183272E-4</v>
      </c>
      <c r="AE1503" s="457">
        <v>3.2266319838003944E-4</v>
      </c>
      <c r="AF1503" s="437">
        <v>4.477399675086574E-4</v>
      </c>
      <c r="AG1503" s="456">
        <v>1.0498307966657331E-2</v>
      </c>
      <c r="AH1503" s="457">
        <v>1.040483025111129E-2</v>
      </c>
      <c r="AI1503" s="437">
        <v>1.6058251882531745E-2</v>
      </c>
      <c r="AJ1503" s="456">
        <v>1.8453249506098079E-3</v>
      </c>
      <c r="AK1503" s="457">
        <v>1.6803217897687624E-3</v>
      </c>
      <c r="AL1503" s="437">
        <v>2.7524902518796615E-3</v>
      </c>
      <c r="AM1503" s="456">
        <v>2.9167306298457474E-3</v>
      </c>
      <c r="AN1503" s="457">
        <v>3.0989471498764657E-3</v>
      </c>
      <c r="AO1503" s="437">
        <v>3.6005134320989778E-3</v>
      </c>
      <c r="AP1503" s="462">
        <v>0</v>
      </c>
      <c r="AQ1503" s="463">
        <v>0</v>
      </c>
      <c r="AR1503" s="463">
        <v>0</v>
      </c>
      <c r="AS1503" s="456">
        <v>0</v>
      </c>
      <c r="AT1503" s="457">
        <v>0</v>
      </c>
      <c r="AU1503" s="457">
        <v>0</v>
      </c>
    </row>
    <row r="1504" spans="1:47" x14ac:dyDescent="0.2">
      <c r="A1504" s="231">
        <v>2012</v>
      </c>
      <c r="B1504" s="232">
        <v>20</v>
      </c>
      <c r="C1504" s="456">
        <v>6.0136157646378585</v>
      </c>
      <c r="D1504" s="457">
        <v>7.4155138671137104</v>
      </c>
      <c r="E1504" s="437">
        <v>17.200031632678016</v>
      </c>
      <c r="F1504" s="456">
        <v>0.26064533000798473</v>
      </c>
      <c r="G1504" s="457">
        <v>0.26340920876068014</v>
      </c>
      <c r="H1504" s="437">
        <v>0.39371370277720519</v>
      </c>
      <c r="I1504" s="456">
        <v>0.22911901451358468</v>
      </c>
      <c r="J1504" s="457">
        <v>0.31099532156076026</v>
      </c>
      <c r="K1504" s="437">
        <v>0.88373983731216599</v>
      </c>
      <c r="L1504" s="462">
        <v>2.4266610689027456E-3</v>
      </c>
      <c r="M1504" s="463">
        <v>2.99833078248293E-3</v>
      </c>
      <c r="N1504" s="437">
        <v>3.7809365424861024E-3</v>
      </c>
      <c r="O1504" s="456">
        <v>1.2170852831382573E-2</v>
      </c>
      <c r="P1504" s="457">
        <v>1.4697844410884665E-2</v>
      </c>
      <c r="Q1504" s="437">
        <v>2.1947426581079531E-2</v>
      </c>
      <c r="R1504" s="462">
        <v>0</v>
      </c>
      <c r="S1504" s="463">
        <v>0</v>
      </c>
      <c r="T1504" s="437">
        <v>565.76976692998119</v>
      </c>
      <c r="U1504" s="456">
        <v>1.2898532869051862E-2</v>
      </c>
      <c r="V1504" s="457">
        <v>1.7693748611031401E-2</v>
      </c>
      <c r="W1504" s="437">
        <v>2.0913584949497417E-2</v>
      </c>
      <c r="X1504" s="456">
        <v>7.2954452596167797E-3</v>
      </c>
      <c r="Y1504" s="457">
        <v>1.0081439718913699E-2</v>
      </c>
      <c r="Z1504" s="437">
        <v>1.7202969363049093E-2</v>
      </c>
      <c r="AA1504" s="456">
        <v>5.8177626784047618E-3</v>
      </c>
      <c r="AB1504" s="457">
        <v>7.2703957795500086E-3</v>
      </c>
      <c r="AC1504" s="437">
        <v>7.4102780803778868E-3</v>
      </c>
      <c r="AD1504" s="456">
        <v>3.3741123225159006E-4</v>
      </c>
      <c r="AE1504" s="457">
        <v>3.3490222352469131E-4</v>
      </c>
      <c r="AF1504" s="437">
        <v>4.6467455550392524E-4</v>
      </c>
      <c r="AG1504" s="456">
        <v>1.0931538360969667E-2</v>
      </c>
      <c r="AH1504" s="457">
        <v>1.0807842669633801E-2</v>
      </c>
      <c r="AI1504" s="437">
        <v>1.6697236874744517E-2</v>
      </c>
      <c r="AJ1504" s="456">
        <v>1.9325839901316688E-3</v>
      </c>
      <c r="AK1504" s="457">
        <v>1.7597875012454502E-3</v>
      </c>
      <c r="AL1504" s="437">
        <v>2.8834374246653831E-3</v>
      </c>
      <c r="AM1504" s="456">
        <v>3.0170014441643707E-3</v>
      </c>
      <c r="AN1504" s="457">
        <v>3.1976320821224835E-3</v>
      </c>
      <c r="AO1504" s="437">
        <v>3.7116687914667936E-3</v>
      </c>
      <c r="AP1504" s="462">
        <v>0</v>
      </c>
      <c r="AQ1504" s="463">
        <v>0</v>
      </c>
      <c r="AR1504" s="463">
        <v>0</v>
      </c>
      <c r="AS1504" s="456">
        <v>0</v>
      </c>
      <c r="AT1504" s="457">
        <v>0</v>
      </c>
      <c r="AU1504" s="457">
        <v>0</v>
      </c>
    </row>
    <row r="1505" spans="1:47" x14ac:dyDescent="0.2">
      <c r="A1505" s="231">
        <v>2012</v>
      </c>
      <c r="B1505" s="232">
        <v>21</v>
      </c>
      <c r="C1505" s="456">
        <v>6.6300325115875793</v>
      </c>
      <c r="D1505" s="457">
        <v>8.4791943594810082</v>
      </c>
      <c r="E1505" s="437">
        <v>18.792784498132061</v>
      </c>
      <c r="F1505" s="456">
        <v>0.29464010163107202</v>
      </c>
      <c r="G1505" s="457">
        <v>0.30238308106120665</v>
      </c>
      <c r="H1505" s="437">
        <v>0.47650025663018075</v>
      </c>
      <c r="I1505" s="456">
        <v>0.25285317148300074</v>
      </c>
      <c r="J1505" s="457">
        <v>0.34220014559711082</v>
      </c>
      <c r="K1505" s="437">
        <v>1.013153890379423</v>
      </c>
      <c r="L1505" s="462">
        <v>2.4355503907164881E-3</v>
      </c>
      <c r="M1505" s="463">
        <v>3.0082054763205112E-3</v>
      </c>
      <c r="N1505" s="437">
        <v>3.7922764427544393E-3</v>
      </c>
      <c r="O1505" s="456">
        <v>1.8416337264516556E-2</v>
      </c>
      <c r="P1505" s="457">
        <v>1.9768529112047375E-2</v>
      </c>
      <c r="Q1505" s="437">
        <v>2.7394796306863922E-2</v>
      </c>
      <c r="R1505" s="462">
        <v>0</v>
      </c>
      <c r="S1505" s="463">
        <v>0</v>
      </c>
      <c r="T1505" s="437">
        <v>567.27346771771147</v>
      </c>
      <c r="U1505" s="456">
        <v>1.4480506415593002E-2</v>
      </c>
      <c r="V1505" s="457">
        <v>1.9866269263146066E-2</v>
      </c>
      <c r="W1505" s="437">
        <v>2.4018716333920252E-2</v>
      </c>
      <c r="X1505" s="456">
        <v>7.5587658028601441E-3</v>
      </c>
      <c r="Y1505" s="457">
        <v>1.0444375306569012E-2</v>
      </c>
      <c r="Z1505" s="437">
        <v>1.7754118696195208E-2</v>
      </c>
      <c r="AA1505" s="456">
        <v>6.6226532865238568E-3</v>
      </c>
      <c r="AB1505" s="457">
        <v>8.3824783287454359E-3</v>
      </c>
      <c r="AC1505" s="437">
        <v>9.1057747261742115E-3</v>
      </c>
      <c r="AD1505" s="456">
        <v>3.8345146008228421E-4</v>
      </c>
      <c r="AE1505" s="457">
        <v>3.8666782080978141E-4</v>
      </c>
      <c r="AF1505" s="437">
        <v>5.6683649027838899E-4</v>
      </c>
      <c r="AG1505" s="456">
        <v>1.2344609825184196E-2</v>
      </c>
      <c r="AH1505" s="457">
        <v>1.2396620066797079E-2</v>
      </c>
      <c r="AI1505" s="437">
        <v>2.0172817850475824E-2</v>
      </c>
      <c r="AJ1505" s="456">
        <v>2.1850762331192537E-3</v>
      </c>
      <c r="AK1505" s="457">
        <v>2.0213512068515682E-3</v>
      </c>
      <c r="AL1505" s="437">
        <v>3.5357489141382044E-3</v>
      </c>
      <c r="AM1505" s="456">
        <v>3.4357373211396573E-3</v>
      </c>
      <c r="AN1505" s="457">
        <v>3.6980429934836178E-3</v>
      </c>
      <c r="AO1505" s="437">
        <v>4.4555273798111764E-3</v>
      </c>
      <c r="AP1505" s="462">
        <v>0</v>
      </c>
      <c r="AQ1505" s="463">
        <v>0</v>
      </c>
      <c r="AR1505" s="463">
        <v>0</v>
      </c>
      <c r="AS1505" s="456">
        <v>0</v>
      </c>
      <c r="AT1505" s="457">
        <v>0</v>
      </c>
      <c r="AU1505" s="457">
        <v>0</v>
      </c>
    </row>
    <row r="1506" spans="1:47" x14ac:dyDescent="0.2">
      <c r="A1506" s="231">
        <v>2012</v>
      </c>
      <c r="B1506" s="232">
        <v>22</v>
      </c>
      <c r="C1506" s="456">
        <v>6.7389400404783322</v>
      </c>
      <c r="D1506" s="457">
        <v>8.5789592593528479</v>
      </c>
      <c r="E1506" s="437">
        <v>18.963246140066911</v>
      </c>
      <c r="F1506" s="456">
        <v>0.30589848664078412</v>
      </c>
      <c r="G1506" s="457">
        <v>0.31210400051680298</v>
      </c>
      <c r="H1506" s="437">
        <v>0.49246246305505581</v>
      </c>
      <c r="I1506" s="456">
        <v>0.2594560218084711</v>
      </c>
      <c r="J1506" s="457">
        <v>0.34854564204316923</v>
      </c>
      <c r="K1506" s="437">
        <v>1.0283923431975923</v>
      </c>
      <c r="L1506" s="462">
        <v>2.444611737910165E-3</v>
      </c>
      <c r="M1506" s="463">
        <v>3.0174499913205827E-3</v>
      </c>
      <c r="N1506" s="437">
        <v>3.8030903839681106E-3</v>
      </c>
      <c r="O1506" s="456">
        <v>1.8757727132245411E-2</v>
      </c>
      <c r="P1506" s="457">
        <v>2.0108320273177167E-2</v>
      </c>
      <c r="Q1506" s="437">
        <v>2.7687258527783396E-2</v>
      </c>
      <c r="R1506" s="462">
        <v>0</v>
      </c>
      <c r="S1506" s="463">
        <v>0</v>
      </c>
      <c r="T1506" s="437">
        <v>568.68601244575927</v>
      </c>
      <c r="U1506" s="456">
        <v>1.4935718297017489E-2</v>
      </c>
      <c r="V1506" s="457">
        <v>2.0390543591052874E-2</v>
      </c>
      <c r="W1506" s="437">
        <v>2.4703790645921313E-2</v>
      </c>
      <c r="X1506" s="456">
        <v>7.8254635222626146E-3</v>
      </c>
      <c r="Y1506" s="457">
        <v>1.0785763999048105E-2</v>
      </c>
      <c r="Z1506" s="437">
        <v>1.8272677674129385E-2</v>
      </c>
      <c r="AA1506" s="456">
        <v>6.9297931635025484E-3</v>
      </c>
      <c r="AB1506" s="457">
        <v>8.6937449399885347E-3</v>
      </c>
      <c r="AC1506" s="437">
        <v>9.5065024657622361E-3</v>
      </c>
      <c r="AD1506" s="456">
        <v>3.9872418348506166E-4</v>
      </c>
      <c r="AE1506" s="457">
        <v>3.9985667475400465E-4</v>
      </c>
      <c r="AF1506" s="437">
        <v>5.8702723099750178E-4</v>
      </c>
      <c r="AG1506" s="456">
        <v>1.2801757873713052E-2</v>
      </c>
      <c r="AH1506" s="457">
        <v>1.2783954587602215E-2</v>
      </c>
      <c r="AI1506" s="437">
        <v>2.0822902727767302E-2</v>
      </c>
      <c r="AJ1506" s="456">
        <v>2.2719597936806148E-3</v>
      </c>
      <c r="AK1506" s="457">
        <v>2.0937442788614624E-3</v>
      </c>
      <c r="AL1506" s="437">
        <v>3.6610453390118385E-3</v>
      </c>
      <c r="AM1506" s="456">
        <v>3.5622139872768417E-3</v>
      </c>
      <c r="AN1506" s="457">
        <v>3.8080602225421052E-3</v>
      </c>
      <c r="AO1506" s="437">
        <v>4.5980063317890667E-3</v>
      </c>
      <c r="AP1506" s="462">
        <v>0</v>
      </c>
      <c r="AQ1506" s="463">
        <v>0</v>
      </c>
      <c r="AR1506" s="463">
        <v>0</v>
      </c>
      <c r="AS1506" s="456">
        <v>0</v>
      </c>
      <c r="AT1506" s="457">
        <v>0</v>
      </c>
      <c r="AU1506" s="457">
        <v>0</v>
      </c>
    </row>
    <row r="1507" spans="1:47" x14ac:dyDescent="0.2">
      <c r="A1507" s="231">
        <v>2012</v>
      </c>
      <c r="B1507" s="232">
        <v>23</v>
      </c>
      <c r="C1507" s="456">
        <v>6.8490893365654992</v>
      </c>
      <c r="D1507" s="457">
        <v>8.6688974202303495</v>
      </c>
      <c r="E1507" s="437">
        <v>19.114835727390389</v>
      </c>
      <c r="F1507" s="456">
        <v>0.31729033296514075</v>
      </c>
      <c r="G1507" s="457">
        <v>0.32092414906534916</v>
      </c>
      <c r="H1507" s="437">
        <v>0.50697831032712137</v>
      </c>
      <c r="I1507" s="456">
        <v>0.2661363758885123</v>
      </c>
      <c r="J1507" s="457">
        <v>0.35431593786133242</v>
      </c>
      <c r="K1507" s="437">
        <v>1.042304551329041</v>
      </c>
      <c r="L1507" s="462">
        <v>2.4537708938123307E-3</v>
      </c>
      <c r="M1507" s="463">
        <v>3.0258957359339108E-3</v>
      </c>
      <c r="N1507" s="437">
        <v>3.8131825577786471E-3</v>
      </c>
      <c r="O1507" s="456">
        <v>1.9102893695213508E-2</v>
      </c>
      <c r="P1507" s="457">
        <v>2.0416655391040983E-2</v>
      </c>
      <c r="Q1507" s="437">
        <v>2.795388081568035E-2</v>
      </c>
      <c r="R1507" s="462">
        <v>0</v>
      </c>
      <c r="S1507" s="463">
        <v>0</v>
      </c>
      <c r="T1507" s="437">
        <v>569.96728373364704</v>
      </c>
      <c r="U1507" s="456">
        <v>1.5395861801384501E-2</v>
      </c>
      <c r="V1507" s="457">
        <v>2.0864631917421321E-2</v>
      </c>
      <c r="W1507" s="437">
        <v>2.5325917888846951E-2</v>
      </c>
      <c r="X1507" s="456">
        <v>8.0952083768956826E-3</v>
      </c>
      <c r="Y1507" s="457">
        <v>1.1095417923202008E-2</v>
      </c>
      <c r="Z1507" s="437">
        <v>1.8742943666708534E-2</v>
      </c>
      <c r="AA1507" s="456">
        <v>7.2431524904466669E-3</v>
      </c>
      <c r="AB1507" s="457">
        <v>8.9782402448896348E-3</v>
      </c>
      <c r="AC1507" s="437">
        <v>9.8909302068803193E-3</v>
      </c>
      <c r="AD1507" s="456">
        <v>4.1419633062371062E-4</v>
      </c>
      <c r="AE1507" s="457">
        <v>4.1185224472681307E-4</v>
      </c>
      <c r="AF1507" s="437">
        <v>6.0550327653043697E-4</v>
      </c>
      <c r="AG1507" s="456">
        <v>1.3263553684011439E-2</v>
      </c>
      <c r="AH1507" s="457">
        <v>1.3134389483067574E-2</v>
      </c>
      <c r="AI1507" s="437">
        <v>2.1408763061908438E-2</v>
      </c>
      <c r="AJ1507" s="456">
        <v>2.3596116284457722E-3</v>
      </c>
      <c r="AK1507" s="457">
        <v>2.159066181527208E-3</v>
      </c>
      <c r="AL1507" s="437">
        <v>3.7732088548104543E-3</v>
      </c>
      <c r="AM1507" s="456">
        <v>3.6903429794859608E-3</v>
      </c>
      <c r="AN1507" s="457">
        <v>3.9081315980606223E-3</v>
      </c>
      <c r="AO1507" s="437">
        <v>4.7290970297831593E-3</v>
      </c>
      <c r="AP1507" s="462">
        <v>0</v>
      </c>
      <c r="AQ1507" s="463">
        <v>0</v>
      </c>
      <c r="AR1507" s="463">
        <v>0</v>
      </c>
      <c r="AS1507" s="456">
        <v>0</v>
      </c>
      <c r="AT1507" s="457">
        <v>0</v>
      </c>
      <c r="AU1507" s="457">
        <v>0</v>
      </c>
    </row>
    <row r="1508" spans="1:47" x14ac:dyDescent="0.2">
      <c r="A1508" s="231">
        <v>2012</v>
      </c>
      <c r="B1508" s="232">
        <v>24</v>
      </c>
      <c r="C1508" s="456">
        <v>6.956499259497293</v>
      </c>
      <c r="D1508" s="457">
        <v>8.7415808630034686</v>
      </c>
      <c r="E1508" s="437">
        <v>19.234263158787009</v>
      </c>
      <c r="F1508" s="456">
        <v>0.32855213949235484</v>
      </c>
      <c r="G1508" s="457">
        <v>0.32824985809627161</v>
      </c>
      <c r="H1508" s="437">
        <v>0.51918817003779016</v>
      </c>
      <c r="I1508" s="456">
        <v>0.27278224591268929</v>
      </c>
      <c r="J1508" s="457">
        <v>0.35924337773946646</v>
      </c>
      <c r="K1508" s="437">
        <v>1.0541526285247298</v>
      </c>
      <c r="L1508" s="462">
        <v>2.4629281961627216E-3</v>
      </c>
      <c r="M1508" s="463">
        <v>3.0325616141343992E-3</v>
      </c>
      <c r="N1508" s="437">
        <v>3.8223334499509895E-3</v>
      </c>
      <c r="O1508" s="456">
        <v>1.9444898620218077E-2</v>
      </c>
      <c r="P1508" s="457">
        <v>2.0673959512216643E-2</v>
      </c>
      <c r="Q1508" s="437">
        <v>2.8180175224738778E-2</v>
      </c>
      <c r="R1508" s="462">
        <v>0</v>
      </c>
      <c r="S1508" s="463">
        <v>0</v>
      </c>
      <c r="T1508" s="437">
        <v>571.0385316038986</v>
      </c>
      <c r="U1508" s="456">
        <v>1.5841600171725322E-2</v>
      </c>
      <c r="V1508" s="457">
        <v>2.1237422621613111E-2</v>
      </c>
      <c r="W1508" s="437">
        <v>2.5847492925880487E-2</v>
      </c>
      <c r="X1508" s="456">
        <v>8.3619081028068962E-3</v>
      </c>
      <c r="Y1508" s="457">
        <v>1.1354036987511487E-2</v>
      </c>
      <c r="Z1508" s="437">
        <v>1.9135732163663374E-2</v>
      </c>
      <c r="AA1508" s="456">
        <v>7.5510618942924972E-3</v>
      </c>
      <c r="AB1508" s="457">
        <v>9.1642539037849764E-3</v>
      </c>
      <c r="AC1508" s="437">
        <v>1.0258528698731895E-2</v>
      </c>
      <c r="AD1508" s="456">
        <v>4.2957375491845174E-4</v>
      </c>
      <c r="AE1508" s="457">
        <v>4.2184220911706033E-4</v>
      </c>
      <c r="AF1508" s="437">
        <v>6.2129839144694241E-4</v>
      </c>
      <c r="AG1508" s="456">
        <v>1.3718384320096866E-2</v>
      </c>
      <c r="AH1508" s="457">
        <v>1.3432419225693075E-2</v>
      </c>
      <c r="AI1508" s="437">
        <v>2.1889942805974935E-2</v>
      </c>
      <c r="AJ1508" s="456">
        <v>2.4455532496563343E-3</v>
      </c>
      <c r="AK1508" s="457">
        <v>2.2149388151063284E-3</v>
      </c>
      <c r="AL1508" s="437">
        <v>3.8636210321741429E-3</v>
      </c>
      <c r="AM1508" s="456">
        <v>3.8173653410647182E-3</v>
      </c>
      <c r="AN1508" s="457">
        <v>3.9892937010427062E-3</v>
      </c>
      <c r="AO1508" s="437">
        <v>4.8427901968732074E-3</v>
      </c>
      <c r="AP1508" s="462">
        <v>0</v>
      </c>
      <c r="AQ1508" s="463">
        <v>0</v>
      </c>
      <c r="AR1508" s="463">
        <v>0</v>
      </c>
      <c r="AS1508" s="456">
        <v>0</v>
      </c>
      <c r="AT1508" s="457">
        <v>0</v>
      </c>
      <c r="AU1508" s="457">
        <v>0</v>
      </c>
    </row>
    <row r="1509" spans="1:47" x14ac:dyDescent="0.2">
      <c r="A1509" s="231">
        <v>2012</v>
      </c>
      <c r="B1509" s="232">
        <v>25</v>
      </c>
      <c r="C1509" s="456">
        <v>7.0595755614781934</v>
      </c>
      <c r="D1509" s="457">
        <v>8.7947436584394492</v>
      </c>
      <c r="E1509" s="437">
        <v>19.319875928149546</v>
      </c>
      <c r="F1509" s="456">
        <v>0.33937414581040715</v>
      </c>
      <c r="G1509" s="457">
        <v>0.33372572508952036</v>
      </c>
      <c r="H1509" s="437">
        <v>0.52843268295128254</v>
      </c>
      <c r="I1509" s="456">
        <v>0.27918466985008727</v>
      </c>
      <c r="J1509" s="457">
        <v>0.36302817326603865</v>
      </c>
      <c r="K1509" s="437">
        <v>1.063204248037821</v>
      </c>
      <c r="L1509" s="462">
        <v>2.4716651616018934E-3</v>
      </c>
      <c r="M1509" s="463">
        <v>3.0372124911153551E-3</v>
      </c>
      <c r="N1509" s="437">
        <v>3.8296429730956686E-3</v>
      </c>
      <c r="O1509" s="456">
        <v>1.9773473289942192E-2</v>
      </c>
      <c r="P1509" s="457">
        <v>2.0867042705745936E-2</v>
      </c>
      <c r="Q1509" s="437">
        <v>2.8352523522788192E-2</v>
      </c>
      <c r="R1509" s="462">
        <v>0</v>
      </c>
      <c r="S1509" s="463">
        <v>0</v>
      </c>
      <c r="T1509" s="437">
        <v>571.84581415036575</v>
      </c>
      <c r="U1509" s="456">
        <v>1.6264583363876855E-2</v>
      </c>
      <c r="V1509" s="457">
        <v>2.1499280306547134E-2</v>
      </c>
      <c r="W1509" s="437">
        <v>2.6241373602768622E-2</v>
      </c>
      <c r="X1509" s="456">
        <v>8.6183266794222727E-3</v>
      </c>
      <c r="Y1509" s="457">
        <v>1.1548629307470425E-2</v>
      </c>
      <c r="Z1509" s="437">
        <v>1.9431358044009597E-2</v>
      </c>
      <c r="AA1509" s="456">
        <v>7.8390997413622585E-3</v>
      </c>
      <c r="AB1509" s="457">
        <v>9.2586112041096111E-3</v>
      </c>
      <c r="AC1509" s="437">
        <v>1.056430894232765E-2</v>
      </c>
      <c r="AD1509" s="456">
        <v>4.4436956440178633E-4</v>
      </c>
      <c r="AE1509" s="457">
        <v>4.2931676242232022E-4</v>
      </c>
      <c r="AF1509" s="437">
        <v>6.3341361187619141E-4</v>
      </c>
      <c r="AG1509" s="456">
        <v>1.4156109371851508E-2</v>
      </c>
      <c r="AH1509" s="457">
        <v>1.366173156749026E-2</v>
      </c>
      <c r="AI1509" s="437">
        <v>2.2246890867088091E-2</v>
      </c>
      <c r="AJ1509" s="456">
        <v>2.5282783771554307E-3</v>
      </c>
      <c r="AK1509" s="457">
        <v>2.2583337496023051E-3</v>
      </c>
      <c r="AL1509" s="437">
        <v>3.9296270910742573E-3</v>
      </c>
      <c r="AM1509" s="456">
        <v>3.9391444121596106E-3</v>
      </c>
      <c r="AN1509" s="457">
        <v>4.0480878711849303E-3</v>
      </c>
      <c r="AO1509" s="437">
        <v>4.9309685596880554E-3</v>
      </c>
      <c r="AP1509" s="462">
        <v>0</v>
      </c>
      <c r="AQ1509" s="463">
        <v>0</v>
      </c>
      <c r="AR1509" s="463">
        <v>0</v>
      </c>
      <c r="AS1509" s="456">
        <v>0</v>
      </c>
      <c r="AT1509" s="457">
        <v>0</v>
      </c>
      <c r="AU1509" s="457">
        <v>0</v>
      </c>
    </row>
    <row r="1510" spans="1:47" x14ac:dyDescent="0.2">
      <c r="A1510" s="231">
        <v>2012</v>
      </c>
      <c r="B1510" s="232">
        <v>26</v>
      </c>
      <c r="C1510" s="456">
        <v>7.1871967205827936</v>
      </c>
      <c r="D1510" s="457">
        <v>8.870319716979477</v>
      </c>
      <c r="E1510" s="437">
        <v>19.361486372412681</v>
      </c>
      <c r="F1510" s="456">
        <v>0.35105759774987766</v>
      </c>
      <c r="G1510" s="457">
        <v>0.33862230344094607</v>
      </c>
      <c r="H1510" s="437">
        <v>0.53412738901929158</v>
      </c>
      <c r="I1510" s="456">
        <v>0.28624446164208456</v>
      </c>
      <c r="J1510" s="457">
        <v>0.36684019131496537</v>
      </c>
      <c r="K1510" s="437">
        <v>1.0689770101237397</v>
      </c>
      <c r="L1510" s="462">
        <v>2.4799213926000128E-3</v>
      </c>
      <c r="M1510" s="463">
        <v>3.0399045719422418E-3</v>
      </c>
      <c r="N1510" s="437">
        <v>3.8350374555104118E-3</v>
      </c>
      <c r="O1510" s="456">
        <v>2.0080143701380077E-2</v>
      </c>
      <c r="P1510" s="457">
        <v>2.098415528504045E-2</v>
      </c>
      <c r="Q1510" s="437">
        <v>2.8461420053876512E-2</v>
      </c>
      <c r="R1510" s="462">
        <v>0</v>
      </c>
      <c r="S1510" s="463">
        <v>0</v>
      </c>
      <c r="T1510" s="437">
        <v>572.32967430755673</v>
      </c>
      <c r="U1510" s="456">
        <v>1.6716878836115813E-2</v>
      </c>
      <c r="V1510" s="457">
        <v>2.1729192659960702E-2</v>
      </c>
      <c r="W1510" s="437">
        <v>2.6481647849549303E-2</v>
      </c>
      <c r="X1510" s="456">
        <v>8.8573111123162133E-3</v>
      </c>
      <c r="Y1510" s="457">
        <v>1.1666035727912546E-2</v>
      </c>
      <c r="Z1510" s="437">
        <v>1.960973985115385E-2</v>
      </c>
      <c r="AA1510" s="456">
        <v>8.1485283570164185E-3</v>
      </c>
      <c r="AB1510" s="457">
        <v>9.3213316010404886E-3</v>
      </c>
      <c r="AC1510" s="437">
        <v>1.0811434458388725E-2</v>
      </c>
      <c r="AD1510" s="456">
        <v>4.6018727397887597E-4</v>
      </c>
      <c r="AE1510" s="457">
        <v>4.3580609031659194E-4</v>
      </c>
      <c r="AF1510" s="437">
        <v>6.4121222973620873E-4</v>
      </c>
      <c r="AG1510" s="456">
        <v>1.4629041981675237E-2</v>
      </c>
      <c r="AH1510" s="457">
        <v>1.3869945390511996E-2</v>
      </c>
      <c r="AI1510" s="437">
        <v>2.2451321828026356E-2</v>
      </c>
      <c r="AJ1510" s="456">
        <v>2.6163422544435671E-3</v>
      </c>
      <c r="AK1510" s="457">
        <v>2.2956108985612493E-3</v>
      </c>
      <c r="AL1510" s="437">
        <v>3.9650556513480071E-3</v>
      </c>
      <c r="AM1510" s="456">
        <v>4.0685006670210149E-3</v>
      </c>
      <c r="AN1510" s="457">
        <v>4.0990606735197537E-3</v>
      </c>
      <c r="AO1510" s="437">
        <v>4.9898489070298799E-3</v>
      </c>
      <c r="AP1510" s="462">
        <v>0</v>
      </c>
      <c r="AQ1510" s="463">
        <v>0</v>
      </c>
      <c r="AR1510" s="463">
        <v>0</v>
      </c>
      <c r="AS1510" s="456">
        <v>0</v>
      </c>
      <c r="AT1510" s="457">
        <v>0</v>
      </c>
      <c r="AU1510" s="457">
        <v>0</v>
      </c>
    </row>
    <row r="1511" spans="1:47" x14ac:dyDescent="0.2">
      <c r="A1511" s="231">
        <v>2012</v>
      </c>
      <c r="B1511" s="232">
        <v>27</v>
      </c>
      <c r="C1511" s="456">
        <v>7.2699195326238133</v>
      </c>
      <c r="D1511" s="457">
        <v>8.8674491551505064</v>
      </c>
      <c r="E1511" s="437">
        <v>19.344615291730442</v>
      </c>
      <c r="F1511" s="456">
        <v>0.36016574616381031</v>
      </c>
      <c r="G1511" s="457">
        <v>0.33922829365721918</v>
      </c>
      <c r="H1511" s="437">
        <v>0.53546026129354596</v>
      </c>
      <c r="I1511" s="456">
        <v>0.2916880789702318</v>
      </c>
      <c r="J1511" s="457">
        <v>0.36760574659544065</v>
      </c>
      <c r="K1511" s="437">
        <v>1.0708150121057767</v>
      </c>
      <c r="L1511" s="462">
        <v>2.4879413222114633E-3</v>
      </c>
      <c r="M1511" s="463">
        <v>3.0406888671641618E-3</v>
      </c>
      <c r="N1511" s="437">
        <v>3.8384783397089283E-3</v>
      </c>
      <c r="O1511" s="456">
        <v>2.0357706274780528E-2</v>
      </c>
      <c r="P1511" s="457">
        <v>2.1010391606078961E-2</v>
      </c>
      <c r="Q1511" s="437">
        <v>2.8493877401415797E-2</v>
      </c>
      <c r="R1511" s="462">
        <v>0</v>
      </c>
      <c r="S1511" s="463">
        <v>0</v>
      </c>
      <c r="T1511" s="437">
        <v>572.41978258093116</v>
      </c>
      <c r="U1511" s="456">
        <v>1.7061972558818993E-2</v>
      </c>
      <c r="V1511" s="457">
        <v>2.1713675429733594E-2</v>
      </c>
      <c r="W1511" s="437">
        <v>2.6532686895095331E-2</v>
      </c>
      <c r="X1511" s="456">
        <v>9.070974724234581E-3</v>
      </c>
      <c r="Y1511" s="457">
        <v>1.1688333098690306E-2</v>
      </c>
      <c r="Z1511" s="437">
        <v>1.9642748110371904E-2</v>
      </c>
      <c r="AA1511" s="456">
        <v>8.424032714951124E-3</v>
      </c>
      <c r="AB1511" s="457">
        <v>9.2664618070864534E-3</v>
      </c>
      <c r="AC1511" s="437">
        <v>1.1006911479964515E-2</v>
      </c>
      <c r="AD1511" s="456">
        <v>4.7291599481123352E-4</v>
      </c>
      <c r="AE1511" s="457">
        <v>4.3688995906975383E-4</v>
      </c>
      <c r="AF1511" s="437">
        <v>6.438241483099381E-4</v>
      </c>
      <c r="AG1511" s="456">
        <v>1.498748829529109E-2</v>
      </c>
      <c r="AH1511" s="457">
        <v>1.3900567660784457E-2</v>
      </c>
      <c r="AI1511" s="437">
        <v>2.2462847606539379E-2</v>
      </c>
      <c r="AJ1511" s="456">
        <v>2.6823573809295997E-3</v>
      </c>
      <c r="AK1511" s="457">
        <v>2.3005554247530501E-3</v>
      </c>
      <c r="AL1511" s="437">
        <v>3.9610985557074043E-3</v>
      </c>
      <c r="AM1511" s="456">
        <v>4.173761096411592E-3</v>
      </c>
      <c r="AN1511" s="457">
        <v>4.1046714919115209E-3</v>
      </c>
      <c r="AO1511" s="437">
        <v>5.0143898722627119E-3</v>
      </c>
      <c r="AP1511" s="462">
        <v>0</v>
      </c>
      <c r="AQ1511" s="463">
        <v>0</v>
      </c>
      <c r="AR1511" s="463">
        <v>0</v>
      </c>
      <c r="AS1511" s="456">
        <v>0</v>
      </c>
      <c r="AT1511" s="457">
        <v>0</v>
      </c>
      <c r="AU1511" s="457">
        <v>0</v>
      </c>
    </row>
    <row r="1512" spans="1:47" x14ac:dyDescent="0.2">
      <c r="A1512" s="231">
        <v>2012</v>
      </c>
      <c r="B1512" s="232">
        <v>28</v>
      </c>
      <c r="C1512" s="456">
        <v>7.3344091868093422</v>
      </c>
      <c r="D1512" s="457">
        <v>8.8532438873544343</v>
      </c>
      <c r="E1512" s="437">
        <v>19.306212574571337</v>
      </c>
      <c r="F1512" s="456">
        <v>0.36786653443251593</v>
      </c>
      <c r="G1512" s="457">
        <v>0.33933070260062603</v>
      </c>
      <c r="H1512" s="437">
        <v>0.53591380935300748</v>
      </c>
      <c r="I1512" s="456">
        <v>0.29632127285289239</v>
      </c>
      <c r="J1512" s="457">
        <v>0.36800273388827431</v>
      </c>
      <c r="K1512" s="437">
        <v>1.0720329188589715</v>
      </c>
      <c r="L1512" s="462">
        <v>2.4957131844400059E-3</v>
      </c>
      <c r="M1512" s="463">
        <v>3.0427242382658815E-3</v>
      </c>
      <c r="N1512" s="437">
        <v>3.8423137211248681E-3</v>
      </c>
      <c r="O1512" s="456">
        <v>2.0593763120727936E-2</v>
      </c>
      <c r="P1512" s="457">
        <v>2.1020236475688535E-2</v>
      </c>
      <c r="Q1512" s="437">
        <v>2.8513383044609007E-2</v>
      </c>
      <c r="R1512" s="462">
        <v>0</v>
      </c>
      <c r="S1512" s="463">
        <v>0</v>
      </c>
      <c r="T1512" s="437">
        <v>572.42102963063746</v>
      </c>
      <c r="U1512" s="456">
        <v>1.735957001110881E-2</v>
      </c>
      <c r="V1512" s="457">
        <v>2.1694561131657759E-2</v>
      </c>
      <c r="W1512" s="437">
        <v>2.6543623537948407E-2</v>
      </c>
      <c r="X1512" s="456">
        <v>9.2495461584957313E-3</v>
      </c>
      <c r="Y1512" s="457">
        <v>1.1688704033143048E-2</v>
      </c>
      <c r="Z1512" s="437">
        <v>1.9643235086764538E-2</v>
      </c>
      <c r="AA1512" s="456">
        <v>8.7468501334085746E-3</v>
      </c>
      <c r="AB1512" s="457">
        <v>9.3325909446640501E-3</v>
      </c>
      <c r="AC1512" s="437">
        <v>1.1241968567694483E-2</v>
      </c>
      <c r="AD1512" s="456">
        <v>4.8401850157222967E-4</v>
      </c>
      <c r="AE1512" s="457">
        <v>4.3759414104733166E-4</v>
      </c>
      <c r="AF1512" s="437">
        <v>6.4567275209954109E-4</v>
      </c>
      <c r="AG1512" s="456">
        <v>1.5268721093202486E-2</v>
      </c>
      <c r="AH1512" s="457">
        <v>1.3882899681236547E-2</v>
      </c>
      <c r="AI1512" s="437">
        <v>2.2422187546639289E-2</v>
      </c>
      <c r="AJ1512" s="456">
        <v>2.7311512796637924E-3</v>
      </c>
      <c r="AK1512" s="457">
        <v>2.2933213532837604E-3</v>
      </c>
      <c r="AL1512" s="437">
        <v>3.9447266370648887E-3</v>
      </c>
      <c r="AM1512" s="456">
        <v>4.2684144115213915E-3</v>
      </c>
      <c r="AN1512" s="457">
        <v>4.112639857368908E-3</v>
      </c>
      <c r="AO1512" s="437">
        <v>5.0359131158963207E-3</v>
      </c>
      <c r="AP1512" s="462">
        <v>0</v>
      </c>
      <c r="AQ1512" s="463">
        <v>0</v>
      </c>
      <c r="AR1512" s="463">
        <v>0</v>
      </c>
      <c r="AS1512" s="456">
        <v>0</v>
      </c>
      <c r="AT1512" s="457">
        <v>0</v>
      </c>
      <c r="AU1512" s="457">
        <v>0</v>
      </c>
    </row>
    <row r="1513" spans="1:47" x14ac:dyDescent="0.2">
      <c r="A1513" s="231">
        <v>2012</v>
      </c>
      <c r="B1513" s="232">
        <v>29</v>
      </c>
      <c r="C1513" s="456">
        <v>7.3784552650625477</v>
      </c>
      <c r="D1513" s="457">
        <v>8.8370845045193303</v>
      </c>
      <c r="E1513" s="437">
        <v>19.263025444877609</v>
      </c>
      <c r="F1513" s="456">
        <v>0.37374435004645323</v>
      </c>
      <c r="G1513" s="457">
        <v>0.33947459299347604</v>
      </c>
      <c r="H1513" s="437">
        <v>0.53647219665071011</v>
      </c>
      <c r="I1513" s="456">
        <v>0.29992061799933306</v>
      </c>
      <c r="J1513" s="457">
        <v>0.3684771508428818</v>
      </c>
      <c r="K1513" s="437">
        <v>1.0734594485358866</v>
      </c>
      <c r="L1513" s="462">
        <v>2.5024833715653243E-3</v>
      </c>
      <c r="M1513" s="463">
        <v>3.0451193165573001E-3</v>
      </c>
      <c r="N1513" s="437">
        <v>3.8467173516274164E-3</v>
      </c>
      <c r="O1513" s="456">
        <v>2.0776071768786208E-2</v>
      </c>
      <c r="P1513" s="457">
        <v>2.1032490016414173E-2</v>
      </c>
      <c r="Q1513" s="437">
        <v>2.8536422125365411E-2</v>
      </c>
      <c r="R1513" s="462">
        <v>0</v>
      </c>
      <c r="S1513" s="463">
        <v>0</v>
      </c>
      <c r="T1513" s="437">
        <v>572.42575367029031</v>
      </c>
      <c r="U1513" s="456">
        <v>1.7580491594130446E-2</v>
      </c>
      <c r="V1513" s="457">
        <v>2.1674100892515022E-2</v>
      </c>
      <c r="W1513" s="437">
        <v>2.6557971574262342E-2</v>
      </c>
      <c r="X1513" s="456">
        <v>9.3843457517931474E-3</v>
      </c>
      <c r="Y1513" s="457">
        <v>1.1689980066188177E-2</v>
      </c>
      <c r="Z1513" s="437">
        <v>1.9645206608923969E-2</v>
      </c>
      <c r="AA1513" s="456">
        <v>9.0511427606631972E-3</v>
      </c>
      <c r="AB1513" s="457">
        <v>9.410973349966276E-3</v>
      </c>
      <c r="AC1513" s="437">
        <v>1.1510868390875909E-2</v>
      </c>
      <c r="AD1513" s="456">
        <v>4.9282280946127E-4</v>
      </c>
      <c r="AE1513" s="457">
        <v>4.3844494055613267E-4</v>
      </c>
      <c r="AF1513" s="437">
        <v>6.4783575481100215E-4</v>
      </c>
      <c r="AG1513" s="456">
        <v>1.5467385348785619E-2</v>
      </c>
      <c r="AH1513" s="457">
        <v>1.3863246747002057E-2</v>
      </c>
      <c r="AI1513" s="437">
        <v>2.2377674929155791E-2</v>
      </c>
      <c r="AJ1513" s="456">
        <v>2.7629901844175393E-3</v>
      </c>
      <c r="AK1513" s="457">
        <v>2.2850877223507815E-3</v>
      </c>
      <c r="AL1513" s="437">
        <v>3.9264215870703318E-3</v>
      </c>
      <c r="AM1513" s="456">
        <v>4.3448878729459789E-3</v>
      </c>
      <c r="AN1513" s="457">
        <v>4.1222037413975853E-3</v>
      </c>
      <c r="AO1513" s="437">
        <v>5.0608213024927557E-3</v>
      </c>
      <c r="AP1513" s="462">
        <v>0</v>
      </c>
      <c r="AQ1513" s="463">
        <v>0</v>
      </c>
      <c r="AR1513" s="463">
        <v>0</v>
      </c>
      <c r="AS1513" s="456">
        <v>0</v>
      </c>
      <c r="AT1513" s="457">
        <v>0</v>
      </c>
      <c r="AU1513" s="457">
        <v>0</v>
      </c>
    </row>
    <row r="1514" spans="1:47" x14ac:dyDescent="0.2">
      <c r="A1514" s="231">
        <v>2012</v>
      </c>
      <c r="B1514" s="232">
        <v>30</v>
      </c>
      <c r="C1514" s="456">
        <v>7.4156162176228992</v>
      </c>
      <c r="D1514" s="457">
        <v>8.8408706190824322</v>
      </c>
      <c r="E1514" s="437">
        <v>19.273295037609611</v>
      </c>
      <c r="F1514" s="456">
        <v>0.37703801362296618</v>
      </c>
      <c r="G1514" s="457">
        <v>0.33935884946404821</v>
      </c>
      <c r="H1514" s="437">
        <v>0.53622795564880954</v>
      </c>
      <c r="I1514" s="456">
        <v>0.30179103895482368</v>
      </c>
      <c r="J1514" s="457">
        <v>0.36832483424827489</v>
      </c>
      <c r="K1514" s="437">
        <v>1.0729747513127426</v>
      </c>
      <c r="L1514" s="462">
        <v>2.5041809684382453E-3</v>
      </c>
      <c r="M1514" s="463">
        <v>3.0441717967401435E-3</v>
      </c>
      <c r="N1514" s="437">
        <v>3.8455204886893362E-3</v>
      </c>
      <c r="O1514" s="456">
        <v>2.0872397253460021E-2</v>
      </c>
      <c r="P1514" s="457">
        <v>2.1026562633434259E-2</v>
      </c>
      <c r="Q1514" s="437">
        <v>2.8528641940549191E-2</v>
      </c>
      <c r="R1514" s="462">
        <v>0</v>
      </c>
      <c r="S1514" s="463">
        <v>0</v>
      </c>
      <c r="T1514" s="437">
        <v>572.41835749842676</v>
      </c>
      <c r="U1514" s="456">
        <v>1.7715802916400791E-2</v>
      </c>
      <c r="V1514" s="457">
        <v>2.1669906191691977E-2</v>
      </c>
      <c r="W1514" s="437">
        <v>2.6550019085652299E-2</v>
      </c>
      <c r="X1514" s="456">
        <v>9.4635781598020469E-3</v>
      </c>
      <c r="Y1514" s="457">
        <v>1.1687586097084871E-2</v>
      </c>
      <c r="Z1514" s="437">
        <v>1.9641666878058385E-2</v>
      </c>
      <c r="AA1514" s="456">
        <v>9.0832807782498491E-3</v>
      </c>
      <c r="AB1514" s="457">
        <v>9.366228485953797E-3</v>
      </c>
      <c r="AC1514" s="437">
        <v>1.1437892470468577E-2</v>
      </c>
      <c r="AD1514" s="456">
        <v>4.970032112178584E-4</v>
      </c>
      <c r="AE1514" s="457">
        <v>4.3808465009640655E-4</v>
      </c>
      <c r="AF1514" s="437">
        <v>6.4714511799885744E-4</v>
      </c>
      <c r="AG1514" s="456">
        <v>1.5616112715107109E-2</v>
      </c>
      <c r="AH1514" s="457">
        <v>1.3869244892018674E-2</v>
      </c>
      <c r="AI1514" s="437">
        <v>2.2385357258044063E-2</v>
      </c>
      <c r="AJ1514" s="456">
        <v>2.7934360776173039E-3</v>
      </c>
      <c r="AK1514" s="457">
        <v>2.287793720809912E-3</v>
      </c>
      <c r="AL1514" s="437">
        <v>3.9304506146667197E-3</v>
      </c>
      <c r="AM1514" s="456">
        <v>4.3777395366806663E-3</v>
      </c>
      <c r="AN1514" s="457">
        <v>4.1176659340811392E-3</v>
      </c>
      <c r="AO1514" s="437">
        <v>5.0534195932340157E-3</v>
      </c>
      <c r="AP1514" s="462">
        <v>0</v>
      </c>
      <c r="AQ1514" s="463">
        <v>0</v>
      </c>
      <c r="AR1514" s="463">
        <v>0</v>
      </c>
      <c r="AS1514" s="456">
        <v>0</v>
      </c>
      <c r="AT1514" s="457">
        <v>0</v>
      </c>
      <c r="AU1514" s="457">
        <v>0</v>
      </c>
    </row>
    <row r="1515" spans="1:47" x14ac:dyDescent="0.2">
      <c r="A1515" s="231">
        <v>2012</v>
      </c>
      <c r="B1515" s="232">
        <v>31</v>
      </c>
      <c r="C1515" s="456">
        <v>7.4190094659867452</v>
      </c>
      <c r="D1515" s="457">
        <v>8.8454014868996751</v>
      </c>
      <c r="E1515" s="437">
        <v>19.285723497735205</v>
      </c>
      <c r="F1515" s="456">
        <v>0.37691514423446132</v>
      </c>
      <c r="G1515" s="457">
        <v>0.33926888394537014</v>
      </c>
      <c r="H1515" s="437">
        <v>0.53603614102006769</v>
      </c>
      <c r="I1515" s="456">
        <v>0.30167164343989944</v>
      </c>
      <c r="J1515" s="457">
        <v>0.3681764988260664</v>
      </c>
      <c r="K1515" s="437">
        <v>1.0725100487175532</v>
      </c>
      <c r="L1515" s="462">
        <v>2.5032807709846417E-3</v>
      </c>
      <c r="M1515" s="463">
        <v>3.0431200629808058E-3</v>
      </c>
      <c r="N1515" s="437">
        <v>3.8441255661978151E-3</v>
      </c>
      <c r="O1515" s="456">
        <v>2.0866683461969262E-2</v>
      </c>
      <c r="P1515" s="457">
        <v>2.1021030210923858E-2</v>
      </c>
      <c r="Q1515" s="437">
        <v>2.8520809853551991E-2</v>
      </c>
      <c r="R1515" s="462">
        <v>0</v>
      </c>
      <c r="S1515" s="463">
        <v>0</v>
      </c>
      <c r="T1515" s="437">
        <v>572.40529245957737</v>
      </c>
      <c r="U1515" s="456">
        <v>1.771305703266236E-2</v>
      </c>
      <c r="V1515" s="457">
        <v>2.1671823510134688E-2</v>
      </c>
      <c r="W1515" s="437">
        <v>2.6544516933346422E-2</v>
      </c>
      <c r="X1515" s="456">
        <v>9.4621582538663585E-3</v>
      </c>
      <c r="Y1515" s="457">
        <v>1.1686271413449058E-2</v>
      </c>
      <c r="Z1515" s="437">
        <v>1.9640339929041219E-2</v>
      </c>
      <c r="AA1515" s="456">
        <v>9.0227932849248401E-3</v>
      </c>
      <c r="AB1515" s="457">
        <v>9.3173274895942786E-3</v>
      </c>
      <c r="AC1515" s="437">
        <v>1.1357195422737665E-2</v>
      </c>
      <c r="AD1515" s="456">
        <v>4.9655041405255614E-4</v>
      </c>
      <c r="AE1515" s="457">
        <v>4.3777322097983249E-4</v>
      </c>
      <c r="AF1515" s="437">
        <v>6.4647080929475947E-4</v>
      </c>
      <c r="AG1515" s="456">
        <v>1.5625944758627629E-2</v>
      </c>
      <c r="AH1515" s="457">
        <v>1.3877500412962544E-2</v>
      </c>
      <c r="AI1515" s="437">
        <v>2.2397603724635035E-2</v>
      </c>
      <c r="AJ1515" s="456">
        <v>2.7974466470885827E-3</v>
      </c>
      <c r="AK1515" s="457">
        <v>2.2911389216573419E-3</v>
      </c>
      <c r="AL1515" s="437">
        <v>3.9357283652834843E-3</v>
      </c>
      <c r="AM1515" s="456">
        <v>4.3723811948756077E-3</v>
      </c>
      <c r="AN1515" s="457">
        <v>4.1139223038128836E-3</v>
      </c>
      <c r="AO1515" s="437">
        <v>5.0457609558400779E-3</v>
      </c>
      <c r="AP1515" s="462">
        <v>0</v>
      </c>
      <c r="AQ1515" s="463">
        <v>0</v>
      </c>
      <c r="AR1515" s="463">
        <v>0</v>
      </c>
      <c r="AS1515" s="456">
        <v>0</v>
      </c>
      <c r="AT1515" s="457">
        <v>0</v>
      </c>
      <c r="AU1515" s="457">
        <v>0</v>
      </c>
    </row>
    <row r="1516" spans="1:47" x14ac:dyDescent="0.2">
      <c r="A1516" s="231">
        <v>2012</v>
      </c>
      <c r="B1516" s="232">
        <v>32</v>
      </c>
      <c r="C1516" s="456">
        <v>7.4190094659867452</v>
      </c>
      <c r="D1516" s="457">
        <v>8.8454014868996751</v>
      </c>
      <c r="E1516" s="419">
        <v>19.285723497735205</v>
      </c>
      <c r="F1516" s="456">
        <v>0.37691514423446132</v>
      </c>
      <c r="G1516" s="457">
        <v>0.33926888394537014</v>
      </c>
      <c r="H1516" s="419">
        <v>0.53603614102006769</v>
      </c>
      <c r="I1516" s="456">
        <v>0.30167164343989944</v>
      </c>
      <c r="J1516" s="457">
        <v>0.3681764988260664</v>
      </c>
      <c r="K1516" s="419">
        <v>1.0725100487175532</v>
      </c>
      <c r="L1516" s="462">
        <v>2.5032807709846417E-3</v>
      </c>
      <c r="M1516" s="463">
        <v>3.0431200629808058E-3</v>
      </c>
      <c r="N1516" s="419">
        <v>3.8441255661978151E-3</v>
      </c>
      <c r="O1516" s="456">
        <v>2.0866683461969262E-2</v>
      </c>
      <c r="P1516" s="457">
        <v>2.1021030210923858E-2</v>
      </c>
      <c r="Q1516" s="419">
        <v>2.8520809853551991E-2</v>
      </c>
      <c r="R1516" s="462">
        <v>0</v>
      </c>
      <c r="S1516" s="463">
        <v>0</v>
      </c>
      <c r="T1516" s="419">
        <v>572.40529245957737</v>
      </c>
      <c r="U1516" s="456">
        <v>1.771305703266236E-2</v>
      </c>
      <c r="V1516" s="457">
        <v>2.1671823510134688E-2</v>
      </c>
      <c r="W1516" s="419">
        <v>2.6544516933346422E-2</v>
      </c>
      <c r="X1516" s="456">
        <v>9.4621582538663585E-3</v>
      </c>
      <c r="Y1516" s="457">
        <v>1.1686271413449058E-2</v>
      </c>
      <c r="Z1516" s="419">
        <v>1.9640339929041219E-2</v>
      </c>
      <c r="AA1516" s="456">
        <v>9.0227932849248401E-3</v>
      </c>
      <c r="AB1516" s="457">
        <v>9.3173274895942786E-3</v>
      </c>
      <c r="AC1516" s="419">
        <v>1.1357195422737665E-2</v>
      </c>
      <c r="AD1516" s="456">
        <v>4.9655041405255614E-4</v>
      </c>
      <c r="AE1516" s="457">
        <v>4.3777322097983249E-4</v>
      </c>
      <c r="AF1516" s="419">
        <v>6.4647080929475947E-4</v>
      </c>
      <c r="AG1516" s="456">
        <v>1.5625944758627629E-2</v>
      </c>
      <c r="AH1516" s="457">
        <v>1.3877500412962544E-2</v>
      </c>
      <c r="AI1516" s="419">
        <v>2.2397603724635035E-2</v>
      </c>
      <c r="AJ1516" s="456">
        <v>2.7974466470885827E-3</v>
      </c>
      <c r="AK1516" s="457">
        <v>2.2911389216573419E-3</v>
      </c>
      <c r="AL1516" s="419">
        <v>3.9357283652834843E-3</v>
      </c>
      <c r="AM1516" s="456">
        <v>4.3723811948756077E-3</v>
      </c>
      <c r="AN1516" s="457">
        <v>4.1139223038128836E-3</v>
      </c>
      <c r="AO1516" s="419">
        <v>5.0457609558400779E-3</v>
      </c>
      <c r="AP1516" s="462">
        <v>0</v>
      </c>
      <c r="AQ1516" s="463">
        <v>0</v>
      </c>
      <c r="AR1516" s="463">
        <v>0</v>
      </c>
      <c r="AS1516" s="456">
        <v>0</v>
      </c>
      <c r="AT1516" s="457">
        <v>0</v>
      </c>
      <c r="AU1516" s="457">
        <v>0</v>
      </c>
    </row>
    <row r="1517" spans="1:47" x14ac:dyDescent="0.2">
      <c r="A1517" s="231">
        <v>2012</v>
      </c>
      <c r="B1517" s="232">
        <v>33</v>
      </c>
      <c r="C1517" s="456">
        <v>7.4190094659867452</v>
      </c>
      <c r="D1517" s="457">
        <v>8.8454014868996751</v>
      </c>
      <c r="E1517" s="419">
        <v>19.285723497735205</v>
      </c>
      <c r="F1517" s="456">
        <v>0.37691514423446132</v>
      </c>
      <c r="G1517" s="457">
        <v>0.33926888394537014</v>
      </c>
      <c r="H1517" s="419">
        <v>0.53603614102006769</v>
      </c>
      <c r="I1517" s="456">
        <v>0.30167164343989944</v>
      </c>
      <c r="J1517" s="457">
        <v>0.3681764988260664</v>
      </c>
      <c r="K1517" s="419">
        <v>1.0725100487175532</v>
      </c>
      <c r="L1517" s="462">
        <v>2.5032807709846417E-3</v>
      </c>
      <c r="M1517" s="463">
        <v>3.0431200629808058E-3</v>
      </c>
      <c r="N1517" s="419">
        <v>3.8441255661978151E-3</v>
      </c>
      <c r="O1517" s="456">
        <v>2.0866683461969262E-2</v>
      </c>
      <c r="P1517" s="457">
        <v>2.1021030210923858E-2</v>
      </c>
      <c r="Q1517" s="419">
        <v>2.8520809853551991E-2</v>
      </c>
      <c r="R1517" s="462">
        <v>0</v>
      </c>
      <c r="S1517" s="463">
        <v>0</v>
      </c>
      <c r="T1517" s="419">
        <v>572.40529245957737</v>
      </c>
      <c r="U1517" s="456">
        <v>1.771305703266236E-2</v>
      </c>
      <c r="V1517" s="457">
        <v>2.1671823510134688E-2</v>
      </c>
      <c r="W1517" s="419">
        <v>2.6544516933346422E-2</v>
      </c>
      <c r="X1517" s="456">
        <v>9.4621582538663585E-3</v>
      </c>
      <c r="Y1517" s="457">
        <v>1.1686271413449058E-2</v>
      </c>
      <c r="Z1517" s="419">
        <v>1.9640339929041219E-2</v>
      </c>
      <c r="AA1517" s="456">
        <v>9.0227932849248401E-3</v>
      </c>
      <c r="AB1517" s="457">
        <v>9.3173274895942786E-3</v>
      </c>
      <c r="AC1517" s="419">
        <v>1.1357195422737665E-2</v>
      </c>
      <c r="AD1517" s="456">
        <v>4.9655041405255614E-4</v>
      </c>
      <c r="AE1517" s="457">
        <v>4.3777322097983249E-4</v>
      </c>
      <c r="AF1517" s="419">
        <v>6.4647080929475947E-4</v>
      </c>
      <c r="AG1517" s="456">
        <v>1.5625944758627629E-2</v>
      </c>
      <c r="AH1517" s="457">
        <v>1.3877500412962544E-2</v>
      </c>
      <c r="AI1517" s="419">
        <v>2.2397603724635035E-2</v>
      </c>
      <c r="AJ1517" s="456">
        <v>2.7974466470885827E-3</v>
      </c>
      <c r="AK1517" s="457">
        <v>2.2911389216573419E-3</v>
      </c>
      <c r="AL1517" s="419">
        <v>3.9357283652834843E-3</v>
      </c>
      <c r="AM1517" s="456">
        <v>4.3723811948756077E-3</v>
      </c>
      <c r="AN1517" s="457">
        <v>4.1139223038128836E-3</v>
      </c>
      <c r="AO1517" s="419">
        <v>5.0457609558400779E-3</v>
      </c>
      <c r="AP1517" s="462">
        <v>0</v>
      </c>
      <c r="AQ1517" s="463">
        <v>0</v>
      </c>
      <c r="AR1517" s="463">
        <v>0</v>
      </c>
      <c r="AS1517" s="456">
        <v>0</v>
      </c>
      <c r="AT1517" s="457">
        <v>0</v>
      </c>
      <c r="AU1517" s="457">
        <v>0</v>
      </c>
    </row>
    <row r="1518" spans="1:47" x14ac:dyDescent="0.2">
      <c r="A1518" s="231">
        <v>2012</v>
      </c>
      <c r="B1518" s="232">
        <v>34</v>
      </c>
      <c r="C1518" s="456">
        <v>7.4190094659867452</v>
      </c>
      <c r="D1518" s="457">
        <v>8.8454014868996751</v>
      </c>
      <c r="E1518" s="419">
        <v>19.285723497735205</v>
      </c>
      <c r="F1518" s="456">
        <v>0.37691514423446132</v>
      </c>
      <c r="G1518" s="457">
        <v>0.33926888394537014</v>
      </c>
      <c r="H1518" s="419">
        <v>0.53603614102006769</v>
      </c>
      <c r="I1518" s="456">
        <v>0.30167164343989944</v>
      </c>
      <c r="J1518" s="457">
        <v>0.3681764988260664</v>
      </c>
      <c r="K1518" s="419">
        <v>1.0725100487175532</v>
      </c>
      <c r="L1518" s="462">
        <v>2.5032807709846417E-3</v>
      </c>
      <c r="M1518" s="463">
        <v>3.0431200629808058E-3</v>
      </c>
      <c r="N1518" s="419">
        <v>3.8441255661978151E-3</v>
      </c>
      <c r="O1518" s="456">
        <v>2.0866683461969262E-2</v>
      </c>
      <c r="P1518" s="457">
        <v>2.1021030210923858E-2</v>
      </c>
      <c r="Q1518" s="419">
        <v>2.8520809853551991E-2</v>
      </c>
      <c r="R1518" s="462">
        <v>0</v>
      </c>
      <c r="S1518" s="463">
        <v>0</v>
      </c>
      <c r="T1518" s="419">
        <v>572.40529245957737</v>
      </c>
      <c r="U1518" s="456">
        <v>1.771305703266236E-2</v>
      </c>
      <c r="V1518" s="457">
        <v>2.1671823510134688E-2</v>
      </c>
      <c r="W1518" s="419">
        <v>2.6544516933346422E-2</v>
      </c>
      <c r="X1518" s="456">
        <v>9.4621582538663585E-3</v>
      </c>
      <c r="Y1518" s="457">
        <v>1.1686271413449058E-2</v>
      </c>
      <c r="Z1518" s="419">
        <v>1.9640339929041219E-2</v>
      </c>
      <c r="AA1518" s="456">
        <v>9.0227932849248401E-3</v>
      </c>
      <c r="AB1518" s="457">
        <v>9.3173274895942786E-3</v>
      </c>
      <c r="AC1518" s="419">
        <v>1.1357195422737665E-2</v>
      </c>
      <c r="AD1518" s="456">
        <v>4.9655041405255614E-4</v>
      </c>
      <c r="AE1518" s="457">
        <v>4.3777322097983249E-4</v>
      </c>
      <c r="AF1518" s="419">
        <v>6.4647080929475947E-4</v>
      </c>
      <c r="AG1518" s="456">
        <v>1.5625944758627629E-2</v>
      </c>
      <c r="AH1518" s="457">
        <v>1.3877500412962544E-2</v>
      </c>
      <c r="AI1518" s="419">
        <v>2.2397603724635035E-2</v>
      </c>
      <c r="AJ1518" s="456">
        <v>2.7974466470885827E-3</v>
      </c>
      <c r="AK1518" s="457">
        <v>2.2911389216573419E-3</v>
      </c>
      <c r="AL1518" s="419">
        <v>3.9357283652834843E-3</v>
      </c>
      <c r="AM1518" s="456">
        <v>4.3723811948756077E-3</v>
      </c>
      <c r="AN1518" s="457">
        <v>4.1139223038128836E-3</v>
      </c>
      <c r="AO1518" s="419">
        <v>5.0457609558400779E-3</v>
      </c>
      <c r="AP1518" s="462">
        <v>0</v>
      </c>
      <c r="AQ1518" s="463">
        <v>0</v>
      </c>
      <c r="AR1518" s="463">
        <v>0</v>
      </c>
      <c r="AS1518" s="456">
        <v>0</v>
      </c>
      <c r="AT1518" s="457">
        <v>0</v>
      </c>
      <c r="AU1518" s="457">
        <v>0</v>
      </c>
    </row>
    <row r="1519" spans="1:47" x14ac:dyDescent="0.2">
      <c r="A1519" s="231">
        <v>2012</v>
      </c>
      <c r="B1519" s="232">
        <v>35</v>
      </c>
      <c r="C1519" s="456">
        <v>7.4190094659867452</v>
      </c>
      <c r="D1519" s="457">
        <v>8.8454014868996751</v>
      </c>
      <c r="E1519" s="419">
        <v>19.285723497735205</v>
      </c>
      <c r="F1519" s="456">
        <v>0.37691514423446132</v>
      </c>
      <c r="G1519" s="457">
        <v>0.33926888394537014</v>
      </c>
      <c r="H1519" s="419">
        <v>0.53603614102006769</v>
      </c>
      <c r="I1519" s="456">
        <v>0.30167164343989944</v>
      </c>
      <c r="J1519" s="457">
        <v>0.3681764988260664</v>
      </c>
      <c r="K1519" s="419">
        <v>1.0725100487175532</v>
      </c>
      <c r="L1519" s="462">
        <v>2.5032807709846417E-3</v>
      </c>
      <c r="M1519" s="463">
        <v>3.0431200629808058E-3</v>
      </c>
      <c r="N1519" s="419">
        <v>3.8441255661978151E-3</v>
      </c>
      <c r="O1519" s="456">
        <v>2.0866683461969262E-2</v>
      </c>
      <c r="P1519" s="457">
        <v>2.1021030210923858E-2</v>
      </c>
      <c r="Q1519" s="419">
        <v>2.8520809853551991E-2</v>
      </c>
      <c r="R1519" s="462">
        <v>0</v>
      </c>
      <c r="S1519" s="463">
        <v>0</v>
      </c>
      <c r="T1519" s="419">
        <v>572.40529245957737</v>
      </c>
      <c r="U1519" s="456">
        <v>1.771305703266236E-2</v>
      </c>
      <c r="V1519" s="457">
        <v>2.1671823510134688E-2</v>
      </c>
      <c r="W1519" s="419">
        <v>2.6544516933346422E-2</v>
      </c>
      <c r="X1519" s="456">
        <v>9.4621582538663585E-3</v>
      </c>
      <c r="Y1519" s="457">
        <v>1.1686271413449058E-2</v>
      </c>
      <c r="Z1519" s="419">
        <v>1.9640339929041219E-2</v>
      </c>
      <c r="AA1519" s="456">
        <v>9.0227932849248401E-3</v>
      </c>
      <c r="AB1519" s="457">
        <v>9.3173274895942786E-3</v>
      </c>
      <c r="AC1519" s="419">
        <v>1.1357195422737665E-2</v>
      </c>
      <c r="AD1519" s="456">
        <v>4.9655041405255614E-4</v>
      </c>
      <c r="AE1519" s="457">
        <v>4.3777322097983249E-4</v>
      </c>
      <c r="AF1519" s="419">
        <v>6.4647080929475947E-4</v>
      </c>
      <c r="AG1519" s="456">
        <v>1.5625944758627629E-2</v>
      </c>
      <c r="AH1519" s="457">
        <v>1.3877500412962544E-2</v>
      </c>
      <c r="AI1519" s="419">
        <v>2.2397603724635035E-2</v>
      </c>
      <c r="AJ1519" s="456">
        <v>2.7974466470885827E-3</v>
      </c>
      <c r="AK1519" s="457">
        <v>2.2911389216573419E-3</v>
      </c>
      <c r="AL1519" s="419">
        <v>3.9357283652834843E-3</v>
      </c>
      <c r="AM1519" s="456">
        <v>4.3723811948756077E-3</v>
      </c>
      <c r="AN1519" s="457">
        <v>4.1139223038128836E-3</v>
      </c>
      <c r="AO1519" s="419">
        <v>5.0457609558400779E-3</v>
      </c>
      <c r="AP1519" s="462">
        <v>0</v>
      </c>
      <c r="AQ1519" s="463">
        <v>0</v>
      </c>
      <c r="AR1519" s="463">
        <v>0</v>
      </c>
      <c r="AS1519" s="456">
        <v>0</v>
      </c>
      <c r="AT1519" s="457">
        <v>0</v>
      </c>
      <c r="AU1519" s="457">
        <v>0</v>
      </c>
    </row>
    <row r="1520" spans="1:47" x14ac:dyDescent="0.2">
      <c r="A1520" s="231">
        <v>2012</v>
      </c>
      <c r="B1520" s="232">
        <v>36</v>
      </c>
      <c r="C1520" s="456">
        <v>7.4190094659867452</v>
      </c>
      <c r="D1520" s="457">
        <v>8.8454014868996751</v>
      </c>
      <c r="E1520" s="419">
        <v>19.285723497735205</v>
      </c>
      <c r="F1520" s="456">
        <v>0.37691514423446132</v>
      </c>
      <c r="G1520" s="457">
        <v>0.33926888394537014</v>
      </c>
      <c r="H1520" s="419">
        <v>0.53603614102006769</v>
      </c>
      <c r="I1520" s="456">
        <v>0.30167164343989944</v>
      </c>
      <c r="J1520" s="457">
        <v>0.3681764988260664</v>
      </c>
      <c r="K1520" s="419">
        <v>1.0725100487175532</v>
      </c>
      <c r="L1520" s="462">
        <v>2.5032807709846417E-3</v>
      </c>
      <c r="M1520" s="463">
        <v>3.0431200629808058E-3</v>
      </c>
      <c r="N1520" s="419">
        <v>3.8441255661978151E-3</v>
      </c>
      <c r="O1520" s="456">
        <v>2.0866683461969262E-2</v>
      </c>
      <c r="P1520" s="457">
        <v>2.1021030210923858E-2</v>
      </c>
      <c r="Q1520" s="419">
        <v>2.8520809853551991E-2</v>
      </c>
      <c r="R1520" s="462">
        <v>0</v>
      </c>
      <c r="S1520" s="463">
        <v>0</v>
      </c>
      <c r="T1520" s="419">
        <v>572.40529245957737</v>
      </c>
      <c r="U1520" s="456">
        <v>1.771305703266236E-2</v>
      </c>
      <c r="V1520" s="457">
        <v>2.1671823510134688E-2</v>
      </c>
      <c r="W1520" s="419">
        <v>2.6544516933346422E-2</v>
      </c>
      <c r="X1520" s="456">
        <v>9.4621582538663585E-3</v>
      </c>
      <c r="Y1520" s="457">
        <v>1.1686271413449058E-2</v>
      </c>
      <c r="Z1520" s="419">
        <v>1.9640339929041219E-2</v>
      </c>
      <c r="AA1520" s="456">
        <v>9.0227932849248401E-3</v>
      </c>
      <c r="AB1520" s="457">
        <v>9.3173274895942786E-3</v>
      </c>
      <c r="AC1520" s="419">
        <v>1.1357195422737665E-2</v>
      </c>
      <c r="AD1520" s="456">
        <v>4.9655041405255614E-4</v>
      </c>
      <c r="AE1520" s="457">
        <v>4.3777322097983249E-4</v>
      </c>
      <c r="AF1520" s="419">
        <v>6.4647080929475947E-4</v>
      </c>
      <c r="AG1520" s="456">
        <v>1.5625944758627629E-2</v>
      </c>
      <c r="AH1520" s="457">
        <v>1.3877500412962544E-2</v>
      </c>
      <c r="AI1520" s="419">
        <v>2.2397603724635035E-2</v>
      </c>
      <c r="AJ1520" s="456">
        <v>2.7974466470885827E-3</v>
      </c>
      <c r="AK1520" s="457">
        <v>2.2911389216573419E-3</v>
      </c>
      <c r="AL1520" s="419">
        <v>3.9357283652834843E-3</v>
      </c>
      <c r="AM1520" s="456">
        <v>4.3723811948756077E-3</v>
      </c>
      <c r="AN1520" s="457">
        <v>4.1139223038128836E-3</v>
      </c>
      <c r="AO1520" s="419">
        <v>5.0457609558400779E-3</v>
      </c>
      <c r="AP1520" s="462">
        <v>0</v>
      </c>
      <c r="AQ1520" s="463">
        <v>0</v>
      </c>
      <c r="AR1520" s="463">
        <v>0</v>
      </c>
      <c r="AS1520" s="456">
        <v>0</v>
      </c>
      <c r="AT1520" s="457">
        <v>0</v>
      </c>
      <c r="AU1520" s="457">
        <v>0</v>
      </c>
    </row>
    <row r="1521" spans="1:47" x14ac:dyDescent="0.2">
      <c r="A1521" s="231">
        <v>2012</v>
      </c>
      <c r="B1521" s="232">
        <v>37</v>
      </c>
      <c r="C1521" s="456">
        <v>7.4190094659867452</v>
      </c>
      <c r="D1521" s="457">
        <v>8.8454014868996751</v>
      </c>
      <c r="E1521" s="419">
        <v>19.285723497735205</v>
      </c>
      <c r="F1521" s="456">
        <v>0.37691514423446132</v>
      </c>
      <c r="G1521" s="457">
        <v>0.33926888394537014</v>
      </c>
      <c r="H1521" s="419">
        <v>0.53603614102006769</v>
      </c>
      <c r="I1521" s="456">
        <v>0.30167164343989944</v>
      </c>
      <c r="J1521" s="457">
        <v>0.3681764988260664</v>
      </c>
      <c r="K1521" s="419">
        <v>1.0725100487175532</v>
      </c>
      <c r="L1521" s="462">
        <v>2.5032807709846417E-3</v>
      </c>
      <c r="M1521" s="463">
        <v>3.0431200629808058E-3</v>
      </c>
      <c r="N1521" s="419">
        <v>3.8441255661978151E-3</v>
      </c>
      <c r="O1521" s="456">
        <v>2.0866683461969262E-2</v>
      </c>
      <c r="P1521" s="457">
        <v>2.1021030210923858E-2</v>
      </c>
      <c r="Q1521" s="419">
        <v>2.8520809853551991E-2</v>
      </c>
      <c r="R1521" s="462">
        <v>0</v>
      </c>
      <c r="S1521" s="463">
        <v>0</v>
      </c>
      <c r="T1521" s="419">
        <v>572.40529245957737</v>
      </c>
      <c r="U1521" s="456">
        <v>1.771305703266236E-2</v>
      </c>
      <c r="V1521" s="457">
        <v>2.1671823510134688E-2</v>
      </c>
      <c r="W1521" s="419">
        <v>2.6544516933346422E-2</v>
      </c>
      <c r="X1521" s="456">
        <v>9.4621582538663585E-3</v>
      </c>
      <c r="Y1521" s="457">
        <v>1.1686271413449058E-2</v>
      </c>
      <c r="Z1521" s="419">
        <v>1.9640339929041219E-2</v>
      </c>
      <c r="AA1521" s="456">
        <v>9.0227932849248401E-3</v>
      </c>
      <c r="AB1521" s="457">
        <v>9.3173274895942786E-3</v>
      </c>
      <c r="AC1521" s="419">
        <v>1.1357195422737665E-2</v>
      </c>
      <c r="AD1521" s="456">
        <v>4.9655041405255614E-4</v>
      </c>
      <c r="AE1521" s="457">
        <v>4.3777322097983249E-4</v>
      </c>
      <c r="AF1521" s="419">
        <v>6.4647080929475947E-4</v>
      </c>
      <c r="AG1521" s="456">
        <v>1.5625944758627629E-2</v>
      </c>
      <c r="AH1521" s="457">
        <v>1.3877500412962544E-2</v>
      </c>
      <c r="AI1521" s="419">
        <v>2.2397603724635035E-2</v>
      </c>
      <c r="AJ1521" s="456">
        <v>2.7974466470885827E-3</v>
      </c>
      <c r="AK1521" s="457">
        <v>2.2911389216573419E-3</v>
      </c>
      <c r="AL1521" s="419">
        <v>3.9357283652834843E-3</v>
      </c>
      <c r="AM1521" s="456">
        <v>4.3723811948756077E-3</v>
      </c>
      <c r="AN1521" s="457">
        <v>4.1139223038128836E-3</v>
      </c>
      <c r="AO1521" s="419">
        <v>5.0457609558400779E-3</v>
      </c>
      <c r="AP1521" s="462">
        <v>0</v>
      </c>
      <c r="AQ1521" s="463">
        <v>0</v>
      </c>
      <c r="AR1521" s="463">
        <v>0</v>
      </c>
      <c r="AS1521" s="456">
        <v>0</v>
      </c>
      <c r="AT1521" s="457">
        <v>0</v>
      </c>
      <c r="AU1521" s="457">
        <v>0</v>
      </c>
    </row>
    <row r="1522" spans="1:47" x14ac:dyDescent="0.2">
      <c r="A1522" s="231">
        <v>2012</v>
      </c>
      <c r="B1522" s="232">
        <v>38</v>
      </c>
      <c r="C1522" s="456">
        <v>7.4190094659867452</v>
      </c>
      <c r="D1522" s="457">
        <v>8.8454014868996751</v>
      </c>
      <c r="E1522" s="419">
        <v>19.285723497735205</v>
      </c>
      <c r="F1522" s="456">
        <v>0.37691514423446132</v>
      </c>
      <c r="G1522" s="457">
        <v>0.33926888394537014</v>
      </c>
      <c r="H1522" s="419">
        <v>0.53603614102006769</v>
      </c>
      <c r="I1522" s="456">
        <v>0.30167164343989944</v>
      </c>
      <c r="J1522" s="457">
        <v>0.3681764988260664</v>
      </c>
      <c r="K1522" s="419">
        <v>1.0725100487175532</v>
      </c>
      <c r="L1522" s="462">
        <v>2.5032807709846417E-3</v>
      </c>
      <c r="M1522" s="463">
        <v>3.0431200629808058E-3</v>
      </c>
      <c r="N1522" s="419">
        <v>3.8441255661978151E-3</v>
      </c>
      <c r="O1522" s="456">
        <v>2.0866683461969262E-2</v>
      </c>
      <c r="P1522" s="457">
        <v>2.1021030210923858E-2</v>
      </c>
      <c r="Q1522" s="419">
        <v>2.8520809853551991E-2</v>
      </c>
      <c r="R1522" s="462">
        <v>0</v>
      </c>
      <c r="S1522" s="463">
        <v>0</v>
      </c>
      <c r="T1522" s="419">
        <v>572.40529245957737</v>
      </c>
      <c r="U1522" s="456">
        <v>1.771305703266236E-2</v>
      </c>
      <c r="V1522" s="457">
        <v>2.1671823510134688E-2</v>
      </c>
      <c r="W1522" s="419">
        <v>2.6544516933346422E-2</v>
      </c>
      <c r="X1522" s="456">
        <v>9.4621582538663585E-3</v>
      </c>
      <c r="Y1522" s="457">
        <v>1.1686271413449058E-2</v>
      </c>
      <c r="Z1522" s="419">
        <v>1.9640339929041219E-2</v>
      </c>
      <c r="AA1522" s="456">
        <v>9.0227932849248401E-3</v>
      </c>
      <c r="AB1522" s="457">
        <v>9.3173274895942786E-3</v>
      </c>
      <c r="AC1522" s="419">
        <v>1.1357195422737665E-2</v>
      </c>
      <c r="AD1522" s="456">
        <v>4.9655041405255614E-4</v>
      </c>
      <c r="AE1522" s="457">
        <v>4.3777322097983249E-4</v>
      </c>
      <c r="AF1522" s="419">
        <v>6.4647080929475947E-4</v>
      </c>
      <c r="AG1522" s="456">
        <v>1.5625944758627629E-2</v>
      </c>
      <c r="AH1522" s="457">
        <v>1.3877500412962544E-2</v>
      </c>
      <c r="AI1522" s="419">
        <v>2.2397603724635035E-2</v>
      </c>
      <c r="AJ1522" s="456">
        <v>2.7974466470885827E-3</v>
      </c>
      <c r="AK1522" s="457">
        <v>2.2911389216573419E-3</v>
      </c>
      <c r="AL1522" s="419">
        <v>3.9357283652834843E-3</v>
      </c>
      <c r="AM1522" s="456">
        <v>4.3723811948756077E-3</v>
      </c>
      <c r="AN1522" s="457">
        <v>4.1139223038128836E-3</v>
      </c>
      <c r="AO1522" s="419">
        <v>5.0457609558400779E-3</v>
      </c>
      <c r="AP1522" s="462">
        <v>0</v>
      </c>
      <c r="AQ1522" s="463">
        <v>0</v>
      </c>
      <c r="AR1522" s="463">
        <v>0</v>
      </c>
      <c r="AS1522" s="456">
        <v>0</v>
      </c>
      <c r="AT1522" s="457">
        <v>0</v>
      </c>
      <c r="AU1522" s="457">
        <v>0</v>
      </c>
    </row>
    <row r="1523" spans="1:47" x14ac:dyDescent="0.2">
      <c r="A1523" s="231">
        <v>2012</v>
      </c>
      <c r="B1523" s="232">
        <v>39</v>
      </c>
      <c r="C1523" s="456">
        <v>7.4190094659867452</v>
      </c>
      <c r="D1523" s="457">
        <v>8.8454014868996751</v>
      </c>
      <c r="E1523" s="419">
        <v>19.285723497735205</v>
      </c>
      <c r="F1523" s="456">
        <v>0.37691514423446132</v>
      </c>
      <c r="G1523" s="457">
        <v>0.33926888394537014</v>
      </c>
      <c r="H1523" s="419">
        <v>0.53603614102006769</v>
      </c>
      <c r="I1523" s="456">
        <v>0.30167164343989944</v>
      </c>
      <c r="J1523" s="457">
        <v>0.3681764988260664</v>
      </c>
      <c r="K1523" s="419">
        <v>1.0725100487175532</v>
      </c>
      <c r="L1523" s="462">
        <v>2.5032807709846417E-3</v>
      </c>
      <c r="M1523" s="463">
        <v>3.0431200629808058E-3</v>
      </c>
      <c r="N1523" s="419">
        <v>3.8441255661978151E-3</v>
      </c>
      <c r="O1523" s="456">
        <v>2.0866683461969262E-2</v>
      </c>
      <c r="P1523" s="457">
        <v>2.1021030210923858E-2</v>
      </c>
      <c r="Q1523" s="419">
        <v>2.8520809853551991E-2</v>
      </c>
      <c r="R1523" s="462">
        <v>0</v>
      </c>
      <c r="S1523" s="463">
        <v>0</v>
      </c>
      <c r="T1523" s="419">
        <v>572.40529245957737</v>
      </c>
      <c r="U1523" s="456">
        <v>1.771305703266236E-2</v>
      </c>
      <c r="V1523" s="457">
        <v>2.1671823510134688E-2</v>
      </c>
      <c r="W1523" s="419">
        <v>2.6544516933346422E-2</v>
      </c>
      <c r="X1523" s="456">
        <v>9.4621582538663585E-3</v>
      </c>
      <c r="Y1523" s="457">
        <v>1.1686271413449058E-2</v>
      </c>
      <c r="Z1523" s="419">
        <v>1.9640339929041219E-2</v>
      </c>
      <c r="AA1523" s="456">
        <v>9.0227932849248401E-3</v>
      </c>
      <c r="AB1523" s="457">
        <v>9.3173274895942786E-3</v>
      </c>
      <c r="AC1523" s="419">
        <v>1.1357195422737665E-2</v>
      </c>
      <c r="AD1523" s="456">
        <v>4.9655041405255614E-4</v>
      </c>
      <c r="AE1523" s="457">
        <v>4.3777322097983249E-4</v>
      </c>
      <c r="AF1523" s="419">
        <v>6.4647080929475947E-4</v>
      </c>
      <c r="AG1523" s="456">
        <v>1.5625944758627629E-2</v>
      </c>
      <c r="AH1523" s="457">
        <v>1.3877500412962544E-2</v>
      </c>
      <c r="AI1523" s="419">
        <v>2.2397603724635035E-2</v>
      </c>
      <c r="AJ1523" s="456">
        <v>2.7974466470885827E-3</v>
      </c>
      <c r="AK1523" s="457">
        <v>2.2911389216573419E-3</v>
      </c>
      <c r="AL1523" s="419">
        <v>3.9357283652834843E-3</v>
      </c>
      <c r="AM1523" s="456">
        <v>4.3723811948756077E-3</v>
      </c>
      <c r="AN1523" s="457">
        <v>4.1139223038128836E-3</v>
      </c>
      <c r="AO1523" s="419">
        <v>5.0457609558400779E-3</v>
      </c>
      <c r="AP1523" s="462">
        <v>0</v>
      </c>
      <c r="AQ1523" s="463">
        <v>0</v>
      </c>
      <c r="AR1523" s="463">
        <v>0</v>
      </c>
      <c r="AS1523" s="456">
        <v>0</v>
      </c>
      <c r="AT1523" s="457">
        <v>0</v>
      </c>
      <c r="AU1523" s="457">
        <v>0</v>
      </c>
    </row>
    <row r="1524" spans="1:47" ht="13.5" thickBot="1" x14ac:dyDescent="0.25">
      <c r="A1524" s="233">
        <v>2012</v>
      </c>
      <c r="B1524" s="234">
        <v>40</v>
      </c>
      <c r="C1524" s="458">
        <v>7.4190094659867452</v>
      </c>
      <c r="D1524" s="459">
        <v>8.8454014868996751</v>
      </c>
      <c r="E1524" s="430">
        <v>19.285723497735205</v>
      </c>
      <c r="F1524" s="458">
        <v>0.37691514423446132</v>
      </c>
      <c r="G1524" s="459">
        <v>0.33926888394537014</v>
      </c>
      <c r="H1524" s="430">
        <v>0.53603614102006769</v>
      </c>
      <c r="I1524" s="458">
        <v>0.30167164343989944</v>
      </c>
      <c r="J1524" s="459">
        <v>0.3681764988260664</v>
      </c>
      <c r="K1524" s="430">
        <v>1.0725100487175532</v>
      </c>
      <c r="L1524" s="464">
        <v>2.5032807709846417E-3</v>
      </c>
      <c r="M1524" s="465">
        <v>3.0431200629808058E-3</v>
      </c>
      <c r="N1524" s="430">
        <v>3.8441255661978151E-3</v>
      </c>
      <c r="O1524" s="458">
        <v>2.0866683461969262E-2</v>
      </c>
      <c r="P1524" s="459">
        <v>2.1021030210923858E-2</v>
      </c>
      <c r="Q1524" s="430">
        <v>2.8520809853551991E-2</v>
      </c>
      <c r="R1524" s="464">
        <v>0</v>
      </c>
      <c r="S1524" s="465">
        <v>0</v>
      </c>
      <c r="T1524" s="430">
        <v>572.40529245957737</v>
      </c>
      <c r="U1524" s="458">
        <v>1.771305703266236E-2</v>
      </c>
      <c r="V1524" s="459">
        <v>2.1671823510134688E-2</v>
      </c>
      <c r="W1524" s="430">
        <v>2.6544516933346422E-2</v>
      </c>
      <c r="X1524" s="458">
        <v>9.4621582538663585E-3</v>
      </c>
      <c r="Y1524" s="459">
        <v>1.1686271413449058E-2</v>
      </c>
      <c r="Z1524" s="430">
        <v>1.9640339929041219E-2</v>
      </c>
      <c r="AA1524" s="458">
        <v>9.0227932849248401E-3</v>
      </c>
      <c r="AB1524" s="459">
        <v>9.3173274895942786E-3</v>
      </c>
      <c r="AC1524" s="430">
        <v>1.1357195422737665E-2</v>
      </c>
      <c r="AD1524" s="458">
        <v>4.9655041405255614E-4</v>
      </c>
      <c r="AE1524" s="459">
        <v>4.3777322097983249E-4</v>
      </c>
      <c r="AF1524" s="430">
        <v>6.4647080929475947E-4</v>
      </c>
      <c r="AG1524" s="458">
        <v>1.5625944758627629E-2</v>
      </c>
      <c r="AH1524" s="459">
        <v>1.3877500412962544E-2</v>
      </c>
      <c r="AI1524" s="430">
        <v>2.2397603724635035E-2</v>
      </c>
      <c r="AJ1524" s="458">
        <v>2.7974466470885827E-3</v>
      </c>
      <c r="AK1524" s="459">
        <v>2.2911389216573419E-3</v>
      </c>
      <c r="AL1524" s="430">
        <v>3.9357283652834843E-3</v>
      </c>
      <c r="AM1524" s="458">
        <v>4.3723811948756077E-3</v>
      </c>
      <c r="AN1524" s="459">
        <v>4.1139223038128836E-3</v>
      </c>
      <c r="AO1524" s="430">
        <v>5.0457609558400779E-3</v>
      </c>
      <c r="AP1524" s="464">
        <v>0</v>
      </c>
      <c r="AQ1524" s="465">
        <v>0</v>
      </c>
      <c r="AR1524" s="465">
        <v>0</v>
      </c>
      <c r="AS1524" s="458">
        <v>0</v>
      </c>
      <c r="AT1524" s="459">
        <v>0</v>
      </c>
      <c r="AU1524" s="459">
        <v>0</v>
      </c>
    </row>
    <row r="1525" spans="1:47" x14ac:dyDescent="0.2">
      <c r="A1525" s="229">
        <v>2013</v>
      </c>
      <c r="B1525" s="230">
        <v>1</v>
      </c>
      <c r="C1525" s="454">
        <v>0</v>
      </c>
      <c r="D1525" s="455">
        <v>0</v>
      </c>
      <c r="E1525" s="436">
        <v>4.9854963440133444</v>
      </c>
      <c r="F1525" s="454">
        <v>0</v>
      </c>
      <c r="G1525" s="455">
        <v>0</v>
      </c>
      <c r="H1525" s="436">
        <v>6.8747267588223485E-2</v>
      </c>
      <c r="I1525" s="454">
        <v>0</v>
      </c>
      <c r="J1525" s="455">
        <v>0</v>
      </c>
      <c r="K1525" s="436">
        <v>0.3020667358472835</v>
      </c>
      <c r="L1525" s="460">
        <v>0</v>
      </c>
      <c r="M1525" s="461">
        <v>0</v>
      </c>
      <c r="N1525" s="436">
        <v>1.0131541966136491E-2</v>
      </c>
      <c r="O1525" s="454">
        <v>0</v>
      </c>
      <c r="P1525" s="455">
        <v>0</v>
      </c>
      <c r="Q1525" s="436">
        <v>1.0070434340308514E-2</v>
      </c>
      <c r="R1525" s="460">
        <v>0</v>
      </c>
      <c r="S1525" s="461">
        <v>0</v>
      </c>
      <c r="T1525" s="436">
        <v>547.24852215368878</v>
      </c>
      <c r="U1525" s="454">
        <v>0</v>
      </c>
      <c r="V1525" s="455">
        <v>0</v>
      </c>
      <c r="W1525" s="436">
        <v>1.6617775197482917E-2</v>
      </c>
      <c r="X1525" s="454">
        <v>0</v>
      </c>
      <c r="Y1525" s="455">
        <v>0</v>
      </c>
      <c r="Z1525" s="436">
        <v>1.0040116456638696E-2</v>
      </c>
      <c r="AA1525" s="454">
        <v>0</v>
      </c>
      <c r="AB1525" s="455">
        <v>0</v>
      </c>
      <c r="AC1525" s="436">
        <v>1.1330830864985117E-3</v>
      </c>
      <c r="AD1525" s="454">
        <v>0</v>
      </c>
      <c r="AE1525" s="455">
        <v>0</v>
      </c>
      <c r="AF1525" s="436">
        <v>7.627508426118528E-5</v>
      </c>
      <c r="AG1525" s="454">
        <v>0</v>
      </c>
      <c r="AH1525" s="455">
        <v>0</v>
      </c>
      <c r="AI1525" s="436">
        <v>3.0527373382320789E-3</v>
      </c>
      <c r="AJ1525" s="454">
        <v>0</v>
      </c>
      <c r="AK1525" s="455">
        <v>0</v>
      </c>
      <c r="AL1525" s="436">
        <v>4.8697023524457884E-4</v>
      </c>
      <c r="AM1525" s="454">
        <v>0</v>
      </c>
      <c r="AN1525" s="455">
        <v>0</v>
      </c>
      <c r="AO1525" s="436">
        <v>6.5275730609987723E-4</v>
      </c>
      <c r="AP1525" s="460">
        <v>0</v>
      </c>
      <c r="AQ1525" s="461">
        <v>0</v>
      </c>
      <c r="AR1525" s="461">
        <v>0</v>
      </c>
      <c r="AS1525" s="454">
        <v>0</v>
      </c>
      <c r="AT1525" s="455">
        <v>0</v>
      </c>
      <c r="AU1525" s="455">
        <v>0</v>
      </c>
    </row>
    <row r="1526" spans="1:47" x14ac:dyDescent="0.2">
      <c r="A1526" s="231">
        <v>2013</v>
      </c>
      <c r="B1526" s="232">
        <v>2</v>
      </c>
      <c r="C1526" s="456">
        <v>1.5621114829102924</v>
      </c>
      <c r="D1526" s="457">
        <v>1.8739974877588859</v>
      </c>
      <c r="E1526" s="437">
        <v>5.0023816139009742</v>
      </c>
      <c r="F1526" s="456">
        <v>5.7477248765028341E-2</v>
      </c>
      <c r="G1526" s="457">
        <v>5.3015944384042786E-2</v>
      </c>
      <c r="H1526" s="437">
        <v>7.0230896660491648E-2</v>
      </c>
      <c r="I1526" s="456">
        <v>7.3959126871078612E-2</v>
      </c>
      <c r="J1526" s="457">
        <v>0.10902033342678417</v>
      </c>
      <c r="K1526" s="437">
        <v>0.30345377620924796</v>
      </c>
      <c r="L1526" s="462">
        <v>6.2235451642523891E-3</v>
      </c>
      <c r="M1526" s="463">
        <v>7.6318177490923064E-3</v>
      </c>
      <c r="N1526" s="437">
        <v>1.0140414058311691E-2</v>
      </c>
      <c r="O1526" s="456">
        <v>2.8071996253092044E-3</v>
      </c>
      <c r="P1526" s="457">
        <v>3.5610448346667582E-3</v>
      </c>
      <c r="Q1526" s="437">
        <v>1.0091661399654436E-2</v>
      </c>
      <c r="R1526" s="462">
        <v>0</v>
      </c>
      <c r="S1526" s="463">
        <v>0</v>
      </c>
      <c r="T1526" s="437">
        <v>547.68620771140115</v>
      </c>
      <c r="U1526" s="456">
        <v>8.8841667592183225E-3</v>
      </c>
      <c r="V1526" s="457">
        <v>1.1719761279051085E-2</v>
      </c>
      <c r="W1526" s="437">
        <v>1.6809868645228286E-2</v>
      </c>
      <c r="X1526" s="456">
        <v>4.2949755819162889E-3</v>
      </c>
      <c r="Y1526" s="457">
        <v>5.4705819605458802E-3</v>
      </c>
      <c r="Z1526" s="437">
        <v>1.0202216621164859E-2</v>
      </c>
      <c r="AA1526" s="456">
        <v>1.0582995400469013E-3</v>
      </c>
      <c r="AB1526" s="457">
        <v>9.5900972633189982E-4</v>
      </c>
      <c r="AC1526" s="437">
        <v>1.1621885878685802E-3</v>
      </c>
      <c r="AD1526" s="456">
        <v>7.160962247939565E-5</v>
      </c>
      <c r="AE1526" s="457">
        <v>6.4537171297483436E-5</v>
      </c>
      <c r="AF1526" s="437">
        <v>7.8032368841524097E-5</v>
      </c>
      <c r="AG1526" s="456">
        <v>2.5351818040106749E-3</v>
      </c>
      <c r="AH1526" s="457">
        <v>2.341700423932995E-3</v>
      </c>
      <c r="AI1526" s="437">
        <v>3.1176548510988234E-3</v>
      </c>
      <c r="AJ1526" s="456">
        <v>4.5159492544284875E-4</v>
      </c>
      <c r="AK1526" s="457">
        <v>3.9116013743315951E-4</v>
      </c>
      <c r="AL1526" s="437">
        <v>4.9934700929709578E-4</v>
      </c>
      <c r="AM1526" s="456">
        <v>6.4301360413053261E-4</v>
      </c>
      <c r="AN1526" s="457">
        <v>6.0912716802856361E-4</v>
      </c>
      <c r="AO1526" s="437">
        <v>6.6509251449865293E-4</v>
      </c>
      <c r="AP1526" s="462">
        <v>0</v>
      </c>
      <c r="AQ1526" s="463">
        <v>0</v>
      </c>
      <c r="AR1526" s="463">
        <v>0</v>
      </c>
      <c r="AS1526" s="456">
        <v>0</v>
      </c>
      <c r="AT1526" s="457">
        <v>0</v>
      </c>
      <c r="AU1526" s="457">
        <v>0</v>
      </c>
    </row>
    <row r="1527" spans="1:47" x14ac:dyDescent="0.2">
      <c r="A1527" s="231">
        <v>2013</v>
      </c>
      <c r="B1527" s="232">
        <v>3</v>
      </c>
      <c r="C1527" s="456">
        <v>1.572095727543583</v>
      </c>
      <c r="D1527" s="457">
        <v>1.8801562950467383</v>
      </c>
      <c r="E1527" s="437">
        <v>5.021903794032629</v>
      </c>
      <c r="F1527" s="456">
        <v>5.899402275091109E-2</v>
      </c>
      <c r="G1527" s="457">
        <v>5.4349246935269033E-2</v>
      </c>
      <c r="H1527" s="437">
        <v>7.1967206662783237E-2</v>
      </c>
      <c r="I1527" s="456">
        <v>7.4582003909918163E-2</v>
      </c>
      <c r="J1527" s="457">
        <v>0.10942222638362498</v>
      </c>
      <c r="K1527" s="437">
        <v>0.30508292786453661</v>
      </c>
      <c r="L1527" s="462">
        <v>6.232546433607121E-3</v>
      </c>
      <c r="M1527" s="463">
        <v>7.6451461832655826E-3</v>
      </c>
      <c r="N1527" s="437">
        <v>1.0150925360426437E-2</v>
      </c>
      <c r="O1527" s="456">
        <v>2.8291395839849754E-3</v>
      </c>
      <c r="P1527" s="457">
        <v>3.5893693003676182E-3</v>
      </c>
      <c r="Q1527" s="437">
        <v>1.0116539706716263E-2</v>
      </c>
      <c r="R1527" s="462">
        <v>0</v>
      </c>
      <c r="S1527" s="463">
        <v>0</v>
      </c>
      <c r="T1527" s="437">
        <v>548.19402619985999</v>
      </c>
      <c r="U1527" s="456">
        <v>9.0133653592616072E-3</v>
      </c>
      <c r="V1527" s="457">
        <v>1.1870983638737145E-2</v>
      </c>
      <c r="W1527" s="437">
        <v>1.7034608150666836E-2</v>
      </c>
      <c r="X1527" s="456">
        <v>4.3859360805485383E-3</v>
      </c>
      <c r="Y1527" s="457">
        <v>5.5955588660153979E-3</v>
      </c>
      <c r="Z1527" s="437">
        <v>1.0391733692511895E-2</v>
      </c>
      <c r="AA1527" s="456">
        <v>1.0875105662761146E-3</v>
      </c>
      <c r="AB1527" s="457">
        <v>9.808426226342586E-4</v>
      </c>
      <c r="AC1527" s="437">
        <v>1.1968814914586638E-3</v>
      </c>
      <c r="AD1527" s="456">
        <v>7.3552492577937115E-5</v>
      </c>
      <c r="AE1527" s="457">
        <v>6.6235068594018478E-5</v>
      </c>
      <c r="AF1527" s="437">
        <v>8.0091970814651165E-5</v>
      </c>
      <c r="AG1527" s="456">
        <v>2.601762215077416E-3</v>
      </c>
      <c r="AH1527" s="457">
        <v>2.4009586663761712E-3</v>
      </c>
      <c r="AI1527" s="437">
        <v>3.1934348743201699E-3</v>
      </c>
      <c r="AJ1527" s="456">
        <v>4.6447016788864469E-4</v>
      </c>
      <c r="AK1527" s="457">
        <v>4.0280689814118736E-4</v>
      </c>
      <c r="AL1527" s="437">
        <v>5.1376883276636753E-4</v>
      </c>
      <c r="AM1527" s="456">
        <v>6.5905007158717E-4</v>
      </c>
      <c r="AN1527" s="457">
        <v>6.2273633853088804E-4</v>
      </c>
      <c r="AO1527" s="437">
        <v>6.7957877402091574E-4</v>
      </c>
      <c r="AP1527" s="462">
        <v>0</v>
      </c>
      <c r="AQ1527" s="463">
        <v>0</v>
      </c>
      <c r="AR1527" s="463">
        <v>0</v>
      </c>
      <c r="AS1527" s="456">
        <v>0</v>
      </c>
      <c r="AT1527" s="457">
        <v>0</v>
      </c>
      <c r="AU1527" s="457">
        <v>0</v>
      </c>
    </row>
    <row r="1528" spans="1:47" x14ac:dyDescent="0.2">
      <c r="A1528" s="231">
        <v>2013</v>
      </c>
      <c r="B1528" s="232">
        <v>4</v>
      </c>
      <c r="C1528" s="456">
        <v>1.5798376841734703</v>
      </c>
      <c r="D1528" s="457">
        <v>1.8828721589921649</v>
      </c>
      <c r="E1528" s="437">
        <v>5.0428467020507322</v>
      </c>
      <c r="F1528" s="456">
        <v>6.0631826329562453E-2</v>
      </c>
      <c r="G1528" s="457">
        <v>5.5817969819488021E-2</v>
      </c>
      <c r="H1528" s="437">
        <v>7.3882164505179565E-2</v>
      </c>
      <c r="I1528" s="456">
        <v>7.511516873707845E-2</v>
      </c>
      <c r="J1528" s="457">
        <v>0.10952019214631052</v>
      </c>
      <c r="K1528" s="437">
        <v>0.30689965212724335</v>
      </c>
      <c r="L1528" s="462">
        <v>6.2394484391551678E-3</v>
      </c>
      <c r="M1528" s="463">
        <v>7.6435431275480286E-3</v>
      </c>
      <c r="N1528" s="437">
        <v>1.0162982135211924E-2</v>
      </c>
      <c r="O1528" s="456">
        <v>2.853342282734679E-3</v>
      </c>
      <c r="P1528" s="457">
        <v>3.6222176625185457E-3</v>
      </c>
      <c r="Q1528" s="437">
        <v>1.0144147888800293E-2</v>
      </c>
      <c r="R1528" s="462">
        <v>0</v>
      </c>
      <c r="S1528" s="463">
        <v>0</v>
      </c>
      <c r="T1528" s="437">
        <v>548.74909610850386</v>
      </c>
      <c r="U1528" s="456">
        <v>9.1561011448388265E-3</v>
      </c>
      <c r="V1528" s="457">
        <v>1.2066363653880186E-2</v>
      </c>
      <c r="W1528" s="437">
        <v>1.7282632767065369E-2</v>
      </c>
      <c r="X1528" s="456">
        <v>4.4841382759392692E-3</v>
      </c>
      <c r="Y1528" s="457">
        <v>5.7334727233040788E-3</v>
      </c>
      <c r="Z1528" s="437">
        <v>1.0600433867918152E-2</v>
      </c>
      <c r="AA1528" s="456">
        <v>1.1266684946835681E-3</v>
      </c>
      <c r="AB1528" s="457">
        <v>1.0296982880607778E-3</v>
      </c>
      <c r="AC1528" s="437">
        <v>1.2368572644197579E-3</v>
      </c>
      <c r="AD1528" s="456">
        <v>7.5675496201370489E-5</v>
      </c>
      <c r="AE1528" s="457">
        <v>6.8167495998143178E-5</v>
      </c>
      <c r="AF1528" s="437">
        <v>8.2373147795733855E-5</v>
      </c>
      <c r="AG1528" s="456">
        <v>2.6724171335623238E-3</v>
      </c>
      <c r="AH1528" s="457">
        <v>2.4618609971191921E-3</v>
      </c>
      <c r="AI1528" s="437">
        <v>3.2765423082674588E-3</v>
      </c>
      <c r="AJ1528" s="456">
        <v>4.7806295792210727E-4</v>
      </c>
      <c r="AK1528" s="457">
        <v>4.1453371851763105E-4</v>
      </c>
      <c r="AL1528" s="437">
        <v>5.2953034309979983E-4</v>
      </c>
      <c r="AM1528" s="456">
        <v>6.7670843321766404E-4</v>
      </c>
      <c r="AN1528" s="457">
        <v>6.3889001726933671E-4</v>
      </c>
      <c r="AO1528" s="437">
        <v>6.9570138907382119E-4</v>
      </c>
      <c r="AP1528" s="462">
        <v>0</v>
      </c>
      <c r="AQ1528" s="463">
        <v>0</v>
      </c>
      <c r="AR1528" s="463">
        <v>0</v>
      </c>
      <c r="AS1528" s="456">
        <v>0</v>
      </c>
      <c r="AT1528" s="457">
        <v>0</v>
      </c>
      <c r="AU1528" s="457">
        <v>0</v>
      </c>
    </row>
    <row r="1529" spans="1:47" x14ac:dyDescent="0.2">
      <c r="A1529" s="231">
        <v>2013</v>
      </c>
      <c r="B1529" s="232">
        <v>5</v>
      </c>
      <c r="C1529" s="456">
        <v>2.833861658155914</v>
      </c>
      <c r="D1529" s="457">
        <v>3.4118139619456898</v>
      </c>
      <c r="E1529" s="437">
        <v>6.9668253468944155</v>
      </c>
      <c r="F1529" s="456">
        <v>8.1346286409698876E-2</v>
      </c>
      <c r="G1529" s="457">
        <v>7.6701523263537297E-2</v>
      </c>
      <c r="H1529" s="437">
        <v>0.11687755424703013</v>
      </c>
      <c r="I1529" s="456">
        <v>8.8438830524235873E-2</v>
      </c>
      <c r="J1529" s="457">
        <v>0.12324930281090481</v>
      </c>
      <c r="K1529" s="437">
        <v>0.52534448363315867</v>
      </c>
      <c r="L1529" s="462">
        <v>2.2682508906335702E-3</v>
      </c>
      <c r="M1529" s="463">
        <v>2.7861626168672877E-3</v>
      </c>
      <c r="N1529" s="437">
        <v>1.0172019617067063E-2</v>
      </c>
      <c r="O1529" s="456">
        <v>3.6039679524992869E-3</v>
      </c>
      <c r="P1529" s="457">
        <v>5.6601199154308838E-3</v>
      </c>
      <c r="Q1529" s="437">
        <v>1.2588868405614335E-2</v>
      </c>
      <c r="R1529" s="462">
        <v>0</v>
      </c>
      <c r="S1529" s="463">
        <v>0</v>
      </c>
      <c r="T1529" s="437">
        <v>549.16432808301022</v>
      </c>
      <c r="U1529" s="456">
        <v>7.1039380345092659E-3</v>
      </c>
      <c r="V1529" s="457">
        <v>9.2759811764330218E-3</v>
      </c>
      <c r="W1529" s="437">
        <v>1.3894404485754916E-2</v>
      </c>
      <c r="X1529" s="456">
        <v>4.5896400580139884E-3</v>
      </c>
      <c r="Y1529" s="457">
        <v>5.8849849461176966E-3</v>
      </c>
      <c r="Z1529" s="437">
        <v>1.0830500538009418E-2</v>
      </c>
      <c r="AA1529" s="456">
        <v>1.5175937384114971E-3</v>
      </c>
      <c r="AB1529" s="457">
        <v>1.4530625082545361E-3</v>
      </c>
      <c r="AC1529" s="437">
        <v>1.925474312348262E-3</v>
      </c>
      <c r="AD1529" s="456">
        <v>1.0419173614591538E-4</v>
      </c>
      <c r="AE1529" s="457">
        <v>9.5833748746827969E-5</v>
      </c>
      <c r="AF1529" s="437">
        <v>1.3089541659231865E-4</v>
      </c>
      <c r="AG1529" s="456">
        <v>3.4661905194912357E-3</v>
      </c>
      <c r="AH1529" s="457">
        <v>3.270854571745811E-3</v>
      </c>
      <c r="AI1529" s="437">
        <v>5.1892356308228015E-3</v>
      </c>
      <c r="AJ1529" s="456">
        <v>6.2146816955124633E-4</v>
      </c>
      <c r="AK1529" s="457">
        <v>5.445554649856554E-4</v>
      </c>
      <c r="AL1529" s="437">
        <v>8.1511000373091951E-4</v>
      </c>
      <c r="AM1529" s="456">
        <v>9.3555836910669927E-4</v>
      </c>
      <c r="AN1529" s="457">
        <v>9.0924547622954954E-4</v>
      </c>
      <c r="AO1529" s="437">
        <v>1.1306941803061513E-3</v>
      </c>
      <c r="AP1529" s="462">
        <v>0</v>
      </c>
      <c r="AQ1529" s="463">
        <v>0</v>
      </c>
      <c r="AR1529" s="463">
        <v>0</v>
      </c>
      <c r="AS1529" s="456">
        <v>0</v>
      </c>
      <c r="AT1529" s="457">
        <v>0</v>
      </c>
      <c r="AU1529" s="457">
        <v>0</v>
      </c>
    </row>
    <row r="1530" spans="1:47" x14ac:dyDescent="0.2">
      <c r="A1530" s="231">
        <v>2013</v>
      </c>
      <c r="B1530" s="232">
        <v>6</v>
      </c>
      <c r="C1530" s="456">
        <v>2.8528570947684102</v>
      </c>
      <c r="D1530" s="457">
        <v>3.4283070324779219</v>
      </c>
      <c r="E1530" s="437">
        <v>6.9346482178029323</v>
      </c>
      <c r="F1530" s="456">
        <v>8.356929663810686E-2</v>
      </c>
      <c r="G1530" s="457">
        <v>7.8878853834639676E-2</v>
      </c>
      <c r="H1530" s="437">
        <v>0.10948862511610732</v>
      </c>
      <c r="I1530" s="456">
        <v>8.9675878021176506E-2</v>
      </c>
      <c r="J1530" s="457">
        <v>0.12447707097879317</v>
      </c>
      <c r="K1530" s="437">
        <v>0.35473335614056345</v>
      </c>
      <c r="L1530" s="462">
        <v>2.272425071437018E-3</v>
      </c>
      <c r="M1530" s="463">
        <v>2.7927776382213115E-3</v>
      </c>
      <c r="N1530" s="437">
        <v>3.6687648256803458E-3</v>
      </c>
      <c r="O1530" s="456">
        <v>3.63824108612923E-3</v>
      </c>
      <c r="P1530" s="457">
        <v>5.7171249642004275E-3</v>
      </c>
      <c r="Q1530" s="437">
        <v>1.2569946594257529E-2</v>
      </c>
      <c r="R1530" s="462">
        <v>0</v>
      </c>
      <c r="S1530" s="463">
        <v>0</v>
      </c>
      <c r="T1530" s="437">
        <v>549.84772487321948</v>
      </c>
      <c r="U1530" s="456">
        <v>7.2500792684945161E-3</v>
      </c>
      <c r="V1530" s="457">
        <v>9.496284810022149E-3</v>
      </c>
      <c r="W1530" s="437">
        <v>1.1694225845347917E-2</v>
      </c>
      <c r="X1530" s="456">
        <v>4.7033061897395903E-3</v>
      </c>
      <c r="Y1530" s="457">
        <v>6.0513462382354001E-3</v>
      </c>
      <c r="Z1530" s="437">
        <v>1.108312996521107E-2</v>
      </c>
      <c r="AA1530" s="456">
        <v>1.5788262033766163E-3</v>
      </c>
      <c r="AB1530" s="457">
        <v>1.5488978290208266E-3</v>
      </c>
      <c r="AC1530" s="437">
        <v>1.9746461990065248E-3</v>
      </c>
      <c r="AD1530" s="456">
        <v>1.0717483961924506E-4</v>
      </c>
      <c r="AE1530" s="457">
        <v>9.8783257567762602E-5</v>
      </c>
      <c r="AF1530" s="437">
        <v>1.2671144340019961E-4</v>
      </c>
      <c r="AG1530" s="456">
        <v>3.5564067861987864E-3</v>
      </c>
      <c r="AH1530" s="457">
        <v>3.3519570408705188E-3</v>
      </c>
      <c r="AI1530" s="437">
        <v>4.6637306425278803E-3</v>
      </c>
      <c r="AJ1530" s="456">
        <v>6.3903231656221209E-4</v>
      </c>
      <c r="AK1530" s="457">
        <v>5.6013739871432376E-4</v>
      </c>
      <c r="AL1530" s="437">
        <v>7.9267242674420618E-4</v>
      </c>
      <c r="AM1530" s="456">
        <v>9.6092100744951258E-4</v>
      </c>
      <c r="AN1530" s="457">
        <v>9.3545331365293993E-4</v>
      </c>
      <c r="AO1530" s="437">
        <v>1.0331837790124102E-3</v>
      </c>
      <c r="AP1530" s="462">
        <v>0</v>
      </c>
      <c r="AQ1530" s="463">
        <v>0</v>
      </c>
      <c r="AR1530" s="463">
        <v>0</v>
      </c>
      <c r="AS1530" s="456">
        <v>0</v>
      </c>
      <c r="AT1530" s="457">
        <v>0</v>
      </c>
      <c r="AU1530" s="457">
        <v>0</v>
      </c>
    </row>
    <row r="1531" spans="1:47" x14ac:dyDescent="0.2">
      <c r="A1531" s="231">
        <v>2013</v>
      </c>
      <c r="B1531" s="232">
        <v>7</v>
      </c>
      <c r="C1531" s="456">
        <v>3.4162850239932179</v>
      </c>
      <c r="D1531" s="457">
        <v>4.0787536659836352</v>
      </c>
      <c r="E1531" s="437">
        <v>12.50121757856407</v>
      </c>
      <c r="F1531" s="456">
        <v>0.10357209783774819</v>
      </c>
      <c r="G1531" s="457">
        <v>9.9301516163159312E-2</v>
      </c>
      <c r="H1531" s="437">
        <v>0.15277860764626322</v>
      </c>
      <c r="I1531" s="456">
        <v>0.11052225403036564</v>
      </c>
      <c r="J1531" s="457">
        <v>0.1546630600619453</v>
      </c>
      <c r="K1531" s="437">
        <v>0.45277047365776973</v>
      </c>
      <c r="L1531" s="462">
        <v>2.2767168692533609E-3</v>
      </c>
      <c r="M1531" s="463">
        <v>2.799652460229791E-3</v>
      </c>
      <c r="N1531" s="437">
        <v>3.6742777651341606E-3</v>
      </c>
      <c r="O1531" s="456">
        <v>4.3052270753497221E-3</v>
      </c>
      <c r="P1531" s="457">
        <v>6.4622040443226099E-3</v>
      </c>
      <c r="Q1531" s="437">
        <v>1.3414837792517049E-2</v>
      </c>
      <c r="R1531" s="462">
        <v>0</v>
      </c>
      <c r="S1531" s="463">
        <v>0</v>
      </c>
      <c r="T1531" s="437">
        <v>550.5867024707394</v>
      </c>
      <c r="U1531" s="456">
        <v>8.4230518143692378E-3</v>
      </c>
      <c r="V1531" s="457">
        <v>1.0987422746915342E-2</v>
      </c>
      <c r="W1531" s="437">
        <v>1.6051963169972282E-2</v>
      </c>
      <c r="X1531" s="456">
        <v>4.8236393958667198E-3</v>
      </c>
      <c r="Y1531" s="457">
        <v>6.230769724590017E-3</v>
      </c>
      <c r="Z1531" s="437">
        <v>1.1355562468135601E-2</v>
      </c>
      <c r="AA1531" s="456">
        <v>1.9597048202985501E-3</v>
      </c>
      <c r="AB1531" s="457">
        <v>1.9859235632412823E-3</v>
      </c>
      <c r="AC1531" s="437">
        <v>2.6504595256291634E-3</v>
      </c>
      <c r="AD1531" s="456">
        <v>1.3300556754014699E-4</v>
      </c>
      <c r="AE1531" s="457">
        <v>1.2424993842426556E-4</v>
      </c>
      <c r="AF1531" s="437">
        <v>1.7362880944170095E-4</v>
      </c>
      <c r="AG1531" s="456">
        <v>4.4098240091471723E-3</v>
      </c>
      <c r="AH1531" s="457">
        <v>4.2159335530755956E-3</v>
      </c>
      <c r="AI1531" s="437">
        <v>6.5392980092763286E-3</v>
      </c>
      <c r="AJ1531" s="456">
        <v>7.8290631718646664E-4</v>
      </c>
      <c r="AK1531" s="457">
        <v>6.8893375545674509E-4</v>
      </c>
      <c r="AL1531" s="437">
        <v>1.0328987435115889E-3</v>
      </c>
      <c r="AM1531" s="456">
        <v>1.2017347094893727E-3</v>
      </c>
      <c r="AN1531" s="457">
        <v>1.1951714540268045E-3</v>
      </c>
      <c r="AO1531" s="437">
        <v>1.5148282129997805E-3</v>
      </c>
      <c r="AP1531" s="462">
        <v>0</v>
      </c>
      <c r="AQ1531" s="463">
        <v>0</v>
      </c>
      <c r="AR1531" s="463">
        <v>0</v>
      </c>
      <c r="AS1531" s="456">
        <v>0</v>
      </c>
      <c r="AT1531" s="457">
        <v>0</v>
      </c>
      <c r="AU1531" s="457">
        <v>0</v>
      </c>
    </row>
    <row r="1532" spans="1:47" x14ac:dyDescent="0.2">
      <c r="A1532" s="231">
        <v>2013</v>
      </c>
      <c r="B1532" s="232">
        <v>8</v>
      </c>
      <c r="C1532" s="456">
        <v>3.4536457216483938</v>
      </c>
      <c r="D1532" s="457">
        <v>4.116390871731201</v>
      </c>
      <c r="E1532" s="437">
        <v>12.553553841880737</v>
      </c>
      <c r="F1532" s="456">
        <v>0.10686512373339596</v>
      </c>
      <c r="G1532" s="457">
        <v>0.1026188845023901</v>
      </c>
      <c r="H1532" s="437">
        <v>0.15763671871094953</v>
      </c>
      <c r="I1532" s="456">
        <v>0.11251746061004227</v>
      </c>
      <c r="J1532" s="457">
        <v>0.15687773114029016</v>
      </c>
      <c r="K1532" s="437">
        <v>0.45776355226480037</v>
      </c>
      <c r="L1532" s="462">
        <v>2.2814242512996007E-3</v>
      </c>
      <c r="M1532" s="463">
        <v>2.8066452274825237E-3</v>
      </c>
      <c r="N1532" s="437">
        <v>3.6810342642799804E-3</v>
      </c>
      <c r="O1532" s="456">
        <v>4.3513718406258516E-3</v>
      </c>
      <c r="P1532" s="457">
        <v>6.5411673382398091E-3</v>
      </c>
      <c r="Q1532" s="437">
        <v>1.3484144049012209E-2</v>
      </c>
      <c r="R1532" s="462">
        <v>0</v>
      </c>
      <c r="S1532" s="463">
        <v>0</v>
      </c>
      <c r="T1532" s="437">
        <v>551.38585566674942</v>
      </c>
      <c r="U1532" s="456">
        <v>8.62892220250977E-3</v>
      </c>
      <c r="V1532" s="457">
        <v>1.1287163015237956E-2</v>
      </c>
      <c r="W1532" s="437">
        <v>1.6382304682634529E-2</v>
      </c>
      <c r="X1532" s="456">
        <v>4.9516432603654301E-3</v>
      </c>
      <c r="Y1532" s="457">
        <v>6.4249911507726232E-3</v>
      </c>
      <c r="Z1532" s="437">
        <v>1.1650514449185021E-2</v>
      </c>
      <c r="AA1532" s="456">
        <v>2.0472583047253909E-3</v>
      </c>
      <c r="AB1532" s="457">
        <v>2.1116070166563427E-3</v>
      </c>
      <c r="AC1532" s="437">
        <v>2.7691249216795998E-3</v>
      </c>
      <c r="AD1532" s="456">
        <v>1.3741518560710095E-4</v>
      </c>
      <c r="AE1532" s="457">
        <v>1.2871357403540309E-4</v>
      </c>
      <c r="AF1532" s="437">
        <v>1.7969788738235725E-4</v>
      </c>
      <c r="AG1532" s="456">
        <v>4.5444226120589324E-3</v>
      </c>
      <c r="AH1532" s="457">
        <v>4.3447952065931491E-3</v>
      </c>
      <c r="AI1532" s="437">
        <v>6.737995989347074E-3</v>
      </c>
      <c r="AJ1532" s="456">
        <v>8.085817975483228E-4</v>
      </c>
      <c r="AK1532" s="457">
        <v>7.1292632544646569E-4</v>
      </c>
      <c r="AL1532" s="437">
        <v>1.0711166253235824E-3</v>
      </c>
      <c r="AM1532" s="456">
        <v>1.2388063815178777E-3</v>
      </c>
      <c r="AN1532" s="457">
        <v>1.2339751597508113E-3</v>
      </c>
      <c r="AO1532" s="437">
        <v>1.5581803567168303E-3</v>
      </c>
      <c r="AP1532" s="462">
        <v>0</v>
      </c>
      <c r="AQ1532" s="463">
        <v>0</v>
      </c>
      <c r="AR1532" s="463">
        <v>0</v>
      </c>
      <c r="AS1532" s="456">
        <v>0</v>
      </c>
      <c r="AT1532" s="457">
        <v>0</v>
      </c>
      <c r="AU1532" s="457">
        <v>0</v>
      </c>
    </row>
    <row r="1533" spans="1:47" x14ac:dyDescent="0.2">
      <c r="A1533" s="231">
        <v>2013</v>
      </c>
      <c r="B1533" s="232">
        <v>9</v>
      </c>
      <c r="C1533" s="456">
        <v>3.7582054934205242</v>
      </c>
      <c r="D1533" s="457">
        <v>4.4413047759762119</v>
      </c>
      <c r="E1533" s="437">
        <v>13.238942172760972</v>
      </c>
      <c r="F1533" s="456">
        <v>0.12956141398680424</v>
      </c>
      <c r="G1533" s="457">
        <v>0.12615086994249253</v>
      </c>
      <c r="H1533" s="437">
        <v>0.19268628297984794</v>
      </c>
      <c r="I1533" s="456">
        <v>0.13974245613534247</v>
      </c>
      <c r="J1533" s="457">
        <v>0.19599134387850436</v>
      </c>
      <c r="K1533" s="437">
        <v>0.57580697627450383</v>
      </c>
      <c r="L1533" s="462">
        <v>2.2857152820804712E-3</v>
      </c>
      <c r="M1533" s="463">
        <v>2.8138039648262078E-3</v>
      </c>
      <c r="N1533" s="437">
        <v>3.6863628679748434E-3</v>
      </c>
      <c r="O1533" s="456">
        <v>5.1553132439984039E-3</v>
      </c>
      <c r="P1533" s="457">
        <v>7.4062012126829297E-3</v>
      </c>
      <c r="Q1533" s="437">
        <v>1.4456368753980169E-2</v>
      </c>
      <c r="R1533" s="462">
        <v>0</v>
      </c>
      <c r="S1533" s="463">
        <v>0</v>
      </c>
      <c r="T1533" s="437">
        <v>552.04819907087347</v>
      </c>
      <c r="U1533" s="456">
        <v>9.4877998411449036E-3</v>
      </c>
      <c r="V1533" s="457">
        <v>1.2535740917159793E-2</v>
      </c>
      <c r="W1533" s="437">
        <v>1.7060844271034957E-2</v>
      </c>
      <c r="X1533" s="456">
        <v>5.0880218209192613E-3</v>
      </c>
      <c r="Y1533" s="457">
        <v>6.6348383604845481E-3</v>
      </c>
      <c r="Z1533" s="437">
        <v>1.1969190337250298E-2</v>
      </c>
      <c r="AA1533" s="456">
        <v>2.4935225858318407E-3</v>
      </c>
      <c r="AB1533" s="457">
        <v>2.6501791534701974E-3</v>
      </c>
      <c r="AC1533" s="437">
        <v>3.4104136297641351E-3</v>
      </c>
      <c r="AD1533" s="456">
        <v>1.6640043537042372E-4</v>
      </c>
      <c r="AE1533" s="457">
        <v>1.5772656353535969E-4</v>
      </c>
      <c r="AF1533" s="437">
        <v>2.2078887965591956E-4</v>
      </c>
      <c r="AG1533" s="456">
        <v>5.510192438483945E-3</v>
      </c>
      <c r="AH1533" s="457">
        <v>5.3336311644350144E-3</v>
      </c>
      <c r="AI1533" s="437">
        <v>8.2304406443694921E-3</v>
      </c>
      <c r="AJ1533" s="456">
        <v>9.6800292325910614E-4</v>
      </c>
      <c r="AK1533" s="457">
        <v>8.5550320436431613E-4</v>
      </c>
      <c r="AL1533" s="437">
        <v>1.3160814294419093E-3</v>
      </c>
      <c r="AM1533" s="456">
        <v>1.5100973052112443E-3</v>
      </c>
      <c r="AN1533" s="457">
        <v>1.5340733977315013E-3</v>
      </c>
      <c r="AO1533" s="437">
        <v>1.9019193025935867E-3</v>
      </c>
      <c r="AP1533" s="462">
        <v>0</v>
      </c>
      <c r="AQ1533" s="463">
        <v>0</v>
      </c>
      <c r="AR1533" s="463">
        <v>0</v>
      </c>
      <c r="AS1533" s="456">
        <v>0</v>
      </c>
      <c r="AT1533" s="457">
        <v>0</v>
      </c>
      <c r="AU1533" s="457">
        <v>0</v>
      </c>
    </row>
    <row r="1534" spans="1:47" x14ac:dyDescent="0.2">
      <c r="A1534" s="231">
        <v>2013</v>
      </c>
      <c r="B1534" s="232">
        <v>10</v>
      </c>
      <c r="C1534" s="456">
        <v>3.803095493306289</v>
      </c>
      <c r="D1534" s="457">
        <v>4.4873702290271433</v>
      </c>
      <c r="E1534" s="437">
        <v>13.302820690058489</v>
      </c>
      <c r="F1534" s="456">
        <v>0.1339100761123731</v>
      </c>
      <c r="G1534" s="457">
        <v>0.1306761274532833</v>
      </c>
      <c r="H1534" s="437">
        <v>0.19938716537998216</v>
      </c>
      <c r="I1534" s="456">
        <v>0.14243754085201274</v>
      </c>
      <c r="J1534" s="457">
        <v>0.19903397274916629</v>
      </c>
      <c r="K1534" s="437">
        <v>0.58298324564979931</v>
      </c>
      <c r="L1534" s="462">
        <v>2.2913069512701758E-3</v>
      </c>
      <c r="M1534" s="463">
        <v>2.8232652308901097E-3</v>
      </c>
      <c r="N1534" s="437">
        <v>3.694375416715951E-3</v>
      </c>
      <c r="O1534" s="456">
        <v>5.2169681869771688E-3</v>
      </c>
      <c r="P1534" s="457">
        <v>7.5102045424951533E-3</v>
      </c>
      <c r="Q1534" s="437">
        <v>1.4546822948856002E-2</v>
      </c>
      <c r="R1534" s="462">
        <v>0</v>
      </c>
      <c r="S1534" s="463">
        <v>0</v>
      </c>
      <c r="T1534" s="437">
        <v>552.96714312429424</v>
      </c>
      <c r="U1534" s="456">
        <v>9.7423466717434029E-3</v>
      </c>
      <c r="V1534" s="457">
        <v>1.2936319880072378E-2</v>
      </c>
      <c r="W1534" s="437">
        <v>1.7469325972480392E-2</v>
      </c>
      <c r="X1534" s="456">
        <v>5.2339153194172388E-3</v>
      </c>
      <c r="Y1534" s="457">
        <v>6.8615399788707005E-3</v>
      </c>
      <c r="Z1534" s="437">
        <v>1.2313395505646191E-2</v>
      </c>
      <c r="AA1534" s="456">
        <v>2.624544351359683E-3</v>
      </c>
      <c r="AB1534" s="457">
        <v>2.87748979397306E-3</v>
      </c>
      <c r="AC1534" s="437">
        <v>3.5817324645597329E-3</v>
      </c>
      <c r="AD1534" s="456">
        <v>1.7226142769539843E-4</v>
      </c>
      <c r="AE1534" s="457">
        <v>1.639111848819499E-4</v>
      </c>
      <c r="AF1534" s="437">
        <v>2.2922413189270481E-4</v>
      </c>
      <c r="AG1534" s="456">
        <v>5.685122772698642E-3</v>
      </c>
      <c r="AH1534" s="457">
        <v>5.4989946554258535E-3</v>
      </c>
      <c r="AI1534" s="437">
        <v>8.5023546458418281E-3</v>
      </c>
      <c r="AJ1534" s="456">
        <v>1.0011848162686744E-3</v>
      </c>
      <c r="AK1534" s="457">
        <v>8.8546927154101998E-4</v>
      </c>
      <c r="AL1534" s="437">
        <v>1.3682975059488372E-3</v>
      </c>
      <c r="AM1534" s="456">
        <v>1.5596959963827513E-3</v>
      </c>
      <c r="AN1534" s="457">
        <v>1.5898879925541187E-3</v>
      </c>
      <c r="AO1534" s="437">
        <v>1.962376723114263E-3</v>
      </c>
      <c r="AP1534" s="462">
        <v>0</v>
      </c>
      <c r="AQ1534" s="463">
        <v>0</v>
      </c>
      <c r="AR1534" s="463">
        <v>0</v>
      </c>
      <c r="AS1534" s="456">
        <v>0</v>
      </c>
      <c r="AT1534" s="457">
        <v>0</v>
      </c>
      <c r="AU1534" s="457">
        <v>0</v>
      </c>
    </row>
    <row r="1535" spans="1:47" x14ac:dyDescent="0.2">
      <c r="A1535" s="231">
        <v>2013</v>
      </c>
      <c r="B1535" s="232">
        <v>11</v>
      </c>
      <c r="C1535" s="456">
        <v>4.701567867205501</v>
      </c>
      <c r="D1535" s="457">
        <v>5.5588224120011756</v>
      </c>
      <c r="E1535" s="437">
        <v>14.726607154976094</v>
      </c>
      <c r="F1535" s="456">
        <v>0.16901121683809123</v>
      </c>
      <c r="G1535" s="457">
        <v>0.16378542214784741</v>
      </c>
      <c r="H1535" s="437">
        <v>0.24891661747486016</v>
      </c>
      <c r="I1535" s="456">
        <v>0.16587193048124738</v>
      </c>
      <c r="J1535" s="457">
        <v>0.2322586268540591</v>
      </c>
      <c r="K1535" s="437">
        <v>0.68180751711317988</v>
      </c>
      <c r="L1535" s="462">
        <v>2.2964805533630308E-3</v>
      </c>
      <c r="M1535" s="463">
        <v>2.830870104426785E-3</v>
      </c>
      <c r="N1535" s="437">
        <v>3.7018763054391655E-3</v>
      </c>
      <c r="O1535" s="456">
        <v>6.967307988166375E-3</v>
      </c>
      <c r="P1535" s="457">
        <v>9.25628696039924E-3</v>
      </c>
      <c r="Q1535" s="437">
        <v>1.6515903604008814E-2</v>
      </c>
      <c r="R1535" s="462">
        <v>0</v>
      </c>
      <c r="S1535" s="463">
        <v>0</v>
      </c>
      <c r="T1535" s="437">
        <v>553.97366957510906</v>
      </c>
      <c r="U1535" s="456">
        <v>9.5459822395175253E-3</v>
      </c>
      <c r="V1535" s="457">
        <v>1.2634119449872801E-2</v>
      </c>
      <c r="W1535" s="437">
        <v>1.5847285057793876E-2</v>
      </c>
      <c r="X1535" s="456">
        <v>5.3889557844241038E-3</v>
      </c>
      <c r="Y1535" s="457">
        <v>7.1061299184466305E-3</v>
      </c>
      <c r="Z1535" s="437">
        <v>1.2684784844319999E-2</v>
      </c>
      <c r="AA1535" s="456">
        <v>3.2996807203875093E-3</v>
      </c>
      <c r="AB1535" s="457">
        <v>3.6167570943413979E-3</v>
      </c>
      <c r="AC1535" s="437">
        <v>4.5059277797454495E-3</v>
      </c>
      <c r="AD1535" s="456">
        <v>2.168929169710979E-4</v>
      </c>
      <c r="AE1535" s="457">
        <v>2.044576067974397E-4</v>
      </c>
      <c r="AF1535" s="437">
        <v>2.8774424789997392E-4</v>
      </c>
      <c r="AG1535" s="456">
        <v>7.1823989895220541E-3</v>
      </c>
      <c r="AH1535" s="457">
        <v>6.893924749935893E-3</v>
      </c>
      <c r="AI1535" s="437">
        <v>1.0606425600826868E-2</v>
      </c>
      <c r="AJ1535" s="456">
        <v>1.2459975490106781E-3</v>
      </c>
      <c r="AK1535" s="457">
        <v>1.0838135848326184E-3</v>
      </c>
      <c r="AL1535" s="437">
        <v>1.7204566261920194E-3</v>
      </c>
      <c r="AM1535" s="456">
        <v>1.9802910853767433E-3</v>
      </c>
      <c r="AN1535" s="457">
        <v>2.0132183553376454E-3</v>
      </c>
      <c r="AO1535" s="437">
        <v>2.442704376177354E-3</v>
      </c>
      <c r="AP1535" s="462">
        <v>0</v>
      </c>
      <c r="AQ1535" s="463">
        <v>0</v>
      </c>
      <c r="AR1535" s="463">
        <v>0</v>
      </c>
      <c r="AS1535" s="456">
        <v>0</v>
      </c>
      <c r="AT1535" s="457">
        <v>0</v>
      </c>
      <c r="AU1535" s="457">
        <v>0</v>
      </c>
    </row>
    <row r="1536" spans="1:47" x14ac:dyDescent="0.2">
      <c r="A1536" s="231">
        <v>2013</v>
      </c>
      <c r="B1536" s="232">
        <v>12</v>
      </c>
      <c r="C1536" s="456">
        <v>4.7611138613547146</v>
      </c>
      <c r="D1536" s="457">
        <v>5.6219343774121118</v>
      </c>
      <c r="E1536" s="437">
        <v>14.830617802482852</v>
      </c>
      <c r="F1536" s="456">
        <v>0.17485604056539431</v>
      </c>
      <c r="G1536" s="457">
        <v>0.16984526004944681</v>
      </c>
      <c r="H1536" s="437">
        <v>0.25816073431703385</v>
      </c>
      <c r="I1536" s="456">
        <v>0.16926484715565007</v>
      </c>
      <c r="J1536" s="457">
        <v>0.2362199331669439</v>
      </c>
      <c r="K1536" s="437">
        <v>0.69086964835985099</v>
      </c>
      <c r="L1536" s="462">
        <v>2.3018514563048708E-3</v>
      </c>
      <c r="M1536" s="463">
        <v>2.838984624447699E-3</v>
      </c>
      <c r="N1536" s="437">
        <v>3.7092533954854352E-3</v>
      </c>
      <c r="O1536" s="456">
        <v>7.0573538160457836E-3</v>
      </c>
      <c r="P1536" s="457">
        <v>9.3983781167001953E-3</v>
      </c>
      <c r="Q1536" s="437">
        <v>1.6637047395015491E-2</v>
      </c>
      <c r="R1536" s="462">
        <v>0</v>
      </c>
      <c r="S1536" s="463">
        <v>0</v>
      </c>
      <c r="T1536" s="437">
        <v>555.05622038441243</v>
      </c>
      <c r="U1536" s="456">
        <v>9.8066916244280676E-3</v>
      </c>
      <c r="V1536" s="457">
        <v>1.3024505297653061E-2</v>
      </c>
      <c r="W1536" s="437">
        <v>1.6297342121458606E-2</v>
      </c>
      <c r="X1536" s="456">
        <v>5.5536378873717665E-3</v>
      </c>
      <c r="Y1536" s="457">
        <v>7.3680818734770774E-3</v>
      </c>
      <c r="Z1536" s="437">
        <v>1.3082582232816798E-2</v>
      </c>
      <c r="AA1536" s="456">
        <v>3.4412192296163365E-3</v>
      </c>
      <c r="AB1536" s="457">
        <v>3.8373787457785928E-3</v>
      </c>
      <c r="AC1536" s="437">
        <v>4.696797285212352E-3</v>
      </c>
      <c r="AD1536" s="456">
        <v>2.2468575911846169E-4</v>
      </c>
      <c r="AE1536" s="457">
        <v>2.1259238147236948E-4</v>
      </c>
      <c r="AF1536" s="437">
        <v>2.9917257149548792E-4</v>
      </c>
      <c r="AG1536" s="456">
        <v>7.4251870716702311E-3</v>
      </c>
      <c r="AH1536" s="457">
        <v>7.1321520097396805E-3</v>
      </c>
      <c r="AI1536" s="437">
        <v>1.099370023349162E-2</v>
      </c>
      <c r="AJ1536" s="456">
        <v>1.2930481089337897E-3</v>
      </c>
      <c r="AK1536" s="457">
        <v>1.1287886885090739E-3</v>
      </c>
      <c r="AL1536" s="437">
        <v>1.7966072315425572E-3</v>
      </c>
      <c r="AM1536" s="456">
        <v>2.0445550351375678E-3</v>
      </c>
      <c r="AN1536" s="457">
        <v>2.0827344822974699E-3</v>
      </c>
      <c r="AO1536" s="437">
        <v>2.5219423191872154E-3</v>
      </c>
      <c r="AP1536" s="462">
        <v>0</v>
      </c>
      <c r="AQ1536" s="463">
        <v>0</v>
      </c>
      <c r="AR1536" s="463">
        <v>0</v>
      </c>
      <c r="AS1536" s="456">
        <v>0</v>
      </c>
      <c r="AT1536" s="457">
        <v>0</v>
      </c>
      <c r="AU1536" s="457">
        <v>0</v>
      </c>
    </row>
    <row r="1537" spans="1:47" x14ac:dyDescent="0.2">
      <c r="A1537" s="231">
        <v>2013</v>
      </c>
      <c r="B1537" s="232">
        <v>13</v>
      </c>
      <c r="C1537" s="456">
        <v>4.823373418028627</v>
      </c>
      <c r="D1537" s="457">
        <v>5.688090381003521</v>
      </c>
      <c r="E1537" s="437">
        <v>14.94316472957386</v>
      </c>
      <c r="F1537" s="456">
        <v>0.18114340578865629</v>
      </c>
      <c r="G1537" s="457">
        <v>0.17640254131150315</v>
      </c>
      <c r="H1537" s="437">
        <v>0.26812827009638224</v>
      </c>
      <c r="I1537" s="456">
        <v>0.17293547448245702</v>
      </c>
      <c r="J1537" s="457">
        <v>0.24054462240505817</v>
      </c>
      <c r="K1537" s="437">
        <v>0.70061574168212049</v>
      </c>
      <c r="L1537" s="462">
        <v>2.3080269706040085E-3</v>
      </c>
      <c r="M1537" s="463">
        <v>2.8481928521131563E-3</v>
      </c>
      <c r="N1537" s="437">
        <v>3.7171783350094701E-3</v>
      </c>
      <c r="O1537" s="456">
        <v>7.1550559416672559E-3</v>
      </c>
      <c r="P1537" s="457">
        <v>9.5531354948129674E-3</v>
      </c>
      <c r="Q1537" s="437">
        <v>1.6767592266608209E-2</v>
      </c>
      <c r="R1537" s="462">
        <v>0</v>
      </c>
      <c r="S1537" s="463">
        <v>0</v>
      </c>
      <c r="T1537" s="437">
        <v>556.22630213626587</v>
      </c>
      <c r="U1537" s="456">
        <v>1.0086868890337695E-2</v>
      </c>
      <c r="V1537" s="457">
        <v>1.3446586012089531E-2</v>
      </c>
      <c r="W1537" s="437">
        <v>1.6782600685292949E-2</v>
      </c>
      <c r="X1537" s="456">
        <v>5.7302694160691042E-3</v>
      </c>
      <c r="Y1537" s="457">
        <v>7.650698105676295E-3</v>
      </c>
      <c r="Z1537" s="437">
        <v>1.3511776330114798E-2</v>
      </c>
      <c r="AA1537" s="456">
        <v>3.608999679326136E-3</v>
      </c>
      <c r="AB1537" s="457">
        <v>4.092226761254E-3</v>
      </c>
      <c r="AC1537" s="437">
        <v>4.901666168573183E-3</v>
      </c>
      <c r="AD1537" s="456">
        <v>2.3314332570946501E-4</v>
      </c>
      <c r="AE1537" s="457">
        <v>2.2146281580330107E-4</v>
      </c>
      <c r="AF1537" s="437">
        <v>3.1149035573530904E-4</v>
      </c>
      <c r="AG1537" s="456">
        <v>7.6823719815020857E-3</v>
      </c>
      <c r="AH1537" s="457">
        <v>7.3861324174188843E-3</v>
      </c>
      <c r="AI1537" s="437">
        <v>1.1411528400260522E-2</v>
      </c>
      <c r="AJ1537" s="456">
        <v>1.3423272936661102E-3</v>
      </c>
      <c r="AK1537" s="457">
        <v>1.1761501268670526E-3</v>
      </c>
      <c r="AL1537" s="437">
        <v>1.8787940601507028E-3</v>
      </c>
      <c r="AM1537" s="456">
        <v>2.1148139091126802E-3</v>
      </c>
      <c r="AN1537" s="457">
        <v>2.1591985624876365E-3</v>
      </c>
      <c r="AO1537" s="437">
        <v>2.6072858073290716E-3</v>
      </c>
      <c r="AP1537" s="462">
        <v>0</v>
      </c>
      <c r="AQ1537" s="463">
        <v>0</v>
      </c>
      <c r="AR1537" s="463">
        <v>0</v>
      </c>
      <c r="AS1537" s="456">
        <v>0</v>
      </c>
      <c r="AT1537" s="457">
        <v>0</v>
      </c>
      <c r="AU1537" s="457">
        <v>0</v>
      </c>
    </row>
    <row r="1538" spans="1:47" x14ac:dyDescent="0.2">
      <c r="A1538" s="231">
        <v>2013</v>
      </c>
      <c r="B1538" s="232">
        <v>14</v>
      </c>
      <c r="C1538" s="456">
        <v>4.8761196619838962</v>
      </c>
      <c r="D1538" s="457">
        <v>5.7414169329584581</v>
      </c>
      <c r="E1538" s="437">
        <v>15.013411335533789</v>
      </c>
      <c r="F1538" s="456">
        <v>0.18784236153567263</v>
      </c>
      <c r="G1538" s="457">
        <v>0.1833833469008174</v>
      </c>
      <c r="H1538" s="437">
        <v>0.27872495863667829</v>
      </c>
      <c r="I1538" s="456">
        <v>0.17675972487215344</v>
      </c>
      <c r="J1538" s="457">
        <v>0.24500661297644824</v>
      </c>
      <c r="K1538" s="437">
        <v>0.71028707290170201</v>
      </c>
      <c r="L1538" s="462">
        <v>2.3131787495537307E-3</v>
      </c>
      <c r="M1538" s="463">
        <v>2.856062421219848E-3</v>
      </c>
      <c r="N1538" s="437">
        <v>3.7227524811008317E-3</v>
      </c>
      <c r="O1538" s="456">
        <v>7.2599450704645E-3</v>
      </c>
      <c r="P1538" s="457">
        <v>9.7190362610725511E-3</v>
      </c>
      <c r="Q1538" s="437">
        <v>1.6906687948126883E-2</v>
      </c>
      <c r="R1538" s="462">
        <v>0</v>
      </c>
      <c r="S1538" s="463">
        <v>0</v>
      </c>
      <c r="T1538" s="437">
        <v>557.05984312949784</v>
      </c>
      <c r="U1538" s="456">
        <v>1.0381569731412204E-2</v>
      </c>
      <c r="V1538" s="457">
        <v>1.388849426501204E-2</v>
      </c>
      <c r="W1538" s="437">
        <v>1.7294578317628963E-2</v>
      </c>
      <c r="X1538" s="456">
        <v>5.9186702091010871E-3</v>
      </c>
      <c r="Y1538" s="457">
        <v>7.9525638633021565E-3</v>
      </c>
      <c r="Z1538" s="437">
        <v>1.3970197174945197E-2</v>
      </c>
      <c r="AA1538" s="456">
        <v>3.7969841570564865E-3</v>
      </c>
      <c r="AB1538" s="457">
        <v>4.3654031131343824E-3</v>
      </c>
      <c r="AC1538" s="437">
        <v>5.1168194916376523E-3</v>
      </c>
      <c r="AD1538" s="456">
        <v>2.4221468694076022E-4</v>
      </c>
      <c r="AE1538" s="457">
        <v>2.3095614329156198E-4</v>
      </c>
      <c r="AF1538" s="437">
        <v>3.245893690815248E-4</v>
      </c>
      <c r="AG1538" s="456">
        <v>7.9538319124873146E-3</v>
      </c>
      <c r="AH1538" s="457">
        <v>7.6555403083426159E-3</v>
      </c>
      <c r="AI1538" s="437">
        <v>1.1856439440800299E-2</v>
      </c>
      <c r="AJ1538" s="456">
        <v>1.3941200231278839E-3</v>
      </c>
      <c r="AK1538" s="457">
        <v>1.2263418259092901E-3</v>
      </c>
      <c r="AL1538" s="437">
        <v>1.9668330251689037E-3</v>
      </c>
      <c r="AM1538" s="456">
        <v>2.1902292409004044E-3</v>
      </c>
      <c r="AN1538" s="457">
        <v>2.2406943567064136E-3</v>
      </c>
      <c r="AO1538" s="437">
        <v>2.697424158861976E-3</v>
      </c>
      <c r="AP1538" s="462">
        <v>0</v>
      </c>
      <c r="AQ1538" s="463">
        <v>0</v>
      </c>
      <c r="AR1538" s="463">
        <v>0</v>
      </c>
      <c r="AS1538" s="456">
        <v>0</v>
      </c>
      <c r="AT1538" s="457">
        <v>0</v>
      </c>
      <c r="AU1538" s="457">
        <v>0</v>
      </c>
    </row>
    <row r="1539" spans="1:47" x14ac:dyDescent="0.2">
      <c r="A1539" s="231">
        <v>2013</v>
      </c>
      <c r="B1539" s="232">
        <v>15</v>
      </c>
      <c r="C1539" s="456">
        <v>4.9443595206185478</v>
      </c>
      <c r="D1539" s="457">
        <v>5.8139904542976204</v>
      </c>
      <c r="E1539" s="437">
        <v>15.14215587978827</v>
      </c>
      <c r="F1539" s="456">
        <v>0.19496903619224579</v>
      </c>
      <c r="G1539" s="457">
        <v>0.19083119430866038</v>
      </c>
      <c r="H1539" s="437">
        <v>0.2900214164775623</v>
      </c>
      <c r="I1539" s="456">
        <v>0.18095321408461321</v>
      </c>
      <c r="J1539" s="457">
        <v>0.24999203590245589</v>
      </c>
      <c r="K1539" s="437">
        <v>0.72132013580322552</v>
      </c>
      <c r="L1539" s="462">
        <v>2.3206165081554098E-3</v>
      </c>
      <c r="M1539" s="463">
        <v>2.86657927649646E-3</v>
      </c>
      <c r="N1539" s="437">
        <v>3.7316270057989116E-3</v>
      </c>
      <c r="O1539" s="456">
        <v>7.371652176906514E-3</v>
      </c>
      <c r="P1539" s="457">
        <v>9.8957158820540628E-3</v>
      </c>
      <c r="Q1539" s="437">
        <v>1.7054288065737822E-2</v>
      </c>
      <c r="R1539" s="462">
        <v>0</v>
      </c>
      <c r="S1539" s="463">
        <v>0</v>
      </c>
      <c r="T1539" s="437">
        <v>558.38589153207784</v>
      </c>
      <c r="U1539" s="456">
        <v>1.0696339624391749E-2</v>
      </c>
      <c r="V1539" s="457">
        <v>1.4359544242523831E-2</v>
      </c>
      <c r="W1539" s="437">
        <v>1.7844642882745728E-2</v>
      </c>
      <c r="X1539" s="456">
        <v>6.1182191235550501E-3</v>
      </c>
      <c r="Y1539" s="457">
        <v>8.2729629542757852E-3</v>
      </c>
      <c r="Z1539" s="437">
        <v>1.4456826200807337E-2</v>
      </c>
      <c r="AA1539" s="456">
        <v>4.0071571182155059E-3</v>
      </c>
      <c r="AB1539" s="457">
        <v>4.6615601616673248E-3</v>
      </c>
      <c r="AC1539" s="437">
        <v>5.3455578242287338E-3</v>
      </c>
      <c r="AD1539" s="456">
        <v>2.519150156681827E-4</v>
      </c>
      <c r="AE1539" s="457">
        <v>2.4111608761550276E-4</v>
      </c>
      <c r="AF1539" s="437">
        <v>3.3853079216593037E-4</v>
      </c>
      <c r="AG1539" s="456">
        <v>8.2398508431864477E-3</v>
      </c>
      <c r="AH1539" s="457">
        <v>7.9414514214632918E-3</v>
      </c>
      <c r="AI1539" s="437">
        <v>1.2330902656758942E-2</v>
      </c>
      <c r="AJ1539" s="456">
        <v>1.4481021312268308E-3</v>
      </c>
      <c r="AK1539" s="457">
        <v>1.2789889967649113E-3</v>
      </c>
      <c r="AL1539" s="437">
        <v>2.0602971208777744E-3</v>
      </c>
      <c r="AM1539" s="456">
        <v>2.2713767609163376E-3</v>
      </c>
      <c r="AN1539" s="457">
        <v>2.3283787765257858E-3</v>
      </c>
      <c r="AO1539" s="437">
        <v>2.7938483836952707E-3</v>
      </c>
      <c r="AP1539" s="462">
        <v>0</v>
      </c>
      <c r="AQ1539" s="463">
        <v>0</v>
      </c>
      <c r="AR1539" s="463">
        <v>0</v>
      </c>
      <c r="AS1539" s="456">
        <v>0</v>
      </c>
      <c r="AT1539" s="457">
        <v>0</v>
      </c>
      <c r="AU1539" s="457">
        <v>0</v>
      </c>
    </row>
    <row r="1540" spans="1:47" x14ac:dyDescent="0.2">
      <c r="A1540" s="231">
        <v>2013</v>
      </c>
      <c r="B1540" s="232">
        <v>16</v>
      </c>
      <c r="C1540" s="456">
        <v>5.553542050635313</v>
      </c>
      <c r="D1540" s="457">
        <v>6.9395618946379454</v>
      </c>
      <c r="E1540" s="437">
        <v>16.471180148073731</v>
      </c>
      <c r="F1540" s="456">
        <v>0.21778972493887225</v>
      </c>
      <c r="G1540" s="457">
        <v>0.22020596217879876</v>
      </c>
      <c r="H1540" s="437">
        <v>0.33145143124198567</v>
      </c>
      <c r="I1540" s="456">
        <v>0.20729648418890051</v>
      </c>
      <c r="J1540" s="457">
        <v>0.28661736931899567</v>
      </c>
      <c r="K1540" s="437">
        <v>0.82758039848955778</v>
      </c>
      <c r="L1540" s="462">
        <v>2.328140338631603E-3</v>
      </c>
      <c r="M1540" s="463">
        <v>2.8770162262766112E-3</v>
      </c>
      <c r="N1540" s="437">
        <v>3.7423835966472292E-3</v>
      </c>
      <c r="O1540" s="456">
        <v>1.1125046320784778E-2</v>
      </c>
      <c r="P1540" s="457">
        <v>1.3311315753001896E-2</v>
      </c>
      <c r="Q1540" s="437">
        <v>2.0836613055750918E-2</v>
      </c>
      <c r="R1540" s="462">
        <v>0</v>
      </c>
      <c r="S1540" s="463">
        <v>0</v>
      </c>
      <c r="T1540" s="437">
        <v>559.87887845932403</v>
      </c>
      <c r="U1540" s="456">
        <v>1.1089785469329322E-2</v>
      </c>
      <c r="V1540" s="457">
        <v>1.5162288039190654E-2</v>
      </c>
      <c r="W1540" s="437">
        <v>1.811833223041398E-2</v>
      </c>
      <c r="X1540" s="456">
        <v>6.32973076413467E-3</v>
      </c>
      <c r="Y1540" s="457">
        <v>8.6114263356107945E-3</v>
      </c>
      <c r="Z1540" s="437">
        <v>1.49716302184869E-2</v>
      </c>
      <c r="AA1540" s="456">
        <v>4.50542212193146E-3</v>
      </c>
      <c r="AB1540" s="457">
        <v>5.4283047470552763E-3</v>
      </c>
      <c r="AC1540" s="437">
        <v>6.1737555819253919E-3</v>
      </c>
      <c r="AD1540" s="456">
        <v>2.8110864303092665E-4</v>
      </c>
      <c r="AE1540" s="457">
        <v>2.7767650421126495E-4</v>
      </c>
      <c r="AF1540" s="437">
        <v>3.8851380214793217E-4</v>
      </c>
      <c r="AG1540" s="456">
        <v>9.1988863483195883E-3</v>
      </c>
      <c r="AH1540" s="457">
        <v>9.1546874446978808E-3</v>
      </c>
      <c r="AI1540" s="437">
        <v>1.4076644468308631E-2</v>
      </c>
      <c r="AJ1540" s="456">
        <v>1.6029077569714837E-3</v>
      </c>
      <c r="AK1540" s="457">
        <v>1.4540266779363136E-3</v>
      </c>
      <c r="AL1540" s="437">
        <v>2.3674217115182885E-3</v>
      </c>
      <c r="AM1540" s="456">
        <v>2.5487842018291377E-3</v>
      </c>
      <c r="AN1540" s="457">
        <v>2.7059616472773552E-3</v>
      </c>
      <c r="AO1540" s="437">
        <v>3.1838988134350356E-3</v>
      </c>
      <c r="AP1540" s="462">
        <v>0</v>
      </c>
      <c r="AQ1540" s="463">
        <v>0</v>
      </c>
      <c r="AR1540" s="463">
        <v>0</v>
      </c>
      <c r="AS1540" s="456">
        <v>0</v>
      </c>
      <c r="AT1540" s="457">
        <v>0</v>
      </c>
      <c r="AU1540" s="457">
        <v>0</v>
      </c>
    </row>
    <row r="1541" spans="1:47" x14ac:dyDescent="0.2">
      <c r="A1541" s="231">
        <v>2013</v>
      </c>
      <c r="B1541" s="232">
        <v>17</v>
      </c>
      <c r="C1541" s="456">
        <v>5.6347486593760836</v>
      </c>
      <c r="D1541" s="457">
        <v>7.0291537985363037</v>
      </c>
      <c r="E1541" s="437">
        <v>16.615446119606307</v>
      </c>
      <c r="F1541" s="456">
        <v>0.22624437207864917</v>
      </c>
      <c r="G1541" s="457">
        <v>0.2290877778690508</v>
      </c>
      <c r="H1541" s="437">
        <v>0.34519823541173417</v>
      </c>
      <c r="I1541" s="456">
        <v>0.21245698601248333</v>
      </c>
      <c r="J1541" s="457">
        <v>0.29267427262890333</v>
      </c>
      <c r="K1541" s="437">
        <v>0.84155492921465269</v>
      </c>
      <c r="L1541" s="462">
        <v>2.3358364539217834E-3</v>
      </c>
      <c r="M1541" s="463">
        <v>2.8873586904425061E-3</v>
      </c>
      <c r="N1541" s="437">
        <v>3.7534190182363829E-3</v>
      </c>
      <c r="O1541" s="456">
        <v>1.1308474585507664E-2</v>
      </c>
      <c r="P1541" s="457">
        <v>1.3565141762845357E-2</v>
      </c>
      <c r="Q1541" s="437">
        <v>2.1056480517624557E-2</v>
      </c>
      <c r="R1541" s="462">
        <v>0</v>
      </c>
      <c r="S1541" s="463">
        <v>0</v>
      </c>
      <c r="T1541" s="437">
        <v>561.33704514154272</v>
      </c>
      <c r="U1541" s="456">
        <v>1.1437655837850383E-2</v>
      </c>
      <c r="V1541" s="457">
        <v>1.5671767170634166E-2</v>
      </c>
      <c r="W1541" s="437">
        <v>1.8734077221058451E-2</v>
      </c>
      <c r="X1541" s="456">
        <v>6.5529353494462811E-3</v>
      </c>
      <c r="Y1541" s="457">
        <v>8.964228750919E-3</v>
      </c>
      <c r="Z1541" s="437">
        <v>1.5507464415787299E-2</v>
      </c>
      <c r="AA1541" s="456">
        <v>4.7341384688991024E-3</v>
      </c>
      <c r="AB1541" s="457">
        <v>5.7436583821680355E-3</v>
      </c>
      <c r="AC1541" s="437">
        <v>6.5018189348935492E-3</v>
      </c>
      <c r="AD1541" s="456">
        <v>2.9254844860848625E-4</v>
      </c>
      <c r="AE1541" s="457">
        <v>2.8971472366162449E-4</v>
      </c>
      <c r="AF1541" s="437">
        <v>4.0578648706223993E-4</v>
      </c>
      <c r="AG1541" s="456">
        <v>9.5429963412211397E-3</v>
      </c>
      <c r="AH1541" s="457">
        <v>9.5035487401025145E-3</v>
      </c>
      <c r="AI1541" s="437">
        <v>1.4641027611517752E-2</v>
      </c>
      <c r="AJ1541" s="456">
        <v>1.6685175629039296E-3</v>
      </c>
      <c r="AK1541" s="457">
        <v>1.5191643140549005E-3</v>
      </c>
      <c r="AL1541" s="437">
        <v>2.4767962062193184E-3</v>
      </c>
      <c r="AM1541" s="456">
        <v>2.6435348034329178E-3</v>
      </c>
      <c r="AN1541" s="457">
        <v>2.8079205277521998E-3</v>
      </c>
      <c r="AO1541" s="437">
        <v>3.3054788288650232E-3</v>
      </c>
      <c r="AP1541" s="462">
        <v>0</v>
      </c>
      <c r="AQ1541" s="463">
        <v>0</v>
      </c>
      <c r="AR1541" s="463">
        <v>0</v>
      </c>
      <c r="AS1541" s="456">
        <v>0</v>
      </c>
      <c r="AT1541" s="457">
        <v>0</v>
      </c>
      <c r="AU1541" s="457">
        <v>0</v>
      </c>
    </row>
    <row r="1542" spans="1:47" x14ac:dyDescent="0.2">
      <c r="A1542" s="231">
        <v>2013</v>
      </c>
      <c r="B1542" s="232">
        <v>18</v>
      </c>
      <c r="C1542" s="456">
        <v>5.715017771134776</v>
      </c>
      <c r="D1542" s="457">
        <v>7.1156780836095868</v>
      </c>
      <c r="E1542" s="437">
        <v>16.766411176900981</v>
      </c>
      <c r="F1542" s="456">
        <v>0.23498515267550693</v>
      </c>
      <c r="G1542" s="457">
        <v>0.23813809372388706</v>
      </c>
      <c r="H1542" s="437">
        <v>0.35947416366321605</v>
      </c>
      <c r="I1542" s="456">
        <v>0.21789195226619751</v>
      </c>
      <c r="J1542" s="457">
        <v>0.29896861854871665</v>
      </c>
      <c r="K1542" s="437">
        <v>0.85605604638637456</v>
      </c>
      <c r="L1542" s="462">
        <v>2.3438666966544941E-3</v>
      </c>
      <c r="M1542" s="463">
        <v>2.8978482797230114E-3</v>
      </c>
      <c r="N1542" s="437">
        <v>3.7647647823966179E-3</v>
      </c>
      <c r="O1542" s="456">
        <v>1.1501371097392387E-2</v>
      </c>
      <c r="P1542" s="457">
        <v>1.3828203015937915E-2</v>
      </c>
      <c r="Q1542" s="437">
        <v>2.1284315099779818E-2</v>
      </c>
      <c r="R1542" s="462">
        <v>0</v>
      </c>
      <c r="S1542" s="463">
        <v>0</v>
      </c>
      <c r="T1542" s="437">
        <v>562.85511851209515</v>
      </c>
      <c r="U1542" s="456">
        <v>1.1794864442730462E-2</v>
      </c>
      <c r="V1542" s="457">
        <v>1.6185656466490419E-2</v>
      </c>
      <c r="W1542" s="437">
        <v>1.9373394633082214E-2</v>
      </c>
      <c r="X1542" s="456">
        <v>6.788029443657616E-3</v>
      </c>
      <c r="Y1542" s="457">
        <v>9.3305522103604259E-3</v>
      </c>
      <c r="Z1542" s="437">
        <v>1.6063868489512766E-2</v>
      </c>
      <c r="AA1542" s="456">
        <v>4.9702892218772858E-3</v>
      </c>
      <c r="AB1542" s="457">
        <v>6.0590998757966055E-3</v>
      </c>
      <c r="AC1542" s="437">
        <v>6.8421992213610833E-3</v>
      </c>
      <c r="AD1542" s="456">
        <v>3.044074718905598E-4</v>
      </c>
      <c r="AE1542" s="457">
        <v>3.0201456420826336E-4</v>
      </c>
      <c r="AF1542" s="437">
        <v>4.2372262953227458E-4</v>
      </c>
      <c r="AG1542" s="456">
        <v>9.8986433957932943E-3</v>
      </c>
      <c r="AH1542" s="457">
        <v>9.85996879492319E-3</v>
      </c>
      <c r="AI1542" s="437">
        <v>1.52272022744928E-2</v>
      </c>
      <c r="AJ1542" s="456">
        <v>1.7365932992779124E-3</v>
      </c>
      <c r="AK1542" s="457">
        <v>1.586188175903341E-3</v>
      </c>
      <c r="AL1542" s="437">
        <v>2.5904115630589128E-3</v>
      </c>
      <c r="AM1542" s="456">
        <v>2.7415407333157924E-3</v>
      </c>
      <c r="AN1542" s="457">
        <v>2.9113443400581094E-3</v>
      </c>
      <c r="AO1542" s="437">
        <v>3.4316262781601717E-3</v>
      </c>
      <c r="AP1542" s="462">
        <v>0</v>
      </c>
      <c r="AQ1542" s="463">
        <v>0</v>
      </c>
      <c r="AR1542" s="463">
        <v>0</v>
      </c>
      <c r="AS1542" s="456">
        <v>0</v>
      </c>
      <c r="AT1542" s="457">
        <v>0</v>
      </c>
      <c r="AU1542" s="457">
        <v>0</v>
      </c>
    </row>
    <row r="1543" spans="1:47" x14ac:dyDescent="0.2">
      <c r="A1543" s="231">
        <v>2013</v>
      </c>
      <c r="B1543" s="232">
        <v>19</v>
      </c>
      <c r="C1543" s="456">
        <v>5.8095836482527892</v>
      </c>
      <c r="D1543" s="457">
        <v>7.2158702904386196</v>
      </c>
      <c r="E1543" s="437">
        <v>16.935102452717341</v>
      </c>
      <c r="F1543" s="456">
        <v>0.2441343769034609</v>
      </c>
      <c r="G1543" s="457">
        <v>0.24732228539041409</v>
      </c>
      <c r="H1543" s="437">
        <v>0.37357244952843938</v>
      </c>
      <c r="I1543" s="456">
        <v>0.22326478362171273</v>
      </c>
      <c r="J1543" s="457">
        <v>0.30487661186543386</v>
      </c>
      <c r="K1543" s="437">
        <v>0.86910022270306664</v>
      </c>
      <c r="L1543" s="462">
        <v>2.3485205792498332E-3</v>
      </c>
      <c r="M1543" s="463">
        <v>2.9039186974124135E-3</v>
      </c>
      <c r="N1543" s="437">
        <v>3.7703490958162426E-3</v>
      </c>
      <c r="O1543" s="456">
        <v>1.169253144951227E-2</v>
      </c>
      <c r="P1543" s="457">
        <v>1.408336659884985E-2</v>
      </c>
      <c r="Q1543" s="437">
        <v>2.1496980513993739E-2</v>
      </c>
      <c r="R1543" s="462">
        <v>0</v>
      </c>
      <c r="S1543" s="463">
        <v>0</v>
      </c>
      <c r="T1543" s="437">
        <v>564.18572822616295</v>
      </c>
      <c r="U1543" s="456">
        <v>1.2172294489866243E-2</v>
      </c>
      <c r="V1543" s="457">
        <v>1.6709361155855151E-2</v>
      </c>
      <c r="W1543" s="437">
        <v>2.0008809649918777E-2</v>
      </c>
      <c r="X1543" s="456">
        <v>7.0339099993732314E-3</v>
      </c>
      <c r="Y1543" s="457">
        <v>9.7024815086979715E-3</v>
      </c>
      <c r="Z1543" s="437">
        <v>1.6628565445714071E-2</v>
      </c>
      <c r="AA1543" s="456">
        <v>5.0851449747883097E-3</v>
      </c>
      <c r="AB1543" s="457">
        <v>6.2490948338248696E-3</v>
      </c>
      <c r="AC1543" s="437">
        <v>6.9991169670119702E-3</v>
      </c>
      <c r="AD1543" s="456">
        <v>3.1615922417733012E-4</v>
      </c>
      <c r="AE1543" s="457">
        <v>3.1388569274734855E-4</v>
      </c>
      <c r="AF1543" s="437">
        <v>4.4042955236300369E-4</v>
      </c>
      <c r="AG1543" s="456">
        <v>1.0304952133367316E-2</v>
      </c>
      <c r="AH1543" s="457">
        <v>1.0254191754547037E-2</v>
      </c>
      <c r="AI1543" s="437">
        <v>1.5853223569407892E-2</v>
      </c>
      <c r="AJ1543" s="456">
        <v>1.8190076861782309E-3</v>
      </c>
      <c r="AK1543" s="457">
        <v>1.6646870071952502E-3</v>
      </c>
      <c r="AL1543" s="437">
        <v>2.7188300972136111E-3</v>
      </c>
      <c r="AM1543" s="456">
        <v>2.8343729803044448E-3</v>
      </c>
      <c r="AN1543" s="457">
        <v>3.0059212363187028E-3</v>
      </c>
      <c r="AO1543" s="437">
        <v>3.5410333137619603E-3</v>
      </c>
      <c r="AP1543" s="462">
        <v>0</v>
      </c>
      <c r="AQ1543" s="463">
        <v>0</v>
      </c>
      <c r="AR1543" s="463">
        <v>0</v>
      </c>
      <c r="AS1543" s="456">
        <v>0</v>
      </c>
      <c r="AT1543" s="457">
        <v>0</v>
      </c>
      <c r="AU1543" s="457">
        <v>0</v>
      </c>
    </row>
    <row r="1544" spans="1:47" x14ac:dyDescent="0.2">
      <c r="A1544" s="231">
        <v>2013</v>
      </c>
      <c r="B1544" s="232">
        <v>20</v>
      </c>
      <c r="C1544" s="456">
        <v>5.9030709688298755</v>
      </c>
      <c r="D1544" s="457">
        <v>7.3105802507558675</v>
      </c>
      <c r="E1544" s="437">
        <v>17.087438660696321</v>
      </c>
      <c r="F1544" s="456">
        <v>0.25380042690190413</v>
      </c>
      <c r="G1544" s="457">
        <v>0.25662310723877152</v>
      </c>
      <c r="H1544" s="437">
        <v>0.3880417843193657</v>
      </c>
      <c r="I1544" s="456">
        <v>0.22917344689126104</v>
      </c>
      <c r="J1544" s="457">
        <v>0.3112770816493895</v>
      </c>
      <c r="K1544" s="437">
        <v>0.88379370769366372</v>
      </c>
      <c r="L1544" s="462">
        <v>2.3570528771563459E-3</v>
      </c>
      <c r="M1544" s="463">
        <v>2.9138916886627636E-3</v>
      </c>
      <c r="N1544" s="437">
        <v>3.7819024071484519E-3</v>
      </c>
      <c r="O1544" s="456">
        <v>1.1901867707046834E-2</v>
      </c>
      <c r="P1544" s="457">
        <v>1.4348860840580726E-2</v>
      </c>
      <c r="Q1544" s="437">
        <v>2.1727987278094784E-2</v>
      </c>
      <c r="R1544" s="462">
        <v>0</v>
      </c>
      <c r="S1544" s="463">
        <v>0</v>
      </c>
      <c r="T1544" s="437">
        <v>565.72226924080962</v>
      </c>
      <c r="U1544" s="456">
        <v>1.2565677930369334E-2</v>
      </c>
      <c r="V1544" s="457">
        <v>1.7229537523777427E-2</v>
      </c>
      <c r="W1544" s="437">
        <v>2.0656697133602811E-2</v>
      </c>
      <c r="X1544" s="456">
        <v>7.2895906837741669E-3</v>
      </c>
      <c r="Y1544" s="457">
        <v>1.007371385286163E-2</v>
      </c>
      <c r="Z1544" s="437">
        <v>1.7192393962924227E-2</v>
      </c>
      <c r="AA1544" s="456">
        <v>5.3324792081483833E-3</v>
      </c>
      <c r="AB1544" s="457">
        <v>6.5342833665510388E-3</v>
      </c>
      <c r="AC1544" s="437">
        <v>7.3472276407218259E-3</v>
      </c>
      <c r="AD1544" s="456">
        <v>3.292126108350574E-4</v>
      </c>
      <c r="AE1544" s="457">
        <v>3.264343864167698E-4</v>
      </c>
      <c r="AF1544" s="437">
        <v>4.5862709068749302E-4</v>
      </c>
      <c r="AG1544" s="456">
        <v>1.07009778990518E-2</v>
      </c>
      <c r="AH1544" s="457">
        <v>1.0627828866589058E-2</v>
      </c>
      <c r="AI1544" s="437">
        <v>1.6446530510444497E-2</v>
      </c>
      <c r="AJ1544" s="456">
        <v>1.8948055523238276E-3</v>
      </c>
      <c r="AK1544" s="457">
        <v>1.735122406351732E-3</v>
      </c>
      <c r="AL1544" s="437">
        <v>2.8337125821185634E-3</v>
      </c>
      <c r="AM1544" s="456">
        <v>2.9418939209336793E-3</v>
      </c>
      <c r="AN1544" s="457">
        <v>3.1102135890706492E-3</v>
      </c>
      <c r="AO1544" s="437">
        <v>3.6691347367965978E-3</v>
      </c>
      <c r="AP1544" s="462">
        <v>0</v>
      </c>
      <c r="AQ1544" s="463">
        <v>0</v>
      </c>
      <c r="AR1544" s="463">
        <v>0</v>
      </c>
      <c r="AS1544" s="456">
        <v>0</v>
      </c>
      <c r="AT1544" s="457">
        <v>0</v>
      </c>
      <c r="AU1544" s="457">
        <v>0</v>
      </c>
    </row>
    <row r="1545" spans="1:47" x14ac:dyDescent="0.2">
      <c r="A1545" s="231">
        <v>2013</v>
      </c>
      <c r="B1545" s="232">
        <v>21</v>
      </c>
      <c r="C1545" s="456">
        <v>6.5139373993952407</v>
      </c>
      <c r="D1545" s="457">
        <v>8.3689090279955263</v>
      </c>
      <c r="E1545" s="437">
        <v>18.673949078386059</v>
      </c>
      <c r="F1545" s="456">
        <v>0.28745421436546964</v>
      </c>
      <c r="G1545" s="457">
        <v>0.29523072949571738</v>
      </c>
      <c r="H1545" s="437">
        <v>0.47055704850388774</v>
      </c>
      <c r="I1545" s="456">
        <v>0.25292305854112007</v>
      </c>
      <c r="J1545" s="457">
        <v>0.34253260085442799</v>
      </c>
      <c r="K1545" s="437">
        <v>1.0132279229371508</v>
      </c>
      <c r="L1545" s="462">
        <v>2.3659075950071603E-3</v>
      </c>
      <c r="M1545" s="463">
        <v>2.9236234254650098E-3</v>
      </c>
      <c r="N1545" s="437">
        <v>3.7933005950610056E-3</v>
      </c>
      <c r="O1545" s="456">
        <v>1.800026485038702E-2</v>
      </c>
      <c r="P1545" s="457">
        <v>1.9289242823141262E-2</v>
      </c>
      <c r="Q1545" s="437">
        <v>2.7093198031051216E-2</v>
      </c>
      <c r="R1545" s="462">
        <v>0</v>
      </c>
      <c r="S1545" s="463">
        <v>0</v>
      </c>
      <c r="T1545" s="437">
        <v>567.22345611399783</v>
      </c>
      <c r="U1545" s="456">
        <v>1.4125677937978571E-2</v>
      </c>
      <c r="V1545" s="457">
        <v>1.9370144128949059E-2</v>
      </c>
      <c r="W1545" s="437">
        <v>2.3759872098920741E-2</v>
      </c>
      <c r="X1545" s="456">
        <v>7.5526126599276084E-3</v>
      </c>
      <c r="Y1545" s="457">
        <v>1.0436220248324621E-2</v>
      </c>
      <c r="Z1545" s="437">
        <v>1.7743024396246435E-2</v>
      </c>
      <c r="AA1545" s="456">
        <v>6.0906742522757558E-3</v>
      </c>
      <c r="AB1545" s="457">
        <v>7.549725602717711E-3</v>
      </c>
      <c r="AC1545" s="437">
        <v>9.0522260952526669E-3</v>
      </c>
      <c r="AD1545" s="456">
        <v>3.7482891722089701E-4</v>
      </c>
      <c r="AE1545" s="457">
        <v>3.7767650453786106E-4</v>
      </c>
      <c r="AF1545" s="437">
        <v>5.605660306828203E-4</v>
      </c>
      <c r="AG1545" s="456">
        <v>1.210573019917228E-2</v>
      </c>
      <c r="AH1545" s="457">
        <v>1.221649266471592E-2</v>
      </c>
      <c r="AI1545" s="437">
        <v>1.9906759898692693E-2</v>
      </c>
      <c r="AJ1545" s="456">
        <v>2.1462658875803032E-3</v>
      </c>
      <c r="AK1545" s="457">
        <v>1.9979526938130542E-3</v>
      </c>
      <c r="AL1545" s="437">
        <v>3.4824796205469087E-3</v>
      </c>
      <c r="AM1545" s="456">
        <v>3.3558103285046348E-3</v>
      </c>
      <c r="AN1545" s="457">
        <v>3.6031087277720746E-3</v>
      </c>
      <c r="AO1545" s="437">
        <v>4.4118470226508525E-3</v>
      </c>
      <c r="AP1545" s="462">
        <v>0</v>
      </c>
      <c r="AQ1545" s="463">
        <v>0</v>
      </c>
      <c r="AR1545" s="463">
        <v>0</v>
      </c>
      <c r="AS1545" s="456">
        <v>0</v>
      </c>
      <c r="AT1545" s="457">
        <v>0</v>
      </c>
      <c r="AU1545" s="457">
        <v>0</v>
      </c>
    </row>
    <row r="1546" spans="1:47" x14ac:dyDescent="0.2">
      <c r="A1546" s="231">
        <v>2013</v>
      </c>
      <c r="B1546" s="232">
        <v>22</v>
      </c>
      <c r="C1546" s="456">
        <v>6.618806574710784</v>
      </c>
      <c r="D1546" s="457">
        <v>8.4653434138025538</v>
      </c>
      <c r="E1546" s="437">
        <v>18.840180794724397</v>
      </c>
      <c r="F1546" s="456">
        <v>0.29848540773817739</v>
      </c>
      <c r="G1546" s="457">
        <v>0.30475638701814728</v>
      </c>
      <c r="H1546" s="437">
        <v>0.48642324490194533</v>
      </c>
      <c r="I1546" s="456">
        <v>0.25956290159319834</v>
      </c>
      <c r="J1546" s="457">
        <v>0.34891878374566171</v>
      </c>
      <c r="K1546" s="437">
        <v>1.0286074844971185</v>
      </c>
      <c r="L1546" s="462">
        <v>2.3749195014591594E-3</v>
      </c>
      <c r="M1546" s="463">
        <v>2.9328828404321622E-3</v>
      </c>
      <c r="N1546" s="437">
        <v>3.8043361398571911E-3</v>
      </c>
      <c r="O1546" s="456">
        <v>1.8326543104963285E-2</v>
      </c>
      <c r="P1546" s="457">
        <v>1.961388968182837E-2</v>
      </c>
      <c r="Q1546" s="437">
        <v>2.7377020494702982E-2</v>
      </c>
      <c r="R1546" s="462">
        <v>0</v>
      </c>
      <c r="S1546" s="463">
        <v>0</v>
      </c>
      <c r="T1546" s="437">
        <v>568.64530014462696</v>
      </c>
      <c r="U1546" s="456">
        <v>1.4571544800095444E-2</v>
      </c>
      <c r="V1546" s="457">
        <v>1.9884452494075444E-2</v>
      </c>
      <c r="W1546" s="437">
        <v>2.4440380237600971E-2</v>
      </c>
      <c r="X1546" s="456">
        <v>7.8207237314130117E-3</v>
      </c>
      <c r="Y1546" s="457">
        <v>1.0779729438579704E-2</v>
      </c>
      <c r="Z1546" s="437">
        <v>1.8264756350483528E-2</v>
      </c>
      <c r="AA1546" s="456">
        <v>6.3814997683850523E-3</v>
      </c>
      <c r="AB1546" s="457">
        <v>7.8400355015606771E-3</v>
      </c>
      <c r="AC1546" s="437">
        <v>9.4604687644685524E-3</v>
      </c>
      <c r="AD1546" s="456">
        <v>3.8984240814331076E-4</v>
      </c>
      <c r="AE1546" s="457">
        <v>3.9063549519924106E-4</v>
      </c>
      <c r="AF1546" s="437">
        <v>5.8071795089599781E-4</v>
      </c>
      <c r="AG1546" s="456">
        <v>1.2555176366184424E-2</v>
      </c>
      <c r="AH1546" s="457">
        <v>1.2598296114250401E-2</v>
      </c>
      <c r="AI1546" s="437">
        <v>2.05503718888983E-2</v>
      </c>
      <c r="AJ1546" s="456">
        <v>2.2319456072799368E-3</v>
      </c>
      <c r="AK1546" s="457">
        <v>2.0696860177359393E-3</v>
      </c>
      <c r="AL1546" s="437">
        <v>3.6061933002463627E-3</v>
      </c>
      <c r="AM1546" s="456">
        <v>3.4799790361175944E-3</v>
      </c>
      <c r="AN1546" s="457">
        <v>3.7108919726493062E-3</v>
      </c>
      <c r="AO1546" s="437">
        <v>4.5543032932310818E-3</v>
      </c>
      <c r="AP1546" s="462">
        <v>0</v>
      </c>
      <c r="AQ1546" s="463">
        <v>0</v>
      </c>
      <c r="AR1546" s="463">
        <v>0</v>
      </c>
      <c r="AS1546" s="456">
        <v>0</v>
      </c>
      <c r="AT1546" s="457">
        <v>0</v>
      </c>
      <c r="AU1546" s="457">
        <v>0</v>
      </c>
    </row>
    <row r="1547" spans="1:47" x14ac:dyDescent="0.2">
      <c r="A1547" s="231">
        <v>2013</v>
      </c>
      <c r="B1547" s="232">
        <v>23</v>
      </c>
      <c r="C1547" s="456">
        <v>6.723342661209025</v>
      </c>
      <c r="D1547" s="457">
        <v>8.5505494028141449</v>
      </c>
      <c r="E1547" s="437">
        <v>18.984740382312538</v>
      </c>
      <c r="F1547" s="456">
        <v>0.30964346435847706</v>
      </c>
      <c r="G1547" s="457">
        <v>0.31336756006206906</v>
      </c>
      <c r="H1547" s="437">
        <v>0.50087589290615819</v>
      </c>
      <c r="I1547" s="456">
        <v>0.26630889467657148</v>
      </c>
      <c r="J1547" s="457">
        <v>0.35479689431120631</v>
      </c>
      <c r="K1547" s="437">
        <v>1.0427410369444921</v>
      </c>
      <c r="L1547" s="462">
        <v>2.3842208930733018E-3</v>
      </c>
      <c r="M1547" s="463">
        <v>2.941081406461825E-3</v>
      </c>
      <c r="N1547" s="437">
        <v>3.8149406177061616E-3</v>
      </c>
      <c r="O1547" s="456">
        <v>1.8657327858907845E-2</v>
      </c>
      <c r="P1547" s="457">
        <v>1.9908382378703869E-2</v>
      </c>
      <c r="Q1547" s="437">
        <v>2.763721983295472E-2</v>
      </c>
      <c r="R1547" s="462">
        <v>0</v>
      </c>
      <c r="S1547" s="463">
        <v>0</v>
      </c>
      <c r="T1547" s="437">
        <v>569.93362285984551</v>
      </c>
      <c r="U1547" s="456">
        <v>1.5017404993818734E-2</v>
      </c>
      <c r="V1547" s="457">
        <v>2.0334056488731309E-2</v>
      </c>
      <c r="W1547" s="437">
        <v>2.5058831905910114E-2</v>
      </c>
      <c r="X1547" s="456">
        <v>8.0916283779071379E-3</v>
      </c>
      <c r="Y1547" s="457">
        <v>1.1091065514083055E-2</v>
      </c>
      <c r="Z1547" s="437">
        <v>1.8737645906944114E-2</v>
      </c>
      <c r="AA1547" s="456">
        <v>6.684175755454479E-3</v>
      </c>
      <c r="AB1547" s="457">
        <v>8.0713497587824989E-3</v>
      </c>
      <c r="AC1547" s="437">
        <v>9.8700549422706518E-3</v>
      </c>
      <c r="AD1547" s="456">
        <v>4.0511604102321717E-4</v>
      </c>
      <c r="AE1547" s="457">
        <v>4.0238775221101107E-4</v>
      </c>
      <c r="AF1547" s="437">
        <v>5.9928993954691274E-4</v>
      </c>
      <c r="AG1547" s="456">
        <v>1.3006430950746937E-2</v>
      </c>
      <c r="AH1547" s="457">
        <v>1.294720464397767E-2</v>
      </c>
      <c r="AI1547" s="437">
        <v>2.1126716391708981E-2</v>
      </c>
      <c r="AJ1547" s="456">
        <v>2.3173934291948381E-3</v>
      </c>
      <c r="AK1547" s="457">
        <v>2.1352794557543248E-3</v>
      </c>
      <c r="AL1547" s="437">
        <v>3.7155212593257079E-3</v>
      </c>
      <c r="AM1547" s="456">
        <v>3.6064030921040208E-3</v>
      </c>
      <c r="AN1547" s="457">
        <v>3.8072628544875992E-3</v>
      </c>
      <c r="AO1547" s="437">
        <v>4.6869888046263105E-3</v>
      </c>
      <c r="AP1547" s="462">
        <v>0</v>
      </c>
      <c r="AQ1547" s="463">
        <v>0</v>
      </c>
      <c r="AR1547" s="463">
        <v>0</v>
      </c>
      <c r="AS1547" s="456">
        <v>0</v>
      </c>
      <c r="AT1547" s="457">
        <v>0</v>
      </c>
      <c r="AU1547" s="457">
        <v>0</v>
      </c>
    </row>
    <row r="1548" spans="1:47" x14ac:dyDescent="0.2">
      <c r="A1548" s="231">
        <v>2013</v>
      </c>
      <c r="B1548" s="232">
        <v>24</v>
      </c>
      <c r="C1548" s="456">
        <v>6.8264382824937089</v>
      </c>
      <c r="D1548" s="457">
        <v>8.620565755104403</v>
      </c>
      <c r="E1548" s="437">
        <v>19.10276087419372</v>
      </c>
      <c r="F1548" s="456">
        <v>0.3206604885034644</v>
      </c>
      <c r="G1548" s="457">
        <v>0.32053294800955062</v>
      </c>
      <c r="H1548" s="437">
        <v>0.51297746634145291</v>
      </c>
      <c r="I1548" s="456">
        <v>0.27297729156597705</v>
      </c>
      <c r="J1548" s="457">
        <v>0.35975504395855945</v>
      </c>
      <c r="K1548" s="437">
        <v>1.0546202713570387</v>
      </c>
      <c r="L1548" s="462">
        <v>2.3933600136364823E-3</v>
      </c>
      <c r="M1548" s="463">
        <v>2.9477025013481786E-3</v>
      </c>
      <c r="N1548" s="437">
        <v>3.8240496307515911E-3</v>
      </c>
      <c r="O1548" s="456">
        <v>1.8983708255756584E-2</v>
      </c>
      <c r="P1548" s="457">
        <v>2.015382175594773E-2</v>
      </c>
      <c r="Q1548" s="437">
        <v>2.7855557021942274E-2</v>
      </c>
      <c r="R1548" s="462">
        <v>0</v>
      </c>
      <c r="S1548" s="463">
        <v>0</v>
      </c>
      <c r="T1548" s="437">
        <v>571.00954129209549</v>
      </c>
      <c r="U1548" s="456">
        <v>1.5454852878888146E-2</v>
      </c>
      <c r="V1548" s="457">
        <v>2.0697198666743046E-2</v>
      </c>
      <c r="W1548" s="437">
        <v>2.5575841891151974E-2</v>
      </c>
      <c r="X1548" s="456">
        <v>8.3591413683734295E-3</v>
      </c>
      <c r="Y1548" s="457">
        <v>1.1350896555800113E-2</v>
      </c>
      <c r="Z1548" s="437">
        <v>1.9132351735263432E-2</v>
      </c>
      <c r="AA1548" s="456">
        <v>6.9813356743205403E-3</v>
      </c>
      <c r="AB1548" s="457">
        <v>8.2367835252949995E-3</v>
      </c>
      <c r="AC1548" s="437">
        <v>1.0232111049946624E-2</v>
      </c>
      <c r="AD1548" s="456">
        <v>4.2021677230540442E-4</v>
      </c>
      <c r="AE1548" s="457">
        <v>4.1217919798986754E-4</v>
      </c>
      <c r="AF1548" s="437">
        <v>6.1495014677638029E-4</v>
      </c>
      <c r="AG1548" s="456">
        <v>1.345171549787404E-2</v>
      </c>
      <c r="AH1548" s="457">
        <v>1.3241272862606164E-2</v>
      </c>
      <c r="AI1548" s="437">
        <v>2.1604200345438387E-2</v>
      </c>
      <c r="AJ1548" s="456">
        <v>2.4016439450858886E-3</v>
      </c>
      <c r="AK1548" s="457">
        <v>2.1907455413426929E-3</v>
      </c>
      <c r="AL1548" s="437">
        <v>3.805363929304641E-3</v>
      </c>
      <c r="AM1548" s="456">
        <v>3.7312220001536884E-3</v>
      </c>
      <c r="AN1548" s="457">
        <v>3.8863513324783592E-3</v>
      </c>
      <c r="AO1548" s="437">
        <v>4.7995214571513352E-3</v>
      </c>
      <c r="AP1548" s="462">
        <v>0</v>
      </c>
      <c r="AQ1548" s="463">
        <v>0</v>
      </c>
      <c r="AR1548" s="463">
        <v>0</v>
      </c>
      <c r="AS1548" s="456">
        <v>0</v>
      </c>
      <c r="AT1548" s="457">
        <v>0</v>
      </c>
      <c r="AU1548" s="457">
        <v>0</v>
      </c>
    </row>
    <row r="1549" spans="1:47" x14ac:dyDescent="0.2">
      <c r="A1549" s="231">
        <v>2013</v>
      </c>
      <c r="B1549" s="232">
        <v>25</v>
      </c>
      <c r="C1549" s="456">
        <v>6.9249499125596996</v>
      </c>
      <c r="D1549" s="457">
        <v>8.6711165659840255</v>
      </c>
      <c r="E1549" s="437">
        <v>19.184708178714093</v>
      </c>
      <c r="F1549" s="456">
        <v>0.33127231488128916</v>
      </c>
      <c r="G1549" s="457">
        <v>0.32593372812336946</v>
      </c>
      <c r="H1549" s="437">
        <v>0.52219584789988682</v>
      </c>
      <c r="I1549" s="456">
        <v>0.27941244800047693</v>
      </c>
      <c r="J1549" s="457">
        <v>0.36357561484437428</v>
      </c>
      <c r="K1549" s="437">
        <v>1.0638103668824062</v>
      </c>
      <c r="L1549" s="462">
        <v>2.4022676774370258E-3</v>
      </c>
      <c r="M1549" s="463">
        <v>2.9527607656195487E-3</v>
      </c>
      <c r="N1549" s="437">
        <v>3.8316241612060277E-3</v>
      </c>
      <c r="O1549" s="456">
        <v>1.9298222835814199E-2</v>
      </c>
      <c r="P1549" s="457">
        <v>2.0339875603381935E-2</v>
      </c>
      <c r="Q1549" s="437">
        <v>2.802386143091587E-2</v>
      </c>
      <c r="R1549" s="462">
        <v>0</v>
      </c>
      <c r="S1549" s="463">
        <v>0</v>
      </c>
      <c r="T1549" s="437">
        <v>571.82090984831086</v>
      </c>
      <c r="U1549" s="456">
        <v>1.5874110964328697E-2</v>
      </c>
      <c r="V1549" s="457">
        <v>2.0960573022264169E-2</v>
      </c>
      <c r="W1549" s="437">
        <v>2.5967956134024375E-2</v>
      </c>
      <c r="X1549" s="456">
        <v>8.6166121277072225E-3</v>
      </c>
      <c r="Y1549" s="457">
        <v>1.1547025385493008E-2</v>
      </c>
      <c r="Z1549" s="437">
        <v>1.9430249096459573E-2</v>
      </c>
      <c r="AA1549" s="456">
        <v>7.276268704648532E-3</v>
      </c>
      <c r="AB1549" s="457">
        <v>8.3484586019750232E-3</v>
      </c>
      <c r="AC1549" s="437">
        <v>1.0550835966840859E-2</v>
      </c>
      <c r="AD1549" s="456">
        <v>4.3482280439401339E-4</v>
      </c>
      <c r="AE1549" s="457">
        <v>4.1962611675394872E-4</v>
      </c>
      <c r="AF1549" s="437">
        <v>6.2712405174702394E-4</v>
      </c>
      <c r="AG1549" s="456">
        <v>1.387792881823284E-2</v>
      </c>
      <c r="AH1549" s="457">
        <v>1.3463375652281687E-2</v>
      </c>
      <c r="AI1549" s="437">
        <v>2.1956571547016111E-2</v>
      </c>
      <c r="AJ1549" s="456">
        <v>2.4818681781769297E-3</v>
      </c>
      <c r="AK1549" s="457">
        <v>2.2323720270796795E-3</v>
      </c>
      <c r="AL1549" s="437">
        <v>3.8699642254846523E-3</v>
      </c>
      <c r="AM1549" s="456">
        <v>3.8521133621798689E-3</v>
      </c>
      <c r="AN1549" s="457">
        <v>3.9458876570301251E-3</v>
      </c>
      <c r="AO1549" s="437">
        <v>4.888551125413157E-3</v>
      </c>
      <c r="AP1549" s="462">
        <v>0</v>
      </c>
      <c r="AQ1549" s="463">
        <v>0</v>
      </c>
      <c r="AR1549" s="463">
        <v>0</v>
      </c>
      <c r="AS1549" s="456">
        <v>0</v>
      </c>
      <c r="AT1549" s="457">
        <v>0</v>
      </c>
      <c r="AU1549" s="457">
        <v>0</v>
      </c>
    </row>
    <row r="1550" spans="1:47" x14ac:dyDescent="0.2">
      <c r="A1550" s="231">
        <v>2013</v>
      </c>
      <c r="B1550" s="232">
        <v>26</v>
      </c>
      <c r="C1550" s="456">
        <v>7.0468850844770232</v>
      </c>
      <c r="D1550" s="457">
        <v>8.7430691655115602</v>
      </c>
      <c r="E1550" s="437">
        <v>19.218882539920337</v>
      </c>
      <c r="F1550" s="456">
        <v>0.34281824309439757</v>
      </c>
      <c r="G1550" s="457">
        <v>0.33085722636385972</v>
      </c>
      <c r="H1550" s="437">
        <v>0.52795497515597389</v>
      </c>
      <c r="I1550" s="456">
        <v>0.28655477543786495</v>
      </c>
      <c r="J1550" s="457">
        <v>0.36749712602572043</v>
      </c>
      <c r="K1550" s="437">
        <v>1.0698595537357225</v>
      </c>
      <c r="L1550" s="462">
        <v>2.4112264576346596E-3</v>
      </c>
      <c r="M1550" s="463">
        <v>2.9564486063525901E-3</v>
      </c>
      <c r="N1550" s="437">
        <v>3.837761345366157E-3</v>
      </c>
      <c r="O1550" s="456">
        <v>1.9595298657437924E-2</v>
      </c>
      <c r="P1550" s="457">
        <v>2.0457048640140609E-2</v>
      </c>
      <c r="Q1550" s="437">
        <v>2.8133499264806711E-2</v>
      </c>
      <c r="R1550" s="462">
        <v>0</v>
      </c>
      <c r="S1550" s="463">
        <v>0</v>
      </c>
      <c r="T1550" s="437">
        <v>572.31305101140197</v>
      </c>
      <c r="U1550" s="456">
        <v>1.6324489390141892E-2</v>
      </c>
      <c r="V1550" s="457">
        <v>2.1194944924786463E-2</v>
      </c>
      <c r="W1550" s="437">
        <v>2.6209616380447418E-2</v>
      </c>
      <c r="X1550" s="456">
        <v>8.8569753161903061E-3</v>
      </c>
      <c r="Y1550" s="457">
        <v>1.166633348908982E-2</v>
      </c>
      <c r="Z1550" s="437">
        <v>1.961064846327459E-2</v>
      </c>
      <c r="AA1550" s="456">
        <v>7.6187112215662881E-3</v>
      </c>
      <c r="AB1550" s="457">
        <v>8.450666899043769E-3</v>
      </c>
      <c r="AC1550" s="437">
        <v>1.0838714613411321E-2</v>
      </c>
      <c r="AD1550" s="456">
        <v>4.5068207769965605E-4</v>
      </c>
      <c r="AE1550" s="457">
        <v>4.2632669022647291E-4</v>
      </c>
      <c r="AF1550" s="437">
        <v>6.3523529306397364E-4</v>
      </c>
      <c r="AG1550" s="456">
        <v>1.4337005765931766E-2</v>
      </c>
      <c r="AH1550" s="457">
        <v>1.3664423975672618E-2</v>
      </c>
      <c r="AI1550" s="437">
        <v>2.2153297275027756E-2</v>
      </c>
      <c r="AJ1550" s="456">
        <v>2.5660230175573681E-3</v>
      </c>
      <c r="AK1550" s="457">
        <v>2.2670137182210968E-3</v>
      </c>
      <c r="AL1550" s="437">
        <v>3.9024028738084142E-3</v>
      </c>
      <c r="AM1550" s="456">
        <v>3.9831291866864642E-3</v>
      </c>
      <c r="AN1550" s="457">
        <v>4.0002463269751942E-3</v>
      </c>
      <c r="AO1550" s="437">
        <v>4.9510994499249294E-3</v>
      </c>
      <c r="AP1550" s="462">
        <v>0</v>
      </c>
      <c r="AQ1550" s="463">
        <v>0</v>
      </c>
      <c r="AR1550" s="463">
        <v>0</v>
      </c>
      <c r="AS1550" s="456">
        <v>0</v>
      </c>
      <c r="AT1550" s="457">
        <v>0</v>
      </c>
      <c r="AU1550" s="457">
        <v>0</v>
      </c>
    </row>
    <row r="1551" spans="1:47" x14ac:dyDescent="0.2">
      <c r="A1551" s="231">
        <v>2013</v>
      </c>
      <c r="B1551" s="232">
        <v>27</v>
      </c>
      <c r="C1551" s="456">
        <v>7.1228602549560192</v>
      </c>
      <c r="D1551" s="457">
        <v>8.7353867121867044</v>
      </c>
      <c r="E1551" s="437">
        <v>19.192587193394498</v>
      </c>
      <c r="F1551" s="456">
        <v>0.35179930016117006</v>
      </c>
      <c r="G1551" s="457">
        <v>0.3316048480081441</v>
      </c>
      <c r="H1551" s="437">
        <v>0.52944703265571147</v>
      </c>
      <c r="I1551" s="456">
        <v>0.29206139315498392</v>
      </c>
      <c r="J1551" s="457">
        <v>0.36830642528661944</v>
      </c>
      <c r="K1551" s="437">
        <v>1.0720676817704569</v>
      </c>
      <c r="L1551" s="462">
        <v>2.4200639835430873E-3</v>
      </c>
      <c r="M1551" s="463">
        <v>2.9592347949191737E-3</v>
      </c>
      <c r="N1551" s="437">
        <v>3.8422335988311821E-3</v>
      </c>
      <c r="O1551" s="456">
        <v>1.9863378510750068E-2</v>
      </c>
      <c r="P1551" s="457">
        <v>2.0488876713175192E-2</v>
      </c>
      <c r="Q1551" s="437">
        <v>2.8171323425763308E-2</v>
      </c>
      <c r="R1551" s="462">
        <v>0</v>
      </c>
      <c r="S1551" s="463">
        <v>0</v>
      </c>
      <c r="T1551" s="437">
        <v>572.40839800588606</v>
      </c>
      <c r="U1551" s="456">
        <v>1.6678021765729044E-2</v>
      </c>
      <c r="V1551" s="457">
        <v>2.1215629140708965E-2</v>
      </c>
      <c r="W1551" s="437">
        <v>2.6265399791581566E-2</v>
      </c>
      <c r="X1551" s="456">
        <v>9.0712248666816996E-3</v>
      </c>
      <c r="Y1551" s="457">
        <v>1.1689463081301704E-2</v>
      </c>
      <c r="Z1551" s="437">
        <v>1.9645741037483899E-2</v>
      </c>
      <c r="AA1551" s="456">
        <v>7.9688763631453278E-3</v>
      </c>
      <c r="AB1551" s="457">
        <v>8.5516058754071603E-3</v>
      </c>
      <c r="AC1551" s="437">
        <v>1.1093200846241659E-2</v>
      </c>
      <c r="AD1551" s="456">
        <v>4.6351285996358235E-4</v>
      </c>
      <c r="AE1551" s="457">
        <v>4.2791130373089791E-4</v>
      </c>
      <c r="AF1551" s="437">
        <v>6.3836132843183462E-4</v>
      </c>
      <c r="AG1551" s="456">
        <v>1.4672415702767765E-2</v>
      </c>
      <c r="AH1551" s="457">
        <v>1.3670225807968509E-2</v>
      </c>
      <c r="AI1551" s="437">
        <v>2.2156793707648646E-2</v>
      </c>
      <c r="AJ1551" s="456">
        <v>2.6254690298930725E-3</v>
      </c>
      <c r="AK1551" s="457">
        <v>2.2639528286757965E-3</v>
      </c>
      <c r="AL1551" s="437">
        <v>3.8947320016547793E-3</v>
      </c>
      <c r="AM1551" s="456">
        <v>4.0921780343126136E-3</v>
      </c>
      <c r="AN1551" s="457">
        <v>4.0162362999178565E-3</v>
      </c>
      <c r="AO1551" s="437">
        <v>4.9814027921785495E-3</v>
      </c>
      <c r="AP1551" s="462">
        <v>0</v>
      </c>
      <c r="AQ1551" s="463">
        <v>0</v>
      </c>
      <c r="AR1551" s="463">
        <v>0</v>
      </c>
      <c r="AS1551" s="456">
        <v>0</v>
      </c>
      <c r="AT1551" s="457">
        <v>0</v>
      </c>
      <c r="AU1551" s="457">
        <v>0</v>
      </c>
    </row>
    <row r="1552" spans="1:47" x14ac:dyDescent="0.2">
      <c r="A1552" s="231">
        <v>2013</v>
      </c>
      <c r="B1552" s="232">
        <v>28</v>
      </c>
      <c r="C1552" s="456">
        <v>7.18272631415687</v>
      </c>
      <c r="D1552" s="457">
        <v>8.7189466822876405</v>
      </c>
      <c r="E1552" s="437">
        <v>19.149511977653983</v>
      </c>
      <c r="F1552" s="456">
        <v>0.35937249013313249</v>
      </c>
      <c r="G1552" s="457">
        <v>0.33176381734191612</v>
      </c>
      <c r="H1552" s="437">
        <v>0.53000093558063144</v>
      </c>
      <c r="I1552" s="456">
        <v>0.29675166320162982</v>
      </c>
      <c r="J1552" s="457">
        <v>0.36877698795043912</v>
      </c>
      <c r="K1552" s="437">
        <v>1.0734943498071703</v>
      </c>
      <c r="L1552" s="462">
        <v>2.4281988879655643E-3</v>
      </c>
      <c r="M1552" s="463">
        <v>2.961845426769629E-3</v>
      </c>
      <c r="N1552" s="437">
        <v>3.8466310368360066E-3</v>
      </c>
      <c r="O1552" s="456">
        <v>2.0091081963135683E-2</v>
      </c>
      <c r="P1552" s="457">
        <v>2.0501930655819289E-2</v>
      </c>
      <c r="Q1552" s="437">
        <v>2.8194308043727259E-2</v>
      </c>
      <c r="R1552" s="462">
        <v>0</v>
      </c>
      <c r="S1552" s="463">
        <v>0</v>
      </c>
      <c r="T1552" s="437">
        <v>572.4135202907521</v>
      </c>
      <c r="U1552" s="456">
        <v>1.697239702226272E-2</v>
      </c>
      <c r="V1552" s="457">
        <v>2.1201309762561085E-2</v>
      </c>
      <c r="W1552" s="437">
        <v>2.62796911552318E-2</v>
      </c>
      <c r="X1552" s="456">
        <v>9.2505402487923771E-3</v>
      </c>
      <c r="Y1552" s="457">
        <v>1.1690758346645945E-2</v>
      </c>
      <c r="Z1552" s="437">
        <v>1.964772254757257E-2</v>
      </c>
      <c r="AA1552" s="456">
        <v>8.3150912895765417E-3</v>
      </c>
      <c r="AB1552" s="457">
        <v>8.6494889028879089E-3</v>
      </c>
      <c r="AC1552" s="437">
        <v>1.1358205327810312E-2</v>
      </c>
      <c r="AD1552" s="456">
        <v>4.7460293871970182E-4</v>
      </c>
      <c r="AE1552" s="457">
        <v>4.2879636645713108E-4</v>
      </c>
      <c r="AF1552" s="437">
        <v>6.4049179188687322E-4</v>
      </c>
      <c r="AG1552" s="456">
        <v>1.494164228823527E-2</v>
      </c>
      <c r="AH1552" s="457">
        <v>1.3647981620381108E-2</v>
      </c>
      <c r="AI1552" s="437">
        <v>2.2113030876541446E-2</v>
      </c>
      <c r="AJ1552" s="456">
        <v>2.6709773512952235E-3</v>
      </c>
      <c r="AK1552" s="457">
        <v>2.2548656261910101E-3</v>
      </c>
      <c r="AL1552" s="437">
        <v>3.8766650002380609E-3</v>
      </c>
      <c r="AM1552" s="456">
        <v>4.1877242730663112E-3</v>
      </c>
      <c r="AN1552" s="457">
        <v>4.0269707005596228E-3</v>
      </c>
      <c r="AO1552" s="437">
        <v>5.0059998333571399E-3</v>
      </c>
      <c r="AP1552" s="462">
        <v>0</v>
      </c>
      <c r="AQ1552" s="463">
        <v>0</v>
      </c>
      <c r="AR1552" s="463">
        <v>0</v>
      </c>
      <c r="AS1552" s="456">
        <v>0</v>
      </c>
      <c r="AT1552" s="457">
        <v>0</v>
      </c>
      <c r="AU1552" s="457">
        <v>0</v>
      </c>
    </row>
    <row r="1553" spans="1:47" x14ac:dyDescent="0.2">
      <c r="A1553" s="231">
        <v>2013</v>
      </c>
      <c r="B1553" s="232">
        <v>29</v>
      </c>
      <c r="C1553" s="456">
        <v>7.2399888081487216</v>
      </c>
      <c r="D1553" s="457">
        <v>8.7228049524980253</v>
      </c>
      <c r="E1553" s="437">
        <v>19.159770248113922</v>
      </c>
      <c r="F1553" s="456">
        <v>0.36475726368624967</v>
      </c>
      <c r="G1553" s="457">
        <v>0.33165123338528452</v>
      </c>
      <c r="H1553" s="437">
        <v>0.52975822078011414</v>
      </c>
      <c r="I1553" s="456">
        <v>0.29991759253226302</v>
      </c>
      <c r="J1553" s="457">
        <v>0.3686231692649995</v>
      </c>
      <c r="K1553" s="437">
        <v>1.0730114191451305</v>
      </c>
      <c r="L1553" s="462">
        <v>2.4314901632067035E-3</v>
      </c>
      <c r="M1553" s="463">
        <v>2.9609065022710812E-3</v>
      </c>
      <c r="N1553" s="437">
        <v>3.8454337598507952E-3</v>
      </c>
      <c r="O1553" s="456">
        <v>2.0245454669891035E-2</v>
      </c>
      <c r="P1553" s="457">
        <v>2.0496080288830029E-2</v>
      </c>
      <c r="Q1553" s="437">
        <v>2.8186633565720771E-2</v>
      </c>
      <c r="R1553" s="462">
        <v>0</v>
      </c>
      <c r="S1553" s="463">
        <v>0</v>
      </c>
      <c r="T1553" s="437">
        <v>572.40727258134791</v>
      </c>
      <c r="U1553" s="456">
        <v>1.7192124115068121E-2</v>
      </c>
      <c r="V1553" s="457">
        <v>2.1197216521154579E-2</v>
      </c>
      <c r="W1553" s="437">
        <v>2.6271826916462196E-2</v>
      </c>
      <c r="X1553" s="456">
        <v>9.3824590704979713E-3</v>
      </c>
      <c r="Y1553" s="457">
        <v>1.1688421306258173E-2</v>
      </c>
      <c r="Z1553" s="437">
        <v>1.9644180864806193E-2</v>
      </c>
      <c r="AA1553" s="456">
        <v>8.3954401702402617E-3</v>
      </c>
      <c r="AB1553" s="457">
        <v>8.6054340367748977E-3</v>
      </c>
      <c r="AC1553" s="437">
        <v>1.1286289444266091E-2</v>
      </c>
      <c r="AD1553" s="456">
        <v>4.816248976866236E-4</v>
      </c>
      <c r="AE1553" s="457">
        <v>4.2844366040268824E-4</v>
      </c>
      <c r="AF1553" s="437">
        <v>6.3981183633730031E-4</v>
      </c>
      <c r="AG1553" s="456">
        <v>1.517697942298769E-2</v>
      </c>
      <c r="AH1553" s="457">
        <v>1.3653939696234784E-2</v>
      </c>
      <c r="AI1553" s="437">
        <v>2.2120581588662896E-2</v>
      </c>
      <c r="AJ1553" s="456">
        <v>2.7181873085389409E-3</v>
      </c>
      <c r="AK1553" s="457">
        <v>2.2575601073062694E-3</v>
      </c>
      <c r="AL1553" s="437">
        <v>3.880642948321065E-3</v>
      </c>
      <c r="AM1553" s="456">
        <v>4.2438350127705273E-3</v>
      </c>
      <c r="AN1553" s="457">
        <v>4.0224897009465861E-3</v>
      </c>
      <c r="AO1553" s="437">
        <v>4.9987004976037065E-3</v>
      </c>
      <c r="AP1553" s="462">
        <v>0</v>
      </c>
      <c r="AQ1553" s="463">
        <v>0</v>
      </c>
      <c r="AR1553" s="463">
        <v>0</v>
      </c>
      <c r="AS1553" s="456">
        <v>0</v>
      </c>
      <c r="AT1553" s="457">
        <v>0</v>
      </c>
      <c r="AU1553" s="457">
        <v>0</v>
      </c>
    </row>
    <row r="1554" spans="1:47" x14ac:dyDescent="0.2">
      <c r="A1554" s="231">
        <v>2013</v>
      </c>
      <c r="B1554" s="232">
        <v>30</v>
      </c>
      <c r="C1554" s="456">
        <v>7.2764237697120109</v>
      </c>
      <c r="D1554" s="457">
        <v>8.727421782702292</v>
      </c>
      <c r="E1554" s="437">
        <v>19.171873233397307</v>
      </c>
      <c r="F1554" s="456">
        <v>0.36797896730235491</v>
      </c>
      <c r="G1554" s="457">
        <v>0.33154912487479266</v>
      </c>
      <c r="H1554" s="437">
        <v>0.5295296990968873</v>
      </c>
      <c r="I1554" s="456">
        <v>0.30178863185085847</v>
      </c>
      <c r="J1554" s="457">
        <v>0.3684667194186616</v>
      </c>
      <c r="K1554" s="437">
        <v>1.0725260271913597</v>
      </c>
      <c r="L1554" s="462">
        <v>2.4330815498347113E-3</v>
      </c>
      <c r="M1554" s="463">
        <v>2.95987875311999E-3</v>
      </c>
      <c r="N1554" s="437">
        <v>3.8440821619378598E-3</v>
      </c>
      <c r="O1554" s="456">
        <v>2.0336826486140526E-2</v>
      </c>
      <c r="P1554" s="457">
        <v>2.0490354811611513E-2</v>
      </c>
      <c r="Q1554" s="437">
        <v>2.8178643183907615E-2</v>
      </c>
      <c r="R1554" s="462">
        <v>0</v>
      </c>
      <c r="S1554" s="463">
        <v>0</v>
      </c>
      <c r="T1554" s="437">
        <v>572.39789984496656</v>
      </c>
      <c r="U1554" s="456">
        <v>1.7324648551095317E-2</v>
      </c>
      <c r="V1554" s="457">
        <v>2.1193979031113658E-2</v>
      </c>
      <c r="W1554" s="437">
        <v>2.6264823671121713E-2</v>
      </c>
      <c r="X1554" s="456">
        <v>9.4621331656325122E-3</v>
      </c>
      <c r="Y1554" s="457">
        <v>1.168663677582262E-2</v>
      </c>
      <c r="Z1554" s="437">
        <v>1.9641475180247937E-2</v>
      </c>
      <c r="AA1554" s="456">
        <v>8.4163165687026892E-3</v>
      </c>
      <c r="AB1554" s="457">
        <v>8.5565533769920935E-3</v>
      </c>
      <c r="AC1554" s="437">
        <v>1.1205858279878507E-2</v>
      </c>
      <c r="AD1554" s="456">
        <v>4.8569102192390134E-4</v>
      </c>
      <c r="AE1554" s="457">
        <v>4.2808016427248072E-4</v>
      </c>
      <c r="AF1554" s="437">
        <v>6.3909669461878482E-4</v>
      </c>
      <c r="AG1554" s="456">
        <v>1.5324822877651917E-2</v>
      </c>
      <c r="AH1554" s="457">
        <v>1.3661632510860311E-2</v>
      </c>
      <c r="AI1554" s="437">
        <v>2.2130998380506132E-2</v>
      </c>
      <c r="AJ1554" s="456">
        <v>2.7488020923557674E-3</v>
      </c>
      <c r="AK1554" s="457">
        <v>2.2607889456103454E-3</v>
      </c>
      <c r="AL1554" s="437">
        <v>3.8855246295623909E-3</v>
      </c>
      <c r="AM1554" s="456">
        <v>4.2755049228544702E-3</v>
      </c>
      <c r="AN1554" s="457">
        <v>4.0177208391390974E-3</v>
      </c>
      <c r="AO1554" s="437">
        <v>4.9908084098414509E-3</v>
      </c>
      <c r="AP1554" s="462">
        <v>0</v>
      </c>
      <c r="AQ1554" s="463">
        <v>0</v>
      </c>
      <c r="AR1554" s="463">
        <v>0</v>
      </c>
      <c r="AS1554" s="456">
        <v>0</v>
      </c>
      <c r="AT1554" s="457">
        <v>0</v>
      </c>
      <c r="AU1554" s="457">
        <v>0</v>
      </c>
    </row>
    <row r="1555" spans="1:47" x14ac:dyDescent="0.2">
      <c r="A1555" s="231">
        <v>2013</v>
      </c>
      <c r="B1555" s="232">
        <v>31</v>
      </c>
      <c r="C1555" s="456">
        <v>7.2804125389177381</v>
      </c>
      <c r="D1555" s="457">
        <v>8.7326433329663065</v>
      </c>
      <c r="E1555" s="437">
        <v>19.186100004836643</v>
      </c>
      <c r="F1555" s="456">
        <v>0.36789107261287263</v>
      </c>
      <c r="G1555" s="457">
        <v>0.33147264049791714</v>
      </c>
      <c r="H1555" s="437">
        <v>0.52933317638200617</v>
      </c>
      <c r="I1555" s="456">
        <v>0.301684844358525</v>
      </c>
      <c r="J1555" s="457">
        <v>0.36832257720097134</v>
      </c>
      <c r="K1555" s="437">
        <v>1.0720385712810445</v>
      </c>
      <c r="L1555" s="462">
        <v>2.4321786681583994E-3</v>
      </c>
      <c r="M1555" s="463">
        <v>2.9588248308097479E-3</v>
      </c>
      <c r="N1555" s="437">
        <v>3.8426122853411743E-3</v>
      </c>
      <c r="O1555" s="456">
        <v>2.0331950958300569E-2</v>
      </c>
      <c r="P1555" s="457">
        <v>2.0485367137757792E-2</v>
      </c>
      <c r="Q1555" s="437">
        <v>2.8170789504623185E-2</v>
      </c>
      <c r="R1555" s="462">
        <v>0</v>
      </c>
      <c r="S1555" s="463">
        <v>0</v>
      </c>
      <c r="T1555" s="437">
        <v>572.39684546133105</v>
      </c>
      <c r="U1555" s="456">
        <v>1.7323385102033521E-2</v>
      </c>
      <c r="V1555" s="457">
        <v>2.11920164166884E-2</v>
      </c>
      <c r="W1555" s="437">
        <v>2.6259495511723636E-2</v>
      </c>
      <c r="X1555" s="456">
        <v>9.4615436869031986E-3</v>
      </c>
      <c r="Y1555" s="457">
        <v>1.1685937394056727E-2</v>
      </c>
      <c r="Z1555" s="437">
        <v>1.9640364029474781E-2</v>
      </c>
      <c r="AA1555" s="456">
        <v>8.3546105788974614E-3</v>
      </c>
      <c r="AB1555" s="457">
        <v>8.5058336463928116E-3</v>
      </c>
      <c r="AC1555" s="437">
        <v>1.1117251458510077E-2</v>
      </c>
      <c r="AD1555" s="456">
        <v>4.8527719596034972E-4</v>
      </c>
      <c r="AE1555" s="457">
        <v>4.2773690576123198E-4</v>
      </c>
      <c r="AF1555" s="437">
        <v>6.3836951540733049E-4</v>
      </c>
      <c r="AG1555" s="456">
        <v>1.5336644919960972E-2</v>
      </c>
      <c r="AH1555" s="457">
        <v>1.3671050366370938E-2</v>
      </c>
      <c r="AI1555" s="437">
        <v>2.2145024947940694E-2</v>
      </c>
      <c r="AJ1555" s="456">
        <v>2.7532950565985199E-3</v>
      </c>
      <c r="AK1555" s="457">
        <v>2.2644403430426975E-3</v>
      </c>
      <c r="AL1555" s="437">
        <v>3.891437516421719E-3</v>
      </c>
      <c r="AM1555" s="456">
        <v>4.2703773898365559E-3</v>
      </c>
      <c r="AN1555" s="457">
        <v>4.0129905639327279E-3</v>
      </c>
      <c r="AO1555" s="437">
        <v>4.9824917352184915E-3</v>
      </c>
      <c r="AP1555" s="462">
        <v>0</v>
      </c>
      <c r="AQ1555" s="463">
        <v>0</v>
      </c>
      <c r="AR1555" s="463">
        <v>0</v>
      </c>
      <c r="AS1555" s="456">
        <v>0</v>
      </c>
      <c r="AT1555" s="457">
        <v>0</v>
      </c>
      <c r="AU1555" s="457">
        <v>0</v>
      </c>
    </row>
    <row r="1556" spans="1:47" x14ac:dyDescent="0.2">
      <c r="A1556" s="231">
        <v>2013</v>
      </c>
      <c r="B1556" s="232">
        <v>32</v>
      </c>
      <c r="C1556" s="456">
        <v>7.2804125389177381</v>
      </c>
      <c r="D1556" s="457">
        <v>8.7326433329663065</v>
      </c>
      <c r="E1556" s="419">
        <v>19.186100004836643</v>
      </c>
      <c r="F1556" s="456">
        <v>0.36789107261287263</v>
      </c>
      <c r="G1556" s="457">
        <v>0.33147264049791714</v>
      </c>
      <c r="H1556" s="419">
        <v>0.52933317638200617</v>
      </c>
      <c r="I1556" s="456">
        <v>0.301684844358525</v>
      </c>
      <c r="J1556" s="457">
        <v>0.36832257720097134</v>
      </c>
      <c r="K1556" s="419">
        <v>1.0720385712810445</v>
      </c>
      <c r="L1556" s="462">
        <v>2.4321786681583994E-3</v>
      </c>
      <c r="M1556" s="463">
        <v>2.9588248308097479E-3</v>
      </c>
      <c r="N1556" s="419">
        <v>3.8426122853411743E-3</v>
      </c>
      <c r="O1556" s="456">
        <v>2.0331950958300569E-2</v>
      </c>
      <c r="P1556" s="457">
        <v>2.0485367137757792E-2</v>
      </c>
      <c r="Q1556" s="419">
        <v>2.8170789504623185E-2</v>
      </c>
      <c r="R1556" s="462">
        <v>0</v>
      </c>
      <c r="S1556" s="463">
        <v>0</v>
      </c>
      <c r="T1556" s="419">
        <v>572.39684546133105</v>
      </c>
      <c r="U1556" s="456">
        <v>1.7323385102033521E-2</v>
      </c>
      <c r="V1556" s="457">
        <v>2.11920164166884E-2</v>
      </c>
      <c r="W1556" s="419">
        <v>2.6259495511723636E-2</v>
      </c>
      <c r="X1556" s="456">
        <v>9.4615436869031986E-3</v>
      </c>
      <c r="Y1556" s="457">
        <v>1.1685937394056727E-2</v>
      </c>
      <c r="Z1556" s="419">
        <v>1.9640364029474781E-2</v>
      </c>
      <c r="AA1556" s="456">
        <v>8.3546105788974614E-3</v>
      </c>
      <c r="AB1556" s="457">
        <v>8.5058336463928116E-3</v>
      </c>
      <c r="AC1556" s="419">
        <v>1.1117251458510077E-2</v>
      </c>
      <c r="AD1556" s="456">
        <v>4.8527719596034972E-4</v>
      </c>
      <c r="AE1556" s="457">
        <v>4.2773690576123198E-4</v>
      </c>
      <c r="AF1556" s="419">
        <v>6.3836951540733049E-4</v>
      </c>
      <c r="AG1556" s="456">
        <v>1.5336644919960972E-2</v>
      </c>
      <c r="AH1556" s="457">
        <v>1.3671050366370938E-2</v>
      </c>
      <c r="AI1556" s="419">
        <v>2.2145024947940694E-2</v>
      </c>
      <c r="AJ1556" s="456">
        <v>2.7532950565985199E-3</v>
      </c>
      <c r="AK1556" s="457">
        <v>2.2644403430426975E-3</v>
      </c>
      <c r="AL1556" s="419">
        <v>3.891437516421719E-3</v>
      </c>
      <c r="AM1556" s="456">
        <v>4.2703773898365559E-3</v>
      </c>
      <c r="AN1556" s="457">
        <v>4.0129905639327279E-3</v>
      </c>
      <c r="AO1556" s="419">
        <v>4.9824917352184915E-3</v>
      </c>
      <c r="AP1556" s="462">
        <v>0</v>
      </c>
      <c r="AQ1556" s="463">
        <v>0</v>
      </c>
      <c r="AR1556" s="463">
        <v>0</v>
      </c>
      <c r="AS1556" s="456">
        <v>0</v>
      </c>
      <c r="AT1556" s="457">
        <v>0</v>
      </c>
      <c r="AU1556" s="457">
        <v>0</v>
      </c>
    </row>
    <row r="1557" spans="1:47" x14ac:dyDescent="0.2">
      <c r="A1557" s="231">
        <v>2013</v>
      </c>
      <c r="B1557" s="232">
        <v>33</v>
      </c>
      <c r="C1557" s="456">
        <v>7.2804125389177381</v>
      </c>
      <c r="D1557" s="457">
        <v>8.7326433329663065</v>
      </c>
      <c r="E1557" s="419">
        <v>19.186100004836643</v>
      </c>
      <c r="F1557" s="456">
        <v>0.36789107261287263</v>
      </c>
      <c r="G1557" s="457">
        <v>0.33147264049791714</v>
      </c>
      <c r="H1557" s="419">
        <v>0.52933317638200617</v>
      </c>
      <c r="I1557" s="456">
        <v>0.301684844358525</v>
      </c>
      <c r="J1557" s="457">
        <v>0.36832257720097134</v>
      </c>
      <c r="K1557" s="419">
        <v>1.0720385712810445</v>
      </c>
      <c r="L1557" s="462">
        <v>2.4321786681583994E-3</v>
      </c>
      <c r="M1557" s="463">
        <v>2.9588248308097479E-3</v>
      </c>
      <c r="N1557" s="419">
        <v>3.8426122853411743E-3</v>
      </c>
      <c r="O1557" s="456">
        <v>2.0331950958300569E-2</v>
      </c>
      <c r="P1557" s="457">
        <v>2.0485367137757792E-2</v>
      </c>
      <c r="Q1557" s="419">
        <v>2.8170789504623185E-2</v>
      </c>
      <c r="R1557" s="462">
        <v>0</v>
      </c>
      <c r="S1557" s="463">
        <v>0</v>
      </c>
      <c r="T1557" s="419">
        <v>572.39684546133105</v>
      </c>
      <c r="U1557" s="456">
        <v>1.7323385102033521E-2</v>
      </c>
      <c r="V1557" s="457">
        <v>2.11920164166884E-2</v>
      </c>
      <c r="W1557" s="419">
        <v>2.6259495511723636E-2</v>
      </c>
      <c r="X1557" s="456">
        <v>9.4615436869031986E-3</v>
      </c>
      <c r="Y1557" s="457">
        <v>1.1685937394056727E-2</v>
      </c>
      <c r="Z1557" s="419">
        <v>1.9640364029474781E-2</v>
      </c>
      <c r="AA1557" s="456">
        <v>8.3546105788974614E-3</v>
      </c>
      <c r="AB1557" s="457">
        <v>8.5058336463928116E-3</v>
      </c>
      <c r="AC1557" s="419">
        <v>1.1117251458510077E-2</v>
      </c>
      <c r="AD1557" s="456">
        <v>4.8527719596034972E-4</v>
      </c>
      <c r="AE1557" s="457">
        <v>4.2773690576123198E-4</v>
      </c>
      <c r="AF1557" s="419">
        <v>6.3836951540733049E-4</v>
      </c>
      <c r="AG1557" s="456">
        <v>1.5336644919960972E-2</v>
      </c>
      <c r="AH1557" s="457">
        <v>1.3671050366370938E-2</v>
      </c>
      <c r="AI1557" s="419">
        <v>2.2145024947940694E-2</v>
      </c>
      <c r="AJ1557" s="456">
        <v>2.7532950565985199E-3</v>
      </c>
      <c r="AK1557" s="457">
        <v>2.2644403430426975E-3</v>
      </c>
      <c r="AL1557" s="419">
        <v>3.891437516421719E-3</v>
      </c>
      <c r="AM1557" s="456">
        <v>4.2703773898365559E-3</v>
      </c>
      <c r="AN1557" s="457">
        <v>4.0129905639327279E-3</v>
      </c>
      <c r="AO1557" s="419">
        <v>4.9824917352184915E-3</v>
      </c>
      <c r="AP1557" s="462">
        <v>0</v>
      </c>
      <c r="AQ1557" s="463">
        <v>0</v>
      </c>
      <c r="AR1557" s="463">
        <v>0</v>
      </c>
      <c r="AS1557" s="456">
        <v>0</v>
      </c>
      <c r="AT1557" s="457">
        <v>0</v>
      </c>
      <c r="AU1557" s="457">
        <v>0</v>
      </c>
    </row>
    <row r="1558" spans="1:47" x14ac:dyDescent="0.2">
      <c r="A1558" s="231">
        <v>2013</v>
      </c>
      <c r="B1558" s="232">
        <v>34</v>
      </c>
      <c r="C1558" s="456">
        <v>7.2804125389177381</v>
      </c>
      <c r="D1558" s="457">
        <v>8.7326433329663065</v>
      </c>
      <c r="E1558" s="419">
        <v>19.186100004836643</v>
      </c>
      <c r="F1558" s="456">
        <v>0.36789107261287263</v>
      </c>
      <c r="G1558" s="457">
        <v>0.33147264049791714</v>
      </c>
      <c r="H1558" s="419">
        <v>0.52933317638200617</v>
      </c>
      <c r="I1558" s="456">
        <v>0.301684844358525</v>
      </c>
      <c r="J1558" s="457">
        <v>0.36832257720097134</v>
      </c>
      <c r="K1558" s="419">
        <v>1.0720385712810445</v>
      </c>
      <c r="L1558" s="462">
        <v>2.4321786681583994E-3</v>
      </c>
      <c r="M1558" s="463">
        <v>2.9588248308097479E-3</v>
      </c>
      <c r="N1558" s="419">
        <v>3.8426122853411743E-3</v>
      </c>
      <c r="O1558" s="456">
        <v>2.0331950958300569E-2</v>
      </c>
      <c r="P1558" s="457">
        <v>2.0485367137757792E-2</v>
      </c>
      <c r="Q1558" s="419">
        <v>2.8170789504623185E-2</v>
      </c>
      <c r="R1558" s="462">
        <v>0</v>
      </c>
      <c r="S1558" s="463">
        <v>0</v>
      </c>
      <c r="T1558" s="419">
        <v>572.39684546133105</v>
      </c>
      <c r="U1558" s="456">
        <v>1.7323385102033521E-2</v>
      </c>
      <c r="V1558" s="457">
        <v>2.11920164166884E-2</v>
      </c>
      <c r="W1558" s="419">
        <v>2.6259495511723636E-2</v>
      </c>
      <c r="X1558" s="456">
        <v>9.4615436869031986E-3</v>
      </c>
      <c r="Y1558" s="457">
        <v>1.1685937394056727E-2</v>
      </c>
      <c r="Z1558" s="419">
        <v>1.9640364029474781E-2</v>
      </c>
      <c r="AA1558" s="456">
        <v>8.3546105788974614E-3</v>
      </c>
      <c r="AB1558" s="457">
        <v>8.5058336463928116E-3</v>
      </c>
      <c r="AC1558" s="419">
        <v>1.1117251458510077E-2</v>
      </c>
      <c r="AD1558" s="456">
        <v>4.8527719596034972E-4</v>
      </c>
      <c r="AE1558" s="457">
        <v>4.2773690576123198E-4</v>
      </c>
      <c r="AF1558" s="419">
        <v>6.3836951540733049E-4</v>
      </c>
      <c r="AG1558" s="456">
        <v>1.5336644919960972E-2</v>
      </c>
      <c r="AH1558" s="457">
        <v>1.3671050366370938E-2</v>
      </c>
      <c r="AI1558" s="419">
        <v>2.2145024947940694E-2</v>
      </c>
      <c r="AJ1558" s="456">
        <v>2.7532950565985199E-3</v>
      </c>
      <c r="AK1558" s="457">
        <v>2.2644403430426975E-3</v>
      </c>
      <c r="AL1558" s="419">
        <v>3.891437516421719E-3</v>
      </c>
      <c r="AM1558" s="456">
        <v>4.2703773898365559E-3</v>
      </c>
      <c r="AN1558" s="457">
        <v>4.0129905639327279E-3</v>
      </c>
      <c r="AO1558" s="419">
        <v>4.9824917352184915E-3</v>
      </c>
      <c r="AP1558" s="462">
        <v>0</v>
      </c>
      <c r="AQ1558" s="463">
        <v>0</v>
      </c>
      <c r="AR1558" s="463">
        <v>0</v>
      </c>
      <c r="AS1558" s="456">
        <v>0</v>
      </c>
      <c r="AT1558" s="457">
        <v>0</v>
      </c>
      <c r="AU1558" s="457">
        <v>0</v>
      </c>
    </row>
    <row r="1559" spans="1:47" x14ac:dyDescent="0.2">
      <c r="A1559" s="231">
        <v>2013</v>
      </c>
      <c r="B1559" s="232">
        <v>35</v>
      </c>
      <c r="C1559" s="456">
        <v>7.2804125389177381</v>
      </c>
      <c r="D1559" s="457">
        <v>8.7326433329663065</v>
      </c>
      <c r="E1559" s="419">
        <v>19.186100004836643</v>
      </c>
      <c r="F1559" s="456">
        <v>0.36789107261287263</v>
      </c>
      <c r="G1559" s="457">
        <v>0.33147264049791714</v>
      </c>
      <c r="H1559" s="419">
        <v>0.52933317638200617</v>
      </c>
      <c r="I1559" s="456">
        <v>0.301684844358525</v>
      </c>
      <c r="J1559" s="457">
        <v>0.36832257720097134</v>
      </c>
      <c r="K1559" s="419">
        <v>1.0720385712810445</v>
      </c>
      <c r="L1559" s="462">
        <v>2.4321786681583994E-3</v>
      </c>
      <c r="M1559" s="463">
        <v>2.9588248308097479E-3</v>
      </c>
      <c r="N1559" s="419">
        <v>3.8426122853411743E-3</v>
      </c>
      <c r="O1559" s="456">
        <v>2.0331950958300569E-2</v>
      </c>
      <c r="P1559" s="457">
        <v>2.0485367137757792E-2</v>
      </c>
      <c r="Q1559" s="419">
        <v>2.8170789504623185E-2</v>
      </c>
      <c r="R1559" s="462">
        <v>0</v>
      </c>
      <c r="S1559" s="463">
        <v>0</v>
      </c>
      <c r="T1559" s="419">
        <v>572.39684546133105</v>
      </c>
      <c r="U1559" s="456">
        <v>1.7323385102033521E-2</v>
      </c>
      <c r="V1559" s="457">
        <v>2.11920164166884E-2</v>
      </c>
      <c r="W1559" s="419">
        <v>2.6259495511723636E-2</v>
      </c>
      <c r="X1559" s="456">
        <v>9.4615436869031986E-3</v>
      </c>
      <c r="Y1559" s="457">
        <v>1.1685937394056727E-2</v>
      </c>
      <c r="Z1559" s="419">
        <v>1.9640364029474781E-2</v>
      </c>
      <c r="AA1559" s="456">
        <v>8.3546105788974614E-3</v>
      </c>
      <c r="AB1559" s="457">
        <v>8.5058336463928116E-3</v>
      </c>
      <c r="AC1559" s="419">
        <v>1.1117251458510077E-2</v>
      </c>
      <c r="AD1559" s="456">
        <v>4.8527719596034972E-4</v>
      </c>
      <c r="AE1559" s="457">
        <v>4.2773690576123198E-4</v>
      </c>
      <c r="AF1559" s="419">
        <v>6.3836951540733049E-4</v>
      </c>
      <c r="AG1559" s="456">
        <v>1.5336644919960972E-2</v>
      </c>
      <c r="AH1559" s="457">
        <v>1.3671050366370938E-2</v>
      </c>
      <c r="AI1559" s="419">
        <v>2.2145024947940694E-2</v>
      </c>
      <c r="AJ1559" s="456">
        <v>2.7532950565985199E-3</v>
      </c>
      <c r="AK1559" s="457">
        <v>2.2644403430426975E-3</v>
      </c>
      <c r="AL1559" s="419">
        <v>3.891437516421719E-3</v>
      </c>
      <c r="AM1559" s="456">
        <v>4.2703773898365559E-3</v>
      </c>
      <c r="AN1559" s="457">
        <v>4.0129905639327279E-3</v>
      </c>
      <c r="AO1559" s="419">
        <v>4.9824917352184915E-3</v>
      </c>
      <c r="AP1559" s="462">
        <v>0</v>
      </c>
      <c r="AQ1559" s="463">
        <v>0</v>
      </c>
      <c r="AR1559" s="463">
        <v>0</v>
      </c>
      <c r="AS1559" s="456">
        <v>0</v>
      </c>
      <c r="AT1559" s="457">
        <v>0</v>
      </c>
      <c r="AU1559" s="457">
        <v>0</v>
      </c>
    </row>
    <row r="1560" spans="1:47" x14ac:dyDescent="0.2">
      <c r="A1560" s="231">
        <v>2013</v>
      </c>
      <c r="B1560" s="232">
        <v>36</v>
      </c>
      <c r="C1560" s="456">
        <v>7.2804125389177381</v>
      </c>
      <c r="D1560" s="457">
        <v>8.7326433329663065</v>
      </c>
      <c r="E1560" s="419">
        <v>19.186100004836643</v>
      </c>
      <c r="F1560" s="456">
        <v>0.36789107261287263</v>
      </c>
      <c r="G1560" s="457">
        <v>0.33147264049791714</v>
      </c>
      <c r="H1560" s="419">
        <v>0.52933317638200617</v>
      </c>
      <c r="I1560" s="456">
        <v>0.301684844358525</v>
      </c>
      <c r="J1560" s="457">
        <v>0.36832257720097134</v>
      </c>
      <c r="K1560" s="419">
        <v>1.0720385712810445</v>
      </c>
      <c r="L1560" s="462">
        <v>2.4321786681583994E-3</v>
      </c>
      <c r="M1560" s="463">
        <v>2.9588248308097479E-3</v>
      </c>
      <c r="N1560" s="419">
        <v>3.8426122853411743E-3</v>
      </c>
      <c r="O1560" s="456">
        <v>2.0331950958300569E-2</v>
      </c>
      <c r="P1560" s="457">
        <v>2.0485367137757792E-2</v>
      </c>
      <c r="Q1560" s="419">
        <v>2.8170789504623185E-2</v>
      </c>
      <c r="R1560" s="462">
        <v>0</v>
      </c>
      <c r="S1560" s="463">
        <v>0</v>
      </c>
      <c r="T1560" s="419">
        <v>572.39684546133105</v>
      </c>
      <c r="U1560" s="456">
        <v>1.7323385102033521E-2</v>
      </c>
      <c r="V1560" s="457">
        <v>2.11920164166884E-2</v>
      </c>
      <c r="W1560" s="419">
        <v>2.6259495511723636E-2</v>
      </c>
      <c r="X1560" s="456">
        <v>9.4615436869031986E-3</v>
      </c>
      <c r="Y1560" s="457">
        <v>1.1685937394056727E-2</v>
      </c>
      <c r="Z1560" s="419">
        <v>1.9640364029474781E-2</v>
      </c>
      <c r="AA1560" s="456">
        <v>8.3546105788974614E-3</v>
      </c>
      <c r="AB1560" s="457">
        <v>8.5058336463928116E-3</v>
      </c>
      <c r="AC1560" s="419">
        <v>1.1117251458510077E-2</v>
      </c>
      <c r="AD1560" s="456">
        <v>4.8527719596034972E-4</v>
      </c>
      <c r="AE1560" s="457">
        <v>4.2773690576123198E-4</v>
      </c>
      <c r="AF1560" s="419">
        <v>6.3836951540733049E-4</v>
      </c>
      <c r="AG1560" s="456">
        <v>1.5336644919960972E-2</v>
      </c>
      <c r="AH1560" s="457">
        <v>1.3671050366370938E-2</v>
      </c>
      <c r="AI1560" s="419">
        <v>2.2145024947940694E-2</v>
      </c>
      <c r="AJ1560" s="456">
        <v>2.7532950565985199E-3</v>
      </c>
      <c r="AK1560" s="457">
        <v>2.2644403430426975E-3</v>
      </c>
      <c r="AL1560" s="419">
        <v>3.891437516421719E-3</v>
      </c>
      <c r="AM1560" s="456">
        <v>4.2703773898365559E-3</v>
      </c>
      <c r="AN1560" s="457">
        <v>4.0129905639327279E-3</v>
      </c>
      <c r="AO1560" s="419">
        <v>4.9824917352184915E-3</v>
      </c>
      <c r="AP1560" s="462">
        <v>0</v>
      </c>
      <c r="AQ1560" s="463">
        <v>0</v>
      </c>
      <c r="AR1560" s="463">
        <v>0</v>
      </c>
      <c r="AS1560" s="456">
        <v>0</v>
      </c>
      <c r="AT1560" s="457">
        <v>0</v>
      </c>
      <c r="AU1560" s="457">
        <v>0</v>
      </c>
    </row>
    <row r="1561" spans="1:47" x14ac:dyDescent="0.2">
      <c r="A1561" s="231">
        <v>2013</v>
      </c>
      <c r="B1561" s="232">
        <v>37</v>
      </c>
      <c r="C1561" s="456">
        <v>7.2804125389177381</v>
      </c>
      <c r="D1561" s="457">
        <v>8.7326433329663065</v>
      </c>
      <c r="E1561" s="419">
        <v>19.186100004836643</v>
      </c>
      <c r="F1561" s="456">
        <v>0.36789107261287263</v>
      </c>
      <c r="G1561" s="457">
        <v>0.33147264049791714</v>
      </c>
      <c r="H1561" s="419">
        <v>0.52933317638200617</v>
      </c>
      <c r="I1561" s="456">
        <v>0.301684844358525</v>
      </c>
      <c r="J1561" s="457">
        <v>0.36832257720097134</v>
      </c>
      <c r="K1561" s="419">
        <v>1.0720385712810445</v>
      </c>
      <c r="L1561" s="462">
        <v>2.4321786681583994E-3</v>
      </c>
      <c r="M1561" s="463">
        <v>2.9588248308097479E-3</v>
      </c>
      <c r="N1561" s="419">
        <v>3.8426122853411743E-3</v>
      </c>
      <c r="O1561" s="456">
        <v>2.0331950958300569E-2</v>
      </c>
      <c r="P1561" s="457">
        <v>2.0485367137757792E-2</v>
      </c>
      <c r="Q1561" s="419">
        <v>2.8170789504623185E-2</v>
      </c>
      <c r="R1561" s="462">
        <v>0</v>
      </c>
      <c r="S1561" s="463">
        <v>0</v>
      </c>
      <c r="T1561" s="419">
        <v>572.39684546133105</v>
      </c>
      <c r="U1561" s="456">
        <v>1.7323385102033521E-2</v>
      </c>
      <c r="V1561" s="457">
        <v>2.11920164166884E-2</v>
      </c>
      <c r="W1561" s="419">
        <v>2.6259495511723636E-2</v>
      </c>
      <c r="X1561" s="456">
        <v>9.4615436869031986E-3</v>
      </c>
      <c r="Y1561" s="457">
        <v>1.1685937394056727E-2</v>
      </c>
      <c r="Z1561" s="419">
        <v>1.9640364029474781E-2</v>
      </c>
      <c r="AA1561" s="456">
        <v>8.3546105788974614E-3</v>
      </c>
      <c r="AB1561" s="457">
        <v>8.5058336463928116E-3</v>
      </c>
      <c r="AC1561" s="419">
        <v>1.1117251458510077E-2</v>
      </c>
      <c r="AD1561" s="456">
        <v>4.8527719596034972E-4</v>
      </c>
      <c r="AE1561" s="457">
        <v>4.2773690576123198E-4</v>
      </c>
      <c r="AF1561" s="419">
        <v>6.3836951540733049E-4</v>
      </c>
      <c r="AG1561" s="456">
        <v>1.5336644919960972E-2</v>
      </c>
      <c r="AH1561" s="457">
        <v>1.3671050366370938E-2</v>
      </c>
      <c r="AI1561" s="419">
        <v>2.2145024947940694E-2</v>
      </c>
      <c r="AJ1561" s="456">
        <v>2.7532950565985199E-3</v>
      </c>
      <c r="AK1561" s="457">
        <v>2.2644403430426975E-3</v>
      </c>
      <c r="AL1561" s="419">
        <v>3.891437516421719E-3</v>
      </c>
      <c r="AM1561" s="456">
        <v>4.2703773898365559E-3</v>
      </c>
      <c r="AN1561" s="457">
        <v>4.0129905639327279E-3</v>
      </c>
      <c r="AO1561" s="419">
        <v>4.9824917352184915E-3</v>
      </c>
      <c r="AP1561" s="462">
        <v>0</v>
      </c>
      <c r="AQ1561" s="463">
        <v>0</v>
      </c>
      <c r="AR1561" s="463">
        <v>0</v>
      </c>
      <c r="AS1561" s="456">
        <v>0</v>
      </c>
      <c r="AT1561" s="457">
        <v>0</v>
      </c>
      <c r="AU1561" s="457">
        <v>0</v>
      </c>
    </row>
    <row r="1562" spans="1:47" x14ac:dyDescent="0.2">
      <c r="A1562" s="231">
        <v>2013</v>
      </c>
      <c r="B1562" s="232">
        <v>38</v>
      </c>
      <c r="C1562" s="456">
        <v>7.2804125389177381</v>
      </c>
      <c r="D1562" s="457">
        <v>8.7326433329663065</v>
      </c>
      <c r="E1562" s="419">
        <v>19.186100004836643</v>
      </c>
      <c r="F1562" s="456">
        <v>0.36789107261287263</v>
      </c>
      <c r="G1562" s="457">
        <v>0.33147264049791714</v>
      </c>
      <c r="H1562" s="419">
        <v>0.52933317638200617</v>
      </c>
      <c r="I1562" s="456">
        <v>0.301684844358525</v>
      </c>
      <c r="J1562" s="457">
        <v>0.36832257720097134</v>
      </c>
      <c r="K1562" s="419">
        <v>1.0720385712810445</v>
      </c>
      <c r="L1562" s="462">
        <v>2.4321786681583994E-3</v>
      </c>
      <c r="M1562" s="463">
        <v>2.9588248308097479E-3</v>
      </c>
      <c r="N1562" s="419">
        <v>3.8426122853411743E-3</v>
      </c>
      <c r="O1562" s="456">
        <v>2.0331950958300569E-2</v>
      </c>
      <c r="P1562" s="457">
        <v>2.0485367137757792E-2</v>
      </c>
      <c r="Q1562" s="419">
        <v>2.8170789504623185E-2</v>
      </c>
      <c r="R1562" s="462">
        <v>0</v>
      </c>
      <c r="S1562" s="463">
        <v>0</v>
      </c>
      <c r="T1562" s="419">
        <v>572.39684546133105</v>
      </c>
      <c r="U1562" s="456">
        <v>1.7323385102033521E-2</v>
      </c>
      <c r="V1562" s="457">
        <v>2.11920164166884E-2</v>
      </c>
      <c r="W1562" s="419">
        <v>2.6259495511723636E-2</v>
      </c>
      <c r="X1562" s="456">
        <v>9.4615436869031986E-3</v>
      </c>
      <c r="Y1562" s="457">
        <v>1.1685937394056727E-2</v>
      </c>
      <c r="Z1562" s="419">
        <v>1.9640364029474781E-2</v>
      </c>
      <c r="AA1562" s="456">
        <v>8.3546105788974614E-3</v>
      </c>
      <c r="AB1562" s="457">
        <v>8.5058336463928116E-3</v>
      </c>
      <c r="AC1562" s="419">
        <v>1.1117251458510077E-2</v>
      </c>
      <c r="AD1562" s="456">
        <v>4.8527719596034972E-4</v>
      </c>
      <c r="AE1562" s="457">
        <v>4.2773690576123198E-4</v>
      </c>
      <c r="AF1562" s="419">
        <v>6.3836951540733049E-4</v>
      </c>
      <c r="AG1562" s="456">
        <v>1.5336644919960972E-2</v>
      </c>
      <c r="AH1562" s="457">
        <v>1.3671050366370938E-2</v>
      </c>
      <c r="AI1562" s="419">
        <v>2.2145024947940694E-2</v>
      </c>
      <c r="AJ1562" s="456">
        <v>2.7532950565985199E-3</v>
      </c>
      <c r="AK1562" s="457">
        <v>2.2644403430426975E-3</v>
      </c>
      <c r="AL1562" s="419">
        <v>3.891437516421719E-3</v>
      </c>
      <c r="AM1562" s="456">
        <v>4.2703773898365559E-3</v>
      </c>
      <c r="AN1562" s="457">
        <v>4.0129905639327279E-3</v>
      </c>
      <c r="AO1562" s="419">
        <v>4.9824917352184915E-3</v>
      </c>
      <c r="AP1562" s="462">
        <v>0</v>
      </c>
      <c r="AQ1562" s="463">
        <v>0</v>
      </c>
      <c r="AR1562" s="463">
        <v>0</v>
      </c>
      <c r="AS1562" s="456">
        <v>0</v>
      </c>
      <c r="AT1562" s="457">
        <v>0</v>
      </c>
      <c r="AU1562" s="457">
        <v>0</v>
      </c>
    </row>
    <row r="1563" spans="1:47" x14ac:dyDescent="0.2">
      <c r="A1563" s="231">
        <v>2013</v>
      </c>
      <c r="B1563" s="232">
        <v>39</v>
      </c>
      <c r="C1563" s="456">
        <v>7.2804125389177381</v>
      </c>
      <c r="D1563" s="457">
        <v>8.7326433329663065</v>
      </c>
      <c r="E1563" s="419">
        <v>19.186100004836643</v>
      </c>
      <c r="F1563" s="456">
        <v>0.36789107261287263</v>
      </c>
      <c r="G1563" s="457">
        <v>0.33147264049791714</v>
      </c>
      <c r="H1563" s="419">
        <v>0.52933317638200617</v>
      </c>
      <c r="I1563" s="456">
        <v>0.301684844358525</v>
      </c>
      <c r="J1563" s="457">
        <v>0.36832257720097134</v>
      </c>
      <c r="K1563" s="419">
        <v>1.0720385712810445</v>
      </c>
      <c r="L1563" s="462">
        <v>2.4321786681583994E-3</v>
      </c>
      <c r="M1563" s="463">
        <v>2.9588248308097479E-3</v>
      </c>
      <c r="N1563" s="419">
        <v>3.8426122853411743E-3</v>
      </c>
      <c r="O1563" s="456">
        <v>2.0331950958300569E-2</v>
      </c>
      <c r="P1563" s="457">
        <v>2.0485367137757792E-2</v>
      </c>
      <c r="Q1563" s="419">
        <v>2.8170789504623185E-2</v>
      </c>
      <c r="R1563" s="462">
        <v>0</v>
      </c>
      <c r="S1563" s="463">
        <v>0</v>
      </c>
      <c r="T1563" s="419">
        <v>572.39684546133105</v>
      </c>
      <c r="U1563" s="456">
        <v>1.7323385102033521E-2</v>
      </c>
      <c r="V1563" s="457">
        <v>2.11920164166884E-2</v>
      </c>
      <c r="W1563" s="419">
        <v>2.6259495511723636E-2</v>
      </c>
      <c r="X1563" s="456">
        <v>9.4615436869031986E-3</v>
      </c>
      <c r="Y1563" s="457">
        <v>1.1685937394056727E-2</v>
      </c>
      <c r="Z1563" s="419">
        <v>1.9640364029474781E-2</v>
      </c>
      <c r="AA1563" s="456">
        <v>8.3546105788974614E-3</v>
      </c>
      <c r="AB1563" s="457">
        <v>8.5058336463928116E-3</v>
      </c>
      <c r="AC1563" s="419">
        <v>1.1117251458510077E-2</v>
      </c>
      <c r="AD1563" s="456">
        <v>4.8527719596034972E-4</v>
      </c>
      <c r="AE1563" s="457">
        <v>4.2773690576123198E-4</v>
      </c>
      <c r="AF1563" s="419">
        <v>6.3836951540733049E-4</v>
      </c>
      <c r="AG1563" s="456">
        <v>1.5336644919960972E-2</v>
      </c>
      <c r="AH1563" s="457">
        <v>1.3671050366370938E-2</v>
      </c>
      <c r="AI1563" s="419">
        <v>2.2145024947940694E-2</v>
      </c>
      <c r="AJ1563" s="456">
        <v>2.7532950565985199E-3</v>
      </c>
      <c r="AK1563" s="457">
        <v>2.2644403430426975E-3</v>
      </c>
      <c r="AL1563" s="419">
        <v>3.891437516421719E-3</v>
      </c>
      <c r="AM1563" s="456">
        <v>4.2703773898365559E-3</v>
      </c>
      <c r="AN1563" s="457">
        <v>4.0129905639327279E-3</v>
      </c>
      <c r="AO1563" s="419">
        <v>4.9824917352184915E-3</v>
      </c>
      <c r="AP1563" s="462">
        <v>0</v>
      </c>
      <c r="AQ1563" s="463">
        <v>0</v>
      </c>
      <c r="AR1563" s="463">
        <v>0</v>
      </c>
      <c r="AS1563" s="456">
        <v>0</v>
      </c>
      <c r="AT1563" s="457">
        <v>0</v>
      </c>
      <c r="AU1563" s="457">
        <v>0</v>
      </c>
    </row>
    <row r="1564" spans="1:47" ht="13.5" thickBot="1" x14ac:dyDescent="0.25">
      <c r="A1564" s="233">
        <v>2013</v>
      </c>
      <c r="B1564" s="234">
        <v>40</v>
      </c>
      <c r="C1564" s="458">
        <v>7.2804125389177381</v>
      </c>
      <c r="D1564" s="459">
        <v>8.7326433329663065</v>
      </c>
      <c r="E1564" s="430">
        <v>19.186100004836643</v>
      </c>
      <c r="F1564" s="458">
        <v>0.36789107261287263</v>
      </c>
      <c r="G1564" s="459">
        <v>0.33147264049791714</v>
      </c>
      <c r="H1564" s="430">
        <v>0.52933317638200617</v>
      </c>
      <c r="I1564" s="458">
        <v>0.301684844358525</v>
      </c>
      <c r="J1564" s="459">
        <v>0.36832257720097134</v>
      </c>
      <c r="K1564" s="430">
        <v>1.0720385712810445</v>
      </c>
      <c r="L1564" s="464">
        <v>2.4321786681583994E-3</v>
      </c>
      <c r="M1564" s="465">
        <v>2.9588248308097479E-3</v>
      </c>
      <c r="N1564" s="430">
        <v>3.8426122853411743E-3</v>
      </c>
      <c r="O1564" s="458">
        <v>2.0331950958300569E-2</v>
      </c>
      <c r="P1564" s="459">
        <v>2.0485367137757792E-2</v>
      </c>
      <c r="Q1564" s="430">
        <v>2.8170789504623185E-2</v>
      </c>
      <c r="R1564" s="464">
        <v>0</v>
      </c>
      <c r="S1564" s="465">
        <v>0</v>
      </c>
      <c r="T1564" s="430">
        <v>572.39684546133105</v>
      </c>
      <c r="U1564" s="458">
        <v>1.7323385102033521E-2</v>
      </c>
      <c r="V1564" s="459">
        <v>2.11920164166884E-2</v>
      </c>
      <c r="W1564" s="430">
        <v>2.6259495511723636E-2</v>
      </c>
      <c r="X1564" s="458">
        <v>9.4615436869031986E-3</v>
      </c>
      <c r="Y1564" s="459">
        <v>1.1685937394056727E-2</v>
      </c>
      <c r="Z1564" s="430">
        <v>1.9640364029474781E-2</v>
      </c>
      <c r="AA1564" s="458">
        <v>8.3546105788974614E-3</v>
      </c>
      <c r="AB1564" s="459">
        <v>8.5058336463928116E-3</v>
      </c>
      <c r="AC1564" s="430">
        <v>1.1117251458510077E-2</v>
      </c>
      <c r="AD1564" s="458">
        <v>4.8527719596034972E-4</v>
      </c>
      <c r="AE1564" s="459">
        <v>4.2773690576123198E-4</v>
      </c>
      <c r="AF1564" s="430">
        <v>6.3836951540733049E-4</v>
      </c>
      <c r="AG1564" s="458">
        <v>1.5336644919960972E-2</v>
      </c>
      <c r="AH1564" s="459">
        <v>1.3671050366370938E-2</v>
      </c>
      <c r="AI1564" s="430">
        <v>2.2145024947940694E-2</v>
      </c>
      <c r="AJ1564" s="458">
        <v>2.7532950565985199E-3</v>
      </c>
      <c r="AK1564" s="459">
        <v>2.2644403430426975E-3</v>
      </c>
      <c r="AL1564" s="430">
        <v>3.891437516421719E-3</v>
      </c>
      <c r="AM1564" s="458">
        <v>4.2703773898365559E-3</v>
      </c>
      <c r="AN1564" s="459">
        <v>4.0129905639327279E-3</v>
      </c>
      <c r="AO1564" s="430">
        <v>4.9824917352184915E-3</v>
      </c>
      <c r="AP1564" s="464">
        <v>0</v>
      </c>
      <c r="AQ1564" s="465">
        <v>0</v>
      </c>
      <c r="AR1564" s="465">
        <v>0</v>
      </c>
      <c r="AS1564" s="458">
        <v>0</v>
      </c>
      <c r="AT1564" s="459">
        <v>0</v>
      </c>
      <c r="AU1564" s="459">
        <v>0</v>
      </c>
    </row>
    <row r="1565" spans="1:47" x14ac:dyDescent="0.2">
      <c r="A1565" s="229">
        <v>2014</v>
      </c>
      <c r="B1565" s="230">
        <v>1</v>
      </c>
      <c r="C1565" s="454">
        <v>1.5542914033617701</v>
      </c>
      <c r="D1565" s="455">
        <v>1.8685507509303654</v>
      </c>
      <c r="E1565" s="436">
        <v>4.9890284158658575</v>
      </c>
      <c r="F1565" s="454">
        <v>5.646733662031006E-2</v>
      </c>
      <c r="G1565" s="455">
        <v>5.2157097351662615E-2</v>
      </c>
      <c r="H1565" s="436">
        <v>6.9125690127915126E-2</v>
      </c>
      <c r="I1565" s="454">
        <v>7.3502918323358618E-2</v>
      </c>
      <c r="J1565" s="455">
        <v>0.10871025607295058</v>
      </c>
      <c r="K1565" s="436">
        <v>0.30243114789958042</v>
      </c>
      <c r="L1565" s="460">
        <v>6.0482907586398762E-3</v>
      </c>
      <c r="M1565" s="461">
        <v>7.413024629658818E-3</v>
      </c>
      <c r="N1565" s="436">
        <v>9.9820597169071549E-3</v>
      </c>
      <c r="O1565" s="454">
        <v>2.7927963451524532E-3</v>
      </c>
      <c r="P1565" s="455">
        <v>3.5428616503693565E-3</v>
      </c>
      <c r="Q1565" s="436">
        <v>1.0075930178199103E-2</v>
      </c>
      <c r="R1565" s="460">
        <v>0</v>
      </c>
      <c r="S1565" s="461">
        <v>0</v>
      </c>
      <c r="T1565" s="436">
        <v>539.13300425804186</v>
      </c>
      <c r="U1565" s="454">
        <v>8.7928674655325927E-3</v>
      </c>
      <c r="V1565" s="455">
        <v>1.1611256809442569E-2</v>
      </c>
      <c r="W1565" s="436">
        <v>1.6666276760549915E-2</v>
      </c>
      <c r="X1565" s="454">
        <v>4.2346519849660608E-3</v>
      </c>
      <c r="Y1565" s="455">
        <v>5.3906903686334979E-3</v>
      </c>
      <c r="Z1565" s="436">
        <v>1.0081264441960057E-2</v>
      </c>
      <c r="AA1565" s="454">
        <v>1.0388586661865672E-3</v>
      </c>
      <c r="AB1565" s="455">
        <v>9.4164287393566388E-4</v>
      </c>
      <c r="AC1565" s="436">
        <v>1.1419867338263087E-3</v>
      </c>
      <c r="AD1565" s="454">
        <v>7.0322224621350175E-5</v>
      </c>
      <c r="AE1565" s="455">
        <v>6.3452690047333755E-5</v>
      </c>
      <c r="AF1565" s="436">
        <v>7.6731819169707918E-5</v>
      </c>
      <c r="AG1565" s="454">
        <v>2.4907739406177091E-3</v>
      </c>
      <c r="AH1565" s="455">
        <v>2.3040388350135778E-3</v>
      </c>
      <c r="AI1565" s="436">
        <v>3.0688961969722525E-3</v>
      </c>
      <c r="AJ1565" s="454">
        <v>4.4302959038857343E-4</v>
      </c>
      <c r="AK1565" s="455">
        <v>3.8385516864253977E-4</v>
      </c>
      <c r="AL1565" s="436">
        <v>4.9001576118800933E-4</v>
      </c>
      <c r="AM1565" s="454">
        <v>6.3233724933527558E-4</v>
      </c>
      <c r="AN1565" s="455">
        <v>6.0039367644672064E-4</v>
      </c>
      <c r="AO1565" s="436">
        <v>6.5602783114577666E-4</v>
      </c>
      <c r="AP1565" s="460">
        <v>0</v>
      </c>
      <c r="AQ1565" s="461">
        <v>0</v>
      </c>
      <c r="AR1565" s="461">
        <v>0</v>
      </c>
      <c r="AS1565" s="454">
        <v>0</v>
      </c>
      <c r="AT1565" s="455">
        <v>0</v>
      </c>
      <c r="AU1565" s="455">
        <v>0</v>
      </c>
    </row>
    <row r="1566" spans="1:47" x14ac:dyDescent="0.2">
      <c r="A1566" s="231">
        <v>2014</v>
      </c>
      <c r="B1566" s="232">
        <v>2</v>
      </c>
      <c r="C1566" s="456">
        <v>1.5659995155206514</v>
      </c>
      <c r="D1566" s="457">
        <v>1.8774524395126035</v>
      </c>
      <c r="E1566" s="437">
        <v>5.0061357222957774</v>
      </c>
      <c r="F1566" s="456">
        <v>5.7859644430321232E-2</v>
      </c>
      <c r="G1566" s="457">
        <v>5.3349748731300793E-2</v>
      </c>
      <c r="H1566" s="437">
        <v>7.0658795824018406E-2</v>
      </c>
      <c r="I1566" s="456">
        <v>7.4185641478393641E-2</v>
      </c>
      <c r="J1566" s="457">
        <v>0.10927456310052977</v>
      </c>
      <c r="K1566" s="437">
        <v>0.30387448529326649</v>
      </c>
      <c r="L1566" s="462">
        <v>6.0564664170815576E-3</v>
      </c>
      <c r="M1566" s="463">
        <v>7.4250376450391842E-3</v>
      </c>
      <c r="N1566" s="437">
        <v>9.9912756205731475E-3</v>
      </c>
      <c r="O1566" s="456">
        <v>2.8128002109299556E-3</v>
      </c>
      <c r="P1566" s="457">
        <v>3.5678796818270774E-3</v>
      </c>
      <c r="Q1566" s="437">
        <v>1.0097929052887479E-2</v>
      </c>
      <c r="R1566" s="462">
        <v>0</v>
      </c>
      <c r="S1566" s="463">
        <v>0</v>
      </c>
      <c r="T1566" s="437">
        <v>539.57285177869903</v>
      </c>
      <c r="U1566" s="456">
        <v>8.920324479645917E-3</v>
      </c>
      <c r="V1566" s="457">
        <v>1.175698717084041E-2</v>
      </c>
      <c r="W1566" s="437">
        <v>1.6864825548585937E-2</v>
      </c>
      <c r="X1566" s="456">
        <v>4.3175091191171439E-3</v>
      </c>
      <c r="Y1566" s="457">
        <v>5.5010169468232787E-3</v>
      </c>
      <c r="Z1566" s="437">
        <v>1.0248551212206716E-2</v>
      </c>
      <c r="AA1566" s="456">
        <v>1.0655554782358757E-3</v>
      </c>
      <c r="AB1566" s="457">
        <v>9.6072767979426448E-4</v>
      </c>
      <c r="AC1566" s="437">
        <v>1.1729071781014185E-3</v>
      </c>
      <c r="AD1566" s="456">
        <v>7.2100815776369068E-5</v>
      </c>
      <c r="AE1566" s="457">
        <v>6.4963864433978914E-5</v>
      </c>
      <c r="AF1566" s="437">
        <v>7.8552255532886235E-5</v>
      </c>
      <c r="AG1566" s="456">
        <v>2.551900945674502E-3</v>
      </c>
      <c r="AH1566" s="457">
        <v>2.3571254833383072E-3</v>
      </c>
      <c r="AI1566" s="437">
        <v>3.135740500582409E-3</v>
      </c>
      <c r="AJ1566" s="456">
        <v>4.5475704668911565E-4</v>
      </c>
      <c r="AK1566" s="457">
        <v>3.9414781320309554E-4</v>
      </c>
      <c r="AL1566" s="437">
        <v>5.0272734030777243E-4</v>
      </c>
      <c r="AM1566" s="456">
        <v>6.4712004037835978E-4</v>
      </c>
      <c r="AN1566" s="457">
        <v>6.1265965712536236E-4</v>
      </c>
      <c r="AO1566" s="437">
        <v>6.6884677215144084E-4</v>
      </c>
      <c r="AP1566" s="462">
        <v>0</v>
      </c>
      <c r="AQ1566" s="463">
        <v>0</v>
      </c>
      <c r="AR1566" s="463">
        <v>0</v>
      </c>
      <c r="AS1566" s="456">
        <v>0</v>
      </c>
      <c r="AT1566" s="457">
        <v>0</v>
      </c>
      <c r="AU1566" s="457">
        <v>0</v>
      </c>
    </row>
    <row r="1567" spans="1:47" x14ac:dyDescent="0.2">
      <c r="A1567" s="231">
        <v>2014</v>
      </c>
      <c r="B1567" s="232">
        <v>3</v>
      </c>
      <c r="C1567" s="456">
        <v>1.5756593155014464</v>
      </c>
      <c r="D1567" s="457">
        <v>1.8831708396208688</v>
      </c>
      <c r="E1567" s="437">
        <v>5.0246542269781003</v>
      </c>
      <c r="F1567" s="456">
        <v>5.936534464999875E-2</v>
      </c>
      <c r="G1567" s="457">
        <v>5.4679419246025526E-2</v>
      </c>
      <c r="H1567" s="437">
        <v>7.2371719505463852E-2</v>
      </c>
      <c r="I1567" s="456">
        <v>7.4785067659415019E-2</v>
      </c>
      <c r="J1567" s="457">
        <v>0.10954695399017125</v>
      </c>
      <c r="K1567" s="437">
        <v>0.30550483301562698</v>
      </c>
      <c r="L1567" s="462">
        <v>6.0626111428311079E-3</v>
      </c>
      <c r="M1567" s="463">
        <v>7.4229654609528645E-3</v>
      </c>
      <c r="N1567" s="437">
        <v>1.0002033484344414E-2</v>
      </c>
      <c r="O1567" s="456">
        <v>2.834982763957676E-3</v>
      </c>
      <c r="P1567" s="457">
        <v>3.5974064743518443E-3</v>
      </c>
      <c r="Q1567" s="437">
        <v>1.0122671943874067E-2</v>
      </c>
      <c r="R1567" s="462">
        <v>0</v>
      </c>
      <c r="S1567" s="463">
        <v>0</v>
      </c>
      <c r="T1567" s="437">
        <v>540.05917030370119</v>
      </c>
      <c r="U1567" s="456">
        <v>9.0597998486940338E-3</v>
      </c>
      <c r="V1567" s="457">
        <v>1.1946198023291091E-2</v>
      </c>
      <c r="W1567" s="437">
        <v>1.7086695051622261E-2</v>
      </c>
      <c r="X1567" s="456">
        <v>4.407240055381869E-3</v>
      </c>
      <c r="Y1567" s="457">
        <v>5.6243744262689426E-3</v>
      </c>
      <c r="Z1567" s="437">
        <v>1.0435135864729462E-2</v>
      </c>
      <c r="AA1567" s="456">
        <v>1.1018646402446183E-3</v>
      </c>
      <c r="AB1567" s="457">
        <v>1.0057626970789392E-3</v>
      </c>
      <c r="AC1567" s="437">
        <v>1.2090638365536296E-3</v>
      </c>
      <c r="AD1567" s="456">
        <v>7.4049530088807601E-5</v>
      </c>
      <c r="AE1567" s="457">
        <v>6.6708434337111848E-5</v>
      </c>
      <c r="AF1567" s="437">
        <v>8.0594877380158822E-5</v>
      </c>
      <c r="AG1567" s="456">
        <v>2.6168079038380717E-3</v>
      </c>
      <c r="AH1567" s="457">
        <v>2.4121143865688554E-3</v>
      </c>
      <c r="AI1567" s="437">
        <v>3.2099645370283797E-3</v>
      </c>
      <c r="AJ1567" s="456">
        <v>4.671532155814888E-4</v>
      </c>
      <c r="AK1567" s="457">
        <v>4.0458102199076272E-4</v>
      </c>
      <c r="AL1567" s="437">
        <v>5.1679199606084281E-4</v>
      </c>
      <c r="AM1567" s="456">
        <v>6.6343171601824808E-4</v>
      </c>
      <c r="AN1567" s="457">
        <v>6.2743822091565244E-4</v>
      </c>
      <c r="AO1567" s="437">
        <v>6.8330540457798824E-4</v>
      </c>
      <c r="AP1567" s="462">
        <v>0</v>
      </c>
      <c r="AQ1567" s="463">
        <v>0</v>
      </c>
      <c r="AR1567" s="463">
        <v>0</v>
      </c>
      <c r="AS1567" s="456">
        <v>0</v>
      </c>
      <c r="AT1567" s="457">
        <v>0</v>
      </c>
      <c r="AU1567" s="457">
        <v>0</v>
      </c>
    </row>
    <row r="1568" spans="1:47" x14ac:dyDescent="0.2">
      <c r="A1568" s="231">
        <v>2014</v>
      </c>
      <c r="B1568" s="232">
        <v>4</v>
      </c>
      <c r="C1568" s="456">
        <v>1.5582129153571136</v>
      </c>
      <c r="D1568" s="457">
        <v>1.859761220090042</v>
      </c>
      <c r="E1568" s="437">
        <v>5.0457101436205436</v>
      </c>
      <c r="F1568" s="456">
        <v>5.7292434314836611E-2</v>
      </c>
      <c r="G1568" s="457">
        <v>5.1945045208019985E-2</v>
      </c>
      <c r="H1568" s="437">
        <v>7.4266902571992893E-2</v>
      </c>
      <c r="I1568" s="456">
        <v>5.7895196997796987E-2</v>
      </c>
      <c r="J1568" s="457">
        <v>7.8216314686545954E-2</v>
      </c>
      <c r="K1568" s="437">
        <v>0.30729326737671925</v>
      </c>
      <c r="L1568" s="462">
        <v>2.2045464678205127E-3</v>
      </c>
      <c r="M1568" s="463">
        <v>2.7060972664601276E-3</v>
      </c>
      <c r="N1568" s="437">
        <v>1.0013601410312429E-2</v>
      </c>
      <c r="O1568" s="456">
        <v>2.8219463064415931E-3</v>
      </c>
      <c r="P1568" s="457">
        <v>3.5841812997302437E-3</v>
      </c>
      <c r="Q1568" s="437">
        <v>1.0149987082897546E-2</v>
      </c>
      <c r="R1568" s="462">
        <v>0</v>
      </c>
      <c r="S1568" s="463">
        <v>0</v>
      </c>
      <c r="T1568" s="437">
        <v>540.61110650572175</v>
      </c>
      <c r="U1568" s="456">
        <v>7.8943742502993151E-3</v>
      </c>
      <c r="V1568" s="457">
        <v>1.0251126555704421E-2</v>
      </c>
      <c r="W1568" s="437">
        <v>1.7332200446934981E-2</v>
      </c>
      <c r="X1568" s="456">
        <v>4.5040409505378446E-3</v>
      </c>
      <c r="Y1568" s="457">
        <v>5.7604404192959672E-3</v>
      </c>
      <c r="Z1568" s="437">
        <v>1.0641798089273187E-2</v>
      </c>
      <c r="AA1568" s="456">
        <v>1.0955814431278931E-3</v>
      </c>
      <c r="AB1568" s="457">
        <v>1.0219444302096282E-3</v>
      </c>
      <c r="AC1568" s="437">
        <v>1.2480131841686012E-3</v>
      </c>
      <c r="AD1568" s="456">
        <v>7.3814704882059956E-5</v>
      </c>
      <c r="AE1568" s="457">
        <v>6.5873806360483496E-5</v>
      </c>
      <c r="AF1568" s="437">
        <v>8.2849496169311535E-5</v>
      </c>
      <c r="AG1568" s="456">
        <v>2.431704706840124E-3</v>
      </c>
      <c r="AH1568" s="457">
        <v>2.2031029540364412E-3</v>
      </c>
      <c r="AI1568" s="437">
        <v>3.2924056967769213E-3</v>
      </c>
      <c r="AJ1568" s="456">
        <v>4.5135796843356755E-4</v>
      </c>
      <c r="AK1568" s="457">
        <v>3.9029442634143813E-4</v>
      </c>
      <c r="AL1568" s="437">
        <v>5.3244964400559131E-4</v>
      </c>
      <c r="AM1568" s="456">
        <v>6.5077190129939663E-4</v>
      </c>
      <c r="AN1568" s="457">
        <v>6.0135892004506246E-4</v>
      </c>
      <c r="AO1568" s="437">
        <v>6.9920679180504998E-4</v>
      </c>
      <c r="AP1568" s="462">
        <v>0</v>
      </c>
      <c r="AQ1568" s="463">
        <v>0</v>
      </c>
      <c r="AR1568" s="463">
        <v>0</v>
      </c>
      <c r="AS1568" s="456">
        <v>0</v>
      </c>
      <c r="AT1568" s="457">
        <v>0</v>
      </c>
      <c r="AU1568" s="457">
        <v>0</v>
      </c>
    </row>
    <row r="1569" spans="1:47" x14ac:dyDescent="0.2">
      <c r="A1569" s="231">
        <v>2014</v>
      </c>
      <c r="B1569" s="232">
        <v>5</v>
      </c>
      <c r="C1569" s="456">
        <v>2.837921300907964</v>
      </c>
      <c r="D1569" s="457">
        <v>3.4144036997717753</v>
      </c>
      <c r="E1569" s="437">
        <v>6.8961309977390712</v>
      </c>
      <c r="F1569" s="456">
        <v>8.1764599327469309E-2</v>
      </c>
      <c r="G1569" s="457">
        <v>7.7094827374304162E-2</v>
      </c>
      <c r="H1569" s="437">
        <v>0.1067084284051658</v>
      </c>
      <c r="I1569" s="456">
        <v>8.868716858114073E-2</v>
      </c>
      <c r="J1569" s="457">
        <v>0.12345941272196181</v>
      </c>
      <c r="K1569" s="437">
        <v>0.35192482531285069</v>
      </c>
      <c r="L1569" s="462">
        <v>2.2075679114562314E-3</v>
      </c>
      <c r="M1569" s="463">
        <v>2.7111924787756965E-3</v>
      </c>
      <c r="N1569" s="437">
        <v>3.6098098951504887E-3</v>
      </c>
      <c r="O1569" s="456">
        <v>3.6096888147398804E-3</v>
      </c>
      <c r="P1569" s="457">
        <v>5.667252799559523E-3</v>
      </c>
      <c r="Q1569" s="437">
        <v>1.2526902604684411E-2</v>
      </c>
      <c r="R1569" s="462">
        <v>0</v>
      </c>
      <c r="S1569" s="463">
        <v>0</v>
      </c>
      <c r="T1569" s="437">
        <v>541.01216385743396</v>
      </c>
      <c r="U1569" s="456">
        <v>7.1413195402470434E-3</v>
      </c>
      <c r="V1569" s="457">
        <v>9.3471616875352298E-3</v>
      </c>
      <c r="W1569" s="437">
        <v>1.1480604888707472E-2</v>
      </c>
      <c r="X1569" s="456">
        <v>4.6082817972246341E-3</v>
      </c>
      <c r="Y1569" s="457">
        <v>5.9103334997036112E-3</v>
      </c>
      <c r="Z1569" s="437">
        <v>1.0869419388270071E-2</v>
      </c>
      <c r="AA1569" s="456">
        <v>1.5424937119563654E-3</v>
      </c>
      <c r="AB1569" s="457">
        <v>1.506602528835793E-3</v>
      </c>
      <c r="AC1569" s="437">
        <v>1.9202073409837176E-3</v>
      </c>
      <c r="AD1569" s="456">
        <v>1.0477828965615977E-4</v>
      </c>
      <c r="AE1569" s="457">
        <v>9.6427099385861632E-5</v>
      </c>
      <c r="AF1569" s="437">
        <v>1.2333489191182601E-4</v>
      </c>
      <c r="AG1569" s="456">
        <v>3.4802600784307109E-3</v>
      </c>
      <c r="AH1569" s="457">
        <v>3.2777367545214608E-3</v>
      </c>
      <c r="AI1569" s="437">
        <v>4.5465390720018772E-3</v>
      </c>
      <c r="AJ1569" s="456">
        <v>6.2388882432394999E-4</v>
      </c>
      <c r="AK1569" s="457">
        <v>5.4531981597446936E-4</v>
      </c>
      <c r="AL1569" s="437">
        <v>7.6963757539639046E-4</v>
      </c>
      <c r="AM1569" s="456">
        <v>9.4106097270159816E-4</v>
      </c>
      <c r="AN1569" s="457">
        <v>9.163907631072124E-4</v>
      </c>
      <c r="AO1569" s="437">
        <v>1.0096687227065951E-3</v>
      </c>
      <c r="AP1569" s="462">
        <v>0</v>
      </c>
      <c r="AQ1569" s="463">
        <v>0</v>
      </c>
      <c r="AR1569" s="463">
        <v>0</v>
      </c>
      <c r="AS1569" s="456">
        <v>0</v>
      </c>
      <c r="AT1569" s="457">
        <v>0</v>
      </c>
      <c r="AU1569" s="457">
        <v>0</v>
      </c>
    </row>
    <row r="1570" spans="1:47" x14ac:dyDescent="0.2">
      <c r="A1570" s="231">
        <v>2014</v>
      </c>
      <c r="B1570" s="232">
        <v>6</v>
      </c>
      <c r="C1570" s="456">
        <v>2.856432901120455</v>
      </c>
      <c r="D1570" s="457">
        <v>3.4310133214666312</v>
      </c>
      <c r="E1570" s="437">
        <v>6.9381268885848977</v>
      </c>
      <c r="F1570" s="456">
        <v>8.3923562413334943E-2</v>
      </c>
      <c r="G1570" s="457">
        <v>7.9225310720811251E-2</v>
      </c>
      <c r="H1570" s="437">
        <v>0.10992923272043938</v>
      </c>
      <c r="I1570" s="456">
        <v>8.9884370288931967E-2</v>
      </c>
      <c r="J1570" s="457">
        <v>0.12466187566970953</v>
      </c>
      <c r="K1570" s="437">
        <v>0.35522361505472272</v>
      </c>
      <c r="L1570" s="462">
        <v>2.211503586153846E-3</v>
      </c>
      <c r="M1570" s="463">
        <v>2.7174751534285121E-3</v>
      </c>
      <c r="N1570" s="437">
        <v>3.6147734008216618E-3</v>
      </c>
      <c r="O1570" s="456">
        <v>3.6434792456420421E-3</v>
      </c>
      <c r="P1570" s="457">
        <v>5.7262988009490956E-3</v>
      </c>
      <c r="Q1570" s="437">
        <v>1.257745214015016E-2</v>
      </c>
      <c r="R1570" s="462">
        <v>0</v>
      </c>
      <c r="S1570" s="463">
        <v>0</v>
      </c>
      <c r="T1570" s="437">
        <v>541.66976022624476</v>
      </c>
      <c r="U1570" s="456">
        <v>7.2843548330396761E-3</v>
      </c>
      <c r="V1570" s="457">
        <v>9.5657141251427914E-3</v>
      </c>
      <c r="W1570" s="437">
        <v>1.1727650730183425E-2</v>
      </c>
      <c r="X1570" s="456">
        <v>4.7189617113613707E-3</v>
      </c>
      <c r="Y1570" s="457">
        <v>6.0727393307051401E-3</v>
      </c>
      <c r="Z1570" s="437">
        <v>1.1116031519754333E-2</v>
      </c>
      <c r="AA1570" s="456">
        <v>1.6015755930598424E-3</v>
      </c>
      <c r="AB1570" s="457">
        <v>1.601511949744588E-3</v>
      </c>
      <c r="AC1570" s="437">
        <v>1.9903114298978723E-3</v>
      </c>
      <c r="AD1570" s="456">
        <v>1.0767439904491906E-4</v>
      </c>
      <c r="AE1570" s="457">
        <v>9.932473480331238E-5</v>
      </c>
      <c r="AF1570" s="437">
        <v>1.2728794176252266E-4</v>
      </c>
      <c r="AG1570" s="456">
        <v>3.568330600411211E-3</v>
      </c>
      <c r="AH1570" s="457">
        <v>3.3579930722572324E-3</v>
      </c>
      <c r="AI1570" s="437">
        <v>4.6804513001367076E-3</v>
      </c>
      <c r="AJ1570" s="456">
        <v>6.4101293288971583E-4</v>
      </c>
      <c r="AK1570" s="457">
        <v>5.6053284955358924E-4</v>
      </c>
      <c r="AL1570" s="437">
        <v>7.9572388629640229E-4</v>
      </c>
      <c r="AM1570" s="456">
        <v>9.656291292287956E-4</v>
      </c>
      <c r="AN1570" s="457">
        <v>9.41968610064995E-4</v>
      </c>
      <c r="AO1570" s="437">
        <v>1.0374889185594967E-3</v>
      </c>
      <c r="AP1570" s="462">
        <v>0</v>
      </c>
      <c r="AQ1570" s="463">
        <v>0</v>
      </c>
      <c r="AR1570" s="463">
        <v>0</v>
      </c>
      <c r="AS1570" s="456">
        <v>0</v>
      </c>
      <c r="AT1570" s="457">
        <v>0</v>
      </c>
      <c r="AU1570" s="457">
        <v>0</v>
      </c>
    </row>
    <row r="1571" spans="1:47" x14ac:dyDescent="0.2">
      <c r="A1571" s="231">
        <v>2014</v>
      </c>
      <c r="B1571" s="232">
        <v>7</v>
      </c>
      <c r="C1571" s="456">
        <v>3.4188193839662389</v>
      </c>
      <c r="D1571" s="457">
        <v>4.0802848664122262</v>
      </c>
      <c r="E1571" s="437">
        <v>12.495999862809876</v>
      </c>
      <c r="F1571" s="456">
        <v>0.1039303909151809</v>
      </c>
      <c r="G1571" s="457">
        <v>9.9649047083660944E-2</v>
      </c>
      <c r="H1571" s="437">
        <v>0.15327793123011663</v>
      </c>
      <c r="I1571" s="456">
        <v>0.11074593765906959</v>
      </c>
      <c r="J1571" s="457">
        <v>0.15487964407836094</v>
      </c>
      <c r="K1571" s="437">
        <v>0.45342863286232177</v>
      </c>
      <c r="L1571" s="462">
        <v>2.2158307209066658E-3</v>
      </c>
      <c r="M1571" s="463">
        <v>2.7238685033282605E-3</v>
      </c>
      <c r="N1571" s="437">
        <v>3.6209423103626417E-3</v>
      </c>
      <c r="O1571" s="456">
        <v>4.3109391104550606E-3</v>
      </c>
      <c r="P1571" s="457">
        <v>6.4714923728641143E-3</v>
      </c>
      <c r="Q1571" s="437">
        <v>1.342411359111249E-2</v>
      </c>
      <c r="R1571" s="462">
        <v>0</v>
      </c>
      <c r="S1571" s="463">
        <v>0</v>
      </c>
      <c r="T1571" s="437">
        <v>542.38460250472008</v>
      </c>
      <c r="U1571" s="456">
        <v>8.452961471760936E-3</v>
      </c>
      <c r="V1571" s="457">
        <v>1.1044731193139434E-2</v>
      </c>
      <c r="W1571" s="437">
        <v>1.6085853268971478E-2</v>
      </c>
      <c r="X1571" s="456">
        <v>4.8367920477568205E-3</v>
      </c>
      <c r="Y1571" s="457">
        <v>6.2488327196833972E-3</v>
      </c>
      <c r="Z1571" s="437">
        <v>1.1383464731777829E-2</v>
      </c>
      <c r="AA1571" s="456">
        <v>1.9879578684873483E-3</v>
      </c>
      <c r="AB1571" s="457">
        <v>2.0378731729503328E-3</v>
      </c>
      <c r="AC1571" s="437">
        <v>2.6827891585505764E-3</v>
      </c>
      <c r="AD1571" s="456">
        <v>1.335453346556439E-4</v>
      </c>
      <c r="AE1571" s="457">
        <v>1.2481950149364961E-4</v>
      </c>
      <c r="AF1571" s="437">
        <v>1.7436728320447542E-4</v>
      </c>
      <c r="AG1571" s="456">
        <v>4.4203968443348729E-3</v>
      </c>
      <c r="AH1571" s="457">
        <v>4.2216274379774273E-3</v>
      </c>
      <c r="AI1571" s="437">
        <v>6.5544531889915412E-3</v>
      </c>
      <c r="AJ1571" s="456">
        <v>7.8439075205305865E-4</v>
      </c>
      <c r="AK1571" s="457">
        <v>6.891626903079073E-4</v>
      </c>
      <c r="AL1571" s="437">
        <v>1.0350050838943796E-3</v>
      </c>
      <c r="AM1571" s="456">
        <v>1.2069210795392531E-3</v>
      </c>
      <c r="AN1571" s="457">
        <v>1.2019561117082925E-3</v>
      </c>
      <c r="AO1571" s="437">
        <v>1.5211648108288736E-3</v>
      </c>
      <c r="AP1571" s="462">
        <v>0</v>
      </c>
      <c r="AQ1571" s="463">
        <v>0</v>
      </c>
      <c r="AR1571" s="463">
        <v>0</v>
      </c>
      <c r="AS1571" s="456">
        <v>0</v>
      </c>
      <c r="AT1571" s="457">
        <v>0</v>
      </c>
      <c r="AU1571" s="457">
        <v>0</v>
      </c>
    </row>
    <row r="1572" spans="1:47" x14ac:dyDescent="0.2">
      <c r="A1572" s="231">
        <v>2014</v>
      </c>
      <c r="B1572" s="232">
        <v>8</v>
      </c>
      <c r="C1572" s="456">
        <v>3.4554108818064289</v>
      </c>
      <c r="D1572" s="457">
        <v>4.1171185610362944</v>
      </c>
      <c r="E1572" s="437">
        <v>12.551168955269619</v>
      </c>
      <c r="F1572" s="456">
        <v>0.10716846072767205</v>
      </c>
      <c r="G1572" s="457">
        <v>0.10293233234535483</v>
      </c>
      <c r="H1572" s="437">
        <v>0.15804445240470247</v>
      </c>
      <c r="I1572" s="456">
        <v>0.1127023252178488</v>
      </c>
      <c r="J1572" s="457">
        <v>0.15704473277617109</v>
      </c>
      <c r="K1572" s="437">
        <v>0.45827140661211013</v>
      </c>
      <c r="L1572" s="462">
        <v>2.2205382215264627E-3</v>
      </c>
      <c r="M1572" s="463">
        <v>2.731341030241986E-3</v>
      </c>
      <c r="N1572" s="437">
        <v>3.6270343650207397E-3</v>
      </c>
      <c r="O1572" s="456">
        <v>4.3563464793489682E-3</v>
      </c>
      <c r="P1572" s="457">
        <v>6.5497440389792787E-3</v>
      </c>
      <c r="Q1572" s="437">
        <v>1.3491215616765662E-2</v>
      </c>
      <c r="R1572" s="462">
        <v>0</v>
      </c>
      <c r="S1572" s="463">
        <v>0</v>
      </c>
      <c r="T1572" s="437">
        <v>543.16369701302244</v>
      </c>
      <c r="U1572" s="456">
        <v>8.6600383977543157E-3</v>
      </c>
      <c r="V1572" s="457">
        <v>1.1357157349822247E-2</v>
      </c>
      <c r="W1572" s="437">
        <v>1.6409742372344414E-2</v>
      </c>
      <c r="X1572" s="456">
        <v>4.9624172072989985E-3</v>
      </c>
      <c r="Y1572" s="457">
        <v>6.4399217838989019E-3</v>
      </c>
      <c r="Z1572" s="437">
        <v>1.1673658349979993E-2</v>
      </c>
      <c r="AA1572" s="456">
        <v>2.0804280269907751E-3</v>
      </c>
      <c r="AB1572" s="457">
        <v>2.1830499460406029E-3</v>
      </c>
      <c r="AC1572" s="437">
        <v>2.7922594922195091E-3</v>
      </c>
      <c r="AD1572" s="456">
        <v>1.3789287068771277E-4</v>
      </c>
      <c r="AE1572" s="457">
        <v>1.2926899349073628E-4</v>
      </c>
      <c r="AF1572" s="437">
        <v>1.8028328896237171E-4</v>
      </c>
      <c r="AG1572" s="456">
        <v>4.5515652194207121E-3</v>
      </c>
      <c r="AH1572" s="457">
        <v>4.3453149195544208E-3</v>
      </c>
      <c r="AI1572" s="437">
        <v>6.7512421194739266E-3</v>
      </c>
      <c r="AJ1572" s="456">
        <v>8.0928527480716333E-4</v>
      </c>
      <c r="AK1572" s="457">
        <v>7.1182611959846116E-4</v>
      </c>
      <c r="AL1572" s="437">
        <v>1.0731351643192243E-3</v>
      </c>
      <c r="AM1572" s="456">
        <v>1.2437045266487257E-3</v>
      </c>
      <c r="AN1572" s="457">
        <v>1.2414850745511485E-3</v>
      </c>
      <c r="AO1572" s="437">
        <v>1.5630287102466639E-3</v>
      </c>
      <c r="AP1572" s="462">
        <v>0</v>
      </c>
      <c r="AQ1572" s="463">
        <v>0</v>
      </c>
      <c r="AR1572" s="463">
        <v>0</v>
      </c>
      <c r="AS1572" s="456">
        <v>0</v>
      </c>
      <c r="AT1572" s="457">
        <v>0</v>
      </c>
      <c r="AU1572" s="457">
        <v>0</v>
      </c>
    </row>
    <row r="1573" spans="1:47" x14ac:dyDescent="0.2">
      <c r="A1573" s="231">
        <v>2014</v>
      </c>
      <c r="B1573" s="232">
        <v>9</v>
      </c>
      <c r="C1573" s="456">
        <v>3.759283557172818</v>
      </c>
      <c r="D1573" s="457">
        <v>4.4411814107565082</v>
      </c>
      <c r="E1573" s="437">
        <v>13.228513950427619</v>
      </c>
      <c r="F1573" s="456">
        <v>0.12986365304881695</v>
      </c>
      <c r="G1573" s="457">
        <v>0.12648886052704938</v>
      </c>
      <c r="H1573" s="437">
        <v>0.19312505905774421</v>
      </c>
      <c r="I1573" s="456">
        <v>0.13992756350073035</v>
      </c>
      <c r="J1573" s="457">
        <v>0.19613882756106243</v>
      </c>
      <c r="K1573" s="437">
        <v>0.5765304656808018</v>
      </c>
      <c r="L1573" s="462">
        <v>2.2248980775178679E-3</v>
      </c>
      <c r="M1573" s="463">
        <v>2.7391237004341252E-3</v>
      </c>
      <c r="N1573" s="437">
        <v>3.6330257163231482E-3</v>
      </c>
      <c r="O1573" s="456">
        <v>5.1604844320254908E-3</v>
      </c>
      <c r="P1573" s="457">
        <v>7.415393166993506E-3</v>
      </c>
      <c r="Q1573" s="437">
        <v>1.4465307914157713E-2</v>
      </c>
      <c r="R1573" s="462">
        <v>0</v>
      </c>
      <c r="S1573" s="463">
        <v>0</v>
      </c>
      <c r="T1573" s="437">
        <v>543.78521953551956</v>
      </c>
      <c r="U1573" s="456">
        <v>9.5219891360962573E-3</v>
      </c>
      <c r="V1573" s="457">
        <v>1.2622275831415793E-2</v>
      </c>
      <c r="W1573" s="437">
        <v>1.7087081906015631E-2</v>
      </c>
      <c r="X1573" s="456">
        <v>5.0969736128008069E-3</v>
      </c>
      <c r="Y1573" s="457">
        <v>6.6473346764090134E-3</v>
      </c>
      <c r="Z1573" s="437">
        <v>1.1988564202061253E-2</v>
      </c>
      <c r="AA1573" s="456">
        <v>2.5402665963546217E-3</v>
      </c>
      <c r="AB1573" s="457">
        <v>2.762590599430177E-3</v>
      </c>
      <c r="AC1573" s="437">
        <v>3.4556734118835687E-3</v>
      </c>
      <c r="AD1573" s="456">
        <v>1.6690553060088448E-4</v>
      </c>
      <c r="AE1573" s="457">
        <v>1.583840876294352E-4</v>
      </c>
      <c r="AF1573" s="437">
        <v>2.215272032556355E-4</v>
      </c>
      <c r="AG1573" s="456">
        <v>5.514560221135334E-3</v>
      </c>
      <c r="AH1573" s="457">
        <v>5.3272668460079978E-3</v>
      </c>
      <c r="AI1573" s="437">
        <v>8.239195824813042E-3</v>
      </c>
      <c r="AJ1573" s="456">
        <v>9.6792190529511291E-4</v>
      </c>
      <c r="AK1573" s="457">
        <v>8.5250325972556767E-4</v>
      </c>
      <c r="AL1573" s="437">
        <v>1.3165244777105197E-3</v>
      </c>
      <c r="AM1573" s="456">
        <v>1.5157775932265753E-3</v>
      </c>
      <c r="AN1573" s="457">
        <v>1.5442795607462337E-3</v>
      </c>
      <c r="AO1573" s="437">
        <v>1.9090116442955982E-3</v>
      </c>
      <c r="AP1573" s="462">
        <v>0</v>
      </c>
      <c r="AQ1573" s="463">
        <v>0</v>
      </c>
      <c r="AR1573" s="463">
        <v>0</v>
      </c>
      <c r="AS1573" s="456">
        <v>0</v>
      </c>
      <c r="AT1573" s="457">
        <v>0</v>
      </c>
      <c r="AU1573" s="457">
        <v>0</v>
      </c>
    </row>
    <row r="1574" spans="1:47" x14ac:dyDescent="0.2">
      <c r="A1574" s="231">
        <v>2014</v>
      </c>
      <c r="B1574" s="232">
        <v>10</v>
      </c>
      <c r="C1574" s="456">
        <v>3.8045151300449005</v>
      </c>
      <c r="D1574" s="457">
        <v>4.4882663474326394</v>
      </c>
      <c r="E1574" s="437">
        <v>13.299664312237715</v>
      </c>
      <c r="F1574" s="456">
        <v>0.13411930409600178</v>
      </c>
      <c r="G1574" s="457">
        <v>0.13089016353990221</v>
      </c>
      <c r="H1574" s="437">
        <v>0.19969725160432325</v>
      </c>
      <c r="I1574" s="456">
        <v>0.1425643564850779</v>
      </c>
      <c r="J1574" s="457">
        <v>0.19915225938028439</v>
      </c>
      <c r="K1574" s="437">
        <v>0.5834043941952165</v>
      </c>
      <c r="L1574" s="462">
        <v>2.2296447223594802E-3</v>
      </c>
      <c r="M1574" s="463">
        <v>2.7460603747387446E-3</v>
      </c>
      <c r="N1574" s="437">
        <v>3.6398422448363928E-3</v>
      </c>
      <c r="O1574" s="456">
        <v>5.220239452854168E-3</v>
      </c>
      <c r="P1574" s="457">
        <v>7.5154799047342704E-3</v>
      </c>
      <c r="Q1574" s="437">
        <v>1.4552047964667147E-2</v>
      </c>
      <c r="R1574" s="462">
        <v>0</v>
      </c>
      <c r="S1574" s="463">
        <v>0</v>
      </c>
      <c r="T1574" s="437">
        <v>544.69196835420041</v>
      </c>
      <c r="U1574" s="456">
        <v>9.7610973662806202E-3</v>
      </c>
      <c r="V1574" s="457">
        <v>1.2973958560757011E-2</v>
      </c>
      <c r="W1574" s="437">
        <v>1.7487765351039984E-2</v>
      </c>
      <c r="X1574" s="456">
        <v>5.2404168734718612E-3</v>
      </c>
      <c r="Y1574" s="457">
        <v>6.8707668128427232E-3</v>
      </c>
      <c r="Z1574" s="437">
        <v>1.2327886873690044E-2</v>
      </c>
      <c r="AA1574" s="456">
        <v>2.6452774711552109E-3</v>
      </c>
      <c r="AB1574" s="457">
        <v>2.918179441870923E-3</v>
      </c>
      <c r="AC1574" s="437">
        <v>3.6038783194052436E-3</v>
      </c>
      <c r="AD1574" s="456">
        <v>1.7257978246387417E-4</v>
      </c>
      <c r="AE1574" s="457">
        <v>1.6428316094689469E-4</v>
      </c>
      <c r="AF1574" s="437">
        <v>2.2969642081521573E-4</v>
      </c>
      <c r="AG1574" s="456">
        <v>5.6905987528998126E-3</v>
      </c>
      <c r="AH1574" s="457">
        <v>5.5009088123754591E-3</v>
      </c>
      <c r="AI1574" s="437">
        <v>8.5112058919689856E-3</v>
      </c>
      <c r="AJ1574" s="456">
        <v>1.0018654618110883E-3</v>
      </c>
      <c r="AK1574" s="457">
        <v>8.8521527917774035E-4</v>
      </c>
      <c r="AL1574" s="437">
        <v>1.3694661627177858E-3</v>
      </c>
      <c r="AM1574" s="456">
        <v>1.562917396173772E-3</v>
      </c>
      <c r="AN1574" s="457">
        <v>1.5947732948978727E-3</v>
      </c>
      <c r="AO1574" s="437">
        <v>1.966447157232367E-3</v>
      </c>
      <c r="AP1574" s="462">
        <v>0</v>
      </c>
      <c r="AQ1574" s="463">
        <v>0</v>
      </c>
      <c r="AR1574" s="463">
        <v>0</v>
      </c>
      <c r="AS1574" s="456">
        <v>0</v>
      </c>
      <c r="AT1574" s="457">
        <v>0</v>
      </c>
      <c r="AU1574" s="457">
        <v>0</v>
      </c>
    </row>
    <row r="1575" spans="1:47" x14ac:dyDescent="0.2">
      <c r="A1575" s="231">
        <v>2014</v>
      </c>
      <c r="B1575" s="232">
        <v>11</v>
      </c>
      <c r="C1575" s="456">
        <v>4.7027305761197713</v>
      </c>
      <c r="D1575" s="457">
        <v>5.5595067862281295</v>
      </c>
      <c r="E1575" s="437">
        <v>14.727509165780191</v>
      </c>
      <c r="F1575" s="456">
        <v>0.16917137476984831</v>
      </c>
      <c r="G1575" s="457">
        <v>0.16396353976667954</v>
      </c>
      <c r="H1575" s="437">
        <v>0.24914398330291368</v>
      </c>
      <c r="I1575" s="456">
        <v>0.16595227352858502</v>
      </c>
      <c r="J1575" s="457">
        <v>0.23231783866213768</v>
      </c>
      <c r="K1575" s="437">
        <v>0.68204533684308655</v>
      </c>
      <c r="L1575" s="462">
        <v>2.2345718902199263E-3</v>
      </c>
      <c r="M1575" s="463">
        <v>2.7535066119658805E-3</v>
      </c>
      <c r="N1575" s="437">
        <v>3.6465553929313165E-3</v>
      </c>
      <c r="O1575" s="456">
        <v>6.9699315513161927E-3</v>
      </c>
      <c r="P1575" s="457">
        <v>9.2606521516008875E-3</v>
      </c>
      <c r="Q1575" s="437">
        <v>1.6518788475805991E-2</v>
      </c>
      <c r="R1575" s="462">
        <v>0</v>
      </c>
      <c r="S1575" s="463">
        <v>0</v>
      </c>
      <c r="T1575" s="437">
        <v>545.67345753823611</v>
      </c>
      <c r="U1575" s="456">
        <v>9.560088194902722E-3</v>
      </c>
      <c r="V1575" s="457">
        <v>1.2665537936539293E-2</v>
      </c>
      <c r="W1575" s="437">
        <v>1.5857957612852615E-2</v>
      </c>
      <c r="X1575" s="456">
        <v>5.3929899578072137E-3</v>
      </c>
      <c r="Y1575" s="457">
        <v>7.1120256077177122E-3</v>
      </c>
      <c r="Z1575" s="437">
        <v>1.2694266154477113E-2</v>
      </c>
      <c r="AA1575" s="456">
        <v>3.3214500940084188E-3</v>
      </c>
      <c r="AB1575" s="457">
        <v>3.6694950255364948E-3</v>
      </c>
      <c r="AC1575" s="437">
        <v>4.5143783663837856E-3</v>
      </c>
      <c r="AD1575" s="456">
        <v>2.1713753647342992E-4</v>
      </c>
      <c r="AE1575" s="457">
        <v>2.0479574807728701E-4</v>
      </c>
      <c r="AF1575" s="437">
        <v>2.8804623459505554E-4</v>
      </c>
      <c r="AG1575" s="456">
        <v>7.1857043993305732E-3</v>
      </c>
      <c r="AH1575" s="457">
        <v>6.8920343910900831E-3</v>
      </c>
      <c r="AI1575" s="437">
        <v>1.0614928444350078E-2</v>
      </c>
      <c r="AJ1575" s="456">
        <v>1.2462930111358495E-3</v>
      </c>
      <c r="AK1575" s="457">
        <v>1.082742917002616E-3</v>
      </c>
      <c r="AL1575" s="437">
        <v>1.7220216575785752E-3</v>
      </c>
      <c r="AM1575" s="456">
        <v>1.9830237086375046E-3</v>
      </c>
      <c r="AN1575" s="457">
        <v>2.0184762878400222E-3</v>
      </c>
      <c r="AO1575" s="437">
        <v>2.4449591523279467E-3</v>
      </c>
      <c r="AP1575" s="462">
        <v>0</v>
      </c>
      <c r="AQ1575" s="463">
        <v>0</v>
      </c>
      <c r="AR1575" s="463">
        <v>0</v>
      </c>
      <c r="AS1575" s="456">
        <v>0</v>
      </c>
      <c r="AT1575" s="457">
        <v>0</v>
      </c>
      <c r="AU1575" s="457">
        <v>0</v>
      </c>
    </row>
    <row r="1576" spans="1:47" x14ac:dyDescent="0.2">
      <c r="A1576" s="231">
        <v>2014</v>
      </c>
      <c r="B1576" s="232">
        <v>12</v>
      </c>
      <c r="C1576" s="456">
        <v>4.7604119609211901</v>
      </c>
      <c r="D1576" s="457">
        <v>5.6204440534661311</v>
      </c>
      <c r="E1576" s="437">
        <v>14.831399471797015</v>
      </c>
      <c r="F1576" s="456">
        <v>0.17500954586155024</v>
      </c>
      <c r="G1576" s="457">
        <v>0.17002045807856156</v>
      </c>
      <c r="H1576" s="437">
        <v>0.25835093018394656</v>
      </c>
      <c r="I1576" s="456">
        <v>0.16936176563209199</v>
      </c>
      <c r="J1576" s="457">
        <v>0.23631380927375509</v>
      </c>
      <c r="K1576" s="437">
        <v>0.69104899411499887</v>
      </c>
      <c r="L1576" s="462">
        <v>2.2402736546543248E-3</v>
      </c>
      <c r="M1576" s="463">
        <v>2.7619894878518595E-3</v>
      </c>
      <c r="N1576" s="437">
        <v>3.6537776160921014E-3</v>
      </c>
      <c r="O1576" s="456">
        <v>7.0607676387215868E-3</v>
      </c>
      <c r="P1576" s="457">
        <v>9.4037504966984244E-3</v>
      </c>
      <c r="Q1576" s="437">
        <v>1.6639397538826442E-2</v>
      </c>
      <c r="R1576" s="462">
        <v>0</v>
      </c>
      <c r="S1576" s="463">
        <v>0</v>
      </c>
      <c r="T1576" s="437">
        <v>546.73794057113457</v>
      </c>
      <c r="U1576" s="456">
        <v>9.8205506303776814E-3</v>
      </c>
      <c r="V1576" s="457">
        <v>1.3056140275278409E-2</v>
      </c>
      <c r="W1576" s="437">
        <v>1.6306207832197068E-2</v>
      </c>
      <c r="X1576" s="456">
        <v>5.5569776340078543E-3</v>
      </c>
      <c r="Y1576" s="457">
        <v>7.3730431469003184E-3</v>
      </c>
      <c r="Z1576" s="437">
        <v>1.3090715043735528E-2</v>
      </c>
      <c r="AA1576" s="456">
        <v>3.478403835434604E-3</v>
      </c>
      <c r="AB1576" s="457">
        <v>3.9055013280413298E-3</v>
      </c>
      <c r="AC1576" s="437">
        <v>4.7037230833547718E-3</v>
      </c>
      <c r="AD1576" s="456">
        <v>2.2499445529010429E-4</v>
      </c>
      <c r="AE1576" s="457">
        <v>2.1299238669614129E-4</v>
      </c>
      <c r="AF1576" s="437">
        <v>2.9942498311679962E-4</v>
      </c>
      <c r="AG1576" s="456">
        <v>7.4242651514417942E-3</v>
      </c>
      <c r="AH1576" s="457">
        <v>7.1264202431433046E-3</v>
      </c>
      <c r="AI1576" s="437">
        <v>1.1000846885451505E-2</v>
      </c>
      <c r="AJ1576" s="456">
        <v>1.2919732565825695E-3</v>
      </c>
      <c r="AK1576" s="457">
        <v>1.1264550205815744E-3</v>
      </c>
      <c r="AL1576" s="437">
        <v>1.797921758425521E-3</v>
      </c>
      <c r="AM1576" s="456">
        <v>2.0483471240784765E-3</v>
      </c>
      <c r="AN1576" s="457">
        <v>2.0892132623034324E-3</v>
      </c>
      <c r="AO1576" s="437">
        <v>2.5238079254566513E-3</v>
      </c>
      <c r="AP1576" s="462">
        <v>0</v>
      </c>
      <c r="AQ1576" s="463">
        <v>0</v>
      </c>
      <c r="AR1576" s="463">
        <v>0</v>
      </c>
      <c r="AS1576" s="456">
        <v>0</v>
      </c>
      <c r="AT1576" s="457">
        <v>0</v>
      </c>
      <c r="AU1576" s="457">
        <v>0</v>
      </c>
    </row>
    <row r="1577" spans="1:47" x14ac:dyDescent="0.2">
      <c r="A1577" s="231">
        <v>2014</v>
      </c>
      <c r="B1577" s="232">
        <v>13</v>
      </c>
      <c r="C1577" s="456">
        <v>4.8210148275323208</v>
      </c>
      <c r="D1577" s="457">
        <v>5.6847997946957181</v>
      </c>
      <c r="E1577" s="437">
        <v>14.944254038778542</v>
      </c>
      <c r="F1577" s="456">
        <v>0.1812585227131539</v>
      </c>
      <c r="G1577" s="457">
        <v>0.17653868599842679</v>
      </c>
      <c r="H1577" s="437">
        <v>0.26824769163293533</v>
      </c>
      <c r="I1577" s="456">
        <v>0.17302857878389175</v>
      </c>
      <c r="J1577" s="457">
        <v>0.24065404367700857</v>
      </c>
      <c r="K1577" s="437">
        <v>0.7007152164258249</v>
      </c>
      <c r="L1577" s="462">
        <v>2.2465785572665133E-3</v>
      </c>
      <c r="M1577" s="463">
        <v>2.7711104046047718E-3</v>
      </c>
      <c r="N1577" s="437">
        <v>3.6614236642522604E-3</v>
      </c>
      <c r="O1577" s="456">
        <v>7.1584901780371466E-3</v>
      </c>
      <c r="P1577" s="457">
        <v>9.558270117355213E-3</v>
      </c>
      <c r="Q1577" s="437">
        <v>1.6768739163185779E-2</v>
      </c>
      <c r="R1577" s="462">
        <v>0</v>
      </c>
      <c r="S1577" s="463">
        <v>0</v>
      </c>
      <c r="T1577" s="437">
        <v>547.88236058347479</v>
      </c>
      <c r="U1577" s="456">
        <v>1.009781228851195E-2</v>
      </c>
      <c r="V1577" s="457">
        <v>1.3471725381276384E-2</v>
      </c>
      <c r="W1577" s="437">
        <v>1.6788106001063306E-2</v>
      </c>
      <c r="X1577" s="456">
        <v>5.7322023733365523E-3</v>
      </c>
      <c r="Y1577" s="457">
        <v>7.6537937266911498E-3</v>
      </c>
      <c r="Z1577" s="437">
        <v>1.3517061322723583E-2</v>
      </c>
      <c r="AA1577" s="456">
        <v>3.6547929025395397E-3</v>
      </c>
      <c r="AB1577" s="457">
        <v>4.1598419573781976E-3</v>
      </c>
      <c r="AC1577" s="437">
        <v>4.9041204755222332E-3</v>
      </c>
      <c r="AD1577" s="456">
        <v>2.3345469449918E-4</v>
      </c>
      <c r="AE1577" s="457">
        <v>2.2184727193840873E-4</v>
      </c>
      <c r="AF1577" s="437">
        <v>3.1163851814858885E-4</v>
      </c>
      <c r="AG1577" s="456">
        <v>7.6772651722341739E-3</v>
      </c>
      <c r="AH1577" s="457">
        <v>7.3780254937569718E-3</v>
      </c>
      <c r="AI1577" s="437">
        <v>1.1416513598656948E-2</v>
      </c>
      <c r="AJ1577" s="456">
        <v>1.3400599425207643E-3</v>
      </c>
      <c r="AK1577" s="457">
        <v>1.1731161876765304E-3</v>
      </c>
      <c r="AL1577" s="437">
        <v>1.8798045409019329E-3</v>
      </c>
      <c r="AM1577" s="456">
        <v>2.1189312718652353E-3</v>
      </c>
      <c r="AN1577" s="457">
        <v>2.1655854980209095E-3</v>
      </c>
      <c r="AO1577" s="437">
        <v>2.6082806592886143E-3</v>
      </c>
      <c r="AP1577" s="462">
        <v>0</v>
      </c>
      <c r="AQ1577" s="463">
        <v>0</v>
      </c>
      <c r="AR1577" s="463">
        <v>0</v>
      </c>
      <c r="AS1577" s="456">
        <v>0</v>
      </c>
      <c r="AT1577" s="457">
        <v>0</v>
      </c>
      <c r="AU1577" s="457">
        <v>0</v>
      </c>
    </row>
    <row r="1578" spans="1:47" x14ac:dyDescent="0.2">
      <c r="A1578" s="231">
        <v>2014</v>
      </c>
      <c r="B1578" s="232">
        <v>14</v>
      </c>
      <c r="C1578" s="456">
        <v>4.8719429938919934</v>
      </c>
      <c r="D1578" s="457">
        <v>5.736167998622312</v>
      </c>
      <c r="E1578" s="437">
        <v>15.013442651152076</v>
      </c>
      <c r="F1578" s="456">
        <v>0.18790464192111012</v>
      </c>
      <c r="G1578" s="457">
        <v>0.18346741471277486</v>
      </c>
      <c r="H1578" s="437">
        <v>0.27875551959747763</v>
      </c>
      <c r="I1578" s="456">
        <v>0.17683880555332979</v>
      </c>
      <c r="J1578" s="457">
        <v>0.24511733061204538</v>
      </c>
      <c r="K1578" s="437">
        <v>0.71030005278423536</v>
      </c>
      <c r="L1578" s="462">
        <v>2.2518913361771467E-3</v>
      </c>
      <c r="M1578" s="463">
        <v>2.7789992649380653E-3</v>
      </c>
      <c r="N1578" s="437">
        <v>3.6668449021443061E-3</v>
      </c>
      <c r="O1578" s="456">
        <v>7.2631432396092705E-3</v>
      </c>
      <c r="P1578" s="457">
        <v>9.7235903933825339E-3</v>
      </c>
      <c r="Q1578" s="437">
        <v>1.6906663898592793E-2</v>
      </c>
      <c r="R1578" s="462">
        <v>0</v>
      </c>
      <c r="S1578" s="463">
        <v>0</v>
      </c>
      <c r="T1578" s="437">
        <v>548.69427658194411</v>
      </c>
      <c r="U1578" s="456">
        <v>1.038927709010274E-2</v>
      </c>
      <c r="V1578" s="457">
        <v>1.3907536336137991E-2</v>
      </c>
      <c r="W1578" s="437">
        <v>1.7295788914139944E-2</v>
      </c>
      <c r="X1578" s="456">
        <v>5.9187682394466609E-3</v>
      </c>
      <c r="Y1578" s="457">
        <v>7.9530465720749986E-3</v>
      </c>
      <c r="Z1578" s="437">
        <v>1.3971651885839192E-2</v>
      </c>
      <c r="AA1578" s="456">
        <v>3.8525647668844472E-3</v>
      </c>
      <c r="AB1578" s="457">
        <v>4.4359215780273081E-3</v>
      </c>
      <c r="AC1578" s="437">
        <v>5.1174854643815494E-3</v>
      </c>
      <c r="AD1578" s="456">
        <v>2.4251420090339645E-4</v>
      </c>
      <c r="AE1578" s="457">
        <v>2.3131602340310155E-4</v>
      </c>
      <c r="AF1578" s="437">
        <v>3.2462933015634676E-4</v>
      </c>
      <c r="AG1578" s="456">
        <v>7.9435696599562781E-3</v>
      </c>
      <c r="AH1578" s="457">
        <v>7.6437720115736909E-3</v>
      </c>
      <c r="AI1578" s="437">
        <v>1.1857731735829801E-2</v>
      </c>
      <c r="AJ1578" s="456">
        <v>1.3904301785566528E-3</v>
      </c>
      <c r="AK1578" s="457">
        <v>1.2222960116885441E-3</v>
      </c>
      <c r="AL1578" s="437">
        <v>1.9671153681407763E-3</v>
      </c>
      <c r="AM1578" s="456">
        <v>2.194591584482469E-3</v>
      </c>
      <c r="AN1578" s="457">
        <v>2.247059551534755E-3</v>
      </c>
      <c r="AO1578" s="437">
        <v>2.6976661599309119E-3</v>
      </c>
      <c r="AP1578" s="462">
        <v>0</v>
      </c>
      <c r="AQ1578" s="463">
        <v>0</v>
      </c>
      <c r="AR1578" s="463">
        <v>0</v>
      </c>
      <c r="AS1578" s="456">
        <v>0</v>
      </c>
      <c r="AT1578" s="457">
        <v>0</v>
      </c>
      <c r="AU1578" s="457">
        <v>0</v>
      </c>
    </row>
    <row r="1579" spans="1:47" x14ac:dyDescent="0.2">
      <c r="A1579" s="231">
        <v>2014</v>
      </c>
      <c r="B1579" s="232">
        <v>15</v>
      </c>
      <c r="C1579" s="456">
        <v>4.9403951375576174</v>
      </c>
      <c r="D1579" s="457">
        <v>5.8092460824265473</v>
      </c>
      <c r="E1579" s="437">
        <v>15.131598109561978</v>
      </c>
      <c r="F1579" s="456">
        <v>0.19496069656969725</v>
      </c>
      <c r="G1579" s="457">
        <v>0.19084264253695346</v>
      </c>
      <c r="H1579" s="437">
        <v>0.29007199829683572</v>
      </c>
      <c r="I1579" s="456">
        <v>0.18098280081807386</v>
      </c>
      <c r="J1579" s="457">
        <v>0.25005053042494407</v>
      </c>
      <c r="K1579" s="437">
        <v>0.72157240383187182</v>
      </c>
      <c r="L1579" s="462">
        <v>2.2588943819776839E-3</v>
      </c>
      <c r="M1579" s="463">
        <v>2.7887431449099536E-3</v>
      </c>
      <c r="N1579" s="437">
        <v>3.6768848680790393E-3</v>
      </c>
      <c r="O1579" s="456">
        <v>7.373291974376652E-3</v>
      </c>
      <c r="P1579" s="457">
        <v>9.8979092908360235E-3</v>
      </c>
      <c r="Q1579" s="437">
        <v>1.7058607091624631E-2</v>
      </c>
      <c r="R1579" s="462">
        <v>0</v>
      </c>
      <c r="S1579" s="463">
        <v>0</v>
      </c>
      <c r="T1579" s="437">
        <v>550.07969347995072</v>
      </c>
      <c r="U1579" s="456">
        <v>1.0699888976272595E-2</v>
      </c>
      <c r="V1579" s="457">
        <v>1.4369678988243581E-2</v>
      </c>
      <c r="W1579" s="437">
        <v>1.7846308552458941E-2</v>
      </c>
      <c r="X1579" s="456">
        <v>6.1166127391074901E-3</v>
      </c>
      <c r="Y1579" s="457">
        <v>8.2710731558052943E-3</v>
      </c>
      <c r="Z1579" s="437">
        <v>1.4455352589651298E-2</v>
      </c>
      <c r="AA1579" s="456">
        <v>4.0516376505009928E-3</v>
      </c>
      <c r="AB1579" s="457">
        <v>4.711289683642734E-3</v>
      </c>
      <c r="AC1579" s="437">
        <v>5.3842830495551474E-3</v>
      </c>
      <c r="AD1579" s="456">
        <v>2.5208347945132018E-4</v>
      </c>
      <c r="AE1579" s="457">
        <v>2.4133372522110378E-4</v>
      </c>
      <c r="AF1579" s="437">
        <v>3.3882409011917188E-4</v>
      </c>
      <c r="AG1579" s="456">
        <v>8.2288868299403642E-3</v>
      </c>
      <c r="AH1579" s="457">
        <v>7.9305922722510188E-3</v>
      </c>
      <c r="AI1579" s="437">
        <v>1.2323830640369944E-2</v>
      </c>
      <c r="AJ1579" s="456">
        <v>1.4445654493272756E-3</v>
      </c>
      <c r="AK1579" s="457">
        <v>1.2755319061233852E-3</v>
      </c>
      <c r="AL1579" s="437">
        <v>2.0574660543032125E-3</v>
      </c>
      <c r="AM1579" s="456">
        <v>2.2743100345641691E-3</v>
      </c>
      <c r="AN1579" s="457">
        <v>2.3327400482603526E-3</v>
      </c>
      <c r="AO1579" s="437">
        <v>2.7976853366967524E-3</v>
      </c>
      <c r="AP1579" s="462">
        <v>0</v>
      </c>
      <c r="AQ1579" s="463">
        <v>0</v>
      </c>
      <c r="AR1579" s="463">
        <v>0</v>
      </c>
      <c r="AS1579" s="456">
        <v>0</v>
      </c>
      <c r="AT1579" s="457">
        <v>0</v>
      </c>
      <c r="AU1579" s="457">
        <v>0</v>
      </c>
    </row>
    <row r="1580" spans="1:47" x14ac:dyDescent="0.2">
      <c r="A1580" s="231">
        <v>2014</v>
      </c>
      <c r="B1580" s="232">
        <v>16</v>
      </c>
      <c r="C1580" s="456">
        <v>5.5491598398139219</v>
      </c>
      <c r="D1580" s="457">
        <v>6.9342236251955036</v>
      </c>
      <c r="E1580" s="437">
        <v>16.45737537649326</v>
      </c>
      <c r="F1580" s="456">
        <v>0.2177205410188903</v>
      </c>
      <c r="G1580" s="457">
        <v>0.22015006530327866</v>
      </c>
      <c r="H1580" s="437">
        <v>0.33140948976778678</v>
      </c>
      <c r="I1580" s="456">
        <v>0.20728932487547175</v>
      </c>
      <c r="J1580" s="457">
        <v>0.28664443723798178</v>
      </c>
      <c r="K1580" s="437">
        <v>0.82777330974245866</v>
      </c>
      <c r="L1580" s="462">
        <v>2.2660770941270833E-3</v>
      </c>
      <c r="M1580" s="463">
        <v>2.7985145655176178E-3</v>
      </c>
      <c r="N1580" s="437">
        <v>3.6873228472989053E-3</v>
      </c>
      <c r="O1580" s="456">
        <v>1.1125721186594413E-2</v>
      </c>
      <c r="P1580" s="457">
        <v>1.3311743338889697E-2</v>
      </c>
      <c r="Q1580" s="437">
        <v>2.0839267819883541E-2</v>
      </c>
      <c r="R1580" s="462">
        <v>0</v>
      </c>
      <c r="S1580" s="463">
        <v>0</v>
      </c>
      <c r="T1580" s="437">
        <v>551.45382051278273</v>
      </c>
      <c r="U1580" s="456">
        <v>1.108904601431404E-2</v>
      </c>
      <c r="V1580" s="457">
        <v>1.5163581035111699E-2</v>
      </c>
      <c r="W1580" s="437">
        <v>1.8114916283232026E-2</v>
      </c>
      <c r="X1580" s="456">
        <v>6.3267377844919894E-3</v>
      </c>
      <c r="Y1580" s="457">
        <v>8.6075733535993758E-3</v>
      </c>
      <c r="Z1580" s="437">
        <v>1.4966486018702665E-2</v>
      </c>
      <c r="AA1580" s="456">
        <v>4.5437210544514916E-3</v>
      </c>
      <c r="AB1580" s="457">
        <v>5.4607803304905708E-3</v>
      </c>
      <c r="AC1580" s="437">
        <v>6.2185437616744232E-3</v>
      </c>
      <c r="AD1580" s="456">
        <v>2.8118096732824232E-4</v>
      </c>
      <c r="AE1580" s="457">
        <v>2.7778264955333632E-4</v>
      </c>
      <c r="AF1580" s="437">
        <v>3.8872061966772762E-4</v>
      </c>
      <c r="AG1580" s="456">
        <v>9.1863683515265634E-3</v>
      </c>
      <c r="AH1580" s="457">
        <v>9.1440043298025176E-3</v>
      </c>
      <c r="AI1580" s="437">
        <v>1.4062908105422536E-2</v>
      </c>
      <c r="AJ1580" s="456">
        <v>1.5991874149129898E-3</v>
      </c>
      <c r="AK1580" s="457">
        <v>1.4508608648245267E-3</v>
      </c>
      <c r="AL1580" s="437">
        <v>2.3630336990029472E-3</v>
      </c>
      <c r="AM1580" s="456">
        <v>2.5507982677939541E-3</v>
      </c>
      <c r="AN1580" s="457">
        <v>2.7088763364417237E-3</v>
      </c>
      <c r="AO1580" s="437">
        <v>3.1874276535863973E-3</v>
      </c>
      <c r="AP1580" s="462">
        <v>0</v>
      </c>
      <c r="AQ1580" s="463">
        <v>0</v>
      </c>
      <c r="AR1580" s="463">
        <v>0</v>
      </c>
      <c r="AS1580" s="456">
        <v>0</v>
      </c>
      <c r="AT1580" s="457">
        <v>0</v>
      </c>
      <c r="AU1580" s="457">
        <v>0</v>
      </c>
    </row>
    <row r="1581" spans="1:47" x14ac:dyDescent="0.2">
      <c r="A1581" s="231">
        <v>2014</v>
      </c>
      <c r="B1581" s="232">
        <v>17</v>
      </c>
      <c r="C1581" s="456">
        <v>5.6300772817708049</v>
      </c>
      <c r="D1581" s="457">
        <v>7.0235729779938945</v>
      </c>
      <c r="E1581" s="437">
        <v>16.601855367948762</v>
      </c>
      <c r="F1581" s="456">
        <v>0.22614463552277561</v>
      </c>
      <c r="G1581" s="457">
        <v>0.22899463659302507</v>
      </c>
      <c r="H1581" s="437">
        <v>0.34511494299609485</v>
      </c>
      <c r="I1581" s="456">
        <v>0.2124335778342254</v>
      </c>
      <c r="J1581" s="457">
        <v>0.29269082766336146</v>
      </c>
      <c r="K1581" s="437">
        <v>0.84170273472014245</v>
      </c>
      <c r="L1581" s="462">
        <v>2.2736021968455472E-3</v>
      </c>
      <c r="M1581" s="463">
        <v>2.8084777569073196E-3</v>
      </c>
      <c r="N1581" s="437">
        <v>3.6980887029910039E-3</v>
      </c>
      <c r="O1581" s="456">
        <v>1.130839960068496E-2</v>
      </c>
      <c r="P1581" s="457">
        <v>1.3564391462661045E-2</v>
      </c>
      <c r="Q1581" s="437">
        <v>2.1058168531686634E-2</v>
      </c>
      <c r="R1581" s="462">
        <v>0</v>
      </c>
      <c r="S1581" s="463">
        <v>0</v>
      </c>
      <c r="T1581" s="437">
        <v>552.88514539575681</v>
      </c>
      <c r="U1581" s="456">
        <v>1.1434740388573561E-2</v>
      </c>
      <c r="V1581" s="457">
        <v>1.5667792722519849E-2</v>
      </c>
      <c r="W1581" s="437">
        <v>1.8728728766067428E-2</v>
      </c>
      <c r="X1581" s="456">
        <v>6.5491339502291735E-3</v>
      </c>
      <c r="Y1581" s="457">
        <v>8.9592553661359212E-3</v>
      </c>
      <c r="Z1581" s="437">
        <v>1.5500652331865438E-2</v>
      </c>
      <c r="AA1581" s="456">
        <v>4.7705102310850447E-3</v>
      </c>
      <c r="AB1581" s="457">
        <v>5.7644722894935043E-3</v>
      </c>
      <c r="AC1581" s="437">
        <v>6.5450664582976078E-3</v>
      </c>
      <c r="AD1581" s="456">
        <v>2.9258273871561607E-4</v>
      </c>
      <c r="AE1581" s="457">
        <v>2.8976198697594588E-4</v>
      </c>
      <c r="AF1581" s="437">
        <v>4.0593830761425086E-4</v>
      </c>
      <c r="AG1581" s="456">
        <v>9.5293297557307449E-3</v>
      </c>
      <c r="AH1581" s="457">
        <v>9.493226344511576E-3</v>
      </c>
      <c r="AI1581" s="437">
        <v>1.4625722921598196E-2</v>
      </c>
      <c r="AJ1581" s="456">
        <v>1.6645741375141316E-3</v>
      </c>
      <c r="AK1581" s="457">
        <v>1.516202925971648E-3</v>
      </c>
      <c r="AL1581" s="437">
        <v>2.472128749803328E-3</v>
      </c>
      <c r="AM1581" s="456">
        <v>2.6451602766600279E-3</v>
      </c>
      <c r="AN1581" s="457">
        <v>2.8098870717674718E-3</v>
      </c>
      <c r="AO1581" s="437">
        <v>3.3085490035586547E-3</v>
      </c>
      <c r="AP1581" s="462">
        <v>0</v>
      </c>
      <c r="AQ1581" s="463">
        <v>0</v>
      </c>
      <c r="AR1581" s="463">
        <v>0</v>
      </c>
      <c r="AS1581" s="456">
        <v>0</v>
      </c>
      <c r="AT1581" s="457">
        <v>0</v>
      </c>
      <c r="AU1581" s="457">
        <v>0</v>
      </c>
    </row>
    <row r="1582" spans="1:47" x14ac:dyDescent="0.2">
      <c r="A1582" s="231">
        <v>2014</v>
      </c>
      <c r="B1582" s="232">
        <v>18</v>
      </c>
      <c r="C1582" s="456">
        <v>5.7219129913076738</v>
      </c>
      <c r="D1582" s="457">
        <v>7.1249715905117901</v>
      </c>
      <c r="E1582" s="437">
        <v>16.794700709975341</v>
      </c>
      <c r="F1582" s="456">
        <v>0.23470373616211465</v>
      </c>
      <c r="G1582" s="457">
        <v>0.2378600809436652</v>
      </c>
      <c r="H1582" s="437">
        <v>0.35897482671382069</v>
      </c>
      <c r="I1582" s="456">
        <v>0.21760189735231156</v>
      </c>
      <c r="J1582" s="457">
        <v>0.2985941995366479</v>
      </c>
      <c r="K1582" s="437">
        <v>0.85489030839453961</v>
      </c>
      <c r="L1582" s="462">
        <v>2.2786929698138275E-3</v>
      </c>
      <c r="M1582" s="463">
        <v>2.8152912651016721E-3</v>
      </c>
      <c r="N1582" s="437">
        <v>3.704767540332245E-3</v>
      </c>
      <c r="O1582" s="456">
        <v>1.148986966196474E-2</v>
      </c>
      <c r="P1582" s="457">
        <v>1.3814371597874273E-2</v>
      </c>
      <c r="Q1582" s="437">
        <v>2.1266463285766497E-2</v>
      </c>
      <c r="R1582" s="462">
        <v>0</v>
      </c>
      <c r="S1582" s="463">
        <v>0</v>
      </c>
      <c r="T1582" s="437">
        <v>554.37229764637584</v>
      </c>
      <c r="U1582" s="456">
        <v>1.1787343710380135E-2</v>
      </c>
      <c r="V1582" s="457">
        <v>1.617203870592358E-2</v>
      </c>
      <c r="W1582" s="437">
        <v>1.9354837153068131E-2</v>
      </c>
      <c r="X1582" s="456">
        <v>6.7831848199383094E-3</v>
      </c>
      <c r="Y1582" s="457">
        <v>9.324059616030481E-3</v>
      </c>
      <c r="Z1582" s="437">
        <v>1.60546292203054E-2</v>
      </c>
      <c r="AA1582" s="456">
        <v>4.8762683569235649E-3</v>
      </c>
      <c r="AB1582" s="457">
        <v>5.94706367231788E-3</v>
      </c>
      <c r="AC1582" s="437">
        <v>6.7026718955223085E-3</v>
      </c>
      <c r="AD1582" s="456">
        <v>3.0358874624680646E-4</v>
      </c>
      <c r="AE1582" s="457">
        <v>3.0125058430222881E-4</v>
      </c>
      <c r="AF1582" s="437">
        <v>4.2237433745399546E-4</v>
      </c>
      <c r="AG1582" s="456">
        <v>9.9098031293606923E-3</v>
      </c>
      <c r="AH1582" s="457">
        <v>9.8737457774991308E-3</v>
      </c>
      <c r="AI1582" s="437">
        <v>1.5240253258270175E-2</v>
      </c>
      <c r="AJ1582" s="456">
        <v>1.7420249513287053E-3</v>
      </c>
      <c r="AK1582" s="457">
        <v>1.5922853603230183E-3</v>
      </c>
      <c r="AL1582" s="437">
        <v>2.5978561727375859E-3</v>
      </c>
      <c r="AM1582" s="456">
        <v>2.7319673775099132E-3</v>
      </c>
      <c r="AN1582" s="457">
        <v>2.9011299673667628E-3</v>
      </c>
      <c r="AO1582" s="437">
        <v>3.4164730896443728E-3</v>
      </c>
      <c r="AP1582" s="462">
        <v>0</v>
      </c>
      <c r="AQ1582" s="463">
        <v>0</v>
      </c>
      <c r="AR1582" s="463">
        <v>0</v>
      </c>
      <c r="AS1582" s="456">
        <v>0</v>
      </c>
      <c r="AT1582" s="457">
        <v>0</v>
      </c>
      <c r="AU1582" s="457">
        <v>0</v>
      </c>
    </row>
    <row r="1583" spans="1:47" x14ac:dyDescent="0.2">
      <c r="A1583" s="231">
        <v>2014</v>
      </c>
      <c r="B1583" s="232">
        <v>19</v>
      </c>
      <c r="C1583" s="456">
        <v>5.8042318203708154</v>
      </c>
      <c r="D1583" s="457">
        <v>7.2098537277481336</v>
      </c>
      <c r="E1583" s="437">
        <v>16.919561821443668</v>
      </c>
      <c r="F1583" s="456">
        <v>0.24396011915225965</v>
      </c>
      <c r="G1583" s="457">
        <v>0.24713163277365291</v>
      </c>
      <c r="H1583" s="437">
        <v>0.3734017550959387</v>
      </c>
      <c r="I1583" s="456">
        <v>0.22320459649128957</v>
      </c>
      <c r="J1583" s="457">
        <v>0.30487487475891739</v>
      </c>
      <c r="K1583" s="437">
        <v>0.86915729425501842</v>
      </c>
      <c r="L1583" s="462">
        <v>2.2859766953754281E-3</v>
      </c>
      <c r="M1583" s="463">
        <v>2.8241687877536958E-3</v>
      </c>
      <c r="N1583" s="437">
        <v>3.7147679118250524E-3</v>
      </c>
      <c r="O1583" s="456">
        <v>1.1690744756277507E-2</v>
      </c>
      <c r="P1583" s="457">
        <v>1.40796214195859E-2</v>
      </c>
      <c r="Q1583" s="437">
        <v>2.1497267016850143E-2</v>
      </c>
      <c r="R1583" s="462">
        <v>0</v>
      </c>
      <c r="S1583" s="463">
        <v>0</v>
      </c>
      <c r="T1583" s="437">
        <v>555.67949715947168</v>
      </c>
      <c r="U1583" s="456">
        <v>1.2162981881464361E-2</v>
      </c>
      <c r="V1583" s="457">
        <v>1.6689299365438368E-2</v>
      </c>
      <c r="W1583" s="437">
        <v>1.9999197215663633E-2</v>
      </c>
      <c r="X1583" s="456">
        <v>7.0283285617951437E-3</v>
      </c>
      <c r="Y1583" s="457">
        <v>9.6949268406195926E-3</v>
      </c>
      <c r="Z1583" s="437">
        <v>1.6617883213560305E-2</v>
      </c>
      <c r="AA1583" s="456">
        <v>5.1132490572365517E-3</v>
      </c>
      <c r="AB1583" s="457">
        <v>6.2290787357076518E-3</v>
      </c>
      <c r="AC1583" s="437">
        <v>7.0479289494169454E-3</v>
      </c>
      <c r="AD1583" s="456">
        <v>3.1609533415712061E-4</v>
      </c>
      <c r="AE1583" s="457">
        <v>3.1376131255481565E-4</v>
      </c>
      <c r="AF1583" s="437">
        <v>4.4051682278402701E-4</v>
      </c>
      <c r="AG1583" s="456">
        <v>1.028909002503565E-2</v>
      </c>
      <c r="AH1583" s="457">
        <v>1.0246692784723243E-2</v>
      </c>
      <c r="AI1583" s="437">
        <v>1.5832305106764685E-2</v>
      </c>
      <c r="AJ1583" s="456">
        <v>1.8147055821100939E-3</v>
      </c>
      <c r="AK1583" s="457">
        <v>1.6628214424653114E-3</v>
      </c>
      <c r="AL1583" s="437">
        <v>2.7127941699574176E-3</v>
      </c>
      <c r="AM1583" s="456">
        <v>2.8348731899193453E-3</v>
      </c>
      <c r="AN1583" s="457">
        <v>3.0048619268914696E-3</v>
      </c>
      <c r="AO1583" s="437">
        <v>3.543893508542206E-3</v>
      </c>
      <c r="AP1583" s="462">
        <v>0</v>
      </c>
      <c r="AQ1583" s="463">
        <v>0</v>
      </c>
      <c r="AR1583" s="463">
        <v>0</v>
      </c>
      <c r="AS1583" s="456">
        <v>0</v>
      </c>
      <c r="AT1583" s="457">
        <v>0</v>
      </c>
      <c r="AU1583" s="457">
        <v>0</v>
      </c>
    </row>
    <row r="1584" spans="1:47" x14ac:dyDescent="0.2">
      <c r="A1584" s="231">
        <v>2014</v>
      </c>
      <c r="B1584" s="232">
        <v>20</v>
      </c>
      <c r="C1584" s="456">
        <v>5.8970228418127144</v>
      </c>
      <c r="D1584" s="457">
        <v>7.3037688777814527</v>
      </c>
      <c r="E1584" s="437">
        <v>17.070989130298784</v>
      </c>
      <c r="F1584" s="456">
        <v>0.25361931158254447</v>
      </c>
      <c r="G1584" s="457">
        <v>0.25641718789605566</v>
      </c>
      <c r="H1584" s="437">
        <v>0.38786647971823235</v>
      </c>
      <c r="I1584" s="456">
        <v>0.22912035129507718</v>
      </c>
      <c r="J1584" s="457">
        <v>0.31129389944991426</v>
      </c>
      <c r="K1584" s="437">
        <v>0.88385998636204421</v>
      </c>
      <c r="L1584" s="462">
        <v>2.2944675905467553E-3</v>
      </c>
      <c r="M1584" s="463">
        <v>2.833972116516465E-3</v>
      </c>
      <c r="N1584" s="437">
        <v>3.7262224112907263E-3</v>
      </c>
      <c r="O1584" s="456">
        <v>1.1900210240786231E-2</v>
      </c>
      <c r="P1584" s="457">
        <v>1.4344933783657627E-2</v>
      </c>
      <c r="Q1584" s="437">
        <v>2.1728337156533824E-2</v>
      </c>
      <c r="R1584" s="462">
        <v>0</v>
      </c>
      <c r="S1584" s="463">
        <v>0</v>
      </c>
      <c r="T1584" s="437">
        <v>557.1925673139483</v>
      </c>
      <c r="U1584" s="456">
        <v>1.2554737241552944E-2</v>
      </c>
      <c r="V1584" s="457">
        <v>1.7204963068374175E-2</v>
      </c>
      <c r="W1584" s="437">
        <v>2.0646597971197642E-2</v>
      </c>
      <c r="X1584" s="456">
        <v>7.2836937807622308E-3</v>
      </c>
      <c r="Y1584" s="457">
        <v>1.0065722251687002E-2</v>
      </c>
      <c r="Z1584" s="437">
        <v>1.7181143961763675E-2</v>
      </c>
      <c r="AA1584" s="456">
        <v>5.3650798910488181E-3</v>
      </c>
      <c r="AB1584" s="457">
        <v>6.5071016542487215E-3</v>
      </c>
      <c r="AC1584" s="437">
        <v>7.4013536906936588E-3</v>
      </c>
      <c r="AD1584" s="456">
        <v>3.2917495709583868E-4</v>
      </c>
      <c r="AE1584" s="457">
        <v>3.263056732505877E-4</v>
      </c>
      <c r="AF1584" s="437">
        <v>4.5873866329262795E-4</v>
      </c>
      <c r="AG1584" s="456">
        <v>1.0683380607877926E-2</v>
      </c>
      <c r="AH1584" s="457">
        <v>1.062031540981123E-2</v>
      </c>
      <c r="AI1584" s="437">
        <v>1.6423954319103148E-2</v>
      </c>
      <c r="AJ1584" s="456">
        <v>1.8899390838257022E-3</v>
      </c>
      <c r="AK1584" s="457">
        <v>1.7332338538199568E-3</v>
      </c>
      <c r="AL1584" s="437">
        <v>2.8271517785646359E-3</v>
      </c>
      <c r="AM1584" s="456">
        <v>2.9427152454852864E-3</v>
      </c>
      <c r="AN1584" s="457">
        <v>3.1088372706022057E-3</v>
      </c>
      <c r="AO1584" s="437">
        <v>3.672357614733997E-3</v>
      </c>
      <c r="AP1584" s="462">
        <v>0</v>
      </c>
      <c r="AQ1584" s="463">
        <v>0</v>
      </c>
      <c r="AR1584" s="463">
        <v>0</v>
      </c>
      <c r="AS1584" s="456">
        <v>0</v>
      </c>
      <c r="AT1584" s="457">
        <v>0</v>
      </c>
      <c r="AU1584" s="457">
        <v>0</v>
      </c>
    </row>
    <row r="1585" spans="1:47" x14ac:dyDescent="0.2">
      <c r="A1585" s="231">
        <v>2014</v>
      </c>
      <c r="B1585" s="232">
        <v>21</v>
      </c>
      <c r="C1585" s="456">
        <v>6.5079006880242423</v>
      </c>
      <c r="D1585" s="457">
        <v>8.3618182336834224</v>
      </c>
      <c r="E1585" s="437">
        <v>18.655532332952557</v>
      </c>
      <c r="F1585" s="456">
        <v>0.2873147162848157</v>
      </c>
      <c r="G1585" s="457">
        <v>0.29505750677739873</v>
      </c>
      <c r="H1585" s="437">
        <v>0.47046135846698039</v>
      </c>
      <c r="I1585" s="456">
        <v>0.25290101824182387</v>
      </c>
      <c r="J1585" s="457">
        <v>0.34259080180698381</v>
      </c>
      <c r="K1585" s="437">
        <v>1.013440597009917</v>
      </c>
      <c r="L1585" s="462">
        <v>2.3032393656830766E-3</v>
      </c>
      <c r="M1585" s="463">
        <v>2.8436222898225597E-3</v>
      </c>
      <c r="N1585" s="437">
        <v>3.7376501138408381E-3</v>
      </c>
      <c r="O1585" s="456">
        <v>1.7999399279189462E-2</v>
      </c>
      <c r="P1585" s="457">
        <v>1.9285830117946479E-2</v>
      </c>
      <c r="Q1585" s="437">
        <v>2.7095954195172439E-2</v>
      </c>
      <c r="R1585" s="462">
        <v>0</v>
      </c>
      <c r="S1585" s="463">
        <v>0</v>
      </c>
      <c r="T1585" s="437">
        <v>558.67773023048653</v>
      </c>
      <c r="U1585" s="456">
        <v>1.4116011984220526E-2</v>
      </c>
      <c r="V1585" s="457">
        <v>1.9345891776101635E-2</v>
      </c>
      <c r="W1585" s="437">
        <v>2.3752749140402048E-2</v>
      </c>
      <c r="X1585" s="456">
        <v>7.5480730523500971E-3</v>
      </c>
      <c r="Y1585" s="457">
        <v>1.0430216335834408E-2</v>
      </c>
      <c r="Z1585" s="437">
        <v>1.7734808526021894E-2</v>
      </c>
      <c r="AA1585" s="456">
        <v>6.1288723047436319E-3</v>
      </c>
      <c r="AB1585" s="457">
        <v>7.5203161709581131E-3</v>
      </c>
      <c r="AC1585" s="437">
        <v>9.1287565789059718E-3</v>
      </c>
      <c r="AD1585" s="456">
        <v>3.7487090456574319E-4</v>
      </c>
      <c r="AE1585" s="457">
        <v>3.7761293566631254E-4</v>
      </c>
      <c r="AF1585" s="437">
        <v>5.6089450850712631E-4</v>
      </c>
      <c r="AG1585" s="456">
        <v>1.2088623129441364E-2</v>
      </c>
      <c r="AH1585" s="457">
        <v>1.2210478059739143E-2</v>
      </c>
      <c r="AI1585" s="437">
        <v>1.9882063408803295E-2</v>
      </c>
      <c r="AJ1585" s="456">
        <v>2.1412898500367643E-3</v>
      </c>
      <c r="AK1585" s="457">
        <v>1.9962604995163789E-3</v>
      </c>
      <c r="AL1585" s="437">
        <v>3.4747064363117668E-3</v>
      </c>
      <c r="AM1585" s="456">
        <v>3.357409463406538E-3</v>
      </c>
      <c r="AN1585" s="457">
        <v>3.602249834449703E-3</v>
      </c>
      <c r="AO1585" s="437">
        <v>4.417291960897708E-3</v>
      </c>
      <c r="AP1585" s="462">
        <v>0</v>
      </c>
      <c r="AQ1585" s="463">
        <v>0</v>
      </c>
      <c r="AR1585" s="463">
        <v>0</v>
      </c>
      <c r="AS1585" s="456">
        <v>0</v>
      </c>
      <c r="AT1585" s="457">
        <v>0</v>
      </c>
      <c r="AU1585" s="457">
        <v>0</v>
      </c>
    </row>
    <row r="1586" spans="1:47" x14ac:dyDescent="0.2">
      <c r="A1586" s="231">
        <v>2014</v>
      </c>
      <c r="B1586" s="232">
        <v>22</v>
      </c>
      <c r="C1586" s="456">
        <v>6.6117693555544435</v>
      </c>
      <c r="D1586" s="457">
        <v>8.4570443866893932</v>
      </c>
      <c r="E1586" s="437">
        <v>18.81797415953508</v>
      </c>
      <c r="F1586" s="456">
        <v>0.29839990707679648</v>
      </c>
      <c r="G1586" s="457">
        <v>0.3046024892161982</v>
      </c>
      <c r="H1586" s="437">
        <v>0.48645340364302392</v>
      </c>
      <c r="I1586" s="456">
        <v>0.25960348020240659</v>
      </c>
      <c r="J1586" s="457">
        <v>0.34908083536428952</v>
      </c>
      <c r="K1586" s="437">
        <v>1.0290340085280894</v>
      </c>
      <c r="L1586" s="462">
        <v>2.3123440825005229E-3</v>
      </c>
      <c r="M1586" s="463">
        <v>2.8525544203558953E-3</v>
      </c>
      <c r="N1586" s="437">
        <v>3.7490092174914335E-3</v>
      </c>
      <c r="O1586" s="456">
        <v>1.8328208743835912E-2</v>
      </c>
      <c r="P1586" s="457">
        <v>1.9611985513795338E-2</v>
      </c>
      <c r="Q1586" s="437">
        <v>2.738333949013453E-2</v>
      </c>
      <c r="R1586" s="462">
        <v>0</v>
      </c>
      <c r="S1586" s="463">
        <v>0</v>
      </c>
      <c r="T1586" s="437">
        <v>560.08429803035972</v>
      </c>
      <c r="U1586" s="456">
        <v>1.4559231234969014E-2</v>
      </c>
      <c r="V1586" s="457">
        <v>1.9847542475453235E-2</v>
      </c>
      <c r="W1586" s="437">
        <v>2.4437646963743037E-2</v>
      </c>
      <c r="X1586" s="456">
        <v>7.8172460084442522E-3</v>
      </c>
      <c r="Y1586" s="457">
        <v>1.0775325538317329E-2</v>
      </c>
      <c r="Z1586" s="437">
        <v>1.8258933811815602E-2</v>
      </c>
      <c r="AA1586" s="456">
        <v>6.4278513634020516E-3</v>
      </c>
      <c r="AB1586" s="457">
        <v>7.7782284845449717E-3</v>
      </c>
      <c r="AC1586" s="437">
        <v>9.566871272338023E-3</v>
      </c>
      <c r="AD1586" s="456">
        <v>3.9003428460202276E-4</v>
      </c>
      <c r="AE1586" s="457">
        <v>3.906135018699977E-4</v>
      </c>
      <c r="AF1586" s="437">
        <v>5.8135803744943616E-4</v>
      </c>
      <c r="AG1586" s="456">
        <v>1.253742505554895E-2</v>
      </c>
      <c r="AH1586" s="457">
        <v>1.2597646616186273E-2</v>
      </c>
      <c r="AI1586" s="437">
        <v>2.0523746080190503E-2</v>
      </c>
      <c r="AJ1586" s="456">
        <v>2.2263574171746286E-3</v>
      </c>
      <c r="AK1586" s="457">
        <v>2.0692035702126192E-3</v>
      </c>
      <c r="AL1586" s="437">
        <v>3.5970217133689964E-3</v>
      </c>
      <c r="AM1586" s="456">
        <v>3.4829081920539915E-3</v>
      </c>
      <c r="AN1586" s="457">
        <v>3.7089849372348859E-3</v>
      </c>
      <c r="AO1586" s="437">
        <v>4.5629616361746016E-3</v>
      </c>
      <c r="AP1586" s="462">
        <v>0</v>
      </c>
      <c r="AQ1586" s="463">
        <v>0</v>
      </c>
      <c r="AR1586" s="463">
        <v>0</v>
      </c>
      <c r="AS1586" s="456">
        <v>0</v>
      </c>
      <c r="AT1586" s="457">
        <v>0</v>
      </c>
      <c r="AU1586" s="457">
        <v>0</v>
      </c>
    </row>
    <row r="1587" spans="1:47" x14ac:dyDescent="0.2">
      <c r="A1587" s="231">
        <v>2014</v>
      </c>
      <c r="B1587" s="232">
        <v>23</v>
      </c>
      <c r="C1587" s="456">
        <v>6.7166016659652303</v>
      </c>
      <c r="D1587" s="457">
        <v>8.5426687629082476</v>
      </c>
      <c r="E1587" s="437">
        <v>18.963932507920688</v>
      </c>
      <c r="F1587" s="456">
        <v>0.30958652506749756</v>
      </c>
      <c r="G1587" s="457">
        <v>0.31322462201505857</v>
      </c>
      <c r="H1587" s="437">
        <v>0.50096168566444754</v>
      </c>
      <c r="I1587" s="456">
        <v>0.26637238376458577</v>
      </c>
      <c r="J1587" s="457">
        <v>0.3549940241013223</v>
      </c>
      <c r="K1587" s="437">
        <v>1.0432011725036487</v>
      </c>
      <c r="L1587" s="462">
        <v>2.3214740973886527E-3</v>
      </c>
      <c r="M1587" s="463">
        <v>2.8604069249765717E-3</v>
      </c>
      <c r="N1587" s="437">
        <v>3.7594284290342105E-3</v>
      </c>
      <c r="O1587" s="456">
        <v>1.8659670390455144E-2</v>
      </c>
      <c r="P1587" s="457">
        <v>1.9906747757207618E-2</v>
      </c>
      <c r="Q1587" s="437">
        <v>2.7644144259533585E-2</v>
      </c>
      <c r="R1587" s="462">
        <v>0</v>
      </c>
      <c r="S1587" s="463">
        <v>0</v>
      </c>
      <c r="T1587" s="437">
        <v>561.3600370225339</v>
      </c>
      <c r="U1587" s="456">
        <v>1.5003953984565858E-2</v>
      </c>
      <c r="V1587" s="457">
        <v>2.0291477119729517E-2</v>
      </c>
      <c r="W1587" s="437">
        <v>2.5058443202449182E-2</v>
      </c>
      <c r="X1587" s="456">
        <v>8.0889545298704103E-3</v>
      </c>
      <c r="Y1587" s="457">
        <v>1.108785340973345E-2</v>
      </c>
      <c r="Z1587" s="437">
        <v>1.8733783774162543E-2</v>
      </c>
      <c r="AA1587" s="456">
        <v>6.7270958897969E-3</v>
      </c>
      <c r="AB1587" s="457">
        <v>7.9863280425979261E-3</v>
      </c>
      <c r="AC1587" s="437">
        <v>9.9767687159588482E-3</v>
      </c>
      <c r="AD1587" s="456">
        <v>4.0535049547805676E-4</v>
      </c>
      <c r="AE1587" s="457">
        <v>4.0235751110279387E-4</v>
      </c>
      <c r="AF1587" s="437">
        <v>5.9999439507315503E-4</v>
      </c>
      <c r="AG1587" s="456">
        <v>1.299033489955953E-2</v>
      </c>
      <c r="AH1587" s="457">
        <v>1.2951042867723654E-2</v>
      </c>
      <c r="AI1587" s="437">
        <v>2.110260974689402E-2</v>
      </c>
      <c r="AJ1587" s="456">
        <v>2.3121592264985016E-3</v>
      </c>
      <c r="AK1587" s="457">
        <v>2.136017168209299E-3</v>
      </c>
      <c r="AL1587" s="437">
        <v>3.7068858495603579E-3</v>
      </c>
      <c r="AM1587" s="456">
        <v>3.6094680040826155E-3</v>
      </c>
      <c r="AN1587" s="457">
        <v>3.8042963856251338E-3</v>
      </c>
      <c r="AO1587" s="437">
        <v>4.6960012843971378E-3</v>
      </c>
      <c r="AP1587" s="462">
        <v>0</v>
      </c>
      <c r="AQ1587" s="463">
        <v>0</v>
      </c>
      <c r="AR1587" s="463">
        <v>0</v>
      </c>
      <c r="AS1587" s="456">
        <v>0</v>
      </c>
      <c r="AT1587" s="457">
        <v>0</v>
      </c>
      <c r="AU1587" s="457">
        <v>0</v>
      </c>
    </row>
    <row r="1588" spans="1:47" x14ac:dyDescent="0.2">
      <c r="A1588" s="231">
        <v>2014</v>
      </c>
      <c r="B1588" s="232">
        <v>24</v>
      </c>
      <c r="C1588" s="456">
        <v>6.8196550031459653</v>
      </c>
      <c r="D1588" s="457">
        <v>8.6125363680457561</v>
      </c>
      <c r="E1588" s="437">
        <v>19.080334426699068</v>
      </c>
      <c r="F1588" s="456">
        <v>0.32065006348235275</v>
      </c>
      <c r="G1588" s="457">
        <v>0.32042883732397565</v>
      </c>
      <c r="H1588" s="437">
        <v>0.51316014563687296</v>
      </c>
      <c r="I1588" s="456">
        <v>0.27307622015041516</v>
      </c>
      <c r="J1588" s="457">
        <v>0.35999766563261382</v>
      </c>
      <c r="K1588" s="437">
        <v>1.0552188233641926</v>
      </c>
      <c r="L1588" s="462">
        <v>2.330583825398528E-3</v>
      </c>
      <c r="M1588" s="463">
        <v>2.8670223258593134E-3</v>
      </c>
      <c r="N1588" s="437">
        <v>3.7686718039561394E-3</v>
      </c>
      <c r="O1588" s="456">
        <v>1.8987538379974189E-2</v>
      </c>
      <c r="P1588" s="457">
        <v>2.0153720377210842E-2</v>
      </c>
      <c r="Q1588" s="437">
        <v>2.7864766691494437E-2</v>
      </c>
      <c r="R1588" s="462">
        <v>0</v>
      </c>
      <c r="S1588" s="463">
        <v>0</v>
      </c>
      <c r="T1588" s="437">
        <v>562.42460225866466</v>
      </c>
      <c r="U1588" s="456">
        <v>1.5442028794735102E-2</v>
      </c>
      <c r="V1588" s="457">
        <v>2.0654510417835555E-2</v>
      </c>
      <c r="W1588" s="437">
        <v>2.5578989753693767E-2</v>
      </c>
      <c r="X1588" s="456">
        <v>8.3574676536825859E-3</v>
      </c>
      <c r="Y1588" s="457">
        <v>1.1349154914688624E-2</v>
      </c>
      <c r="Z1588" s="437">
        <v>1.913068038031886E-2</v>
      </c>
      <c r="AA1588" s="456">
        <v>7.0305281791437366E-3</v>
      </c>
      <c r="AB1588" s="457">
        <v>8.1505980412564412E-3</v>
      </c>
      <c r="AC1588" s="437">
        <v>1.0356504795004353E-2</v>
      </c>
      <c r="AD1588" s="456">
        <v>4.2054958257209938E-4</v>
      </c>
      <c r="AE1588" s="457">
        <v>4.1222287342885578E-4</v>
      </c>
      <c r="AF1588" s="437">
        <v>6.158641690049584E-4</v>
      </c>
      <c r="AG1588" s="456">
        <v>1.3435955497132512E-2</v>
      </c>
      <c r="AH1588" s="457">
        <v>1.3246507604304883E-2</v>
      </c>
      <c r="AI1588" s="437">
        <v>2.1580009517704741E-2</v>
      </c>
      <c r="AJ1588" s="456">
        <v>2.3962300825503971E-3</v>
      </c>
      <c r="AK1588" s="457">
        <v>2.1916667375332386E-3</v>
      </c>
      <c r="AL1588" s="437">
        <v>3.7961258283670707E-3</v>
      </c>
      <c r="AM1588" s="456">
        <v>3.7352018648632579E-3</v>
      </c>
      <c r="AN1588" s="457">
        <v>3.8839071681091796E-3</v>
      </c>
      <c r="AO1588" s="437">
        <v>4.8105522667293305E-3</v>
      </c>
      <c r="AP1588" s="462">
        <v>0</v>
      </c>
      <c r="AQ1588" s="463">
        <v>0</v>
      </c>
      <c r="AR1588" s="463">
        <v>0</v>
      </c>
      <c r="AS1588" s="456">
        <v>0</v>
      </c>
      <c r="AT1588" s="457">
        <v>0</v>
      </c>
      <c r="AU1588" s="457">
        <v>0</v>
      </c>
    </row>
    <row r="1589" spans="1:47" x14ac:dyDescent="0.2">
      <c r="A1589" s="231">
        <v>2014</v>
      </c>
      <c r="B1589" s="232">
        <v>25</v>
      </c>
      <c r="C1589" s="456">
        <v>6.9167291849048107</v>
      </c>
      <c r="D1589" s="457">
        <v>8.6611060901129822</v>
      </c>
      <c r="E1589" s="437">
        <v>19.15607345636931</v>
      </c>
      <c r="F1589" s="456">
        <v>0.33135910378647493</v>
      </c>
      <c r="G1589" s="457">
        <v>0.32591239316645154</v>
      </c>
      <c r="H1589" s="437">
        <v>0.52251761670785635</v>
      </c>
      <c r="I1589" s="456">
        <v>0.27959596272624299</v>
      </c>
      <c r="J1589" s="457">
        <v>0.36393729670731173</v>
      </c>
      <c r="K1589" s="437">
        <v>1.0646824450276267</v>
      </c>
      <c r="L1589" s="462">
        <v>2.3399510605519188E-3</v>
      </c>
      <c r="M1589" s="463">
        <v>2.8726096890907852E-3</v>
      </c>
      <c r="N1589" s="437">
        <v>3.7768576889296007E-3</v>
      </c>
      <c r="O1589" s="456">
        <v>1.9306848256917572E-2</v>
      </c>
      <c r="P1589" s="457">
        <v>2.034438325829746E-2</v>
      </c>
      <c r="Q1589" s="437">
        <v>2.8037534523637095E-2</v>
      </c>
      <c r="R1589" s="462">
        <v>0</v>
      </c>
      <c r="S1589" s="463">
        <v>0</v>
      </c>
      <c r="T1589" s="437">
        <v>563.23003977153087</v>
      </c>
      <c r="U1589" s="456">
        <v>1.5862479692044962E-2</v>
      </c>
      <c r="V1589" s="457">
        <v>2.0917627228882501E-2</v>
      </c>
      <c r="W1589" s="437">
        <v>2.5975460240967946E-2</v>
      </c>
      <c r="X1589" s="456">
        <v>8.6162481269199294E-3</v>
      </c>
      <c r="Y1589" s="457">
        <v>1.1547102710344721E-2</v>
      </c>
      <c r="Z1589" s="437">
        <v>1.9430543027356223E-2</v>
      </c>
      <c r="AA1589" s="456">
        <v>7.3541550337728953E-3</v>
      </c>
      <c r="AB1589" s="457">
        <v>8.2767568290952435E-3</v>
      </c>
      <c r="AC1589" s="437">
        <v>1.0719948746542182E-2</v>
      </c>
      <c r="AD1589" s="456">
        <v>4.3545256009996296E-4</v>
      </c>
      <c r="AE1589" s="457">
        <v>4.1990950446325182E-4</v>
      </c>
      <c r="AF1589" s="437">
        <v>6.2844958946814964E-4</v>
      </c>
      <c r="AG1589" s="456">
        <v>1.3859758308826787E-2</v>
      </c>
      <c r="AH1589" s="457">
        <v>1.3468413718659334E-2</v>
      </c>
      <c r="AI1589" s="437">
        <v>2.1927161536307249E-2</v>
      </c>
      <c r="AJ1589" s="456">
        <v>2.4748997559555994E-3</v>
      </c>
      <c r="AK1589" s="457">
        <v>2.2324391667280373E-3</v>
      </c>
      <c r="AL1589" s="437">
        <v>3.8581370213339283E-3</v>
      </c>
      <c r="AM1589" s="456">
        <v>3.8591972210499244E-3</v>
      </c>
      <c r="AN1589" s="457">
        <v>3.9458410164353369E-3</v>
      </c>
      <c r="AO1589" s="437">
        <v>4.9040394944393157E-3</v>
      </c>
      <c r="AP1589" s="462">
        <v>0</v>
      </c>
      <c r="AQ1589" s="463">
        <v>0</v>
      </c>
      <c r="AR1589" s="463">
        <v>0</v>
      </c>
      <c r="AS1589" s="456">
        <v>0</v>
      </c>
      <c r="AT1589" s="457">
        <v>0</v>
      </c>
      <c r="AU1589" s="457">
        <v>0</v>
      </c>
    </row>
    <row r="1590" spans="1:47" x14ac:dyDescent="0.2">
      <c r="A1590" s="231">
        <v>2014</v>
      </c>
      <c r="B1590" s="232">
        <v>26</v>
      </c>
      <c r="C1590" s="456">
        <v>7.035686211385169</v>
      </c>
      <c r="D1590" s="457">
        <v>8.7288063924562476</v>
      </c>
      <c r="E1590" s="437">
        <v>19.180934851758977</v>
      </c>
      <c r="F1590" s="456">
        <v>0.34298023000521433</v>
      </c>
      <c r="G1590" s="457">
        <v>0.33095453322238172</v>
      </c>
      <c r="H1590" s="437">
        <v>0.52845487617290055</v>
      </c>
      <c r="I1590" s="456">
        <v>0.28680693657045803</v>
      </c>
      <c r="J1590" s="457">
        <v>0.36792151341635287</v>
      </c>
      <c r="K1590" s="437">
        <v>1.0711051829011922</v>
      </c>
      <c r="L1590" s="462">
        <v>2.3494428114814304E-3</v>
      </c>
      <c r="M1590" s="463">
        <v>2.8777232225551219E-3</v>
      </c>
      <c r="N1590" s="437">
        <v>3.7839096561104561E-3</v>
      </c>
      <c r="O1590" s="456">
        <v>1.960702749897535E-2</v>
      </c>
      <c r="P1590" s="457">
        <v>2.0466702225912705E-2</v>
      </c>
      <c r="Q1590" s="437">
        <v>2.8153208522612549E-2</v>
      </c>
      <c r="R1590" s="462">
        <v>0</v>
      </c>
      <c r="S1590" s="463">
        <v>0</v>
      </c>
      <c r="T1590" s="437">
        <v>563.71989236050899</v>
      </c>
      <c r="U1590" s="456">
        <v>1.6320422538857817E-2</v>
      </c>
      <c r="V1590" s="457">
        <v>2.1175732280807952E-2</v>
      </c>
      <c r="W1590" s="437">
        <v>2.6222538626654721E-2</v>
      </c>
      <c r="X1590" s="456">
        <v>8.8572383828877613E-3</v>
      </c>
      <c r="Y1590" s="457">
        <v>1.1667261603959866E-2</v>
      </c>
      <c r="Z1590" s="437">
        <v>1.9613000108586406E-2</v>
      </c>
      <c r="AA1590" s="456">
        <v>7.7586500510582381E-3</v>
      </c>
      <c r="AB1590" s="457">
        <v>8.4916247562671666E-3</v>
      </c>
      <c r="AC1590" s="437">
        <v>1.1071125876346328E-2</v>
      </c>
      <c r="AD1590" s="456">
        <v>4.5162987287295902E-4</v>
      </c>
      <c r="AE1590" s="457">
        <v>4.2703450312249149E-4</v>
      </c>
      <c r="AF1590" s="437">
        <v>6.3712236864518648E-4</v>
      </c>
      <c r="AG1590" s="456">
        <v>1.4307166778772955E-2</v>
      </c>
      <c r="AH1590" s="457">
        <v>1.3651137293701605E-2</v>
      </c>
      <c r="AI1590" s="437">
        <v>2.2115656096045967E-2</v>
      </c>
      <c r="AJ1590" s="456">
        <v>2.5549290942115917E-3</v>
      </c>
      <c r="AK1590" s="457">
        <v>2.2610364988625612E-3</v>
      </c>
      <c r="AL1590" s="437">
        <v>3.8867316675526842E-3</v>
      </c>
      <c r="AM1590" s="456">
        <v>3.9948081367583025E-3</v>
      </c>
      <c r="AN1590" s="457">
        <v>4.0081026961706718E-3</v>
      </c>
      <c r="AO1590" s="437">
        <v>4.9727616250495972E-3</v>
      </c>
      <c r="AP1590" s="462">
        <v>0</v>
      </c>
      <c r="AQ1590" s="463">
        <v>0</v>
      </c>
      <c r="AR1590" s="463">
        <v>0</v>
      </c>
      <c r="AS1590" s="456">
        <v>0</v>
      </c>
      <c r="AT1590" s="457">
        <v>0</v>
      </c>
      <c r="AU1590" s="457">
        <v>0</v>
      </c>
    </row>
    <row r="1591" spans="1:47" x14ac:dyDescent="0.2">
      <c r="A1591" s="231">
        <v>2014</v>
      </c>
      <c r="B1591" s="232">
        <v>27</v>
      </c>
      <c r="C1591" s="456">
        <v>7.1101450529999557</v>
      </c>
      <c r="D1591" s="457">
        <v>8.7191000162664931</v>
      </c>
      <c r="E1591" s="437">
        <v>19.149842085192294</v>
      </c>
      <c r="F1591" s="456">
        <v>0.35201893305586135</v>
      </c>
      <c r="G1591" s="457">
        <v>0.33174679585087241</v>
      </c>
      <c r="H1591" s="437">
        <v>0.53005182821963559</v>
      </c>
      <c r="I1591" s="456">
        <v>0.29237123878624616</v>
      </c>
      <c r="J1591" s="457">
        <v>0.3688069214309645</v>
      </c>
      <c r="K1591" s="437">
        <v>1.0735212920976547</v>
      </c>
      <c r="L1591" s="462">
        <v>2.3585051630112615E-3</v>
      </c>
      <c r="M1591" s="463">
        <v>2.8808302628019365E-3</v>
      </c>
      <c r="N1591" s="437">
        <v>3.7888754019092248E-3</v>
      </c>
      <c r="O1591" s="456">
        <v>1.9877614409572922E-2</v>
      </c>
      <c r="P1591" s="457">
        <v>2.0500981948098983E-2</v>
      </c>
      <c r="Q1591" s="437">
        <v>2.8194480626801202E-2</v>
      </c>
      <c r="R1591" s="462">
        <v>0</v>
      </c>
      <c r="S1591" s="463">
        <v>0</v>
      </c>
      <c r="T1591" s="437">
        <v>563.81851150270427</v>
      </c>
      <c r="U1591" s="456">
        <v>1.6674405010753037E-2</v>
      </c>
      <c r="V1591" s="457">
        <v>2.1196186621756926E-2</v>
      </c>
      <c r="W1591" s="437">
        <v>2.6281663468009274E-2</v>
      </c>
      <c r="X1591" s="456">
        <v>9.0722178427266563E-3</v>
      </c>
      <c r="Y1591" s="457">
        <v>1.1691326539719738E-2</v>
      </c>
      <c r="Z1591" s="437">
        <v>1.9649547618454173E-2</v>
      </c>
      <c r="AA1591" s="456">
        <v>8.1358910278925868E-3</v>
      </c>
      <c r="AB1591" s="457">
        <v>8.6087663915175965E-3</v>
      </c>
      <c r="AC1591" s="437">
        <v>1.1359437682261159E-2</v>
      </c>
      <c r="AD1591" s="456">
        <v>4.6467446354813113E-4</v>
      </c>
      <c r="AE1591" s="457">
        <v>4.2877394748646306E-4</v>
      </c>
      <c r="AF1591" s="437">
        <v>6.4055887814361561E-4</v>
      </c>
      <c r="AG1591" s="456">
        <v>1.4638109412984796E-2</v>
      </c>
      <c r="AH1591" s="457">
        <v>1.3654389720397599E-2</v>
      </c>
      <c r="AI1591" s="437">
        <v>2.2115151367114481E-2</v>
      </c>
      <c r="AJ1591" s="456">
        <v>2.6125096440377119E-3</v>
      </c>
      <c r="AK1591" s="457">
        <v>2.2567870126983963E-3</v>
      </c>
      <c r="AL1591" s="437">
        <v>3.8771044465491884E-3</v>
      </c>
      <c r="AM1591" s="456">
        <v>4.1062981869815669E-3</v>
      </c>
      <c r="AN1591" s="457">
        <v>4.0259303563047813E-3</v>
      </c>
      <c r="AO1591" s="437">
        <v>5.0064286159367932E-3</v>
      </c>
      <c r="AP1591" s="462">
        <v>0</v>
      </c>
      <c r="AQ1591" s="463">
        <v>0</v>
      </c>
      <c r="AR1591" s="463">
        <v>0</v>
      </c>
      <c r="AS1591" s="456">
        <v>0</v>
      </c>
      <c r="AT1591" s="457">
        <v>0</v>
      </c>
      <c r="AU1591" s="457">
        <v>0</v>
      </c>
    </row>
    <row r="1592" spans="1:47" x14ac:dyDescent="0.2">
      <c r="A1592" s="231">
        <v>2014</v>
      </c>
      <c r="B1592" s="232">
        <v>28</v>
      </c>
      <c r="C1592" s="456">
        <v>7.1855366382227679</v>
      </c>
      <c r="D1592" s="457">
        <v>8.722962796983543</v>
      </c>
      <c r="E1592" s="437">
        <v>19.160081997734924</v>
      </c>
      <c r="F1592" s="456">
        <v>0.3592429040996285</v>
      </c>
      <c r="G1592" s="457">
        <v>0.33163394957111975</v>
      </c>
      <c r="H1592" s="437">
        <v>0.52980909943328114</v>
      </c>
      <c r="I1592" s="456">
        <v>0.29663273589854955</v>
      </c>
      <c r="J1592" s="457">
        <v>0.36865283995364551</v>
      </c>
      <c r="K1592" s="437">
        <v>1.0730350623945506</v>
      </c>
      <c r="L1592" s="462">
        <v>2.3631070607908677E-3</v>
      </c>
      <c r="M1592" s="463">
        <v>2.8799208150683767E-3</v>
      </c>
      <c r="N1592" s="437">
        <v>3.7876897339246618E-3</v>
      </c>
      <c r="O1592" s="456">
        <v>2.0085315107922778E-2</v>
      </c>
      <c r="P1592" s="457">
        <v>2.0495141510981498E-2</v>
      </c>
      <c r="Q1592" s="437">
        <v>2.818671612544113E-2</v>
      </c>
      <c r="R1592" s="462">
        <v>0</v>
      </c>
      <c r="S1592" s="463">
        <v>0</v>
      </c>
      <c r="T1592" s="437">
        <v>563.80976651418746</v>
      </c>
      <c r="U1592" s="456">
        <v>1.696847567238606E-2</v>
      </c>
      <c r="V1592" s="457">
        <v>2.1192086431846321E-2</v>
      </c>
      <c r="W1592" s="437">
        <v>2.6273723083472811E-2</v>
      </c>
      <c r="X1592" s="456">
        <v>9.2487431176917264E-3</v>
      </c>
      <c r="Y1592" s="457">
        <v>1.1688970585072879E-2</v>
      </c>
      <c r="Z1592" s="437">
        <v>1.9645974916258864E-2</v>
      </c>
      <c r="AA1592" s="456">
        <v>8.2614115138041309E-3</v>
      </c>
      <c r="AB1592" s="457">
        <v>8.564667918086041E-3</v>
      </c>
      <c r="AC1592" s="437">
        <v>1.1287480457902323E-2</v>
      </c>
      <c r="AD1592" s="456">
        <v>4.7418288405800309E-4</v>
      </c>
      <c r="AE1592" s="457">
        <v>4.2842089308001721E-4</v>
      </c>
      <c r="AF1592" s="437">
        <v>6.398759461868083E-4</v>
      </c>
      <c r="AG1592" s="456">
        <v>1.4949217386596129E-2</v>
      </c>
      <c r="AH1592" s="457">
        <v>1.3660339723052545E-2</v>
      </c>
      <c r="AI1592" s="437">
        <v>2.2122638102612033E-2</v>
      </c>
      <c r="AJ1592" s="456">
        <v>2.6742861275592697E-3</v>
      </c>
      <c r="AK1592" s="457">
        <v>2.2594855379659898E-3</v>
      </c>
      <c r="AL1592" s="437">
        <v>3.8810763387901559E-3</v>
      </c>
      <c r="AM1592" s="456">
        <v>4.1827907076323924E-3</v>
      </c>
      <c r="AN1592" s="457">
        <v>4.0214419947769472E-3</v>
      </c>
      <c r="AO1592" s="437">
        <v>4.9990980016804435E-3</v>
      </c>
      <c r="AP1592" s="462">
        <v>0</v>
      </c>
      <c r="AQ1592" s="463">
        <v>0</v>
      </c>
      <c r="AR1592" s="463">
        <v>0</v>
      </c>
      <c r="AS1592" s="456">
        <v>0</v>
      </c>
      <c r="AT1592" s="457">
        <v>0</v>
      </c>
      <c r="AU1592" s="457">
        <v>0</v>
      </c>
    </row>
    <row r="1593" spans="1:47" x14ac:dyDescent="0.2">
      <c r="A1593" s="231">
        <v>2014</v>
      </c>
      <c r="B1593" s="232">
        <v>29</v>
      </c>
      <c r="C1593" s="456">
        <v>7.2434112167126008</v>
      </c>
      <c r="D1593" s="457">
        <v>8.7275870128437578</v>
      </c>
      <c r="E1593" s="437">
        <v>19.172232107764227</v>
      </c>
      <c r="F1593" s="456">
        <v>0.3646370260439491</v>
      </c>
      <c r="G1593" s="457">
        <v>0.33153180998913923</v>
      </c>
      <c r="H1593" s="437">
        <v>0.52958326501567932</v>
      </c>
      <c r="I1593" s="456">
        <v>0.2997986255931806</v>
      </c>
      <c r="J1593" s="457">
        <v>0.36849677142852499</v>
      </c>
      <c r="K1593" s="437">
        <v>1.0725516057850397</v>
      </c>
      <c r="L1593" s="462">
        <v>2.3662830201781854E-3</v>
      </c>
      <c r="M1593" s="463">
        <v>2.878919356195133E-3</v>
      </c>
      <c r="N1593" s="437">
        <v>3.7863580241903122E-3</v>
      </c>
      <c r="O1593" s="456">
        <v>2.0239762292434006E-2</v>
      </c>
      <c r="P1593" s="457">
        <v>2.0489423841738751E-2</v>
      </c>
      <c r="Q1593" s="437">
        <v>2.8178811519701637E-2</v>
      </c>
      <c r="R1593" s="462">
        <v>0</v>
      </c>
      <c r="S1593" s="463">
        <v>0</v>
      </c>
      <c r="T1593" s="437">
        <v>563.80306117203338</v>
      </c>
      <c r="U1593" s="456">
        <v>1.7188864880828259E-2</v>
      </c>
      <c r="V1593" s="457">
        <v>2.118886845390295E-2</v>
      </c>
      <c r="W1593" s="437">
        <v>2.626682485698387E-2</v>
      </c>
      <c r="X1593" s="456">
        <v>9.3810907617880319E-3</v>
      </c>
      <c r="Y1593" s="457">
        <v>1.1687216620462236E-2</v>
      </c>
      <c r="Z1593" s="437">
        <v>1.9643334045821078E-2</v>
      </c>
      <c r="AA1593" s="456">
        <v>8.334971350172523E-3</v>
      </c>
      <c r="AB1593" s="457">
        <v>8.5157393885635473E-3</v>
      </c>
      <c r="AC1593" s="437">
        <v>1.1207078247388376E-2</v>
      </c>
      <c r="AD1593" s="456">
        <v>4.8118328285348878E-4</v>
      </c>
      <c r="AE1593" s="457">
        <v>4.2805712581362105E-4</v>
      </c>
      <c r="AF1593" s="437">
        <v>6.3916372824093998E-4</v>
      </c>
      <c r="AG1593" s="456">
        <v>1.5186780040150149E-2</v>
      </c>
      <c r="AH1593" s="457">
        <v>1.3668054111180678E-2</v>
      </c>
      <c r="AI1593" s="437">
        <v>2.2133143604159848E-2</v>
      </c>
      <c r="AJ1593" s="456">
        <v>2.7221897746027121E-3</v>
      </c>
      <c r="AK1593" s="457">
        <v>2.2627184513321829E-3</v>
      </c>
      <c r="AL1593" s="437">
        <v>3.885979684178534E-3</v>
      </c>
      <c r="AM1593" s="456">
        <v>4.2385098077589905E-3</v>
      </c>
      <c r="AN1593" s="457">
        <v>4.0166697135061375E-3</v>
      </c>
      <c r="AO1593" s="437">
        <v>4.9912374829882283E-3</v>
      </c>
      <c r="AP1593" s="462">
        <v>0</v>
      </c>
      <c r="AQ1593" s="463">
        <v>0</v>
      </c>
      <c r="AR1593" s="463">
        <v>0</v>
      </c>
      <c r="AS1593" s="456">
        <v>0</v>
      </c>
      <c r="AT1593" s="457">
        <v>0</v>
      </c>
      <c r="AU1593" s="457">
        <v>0</v>
      </c>
    </row>
    <row r="1594" spans="1:47" x14ac:dyDescent="0.2">
      <c r="A1594" s="231">
        <v>2014</v>
      </c>
      <c r="B1594" s="232">
        <v>30</v>
      </c>
      <c r="C1594" s="456">
        <v>7.2804198519652328</v>
      </c>
      <c r="D1594" s="457">
        <v>8.7328111298088409</v>
      </c>
      <c r="E1594" s="437">
        <v>19.186483712649135</v>
      </c>
      <c r="F1594" s="456">
        <v>0.36788955339783386</v>
      </c>
      <c r="G1594" s="457">
        <v>0.33145621587865315</v>
      </c>
      <c r="H1594" s="437">
        <v>0.52938720714868426</v>
      </c>
      <c r="I1594" s="456">
        <v>0.30168543119253899</v>
      </c>
      <c r="J1594" s="457">
        <v>0.3683523769708551</v>
      </c>
      <c r="K1594" s="437">
        <v>1.0720651586695504</v>
      </c>
      <c r="L1594" s="462">
        <v>2.3678508170390136E-3</v>
      </c>
      <c r="M1594" s="463">
        <v>2.8778876037241102E-3</v>
      </c>
      <c r="N1594" s="437">
        <v>3.7849072467766934E-3</v>
      </c>
      <c r="O1594" s="456">
        <v>2.0331967094940093E-2</v>
      </c>
      <c r="P1594" s="457">
        <v>2.0484418942085303E-2</v>
      </c>
      <c r="Q1594" s="437">
        <v>2.8170969572813061E-2</v>
      </c>
      <c r="R1594" s="462">
        <v>0</v>
      </c>
      <c r="S1594" s="463">
        <v>0</v>
      </c>
      <c r="T1594" s="437">
        <v>563.80019357761194</v>
      </c>
      <c r="U1594" s="456">
        <v>1.7322775187109181E-2</v>
      </c>
      <c r="V1594" s="457">
        <v>2.1187208566577926E-2</v>
      </c>
      <c r="W1594" s="437">
        <v>2.6261617969911832E-2</v>
      </c>
      <c r="X1594" s="456">
        <v>9.4615965918048474E-3</v>
      </c>
      <c r="Y1594" s="457">
        <v>1.1686509002523668E-2</v>
      </c>
      <c r="Z1594" s="437">
        <v>1.9642331143726488E-2</v>
      </c>
      <c r="AA1594" s="456">
        <v>8.3528898517897278E-3</v>
      </c>
      <c r="AB1594" s="457">
        <v>8.4649983321992521E-3</v>
      </c>
      <c r="AC1594" s="437">
        <v>1.1118545673779359E-2</v>
      </c>
      <c r="AD1594" s="456">
        <v>4.852724021809111E-4</v>
      </c>
      <c r="AE1594" s="457">
        <v>4.2771618835757901E-4</v>
      </c>
      <c r="AF1594" s="437">
        <v>6.3844070072488414E-4</v>
      </c>
      <c r="AG1594" s="456">
        <v>1.5336889943885712E-2</v>
      </c>
      <c r="AH1594" s="457">
        <v>1.3677515148000918E-2</v>
      </c>
      <c r="AI1594" s="437">
        <v>2.214731547393383E-2</v>
      </c>
      <c r="AJ1594" s="456">
        <v>2.7533729997993145E-3</v>
      </c>
      <c r="AK1594" s="457">
        <v>2.2663783377034554E-3</v>
      </c>
      <c r="AL1594" s="437">
        <v>3.891914930134994E-3</v>
      </c>
      <c r="AM1594" s="456">
        <v>4.2702763919058532E-3</v>
      </c>
      <c r="AN1594" s="457">
        <v>4.0119862154162226E-3</v>
      </c>
      <c r="AO1594" s="437">
        <v>4.9829387297528347E-3</v>
      </c>
      <c r="AP1594" s="462">
        <v>0</v>
      </c>
      <c r="AQ1594" s="463">
        <v>0</v>
      </c>
      <c r="AR1594" s="463">
        <v>0</v>
      </c>
      <c r="AS1594" s="456">
        <v>0</v>
      </c>
      <c r="AT1594" s="457">
        <v>0</v>
      </c>
      <c r="AU1594" s="457">
        <v>0</v>
      </c>
    </row>
    <row r="1595" spans="1:47" x14ac:dyDescent="0.2">
      <c r="A1595" s="231">
        <v>2014</v>
      </c>
      <c r="B1595" s="232">
        <v>31</v>
      </c>
      <c r="C1595" s="456">
        <v>7.2847351955672801</v>
      </c>
      <c r="D1595" s="457">
        <v>8.7384028399869145</v>
      </c>
      <c r="E1595" s="437">
        <v>19.200819765340963</v>
      </c>
      <c r="F1595" s="456">
        <v>0.36780624785864474</v>
      </c>
      <c r="G1595" s="457">
        <v>0.33138333801781583</v>
      </c>
      <c r="H1595" s="437">
        <v>0.52919796682915321</v>
      </c>
      <c r="I1595" s="456">
        <v>0.30158139834868841</v>
      </c>
      <c r="J1595" s="457">
        <v>0.36820488831492815</v>
      </c>
      <c r="K1595" s="437">
        <v>1.0715855986189875</v>
      </c>
      <c r="L1595" s="462">
        <v>2.3669260463257923E-3</v>
      </c>
      <c r="M1595" s="463">
        <v>2.876812231573172E-3</v>
      </c>
      <c r="N1595" s="437">
        <v>3.7834620196999531E-3</v>
      </c>
      <c r="O1595" s="456">
        <v>2.0327101965099063E-2</v>
      </c>
      <c r="P1595" s="457">
        <v>2.0479451779855107E-2</v>
      </c>
      <c r="Q1595" s="437">
        <v>2.8163204485721013E-2</v>
      </c>
      <c r="R1595" s="462">
        <v>0</v>
      </c>
      <c r="S1595" s="463">
        <v>0</v>
      </c>
      <c r="T1595" s="437">
        <v>563.79938201045718</v>
      </c>
      <c r="U1595" s="456">
        <v>1.7321821171652187E-2</v>
      </c>
      <c r="V1595" s="457">
        <v>2.1185406914965454E-2</v>
      </c>
      <c r="W1595" s="437">
        <v>2.6256639970698346E-2</v>
      </c>
      <c r="X1595" s="456">
        <v>9.4612244358950482E-3</v>
      </c>
      <c r="Y1595" s="457">
        <v>1.1686051385851026E-2</v>
      </c>
      <c r="Z1595" s="437">
        <v>1.9641445613724579E-2</v>
      </c>
      <c r="AA1595" s="456">
        <v>8.2881273688771399E-3</v>
      </c>
      <c r="AB1595" s="457">
        <v>8.4117290019182084E-3</v>
      </c>
      <c r="AC1595" s="437">
        <v>1.1030089266794984E-2</v>
      </c>
      <c r="AD1595" s="456">
        <v>4.8484915537422058E-4</v>
      </c>
      <c r="AE1595" s="457">
        <v>4.2736315581239808E-4</v>
      </c>
      <c r="AF1595" s="437">
        <v>6.3772322020732393E-4</v>
      </c>
      <c r="AG1595" s="456">
        <v>1.5349701374421841E-2</v>
      </c>
      <c r="AH1595" s="457">
        <v>1.3687752234429099E-2</v>
      </c>
      <c r="AI1595" s="437">
        <v>2.2161648734153872E-2</v>
      </c>
      <c r="AJ1595" s="456">
        <v>2.7581772119679901E-3</v>
      </c>
      <c r="AK1595" s="457">
        <v>2.2702882212968485E-3</v>
      </c>
      <c r="AL1595" s="437">
        <v>3.8978921246893465E-3</v>
      </c>
      <c r="AM1595" s="456">
        <v>4.2649799965795527E-3</v>
      </c>
      <c r="AN1595" s="457">
        <v>4.0070486688025412E-3</v>
      </c>
      <c r="AO1595" s="437">
        <v>4.9746981094043073E-3</v>
      </c>
      <c r="AP1595" s="462">
        <v>0</v>
      </c>
      <c r="AQ1595" s="463">
        <v>0</v>
      </c>
      <c r="AR1595" s="463">
        <v>0</v>
      </c>
      <c r="AS1595" s="456">
        <v>0</v>
      </c>
      <c r="AT1595" s="457">
        <v>0</v>
      </c>
      <c r="AU1595" s="457">
        <v>0</v>
      </c>
    </row>
    <row r="1596" spans="1:47" x14ac:dyDescent="0.2">
      <c r="A1596" s="231">
        <v>2014</v>
      </c>
      <c r="B1596" s="232">
        <v>32</v>
      </c>
      <c r="C1596" s="456">
        <v>7.2847351955672801</v>
      </c>
      <c r="D1596" s="457">
        <v>8.7384028399869145</v>
      </c>
      <c r="E1596" s="419">
        <v>19.200819765340963</v>
      </c>
      <c r="F1596" s="456">
        <v>0.36780624785864474</v>
      </c>
      <c r="G1596" s="457">
        <v>0.33138333801781583</v>
      </c>
      <c r="H1596" s="419">
        <v>0.52919796682915321</v>
      </c>
      <c r="I1596" s="456">
        <v>0.30158139834868841</v>
      </c>
      <c r="J1596" s="457">
        <v>0.36820488831492815</v>
      </c>
      <c r="K1596" s="419">
        <v>1.0715855986189875</v>
      </c>
      <c r="L1596" s="462">
        <v>2.3669260463257923E-3</v>
      </c>
      <c r="M1596" s="463">
        <v>2.876812231573172E-3</v>
      </c>
      <c r="N1596" s="419">
        <v>3.7834620196999531E-3</v>
      </c>
      <c r="O1596" s="456">
        <v>2.0327101965099063E-2</v>
      </c>
      <c r="P1596" s="457">
        <v>2.0479451779855107E-2</v>
      </c>
      <c r="Q1596" s="419">
        <v>2.8163204485721013E-2</v>
      </c>
      <c r="R1596" s="462">
        <v>0</v>
      </c>
      <c r="S1596" s="463">
        <v>0</v>
      </c>
      <c r="T1596" s="419">
        <v>563.79938201045718</v>
      </c>
      <c r="U1596" s="456">
        <v>1.7321821171652187E-2</v>
      </c>
      <c r="V1596" s="457">
        <v>2.1185406914965454E-2</v>
      </c>
      <c r="W1596" s="419">
        <v>2.6256639970698346E-2</v>
      </c>
      <c r="X1596" s="456">
        <v>9.4612244358950482E-3</v>
      </c>
      <c r="Y1596" s="457">
        <v>1.1686051385851026E-2</v>
      </c>
      <c r="Z1596" s="419">
        <v>1.9641445613724579E-2</v>
      </c>
      <c r="AA1596" s="456">
        <v>8.2881273688771399E-3</v>
      </c>
      <c r="AB1596" s="457">
        <v>8.4117290019182084E-3</v>
      </c>
      <c r="AC1596" s="419">
        <v>1.1030089266794984E-2</v>
      </c>
      <c r="AD1596" s="456">
        <v>4.8484915537422058E-4</v>
      </c>
      <c r="AE1596" s="457">
        <v>4.2736315581239808E-4</v>
      </c>
      <c r="AF1596" s="419">
        <v>6.3772322020732393E-4</v>
      </c>
      <c r="AG1596" s="456">
        <v>1.5349701374421841E-2</v>
      </c>
      <c r="AH1596" s="457">
        <v>1.3687752234429099E-2</v>
      </c>
      <c r="AI1596" s="419">
        <v>2.2161648734153872E-2</v>
      </c>
      <c r="AJ1596" s="456">
        <v>2.7581772119679901E-3</v>
      </c>
      <c r="AK1596" s="457">
        <v>2.2702882212968485E-3</v>
      </c>
      <c r="AL1596" s="419">
        <v>3.8978921246893465E-3</v>
      </c>
      <c r="AM1596" s="456">
        <v>4.2649799965795527E-3</v>
      </c>
      <c r="AN1596" s="457">
        <v>4.0070486688025412E-3</v>
      </c>
      <c r="AO1596" s="419">
        <v>4.9746981094043073E-3</v>
      </c>
      <c r="AP1596" s="462">
        <v>0</v>
      </c>
      <c r="AQ1596" s="463">
        <v>0</v>
      </c>
      <c r="AR1596" s="463">
        <v>0</v>
      </c>
      <c r="AS1596" s="456">
        <v>0</v>
      </c>
      <c r="AT1596" s="457">
        <v>0</v>
      </c>
      <c r="AU1596" s="457">
        <v>0</v>
      </c>
    </row>
    <row r="1597" spans="1:47" x14ac:dyDescent="0.2">
      <c r="A1597" s="231">
        <v>2014</v>
      </c>
      <c r="B1597" s="232">
        <v>33</v>
      </c>
      <c r="C1597" s="456">
        <v>7.2847351955672801</v>
      </c>
      <c r="D1597" s="457">
        <v>8.7384028399869145</v>
      </c>
      <c r="E1597" s="419">
        <v>19.200819765340963</v>
      </c>
      <c r="F1597" s="456">
        <v>0.36780624785864474</v>
      </c>
      <c r="G1597" s="457">
        <v>0.33138333801781583</v>
      </c>
      <c r="H1597" s="419">
        <v>0.52919796682915321</v>
      </c>
      <c r="I1597" s="456">
        <v>0.30158139834868841</v>
      </c>
      <c r="J1597" s="457">
        <v>0.36820488831492815</v>
      </c>
      <c r="K1597" s="419">
        <v>1.0715855986189875</v>
      </c>
      <c r="L1597" s="462">
        <v>2.3669260463257923E-3</v>
      </c>
      <c r="M1597" s="463">
        <v>2.876812231573172E-3</v>
      </c>
      <c r="N1597" s="419">
        <v>3.7834620196999531E-3</v>
      </c>
      <c r="O1597" s="456">
        <v>2.0327101965099063E-2</v>
      </c>
      <c r="P1597" s="457">
        <v>2.0479451779855107E-2</v>
      </c>
      <c r="Q1597" s="419">
        <v>2.8163204485721013E-2</v>
      </c>
      <c r="R1597" s="462">
        <v>0</v>
      </c>
      <c r="S1597" s="463">
        <v>0</v>
      </c>
      <c r="T1597" s="419">
        <v>563.79938201045718</v>
      </c>
      <c r="U1597" s="456">
        <v>1.7321821171652187E-2</v>
      </c>
      <c r="V1597" s="457">
        <v>2.1185406914965454E-2</v>
      </c>
      <c r="W1597" s="419">
        <v>2.6256639970698346E-2</v>
      </c>
      <c r="X1597" s="456">
        <v>9.4612244358950482E-3</v>
      </c>
      <c r="Y1597" s="457">
        <v>1.1686051385851026E-2</v>
      </c>
      <c r="Z1597" s="419">
        <v>1.9641445613724579E-2</v>
      </c>
      <c r="AA1597" s="456">
        <v>8.2881273688771399E-3</v>
      </c>
      <c r="AB1597" s="457">
        <v>8.4117290019182084E-3</v>
      </c>
      <c r="AC1597" s="419">
        <v>1.1030089266794984E-2</v>
      </c>
      <c r="AD1597" s="456">
        <v>4.8484915537422058E-4</v>
      </c>
      <c r="AE1597" s="457">
        <v>4.2736315581239808E-4</v>
      </c>
      <c r="AF1597" s="419">
        <v>6.3772322020732393E-4</v>
      </c>
      <c r="AG1597" s="456">
        <v>1.5349701374421841E-2</v>
      </c>
      <c r="AH1597" s="457">
        <v>1.3687752234429099E-2</v>
      </c>
      <c r="AI1597" s="419">
        <v>2.2161648734153872E-2</v>
      </c>
      <c r="AJ1597" s="456">
        <v>2.7581772119679901E-3</v>
      </c>
      <c r="AK1597" s="457">
        <v>2.2702882212968485E-3</v>
      </c>
      <c r="AL1597" s="419">
        <v>3.8978921246893465E-3</v>
      </c>
      <c r="AM1597" s="456">
        <v>4.2649799965795527E-3</v>
      </c>
      <c r="AN1597" s="457">
        <v>4.0070486688025412E-3</v>
      </c>
      <c r="AO1597" s="419">
        <v>4.9746981094043073E-3</v>
      </c>
      <c r="AP1597" s="462">
        <v>0</v>
      </c>
      <c r="AQ1597" s="463">
        <v>0</v>
      </c>
      <c r="AR1597" s="463">
        <v>0</v>
      </c>
      <c r="AS1597" s="456">
        <v>0</v>
      </c>
      <c r="AT1597" s="457">
        <v>0</v>
      </c>
      <c r="AU1597" s="457">
        <v>0</v>
      </c>
    </row>
    <row r="1598" spans="1:47" x14ac:dyDescent="0.2">
      <c r="A1598" s="231">
        <v>2014</v>
      </c>
      <c r="B1598" s="232">
        <v>34</v>
      </c>
      <c r="C1598" s="456">
        <v>7.2847351955672801</v>
      </c>
      <c r="D1598" s="457">
        <v>8.7384028399869145</v>
      </c>
      <c r="E1598" s="419">
        <v>19.200819765340963</v>
      </c>
      <c r="F1598" s="456">
        <v>0.36780624785864474</v>
      </c>
      <c r="G1598" s="457">
        <v>0.33138333801781583</v>
      </c>
      <c r="H1598" s="419">
        <v>0.52919796682915321</v>
      </c>
      <c r="I1598" s="456">
        <v>0.30158139834868841</v>
      </c>
      <c r="J1598" s="457">
        <v>0.36820488831492815</v>
      </c>
      <c r="K1598" s="419">
        <v>1.0715855986189875</v>
      </c>
      <c r="L1598" s="462">
        <v>2.3669260463257923E-3</v>
      </c>
      <c r="M1598" s="463">
        <v>2.876812231573172E-3</v>
      </c>
      <c r="N1598" s="419">
        <v>3.7834620196999531E-3</v>
      </c>
      <c r="O1598" s="456">
        <v>2.0327101965099063E-2</v>
      </c>
      <c r="P1598" s="457">
        <v>2.0479451779855107E-2</v>
      </c>
      <c r="Q1598" s="419">
        <v>2.8163204485721013E-2</v>
      </c>
      <c r="R1598" s="462">
        <v>0</v>
      </c>
      <c r="S1598" s="463">
        <v>0</v>
      </c>
      <c r="T1598" s="419">
        <v>563.79938201045718</v>
      </c>
      <c r="U1598" s="456">
        <v>1.7321821171652187E-2</v>
      </c>
      <c r="V1598" s="457">
        <v>2.1185406914965454E-2</v>
      </c>
      <c r="W1598" s="419">
        <v>2.6256639970698346E-2</v>
      </c>
      <c r="X1598" s="456">
        <v>9.4612244358950482E-3</v>
      </c>
      <c r="Y1598" s="457">
        <v>1.1686051385851026E-2</v>
      </c>
      <c r="Z1598" s="419">
        <v>1.9641445613724579E-2</v>
      </c>
      <c r="AA1598" s="456">
        <v>8.2881273688771399E-3</v>
      </c>
      <c r="AB1598" s="457">
        <v>8.4117290019182084E-3</v>
      </c>
      <c r="AC1598" s="419">
        <v>1.1030089266794984E-2</v>
      </c>
      <c r="AD1598" s="456">
        <v>4.8484915537422058E-4</v>
      </c>
      <c r="AE1598" s="457">
        <v>4.2736315581239808E-4</v>
      </c>
      <c r="AF1598" s="419">
        <v>6.3772322020732393E-4</v>
      </c>
      <c r="AG1598" s="456">
        <v>1.5349701374421841E-2</v>
      </c>
      <c r="AH1598" s="457">
        <v>1.3687752234429099E-2</v>
      </c>
      <c r="AI1598" s="419">
        <v>2.2161648734153872E-2</v>
      </c>
      <c r="AJ1598" s="456">
        <v>2.7581772119679901E-3</v>
      </c>
      <c r="AK1598" s="457">
        <v>2.2702882212968485E-3</v>
      </c>
      <c r="AL1598" s="419">
        <v>3.8978921246893465E-3</v>
      </c>
      <c r="AM1598" s="456">
        <v>4.2649799965795527E-3</v>
      </c>
      <c r="AN1598" s="457">
        <v>4.0070486688025412E-3</v>
      </c>
      <c r="AO1598" s="419">
        <v>4.9746981094043073E-3</v>
      </c>
      <c r="AP1598" s="462">
        <v>0</v>
      </c>
      <c r="AQ1598" s="463">
        <v>0</v>
      </c>
      <c r="AR1598" s="463">
        <v>0</v>
      </c>
      <c r="AS1598" s="456">
        <v>0</v>
      </c>
      <c r="AT1598" s="457">
        <v>0</v>
      </c>
      <c r="AU1598" s="457">
        <v>0</v>
      </c>
    </row>
    <row r="1599" spans="1:47" x14ac:dyDescent="0.2">
      <c r="A1599" s="231">
        <v>2014</v>
      </c>
      <c r="B1599" s="232">
        <v>35</v>
      </c>
      <c r="C1599" s="456">
        <v>7.2847351955672801</v>
      </c>
      <c r="D1599" s="457">
        <v>8.7384028399869145</v>
      </c>
      <c r="E1599" s="419">
        <v>19.200819765340963</v>
      </c>
      <c r="F1599" s="456">
        <v>0.36780624785864474</v>
      </c>
      <c r="G1599" s="457">
        <v>0.33138333801781583</v>
      </c>
      <c r="H1599" s="419">
        <v>0.52919796682915321</v>
      </c>
      <c r="I1599" s="456">
        <v>0.30158139834868841</v>
      </c>
      <c r="J1599" s="457">
        <v>0.36820488831492815</v>
      </c>
      <c r="K1599" s="419">
        <v>1.0715855986189875</v>
      </c>
      <c r="L1599" s="462">
        <v>2.3669260463257923E-3</v>
      </c>
      <c r="M1599" s="463">
        <v>2.876812231573172E-3</v>
      </c>
      <c r="N1599" s="419">
        <v>3.7834620196999531E-3</v>
      </c>
      <c r="O1599" s="456">
        <v>2.0327101965099063E-2</v>
      </c>
      <c r="P1599" s="457">
        <v>2.0479451779855107E-2</v>
      </c>
      <c r="Q1599" s="419">
        <v>2.8163204485721013E-2</v>
      </c>
      <c r="R1599" s="462">
        <v>0</v>
      </c>
      <c r="S1599" s="463">
        <v>0</v>
      </c>
      <c r="T1599" s="419">
        <v>563.79938201045718</v>
      </c>
      <c r="U1599" s="456">
        <v>1.7321821171652187E-2</v>
      </c>
      <c r="V1599" s="457">
        <v>2.1185406914965454E-2</v>
      </c>
      <c r="W1599" s="419">
        <v>2.6256639970698346E-2</v>
      </c>
      <c r="X1599" s="456">
        <v>9.4612244358950482E-3</v>
      </c>
      <c r="Y1599" s="457">
        <v>1.1686051385851026E-2</v>
      </c>
      <c r="Z1599" s="419">
        <v>1.9641445613724579E-2</v>
      </c>
      <c r="AA1599" s="456">
        <v>8.2881273688771399E-3</v>
      </c>
      <c r="AB1599" s="457">
        <v>8.4117290019182084E-3</v>
      </c>
      <c r="AC1599" s="419">
        <v>1.1030089266794984E-2</v>
      </c>
      <c r="AD1599" s="456">
        <v>4.8484915537422058E-4</v>
      </c>
      <c r="AE1599" s="457">
        <v>4.2736315581239808E-4</v>
      </c>
      <c r="AF1599" s="419">
        <v>6.3772322020732393E-4</v>
      </c>
      <c r="AG1599" s="456">
        <v>1.5349701374421841E-2</v>
      </c>
      <c r="AH1599" s="457">
        <v>1.3687752234429099E-2</v>
      </c>
      <c r="AI1599" s="419">
        <v>2.2161648734153872E-2</v>
      </c>
      <c r="AJ1599" s="456">
        <v>2.7581772119679901E-3</v>
      </c>
      <c r="AK1599" s="457">
        <v>2.2702882212968485E-3</v>
      </c>
      <c r="AL1599" s="419">
        <v>3.8978921246893465E-3</v>
      </c>
      <c r="AM1599" s="456">
        <v>4.2649799965795527E-3</v>
      </c>
      <c r="AN1599" s="457">
        <v>4.0070486688025412E-3</v>
      </c>
      <c r="AO1599" s="419">
        <v>4.9746981094043073E-3</v>
      </c>
      <c r="AP1599" s="462">
        <v>0</v>
      </c>
      <c r="AQ1599" s="463">
        <v>0</v>
      </c>
      <c r="AR1599" s="463">
        <v>0</v>
      </c>
      <c r="AS1599" s="456">
        <v>0</v>
      </c>
      <c r="AT1599" s="457">
        <v>0</v>
      </c>
      <c r="AU1599" s="457">
        <v>0</v>
      </c>
    </row>
    <row r="1600" spans="1:47" x14ac:dyDescent="0.2">
      <c r="A1600" s="231">
        <v>2014</v>
      </c>
      <c r="B1600" s="232">
        <v>36</v>
      </c>
      <c r="C1600" s="456">
        <v>7.2847351955672801</v>
      </c>
      <c r="D1600" s="457">
        <v>8.7384028399869145</v>
      </c>
      <c r="E1600" s="419">
        <v>19.200819765340963</v>
      </c>
      <c r="F1600" s="456">
        <v>0.36780624785864474</v>
      </c>
      <c r="G1600" s="457">
        <v>0.33138333801781583</v>
      </c>
      <c r="H1600" s="419">
        <v>0.52919796682915321</v>
      </c>
      <c r="I1600" s="456">
        <v>0.30158139834868841</v>
      </c>
      <c r="J1600" s="457">
        <v>0.36820488831492815</v>
      </c>
      <c r="K1600" s="419">
        <v>1.0715855986189875</v>
      </c>
      <c r="L1600" s="462">
        <v>2.3669260463257923E-3</v>
      </c>
      <c r="M1600" s="463">
        <v>2.876812231573172E-3</v>
      </c>
      <c r="N1600" s="419">
        <v>3.7834620196999531E-3</v>
      </c>
      <c r="O1600" s="456">
        <v>2.0327101965099063E-2</v>
      </c>
      <c r="P1600" s="457">
        <v>2.0479451779855107E-2</v>
      </c>
      <c r="Q1600" s="419">
        <v>2.8163204485721013E-2</v>
      </c>
      <c r="R1600" s="462">
        <v>0</v>
      </c>
      <c r="S1600" s="463">
        <v>0</v>
      </c>
      <c r="T1600" s="419">
        <v>563.79938201045718</v>
      </c>
      <c r="U1600" s="456">
        <v>1.7321821171652187E-2</v>
      </c>
      <c r="V1600" s="457">
        <v>2.1185406914965454E-2</v>
      </c>
      <c r="W1600" s="419">
        <v>2.6256639970698346E-2</v>
      </c>
      <c r="X1600" s="456">
        <v>9.4612244358950482E-3</v>
      </c>
      <c r="Y1600" s="457">
        <v>1.1686051385851026E-2</v>
      </c>
      <c r="Z1600" s="419">
        <v>1.9641445613724579E-2</v>
      </c>
      <c r="AA1600" s="456">
        <v>8.2881273688771399E-3</v>
      </c>
      <c r="AB1600" s="457">
        <v>8.4117290019182084E-3</v>
      </c>
      <c r="AC1600" s="419">
        <v>1.1030089266794984E-2</v>
      </c>
      <c r="AD1600" s="456">
        <v>4.8484915537422058E-4</v>
      </c>
      <c r="AE1600" s="457">
        <v>4.2736315581239808E-4</v>
      </c>
      <c r="AF1600" s="419">
        <v>6.3772322020732393E-4</v>
      </c>
      <c r="AG1600" s="456">
        <v>1.5349701374421841E-2</v>
      </c>
      <c r="AH1600" s="457">
        <v>1.3687752234429099E-2</v>
      </c>
      <c r="AI1600" s="419">
        <v>2.2161648734153872E-2</v>
      </c>
      <c r="AJ1600" s="456">
        <v>2.7581772119679901E-3</v>
      </c>
      <c r="AK1600" s="457">
        <v>2.2702882212968485E-3</v>
      </c>
      <c r="AL1600" s="419">
        <v>3.8978921246893465E-3</v>
      </c>
      <c r="AM1600" s="456">
        <v>4.2649799965795527E-3</v>
      </c>
      <c r="AN1600" s="457">
        <v>4.0070486688025412E-3</v>
      </c>
      <c r="AO1600" s="419">
        <v>4.9746981094043073E-3</v>
      </c>
      <c r="AP1600" s="462">
        <v>0</v>
      </c>
      <c r="AQ1600" s="463">
        <v>0</v>
      </c>
      <c r="AR1600" s="463">
        <v>0</v>
      </c>
      <c r="AS1600" s="456">
        <v>0</v>
      </c>
      <c r="AT1600" s="457">
        <v>0</v>
      </c>
      <c r="AU1600" s="457">
        <v>0</v>
      </c>
    </row>
    <row r="1601" spans="1:47" x14ac:dyDescent="0.2">
      <c r="A1601" s="231">
        <v>2014</v>
      </c>
      <c r="B1601" s="232">
        <v>37</v>
      </c>
      <c r="C1601" s="456">
        <v>7.2847351955672801</v>
      </c>
      <c r="D1601" s="457">
        <v>8.7384028399869145</v>
      </c>
      <c r="E1601" s="419">
        <v>19.200819765340963</v>
      </c>
      <c r="F1601" s="456">
        <v>0.36780624785864474</v>
      </c>
      <c r="G1601" s="457">
        <v>0.33138333801781583</v>
      </c>
      <c r="H1601" s="419">
        <v>0.52919796682915321</v>
      </c>
      <c r="I1601" s="456">
        <v>0.30158139834868841</v>
      </c>
      <c r="J1601" s="457">
        <v>0.36820488831492815</v>
      </c>
      <c r="K1601" s="419">
        <v>1.0715855986189875</v>
      </c>
      <c r="L1601" s="462">
        <v>2.3669260463257923E-3</v>
      </c>
      <c r="M1601" s="463">
        <v>2.876812231573172E-3</v>
      </c>
      <c r="N1601" s="419">
        <v>3.7834620196999531E-3</v>
      </c>
      <c r="O1601" s="456">
        <v>2.0327101965099063E-2</v>
      </c>
      <c r="P1601" s="457">
        <v>2.0479451779855107E-2</v>
      </c>
      <c r="Q1601" s="419">
        <v>2.8163204485721013E-2</v>
      </c>
      <c r="R1601" s="462">
        <v>0</v>
      </c>
      <c r="S1601" s="463">
        <v>0</v>
      </c>
      <c r="T1601" s="419">
        <v>563.79938201045718</v>
      </c>
      <c r="U1601" s="456">
        <v>1.7321821171652187E-2</v>
      </c>
      <c r="V1601" s="457">
        <v>2.1185406914965454E-2</v>
      </c>
      <c r="W1601" s="419">
        <v>2.6256639970698346E-2</v>
      </c>
      <c r="X1601" s="456">
        <v>9.4612244358950482E-3</v>
      </c>
      <c r="Y1601" s="457">
        <v>1.1686051385851026E-2</v>
      </c>
      <c r="Z1601" s="419">
        <v>1.9641445613724579E-2</v>
      </c>
      <c r="AA1601" s="456">
        <v>8.2881273688771399E-3</v>
      </c>
      <c r="AB1601" s="457">
        <v>8.4117290019182084E-3</v>
      </c>
      <c r="AC1601" s="419">
        <v>1.1030089266794984E-2</v>
      </c>
      <c r="AD1601" s="456">
        <v>4.8484915537422058E-4</v>
      </c>
      <c r="AE1601" s="457">
        <v>4.2736315581239808E-4</v>
      </c>
      <c r="AF1601" s="419">
        <v>6.3772322020732393E-4</v>
      </c>
      <c r="AG1601" s="456">
        <v>1.5349701374421841E-2</v>
      </c>
      <c r="AH1601" s="457">
        <v>1.3687752234429099E-2</v>
      </c>
      <c r="AI1601" s="419">
        <v>2.2161648734153872E-2</v>
      </c>
      <c r="AJ1601" s="456">
        <v>2.7581772119679901E-3</v>
      </c>
      <c r="AK1601" s="457">
        <v>2.2702882212968485E-3</v>
      </c>
      <c r="AL1601" s="419">
        <v>3.8978921246893465E-3</v>
      </c>
      <c r="AM1601" s="456">
        <v>4.2649799965795527E-3</v>
      </c>
      <c r="AN1601" s="457">
        <v>4.0070486688025412E-3</v>
      </c>
      <c r="AO1601" s="419">
        <v>4.9746981094043073E-3</v>
      </c>
      <c r="AP1601" s="462">
        <v>0</v>
      </c>
      <c r="AQ1601" s="463">
        <v>0</v>
      </c>
      <c r="AR1601" s="463">
        <v>0</v>
      </c>
      <c r="AS1601" s="456">
        <v>0</v>
      </c>
      <c r="AT1601" s="457">
        <v>0</v>
      </c>
      <c r="AU1601" s="457">
        <v>0</v>
      </c>
    </row>
    <row r="1602" spans="1:47" x14ac:dyDescent="0.2">
      <c r="A1602" s="231">
        <v>2014</v>
      </c>
      <c r="B1602" s="232">
        <v>38</v>
      </c>
      <c r="C1602" s="456">
        <v>7.2847351955672801</v>
      </c>
      <c r="D1602" s="457">
        <v>8.7384028399869145</v>
      </c>
      <c r="E1602" s="419">
        <v>19.200819765340963</v>
      </c>
      <c r="F1602" s="456">
        <v>0.36780624785864474</v>
      </c>
      <c r="G1602" s="457">
        <v>0.33138333801781583</v>
      </c>
      <c r="H1602" s="419">
        <v>0.52919796682915321</v>
      </c>
      <c r="I1602" s="456">
        <v>0.30158139834868841</v>
      </c>
      <c r="J1602" s="457">
        <v>0.36820488831492815</v>
      </c>
      <c r="K1602" s="419">
        <v>1.0715855986189875</v>
      </c>
      <c r="L1602" s="462">
        <v>2.3669260463257923E-3</v>
      </c>
      <c r="M1602" s="463">
        <v>2.876812231573172E-3</v>
      </c>
      <c r="N1602" s="419">
        <v>3.7834620196999531E-3</v>
      </c>
      <c r="O1602" s="456">
        <v>2.0327101965099063E-2</v>
      </c>
      <c r="P1602" s="457">
        <v>2.0479451779855107E-2</v>
      </c>
      <c r="Q1602" s="419">
        <v>2.8163204485721013E-2</v>
      </c>
      <c r="R1602" s="462">
        <v>0</v>
      </c>
      <c r="S1602" s="463">
        <v>0</v>
      </c>
      <c r="T1602" s="419">
        <v>563.79938201045718</v>
      </c>
      <c r="U1602" s="456">
        <v>1.7321821171652187E-2</v>
      </c>
      <c r="V1602" s="457">
        <v>2.1185406914965454E-2</v>
      </c>
      <c r="W1602" s="419">
        <v>2.6256639970698346E-2</v>
      </c>
      <c r="X1602" s="456">
        <v>9.4612244358950482E-3</v>
      </c>
      <c r="Y1602" s="457">
        <v>1.1686051385851026E-2</v>
      </c>
      <c r="Z1602" s="419">
        <v>1.9641445613724579E-2</v>
      </c>
      <c r="AA1602" s="456">
        <v>8.2881273688771399E-3</v>
      </c>
      <c r="AB1602" s="457">
        <v>8.4117290019182084E-3</v>
      </c>
      <c r="AC1602" s="419">
        <v>1.1030089266794984E-2</v>
      </c>
      <c r="AD1602" s="456">
        <v>4.8484915537422058E-4</v>
      </c>
      <c r="AE1602" s="457">
        <v>4.2736315581239808E-4</v>
      </c>
      <c r="AF1602" s="419">
        <v>6.3772322020732393E-4</v>
      </c>
      <c r="AG1602" s="456">
        <v>1.5349701374421841E-2</v>
      </c>
      <c r="AH1602" s="457">
        <v>1.3687752234429099E-2</v>
      </c>
      <c r="AI1602" s="419">
        <v>2.2161648734153872E-2</v>
      </c>
      <c r="AJ1602" s="456">
        <v>2.7581772119679901E-3</v>
      </c>
      <c r="AK1602" s="457">
        <v>2.2702882212968485E-3</v>
      </c>
      <c r="AL1602" s="419">
        <v>3.8978921246893465E-3</v>
      </c>
      <c r="AM1602" s="456">
        <v>4.2649799965795527E-3</v>
      </c>
      <c r="AN1602" s="457">
        <v>4.0070486688025412E-3</v>
      </c>
      <c r="AO1602" s="419">
        <v>4.9746981094043073E-3</v>
      </c>
      <c r="AP1602" s="462">
        <v>0</v>
      </c>
      <c r="AQ1602" s="463">
        <v>0</v>
      </c>
      <c r="AR1602" s="463">
        <v>0</v>
      </c>
      <c r="AS1602" s="456">
        <v>0</v>
      </c>
      <c r="AT1602" s="457">
        <v>0</v>
      </c>
      <c r="AU1602" s="457">
        <v>0</v>
      </c>
    </row>
    <row r="1603" spans="1:47" x14ac:dyDescent="0.2">
      <c r="A1603" s="231">
        <v>2014</v>
      </c>
      <c r="B1603" s="232">
        <v>39</v>
      </c>
      <c r="C1603" s="456">
        <v>7.2847351955672801</v>
      </c>
      <c r="D1603" s="457">
        <v>8.7384028399869145</v>
      </c>
      <c r="E1603" s="419">
        <v>19.200819765340963</v>
      </c>
      <c r="F1603" s="456">
        <v>0.36780624785864474</v>
      </c>
      <c r="G1603" s="457">
        <v>0.33138333801781583</v>
      </c>
      <c r="H1603" s="419">
        <v>0.52919796682915321</v>
      </c>
      <c r="I1603" s="456">
        <v>0.30158139834868841</v>
      </c>
      <c r="J1603" s="457">
        <v>0.36820488831492815</v>
      </c>
      <c r="K1603" s="419">
        <v>1.0715855986189875</v>
      </c>
      <c r="L1603" s="462">
        <v>2.3669260463257923E-3</v>
      </c>
      <c r="M1603" s="463">
        <v>2.876812231573172E-3</v>
      </c>
      <c r="N1603" s="419">
        <v>3.7834620196999531E-3</v>
      </c>
      <c r="O1603" s="456">
        <v>2.0327101965099063E-2</v>
      </c>
      <c r="P1603" s="457">
        <v>2.0479451779855107E-2</v>
      </c>
      <c r="Q1603" s="419">
        <v>2.8163204485721013E-2</v>
      </c>
      <c r="R1603" s="462">
        <v>0</v>
      </c>
      <c r="S1603" s="463">
        <v>0</v>
      </c>
      <c r="T1603" s="419">
        <v>563.79938201045718</v>
      </c>
      <c r="U1603" s="456">
        <v>1.7321821171652187E-2</v>
      </c>
      <c r="V1603" s="457">
        <v>2.1185406914965454E-2</v>
      </c>
      <c r="W1603" s="419">
        <v>2.6256639970698346E-2</v>
      </c>
      <c r="X1603" s="456">
        <v>9.4612244358950482E-3</v>
      </c>
      <c r="Y1603" s="457">
        <v>1.1686051385851026E-2</v>
      </c>
      <c r="Z1603" s="419">
        <v>1.9641445613724579E-2</v>
      </c>
      <c r="AA1603" s="456">
        <v>8.2881273688771399E-3</v>
      </c>
      <c r="AB1603" s="457">
        <v>8.4117290019182084E-3</v>
      </c>
      <c r="AC1603" s="419">
        <v>1.1030089266794984E-2</v>
      </c>
      <c r="AD1603" s="456">
        <v>4.8484915537422058E-4</v>
      </c>
      <c r="AE1603" s="457">
        <v>4.2736315581239808E-4</v>
      </c>
      <c r="AF1603" s="419">
        <v>6.3772322020732393E-4</v>
      </c>
      <c r="AG1603" s="456">
        <v>1.5349701374421841E-2</v>
      </c>
      <c r="AH1603" s="457">
        <v>1.3687752234429099E-2</v>
      </c>
      <c r="AI1603" s="419">
        <v>2.2161648734153872E-2</v>
      </c>
      <c r="AJ1603" s="456">
        <v>2.7581772119679901E-3</v>
      </c>
      <c r="AK1603" s="457">
        <v>2.2702882212968485E-3</v>
      </c>
      <c r="AL1603" s="419">
        <v>3.8978921246893465E-3</v>
      </c>
      <c r="AM1603" s="456">
        <v>4.2649799965795527E-3</v>
      </c>
      <c r="AN1603" s="457">
        <v>4.0070486688025412E-3</v>
      </c>
      <c r="AO1603" s="419">
        <v>4.9746981094043073E-3</v>
      </c>
      <c r="AP1603" s="462">
        <v>0</v>
      </c>
      <c r="AQ1603" s="463">
        <v>0</v>
      </c>
      <c r="AR1603" s="463">
        <v>0</v>
      </c>
      <c r="AS1603" s="456">
        <v>0</v>
      </c>
      <c r="AT1603" s="457">
        <v>0</v>
      </c>
      <c r="AU1603" s="457">
        <v>0</v>
      </c>
    </row>
    <row r="1604" spans="1:47" ht="13.5" thickBot="1" x14ac:dyDescent="0.25">
      <c r="A1604" s="233">
        <v>2014</v>
      </c>
      <c r="B1604" s="234">
        <v>40</v>
      </c>
      <c r="C1604" s="458">
        <v>7.2847351955672801</v>
      </c>
      <c r="D1604" s="459">
        <v>8.7384028399869145</v>
      </c>
      <c r="E1604" s="430">
        <v>19.200819765340963</v>
      </c>
      <c r="F1604" s="458">
        <v>0.36780624785864474</v>
      </c>
      <c r="G1604" s="459">
        <v>0.33138333801781583</v>
      </c>
      <c r="H1604" s="430">
        <v>0.52919796682915321</v>
      </c>
      <c r="I1604" s="458">
        <v>0.30158139834868841</v>
      </c>
      <c r="J1604" s="459">
        <v>0.36820488831492815</v>
      </c>
      <c r="K1604" s="430">
        <v>1.0715855986189875</v>
      </c>
      <c r="L1604" s="464">
        <v>2.3669260463257923E-3</v>
      </c>
      <c r="M1604" s="465">
        <v>2.876812231573172E-3</v>
      </c>
      <c r="N1604" s="430">
        <v>3.7834620196999531E-3</v>
      </c>
      <c r="O1604" s="458">
        <v>2.0327101965099063E-2</v>
      </c>
      <c r="P1604" s="459">
        <v>2.0479451779855107E-2</v>
      </c>
      <c r="Q1604" s="430">
        <v>2.8163204485721013E-2</v>
      </c>
      <c r="R1604" s="464">
        <v>0</v>
      </c>
      <c r="S1604" s="465">
        <v>0</v>
      </c>
      <c r="T1604" s="430">
        <v>563.79938201045718</v>
      </c>
      <c r="U1604" s="458">
        <v>1.7321821171652187E-2</v>
      </c>
      <c r="V1604" s="459">
        <v>2.1185406914965454E-2</v>
      </c>
      <c r="W1604" s="430">
        <v>2.6256639970698346E-2</v>
      </c>
      <c r="X1604" s="458">
        <v>9.4612244358950482E-3</v>
      </c>
      <c r="Y1604" s="459">
        <v>1.1686051385851026E-2</v>
      </c>
      <c r="Z1604" s="430">
        <v>1.9641445613724579E-2</v>
      </c>
      <c r="AA1604" s="458">
        <v>8.2881273688771399E-3</v>
      </c>
      <c r="AB1604" s="459">
        <v>8.4117290019182084E-3</v>
      </c>
      <c r="AC1604" s="430">
        <v>1.1030089266794984E-2</v>
      </c>
      <c r="AD1604" s="458">
        <v>4.8484915537422058E-4</v>
      </c>
      <c r="AE1604" s="459">
        <v>4.2736315581239808E-4</v>
      </c>
      <c r="AF1604" s="430">
        <v>6.3772322020732393E-4</v>
      </c>
      <c r="AG1604" s="458">
        <v>1.5349701374421841E-2</v>
      </c>
      <c r="AH1604" s="459">
        <v>1.3687752234429099E-2</v>
      </c>
      <c r="AI1604" s="430">
        <v>2.2161648734153872E-2</v>
      </c>
      <c r="AJ1604" s="458">
        <v>2.7581772119679901E-3</v>
      </c>
      <c r="AK1604" s="459">
        <v>2.2702882212968485E-3</v>
      </c>
      <c r="AL1604" s="430">
        <v>3.8978921246893465E-3</v>
      </c>
      <c r="AM1604" s="458">
        <v>4.2649799965795527E-3</v>
      </c>
      <c r="AN1604" s="459">
        <v>4.0070486688025412E-3</v>
      </c>
      <c r="AO1604" s="430">
        <v>4.9746981094043073E-3</v>
      </c>
      <c r="AP1604" s="464">
        <v>0</v>
      </c>
      <c r="AQ1604" s="465">
        <v>0</v>
      </c>
      <c r="AR1604" s="465">
        <v>0</v>
      </c>
      <c r="AS1604" s="458">
        <v>0</v>
      </c>
      <c r="AT1604" s="459">
        <v>0</v>
      </c>
      <c r="AU1604" s="459">
        <v>0</v>
      </c>
    </row>
    <row r="1605" spans="1:47" x14ac:dyDescent="0.2">
      <c r="A1605" s="229">
        <v>2015</v>
      </c>
      <c r="B1605" s="230">
        <v>1</v>
      </c>
      <c r="C1605" s="454">
        <v>1.5581006010433183</v>
      </c>
      <c r="D1605" s="455">
        <v>1.8719345876340632</v>
      </c>
      <c r="E1605" s="436">
        <v>4.992673702123362</v>
      </c>
      <c r="F1605" s="454">
        <v>5.6842386995232655E-2</v>
      </c>
      <c r="G1605" s="455">
        <v>5.2484750358660633E-2</v>
      </c>
      <c r="H1605" s="436">
        <v>6.9546019138031157E-2</v>
      </c>
      <c r="I1605" s="454">
        <v>7.3725052376311578E-2</v>
      </c>
      <c r="J1605" s="455">
        <v>0.10896223660719917</v>
      </c>
      <c r="K1605" s="436">
        <v>0.30284361612172933</v>
      </c>
      <c r="L1605" s="460">
        <v>5.7925921636817427E-3</v>
      </c>
      <c r="M1605" s="461">
        <v>7.1188432657050193E-3</v>
      </c>
      <c r="N1605" s="436">
        <v>9.9342661650718301E-3</v>
      </c>
      <c r="O1605" s="454">
        <v>2.7982923531754845E-3</v>
      </c>
      <c r="P1605" s="455">
        <v>3.5495572056445037E-3</v>
      </c>
      <c r="Q1605" s="436">
        <v>1.0082066319159439E-2</v>
      </c>
      <c r="R1605" s="460">
        <v>0</v>
      </c>
      <c r="S1605" s="461">
        <v>0</v>
      </c>
      <c r="T1605" s="436">
        <v>536.49386892889299</v>
      </c>
      <c r="U1605" s="454">
        <v>8.8283856187699704E-3</v>
      </c>
      <c r="V1605" s="455">
        <v>1.1647308791601642E-2</v>
      </c>
      <c r="W1605" s="436">
        <v>1.6720197153701783E-2</v>
      </c>
      <c r="X1605" s="454">
        <v>4.2567532568665309E-3</v>
      </c>
      <c r="Y1605" s="455">
        <v>5.4205647071174107E-3</v>
      </c>
      <c r="Z1605" s="436">
        <v>1.0126768837158415E-2</v>
      </c>
      <c r="AA1605" s="454">
        <v>1.0460121768827249E-3</v>
      </c>
      <c r="AB1605" s="455">
        <v>9.4302984775331965E-4</v>
      </c>
      <c r="AC1605" s="436">
        <v>1.1525153146329352E-3</v>
      </c>
      <c r="AD1605" s="454">
        <v>7.0804104335646861E-5</v>
      </c>
      <c r="AE1605" s="455">
        <v>6.3871610672695312E-5</v>
      </c>
      <c r="AF1605" s="436">
        <v>7.7242533053921441E-5</v>
      </c>
      <c r="AG1605" s="454">
        <v>2.5071606824980416E-3</v>
      </c>
      <c r="AH1605" s="455">
        <v>2.3192385439034812E-3</v>
      </c>
      <c r="AI1605" s="436">
        <v>3.086658378569444E-3</v>
      </c>
      <c r="AJ1605" s="454">
        <v>4.4612877932592693E-4</v>
      </c>
      <c r="AK1605" s="455">
        <v>3.8680293194741545E-4</v>
      </c>
      <c r="AL1605" s="436">
        <v>4.9333658360054195E-4</v>
      </c>
      <c r="AM1605" s="454">
        <v>6.3636617129997656E-4</v>
      </c>
      <c r="AN1605" s="455">
        <v>6.038636095273992E-4</v>
      </c>
      <c r="AO1605" s="436">
        <v>6.5971453025980237E-4</v>
      </c>
      <c r="AP1605" s="460">
        <v>0</v>
      </c>
      <c r="AQ1605" s="461">
        <v>0</v>
      </c>
      <c r="AR1605" s="461">
        <v>0</v>
      </c>
      <c r="AS1605" s="454">
        <v>0</v>
      </c>
      <c r="AT1605" s="455">
        <v>0</v>
      </c>
      <c r="AU1605" s="455">
        <v>0</v>
      </c>
    </row>
    <row r="1606" spans="1:47" x14ac:dyDescent="0.2">
      <c r="A1606" s="231">
        <v>2015</v>
      </c>
      <c r="B1606" s="232">
        <v>2</v>
      </c>
      <c r="C1606" s="456">
        <v>1.5694855967263457</v>
      </c>
      <c r="D1606" s="457">
        <v>1.8803985519802777</v>
      </c>
      <c r="E1606" s="437">
        <v>5.0087737594184851</v>
      </c>
      <c r="F1606" s="456">
        <v>5.8223246338995928E-2</v>
      </c>
      <c r="G1606" s="457">
        <v>5.3672420693838228E-2</v>
      </c>
      <c r="H1606" s="437">
        <v>7.1055193371905107E-2</v>
      </c>
      <c r="I1606" s="456">
        <v>7.4384207286268128E-2</v>
      </c>
      <c r="J1606" s="457">
        <v>0.1094016022686175</v>
      </c>
      <c r="K1606" s="437">
        <v>0.30428844308681446</v>
      </c>
      <c r="L1606" s="462">
        <v>5.7979838369621051E-3</v>
      </c>
      <c r="M1606" s="463">
        <v>7.1166500509571504E-3</v>
      </c>
      <c r="N1606" s="437">
        <v>9.9438500878009199E-3</v>
      </c>
      <c r="O1606" s="456">
        <v>2.8185415922101359E-3</v>
      </c>
      <c r="P1606" s="457">
        <v>3.575698751671348E-3</v>
      </c>
      <c r="Q1606" s="437">
        <v>1.0103939790662972E-2</v>
      </c>
      <c r="R1606" s="462">
        <v>0</v>
      </c>
      <c r="S1606" s="463">
        <v>0</v>
      </c>
      <c r="T1606" s="437">
        <v>536.91829267439505</v>
      </c>
      <c r="U1606" s="456">
        <v>8.9659143360211954E-3</v>
      </c>
      <c r="V1606" s="457">
        <v>1.182847305475245E-2</v>
      </c>
      <c r="W1606" s="437">
        <v>1.6915813715133239E-2</v>
      </c>
      <c r="X1606" s="456">
        <v>4.3383815393860667E-3</v>
      </c>
      <c r="Y1606" s="457">
        <v>5.5292107855293721E-3</v>
      </c>
      <c r="Z1606" s="437">
        <v>1.0291084533745635E-2</v>
      </c>
      <c r="AA1606" s="456">
        <v>1.0796597003625975E-3</v>
      </c>
      <c r="AB1606" s="457">
        <v>9.8383664447393134E-4</v>
      </c>
      <c r="AC1606" s="437">
        <v>1.1848380650216527E-3</v>
      </c>
      <c r="AD1606" s="456">
        <v>7.2587617937872815E-5</v>
      </c>
      <c r="AE1606" s="457">
        <v>6.5424605066872679E-5</v>
      </c>
      <c r="AF1606" s="437">
        <v>7.904476155579031E-5</v>
      </c>
      <c r="AG1606" s="456">
        <v>2.56662769201641E-3</v>
      </c>
      <c r="AH1606" s="457">
        <v>2.3682453438290227E-3</v>
      </c>
      <c r="AI1606" s="437">
        <v>3.1519271199899261E-3</v>
      </c>
      <c r="AJ1606" s="456">
        <v>4.573819622929674E-4</v>
      </c>
      <c r="AK1606" s="457">
        <v>3.9594544624027149E-4</v>
      </c>
      <c r="AL1606" s="437">
        <v>5.0568948382853976E-4</v>
      </c>
      <c r="AM1606" s="456">
        <v>6.5141428668736895E-4</v>
      </c>
      <c r="AN1606" s="457">
        <v>6.1721019224106257E-4</v>
      </c>
      <c r="AO1606" s="437">
        <v>6.7249778049070558E-4</v>
      </c>
      <c r="AP1606" s="462">
        <v>0</v>
      </c>
      <c r="AQ1606" s="463">
        <v>0</v>
      </c>
      <c r="AR1606" s="463">
        <v>0</v>
      </c>
      <c r="AS1606" s="456">
        <v>0</v>
      </c>
      <c r="AT1606" s="457">
        <v>0</v>
      </c>
      <c r="AU1606" s="457">
        <v>0</v>
      </c>
    </row>
    <row r="1607" spans="1:47" x14ac:dyDescent="0.2">
      <c r="A1607" s="231">
        <v>2015</v>
      </c>
      <c r="B1607" s="232">
        <v>3</v>
      </c>
      <c r="C1607" s="456">
        <v>1.5542765009423489</v>
      </c>
      <c r="D1607" s="457">
        <v>1.8602574829953165</v>
      </c>
      <c r="E1607" s="437">
        <v>5.0274062971397342</v>
      </c>
      <c r="F1607" s="456">
        <v>5.6063833893077362E-2</v>
      </c>
      <c r="G1607" s="457">
        <v>5.0828789533977903E-2</v>
      </c>
      <c r="H1607" s="437">
        <v>7.2747653670978324E-2</v>
      </c>
      <c r="I1607" s="456">
        <v>5.7403267376577784E-2</v>
      </c>
      <c r="J1607" s="457">
        <v>7.7928955706974487E-2</v>
      </c>
      <c r="K1607" s="437">
        <v>0.30588977200582984</v>
      </c>
      <c r="L1607" s="462">
        <v>2.1081462271517731E-3</v>
      </c>
      <c r="M1607" s="463">
        <v>2.5935405352595503E-3</v>
      </c>
      <c r="N1607" s="437">
        <v>9.9542474038987073E-3</v>
      </c>
      <c r="O1607" s="456">
        <v>2.8036175245051472E-3</v>
      </c>
      <c r="P1607" s="457">
        <v>3.5592160299362089E-3</v>
      </c>
      <c r="Q1607" s="437">
        <v>1.0128369915774654E-2</v>
      </c>
      <c r="R1607" s="462">
        <v>0</v>
      </c>
      <c r="S1607" s="463">
        <v>0</v>
      </c>
      <c r="T1607" s="437">
        <v>537.40644926216066</v>
      </c>
      <c r="U1607" s="456">
        <v>7.7902484584400338E-3</v>
      </c>
      <c r="V1607" s="457">
        <v>1.0113736246201628E-2</v>
      </c>
      <c r="W1607" s="437">
        <v>1.7135096283476044E-2</v>
      </c>
      <c r="X1607" s="456">
        <v>4.4266937332251488E-3</v>
      </c>
      <c r="Y1607" s="457">
        <v>5.6506918062990156E-3</v>
      </c>
      <c r="Z1607" s="437">
        <v>1.0475552924029878E-2</v>
      </c>
      <c r="AA1607" s="456">
        <v>1.071301489350994E-3</v>
      </c>
      <c r="AB1607" s="457">
        <v>9.9497463475537026E-4</v>
      </c>
      <c r="AC1607" s="437">
        <v>1.219959105483695E-3</v>
      </c>
      <c r="AD1607" s="456">
        <v>7.2202014795067648E-5</v>
      </c>
      <c r="AE1607" s="457">
        <v>6.4410805918599083E-5</v>
      </c>
      <c r="AF1607" s="437">
        <v>8.1060105939151033E-5</v>
      </c>
      <c r="AG1607" s="456">
        <v>2.3797770007321175E-3</v>
      </c>
      <c r="AH1607" s="457">
        <v>2.1567185015839013E-3</v>
      </c>
      <c r="AI1607" s="437">
        <v>3.2254630588449624E-3</v>
      </c>
      <c r="AJ1607" s="456">
        <v>4.4105388711212536E-4</v>
      </c>
      <c r="AK1607" s="457">
        <v>3.8104183220390929E-4</v>
      </c>
      <c r="AL1607" s="437">
        <v>5.196444197485882E-4</v>
      </c>
      <c r="AM1607" s="456">
        <v>6.3745045728122072E-4</v>
      </c>
      <c r="AN1607" s="457">
        <v>5.8953536463668475E-4</v>
      </c>
      <c r="AO1607" s="437">
        <v>6.8673030242302779E-4</v>
      </c>
      <c r="AP1607" s="462">
        <v>0</v>
      </c>
      <c r="AQ1607" s="463">
        <v>0</v>
      </c>
      <c r="AR1607" s="463">
        <v>0</v>
      </c>
      <c r="AS1607" s="456">
        <v>0</v>
      </c>
      <c r="AT1607" s="457">
        <v>0</v>
      </c>
      <c r="AU1607" s="457">
        <v>0</v>
      </c>
    </row>
    <row r="1608" spans="1:47" x14ac:dyDescent="0.2">
      <c r="A1608" s="231">
        <v>2015</v>
      </c>
      <c r="B1608" s="232">
        <v>4</v>
      </c>
      <c r="C1608" s="456">
        <v>1.5608867778059707</v>
      </c>
      <c r="D1608" s="457">
        <v>1.8616265401962293</v>
      </c>
      <c r="E1608" s="437">
        <v>4.9942502973079224</v>
      </c>
      <c r="F1608" s="456">
        <v>5.7599405024152929E-2</v>
      </c>
      <c r="G1608" s="457">
        <v>5.2229375998317153E-2</v>
      </c>
      <c r="H1608" s="437">
        <v>6.846788684374866E-2</v>
      </c>
      <c r="I1608" s="456">
        <v>5.8069937784383428E-2</v>
      </c>
      <c r="J1608" s="457">
        <v>7.8367036152611105E-2</v>
      </c>
      <c r="K1608" s="437">
        <v>0.20714997396058299</v>
      </c>
      <c r="L1608" s="462">
        <v>2.1116234620907059E-3</v>
      </c>
      <c r="M1608" s="463">
        <v>2.5989521368413337E-3</v>
      </c>
      <c r="N1608" s="437">
        <v>3.5893555582025213E-3</v>
      </c>
      <c r="O1608" s="456">
        <v>2.8263599710015323E-3</v>
      </c>
      <c r="P1608" s="457">
        <v>3.5885729164754146E-3</v>
      </c>
      <c r="Q1608" s="437">
        <v>1.0110504286037601E-2</v>
      </c>
      <c r="R1608" s="462">
        <v>0</v>
      </c>
      <c r="S1608" s="463">
        <v>0</v>
      </c>
      <c r="T1608" s="437">
        <v>537.94684191438523</v>
      </c>
      <c r="U1608" s="456">
        <v>7.9417850522947517E-3</v>
      </c>
      <c r="V1608" s="457">
        <v>1.0338592883603052E-2</v>
      </c>
      <c r="W1608" s="437">
        <v>1.4016561621038861E-2</v>
      </c>
      <c r="X1608" s="456">
        <v>4.5222341544665879E-3</v>
      </c>
      <c r="Y1608" s="457">
        <v>5.7851453281666789E-3</v>
      </c>
      <c r="Z1608" s="437">
        <v>1.0679724874578867E-2</v>
      </c>
      <c r="AA1608" s="456">
        <v>1.1139764059014921E-3</v>
      </c>
      <c r="AB1608" s="457">
        <v>1.0567600997415214E-3</v>
      </c>
      <c r="AC1608" s="437">
        <v>1.2526302218212029E-3</v>
      </c>
      <c r="AD1608" s="456">
        <v>7.4243068875834385E-5</v>
      </c>
      <c r="AE1608" s="457">
        <v>6.6295011798801399E-5</v>
      </c>
      <c r="AF1608" s="437">
        <v>7.8880758706983582E-5</v>
      </c>
      <c r="AG1608" s="456">
        <v>2.4420130114656776E-3</v>
      </c>
      <c r="AH1608" s="457">
        <v>2.2089397589239229E-3</v>
      </c>
      <c r="AI1608" s="437">
        <v>2.9098663113305812E-3</v>
      </c>
      <c r="AJ1608" s="456">
        <v>4.531137916109684E-4</v>
      </c>
      <c r="AK1608" s="457">
        <v>3.9100359400968281E-4</v>
      </c>
      <c r="AL1608" s="437">
        <v>5.0289286601792329E-4</v>
      </c>
      <c r="AM1608" s="456">
        <v>6.5481638733667165E-4</v>
      </c>
      <c r="AN1608" s="457">
        <v>6.0626590033930814E-4</v>
      </c>
      <c r="AO1608" s="437">
        <v>6.3462155603260129E-4</v>
      </c>
      <c r="AP1608" s="462">
        <v>0</v>
      </c>
      <c r="AQ1608" s="463">
        <v>0</v>
      </c>
      <c r="AR1608" s="463">
        <v>0</v>
      </c>
      <c r="AS1608" s="456">
        <v>0</v>
      </c>
      <c r="AT1608" s="457">
        <v>0</v>
      </c>
      <c r="AU1608" s="457">
        <v>0</v>
      </c>
    </row>
    <row r="1609" spans="1:47" x14ac:dyDescent="0.2">
      <c r="A1609" s="231">
        <v>2015</v>
      </c>
      <c r="B1609" s="232">
        <v>5</v>
      </c>
      <c r="C1609" s="456">
        <v>2.8413988004162292</v>
      </c>
      <c r="D1609" s="457">
        <v>3.4170562504268793</v>
      </c>
      <c r="E1609" s="437">
        <v>6.8994577518382103</v>
      </c>
      <c r="F1609" s="456">
        <v>8.2110691891580004E-2</v>
      </c>
      <c r="G1609" s="457">
        <v>7.7426478661426282E-2</v>
      </c>
      <c r="H1609" s="437">
        <v>0.10713716640419674</v>
      </c>
      <c r="I1609" s="456">
        <v>8.8890538514538597E-2</v>
      </c>
      <c r="J1609" s="457">
        <v>0.1236429884905081</v>
      </c>
      <c r="K1609" s="437">
        <v>0.35240334106932442</v>
      </c>
      <c r="L1609" s="462">
        <v>2.1144239569990141E-3</v>
      </c>
      <c r="M1609" s="463">
        <v>2.6036670197153848E-3</v>
      </c>
      <c r="N1609" s="437">
        <v>3.5925006766567751E-3</v>
      </c>
      <c r="O1609" s="456">
        <v>3.6148004607278045E-3</v>
      </c>
      <c r="P1609" s="457">
        <v>5.6760117528034471E-3</v>
      </c>
      <c r="Q1609" s="437">
        <v>1.2534225565567691E-2</v>
      </c>
      <c r="R1609" s="462">
        <v>0</v>
      </c>
      <c r="S1609" s="463">
        <v>0</v>
      </c>
      <c r="T1609" s="437">
        <v>538.33234050211649</v>
      </c>
      <c r="U1609" s="456">
        <v>7.1751391925336337E-3</v>
      </c>
      <c r="V1609" s="457">
        <v>9.4092640863730152E-3</v>
      </c>
      <c r="W1609" s="437">
        <v>1.1513107799801086E-2</v>
      </c>
      <c r="X1609" s="456">
        <v>4.6235187610948001E-3</v>
      </c>
      <c r="Y1609" s="457">
        <v>5.9311224959022919E-3</v>
      </c>
      <c r="Z1609" s="437">
        <v>1.0901443260247713E-2</v>
      </c>
      <c r="AA1609" s="456">
        <v>1.5650290549901738E-3</v>
      </c>
      <c r="AB1609" s="457">
        <v>1.5516675356175335E-3</v>
      </c>
      <c r="AC1609" s="437">
        <v>1.9354333442414349E-3</v>
      </c>
      <c r="AD1609" s="456">
        <v>1.052667481107727E-4</v>
      </c>
      <c r="AE1609" s="457">
        <v>9.6939228512118775E-5</v>
      </c>
      <c r="AF1609" s="437">
        <v>1.23895683902872E-4</v>
      </c>
      <c r="AG1609" s="456">
        <v>3.4918539870347942E-3</v>
      </c>
      <c r="AH1609" s="457">
        <v>3.2844675256597758E-3</v>
      </c>
      <c r="AI1609" s="437">
        <v>4.5628072237449638E-3</v>
      </c>
      <c r="AJ1609" s="456">
        <v>6.2580778566739999E-4</v>
      </c>
      <c r="AK1609" s="457">
        <v>5.4597468683889464E-4</v>
      </c>
      <c r="AL1609" s="437">
        <v>7.7260748911079171E-4</v>
      </c>
      <c r="AM1609" s="456">
        <v>9.456764634896515E-4</v>
      </c>
      <c r="AN1609" s="457">
        <v>9.2238143911976269E-4</v>
      </c>
      <c r="AO1609" s="437">
        <v>1.0138612694101177E-3</v>
      </c>
      <c r="AP1609" s="462">
        <v>0</v>
      </c>
      <c r="AQ1609" s="463">
        <v>0</v>
      </c>
      <c r="AR1609" s="463">
        <v>0</v>
      </c>
      <c r="AS1609" s="456">
        <v>0</v>
      </c>
      <c r="AT1609" s="457">
        <v>0</v>
      </c>
      <c r="AU1609" s="457">
        <v>0</v>
      </c>
    </row>
    <row r="1610" spans="1:47" x14ac:dyDescent="0.2">
      <c r="A1610" s="231">
        <v>2015</v>
      </c>
      <c r="B1610" s="232">
        <v>6</v>
      </c>
      <c r="C1610" s="456">
        <v>2.8585946829702449</v>
      </c>
      <c r="D1610" s="457">
        <v>3.4323616874685574</v>
      </c>
      <c r="E1610" s="437">
        <v>6.9371483797641407</v>
      </c>
      <c r="F1610" s="456">
        <v>8.4218453998857495E-2</v>
      </c>
      <c r="G1610" s="457">
        <v>7.9503724710395976E-2</v>
      </c>
      <c r="H1610" s="437">
        <v>0.11031368002770094</v>
      </c>
      <c r="I1610" s="456">
        <v>9.0068497910420542E-2</v>
      </c>
      <c r="J1610" s="457">
        <v>0.12484441440562871</v>
      </c>
      <c r="K1610" s="437">
        <v>0.35573958754935081</v>
      </c>
      <c r="L1610" s="462">
        <v>2.1183612437012116E-3</v>
      </c>
      <c r="M1610" s="463">
        <v>2.6094147181307324E-3</v>
      </c>
      <c r="N1610" s="437">
        <v>3.5981745475008316E-3</v>
      </c>
      <c r="O1610" s="456">
        <v>3.6482457557433347E-3</v>
      </c>
      <c r="P1610" s="457">
        <v>5.7341950955278583E-3</v>
      </c>
      <c r="Q1610" s="437">
        <v>1.2585582182179471E-2</v>
      </c>
      <c r="R1610" s="462">
        <v>0</v>
      </c>
      <c r="S1610" s="463">
        <v>0</v>
      </c>
      <c r="T1610" s="437">
        <v>538.97404061807936</v>
      </c>
      <c r="U1610" s="456">
        <v>7.3117670450656572E-3</v>
      </c>
      <c r="V1610" s="457">
        <v>9.6109198748435421E-3</v>
      </c>
      <c r="W1610" s="437">
        <v>1.1756557155171789E-2</v>
      </c>
      <c r="X1610" s="456">
        <v>4.7317448446597523E-3</v>
      </c>
      <c r="Y1610" s="457">
        <v>6.0902608733946527E-3</v>
      </c>
      <c r="Z1610" s="437">
        <v>1.1143099166196657E-2</v>
      </c>
      <c r="AA1610" s="456">
        <v>1.6252118868345217E-3</v>
      </c>
      <c r="AB1610" s="457">
        <v>1.636819581630488E-3</v>
      </c>
      <c r="AC1610" s="437">
        <v>2.0152450879722507E-3</v>
      </c>
      <c r="AD1610" s="456">
        <v>1.0811801108523365E-4</v>
      </c>
      <c r="AE1610" s="457">
        <v>9.9772404018402778E-5</v>
      </c>
      <c r="AF1610" s="437">
        <v>1.2785614512080516E-4</v>
      </c>
      <c r="AG1610" s="456">
        <v>3.5769589642706007E-3</v>
      </c>
      <c r="AH1610" s="457">
        <v>3.3637409497056783E-3</v>
      </c>
      <c r="AI1610" s="437">
        <v>4.6920617835936838E-3</v>
      </c>
      <c r="AJ1610" s="456">
        <v>6.4221366003904652E-4</v>
      </c>
      <c r="AK1610" s="457">
        <v>5.6102674973203368E-4</v>
      </c>
      <c r="AL1610" s="437">
        <v>7.9735546348475906E-4</v>
      </c>
      <c r="AM1610" s="456">
        <v>9.6990112786551886E-4</v>
      </c>
      <c r="AN1610" s="457">
        <v>9.4705613546753904E-4</v>
      </c>
      <c r="AO1610" s="437">
        <v>1.0421864890470714E-3</v>
      </c>
      <c r="AP1610" s="462">
        <v>0</v>
      </c>
      <c r="AQ1610" s="463">
        <v>0</v>
      </c>
      <c r="AR1610" s="463">
        <v>0</v>
      </c>
      <c r="AS1610" s="456">
        <v>0</v>
      </c>
      <c r="AT1610" s="457">
        <v>0</v>
      </c>
      <c r="AU1610" s="457">
        <v>0</v>
      </c>
    </row>
    <row r="1611" spans="1:47" x14ac:dyDescent="0.2">
      <c r="A1611" s="231">
        <v>2015</v>
      </c>
      <c r="B1611" s="232">
        <v>7</v>
      </c>
      <c r="C1611" s="456">
        <v>3.4204886453905741</v>
      </c>
      <c r="D1611" s="457">
        <v>4.0810073823415589</v>
      </c>
      <c r="E1611" s="437">
        <v>12.493453562582323</v>
      </c>
      <c r="F1611" s="456">
        <v>0.10422524103367752</v>
      </c>
      <c r="G1611" s="457">
        <v>9.9942578565573204E-2</v>
      </c>
      <c r="H1611" s="437">
        <v>0.15367227577961523</v>
      </c>
      <c r="I1611" s="456">
        <v>0.11092490879702877</v>
      </c>
      <c r="J1611" s="457">
        <v>0.15504875406547802</v>
      </c>
      <c r="K1611" s="437">
        <v>0.45392275850726033</v>
      </c>
      <c r="L1611" s="462">
        <v>2.1226509571134512E-3</v>
      </c>
      <c r="M1611" s="463">
        <v>2.6161450991933391E-3</v>
      </c>
      <c r="N1611" s="437">
        <v>3.6037447177291156E-3</v>
      </c>
      <c r="O1611" s="456">
        <v>4.3157934243657726E-3</v>
      </c>
      <c r="P1611" s="457">
        <v>6.479551086916056E-3</v>
      </c>
      <c r="Q1611" s="437">
        <v>1.3431012080748261E-2</v>
      </c>
      <c r="R1611" s="462">
        <v>0</v>
      </c>
      <c r="S1611" s="463">
        <v>0</v>
      </c>
      <c r="T1611" s="437">
        <v>539.67673029783498</v>
      </c>
      <c r="U1611" s="456">
        <v>8.4837135124201293E-3</v>
      </c>
      <c r="V1611" s="457">
        <v>1.1103884772128026E-2</v>
      </c>
      <c r="W1611" s="437">
        <v>1.6112405348082781E-2</v>
      </c>
      <c r="X1611" s="456">
        <v>4.847229885908853E-3</v>
      </c>
      <c r="Y1611" s="457">
        <v>6.2632571951745496E-3</v>
      </c>
      <c r="Z1611" s="437">
        <v>1.140586742102228E-2</v>
      </c>
      <c r="AA1611" s="456">
        <v>2.0207463754747723E-3</v>
      </c>
      <c r="AB1611" s="457">
        <v>2.0963120499887127E-3</v>
      </c>
      <c r="AC1611" s="437">
        <v>2.7051665873742995E-3</v>
      </c>
      <c r="AD1611" s="456">
        <v>1.3401016827130322E-4</v>
      </c>
      <c r="AE1611" s="457">
        <v>1.2533039455228016E-4</v>
      </c>
      <c r="AF1611" s="437">
        <v>1.7493344648361676E-4</v>
      </c>
      <c r="AG1611" s="456">
        <v>4.4272313615674663E-3</v>
      </c>
      <c r="AH1611" s="457">
        <v>4.2236202693193611E-3</v>
      </c>
      <c r="AI1611" s="437">
        <v>6.5672740293719724E-3</v>
      </c>
      <c r="AJ1611" s="456">
        <v>7.8504458995249759E-4</v>
      </c>
      <c r="AK1611" s="457">
        <v>6.8856178247230762E-4</v>
      </c>
      <c r="AL1611" s="437">
        <v>1.0369593571950598E-3</v>
      </c>
      <c r="AM1611" s="456">
        <v>1.2117124522168232E-3</v>
      </c>
      <c r="AN1611" s="457">
        <v>1.2086001181171753E-3</v>
      </c>
      <c r="AO1611" s="437">
        <v>1.5258702723360174E-3</v>
      </c>
      <c r="AP1611" s="462">
        <v>0</v>
      </c>
      <c r="AQ1611" s="463">
        <v>0</v>
      </c>
      <c r="AR1611" s="463">
        <v>0</v>
      </c>
      <c r="AS1611" s="456">
        <v>0</v>
      </c>
      <c r="AT1611" s="457">
        <v>0</v>
      </c>
      <c r="AU1611" s="457">
        <v>0</v>
      </c>
    </row>
    <row r="1612" spans="1:47" x14ac:dyDescent="0.2">
      <c r="A1612" s="231">
        <v>2015</v>
      </c>
      <c r="B1612" s="232">
        <v>8</v>
      </c>
      <c r="C1612" s="456">
        <v>3.4563856303900948</v>
      </c>
      <c r="D1612" s="457">
        <v>4.117068206971811</v>
      </c>
      <c r="E1612" s="437">
        <v>12.5409509550165</v>
      </c>
      <c r="F1612" s="456">
        <v>0.10742325238736636</v>
      </c>
      <c r="G1612" s="457">
        <v>0.10320388009568346</v>
      </c>
      <c r="H1612" s="437">
        <v>0.15840382255739877</v>
      </c>
      <c r="I1612" s="456">
        <v>0.1128524681644596</v>
      </c>
      <c r="J1612" s="457">
        <v>0.15717414157319309</v>
      </c>
      <c r="K1612" s="437">
        <v>0.45884507734182406</v>
      </c>
      <c r="L1612" s="462">
        <v>2.1273732286616782E-3</v>
      </c>
      <c r="M1612" s="463">
        <v>2.6240362755270163E-3</v>
      </c>
      <c r="N1612" s="437">
        <v>3.6105628698952738E-3</v>
      </c>
      <c r="O1612" s="456">
        <v>4.3606730115024837E-3</v>
      </c>
      <c r="P1612" s="457">
        <v>6.5573885336922587E-3</v>
      </c>
      <c r="Q1612" s="437">
        <v>1.3499082236945049E-2</v>
      </c>
      <c r="R1612" s="462">
        <v>0</v>
      </c>
      <c r="S1612" s="463">
        <v>0</v>
      </c>
      <c r="T1612" s="437">
        <v>540.42276592908729</v>
      </c>
      <c r="U1612" s="456">
        <v>8.6939277526865595E-3</v>
      </c>
      <c r="V1612" s="457">
        <v>1.1430375557451761E-2</v>
      </c>
      <c r="W1612" s="437">
        <v>1.6433930746511106E-2</v>
      </c>
      <c r="X1612" s="456">
        <v>4.9710746008237057E-3</v>
      </c>
      <c r="Y1612" s="457">
        <v>6.4519855763660499E-3</v>
      </c>
      <c r="Z1612" s="437">
        <v>1.1692411564587717E-2</v>
      </c>
      <c r="AA1612" s="456">
        <v>2.120340906983932E-3</v>
      </c>
      <c r="AB1612" s="457">
        <v>2.2623960010637106E-3</v>
      </c>
      <c r="AC1612" s="437">
        <v>2.8293740129378487E-3</v>
      </c>
      <c r="AD1612" s="456">
        <v>1.3831810073265362E-4</v>
      </c>
      <c r="AE1612" s="457">
        <v>1.2978400015356903E-4</v>
      </c>
      <c r="AF1612" s="437">
        <v>1.8088772997193437E-4</v>
      </c>
      <c r="AG1612" s="456">
        <v>4.5551701105629389E-3</v>
      </c>
      <c r="AH1612" s="457">
        <v>4.3423408932339149E-3</v>
      </c>
      <c r="AI1612" s="437">
        <v>6.758394017646596E-3</v>
      </c>
      <c r="AJ1612" s="456">
        <v>8.0918944998476655E-4</v>
      </c>
      <c r="AK1612" s="457">
        <v>7.0994007399560364E-4</v>
      </c>
      <c r="AL1612" s="437">
        <v>1.0735052898683418E-3</v>
      </c>
      <c r="AM1612" s="456">
        <v>1.2484931141963939E-3</v>
      </c>
      <c r="AN1612" s="457">
        <v>1.2490669359489042E-3</v>
      </c>
      <c r="AO1612" s="437">
        <v>1.5688538780533683E-3</v>
      </c>
      <c r="AP1612" s="462">
        <v>0</v>
      </c>
      <c r="AQ1612" s="463">
        <v>0</v>
      </c>
      <c r="AR1612" s="463">
        <v>0</v>
      </c>
      <c r="AS1612" s="456">
        <v>0</v>
      </c>
      <c r="AT1612" s="457">
        <v>0</v>
      </c>
      <c r="AU1612" s="457">
        <v>0</v>
      </c>
    </row>
    <row r="1613" spans="1:47" x14ac:dyDescent="0.2">
      <c r="A1613" s="231">
        <v>2015</v>
      </c>
      <c r="B1613" s="232">
        <v>9</v>
      </c>
      <c r="C1613" s="456">
        <v>3.7606157068178745</v>
      </c>
      <c r="D1613" s="457">
        <v>4.4421319892923039</v>
      </c>
      <c r="E1613" s="437">
        <v>13.225262483165778</v>
      </c>
      <c r="F1613" s="456">
        <v>0.1300664730346684</v>
      </c>
      <c r="G1613" s="457">
        <v>0.12668088255200854</v>
      </c>
      <c r="H1613" s="437">
        <v>0.19342563614562269</v>
      </c>
      <c r="I1613" s="456">
        <v>0.14004946692113718</v>
      </c>
      <c r="J1613" s="457">
        <v>0.19626478744296172</v>
      </c>
      <c r="K1613" s="437">
        <v>0.57694204143850747</v>
      </c>
      <c r="L1613" s="462">
        <v>2.1309125022716318E-3</v>
      </c>
      <c r="M1613" s="463">
        <v>2.6293792813607791E-3</v>
      </c>
      <c r="N1613" s="437">
        <v>3.6154667574518351E-3</v>
      </c>
      <c r="O1613" s="456">
        <v>5.1636755872326153E-3</v>
      </c>
      <c r="P1613" s="457">
        <v>7.4200764618846393E-3</v>
      </c>
      <c r="Q1613" s="437">
        <v>1.4470426857338589E-2</v>
      </c>
      <c r="R1613" s="462">
        <v>0</v>
      </c>
      <c r="S1613" s="463">
        <v>0</v>
      </c>
      <c r="T1613" s="437">
        <v>541.04307236699083</v>
      </c>
      <c r="U1613" s="456">
        <v>9.5409012026446104E-3</v>
      </c>
      <c r="V1613" s="457">
        <v>1.2647454320088904E-2</v>
      </c>
      <c r="W1613" s="437">
        <v>1.710495577641144E-2</v>
      </c>
      <c r="X1613" s="456">
        <v>5.1032416564142031E-3</v>
      </c>
      <c r="Y1613" s="457">
        <v>6.656223211074363E-3</v>
      </c>
      <c r="Z1613" s="437">
        <v>1.2002611440845396E-2</v>
      </c>
      <c r="AA1613" s="456">
        <v>2.5613772734593442E-3</v>
      </c>
      <c r="AB1613" s="457">
        <v>2.7853316194106112E-3</v>
      </c>
      <c r="AC1613" s="437">
        <v>3.4770312648260793E-3</v>
      </c>
      <c r="AD1613" s="456">
        <v>1.6721577111384136E-4</v>
      </c>
      <c r="AE1613" s="457">
        <v>1.5870249643011358E-4</v>
      </c>
      <c r="AF1613" s="437">
        <v>2.219835799162425E-4</v>
      </c>
      <c r="AG1613" s="456">
        <v>5.5196936617039538E-3</v>
      </c>
      <c r="AH1613" s="457">
        <v>5.331521633688969E-3</v>
      </c>
      <c r="AI1613" s="437">
        <v>8.2477949184915997E-3</v>
      </c>
      <c r="AJ1613" s="456">
        <v>9.6853162009478922E-4</v>
      </c>
      <c r="AK1613" s="457">
        <v>8.5297053332441012E-4</v>
      </c>
      <c r="AL1613" s="437">
        <v>1.3176613795243897E-3</v>
      </c>
      <c r="AM1613" s="456">
        <v>1.5189577888439685E-3</v>
      </c>
      <c r="AN1613" s="457">
        <v>1.5480027850341977E-3</v>
      </c>
      <c r="AO1613" s="437">
        <v>1.912957717901495E-3</v>
      </c>
      <c r="AP1613" s="462">
        <v>0</v>
      </c>
      <c r="AQ1613" s="463">
        <v>0</v>
      </c>
      <c r="AR1613" s="463">
        <v>0</v>
      </c>
      <c r="AS1613" s="456">
        <v>0</v>
      </c>
      <c r="AT1613" s="457">
        <v>0</v>
      </c>
      <c r="AU1613" s="457">
        <v>0</v>
      </c>
    </row>
    <row r="1614" spans="1:47" x14ac:dyDescent="0.2">
      <c r="A1614" s="231">
        <v>2015</v>
      </c>
      <c r="B1614" s="232">
        <v>10</v>
      </c>
      <c r="C1614" s="456">
        <v>3.8055116596986864</v>
      </c>
      <c r="D1614" s="457">
        <v>4.4889965276472426</v>
      </c>
      <c r="E1614" s="437">
        <v>13.300191588578127</v>
      </c>
      <c r="F1614" s="456">
        <v>0.13424988396329676</v>
      </c>
      <c r="G1614" s="457">
        <v>0.13102095540781597</v>
      </c>
      <c r="H1614" s="437">
        <v>0.19987915575813012</v>
      </c>
      <c r="I1614" s="456">
        <v>0.14263278486789843</v>
      </c>
      <c r="J1614" s="457">
        <v>0.19921597960834936</v>
      </c>
      <c r="K1614" s="437">
        <v>0.58360497469906991</v>
      </c>
      <c r="L1614" s="462">
        <v>2.1353997809358599E-3</v>
      </c>
      <c r="M1614" s="463">
        <v>2.636073541714302E-3</v>
      </c>
      <c r="N1614" s="437">
        <v>3.6215644782464167E-3</v>
      </c>
      <c r="O1614" s="456">
        <v>5.2221929831405278E-3</v>
      </c>
      <c r="P1614" s="457">
        <v>7.5184617924685532E-3</v>
      </c>
      <c r="Q1614" s="437">
        <v>1.4554326556542999E-2</v>
      </c>
      <c r="R1614" s="462">
        <v>0</v>
      </c>
      <c r="S1614" s="463">
        <v>0</v>
      </c>
      <c r="T1614" s="437">
        <v>541.93448690854302</v>
      </c>
      <c r="U1614" s="456">
        <v>9.7779491019309352E-3</v>
      </c>
      <c r="V1614" s="457">
        <v>1.2998584071244266E-2</v>
      </c>
      <c r="W1614" s="437">
        <v>1.7498331266878407E-2</v>
      </c>
      <c r="X1614" s="456">
        <v>5.244315435660939E-3</v>
      </c>
      <c r="Y1614" s="457">
        <v>6.8764257995702939E-3</v>
      </c>
      <c r="Z1614" s="437">
        <v>1.2337060433494525E-2</v>
      </c>
      <c r="AA1614" s="456">
        <v>2.6639792341460536E-3</v>
      </c>
      <c r="AB1614" s="457">
        <v>2.9423471100039843E-3</v>
      </c>
      <c r="AC1614" s="437">
        <v>3.6106541937307559E-3</v>
      </c>
      <c r="AD1614" s="456">
        <v>1.7278035288077829E-4</v>
      </c>
      <c r="AE1614" s="457">
        <v>1.6451417590967801E-4</v>
      </c>
      <c r="AF1614" s="437">
        <v>2.2993830661500127E-4</v>
      </c>
      <c r="AG1614" s="456">
        <v>5.6931450240884007E-3</v>
      </c>
      <c r="AH1614" s="457">
        <v>5.5023029337739372E-3</v>
      </c>
      <c r="AI1614" s="437">
        <v>8.5180122179652987E-3</v>
      </c>
      <c r="AJ1614" s="456">
        <v>1.0020535178602184E-3</v>
      </c>
      <c r="AK1614" s="457">
        <v>8.8515332549197914E-4</v>
      </c>
      <c r="AL1614" s="437">
        <v>1.3707190413913752E-3</v>
      </c>
      <c r="AM1614" s="456">
        <v>1.5651878083277064E-3</v>
      </c>
      <c r="AN1614" s="457">
        <v>1.5979073429769584E-3</v>
      </c>
      <c r="AO1614" s="437">
        <v>1.9682485702639161E-3</v>
      </c>
      <c r="AP1614" s="462">
        <v>0</v>
      </c>
      <c r="AQ1614" s="463">
        <v>0</v>
      </c>
      <c r="AR1614" s="463">
        <v>0</v>
      </c>
      <c r="AS1614" s="456">
        <v>0</v>
      </c>
      <c r="AT1614" s="457">
        <v>0</v>
      </c>
      <c r="AU1614" s="457">
        <v>0</v>
      </c>
    </row>
    <row r="1615" spans="1:47" x14ac:dyDescent="0.2">
      <c r="A1615" s="231">
        <v>2015</v>
      </c>
      <c r="B1615" s="232">
        <v>11</v>
      </c>
      <c r="C1615" s="456">
        <v>4.7019901665962909</v>
      </c>
      <c r="D1615" s="457">
        <v>5.5581483525114095</v>
      </c>
      <c r="E1615" s="437">
        <v>14.728208825383369</v>
      </c>
      <c r="F1615" s="456">
        <v>0.16932017830742513</v>
      </c>
      <c r="G1615" s="457">
        <v>0.16411072939328605</v>
      </c>
      <c r="H1615" s="437">
        <v>0.24932674152120468</v>
      </c>
      <c r="I1615" s="456">
        <v>0.16604607555223241</v>
      </c>
      <c r="J1615" s="457">
        <v>0.23242603830715169</v>
      </c>
      <c r="K1615" s="437">
        <v>0.68221708052334007</v>
      </c>
      <c r="L1615" s="462">
        <v>2.1406096528116445E-3</v>
      </c>
      <c r="M1615" s="463">
        <v>2.6437848232718926E-3</v>
      </c>
      <c r="N1615" s="437">
        <v>3.6281978135544383E-3</v>
      </c>
      <c r="O1615" s="456">
        <v>6.9733074997623224E-3</v>
      </c>
      <c r="P1615" s="457">
        <v>9.2652591346372749E-3</v>
      </c>
      <c r="Q1615" s="437">
        <v>1.6521018870707761E-2</v>
      </c>
      <c r="R1615" s="462">
        <v>0</v>
      </c>
      <c r="S1615" s="463">
        <v>0</v>
      </c>
      <c r="T1615" s="437">
        <v>542.9093394229327</v>
      </c>
      <c r="U1615" s="456">
        <v>9.5742562759873525E-3</v>
      </c>
      <c r="V1615" s="457">
        <v>1.26859106417124E-2</v>
      </c>
      <c r="W1615" s="437">
        <v>1.5866481531688903E-2</v>
      </c>
      <c r="X1615" s="456">
        <v>5.3962069035300275E-3</v>
      </c>
      <c r="Y1615" s="457">
        <v>7.116799179515086E-3</v>
      </c>
      <c r="Z1615" s="437">
        <v>1.270212136994214E-2</v>
      </c>
      <c r="AA1615" s="456">
        <v>3.3589400248084361E-3</v>
      </c>
      <c r="AB1615" s="457">
        <v>3.7099975503195469E-3</v>
      </c>
      <c r="AC1615" s="437">
        <v>4.521049887793031E-3</v>
      </c>
      <c r="AD1615" s="456">
        <v>2.1743941725432876E-4</v>
      </c>
      <c r="AE1615" s="457">
        <v>2.0511909858527666E-4</v>
      </c>
      <c r="AF1615" s="437">
        <v>2.8828962290498519E-4</v>
      </c>
      <c r="AG1615" s="456">
        <v>7.1845971137147581E-3</v>
      </c>
      <c r="AH1615" s="457">
        <v>6.8902260621993552E-3</v>
      </c>
      <c r="AI1615" s="437">
        <v>1.0621820743032266E-2</v>
      </c>
      <c r="AJ1615" s="456">
        <v>1.2451885943172984E-3</v>
      </c>
      <c r="AK1615" s="457">
        <v>1.0815782683553017E-3</v>
      </c>
      <c r="AL1615" s="437">
        <v>1.7232923773079648E-3</v>
      </c>
      <c r="AM1615" s="456">
        <v>1.986792287446703E-3</v>
      </c>
      <c r="AN1615" s="457">
        <v>2.02319928493068E-3</v>
      </c>
      <c r="AO1615" s="437">
        <v>2.4467561045387271E-3</v>
      </c>
      <c r="AP1615" s="462">
        <v>0</v>
      </c>
      <c r="AQ1615" s="463">
        <v>0</v>
      </c>
      <c r="AR1615" s="463">
        <v>0</v>
      </c>
      <c r="AS1615" s="456">
        <v>0</v>
      </c>
      <c r="AT1615" s="457">
        <v>0</v>
      </c>
      <c r="AU1615" s="457">
        <v>0</v>
      </c>
    </row>
    <row r="1616" spans="1:47" x14ac:dyDescent="0.2">
      <c r="A1616" s="231">
        <v>2015</v>
      </c>
      <c r="B1616" s="232">
        <v>12</v>
      </c>
      <c r="C1616" s="456">
        <v>4.7580314745813723</v>
      </c>
      <c r="D1616" s="457">
        <v>5.6173219688572296</v>
      </c>
      <c r="E1616" s="437">
        <v>14.832383417712483</v>
      </c>
      <c r="F1616" s="456">
        <v>0.17512191318765405</v>
      </c>
      <c r="G1616" s="457">
        <v>0.17012772933003559</v>
      </c>
      <c r="H1616" s="437">
        <v>0.25846660687800993</v>
      </c>
      <c r="I1616" s="456">
        <v>0.16945217042764504</v>
      </c>
      <c r="J1616" s="457">
        <v>0.23643955295982824</v>
      </c>
      <c r="K1616" s="437">
        <v>0.69114324307946318</v>
      </c>
      <c r="L1616" s="462">
        <v>2.1463930379409086E-3</v>
      </c>
      <c r="M1616" s="463">
        <v>2.6521029686351395E-3</v>
      </c>
      <c r="N1616" s="437">
        <v>3.6352173317672556E-3</v>
      </c>
      <c r="O1616" s="456">
        <v>7.0641945046165909E-3</v>
      </c>
      <c r="P1616" s="457">
        <v>9.4081342881479381E-3</v>
      </c>
      <c r="Q1616" s="437">
        <v>1.6640456052641101E-2</v>
      </c>
      <c r="R1616" s="462">
        <v>0</v>
      </c>
      <c r="S1616" s="463">
        <v>0</v>
      </c>
      <c r="T1616" s="437">
        <v>543.96077478384473</v>
      </c>
      <c r="U1616" s="456">
        <v>9.8319676209814733E-3</v>
      </c>
      <c r="V1616" s="457">
        <v>1.3069337835756633E-2</v>
      </c>
      <c r="W1616" s="437">
        <v>1.6311528873099536E-2</v>
      </c>
      <c r="X1616" s="456">
        <v>5.558841234079316E-3</v>
      </c>
      <c r="Y1616" s="457">
        <v>7.3760161781505872E-3</v>
      </c>
      <c r="Z1616" s="437">
        <v>1.3095856646087796E-2</v>
      </c>
      <c r="AA1616" s="456">
        <v>3.5243048571614566E-3</v>
      </c>
      <c r="AB1616" s="457">
        <v>3.9430259176304822E-3</v>
      </c>
      <c r="AC1616" s="437">
        <v>4.7061197740374521E-3</v>
      </c>
      <c r="AD1616" s="456">
        <v>2.2529898173779706E-4</v>
      </c>
      <c r="AE1616" s="457">
        <v>2.1329423594387321E-4</v>
      </c>
      <c r="AF1616" s="437">
        <v>2.9957001425284427E-4</v>
      </c>
      <c r="AG1616" s="456">
        <v>7.419072914171653E-3</v>
      </c>
      <c r="AH1616" s="457">
        <v>7.1226779463603018E-3</v>
      </c>
      <c r="AI1616" s="437">
        <v>1.1005704416453066E-2</v>
      </c>
      <c r="AJ1616" s="456">
        <v>1.2897093911261959E-3</v>
      </c>
      <c r="AK1616" s="457">
        <v>1.1247266421151264E-3</v>
      </c>
      <c r="AL1616" s="437">
        <v>1.7989125021938578E-3</v>
      </c>
      <c r="AM1616" s="456">
        <v>2.0524362738932591E-3</v>
      </c>
      <c r="AN1616" s="457">
        <v>2.0937038289719676E-3</v>
      </c>
      <c r="AO1616" s="437">
        <v>2.5247667220193912E-3</v>
      </c>
      <c r="AP1616" s="462">
        <v>0</v>
      </c>
      <c r="AQ1616" s="463">
        <v>0</v>
      </c>
      <c r="AR1616" s="463">
        <v>0</v>
      </c>
      <c r="AS1616" s="456">
        <v>0</v>
      </c>
      <c r="AT1616" s="457">
        <v>0</v>
      </c>
      <c r="AU1616" s="457">
        <v>0</v>
      </c>
    </row>
    <row r="1617" spans="1:47" x14ac:dyDescent="0.2">
      <c r="A1617" s="231">
        <v>2015</v>
      </c>
      <c r="B1617" s="232">
        <v>13</v>
      </c>
      <c r="C1617" s="456">
        <v>4.8168385388277342</v>
      </c>
      <c r="D1617" s="457">
        <v>5.6797447729116621</v>
      </c>
      <c r="E1617" s="437">
        <v>14.944215431861801</v>
      </c>
      <c r="F1617" s="456">
        <v>0.18132068042751917</v>
      </c>
      <c r="G1617" s="457">
        <v>0.1765944130399717</v>
      </c>
      <c r="H1617" s="437">
        <v>0.268277046793302</v>
      </c>
      <c r="I1617" s="456">
        <v>0.17310605867503459</v>
      </c>
      <c r="J1617" s="457">
        <v>0.240784071103429</v>
      </c>
      <c r="K1617" s="437">
        <v>0.70072474285083952</v>
      </c>
      <c r="L1617" s="462">
        <v>2.1527592359223235E-3</v>
      </c>
      <c r="M1617" s="463">
        <v>2.6611022033639475E-3</v>
      </c>
      <c r="N1617" s="437">
        <v>3.6427529728417949E-3</v>
      </c>
      <c r="O1617" s="456">
        <v>7.1617476367706462E-3</v>
      </c>
      <c r="P1617" s="457">
        <v>9.5620927423941578E-3</v>
      </c>
      <c r="Q1617" s="437">
        <v>1.6768695079549679E-2</v>
      </c>
      <c r="R1617" s="462">
        <v>0</v>
      </c>
      <c r="S1617" s="463">
        <v>0</v>
      </c>
      <c r="T1617" s="437">
        <v>545.08987137908969</v>
      </c>
      <c r="U1617" s="456">
        <v>1.010619578371111E-2</v>
      </c>
      <c r="V1617" s="457">
        <v>1.34782017033909E-2</v>
      </c>
      <c r="W1617" s="437">
        <v>1.6789278619807176E-2</v>
      </c>
      <c r="X1617" s="456">
        <v>5.7323191350989837E-3</v>
      </c>
      <c r="Y1617" s="457">
        <v>7.6542802700019568E-3</v>
      </c>
      <c r="Z1617" s="437">
        <v>1.3518516557460232E-2</v>
      </c>
      <c r="AA1617" s="456">
        <v>3.7102478363860341E-3</v>
      </c>
      <c r="AB1617" s="457">
        <v>4.1975945322149568E-3</v>
      </c>
      <c r="AC1617" s="437">
        <v>4.9047866172479988E-3</v>
      </c>
      <c r="AD1617" s="456">
        <v>2.3374819599555072E-4</v>
      </c>
      <c r="AE1617" s="457">
        <v>2.221195138686954E-4</v>
      </c>
      <c r="AF1617" s="437">
        <v>3.1167857788955811E-4</v>
      </c>
      <c r="AG1617" s="456">
        <v>7.667132588319389E-3</v>
      </c>
      <c r="AH1617" s="457">
        <v>7.3711396468695463E-3</v>
      </c>
      <c r="AI1617" s="437">
        <v>1.1417795437597899E-2</v>
      </c>
      <c r="AJ1617" s="456">
        <v>1.3364279525705123E-3</v>
      </c>
      <c r="AK1617" s="457">
        <v>1.1705338774321537E-3</v>
      </c>
      <c r="AL1617" s="437">
        <v>1.8800871886513555E-3</v>
      </c>
      <c r="AM1617" s="456">
        <v>2.1232729432166721E-3</v>
      </c>
      <c r="AN1617" s="457">
        <v>2.1699135134527377E-3</v>
      </c>
      <c r="AO1617" s="437">
        <v>2.6085128819467425E-3</v>
      </c>
      <c r="AP1617" s="462">
        <v>0</v>
      </c>
      <c r="AQ1617" s="463">
        <v>0</v>
      </c>
      <c r="AR1617" s="463">
        <v>0</v>
      </c>
      <c r="AS1617" s="456">
        <v>0</v>
      </c>
      <c r="AT1617" s="457">
        <v>0</v>
      </c>
      <c r="AU1617" s="457">
        <v>0</v>
      </c>
    </row>
    <row r="1618" spans="1:47" x14ac:dyDescent="0.2">
      <c r="A1618" s="231">
        <v>2015</v>
      </c>
      <c r="B1618" s="232">
        <v>14</v>
      </c>
      <c r="C1618" s="456">
        <v>4.8680175850586354</v>
      </c>
      <c r="D1618" s="457">
        <v>5.7316737741642845</v>
      </c>
      <c r="E1618" s="437">
        <v>15.002983763451244</v>
      </c>
      <c r="F1618" s="456">
        <v>0.18789894154349432</v>
      </c>
      <c r="G1618" s="457">
        <v>0.18345183360301873</v>
      </c>
      <c r="H1618" s="437">
        <v>0.27880704522464911</v>
      </c>
      <c r="I1618" s="456">
        <v>0.1768682585759388</v>
      </c>
      <c r="J1618" s="457">
        <v>0.24519791046836401</v>
      </c>
      <c r="K1618" s="437">
        <v>0.71055483051304069</v>
      </c>
      <c r="L1618" s="462">
        <v>2.1576725544020852E-3</v>
      </c>
      <c r="M1618" s="463">
        <v>2.6682492920909206E-3</v>
      </c>
      <c r="N1618" s="437">
        <v>3.6494722689588209E-3</v>
      </c>
      <c r="O1618" s="456">
        <v>7.2648592148749002E-3</v>
      </c>
      <c r="P1618" s="457">
        <v>9.7250914565104058E-3</v>
      </c>
      <c r="Q1618" s="437">
        <v>1.6911064202480546E-2</v>
      </c>
      <c r="R1618" s="462">
        <v>0</v>
      </c>
      <c r="S1618" s="463">
        <v>0</v>
      </c>
      <c r="T1618" s="437">
        <v>545.9794793853473</v>
      </c>
      <c r="U1618" s="456">
        <v>1.0393742083263869E-2</v>
      </c>
      <c r="V1618" s="457">
        <v>1.3904668186848088E-2</v>
      </c>
      <c r="W1618" s="437">
        <v>1.7297605284426792E-2</v>
      </c>
      <c r="X1618" s="456">
        <v>5.9172486045822531E-3</v>
      </c>
      <c r="Y1618" s="457">
        <v>7.951312095980427E-3</v>
      </c>
      <c r="Z1618" s="437">
        <v>1.3970390740561889E-2</v>
      </c>
      <c r="AA1618" s="456">
        <v>3.8974571851859148E-3</v>
      </c>
      <c r="AB1618" s="457">
        <v>4.4515157550287831E-3</v>
      </c>
      <c r="AC1618" s="437">
        <v>5.154554132842641E-3</v>
      </c>
      <c r="AD1618" s="456">
        <v>2.4268152793604887E-4</v>
      </c>
      <c r="AE1618" s="457">
        <v>2.3144666074061853E-4</v>
      </c>
      <c r="AF1618" s="437">
        <v>3.2491293708604224E-4</v>
      </c>
      <c r="AG1618" s="456">
        <v>7.932744868172633E-3</v>
      </c>
      <c r="AH1618" s="457">
        <v>7.6380848603300796E-3</v>
      </c>
      <c r="AI1618" s="437">
        <v>1.1851111447727583E-2</v>
      </c>
      <c r="AJ1618" s="456">
        <v>1.3869400456009027E-3</v>
      </c>
      <c r="AK1618" s="457">
        <v>1.2203781211582831E-3</v>
      </c>
      <c r="AL1618" s="437">
        <v>1.964432493430048E-3</v>
      </c>
      <c r="AM1618" s="456">
        <v>2.1975624417064081E-3</v>
      </c>
      <c r="AN1618" s="457">
        <v>2.249328224569773E-3</v>
      </c>
      <c r="AO1618" s="437">
        <v>2.7013981263565613E-3</v>
      </c>
      <c r="AP1618" s="462">
        <v>0</v>
      </c>
      <c r="AQ1618" s="463">
        <v>0</v>
      </c>
      <c r="AR1618" s="463">
        <v>0</v>
      </c>
      <c r="AS1618" s="456">
        <v>0</v>
      </c>
      <c r="AT1618" s="457">
        <v>0</v>
      </c>
      <c r="AU1618" s="457">
        <v>0</v>
      </c>
    </row>
    <row r="1619" spans="1:47" x14ac:dyDescent="0.2">
      <c r="A1619" s="231">
        <v>2015</v>
      </c>
      <c r="B1619" s="232">
        <v>15</v>
      </c>
      <c r="C1619" s="456">
        <v>4.9364677694300854</v>
      </c>
      <c r="D1619" s="457">
        <v>5.8049827902773909</v>
      </c>
      <c r="E1619" s="437">
        <v>15.118858444067801</v>
      </c>
      <c r="F1619" s="456">
        <v>0.19489991751617528</v>
      </c>
      <c r="G1619" s="457">
        <v>0.19076553930207796</v>
      </c>
      <c r="H1619" s="437">
        <v>0.29003834013118707</v>
      </c>
      <c r="I1619" s="456">
        <v>0.18097570606106228</v>
      </c>
      <c r="J1619" s="457">
        <v>0.25009771650688828</v>
      </c>
      <c r="K1619" s="437">
        <v>0.72174657982061707</v>
      </c>
      <c r="L1619" s="462">
        <v>2.1642890329032229E-3</v>
      </c>
      <c r="M1619" s="463">
        <v>2.6772815682479293E-3</v>
      </c>
      <c r="N1619" s="437">
        <v>3.6592949359384192E-3</v>
      </c>
      <c r="O1619" s="456">
        <v>7.3738308773242346E-3</v>
      </c>
      <c r="P1619" s="457">
        <v>9.8975588249755903E-3</v>
      </c>
      <c r="Q1619" s="437">
        <v>1.7060733714579075E-2</v>
      </c>
      <c r="R1619" s="462">
        <v>0</v>
      </c>
      <c r="S1619" s="463">
        <v>0</v>
      </c>
      <c r="T1619" s="437">
        <v>547.26056235340934</v>
      </c>
      <c r="U1619" s="456">
        <v>1.0700711948706653E-2</v>
      </c>
      <c r="V1619" s="457">
        <v>1.4357597409341071E-2</v>
      </c>
      <c r="W1619" s="437">
        <v>1.7843368063488352E-2</v>
      </c>
      <c r="X1619" s="456">
        <v>6.1137456799703902E-3</v>
      </c>
      <c r="Y1619" s="457">
        <v>8.2674420189011305E-3</v>
      </c>
      <c r="Z1619" s="437">
        <v>1.4450554543109256E-2</v>
      </c>
      <c r="AA1619" s="456">
        <v>4.0885036638626205E-3</v>
      </c>
      <c r="AB1619" s="457">
        <v>4.7058434792136266E-3</v>
      </c>
      <c r="AC1619" s="437">
        <v>5.423376157155279E-3</v>
      </c>
      <c r="AD1619" s="456">
        <v>2.5215520145029921E-4</v>
      </c>
      <c r="AE1619" s="457">
        <v>2.4134560553113678E-4</v>
      </c>
      <c r="AF1619" s="437">
        <v>3.3900817100247527E-4</v>
      </c>
      <c r="AG1619" s="456">
        <v>8.2172613944562229E-3</v>
      </c>
      <c r="AH1619" s="457">
        <v>7.9261989035720945E-3</v>
      </c>
      <c r="AI1619" s="437">
        <v>1.2311975586761337E-2</v>
      </c>
      <c r="AJ1619" s="456">
        <v>1.4411099347690804E-3</v>
      </c>
      <c r="AK1619" s="457">
        <v>1.2742287533642038E-3</v>
      </c>
      <c r="AL1619" s="437">
        <v>2.053673349992945E-3</v>
      </c>
      <c r="AM1619" s="456">
        <v>2.2762295918056616E-3</v>
      </c>
      <c r="AN1619" s="457">
        <v>2.3332019464142751E-3</v>
      </c>
      <c r="AO1619" s="437">
        <v>2.8008199693373404E-3</v>
      </c>
      <c r="AP1619" s="462">
        <v>0</v>
      </c>
      <c r="AQ1619" s="463">
        <v>0</v>
      </c>
      <c r="AR1619" s="463">
        <v>0</v>
      </c>
      <c r="AS1619" s="456">
        <v>0</v>
      </c>
      <c r="AT1619" s="457">
        <v>0</v>
      </c>
      <c r="AU1619" s="457">
        <v>0</v>
      </c>
    </row>
    <row r="1620" spans="1:47" x14ac:dyDescent="0.2">
      <c r="A1620" s="231">
        <v>2015</v>
      </c>
      <c r="B1620" s="232">
        <v>16</v>
      </c>
      <c r="C1620" s="456">
        <v>5.5445455451386305</v>
      </c>
      <c r="D1620" s="457">
        <v>6.9289586767025497</v>
      </c>
      <c r="E1620" s="437">
        <v>16.443899143492398</v>
      </c>
      <c r="F1620" s="456">
        <v>0.21762660408221166</v>
      </c>
      <c r="G1620" s="457">
        <v>0.22002877850550093</v>
      </c>
      <c r="H1620" s="437">
        <v>0.33133232410854146</v>
      </c>
      <c r="I1620" s="456">
        <v>0.20726713664387963</v>
      </c>
      <c r="J1620" s="457">
        <v>0.28668929449154512</v>
      </c>
      <c r="K1620" s="437">
        <v>0.82792386387817429</v>
      </c>
      <c r="L1620" s="462">
        <v>2.1712556976417412E-3</v>
      </c>
      <c r="M1620" s="463">
        <v>2.6866171804995069E-3</v>
      </c>
      <c r="N1620" s="437">
        <v>3.6695548181710988E-3</v>
      </c>
      <c r="O1620" s="456">
        <v>1.1125858609891039E-2</v>
      </c>
      <c r="P1620" s="457">
        <v>1.3310110085810633E-2</v>
      </c>
      <c r="Q1620" s="437">
        <v>2.0841014765368437E-2</v>
      </c>
      <c r="R1620" s="462">
        <v>0</v>
      </c>
      <c r="S1620" s="463">
        <v>0</v>
      </c>
      <c r="T1620" s="437">
        <v>548.6195236571275</v>
      </c>
      <c r="U1620" s="456">
        <v>1.1087231612504503E-2</v>
      </c>
      <c r="V1620" s="457">
        <v>1.5147404837295823E-2</v>
      </c>
      <c r="W1620" s="437">
        <v>1.8109939530731527E-2</v>
      </c>
      <c r="X1620" s="456">
        <v>6.3230979187792347E-3</v>
      </c>
      <c r="Y1620" s="457">
        <v>8.6028495174331494E-3</v>
      </c>
      <c r="Z1620" s="437">
        <v>1.4960070350968796E-2</v>
      </c>
      <c r="AA1620" s="456">
        <v>4.5812368454165014E-3</v>
      </c>
      <c r="AB1620" s="457">
        <v>5.4413889878689439E-3</v>
      </c>
      <c r="AC1620" s="437">
        <v>6.2598742539596974E-3</v>
      </c>
      <c r="AD1620" s="456">
        <v>2.8122028948573117E-4</v>
      </c>
      <c r="AE1620" s="457">
        <v>2.7773265431201715E-4</v>
      </c>
      <c r="AF1620" s="437">
        <v>3.8886940575047588E-4</v>
      </c>
      <c r="AG1620" s="456">
        <v>9.1728938751970308E-3</v>
      </c>
      <c r="AH1620" s="457">
        <v>9.1399545226982706E-3</v>
      </c>
      <c r="AI1620" s="437">
        <v>1.4048410906084545E-2</v>
      </c>
      <c r="AJ1620" s="456">
        <v>1.5952861031386639E-3</v>
      </c>
      <c r="AK1620" s="457">
        <v>1.449726680767108E-3</v>
      </c>
      <c r="AL1620" s="437">
        <v>2.3585996128731605E-3</v>
      </c>
      <c r="AM1620" s="456">
        <v>2.5525311612175708E-3</v>
      </c>
      <c r="AN1620" s="457">
        <v>2.7084028243182638E-3</v>
      </c>
      <c r="AO1620" s="437">
        <v>3.1904170877618508E-3</v>
      </c>
      <c r="AP1620" s="462">
        <v>0</v>
      </c>
      <c r="AQ1620" s="463">
        <v>0</v>
      </c>
      <c r="AR1620" s="463">
        <v>0</v>
      </c>
      <c r="AS1620" s="456">
        <v>0</v>
      </c>
      <c r="AT1620" s="457">
        <v>0</v>
      </c>
      <c r="AU1620" s="457">
        <v>0</v>
      </c>
    </row>
    <row r="1621" spans="1:47" x14ac:dyDescent="0.2">
      <c r="A1621" s="231">
        <v>2015</v>
      </c>
      <c r="B1621" s="232">
        <v>17</v>
      </c>
      <c r="C1621" s="456">
        <v>5.6369759053348742</v>
      </c>
      <c r="D1621" s="457">
        <v>7.0331614656006334</v>
      </c>
      <c r="E1621" s="437">
        <v>16.630162392990215</v>
      </c>
      <c r="F1621" s="456">
        <v>0.22587666902693235</v>
      </c>
      <c r="G1621" s="457">
        <v>0.22869371285228518</v>
      </c>
      <c r="H1621" s="437">
        <v>0.34463882964302234</v>
      </c>
      <c r="I1621" s="456">
        <v>0.21214909245156133</v>
      </c>
      <c r="J1621" s="457">
        <v>0.29234788530620281</v>
      </c>
      <c r="K1621" s="437">
        <v>0.84055233754111891</v>
      </c>
      <c r="L1621" s="462">
        <v>2.1759200706598278E-3</v>
      </c>
      <c r="M1621" s="463">
        <v>2.6929892208972087E-3</v>
      </c>
      <c r="N1621" s="437">
        <v>3.6758086326333784E-3</v>
      </c>
      <c r="O1621" s="456">
        <v>1.1297066027442014E-2</v>
      </c>
      <c r="P1621" s="457">
        <v>1.3549541100070894E-2</v>
      </c>
      <c r="Q1621" s="437">
        <v>2.1040328880353305E-2</v>
      </c>
      <c r="R1621" s="462">
        <v>0</v>
      </c>
      <c r="S1621" s="463">
        <v>0</v>
      </c>
      <c r="T1621" s="437">
        <v>550.03851890649617</v>
      </c>
      <c r="U1621" s="456">
        <v>1.1428480928605607E-2</v>
      </c>
      <c r="V1621" s="457">
        <v>1.5641795652778394E-2</v>
      </c>
      <c r="W1621" s="437">
        <v>1.8710827682242945E-2</v>
      </c>
      <c r="X1621" s="456">
        <v>6.5445021652482506E-3</v>
      </c>
      <c r="Y1621" s="457">
        <v>8.9530629105672912E-3</v>
      </c>
      <c r="Z1621" s="437">
        <v>1.5491881987270041E-2</v>
      </c>
      <c r="AA1621" s="456">
        <v>4.6831355811672902E-3</v>
      </c>
      <c r="AB1621" s="457">
        <v>5.6160267741243424E-3</v>
      </c>
      <c r="AC1621" s="437">
        <v>6.4118640061845127E-3</v>
      </c>
      <c r="AD1621" s="456">
        <v>2.9180498318456723E-4</v>
      </c>
      <c r="AE1621" s="457">
        <v>2.8893040460871482E-4</v>
      </c>
      <c r="AF1621" s="437">
        <v>4.0465292937584936E-4</v>
      </c>
      <c r="AG1621" s="456">
        <v>9.5396683197562001E-3</v>
      </c>
      <c r="AH1621" s="457">
        <v>9.5124676172589732E-3</v>
      </c>
      <c r="AI1621" s="437">
        <v>1.4638178153929572E-2</v>
      </c>
      <c r="AJ1621" s="456">
        <v>1.6696574532903624E-3</v>
      </c>
      <c r="AK1621" s="457">
        <v>1.5238170925881709E-3</v>
      </c>
      <c r="AL1621" s="437">
        <v>2.479249951526109E-3</v>
      </c>
      <c r="AM1621" s="456">
        <v>2.6360977212258841E-3</v>
      </c>
      <c r="AN1621" s="457">
        <v>2.7975187199309639E-3</v>
      </c>
      <c r="AO1621" s="437">
        <v>3.2939684042563012E-3</v>
      </c>
      <c r="AP1621" s="462">
        <v>0</v>
      </c>
      <c r="AQ1621" s="463">
        <v>0</v>
      </c>
      <c r="AR1621" s="463">
        <v>0</v>
      </c>
      <c r="AS1621" s="456">
        <v>0</v>
      </c>
      <c r="AT1621" s="457">
        <v>0</v>
      </c>
      <c r="AU1621" s="457">
        <v>0</v>
      </c>
    </row>
    <row r="1622" spans="1:47" x14ac:dyDescent="0.2">
      <c r="A1622" s="231">
        <v>2015</v>
      </c>
      <c r="B1622" s="232">
        <v>18</v>
      </c>
      <c r="C1622" s="456">
        <v>5.7166552648794227</v>
      </c>
      <c r="D1622" s="457">
        <v>7.1193007660068615</v>
      </c>
      <c r="E1622" s="437">
        <v>16.779329975492747</v>
      </c>
      <c r="F1622" s="456">
        <v>0.23453981712107924</v>
      </c>
      <c r="G1622" s="457">
        <v>0.23764286307077498</v>
      </c>
      <c r="H1622" s="437">
        <v>0.35881453410466735</v>
      </c>
      <c r="I1622" s="456">
        <v>0.2175457069478568</v>
      </c>
      <c r="J1622" s="457">
        <v>0.29862195529874841</v>
      </c>
      <c r="K1622" s="437">
        <v>0.85495862030315484</v>
      </c>
      <c r="L1622" s="462">
        <v>2.183477628426661E-3</v>
      </c>
      <c r="M1622" s="463">
        <v>2.7024607091478414E-3</v>
      </c>
      <c r="N1622" s="437">
        <v>3.6869324934692758E-3</v>
      </c>
      <c r="O1622" s="456">
        <v>1.1488402333491963E-2</v>
      </c>
      <c r="P1622" s="457">
        <v>1.3809796430430153E-2</v>
      </c>
      <c r="Q1622" s="437">
        <v>2.1267000124119965E-2</v>
      </c>
      <c r="R1622" s="462">
        <v>0</v>
      </c>
      <c r="S1622" s="463">
        <v>0</v>
      </c>
      <c r="T1622" s="437">
        <v>551.51743024217444</v>
      </c>
      <c r="U1622" s="456">
        <v>1.1779538307737271E-2</v>
      </c>
      <c r="V1622" s="457">
        <v>1.6139841176020537E-2</v>
      </c>
      <c r="W1622" s="437">
        <v>1.9345800292632984E-2</v>
      </c>
      <c r="X1622" s="456">
        <v>6.7778293703636113E-3</v>
      </c>
      <c r="Y1622" s="457">
        <v>9.316869211649946E-3</v>
      </c>
      <c r="Z1622" s="437">
        <v>1.6044535144736194E-2</v>
      </c>
      <c r="AA1622" s="456">
        <v>4.9061285809444029E-3</v>
      </c>
      <c r="AB1622" s="457">
        <v>5.8856149952247264E-3</v>
      </c>
      <c r="AC1622" s="437">
        <v>6.7494025824002182E-3</v>
      </c>
      <c r="AD1622" s="456">
        <v>3.0353614294063619E-4</v>
      </c>
      <c r="AE1622" s="457">
        <v>3.0102827314713171E-4</v>
      </c>
      <c r="AF1622" s="437">
        <v>4.2246043062891864E-4</v>
      </c>
      <c r="AG1622" s="456">
        <v>9.8942935265171963E-3</v>
      </c>
      <c r="AH1622" s="457">
        <v>9.8728163260813247E-3</v>
      </c>
      <c r="AI1622" s="437">
        <v>1.522037829224725E-2</v>
      </c>
      <c r="AJ1622" s="456">
        <v>1.7377814634953524E-3</v>
      </c>
      <c r="AK1622" s="457">
        <v>1.5923370319354765E-3</v>
      </c>
      <c r="AL1622" s="437">
        <v>2.5921073007788404E-3</v>
      </c>
      <c r="AM1622" s="456">
        <v>2.7326511608451762E-3</v>
      </c>
      <c r="AN1622" s="457">
        <v>2.897582600461213E-3</v>
      </c>
      <c r="AO1622" s="437">
        <v>3.4192649540198666E-3</v>
      </c>
      <c r="AP1622" s="462">
        <v>0</v>
      </c>
      <c r="AQ1622" s="463">
        <v>0</v>
      </c>
      <c r="AR1622" s="463">
        <v>0</v>
      </c>
      <c r="AS1622" s="456">
        <v>0</v>
      </c>
      <c r="AT1622" s="457">
        <v>0</v>
      </c>
      <c r="AU1622" s="457">
        <v>0</v>
      </c>
    </row>
    <row r="1623" spans="1:47" x14ac:dyDescent="0.2">
      <c r="A1623" s="231">
        <v>2015</v>
      </c>
      <c r="B1623" s="232">
        <v>19</v>
      </c>
      <c r="C1623" s="456">
        <v>5.798293083729833</v>
      </c>
      <c r="D1623" s="457">
        <v>7.2033969622580187</v>
      </c>
      <c r="E1623" s="437">
        <v>16.903289023619315</v>
      </c>
      <c r="F1623" s="456">
        <v>0.24379037745538068</v>
      </c>
      <c r="G1623" s="457">
        <v>0.2468983973976451</v>
      </c>
      <c r="H1623" s="437">
        <v>0.37323732435618623</v>
      </c>
      <c r="I1623" s="456">
        <v>0.22315490426377513</v>
      </c>
      <c r="J1623" s="457">
        <v>0.30492086925821998</v>
      </c>
      <c r="K1623" s="437">
        <v>0.86923556274361935</v>
      </c>
      <c r="L1623" s="462">
        <v>2.1906959616741144E-3</v>
      </c>
      <c r="M1623" s="463">
        <v>2.7111587303875573E-3</v>
      </c>
      <c r="N1623" s="437">
        <v>3.6969561174204982E-3</v>
      </c>
      <c r="O1623" s="456">
        <v>1.1689402584292113E-2</v>
      </c>
      <c r="P1623" s="457">
        <v>1.4074889757422928E-2</v>
      </c>
      <c r="Q1623" s="437">
        <v>2.149786891632811E-2</v>
      </c>
      <c r="R1623" s="462">
        <v>0</v>
      </c>
      <c r="S1623" s="463">
        <v>0</v>
      </c>
      <c r="T1623" s="437">
        <v>552.81576834176622</v>
      </c>
      <c r="U1623" s="456">
        <v>1.2153632309258183E-2</v>
      </c>
      <c r="V1623" s="457">
        <v>1.6652573328538596E-2</v>
      </c>
      <c r="W1623" s="437">
        <v>1.9989733272802273E-2</v>
      </c>
      <c r="X1623" s="456">
        <v>7.0226617151904489E-3</v>
      </c>
      <c r="Y1623" s="457">
        <v>9.6873168518366894E-3</v>
      </c>
      <c r="Z1623" s="437">
        <v>1.6607227848193955E-2</v>
      </c>
      <c r="AA1623" s="456">
        <v>5.1475079211960274E-3</v>
      </c>
      <c r="AB1623" s="457">
        <v>6.159712714348395E-3</v>
      </c>
      <c r="AC1623" s="437">
        <v>7.0998492910787463E-3</v>
      </c>
      <c r="AD1623" s="456">
        <v>3.1606687497085352E-4</v>
      </c>
      <c r="AE1623" s="457">
        <v>3.1353221616032417E-4</v>
      </c>
      <c r="AF1623" s="437">
        <v>4.4062779693781166E-4</v>
      </c>
      <c r="AG1623" s="456">
        <v>1.0271876373410819E-2</v>
      </c>
      <c r="AH1623" s="457">
        <v>1.0245856805687322E-2</v>
      </c>
      <c r="AI1623" s="437">
        <v>1.5810854208007187E-2</v>
      </c>
      <c r="AJ1623" s="456">
        <v>1.8099148349182542E-3</v>
      </c>
      <c r="AK1623" s="457">
        <v>1.66289280994917E-3</v>
      </c>
      <c r="AL1623" s="437">
        <v>2.7065381235858795E-3</v>
      </c>
      <c r="AM1623" s="456">
        <v>2.8358649592055453E-3</v>
      </c>
      <c r="AN1623" s="457">
        <v>3.0009561727742324E-3</v>
      </c>
      <c r="AO1623" s="437">
        <v>3.5470445098570442E-3</v>
      </c>
      <c r="AP1623" s="462">
        <v>0</v>
      </c>
      <c r="AQ1623" s="463">
        <v>0</v>
      </c>
      <c r="AR1623" s="463">
        <v>0</v>
      </c>
      <c r="AS1623" s="456">
        <v>0</v>
      </c>
      <c r="AT1623" s="457">
        <v>0</v>
      </c>
      <c r="AU1623" s="457">
        <v>0</v>
      </c>
    </row>
    <row r="1624" spans="1:47" x14ac:dyDescent="0.2">
      <c r="A1624" s="231">
        <v>2015</v>
      </c>
      <c r="B1624" s="232">
        <v>20</v>
      </c>
      <c r="C1624" s="456">
        <v>5.891549001221728</v>
      </c>
      <c r="D1624" s="457">
        <v>7.2978050466638731</v>
      </c>
      <c r="E1624" s="437">
        <v>17.054117436175833</v>
      </c>
      <c r="F1624" s="456">
        <v>0.25350031341343388</v>
      </c>
      <c r="G1624" s="457">
        <v>0.25622915964302695</v>
      </c>
      <c r="H1624" s="437">
        <v>0.38779297044183003</v>
      </c>
      <c r="I1624" s="456">
        <v>0.22910201161874649</v>
      </c>
      <c r="J1624" s="457">
        <v>0.31137456642429534</v>
      </c>
      <c r="K1624" s="437">
        <v>0.88405425138980342</v>
      </c>
      <c r="L1624" s="462">
        <v>2.1990396801005035E-3</v>
      </c>
      <c r="M1624" s="463">
        <v>2.7208255526119597E-3</v>
      </c>
      <c r="N1624" s="437">
        <v>3.7085513708179818E-3</v>
      </c>
      <c r="O1624" s="456">
        <v>1.1899889045562906E-2</v>
      </c>
      <c r="P1624" s="457">
        <v>1.4341451933547772E-2</v>
      </c>
      <c r="Q1624" s="437">
        <v>2.1730648307757092E-2</v>
      </c>
      <c r="R1624" s="462">
        <v>0</v>
      </c>
      <c r="S1624" s="463">
        <v>0</v>
      </c>
      <c r="T1624" s="437">
        <v>554.32874119692201</v>
      </c>
      <c r="U1624" s="456">
        <v>1.2547306338373176E-2</v>
      </c>
      <c r="V1624" s="457">
        <v>1.717039068179162E-2</v>
      </c>
      <c r="W1624" s="437">
        <v>2.0640869969563744E-2</v>
      </c>
      <c r="X1624" s="456">
        <v>7.2793625237352021E-3</v>
      </c>
      <c r="Y1624" s="457">
        <v>1.0059992851739903E-2</v>
      </c>
      <c r="Z1624" s="437">
        <v>1.7173376881500335E-2</v>
      </c>
      <c r="AA1624" s="456">
        <v>5.4019545755331216E-3</v>
      </c>
      <c r="AB1624" s="457">
        <v>6.4370729615756666E-3</v>
      </c>
      <c r="AC1624" s="437">
        <v>7.463882869373298E-3</v>
      </c>
      <c r="AD1624" s="456">
        <v>3.2922260198943909E-4</v>
      </c>
      <c r="AE1624" s="457">
        <v>3.2614299633111209E-4</v>
      </c>
      <c r="AF1624" s="437">
        <v>4.5901285976184962E-4</v>
      </c>
      <c r="AG1624" s="456">
        <v>1.0667882273431992E-2</v>
      </c>
      <c r="AH1624" s="457">
        <v>1.0621496972628122E-2</v>
      </c>
      <c r="AI1624" s="437">
        <v>1.6404014114589825E-2</v>
      </c>
      <c r="AJ1624" s="456">
        <v>1.885425749412577E-3</v>
      </c>
      <c r="AK1624" s="457">
        <v>1.7337132311772854E-3</v>
      </c>
      <c r="AL1624" s="437">
        <v>2.820874003998837E-3</v>
      </c>
      <c r="AM1624" s="456">
        <v>2.9443516941648801E-3</v>
      </c>
      <c r="AN1624" s="457">
        <v>3.1054055159222024E-3</v>
      </c>
      <c r="AO1624" s="437">
        <v>3.6769695311155799E-3</v>
      </c>
      <c r="AP1624" s="462">
        <v>0</v>
      </c>
      <c r="AQ1624" s="463">
        <v>0</v>
      </c>
      <c r="AR1624" s="463">
        <v>0</v>
      </c>
      <c r="AS1624" s="456">
        <v>0</v>
      </c>
      <c r="AT1624" s="457">
        <v>0</v>
      </c>
      <c r="AU1624" s="457">
        <v>0</v>
      </c>
    </row>
    <row r="1625" spans="1:47" x14ac:dyDescent="0.2">
      <c r="A1625" s="231">
        <v>2015</v>
      </c>
      <c r="B1625" s="232">
        <v>21</v>
      </c>
      <c r="C1625" s="456">
        <v>6.500946883543536</v>
      </c>
      <c r="D1625" s="457">
        <v>8.3538306435943834</v>
      </c>
      <c r="E1625" s="437">
        <v>18.63349001777755</v>
      </c>
      <c r="F1625" s="456">
        <v>0.28723523649239641</v>
      </c>
      <c r="G1625" s="457">
        <v>0.29486766847834406</v>
      </c>
      <c r="H1625" s="437">
        <v>0.47049544282760836</v>
      </c>
      <c r="I1625" s="456">
        <v>0.25294243509191222</v>
      </c>
      <c r="J1625" s="457">
        <v>0.3427796305419159</v>
      </c>
      <c r="K1625" s="437">
        <v>1.0138730097830846</v>
      </c>
      <c r="L1625" s="462">
        <v>2.2078239408706789E-3</v>
      </c>
      <c r="M1625" s="463">
        <v>2.7301361072970647E-3</v>
      </c>
      <c r="N1625" s="437">
        <v>3.7204233664384439E-3</v>
      </c>
      <c r="O1625" s="456">
        <v>1.8001423893526027E-2</v>
      </c>
      <c r="P1625" s="457">
        <v>1.9282758410398851E-2</v>
      </c>
      <c r="Q1625" s="437">
        <v>2.7102561517925196E-2</v>
      </c>
      <c r="R1625" s="462">
        <v>0</v>
      </c>
      <c r="S1625" s="463">
        <v>0</v>
      </c>
      <c r="T1625" s="437">
        <v>555.81369414644212</v>
      </c>
      <c r="U1625" s="456">
        <v>1.4105401619791597E-2</v>
      </c>
      <c r="V1625" s="457">
        <v>1.9295628590549951E-2</v>
      </c>
      <c r="W1625" s="437">
        <v>2.3750399741483245E-2</v>
      </c>
      <c r="X1625" s="456">
        <v>7.544747509126341E-3</v>
      </c>
      <c r="Y1625" s="457">
        <v>1.0426005549596556E-2</v>
      </c>
      <c r="Z1625" s="437">
        <v>1.772931775474219E-2</v>
      </c>
      <c r="AA1625" s="456">
        <v>6.1767782143674534E-3</v>
      </c>
      <c r="AB1625" s="457">
        <v>7.412498919574179E-3</v>
      </c>
      <c r="AC1625" s="437">
        <v>9.2314086827593941E-3</v>
      </c>
      <c r="AD1625" s="456">
        <v>3.7506357785921206E-4</v>
      </c>
      <c r="AE1625" s="457">
        <v>3.7747446619638779E-4</v>
      </c>
      <c r="AF1625" s="437">
        <v>5.6151706011419627E-4</v>
      </c>
      <c r="AG1625" s="456">
        <v>1.2071126939896483E-2</v>
      </c>
      <c r="AH1625" s="457">
        <v>1.2216861984605186E-2</v>
      </c>
      <c r="AI1625" s="437">
        <v>1.9856621160718489E-2</v>
      </c>
      <c r="AJ1625" s="456">
        <v>2.1357662626386833E-3</v>
      </c>
      <c r="AK1625" s="457">
        <v>1.9978829940615964E-3</v>
      </c>
      <c r="AL1625" s="437">
        <v>3.4659080491399063E-3</v>
      </c>
      <c r="AM1625" s="456">
        <v>3.3604582918595818E-3</v>
      </c>
      <c r="AN1625" s="457">
        <v>3.5975571200869603E-3</v>
      </c>
      <c r="AO1625" s="437">
        <v>4.4257309923205305E-3</v>
      </c>
      <c r="AP1625" s="462">
        <v>0</v>
      </c>
      <c r="AQ1625" s="463">
        <v>0</v>
      </c>
      <c r="AR1625" s="463">
        <v>0</v>
      </c>
      <c r="AS1625" s="456">
        <v>0</v>
      </c>
      <c r="AT1625" s="457">
        <v>0</v>
      </c>
      <c r="AU1625" s="457">
        <v>0</v>
      </c>
    </row>
    <row r="1626" spans="1:47" x14ac:dyDescent="0.2">
      <c r="A1626" s="231">
        <v>2015</v>
      </c>
      <c r="B1626" s="232">
        <v>22</v>
      </c>
      <c r="C1626" s="456">
        <v>6.6051147809735804</v>
      </c>
      <c r="D1626" s="457">
        <v>8.4494504741511953</v>
      </c>
      <c r="E1626" s="437">
        <v>18.797340705775582</v>
      </c>
      <c r="F1626" s="456">
        <v>0.29834906702636188</v>
      </c>
      <c r="G1626" s="457">
        <v>0.30442401489555926</v>
      </c>
      <c r="H1626" s="437">
        <v>0.48654129700236282</v>
      </c>
      <c r="I1626" s="456">
        <v>0.25966705732854062</v>
      </c>
      <c r="J1626" s="457">
        <v>0.3493027926896573</v>
      </c>
      <c r="K1626" s="437">
        <v>1.0295002534904181</v>
      </c>
      <c r="L1626" s="462">
        <v>2.2166880211422916E-3</v>
      </c>
      <c r="M1626" s="463">
        <v>2.7387048826655975E-3</v>
      </c>
      <c r="N1626" s="437">
        <v>3.7316957096768834E-3</v>
      </c>
      <c r="O1626" s="456">
        <v>1.8330890701637074E-2</v>
      </c>
      <c r="P1626" s="457">
        <v>1.9609235049754078E-2</v>
      </c>
      <c r="Q1626" s="437">
        <v>2.7390494989821459E-2</v>
      </c>
      <c r="R1626" s="462">
        <v>0</v>
      </c>
      <c r="S1626" s="463">
        <v>0</v>
      </c>
      <c r="T1626" s="437">
        <v>557.21835658434281</v>
      </c>
      <c r="U1626" s="456">
        <v>1.4547554015535109E-2</v>
      </c>
      <c r="V1626" s="457">
        <v>1.9792234440072561E-2</v>
      </c>
      <c r="W1626" s="437">
        <v>2.443755027143087E-2</v>
      </c>
      <c r="X1626" s="456">
        <v>7.8147246576051252E-3</v>
      </c>
      <c r="Y1626" s="457">
        <v>1.0772252995797404E-2</v>
      </c>
      <c r="Z1626" s="437">
        <v>1.8255345334211356E-2</v>
      </c>
      <c r="AA1626" s="456">
        <v>6.472532543285385E-3</v>
      </c>
      <c r="AB1626" s="457">
        <v>7.6491302210659664E-3</v>
      </c>
      <c r="AC1626" s="437">
        <v>9.670320834048108E-3</v>
      </c>
      <c r="AD1626" s="456">
        <v>3.9026887816248737E-4</v>
      </c>
      <c r="AE1626" s="457">
        <v>3.9047029180148339E-4</v>
      </c>
      <c r="AF1626" s="437">
        <v>5.8204598708420723E-4</v>
      </c>
      <c r="AG1626" s="456">
        <v>1.2521568281037787E-2</v>
      </c>
      <c r="AH1626" s="457">
        <v>1.2608145408407498E-2</v>
      </c>
      <c r="AI1626" s="437">
        <v>2.0500645037048511E-2</v>
      </c>
      <c r="AJ1626" s="456">
        <v>2.2211824996754251E-3</v>
      </c>
      <c r="AK1626" s="457">
        <v>2.0719526881820809E-3</v>
      </c>
      <c r="AL1626" s="437">
        <v>3.5886956820080904E-3</v>
      </c>
      <c r="AM1626" s="456">
        <v>3.4860913544452572E-3</v>
      </c>
      <c r="AN1626" s="457">
        <v>3.7033639439584E-3</v>
      </c>
      <c r="AO1626" s="437">
        <v>4.5717759403239447E-3</v>
      </c>
      <c r="AP1626" s="462">
        <v>0</v>
      </c>
      <c r="AQ1626" s="463">
        <v>0</v>
      </c>
      <c r="AR1626" s="463">
        <v>0</v>
      </c>
      <c r="AS1626" s="456">
        <v>0</v>
      </c>
      <c r="AT1626" s="457">
        <v>0</v>
      </c>
      <c r="AU1626" s="457">
        <v>0</v>
      </c>
    </row>
    <row r="1627" spans="1:47" x14ac:dyDescent="0.2">
      <c r="A1627" s="231">
        <v>2015</v>
      </c>
      <c r="B1627" s="232">
        <v>23</v>
      </c>
      <c r="C1627" s="456">
        <v>6.7098800123652103</v>
      </c>
      <c r="D1627" s="457">
        <v>8.5348862232080087</v>
      </c>
      <c r="E1627" s="437">
        <v>18.941580844116253</v>
      </c>
      <c r="F1627" s="456">
        <v>0.30958014398327699</v>
      </c>
      <c r="G1627" s="457">
        <v>0.31308479118059646</v>
      </c>
      <c r="H1627" s="437">
        <v>0.50114246026691955</v>
      </c>
      <c r="I1627" s="456">
        <v>0.26647054477113269</v>
      </c>
      <c r="J1627" s="457">
        <v>0.35526034128898709</v>
      </c>
      <c r="K1627" s="437">
        <v>1.0437981353024861</v>
      </c>
      <c r="L1627" s="462">
        <v>2.2257128717915807E-3</v>
      </c>
      <c r="M1627" s="463">
        <v>2.7465239301815922E-3</v>
      </c>
      <c r="N1627" s="437">
        <v>3.7423060768240635E-3</v>
      </c>
      <c r="O1627" s="456">
        <v>1.8663830783839288E-2</v>
      </c>
      <c r="P1627" s="457">
        <v>1.9905495360754304E-2</v>
      </c>
      <c r="Q1627" s="437">
        <v>2.7653382157063082E-2</v>
      </c>
      <c r="R1627" s="462">
        <v>0</v>
      </c>
      <c r="S1627" s="463">
        <v>0</v>
      </c>
      <c r="T1627" s="437">
        <v>558.49086105277422</v>
      </c>
      <c r="U1627" s="456">
        <v>1.4992844127126941E-2</v>
      </c>
      <c r="V1627" s="457">
        <v>2.0236480211226555E-2</v>
      </c>
      <c r="W1627" s="437">
        <v>2.5061668369351663E-2</v>
      </c>
      <c r="X1627" s="456">
        <v>8.0873598002870854E-3</v>
      </c>
      <c r="Y1627" s="457">
        <v>1.108613571600261E-2</v>
      </c>
      <c r="Z1627" s="437">
        <v>1.8732226813901496E-2</v>
      </c>
      <c r="AA1627" s="456">
        <v>6.7778347013668899E-3</v>
      </c>
      <c r="AB1627" s="457">
        <v>7.8572535778155279E-3</v>
      </c>
      <c r="AC1627" s="437">
        <v>1.0098037807736606E-2</v>
      </c>
      <c r="AD1627" s="456">
        <v>4.0567920397946178E-4</v>
      </c>
      <c r="AE1627" s="457">
        <v>4.0229109458336343E-4</v>
      </c>
      <c r="AF1627" s="437">
        <v>6.0088881295305193E-4</v>
      </c>
      <c r="AG1627" s="456">
        <v>1.2974767222735004E-2</v>
      </c>
      <c r="AH1627" s="457">
        <v>1.2962642055176771E-2</v>
      </c>
      <c r="AI1627" s="437">
        <v>2.1079156290224239E-2</v>
      </c>
      <c r="AJ1627" s="456">
        <v>2.3068044437322011E-3</v>
      </c>
      <c r="AK1627" s="457">
        <v>2.1388760276046157E-3</v>
      </c>
      <c r="AL1627" s="437">
        <v>3.6979102228846274E-3</v>
      </c>
      <c r="AM1627" s="456">
        <v>3.6135383871839706E-3</v>
      </c>
      <c r="AN1627" s="457">
        <v>3.7992664536160752E-3</v>
      </c>
      <c r="AO1627" s="437">
        <v>4.7068259359122015E-3</v>
      </c>
      <c r="AP1627" s="462">
        <v>0</v>
      </c>
      <c r="AQ1627" s="463">
        <v>0</v>
      </c>
      <c r="AR1627" s="463">
        <v>0</v>
      </c>
      <c r="AS1627" s="456">
        <v>0</v>
      </c>
      <c r="AT1627" s="457">
        <v>0</v>
      </c>
      <c r="AU1627" s="457">
        <v>0</v>
      </c>
    </row>
    <row r="1628" spans="1:47" x14ac:dyDescent="0.2">
      <c r="A1628" s="231">
        <v>2015</v>
      </c>
      <c r="B1628" s="232">
        <v>24</v>
      </c>
      <c r="C1628" s="456">
        <v>6.8114883053177513</v>
      </c>
      <c r="D1628" s="457">
        <v>8.6027614098652965</v>
      </c>
      <c r="E1628" s="437">
        <v>19.051777867257325</v>
      </c>
      <c r="F1628" s="456">
        <v>0.32073704705646078</v>
      </c>
      <c r="G1628" s="457">
        <v>0.32037152088193027</v>
      </c>
      <c r="H1628" s="437">
        <v>0.51347903976677634</v>
      </c>
      <c r="I1628" s="456">
        <v>0.27325738705907276</v>
      </c>
      <c r="J1628" s="457">
        <v>0.36038114763086038</v>
      </c>
      <c r="K1628" s="437">
        <v>1.0560885183876598</v>
      </c>
      <c r="L1628" s="462">
        <v>2.2351776078723658E-3</v>
      </c>
      <c r="M1628" s="463">
        <v>2.753633999168394E-3</v>
      </c>
      <c r="N1628" s="437">
        <v>3.7522123835197667E-3</v>
      </c>
      <c r="O1628" s="456">
        <v>1.8996455004859227E-2</v>
      </c>
      <c r="P1628" s="457">
        <v>2.0157184560068906E-2</v>
      </c>
      <c r="Q1628" s="437">
        <v>2.7878477334489497E-2</v>
      </c>
      <c r="R1628" s="462">
        <v>0</v>
      </c>
      <c r="S1628" s="463">
        <v>0</v>
      </c>
      <c r="T1628" s="437">
        <v>559.55565901627631</v>
      </c>
      <c r="U1628" s="456">
        <v>1.5431961066455377E-2</v>
      </c>
      <c r="V1628" s="457">
        <v>2.059993431705472E-2</v>
      </c>
      <c r="W1628" s="437">
        <v>2.5586534668153232E-2</v>
      </c>
      <c r="X1628" s="456">
        <v>8.3571815475480139E-3</v>
      </c>
      <c r="Y1628" s="457">
        <v>1.1349267232655296E-2</v>
      </c>
      <c r="Z1628" s="437">
        <v>1.9131043635736294E-2</v>
      </c>
      <c r="AA1628" s="456">
        <v>7.1090339032384361E-3</v>
      </c>
      <c r="AB1628" s="457">
        <v>8.0378125397112341E-3</v>
      </c>
      <c r="AC1628" s="437">
        <v>1.0522494780513345E-2</v>
      </c>
      <c r="AD1628" s="456">
        <v>4.2116640160716766E-4</v>
      </c>
      <c r="AE1628" s="457">
        <v>4.1240244718870054E-4</v>
      </c>
      <c r="AF1628" s="437">
        <v>6.1716850837419254E-4</v>
      </c>
      <c r="AG1628" s="456">
        <v>1.3418013127651012E-2</v>
      </c>
      <c r="AH1628" s="457">
        <v>1.3257593145635772E-2</v>
      </c>
      <c r="AI1628" s="437">
        <v>2.1551352331326559E-2</v>
      </c>
      <c r="AJ1628" s="456">
        <v>2.3893530275274888E-3</v>
      </c>
      <c r="AK1628" s="457">
        <v>2.1935776088749109E-3</v>
      </c>
      <c r="AL1628" s="437">
        <v>3.7845536970522193E-3</v>
      </c>
      <c r="AM1628" s="456">
        <v>3.7422732059265999E-3</v>
      </c>
      <c r="AN1628" s="457">
        <v>3.8813973192913724E-3</v>
      </c>
      <c r="AO1628" s="437">
        <v>4.8258133044673506E-3</v>
      </c>
      <c r="AP1628" s="462">
        <v>0</v>
      </c>
      <c r="AQ1628" s="463">
        <v>0</v>
      </c>
      <c r="AR1628" s="463">
        <v>0</v>
      </c>
      <c r="AS1628" s="456">
        <v>0</v>
      </c>
      <c r="AT1628" s="457">
        <v>0</v>
      </c>
      <c r="AU1628" s="457">
        <v>0</v>
      </c>
    </row>
    <row r="1629" spans="1:47" x14ac:dyDescent="0.2">
      <c r="A1629" s="231">
        <v>2015</v>
      </c>
      <c r="B1629" s="232">
        <v>25</v>
      </c>
      <c r="C1629" s="456">
        <v>6.9056293858171225</v>
      </c>
      <c r="D1629" s="457">
        <v>8.6471341544215932</v>
      </c>
      <c r="E1629" s="437">
        <v>19.118172013230726</v>
      </c>
      <c r="F1629" s="456">
        <v>0.33151877863133272</v>
      </c>
      <c r="G1629" s="457">
        <v>0.3259710437303508</v>
      </c>
      <c r="H1629" s="437">
        <v>0.52301569097246503</v>
      </c>
      <c r="I1629" s="456">
        <v>0.27984319589344653</v>
      </c>
      <c r="J1629" s="457">
        <v>0.36438238197891315</v>
      </c>
      <c r="K1629" s="437">
        <v>1.0659262021612133</v>
      </c>
      <c r="L1629" s="462">
        <v>2.2449573304910973E-3</v>
      </c>
      <c r="M1629" s="463">
        <v>2.7605248097226564E-3</v>
      </c>
      <c r="N1629" s="437">
        <v>3.761373377543582E-3</v>
      </c>
      <c r="O1629" s="456">
        <v>1.9318776684723805E-2</v>
      </c>
      <c r="P1629" s="457">
        <v>2.0352838771777414E-2</v>
      </c>
      <c r="Q1629" s="437">
        <v>2.8057303983464146E-2</v>
      </c>
      <c r="R1629" s="462">
        <v>0</v>
      </c>
      <c r="S1629" s="463">
        <v>0</v>
      </c>
      <c r="T1629" s="437">
        <v>560.36300004892178</v>
      </c>
      <c r="U1629" s="456">
        <v>1.5859717579736626E-2</v>
      </c>
      <c r="V1629" s="457">
        <v>2.0886173454997096E-2</v>
      </c>
      <c r="W1629" s="437">
        <v>2.5988501710040662E-2</v>
      </c>
      <c r="X1629" s="456">
        <v>8.6165426408530178E-3</v>
      </c>
      <c r="Y1629" s="457">
        <v>1.1548045495442078E-2</v>
      </c>
      <c r="Z1629" s="437">
        <v>1.9432967578567058E-2</v>
      </c>
      <c r="AA1629" s="456">
        <v>7.4924069750503634E-3</v>
      </c>
      <c r="AB1629" s="457">
        <v>8.2735831852389884E-3</v>
      </c>
      <c r="AC1629" s="437">
        <v>1.0949829347685895E-2</v>
      </c>
      <c r="AD1629" s="456">
        <v>4.3637572808714328E-4</v>
      </c>
      <c r="AE1629" s="457">
        <v>4.2050401838397163E-4</v>
      </c>
      <c r="AF1629" s="437">
        <v>6.3031936419398439E-4</v>
      </c>
      <c r="AG1629" s="456">
        <v>1.3830579335308181E-2</v>
      </c>
      <c r="AH1629" s="457">
        <v>1.3461516507591155E-2</v>
      </c>
      <c r="AI1629" s="437">
        <v>2.1890108044488956E-2</v>
      </c>
      <c r="AJ1629" s="456">
        <v>2.4640583294668109E-3</v>
      </c>
      <c r="AK1629" s="457">
        <v>2.2284428512608185E-3</v>
      </c>
      <c r="AL1629" s="437">
        <v>3.8426775529215025E-3</v>
      </c>
      <c r="AM1629" s="456">
        <v>3.8706988640821965E-3</v>
      </c>
      <c r="AN1629" s="457">
        <v>3.9510491751452844E-3</v>
      </c>
      <c r="AO1629" s="437">
        <v>4.9255163983175729E-3</v>
      </c>
      <c r="AP1629" s="462">
        <v>0</v>
      </c>
      <c r="AQ1629" s="463">
        <v>0</v>
      </c>
      <c r="AR1629" s="463">
        <v>0</v>
      </c>
      <c r="AS1629" s="456">
        <v>0</v>
      </c>
      <c r="AT1629" s="457">
        <v>0</v>
      </c>
      <c r="AU1629" s="457">
        <v>0</v>
      </c>
    </row>
    <row r="1630" spans="1:47" x14ac:dyDescent="0.2">
      <c r="A1630" s="231">
        <v>2015</v>
      </c>
      <c r="B1630" s="232">
        <v>26</v>
      </c>
      <c r="C1630" s="456">
        <v>7.0230192637750681</v>
      </c>
      <c r="D1630" s="457">
        <v>8.7126764640608396</v>
      </c>
      <c r="E1630" s="437">
        <v>19.138198530100592</v>
      </c>
      <c r="F1630" s="456">
        <v>0.34319792152272438</v>
      </c>
      <c r="G1630" s="457">
        <v>0.33105915434383515</v>
      </c>
      <c r="H1630" s="437">
        <v>0.52906143185518351</v>
      </c>
      <c r="I1630" s="456">
        <v>0.28711273053787528</v>
      </c>
      <c r="J1630" s="457">
        <v>0.3684443769972775</v>
      </c>
      <c r="K1630" s="437">
        <v>1.0725566888657045</v>
      </c>
      <c r="L1630" s="462">
        <v>2.2545662382248114E-3</v>
      </c>
      <c r="M1630" s="463">
        <v>2.7658916719425367E-3</v>
      </c>
      <c r="N1630" s="437">
        <v>3.7689506184405029E-3</v>
      </c>
      <c r="O1630" s="456">
        <v>1.962147268325163E-2</v>
      </c>
      <c r="P1630" s="457">
        <v>2.0477614045587466E-2</v>
      </c>
      <c r="Q1630" s="437">
        <v>2.8176333970160807E-2</v>
      </c>
      <c r="R1630" s="462">
        <v>0</v>
      </c>
      <c r="S1630" s="463">
        <v>0</v>
      </c>
      <c r="T1630" s="437">
        <v>560.85295779536784</v>
      </c>
      <c r="U1630" s="456">
        <v>1.6318068719762709E-2</v>
      </c>
      <c r="V1630" s="457">
        <v>2.1144116916018845E-2</v>
      </c>
      <c r="W1630" s="437">
        <v>2.6238897161277728E-2</v>
      </c>
      <c r="X1630" s="456">
        <v>8.8581955447263275E-3</v>
      </c>
      <c r="Y1630" s="457">
        <v>1.1669129494812424E-2</v>
      </c>
      <c r="Z1630" s="437">
        <v>1.9616905125122895E-2</v>
      </c>
      <c r="AA1630" s="456">
        <v>7.9244089820263049E-3</v>
      </c>
      <c r="AB1630" s="457">
        <v>8.5064476153227549E-3</v>
      </c>
      <c r="AC1630" s="437">
        <v>1.1336881473212745E-2</v>
      </c>
      <c r="AD1630" s="456">
        <v>4.5276908847576079E-4</v>
      </c>
      <c r="AE1630" s="457">
        <v>4.2779309153659925E-4</v>
      </c>
      <c r="AF1630" s="437">
        <v>6.3931868298748736E-4</v>
      </c>
      <c r="AG1630" s="456">
        <v>1.4273371659012398E-2</v>
      </c>
      <c r="AH1630" s="457">
        <v>1.3641237141261836E-2</v>
      </c>
      <c r="AI1630" s="437">
        <v>2.2074217850018195E-2</v>
      </c>
      <c r="AJ1630" s="456">
        <v>2.5421878874368124E-3</v>
      </c>
      <c r="AK1630" s="457">
        <v>2.2557026946602794E-3</v>
      </c>
      <c r="AL1630" s="437">
        <v>3.8691579979153578E-3</v>
      </c>
      <c r="AM1630" s="456">
        <v>4.0087946345095573E-3</v>
      </c>
      <c r="AN1630" s="457">
        <v>4.0153039899894945E-3</v>
      </c>
      <c r="AO1630" s="437">
        <v>4.9977679736274046E-3</v>
      </c>
      <c r="AP1630" s="462">
        <v>0</v>
      </c>
      <c r="AQ1630" s="463">
        <v>0</v>
      </c>
      <c r="AR1630" s="463">
        <v>0</v>
      </c>
      <c r="AS1630" s="456">
        <v>0</v>
      </c>
      <c r="AT1630" s="457">
        <v>0</v>
      </c>
      <c r="AU1630" s="457">
        <v>0</v>
      </c>
    </row>
    <row r="1631" spans="1:47" x14ac:dyDescent="0.2">
      <c r="A1631" s="231">
        <v>2015</v>
      </c>
      <c r="B1631" s="232">
        <v>27</v>
      </c>
      <c r="C1631" s="456">
        <v>7.1129285474603696</v>
      </c>
      <c r="D1631" s="457">
        <v>8.723323374299893</v>
      </c>
      <c r="E1631" s="437">
        <v>19.16047034825888</v>
      </c>
      <c r="F1631" s="456">
        <v>0.35189432876326765</v>
      </c>
      <c r="G1631" s="457">
        <v>0.33157912317614108</v>
      </c>
      <c r="H1631" s="437">
        <v>0.52986580038876452</v>
      </c>
      <c r="I1631" s="456">
        <v>0.29225153103731544</v>
      </c>
      <c r="J1631" s="457">
        <v>0.36870682843735658</v>
      </c>
      <c r="K1631" s="437">
        <v>1.0730639509369864</v>
      </c>
      <c r="L1631" s="462">
        <v>2.2601462251706727E-3</v>
      </c>
      <c r="M1631" s="463">
        <v>2.7655610455395315E-3</v>
      </c>
      <c r="N1631" s="437">
        <v>3.7683871957703927E-3</v>
      </c>
      <c r="O1631" s="456">
        <v>1.9871920065125236E-2</v>
      </c>
      <c r="P1631" s="457">
        <v>2.0492963786775637E-2</v>
      </c>
      <c r="Q1631" s="437">
        <v>2.8186873855952609E-2</v>
      </c>
      <c r="R1631" s="462">
        <v>0</v>
      </c>
      <c r="S1631" s="463">
        <v>0</v>
      </c>
      <c r="T1631" s="437">
        <v>560.93838478450573</v>
      </c>
      <c r="U1631" s="456">
        <v>1.6671673767101138E-2</v>
      </c>
      <c r="V1631" s="457">
        <v>2.1174407460176143E-2</v>
      </c>
      <c r="W1631" s="437">
        <v>2.6275900388112877E-2</v>
      </c>
      <c r="X1631" s="456">
        <v>9.070427411928584E-3</v>
      </c>
      <c r="Y1631" s="457">
        <v>1.1689577797722128E-2</v>
      </c>
      <c r="Z1631" s="437">
        <v>1.9647955372054562E-2</v>
      </c>
      <c r="AA1631" s="456">
        <v>8.0866028811431845E-3</v>
      </c>
      <c r="AB1631" s="457">
        <v>8.4799237171152737E-3</v>
      </c>
      <c r="AC1631" s="437">
        <v>1.128881252032838E-2</v>
      </c>
      <c r="AD1631" s="456">
        <v>4.6427113166301999E-4</v>
      </c>
      <c r="AE1631" s="457">
        <v>4.2829285711524194E-4</v>
      </c>
      <c r="AF1631" s="437">
        <v>6.3994835094978333E-4</v>
      </c>
      <c r="AG1631" s="456">
        <v>1.4645079566445922E-2</v>
      </c>
      <c r="AH1631" s="457">
        <v>1.3672975037596772E-2</v>
      </c>
      <c r="AI1631" s="437">
        <v>2.2124950657943454E-2</v>
      </c>
      <c r="AJ1631" s="456">
        <v>2.6156012906204699E-3</v>
      </c>
      <c r="AK1631" s="457">
        <v>2.2633235601376275E-3</v>
      </c>
      <c r="AL1631" s="437">
        <v>3.881558980301686E-3</v>
      </c>
      <c r="AM1631" s="456">
        <v>4.1016427273932099E-3</v>
      </c>
      <c r="AN1631" s="457">
        <v>4.0178120896035658E-3</v>
      </c>
      <c r="AO1631" s="437">
        <v>4.9995670802548218E-3</v>
      </c>
      <c r="AP1631" s="462">
        <v>0</v>
      </c>
      <c r="AQ1631" s="463">
        <v>0</v>
      </c>
      <c r="AR1631" s="463">
        <v>0</v>
      </c>
      <c r="AS1631" s="456">
        <v>0</v>
      </c>
      <c r="AT1631" s="457">
        <v>0</v>
      </c>
      <c r="AU1631" s="457">
        <v>0</v>
      </c>
    </row>
    <row r="1632" spans="1:47" x14ac:dyDescent="0.2">
      <c r="A1632" s="231">
        <v>2015</v>
      </c>
      <c r="B1632" s="232">
        <v>28</v>
      </c>
      <c r="C1632" s="456">
        <v>7.1889527973580316</v>
      </c>
      <c r="D1632" s="457">
        <v>8.7279567916720495</v>
      </c>
      <c r="E1632" s="437">
        <v>19.172618701567298</v>
      </c>
      <c r="F1632" s="456">
        <v>0.35912805377331386</v>
      </c>
      <c r="G1632" s="457">
        <v>0.33147684478220141</v>
      </c>
      <c r="H1632" s="437">
        <v>0.52963770111078745</v>
      </c>
      <c r="I1632" s="456">
        <v>0.29651391332931798</v>
      </c>
      <c r="J1632" s="457">
        <v>0.36855031373069608</v>
      </c>
      <c r="K1632" s="437">
        <v>1.072579167489828</v>
      </c>
      <c r="L1632" s="462">
        <v>2.2645961545462597E-3</v>
      </c>
      <c r="M1632" s="463">
        <v>2.764597880652607E-3</v>
      </c>
      <c r="N1632" s="437">
        <v>3.7670698556197071E-3</v>
      </c>
      <c r="O1632" s="456">
        <v>2.0079708578002169E-2</v>
      </c>
      <c r="P1632" s="457">
        <v>2.0487228169171881E-2</v>
      </c>
      <c r="Q1632" s="437">
        <v>2.8178964757946682E-2</v>
      </c>
      <c r="R1632" s="462">
        <v>0</v>
      </c>
      <c r="S1632" s="463">
        <v>0</v>
      </c>
      <c r="T1632" s="437">
        <v>560.93170975238206</v>
      </c>
      <c r="U1632" s="456">
        <v>1.6966448783836741E-2</v>
      </c>
      <c r="V1632" s="457">
        <v>2.1171154034255141E-2</v>
      </c>
      <c r="W1632" s="437">
        <v>2.6268939755964334E-2</v>
      </c>
      <c r="X1632" s="456">
        <v>9.2473797577433785E-3</v>
      </c>
      <c r="Y1632" s="457">
        <v>1.1687832407050418E-2</v>
      </c>
      <c r="Z1632" s="437">
        <v>1.9645301497928622E-2</v>
      </c>
      <c r="AA1632" s="456">
        <v>8.2052295264317329E-3</v>
      </c>
      <c r="AB1632" s="457">
        <v>8.4308981269115898E-3</v>
      </c>
      <c r="AC1632" s="437">
        <v>1.1208384013263644E-2</v>
      </c>
      <c r="AD1632" s="456">
        <v>4.7375758089457072E-4</v>
      </c>
      <c r="AE1632" s="457">
        <v>4.2792819815151559E-4</v>
      </c>
      <c r="AF1632" s="437">
        <v>6.392355030378046E-4</v>
      </c>
      <c r="AG1632" s="456">
        <v>1.4958451895534471E-2</v>
      </c>
      <c r="AH1632" s="457">
        <v>1.368070836505967E-2</v>
      </c>
      <c r="AI1632" s="437">
        <v>2.2135428871358175E-2</v>
      </c>
      <c r="AJ1632" s="456">
        <v>2.6780803316603739E-3</v>
      </c>
      <c r="AK1632" s="457">
        <v>2.26656246585901E-3</v>
      </c>
      <c r="AL1632" s="437">
        <v>3.8864567539253587E-3</v>
      </c>
      <c r="AM1632" s="456">
        <v>4.1777607569172372E-3</v>
      </c>
      <c r="AN1632" s="457">
        <v>4.0130321995060954E-3</v>
      </c>
      <c r="AO1632" s="437">
        <v>4.9916844272539966E-3</v>
      </c>
      <c r="AP1632" s="462">
        <v>0</v>
      </c>
      <c r="AQ1632" s="463">
        <v>0</v>
      </c>
      <c r="AR1632" s="463">
        <v>0</v>
      </c>
      <c r="AS1632" s="456">
        <v>0</v>
      </c>
      <c r="AT1632" s="457">
        <v>0</v>
      </c>
      <c r="AU1632" s="457">
        <v>0</v>
      </c>
    </row>
    <row r="1633" spans="1:47" x14ac:dyDescent="0.2">
      <c r="A1633" s="231">
        <v>2015</v>
      </c>
      <c r="B1633" s="232">
        <v>29</v>
      </c>
      <c r="C1633" s="456">
        <v>7.2474047325544086</v>
      </c>
      <c r="D1633" s="457">
        <v>8.7332006742529167</v>
      </c>
      <c r="E1633" s="437">
        <v>19.186830197864779</v>
      </c>
      <c r="F1633" s="456">
        <v>0.36455143134941381</v>
      </c>
      <c r="G1633" s="457">
        <v>0.3314010217321981</v>
      </c>
      <c r="H1633" s="437">
        <v>0.52944062944374393</v>
      </c>
      <c r="I1633" s="456">
        <v>0.29969482428763389</v>
      </c>
      <c r="J1633" s="457">
        <v>0.36840583475036376</v>
      </c>
      <c r="K1633" s="437">
        <v>1.0720916371286935</v>
      </c>
      <c r="L1633" s="462">
        <v>2.2677069121001159E-3</v>
      </c>
      <c r="M1633" s="463">
        <v>2.7636059660370864E-3</v>
      </c>
      <c r="N1633" s="437">
        <v>3.765621871732698E-3</v>
      </c>
      <c r="O1633" s="456">
        <v>2.0234946096048558E-2</v>
      </c>
      <c r="P1633" s="457">
        <v>2.0482239379671585E-2</v>
      </c>
      <c r="Q1633" s="437">
        <v>2.8171039912690717E-2</v>
      </c>
      <c r="R1633" s="462">
        <v>0</v>
      </c>
      <c r="S1633" s="463">
        <v>0</v>
      </c>
      <c r="T1633" s="437">
        <v>560.9283285619681</v>
      </c>
      <c r="U1633" s="456">
        <v>1.7188207974574838E-2</v>
      </c>
      <c r="V1633" s="457">
        <v>2.1169500429603388E-2</v>
      </c>
      <c r="W1633" s="437">
        <v>2.6263655972306118E-2</v>
      </c>
      <c r="X1633" s="456">
        <v>9.3805521861677274E-3</v>
      </c>
      <c r="Y1633" s="457">
        <v>1.1687122629010118E-2</v>
      </c>
      <c r="Z1633" s="437">
        <v>1.9644213015645395E-2</v>
      </c>
      <c r="AA1633" s="456">
        <v>8.2754993490772259E-3</v>
      </c>
      <c r="AB1633" s="457">
        <v>8.380029251516298E-3</v>
      </c>
      <c r="AC1633" s="437">
        <v>1.111978061103135E-2</v>
      </c>
      <c r="AD1633" s="456">
        <v>4.8077640725278383E-4</v>
      </c>
      <c r="AE1633" s="457">
        <v>4.2758686493572822E-4</v>
      </c>
      <c r="AF1633" s="437">
        <v>6.3851026516583993E-4</v>
      </c>
      <c r="AG1633" s="456">
        <v>1.5198280112612029E-2</v>
      </c>
      <c r="AH1633" s="457">
        <v>1.3690183854623398E-2</v>
      </c>
      <c r="AI1633" s="437">
        <v>2.2149508101624086E-2</v>
      </c>
      <c r="AJ1633" s="456">
        <v>2.7265637917363778E-3</v>
      </c>
      <c r="AK1633" s="457">
        <v>2.2702341241002551E-3</v>
      </c>
      <c r="AL1633" s="437">
        <v>3.8923736586417602E-3</v>
      </c>
      <c r="AM1633" s="456">
        <v>4.2335250989103774E-3</v>
      </c>
      <c r="AN1633" s="457">
        <v>4.0083393753705772E-3</v>
      </c>
      <c r="AO1633" s="437">
        <v>4.9833829692208439E-3</v>
      </c>
      <c r="AP1633" s="462">
        <v>0</v>
      </c>
      <c r="AQ1633" s="463">
        <v>0</v>
      </c>
      <c r="AR1633" s="463">
        <v>0</v>
      </c>
      <c r="AS1633" s="456">
        <v>0</v>
      </c>
      <c r="AT1633" s="457">
        <v>0</v>
      </c>
      <c r="AU1633" s="457">
        <v>0</v>
      </c>
    </row>
    <row r="1634" spans="1:47" x14ac:dyDescent="0.2">
      <c r="A1634" s="231">
        <v>2015</v>
      </c>
      <c r="B1634" s="232">
        <v>30</v>
      </c>
      <c r="C1634" s="456">
        <v>7.2847357399868526</v>
      </c>
      <c r="D1634" s="457">
        <v>8.738799605099107</v>
      </c>
      <c r="E1634" s="437">
        <v>19.201231071407967</v>
      </c>
      <c r="F1634" s="456">
        <v>0.36780799930415453</v>
      </c>
      <c r="G1634" s="457">
        <v>0.33132921947744109</v>
      </c>
      <c r="H1634" s="437">
        <v>0.52925803277810279</v>
      </c>
      <c r="I1634" s="456">
        <v>0.30158111256324455</v>
      </c>
      <c r="J1634" s="457">
        <v>0.36825839643211067</v>
      </c>
      <c r="K1634" s="437">
        <v>1.0716172132637163</v>
      </c>
      <c r="L1634" s="462">
        <v>2.2692170235514243E-3</v>
      </c>
      <c r="M1634" s="463">
        <v>2.7625713024848116E-3</v>
      </c>
      <c r="N1634" s="437">
        <v>3.7641911382911208E-3</v>
      </c>
      <c r="O1634" s="456">
        <v>2.0327143708997759E-2</v>
      </c>
      <c r="P1634" s="457">
        <v>2.0477266856094502E-2</v>
      </c>
      <c r="Q1634" s="437">
        <v>2.8163403474743033E-2</v>
      </c>
      <c r="R1634" s="462">
        <v>0</v>
      </c>
      <c r="S1634" s="463">
        <v>0</v>
      </c>
      <c r="T1634" s="437">
        <v>560.9275247051454</v>
      </c>
      <c r="U1634" s="456">
        <v>1.7322429945614965E-2</v>
      </c>
      <c r="V1634" s="457">
        <v>2.1168151586170948E-2</v>
      </c>
      <c r="W1634" s="437">
        <v>2.6258917341817008E-2</v>
      </c>
      <c r="X1634" s="456">
        <v>9.4612380838624693E-3</v>
      </c>
      <c r="Y1634" s="457">
        <v>1.1686699169278194E-2</v>
      </c>
      <c r="Z1634" s="437">
        <v>1.9643574189613537E-2</v>
      </c>
      <c r="AA1634" s="456">
        <v>8.2897941172061021E-3</v>
      </c>
      <c r="AB1634" s="457">
        <v>8.3266924907561702E-3</v>
      </c>
      <c r="AC1634" s="437">
        <v>1.1031457840535396E-2</v>
      </c>
      <c r="AD1634" s="456">
        <v>4.8485298094272941E-4</v>
      </c>
      <c r="AE1634" s="457">
        <v>4.2723801802891308E-4</v>
      </c>
      <c r="AF1634" s="437">
        <v>6.3779960304868486E-4</v>
      </c>
      <c r="AG1634" s="456">
        <v>1.5349490948281582E-2</v>
      </c>
      <c r="AH1634" s="457">
        <v>1.3700500051929682E-2</v>
      </c>
      <c r="AI1634" s="437">
        <v>2.2164106864692449E-2</v>
      </c>
      <c r="AJ1634" s="456">
        <v>2.7581067734035901E-3</v>
      </c>
      <c r="AK1634" s="457">
        <v>2.2741574002359188E-3</v>
      </c>
      <c r="AL1634" s="437">
        <v>3.8984150794108669E-3</v>
      </c>
      <c r="AM1634" s="456">
        <v>4.2650797558726316E-3</v>
      </c>
      <c r="AN1634" s="457">
        <v>4.0034851445444547E-3</v>
      </c>
      <c r="AO1634" s="437">
        <v>4.9751922221031707E-3</v>
      </c>
      <c r="AP1634" s="462">
        <v>0</v>
      </c>
      <c r="AQ1634" s="463">
        <v>0</v>
      </c>
      <c r="AR1634" s="463">
        <v>0</v>
      </c>
      <c r="AS1634" s="456">
        <v>0</v>
      </c>
      <c r="AT1634" s="457">
        <v>0</v>
      </c>
      <c r="AU1634" s="457">
        <v>0</v>
      </c>
    </row>
    <row r="1635" spans="1:47" x14ac:dyDescent="0.2">
      <c r="A1635" s="231">
        <v>2015</v>
      </c>
      <c r="B1635" s="232">
        <v>31</v>
      </c>
      <c r="C1635" s="456">
        <v>7.2893380281370579</v>
      </c>
      <c r="D1635" s="457">
        <v>8.7447604112048349</v>
      </c>
      <c r="E1635" s="437">
        <v>19.216451865865267</v>
      </c>
      <c r="F1635" s="456">
        <v>0.36772857006052884</v>
      </c>
      <c r="G1635" s="457">
        <v>0.33125926124828875</v>
      </c>
      <c r="H1635" s="437">
        <v>0.52906933614428953</v>
      </c>
      <c r="I1635" s="456">
        <v>0.30147682633487294</v>
      </c>
      <c r="J1635" s="457">
        <v>0.36810818006026691</v>
      </c>
      <c r="K1635" s="437">
        <v>1.0711235022583054</v>
      </c>
      <c r="L1635" s="462">
        <v>2.2682976798613316E-3</v>
      </c>
      <c r="M1635" s="463">
        <v>2.7614888736900893E-3</v>
      </c>
      <c r="N1635" s="437">
        <v>3.7626816475740386E-3</v>
      </c>
      <c r="O1635" s="456">
        <v>2.0322269166841118E-2</v>
      </c>
      <c r="P1635" s="457">
        <v>2.0472231131858573E-2</v>
      </c>
      <c r="Q1635" s="437">
        <v>2.8155465559953179E-2</v>
      </c>
      <c r="R1635" s="462">
        <v>0</v>
      </c>
      <c r="S1635" s="463">
        <v>0</v>
      </c>
      <c r="T1635" s="437">
        <v>560.92772026331772</v>
      </c>
      <c r="U1635" s="456">
        <v>1.7321764111932678E-2</v>
      </c>
      <c r="V1635" s="457">
        <v>2.1166629899833804E-2</v>
      </c>
      <c r="W1635" s="437">
        <v>2.6254204915915638E-2</v>
      </c>
      <c r="X1635" s="456">
        <v>9.4610621876066864E-3</v>
      </c>
      <c r="Y1635" s="457">
        <v>1.1686447468580366E-2</v>
      </c>
      <c r="Z1635" s="437">
        <v>1.9643070225039385E-2</v>
      </c>
      <c r="AA1635" s="456">
        <v>8.2219805996451307E-3</v>
      </c>
      <c r="AB1635" s="457">
        <v>8.270793134141672E-3</v>
      </c>
      <c r="AC1635" s="437">
        <v>1.0938615867010124E-2</v>
      </c>
      <c r="AD1635" s="456">
        <v>4.8441956007826131E-4</v>
      </c>
      <c r="AE1635" s="457">
        <v>4.2687525692046879E-4</v>
      </c>
      <c r="AF1635" s="437">
        <v>6.3705961996244319E-4</v>
      </c>
      <c r="AG1635" s="456">
        <v>1.5363300437577023E-2</v>
      </c>
      <c r="AH1635" s="457">
        <v>1.3711535959024699E-2</v>
      </c>
      <c r="AI1635" s="437">
        <v>2.2179720498339724E-2</v>
      </c>
      <c r="AJ1635" s="456">
        <v>2.763220353018831E-3</v>
      </c>
      <c r="AK1635" s="457">
        <v>2.2783265981156015E-3</v>
      </c>
      <c r="AL1635" s="437">
        <v>3.9048010340968064E-3</v>
      </c>
      <c r="AM1635" s="456">
        <v>4.2596094071060209E-3</v>
      </c>
      <c r="AN1635" s="457">
        <v>3.9983568830343381E-3</v>
      </c>
      <c r="AO1635" s="437">
        <v>4.9666091560848597E-3</v>
      </c>
      <c r="AP1635" s="462">
        <v>0</v>
      </c>
      <c r="AQ1635" s="463">
        <v>0</v>
      </c>
      <c r="AR1635" s="463">
        <v>0</v>
      </c>
      <c r="AS1635" s="456">
        <v>0</v>
      </c>
      <c r="AT1635" s="457">
        <v>0</v>
      </c>
      <c r="AU1635" s="457">
        <v>0</v>
      </c>
    </row>
    <row r="1636" spans="1:47" x14ac:dyDescent="0.2">
      <c r="A1636" s="231">
        <v>2015</v>
      </c>
      <c r="B1636" s="232">
        <v>32</v>
      </c>
      <c r="C1636" s="456">
        <v>7.2893380281370579</v>
      </c>
      <c r="D1636" s="457">
        <v>8.7447604112048349</v>
      </c>
      <c r="E1636" s="419">
        <v>19.216451865865267</v>
      </c>
      <c r="F1636" s="456">
        <v>0.36772857006052884</v>
      </c>
      <c r="G1636" s="457">
        <v>0.33125926124828875</v>
      </c>
      <c r="H1636" s="419">
        <v>0.52906933614428953</v>
      </c>
      <c r="I1636" s="456">
        <v>0.30147682633487294</v>
      </c>
      <c r="J1636" s="457">
        <v>0.36810818006026691</v>
      </c>
      <c r="K1636" s="419">
        <v>1.0711235022583054</v>
      </c>
      <c r="L1636" s="462">
        <v>2.2682976798613316E-3</v>
      </c>
      <c r="M1636" s="463">
        <v>2.7614888736900893E-3</v>
      </c>
      <c r="N1636" s="419">
        <v>3.7626816475740386E-3</v>
      </c>
      <c r="O1636" s="456">
        <v>2.0322269166841118E-2</v>
      </c>
      <c r="P1636" s="457">
        <v>2.0472231131858573E-2</v>
      </c>
      <c r="Q1636" s="419">
        <v>2.8155465559953179E-2</v>
      </c>
      <c r="R1636" s="462">
        <v>0</v>
      </c>
      <c r="S1636" s="463">
        <v>0</v>
      </c>
      <c r="T1636" s="419">
        <v>560.92772026331772</v>
      </c>
      <c r="U1636" s="456">
        <v>1.7321764111932678E-2</v>
      </c>
      <c r="V1636" s="457">
        <v>2.1166629899833804E-2</v>
      </c>
      <c r="W1636" s="419">
        <v>2.6254204915915638E-2</v>
      </c>
      <c r="X1636" s="456">
        <v>9.4610621876066864E-3</v>
      </c>
      <c r="Y1636" s="457">
        <v>1.1686447468580366E-2</v>
      </c>
      <c r="Z1636" s="419">
        <v>1.9643070225039385E-2</v>
      </c>
      <c r="AA1636" s="456">
        <v>8.2219805996451307E-3</v>
      </c>
      <c r="AB1636" s="457">
        <v>8.270793134141672E-3</v>
      </c>
      <c r="AC1636" s="419">
        <v>1.0938615867010124E-2</v>
      </c>
      <c r="AD1636" s="456">
        <v>4.8441956007826131E-4</v>
      </c>
      <c r="AE1636" s="457">
        <v>4.2687525692046879E-4</v>
      </c>
      <c r="AF1636" s="419">
        <v>6.3705961996244319E-4</v>
      </c>
      <c r="AG1636" s="456">
        <v>1.5363300437577023E-2</v>
      </c>
      <c r="AH1636" s="457">
        <v>1.3711535959024699E-2</v>
      </c>
      <c r="AI1636" s="419">
        <v>2.2179720498339724E-2</v>
      </c>
      <c r="AJ1636" s="456">
        <v>2.763220353018831E-3</v>
      </c>
      <c r="AK1636" s="457">
        <v>2.2783265981156015E-3</v>
      </c>
      <c r="AL1636" s="419">
        <v>3.9048010340968064E-3</v>
      </c>
      <c r="AM1636" s="456">
        <v>4.2596094071060209E-3</v>
      </c>
      <c r="AN1636" s="457">
        <v>3.9983568830343381E-3</v>
      </c>
      <c r="AO1636" s="419">
        <v>4.9666091560848597E-3</v>
      </c>
      <c r="AP1636" s="462">
        <v>0</v>
      </c>
      <c r="AQ1636" s="463">
        <v>0</v>
      </c>
      <c r="AR1636" s="463">
        <v>0</v>
      </c>
      <c r="AS1636" s="456">
        <v>0</v>
      </c>
      <c r="AT1636" s="457">
        <v>0</v>
      </c>
      <c r="AU1636" s="457">
        <v>0</v>
      </c>
    </row>
    <row r="1637" spans="1:47" x14ac:dyDescent="0.2">
      <c r="A1637" s="231">
        <v>2015</v>
      </c>
      <c r="B1637" s="232">
        <v>33</v>
      </c>
      <c r="C1637" s="456">
        <v>7.2893380281370579</v>
      </c>
      <c r="D1637" s="457">
        <v>8.7447604112048349</v>
      </c>
      <c r="E1637" s="419">
        <v>19.216451865865267</v>
      </c>
      <c r="F1637" s="456">
        <v>0.36772857006052884</v>
      </c>
      <c r="G1637" s="457">
        <v>0.33125926124828875</v>
      </c>
      <c r="H1637" s="419">
        <v>0.52906933614428953</v>
      </c>
      <c r="I1637" s="456">
        <v>0.30147682633487294</v>
      </c>
      <c r="J1637" s="457">
        <v>0.36810818006026691</v>
      </c>
      <c r="K1637" s="419">
        <v>1.0711235022583054</v>
      </c>
      <c r="L1637" s="462">
        <v>2.2682976798613316E-3</v>
      </c>
      <c r="M1637" s="463">
        <v>2.7614888736900893E-3</v>
      </c>
      <c r="N1637" s="419">
        <v>3.7626816475740386E-3</v>
      </c>
      <c r="O1637" s="456">
        <v>2.0322269166841118E-2</v>
      </c>
      <c r="P1637" s="457">
        <v>2.0472231131858573E-2</v>
      </c>
      <c r="Q1637" s="419">
        <v>2.8155465559953179E-2</v>
      </c>
      <c r="R1637" s="462">
        <v>0</v>
      </c>
      <c r="S1637" s="463">
        <v>0</v>
      </c>
      <c r="T1637" s="419">
        <v>560.92772026331772</v>
      </c>
      <c r="U1637" s="456">
        <v>1.7321764111932678E-2</v>
      </c>
      <c r="V1637" s="457">
        <v>2.1166629899833804E-2</v>
      </c>
      <c r="W1637" s="419">
        <v>2.6254204915915638E-2</v>
      </c>
      <c r="X1637" s="456">
        <v>9.4610621876066864E-3</v>
      </c>
      <c r="Y1637" s="457">
        <v>1.1686447468580366E-2</v>
      </c>
      <c r="Z1637" s="419">
        <v>1.9643070225039385E-2</v>
      </c>
      <c r="AA1637" s="456">
        <v>8.2219805996451307E-3</v>
      </c>
      <c r="AB1637" s="457">
        <v>8.270793134141672E-3</v>
      </c>
      <c r="AC1637" s="419">
        <v>1.0938615867010124E-2</v>
      </c>
      <c r="AD1637" s="456">
        <v>4.8441956007826131E-4</v>
      </c>
      <c r="AE1637" s="457">
        <v>4.2687525692046879E-4</v>
      </c>
      <c r="AF1637" s="419">
        <v>6.3705961996244319E-4</v>
      </c>
      <c r="AG1637" s="456">
        <v>1.5363300437577023E-2</v>
      </c>
      <c r="AH1637" s="457">
        <v>1.3711535959024699E-2</v>
      </c>
      <c r="AI1637" s="419">
        <v>2.2179720498339724E-2</v>
      </c>
      <c r="AJ1637" s="456">
        <v>2.763220353018831E-3</v>
      </c>
      <c r="AK1637" s="457">
        <v>2.2783265981156015E-3</v>
      </c>
      <c r="AL1637" s="419">
        <v>3.9048010340968064E-3</v>
      </c>
      <c r="AM1637" s="456">
        <v>4.2596094071060209E-3</v>
      </c>
      <c r="AN1637" s="457">
        <v>3.9983568830343381E-3</v>
      </c>
      <c r="AO1637" s="419">
        <v>4.9666091560848597E-3</v>
      </c>
      <c r="AP1637" s="462">
        <v>0</v>
      </c>
      <c r="AQ1637" s="463">
        <v>0</v>
      </c>
      <c r="AR1637" s="463">
        <v>0</v>
      </c>
      <c r="AS1637" s="456">
        <v>0</v>
      </c>
      <c r="AT1637" s="457">
        <v>0</v>
      </c>
      <c r="AU1637" s="457">
        <v>0</v>
      </c>
    </row>
    <row r="1638" spans="1:47" x14ac:dyDescent="0.2">
      <c r="A1638" s="231">
        <v>2015</v>
      </c>
      <c r="B1638" s="232">
        <v>34</v>
      </c>
      <c r="C1638" s="456">
        <v>7.2893380281370579</v>
      </c>
      <c r="D1638" s="457">
        <v>8.7447604112048349</v>
      </c>
      <c r="E1638" s="419">
        <v>19.216451865865267</v>
      </c>
      <c r="F1638" s="456">
        <v>0.36772857006052884</v>
      </c>
      <c r="G1638" s="457">
        <v>0.33125926124828875</v>
      </c>
      <c r="H1638" s="419">
        <v>0.52906933614428953</v>
      </c>
      <c r="I1638" s="456">
        <v>0.30147682633487294</v>
      </c>
      <c r="J1638" s="457">
        <v>0.36810818006026691</v>
      </c>
      <c r="K1638" s="419">
        <v>1.0711235022583054</v>
      </c>
      <c r="L1638" s="462">
        <v>2.2682976798613316E-3</v>
      </c>
      <c r="M1638" s="463">
        <v>2.7614888736900893E-3</v>
      </c>
      <c r="N1638" s="419">
        <v>3.7626816475740386E-3</v>
      </c>
      <c r="O1638" s="456">
        <v>2.0322269166841118E-2</v>
      </c>
      <c r="P1638" s="457">
        <v>2.0472231131858573E-2</v>
      </c>
      <c r="Q1638" s="419">
        <v>2.8155465559953179E-2</v>
      </c>
      <c r="R1638" s="462">
        <v>0</v>
      </c>
      <c r="S1638" s="463">
        <v>0</v>
      </c>
      <c r="T1638" s="419">
        <v>560.92772026331772</v>
      </c>
      <c r="U1638" s="456">
        <v>1.7321764111932678E-2</v>
      </c>
      <c r="V1638" s="457">
        <v>2.1166629899833804E-2</v>
      </c>
      <c r="W1638" s="419">
        <v>2.6254204915915638E-2</v>
      </c>
      <c r="X1638" s="456">
        <v>9.4610621876066864E-3</v>
      </c>
      <c r="Y1638" s="457">
        <v>1.1686447468580366E-2</v>
      </c>
      <c r="Z1638" s="419">
        <v>1.9643070225039385E-2</v>
      </c>
      <c r="AA1638" s="456">
        <v>8.2219805996451307E-3</v>
      </c>
      <c r="AB1638" s="457">
        <v>8.270793134141672E-3</v>
      </c>
      <c r="AC1638" s="419">
        <v>1.0938615867010124E-2</v>
      </c>
      <c r="AD1638" s="456">
        <v>4.8441956007826131E-4</v>
      </c>
      <c r="AE1638" s="457">
        <v>4.2687525692046879E-4</v>
      </c>
      <c r="AF1638" s="419">
        <v>6.3705961996244319E-4</v>
      </c>
      <c r="AG1638" s="456">
        <v>1.5363300437577023E-2</v>
      </c>
      <c r="AH1638" s="457">
        <v>1.3711535959024699E-2</v>
      </c>
      <c r="AI1638" s="419">
        <v>2.2179720498339724E-2</v>
      </c>
      <c r="AJ1638" s="456">
        <v>2.763220353018831E-3</v>
      </c>
      <c r="AK1638" s="457">
        <v>2.2783265981156015E-3</v>
      </c>
      <c r="AL1638" s="419">
        <v>3.9048010340968064E-3</v>
      </c>
      <c r="AM1638" s="456">
        <v>4.2596094071060209E-3</v>
      </c>
      <c r="AN1638" s="457">
        <v>3.9983568830343381E-3</v>
      </c>
      <c r="AO1638" s="419">
        <v>4.9666091560848597E-3</v>
      </c>
      <c r="AP1638" s="462">
        <v>0</v>
      </c>
      <c r="AQ1638" s="463">
        <v>0</v>
      </c>
      <c r="AR1638" s="463">
        <v>0</v>
      </c>
      <c r="AS1638" s="456">
        <v>0</v>
      </c>
      <c r="AT1638" s="457">
        <v>0</v>
      </c>
      <c r="AU1638" s="457">
        <v>0</v>
      </c>
    </row>
    <row r="1639" spans="1:47" x14ac:dyDescent="0.2">
      <c r="A1639" s="231">
        <v>2015</v>
      </c>
      <c r="B1639" s="232">
        <v>35</v>
      </c>
      <c r="C1639" s="456">
        <v>7.2893380281370579</v>
      </c>
      <c r="D1639" s="457">
        <v>8.7447604112048349</v>
      </c>
      <c r="E1639" s="419">
        <v>19.216451865865267</v>
      </c>
      <c r="F1639" s="456">
        <v>0.36772857006052884</v>
      </c>
      <c r="G1639" s="457">
        <v>0.33125926124828875</v>
      </c>
      <c r="H1639" s="419">
        <v>0.52906933614428953</v>
      </c>
      <c r="I1639" s="456">
        <v>0.30147682633487294</v>
      </c>
      <c r="J1639" s="457">
        <v>0.36810818006026691</v>
      </c>
      <c r="K1639" s="419">
        <v>1.0711235022583054</v>
      </c>
      <c r="L1639" s="462">
        <v>2.2682976798613316E-3</v>
      </c>
      <c r="M1639" s="463">
        <v>2.7614888736900893E-3</v>
      </c>
      <c r="N1639" s="419">
        <v>3.7626816475740386E-3</v>
      </c>
      <c r="O1639" s="456">
        <v>2.0322269166841118E-2</v>
      </c>
      <c r="P1639" s="457">
        <v>2.0472231131858573E-2</v>
      </c>
      <c r="Q1639" s="419">
        <v>2.8155465559953179E-2</v>
      </c>
      <c r="R1639" s="462">
        <v>0</v>
      </c>
      <c r="S1639" s="463">
        <v>0</v>
      </c>
      <c r="T1639" s="419">
        <v>560.92772026331772</v>
      </c>
      <c r="U1639" s="456">
        <v>1.7321764111932678E-2</v>
      </c>
      <c r="V1639" s="457">
        <v>2.1166629899833804E-2</v>
      </c>
      <c r="W1639" s="419">
        <v>2.6254204915915638E-2</v>
      </c>
      <c r="X1639" s="456">
        <v>9.4610621876066864E-3</v>
      </c>
      <c r="Y1639" s="457">
        <v>1.1686447468580366E-2</v>
      </c>
      <c r="Z1639" s="419">
        <v>1.9643070225039385E-2</v>
      </c>
      <c r="AA1639" s="456">
        <v>8.2219805996451307E-3</v>
      </c>
      <c r="AB1639" s="457">
        <v>8.270793134141672E-3</v>
      </c>
      <c r="AC1639" s="419">
        <v>1.0938615867010124E-2</v>
      </c>
      <c r="AD1639" s="456">
        <v>4.8441956007826131E-4</v>
      </c>
      <c r="AE1639" s="457">
        <v>4.2687525692046879E-4</v>
      </c>
      <c r="AF1639" s="419">
        <v>6.3705961996244319E-4</v>
      </c>
      <c r="AG1639" s="456">
        <v>1.5363300437577023E-2</v>
      </c>
      <c r="AH1639" s="457">
        <v>1.3711535959024699E-2</v>
      </c>
      <c r="AI1639" s="419">
        <v>2.2179720498339724E-2</v>
      </c>
      <c r="AJ1639" s="456">
        <v>2.763220353018831E-3</v>
      </c>
      <c r="AK1639" s="457">
        <v>2.2783265981156015E-3</v>
      </c>
      <c r="AL1639" s="419">
        <v>3.9048010340968064E-3</v>
      </c>
      <c r="AM1639" s="456">
        <v>4.2596094071060209E-3</v>
      </c>
      <c r="AN1639" s="457">
        <v>3.9983568830343381E-3</v>
      </c>
      <c r="AO1639" s="419">
        <v>4.9666091560848597E-3</v>
      </c>
      <c r="AP1639" s="462">
        <v>0</v>
      </c>
      <c r="AQ1639" s="463">
        <v>0</v>
      </c>
      <c r="AR1639" s="463">
        <v>0</v>
      </c>
      <c r="AS1639" s="456">
        <v>0</v>
      </c>
      <c r="AT1639" s="457">
        <v>0</v>
      </c>
      <c r="AU1639" s="457">
        <v>0</v>
      </c>
    </row>
    <row r="1640" spans="1:47" x14ac:dyDescent="0.2">
      <c r="A1640" s="231">
        <v>2015</v>
      </c>
      <c r="B1640" s="232">
        <v>36</v>
      </c>
      <c r="C1640" s="456">
        <v>7.2893380281370579</v>
      </c>
      <c r="D1640" s="457">
        <v>8.7447604112048349</v>
      </c>
      <c r="E1640" s="419">
        <v>19.216451865865267</v>
      </c>
      <c r="F1640" s="456">
        <v>0.36772857006052884</v>
      </c>
      <c r="G1640" s="457">
        <v>0.33125926124828875</v>
      </c>
      <c r="H1640" s="419">
        <v>0.52906933614428953</v>
      </c>
      <c r="I1640" s="456">
        <v>0.30147682633487294</v>
      </c>
      <c r="J1640" s="457">
        <v>0.36810818006026691</v>
      </c>
      <c r="K1640" s="419">
        <v>1.0711235022583054</v>
      </c>
      <c r="L1640" s="462">
        <v>2.2682976798613316E-3</v>
      </c>
      <c r="M1640" s="463">
        <v>2.7614888736900893E-3</v>
      </c>
      <c r="N1640" s="419">
        <v>3.7626816475740386E-3</v>
      </c>
      <c r="O1640" s="456">
        <v>2.0322269166841118E-2</v>
      </c>
      <c r="P1640" s="457">
        <v>2.0472231131858573E-2</v>
      </c>
      <c r="Q1640" s="419">
        <v>2.8155465559953179E-2</v>
      </c>
      <c r="R1640" s="462">
        <v>0</v>
      </c>
      <c r="S1640" s="463">
        <v>0</v>
      </c>
      <c r="T1640" s="419">
        <v>560.92772026331772</v>
      </c>
      <c r="U1640" s="456">
        <v>1.7321764111932678E-2</v>
      </c>
      <c r="V1640" s="457">
        <v>2.1166629899833804E-2</v>
      </c>
      <c r="W1640" s="419">
        <v>2.6254204915915638E-2</v>
      </c>
      <c r="X1640" s="456">
        <v>9.4610621876066864E-3</v>
      </c>
      <c r="Y1640" s="457">
        <v>1.1686447468580366E-2</v>
      </c>
      <c r="Z1640" s="419">
        <v>1.9643070225039385E-2</v>
      </c>
      <c r="AA1640" s="456">
        <v>8.2219805996451307E-3</v>
      </c>
      <c r="AB1640" s="457">
        <v>8.270793134141672E-3</v>
      </c>
      <c r="AC1640" s="419">
        <v>1.0938615867010124E-2</v>
      </c>
      <c r="AD1640" s="456">
        <v>4.8441956007826131E-4</v>
      </c>
      <c r="AE1640" s="457">
        <v>4.2687525692046879E-4</v>
      </c>
      <c r="AF1640" s="419">
        <v>6.3705961996244319E-4</v>
      </c>
      <c r="AG1640" s="456">
        <v>1.5363300437577023E-2</v>
      </c>
      <c r="AH1640" s="457">
        <v>1.3711535959024699E-2</v>
      </c>
      <c r="AI1640" s="419">
        <v>2.2179720498339724E-2</v>
      </c>
      <c r="AJ1640" s="456">
        <v>2.763220353018831E-3</v>
      </c>
      <c r="AK1640" s="457">
        <v>2.2783265981156015E-3</v>
      </c>
      <c r="AL1640" s="419">
        <v>3.9048010340968064E-3</v>
      </c>
      <c r="AM1640" s="456">
        <v>4.2596094071060209E-3</v>
      </c>
      <c r="AN1640" s="457">
        <v>3.9983568830343381E-3</v>
      </c>
      <c r="AO1640" s="419">
        <v>4.9666091560848597E-3</v>
      </c>
      <c r="AP1640" s="462">
        <v>0</v>
      </c>
      <c r="AQ1640" s="463">
        <v>0</v>
      </c>
      <c r="AR1640" s="463">
        <v>0</v>
      </c>
      <c r="AS1640" s="456">
        <v>0</v>
      </c>
      <c r="AT1640" s="457">
        <v>0</v>
      </c>
      <c r="AU1640" s="457">
        <v>0</v>
      </c>
    </row>
    <row r="1641" spans="1:47" x14ac:dyDescent="0.2">
      <c r="A1641" s="231">
        <v>2015</v>
      </c>
      <c r="B1641" s="232">
        <v>37</v>
      </c>
      <c r="C1641" s="456">
        <v>7.2893380281370579</v>
      </c>
      <c r="D1641" s="457">
        <v>8.7447604112048349</v>
      </c>
      <c r="E1641" s="419">
        <v>19.216451865865267</v>
      </c>
      <c r="F1641" s="456">
        <v>0.36772857006052884</v>
      </c>
      <c r="G1641" s="457">
        <v>0.33125926124828875</v>
      </c>
      <c r="H1641" s="419">
        <v>0.52906933614428953</v>
      </c>
      <c r="I1641" s="456">
        <v>0.30147682633487294</v>
      </c>
      <c r="J1641" s="457">
        <v>0.36810818006026691</v>
      </c>
      <c r="K1641" s="419">
        <v>1.0711235022583054</v>
      </c>
      <c r="L1641" s="462">
        <v>2.2682976798613316E-3</v>
      </c>
      <c r="M1641" s="463">
        <v>2.7614888736900893E-3</v>
      </c>
      <c r="N1641" s="419">
        <v>3.7626816475740386E-3</v>
      </c>
      <c r="O1641" s="456">
        <v>2.0322269166841118E-2</v>
      </c>
      <c r="P1641" s="457">
        <v>2.0472231131858573E-2</v>
      </c>
      <c r="Q1641" s="419">
        <v>2.8155465559953179E-2</v>
      </c>
      <c r="R1641" s="462">
        <v>0</v>
      </c>
      <c r="S1641" s="463">
        <v>0</v>
      </c>
      <c r="T1641" s="419">
        <v>560.92772026331772</v>
      </c>
      <c r="U1641" s="456">
        <v>1.7321764111932678E-2</v>
      </c>
      <c r="V1641" s="457">
        <v>2.1166629899833804E-2</v>
      </c>
      <c r="W1641" s="419">
        <v>2.6254204915915638E-2</v>
      </c>
      <c r="X1641" s="456">
        <v>9.4610621876066864E-3</v>
      </c>
      <c r="Y1641" s="457">
        <v>1.1686447468580366E-2</v>
      </c>
      <c r="Z1641" s="419">
        <v>1.9643070225039385E-2</v>
      </c>
      <c r="AA1641" s="456">
        <v>8.2219805996451307E-3</v>
      </c>
      <c r="AB1641" s="457">
        <v>8.270793134141672E-3</v>
      </c>
      <c r="AC1641" s="419">
        <v>1.0938615867010124E-2</v>
      </c>
      <c r="AD1641" s="456">
        <v>4.8441956007826131E-4</v>
      </c>
      <c r="AE1641" s="457">
        <v>4.2687525692046879E-4</v>
      </c>
      <c r="AF1641" s="419">
        <v>6.3705961996244319E-4</v>
      </c>
      <c r="AG1641" s="456">
        <v>1.5363300437577023E-2</v>
      </c>
      <c r="AH1641" s="457">
        <v>1.3711535959024699E-2</v>
      </c>
      <c r="AI1641" s="419">
        <v>2.2179720498339724E-2</v>
      </c>
      <c r="AJ1641" s="456">
        <v>2.763220353018831E-3</v>
      </c>
      <c r="AK1641" s="457">
        <v>2.2783265981156015E-3</v>
      </c>
      <c r="AL1641" s="419">
        <v>3.9048010340968064E-3</v>
      </c>
      <c r="AM1641" s="456">
        <v>4.2596094071060209E-3</v>
      </c>
      <c r="AN1641" s="457">
        <v>3.9983568830343381E-3</v>
      </c>
      <c r="AO1641" s="419">
        <v>4.9666091560848597E-3</v>
      </c>
      <c r="AP1641" s="462">
        <v>0</v>
      </c>
      <c r="AQ1641" s="463">
        <v>0</v>
      </c>
      <c r="AR1641" s="463">
        <v>0</v>
      </c>
      <c r="AS1641" s="456">
        <v>0</v>
      </c>
      <c r="AT1641" s="457">
        <v>0</v>
      </c>
      <c r="AU1641" s="457">
        <v>0</v>
      </c>
    </row>
    <row r="1642" spans="1:47" x14ac:dyDescent="0.2">
      <c r="A1642" s="231">
        <v>2015</v>
      </c>
      <c r="B1642" s="232">
        <v>38</v>
      </c>
      <c r="C1642" s="456">
        <v>7.2893380281370579</v>
      </c>
      <c r="D1642" s="457">
        <v>8.7447604112048349</v>
      </c>
      <c r="E1642" s="419">
        <v>19.216451865865267</v>
      </c>
      <c r="F1642" s="456">
        <v>0.36772857006052884</v>
      </c>
      <c r="G1642" s="457">
        <v>0.33125926124828875</v>
      </c>
      <c r="H1642" s="419">
        <v>0.52906933614428953</v>
      </c>
      <c r="I1642" s="456">
        <v>0.30147682633487294</v>
      </c>
      <c r="J1642" s="457">
        <v>0.36810818006026691</v>
      </c>
      <c r="K1642" s="419">
        <v>1.0711235022583054</v>
      </c>
      <c r="L1642" s="462">
        <v>2.2682976798613316E-3</v>
      </c>
      <c r="M1642" s="463">
        <v>2.7614888736900893E-3</v>
      </c>
      <c r="N1642" s="419">
        <v>3.7626816475740386E-3</v>
      </c>
      <c r="O1642" s="456">
        <v>2.0322269166841118E-2</v>
      </c>
      <c r="P1642" s="457">
        <v>2.0472231131858573E-2</v>
      </c>
      <c r="Q1642" s="419">
        <v>2.8155465559953179E-2</v>
      </c>
      <c r="R1642" s="462">
        <v>0</v>
      </c>
      <c r="S1642" s="463">
        <v>0</v>
      </c>
      <c r="T1642" s="419">
        <v>560.92772026331772</v>
      </c>
      <c r="U1642" s="456">
        <v>1.7321764111932678E-2</v>
      </c>
      <c r="V1642" s="457">
        <v>2.1166629899833804E-2</v>
      </c>
      <c r="W1642" s="419">
        <v>2.6254204915915638E-2</v>
      </c>
      <c r="X1642" s="456">
        <v>9.4610621876066864E-3</v>
      </c>
      <c r="Y1642" s="457">
        <v>1.1686447468580366E-2</v>
      </c>
      <c r="Z1642" s="419">
        <v>1.9643070225039385E-2</v>
      </c>
      <c r="AA1642" s="456">
        <v>8.2219805996451307E-3</v>
      </c>
      <c r="AB1642" s="457">
        <v>8.270793134141672E-3</v>
      </c>
      <c r="AC1642" s="419">
        <v>1.0938615867010124E-2</v>
      </c>
      <c r="AD1642" s="456">
        <v>4.8441956007826131E-4</v>
      </c>
      <c r="AE1642" s="457">
        <v>4.2687525692046879E-4</v>
      </c>
      <c r="AF1642" s="419">
        <v>6.3705961996244319E-4</v>
      </c>
      <c r="AG1642" s="456">
        <v>1.5363300437577023E-2</v>
      </c>
      <c r="AH1642" s="457">
        <v>1.3711535959024699E-2</v>
      </c>
      <c r="AI1642" s="419">
        <v>2.2179720498339724E-2</v>
      </c>
      <c r="AJ1642" s="456">
        <v>2.763220353018831E-3</v>
      </c>
      <c r="AK1642" s="457">
        <v>2.2783265981156015E-3</v>
      </c>
      <c r="AL1642" s="419">
        <v>3.9048010340968064E-3</v>
      </c>
      <c r="AM1642" s="456">
        <v>4.2596094071060209E-3</v>
      </c>
      <c r="AN1642" s="457">
        <v>3.9983568830343381E-3</v>
      </c>
      <c r="AO1642" s="419">
        <v>4.9666091560848597E-3</v>
      </c>
      <c r="AP1642" s="462">
        <v>0</v>
      </c>
      <c r="AQ1642" s="463">
        <v>0</v>
      </c>
      <c r="AR1642" s="463">
        <v>0</v>
      </c>
      <c r="AS1642" s="456">
        <v>0</v>
      </c>
      <c r="AT1642" s="457">
        <v>0</v>
      </c>
      <c r="AU1642" s="457">
        <v>0</v>
      </c>
    </row>
    <row r="1643" spans="1:47" x14ac:dyDescent="0.2">
      <c r="A1643" s="231">
        <v>2015</v>
      </c>
      <c r="B1643" s="232">
        <v>39</v>
      </c>
      <c r="C1643" s="456">
        <v>7.2893380281370579</v>
      </c>
      <c r="D1643" s="457">
        <v>8.7447604112048349</v>
      </c>
      <c r="E1643" s="419">
        <v>19.216451865865267</v>
      </c>
      <c r="F1643" s="456">
        <v>0.36772857006052884</v>
      </c>
      <c r="G1643" s="457">
        <v>0.33125926124828875</v>
      </c>
      <c r="H1643" s="419">
        <v>0.52906933614428953</v>
      </c>
      <c r="I1643" s="456">
        <v>0.30147682633487294</v>
      </c>
      <c r="J1643" s="457">
        <v>0.36810818006026691</v>
      </c>
      <c r="K1643" s="419">
        <v>1.0711235022583054</v>
      </c>
      <c r="L1643" s="462">
        <v>2.2682976798613316E-3</v>
      </c>
      <c r="M1643" s="463">
        <v>2.7614888736900893E-3</v>
      </c>
      <c r="N1643" s="419">
        <v>3.7626816475740386E-3</v>
      </c>
      <c r="O1643" s="456">
        <v>2.0322269166841118E-2</v>
      </c>
      <c r="P1643" s="457">
        <v>2.0472231131858573E-2</v>
      </c>
      <c r="Q1643" s="419">
        <v>2.8155465559953179E-2</v>
      </c>
      <c r="R1643" s="462">
        <v>0</v>
      </c>
      <c r="S1643" s="463">
        <v>0</v>
      </c>
      <c r="T1643" s="419">
        <v>560.92772026331772</v>
      </c>
      <c r="U1643" s="456">
        <v>1.7321764111932678E-2</v>
      </c>
      <c r="V1643" s="457">
        <v>2.1166629899833804E-2</v>
      </c>
      <c r="W1643" s="419">
        <v>2.6254204915915638E-2</v>
      </c>
      <c r="X1643" s="456">
        <v>9.4610621876066864E-3</v>
      </c>
      <c r="Y1643" s="457">
        <v>1.1686447468580366E-2</v>
      </c>
      <c r="Z1643" s="419">
        <v>1.9643070225039385E-2</v>
      </c>
      <c r="AA1643" s="456">
        <v>8.2219805996451307E-3</v>
      </c>
      <c r="AB1643" s="457">
        <v>8.270793134141672E-3</v>
      </c>
      <c r="AC1643" s="419">
        <v>1.0938615867010124E-2</v>
      </c>
      <c r="AD1643" s="456">
        <v>4.8441956007826131E-4</v>
      </c>
      <c r="AE1643" s="457">
        <v>4.2687525692046879E-4</v>
      </c>
      <c r="AF1643" s="419">
        <v>6.3705961996244319E-4</v>
      </c>
      <c r="AG1643" s="456">
        <v>1.5363300437577023E-2</v>
      </c>
      <c r="AH1643" s="457">
        <v>1.3711535959024699E-2</v>
      </c>
      <c r="AI1643" s="419">
        <v>2.2179720498339724E-2</v>
      </c>
      <c r="AJ1643" s="456">
        <v>2.763220353018831E-3</v>
      </c>
      <c r="AK1643" s="457">
        <v>2.2783265981156015E-3</v>
      </c>
      <c r="AL1643" s="419">
        <v>3.9048010340968064E-3</v>
      </c>
      <c r="AM1643" s="456">
        <v>4.2596094071060209E-3</v>
      </c>
      <c r="AN1643" s="457">
        <v>3.9983568830343381E-3</v>
      </c>
      <c r="AO1643" s="419">
        <v>4.9666091560848597E-3</v>
      </c>
      <c r="AP1643" s="462">
        <v>0</v>
      </c>
      <c r="AQ1643" s="463">
        <v>0</v>
      </c>
      <c r="AR1643" s="463">
        <v>0</v>
      </c>
      <c r="AS1643" s="456">
        <v>0</v>
      </c>
      <c r="AT1643" s="457">
        <v>0</v>
      </c>
      <c r="AU1643" s="457">
        <v>0</v>
      </c>
    </row>
    <row r="1644" spans="1:47" ht="13.5" thickBot="1" x14ac:dyDescent="0.25">
      <c r="A1644" s="233">
        <v>2015</v>
      </c>
      <c r="B1644" s="234">
        <v>40</v>
      </c>
      <c r="C1644" s="458">
        <v>7.2893380281370579</v>
      </c>
      <c r="D1644" s="459">
        <v>8.7447604112048349</v>
      </c>
      <c r="E1644" s="430">
        <v>19.216451865865267</v>
      </c>
      <c r="F1644" s="458">
        <v>0.36772857006052884</v>
      </c>
      <c r="G1644" s="459">
        <v>0.33125926124828875</v>
      </c>
      <c r="H1644" s="430">
        <v>0.52906933614428953</v>
      </c>
      <c r="I1644" s="458">
        <v>0.30147682633487294</v>
      </c>
      <c r="J1644" s="459">
        <v>0.36810818006026691</v>
      </c>
      <c r="K1644" s="430">
        <v>1.0711235022583054</v>
      </c>
      <c r="L1644" s="464">
        <v>2.2682976798613316E-3</v>
      </c>
      <c r="M1644" s="465">
        <v>2.7614888736900893E-3</v>
      </c>
      <c r="N1644" s="430">
        <v>3.7626816475740386E-3</v>
      </c>
      <c r="O1644" s="458">
        <v>2.0322269166841118E-2</v>
      </c>
      <c r="P1644" s="459">
        <v>2.0472231131858573E-2</v>
      </c>
      <c r="Q1644" s="430">
        <v>2.8155465559953179E-2</v>
      </c>
      <c r="R1644" s="464">
        <v>0</v>
      </c>
      <c r="S1644" s="465">
        <v>0</v>
      </c>
      <c r="T1644" s="430">
        <v>560.92772026331772</v>
      </c>
      <c r="U1644" s="458">
        <v>1.7321764111932678E-2</v>
      </c>
      <c r="V1644" s="459">
        <v>2.1166629899833804E-2</v>
      </c>
      <c r="W1644" s="430">
        <v>2.6254204915915638E-2</v>
      </c>
      <c r="X1644" s="458">
        <v>9.4610621876066864E-3</v>
      </c>
      <c r="Y1644" s="459">
        <v>1.1686447468580366E-2</v>
      </c>
      <c r="Z1644" s="430">
        <v>1.9643070225039385E-2</v>
      </c>
      <c r="AA1644" s="458">
        <v>8.2219805996451307E-3</v>
      </c>
      <c r="AB1644" s="459">
        <v>8.270793134141672E-3</v>
      </c>
      <c r="AC1644" s="430">
        <v>1.0938615867010124E-2</v>
      </c>
      <c r="AD1644" s="458">
        <v>4.8441956007826131E-4</v>
      </c>
      <c r="AE1644" s="459">
        <v>4.2687525692046879E-4</v>
      </c>
      <c r="AF1644" s="430">
        <v>6.3705961996244319E-4</v>
      </c>
      <c r="AG1644" s="458">
        <v>1.5363300437577023E-2</v>
      </c>
      <c r="AH1644" s="459">
        <v>1.3711535959024699E-2</v>
      </c>
      <c r="AI1644" s="430">
        <v>2.2179720498339724E-2</v>
      </c>
      <c r="AJ1644" s="458">
        <v>2.763220353018831E-3</v>
      </c>
      <c r="AK1644" s="459">
        <v>2.2783265981156015E-3</v>
      </c>
      <c r="AL1644" s="430">
        <v>3.9048010340968064E-3</v>
      </c>
      <c r="AM1644" s="458">
        <v>4.2596094071060209E-3</v>
      </c>
      <c r="AN1644" s="459">
        <v>3.9983568830343381E-3</v>
      </c>
      <c r="AO1644" s="430">
        <v>4.9666091560848597E-3</v>
      </c>
      <c r="AP1644" s="464">
        <v>0</v>
      </c>
      <c r="AQ1644" s="465">
        <v>0</v>
      </c>
      <c r="AR1644" s="465">
        <v>0</v>
      </c>
      <c r="AS1644" s="458">
        <v>0</v>
      </c>
      <c r="AT1644" s="459">
        <v>0</v>
      </c>
      <c r="AU1644" s="459">
        <v>0</v>
      </c>
    </row>
    <row r="1645" spans="1:47" x14ac:dyDescent="0.2">
      <c r="A1645" s="229">
        <v>2016</v>
      </c>
      <c r="B1645" s="230">
        <v>1</v>
      </c>
      <c r="C1645" s="454">
        <v>1.5615205784140933</v>
      </c>
      <c r="D1645" s="455">
        <v>1.8748238482129911</v>
      </c>
      <c r="E1645" s="436">
        <v>4.9952581526381508</v>
      </c>
      <c r="F1645" s="454">
        <v>5.7199187752312065E-2</v>
      </c>
      <c r="G1645" s="455">
        <v>5.2800805335849035E-2</v>
      </c>
      <c r="H1645" s="436">
        <v>6.9934051514554174E-2</v>
      </c>
      <c r="I1645" s="454">
        <v>7.3919916960568377E-2</v>
      </c>
      <c r="J1645" s="455">
        <v>0.10908302710629321</v>
      </c>
      <c r="K1645" s="436">
        <v>0.30325215848446024</v>
      </c>
      <c r="L1645" s="460">
        <v>5.4660956629979983E-3</v>
      </c>
      <c r="M1645" s="461">
        <v>6.7329054095543999E-3</v>
      </c>
      <c r="N1645" s="436">
        <v>9.7347583612589494E-3</v>
      </c>
      <c r="O1645" s="454">
        <v>2.8039381558918261E-3</v>
      </c>
      <c r="P1645" s="455">
        <v>3.5572635253849267E-3</v>
      </c>
      <c r="Q1645" s="436">
        <v>1.0088005727350077E-2</v>
      </c>
      <c r="R1645" s="460">
        <v>0</v>
      </c>
      <c r="S1645" s="461">
        <v>0</v>
      </c>
      <c r="T1645" s="436">
        <v>525.62858926342074</v>
      </c>
      <c r="U1645" s="454">
        <v>8.8731512755526702E-3</v>
      </c>
      <c r="V1645" s="455">
        <v>1.1718122617283082E-2</v>
      </c>
      <c r="W1645" s="436">
        <v>1.6770252644720415E-2</v>
      </c>
      <c r="X1645" s="454">
        <v>4.2772317948888607E-3</v>
      </c>
      <c r="Y1645" s="455">
        <v>5.448196163072799E-3</v>
      </c>
      <c r="Z1645" s="436">
        <v>1.0168394769695773E-2</v>
      </c>
      <c r="AA1645" s="454">
        <v>1.0598496893385616E-3</v>
      </c>
      <c r="AB1645" s="455">
        <v>9.6612993421063055E-4</v>
      </c>
      <c r="AC1645" s="436">
        <v>1.1642053387213352E-3</v>
      </c>
      <c r="AD1645" s="454">
        <v>7.128169847439571E-5</v>
      </c>
      <c r="AE1645" s="455">
        <v>6.4322542156280968E-5</v>
      </c>
      <c r="AF1645" s="436">
        <v>7.7724588507786316E-5</v>
      </c>
      <c r="AG1645" s="454">
        <v>2.5216104971988933E-3</v>
      </c>
      <c r="AH1645" s="455">
        <v>2.3300504089817831E-3</v>
      </c>
      <c r="AI1645" s="436">
        <v>3.1025024295288791E-3</v>
      </c>
      <c r="AJ1645" s="454">
        <v>4.487048425082522E-4</v>
      </c>
      <c r="AK1645" s="455">
        <v>3.8854218424000262E-4</v>
      </c>
      <c r="AL1645" s="436">
        <v>4.9623464912280696E-4</v>
      </c>
      <c r="AM1645" s="454">
        <v>6.4058059901312022E-4</v>
      </c>
      <c r="AN1645" s="455">
        <v>6.0831223500026497E-4</v>
      </c>
      <c r="AO1645" s="436">
        <v>6.6329382515276959E-4</v>
      </c>
      <c r="AP1645" s="460">
        <v>0</v>
      </c>
      <c r="AQ1645" s="461">
        <v>0</v>
      </c>
      <c r="AR1645" s="461">
        <v>0</v>
      </c>
      <c r="AS1645" s="454">
        <v>0</v>
      </c>
      <c r="AT1645" s="455">
        <v>0</v>
      </c>
      <c r="AU1645" s="455">
        <v>0</v>
      </c>
    </row>
    <row r="1646" spans="1:47" x14ac:dyDescent="0.2">
      <c r="A1646" s="231">
        <v>2016</v>
      </c>
      <c r="B1646" s="232">
        <v>2</v>
      </c>
      <c r="C1646" s="456">
        <v>1.5483391713623442</v>
      </c>
      <c r="D1646" s="457">
        <v>1.8576864838381209</v>
      </c>
      <c r="E1646" s="437">
        <v>5.0114657886341964</v>
      </c>
      <c r="F1646" s="456">
        <v>5.4958191881555797E-2</v>
      </c>
      <c r="G1646" s="457">
        <v>4.9848140960875593E-2</v>
      </c>
      <c r="H1646" s="437">
        <v>7.1422133173660043E-2</v>
      </c>
      <c r="I1646" s="456">
        <v>5.6900048615188638E-2</v>
      </c>
      <c r="J1646" s="457">
        <v>7.7573732908887527E-2</v>
      </c>
      <c r="K1646" s="437">
        <v>0.30466681594071615</v>
      </c>
      <c r="L1646" s="462">
        <v>1.9873184648917228E-3</v>
      </c>
      <c r="M1646" s="463">
        <v>2.4533270700881253E-3</v>
      </c>
      <c r="N1646" s="437">
        <v>9.7438456696298352E-3</v>
      </c>
      <c r="O1646" s="456">
        <v>2.7872043530209343E-3</v>
      </c>
      <c r="P1646" s="457">
        <v>3.5375749647630628E-3</v>
      </c>
      <c r="Q1646" s="437">
        <v>1.010956080226518E-2</v>
      </c>
      <c r="R1646" s="462">
        <v>0</v>
      </c>
      <c r="S1646" s="463">
        <v>0</v>
      </c>
      <c r="T1646" s="437">
        <v>526.0481885782425</v>
      </c>
      <c r="U1646" s="456">
        <v>7.6917049256169925E-3</v>
      </c>
      <c r="V1646" s="457">
        <v>9.9908904833026242E-3</v>
      </c>
      <c r="W1646" s="437">
        <v>1.6963132530531545E-2</v>
      </c>
      <c r="X1646" s="456">
        <v>4.3574216528282353E-3</v>
      </c>
      <c r="Y1646" s="457">
        <v>5.5549425083905981E-3</v>
      </c>
      <c r="Z1646" s="437">
        <v>1.0330491285352876E-2</v>
      </c>
      <c r="AA1646" s="456">
        <v>1.0494777576960865E-3</v>
      </c>
      <c r="AB1646" s="457">
        <v>9.7370215522810122E-4</v>
      </c>
      <c r="AC1646" s="437">
        <v>1.1954806455850165E-3</v>
      </c>
      <c r="AD1646" s="456">
        <v>7.0753785345820973E-5</v>
      </c>
      <c r="AE1646" s="457">
        <v>6.3133258987733827E-5</v>
      </c>
      <c r="AF1646" s="437">
        <v>7.9498866933812353E-5</v>
      </c>
      <c r="AG1646" s="456">
        <v>2.3330326130455718E-3</v>
      </c>
      <c r="AH1646" s="457">
        <v>2.1155483794932286E-3</v>
      </c>
      <c r="AI1646" s="437">
        <v>3.167052282765009E-3</v>
      </c>
      <c r="AJ1646" s="456">
        <v>4.3182951160714142E-4</v>
      </c>
      <c r="AK1646" s="457">
        <v>3.7286721269901897E-4</v>
      </c>
      <c r="AL1646" s="437">
        <v>5.084710105988261E-4</v>
      </c>
      <c r="AM1646" s="456">
        <v>6.2543141621156453E-4</v>
      </c>
      <c r="AN1646" s="457">
        <v>5.7919261725695667E-4</v>
      </c>
      <c r="AO1646" s="437">
        <v>6.758446682599877E-4</v>
      </c>
      <c r="AP1646" s="462">
        <v>0</v>
      </c>
      <c r="AQ1646" s="463">
        <v>0</v>
      </c>
      <c r="AR1646" s="463">
        <v>0</v>
      </c>
      <c r="AS1646" s="456">
        <v>0</v>
      </c>
      <c r="AT1646" s="457">
        <v>0</v>
      </c>
      <c r="AU1646" s="457">
        <v>0</v>
      </c>
    </row>
    <row r="1647" spans="1:47" x14ac:dyDescent="0.2">
      <c r="A1647" s="231">
        <v>2016</v>
      </c>
      <c r="B1647" s="232">
        <v>3</v>
      </c>
      <c r="C1647" s="456">
        <v>1.5568799193084637</v>
      </c>
      <c r="D1647" s="457">
        <v>1.8620532931767486</v>
      </c>
      <c r="E1647" s="437">
        <v>4.9763437313106662</v>
      </c>
      <c r="F1647" s="456">
        <v>5.6363658706443255E-2</v>
      </c>
      <c r="G1647" s="457">
        <v>5.1108134473348325E-2</v>
      </c>
      <c r="H1647" s="437">
        <v>6.6999132033097555E-2</v>
      </c>
      <c r="I1647" s="456">
        <v>5.7574064295811397E-2</v>
      </c>
      <c r="J1647" s="457">
        <v>7.8074838276519384E-2</v>
      </c>
      <c r="K1647" s="437">
        <v>0.20575188536142036</v>
      </c>
      <c r="L1647" s="462">
        <v>1.990442852582079E-3</v>
      </c>
      <c r="M1647" s="463">
        <v>2.4581732615371428E-3</v>
      </c>
      <c r="N1647" s="437">
        <v>3.5131061207737445E-3</v>
      </c>
      <c r="O1647" s="456">
        <v>2.807940370381424E-3</v>
      </c>
      <c r="P1647" s="457">
        <v>3.5636707889257751E-3</v>
      </c>
      <c r="Q1647" s="437">
        <v>1.0089010567145796E-2</v>
      </c>
      <c r="R1647" s="462">
        <v>0</v>
      </c>
      <c r="S1647" s="463">
        <v>0</v>
      </c>
      <c r="T1647" s="437">
        <v>526.51855563314086</v>
      </c>
      <c r="U1647" s="456">
        <v>7.8365690180726942E-3</v>
      </c>
      <c r="V1647" s="457">
        <v>1.0204016396558347E-2</v>
      </c>
      <c r="W1647" s="437">
        <v>1.3826632215215852E-2</v>
      </c>
      <c r="X1647" s="456">
        <v>4.4444796923974149E-3</v>
      </c>
      <c r="Y1647" s="457">
        <v>5.6747635926953678E-3</v>
      </c>
      <c r="Z1647" s="437">
        <v>1.0512463109940815E-2</v>
      </c>
      <c r="AA1647" s="456">
        <v>1.0892387043840758E-3</v>
      </c>
      <c r="AB1647" s="457">
        <v>1.0312521049605239E-3</v>
      </c>
      <c r="AC1647" s="437">
        <v>1.2237957659717745E-3</v>
      </c>
      <c r="AD1647" s="456">
        <v>7.2620593658871173E-5</v>
      </c>
      <c r="AE1647" s="457">
        <v>6.4826411362310662E-5</v>
      </c>
      <c r="AF1647" s="437">
        <v>7.7118828153178361E-5</v>
      </c>
      <c r="AG1647" s="456">
        <v>2.3898523900633909E-3</v>
      </c>
      <c r="AH1647" s="457">
        <v>2.1621199987178394E-3</v>
      </c>
      <c r="AI1647" s="437">
        <v>2.8480068316569566E-3</v>
      </c>
      <c r="AJ1647" s="456">
        <v>4.4277072255468377E-4</v>
      </c>
      <c r="AK1647" s="457">
        <v>3.8163169892113647E-4</v>
      </c>
      <c r="AL1647" s="437">
        <v>4.9079067589873158E-4</v>
      </c>
      <c r="AM1647" s="456">
        <v>6.4140214431463621E-4</v>
      </c>
      <c r="AN1647" s="457">
        <v>5.9442371361053824E-4</v>
      </c>
      <c r="AO1647" s="437">
        <v>6.2224829030899694E-4</v>
      </c>
      <c r="AP1647" s="462">
        <v>0</v>
      </c>
      <c r="AQ1647" s="463">
        <v>0</v>
      </c>
      <c r="AR1647" s="463">
        <v>0</v>
      </c>
      <c r="AS1647" s="456">
        <v>0</v>
      </c>
      <c r="AT1647" s="457">
        <v>0</v>
      </c>
      <c r="AU1647" s="457">
        <v>0</v>
      </c>
    </row>
    <row r="1648" spans="1:47" x14ac:dyDescent="0.2">
      <c r="A1648" s="231">
        <v>2016</v>
      </c>
      <c r="B1648" s="232">
        <v>4</v>
      </c>
      <c r="C1648" s="456">
        <v>1.5631460390208562</v>
      </c>
      <c r="D1648" s="457">
        <v>1.8633679111869677</v>
      </c>
      <c r="E1648" s="437">
        <v>4.995670333126383</v>
      </c>
      <c r="F1648" s="456">
        <v>5.7852684217414962E-2</v>
      </c>
      <c r="G1648" s="457">
        <v>5.2473054561346856E-2</v>
      </c>
      <c r="H1648" s="437">
        <v>6.8748324564248467E-2</v>
      </c>
      <c r="I1648" s="456">
        <v>5.821305269975157E-2</v>
      </c>
      <c r="J1648" s="457">
        <v>7.8493523927999395E-2</v>
      </c>
      <c r="K1648" s="437">
        <v>0.20744358565193619</v>
      </c>
      <c r="L1648" s="462">
        <v>1.9936471451715552E-3</v>
      </c>
      <c r="M1648" s="463">
        <v>2.4632171534561174E-3</v>
      </c>
      <c r="N1648" s="437">
        <v>3.5170947302093285E-3</v>
      </c>
      <c r="O1648" s="456">
        <v>2.8303042363145322E-3</v>
      </c>
      <c r="P1648" s="457">
        <v>3.5941188572700933E-3</v>
      </c>
      <c r="Q1648" s="437">
        <v>1.011508998002307E-2</v>
      </c>
      <c r="R1648" s="462">
        <v>0</v>
      </c>
      <c r="S1648" s="463">
        <v>0</v>
      </c>
      <c r="T1648" s="437">
        <v>527.03273812281657</v>
      </c>
      <c r="U1648" s="456">
        <v>7.9848801401228332E-3</v>
      </c>
      <c r="V1648" s="457">
        <v>1.04276512972458E-2</v>
      </c>
      <c r="W1648" s="437">
        <v>1.405244717699714E-2</v>
      </c>
      <c r="X1648" s="456">
        <v>4.5370980880900507E-3</v>
      </c>
      <c r="Y1648" s="457">
        <v>5.8053111781081043E-3</v>
      </c>
      <c r="Z1648" s="437">
        <v>1.0710740661804906E-2</v>
      </c>
      <c r="AA1648" s="456">
        <v>1.1303528645623762E-3</v>
      </c>
      <c r="AB1648" s="457">
        <v>1.0924295279902585E-3</v>
      </c>
      <c r="AC1648" s="437">
        <v>1.2626707152719218E-3</v>
      </c>
      <c r="AD1648" s="456">
        <v>7.4598560326893479E-5</v>
      </c>
      <c r="AE1648" s="457">
        <v>6.6670764559372949E-5</v>
      </c>
      <c r="AF1648" s="437">
        <v>7.9244317762725071E-5</v>
      </c>
      <c r="AG1648" s="456">
        <v>2.4505317200962523E-3</v>
      </c>
      <c r="AH1648" s="457">
        <v>2.2135764213822473E-3</v>
      </c>
      <c r="AI1648" s="437">
        <v>2.9204741291918783E-3</v>
      </c>
      <c r="AJ1648" s="456">
        <v>4.545126932028847E-4</v>
      </c>
      <c r="AK1648" s="457">
        <v>3.9131557774294332E-4</v>
      </c>
      <c r="AL1648" s="437">
        <v>5.0482459112095391E-4</v>
      </c>
      <c r="AM1648" s="456">
        <v>6.5819198806514254E-4</v>
      </c>
      <c r="AN1648" s="457">
        <v>6.1070560152829366E-4</v>
      </c>
      <c r="AO1648" s="437">
        <v>6.373451041077864E-4</v>
      </c>
      <c r="AP1648" s="462">
        <v>0</v>
      </c>
      <c r="AQ1648" s="463">
        <v>0</v>
      </c>
      <c r="AR1648" s="463">
        <v>0</v>
      </c>
      <c r="AS1648" s="456">
        <v>0</v>
      </c>
      <c r="AT1648" s="457">
        <v>0</v>
      </c>
      <c r="AU1648" s="457">
        <v>0</v>
      </c>
    </row>
    <row r="1649" spans="1:47" x14ac:dyDescent="0.2">
      <c r="A1649" s="231">
        <v>2016</v>
      </c>
      <c r="B1649" s="232">
        <v>5</v>
      </c>
      <c r="C1649" s="456">
        <v>2.8434809153905514</v>
      </c>
      <c r="D1649" s="457">
        <v>3.4182589279907529</v>
      </c>
      <c r="E1649" s="437">
        <v>6.8983198689790104</v>
      </c>
      <c r="F1649" s="456">
        <v>8.2398475652405753E-2</v>
      </c>
      <c r="G1649" s="457">
        <v>7.770276018439197E-2</v>
      </c>
      <c r="H1649" s="437">
        <v>0.10750841535972987</v>
      </c>
      <c r="I1649" s="456">
        <v>8.9070487894771469E-2</v>
      </c>
      <c r="J1649" s="457">
        <v>0.12381497174081525</v>
      </c>
      <c r="K1649" s="437">
        <v>0.3529079742190297</v>
      </c>
      <c r="L1649" s="462">
        <v>1.9964711683781288E-3</v>
      </c>
      <c r="M1649" s="463">
        <v>2.4675193231080139E-3</v>
      </c>
      <c r="N1649" s="437">
        <v>3.5208866776586132E-3</v>
      </c>
      <c r="O1649" s="456">
        <v>3.6194689594885587E-3</v>
      </c>
      <c r="P1649" s="457">
        <v>5.6839298971191731E-3</v>
      </c>
      <c r="Q1649" s="437">
        <v>1.2542214582277523E-2</v>
      </c>
      <c r="R1649" s="462">
        <v>0</v>
      </c>
      <c r="S1649" s="463">
        <v>0</v>
      </c>
      <c r="T1649" s="437">
        <v>527.39702467800146</v>
      </c>
      <c r="U1649" s="456">
        <v>7.2018227433948987E-3</v>
      </c>
      <c r="V1649" s="457">
        <v>9.4598244360225743E-3</v>
      </c>
      <c r="W1649" s="437">
        <v>1.1541113760405489E-2</v>
      </c>
      <c r="X1649" s="456">
        <v>4.6359596146760655E-3</v>
      </c>
      <c r="Y1649" s="457">
        <v>5.9480739036576902E-3</v>
      </c>
      <c r="Z1649" s="437">
        <v>1.0927553880517821E-2</v>
      </c>
      <c r="AA1649" s="456">
        <v>1.5879988975888786E-3</v>
      </c>
      <c r="AB1649" s="457">
        <v>1.5929986900074624E-3</v>
      </c>
      <c r="AC1649" s="437">
        <v>1.9596074992513472E-3</v>
      </c>
      <c r="AD1649" s="456">
        <v>1.0569966715328548E-4</v>
      </c>
      <c r="AE1649" s="457">
        <v>9.7389320342916417E-5</v>
      </c>
      <c r="AF1649" s="437">
        <v>1.2444474672515849E-4</v>
      </c>
      <c r="AG1649" s="456">
        <v>3.5002842326383454E-3</v>
      </c>
      <c r="AH1649" s="457">
        <v>3.2890237647988031E-3</v>
      </c>
      <c r="AI1649" s="437">
        <v>4.5740047687298753E-3</v>
      </c>
      <c r="AJ1649" s="456">
        <v>6.2698498491782484E-4</v>
      </c>
      <c r="AK1649" s="457">
        <v>5.4614841302485769E-4</v>
      </c>
      <c r="AL1649" s="437">
        <v>7.7417439753497193E-4</v>
      </c>
      <c r="AM1649" s="456">
        <v>9.4984146522775485E-4</v>
      </c>
      <c r="AN1649" s="457">
        <v>9.2770878008944493E-4</v>
      </c>
      <c r="AO1649" s="437">
        <v>1.0184157872523347E-3</v>
      </c>
      <c r="AP1649" s="462">
        <v>0</v>
      </c>
      <c r="AQ1649" s="463">
        <v>0</v>
      </c>
      <c r="AR1649" s="463">
        <v>0</v>
      </c>
      <c r="AS1649" s="456">
        <v>0</v>
      </c>
      <c r="AT1649" s="457">
        <v>0</v>
      </c>
      <c r="AU1649" s="457">
        <v>0</v>
      </c>
    </row>
    <row r="1650" spans="1:47" x14ac:dyDescent="0.2">
      <c r="A1650" s="231">
        <v>2016</v>
      </c>
      <c r="B1650" s="232">
        <v>6</v>
      </c>
      <c r="C1650" s="456">
        <v>2.8600258796635694</v>
      </c>
      <c r="D1650" s="457">
        <v>3.4329076930501734</v>
      </c>
      <c r="E1650" s="437">
        <v>6.9372362155123168</v>
      </c>
      <c r="F1650" s="456">
        <v>8.4460857335702966E-2</v>
      </c>
      <c r="G1650" s="457">
        <v>7.9750943093013241E-2</v>
      </c>
      <c r="H1650" s="437">
        <v>0.11061581559965727</v>
      </c>
      <c r="I1650" s="456">
        <v>9.0216332534427832E-2</v>
      </c>
      <c r="J1650" s="457">
        <v>0.12497668758024731</v>
      </c>
      <c r="K1650" s="437">
        <v>0.35612777575202081</v>
      </c>
      <c r="L1650" s="462">
        <v>2.0003508134392024E-3</v>
      </c>
      <c r="M1650" s="463">
        <v>2.4735948264094378E-3</v>
      </c>
      <c r="N1650" s="437">
        <v>3.5259048450461939E-3</v>
      </c>
      <c r="O1650" s="456">
        <v>3.6523032327249929E-3</v>
      </c>
      <c r="P1650" s="457">
        <v>5.7414878200685113E-3</v>
      </c>
      <c r="Q1650" s="437">
        <v>1.2591661812266848E-2</v>
      </c>
      <c r="R1650" s="462">
        <v>0</v>
      </c>
      <c r="S1650" s="463">
        <v>0</v>
      </c>
      <c r="T1650" s="437">
        <v>528.01939496283899</v>
      </c>
      <c r="U1650" s="456">
        <v>7.3396152433447192E-3</v>
      </c>
      <c r="V1650" s="457">
        <v>9.6718232122717639E-3</v>
      </c>
      <c r="W1650" s="437">
        <v>1.1779334850160396E-2</v>
      </c>
      <c r="X1650" s="456">
        <v>4.7418819272187695E-3</v>
      </c>
      <c r="Y1650" s="457">
        <v>6.1041807302686605E-3</v>
      </c>
      <c r="Z1650" s="437">
        <v>1.1164694044274413E-2</v>
      </c>
      <c r="AA1650" s="456">
        <v>1.6520267467984863E-3</v>
      </c>
      <c r="AB1650" s="457">
        <v>1.6925961637005173E-3</v>
      </c>
      <c r="AC1650" s="437">
        <v>2.0324760458385635E-3</v>
      </c>
      <c r="AD1650" s="456">
        <v>1.0849972204162593E-4</v>
      </c>
      <c r="AE1650" s="457">
        <v>1.0020696644212505E-4</v>
      </c>
      <c r="AF1650" s="437">
        <v>1.2828998960554193E-4</v>
      </c>
      <c r="AG1650" s="456">
        <v>3.5826127315316944E-3</v>
      </c>
      <c r="AH1650" s="457">
        <v>3.3643132934823143E-3</v>
      </c>
      <c r="AI1650" s="437">
        <v>4.7018439639913397E-3</v>
      </c>
      <c r="AJ1650" s="456">
        <v>6.4276122724132639E-4</v>
      </c>
      <c r="AK1650" s="457">
        <v>5.6017956616191407E-4</v>
      </c>
      <c r="AL1650" s="437">
        <v>7.9885033516315638E-4</v>
      </c>
      <c r="AM1650" s="456">
        <v>9.7381575138399566E-4</v>
      </c>
      <c r="AN1650" s="457">
        <v>9.5287021343040798E-4</v>
      </c>
      <c r="AO1650" s="437">
        <v>1.0456822608444418E-3</v>
      </c>
      <c r="AP1650" s="462">
        <v>0</v>
      </c>
      <c r="AQ1650" s="463">
        <v>0</v>
      </c>
      <c r="AR1650" s="463">
        <v>0</v>
      </c>
      <c r="AS1650" s="456">
        <v>0</v>
      </c>
      <c r="AT1650" s="457">
        <v>0</v>
      </c>
      <c r="AU1650" s="457">
        <v>0</v>
      </c>
    </row>
    <row r="1651" spans="1:47" x14ac:dyDescent="0.2">
      <c r="A1651" s="231">
        <v>2016</v>
      </c>
      <c r="B1651" s="232">
        <v>7</v>
      </c>
      <c r="C1651" s="456">
        <v>3.4214004787028842</v>
      </c>
      <c r="D1651" s="457">
        <v>4.0808016993981697</v>
      </c>
      <c r="E1651" s="437">
        <v>12.483177960942728</v>
      </c>
      <c r="F1651" s="456">
        <v>0.10447179341444317</v>
      </c>
      <c r="G1651" s="457">
        <v>0.1002146904900108</v>
      </c>
      <c r="H1651" s="437">
        <v>0.15401777993353366</v>
      </c>
      <c r="I1651" s="456">
        <v>0.1110709539423026</v>
      </c>
      <c r="J1651" s="457">
        <v>0.15516416221513388</v>
      </c>
      <c r="K1651" s="437">
        <v>0.45448579827697555</v>
      </c>
      <c r="L1651" s="462">
        <v>2.0046215826666157E-3</v>
      </c>
      <c r="M1651" s="463">
        <v>2.4807408682534383E-3</v>
      </c>
      <c r="N1651" s="437">
        <v>3.5320989055055963E-3</v>
      </c>
      <c r="O1651" s="456">
        <v>4.3200300050354875E-3</v>
      </c>
      <c r="P1651" s="457">
        <v>6.4873336192440064E-3</v>
      </c>
      <c r="Q1651" s="437">
        <v>1.3438784327720091E-2</v>
      </c>
      <c r="R1651" s="462">
        <v>0</v>
      </c>
      <c r="S1651" s="463">
        <v>0</v>
      </c>
      <c r="T1651" s="437">
        <v>528.67878045937073</v>
      </c>
      <c r="U1651" s="456">
        <v>8.5165156161119485E-3</v>
      </c>
      <c r="V1651" s="457">
        <v>1.1185366018248492E-2</v>
      </c>
      <c r="W1651" s="437">
        <v>1.6135837185347626E-2</v>
      </c>
      <c r="X1651" s="456">
        <v>4.8556233908686307E-3</v>
      </c>
      <c r="Y1651" s="457">
        <v>6.2748720008789444E-3</v>
      </c>
      <c r="Z1651" s="437">
        <v>1.1423845805597233E-2</v>
      </c>
      <c r="AA1651" s="456">
        <v>2.0592839417078214E-3</v>
      </c>
      <c r="AB1651" s="457">
        <v>2.1853389183611174E-3</v>
      </c>
      <c r="AC1651" s="437">
        <v>2.7410112008409825E-3</v>
      </c>
      <c r="AD1651" s="456">
        <v>1.3442248573345214E-4</v>
      </c>
      <c r="AE1651" s="457">
        <v>1.2585522815251524E-4</v>
      </c>
      <c r="AF1651" s="437">
        <v>1.7551464218675078E-4</v>
      </c>
      <c r="AG1651" s="456">
        <v>4.4307392215653073E-3</v>
      </c>
      <c r="AH1651" s="457">
        <v>4.2188886210645319E-3</v>
      </c>
      <c r="AI1651" s="437">
        <v>6.5741214186409314E-3</v>
      </c>
      <c r="AJ1651" s="456">
        <v>7.8495974613543708E-4</v>
      </c>
      <c r="AK1651" s="457">
        <v>6.8620234317009305E-4</v>
      </c>
      <c r="AL1651" s="437">
        <v>1.037300367506349E-3</v>
      </c>
      <c r="AM1651" s="456">
        <v>1.2163513468898394E-3</v>
      </c>
      <c r="AN1651" s="457">
        <v>1.2166397663292727E-3</v>
      </c>
      <c r="AO1651" s="437">
        <v>1.5315173886207446E-3</v>
      </c>
      <c r="AP1651" s="462">
        <v>0</v>
      </c>
      <c r="AQ1651" s="463">
        <v>0</v>
      </c>
      <c r="AR1651" s="463">
        <v>0</v>
      </c>
      <c r="AS1651" s="456">
        <v>0</v>
      </c>
      <c r="AT1651" s="457">
        <v>0</v>
      </c>
      <c r="AU1651" s="457">
        <v>0</v>
      </c>
    </row>
    <row r="1652" spans="1:47" x14ac:dyDescent="0.2">
      <c r="A1652" s="231">
        <v>2016</v>
      </c>
      <c r="B1652" s="232">
        <v>8</v>
      </c>
      <c r="C1652" s="456">
        <v>3.4576204370833357</v>
      </c>
      <c r="D1652" s="457">
        <v>4.1177892116683008</v>
      </c>
      <c r="E1652" s="437">
        <v>12.537697931971383</v>
      </c>
      <c r="F1652" s="456">
        <v>0.107593167434569</v>
      </c>
      <c r="G1652" s="457">
        <v>0.10337834276872208</v>
      </c>
      <c r="H1652" s="437">
        <v>0.15864662033217294</v>
      </c>
      <c r="I1652" s="456">
        <v>0.11295202465892246</v>
      </c>
      <c r="J1652" s="457">
        <v>0.15726365575526083</v>
      </c>
      <c r="K1652" s="437">
        <v>0.45916971067863227</v>
      </c>
      <c r="L1652" s="462">
        <v>2.0085049464469897E-3</v>
      </c>
      <c r="M1652" s="463">
        <v>2.4863658521543167E-3</v>
      </c>
      <c r="N1652" s="437">
        <v>3.5377358759753502E-3</v>
      </c>
      <c r="O1652" s="456">
        <v>4.3633289852579226E-3</v>
      </c>
      <c r="P1652" s="457">
        <v>6.5618929386914784E-3</v>
      </c>
      <c r="Q1652" s="437">
        <v>1.3503555493787549E-2</v>
      </c>
      <c r="R1652" s="462">
        <v>0</v>
      </c>
      <c r="S1652" s="463">
        <v>0</v>
      </c>
      <c r="T1652" s="437">
        <v>529.41143328055375</v>
      </c>
      <c r="U1652" s="456">
        <v>8.7119176434403076E-3</v>
      </c>
      <c r="V1652" s="457">
        <v>1.1467917759342474E-2</v>
      </c>
      <c r="W1652" s="437">
        <v>1.6450156428487833E-2</v>
      </c>
      <c r="X1652" s="456">
        <v>4.9771488474182057E-3</v>
      </c>
      <c r="Y1652" s="457">
        <v>6.4605114202300274E-3</v>
      </c>
      <c r="Z1652" s="437">
        <v>1.170577902789452E-2</v>
      </c>
      <c r="AA1652" s="456">
        <v>2.137747853932987E-3</v>
      </c>
      <c r="AB1652" s="457">
        <v>2.2980002713897168E-3</v>
      </c>
      <c r="AC1652" s="437">
        <v>2.8468217087629939E-3</v>
      </c>
      <c r="AD1652" s="456">
        <v>1.3857767070035978E-4</v>
      </c>
      <c r="AE1652" s="457">
        <v>1.3008788275647168E-4</v>
      </c>
      <c r="AF1652" s="437">
        <v>1.8125672577208306E-4</v>
      </c>
      <c r="AG1652" s="456">
        <v>4.5595248506604446E-3</v>
      </c>
      <c r="AH1652" s="457">
        <v>4.3434963528608062E-3</v>
      </c>
      <c r="AI1652" s="437">
        <v>6.7652948564552789E-3</v>
      </c>
      <c r="AJ1652" s="456">
        <v>8.0971351230922834E-4</v>
      </c>
      <c r="AK1652" s="457">
        <v>7.0960271540085839E-4</v>
      </c>
      <c r="AL1652" s="437">
        <v>1.0744133871253235E-3</v>
      </c>
      <c r="AM1652" s="456">
        <v>1.2511386541465361E-3</v>
      </c>
      <c r="AN1652" s="457">
        <v>1.2531189523156234E-3</v>
      </c>
      <c r="AO1652" s="437">
        <v>1.5720704588343282E-3</v>
      </c>
      <c r="AP1652" s="462">
        <v>0</v>
      </c>
      <c r="AQ1652" s="463">
        <v>0</v>
      </c>
      <c r="AR1652" s="463">
        <v>0</v>
      </c>
      <c r="AS1652" s="456">
        <v>0</v>
      </c>
      <c r="AT1652" s="457">
        <v>0</v>
      </c>
      <c r="AU1652" s="457">
        <v>0</v>
      </c>
    </row>
    <row r="1653" spans="1:47" x14ac:dyDescent="0.2">
      <c r="A1653" s="231">
        <v>2016</v>
      </c>
      <c r="B1653" s="232">
        <v>9</v>
      </c>
      <c r="C1653" s="456">
        <v>3.7615826240033354</v>
      </c>
      <c r="D1653" s="457">
        <v>4.4426744888665857</v>
      </c>
      <c r="E1653" s="437">
        <v>13.22570981727104</v>
      </c>
      <c r="F1653" s="456">
        <v>0.13019281679165651</v>
      </c>
      <c r="G1653" s="457">
        <v>0.12682435051060115</v>
      </c>
      <c r="H1653" s="437">
        <v>0.19359753263282239</v>
      </c>
      <c r="I1653" s="456">
        <v>0.14011603335045397</v>
      </c>
      <c r="J1653" s="457">
        <v>0.19630912536611689</v>
      </c>
      <c r="K1653" s="437">
        <v>0.57713367693220852</v>
      </c>
      <c r="L1653" s="462">
        <v>2.0118173697354939E-3</v>
      </c>
      <c r="M1653" s="463">
        <v>2.4915365745614812E-3</v>
      </c>
      <c r="N1653" s="437">
        <v>3.5418686553917223E-3</v>
      </c>
      <c r="O1653" s="456">
        <v>5.1655711819392613E-3</v>
      </c>
      <c r="P1653" s="457">
        <v>7.4235146905814496E-3</v>
      </c>
      <c r="Q1653" s="437">
        <v>1.4472616231816194E-2</v>
      </c>
      <c r="R1653" s="462">
        <v>0</v>
      </c>
      <c r="S1653" s="463">
        <v>0</v>
      </c>
      <c r="T1653" s="437">
        <v>530.0087296560971</v>
      </c>
      <c r="U1653" s="456">
        <v>9.5570128426011765E-3</v>
      </c>
      <c r="V1653" s="457">
        <v>1.2686126149146566E-2</v>
      </c>
      <c r="W1653" s="437">
        <v>1.7114986324952629E-2</v>
      </c>
      <c r="X1653" s="456">
        <v>5.1070165463515923E-3</v>
      </c>
      <c r="Y1653" s="457">
        <v>6.6616404992510527E-3</v>
      </c>
      <c r="Z1653" s="437">
        <v>1.2011269819010078E-2</v>
      </c>
      <c r="AA1653" s="456">
        <v>2.5791132616430051E-3</v>
      </c>
      <c r="AB1653" s="457">
        <v>2.8303874621979684E-3</v>
      </c>
      <c r="AC1653" s="437">
        <v>3.4834911572798779E-3</v>
      </c>
      <c r="AD1653" s="456">
        <v>1.6740885554673818E-4</v>
      </c>
      <c r="AE1653" s="457">
        <v>1.5897508681810175E-4</v>
      </c>
      <c r="AF1653" s="437">
        <v>2.2221242118986828E-4</v>
      </c>
      <c r="AG1653" s="456">
        <v>5.5221941820756525E-3</v>
      </c>
      <c r="AH1653" s="457">
        <v>5.3295971524067653E-3</v>
      </c>
      <c r="AI1653" s="437">
        <v>8.2542217947674541E-3</v>
      </c>
      <c r="AJ1653" s="456">
        <v>9.6872885194326471E-4</v>
      </c>
      <c r="AK1653" s="457">
        <v>8.5196661386353076E-4</v>
      </c>
      <c r="AL1653" s="437">
        <v>1.3188444459054254E-3</v>
      </c>
      <c r="AM1653" s="456">
        <v>1.5211338294722509E-3</v>
      </c>
      <c r="AN1653" s="457">
        <v>1.5522997875492982E-3</v>
      </c>
      <c r="AO1653" s="437">
        <v>1.9146766726781908E-3</v>
      </c>
      <c r="AP1653" s="462">
        <v>0</v>
      </c>
      <c r="AQ1653" s="463">
        <v>0</v>
      </c>
      <c r="AR1653" s="463">
        <v>0</v>
      </c>
      <c r="AS1653" s="456">
        <v>0</v>
      </c>
      <c r="AT1653" s="457">
        <v>0</v>
      </c>
      <c r="AU1653" s="457">
        <v>0</v>
      </c>
    </row>
    <row r="1654" spans="1:47" x14ac:dyDescent="0.2">
      <c r="A1654" s="231">
        <v>2016</v>
      </c>
      <c r="B1654" s="232">
        <v>10</v>
      </c>
      <c r="C1654" s="456">
        <v>3.8049789949676014</v>
      </c>
      <c r="D1654" s="457">
        <v>4.4878015889963159</v>
      </c>
      <c r="E1654" s="437">
        <v>13.300616377776231</v>
      </c>
      <c r="F1654" s="456">
        <v>0.13437024117953644</v>
      </c>
      <c r="G1654" s="457">
        <v>0.13116227352741319</v>
      </c>
      <c r="H1654" s="437">
        <v>0.20002157942054977</v>
      </c>
      <c r="I1654" s="456">
        <v>0.14271355971306879</v>
      </c>
      <c r="J1654" s="457">
        <v>0.19929023092994202</v>
      </c>
      <c r="K1654" s="437">
        <v>0.58374837948320946</v>
      </c>
      <c r="L1654" s="462">
        <v>2.0165402983804504E-3</v>
      </c>
      <c r="M1654" s="463">
        <v>2.4985044472014546E-3</v>
      </c>
      <c r="N1654" s="437">
        <v>3.5478076567795275E-3</v>
      </c>
      <c r="O1654" s="456">
        <v>5.2247032010593521E-3</v>
      </c>
      <c r="P1654" s="457">
        <v>7.5227985973689796E-3</v>
      </c>
      <c r="Q1654" s="437">
        <v>1.4556108880279094E-2</v>
      </c>
      <c r="R1654" s="462">
        <v>0</v>
      </c>
      <c r="S1654" s="463">
        <v>0</v>
      </c>
      <c r="T1654" s="437">
        <v>530.88057872723618</v>
      </c>
      <c r="U1654" s="456">
        <v>9.7940005882957617E-3</v>
      </c>
      <c r="V1654" s="457">
        <v>1.3038279547556271E-2</v>
      </c>
      <c r="W1654" s="437">
        <v>1.7506604935604721E-2</v>
      </c>
      <c r="X1654" s="456">
        <v>5.2474190414425912E-3</v>
      </c>
      <c r="Y1654" s="457">
        <v>6.8809837892370527E-3</v>
      </c>
      <c r="Z1654" s="437">
        <v>1.23444137121488E-2</v>
      </c>
      <c r="AA1654" s="456">
        <v>2.6937783198171341E-3</v>
      </c>
      <c r="AB1654" s="457">
        <v>3.0000231472839104E-3</v>
      </c>
      <c r="AC1654" s="437">
        <v>3.6159172326473967E-3</v>
      </c>
      <c r="AD1654" s="456">
        <v>1.7302343511522712E-4</v>
      </c>
      <c r="AE1654" s="457">
        <v>1.6483745369668036E-4</v>
      </c>
      <c r="AF1654" s="437">
        <v>2.3012815308503948E-4</v>
      </c>
      <c r="AG1654" s="456">
        <v>5.6923204615669304E-3</v>
      </c>
      <c r="AH1654" s="457">
        <v>5.4972577225464612E-3</v>
      </c>
      <c r="AI1654" s="437">
        <v>8.5233623149559706E-3</v>
      </c>
      <c r="AJ1654" s="456">
        <v>1.0011868292823488E-3</v>
      </c>
      <c r="AK1654" s="457">
        <v>8.8313364097155332E-4</v>
      </c>
      <c r="AL1654" s="437">
        <v>1.371705636530305E-3</v>
      </c>
      <c r="AM1654" s="456">
        <v>1.5681713239870988E-3</v>
      </c>
      <c r="AN1654" s="457">
        <v>1.6031673692970536E-3</v>
      </c>
      <c r="AO1654" s="437">
        <v>1.969656708403612E-3</v>
      </c>
      <c r="AP1654" s="462">
        <v>0</v>
      </c>
      <c r="AQ1654" s="463">
        <v>0</v>
      </c>
      <c r="AR1654" s="463">
        <v>0</v>
      </c>
      <c r="AS1654" s="456">
        <v>0</v>
      </c>
      <c r="AT1654" s="457">
        <v>0</v>
      </c>
      <c r="AU1654" s="457">
        <v>0</v>
      </c>
    </row>
    <row r="1655" spans="1:47" x14ac:dyDescent="0.2">
      <c r="A1655" s="231">
        <v>2016</v>
      </c>
      <c r="B1655" s="232">
        <v>11</v>
      </c>
      <c r="C1655" s="456">
        <v>4.6996151168728248</v>
      </c>
      <c r="D1655" s="457">
        <v>5.5547918961794664</v>
      </c>
      <c r="E1655" s="437">
        <v>14.729155763365144</v>
      </c>
      <c r="F1655" s="456">
        <v>0.16942887355027073</v>
      </c>
      <c r="G1655" s="457">
        <v>0.16424021347381115</v>
      </c>
      <c r="H1655" s="437">
        <v>0.24943401064082951</v>
      </c>
      <c r="I1655" s="456">
        <v>0.16613482543729877</v>
      </c>
      <c r="J1655" s="457">
        <v>0.23252546828589041</v>
      </c>
      <c r="K1655" s="437">
        <v>0.68230538580093314</v>
      </c>
      <c r="L1655" s="462">
        <v>2.0217923723372757E-3</v>
      </c>
      <c r="M1655" s="463">
        <v>2.5060643450893838E-3</v>
      </c>
      <c r="N1655" s="437">
        <v>3.5541394224208908E-3</v>
      </c>
      <c r="O1655" s="456">
        <v>6.9767093328537812E-3</v>
      </c>
      <c r="P1655" s="457">
        <v>9.2704086877167559E-3</v>
      </c>
      <c r="Q1655" s="437">
        <v>1.6522042944414849E-2</v>
      </c>
      <c r="R1655" s="462">
        <v>0</v>
      </c>
      <c r="S1655" s="463">
        <v>0</v>
      </c>
      <c r="T1655" s="437">
        <v>531.8289774401494</v>
      </c>
      <c r="U1655" s="456">
        <v>9.5851074478429579E-3</v>
      </c>
      <c r="V1655" s="457">
        <v>1.2712176834773197E-2</v>
      </c>
      <c r="W1655" s="437">
        <v>1.5871429649693767E-2</v>
      </c>
      <c r="X1655" s="456">
        <v>5.39801899602688E-3</v>
      </c>
      <c r="Y1655" s="457">
        <v>7.1195768366657036E-3</v>
      </c>
      <c r="Z1655" s="437">
        <v>1.2706855760794257E-2</v>
      </c>
      <c r="AA1655" s="456">
        <v>3.4026694102828321E-3</v>
      </c>
      <c r="AB1655" s="457">
        <v>3.7791233142901596E-3</v>
      </c>
      <c r="AC1655" s="437">
        <v>4.5232560958004256E-3</v>
      </c>
      <c r="AD1655" s="456">
        <v>2.1773199684741855E-4</v>
      </c>
      <c r="AE1655" s="457">
        <v>2.0548587419377834E-4</v>
      </c>
      <c r="AF1655" s="437">
        <v>2.8842341397783893E-4</v>
      </c>
      <c r="AG1655" s="456">
        <v>7.1796723362286203E-3</v>
      </c>
      <c r="AH1655" s="457">
        <v>6.8816158079872958E-3</v>
      </c>
      <c r="AI1655" s="437">
        <v>1.0626307179956055E-2</v>
      </c>
      <c r="AJ1655" s="456">
        <v>1.2430318766281007E-3</v>
      </c>
      <c r="AK1655" s="457">
        <v>1.0784900606048515E-3</v>
      </c>
      <c r="AL1655" s="437">
        <v>1.7242012950671299E-3</v>
      </c>
      <c r="AM1655" s="456">
        <v>1.9907203220017548E-3</v>
      </c>
      <c r="AN1655" s="457">
        <v>2.0295150165051275E-3</v>
      </c>
      <c r="AO1655" s="437">
        <v>2.4476473331676543E-3</v>
      </c>
      <c r="AP1655" s="462">
        <v>0</v>
      </c>
      <c r="AQ1655" s="463">
        <v>0</v>
      </c>
      <c r="AR1655" s="463">
        <v>0</v>
      </c>
      <c r="AS1655" s="456">
        <v>0</v>
      </c>
      <c r="AT1655" s="457">
        <v>0</v>
      </c>
      <c r="AU1655" s="457">
        <v>0</v>
      </c>
    </row>
    <row r="1656" spans="1:47" x14ac:dyDescent="0.2">
      <c r="A1656" s="231">
        <v>2016</v>
      </c>
      <c r="B1656" s="232">
        <v>12</v>
      </c>
      <c r="C1656" s="456">
        <v>4.753885078591817</v>
      </c>
      <c r="D1656" s="457">
        <v>5.6120539640327154</v>
      </c>
      <c r="E1656" s="437">
        <v>14.832411227836898</v>
      </c>
      <c r="F1656" s="456">
        <v>0.17518096110225392</v>
      </c>
      <c r="G1656" s="457">
        <v>0.17021164811439057</v>
      </c>
      <c r="H1656" s="437">
        <v>0.25849135861057254</v>
      </c>
      <c r="I1656" s="456">
        <v>0.16952886809083725</v>
      </c>
      <c r="J1656" s="457">
        <v>0.23654349384559117</v>
      </c>
      <c r="K1656" s="437">
        <v>0.69115151060903846</v>
      </c>
      <c r="L1656" s="462">
        <v>2.0275911149773072E-3</v>
      </c>
      <c r="M1656" s="463">
        <v>2.5142684952109084E-3</v>
      </c>
      <c r="N1656" s="437">
        <v>3.5609628720960945E-3</v>
      </c>
      <c r="O1656" s="456">
        <v>7.0674390593316152E-3</v>
      </c>
      <c r="P1656" s="457">
        <v>9.4129016533900205E-3</v>
      </c>
      <c r="Q1656" s="437">
        <v>1.6640409383493614E-2</v>
      </c>
      <c r="R1656" s="462">
        <v>0</v>
      </c>
      <c r="S1656" s="463">
        <v>0</v>
      </c>
      <c r="T1656" s="437">
        <v>532.8496774309084</v>
      </c>
      <c r="U1656" s="456">
        <v>9.8398542311050191E-3</v>
      </c>
      <c r="V1656" s="457">
        <v>1.3090522608226126E-2</v>
      </c>
      <c r="W1656" s="437">
        <v>1.631247774549351E-2</v>
      </c>
      <c r="X1656" s="456">
        <v>5.5589309155962994E-3</v>
      </c>
      <c r="Y1656" s="457">
        <v>7.3764511637604991E-3</v>
      </c>
      <c r="Z1656" s="437">
        <v>1.3097043825521683E-2</v>
      </c>
      <c r="AA1656" s="456">
        <v>3.5770992457789803E-3</v>
      </c>
      <c r="AB1656" s="457">
        <v>4.0161146638140171E-3</v>
      </c>
      <c r="AC1656" s="437">
        <v>4.7066596974431755E-3</v>
      </c>
      <c r="AD1656" s="456">
        <v>2.2557946820102903E-4</v>
      </c>
      <c r="AE1656" s="457">
        <v>2.1364239318661231E-4</v>
      </c>
      <c r="AF1656" s="437">
        <v>2.9960192825132187E-4</v>
      </c>
      <c r="AG1656" s="456">
        <v>7.4094009814108614E-3</v>
      </c>
      <c r="AH1656" s="457">
        <v>7.1105680273469279E-3</v>
      </c>
      <c r="AI1656" s="437">
        <v>1.1006738918263096E-2</v>
      </c>
      <c r="AJ1656" s="456">
        <v>1.2862399439819154E-3</v>
      </c>
      <c r="AK1656" s="457">
        <v>1.1206590653298494E-3</v>
      </c>
      <c r="AL1656" s="437">
        <v>1.7991399649897252E-3</v>
      </c>
      <c r="AM1656" s="456">
        <v>2.0566007496486769E-3</v>
      </c>
      <c r="AN1656" s="457">
        <v>2.1000996226386726E-3</v>
      </c>
      <c r="AO1656" s="437">
        <v>2.5249615461528244E-3</v>
      </c>
      <c r="AP1656" s="462">
        <v>0</v>
      </c>
      <c r="AQ1656" s="463">
        <v>0</v>
      </c>
      <c r="AR1656" s="463">
        <v>0</v>
      </c>
      <c r="AS1656" s="456">
        <v>0</v>
      </c>
      <c r="AT1656" s="457">
        <v>0</v>
      </c>
      <c r="AU1656" s="457">
        <v>0</v>
      </c>
    </row>
    <row r="1657" spans="1:47" x14ac:dyDescent="0.2">
      <c r="A1657" s="231">
        <v>2016</v>
      </c>
      <c r="B1657" s="232">
        <v>13</v>
      </c>
      <c r="C1657" s="456">
        <v>4.8129428084665031</v>
      </c>
      <c r="D1657" s="457">
        <v>5.6750206021864145</v>
      </c>
      <c r="E1657" s="437">
        <v>14.933804324307291</v>
      </c>
      <c r="F1657" s="456">
        <v>0.18131395388430271</v>
      </c>
      <c r="G1657" s="457">
        <v>0.17661324868800379</v>
      </c>
      <c r="H1657" s="437">
        <v>0.26832367929296047</v>
      </c>
      <c r="I1657" s="456">
        <v>0.17313605405162372</v>
      </c>
      <c r="J1657" s="457">
        <v>0.24083780703668992</v>
      </c>
      <c r="K1657" s="437">
        <v>0.70097957637831287</v>
      </c>
      <c r="L1657" s="462">
        <v>2.0334687797716432E-3</v>
      </c>
      <c r="M1657" s="463">
        <v>2.5224791102697619E-3</v>
      </c>
      <c r="N1657" s="437">
        <v>3.5696446537118258E-3</v>
      </c>
      <c r="O1657" s="456">
        <v>7.1634907183217491E-3</v>
      </c>
      <c r="P1657" s="457">
        <v>9.5646698270870321E-3</v>
      </c>
      <c r="Q1657" s="437">
        <v>1.6773122436374681E-2</v>
      </c>
      <c r="R1657" s="462">
        <v>0</v>
      </c>
      <c r="S1657" s="463">
        <v>0</v>
      </c>
      <c r="T1657" s="437">
        <v>534.0350863000873</v>
      </c>
      <c r="U1657" s="456">
        <v>1.0110250091776657E-2</v>
      </c>
      <c r="V1657" s="457">
        <v>1.349169765540457E-2</v>
      </c>
      <c r="W1657" s="437">
        <v>1.6790967261784383E-2</v>
      </c>
      <c r="X1657" s="456">
        <v>5.7308468130689953E-3</v>
      </c>
      <c r="Y1657" s="457">
        <v>7.6525386100321667E-3</v>
      </c>
      <c r="Z1657" s="437">
        <v>1.3517111213199682E-2</v>
      </c>
      <c r="AA1657" s="456">
        <v>3.7527457801922546E-3</v>
      </c>
      <c r="AB1657" s="457">
        <v>4.2533350017678554E-3</v>
      </c>
      <c r="AC1657" s="437">
        <v>4.9401542795808624E-3</v>
      </c>
      <c r="AD1657" s="456">
        <v>2.3390698161019887E-4</v>
      </c>
      <c r="AE1657" s="457">
        <v>2.2234140423333632E-4</v>
      </c>
      <c r="AF1657" s="437">
        <v>3.1194507781462529E-4</v>
      </c>
      <c r="AG1657" s="456">
        <v>7.6568132545866167E-3</v>
      </c>
      <c r="AH1657" s="457">
        <v>7.3596631713036221E-3</v>
      </c>
      <c r="AI1657" s="437">
        <v>1.1411335078678924E-2</v>
      </c>
      <c r="AJ1657" s="456">
        <v>1.333101584757026E-3</v>
      </c>
      <c r="AK1657" s="457">
        <v>1.166930668593991E-3</v>
      </c>
      <c r="AL1657" s="437">
        <v>1.8774885757068841E-3</v>
      </c>
      <c r="AM1657" s="456">
        <v>2.1261052271376413E-3</v>
      </c>
      <c r="AN1657" s="457">
        <v>2.1745540387635063E-3</v>
      </c>
      <c r="AO1657" s="437">
        <v>2.6120951725682423E-3</v>
      </c>
      <c r="AP1657" s="462">
        <v>0</v>
      </c>
      <c r="AQ1657" s="463">
        <v>0</v>
      </c>
      <c r="AR1657" s="463">
        <v>0</v>
      </c>
      <c r="AS1657" s="456">
        <v>0</v>
      </c>
      <c r="AT1657" s="457">
        <v>0</v>
      </c>
      <c r="AU1657" s="457">
        <v>0</v>
      </c>
    </row>
    <row r="1658" spans="1:47" x14ac:dyDescent="0.2">
      <c r="A1658" s="231">
        <v>2016</v>
      </c>
      <c r="B1658" s="232">
        <v>14</v>
      </c>
      <c r="C1658" s="456">
        <v>4.8641576214258002</v>
      </c>
      <c r="D1658" s="457">
        <v>5.7271768990717193</v>
      </c>
      <c r="E1658" s="437">
        <v>14.99029717832531</v>
      </c>
      <c r="F1658" s="456">
        <v>0.1878401319695624</v>
      </c>
      <c r="G1658" s="457">
        <v>0.18341492154875058</v>
      </c>
      <c r="H1658" s="437">
        <v>0.27877135358781813</v>
      </c>
      <c r="I1658" s="456">
        <v>0.17686347305130251</v>
      </c>
      <c r="J1658" s="457">
        <v>0.24521669368116852</v>
      </c>
      <c r="K1658" s="437">
        <v>0.71072925962571309</v>
      </c>
      <c r="L1658" s="462">
        <v>2.0380650219619604E-3</v>
      </c>
      <c r="M1658" s="463">
        <v>2.5290290419652567E-3</v>
      </c>
      <c r="N1658" s="437">
        <v>3.5760387129828777E-3</v>
      </c>
      <c r="O1658" s="456">
        <v>7.2654767961659568E-3</v>
      </c>
      <c r="P1658" s="457">
        <v>9.725917036307952E-3</v>
      </c>
      <c r="Q1658" s="437">
        <v>1.6913211950906601E-2</v>
      </c>
      <c r="R1658" s="462">
        <v>0</v>
      </c>
      <c r="S1658" s="463">
        <v>0</v>
      </c>
      <c r="T1658" s="437">
        <v>534.80989562541731</v>
      </c>
      <c r="U1658" s="456">
        <v>1.0394258020071616E-2</v>
      </c>
      <c r="V1658" s="457">
        <v>1.3910481548590245E-2</v>
      </c>
      <c r="W1658" s="437">
        <v>1.7294696532945665E-2</v>
      </c>
      <c r="X1658" s="456">
        <v>5.914468557438976E-3</v>
      </c>
      <c r="Y1658" s="457">
        <v>7.9477536594494726E-3</v>
      </c>
      <c r="Z1658" s="437">
        <v>1.3965597385173998E-2</v>
      </c>
      <c r="AA1658" s="456">
        <v>3.9321474030556474E-3</v>
      </c>
      <c r="AB1658" s="457">
        <v>4.4908622414110578E-3</v>
      </c>
      <c r="AC1658" s="437">
        <v>5.1918248383979338E-3</v>
      </c>
      <c r="AD1658" s="456">
        <v>2.4274945134518034E-4</v>
      </c>
      <c r="AE1658" s="457">
        <v>2.3156402070174508E-4</v>
      </c>
      <c r="AF1658" s="437">
        <v>3.2508401348165579E-4</v>
      </c>
      <c r="AG1658" s="456">
        <v>7.9216920018889535E-3</v>
      </c>
      <c r="AH1658" s="457">
        <v>7.6273277449376469E-3</v>
      </c>
      <c r="AI1658" s="437">
        <v>1.1839644237895091E-2</v>
      </c>
      <c r="AJ1658" s="456">
        <v>1.3836570682698142E-3</v>
      </c>
      <c r="AK1658" s="457">
        <v>1.2171974289336238E-3</v>
      </c>
      <c r="AL1658" s="437">
        <v>1.9607779038778128E-3</v>
      </c>
      <c r="AM1658" s="456">
        <v>2.1993803636769049E-3</v>
      </c>
      <c r="AN1658" s="457">
        <v>2.2524455074293685E-3</v>
      </c>
      <c r="AO1658" s="437">
        <v>2.7043999551329863E-3</v>
      </c>
      <c r="AP1658" s="462">
        <v>0</v>
      </c>
      <c r="AQ1658" s="463">
        <v>0</v>
      </c>
      <c r="AR1658" s="463">
        <v>0</v>
      </c>
      <c r="AS1658" s="456">
        <v>0</v>
      </c>
      <c r="AT1658" s="457">
        <v>0</v>
      </c>
      <c r="AU1658" s="457">
        <v>0</v>
      </c>
    </row>
    <row r="1659" spans="1:47" x14ac:dyDescent="0.2">
      <c r="A1659" s="231">
        <v>2016</v>
      </c>
      <c r="B1659" s="232">
        <v>15</v>
      </c>
      <c r="C1659" s="456">
        <v>4.9323542248547358</v>
      </c>
      <c r="D1659" s="457">
        <v>5.8002872407663055</v>
      </c>
      <c r="E1659" s="437">
        <v>15.106427195665981</v>
      </c>
      <c r="F1659" s="456">
        <v>0.19481496535029913</v>
      </c>
      <c r="G1659" s="457">
        <v>0.190698802612498</v>
      </c>
      <c r="H1659" s="437">
        <v>0.2899671585873308</v>
      </c>
      <c r="I1659" s="456">
        <v>0.18095765052466065</v>
      </c>
      <c r="J1659" s="457">
        <v>0.25010709843726764</v>
      </c>
      <c r="K1659" s="437">
        <v>0.72188278379535864</v>
      </c>
      <c r="L1659" s="462">
        <v>2.0444386482805356E-3</v>
      </c>
      <c r="M1659" s="463">
        <v>2.5376311214918468E-3</v>
      </c>
      <c r="N1659" s="437">
        <v>3.5855550607696777E-3</v>
      </c>
      <c r="O1659" s="456">
        <v>7.3740126456206109E-3</v>
      </c>
      <c r="P1659" s="457">
        <v>9.8976008662444905E-3</v>
      </c>
      <c r="Q1659" s="437">
        <v>1.706223367650371E-2</v>
      </c>
      <c r="R1659" s="462">
        <v>0</v>
      </c>
      <c r="S1659" s="463">
        <v>0</v>
      </c>
      <c r="T1659" s="437">
        <v>536.06192156911743</v>
      </c>
      <c r="U1659" s="456">
        <v>1.069910513780092E-2</v>
      </c>
      <c r="V1659" s="457">
        <v>1.435855232995471E-2</v>
      </c>
      <c r="W1659" s="437">
        <v>1.7838717594522716E-2</v>
      </c>
      <c r="X1659" s="456">
        <v>6.1102539773436604E-3</v>
      </c>
      <c r="Y1659" s="457">
        <v>8.2628378579813044E-3</v>
      </c>
      <c r="Z1659" s="437">
        <v>1.4444240597711436E-2</v>
      </c>
      <c r="AA1659" s="456">
        <v>4.1215600651437643E-3</v>
      </c>
      <c r="AB1659" s="457">
        <v>4.7370080371720224E-3</v>
      </c>
      <c r="AC1659" s="437">
        <v>5.4593216731739841E-3</v>
      </c>
      <c r="AD1659" s="456">
        <v>2.5219001558412905E-4</v>
      </c>
      <c r="AE1659" s="457">
        <v>2.4141759441304007E-4</v>
      </c>
      <c r="AF1659" s="437">
        <v>3.3913309178442124E-4</v>
      </c>
      <c r="AG1659" s="456">
        <v>8.2052328810569477E-3</v>
      </c>
      <c r="AH1659" s="457">
        <v>7.9154999855304102E-3</v>
      </c>
      <c r="AI1659" s="437">
        <v>1.2299179089641947E-2</v>
      </c>
      <c r="AJ1659" s="456">
        <v>1.4376328422525027E-3</v>
      </c>
      <c r="AK1659" s="457">
        <v>1.2711540553951627E-3</v>
      </c>
      <c r="AL1659" s="437">
        <v>2.0497816631091311E-3</v>
      </c>
      <c r="AM1659" s="456">
        <v>2.2777186430363583E-3</v>
      </c>
      <c r="AN1659" s="457">
        <v>2.3356189483927101E-3</v>
      </c>
      <c r="AO1659" s="437">
        <v>2.8034315357080789E-3</v>
      </c>
      <c r="AP1659" s="462">
        <v>0</v>
      </c>
      <c r="AQ1659" s="463">
        <v>0</v>
      </c>
      <c r="AR1659" s="463">
        <v>0</v>
      </c>
      <c r="AS1659" s="456">
        <v>0</v>
      </c>
      <c r="AT1659" s="457">
        <v>0</v>
      </c>
      <c r="AU1659" s="457">
        <v>0</v>
      </c>
    </row>
    <row r="1660" spans="1:47" x14ac:dyDescent="0.2">
      <c r="A1660" s="231">
        <v>2016</v>
      </c>
      <c r="B1660" s="232">
        <v>16</v>
      </c>
      <c r="C1660" s="456">
        <v>5.5514763659373427</v>
      </c>
      <c r="D1660" s="457">
        <v>6.9382229338479871</v>
      </c>
      <c r="E1660" s="437">
        <v>16.472206006473279</v>
      </c>
      <c r="F1660" s="456">
        <v>0.21736930334650068</v>
      </c>
      <c r="G1660" s="457">
        <v>0.21978747289361122</v>
      </c>
      <c r="H1660" s="437">
        <v>0.33087178937938055</v>
      </c>
      <c r="I1660" s="456">
        <v>0.20699000923790528</v>
      </c>
      <c r="J1660" s="457">
        <v>0.28631650476484738</v>
      </c>
      <c r="K1660" s="437">
        <v>0.8267899990704346</v>
      </c>
      <c r="L1660" s="462">
        <v>2.0486668663833442E-3</v>
      </c>
      <c r="M1660" s="463">
        <v>2.5435407836709709E-3</v>
      </c>
      <c r="N1660" s="437">
        <v>3.5912683513352399E-3</v>
      </c>
      <c r="O1660" s="456">
        <v>1.1114581811391853E-2</v>
      </c>
      <c r="P1660" s="457">
        <v>1.3296962531252387E-2</v>
      </c>
      <c r="Q1660" s="437">
        <v>2.0823361159574654E-2</v>
      </c>
      <c r="R1660" s="462">
        <v>0</v>
      </c>
      <c r="S1660" s="463">
        <v>0</v>
      </c>
      <c r="T1660" s="437">
        <v>537.3881776816778</v>
      </c>
      <c r="U1660" s="456">
        <v>1.1080877217552791E-2</v>
      </c>
      <c r="V1660" s="457">
        <v>1.5139587206353979E-2</v>
      </c>
      <c r="W1660" s="437">
        <v>1.8092427748195597E-2</v>
      </c>
      <c r="X1660" s="456">
        <v>6.3186551877125957E-3</v>
      </c>
      <c r="Y1660" s="457">
        <v>8.5968992440364402E-3</v>
      </c>
      <c r="Z1660" s="437">
        <v>1.4951511048691028E-2</v>
      </c>
      <c r="AA1660" s="456">
        <v>4.4965991412148892E-3</v>
      </c>
      <c r="AB1660" s="457">
        <v>5.3556795511796786E-3</v>
      </c>
      <c r="AC1660" s="437">
        <v>6.1325819415114858E-3</v>
      </c>
      <c r="AD1660" s="456">
        <v>2.8047290399791963E-4</v>
      </c>
      <c r="AE1660" s="457">
        <v>2.7707227272807039E-4</v>
      </c>
      <c r="AF1660" s="437">
        <v>3.8763509310808211E-4</v>
      </c>
      <c r="AG1660" s="456">
        <v>9.1829129366711847E-3</v>
      </c>
      <c r="AH1660" s="457">
        <v>9.1500596389379393E-3</v>
      </c>
      <c r="AI1660" s="437">
        <v>1.4060011538733565E-2</v>
      </c>
      <c r="AJ1660" s="456">
        <v>1.6002012253817578E-3</v>
      </c>
      <c r="AK1660" s="457">
        <v>1.4545666743800802E-3</v>
      </c>
      <c r="AL1660" s="437">
        <v>2.3653454042093136E-3</v>
      </c>
      <c r="AM1660" s="456">
        <v>2.5437472485077988E-3</v>
      </c>
      <c r="AN1660" s="457">
        <v>2.6998493787688833E-3</v>
      </c>
      <c r="AO1660" s="437">
        <v>3.1763312687554941E-3</v>
      </c>
      <c r="AP1660" s="462">
        <v>0</v>
      </c>
      <c r="AQ1660" s="463">
        <v>0</v>
      </c>
      <c r="AR1660" s="463">
        <v>0</v>
      </c>
      <c r="AS1660" s="456">
        <v>0</v>
      </c>
      <c r="AT1660" s="457">
        <v>0</v>
      </c>
      <c r="AU1660" s="457">
        <v>0</v>
      </c>
    </row>
    <row r="1661" spans="1:47" x14ac:dyDescent="0.2">
      <c r="A1661" s="231">
        <v>2016</v>
      </c>
      <c r="B1661" s="232">
        <v>17</v>
      </c>
      <c r="C1661" s="456">
        <v>5.6318288224894628</v>
      </c>
      <c r="D1661" s="457">
        <v>7.0271993918819886</v>
      </c>
      <c r="E1661" s="437">
        <v>16.614963561141213</v>
      </c>
      <c r="F1661" s="456">
        <v>0.22571899551091665</v>
      </c>
      <c r="G1661" s="457">
        <v>0.22853611049366396</v>
      </c>
      <c r="H1661" s="437">
        <v>0.34448107802915207</v>
      </c>
      <c r="I1661" s="456">
        <v>0.21209766795326937</v>
      </c>
      <c r="J1661" s="457">
        <v>0.29234296773056295</v>
      </c>
      <c r="K1661" s="437">
        <v>0.84062950126393099</v>
      </c>
      <c r="L1661" s="462">
        <v>2.0556420311823305E-3</v>
      </c>
      <c r="M1661" s="463">
        <v>2.5524281741064764E-3</v>
      </c>
      <c r="N1661" s="437">
        <v>3.6017612999791684E-3</v>
      </c>
      <c r="O1661" s="456">
        <v>1.1295753266867057E-2</v>
      </c>
      <c r="P1661" s="457">
        <v>1.354696011468166E-2</v>
      </c>
      <c r="Q1661" s="437">
        <v>2.1041137963248639E-2</v>
      </c>
      <c r="R1661" s="462">
        <v>0</v>
      </c>
      <c r="S1661" s="463">
        <v>0</v>
      </c>
      <c r="T1661" s="437">
        <v>538.77670119991024</v>
      </c>
      <c r="U1661" s="456">
        <v>1.1420688187069821E-2</v>
      </c>
      <c r="V1661" s="457">
        <v>1.5628751677566551E-2</v>
      </c>
      <c r="W1661" s="437">
        <v>1.8702089769275249E-2</v>
      </c>
      <c r="X1661" s="456">
        <v>6.5393963474803954E-3</v>
      </c>
      <c r="Y1661" s="457">
        <v>8.9461385150555323E-3</v>
      </c>
      <c r="Z1661" s="437">
        <v>1.548202386630238E-2</v>
      </c>
      <c r="AA1661" s="456">
        <v>4.7108338397172612E-3</v>
      </c>
      <c r="AB1661" s="457">
        <v>5.6169855198175082E-3</v>
      </c>
      <c r="AC1661" s="437">
        <v>6.4563760997568649E-3</v>
      </c>
      <c r="AD1661" s="456">
        <v>2.9175219240556126E-4</v>
      </c>
      <c r="AE1661" s="457">
        <v>2.8886202018195927E-4</v>
      </c>
      <c r="AF1661" s="437">
        <v>4.0472876237691445E-4</v>
      </c>
      <c r="AG1661" s="456">
        <v>9.5249105769392214E-3</v>
      </c>
      <c r="AH1661" s="457">
        <v>9.5028556223140555E-3</v>
      </c>
      <c r="AI1661" s="437">
        <v>1.4619029921751276E-2</v>
      </c>
      <c r="AJ1661" s="456">
        <v>1.6656318839030123E-3</v>
      </c>
      <c r="AK1661" s="457">
        <v>1.5212701979817847E-3</v>
      </c>
      <c r="AL1661" s="437">
        <v>2.4737148156220769E-3</v>
      </c>
      <c r="AM1661" s="456">
        <v>2.6367156316517209E-3</v>
      </c>
      <c r="AN1661" s="457">
        <v>2.797714727763499E-3</v>
      </c>
      <c r="AO1661" s="437">
        <v>3.2966446587948768E-3</v>
      </c>
      <c r="AP1661" s="462">
        <v>0</v>
      </c>
      <c r="AQ1661" s="463">
        <v>0</v>
      </c>
      <c r="AR1661" s="463">
        <v>0</v>
      </c>
      <c r="AS1661" s="456">
        <v>0</v>
      </c>
      <c r="AT1661" s="457">
        <v>0</v>
      </c>
      <c r="AU1661" s="457">
        <v>0</v>
      </c>
    </row>
    <row r="1662" spans="1:47" x14ac:dyDescent="0.2">
      <c r="A1662" s="231">
        <v>2016</v>
      </c>
      <c r="B1662" s="232">
        <v>18</v>
      </c>
      <c r="C1662" s="456">
        <v>5.7108306496441568</v>
      </c>
      <c r="D1662" s="457">
        <v>7.1125529519761894</v>
      </c>
      <c r="E1662" s="437">
        <v>16.763175896965009</v>
      </c>
      <c r="F1662" s="456">
        <v>0.23437647528249264</v>
      </c>
      <c r="G1662" s="457">
        <v>0.23747191299806272</v>
      </c>
      <c r="H1662" s="437">
        <v>0.35865120491011016</v>
      </c>
      <c r="I1662" s="456">
        <v>0.21750075411713524</v>
      </c>
      <c r="J1662" s="457">
        <v>0.29863546017782194</v>
      </c>
      <c r="K1662" s="437">
        <v>0.85504183608157747</v>
      </c>
      <c r="L1662" s="462">
        <v>2.0630557788658796E-3</v>
      </c>
      <c r="M1662" s="463">
        <v>2.5616422534471815E-3</v>
      </c>
      <c r="N1662" s="437">
        <v>3.6127229847283979E-3</v>
      </c>
      <c r="O1662" s="456">
        <v>1.1487251461240426E-2</v>
      </c>
      <c r="P1662" s="457">
        <v>1.380709752798644E-2</v>
      </c>
      <c r="Q1662" s="437">
        <v>2.1267767295783578E-2</v>
      </c>
      <c r="R1662" s="462">
        <v>0</v>
      </c>
      <c r="S1662" s="463">
        <v>0</v>
      </c>
      <c r="T1662" s="437">
        <v>540.21891552290742</v>
      </c>
      <c r="U1662" s="456">
        <v>1.1770248914786221E-2</v>
      </c>
      <c r="V1662" s="457">
        <v>1.6122923369262635E-2</v>
      </c>
      <c r="W1662" s="437">
        <v>1.9336581964044079E-2</v>
      </c>
      <c r="X1662" s="456">
        <v>6.7724075035994888E-3</v>
      </c>
      <c r="Y1662" s="457">
        <v>9.3095292576215027E-3</v>
      </c>
      <c r="Z1662" s="437">
        <v>1.6034063406147304E-2</v>
      </c>
      <c r="AA1662" s="456">
        <v>4.9379720757352537E-3</v>
      </c>
      <c r="AB1662" s="457">
        <v>5.8814715415818905E-3</v>
      </c>
      <c r="AC1662" s="437">
        <v>6.7989027595205878E-3</v>
      </c>
      <c r="AD1662" s="456">
        <v>3.0350622651658299E-4</v>
      </c>
      <c r="AE1662" s="457">
        <v>3.0096015227581741E-4</v>
      </c>
      <c r="AF1662" s="437">
        <v>4.2255801304852116E-4</v>
      </c>
      <c r="AG1662" s="456">
        <v>9.8779147163105142E-3</v>
      </c>
      <c r="AH1662" s="457">
        <v>9.8630173204129323E-3</v>
      </c>
      <c r="AI1662" s="437">
        <v>1.5199624656872223E-2</v>
      </c>
      <c r="AJ1662" s="456">
        <v>1.7332321974153767E-3</v>
      </c>
      <c r="AK1662" s="457">
        <v>1.5896929017962292E-3</v>
      </c>
      <c r="AL1662" s="437">
        <v>2.5860720471679874E-3</v>
      </c>
      <c r="AM1662" s="456">
        <v>2.7335595301022117E-3</v>
      </c>
      <c r="AN1662" s="457">
        <v>2.8975802697438924E-3</v>
      </c>
      <c r="AO1662" s="437">
        <v>3.4222764353373284E-3</v>
      </c>
      <c r="AP1662" s="462">
        <v>0</v>
      </c>
      <c r="AQ1662" s="463">
        <v>0</v>
      </c>
      <c r="AR1662" s="463">
        <v>0</v>
      </c>
      <c r="AS1662" s="456">
        <v>0</v>
      </c>
      <c r="AT1662" s="457">
        <v>0</v>
      </c>
      <c r="AU1662" s="457">
        <v>0</v>
      </c>
    </row>
    <row r="1663" spans="1:47" x14ac:dyDescent="0.2">
      <c r="A1663" s="231">
        <v>2016</v>
      </c>
      <c r="B1663" s="232">
        <v>19</v>
      </c>
      <c r="C1663" s="456">
        <v>5.7929245041434543</v>
      </c>
      <c r="D1663" s="457">
        <v>7.1971099770335423</v>
      </c>
      <c r="E1663" s="437">
        <v>16.886534034022908</v>
      </c>
      <c r="F1663" s="456">
        <v>0.24367581025973464</v>
      </c>
      <c r="G1663" s="457">
        <v>0.24677243544061869</v>
      </c>
      <c r="H1663" s="437">
        <v>0.37316052432388802</v>
      </c>
      <c r="I1663" s="456">
        <v>0.22313963707710149</v>
      </c>
      <c r="J1663" s="457">
        <v>0.30496628945111748</v>
      </c>
      <c r="K1663" s="437">
        <v>0.86943240823045087</v>
      </c>
      <c r="L1663" s="462">
        <v>2.0701303008749568E-3</v>
      </c>
      <c r="M1663" s="463">
        <v>2.5701929111558936E-3</v>
      </c>
      <c r="N1663" s="437">
        <v>3.622734116617551E-3</v>
      </c>
      <c r="O1663" s="456">
        <v>1.1689247424153048E-2</v>
      </c>
      <c r="P1663" s="457">
        <v>1.4073409596787805E-2</v>
      </c>
      <c r="Q1663" s="437">
        <v>2.1500317840586643E-2</v>
      </c>
      <c r="R1663" s="462">
        <v>0</v>
      </c>
      <c r="S1663" s="463">
        <v>0</v>
      </c>
      <c r="T1663" s="437">
        <v>541.50088268636148</v>
      </c>
      <c r="U1663" s="456">
        <v>1.2146187762798324E-2</v>
      </c>
      <c r="V1663" s="457">
        <v>1.6637960965545491E-2</v>
      </c>
      <c r="W1663" s="437">
        <v>1.9984040820003345E-2</v>
      </c>
      <c r="X1663" s="456">
        <v>7.0185077648947884E-3</v>
      </c>
      <c r="Y1663" s="457">
        <v>9.6817584033855632E-3</v>
      </c>
      <c r="Z1663" s="437">
        <v>1.6599532977607023E-2</v>
      </c>
      <c r="AA1663" s="456">
        <v>5.1818343878775588E-3</v>
      </c>
      <c r="AB1663" s="457">
        <v>6.1567630107653478E-3</v>
      </c>
      <c r="AC1663" s="437">
        <v>7.1596073010855455E-3</v>
      </c>
      <c r="AD1663" s="456">
        <v>3.1611045762245288E-4</v>
      </c>
      <c r="AE1663" s="457">
        <v>3.1353146241351463E-4</v>
      </c>
      <c r="AF1663" s="437">
        <v>4.4088176518553961E-4</v>
      </c>
      <c r="AG1663" s="456">
        <v>1.0257181179302468E-2</v>
      </c>
      <c r="AH1663" s="457">
        <v>1.0237769446506039E-2</v>
      </c>
      <c r="AI1663" s="437">
        <v>1.5791484714726769E-2</v>
      </c>
      <c r="AJ1663" s="456">
        <v>1.8056363344094173E-3</v>
      </c>
      <c r="AK1663" s="457">
        <v>1.6605475513956159E-3</v>
      </c>
      <c r="AL1663" s="437">
        <v>2.7004628341661045E-3</v>
      </c>
      <c r="AM1663" s="456">
        <v>2.8373975012241578E-3</v>
      </c>
      <c r="AN1663" s="457">
        <v>3.0014963430860671E-3</v>
      </c>
      <c r="AO1663" s="437">
        <v>3.5514587313416239E-3</v>
      </c>
      <c r="AP1663" s="462">
        <v>0</v>
      </c>
      <c r="AQ1663" s="463">
        <v>0</v>
      </c>
      <c r="AR1663" s="463">
        <v>0</v>
      </c>
      <c r="AS1663" s="456">
        <v>0</v>
      </c>
      <c r="AT1663" s="457">
        <v>0</v>
      </c>
      <c r="AU1663" s="457">
        <v>0</v>
      </c>
    </row>
    <row r="1664" spans="1:47" x14ac:dyDescent="0.2">
      <c r="A1664" s="231">
        <v>2016</v>
      </c>
      <c r="B1664" s="232">
        <v>20</v>
      </c>
      <c r="C1664" s="456">
        <v>5.8852442719796354</v>
      </c>
      <c r="D1664" s="457">
        <v>7.2903989161205223</v>
      </c>
      <c r="E1664" s="437">
        <v>17.033617910018606</v>
      </c>
      <c r="F1664" s="456">
        <v>0.25343071315252486</v>
      </c>
      <c r="G1664" s="457">
        <v>0.25612138302613746</v>
      </c>
      <c r="H1664" s="437">
        <v>0.38781495054254445</v>
      </c>
      <c r="I1664" s="456">
        <v>0.22914081203152084</v>
      </c>
      <c r="J1664" s="457">
        <v>0.31151018071784159</v>
      </c>
      <c r="K1664" s="437">
        <v>0.88443360912027102</v>
      </c>
      <c r="L1664" s="462">
        <v>2.0784276119116597E-3</v>
      </c>
      <c r="M1664" s="463">
        <v>2.5794703888055832E-3</v>
      </c>
      <c r="N1664" s="437">
        <v>3.6345645622990275E-3</v>
      </c>
      <c r="O1664" s="456">
        <v>1.1901386896812378E-2</v>
      </c>
      <c r="P1664" s="457">
        <v>1.434115190033388E-2</v>
      </c>
      <c r="Q1664" s="437">
        <v>2.1735716543853249E-2</v>
      </c>
      <c r="R1664" s="462">
        <v>0</v>
      </c>
      <c r="S1664" s="463">
        <v>0</v>
      </c>
      <c r="T1664" s="437">
        <v>542.98633639040997</v>
      </c>
      <c r="U1664" s="456">
        <v>1.2537523563700298E-2</v>
      </c>
      <c r="V1664" s="457">
        <v>1.7145938784871091E-2</v>
      </c>
      <c r="W1664" s="437">
        <v>2.063879401813179E-2</v>
      </c>
      <c r="X1664" s="456">
        <v>7.2761688850041554E-3</v>
      </c>
      <c r="Y1664" s="457">
        <v>1.0055858697331664E-2</v>
      </c>
      <c r="Z1664" s="437">
        <v>1.7167862119816715E-2</v>
      </c>
      <c r="AA1664" s="456">
        <v>5.4432511196503509E-3</v>
      </c>
      <c r="AB1664" s="457">
        <v>6.4102038580723577E-3</v>
      </c>
      <c r="AC1664" s="437">
        <v>7.5475111092448222E-3</v>
      </c>
      <c r="AD1664" s="456">
        <v>3.2939413069530673E-4</v>
      </c>
      <c r="AE1664" s="457">
        <v>3.2618634381670461E-4</v>
      </c>
      <c r="AF1664" s="437">
        <v>4.595137401907128E-4</v>
      </c>
      <c r="AG1664" s="456">
        <v>1.0652585135195562E-2</v>
      </c>
      <c r="AH1664" s="457">
        <v>1.0617413086247314E-2</v>
      </c>
      <c r="AI1664" s="437">
        <v>1.6383037409451361E-2</v>
      </c>
      <c r="AJ1664" s="456">
        <v>1.8806176938788986E-3</v>
      </c>
      <c r="AK1664" s="457">
        <v>1.7322210037880087E-3</v>
      </c>
      <c r="AL1664" s="437">
        <v>2.8136731751131276E-3</v>
      </c>
      <c r="AM1664" s="456">
        <v>2.9470118221104104E-3</v>
      </c>
      <c r="AN1664" s="457">
        <v>3.1052689446178262E-3</v>
      </c>
      <c r="AO1664" s="437">
        <v>3.6839810084509689E-3</v>
      </c>
      <c r="AP1664" s="462">
        <v>0</v>
      </c>
      <c r="AQ1664" s="463">
        <v>0</v>
      </c>
      <c r="AR1664" s="463">
        <v>0</v>
      </c>
      <c r="AS1664" s="456">
        <v>0</v>
      </c>
      <c r="AT1664" s="457">
        <v>0</v>
      </c>
      <c r="AU1664" s="457">
        <v>0</v>
      </c>
    </row>
    <row r="1665" spans="1:47" x14ac:dyDescent="0.2">
      <c r="A1665" s="231">
        <v>2016</v>
      </c>
      <c r="B1665" s="232">
        <v>21</v>
      </c>
      <c r="C1665" s="456">
        <v>6.4943746643058358</v>
      </c>
      <c r="D1665" s="457">
        <v>8.3458380485814203</v>
      </c>
      <c r="E1665" s="437">
        <v>18.612891543385604</v>
      </c>
      <c r="F1665" s="456">
        <v>0.28718638447566336</v>
      </c>
      <c r="G1665" s="457">
        <v>0.2947597984011478</v>
      </c>
      <c r="H1665" s="437">
        <v>0.47057144899233277</v>
      </c>
      <c r="I1665" s="456">
        <v>0.25300764601690029</v>
      </c>
      <c r="J1665" s="457">
        <v>0.34296110643364325</v>
      </c>
      <c r="K1665" s="437">
        <v>1.0143327699590114</v>
      </c>
      <c r="L1665" s="462">
        <v>2.0869240802151947E-3</v>
      </c>
      <c r="M1665" s="463">
        <v>2.5883407838960767E-3</v>
      </c>
      <c r="N1665" s="437">
        <v>3.6461610563420701E-3</v>
      </c>
      <c r="O1665" s="456">
        <v>1.8004291005343082E-2</v>
      </c>
      <c r="P1665" s="457">
        <v>1.928257571539229E-2</v>
      </c>
      <c r="Q1665" s="437">
        <v>2.7109729494650531E-2</v>
      </c>
      <c r="R1665" s="462">
        <v>0</v>
      </c>
      <c r="S1665" s="463">
        <v>0</v>
      </c>
      <c r="T1665" s="437">
        <v>544.44695247817117</v>
      </c>
      <c r="U1665" s="456">
        <v>1.4093771905396473E-2</v>
      </c>
      <c r="V1665" s="457">
        <v>1.926330798085981E-2</v>
      </c>
      <c r="W1665" s="437">
        <v>2.3750015720618179E-2</v>
      </c>
      <c r="X1665" s="456">
        <v>7.5423227479038991E-3</v>
      </c>
      <c r="Y1665" s="457">
        <v>1.0422954379276891E-2</v>
      </c>
      <c r="Z1665" s="437">
        <v>1.7725550004260567E-2</v>
      </c>
      <c r="AA1665" s="456">
        <v>6.218481219442561E-3</v>
      </c>
      <c r="AB1665" s="457">
        <v>7.362081122140862E-3</v>
      </c>
      <c r="AC1665" s="437">
        <v>9.3309293876436671E-3</v>
      </c>
      <c r="AD1665" s="456">
        <v>3.7528544894615976E-4</v>
      </c>
      <c r="AE1665" s="457">
        <v>3.7751611135835358E-4</v>
      </c>
      <c r="AF1665" s="437">
        <v>5.6216866084331382E-4</v>
      </c>
      <c r="AG1665" s="456">
        <v>1.2056082901972635E-2</v>
      </c>
      <c r="AH1665" s="457">
        <v>1.221646043353969E-2</v>
      </c>
      <c r="AI1665" s="437">
        <v>1.983398653313416E-2</v>
      </c>
      <c r="AJ1665" s="456">
        <v>2.130854060241457E-3</v>
      </c>
      <c r="AK1665" s="457">
        <v>1.9972941832816439E-3</v>
      </c>
      <c r="AL1665" s="437">
        <v>3.4578050434664657E-3</v>
      </c>
      <c r="AM1665" s="456">
        <v>3.3634757935217903E-3</v>
      </c>
      <c r="AN1665" s="457">
        <v>3.5965288542418369E-3</v>
      </c>
      <c r="AO1665" s="437">
        <v>4.434211960538466E-3</v>
      </c>
      <c r="AP1665" s="462">
        <v>0</v>
      </c>
      <c r="AQ1665" s="463">
        <v>0</v>
      </c>
      <c r="AR1665" s="463">
        <v>0</v>
      </c>
      <c r="AS1665" s="456">
        <v>0</v>
      </c>
      <c r="AT1665" s="457">
        <v>0</v>
      </c>
      <c r="AU1665" s="457">
        <v>0</v>
      </c>
    </row>
    <row r="1666" spans="1:47" x14ac:dyDescent="0.2">
      <c r="A1666" s="231">
        <v>2016</v>
      </c>
      <c r="B1666" s="232">
        <v>22</v>
      </c>
      <c r="C1666" s="456">
        <v>6.5984533026634713</v>
      </c>
      <c r="D1666" s="457">
        <v>8.4412803931442344</v>
      </c>
      <c r="E1666" s="437">
        <v>18.775083595138032</v>
      </c>
      <c r="F1666" s="456">
        <v>0.29834242186613519</v>
      </c>
      <c r="G1666" s="457">
        <v>0.3043514814049717</v>
      </c>
      <c r="H1666" s="437">
        <v>0.48671016357134655</v>
      </c>
      <c r="I1666" s="456">
        <v>0.25976498753613991</v>
      </c>
      <c r="J1666" s="457">
        <v>0.34952863011429408</v>
      </c>
      <c r="K1666" s="437">
        <v>1.0300925780656272</v>
      </c>
      <c r="L1666" s="462">
        <v>2.0956237551788834E-3</v>
      </c>
      <c r="M1666" s="463">
        <v>2.5967750336762202E-3</v>
      </c>
      <c r="N1666" s="437">
        <v>3.657461742595351E-3</v>
      </c>
      <c r="O1666" s="456">
        <v>1.8335181854615724E-2</v>
      </c>
      <c r="P1666" s="457">
        <v>1.961043923270845E-2</v>
      </c>
      <c r="Q1666" s="437">
        <v>2.7399840268802076E-2</v>
      </c>
      <c r="R1666" s="462">
        <v>0</v>
      </c>
      <c r="S1666" s="463">
        <v>0</v>
      </c>
      <c r="T1666" s="437">
        <v>545.82909883125615</v>
      </c>
      <c r="U1666" s="456">
        <v>1.4536424680026616E-2</v>
      </c>
      <c r="V1666" s="457">
        <v>1.9759465259369682E-2</v>
      </c>
      <c r="W1666" s="437">
        <v>2.4440512912978378E-2</v>
      </c>
      <c r="X1666" s="456">
        <v>7.8131650906025155E-3</v>
      </c>
      <c r="Y1666" s="457">
        <v>1.0770520010792678E-2</v>
      </c>
      <c r="Z1666" s="437">
        <v>1.8253634575846583E-2</v>
      </c>
      <c r="AA1666" s="456">
        <v>6.520121204050832E-3</v>
      </c>
      <c r="AB1666" s="457">
        <v>7.5971087845206854E-3</v>
      </c>
      <c r="AC1666" s="437">
        <v>9.7876443303511924E-3</v>
      </c>
      <c r="AD1666" s="456">
        <v>3.9058194543496256E-4</v>
      </c>
      <c r="AE1666" s="457">
        <v>3.9058314870048504E-4</v>
      </c>
      <c r="AF1666" s="437">
        <v>5.8290350955248317E-4</v>
      </c>
      <c r="AG1666" s="456">
        <v>1.2506762914555707E-2</v>
      </c>
      <c r="AH1666" s="457">
        <v>1.2609067691638262E-2</v>
      </c>
      <c r="AI1666" s="437">
        <v>2.0477682233313654E-2</v>
      </c>
      <c r="AJ1666" s="456">
        <v>2.2160807691296016E-3</v>
      </c>
      <c r="AK1666" s="457">
        <v>2.0715255830823869E-3</v>
      </c>
      <c r="AL1666" s="437">
        <v>3.579949343504937E-3</v>
      </c>
      <c r="AM1666" s="456">
        <v>3.4899602748568077E-3</v>
      </c>
      <c r="AN1666" s="457">
        <v>3.702801019207798E-3</v>
      </c>
      <c r="AO1666" s="437">
        <v>4.582257605179922E-3</v>
      </c>
      <c r="AP1666" s="462">
        <v>0</v>
      </c>
      <c r="AQ1666" s="463">
        <v>0</v>
      </c>
      <c r="AR1666" s="463">
        <v>0</v>
      </c>
      <c r="AS1666" s="456">
        <v>0</v>
      </c>
      <c r="AT1666" s="457">
        <v>0</v>
      </c>
      <c r="AU1666" s="457">
        <v>0</v>
      </c>
    </row>
    <row r="1667" spans="1:47" x14ac:dyDescent="0.2">
      <c r="A1667" s="231">
        <v>2016</v>
      </c>
      <c r="B1667" s="232">
        <v>23</v>
      </c>
      <c r="C1667" s="456">
        <v>6.7017751632131173</v>
      </c>
      <c r="D1667" s="457">
        <v>8.524732647185326</v>
      </c>
      <c r="E1667" s="437">
        <v>18.913042368881673</v>
      </c>
      <c r="F1667" s="456">
        <v>0.30966331160464911</v>
      </c>
      <c r="G1667" s="457">
        <v>0.31309096463460667</v>
      </c>
      <c r="H1667" s="437">
        <v>0.50144479955417931</v>
      </c>
      <c r="I1667" s="456">
        <v>0.26664966046793448</v>
      </c>
      <c r="J1667" s="457">
        <v>0.35560295612744036</v>
      </c>
      <c r="K1667" s="437">
        <v>1.0446593371495601</v>
      </c>
      <c r="L1667" s="462">
        <v>2.1049098979232603E-3</v>
      </c>
      <c r="M1667" s="463">
        <v>2.604947925313105E-3</v>
      </c>
      <c r="N1667" s="437">
        <v>3.6685580825744058E-3</v>
      </c>
      <c r="O1667" s="456">
        <v>1.8672832847372988E-2</v>
      </c>
      <c r="P1667" s="457">
        <v>1.9911292702720743E-2</v>
      </c>
      <c r="Q1667" s="437">
        <v>2.7667152325891762E-2</v>
      </c>
      <c r="R1667" s="462">
        <v>0</v>
      </c>
      <c r="S1667" s="463">
        <v>0</v>
      </c>
      <c r="T1667" s="437">
        <v>547.08109799002375</v>
      </c>
      <c r="U1667" s="456">
        <v>1.4982776395257195E-2</v>
      </c>
      <c r="V1667" s="457">
        <v>2.0203192116015897E-2</v>
      </c>
      <c r="W1667" s="437">
        <v>2.5068793176814295E-2</v>
      </c>
      <c r="X1667" s="456">
        <v>8.0870682043654718E-3</v>
      </c>
      <c r="Y1667" s="457">
        <v>1.1086197933228247E-2</v>
      </c>
      <c r="Z1667" s="437">
        <v>1.8732228678262148E-2</v>
      </c>
      <c r="AA1667" s="456">
        <v>6.852282855510497E-3</v>
      </c>
      <c r="AB1667" s="457">
        <v>7.8185949342176719E-3</v>
      </c>
      <c r="AC1667" s="437">
        <v>1.0259597368175949E-2</v>
      </c>
      <c r="AD1667" s="456">
        <v>4.0627120200261666E-4</v>
      </c>
      <c r="AE1667" s="457">
        <v>4.0263677899497681E-4</v>
      </c>
      <c r="AF1667" s="437">
        <v>6.0214867369122991E-4</v>
      </c>
      <c r="AG1667" s="456">
        <v>1.2957683251520434E-2</v>
      </c>
      <c r="AH1667" s="457">
        <v>1.2963402824307508E-2</v>
      </c>
      <c r="AI1667" s="437">
        <v>2.1050881479473538E-2</v>
      </c>
      <c r="AJ1667" s="456">
        <v>2.3002334775441961E-3</v>
      </c>
      <c r="AK1667" s="457">
        <v>2.1376160698263393E-3</v>
      </c>
      <c r="AL1667" s="437">
        <v>3.6865574673794017E-3</v>
      </c>
      <c r="AM1667" s="456">
        <v>3.620322822045342E-3</v>
      </c>
      <c r="AN1667" s="457">
        <v>3.8010149986760864E-3</v>
      </c>
      <c r="AO1667" s="437">
        <v>4.7216847498689641E-3</v>
      </c>
      <c r="AP1667" s="462">
        <v>0</v>
      </c>
      <c r="AQ1667" s="463">
        <v>0</v>
      </c>
      <c r="AR1667" s="463">
        <v>0</v>
      </c>
      <c r="AS1667" s="456">
        <v>0</v>
      </c>
      <c r="AT1667" s="457">
        <v>0</v>
      </c>
      <c r="AU1667" s="457">
        <v>0</v>
      </c>
    </row>
    <row r="1668" spans="1:47" x14ac:dyDescent="0.2">
      <c r="A1668" s="231">
        <v>2016</v>
      </c>
      <c r="B1668" s="232">
        <v>24</v>
      </c>
      <c r="C1668" s="456">
        <v>6.8004822466201231</v>
      </c>
      <c r="D1668" s="457">
        <v>8.5884400430720547</v>
      </c>
      <c r="E1668" s="437">
        <v>19.013940490303025</v>
      </c>
      <c r="F1668" s="456">
        <v>0.32089095132179751</v>
      </c>
      <c r="G1668" s="457">
        <v>0.32048689585877732</v>
      </c>
      <c r="H1668" s="437">
        <v>0.51395986539724214</v>
      </c>
      <c r="I1668" s="456">
        <v>0.27350197036702872</v>
      </c>
      <c r="J1668" s="457">
        <v>0.36078754848461858</v>
      </c>
      <c r="K1668" s="437">
        <v>1.0573238315990097</v>
      </c>
      <c r="L1668" s="462">
        <v>2.1146854453741033E-3</v>
      </c>
      <c r="M1668" s="463">
        <v>2.6131475480335961E-3</v>
      </c>
      <c r="N1668" s="437">
        <v>3.6792620161416006E-3</v>
      </c>
      <c r="O1668" s="456">
        <v>1.9008519280372754E-2</v>
      </c>
      <c r="P1668" s="457">
        <v>2.0167698083354686E-2</v>
      </c>
      <c r="Q1668" s="437">
        <v>2.789829615352736E-2</v>
      </c>
      <c r="R1668" s="462">
        <v>0</v>
      </c>
      <c r="S1668" s="463">
        <v>0</v>
      </c>
      <c r="T1668" s="437">
        <v>548.12997079795912</v>
      </c>
      <c r="U1668" s="456">
        <v>1.5428963694314009E-2</v>
      </c>
      <c r="V1668" s="457">
        <v>2.0587827539890038E-2</v>
      </c>
      <c r="W1668" s="437">
        <v>2.5599073639984562E-2</v>
      </c>
      <c r="X1668" s="456">
        <v>8.3574184675763129E-3</v>
      </c>
      <c r="Y1668" s="457">
        <v>1.1350097831276221E-2</v>
      </c>
      <c r="Z1668" s="437">
        <v>1.913320014000628E-2</v>
      </c>
      <c r="AA1668" s="456">
        <v>7.2414306924701325E-3</v>
      </c>
      <c r="AB1668" s="457">
        <v>8.1019434879219584E-3</v>
      </c>
      <c r="AC1668" s="437">
        <v>1.0747846164262116E-2</v>
      </c>
      <c r="AD1668" s="456">
        <v>4.2205525281230631E-4</v>
      </c>
      <c r="AE1668" s="457">
        <v>4.1314378579515273E-4</v>
      </c>
      <c r="AF1668" s="437">
        <v>6.1899292527547751E-4</v>
      </c>
      <c r="AG1668" s="456">
        <v>1.339001105617282E-2</v>
      </c>
      <c r="AH1668" s="457">
        <v>1.3241282220326769E-2</v>
      </c>
      <c r="AI1668" s="437">
        <v>2.1514631806464301E-2</v>
      </c>
      <c r="AJ1668" s="456">
        <v>2.3789345297227349E-3</v>
      </c>
      <c r="AK1668" s="457">
        <v>2.1867136914608567E-3</v>
      </c>
      <c r="AL1668" s="437">
        <v>3.7693074543127298E-3</v>
      </c>
      <c r="AM1668" s="456">
        <v>3.7533740300840072E-3</v>
      </c>
      <c r="AN1668" s="457">
        <v>3.8904325265726823E-3</v>
      </c>
      <c r="AO1668" s="437">
        <v>4.8468828258531301E-3</v>
      </c>
      <c r="AP1668" s="462">
        <v>0</v>
      </c>
      <c r="AQ1668" s="463">
        <v>0</v>
      </c>
      <c r="AR1668" s="463">
        <v>0</v>
      </c>
      <c r="AS1668" s="456">
        <v>0</v>
      </c>
      <c r="AT1668" s="457">
        <v>0</v>
      </c>
      <c r="AU1668" s="457">
        <v>0</v>
      </c>
    </row>
    <row r="1669" spans="1:47" x14ac:dyDescent="0.2">
      <c r="A1669" s="231">
        <v>2016</v>
      </c>
      <c r="B1669" s="232">
        <v>25</v>
      </c>
      <c r="C1669" s="456">
        <v>6.8931139996435595</v>
      </c>
      <c r="D1669" s="457">
        <v>8.630812682152305</v>
      </c>
      <c r="E1669" s="437">
        <v>19.075456776465572</v>
      </c>
      <c r="F1669" s="456">
        <v>0.33172792065491874</v>
      </c>
      <c r="G1669" s="457">
        <v>0.32613114309992514</v>
      </c>
      <c r="H1669" s="437">
        <v>0.52360728138084811</v>
      </c>
      <c r="I1669" s="456">
        <v>0.28014395968110645</v>
      </c>
      <c r="J1669" s="457">
        <v>0.36486671991181302</v>
      </c>
      <c r="K1669" s="437">
        <v>1.0673700792605016</v>
      </c>
      <c r="L1669" s="462">
        <v>2.1244881072971732E-3</v>
      </c>
      <c r="M1669" s="463">
        <v>2.6201772924068006E-3</v>
      </c>
      <c r="N1669" s="437">
        <v>3.6887819398642701E-3</v>
      </c>
      <c r="O1669" s="456">
        <v>1.9333289274462536E-2</v>
      </c>
      <c r="P1669" s="457">
        <v>2.0365822621743291E-2</v>
      </c>
      <c r="Q1669" s="437">
        <v>2.8080462450379717E-2</v>
      </c>
      <c r="R1669" s="462">
        <v>0</v>
      </c>
      <c r="S1669" s="463">
        <v>0</v>
      </c>
      <c r="T1669" s="437">
        <v>548.92381565307801</v>
      </c>
      <c r="U1669" s="456">
        <v>1.5857115019576512E-2</v>
      </c>
      <c r="V1669" s="457">
        <v>2.0873705487589298E-2</v>
      </c>
      <c r="W1669" s="437">
        <v>2.6004399159440167E-2</v>
      </c>
      <c r="X1669" s="456">
        <v>8.6174177086960329E-3</v>
      </c>
      <c r="Y1669" s="457">
        <v>1.1549844678750327E-2</v>
      </c>
      <c r="Z1669" s="437">
        <v>1.9436509390531487E-2</v>
      </c>
      <c r="AA1669" s="456">
        <v>7.6512246553477378E-3</v>
      </c>
      <c r="AB1669" s="457">
        <v>8.3546286647413013E-3</v>
      </c>
      <c r="AC1669" s="437">
        <v>1.1212407155563072E-2</v>
      </c>
      <c r="AD1669" s="456">
        <v>4.3747218723001822E-4</v>
      </c>
      <c r="AE1669" s="457">
        <v>4.2140986106429254E-4</v>
      </c>
      <c r="AF1669" s="437">
        <v>6.3248060824713207E-4</v>
      </c>
      <c r="AG1669" s="456">
        <v>1.3798155952133673E-2</v>
      </c>
      <c r="AH1669" s="457">
        <v>1.3442439054142634E-2</v>
      </c>
      <c r="AI1669" s="437">
        <v>2.1848784805409142E-2</v>
      </c>
      <c r="AJ1669" s="456">
        <v>2.451813751668498E-3</v>
      </c>
      <c r="AK1669" s="457">
        <v>2.2203074602618069E-3</v>
      </c>
      <c r="AL1669" s="437">
        <v>3.8252296742047722E-3</v>
      </c>
      <c r="AM1669" s="456">
        <v>3.884175994525149E-3</v>
      </c>
      <c r="AN1669" s="457">
        <v>3.9620065381936647E-3</v>
      </c>
      <c r="AO1669" s="437">
        <v>4.9502153895418562E-3</v>
      </c>
      <c r="AP1669" s="462">
        <v>0</v>
      </c>
      <c r="AQ1669" s="463">
        <v>0</v>
      </c>
      <c r="AR1669" s="463">
        <v>0</v>
      </c>
      <c r="AS1669" s="456">
        <v>0</v>
      </c>
      <c r="AT1669" s="457">
        <v>0</v>
      </c>
      <c r="AU1669" s="457">
        <v>0</v>
      </c>
    </row>
    <row r="1670" spans="1:47" x14ac:dyDescent="0.2">
      <c r="A1670" s="231">
        <v>2016</v>
      </c>
      <c r="B1670" s="232">
        <v>26</v>
      </c>
      <c r="C1670" s="456">
        <v>7.0258004169222774</v>
      </c>
      <c r="D1670" s="457">
        <v>8.71662528691731</v>
      </c>
      <c r="E1670" s="437">
        <v>19.148817933289113</v>
      </c>
      <c r="F1670" s="456">
        <v>0.34307526244373615</v>
      </c>
      <c r="G1670" s="457">
        <v>0.33094600504932636</v>
      </c>
      <c r="H1670" s="437">
        <v>0.52886696626551688</v>
      </c>
      <c r="I1670" s="456">
        <v>0.28699573731890821</v>
      </c>
      <c r="J1670" s="457">
        <v>0.36830971987120642</v>
      </c>
      <c r="K1670" s="437">
        <v>1.0720968005022269</v>
      </c>
      <c r="L1670" s="462">
        <v>2.1307137551091655E-3</v>
      </c>
      <c r="M1670" s="463">
        <v>2.6221534840243583E-3</v>
      </c>
      <c r="N1670" s="437">
        <v>3.6908173031365487E-3</v>
      </c>
      <c r="O1670" s="456">
        <v>1.9615757233619042E-2</v>
      </c>
      <c r="P1670" s="457">
        <v>2.0471413172892888E-2</v>
      </c>
      <c r="Q1670" s="437">
        <v>2.8168766910914841E-2</v>
      </c>
      <c r="R1670" s="462">
        <v>0</v>
      </c>
      <c r="S1670" s="463">
        <v>0</v>
      </c>
      <c r="T1670" s="437">
        <v>549.39211598597558</v>
      </c>
      <c r="U1670" s="456">
        <v>1.6315019296555985E-2</v>
      </c>
      <c r="V1670" s="457">
        <v>2.1140305254969124E-2</v>
      </c>
      <c r="W1670" s="437">
        <v>2.6232734862124518E-2</v>
      </c>
      <c r="X1670" s="456">
        <v>8.8564357886555048E-3</v>
      </c>
      <c r="Y1670" s="457">
        <v>1.1667298514113338E-2</v>
      </c>
      <c r="Z1670" s="437">
        <v>1.961500521178812E-2</v>
      </c>
      <c r="AA1670" s="456">
        <v>7.8753863259092647E-3</v>
      </c>
      <c r="AB1670" s="457">
        <v>8.4419048102814687E-3</v>
      </c>
      <c r="AC1670" s="437">
        <v>1.1266194499194542E-2</v>
      </c>
      <c r="AD1670" s="456">
        <v>4.5237401501795424E-4</v>
      </c>
      <c r="AE1670" s="457">
        <v>4.2746263079310252E-4</v>
      </c>
      <c r="AF1670" s="437">
        <v>6.3869840519283614E-4</v>
      </c>
      <c r="AG1670" s="456">
        <v>1.428030910668434E-2</v>
      </c>
      <c r="AH1670" s="457">
        <v>1.3650746627034313E-2</v>
      </c>
      <c r="AI1670" s="437">
        <v>2.2083649175589876E-2</v>
      </c>
      <c r="AJ1670" s="456">
        <v>2.5452381920946141E-3</v>
      </c>
      <c r="AK1670" s="457">
        <v>2.2594437663781461E-3</v>
      </c>
      <c r="AL1670" s="437">
        <v>3.8735242111247984E-3</v>
      </c>
      <c r="AM1670" s="456">
        <v>4.0041860744350977E-3</v>
      </c>
      <c r="AN1670" s="457">
        <v>4.0108716594932994E-3</v>
      </c>
      <c r="AO1670" s="437">
        <v>4.9908462475125566E-3</v>
      </c>
      <c r="AP1670" s="462">
        <v>0</v>
      </c>
      <c r="AQ1670" s="463">
        <v>0</v>
      </c>
      <c r="AR1670" s="463">
        <v>0</v>
      </c>
      <c r="AS1670" s="456">
        <v>0</v>
      </c>
      <c r="AT1670" s="457">
        <v>0</v>
      </c>
      <c r="AU1670" s="457">
        <v>0</v>
      </c>
    </row>
    <row r="1671" spans="1:47" x14ac:dyDescent="0.2">
      <c r="A1671" s="231">
        <v>2016</v>
      </c>
      <c r="B1671" s="232">
        <v>27</v>
      </c>
      <c r="C1671" s="456">
        <v>7.1163233344023045</v>
      </c>
      <c r="D1671" s="457">
        <v>8.7280345383726559</v>
      </c>
      <c r="E1671" s="437">
        <v>19.172940825497037</v>
      </c>
      <c r="F1671" s="456">
        <v>0.35178042004979299</v>
      </c>
      <c r="G1671" s="457">
        <v>0.33147581230757145</v>
      </c>
      <c r="H1671" s="437">
        <v>0.5296845261124058</v>
      </c>
      <c r="I1671" s="456">
        <v>0.29213450891128762</v>
      </c>
      <c r="J1671" s="457">
        <v>0.36856878759254807</v>
      </c>
      <c r="K1671" s="437">
        <v>1.0726030287227359</v>
      </c>
      <c r="L1671" s="462">
        <v>2.1360971683078399E-3</v>
      </c>
      <c r="M1671" s="463">
        <v>2.6217697906862122E-3</v>
      </c>
      <c r="N1671" s="437">
        <v>3.6901312675235772E-3</v>
      </c>
      <c r="O1671" s="456">
        <v>1.9866240834237461E-2</v>
      </c>
      <c r="P1671" s="457">
        <v>2.0486856666190972E-2</v>
      </c>
      <c r="Q1671" s="437">
        <v>2.8179054367111059E-2</v>
      </c>
      <c r="R1671" s="462">
        <v>0</v>
      </c>
      <c r="S1671" s="463">
        <v>0</v>
      </c>
      <c r="T1671" s="437">
        <v>549.47605642136693</v>
      </c>
      <c r="U1671" s="456">
        <v>1.6669274533629604E-2</v>
      </c>
      <c r="V1671" s="457">
        <v>2.1171407022054098E-2</v>
      </c>
      <c r="W1671" s="437">
        <v>2.6270749451534802E-2</v>
      </c>
      <c r="X1671" s="456">
        <v>9.0690714763360467E-3</v>
      </c>
      <c r="Y1671" s="457">
        <v>1.1688333158924806E-2</v>
      </c>
      <c r="Z1671" s="437">
        <v>1.9646922677784655E-2</v>
      </c>
      <c r="AA1671" s="456">
        <v>8.0305440160532739E-3</v>
      </c>
      <c r="AB1671" s="457">
        <v>8.4103629091974545E-3</v>
      </c>
      <c r="AC1671" s="437">
        <v>1.1209472625669081E-2</v>
      </c>
      <c r="AD1671" s="456">
        <v>4.6385107390001489E-4</v>
      </c>
      <c r="AE1671" s="457">
        <v>4.2794899581670047E-4</v>
      </c>
      <c r="AF1671" s="437">
        <v>6.3929432896078363E-4</v>
      </c>
      <c r="AG1671" s="456">
        <v>1.4654222400548483E-2</v>
      </c>
      <c r="AH1671" s="457">
        <v>1.3684255916756125E-2</v>
      </c>
      <c r="AI1671" s="437">
        <v>2.2137335284064016E-2</v>
      </c>
      <c r="AJ1671" s="456">
        <v>2.619358933762739E-3</v>
      </c>
      <c r="AK1671" s="457">
        <v>2.2676010136524331E-3</v>
      </c>
      <c r="AL1671" s="437">
        <v>3.886850660434038E-3</v>
      </c>
      <c r="AM1671" s="456">
        <v>4.096640151220559E-3</v>
      </c>
      <c r="AN1671" s="457">
        <v>4.0130784109209056E-3</v>
      </c>
      <c r="AO1671" s="437">
        <v>4.9920675374594912E-3</v>
      </c>
      <c r="AP1671" s="462">
        <v>0</v>
      </c>
      <c r="AQ1671" s="463">
        <v>0</v>
      </c>
      <c r="AR1671" s="463">
        <v>0</v>
      </c>
      <c r="AS1671" s="456">
        <v>0</v>
      </c>
      <c r="AT1671" s="457">
        <v>0</v>
      </c>
      <c r="AU1671" s="457">
        <v>0</v>
      </c>
    </row>
    <row r="1672" spans="1:47" x14ac:dyDescent="0.2">
      <c r="A1672" s="231">
        <v>2016</v>
      </c>
      <c r="B1672" s="232">
        <v>28</v>
      </c>
      <c r="C1672" s="456">
        <v>7.1929231789319203</v>
      </c>
      <c r="D1672" s="457">
        <v>8.733278390288266</v>
      </c>
      <c r="E1672" s="437">
        <v>19.187178776530878</v>
      </c>
      <c r="F1672" s="456">
        <v>0.35904268835413422</v>
      </c>
      <c r="G1672" s="457">
        <v>0.33140033168409416</v>
      </c>
      <c r="H1672" s="437">
        <v>0.52948827800107345</v>
      </c>
      <c r="I1672" s="456">
        <v>0.29641144849095269</v>
      </c>
      <c r="J1672" s="457">
        <v>0.36842457028263442</v>
      </c>
      <c r="K1672" s="437">
        <v>1.0721148073238251</v>
      </c>
      <c r="L1672" s="462">
        <v>2.1404373668560818E-3</v>
      </c>
      <c r="M1672" s="463">
        <v>2.6208302119838938E-3</v>
      </c>
      <c r="N1672" s="437">
        <v>3.6887128472179549E-3</v>
      </c>
      <c r="O1672" s="456">
        <v>2.0074839210785608E-2</v>
      </c>
      <c r="P1672" s="457">
        <v>2.0481877012827422E-2</v>
      </c>
      <c r="Q1672" s="437">
        <v>2.817121455035327E-2</v>
      </c>
      <c r="R1672" s="462">
        <v>0</v>
      </c>
      <c r="S1672" s="463">
        <v>0</v>
      </c>
      <c r="T1672" s="437">
        <v>549.47308365188815</v>
      </c>
      <c r="U1672" s="456">
        <v>1.6965375590157272E-2</v>
      </c>
      <c r="V1672" s="457">
        <v>2.1169746622945244E-2</v>
      </c>
      <c r="W1672" s="437">
        <v>2.6265470703197017E-2</v>
      </c>
      <c r="X1672" s="456">
        <v>9.2468203499458425E-3</v>
      </c>
      <c r="Y1672" s="457">
        <v>1.1687636604566148E-2</v>
      </c>
      <c r="Z1672" s="437">
        <v>1.9645874902521534E-2</v>
      </c>
      <c r="AA1672" s="456">
        <v>8.1456002146885163E-3</v>
      </c>
      <c r="AB1672" s="457">
        <v>8.359469234117671E-3</v>
      </c>
      <c r="AC1672" s="437">
        <v>1.1120886565794378E-2</v>
      </c>
      <c r="AD1672" s="456">
        <v>4.7335453513551874E-4</v>
      </c>
      <c r="AE1672" s="457">
        <v>4.2760762809357399E-4</v>
      </c>
      <c r="AF1672" s="437">
        <v>6.3857002812023279E-4</v>
      </c>
      <c r="AG1672" s="456">
        <v>1.4969887733122149E-2</v>
      </c>
      <c r="AH1672" s="457">
        <v>1.3693743348382784E-2</v>
      </c>
      <c r="AI1672" s="437">
        <v>2.215144925042303E-2</v>
      </c>
      <c r="AJ1672" s="456">
        <v>2.6824383456963735E-3</v>
      </c>
      <c r="AK1672" s="457">
        <v>2.2712777772578002E-3</v>
      </c>
      <c r="AL1672" s="437">
        <v>3.8927871398076789E-3</v>
      </c>
      <c r="AM1672" s="456">
        <v>4.1727670347491575E-3</v>
      </c>
      <c r="AN1672" s="457">
        <v>4.0083874044315806E-3</v>
      </c>
      <c r="AO1672" s="437">
        <v>4.9837692788846956E-3</v>
      </c>
      <c r="AP1672" s="462">
        <v>0</v>
      </c>
      <c r="AQ1672" s="463">
        <v>0</v>
      </c>
      <c r="AR1672" s="463">
        <v>0</v>
      </c>
      <c r="AS1672" s="456">
        <v>0</v>
      </c>
      <c r="AT1672" s="457">
        <v>0</v>
      </c>
      <c r="AU1672" s="457">
        <v>0</v>
      </c>
    </row>
    <row r="1673" spans="1:47" x14ac:dyDescent="0.2">
      <c r="A1673" s="231">
        <v>2016</v>
      </c>
      <c r="B1673" s="232">
        <v>29</v>
      </c>
      <c r="C1673" s="456">
        <v>7.2516807253931823</v>
      </c>
      <c r="D1673" s="457">
        <v>8.7388819371319038</v>
      </c>
      <c r="E1673" s="437">
        <v>19.201530558266558</v>
      </c>
      <c r="F1673" s="456">
        <v>0.36446856674931621</v>
      </c>
      <c r="G1673" s="457">
        <v>0.33132850318412443</v>
      </c>
      <c r="H1673" s="437">
        <v>0.52930343636974997</v>
      </c>
      <c r="I1673" s="456">
        <v>0.29959062155869221</v>
      </c>
      <c r="J1673" s="457">
        <v>0.3682771994258448</v>
      </c>
      <c r="K1673" s="437">
        <v>1.0716382743272832</v>
      </c>
      <c r="L1673" s="462">
        <v>2.1434449313938887E-3</v>
      </c>
      <c r="M1673" s="463">
        <v>2.6198467523514493E-3</v>
      </c>
      <c r="N1673" s="437">
        <v>3.6873077396232293E-3</v>
      </c>
      <c r="O1673" s="456">
        <v>2.0230048765191612E-2</v>
      </c>
      <c r="P1673" s="457">
        <v>2.0476888925779913E-2</v>
      </c>
      <c r="Q1673" s="437">
        <v>2.8163489645392732E-2</v>
      </c>
      <c r="R1673" s="462">
        <v>0</v>
      </c>
      <c r="S1673" s="463">
        <v>0</v>
      </c>
      <c r="T1673" s="437">
        <v>549.46980669394986</v>
      </c>
      <c r="U1673" s="456">
        <v>1.7187415076469439E-2</v>
      </c>
      <c r="V1673" s="457">
        <v>2.1168424888149732E-2</v>
      </c>
      <c r="W1673" s="437">
        <v>2.626064405278395E-2</v>
      </c>
      <c r="X1673" s="456">
        <v>9.3801582270351524E-3</v>
      </c>
      <c r="Y1673" s="457">
        <v>1.1687212557255099E-2</v>
      </c>
      <c r="Z1673" s="437">
        <v>1.9645197693777629E-2</v>
      </c>
      <c r="AA1673" s="456">
        <v>8.2118731461200897E-3</v>
      </c>
      <c r="AB1673" s="457">
        <v>8.3061035498663369E-3</v>
      </c>
      <c r="AC1673" s="437">
        <v>1.1032521508066039E-2</v>
      </c>
      <c r="AD1673" s="456">
        <v>4.8035749186180719E-4</v>
      </c>
      <c r="AE1673" s="457">
        <v>4.2725870857731349E-4</v>
      </c>
      <c r="AF1673" s="437">
        <v>6.378581131951678E-4</v>
      </c>
      <c r="AG1673" s="456">
        <v>1.5210873413311369E-2</v>
      </c>
      <c r="AH1673" s="457">
        <v>1.3704061608809907E-2</v>
      </c>
      <c r="AI1673" s="437">
        <v>2.2166000688914222E-2</v>
      </c>
      <c r="AJ1673" s="456">
        <v>2.7312949282400517E-3</v>
      </c>
      <c r="AK1673" s="457">
        <v>2.2752075422086677E-3</v>
      </c>
      <c r="AL1673" s="437">
        <v>3.8988062100696295E-3</v>
      </c>
      <c r="AM1673" s="456">
        <v>4.2283029763960228E-3</v>
      </c>
      <c r="AN1673" s="457">
        <v>4.0035311972191285E-3</v>
      </c>
      <c r="AO1673" s="437">
        <v>4.9755532227243274E-3</v>
      </c>
      <c r="AP1673" s="462">
        <v>0</v>
      </c>
      <c r="AQ1673" s="463">
        <v>0</v>
      </c>
      <c r="AR1673" s="463">
        <v>0</v>
      </c>
      <c r="AS1673" s="456">
        <v>0</v>
      </c>
      <c r="AT1673" s="457">
        <v>0</v>
      </c>
      <c r="AU1673" s="457">
        <v>0</v>
      </c>
    </row>
    <row r="1674" spans="1:47" x14ac:dyDescent="0.2">
      <c r="A1674" s="231">
        <v>2016</v>
      </c>
      <c r="B1674" s="232">
        <v>30</v>
      </c>
      <c r="C1674" s="456">
        <v>7.2893181105354001</v>
      </c>
      <c r="D1674" s="457">
        <v>8.7448536366898075</v>
      </c>
      <c r="E1674" s="437">
        <v>19.216787304057132</v>
      </c>
      <c r="F1674" s="456">
        <v>0.36772837396748626</v>
      </c>
      <c r="G1674" s="457">
        <v>0.33125985363695715</v>
      </c>
      <c r="H1674" s="437">
        <v>0.52911993080971786</v>
      </c>
      <c r="I1674" s="456">
        <v>0.30147623470977991</v>
      </c>
      <c r="J1674" s="457">
        <v>0.36812701021735711</v>
      </c>
      <c r="K1674" s="437">
        <v>1.0711463244834671</v>
      </c>
      <c r="L1674" s="462">
        <v>2.1449060598483184E-3</v>
      </c>
      <c r="M1674" s="463">
        <v>2.6188175762995834E-3</v>
      </c>
      <c r="N1674" s="437">
        <v>3.6858215210606813E-3</v>
      </c>
      <c r="O1674" s="456">
        <v>2.0322254855776923E-2</v>
      </c>
      <c r="P1674" s="457">
        <v>2.0471880083623495E-2</v>
      </c>
      <c r="Q1674" s="437">
        <v>2.8155596789724468E-2</v>
      </c>
      <c r="R1674" s="462">
        <v>0</v>
      </c>
      <c r="S1674" s="463">
        <v>0</v>
      </c>
      <c r="T1674" s="437">
        <v>549.46996571092325</v>
      </c>
      <c r="U1674" s="456">
        <v>1.7321908769237757E-2</v>
      </c>
      <c r="V1674" s="457">
        <v>2.1167405629381891E-2</v>
      </c>
      <c r="W1674" s="437">
        <v>2.6256124593847709E-2</v>
      </c>
      <c r="X1674" s="456">
        <v>9.4610235853613417E-3</v>
      </c>
      <c r="Y1674" s="457">
        <v>1.1686961061567334E-2</v>
      </c>
      <c r="Z1674" s="437">
        <v>1.9644848888147309E-2</v>
      </c>
      <c r="AA1674" s="456">
        <v>8.2224872749632558E-3</v>
      </c>
      <c r="AB1674" s="457">
        <v>8.250214351625396E-3</v>
      </c>
      <c r="AC1674" s="437">
        <v>1.0939774103799245E-2</v>
      </c>
      <c r="AD1674" s="456">
        <v>4.844202437496137E-4</v>
      </c>
      <c r="AE1674" s="457">
        <v>4.26901300382095E-4</v>
      </c>
      <c r="AF1674" s="437">
        <v>6.3712506212612032E-4</v>
      </c>
      <c r="AG1674" s="456">
        <v>1.5363204587714896E-2</v>
      </c>
      <c r="AH1674" s="457">
        <v>1.3715185509869389E-2</v>
      </c>
      <c r="AI1674" s="437">
        <v>2.218180052702301E-2</v>
      </c>
      <c r="AJ1674" s="456">
        <v>2.7631915427138807E-3</v>
      </c>
      <c r="AK1674" s="457">
        <v>2.2793881572235716E-3</v>
      </c>
      <c r="AL1674" s="437">
        <v>3.9052374516097498E-3</v>
      </c>
      <c r="AM1674" s="456">
        <v>4.259634996973764E-3</v>
      </c>
      <c r="AN1674" s="457">
        <v>3.9985040111094874E-3</v>
      </c>
      <c r="AO1674" s="437">
        <v>4.9670206316970071E-3</v>
      </c>
      <c r="AP1674" s="462">
        <v>0</v>
      </c>
      <c r="AQ1674" s="463">
        <v>0</v>
      </c>
      <c r="AR1674" s="463">
        <v>0</v>
      </c>
      <c r="AS1674" s="456">
        <v>0</v>
      </c>
      <c r="AT1674" s="457">
        <v>0</v>
      </c>
      <c r="AU1674" s="457">
        <v>0</v>
      </c>
    </row>
    <row r="1675" spans="1:47" x14ac:dyDescent="0.2">
      <c r="A1675" s="231">
        <v>2016</v>
      </c>
      <c r="B1675" s="232">
        <v>31</v>
      </c>
      <c r="C1675" s="456">
        <v>7.2942026331785588</v>
      </c>
      <c r="D1675" s="457">
        <v>8.7511427668924409</v>
      </c>
      <c r="E1675" s="437">
        <v>19.232850341256484</v>
      </c>
      <c r="F1675" s="456">
        <v>0.36765024647890954</v>
      </c>
      <c r="G1675" s="457">
        <v>0.33119071967468056</v>
      </c>
      <c r="H1675" s="437">
        <v>0.52892851096883908</v>
      </c>
      <c r="I1675" s="456">
        <v>0.30136973537561007</v>
      </c>
      <c r="J1675" s="457">
        <v>0.36797198180087243</v>
      </c>
      <c r="K1675" s="437">
        <v>1.0706330030792652</v>
      </c>
      <c r="L1675" s="462">
        <v>2.1439995451877896E-3</v>
      </c>
      <c r="M1675" s="463">
        <v>2.61774597369223E-3</v>
      </c>
      <c r="N1675" s="437">
        <v>3.6842768289466503E-3</v>
      </c>
      <c r="O1675" s="456">
        <v>2.0317310821670469E-2</v>
      </c>
      <c r="P1675" s="457">
        <v>2.0466746001358217E-2</v>
      </c>
      <c r="Q1675" s="437">
        <v>2.8147346171815156E-2</v>
      </c>
      <c r="R1675" s="462">
        <v>0</v>
      </c>
      <c r="S1675" s="463">
        <v>0</v>
      </c>
      <c r="T1675" s="437">
        <v>549.47051550705498</v>
      </c>
      <c r="U1675" s="456">
        <v>1.7321420078325166E-2</v>
      </c>
      <c r="V1675" s="457">
        <v>2.1166081909176994E-2</v>
      </c>
      <c r="W1675" s="437">
        <v>2.6251394349598431E-2</v>
      </c>
      <c r="X1675" s="456">
        <v>9.4609899203961512E-3</v>
      </c>
      <c r="Y1675" s="457">
        <v>1.1686872760573409E-2</v>
      </c>
      <c r="Z1675" s="437">
        <v>1.9644549077388936E-2</v>
      </c>
      <c r="AA1675" s="456">
        <v>8.1515285850506866E-3</v>
      </c>
      <c r="AB1675" s="457">
        <v>8.1917329810439476E-3</v>
      </c>
      <c r="AC1675" s="437">
        <v>1.0842387854986308E-2</v>
      </c>
      <c r="AD1675" s="456">
        <v>4.8397250283786964E-4</v>
      </c>
      <c r="AE1675" s="457">
        <v>4.265268842391978E-4</v>
      </c>
      <c r="AF1675" s="437">
        <v>6.36353538817994E-4</v>
      </c>
      <c r="AG1675" s="456">
        <v>1.5377882051141855E-2</v>
      </c>
      <c r="AH1675" s="457">
        <v>1.3726923654944111E-2</v>
      </c>
      <c r="AI1675" s="437">
        <v>2.2198427482581062E-2</v>
      </c>
      <c r="AJ1675" s="456">
        <v>2.7685913826480096E-3</v>
      </c>
      <c r="AK1675" s="457">
        <v>2.2837909717117258E-3</v>
      </c>
      <c r="AL1675" s="437">
        <v>3.9119968483993283E-3</v>
      </c>
      <c r="AM1675" s="456">
        <v>4.2539554802597038E-3</v>
      </c>
      <c r="AN1675" s="457">
        <v>3.9931886998844481E-3</v>
      </c>
      <c r="AO1675" s="437">
        <v>4.9580569135457622E-3</v>
      </c>
      <c r="AP1675" s="462">
        <v>0</v>
      </c>
      <c r="AQ1675" s="463">
        <v>0</v>
      </c>
      <c r="AR1675" s="463">
        <v>0</v>
      </c>
      <c r="AS1675" s="456">
        <v>0</v>
      </c>
      <c r="AT1675" s="457">
        <v>0</v>
      </c>
      <c r="AU1675" s="457">
        <v>0</v>
      </c>
    </row>
    <row r="1676" spans="1:47" x14ac:dyDescent="0.2">
      <c r="A1676" s="231">
        <v>2016</v>
      </c>
      <c r="B1676" s="232">
        <v>32</v>
      </c>
      <c r="C1676" s="456">
        <v>7.2942026331785588</v>
      </c>
      <c r="D1676" s="457">
        <v>8.7511427668924409</v>
      </c>
      <c r="E1676" s="419">
        <v>19.232850341256484</v>
      </c>
      <c r="F1676" s="456">
        <v>0.36765024647890954</v>
      </c>
      <c r="G1676" s="457">
        <v>0.33119071967468056</v>
      </c>
      <c r="H1676" s="419">
        <v>0.52892851096883908</v>
      </c>
      <c r="I1676" s="456">
        <v>0.30136973537561007</v>
      </c>
      <c r="J1676" s="457">
        <v>0.36797198180087243</v>
      </c>
      <c r="K1676" s="419">
        <v>1.0706330030792652</v>
      </c>
      <c r="L1676" s="462">
        <v>2.1439995451877896E-3</v>
      </c>
      <c r="M1676" s="463">
        <v>2.61774597369223E-3</v>
      </c>
      <c r="N1676" s="419">
        <v>3.6842768289466503E-3</v>
      </c>
      <c r="O1676" s="456">
        <v>2.0317310821670469E-2</v>
      </c>
      <c r="P1676" s="457">
        <v>2.0466746001358217E-2</v>
      </c>
      <c r="Q1676" s="419">
        <v>2.8147346171815156E-2</v>
      </c>
      <c r="R1676" s="462">
        <v>0</v>
      </c>
      <c r="S1676" s="463">
        <v>0</v>
      </c>
      <c r="T1676" s="419">
        <v>549.47051550705498</v>
      </c>
      <c r="U1676" s="456">
        <v>1.7321420078325166E-2</v>
      </c>
      <c r="V1676" s="457">
        <v>2.1166081909176994E-2</v>
      </c>
      <c r="W1676" s="419">
        <v>2.6251394349598431E-2</v>
      </c>
      <c r="X1676" s="456">
        <v>9.4609899203961512E-3</v>
      </c>
      <c r="Y1676" s="457">
        <v>1.1686872760573409E-2</v>
      </c>
      <c r="Z1676" s="419">
        <v>1.9644549077388936E-2</v>
      </c>
      <c r="AA1676" s="456">
        <v>8.1515285850506866E-3</v>
      </c>
      <c r="AB1676" s="457">
        <v>8.1917329810439476E-3</v>
      </c>
      <c r="AC1676" s="419">
        <v>1.0842387854986308E-2</v>
      </c>
      <c r="AD1676" s="456">
        <v>4.8397250283786964E-4</v>
      </c>
      <c r="AE1676" s="457">
        <v>4.265268842391978E-4</v>
      </c>
      <c r="AF1676" s="419">
        <v>6.36353538817994E-4</v>
      </c>
      <c r="AG1676" s="456">
        <v>1.5377882051141855E-2</v>
      </c>
      <c r="AH1676" s="457">
        <v>1.3726923654944111E-2</v>
      </c>
      <c r="AI1676" s="419">
        <v>2.2198427482581062E-2</v>
      </c>
      <c r="AJ1676" s="456">
        <v>2.7685913826480096E-3</v>
      </c>
      <c r="AK1676" s="457">
        <v>2.2837909717117258E-3</v>
      </c>
      <c r="AL1676" s="419">
        <v>3.9119968483993283E-3</v>
      </c>
      <c r="AM1676" s="456">
        <v>4.2539554802597038E-3</v>
      </c>
      <c r="AN1676" s="457">
        <v>3.9931886998844481E-3</v>
      </c>
      <c r="AO1676" s="419">
        <v>4.9580569135457622E-3</v>
      </c>
      <c r="AP1676" s="462">
        <v>0</v>
      </c>
      <c r="AQ1676" s="463">
        <v>0</v>
      </c>
      <c r="AR1676" s="463">
        <v>0</v>
      </c>
      <c r="AS1676" s="456">
        <v>0</v>
      </c>
      <c r="AT1676" s="457">
        <v>0</v>
      </c>
      <c r="AU1676" s="457">
        <v>0</v>
      </c>
    </row>
    <row r="1677" spans="1:47" x14ac:dyDescent="0.2">
      <c r="A1677" s="231">
        <v>2016</v>
      </c>
      <c r="B1677" s="232">
        <v>33</v>
      </c>
      <c r="C1677" s="456">
        <v>7.2942026331785588</v>
      </c>
      <c r="D1677" s="457">
        <v>8.7511427668924409</v>
      </c>
      <c r="E1677" s="419">
        <v>19.232850341256484</v>
      </c>
      <c r="F1677" s="456">
        <v>0.36765024647890954</v>
      </c>
      <c r="G1677" s="457">
        <v>0.33119071967468056</v>
      </c>
      <c r="H1677" s="419">
        <v>0.52892851096883908</v>
      </c>
      <c r="I1677" s="456">
        <v>0.30136973537561007</v>
      </c>
      <c r="J1677" s="457">
        <v>0.36797198180087243</v>
      </c>
      <c r="K1677" s="419">
        <v>1.0706330030792652</v>
      </c>
      <c r="L1677" s="462">
        <v>2.1439995451877896E-3</v>
      </c>
      <c r="M1677" s="463">
        <v>2.61774597369223E-3</v>
      </c>
      <c r="N1677" s="419">
        <v>3.6842768289466503E-3</v>
      </c>
      <c r="O1677" s="456">
        <v>2.0317310821670469E-2</v>
      </c>
      <c r="P1677" s="457">
        <v>2.0466746001358217E-2</v>
      </c>
      <c r="Q1677" s="419">
        <v>2.8147346171815156E-2</v>
      </c>
      <c r="R1677" s="462">
        <v>0</v>
      </c>
      <c r="S1677" s="463">
        <v>0</v>
      </c>
      <c r="T1677" s="419">
        <v>549.47051550705498</v>
      </c>
      <c r="U1677" s="456">
        <v>1.7321420078325166E-2</v>
      </c>
      <c r="V1677" s="457">
        <v>2.1166081909176994E-2</v>
      </c>
      <c r="W1677" s="419">
        <v>2.6251394349598431E-2</v>
      </c>
      <c r="X1677" s="456">
        <v>9.4609899203961512E-3</v>
      </c>
      <c r="Y1677" s="457">
        <v>1.1686872760573409E-2</v>
      </c>
      <c r="Z1677" s="419">
        <v>1.9644549077388936E-2</v>
      </c>
      <c r="AA1677" s="456">
        <v>8.1515285850506866E-3</v>
      </c>
      <c r="AB1677" s="457">
        <v>8.1917329810439476E-3</v>
      </c>
      <c r="AC1677" s="419">
        <v>1.0842387854986308E-2</v>
      </c>
      <c r="AD1677" s="456">
        <v>4.8397250283786964E-4</v>
      </c>
      <c r="AE1677" s="457">
        <v>4.265268842391978E-4</v>
      </c>
      <c r="AF1677" s="419">
        <v>6.36353538817994E-4</v>
      </c>
      <c r="AG1677" s="456">
        <v>1.5377882051141855E-2</v>
      </c>
      <c r="AH1677" s="457">
        <v>1.3726923654944111E-2</v>
      </c>
      <c r="AI1677" s="419">
        <v>2.2198427482581062E-2</v>
      </c>
      <c r="AJ1677" s="456">
        <v>2.7685913826480096E-3</v>
      </c>
      <c r="AK1677" s="457">
        <v>2.2837909717117258E-3</v>
      </c>
      <c r="AL1677" s="419">
        <v>3.9119968483993283E-3</v>
      </c>
      <c r="AM1677" s="456">
        <v>4.2539554802597038E-3</v>
      </c>
      <c r="AN1677" s="457">
        <v>3.9931886998844481E-3</v>
      </c>
      <c r="AO1677" s="419">
        <v>4.9580569135457622E-3</v>
      </c>
      <c r="AP1677" s="462">
        <v>0</v>
      </c>
      <c r="AQ1677" s="463">
        <v>0</v>
      </c>
      <c r="AR1677" s="463">
        <v>0</v>
      </c>
      <c r="AS1677" s="456">
        <v>0</v>
      </c>
      <c r="AT1677" s="457">
        <v>0</v>
      </c>
      <c r="AU1677" s="457">
        <v>0</v>
      </c>
    </row>
    <row r="1678" spans="1:47" x14ac:dyDescent="0.2">
      <c r="A1678" s="231">
        <v>2016</v>
      </c>
      <c r="B1678" s="232">
        <v>34</v>
      </c>
      <c r="C1678" s="456">
        <v>7.2942026331785588</v>
      </c>
      <c r="D1678" s="457">
        <v>8.7511427668924409</v>
      </c>
      <c r="E1678" s="419">
        <v>19.232850341256484</v>
      </c>
      <c r="F1678" s="456">
        <v>0.36765024647890954</v>
      </c>
      <c r="G1678" s="457">
        <v>0.33119071967468056</v>
      </c>
      <c r="H1678" s="419">
        <v>0.52892851096883908</v>
      </c>
      <c r="I1678" s="456">
        <v>0.30136973537561007</v>
      </c>
      <c r="J1678" s="457">
        <v>0.36797198180087243</v>
      </c>
      <c r="K1678" s="419">
        <v>1.0706330030792652</v>
      </c>
      <c r="L1678" s="462">
        <v>2.1439995451877896E-3</v>
      </c>
      <c r="M1678" s="463">
        <v>2.61774597369223E-3</v>
      </c>
      <c r="N1678" s="419">
        <v>3.6842768289466503E-3</v>
      </c>
      <c r="O1678" s="456">
        <v>2.0317310821670469E-2</v>
      </c>
      <c r="P1678" s="457">
        <v>2.0466746001358217E-2</v>
      </c>
      <c r="Q1678" s="419">
        <v>2.8147346171815156E-2</v>
      </c>
      <c r="R1678" s="462">
        <v>0</v>
      </c>
      <c r="S1678" s="463">
        <v>0</v>
      </c>
      <c r="T1678" s="419">
        <v>549.47051550705498</v>
      </c>
      <c r="U1678" s="456">
        <v>1.7321420078325166E-2</v>
      </c>
      <c r="V1678" s="457">
        <v>2.1166081909176994E-2</v>
      </c>
      <c r="W1678" s="419">
        <v>2.6251394349598431E-2</v>
      </c>
      <c r="X1678" s="456">
        <v>9.4609899203961512E-3</v>
      </c>
      <c r="Y1678" s="457">
        <v>1.1686872760573409E-2</v>
      </c>
      <c r="Z1678" s="419">
        <v>1.9644549077388936E-2</v>
      </c>
      <c r="AA1678" s="456">
        <v>8.1515285850506866E-3</v>
      </c>
      <c r="AB1678" s="457">
        <v>8.1917329810439476E-3</v>
      </c>
      <c r="AC1678" s="419">
        <v>1.0842387854986308E-2</v>
      </c>
      <c r="AD1678" s="456">
        <v>4.8397250283786964E-4</v>
      </c>
      <c r="AE1678" s="457">
        <v>4.265268842391978E-4</v>
      </c>
      <c r="AF1678" s="419">
        <v>6.36353538817994E-4</v>
      </c>
      <c r="AG1678" s="456">
        <v>1.5377882051141855E-2</v>
      </c>
      <c r="AH1678" s="457">
        <v>1.3726923654944111E-2</v>
      </c>
      <c r="AI1678" s="419">
        <v>2.2198427482581062E-2</v>
      </c>
      <c r="AJ1678" s="456">
        <v>2.7685913826480096E-3</v>
      </c>
      <c r="AK1678" s="457">
        <v>2.2837909717117258E-3</v>
      </c>
      <c r="AL1678" s="419">
        <v>3.9119968483993283E-3</v>
      </c>
      <c r="AM1678" s="456">
        <v>4.2539554802597038E-3</v>
      </c>
      <c r="AN1678" s="457">
        <v>3.9931886998844481E-3</v>
      </c>
      <c r="AO1678" s="419">
        <v>4.9580569135457622E-3</v>
      </c>
      <c r="AP1678" s="462">
        <v>0</v>
      </c>
      <c r="AQ1678" s="463">
        <v>0</v>
      </c>
      <c r="AR1678" s="463">
        <v>0</v>
      </c>
      <c r="AS1678" s="456">
        <v>0</v>
      </c>
      <c r="AT1678" s="457">
        <v>0</v>
      </c>
      <c r="AU1678" s="457">
        <v>0</v>
      </c>
    </row>
    <row r="1679" spans="1:47" x14ac:dyDescent="0.2">
      <c r="A1679" s="231">
        <v>2016</v>
      </c>
      <c r="B1679" s="232">
        <v>35</v>
      </c>
      <c r="C1679" s="456">
        <v>7.2942026331785588</v>
      </c>
      <c r="D1679" s="457">
        <v>8.7511427668924409</v>
      </c>
      <c r="E1679" s="419">
        <v>19.232850341256484</v>
      </c>
      <c r="F1679" s="456">
        <v>0.36765024647890954</v>
      </c>
      <c r="G1679" s="457">
        <v>0.33119071967468056</v>
      </c>
      <c r="H1679" s="419">
        <v>0.52892851096883908</v>
      </c>
      <c r="I1679" s="456">
        <v>0.30136973537561007</v>
      </c>
      <c r="J1679" s="457">
        <v>0.36797198180087243</v>
      </c>
      <c r="K1679" s="419">
        <v>1.0706330030792652</v>
      </c>
      <c r="L1679" s="462">
        <v>2.1439995451877896E-3</v>
      </c>
      <c r="M1679" s="463">
        <v>2.61774597369223E-3</v>
      </c>
      <c r="N1679" s="419">
        <v>3.6842768289466503E-3</v>
      </c>
      <c r="O1679" s="456">
        <v>2.0317310821670469E-2</v>
      </c>
      <c r="P1679" s="457">
        <v>2.0466746001358217E-2</v>
      </c>
      <c r="Q1679" s="419">
        <v>2.8147346171815156E-2</v>
      </c>
      <c r="R1679" s="462">
        <v>0</v>
      </c>
      <c r="S1679" s="463">
        <v>0</v>
      </c>
      <c r="T1679" s="419">
        <v>549.47051550705498</v>
      </c>
      <c r="U1679" s="456">
        <v>1.7321420078325166E-2</v>
      </c>
      <c r="V1679" s="457">
        <v>2.1166081909176994E-2</v>
      </c>
      <c r="W1679" s="419">
        <v>2.6251394349598431E-2</v>
      </c>
      <c r="X1679" s="456">
        <v>9.4609899203961512E-3</v>
      </c>
      <c r="Y1679" s="457">
        <v>1.1686872760573409E-2</v>
      </c>
      <c r="Z1679" s="419">
        <v>1.9644549077388936E-2</v>
      </c>
      <c r="AA1679" s="456">
        <v>8.1515285850506866E-3</v>
      </c>
      <c r="AB1679" s="457">
        <v>8.1917329810439476E-3</v>
      </c>
      <c r="AC1679" s="419">
        <v>1.0842387854986308E-2</v>
      </c>
      <c r="AD1679" s="456">
        <v>4.8397250283786964E-4</v>
      </c>
      <c r="AE1679" s="457">
        <v>4.265268842391978E-4</v>
      </c>
      <c r="AF1679" s="419">
        <v>6.36353538817994E-4</v>
      </c>
      <c r="AG1679" s="456">
        <v>1.5377882051141855E-2</v>
      </c>
      <c r="AH1679" s="457">
        <v>1.3726923654944111E-2</v>
      </c>
      <c r="AI1679" s="419">
        <v>2.2198427482581062E-2</v>
      </c>
      <c r="AJ1679" s="456">
        <v>2.7685913826480096E-3</v>
      </c>
      <c r="AK1679" s="457">
        <v>2.2837909717117258E-3</v>
      </c>
      <c r="AL1679" s="419">
        <v>3.9119968483993283E-3</v>
      </c>
      <c r="AM1679" s="456">
        <v>4.2539554802597038E-3</v>
      </c>
      <c r="AN1679" s="457">
        <v>3.9931886998844481E-3</v>
      </c>
      <c r="AO1679" s="419">
        <v>4.9580569135457622E-3</v>
      </c>
      <c r="AP1679" s="462">
        <v>0</v>
      </c>
      <c r="AQ1679" s="463">
        <v>0</v>
      </c>
      <c r="AR1679" s="463">
        <v>0</v>
      </c>
      <c r="AS1679" s="456">
        <v>0</v>
      </c>
      <c r="AT1679" s="457">
        <v>0</v>
      </c>
      <c r="AU1679" s="457">
        <v>0</v>
      </c>
    </row>
    <row r="1680" spans="1:47" x14ac:dyDescent="0.2">
      <c r="A1680" s="231">
        <v>2016</v>
      </c>
      <c r="B1680" s="232">
        <v>36</v>
      </c>
      <c r="C1680" s="456">
        <v>7.2942026331785588</v>
      </c>
      <c r="D1680" s="457">
        <v>8.7511427668924409</v>
      </c>
      <c r="E1680" s="419">
        <v>19.232850341256484</v>
      </c>
      <c r="F1680" s="456">
        <v>0.36765024647890954</v>
      </c>
      <c r="G1680" s="457">
        <v>0.33119071967468056</v>
      </c>
      <c r="H1680" s="419">
        <v>0.52892851096883908</v>
      </c>
      <c r="I1680" s="456">
        <v>0.30136973537561007</v>
      </c>
      <c r="J1680" s="457">
        <v>0.36797198180087243</v>
      </c>
      <c r="K1680" s="419">
        <v>1.0706330030792652</v>
      </c>
      <c r="L1680" s="462">
        <v>2.1439995451877896E-3</v>
      </c>
      <c r="M1680" s="463">
        <v>2.61774597369223E-3</v>
      </c>
      <c r="N1680" s="419">
        <v>3.6842768289466503E-3</v>
      </c>
      <c r="O1680" s="456">
        <v>2.0317310821670469E-2</v>
      </c>
      <c r="P1680" s="457">
        <v>2.0466746001358217E-2</v>
      </c>
      <c r="Q1680" s="419">
        <v>2.8147346171815156E-2</v>
      </c>
      <c r="R1680" s="462">
        <v>0</v>
      </c>
      <c r="S1680" s="463">
        <v>0</v>
      </c>
      <c r="T1680" s="419">
        <v>549.47051550705498</v>
      </c>
      <c r="U1680" s="456">
        <v>1.7321420078325166E-2</v>
      </c>
      <c r="V1680" s="457">
        <v>2.1166081909176994E-2</v>
      </c>
      <c r="W1680" s="419">
        <v>2.6251394349598431E-2</v>
      </c>
      <c r="X1680" s="456">
        <v>9.4609899203961512E-3</v>
      </c>
      <c r="Y1680" s="457">
        <v>1.1686872760573409E-2</v>
      </c>
      <c r="Z1680" s="419">
        <v>1.9644549077388936E-2</v>
      </c>
      <c r="AA1680" s="456">
        <v>8.1515285850506866E-3</v>
      </c>
      <c r="AB1680" s="457">
        <v>8.1917329810439476E-3</v>
      </c>
      <c r="AC1680" s="419">
        <v>1.0842387854986308E-2</v>
      </c>
      <c r="AD1680" s="456">
        <v>4.8397250283786964E-4</v>
      </c>
      <c r="AE1680" s="457">
        <v>4.265268842391978E-4</v>
      </c>
      <c r="AF1680" s="419">
        <v>6.36353538817994E-4</v>
      </c>
      <c r="AG1680" s="456">
        <v>1.5377882051141855E-2</v>
      </c>
      <c r="AH1680" s="457">
        <v>1.3726923654944111E-2</v>
      </c>
      <c r="AI1680" s="419">
        <v>2.2198427482581062E-2</v>
      </c>
      <c r="AJ1680" s="456">
        <v>2.7685913826480096E-3</v>
      </c>
      <c r="AK1680" s="457">
        <v>2.2837909717117258E-3</v>
      </c>
      <c r="AL1680" s="419">
        <v>3.9119968483993283E-3</v>
      </c>
      <c r="AM1680" s="456">
        <v>4.2539554802597038E-3</v>
      </c>
      <c r="AN1680" s="457">
        <v>3.9931886998844481E-3</v>
      </c>
      <c r="AO1680" s="419">
        <v>4.9580569135457622E-3</v>
      </c>
      <c r="AP1680" s="462">
        <v>0</v>
      </c>
      <c r="AQ1680" s="463">
        <v>0</v>
      </c>
      <c r="AR1680" s="463">
        <v>0</v>
      </c>
      <c r="AS1680" s="456">
        <v>0</v>
      </c>
      <c r="AT1680" s="457">
        <v>0</v>
      </c>
      <c r="AU1680" s="457">
        <v>0</v>
      </c>
    </row>
    <row r="1681" spans="1:47" x14ac:dyDescent="0.2">
      <c r="A1681" s="231">
        <v>2016</v>
      </c>
      <c r="B1681" s="232">
        <v>37</v>
      </c>
      <c r="C1681" s="456">
        <v>7.2942026331785588</v>
      </c>
      <c r="D1681" s="457">
        <v>8.7511427668924409</v>
      </c>
      <c r="E1681" s="419">
        <v>19.232850341256484</v>
      </c>
      <c r="F1681" s="456">
        <v>0.36765024647890954</v>
      </c>
      <c r="G1681" s="457">
        <v>0.33119071967468056</v>
      </c>
      <c r="H1681" s="419">
        <v>0.52892851096883908</v>
      </c>
      <c r="I1681" s="456">
        <v>0.30136973537561007</v>
      </c>
      <c r="J1681" s="457">
        <v>0.36797198180087243</v>
      </c>
      <c r="K1681" s="419">
        <v>1.0706330030792652</v>
      </c>
      <c r="L1681" s="462">
        <v>2.1439995451877896E-3</v>
      </c>
      <c r="M1681" s="463">
        <v>2.61774597369223E-3</v>
      </c>
      <c r="N1681" s="419">
        <v>3.6842768289466503E-3</v>
      </c>
      <c r="O1681" s="456">
        <v>2.0317310821670469E-2</v>
      </c>
      <c r="P1681" s="457">
        <v>2.0466746001358217E-2</v>
      </c>
      <c r="Q1681" s="419">
        <v>2.8147346171815156E-2</v>
      </c>
      <c r="R1681" s="462">
        <v>0</v>
      </c>
      <c r="S1681" s="463">
        <v>0</v>
      </c>
      <c r="T1681" s="419">
        <v>549.47051550705498</v>
      </c>
      <c r="U1681" s="456">
        <v>1.7321420078325166E-2</v>
      </c>
      <c r="V1681" s="457">
        <v>2.1166081909176994E-2</v>
      </c>
      <c r="W1681" s="419">
        <v>2.6251394349598431E-2</v>
      </c>
      <c r="X1681" s="456">
        <v>9.4609899203961512E-3</v>
      </c>
      <c r="Y1681" s="457">
        <v>1.1686872760573409E-2</v>
      </c>
      <c r="Z1681" s="419">
        <v>1.9644549077388936E-2</v>
      </c>
      <c r="AA1681" s="456">
        <v>8.1515285850506866E-3</v>
      </c>
      <c r="AB1681" s="457">
        <v>8.1917329810439476E-3</v>
      </c>
      <c r="AC1681" s="419">
        <v>1.0842387854986308E-2</v>
      </c>
      <c r="AD1681" s="456">
        <v>4.8397250283786964E-4</v>
      </c>
      <c r="AE1681" s="457">
        <v>4.265268842391978E-4</v>
      </c>
      <c r="AF1681" s="419">
        <v>6.36353538817994E-4</v>
      </c>
      <c r="AG1681" s="456">
        <v>1.5377882051141855E-2</v>
      </c>
      <c r="AH1681" s="457">
        <v>1.3726923654944111E-2</v>
      </c>
      <c r="AI1681" s="419">
        <v>2.2198427482581062E-2</v>
      </c>
      <c r="AJ1681" s="456">
        <v>2.7685913826480096E-3</v>
      </c>
      <c r="AK1681" s="457">
        <v>2.2837909717117258E-3</v>
      </c>
      <c r="AL1681" s="419">
        <v>3.9119968483993283E-3</v>
      </c>
      <c r="AM1681" s="456">
        <v>4.2539554802597038E-3</v>
      </c>
      <c r="AN1681" s="457">
        <v>3.9931886998844481E-3</v>
      </c>
      <c r="AO1681" s="419">
        <v>4.9580569135457622E-3</v>
      </c>
      <c r="AP1681" s="462">
        <v>0</v>
      </c>
      <c r="AQ1681" s="463">
        <v>0</v>
      </c>
      <c r="AR1681" s="463">
        <v>0</v>
      </c>
      <c r="AS1681" s="456">
        <v>0</v>
      </c>
      <c r="AT1681" s="457">
        <v>0</v>
      </c>
      <c r="AU1681" s="457">
        <v>0</v>
      </c>
    </row>
    <row r="1682" spans="1:47" x14ac:dyDescent="0.2">
      <c r="A1682" s="231">
        <v>2016</v>
      </c>
      <c r="B1682" s="232">
        <v>38</v>
      </c>
      <c r="C1682" s="456">
        <v>7.2942026331785588</v>
      </c>
      <c r="D1682" s="457">
        <v>8.7511427668924409</v>
      </c>
      <c r="E1682" s="419">
        <v>19.232850341256484</v>
      </c>
      <c r="F1682" s="456">
        <v>0.36765024647890954</v>
      </c>
      <c r="G1682" s="457">
        <v>0.33119071967468056</v>
      </c>
      <c r="H1682" s="419">
        <v>0.52892851096883908</v>
      </c>
      <c r="I1682" s="456">
        <v>0.30136973537561007</v>
      </c>
      <c r="J1682" s="457">
        <v>0.36797198180087243</v>
      </c>
      <c r="K1682" s="419">
        <v>1.0706330030792652</v>
      </c>
      <c r="L1682" s="462">
        <v>2.1439995451877896E-3</v>
      </c>
      <c r="M1682" s="463">
        <v>2.61774597369223E-3</v>
      </c>
      <c r="N1682" s="419">
        <v>3.6842768289466503E-3</v>
      </c>
      <c r="O1682" s="456">
        <v>2.0317310821670469E-2</v>
      </c>
      <c r="P1682" s="457">
        <v>2.0466746001358217E-2</v>
      </c>
      <c r="Q1682" s="419">
        <v>2.8147346171815156E-2</v>
      </c>
      <c r="R1682" s="462">
        <v>0</v>
      </c>
      <c r="S1682" s="463">
        <v>0</v>
      </c>
      <c r="T1682" s="419">
        <v>549.47051550705498</v>
      </c>
      <c r="U1682" s="456">
        <v>1.7321420078325166E-2</v>
      </c>
      <c r="V1682" s="457">
        <v>2.1166081909176994E-2</v>
      </c>
      <c r="W1682" s="419">
        <v>2.6251394349598431E-2</v>
      </c>
      <c r="X1682" s="456">
        <v>9.4609899203961512E-3</v>
      </c>
      <c r="Y1682" s="457">
        <v>1.1686872760573409E-2</v>
      </c>
      <c r="Z1682" s="419">
        <v>1.9644549077388936E-2</v>
      </c>
      <c r="AA1682" s="456">
        <v>8.1515285850506866E-3</v>
      </c>
      <c r="AB1682" s="457">
        <v>8.1917329810439476E-3</v>
      </c>
      <c r="AC1682" s="419">
        <v>1.0842387854986308E-2</v>
      </c>
      <c r="AD1682" s="456">
        <v>4.8397250283786964E-4</v>
      </c>
      <c r="AE1682" s="457">
        <v>4.265268842391978E-4</v>
      </c>
      <c r="AF1682" s="419">
        <v>6.36353538817994E-4</v>
      </c>
      <c r="AG1682" s="456">
        <v>1.5377882051141855E-2</v>
      </c>
      <c r="AH1682" s="457">
        <v>1.3726923654944111E-2</v>
      </c>
      <c r="AI1682" s="419">
        <v>2.2198427482581062E-2</v>
      </c>
      <c r="AJ1682" s="456">
        <v>2.7685913826480096E-3</v>
      </c>
      <c r="AK1682" s="457">
        <v>2.2837909717117258E-3</v>
      </c>
      <c r="AL1682" s="419">
        <v>3.9119968483993283E-3</v>
      </c>
      <c r="AM1682" s="456">
        <v>4.2539554802597038E-3</v>
      </c>
      <c r="AN1682" s="457">
        <v>3.9931886998844481E-3</v>
      </c>
      <c r="AO1682" s="419">
        <v>4.9580569135457622E-3</v>
      </c>
      <c r="AP1682" s="462">
        <v>0</v>
      </c>
      <c r="AQ1682" s="463">
        <v>0</v>
      </c>
      <c r="AR1682" s="463">
        <v>0</v>
      </c>
      <c r="AS1682" s="456">
        <v>0</v>
      </c>
      <c r="AT1682" s="457">
        <v>0</v>
      </c>
      <c r="AU1682" s="457">
        <v>0</v>
      </c>
    </row>
    <row r="1683" spans="1:47" x14ac:dyDescent="0.2">
      <c r="A1683" s="231">
        <v>2016</v>
      </c>
      <c r="B1683" s="232">
        <v>39</v>
      </c>
      <c r="C1683" s="456">
        <v>7.2942026331785588</v>
      </c>
      <c r="D1683" s="457">
        <v>8.7511427668924409</v>
      </c>
      <c r="E1683" s="419">
        <v>19.232850341256484</v>
      </c>
      <c r="F1683" s="456">
        <v>0.36765024647890954</v>
      </c>
      <c r="G1683" s="457">
        <v>0.33119071967468056</v>
      </c>
      <c r="H1683" s="419">
        <v>0.52892851096883908</v>
      </c>
      <c r="I1683" s="456">
        <v>0.30136973537561007</v>
      </c>
      <c r="J1683" s="457">
        <v>0.36797198180087243</v>
      </c>
      <c r="K1683" s="419">
        <v>1.0706330030792652</v>
      </c>
      <c r="L1683" s="462">
        <v>2.1439995451877896E-3</v>
      </c>
      <c r="M1683" s="463">
        <v>2.61774597369223E-3</v>
      </c>
      <c r="N1683" s="419">
        <v>3.6842768289466503E-3</v>
      </c>
      <c r="O1683" s="456">
        <v>2.0317310821670469E-2</v>
      </c>
      <c r="P1683" s="457">
        <v>2.0466746001358217E-2</v>
      </c>
      <c r="Q1683" s="419">
        <v>2.8147346171815156E-2</v>
      </c>
      <c r="R1683" s="462">
        <v>0</v>
      </c>
      <c r="S1683" s="463">
        <v>0</v>
      </c>
      <c r="T1683" s="419">
        <v>549.47051550705498</v>
      </c>
      <c r="U1683" s="456">
        <v>1.7321420078325166E-2</v>
      </c>
      <c r="V1683" s="457">
        <v>2.1166081909176994E-2</v>
      </c>
      <c r="W1683" s="419">
        <v>2.6251394349598431E-2</v>
      </c>
      <c r="X1683" s="456">
        <v>9.4609899203961512E-3</v>
      </c>
      <c r="Y1683" s="457">
        <v>1.1686872760573409E-2</v>
      </c>
      <c r="Z1683" s="419">
        <v>1.9644549077388936E-2</v>
      </c>
      <c r="AA1683" s="456">
        <v>8.1515285850506866E-3</v>
      </c>
      <c r="AB1683" s="457">
        <v>8.1917329810439476E-3</v>
      </c>
      <c r="AC1683" s="419">
        <v>1.0842387854986308E-2</v>
      </c>
      <c r="AD1683" s="456">
        <v>4.8397250283786964E-4</v>
      </c>
      <c r="AE1683" s="457">
        <v>4.265268842391978E-4</v>
      </c>
      <c r="AF1683" s="419">
        <v>6.36353538817994E-4</v>
      </c>
      <c r="AG1683" s="456">
        <v>1.5377882051141855E-2</v>
      </c>
      <c r="AH1683" s="457">
        <v>1.3726923654944111E-2</v>
      </c>
      <c r="AI1683" s="419">
        <v>2.2198427482581062E-2</v>
      </c>
      <c r="AJ1683" s="456">
        <v>2.7685913826480096E-3</v>
      </c>
      <c r="AK1683" s="457">
        <v>2.2837909717117258E-3</v>
      </c>
      <c r="AL1683" s="419">
        <v>3.9119968483993283E-3</v>
      </c>
      <c r="AM1683" s="456">
        <v>4.2539554802597038E-3</v>
      </c>
      <c r="AN1683" s="457">
        <v>3.9931886998844481E-3</v>
      </c>
      <c r="AO1683" s="419">
        <v>4.9580569135457622E-3</v>
      </c>
      <c r="AP1683" s="462">
        <v>0</v>
      </c>
      <c r="AQ1683" s="463">
        <v>0</v>
      </c>
      <c r="AR1683" s="463">
        <v>0</v>
      </c>
      <c r="AS1683" s="456">
        <v>0</v>
      </c>
      <c r="AT1683" s="457">
        <v>0</v>
      </c>
      <c r="AU1683" s="457">
        <v>0</v>
      </c>
    </row>
    <row r="1684" spans="1:47" ht="13.5" thickBot="1" x14ac:dyDescent="0.25">
      <c r="A1684" s="233">
        <v>2016</v>
      </c>
      <c r="B1684" s="234">
        <v>40</v>
      </c>
      <c r="C1684" s="458">
        <v>7.2942026331785588</v>
      </c>
      <c r="D1684" s="459">
        <v>8.7511427668924409</v>
      </c>
      <c r="E1684" s="430">
        <v>19.232850341256484</v>
      </c>
      <c r="F1684" s="458">
        <v>0.36765024647890954</v>
      </c>
      <c r="G1684" s="459">
        <v>0.33119071967468056</v>
      </c>
      <c r="H1684" s="430">
        <v>0.52892851096883908</v>
      </c>
      <c r="I1684" s="458">
        <v>0.30136973537561007</v>
      </c>
      <c r="J1684" s="459">
        <v>0.36797198180087243</v>
      </c>
      <c r="K1684" s="430">
        <v>1.0706330030792652</v>
      </c>
      <c r="L1684" s="464">
        <v>2.1439995451877896E-3</v>
      </c>
      <c r="M1684" s="465">
        <v>2.61774597369223E-3</v>
      </c>
      <c r="N1684" s="430">
        <v>3.6842768289466503E-3</v>
      </c>
      <c r="O1684" s="458">
        <v>2.0317310821670469E-2</v>
      </c>
      <c r="P1684" s="459">
        <v>2.0466746001358217E-2</v>
      </c>
      <c r="Q1684" s="430">
        <v>2.8147346171815156E-2</v>
      </c>
      <c r="R1684" s="464">
        <v>0</v>
      </c>
      <c r="S1684" s="465">
        <v>0</v>
      </c>
      <c r="T1684" s="430">
        <v>549.47051550705498</v>
      </c>
      <c r="U1684" s="458">
        <v>1.7321420078325166E-2</v>
      </c>
      <c r="V1684" s="459">
        <v>2.1166081909176994E-2</v>
      </c>
      <c r="W1684" s="430">
        <v>2.6251394349598431E-2</v>
      </c>
      <c r="X1684" s="458">
        <v>9.4609899203961512E-3</v>
      </c>
      <c r="Y1684" s="459">
        <v>1.1686872760573409E-2</v>
      </c>
      <c r="Z1684" s="430">
        <v>1.9644549077388936E-2</v>
      </c>
      <c r="AA1684" s="458">
        <v>8.1515285850506866E-3</v>
      </c>
      <c r="AB1684" s="459">
        <v>8.1917329810439476E-3</v>
      </c>
      <c r="AC1684" s="430">
        <v>1.0842387854986308E-2</v>
      </c>
      <c r="AD1684" s="458">
        <v>4.8397250283786964E-4</v>
      </c>
      <c r="AE1684" s="459">
        <v>4.265268842391978E-4</v>
      </c>
      <c r="AF1684" s="430">
        <v>6.36353538817994E-4</v>
      </c>
      <c r="AG1684" s="458">
        <v>1.5377882051141855E-2</v>
      </c>
      <c r="AH1684" s="459">
        <v>1.3726923654944111E-2</v>
      </c>
      <c r="AI1684" s="430">
        <v>2.2198427482581062E-2</v>
      </c>
      <c r="AJ1684" s="458">
        <v>2.7685913826480096E-3</v>
      </c>
      <c r="AK1684" s="459">
        <v>2.2837909717117258E-3</v>
      </c>
      <c r="AL1684" s="430">
        <v>3.9119968483993283E-3</v>
      </c>
      <c r="AM1684" s="458">
        <v>4.2539554802597038E-3</v>
      </c>
      <c r="AN1684" s="459">
        <v>3.9931886998844481E-3</v>
      </c>
      <c r="AO1684" s="430">
        <v>4.9580569135457622E-3</v>
      </c>
      <c r="AP1684" s="464">
        <v>0</v>
      </c>
      <c r="AQ1684" s="465">
        <v>0</v>
      </c>
      <c r="AR1684" s="465">
        <v>0</v>
      </c>
      <c r="AS1684" s="458">
        <v>0</v>
      </c>
      <c r="AT1684" s="459">
        <v>0</v>
      </c>
      <c r="AU1684" s="459">
        <v>0</v>
      </c>
    </row>
    <row r="1685" spans="1:47" x14ac:dyDescent="0.2">
      <c r="A1685" s="229">
        <v>2017</v>
      </c>
      <c r="B1685" s="230">
        <v>1</v>
      </c>
      <c r="C1685" s="454">
        <v>1.0930069642535278</v>
      </c>
      <c r="D1685" s="455">
        <v>1.5592771333552988</v>
      </c>
      <c r="E1685" s="436">
        <v>4.9952581526381508</v>
      </c>
      <c r="F1685" s="454">
        <v>4.5725135748438145E-2</v>
      </c>
      <c r="G1685" s="455">
        <v>4.8081413101891457E-2</v>
      </c>
      <c r="H1685" s="436">
        <v>6.9934051514554174E-2</v>
      </c>
      <c r="I1685" s="454">
        <v>5.0645414867375789E-2</v>
      </c>
      <c r="J1685" s="455">
        <v>9.2952716381861852E-2</v>
      </c>
      <c r="K1685" s="436">
        <v>0.30325215848446024</v>
      </c>
      <c r="L1685" s="460">
        <v>1.8759228964170657E-3</v>
      </c>
      <c r="M1685" s="461">
        <v>2.4097658462162962E-3</v>
      </c>
      <c r="N1685" s="436">
        <v>3.2890060471129231E-3</v>
      </c>
      <c r="O1685" s="454">
        <v>2.6561746199312325E-3</v>
      </c>
      <c r="P1685" s="455">
        <v>3.5191912564227503E-3</v>
      </c>
      <c r="Q1685" s="436">
        <v>1.0093481508336217E-2</v>
      </c>
      <c r="R1685" s="460">
        <v>0</v>
      </c>
      <c r="S1685" s="461">
        <v>0</v>
      </c>
      <c r="T1685" s="436">
        <v>514.76149339192386</v>
      </c>
      <c r="U1685" s="454">
        <v>6.5605604802406407E-3</v>
      </c>
      <c r="V1685" s="455">
        <v>1.0385853979955855E-2</v>
      </c>
      <c r="W1685" s="436">
        <v>1.6770252644720415E-2</v>
      </c>
      <c r="X1685" s="454">
        <v>4.2959127724399512E-3</v>
      </c>
      <c r="Y1685" s="455">
        <v>5.4733849360914149E-3</v>
      </c>
      <c r="Z1685" s="436">
        <v>1.0206849429075536E-2</v>
      </c>
      <c r="AA1685" s="454">
        <v>8.7170166624371992E-4</v>
      </c>
      <c r="AB1685" s="455">
        <v>9.2413853443547116E-4</v>
      </c>
      <c r="AC1685" s="436">
        <v>1.1642053387213352E-3</v>
      </c>
      <c r="AD1685" s="454">
        <v>5.793454345567245E-5</v>
      </c>
      <c r="AE1685" s="455">
        <v>5.9768977878081123E-5</v>
      </c>
      <c r="AF1685" s="436">
        <v>7.7724588507786316E-5</v>
      </c>
      <c r="AG1685" s="454">
        <v>1.9403894022237266E-3</v>
      </c>
      <c r="AH1685" s="455">
        <v>2.0446574949691083E-3</v>
      </c>
      <c r="AI1685" s="436">
        <v>3.1025024295288791E-3</v>
      </c>
      <c r="AJ1685" s="454">
        <v>3.5548575468992237E-4</v>
      </c>
      <c r="AK1685" s="455">
        <v>3.4979402065946807E-4</v>
      </c>
      <c r="AL1685" s="436">
        <v>4.9623464912280696E-4</v>
      </c>
      <c r="AM1685" s="454">
        <v>5.1738720371500961E-4</v>
      </c>
      <c r="AN1685" s="455">
        <v>5.5833467273120425E-4</v>
      </c>
      <c r="AO1685" s="436">
        <v>6.6329382515276959E-4</v>
      </c>
      <c r="AP1685" s="460">
        <v>0</v>
      </c>
      <c r="AQ1685" s="461">
        <v>0</v>
      </c>
      <c r="AR1685" s="461">
        <v>0</v>
      </c>
      <c r="AS1685" s="454">
        <v>0</v>
      </c>
      <c r="AT1685" s="455">
        <v>0</v>
      </c>
      <c r="AU1685" s="455">
        <v>0</v>
      </c>
    </row>
    <row r="1686" spans="1:47" x14ac:dyDescent="0.2">
      <c r="A1686" s="231">
        <v>2017</v>
      </c>
      <c r="B1686" s="232">
        <v>2</v>
      </c>
      <c r="C1686" s="456">
        <v>1.1015284065543971</v>
      </c>
      <c r="D1686" s="457">
        <v>1.5661535668423521</v>
      </c>
      <c r="E1686" s="437">
        <v>5.0114657886341964</v>
      </c>
      <c r="F1686" s="456">
        <v>4.6808069605626342E-2</v>
      </c>
      <c r="G1686" s="457">
        <v>4.915017327085125E-2</v>
      </c>
      <c r="H1686" s="437">
        <v>7.1422133173660043E-2</v>
      </c>
      <c r="I1686" s="456">
        <v>5.1187356713258254E-2</v>
      </c>
      <c r="J1686" s="457">
        <v>9.3402432619701395E-2</v>
      </c>
      <c r="K1686" s="437">
        <v>0.30466681594071615</v>
      </c>
      <c r="L1686" s="462">
        <v>1.8787029573536613E-3</v>
      </c>
      <c r="M1686" s="463">
        <v>2.4142082635096864E-3</v>
      </c>
      <c r="N1686" s="437">
        <v>3.2920232535256313E-3</v>
      </c>
      <c r="O1686" s="456">
        <v>2.6741927216320316E-3</v>
      </c>
      <c r="P1686" s="457">
        <v>3.5419847118669467E-3</v>
      </c>
      <c r="Q1686" s="437">
        <v>1.0070251239123116E-2</v>
      </c>
      <c r="R1686" s="462">
        <v>0</v>
      </c>
      <c r="S1686" s="463">
        <v>0</v>
      </c>
      <c r="T1686" s="437">
        <v>515.16674876634431</v>
      </c>
      <c r="U1686" s="456">
        <v>6.6779465845159076E-3</v>
      </c>
      <c r="V1686" s="457">
        <v>1.0580249481946594E-2</v>
      </c>
      <c r="W1686" s="437">
        <v>1.6963132530531545E-2</v>
      </c>
      <c r="X1686" s="456">
        <v>4.3748401527740526E-3</v>
      </c>
      <c r="Y1686" s="457">
        <v>5.5784239991620993E-3</v>
      </c>
      <c r="Z1686" s="437">
        <v>1.0366415182390915E-2</v>
      </c>
      <c r="AA1686" s="456">
        <v>9.0311752376870413E-4</v>
      </c>
      <c r="AB1686" s="457">
        <v>9.7605798230599209E-4</v>
      </c>
      <c r="AC1686" s="437">
        <v>1.1954806455850165E-3</v>
      </c>
      <c r="AD1686" s="456">
        <v>5.9354382783153774E-5</v>
      </c>
      <c r="AE1686" s="457">
        <v>6.1194981703832386E-5</v>
      </c>
      <c r="AF1686" s="437">
        <v>7.9498866933812353E-5</v>
      </c>
      <c r="AG1686" s="456">
        <v>1.9839580161876156E-3</v>
      </c>
      <c r="AH1686" s="457">
        <v>2.083452724704176E-3</v>
      </c>
      <c r="AI1686" s="437">
        <v>3.167052282765009E-3</v>
      </c>
      <c r="AJ1686" s="456">
        <v>3.6377419708343695E-4</v>
      </c>
      <c r="AK1686" s="457">
        <v>3.5699266633421322E-4</v>
      </c>
      <c r="AL1686" s="437">
        <v>5.084710105988261E-4</v>
      </c>
      <c r="AM1686" s="456">
        <v>5.2973256040624158E-4</v>
      </c>
      <c r="AN1686" s="457">
        <v>5.7140996803972937E-4</v>
      </c>
      <c r="AO1686" s="437">
        <v>6.758446682599877E-4</v>
      </c>
      <c r="AP1686" s="462">
        <v>0</v>
      </c>
      <c r="AQ1686" s="463">
        <v>0</v>
      </c>
      <c r="AR1686" s="463">
        <v>0</v>
      </c>
      <c r="AS1686" s="456">
        <v>0</v>
      </c>
      <c r="AT1686" s="457">
        <v>0</v>
      </c>
      <c r="AU1686" s="457">
        <v>0</v>
      </c>
    </row>
    <row r="1687" spans="1:47" x14ac:dyDescent="0.2">
      <c r="A1687" s="231">
        <v>2017</v>
      </c>
      <c r="B1687" s="232">
        <v>3</v>
      </c>
      <c r="C1687" s="456">
        <v>1.1087873322149024</v>
      </c>
      <c r="D1687" s="457">
        <v>1.5708531876599616</v>
      </c>
      <c r="E1687" s="437">
        <v>4.9763437313106662</v>
      </c>
      <c r="F1687" s="456">
        <v>4.7955250381186483E-2</v>
      </c>
      <c r="G1687" s="457">
        <v>5.0317498311460179E-2</v>
      </c>
      <c r="H1687" s="437">
        <v>6.6999132033097555E-2</v>
      </c>
      <c r="I1687" s="456">
        <v>5.1687495272889961E-2</v>
      </c>
      <c r="J1687" s="457">
        <v>9.3708685451137599E-2</v>
      </c>
      <c r="K1687" s="437">
        <v>0.20575188536142036</v>
      </c>
      <c r="L1687" s="462">
        <v>1.8815583103118042E-3</v>
      </c>
      <c r="M1687" s="463">
        <v>2.4188417006116062E-3</v>
      </c>
      <c r="N1687" s="437">
        <v>3.2960789104168838E-3</v>
      </c>
      <c r="O1687" s="456">
        <v>2.6937009076190275E-3</v>
      </c>
      <c r="P1687" s="457">
        <v>3.5691499425142192E-3</v>
      </c>
      <c r="Q1687" s="437">
        <v>1.0093506076523009E-2</v>
      </c>
      <c r="R1687" s="462">
        <v>0</v>
      </c>
      <c r="S1687" s="463">
        <v>0</v>
      </c>
      <c r="T1687" s="437">
        <v>515.61399376864154</v>
      </c>
      <c r="U1687" s="456">
        <v>6.7967123121196911E-3</v>
      </c>
      <c r="V1687" s="457">
        <v>1.0782146797545028E-2</v>
      </c>
      <c r="W1687" s="437">
        <v>1.3826632215215852E-2</v>
      </c>
      <c r="X1687" s="456">
        <v>4.4590023619536226E-3</v>
      </c>
      <c r="Y1687" s="457">
        <v>5.6944067964986387E-3</v>
      </c>
      <c r="Z1687" s="437">
        <v>1.0542550685970811E-2</v>
      </c>
      <c r="AA1687" s="456">
        <v>9.3549254866237184E-4</v>
      </c>
      <c r="AB1687" s="457">
        <v>1.0312318002104019E-3</v>
      </c>
      <c r="AC1687" s="437">
        <v>1.2237957659717745E-3</v>
      </c>
      <c r="AD1687" s="456">
        <v>6.0859136418192411E-5</v>
      </c>
      <c r="AE1687" s="457">
        <v>6.2763767449363156E-5</v>
      </c>
      <c r="AF1687" s="437">
        <v>7.7118828153178361E-5</v>
      </c>
      <c r="AG1687" s="456">
        <v>2.0305273439345578E-3</v>
      </c>
      <c r="AH1687" s="457">
        <v>2.1268557920658768E-3</v>
      </c>
      <c r="AI1687" s="437">
        <v>2.8480068316569566E-3</v>
      </c>
      <c r="AJ1687" s="456">
        <v>3.7269491924786903E-4</v>
      </c>
      <c r="AK1687" s="457">
        <v>3.6509375103578823E-4</v>
      </c>
      <c r="AL1687" s="437">
        <v>4.9079067589873158E-4</v>
      </c>
      <c r="AM1687" s="456">
        <v>5.426937258095157E-4</v>
      </c>
      <c r="AN1687" s="457">
        <v>5.8543350477126656E-4</v>
      </c>
      <c r="AO1687" s="437">
        <v>6.2224829030899694E-4</v>
      </c>
      <c r="AP1687" s="462">
        <v>0</v>
      </c>
      <c r="AQ1687" s="463">
        <v>0</v>
      </c>
      <c r="AR1687" s="463">
        <v>0</v>
      </c>
      <c r="AS1687" s="456">
        <v>0</v>
      </c>
      <c r="AT1687" s="457">
        <v>0</v>
      </c>
      <c r="AU1687" s="457">
        <v>0</v>
      </c>
    </row>
    <row r="1688" spans="1:47" x14ac:dyDescent="0.2">
      <c r="A1688" s="231">
        <v>2017</v>
      </c>
      <c r="B1688" s="232">
        <v>4</v>
      </c>
      <c r="C1688" s="456">
        <v>1.1143821195766277</v>
      </c>
      <c r="D1688" s="457">
        <v>1.572592340305029</v>
      </c>
      <c r="E1688" s="437">
        <v>4.995670333126383</v>
      </c>
      <c r="F1688" s="456">
        <v>4.9180683877744276E-2</v>
      </c>
      <c r="G1688" s="457">
        <v>5.1580037403987811E-2</v>
      </c>
      <c r="H1688" s="437">
        <v>6.8748324564248467E-2</v>
      </c>
      <c r="I1688" s="456">
        <v>5.2154356784404596E-2</v>
      </c>
      <c r="J1688" s="457">
        <v>9.388129701929819E-2</v>
      </c>
      <c r="K1688" s="437">
        <v>0.20744358565193619</v>
      </c>
      <c r="L1688" s="462">
        <v>1.8847327125570445E-3</v>
      </c>
      <c r="M1688" s="463">
        <v>2.4235758978119791E-3</v>
      </c>
      <c r="N1688" s="437">
        <v>3.2999876601119489E-3</v>
      </c>
      <c r="O1688" s="456">
        <v>2.714890798145281E-3</v>
      </c>
      <c r="P1688" s="457">
        <v>3.5991361927261304E-3</v>
      </c>
      <c r="Q1688" s="437">
        <v>1.0120123643762875E-2</v>
      </c>
      <c r="R1688" s="462">
        <v>0</v>
      </c>
      <c r="S1688" s="463">
        <v>0</v>
      </c>
      <c r="T1688" s="437">
        <v>516.10520340373876</v>
      </c>
      <c r="U1688" s="456">
        <v>6.9135354741417694E-3</v>
      </c>
      <c r="V1688" s="457">
        <v>1.0971297672487423E-2</v>
      </c>
      <c r="W1688" s="437">
        <v>1.405244717699714E-2</v>
      </c>
      <c r="X1688" s="456">
        <v>4.5492363068607867E-3</v>
      </c>
      <c r="Y1688" s="457">
        <v>5.8217925959473992E-3</v>
      </c>
      <c r="Z1688" s="437">
        <v>1.0735991052258854E-2</v>
      </c>
      <c r="AA1688" s="456">
        <v>9.7102785444743312E-4</v>
      </c>
      <c r="AB1688" s="457">
        <v>1.0853891481565213E-3</v>
      </c>
      <c r="AC1688" s="437">
        <v>1.2626707152719218E-3</v>
      </c>
      <c r="AD1688" s="456">
        <v>6.2484254816890509E-5</v>
      </c>
      <c r="AE1688" s="457">
        <v>6.4472707805261629E-5</v>
      </c>
      <c r="AF1688" s="437">
        <v>7.9244317762725071E-5</v>
      </c>
      <c r="AG1688" s="456">
        <v>2.079825289470363E-3</v>
      </c>
      <c r="AH1688" s="457">
        <v>2.1745567685557739E-3</v>
      </c>
      <c r="AI1688" s="437">
        <v>2.9204741291918783E-3</v>
      </c>
      <c r="AJ1688" s="456">
        <v>3.821312185006469E-4</v>
      </c>
      <c r="AK1688" s="457">
        <v>3.7417010997999647E-4</v>
      </c>
      <c r="AL1688" s="437">
        <v>5.0482459112095391E-4</v>
      </c>
      <c r="AM1688" s="456">
        <v>5.5660359179724307E-4</v>
      </c>
      <c r="AN1688" s="457">
        <v>6.002871075652781E-4</v>
      </c>
      <c r="AO1688" s="437">
        <v>6.373451041077864E-4</v>
      </c>
      <c r="AP1688" s="462">
        <v>0</v>
      </c>
      <c r="AQ1688" s="463">
        <v>0</v>
      </c>
      <c r="AR1688" s="463">
        <v>0</v>
      </c>
      <c r="AS1688" s="456">
        <v>0</v>
      </c>
      <c r="AT1688" s="457">
        <v>0</v>
      </c>
      <c r="AU1688" s="457">
        <v>0</v>
      </c>
    </row>
    <row r="1689" spans="1:47" x14ac:dyDescent="0.2">
      <c r="A1689" s="231">
        <v>2017</v>
      </c>
      <c r="B1689" s="232">
        <v>5</v>
      </c>
      <c r="C1689" s="456">
        <v>1.8291535780207655</v>
      </c>
      <c r="D1689" s="457">
        <v>2.6662529968018398</v>
      </c>
      <c r="E1689" s="437">
        <v>6.8983198689790104</v>
      </c>
      <c r="F1689" s="456">
        <v>6.4164526679432066E-2</v>
      </c>
      <c r="G1689" s="457">
        <v>7.2659742375462827E-2</v>
      </c>
      <c r="H1689" s="437">
        <v>0.10750841535972987</v>
      </c>
      <c r="I1689" s="456">
        <v>7.4688064749752911E-2</v>
      </c>
      <c r="J1689" s="457">
        <v>0.14094811750571457</v>
      </c>
      <c r="K1689" s="437">
        <v>0.3529079742190297</v>
      </c>
      <c r="L1689" s="462">
        <v>1.8875238060225574E-3</v>
      </c>
      <c r="M1689" s="463">
        <v>2.4283384966655151E-3</v>
      </c>
      <c r="N1689" s="437">
        <v>3.3037196147087562E-3</v>
      </c>
      <c r="O1689" s="456">
        <v>3.3150572069212993E-3</v>
      </c>
      <c r="P1689" s="457">
        <v>5.6911626347597392E-3</v>
      </c>
      <c r="Q1689" s="437">
        <v>1.2548188256469367E-2</v>
      </c>
      <c r="R1689" s="462">
        <v>0</v>
      </c>
      <c r="S1689" s="463">
        <v>0</v>
      </c>
      <c r="T1689" s="437">
        <v>516.45575111906226</v>
      </c>
      <c r="U1689" s="456">
        <v>5.7227439260223046E-3</v>
      </c>
      <c r="V1689" s="457">
        <v>9.3453202680076775E-3</v>
      </c>
      <c r="W1689" s="437">
        <v>1.1541113760405489E-2</v>
      </c>
      <c r="X1689" s="456">
        <v>4.6458309926325509E-3</v>
      </c>
      <c r="Y1689" s="457">
        <v>5.9615429498058366E-3</v>
      </c>
      <c r="Z1689" s="437">
        <v>1.0948324261134961E-2</v>
      </c>
      <c r="AA1689" s="456">
        <v>1.2496274513187631E-3</v>
      </c>
      <c r="AB1689" s="457">
        <v>1.5059877202957335E-3</v>
      </c>
      <c r="AC1689" s="437">
        <v>1.9596074992513472E-3</v>
      </c>
      <c r="AD1689" s="456">
        <v>8.0829090028363543E-5</v>
      </c>
      <c r="AE1689" s="457">
        <v>8.9037497847282992E-5</v>
      </c>
      <c r="AF1689" s="437">
        <v>1.2444474672515849E-4</v>
      </c>
      <c r="AG1689" s="456">
        <v>2.7214893422617559E-3</v>
      </c>
      <c r="AH1689" s="457">
        <v>3.0738941809552692E-3</v>
      </c>
      <c r="AI1689" s="437">
        <v>4.5740047687298753E-3</v>
      </c>
      <c r="AJ1689" s="456">
        <v>4.8027970526510718E-4</v>
      </c>
      <c r="AK1689" s="457">
        <v>4.8907084309037917E-4</v>
      </c>
      <c r="AL1689" s="437">
        <v>7.7417439753497193E-4</v>
      </c>
      <c r="AM1689" s="456">
        <v>7.364042330804412E-4</v>
      </c>
      <c r="AN1689" s="457">
        <v>8.7174396739693038E-4</v>
      </c>
      <c r="AO1689" s="437">
        <v>1.0184157872523347E-3</v>
      </c>
      <c r="AP1689" s="462">
        <v>0</v>
      </c>
      <c r="AQ1689" s="463">
        <v>0</v>
      </c>
      <c r="AR1689" s="463">
        <v>0</v>
      </c>
      <c r="AS1689" s="456">
        <v>0</v>
      </c>
      <c r="AT1689" s="457">
        <v>0</v>
      </c>
      <c r="AU1689" s="457">
        <v>0</v>
      </c>
    </row>
    <row r="1690" spans="1:47" x14ac:dyDescent="0.2">
      <c r="A1690" s="231">
        <v>2017</v>
      </c>
      <c r="B1690" s="232">
        <v>6</v>
      </c>
      <c r="C1690" s="456">
        <v>1.8412315517351441</v>
      </c>
      <c r="D1690" s="457">
        <v>2.6785709585497459</v>
      </c>
      <c r="E1690" s="437">
        <v>6.9372362155123168</v>
      </c>
      <c r="F1690" s="456">
        <v>6.5765196062139292E-2</v>
      </c>
      <c r="G1690" s="457">
        <v>7.4492163172000955E-2</v>
      </c>
      <c r="H1690" s="437">
        <v>0.11061581559965727</v>
      </c>
      <c r="I1690" s="456">
        <v>7.5510494355970237E-2</v>
      </c>
      <c r="J1690" s="457">
        <v>0.14183284140877481</v>
      </c>
      <c r="K1690" s="437">
        <v>0.35612777575202081</v>
      </c>
      <c r="L1690" s="462">
        <v>1.891369699926114E-3</v>
      </c>
      <c r="M1690" s="463">
        <v>2.4349943342093609E-3</v>
      </c>
      <c r="N1690" s="437">
        <v>3.3081404662445792E-3</v>
      </c>
      <c r="O1690" s="456">
        <v>3.3446972883319557E-3</v>
      </c>
      <c r="P1690" s="457">
        <v>5.7484258304679866E-3</v>
      </c>
      <c r="Q1690" s="437">
        <v>1.2598501961203854E-2</v>
      </c>
      <c r="R1690" s="462">
        <v>0</v>
      </c>
      <c r="S1690" s="463">
        <v>0</v>
      </c>
      <c r="T1690" s="437">
        <v>517.03422964747733</v>
      </c>
      <c r="U1690" s="456">
        <v>5.8326738717301577E-3</v>
      </c>
      <c r="V1690" s="457">
        <v>9.5510274793847872E-3</v>
      </c>
      <c r="W1690" s="437">
        <v>1.1779334850160396E-2</v>
      </c>
      <c r="X1690" s="456">
        <v>4.7500322137959293E-3</v>
      </c>
      <c r="Y1690" s="457">
        <v>6.115378357893852E-3</v>
      </c>
      <c r="Z1690" s="437">
        <v>1.1181891601576007E-2</v>
      </c>
      <c r="AA1690" s="456">
        <v>1.3042824256378203E-3</v>
      </c>
      <c r="AB1690" s="457">
        <v>1.613781856080057E-3</v>
      </c>
      <c r="AC1690" s="437">
        <v>2.0324760458385635E-3</v>
      </c>
      <c r="AD1690" s="456">
        <v>8.2978794515508429E-5</v>
      </c>
      <c r="AE1690" s="457">
        <v>9.1568917515698971E-5</v>
      </c>
      <c r="AF1690" s="437">
        <v>1.2828998960554193E-4</v>
      </c>
      <c r="AG1690" s="456">
        <v>2.7843351235727703E-3</v>
      </c>
      <c r="AH1690" s="457">
        <v>3.1375076365111913E-3</v>
      </c>
      <c r="AI1690" s="437">
        <v>4.7018439639913397E-3</v>
      </c>
      <c r="AJ1690" s="456">
        <v>4.9221712668644083E-4</v>
      </c>
      <c r="AK1690" s="457">
        <v>5.0078393761488036E-4</v>
      </c>
      <c r="AL1690" s="437">
        <v>7.9885033516315638E-4</v>
      </c>
      <c r="AM1690" s="456">
        <v>7.5513538304948253E-4</v>
      </c>
      <c r="AN1690" s="457">
        <v>8.9509977677951723E-4</v>
      </c>
      <c r="AO1690" s="437">
        <v>1.0456822608444418E-3</v>
      </c>
      <c r="AP1690" s="462">
        <v>0</v>
      </c>
      <c r="AQ1690" s="463">
        <v>0</v>
      </c>
      <c r="AR1690" s="463">
        <v>0</v>
      </c>
      <c r="AS1690" s="456">
        <v>0</v>
      </c>
      <c r="AT1690" s="457">
        <v>0</v>
      </c>
      <c r="AU1690" s="457">
        <v>0</v>
      </c>
    </row>
    <row r="1691" spans="1:47" x14ac:dyDescent="0.2">
      <c r="A1691" s="231">
        <v>2017</v>
      </c>
      <c r="B1691" s="232">
        <v>7</v>
      </c>
      <c r="C1691" s="456">
        <v>2.0785911306643943</v>
      </c>
      <c r="D1691" s="457">
        <v>3.0279699374496936</v>
      </c>
      <c r="E1691" s="437">
        <v>12.483177960942728</v>
      </c>
      <c r="F1691" s="456">
        <v>7.6652023986964066E-2</v>
      </c>
      <c r="G1691" s="457">
        <v>8.9719269009639904E-2</v>
      </c>
      <c r="H1691" s="437">
        <v>0.15401777993353366</v>
      </c>
      <c r="I1691" s="456">
        <v>8.8962983437999896E-2</v>
      </c>
      <c r="J1691" s="457">
        <v>0.16933119792032106</v>
      </c>
      <c r="K1691" s="437">
        <v>0.45448579827697555</v>
      </c>
      <c r="L1691" s="462">
        <v>1.8948332870673483E-3</v>
      </c>
      <c r="M1691" s="463">
        <v>2.4401213300497197E-3</v>
      </c>
      <c r="N1691" s="437">
        <v>3.3123615611791199E-3</v>
      </c>
      <c r="O1691" s="456">
        <v>3.834634259614781E-3</v>
      </c>
      <c r="P1691" s="457">
        <v>6.4919028683983462E-3</v>
      </c>
      <c r="Q1691" s="437">
        <v>1.3443190134842378E-2</v>
      </c>
      <c r="R1691" s="462">
        <v>0</v>
      </c>
      <c r="S1691" s="463">
        <v>0</v>
      </c>
      <c r="T1691" s="437">
        <v>517.68308076692301</v>
      </c>
      <c r="U1691" s="456">
        <v>6.3859246125770701E-3</v>
      </c>
      <c r="V1691" s="457">
        <v>1.0547762619788965E-2</v>
      </c>
      <c r="W1691" s="437">
        <v>1.6135837185347626E-2</v>
      </c>
      <c r="X1691" s="456">
        <v>4.8615283493256035E-3</v>
      </c>
      <c r="Y1691" s="457">
        <v>6.2830558953372098E-3</v>
      </c>
      <c r="Z1691" s="437">
        <v>1.1436554309103158E-2</v>
      </c>
      <c r="AA1691" s="456">
        <v>1.5146285197524549E-3</v>
      </c>
      <c r="AB1691" s="457">
        <v>1.9438021649055754E-3</v>
      </c>
      <c r="AC1691" s="437">
        <v>2.7410112008409825E-3</v>
      </c>
      <c r="AD1691" s="456">
        <v>9.6662071349815911E-5</v>
      </c>
      <c r="AE1691" s="457">
        <v>1.098715244628219E-4</v>
      </c>
      <c r="AF1691" s="437">
        <v>1.7551464218675078E-4</v>
      </c>
      <c r="AG1691" s="456">
        <v>3.2484473030408752E-3</v>
      </c>
      <c r="AH1691" s="457">
        <v>3.7810538103043357E-3</v>
      </c>
      <c r="AI1691" s="437">
        <v>6.5741214186409314E-3</v>
      </c>
      <c r="AJ1691" s="456">
        <v>5.6583120958274876E-4</v>
      </c>
      <c r="AK1691" s="457">
        <v>5.8750540285223128E-4</v>
      </c>
      <c r="AL1691" s="437">
        <v>1.037300367506349E-3</v>
      </c>
      <c r="AM1691" s="456">
        <v>8.8783541461934571E-4</v>
      </c>
      <c r="AN1691" s="457">
        <v>1.0933542996532754E-3</v>
      </c>
      <c r="AO1691" s="437">
        <v>1.5315173886207446E-3</v>
      </c>
      <c r="AP1691" s="462">
        <v>0</v>
      </c>
      <c r="AQ1691" s="463">
        <v>0</v>
      </c>
      <c r="AR1691" s="463">
        <v>0</v>
      </c>
      <c r="AS1691" s="456">
        <v>0</v>
      </c>
      <c r="AT1691" s="457">
        <v>0</v>
      </c>
      <c r="AU1691" s="457">
        <v>0</v>
      </c>
    </row>
    <row r="1692" spans="1:47" x14ac:dyDescent="0.2">
      <c r="A1692" s="231">
        <v>2017</v>
      </c>
      <c r="B1692" s="232">
        <v>8</v>
      </c>
      <c r="C1692" s="456">
        <v>2.1020585505918952</v>
      </c>
      <c r="D1692" s="457">
        <v>3.056621495931231</v>
      </c>
      <c r="E1692" s="437">
        <v>12.537697931971383</v>
      </c>
      <c r="F1692" s="456">
        <v>7.8874995836048678E-2</v>
      </c>
      <c r="G1692" s="457">
        <v>9.2399887779183759E-2</v>
      </c>
      <c r="H1692" s="437">
        <v>0.15864662033217294</v>
      </c>
      <c r="I1692" s="456">
        <v>9.0276564415979768E-2</v>
      </c>
      <c r="J1692" s="457">
        <v>0.17104678652137117</v>
      </c>
      <c r="K1692" s="437">
        <v>0.45916971067863227</v>
      </c>
      <c r="L1692" s="462">
        <v>1.8984360557558141E-3</v>
      </c>
      <c r="M1692" s="463">
        <v>2.4456435441604306E-3</v>
      </c>
      <c r="N1692" s="437">
        <v>3.3169840638658265E-3</v>
      </c>
      <c r="O1692" s="456">
        <v>3.8721283953558625E-3</v>
      </c>
      <c r="P1692" s="457">
        <v>6.565069068155043E-3</v>
      </c>
      <c r="Q1692" s="437">
        <v>1.3505499465770829E-2</v>
      </c>
      <c r="R1692" s="462">
        <v>0</v>
      </c>
      <c r="S1692" s="463">
        <v>0</v>
      </c>
      <c r="T1692" s="437">
        <v>518.39104597018479</v>
      </c>
      <c r="U1692" s="456">
        <v>6.5268709967843154E-3</v>
      </c>
      <c r="V1692" s="457">
        <v>1.0794776449103469E-2</v>
      </c>
      <c r="W1692" s="437">
        <v>1.6450156428487833E-2</v>
      </c>
      <c r="X1692" s="456">
        <v>4.980787978981137E-3</v>
      </c>
      <c r="Y1692" s="457">
        <v>6.4656674231748619E-3</v>
      </c>
      <c r="Z1692" s="437">
        <v>1.1713924262791733E-2</v>
      </c>
      <c r="AA1692" s="456">
        <v>1.5703051577729073E-3</v>
      </c>
      <c r="AB1692" s="457">
        <v>2.044466241425178E-3</v>
      </c>
      <c r="AC1692" s="437">
        <v>2.8468217087629939E-3</v>
      </c>
      <c r="AD1692" s="456">
        <v>9.957038652952388E-5</v>
      </c>
      <c r="AE1692" s="457">
        <v>1.1342391779804113E-4</v>
      </c>
      <c r="AF1692" s="437">
        <v>1.8125672577208306E-4</v>
      </c>
      <c r="AG1692" s="456">
        <v>3.3402652346898507E-3</v>
      </c>
      <c r="AH1692" s="457">
        <v>3.8856673047980186E-3</v>
      </c>
      <c r="AI1692" s="437">
        <v>6.7652948564552789E-3</v>
      </c>
      <c r="AJ1692" s="456">
        <v>5.8341581799427062E-4</v>
      </c>
      <c r="AK1692" s="457">
        <v>6.0709319566464373E-4</v>
      </c>
      <c r="AL1692" s="437">
        <v>1.0744133871253235E-3</v>
      </c>
      <c r="AM1692" s="456">
        <v>9.1248809633027843E-4</v>
      </c>
      <c r="AN1692" s="457">
        <v>1.1243431830955733E-3</v>
      </c>
      <c r="AO1692" s="437">
        <v>1.5720704588343282E-3</v>
      </c>
      <c r="AP1692" s="462">
        <v>0</v>
      </c>
      <c r="AQ1692" s="463">
        <v>0</v>
      </c>
      <c r="AR1692" s="463">
        <v>0</v>
      </c>
      <c r="AS1692" s="456">
        <v>0</v>
      </c>
      <c r="AT1692" s="457">
        <v>0</v>
      </c>
      <c r="AU1692" s="457">
        <v>0</v>
      </c>
    </row>
    <row r="1693" spans="1:47" x14ac:dyDescent="0.2">
      <c r="A1693" s="231">
        <v>2017</v>
      </c>
      <c r="B1693" s="232">
        <v>9</v>
      </c>
      <c r="C1693" s="456">
        <v>2.1631122402042076</v>
      </c>
      <c r="D1693" s="457">
        <v>3.1336049263746149</v>
      </c>
      <c r="E1693" s="437">
        <v>13.22570981727104</v>
      </c>
      <c r="F1693" s="456">
        <v>9.0377613233870641E-2</v>
      </c>
      <c r="G1693" s="457">
        <v>0.10874332089907329</v>
      </c>
      <c r="H1693" s="437">
        <v>0.19359753263282239</v>
      </c>
      <c r="I1693" s="456">
        <v>0.10706309696478319</v>
      </c>
      <c r="J1693" s="457">
        <v>0.20502393977644454</v>
      </c>
      <c r="K1693" s="437">
        <v>0.57713367693220852</v>
      </c>
      <c r="L1693" s="462">
        <v>1.9019970895342226E-3</v>
      </c>
      <c r="M1693" s="463">
        <v>2.4512197059907205E-3</v>
      </c>
      <c r="N1693" s="437">
        <v>3.3206768353127706E-3</v>
      </c>
      <c r="O1693" s="456">
        <v>4.4558760534399037E-3</v>
      </c>
      <c r="P1693" s="457">
        <v>7.4279787037798877E-3</v>
      </c>
      <c r="Q1693" s="437">
        <v>1.447439235332895E-2</v>
      </c>
      <c r="R1693" s="462">
        <v>0</v>
      </c>
      <c r="S1693" s="463">
        <v>0</v>
      </c>
      <c r="T1693" s="437">
        <v>518.97660310547246</v>
      </c>
      <c r="U1693" s="456">
        <v>6.7848836391461477E-3</v>
      </c>
      <c r="V1693" s="457">
        <v>1.1402339682238791E-2</v>
      </c>
      <c r="W1693" s="437">
        <v>1.7114986324952629E-2</v>
      </c>
      <c r="X1693" s="456">
        <v>5.110022270140218E-3</v>
      </c>
      <c r="Y1693" s="457">
        <v>6.6659467790374551E-3</v>
      </c>
      <c r="Z1693" s="437">
        <v>1.2018175367387654E-2</v>
      </c>
      <c r="AA1693" s="456">
        <v>1.7996425937134037E-3</v>
      </c>
      <c r="AB1693" s="457">
        <v>2.4193024881824787E-3</v>
      </c>
      <c r="AC1693" s="437">
        <v>3.4834911572798779E-3</v>
      </c>
      <c r="AD1693" s="456">
        <v>1.138155122940522E-4</v>
      </c>
      <c r="AE1693" s="457">
        <v>1.3275900649529972E-4</v>
      </c>
      <c r="AF1693" s="437">
        <v>2.2221242118986828E-4</v>
      </c>
      <c r="AG1693" s="456">
        <v>3.8293158818178763E-3</v>
      </c>
      <c r="AH1693" s="457">
        <v>4.5723425740715386E-3</v>
      </c>
      <c r="AI1693" s="437">
        <v>8.2542217947674541E-3</v>
      </c>
      <c r="AJ1693" s="456">
        <v>6.5873366597654799E-4</v>
      </c>
      <c r="AK1693" s="457">
        <v>6.9545982862656162E-4</v>
      </c>
      <c r="AL1693" s="437">
        <v>1.3188444459054254E-3</v>
      </c>
      <c r="AM1693" s="456">
        <v>1.0520079696796879E-3</v>
      </c>
      <c r="AN1693" s="457">
        <v>1.3382433315436496E-3</v>
      </c>
      <c r="AO1693" s="437">
        <v>1.9146766726781908E-3</v>
      </c>
      <c r="AP1693" s="462">
        <v>0</v>
      </c>
      <c r="AQ1693" s="463">
        <v>0</v>
      </c>
      <c r="AR1693" s="463">
        <v>0</v>
      </c>
      <c r="AS1693" s="456">
        <v>0</v>
      </c>
      <c r="AT1693" s="457">
        <v>0</v>
      </c>
      <c r="AU1693" s="457">
        <v>0</v>
      </c>
    </row>
    <row r="1694" spans="1:47" x14ac:dyDescent="0.2">
      <c r="A1694" s="231">
        <v>2017</v>
      </c>
      <c r="B1694" s="232">
        <v>10</v>
      </c>
      <c r="C1694" s="456">
        <v>2.1892703103237015</v>
      </c>
      <c r="D1694" s="457">
        <v>3.165928133183761</v>
      </c>
      <c r="E1694" s="437">
        <v>13.300616377776231</v>
      </c>
      <c r="F1694" s="456">
        <v>9.3225703797192874E-2</v>
      </c>
      <c r="G1694" s="457">
        <v>0.11228749985218457</v>
      </c>
      <c r="H1694" s="437">
        <v>0.20002157942054977</v>
      </c>
      <c r="I1694" s="456">
        <v>0.1088312319364298</v>
      </c>
      <c r="J1694" s="457">
        <v>0.20745246807287163</v>
      </c>
      <c r="K1694" s="437">
        <v>0.58374837948320946</v>
      </c>
      <c r="L1694" s="462">
        <v>1.9067410860985378E-3</v>
      </c>
      <c r="M1694" s="463">
        <v>2.4581894074058703E-3</v>
      </c>
      <c r="N1694" s="437">
        <v>3.3260534770678018E-3</v>
      </c>
      <c r="O1694" s="456">
        <v>4.5069455929241482E-3</v>
      </c>
      <c r="P1694" s="457">
        <v>7.5272247332571198E-3</v>
      </c>
      <c r="Q1694" s="437">
        <v>1.455693505450005E-2</v>
      </c>
      <c r="R1694" s="462">
        <v>0</v>
      </c>
      <c r="S1694" s="463">
        <v>0</v>
      </c>
      <c r="T1694" s="437">
        <v>519.82326696004793</v>
      </c>
      <c r="U1694" s="456">
        <v>6.9461639175739153E-3</v>
      </c>
      <c r="V1694" s="457">
        <v>1.1689404916363342E-2</v>
      </c>
      <c r="W1694" s="437">
        <v>1.7506604935604721E-2</v>
      </c>
      <c r="X1694" s="456">
        <v>5.2491791945570463E-3</v>
      </c>
      <c r="Y1694" s="457">
        <v>6.883577711635027E-3</v>
      </c>
      <c r="Z1694" s="437">
        <v>1.2348751383824854E-2</v>
      </c>
      <c r="AA1694" s="456">
        <v>1.8832648821582865E-3</v>
      </c>
      <c r="AB1694" s="457">
        <v>2.5612377551344997E-3</v>
      </c>
      <c r="AC1694" s="437">
        <v>3.6159172326473967E-3</v>
      </c>
      <c r="AD1694" s="456">
        <v>1.1762050786502652E-4</v>
      </c>
      <c r="AE1694" s="457">
        <v>1.3753146953530431E-4</v>
      </c>
      <c r="AF1694" s="437">
        <v>2.3012815308503948E-4</v>
      </c>
      <c r="AG1694" s="456">
        <v>3.9436698089185193E-3</v>
      </c>
      <c r="AH1694" s="457">
        <v>4.7080389069256504E-3</v>
      </c>
      <c r="AI1694" s="437">
        <v>8.5233623149559706E-3</v>
      </c>
      <c r="AJ1694" s="456">
        <v>6.8024356843759308E-4</v>
      </c>
      <c r="AK1694" s="457">
        <v>7.2047852425982705E-4</v>
      </c>
      <c r="AL1694" s="437">
        <v>1.371705636530305E-3</v>
      </c>
      <c r="AM1694" s="456">
        <v>1.0844447711300931E-3</v>
      </c>
      <c r="AN1694" s="457">
        <v>1.3800883612585188E-3</v>
      </c>
      <c r="AO1694" s="437">
        <v>1.969656708403612E-3</v>
      </c>
      <c r="AP1694" s="462">
        <v>0</v>
      </c>
      <c r="AQ1694" s="463">
        <v>0</v>
      </c>
      <c r="AR1694" s="463">
        <v>0</v>
      </c>
      <c r="AS1694" s="456">
        <v>0</v>
      </c>
      <c r="AT1694" s="457">
        <v>0</v>
      </c>
      <c r="AU1694" s="457">
        <v>0</v>
      </c>
    </row>
    <row r="1695" spans="1:47" x14ac:dyDescent="0.2">
      <c r="A1695" s="231">
        <v>2017</v>
      </c>
      <c r="B1695" s="232">
        <v>11</v>
      </c>
      <c r="C1695" s="456">
        <v>2.6798322438487259</v>
      </c>
      <c r="D1695" s="457">
        <v>3.9031153217239352</v>
      </c>
      <c r="E1695" s="437">
        <v>14.729155763365144</v>
      </c>
      <c r="F1695" s="456">
        <v>0.11425686483583844</v>
      </c>
      <c r="G1695" s="457">
        <v>0.13950936810487954</v>
      </c>
      <c r="H1695" s="437">
        <v>0.24943401064082951</v>
      </c>
      <c r="I1695" s="456">
        <v>0.12576731604070679</v>
      </c>
      <c r="J1695" s="457">
        <v>0.24130444003007029</v>
      </c>
      <c r="K1695" s="437">
        <v>0.68230538580093314</v>
      </c>
      <c r="L1695" s="462">
        <v>1.9119885183935899E-3</v>
      </c>
      <c r="M1695" s="463">
        <v>2.4658008188783412E-3</v>
      </c>
      <c r="N1695" s="437">
        <v>3.3331334901874838E-3</v>
      </c>
      <c r="O1695" s="456">
        <v>5.6837913235370597E-3</v>
      </c>
      <c r="P1695" s="457">
        <v>9.2755109286658862E-3</v>
      </c>
      <c r="Q1695" s="437">
        <v>1.6522031578642408E-2</v>
      </c>
      <c r="R1695" s="462">
        <v>0</v>
      </c>
      <c r="S1695" s="463">
        <v>0</v>
      </c>
      <c r="T1695" s="437">
        <v>520.74193111231352</v>
      </c>
      <c r="U1695" s="456">
        <v>6.6132579828296952E-3</v>
      </c>
      <c r="V1695" s="457">
        <v>1.11880975138726E-2</v>
      </c>
      <c r="W1695" s="437">
        <v>1.5871429649693767E-2</v>
      </c>
      <c r="X1695" s="456">
        <v>5.3981026780248907E-3</v>
      </c>
      <c r="Y1695" s="457">
        <v>7.1199333980027906E-3</v>
      </c>
      <c r="Z1695" s="437">
        <v>1.2707791108344049E-2</v>
      </c>
      <c r="AA1695" s="456">
        <v>2.3088590907836049E-3</v>
      </c>
      <c r="AB1695" s="457">
        <v>3.1866302554434001E-3</v>
      </c>
      <c r="AC1695" s="437">
        <v>4.5232560958004256E-3</v>
      </c>
      <c r="AD1695" s="456">
        <v>1.4372097451255506E-4</v>
      </c>
      <c r="AE1695" s="457">
        <v>1.6973319167899295E-4</v>
      </c>
      <c r="AF1695" s="437">
        <v>2.8842341397783893E-4</v>
      </c>
      <c r="AG1695" s="456">
        <v>4.8360534197959427E-3</v>
      </c>
      <c r="AH1695" s="457">
        <v>5.8505054923091741E-3</v>
      </c>
      <c r="AI1695" s="437">
        <v>1.0626307179956055E-2</v>
      </c>
      <c r="AJ1695" s="456">
        <v>8.1626375310700397E-4</v>
      </c>
      <c r="AK1695" s="457">
        <v>8.6571475302741328E-4</v>
      </c>
      <c r="AL1695" s="437">
        <v>1.7242012950671299E-3</v>
      </c>
      <c r="AM1695" s="456">
        <v>1.3409910717141857E-3</v>
      </c>
      <c r="AN1695" s="457">
        <v>1.7381884941666346E-3</v>
      </c>
      <c r="AO1695" s="437">
        <v>2.4476473331676543E-3</v>
      </c>
      <c r="AP1695" s="462">
        <v>0</v>
      </c>
      <c r="AQ1695" s="463">
        <v>0</v>
      </c>
      <c r="AR1695" s="463">
        <v>0</v>
      </c>
      <c r="AS1695" s="456">
        <v>0</v>
      </c>
      <c r="AT1695" s="457">
        <v>0</v>
      </c>
      <c r="AU1695" s="457">
        <v>0</v>
      </c>
    </row>
    <row r="1696" spans="1:47" x14ac:dyDescent="0.2">
      <c r="A1696" s="231">
        <v>2017</v>
      </c>
      <c r="B1696" s="232">
        <v>12</v>
      </c>
      <c r="C1696" s="456">
        <v>2.7130812782740721</v>
      </c>
      <c r="D1696" s="457">
        <v>3.9454246214910462</v>
      </c>
      <c r="E1696" s="437">
        <v>14.832411227836898</v>
      </c>
      <c r="F1696" s="456">
        <v>0.11803290701366882</v>
      </c>
      <c r="G1696" s="457">
        <v>0.14429328244929746</v>
      </c>
      <c r="H1696" s="437">
        <v>0.25849135861057254</v>
      </c>
      <c r="I1696" s="456">
        <v>0.12801521106420022</v>
      </c>
      <c r="J1696" s="457">
        <v>0.24449834343762264</v>
      </c>
      <c r="K1696" s="437">
        <v>0.69115151060903846</v>
      </c>
      <c r="L1696" s="462">
        <v>1.9173051266553138E-3</v>
      </c>
      <c r="M1696" s="463">
        <v>2.4733957688951804E-3</v>
      </c>
      <c r="N1696" s="437">
        <v>3.3405842765579234E-3</v>
      </c>
      <c r="O1696" s="456">
        <v>5.7564878708532066E-3</v>
      </c>
      <c r="P1696" s="457">
        <v>9.4158567108487412E-3</v>
      </c>
      <c r="Q1696" s="437">
        <v>1.6644926658339491E-2</v>
      </c>
      <c r="R1696" s="462">
        <v>0</v>
      </c>
      <c r="S1696" s="463">
        <v>0</v>
      </c>
      <c r="T1696" s="437">
        <v>521.81999759733321</v>
      </c>
      <c r="U1696" s="456">
        <v>6.7803616217871013E-3</v>
      </c>
      <c r="V1696" s="457">
        <v>1.1489715992093055E-2</v>
      </c>
      <c r="W1696" s="437">
        <v>1.631247774549351E-2</v>
      </c>
      <c r="X1696" s="456">
        <v>5.5575283667337622E-3</v>
      </c>
      <c r="Y1696" s="457">
        <v>7.3747068704574639E-3</v>
      </c>
      <c r="Z1696" s="437">
        <v>1.3095491781345352E-2</v>
      </c>
      <c r="AA1696" s="456">
        <v>2.4186395576369021E-3</v>
      </c>
      <c r="AB1696" s="457">
        <v>3.3669962017181076E-3</v>
      </c>
      <c r="AC1696" s="437">
        <v>4.7066596974431755E-3</v>
      </c>
      <c r="AD1696" s="456">
        <v>1.4878836423626445E-4</v>
      </c>
      <c r="AE1696" s="457">
        <v>1.7618493741590981E-4</v>
      </c>
      <c r="AF1696" s="437">
        <v>2.9960192825132187E-4</v>
      </c>
      <c r="AG1696" s="456">
        <v>4.987787308426939E-3</v>
      </c>
      <c r="AH1696" s="457">
        <v>6.0357487832526603E-3</v>
      </c>
      <c r="AI1696" s="437">
        <v>1.1006738918263096E-2</v>
      </c>
      <c r="AJ1696" s="456">
        <v>8.4483953100020432E-4</v>
      </c>
      <c r="AK1696" s="457">
        <v>9.0003828101596324E-4</v>
      </c>
      <c r="AL1696" s="437">
        <v>1.7991399649897252E-3</v>
      </c>
      <c r="AM1696" s="456">
        <v>1.3838356898177165E-3</v>
      </c>
      <c r="AN1696" s="457">
        <v>1.7939592207590041E-3</v>
      </c>
      <c r="AO1696" s="437">
        <v>2.5249615461528244E-3</v>
      </c>
      <c r="AP1696" s="462">
        <v>0</v>
      </c>
      <c r="AQ1696" s="463">
        <v>0</v>
      </c>
      <c r="AR1696" s="463">
        <v>0</v>
      </c>
      <c r="AS1696" s="456">
        <v>0</v>
      </c>
      <c r="AT1696" s="457">
        <v>0</v>
      </c>
      <c r="AU1696" s="457">
        <v>0</v>
      </c>
    </row>
    <row r="1697" spans="1:47" x14ac:dyDescent="0.2">
      <c r="A1697" s="231">
        <v>2017</v>
      </c>
      <c r="B1697" s="232">
        <v>13</v>
      </c>
      <c r="C1697" s="456">
        <v>2.7490733863527241</v>
      </c>
      <c r="D1697" s="457">
        <v>3.9916536952956729</v>
      </c>
      <c r="E1697" s="437">
        <v>14.933804324307291</v>
      </c>
      <c r="F1697" s="456">
        <v>0.12206939852619621</v>
      </c>
      <c r="G1697" s="457">
        <v>0.14943256602765784</v>
      </c>
      <c r="H1697" s="437">
        <v>0.26832367929296047</v>
      </c>
      <c r="I1697" s="456">
        <v>0.13041160767578952</v>
      </c>
      <c r="J1697" s="457">
        <v>0.24791954751547549</v>
      </c>
      <c r="K1697" s="437">
        <v>0.70097957637831287</v>
      </c>
      <c r="L1697" s="462">
        <v>1.9227753333112003E-3</v>
      </c>
      <c r="M1697" s="463">
        <v>2.4810758424306588E-3</v>
      </c>
      <c r="N1697" s="437">
        <v>3.3484605404069533E-3</v>
      </c>
      <c r="O1697" s="456">
        <v>5.833798810693464E-3</v>
      </c>
      <c r="P1697" s="457">
        <v>9.5659402327058305E-3</v>
      </c>
      <c r="Q1697" s="437">
        <v>1.6775452409002991E-2</v>
      </c>
      <c r="R1697" s="462">
        <v>0</v>
      </c>
      <c r="S1697" s="463">
        <v>0</v>
      </c>
      <c r="T1697" s="437">
        <v>522.88815228787553</v>
      </c>
      <c r="U1697" s="456">
        <v>6.9579678136331953E-3</v>
      </c>
      <c r="V1697" s="457">
        <v>1.1809148922792711E-2</v>
      </c>
      <c r="W1697" s="437">
        <v>1.6790967261784383E-2</v>
      </c>
      <c r="X1697" s="456">
        <v>5.728183935543303E-3</v>
      </c>
      <c r="Y1697" s="457">
        <v>7.6490684803804838E-3</v>
      </c>
      <c r="Z1697" s="437">
        <v>1.3512290127717005E-2</v>
      </c>
      <c r="AA1697" s="456">
        <v>2.530779417236147E-3</v>
      </c>
      <c r="AB1697" s="457">
        <v>3.5480884316216352E-3</v>
      </c>
      <c r="AC1697" s="437">
        <v>4.9401542795808624E-3</v>
      </c>
      <c r="AD1697" s="456">
        <v>1.5418713583558252E-4</v>
      </c>
      <c r="AE1697" s="457">
        <v>1.8308790457444523E-4</v>
      </c>
      <c r="AF1697" s="437">
        <v>3.1194507781462529E-4</v>
      </c>
      <c r="AG1697" s="456">
        <v>5.1511426845649213E-3</v>
      </c>
      <c r="AH1697" s="457">
        <v>6.2374055598444491E-3</v>
      </c>
      <c r="AI1697" s="437">
        <v>1.1411335078678924E-2</v>
      </c>
      <c r="AJ1697" s="456">
        <v>8.7574982197129571E-4</v>
      </c>
      <c r="AK1697" s="457">
        <v>9.3763947900173529E-4</v>
      </c>
      <c r="AL1697" s="437">
        <v>1.8774885757068841E-3</v>
      </c>
      <c r="AM1697" s="456">
        <v>1.4292627479423876E-3</v>
      </c>
      <c r="AN1697" s="457">
        <v>1.8529637265192792E-3</v>
      </c>
      <c r="AO1697" s="437">
        <v>2.6120951725682423E-3</v>
      </c>
      <c r="AP1697" s="462">
        <v>0</v>
      </c>
      <c r="AQ1697" s="463">
        <v>0</v>
      </c>
      <c r="AR1697" s="463">
        <v>0</v>
      </c>
      <c r="AS1697" s="456">
        <v>0</v>
      </c>
      <c r="AT1697" s="457">
        <v>0</v>
      </c>
      <c r="AU1697" s="457">
        <v>0</v>
      </c>
    </row>
    <row r="1698" spans="1:47" x14ac:dyDescent="0.2">
      <c r="A1698" s="231">
        <v>2017</v>
      </c>
      <c r="B1698" s="232">
        <v>14</v>
      </c>
      <c r="C1698" s="456">
        <v>2.7808024450287587</v>
      </c>
      <c r="D1698" s="457">
        <v>4.0302668665822852</v>
      </c>
      <c r="E1698" s="437">
        <v>14.99029717832531</v>
      </c>
      <c r="F1698" s="456">
        <v>0.12638102545093385</v>
      </c>
      <c r="G1698" s="457">
        <v>0.15490888518509</v>
      </c>
      <c r="H1698" s="437">
        <v>0.27877135358781813</v>
      </c>
      <c r="I1698" s="456">
        <v>0.13288129934436713</v>
      </c>
      <c r="J1698" s="457">
        <v>0.25134863937256763</v>
      </c>
      <c r="K1698" s="437">
        <v>0.71072925962571309</v>
      </c>
      <c r="L1698" s="462">
        <v>1.9271916084153706E-3</v>
      </c>
      <c r="M1698" s="463">
        <v>2.4873714266372138E-3</v>
      </c>
      <c r="N1698" s="437">
        <v>3.3503158420922384E-3</v>
      </c>
      <c r="O1698" s="456">
        <v>5.9164948848610521E-3</v>
      </c>
      <c r="P1698" s="457">
        <v>9.7264791740585225E-3</v>
      </c>
      <c r="Q1698" s="437">
        <v>1.6914852217133847E-2</v>
      </c>
      <c r="R1698" s="462">
        <v>0</v>
      </c>
      <c r="S1698" s="463">
        <v>0</v>
      </c>
      <c r="T1698" s="437">
        <v>523.64307520421812</v>
      </c>
      <c r="U1698" s="456">
        <v>7.1452682036224182E-3</v>
      </c>
      <c r="V1698" s="457">
        <v>1.2143656652754502E-2</v>
      </c>
      <c r="W1698" s="437">
        <v>1.7294696532945665E-2</v>
      </c>
      <c r="X1698" s="456">
        <v>5.9111363042617486E-3</v>
      </c>
      <c r="Y1698" s="457">
        <v>7.9433188418152438E-3</v>
      </c>
      <c r="Z1698" s="437">
        <v>1.3959298479450781E-2</v>
      </c>
      <c r="AA1698" s="456">
        <v>2.6493735126627027E-3</v>
      </c>
      <c r="AB1698" s="457">
        <v>3.7355982860446607E-3</v>
      </c>
      <c r="AC1698" s="437">
        <v>5.1918248383979338E-3</v>
      </c>
      <c r="AD1698" s="456">
        <v>1.5995917649512E-4</v>
      </c>
      <c r="AE1698" s="457">
        <v>1.9045199757378224E-4</v>
      </c>
      <c r="AF1698" s="437">
        <v>3.2508401348165579E-4</v>
      </c>
      <c r="AG1698" s="456">
        <v>5.3258412492752536E-3</v>
      </c>
      <c r="AH1698" s="457">
        <v>6.4533782787512825E-3</v>
      </c>
      <c r="AI1698" s="437">
        <v>1.1839644237895091E-2</v>
      </c>
      <c r="AJ1698" s="456">
        <v>9.0894451099000006E-4</v>
      </c>
      <c r="AK1698" s="457">
        <v>9.7821647841894103E-4</v>
      </c>
      <c r="AL1698" s="437">
        <v>1.9607779038778128E-3</v>
      </c>
      <c r="AM1698" s="456">
        <v>1.4776003870880011E-3</v>
      </c>
      <c r="AN1698" s="457">
        <v>1.9152542283590759E-3</v>
      </c>
      <c r="AO1698" s="437">
        <v>2.7043999551329863E-3</v>
      </c>
      <c r="AP1698" s="462">
        <v>0</v>
      </c>
      <c r="AQ1698" s="463">
        <v>0</v>
      </c>
      <c r="AR1698" s="463">
        <v>0</v>
      </c>
      <c r="AS1698" s="456">
        <v>0</v>
      </c>
      <c r="AT1698" s="457">
        <v>0</v>
      </c>
      <c r="AU1698" s="457">
        <v>0</v>
      </c>
    </row>
    <row r="1699" spans="1:47" x14ac:dyDescent="0.2">
      <c r="A1699" s="231">
        <v>2017</v>
      </c>
      <c r="B1699" s="232">
        <v>15</v>
      </c>
      <c r="C1699" s="456">
        <v>2.8279448442033717</v>
      </c>
      <c r="D1699" s="457">
        <v>4.092267767764076</v>
      </c>
      <c r="E1699" s="437">
        <v>15.106427195665981</v>
      </c>
      <c r="F1699" s="456">
        <v>0.13090083072532918</v>
      </c>
      <c r="G1699" s="457">
        <v>0.16067771452793683</v>
      </c>
      <c r="H1699" s="437">
        <v>0.2899671585873308</v>
      </c>
      <c r="I1699" s="456">
        <v>0.13544533163458533</v>
      </c>
      <c r="J1699" s="457">
        <v>0.25489527885023677</v>
      </c>
      <c r="K1699" s="437">
        <v>0.72188278379535864</v>
      </c>
      <c r="L1699" s="462">
        <v>1.9309481139026211E-3</v>
      </c>
      <c r="M1699" s="463">
        <v>2.4927512391109533E-3</v>
      </c>
      <c r="N1699" s="437">
        <v>3.3592377040929768E-3</v>
      </c>
      <c r="O1699" s="456">
        <v>5.9985183858613589E-3</v>
      </c>
      <c r="P1699" s="457">
        <v>9.8881439061037843E-3</v>
      </c>
      <c r="Q1699" s="437">
        <v>1.7048927759394695E-2</v>
      </c>
      <c r="R1699" s="462">
        <v>0</v>
      </c>
      <c r="S1699" s="463">
        <v>0</v>
      </c>
      <c r="T1699" s="437">
        <v>524.8630180878846</v>
      </c>
      <c r="U1699" s="456">
        <v>7.3445268433795629E-3</v>
      </c>
      <c r="V1699" s="457">
        <v>1.2497649769707653E-2</v>
      </c>
      <c r="W1699" s="437">
        <v>1.7838717594522716E-2</v>
      </c>
      <c r="X1699" s="456">
        <v>6.1059826405822871E-3</v>
      </c>
      <c r="Y1699" s="457">
        <v>8.2570800823149933E-3</v>
      </c>
      <c r="Z1699" s="437">
        <v>1.4435833236452514E-2</v>
      </c>
      <c r="AA1699" s="456">
        <v>2.7026644332544809E-3</v>
      </c>
      <c r="AB1699" s="457">
        <v>3.8502726073437565E-3</v>
      </c>
      <c r="AC1699" s="437">
        <v>5.4593216731739841E-3</v>
      </c>
      <c r="AD1699" s="456">
        <v>1.6564359915447382E-4</v>
      </c>
      <c r="AE1699" s="457">
        <v>1.9781602600584875E-4</v>
      </c>
      <c r="AF1699" s="437">
        <v>3.3913309178442124E-4</v>
      </c>
      <c r="AG1699" s="456">
        <v>5.5273402760891745E-3</v>
      </c>
      <c r="AH1699" s="457">
        <v>6.7016015537926191E-3</v>
      </c>
      <c r="AI1699" s="437">
        <v>1.2299179089641947E-2</v>
      </c>
      <c r="AJ1699" s="456">
        <v>9.495262134166998E-4</v>
      </c>
      <c r="AK1699" s="457">
        <v>1.0274115053511312E-3</v>
      </c>
      <c r="AL1699" s="437">
        <v>2.0497816631091311E-3</v>
      </c>
      <c r="AM1699" s="456">
        <v>1.5230174527680218E-3</v>
      </c>
      <c r="AN1699" s="457">
        <v>1.9738992492170848E-3</v>
      </c>
      <c r="AO1699" s="437">
        <v>2.8034315357080789E-3</v>
      </c>
      <c r="AP1699" s="462">
        <v>0</v>
      </c>
      <c r="AQ1699" s="463">
        <v>0</v>
      </c>
      <c r="AR1699" s="463">
        <v>0</v>
      </c>
      <c r="AS1699" s="456">
        <v>0</v>
      </c>
      <c r="AT1699" s="457">
        <v>0</v>
      </c>
      <c r="AU1699" s="457">
        <v>0</v>
      </c>
    </row>
    <row r="1700" spans="1:47" x14ac:dyDescent="0.2">
      <c r="A1700" s="231">
        <v>2017</v>
      </c>
      <c r="B1700" s="232">
        <v>16</v>
      </c>
      <c r="C1700" s="456">
        <v>3.165597449519935</v>
      </c>
      <c r="D1700" s="457">
        <v>4.8717517774001049</v>
      </c>
      <c r="E1700" s="437">
        <v>16.472206006473279</v>
      </c>
      <c r="F1700" s="456">
        <v>0.14490159227586563</v>
      </c>
      <c r="G1700" s="457">
        <v>0.18464854684292351</v>
      </c>
      <c r="H1700" s="437">
        <v>0.33087178937938055</v>
      </c>
      <c r="I1700" s="456">
        <v>0.15401075945137543</v>
      </c>
      <c r="J1700" s="457">
        <v>0.29095869405848457</v>
      </c>
      <c r="K1700" s="437">
        <v>0.8267899990704346</v>
      </c>
      <c r="L1700" s="462">
        <v>1.9373188373053392E-3</v>
      </c>
      <c r="M1700" s="463">
        <v>2.5011401448490778E-3</v>
      </c>
      <c r="N1700" s="437">
        <v>3.368740850475237E-3</v>
      </c>
      <c r="O1700" s="456">
        <v>8.4108969544510106E-3</v>
      </c>
      <c r="P1700" s="457">
        <v>1.3295208094145522E-2</v>
      </c>
      <c r="Q1700" s="437">
        <v>2.0824359344776326E-2</v>
      </c>
      <c r="R1700" s="462">
        <v>0</v>
      </c>
      <c r="S1700" s="463">
        <v>0</v>
      </c>
      <c r="T1700" s="437">
        <v>526.15932408938818</v>
      </c>
      <c r="U1700" s="456">
        <v>7.5311133820805043E-3</v>
      </c>
      <c r="V1700" s="457">
        <v>1.3073977048234865E-2</v>
      </c>
      <c r="W1700" s="437">
        <v>1.8092427748195597E-2</v>
      </c>
      <c r="X1700" s="456">
        <v>6.3137373866889411E-3</v>
      </c>
      <c r="Y1700" s="457">
        <v>8.5901788023410412E-3</v>
      </c>
      <c r="Z1700" s="437">
        <v>1.4941830832982473E-2</v>
      </c>
      <c r="AA1700" s="456">
        <v>2.9922877185802237E-3</v>
      </c>
      <c r="AB1700" s="457">
        <v>4.3980543784183498E-3</v>
      </c>
      <c r="AC1700" s="437">
        <v>6.1325819415114858E-3</v>
      </c>
      <c r="AD1700" s="456">
        <v>1.8303938674703592E-4</v>
      </c>
      <c r="AE1700" s="457">
        <v>2.2648730791839674E-4</v>
      </c>
      <c r="AF1700" s="437">
        <v>3.8763509310808211E-4</v>
      </c>
      <c r="AG1700" s="456">
        <v>6.1191839594056906E-3</v>
      </c>
      <c r="AH1700" s="457">
        <v>7.7072099584944631E-3</v>
      </c>
      <c r="AI1700" s="437">
        <v>1.4060011538733565E-2</v>
      </c>
      <c r="AJ1700" s="456">
        <v>1.0401746563961627E-3</v>
      </c>
      <c r="AK1700" s="457">
        <v>1.1610735142374793E-3</v>
      </c>
      <c r="AL1700" s="437">
        <v>2.3653454042093136E-3</v>
      </c>
      <c r="AM1700" s="456">
        <v>1.6940514892305682E-3</v>
      </c>
      <c r="AN1700" s="457">
        <v>2.2844684431066516E-3</v>
      </c>
      <c r="AO1700" s="437">
        <v>3.1763312687554941E-3</v>
      </c>
      <c r="AP1700" s="462">
        <v>0</v>
      </c>
      <c r="AQ1700" s="463">
        <v>0</v>
      </c>
      <c r="AR1700" s="463">
        <v>0</v>
      </c>
      <c r="AS1700" s="456">
        <v>0</v>
      </c>
      <c r="AT1700" s="457">
        <v>0</v>
      </c>
      <c r="AU1700" s="457">
        <v>0</v>
      </c>
    </row>
    <row r="1701" spans="1:47" x14ac:dyDescent="0.2">
      <c r="A1701" s="231">
        <v>2017</v>
      </c>
      <c r="B1701" s="232">
        <v>17</v>
      </c>
      <c r="C1701" s="456">
        <v>3.2138262652136986</v>
      </c>
      <c r="D1701" s="457">
        <v>4.9357958108899505</v>
      </c>
      <c r="E1701" s="437">
        <v>16.614963561141213</v>
      </c>
      <c r="F1701" s="456">
        <v>0.15037963782101904</v>
      </c>
      <c r="G1701" s="457">
        <v>0.19166604460918041</v>
      </c>
      <c r="H1701" s="437">
        <v>0.34448107802915207</v>
      </c>
      <c r="I1701" s="456">
        <v>0.1574000061967398</v>
      </c>
      <c r="J1701" s="457">
        <v>0.2957826957462889</v>
      </c>
      <c r="K1701" s="437">
        <v>0.84062950126393099</v>
      </c>
      <c r="L1701" s="462">
        <v>1.9441257894348737E-3</v>
      </c>
      <c r="M1701" s="463">
        <v>2.5098870451725564E-3</v>
      </c>
      <c r="N1701" s="437">
        <v>3.3788358678636977E-3</v>
      </c>
      <c r="O1701" s="456">
        <v>8.5481582022776254E-3</v>
      </c>
      <c r="P1701" s="457">
        <v>1.3545150932946932E-2</v>
      </c>
      <c r="Q1701" s="437">
        <v>2.1042229086902262E-2</v>
      </c>
      <c r="R1701" s="462">
        <v>0</v>
      </c>
      <c r="S1701" s="463">
        <v>0</v>
      </c>
      <c r="T1701" s="437">
        <v>527.51664289015571</v>
      </c>
      <c r="U1701" s="456">
        <v>7.753596328256303E-3</v>
      </c>
      <c r="V1701" s="457">
        <v>1.3462026000771768E-2</v>
      </c>
      <c r="W1701" s="437">
        <v>1.8702089769275249E-2</v>
      </c>
      <c r="X1701" s="456">
        <v>6.5341947299744543E-3</v>
      </c>
      <c r="Y1701" s="457">
        <v>8.9390403516164344E-3</v>
      </c>
      <c r="Z1701" s="437">
        <v>1.5471789790545089E-2</v>
      </c>
      <c r="AA1701" s="456">
        <v>3.1362767735219864E-3</v>
      </c>
      <c r="AB1701" s="457">
        <v>4.6050188782927742E-3</v>
      </c>
      <c r="AC1701" s="437">
        <v>6.4563760997568649E-3</v>
      </c>
      <c r="AD1701" s="456">
        <v>1.903693548126647E-4</v>
      </c>
      <c r="AE1701" s="457">
        <v>2.3588141053499479E-4</v>
      </c>
      <c r="AF1701" s="437">
        <v>4.0472876237691445E-4</v>
      </c>
      <c r="AG1701" s="456">
        <v>6.3422764528507153E-3</v>
      </c>
      <c r="AH1701" s="457">
        <v>7.9902301005186603E-3</v>
      </c>
      <c r="AI1701" s="437">
        <v>1.4619029921751276E-2</v>
      </c>
      <c r="AJ1701" s="456">
        <v>1.0825190473487778E-3</v>
      </c>
      <c r="AK1701" s="457">
        <v>1.2143573169525242E-3</v>
      </c>
      <c r="AL1701" s="437">
        <v>2.4737148156220769E-3</v>
      </c>
      <c r="AM1701" s="456">
        <v>1.75520972531847E-3</v>
      </c>
      <c r="AN1701" s="457">
        <v>2.3626736096952141E-3</v>
      </c>
      <c r="AO1701" s="437">
        <v>3.2966446587948768E-3</v>
      </c>
      <c r="AP1701" s="462">
        <v>0</v>
      </c>
      <c r="AQ1701" s="463">
        <v>0</v>
      </c>
      <c r="AR1701" s="463">
        <v>0</v>
      </c>
      <c r="AS1701" s="456">
        <v>0</v>
      </c>
      <c r="AT1701" s="457">
        <v>0</v>
      </c>
      <c r="AU1701" s="457">
        <v>0</v>
      </c>
    </row>
    <row r="1702" spans="1:47" x14ac:dyDescent="0.2">
      <c r="A1702" s="231">
        <v>2017</v>
      </c>
      <c r="B1702" s="232">
        <v>18</v>
      </c>
      <c r="C1702" s="456">
        <v>3.2622145518686354</v>
      </c>
      <c r="D1702" s="457">
        <v>4.9983291283912816</v>
      </c>
      <c r="E1702" s="437">
        <v>16.763175896965009</v>
      </c>
      <c r="F1702" s="456">
        <v>0.15610533797884235</v>
      </c>
      <c r="G1702" s="457">
        <v>0.19887407956133266</v>
      </c>
      <c r="H1702" s="437">
        <v>0.35865120491011016</v>
      </c>
      <c r="I1702" s="456">
        <v>0.16099840364740825</v>
      </c>
      <c r="J1702" s="457">
        <v>0.30082655104620598</v>
      </c>
      <c r="K1702" s="437">
        <v>0.85504183608157747</v>
      </c>
      <c r="L1702" s="462">
        <v>1.9513187144482886E-3</v>
      </c>
      <c r="M1702" s="463">
        <v>2.519008739315817E-3</v>
      </c>
      <c r="N1702" s="437">
        <v>3.3897362347574548E-3</v>
      </c>
      <c r="O1702" s="456">
        <v>8.6938015284870173E-3</v>
      </c>
      <c r="P1702" s="457">
        <v>1.3806444511508552E-2</v>
      </c>
      <c r="Q1702" s="437">
        <v>2.1270454148023567E-2</v>
      </c>
      <c r="R1702" s="462">
        <v>0</v>
      </c>
      <c r="S1702" s="463">
        <v>0</v>
      </c>
      <c r="T1702" s="437">
        <v>528.9379497027046</v>
      </c>
      <c r="U1702" s="456">
        <v>7.9845676593870776E-3</v>
      </c>
      <c r="V1702" s="457">
        <v>1.3857608015093392E-2</v>
      </c>
      <c r="W1702" s="437">
        <v>1.9336581964044079E-2</v>
      </c>
      <c r="X1702" s="456">
        <v>6.7684232812556125E-3</v>
      </c>
      <c r="Y1702" s="457">
        <v>9.3041299087702218E-3</v>
      </c>
      <c r="Z1702" s="437">
        <v>1.6026407622484942E-2</v>
      </c>
      <c r="AA1702" s="456">
        <v>3.2880140310412144E-3</v>
      </c>
      <c r="AB1702" s="457">
        <v>4.8193933031068789E-3</v>
      </c>
      <c r="AC1702" s="437">
        <v>6.7989027595205878E-3</v>
      </c>
      <c r="AD1702" s="456">
        <v>1.9805289672005348E-4</v>
      </c>
      <c r="AE1702" s="457">
        <v>2.4557219730444042E-4</v>
      </c>
      <c r="AF1702" s="437">
        <v>4.2255801304852116E-4</v>
      </c>
      <c r="AG1702" s="456">
        <v>6.5750802478117707E-3</v>
      </c>
      <c r="AH1702" s="457">
        <v>8.2803561236501622E-3</v>
      </c>
      <c r="AI1702" s="437">
        <v>1.5199624656872223E-2</v>
      </c>
      <c r="AJ1702" s="456">
        <v>1.1268970320093261E-3</v>
      </c>
      <c r="AK1702" s="457">
        <v>1.2693943311914825E-3</v>
      </c>
      <c r="AL1702" s="437">
        <v>2.5860720471679874E-3</v>
      </c>
      <c r="AM1702" s="456">
        <v>1.8191746824101447E-3</v>
      </c>
      <c r="AN1702" s="457">
        <v>2.4428874207293914E-3</v>
      </c>
      <c r="AO1702" s="437">
        <v>3.4222764353373284E-3</v>
      </c>
      <c r="AP1702" s="462">
        <v>0</v>
      </c>
      <c r="AQ1702" s="463">
        <v>0</v>
      </c>
      <c r="AR1702" s="463">
        <v>0</v>
      </c>
      <c r="AS1702" s="456">
        <v>0</v>
      </c>
      <c r="AT1702" s="457">
        <v>0</v>
      </c>
      <c r="AU1702" s="457">
        <v>0</v>
      </c>
    </row>
    <row r="1703" spans="1:47" x14ac:dyDescent="0.2">
      <c r="A1703" s="231">
        <v>2017</v>
      </c>
      <c r="B1703" s="232">
        <v>19</v>
      </c>
      <c r="C1703" s="456">
        <v>3.3117472275383015</v>
      </c>
      <c r="D1703" s="457">
        <v>5.0592623487651993</v>
      </c>
      <c r="E1703" s="437">
        <v>16.886534034022908</v>
      </c>
      <c r="F1703" s="456">
        <v>0.16223914903907088</v>
      </c>
      <c r="G1703" s="457">
        <v>0.20635408508757061</v>
      </c>
      <c r="H1703" s="437">
        <v>0.37316052432388802</v>
      </c>
      <c r="I1703" s="456">
        <v>0.1647600781679214</v>
      </c>
      <c r="J1703" s="457">
        <v>0.30591441409643211</v>
      </c>
      <c r="K1703" s="437">
        <v>0.86943240823045087</v>
      </c>
      <c r="L1703" s="462">
        <v>1.958340830857253E-3</v>
      </c>
      <c r="M1703" s="463">
        <v>2.5272883511414271E-3</v>
      </c>
      <c r="N1703" s="437">
        <v>3.3995146577127629E-3</v>
      </c>
      <c r="O1703" s="456">
        <v>8.8479162229979248E-3</v>
      </c>
      <c r="P1703" s="457">
        <v>1.4073927234249774E-2</v>
      </c>
      <c r="Q1703" s="437">
        <v>2.150561995129012E-2</v>
      </c>
      <c r="R1703" s="462">
        <v>0</v>
      </c>
      <c r="S1703" s="463">
        <v>0</v>
      </c>
      <c r="T1703" s="437">
        <v>530.19688253742061</v>
      </c>
      <c r="U1703" s="456">
        <v>8.2301123046848879E-3</v>
      </c>
      <c r="V1703" s="457">
        <v>1.425992212328772E-2</v>
      </c>
      <c r="W1703" s="437">
        <v>1.9984040820003345E-2</v>
      </c>
      <c r="X1703" s="456">
        <v>7.0154539563134916E-3</v>
      </c>
      <c r="Y1703" s="457">
        <v>9.6776730544594677E-3</v>
      </c>
      <c r="Z1703" s="437">
        <v>1.6593957799204577E-2</v>
      </c>
      <c r="AA1703" s="456">
        <v>3.4534390906425586E-3</v>
      </c>
      <c r="AB1703" s="457">
        <v>5.022586920144523E-3</v>
      </c>
      <c r="AC1703" s="437">
        <v>7.1596073010855455E-3</v>
      </c>
      <c r="AD1703" s="456">
        <v>2.0631273981715732E-4</v>
      </c>
      <c r="AE1703" s="457">
        <v>2.5562310756365705E-4</v>
      </c>
      <c r="AF1703" s="437">
        <v>4.4088176518553961E-4</v>
      </c>
      <c r="AG1703" s="456">
        <v>6.8232087323065642E-3</v>
      </c>
      <c r="AH1703" s="457">
        <v>8.5842709769317835E-3</v>
      </c>
      <c r="AI1703" s="437">
        <v>1.5791484714726769E-2</v>
      </c>
      <c r="AJ1703" s="456">
        <v>1.1738121226730267E-3</v>
      </c>
      <c r="AK1703" s="457">
        <v>1.3267411488550715E-3</v>
      </c>
      <c r="AL1703" s="437">
        <v>2.7004628341661045E-3</v>
      </c>
      <c r="AM1703" s="456">
        <v>1.8880094598487539E-3</v>
      </c>
      <c r="AN1703" s="457">
        <v>2.5254928529979291E-3</v>
      </c>
      <c r="AO1703" s="437">
        <v>3.5514587313416239E-3</v>
      </c>
      <c r="AP1703" s="462">
        <v>0</v>
      </c>
      <c r="AQ1703" s="463">
        <v>0</v>
      </c>
      <c r="AR1703" s="463">
        <v>0</v>
      </c>
      <c r="AS1703" s="456">
        <v>0</v>
      </c>
      <c r="AT1703" s="457">
        <v>0</v>
      </c>
      <c r="AU1703" s="457">
        <v>0</v>
      </c>
    </row>
    <row r="1704" spans="1:47" x14ac:dyDescent="0.2">
      <c r="A1704" s="231">
        <v>2017</v>
      </c>
      <c r="B1704" s="232">
        <v>20</v>
      </c>
      <c r="C1704" s="456">
        <v>3.3678155347818883</v>
      </c>
      <c r="D1704" s="457">
        <v>5.1272973970674247</v>
      </c>
      <c r="E1704" s="437">
        <v>17.033617910018606</v>
      </c>
      <c r="F1704" s="456">
        <v>0.16866036695310499</v>
      </c>
      <c r="G1704" s="457">
        <v>0.21387129091476959</v>
      </c>
      <c r="H1704" s="437">
        <v>0.38781495054254445</v>
      </c>
      <c r="I1704" s="456">
        <v>0.16875066646428699</v>
      </c>
      <c r="J1704" s="457">
        <v>0.31117034843994457</v>
      </c>
      <c r="K1704" s="437">
        <v>0.88443360912027102</v>
      </c>
      <c r="L1704" s="462">
        <v>1.9663220720728524E-3</v>
      </c>
      <c r="M1704" s="463">
        <v>2.5362283732754281E-3</v>
      </c>
      <c r="N1704" s="437">
        <v>3.4108182693917983E-3</v>
      </c>
      <c r="O1704" s="456">
        <v>9.0087972005264295E-3</v>
      </c>
      <c r="P1704" s="457">
        <v>1.4341817256350382E-2</v>
      </c>
      <c r="Q1704" s="437">
        <v>2.1741301283578533E-2</v>
      </c>
      <c r="R1704" s="462">
        <v>0</v>
      </c>
      <c r="S1704" s="463">
        <v>0</v>
      </c>
      <c r="T1704" s="437">
        <v>531.65626124645985</v>
      </c>
      <c r="U1704" s="456">
        <v>8.4867099352711941E-3</v>
      </c>
      <c r="V1704" s="457">
        <v>1.4660447737486775E-2</v>
      </c>
      <c r="W1704" s="437">
        <v>2.063879401813179E-2</v>
      </c>
      <c r="X1704" s="456">
        <v>7.273817255092338E-3</v>
      </c>
      <c r="Y1704" s="457">
        <v>1.0052838022006705E-2</v>
      </c>
      <c r="Z1704" s="437">
        <v>1.7163887857592968E-2</v>
      </c>
      <c r="AA1704" s="456">
        <v>3.6243050633541171E-3</v>
      </c>
      <c r="AB1704" s="457">
        <v>5.2116621425064274E-3</v>
      </c>
      <c r="AC1704" s="437">
        <v>7.5475111092448222E-3</v>
      </c>
      <c r="AD1704" s="456">
        <v>2.1495789897188803E-4</v>
      </c>
      <c r="AE1704" s="457">
        <v>2.6570716565717256E-4</v>
      </c>
      <c r="AF1704" s="437">
        <v>4.595137401907128E-4</v>
      </c>
      <c r="AG1704" s="456">
        <v>7.0832325929824124E-3</v>
      </c>
      <c r="AH1704" s="457">
        <v>8.8921873864229468E-3</v>
      </c>
      <c r="AI1704" s="437">
        <v>1.6383037409451361E-2</v>
      </c>
      <c r="AJ1704" s="456">
        <v>1.2229168653428559E-3</v>
      </c>
      <c r="AK1704" s="457">
        <v>1.3848594986125369E-3</v>
      </c>
      <c r="AL1704" s="437">
        <v>2.8136731751131276E-3</v>
      </c>
      <c r="AM1704" s="456">
        <v>1.9600104107963035E-3</v>
      </c>
      <c r="AN1704" s="457">
        <v>2.6078620552431988E-3</v>
      </c>
      <c r="AO1704" s="437">
        <v>3.6839810084509689E-3</v>
      </c>
      <c r="AP1704" s="462">
        <v>0</v>
      </c>
      <c r="AQ1704" s="463">
        <v>0</v>
      </c>
      <c r="AR1704" s="463">
        <v>0</v>
      </c>
      <c r="AS1704" s="456">
        <v>0</v>
      </c>
      <c r="AT1704" s="457">
        <v>0</v>
      </c>
      <c r="AU1704" s="457">
        <v>0</v>
      </c>
    </row>
    <row r="1705" spans="1:47" x14ac:dyDescent="0.2">
      <c r="A1705" s="231">
        <v>2017</v>
      </c>
      <c r="B1705" s="232">
        <v>21</v>
      </c>
      <c r="C1705" s="456">
        <v>3.703457666730785</v>
      </c>
      <c r="D1705" s="457">
        <v>5.8557469203353101</v>
      </c>
      <c r="E1705" s="437">
        <v>18.612891543385604</v>
      </c>
      <c r="F1705" s="456">
        <v>0.1886597648575801</v>
      </c>
      <c r="G1705" s="457">
        <v>0.24426987169455414</v>
      </c>
      <c r="H1705" s="437">
        <v>0.47057144899233277</v>
      </c>
      <c r="I1705" s="456">
        <v>0.18525708340567515</v>
      </c>
      <c r="J1705" s="457">
        <v>0.34118640160597918</v>
      </c>
      <c r="K1705" s="437">
        <v>1.0143327699590114</v>
      </c>
      <c r="L1705" s="462">
        <v>1.9746079686131391E-3</v>
      </c>
      <c r="M1705" s="463">
        <v>2.5450263017629438E-3</v>
      </c>
      <c r="N1705" s="437">
        <v>3.4225695083374957E-3</v>
      </c>
      <c r="O1705" s="456">
        <v>1.2421726437355857E-2</v>
      </c>
      <c r="P1705" s="457">
        <v>1.9284816914618464E-2</v>
      </c>
      <c r="Q1705" s="437">
        <v>2.7119206304882435E-2</v>
      </c>
      <c r="R1705" s="462">
        <v>0</v>
      </c>
      <c r="S1705" s="463">
        <v>0</v>
      </c>
      <c r="T1705" s="437">
        <v>533.09001988611158</v>
      </c>
      <c r="U1705" s="456">
        <v>9.4094887786888397E-3</v>
      </c>
      <c r="V1705" s="457">
        <v>1.6343752926292789E-2</v>
      </c>
      <c r="W1705" s="437">
        <v>2.3750015720618179E-2</v>
      </c>
      <c r="X1705" s="456">
        <v>7.5408295781943706E-3</v>
      </c>
      <c r="Y1705" s="457">
        <v>1.0421192662120968E-2</v>
      </c>
      <c r="Z1705" s="437">
        <v>1.7723513456616786E-2</v>
      </c>
      <c r="AA1705" s="456">
        <v>4.0847343080247277E-3</v>
      </c>
      <c r="AB1705" s="457">
        <v>5.9328409873736871E-3</v>
      </c>
      <c r="AC1705" s="437">
        <v>9.3309293876436671E-3</v>
      </c>
      <c r="AD1705" s="456">
        <v>2.4164583113338967E-4</v>
      </c>
      <c r="AE1705" s="457">
        <v>3.0504323760462918E-4</v>
      </c>
      <c r="AF1705" s="437">
        <v>5.6216866084331382E-4</v>
      </c>
      <c r="AG1705" s="456">
        <v>7.9141496625269349E-3</v>
      </c>
      <c r="AH1705" s="457">
        <v>1.0156097271935331E-2</v>
      </c>
      <c r="AI1705" s="437">
        <v>1.983398653313416E-2</v>
      </c>
      <c r="AJ1705" s="456">
        <v>1.3666125811021754E-3</v>
      </c>
      <c r="AK1705" s="457">
        <v>1.5834278660876045E-3</v>
      </c>
      <c r="AL1705" s="437">
        <v>3.4578050434664657E-3</v>
      </c>
      <c r="AM1705" s="456">
        <v>2.2057138763582891E-3</v>
      </c>
      <c r="AN1705" s="457">
        <v>2.9952498866944659E-3</v>
      </c>
      <c r="AO1705" s="437">
        <v>4.434211960538466E-3</v>
      </c>
      <c r="AP1705" s="462">
        <v>0</v>
      </c>
      <c r="AQ1705" s="463">
        <v>0</v>
      </c>
      <c r="AR1705" s="463">
        <v>0</v>
      </c>
      <c r="AS1705" s="456">
        <v>0</v>
      </c>
      <c r="AT1705" s="457">
        <v>0</v>
      </c>
      <c r="AU1705" s="457">
        <v>0</v>
      </c>
    </row>
    <row r="1706" spans="1:47" x14ac:dyDescent="0.2">
      <c r="A1706" s="231">
        <v>2017</v>
      </c>
      <c r="B1706" s="232">
        <v>22</v>
      </c>
      <c r="C1706" s="456">
        <v>3.7650602763263157</v>
      </c>
      <c r="D1706" s="457">
        <v>5.9231842613819676</v>
      </c>
      <c r="E1706" s="437">
        <v>18.775083595138032</v>
      </c>
      <c r="F1706" s="456">
        <v>0.19593765751886616</v>
      </c>
      <c r="G1706" s="457">
        <v>0.25196918782541167</v>
      </c>
      <c r="H1706" s="437">
        <v>0.48671016357134655</v>
      </c>
      <c r="I1706" s="456">
        <v>0.18976437463842014</v>
      </c>
      <c r="J1706" s="457">
        <v>0.34654607594935272</v>
      </c>
      <c r="K1706" s="437">
        <v>1.0300925780656272</v>
      </c>
      <c r="L1706" s="462">
        <v>1.9834964281839128E-3</v>
      </c>
      <c r="M1706" s="463">
        <v>2.5538554251300243E-3</v>
      </c>
      <c r="N1706" s="437">
        <v>3.4347397549288282E-3</v>
      </c>
      <c r="O1706" s="456">
        <v>1.2653190337150304E-2</v>
      </c>
      <c r="P1706" s="457">
        <v>1.9617114881570353E-2</v>
      </c>
      <c r="Q1706" s="437">
        <v>2.7413709641042092E-2</v>
      </c>
      <c r="R1706" s="462">
        <v>0</v>
      </c>
      <c r="S1706" s="463">
        <v>0</v>
      </c>
      <c r="T1706" s="437">
        <v>534.44914890164932</v>
      </c>
      <c r="U1706" s="456">
        <v>9.6962049456093546E-3</v>
      </c>
      <c r="V1706" s="457">
        <v>1.6733011843579056E-2</v>
      </c>
      <c r="W1706" s="437">
        <v>2.4440512912978378E-2</v>
      </c>
      <c r="X1706" s="456">
        <v>7.8128924412660637E-3</v>
      </c>
      <c r="Y1706" s="457">
        <v>1.0770448259330941E-2</v>
      </c>
      <c r="Z1706" s="437">
        <v>1.8253373788017144E-2</v>
      </c>
      <c r="AA1706" s="456">
        <v>4.2980469849544988E-3</v>
      </c>
      <c r="AB1706" s="457">
        <v>6.1293094967009906E-3</v>
      </c>
      <c r="AC1706" s="437">
        <v>9.7876443303511924E-3</v>
      </c>
      <c r="AD1706" s="456">
        <v>2.5161223914910716E-4</v>
      </c>
      <c r="AE1706" s="457">
        <v>3.1555125110831021E-4</v>
      </c>
      <c r="AF1706" s="437">
        <v>5.8290350955248317E-4</v>
      </c>
      <c r="AG1706" s="456">
        <v>8.2037645105734937E-3</v>
      </c>
      <c r="AH1706" s="457">
        <v>1.0469005863022306E-2</v>
      </c>
      <c r="AI1706" s="437">
        <v>2.0477682233313654E-2</v>
      </c>
      <c r="AJ1706" s="456">
        <v>1.4205363902509815E-3</v>
      </c>
      <c r="AK1706" s="457">
        <v>1.6417357950188455E-3</v>
      </c>
      <c r="AL1706" s="437">
        <v>3.579949343504937E-3</v>
      </c>
      <c r="AM1706" s="456">
        <v>2.289281096095142E-3</v>
      </c>
      <c r="AN1706" s="457">
        <v>3.0813414275004877E-3</v>
      </c>
      <c r="AO1706" s="437">
        <v>4.582257605179922E-3</v>
      </c>
      <c r="AP1706" s="462">
        <v>0</v>
      </c>
      <c r="AQ1706" s="463">
        <v>0</v>
      </c>
      <c r="AR1706" s="463">
        <v>0</v>
      </c>
      <c r="AS1706" s="456">
        <v>0</v>
      </c>
      <c r="AT1706" s="457">
        <v>0</v>
      </c>
      <c r="AU1706" s="457">
        <v>0</v>
      </c>
    </row>
    <row r="1707" spans="1:47" x14ac:dyDescent="0.2">
      <c r="A1707" s="231">
        <v>2017</v>
      </c>
      <c r="B1707" s="232">
        <v>23</v>
      </c>
      <c r="C1707" s="456">
        <v>3.825472714893198</v>
      </c>
      <c r="D1707" s="457">
        <v>5.980576352736831</v>
      </c>
      <c r="E1707" s="437">
        <v>18.913042368881673</v>
      </c>
      <c r="F1707" s="456">
        <v>0.2033159343233347</v>
      </c>
      <c r="G1707" s="457">
        <v>0.25901743744250777</v>
      </c>
      <c r="H1707" s="437">
        <v>0.50144479955417931</v>
      </c>
      <c r="I1707" s="456">
        <v>0.19435220159923214</v>
      </c>
      <c r="J1707" s="457">
        <v>0.35150056928168472</v>
      </c>
      <c r="K1707" s="437">
        <v>1.0446593371495601</v>
      </c>
      <c r="L1707" s="462">
        <v>1.9930172196343412E-3</v>
      </c>
      <c r="M1707" s="463">
        <v>2.5631511960793663E-3</v>
      </c>
      <c r="N1707" s="437">
        <v>3.4465871261149189E-3</v>
      </c>
      <c r="O1707" s="456">
        <v>1.2888200948273554E-2</v>
      </c>
      <c r="P1707" s="457">
        <v>1.9922609404890278E-2</v>
      </c>
      <c r="Q1707" s="437">
        <v>2.7687005667310093E-2</v>
      </c>
      <c r="R1707" s="462">
        <v>0</v>
      </c>
      <c r="S1707" s="463">
        <v>0</v>
      </c>
      <c r="T1707" s="437">
        <v>535.67917349258903</v>
      </c>
      <c r="U1707" s="456">
        <v>9.9893938054898771E-3</v>
      </c>
      <c r="V1707" s="457">
        <v>1.7099924404770317E-2</v>
      </c>
      <c r="W1707" s="437">
        <v>2.5068793176814295E-2</v>
      </c>
      <c r="X1707" s="456">
        <v>8.0872974633986044E-3</v>
      </c>
      <c r="Y1707" s="457">
        <v>1.1086899365440188E-2</v>
      </c>
      <c r="Z1707" s="437">
        <v>1.8733981275750163E-2</v>
      </c>
      <c r="AA1707" s="456">
        <v>4.5512645387450904E-3</v>
      </c>
      <c r="AB1707" s="457">
        <v>6.3854873445522943E-3</v>
      </c>
      <c r="AC1707" s="437">
        <v>1.0259597368175949E-2</v>
      </c>
      <c r="AD1707" s="456">
        <v>2.6185840447804368E-4</v>
      </c>
      <c r="AE1707" s="457">
        <v>3.2539731247674587E-4</v>
      </c>
      <c r="AF1707" s="437">
        <v>6.0214867369122991E-4</v>
      </c>
      <c r="AG1707" s="456">
        <v>8.4881765744532853E-3</v>
      </c>
      <c r="AH1707" s="457">
        <v>1.0738072735365575E-2</v>
      </c>
      <c r="AI1707" s="437">
        <v>2.1050881479473538E-2</v>
      </c>
      <c r="AJ1707" s="456">
        <v>1.4723567661718018E-3</v>
      </c>
      <c r="AK1707" s="457">
        <v>1.6899405651912376E-3</v>
      </c>
      <c r="AL1707" s="437">
        <v>3.6865574673794017E-3</v>
      </c>
      <c r="AM1707" s="456">
        <v>2.376379900450623E-3</v>
      </c>
      <c r="AN1707" s="457">
        <v>3.1652840533255076E-3</v>
      </c>
      <c r="AO1707" s="437">
        <v>4.7216847498689641E-3</v>
      </c>
      <c r="AP1707" s="462">
        <v>0</v>
      </c>
      <c r="AQ1707" s="463">
        <v>0</v>
      </c>
      <c r="AR1707" s="463">
        <v>0</v>
      </c>
      <c r="AS1707" s="456">
        <v>0</v>
      </c>
      <c r="AT1707" s="457">
        <v>0</v>
      </c>
      <c r="AU1707" s="457">
        <v>0</v>
      </c>
    </row>
    <row r="1708" spans="1:47" x14ac:dyDescent="0.2">
      <c r="A1708" s="231">
        <v>2017</v>
      </c>
      <c r="B1708" s="232">
        <v>24</v>
      </c>
      <c r="C1708" s="456">
        <v>3.884007319809077</v>
      </c>
      <c r="D1708" s="457">
        <v>6.0253139652657959</v>
      </c>
      <c r="E1708" s="437">
        <v>19.013940490303025</v>
      </c>
      <c r="F1708" s="456">
        <v>0.21062639076681017</v>
      </c>
      <c r="G1708" s="457">
        <v>0.26494895175582761</v>
      </c>
      <c r="H1708" s="437">
        <v>0.51395986539724214</v>
      </c>
      <c r="I1708" s="456">
        <v>0.19891738519849075</v>
      </c>
      <c r="J1708" s="457">
        <v>0.35578105237790847</v>
      </c>
      <c r="K1708" s="437">
        <v>1.0573238315990097</v>
      </c>
      <c r="L1708" s="462">
        <v>2.0027438608404306E-3</v>
      </c>
      <c r="M1708" s="463">
        <v>2.571574399283729E-3</v>
      </c>
      <c r="N1708" s="437">
        <v>3.4521098578596883E-3</v>
      </c>
      <c r="O1708" s="456">
        <v>1.312141553114367E-2</v>
      </c>
      <c r="P1708" s="457">
        <v>2.0181394082444949E-2</v>
      </c>
      <c r="Q1708" s="437">
        <v>2.7921452232119712E-2</v>
      </c>
      <c r="R1708" s="462">
        <v>0</v>
      </c>
      <c r="S1708" s="463">
        <v>0</v>
      </c>
      <c r="T1708" s="437">
        <v>536.70954632553332</v>
      </c>
      <c r="U1708" s="456">
        <v>1.0278423723940094E-2</v>
      </c>
      <c r="V1708" s="457">
        <v>1.7403448237352192E-2</v>
      </c>
      <c r="W1708" s="437">
        <v>2.5599073639984562E-2</v>
      </c>
      <c r="X1708" s="456">
        <v>8.3582757331588705E-3</v>
      </c>
      <c r="Y1708" s="457">
        <v>1.1351722315940168E-2</v>
      </c>
      <c r="Z1708" s="437">
        <v>1.9136236131220893E-2</v>
      </c>
      <c r="AA1708" s="456">
        <v>4.8222205485576866E-3</v>
      </c>
      <c r="AB1708" s="457">
        <v>6.6255422782981093E-3</v>
      </c>
      <c r="AC1708" s="437">
        <v>1.0747846164262116E-2</v>
      </c>
      <c r="AD1708" s="456">
        <v>2.7212198055818039E-4</v>
      </c>
      <c r="AE1708" s="457">
        <v>3.3385364398281342E-4</v>
      </c>
      <c r="AF1708" s="437">
        <v>6.1899292527547751E-4</v>
      </c>
      <c r="AG1708" s="456">
        <v>8.7645699249118015E-3</v>
      </c>
      <c r="AH1708" s="457">
        <v>1.0957236117865383E-2</v>
      </c>
      <c r="AI1708" s="437">
        <v>2.1514631806464301E-2</v>
      </c>
      <c r="AJ1708" s="456">
        <v>1.5219352937598377E-3</v>
      </c>
      <c r="AK1708" s="457">
        <v>1.7279473994947679E-3</v>
      </c>
      <c r="AL1708" s="437">
        <v>3.7693074543127298E-3</v>
      </c>
      <c r="AM1708" s="456">
        <v>2.4641118985566026E-3</v>
      </c>
      <c r="AN1708" s="457">
        <v>3.238319874411194E-3</v>
      </c>
      <c r="AO1708" s="437">
        <v>4.8468828258531301E-3</v>
      </c>
      <c r="AP1708" s="462">
        <v>0</v>
      </c>
      <c r="AQ1708" s="463">
        <v>0</v>
      </c>
      <c r="AR1708" s="463">
        <v>0</v>
      </c>
      <c r="AS1708" s="456">
        <v>0</v>
      </c>
      <c r="AT1708" s="457">
        <v>0</v>
      </c>
      <c r="AU1708" s="457">
        <v>0</v>
      </c>
    </row>
    <row r="1709" spans="1:47" x14ac:dyDescent="0.2">
      <c r="A1709" s="231">
        <v>2017</v>
      </c>
      <c r="B1709" s="232">
        <v>25</v>
      </c>
      <c r="C1709" s="456">
        <v>3.9483249583600952</v>
      </c>
      <c r="D1709" s="457">
        <v>6.0702450872871685</v>
      </c>
      <c r="E1709" s="437">
        <v>19.075456776465572</v>
      </c>
      <c r="F1709" s="456">
        <v>0.21742792640666009</v>
      </c>
      <c r="G1709" s="457">
        <v>0.26922389218143822</v>
      </c>
      <c r="H1709" s="437">
        <v>0.52360728138084811</v>
      </c>
      <c r="I1709" s="456">
        <v>0.20299451860261536</v>
      </c>
      <c r="J1709" s="457">
        <v>0.35847951284888491</v>
      </c>
      <c r="K1709" s="437">
        <v>1.0673700792605016</v>
      </c>
      <c r="L1709" s="462">
        <v>2.0092990597429788E-3</v>
      </c>
      <c r="M1709" s="463">
        <v>2.5753548031441785E-3</v>
      </c>
      <c r="N1709" s="437">
        <v>3.4558628797455291E-3</v>
      </c>
      <c r="O1709" s="456">
        <v>1.3331421672549814E-2</v>
      </c>
      <c r="P1709" s="457">
        <v>2.0360249279952142E-2</v>
      </c>
      <c r="Q1709" s="437">
        <v>2.8072832761298301E-2</v>
      </c>
      <c r="R1709" s="462">
        <v>0</v>
      </c>
      <c r="S1709" s="463">
        <v>0</v>
      </c>
      <c r="T1709" s="437">
        <v>537.47449632441851</v>
      </c>
      <c r="U1709" s="456">
        <v>1.0554584228438461E-2</v>
      </c>
      <c r="V1709" s="457">
        <v>1.7636067955849852E-2</v>
      </c>
      <c r="W1709" s="437">
        <v>2.6004399159440167E-2</v>
      </c>
      <c r="X1709" s="456">
        <v>8.6157534966779872E-3</v>
      </c>
      <c r="Y1709" s="457">
        <v>1.1547913606020591E-2</v>
      </c>
      <c r="Z1709" s="437">
        <v>1.9434258626640277E-2</v>
      </c>
      <c r="AA1709" s="456">
        <v>4.9576574631307905E-3</v>
      </c>
      <c r="AB1709" s="457">
        <v>6.7122741994484871E-3</v>
      </c>
      <c r="AC1709" s="437">
        <v>1.1212407155563072E-2</v>
      </c>
      <c r="AD1709" s="456">
        <v>2.8103640225395901E-4</v>
      </c>
      <c r="AE1709" s="457">
        <v>3.3940925352648316E-4</v>
      </c>
      <c r="AF1709" s="437">
        <v>6.3248060824713207E-4</v>
      </c>
      <c r="AG1709" s="456">
        <v>9.0528300270837428E-3</v>
      </c>
      <c r="AH1709" s="457">
        <v>1.1139555328061396E-2</v>
      </c>
      <c r="AI1709" s="437">
        <v>2.1848784805409142E-2</v>
      </c>
      <c r="AJ1709" s="456">
        <v>1.5782559707315004E-3</v>
      </c>
      <c r="AK1709" s="457">
        <v>1.7638496600807891E-3</v>
      </c>
      <c r="AL1709" s="437">
        <v>3.8252296742047722E-3</v>
      </c>
      <c r="AM1709" s="456">
        <v>2.536952258544581E-3</v>
      </c>
      <c r="AN1709" s="457">
        <v>3.2826099341268494E-3</v>
      </c>
      <c r="AO1709" s="437">
        <v>4.9502153895418562E-3</v>
      </c>
      <c r="AP1709" s="462">
        <v>0</v>
      </c>
      <c r="AQ1709" s="463">
        <v>0</v>
      </c>
      <c r="AR1709" s="463">
        <v>0</v>
      </c>
      <c r="AS1709" s="456">
        <v>0</v>
      </c>
      <c r="AT1709" s="457">
        <v>0</v>
      </c>
      <c r="AU1709" s="457">
        <v>0</v>
      </c>
    </row>
    <row r="1710" spans="1:47" x14ac:dyDescent="0.2">
      <c r="A1710" s="231">
        <v>2017</v>
      </c>
      <c r="B1710" s="232">
        <v>26</v>
      </c>
      <c r="C1710" s="456">
        <v>4.0260220172889438</v>
      </c>
      <c r="D1710" s="457">
        <v>6.1309403153168587</v>
      </c>
      <c r="E1710" s="437">
        <v>19.148817933289113</v>
      </c>
      <c r="F1710" s="456">
        <v>0.22463690339565873</v>
      </c>
      <c r="G1710" s="457">
        <v>0.27303456531516501</v>
      </c>
      <c r="H1710" s="437">
        <v>0.52886696626551688</v>
      </c>
      <c r="I1710" s="456">
        <v>0.20752678430717464</v>
      </c>
      <c r="J1710" s="457">
        <v>0.36145571654322267</v>
      </c>
      <c r="K1710" s="437">
        <v>1.0720968005022269</v>
      </c>
      <c r="L1710" s="462">
        <v>2.0152704632417661E-3</v>
      </c>
      <c r="M1710" s="463">
        <v>2.577223025740049E-3</v>
      </c>
      <c r="N1710" s="437">
        <v>3.4575302928350924E-3</v>
      </c>
      <c r="O1710" s="456">
        <v>1.3526289190957842E-2</v>
      </c>
      <c r="P1710" s="457">
        <v>2.046595771683557E-2</v>
      </c>
      <c r="Q1710" s="437">
        <v>2.8160933648457863E-2</v>
      </c>
      <c r="R1710" s="462">
        <v>0</v>
      </c>
      <c r="S1710" s="463">
        <v>0</v>
      </c>
      <c r="T1710" s="437">
        <v>537.93464308433295</v>
      </c>
      <c r="U1710" s="456">
        <v>1.0848675868450534E-2</v>
      </c>
      <c r="V1710" s="457">
        <v>1.7851576551301502E-2</v>
      </c>
      <c r="W1710" s="437">
        <v>2.6232734862124518E-2</v>
      </c>
      <c r="X1710" s="456">
        <v>8.8551619556694969E-3</v>
      </c>
      <c r="Y1710" s="457">
        <v>1.166595495580495E-2</v>
      </c>
      <c r="Z1710" s="437">
        <v>1.9613592216466736E-2</v>
      </c>
      <c r="AA1710" s="456">
        <v>5.0945635010534304E-3</v>
      </c>
      <c r="AB1710" s="457">
        <v>6.7751680294853662E-3</v>
      </c>
      <c r="AC1710" s="437">
        <v>1.1266194499194542E-2</v>
      </c>
      <c r="AD1710" s="456">
        <v>2.9035615370097406E-4</v>
      </c>
      <c r="AE1710" s="457">
        <v>3.441101840739913E-4</v>
      </c>
      <c r="AF1710" s="437">
        <v>6.3869840519283614E-4</v>
      </c>
      <c r="AG1710" s="456">
        <v>9.3603340641005145E-3</v>
      </c>
      <c r="AH1710" s="457">
        <v>1.1305923976774617E-2</v>
      </c>
      <c r="AI1710" s="437">
        <v>2.2083649175589876E-2</v>
      </c>
      <c r="AJ1710" s="456">
        <v>1.6375358643896146E-3</v>
      </c>
      <c r="AK1710" s="457">
        <v>1.7946427497832235E-3</v>
      </c>
      <c r="AL1710" s="437">
        <v>3.8735242111247984E-3</v>
      </c>
      <c r="AM1710" s="456">
        <v>2.6128404134970079E-3</v>
      </c>
      <c r="AN1710" s="457">
        <v>3.321034614566926E-3</v>
      </c>
      <c r="AO1710" s="437">
        <v>4.9908462475125566E-3</v>
      </c>
      <c r="AP1710" s="462">
        <v>0</v>
      </c>
      <c r="AQ1710" s="463">
        <v>0</v>
      </c>
      <c r="AR1710" s="463">
        <v>0</v>
      </c>
      <c r="AS1710" s="456">
        <v>0</v>
      </c>
      <c r="AT1710" s="457">
        <v>0</v>
      </c>
      <c r="AU1710" s="457">
        <v>0</v>
      </c>
    </row>
    <row r="1711" spans="1:47" x14ac:dyDescent="0.2">
      <c r="A1711" s="231">
        <v>2017</v>
      </c>
      <c r="B1711" s="232">
        <v>27</v>
      </c>
      <c r="C1711" s="456">
        <v>4.0802722631115556</v>
      </c>
      <c r="D1711" s="457">
        <v>6.1394622900211084</v>
      </c>
      <c r="E1711" s="437">
        <v>19.172940825497037</v>
      </c>
      <c r="F1711" s="456">
        <v>0.23027913231801189</v>
      </c>
      <c r="G1711" s="457">
        <v>0.27347357593929345</v>
      </c>
      <c r="H1711" s="437">
        <v>0.5296845261124058</v>
      </c>
      <c r="I1711" s="456">
        <v>0.21089301519971632</v>
      </c>
      <c r="J1711" s="457">
        <v>0.36162873083344738</v>
      </c>
      <c r="K1711" s="437">
        <v>1.0726030287227359</v>
      </c>
      <c r="L1711" s="462">
        <v>2.0204696113563432E-3</v>
      </c>
      <c r="M1711" s="463">
        <v>2.5768264554522982E-3</v>
      </c>
      <c r="N1711" s="437">
        <v>3.456779978416087E-3</v>
      </c>
      <c r="O1711" s="456">
        <v>1.3699580143695864E-2</v>
      </c>
      <c r="P1711" s="457">
        <v>2.0482159664334618E-2</v>
      </c>
      <c r="Q1711" s="437">
        <v>2.8171277328365215E-2</v>
      </c>
      <c r="R1711" s="462">
        <v>0</v>
      </c>
      <c r="S1711" s="463">
        <v>0</v>
      </c>
      <c r="T1711" s="437">
        <v>538.0198043962605</v>
      </c>
      <c r="U1711" s="456">
        <v>1.1078083947163159E-2</v>
      </c>
      <c r="V1711" s="457">
        <v>1.7877060242831647E-2</v>
      </c>
      <c r="W1711" s="437">
        <v>2.6270749451534802E-2</v>
      </c>
      <c r="X1711" s="456">
        <v>9.0685632814584086E-3</v>
      </c>
      <c r="Y1711" s="457">
        <v>1.16880361284722E-2</v>
      </c>
      <c r="Z1711" s="437">
        <v>1.964709834779875E-2</v>
      </c>
      <c r="AA1711" s="456">
        <v>5.192291309040472E-3</v>
      </c>
      <c r="AB1711" s="457">
        <v>6.7480217541615499E-3</v>
      </c>
      <c r="AC1711" s="437">
        <v>1.1209472625669081E-2</v>
      </c>
      <c r="AD1711" s="456">
        <v>2.9767399847174109E-4</v>
      </c>
      <c r="AE1711" s="457">
        <v>3.4450082032045899E-4</v>
      </c>
      <c r="AF1711" s="437">
        <v>6.3929432896078363E-4</v>
      </c>
      <c r="AG1711" s="456">
        <v>9.6032760119864492E-3</v>
      </c>
      <c r="AH1711" s="457">
        <v>1.1333942169964988E-2</v>
      </c>
      <c r="AI1711" s="437">
        <v>2.2137335284064016E-2</v>
      </c>
      <c r="AJ1711" s="456">
        <v>1.6854946290492724E-3</v>
      </c>
      <c r="AK1711" s="457">
        <v>1.8014411593520593E-3</v>
      </c>
      <c r="AL1711" s="437">
        <v>3.886850660434038E-3</v>
      </c>
      <c r="AM1711" s="456">
        <v>2.6721948787264294E-3</v>
      </c>
      <c r="AN1711" s="457">
        <v>3.3225313547621885E-3</v>
      </c>
      <c r="AO1711" s="437">
        <v>4.9920675374594912E-3</v>
      </c>
      <c r="AP1711" s="462">
        <v>0</v>
      </c>
      <c r="AQ1711" s="463">
        <v>0</v>
      </c>
      <c r="AR1711" s="463">
        <v>0</v>
      </c>
      <c r="AS1711" s="456">
        <v>0</v>
      </c>
      <c r="AT1711" s="457">
        <v>0</v>
      </c>
      <c r="AU1711" s="457">
        <v>0</v>
      </c>
    </row>
    <row r="1712" spans="1:47" x14ac:dyDescent="0.2">
      <c r="A1712" s="231">
        <v>2017</v>
      </c>
      <c r="B1712" s="232">
        <v>28</v>
      </c>
      <c r="C1712" s="456">
        <v>4.1260487665702374</v>
      </c>
      <c r="D1712" s="457">
        <v>6.1433640171224999</v>
      </c>
      <c r="E1712" s="437">
        <v>19.187178776530878</v>
      </c>
      <c r="F1712" s="456">
        <v>0.23497179306890378</v>
      </c>
      <c r="G1712" s="457">
        <v>0.27341259781536137</v>
      </c>
      <c r="H1712" s="437">
        <v>0.52948827800107345</v>
      </c>
      <c r="I1712" s="456">
        <v>0.21368353538682222</v>
      </c>
      <c r="J1712" s="457">
        <v>0.36146886364354541</v>
      </c>
      <c r="K1712" s="437">
        <v>1.0721148073238251</v>
      </c>
      <c r="L1712" s="462">
        <v>2.0246419153134225E-3</v>
      </c>
      <c r="M1712" s="463">
        <v>2.5758569553804419E-3</v>
      </c>
      <c r="N1712" s="437">
        <v>3.4553978733384812E-3</v>
      </c>
      <c r="O1712" s="456">
        <v>1.3843456185739053E-2</v>
      </c>
      <c r="P1712" s="457">
        <v>2.0477159104067916E-2</v>
      </c>
      <c r="Q1712" s="437">
        <v>2.8163594213224952E-2</v>
      </c>
      <c r="R1712" s="462">
        <v>0</v>
      </c>
      <c r="S1712" s="463">
        <v>0</v>
      </c>
      <c r="T1712" s="437">
        <v>538.01826640101649</v>
      </c>
      <c r="U1712" s="456">
        <v>1.1269271502614886E-2</v>
      </c>
      <c r="V1712" s="457">
        <v>1.7875599012205846E-2</v>
      </c>
      <c r="W1712" s="437">
        <v>2.6265470703197017E-2</v>
      </c>
      <c r="X1712" s="456">
        <v>9.2464771236958534E-3</v>
      </c>
      <c r="Y1712" s="457">
        <v>1.168760373257589E-2</v>
      </c>
      <c r="Z1712" s="437">
        <v>1.9646451922173392E-2</v>
      </c>
      <c r="AA1712" s="456">
        <v>5.2636222156945654E-3</v>
      </c>
      <c r="AB1712" s="457">
        <v>6.705013449894325E-3</v>
      </c>
      <c r="AC1712" s="437">
        <v>1.1120886565794378E-2</v>
      </c>
      <c r="AD1712" s="456">
        <v>3.0370767551828086E-4</v>
      </c>
      <c r="AE1712" s="457">
        <v>3.4421315186460965E-4</v>
      </c>
      <c r="AF1712" s="437">
        <v>6.3857002812023279E-4</v>
      </c>
      <c r="AG1712" s="456">
        <v>9.8079066841358607E-3</v>
      </c>
      <c r="AH1712" s="457">
        <v>1.1342089328094737E-2</v>
      </c>
      <c r="AI1712" s="437">
        <v>2.215144925042303E-2</v>
      </c>
      <c r="AJ1712" s="456">
        <v>1.7262323943700408E-3</v>
      </c>
      <c r="AK1712" s="457">
        <v>1.8045284544803771E-3</v>
      </c>
      <c r="AL1712" s="437">
        <v>3.8927871398076789E-3</v>
      </c>
      <c r="AM1712" s="456">
        <v>2.7208596724795772E-3</v>
      </c>
      <c r="AN1712" s="457">
        <v>3.318362478711809E-3</v>
      </c>
      <c r="AO1712" s="437">
        <v>4.9837692788846956E-3</v>
      </c>
      <c r="AP1712" s="462">
        <v>0</v>
      </c>
      <c r="AQ1712" s="463">
        <v>0</v>
      </c>
      <c r="AR1712" s="463">
        <v>0</v>
      </c>
      <c r="AS1712" s="456">
        <v>0</v>
      </c>
      <c r="AT1712" s="457">
        <v>0</v>
      </c>
      <c r="AU1712" s="457">
        <v>0</v>
      </c>
    </row>
    <row r="1713" spans="1:47" x14ac:dyDescent="0.2">
      <c r="A1713" s="231">
        <v>2017</v>
      </c>
      <c r="B1713" s="232">
        <v>29</v>
      </c>
      <c r="C1713" s="456">
        <v>4.161170349362517</v>
      </c>
      <c r="D1713" s="457">
        <v>6.1475199281942201</v>
      </c>
      <c r="E1713" s="437">
        <v>19.201530558266558</v>
      </c>
      <c r="F1713" s="456">
        <v>0.23847774426496191</v>
      </c>
      <c r="G1713" s="457">
        <v>0.27335417663738748</v>
      </c>
      <c r="H1713" s="437">
        <v>0.52930343636974997</v>
      </c>
      <c r="I1713" s="456">
        <v>0.21575501177856649</v>
      </c>
      <c r="J1713" s="457">
        <v>0.36130538027424608</v>
      </c>
      <c r="K1713" s="437">
        <v>1.0716382743272832</v>
      </c>
      <c r="L1713" s="462">
        <v>2.027540182679444E-3</v>
      </c>
      <c r="M1713" s="463">
        <v>2.574847332345817E-3</v>
      </c>
      <c r="N1713" s="437">
        <v>3.4539388380257735E-3</v>
      </c>
      <c r="O1713" s="456">
        <v>1.3950558994259401E-2</v>
      </c>
      <c r="P1713" s="457">
        <v>2.0472142348570151E-2</v>
      </c>
      <c r="Q1713" s="437">
        <v>2.8155716115946059E-2</v>
      </c>
      <c r="R1713" s="462">
        <v>0</v>
      </c>
      <c r="S1713" s="463">
        <v>0</v>
      </c>
      <c r="T1713" s="437">
        <v>538.01656649532208</v>
      </c>
      <c r="U1713" s="456">
        <v>1.1412640148040325E-2</v>
      </c>
      <c r="V1713" s="457">
        <v>1.7874343742593231E-2</v>
      </c>
      <c r="W1713" s="437">
        <v>2.626064405278395E-2</v>
      </c>
      <c r="X1713" s="456">
        <v>9.3800177802328931E-3</v>
      </c>
      <c r="Y1713" s="457">
        <v>1.168736972768432E-2</v>
      </c>
      <c r="Z1713" s="437">
        <v>1.9646122751663636E-2</v>
      </c>
      <c r="AA1713" s="456">
        <v>5.303408178860795E-3</v>
      </c>
      <c r="AB1713" s="457">
        <v>6.6599878117600594E-3</v>
      </c>
      <c r="AC1713" s="437">
        <v>1.1032521508066039E-2</v>
      </c>
      <c r="AD1713" s="456">
        <v>3.0814669604060756E-4</v>
      </c>
      <c r="AE1713" s="457">
        <v>3.4391860000316279E-4</v>
      </c>
      <c r="AF1713" s="437">
        <v>6.378581131951678E-4</v>
      </c>
      <c r="AG1713" s="456">
        <v>9.9643618345427159E-3</v>
      </c>
      <c r="AH1713" s="457">
        <v>1.1350890600656872E-2</v>
      </c>
      <c r="AI1713" s="437">
        <v>2.2166000688914222E-2</v>
      </c>
      <c r="AJ1713" s="456">
        <v>1.7578129410003517E-3</v>
      </c>
      <c r="AK1713" s="457">
        <v>1.8078167458470216E-3</v>
      </c>
      <c r="AL1713" s="437">
        <v>3.8988062100696295E-3</v>
      </c>
      <c r="AM1713" s="456">
        <v>2.7562603048757964E-3</v>
      </c>
      <c r="AN1713" s="457">
        <v>3.3140400953190572E-3</v>
      </c>
      <c r="AO1713" s="437">
        <v>4.9755532227243274E-3</v>
      </c>
      <c r="AP1713" s="462">
        <v>0</v>
      </c>
      <c r="AQ1713" s="463">
        <v>0</v>
      </c>
      <c r="AR1713" s="463">
        <v>0</v>
      </c>
      <c r="AS1713" s="456">
        <v>0</v>
      </c>
      <c r="AT1713" s="457">
        <v>0</v>
      </c>
      <c r="AU1713" s="457">
        <v>0</v>
      </c>
    </row>
    <row r="1714" spans="1:47" x14ac:dyDescent="0.2">
      <c r="A1714" s="231">
        <v>2017</v>
      </c>
      <c r="B1714" s="232">
        <v>30</v>
      </c>
      <c r="C1714" s="456">
        <v>4.1836312340458752</v>
      </c>
      <c r="D1714" s="457">
        <v>6.1519129046745746</v>
      </c>
      <c r="E1714" s="437">
        <v>19.216787304057132</v>
      </c>
      <c r="F1714" s="456">
        <v>0.24058030902414138</v>
      </c>
      <c r="G1714" s="457">
        <v>0.2732960652158522</v>
      </c>
      <c r="H1714" s="437">
        <v>0.52911993080971786</v>
      </c>
      <c r="I1714" s="456">
        <v>0.21697609532893347</v>
      </c>
      <c r="J1714" s="457">
        <v>0.36113564412560228</v>
      </c>
      <c r="K1714" s="437">
        <v>1.0711463244834671</v>
      </c>
      <c r="L1714" s="462">
        <v>2.0289307653676282E-3</v>
      </c>
      <c r="M1714" s="463">
        <v>2.5737917836166102E-3</v>
      </c>
      <c r="N1714" s="437">
        <v>3.4525000172629283E-3</v>
      </c>
      <c r="O1714" s="456">
        <v>1.4014076196962898E-2</v>
      </c>
      <c r="P1714" s="457">
        <v>2.0467022364307974E-2</v>
      </c>
      <c r="Q1714" s="437">
        <v>2.814755783048636E-2</v>
      </c>
      <c r="R1714" s="462">
        <v>0</v>
      </c>
      <c r="S1714" s="463">
        <v>0</v>
      </c>
      <c r="T1714" s="437">
        <v>538.01838442962219</v>
      </c>
      <c r="U1714" s="456">
        <v>1.1499346177801748E-2</v>
      </c>
      <c r="V1714" s="457">
        <v>1.7873246838980738E-2</v>
      </c>
      <c r="W1714" s="437">
        <v>2.6256124593847709E-2</v>
      </c>
      <c r="X1714" s="456">
        <v>9.4609927789835579E-3</v>
      </c>
      <c r="Y1714" s="457">
        <v>1.1687299544285755E-2</v>
      </c>
      <c r="Z1714" s="437">
        <v>1.9646006734987492E-2</v>
      </c>
      <c r="AA1714" s="456">
        <v>5.3071815506590568E-3</v>
      </c>
      <c r="AB1714" s="457">
        <v>6.6129021474737419E-3</v>
      </c>
      <c r="AC1714" s="437">
        <v>1.0939774103799245E-2</v>
      </c>
      <c r="AD1714" s="456">
        <v>3.107045797096488E-4</v>
      </c>
      <c r="AE1714" s="457">
        <v>3.4361448067446627E-4</v>
      </c>
      <c r="AF1714" s="437">
        <v>6.3712506212612032E-4</v>
      </c>
      <c r="AG1714" s="456">
        <v>1.006336879837604E-2</v>
      </c>
      <c r="AH1714" s="457">
        <v>1.136022613556922E-2</v>
      </c>
      <c r="AI1714" s="437">
        <v>2.218180052702301E-2</v>
      </c>
      <c r="AJ1714" s="456">
        <v>1.7784554907887362E-3</v>
      </c>
      <c r="AK1714" s="457">
        <v>1.8112886255657742E-3</v>
      </c>
      <c r="AL1714" s="437">
        <v>3.9052374516097498E-3</v>
      </c>
      <c r="AM1714" s="456">
        <v>2.7760535513229761E-3</v>
      </c>
      <c r="AN1714" s="457">
        <v>3.3095486444219375E-3</v>
      </c>
      <c r="AO1714" s="437">
        <v>4.9670206316970071E-3</v>
      </c>
      <c r="AP1714" s="462">
        <v>0</v>
      </c>
      <c r="AQ1714" s="463">
        <v>0</v>
      </c>
      <c r="AR1714" s="463">
        <v>0</v>
      </c>
      <c r="AS1714" s="456">
        <v>0</v>
      </c>
      <c r="AT1714" s="457">
        <v>0</v>
      </c>
      <c r="AU1714" s="457">
        <v>0</v>
      </c>
    </row>
    <row r="1715" spans="1:47" x14ac:dyDescent="0.2">
      <c r="A1715" s="231">
        <v>2017</v>
      </c>
      <c r="B1715" s="232">
        <v>31</v>
      </c>
      <c r="C1715" s="456">
        <v>4.1864001187071613</v>
      </c>
      <c r="D1715" s="457">
        <v>6.1563325324549254</v>
      </c>
      <c r="E1715" s="437">
        <v>19.232850341256484</v>
      </c>
      <c r="F1715" s="456">
        <v>0.24052755820485833</v>
      </c>
      <c r="G1715" s="457">
        <v>0.27323993641254291</v>
      </c>
      <c r="H1715" s="437">
        <v>0.52892851096883908</v>
      </c>
      <c r="I1715" s="456">
        <v>0.21689456945983801</v>
      </c>
      <c r="J1715" s="457">
        <v>0.36096720212676986</v>
      </c>
      <c r="K1715" s="437">
        <v>1.0706330030792652</v>
      </c>
      <c r="L1715" s="462">
        <v>2.0280757849976683E-3</v>
      </c>
      <c r="M1715" s="463">
        <v>2.5727399941517051E-3</v>
      </c>
      <c r="N1715" s="437">
        <v>3.4510613882836913E-3</v>
      </c>
      <c r="O1715" s="456">
        <v>1.4010745061372964E-2</v>
      </c>
      <c r="P1715" s="457">
        <v>2.046197793360905E-2</v>
      </c>
      <c r="Q1715" s="437">
        <v>2.8139428624210924E-2</v>
      </c>
      <c r="R1715" s="462">
        <v>0</v>
      </c>
      <c r="S1715" s="463">
        <v>0</v>
      </c>
      <c r="T1715" s="437">
        <v>538.01629170327874</v>
      </c>
      <c r="U1715" s="456">
        <v>1.1498913239015793E-2</v>
      </c>
      <c r="V1715" s="457">
        <v>1.7871961393107014E-2</v>
      </c>
      <c r="W1715" s="437">
        <v>2.6251394349598431E-2</v>
      </c>
      <c r="X1715" s="456">
        <v>9.4610306183252578E-3</v>
      </c>
      <c r="Y1715" s="457">
        <v>1.1687297282631435E-2</v>
      </c>
      <c r="Z1715" s="437">
        <v>1.9645906350337933E-2</v>
      </c>
      <c r="AA1715" s="456">
        <v>5.2605360973371354E-3</v>
      </c>
      <c r="AB1715" s="457">
        <v>6.5658198077683675E-3</v>
      </c>
      <c r="AC1715" s="437">
        <v>1.0842387854986308E-2</v>
      </c>
      <c r="AD1715" s="456">
        <v>3.1039933125773017E-4</v>
      </c>
      <c r="AE1715" s="457">
        <v>3.4330993937304585E-4</v>
      </c>
      <c r="AF1715" s="437">
        <v>6.36353538817994E-4</v>
      </c>
      <c r="AG1715" s="456">
        <v>1.0073017666121658E-2</v>
      </c>
      <c r="AH1715" s="457">
        <v>1.1369667670916728E-2</v>
      </c>
      <c r="AI1715" s="437">
        <v>2.2198427482581062E-2</v>
      </c>
      <c r="AJ1715" s="456">
        <v>1.781887376824484E-3</v>
      </c>
      <c r="AK1715" s="457">
        <v>1.8147760111308934E-3</v>
      </c>
      <c r="AL1715" s="437">
        <v>3.9119968483993283E-3</v>
      </c>
      <c r="AM1715" s="456">
        <v>2.7722121956614216E-3</v>
      </c>
      <c r="AN1715" s="457">
        <v>3.3050264607507253E-3</v>
      </c>
      <c r="AO1715" s="437">
        <v>4.9580569135457622E-3</v>
      </c>
      <c r="AP1715" s="462">
        <v>0</v>
      </c>
      <c r="AQ1715" s="463">
        <v>0</v>
      </c>
      <c r="AR1715" s="463">
        <v>0</v>
      </c>
      <c r="AS1715" s="456">
        <v>0</v>
      </c>
      <c r="AT1715" s="457">
        <v>0</v>
      </c>
      <c r="AU1715" s="457">
        <v>0</v>
      </c>
    </row>
    <row r="1716" spans="1:47" x14ac:dyDescent="0.2">
      <c r="A1716" s="231">
        <v>2017</v>
      </c>
      <c r="B1716" s="232">
        <v>32</v>
      </c>
      <c r="C1716" s="456">
        <v>4.1864001187071613</v>
      </c>
      <c r="D1716" s="457">
        <v>6.1563325324549254</v>
      </c>
      <c r="E1716" s="419">
        <v>19.232850341256484</v>
      </c>
      <c r="F1716" s="456">
        <v>0.24052755820485833</v>
      </c>
      <c r="G1716" s="457">
        <v>0.27323993641254291</v>
      </c>
      <c r="H1716" s="419">
        <v>0.52892851096883908</v>
      </c>
      <c r="I1716" s="456">
        <v>0.21689456945983801</v>
      </c>
      <c r="J1716" s="457">
        <v>0.36096720212676986</v>
      </c>
      <c r="K1716" s="419">
        <v>1.0706330030792652</v>
      </c>
      <c r="L1716" s="462">
        <v>2.0280757849976683E-3</v>
      </c>
      <c r="M1716" s="463">
        <v>2.5727399941517051E-3</v>
      </c>
      <c r="N1716" s="419">
        <v>3.4510613882836913E-3</v>
      </c>
      <c r="O1716" s="456">
        <v>1.4010745061372964E-2</v>
      </c>
      <c r="P1716" s="457">
        <v>2.046197793360905E-2</v>
      </c>
      <c r="Q1716" s="419">
        <v>2.8139428624210924E-2</v>
      </c>
      <c r="R1716" s="462">
        <v>0</v>
      </c>
      <c r="S1716" s="463">
        <v>0</v>
      </c>
      <c r="T1716" s="419">
        <v>538.01629170327874</v>
      </c>
      <c r="U1716" s="456">
        <v>1.1498913239015793E-2</v>
      </c>
      <c r="V1716" s="457">
        <v>1.7871961393107014E-2</v>
      </c>
      <c r="W1716" s="419">
        <v>2.6251394349598431E-2</v>
      </c>
      <c r="X1716" s="456">
        <v>9.4610306183252578E-3</v>
      </c>
      <c r="Y1716" s="457">
        <v>1.1687297282631435E-2</v>
      </c>
      <c r="Z1716" s="419">
        <v>1.9645906350337933E-2</v>
      </c>
      <c r="AA1716" s="456">
        <v>5.2605360973371354E-3</v>
      </c>
      <c r="AB1716" s="457">
        <v>6.5658198077683675E-3</v>
      </c>
      <c r="AC1716" s="419">
        <v>1.0842387854986308E-2</v>
      </c>
      <c r="AD1716" s="456">
        <v>3.1039933125773017E-4</v>
      </c>
      <c r="AE1716" s="457">
        <v>3.4330993937304585E-4</v>
      </c>
      <c r="AF1716" s="419">
        <v>6.36353538817994E-4</v>
      </c>
      <c r="AG1716" s="456">
        <v>1.0073017666121658E-2</v>
      </c>
      <c r="AH1716" s="457">
        <v>1.1369667670916728E-2</v>
      </c>
      <c r="AI1716" s="419">
        <v>2.2198427482581062E-2</v>
      </c>
      <c r="AJ1716" s="456">
        <v>1.781887376824484E-3</v>
      </c>
      <c r="AK1716" s="457">
        <v>1.8147760111308934E-3</v>
      </c>
      <c r="AL1716" s="419">
        <v>3.9119968483993283E-3</v>
      </c>
      <c r="AM1716" s="456">
        <v>2.7722121956614216E-3</v>
      </c>
      <c r="AN1716" s="457">
        <v>3.3050264607507253E-3</v>
      </c>
      <c r="AO1716" s="419">
        <v>4.9580569135457622E-3</v>
      </c>
      <c r="AP1716" s="462">
        <v>0</v>
      </c>
      <c r="AQ1716" s="463">
        <v>0</v>
      </c>
      <c r="AR1716" s="463">
        <v>0</v>
      </c>
      <c r="AS1716" s="456">
        <v>0</v>
      </c>
      <c r="AT1716" s="457">
        <v>0</v>
      </c>
      <c r="AU1716" s="457">
        <v>0</v>
      </c>
    </row>
    <row r="1717" spans="1:47" x14ac:dyDescent="0.2">
      <c r="A1717" s="231">
        <v>2017</v>
      </c>
      <c r="B1717" s="232">
        <v>33</v>
      </c>
      <c r="C1717" s="456">
        <v>4.1864001187071613</v>
      </c>
      <c r="D1717" s="457">
        <v>6.1563325324549254</v>
      </c>
      <c r="E1717" s="419">
        <v>19.232850341256484</v>
      </c>
      <c r="F1717" s="456">
        <v>0.24052755820485833</v>
      </c>
      <c r="G1717" s="457">
        <v>0.27323993641254291</v>
      </c>
      <c r="H1717" s="419">
        <v>0.52892851096883908</v>
      </c>
      <c r="I1717" s="456">
        <v>0.21689456945983801</v>
      </c>
      <c r="J1717" s="457">
        <v>0.36096720212676986</v>
      </c>
      <c r="K1717" s="419">
        <v>1.0706330030792652</v>
      </c>
      <c r="L1717" s="462">
        <v>2.0280757849976683E-3</v>
      </c>
      <c r="M1717" s="463">
        <v>2.5727399941517051E-3</v>
      </c>
      <c r="N1717" s="419">
        <v>3.4510613882836913E-3</v>
      </c>
      <c r="O1717" s="456">
        <v>1.4010745061372964E-2</v>
      </c>
      <c r="P1717" s="457">
        <v>2.046197793360905E-2</v>
      </c>
      <c r="Q1717" s="419">
        <v>2.8139428624210924E-2</v>
      </c>
      <c r="R1717" s="462">
        <v>0</v>
      </c>
      <c r="S1717" s="463">
        <v>0</v>
      </c>
      <c r="T1717" s="419">
        <v>538.01629170327874</v>
      </c>
      <c r="U1717" s="456">
        <v>1.1498913239015793E-2</v>
      </c>
      <c r="V1717" s="457">
        <v>1.7871961393107014E-2</v>
      </c>
      <c r="W1717" s="419">
        <v>2.6251394349598431E-2</v>
      </c>
      <c r="X1717" s="456">
        <v>9.4610306183252578E-3</v>
      </c>
      <c r="Y1717" s="457">
        <v>1.1687297282631435E-2</v>
      </c>
      <c r="Z1717" s="419">
        <v>1.9645906350337933E-2</v>
      </c>
      <c r="AA1717" s="456">
        <v>5.2605360973371354E-3</v>
      </c>
      <c r="AB1717" s="457">
        <v>6.5658198077683675E-3</v>
      </c>
      <c r="AC1717" s="419">
        <v>1.0842387854986308E-2</v>
      </c>
      <c r="AD1717" s="456">
        <v>3.1039933125773017E-4</v>
      </c>
      <c r="AE1717" s="457">
        <v>3.4330993937304585E-4</v>
      </c>
      <c r="AF1717" s="419">
        <v>6.36353538817994E-4</v>
      </c>
      <c r="AG1717" s="456">
        <v>1.0073017666121658E-2</v>
      </c>
      <c r="AH1717" s="457">
        <v>1.1369667670916728E-2</v>
      </c>
      <c r="AI1717" s="419">
        <v>2.2198427482581062E-2</v>
      </c>
      <c r="AJ1717" s="456">
        <v>1.781887376824484E-3</v>
      </c>
      <c r="AK1717" s="457">
        <v>1.8147760111308934E-3</v>
      </c>
      <c r="AL1717" s="419">
        <v>3.9119968483993283E-3</v>
      </c>
      <c r="AM1717" s="456">
        <v>2.7722121956614216E-3</v>
      </c>
      <c r="AN1717" s="457">
        <v>3.3050264607507253E-3</v>
      </c>
      <c r="AO1717" s="419">
        <v>4.9580569135457622E-3</v>
      </c>
      <c r="AP1717" s="462">
        <v>0</v>
      </c>
      <c r="AQ1717" s="463">
        <v>0</v>
      </c>
      <c r="AR1717" s="463">
        <v>0</v>
      </c>
      <c r="AS1717" s="456">
        <v>0</v>
      </c>
      <c r="AT1717" s="457">
        <v>0</v>
      </c>
      <c r="AU1717" s="457">
        <v>0</v>
      </c>
    </row>
    <row r="1718" spans="1:47" x14ac:dyDescent="0.2">
      <c r="A1718" s="231">
        <v>2017</v>
      </c>
      <c r="B1718" s="232">
        <v>34</v>
      </c>
      <c r="C1718" s="456">
        <v>4.1864001187071613</v>
      </c>
      <c r="D1718" s="457">
        <v>6.1563325324549254</v>
      </c>
      <c r="E1718" s="419">
        <v>19.232850341256484</v>
      </c>
      <c r="F1718" s="456">
        <v>0.24052755820485833</v>
      </c>
      <c r="G1718" s="457">
        <v>0.27323993641254291</v>
      </c>
      <c r="H1718" s="419">
        <v>0.52892851096883908</v>
      </c>
      <c r="I1718" s="456">
        <v>0.21689456945983801</v>
      </c>
      <c r="J1718" s="457">
        <v>0.36096720212676986</v>
      </c>
      <c r="K1718" s="419">
        <v>1.0706330030792652</v>
      </c>
      <c r="L1718" s="462">
        <v>2.0280757849976683E-3</v>
      </c>
      <c r="M1718" s="463">
        <v>2.5727399941517051E-3</v>
      </c>
      <c r="N1718" s="419">
        <v>3.4510613882836913E-3</v>
      </c>
      <c r="O1718" s="456">
        <v>1.4010745061372964E-2</v>
      </c>
      <c r="P1718" s="457">
        <v>2.046197793360905E-2</v>
      </c>
      <c r="Q1718" s="419">
        <v>2.8139428624210924E-2</v>
      </c>
      <c r="R1718" s="462">
        <v>0</v>
      </c>
      <c r="S1718" s="463">
        <v>0</v>
      </c>
      <c r="T1718" s="419">
        <v>538.01629170327874</v>
      </c>
      <c r="U1718" s="456">
        <v>1.1498913239015793E-2</v>
      </c>
      <c r="V1718" s="457">
        <v>1.7871961393107014E-2</v>
      </c>
      <c r="W1718" s="419">
        <v>2.6251394349598431E-2</v>
      </c>
      <c r="X1718" s="456">
        <v>9.4610306183252578E-3</v>
      </c>
      <c r="Y1718" s="457">
        <v>1.1687297282631435E-2</v>
      </c>
      <c r="Z1718" s="419">
        <v>1.9645906350337933E-2</v>
      </c>
      <c r="AA1718" s="456">
        <v>5.2605360973371354E-3</v>
      </c>
      <c r="AB1718" s="457">
        <v>6.5658198077683675E-3</v>
      </c>
      <c r="AC1718" s="419">
        <v>1.0842387854986308E-2</v>
      </c>
      <c r="AD1718" s="456">
        <v>3.1039933125773017E-4</v>
      </c>
      <c r="AE1718" s="457">
        <v>3.4330993937304585E-4</v>
      </c>
      <c r="AF1718" s="419">
        <v>6.36353538817994E-4</v>
      </c>
      <c r="AG1718" s="456">
        <v>1.0073017666121658E-2</v>
      </c>
      <c r="AH1718" s="457">
        <v>1.1369667670916728E-2</v>
      </c>
      <c r="AI1718" s="419">
        <v>2.2198427482581062E-2</v>
      </c>
      <c r="AJ1718" s="456">
        <v>1.781887376824484E-3</v>
      </c>
      <c r="AK1718" s="457">
        <v>1.8147760111308934E-3</v>
      </c>
      <c r="AL1718" s="419">
        <v>3.9119968483993283E-3</v>
      </c>
      <c r="AM1718" s="456">
        <v>2.7722121956614216E-3</v>
      </c>
      <c r="AN1718" s="457">
        <v>3.3050264607507253E-3</v>
      </c>
      <c r="AO1718" s="419">
        <v>4.9580569135457622E-3</v>
      </c>
      <c r="AP1718" s="462">
        <v>0</v>
      </c>
      <c r="AQ1718" s="463">
        <v>0</v>
      </c>
      <c r="AR1718" s="463">
        <v>0</v>
      </c>
      <c r="AS1718" s="456">
        <v>0</v>
      </c>
      <c r="AT1718" s="457">
        <v>0</v>
      </c>
      <c r="AU1718" s="457">
        <v>0</v>
      </c>
    </row>
    <row r="1719" spans="1:47" x14ac:dyDescent="0.2">
      <c r="A1719" s="231">
        <v>2017</v>
      </c>
      <c r="B1719" s="232">
        <v>35</v>
      </c>
      <c r="C1719" s="456">
        <v>4.1864001187071613</v>
      </c>
      <c r="D1719" s="457">
        <v>6.1563325324549254</v>
      </c>
      <c r="E1719" s="419">
        <v>19.232850341256484</v>
      </c>
      <c r="F1719" s="456">
        <v>0.24052755820485833</v>
      </c>
      <c r="G1719" s="457">
        <v>0.27323993641254291</v>
      </c>
      <c r="H1719" s="419">
        <v>0.52892851096883908</v>
      </c>
      <c r="I1719" s="456">
        <v>0.21689456945983801</v>
      </c>
      <c r="J1719" s="457">
        <v>0.36096720212676986</v>
      </c>
      <c r="K1719" s="419">
        <v>1.0706330030792652</v>
      </c>
      <c r="L1719" s="462">
        <v>2.0280757849976683E-3</v>
      </c>
      <c r="M1719" s="463">
        <v>2.5727399941517051E-3</v>
      </c>
      <c r="N1719" s="419">
        <v>3.4510613882836913E-3</v>
      </c>
      <c r="O1719" s="456">
        <v>1.4010745061372964E-2</v>
      </c>
      <c r="P1719" s="457">
        <v>2.046197793360905E-2</v>
      </c>
      <c r="Q1719" s="419">
        <v>2.8139428624210924E-2</v>
      </c>
      <c r="R1719" s="462">
        <v>0</v>
      </c>
      <c r="S1719" s="463">
        <v>0</v>
      </c>
      <c r="T1719" s="419">
        <v>538.01629170327874</v>
      </c>
      <c r="U1719" s="456">
        <v>1.1498913239015793E-2</v>
      </c>
      <c r="V1719" s="457">
        <v>1.7871961393107014E-2</v>
      </c>
      <c r="W1719" s="419">
        <v>2.6251394349598431E-2</v>
      </c>
      <c r="X1719" s="456">
        <v>9.4610306183252578E-3</v>
      </c>
      <c r="Y1719" s="457">
        <v>1.1687297282631435E-2</v>
      </c>
      <c r="Z1719" s="419">
        <v>1.9645906350337933E-2</v>
      </c>
      <c r="AA1719" s="456">
        <v>5.2605360973371354E-3</v>
      </c>
      <c r="AB1719" s="457">
        <v>6.5658198077683675E-3</v>
      </c>
      <c r="AC1719" s="419">
        <v>1.0842387854986308E-2</v>
      </c>
      <c r="AD1719" s="456">
        <v>3.1039933125773017E-4</v>
      </c>
      <c r="AE1719" s="457">
        <v>3.4330993937304585E-4</v>
      </c>
      <c r="AF1719" s="419">
        <v>6.36353538817994E-4</v>
      </c>
      <c r="AG1719" s="456">
        <v>1.0073017666121658E-2</v>
      </c>
      <c r="AH1719" s="457">
        <v>1.1369667670916728E-2</v>
      </c>
      <c r="AI1719" s="419">
        <v>2.2198427482581062E-2</v>
      </c>
      <c r="AJ1719" s="456">
        <v>1.781887376824484E-3</v>
      </c>
      <c r="AK1719" s="457">
        <v>1.8147760111308934E-3</v>
      </c>
      <c r="AL1719" s="419">
        <v>3.9119968483993283E-3</v>
      </c>
      <c r="AM1719" s="456">
        <v>2.7722121956614216E-3</v>
      </c>
      <c r="AN1719" s="457">
        <v>3.3050264607507253E-3</v>
      </c>
      <c r="AO1719" s="419">
        <v>4.9580569135457622E-3</v>
      </c>
      <c r="AP1719" s="462">
        <v>0</v>
      </c>
      <c r="AQ1719" s="463">
        <v>0</v>
      </c>
      <c r="AR1719" s="463">
        <v>0</v>
      </c>
      <c r="AS1719" s="456">
        <v>0</v>
      </c>
      <c r="AT1719" s="457">
        <v>0</v>
      </c>
      <c r="AU1719" s="457">
        <v>0</v>
      </c>
    </row>
    <row r="1720" spans="1:47" x14ac:dyDescent="0.2">
      <c r="A1720" s="231">
        <v>2017</v>
      </c>
      <c r="B1720" s="232">
        <v>36</v>
      </c>
      <c r="C1720" s="456">
        <v>4.1864001187071613</v>
      </c>
      <c r="D1720" s="457">
        <v>6.1563325324549254</v>
      </c>
      <c r="E1720" s="419">
        <v>19.232850341256484</v>
      </c>
      <c r="F1720" s="456">
        <v>0.24052755820485833</v>
      </c>
      <c r="G1720" s="457">
        <v>0.27323993641254291</v>
      </c>
      <c r="H1720" s="419">
        <v>0.52892851096883908</v>
      </c>
      <c r="I1720" s="456">
        <v>0.21689456945983801</v>
      </c>
      <c r="J1720" s="457">
        <v>0.36096720212676986</v>
      </c>
      <c r="K1720" s="419">
        <v>1.0706330030792652</v>
      </c>
      <c r="L1720" s="462">
        <v>2.0280757849976683E-3</v>
      </c>
      <c r="M1720" s="463">
        <v>2.5727399941517051E-3</v>
      </c>
      <c r="N1720" s="419">
        <v>3.4510613882836913E-3</v>
      </c>
      <c r="O1720" s="456">
        <v>1.4010745061372964E-2</v>
      </c>
      <c r="P1720" s="457">
        <v>2.046197793360905E-2</v>
      </c>
      <c r="Q1720" s="419">
        <v>2.8139428624210924E-2</v>
      </c>
      <c r="R1720" s="462">
        <v>0</v>
      </c>
      <c r="S1720" s="463">
        <v>0</v>
      </c>
      <c r="T1720" s="419">
        <v>538.01629170327874</v>
      </c>
      <c r="U1720" s="456">
        <v>1.1498913239015793E-2</v>
      </c>
      <c r="V1720" s="457">
        <v>1.7871961393107014E-2</v>
      </c>
      <c r="W1720" s="419">
        <v>2.6251394349598431E-2</v>
      </c>
      <c r="X1720" s="456">
        <v>9.4610306183252578E-3</v>
      </c>
      <c r="Y1720" s="457">
        <v>1.1687297282631435E-2</v>
      </c>
      <c r="Z1720" s="419">
        <v>1.9645906350337933E-2</v>
      </c>
      <c r="AA1720" s="456">
        <v>5.2605360973371354E-3</v>
      </c>
      <c r="AB1720" s="457">
        <v>6.5658198077683675E-3</v>
      </c>
      <c r="AC1720" s="419">
        <v>1.0842387854986308E-2</v>
      </c>
      <c r="AD1720" s="456">
        <v>3.1039933125773017E-4</v>
      </c>
      <c r="AE1720" s="457">
        <v>3.4330993937304585E-4</v>
      </c>
      <c r="AF1720" s="419">
        <v>6.36353538817994E-4</v>
      </c>
      <c r="AG1720" s="456">
        <v>1.0073017666121658E-2</v>
      </c>
      <c r="AH1720" s="457">
        <v>1.1369667670916728E-2</v>
      </c>
      <c r="AI1720" s="419">
        <v>2.2198427482581062E-2</v>
      </c>
      <c r="AJ1720" s="456">
        <v>1.781887376824484E-3</v>
      </c>
      <c r="AK1720" s="457">
        <v>1.8147760111308934E-3</v>
      </c>
      <c r="AL1720" s="419">
        <v>3.9119968483993283E-3</v>
      </c>
      <c r="AM1720" s="456">
        <v>2.7722121956614216E-3</v>
      </c>
      <c r="AN1720" s="457">
        <v>3.3050264607507253E-3</v>
      </c>
      <c r="AO1720" s="419">
        <v>4.9580569135457622E-3</v>
      </c>
      <c r="AP1720" s="462">
        <v>0</v>
      </c>
      <c r="AQ1720" s="463">
        <v>0</v>
      </c>
      <c r="AR1720" s="463">
        <v>0</v>
      </c>
      <c r="AS1720" s="456">
        <v>0</v>
      </c>
      <c r="AT1720" s="457">
        <v>0</v>
      </c>
      <c r="AU1720" s="457">
        <v>0</v>
      </c>
    </row>
    <row r="1721" spans="1:47" x14ac:dyDescent="0.2">
      <c r="A1721" s="231">
        <v>2017</v>
      </c>
      <c r="B1721" s="232">
        <v>37</v>
      </c>
      <c r="C1721" s="456">
        <v>4.1864001187071613</v>
      </c>
      <c r="D1721" s="457">
        <v>6.1563325324549254</v>
      </c>
      <c r="E1721" s="419">
        <v>19.232850341256484</v>
      </c>
      <c r="F1721" s="456">
        <v>0.24052755820485833</v>
      </c>
      <c r="G1721" s="457">
        <v>0.27323993641254291</v>
      </c>
      <c r="H1721" s="419">
        <v>0.52892851096883908</v>
      </c>
      <c r="I1721" s="456">
        <v>0.21689456945983801</v>
      </c>
      <c r="J1721" s="457">
        <v>0.36096720212676986</v>
      </c>
      <c r="K1721" s="419">
        <v>1.0706330030792652</v>
      </c>
      <c r="L1721" s="462">
        <v>2.0280757849976683E-3</v>
      </c>
      <c r="M1721" s="463">
        <v>2.5727399941517051E-3</v>
      </c>
      <c r="N1721" s="419">
        <v>3.4510613882836913E-3</v>
      </c>
      <c r="O1721" s="456">
        <v>1.4010745061372964E-2</v>
      </c>
      <c r="P1721" s="457">
        <v>2.046197793360905E-2</v>
      </c>
      <c r="Q1721" s="419">
        <v>2.8139428624210924E-2</v>
      </c>
      <c r="R1721" s="462">
        <v>0</v>
      </c>
      <c r="S1721" s="463">
        <v>0</v>
      </c>
      <c r="T1721" s="419">
        <v>538.01629170327874</v>
      </c>
      <c r="U1721" s="456">
        <v>1.1498913239015793E-2</v>
      </c>
      <c r="V1721" s="457">
        <v>1.7871961393107014E-2</v>
      </c>
      <c r="W1721" s="419">
        <v>2.6251394349598431E-2</v>
      </c>
      <c r="X1721" s="456">
        <v>9.4610306183252578E-3</v>
      </c>
      <c r="Y1721" s="457">
        <v>1.1687297282631435E-2</v>
      </c>
      <c r="Z1721" s="419">
        <v>1.9645906350337933E-2</v>
      </c>
      <c r="AA1721" s="456">
        <v>5.2605360973371354E-3</v>
      </c>
      <c r="AB1721" s="457">
        <v>6.5658198077683675E-3</v>
      </c>
      <c r="AC1721" s="419">
        <v>1.0842387854986308E-2</v>
      </c>
      <c r="AD1721" s="456">
        <v>3.1039933125773017E-4</v>
      </c>
      <c r="AE1721" s="457">
        <v>3.4330993937304585E-4</v>
      </c>
      <c r="AF1721" s="419">
        <v>6.36353538817994E-4</v>
      </c>
      <c r="AG1721" s="456">
        <v>1.0073017666121658E-2</v>
      </c>
      <c r="AH1721" s="457">
        <v>1.1369667670916728E-2</v>
      </c>
      <c r="AI1721" s="419">
        <v>2.2198427482581062E-2</v>
      </c>
      <c r="AJ1721" s="456">
        <v>1.781887376824484E-3</v>
      </c>
      <c r="AK1721" s="457">
        <v>1.8147760111308934E-3</v>
      </c>
      <c r="AL1721" s="419">
        <v>3.9119968483993283E-3</v>
      </c>
      <c r="AM1721" s="456">
        <v>2.7722121956614216E-3</v>
      </c>
      <c r="AN1721" s="457">
        <v>3.3050264607507253E-3</v>
      </c>
      <c r="AO1721" s="419">
        <v>4.9580569135457622E-3</v>
      </c>
      <c r="AP1721" s="462">
        <v>0</v>
      </c>
      <c r="AQ1721" s="463">
        <v>0</v>
      </c>
      <c r="AR1721" s="463">
        <v>0</v>
      </c>
      <c r="AS1721" s="456">
        <v>0</v>
      </c>
      <c r="AT1721" s="457">
        <v>0</v>
      </c>
      <c r="AU1721" s="457">
        <v>0</v>
      </c>
    </row>
    <row r="1722" spans="1:47" x14ac:dyDescent="0.2">
      <c r="A1722" s="231">
        <v>2017</v>
      </c>
      <c r="B1722" s="232">
        <v>38</v>
      </c>
      <c r="C1722" s="456">
        <v>4.1864001187071613</v>
      </c>
      <c r="D1722" s="457">
        <v>6.1563325324549254</v>
      </c>
      <c r="E1722" s="419">
        <v>19.232850341256484</v>
      </c>
      <c r="F1722" s="456">
        <v>0.24052755820485833</v>
      </c>
      <c r="G1722" s="457">
        <v>0.27323993641254291</v>
      </c>
      <c r="H1722" s="419">
        <v>0.52892851096883908</v>
      </c>
      <c r="I1722" s="456">
        <v>0.21689456945983801</v>
      </c>
      <c r="J1722" s="457">
        <v>0.36096720212676986</v>
      </c>
      <c r="K1722" s="419">
        <v>1.0706330030792652</v>
      </c>
      <c r="L1722" s="462">
        <v>2.0280757849976683E-3</v>
      </c>
      <c r="M1722" s="463">
        <v>2.5727399941517051E-3</v>
      </c>
      <c r="N1722" s="419">
        <v>3.4510613882836913E-3</v>
      </c>
      <c r="O1722" s="456">
        <v>1.4010745061372964E-2</v>
      </c>
      <c r="P1722" s="457">
        <v>2.046197793360905E-2</v>
      </c>
      <c r="Q1722" s="419">
        <v>2.8139428624210924E-2</v>
      </c>
      <c r="R1722" s="462">
        <v>0</v>
      </c>
      <c r="S1722" s="463">
        <v>0</v>
      </c>
      <c r="T1722" s="419">
        <v>538.01629170327874</v>
      </c>
      <c r="U1722" s="456">
        <v>1.1498913239015793E-2</v>
      </c>
      <c r="V1722" s="457">
        <v>1.7871961393107014E-2</v>
      </c>
      <c r="W1722" s="419">
        <v>2.6251394349598431E-2</v>
      </c>
      <c r="X1722" s="456">
        <v>9.4610306183252578E-3</v>
      </c>
      <c r="Y1722" s="457">
        <v>1.1687297282631435E-2</v>
      </c>
      <c r="Z1722" s="419">
        <v>1.9645906350337933E-2</v>
      </c>
      <c r="AA1722" s="456">
        <v>5.2605360973371354E-3</v>
      </c>
      <c r="AB1722" s="457">
        <v>6.5658198077683675E-3</v>
      </c>
      <c r="AC1722" s="419">
        <v>1.0842387854986308E-2</v>
      </c>
      <c r="AD1722" s="456">
        <v>3.1039933125773017E-4</v>
      </c>
      <c r="AE1722" s="457">
        <v>3.4330993937304585E-4</v>
      </c>
      <c r="AF1722" s="419">
        <v>6.36353538817994E-4</v>
      </c>
      <c r="AG1722" s="456">
        <v>1.0073017666121658E-2</v>
      </c>
      <c r="AH1722" s="457">
        <v>1.1369667670916728E-2</v>
      </c>
      <c r="AI1722" s="419">
        <v>2.2198427482581062E-2</v>
      </c>
      <c r="AJ1722" s="456">
        <v>1.781887376824484E-3</v>
      </c>
      <c r="AK1722" s="457">
        <v>1.8147760111308934E-3</v>
      </c>
      <c r="AL1722" s="419">
        <v>3.9119968483993283E-3</v>
      </c>
      <c r="AM1722" s="456">
        <v>2.7722121956614216E-3</v>
      </c>
      <c r="AN1722" s="457">
        <v>3.3050264607507253E-3</v>
      </c>
      <c r="AO1722" s="419">
        <v>4.9580569135457622E-3</v>
      </c>
      <c r="AP1722" s="462">
        <v>0</v>
      </c>
      <c r="AQ1722" s="463">
        <v>0</v>
      </c>
      <c r="AR1722" s="463">
        <v>0</v>
      </c>
      <c r="AS1722" s="456">
        <v>0</v>
      </c>
      <c r="AT1722" s="457">
        <v>0</v>
      </c>
      <c r="AU1722" s="457">
        <v>0</v>
      </c>
    </row>
    <row r="1723" spans="1:47" x14ac:dyDescent="0.2">
      <c r="A1723" s="231">
        <v>2017</v>
      </c>
      <c r="B1723" s="232">
        <v>39</v>
      </c>
      <c r="C1723" s="456">
        <v>4.1864001187071613</v>
      </c>
      <c r="D1723" s="457">
        <v>6.1563325324549254</v>
      </c>
      <c r="E1723" s="419">
        <v>19.232850341256484</v>
      </c>
      <c r="F1723" s="456">
        <v>0.24052755820485833</v>
      </c>
      <c r="G1723" s="457">
        <v>0.27323993641254291</v>
      </c>
      <c r="H1723" s="419">
        <v>0.52892851096883908</v>
      </c>
      <c r="I1723" s="456">
        <v>0.21689456945983801</v>
      </c>
      <c r="J1723" s="457">
        <v>0.36096720212676986</v>
      </c>
      <c r="K1723" s="419">
        <v>1.0706330030792652</v>
      </c>
      <c r="L1723" s="462">
        <v>2.0280757849976683E-3</v>
      </c>
      <c r="M1723" s="463">
        <v>2.5727399941517051E-3</v>
      </c>
      <c r="N1723" s="419">
        <v>3.4510613882836913E-3</v>
      </c>
      <c r="O1723" s="456">
        <v>1.4010745061372964E-2</v>
      </c>
      <c r="P1723" s="457">
        <v>2.046197793360905E-2</v>
      </c>
      <c r="Q1723" s="419">
        <v>2.8139428624210924E-2</v>
      </c>
      <c r="R1723" s="462">
        <v>0</v>
      </c>
      <c r="S1723" s="463">
        <v>0</v>
      </c>
      <c r="T1723" s="419">
        <v>538.01629170327874</v>
      </c>
      <c r="U1723" s="456">
        <v>1.1498913239015793E-2</v>
      </c>
      <c r="V1723" s="457">
        <v>1.7871961393107014E-2</v>
      </c>
      <c r="W1723" s="419">
        <v>2.6251394349598431E-2</v>
      </c>
      <c r="X1723" s="456">
        <v>9.4610306183252578E-3</v>
      </c>
      <c r="Y1723" s="457">
        <v>1.1687297282631435E-2</v>
      </c>
      <c r="Z1723" s="419">
        <v>1.9645906350337933E-2</v>
      </c>
      <c r="AA1723" s="456">
        <v>5.2605360973371354E-3</v>
      </c>
      <c r="AB1723" s="457">
        <v>6.5658198077683675E-3</v>
      </c>
      <c r="AC1723" s="419">
        <v>1.0842387854986308E-2</v>
      </c>
      <c r="AD1723" s="456">
        <v>3.1039933125773017E-4</v>
      </c>
      <c r="AE1723" s="457">
        <v>3.4330993937304585E-4</v>
      </c>
      <c r="AF1723" s="419">
        <v>6.36353538817994E-4</v>
      </c>
      <c r="AG1723" s="456">
        <v>1.0073017666121658E-2</v>
      </c>
      <c r="AH1723" s="457">
        <v>1.1369667670916728E-2</v>
      </c>
      <c r="AI1723" s="419">
        <v>2.2198427482581062E-2</v>
      </c>
      <c r="AJ1723" s="456">
        <v>1.781887376824484E-3</v>
      </c>
      <c r="AK1723" s="457">
        <v>1.8147760111308934E-3</v>
      </c>
      <c r="AL1723" s="419">
        <v>3.9119968483993283E-3</v>
      </c>
      <c r="AM1723" s="456">
        <v>2.7722121956614216E-3</v>
      </c>
      <c r="AN1723" s="457">
        <v>3.3050264607507253E-3</v>
      </c>
      <c r="AO1723" s="419">
        <v>4.9580569135457622E-3</v>
      </c>
      <c r="AP1723" s="462">
        <v>0</v>
      </c>
      <c r="AQ1723" s="463">
        <v>0</v>
      </c>
      <c r="AR1723" s="463">
        <v>0</v>
      </c>
      <c r="AS1723" s="456">
        <v>0</v>
      </c>
      <c r="AT1723" s="457">
        <v>0</v>
      </c>
      <c r="AU1723" s="457">
        <v>0</v>
      </c>
    </row>
    <row r="1724" spans="1:47" ht="13.5" thickBot="1" x14ac:dyDescent="0.25">
      <c r="A1724" s="233">
        <v>2017</v>
      </c>
      <c r="B1724" s="234">
        <v>40</v>
      </c>
      <c r="C1724" s="458">
        <v>4.1864001187071613</v>
      </c>
      <c r="D1724" s="459">
        <v>6.1563325324549254</v>
      </c>
      <c r="E1724" s="430">
        <v>19.232850341256484</v>
      </c>
      <c r="F1724" s="458">
        <v>0.24052755820485833</v>
      </c>
      <c r="G1724" s="459">
        <v>0.27323993641254291</v>
      </c>
      <c r="H1724" s="430">
        <v>0.52892851096883908</v>
      </c>
      <c r="I1724" s="458">
        <v>0.21689456945983801</v>
      </c>
      <c r="J1724" s="459">
        <v>0.36096720212676986</v>
      </c>
      <c r="K1724" s="430">
        <v>1.0706330030792652</v>
      </c>
      <c r="L1724" s="464">
        <v>2.0280757849976683E-3</v>
      </c>
      <c r="M1724" s="465">
        <v>2.5727399941517051E-3</v>
      </c>
      <c r="N1724" s="430">
        <v>3.4510613882836913E-3</v>
      </c>
      <c r="O1724" s="458">
        <v>1.4010745061372964E-2</v>
      </c>
      <c r="P1724" s="459">
        <v>2.046197793360905E-2</v>
      </c>
      <c r="Q1724" s="430">
        <v>2.8139428624210924E-2</v>
      </c>
      <c r="R1724" s="464">
        <v>0</v>
      </c>
      <c r="S1724" s="465">
        <v>0</v>
      </c>
      <c r="T1724" s="430">
        <v>538.01629170327874</v>
      </c>
      <c r="U1724" s="458">
        <v>1.1498913239015793E-2</v>
      </c>
      <c r="V1724" s="459">
        <v>1.7871961393107014E-2</v>
      </c>
      <c r="W1724" s="430">
        <v>2.6251394349598431E-2</v>
      </c>
      <c r="X1724" s="458">
        <v>9.4610306183252578E-3</v>
      </c>
      <c r="Y1724" s="459">
        <v>1.1687297282631435E-2</v>
      </c>
      <c r="Z1724" s="430">
        <v>1.9645906350337933E-2</v>
      </c>
      <c r="AA1724" s="458">
        <v>5.2605360973371354E-3</v>
      </c>
      <c r="AB1724" s="459">
        <v>6.5658198077683675E-3</v>
      </c>
      <c r="AC1724" s="430">
        <v>1.0842387854986308E-2</v>
      </c>
      <c r="AD1724" s="458">
        <v>3.1039933125773017E-4</v>
      </c>
      <c r="AE1724" s="459">
        <v>3.4330993937304585E-4</v>
      </c>
      <c r="AF1724" s="430">
        <v>6.36353538817994E-4</v>
      </c>
      <c r="AG1724" s="458">
        <v>1.0073017666121658E-2</v>
      </c>
      <c r="AH1724" s="459">
        <v>1.1369667670916728E-2</v>
      </c>
      <c r="AI1724" s="430">
        <v>2.2198427482581062E-2</v>
      </c>
      <c r="AJ1724" s="458">
        <v>1.781887376824484E-3</v>
      </c>
      <c r="AK1724" s="459">
        <v>1.8147760111308934E-3</v>
      </c>
      <c r="AL1724" s="430">
        <v>3.9119968483993283E-3</v>
      </c>
      <c r="AM1724" s="458">
        <v>2.7722121956614216E-3</v>
      </c>
      <c r="AN1724" s="459">
        <v>3.3050264607507253E-3</v>
      </c>
      <c r="AO1724" s="430">
        <v>4.9580569135457622E-3</v>
      </c>
      <c r="AP1724" s="464">
        <v>0</v>
      </c>
      <c r="AQ1724" s="465">
        <v>0</v>
      </c>
      <c r="AR1724" s="465">
        <v>0</v>
      </c>
      <c r="AS1724" s="458">
        <v>0</v>
      </c>
      <c r="AT1724" s="459">
        <v>0</v>
      </c>
      <c r="AU1724" s="459">
        <v>0</v>
      </c>
    </row>
    <row r="1725" spans="1:47" x14ac:dyDescent="0.2">
      <c r="A1725" s="229">
        <v>2018</v>
      </c>
      <c r="B1725" s="230">
        <v>1</v>
      </c>
      <c r="C1725" s="454">
        <v>1.052415042642981</v>
      </c>
      <c r="D1725" s="455">
        <v>1.2317244052869623</v>
      </c>
      <c r="E1725" s="436">
        <v>3.3896128985308343</v>
      </c>
      <c r="F1725" s="454">
        <v>4.4681099481383657E-2</v>
      </c>
      <c r="G1725" s="455">
        <v>4.146035803963756E-2</v>
      </c>
      <c r="H1725" s="436">
        <v>6.3154502904952378E-2</v>
      </c>
      <c r="I1725" s="454">
        <v>4.8386151726089233E-2</v>
      </c>
      <c r="J1725" s="455">
        <v>6.6285031753913273E-2</v>
      </c>
      <c r="K1725" s="436">
        <v>0.21147494706022882</v>
      </c>
      <c r="L1725" s="460">
        <v>1.7991720237764577E-3</v>
      </c>
      <c r="M1725" s="461">
        <v>2.3535035051513798E-3</v>
      </c>
      <c r="N1725" s="436">
        <v>3.2890060471129231E-3</v>
      </c>
      <c r="O1725" s="454">
        <v>2.5463185953174044E-3</v>
      </c>
      <c r="P1725" s="455">
        <v>3.2311018247943501E-3</v>
      </c>
      <c r="Q1725" s="436">
        <v>1.005428048161618E-2</v>
      </c>
      <c r="R1725" s="460">
        <v>0</v>
      </c>
      <c r="S1725" s="461">
        <v>0</v>
      </c>
      <c r="T1725" s="436">
        <v>492.9322143887062</v>
      </c>
      <c r="U1725" s="454">
        <v>6.3453182509135104E-3</v>
      </c>
      <c r="V1725" s="455">
        <v>8.3025750498742085E-3</v>
      </c>
      <c r="W1725" s="436">
        <v>1.3764061985872562E-2</v>
      </c>
      <c r="X1725" s="454">
        <v>4.3129873200237053E-3</v>
      </c>
      <c r="Y1725" s="455">
        <v>5.4964060849652871E-3</v>
      </c>
      <c r="Z1725" s="436">
        <v>1.0242050562606847E-2</v>
      </c>
      <c r="AA1725" s="454">
        <v>8.6323268252977024E-4</v>
      </c>
      <c r="AB1725" s="455">
        <v>8.3785736324992711E-4</v>
      </c>
      <c r="AC1725" s="436">
        <v>1.1414802698750759E-3</v>
      </c>
      <c r="AD1725" s="454">
        <v>5.6609786639644001E-5</v>
      </c>
      <c r="AE1725" s="455">
        <v>5.1746915196822707E-5</v>
      </c>
      <c r="AF1725" s="436">
        <v>7.1967957180544173E-5</v>
      </c>
      <c r="AG1725" s="454">
        <v>1.8932827579347838E-3</v>
      </c>
      <c r="AH1725" s="455">
        <v>1.752920097219239E-3</v>
      </c>
      <c r="AI1725" s="436">
        <v>2.6876200569638377E-3</v>
      </c>
      <c r="AJ1725" s="454">
        <v>3.4722274014976098E-4</v>
      </c>
      <c r="AK1725" s="455">
        <v>3.072441454339395E-4</v>
      </c>
      <c r="AL1725" s="436">
        <v>4.5313259256623612E-4</v>
      </c>
      <c r="AM1725" s="454">
        <v>5.0592023199878074E-4</v>
      </c>
      <c r="AN1725" s="455">
        <v>4.7700360282654003E-4</v>
      </c>
      <c r="AO1725" s="436">
        <v>5.9412400393765502E-4</v>
      </c>
      <c r="AP1725" s="460">
        <v>0</v>
      </c>
      <c r="AQ1725" s="461">
        <v>0</v>
      </c>
      <c r="AR1725" s="461">
        <v>0</v>
      </c>
      <c r="AS1725" s="454">
        <v>0</v>
      </c>
      <c r="AT1725" s="455">
        <v>0</v>
      </c>
      <c r="AU1725" s="455">
        <v>0</v>
      </c>
    </row>
    <row r="1726" spans="1:47" x14ac:dyDescent="0.2">
      <c r="A1726" s="231">
        <v>2018</v>
      </c>
      <c r="B1726" s="232">
        <v>2</v>
      </c>
      <c r="C1726" s="456">
        <v>1.0604608830535489</v>
      </c>
      <c r="D1726" s="457">
        <v>1.2379397152217511</v>
      </c>
      <c r="E1726" s="437">
        <v>3.4029158079695243</v>
      </c>
      <c r="F1726" s="456">
        <v>4.5698232714207275E-2</v>
      </c>
      <c r="G1726" s="457">
        <v>4.2375962353810498E-2</v>
      </c>
      <c r="H1726" s="437">
        <v>6.4462565337943992E-2</v>
      </c>
      <c r="I1726" s="456">
        <v>4.8897222094748415E-2</v>
      </c>
      <c r="J1726" s="457">
        <v>6.669504812686522E-2</v>
      </c>
      <c r="K1726" s="437">
        <v>0.21255702437631563</v>
      </c>
      <c r="L1726" s="462">
        <v>1.8017417762759282E-3</v>
      </c>
      <c r="M1726" s="463">
        <v>2.3577513973120812E-3</v>
      </c>
      <c r="N1726" s="437">
        <v>3.2920232535256313E-3</v>
      </c>
      <c r="O1726" s="456">
        <v>2.5632272520948922E-3</v>
      </c>
      <c r="P1726" s="457">
        <v>3.2529830421033257E-3</v>
      </c>
      <c r="Q1726" s="437">
        <v>1.00746750425823E-2</v>
      </c>
      <c r="R1726" s="462">
        <v>0</v>
      </c>
      <c r="S1726" s="463">
        <v>0</v>
      </c>
      <c r="T1726" s="437">
        <v>493.30564136084257</v>
      </c>
      <c r="U1726" s="456">
        <v>6.4574061304689184E-3</v>
      </c>
      <c r="V1726" s="457">
        <v>8.473477048918366E-3</v>
      </c>
      <c r="W1726" s="437">
        <v>1.3933075003777771E-2</v>
      </c>
      <c r="X1726" s="456">
        <v>4.3890525527468622E-3</v>
      </c>
      <c r="Y1726" s="457">
        <v>5.5976204750893821E-3</v>
      </c>
      <c r="Z1726" s="437">
        <v>1.0395775568511274E-2</v>
      </c>
      <c r="AA1726" s="456">
        <v>8.9260591195731986E-4</v>
      </c>
      <c r="AB1726" s="457">
        <v>8.8359516653834132E-4</v>
      </c>
      <c r="AC1726" s="437">
        <v>1.1713754910229514E-3</v>
      </c>
      <c r="AD1726" s="456">
        <v>5.7940736907171925E-5</v>
      </c>
      <c r="AE1726" s="457">
        <v>5.2967446014822151E-5</v>
      </c>
      <c r="AF1726" s="437">
        <v>7.3555951806128077E-5</v>
      </c>
      <c r="AG1726" s="456">
        <v>1.9344496594578E-3</v>
      </c>
      <c r="AH1726" s="457">
        <v>1.7865608935213879E-3</v>
      </c>
      <c r="AI1726" s="437">
        <v>2.7415829968477539E-3</v>
      </c>
      <c r="AJ1726" s="456">
        <v>3.5502900973740731E-4</v>
      </c>
      <c r="AK1726" s="457">
        <v>3.1330258252705101E-4</v>
      </c>
      <c r="AL1726" s="437">
        <v>4.6354134467720235E-4</v>
      </c>
      <c r="AM1726" s="456">
        <v>5.1749776532602511E-4</v>
      </c>
      <c r="AN1726" s="457">
        <v>4.8824357467673564E-4</v>
      </c>
      <c r="AO1726" s="437">
        <v>6.0547583629405502E-4</v>
      </c>
      <c r="AP1726" s="462">
        <v>0</v>
      </c>
      <c r="AQ1726" s="463">
        <v>0</v>
      </c>
      <c r="AR1726" s="463">
        <v>0</v>
      </c>
      <c r="AS1726" s="456">
        <v>0</v>
      </c>
      <c r="AT1726" s="457">
        <v>0</v>
      </c>
      <c r="AU1726" s="457">
        <v>0</v>
      </c>
    </row>
    <row r="1727" spans="1:47" x14ac:dyDescent="0.2">
      <c r="A1727" s="231">
        <v>2018</v>
      </c>
      <c r="B1727" s="232">
        <v>3</v>
      </c>
      <c r="C1727" s="456">
        <v>1.0670521965927646</v>
      </c>
      <c r="D1727" s="457">
        <v>1.2421866002514079</v>
      </c>
      <c r="E1727" s="437">
        <v>3.4161850045374957</v>
      </c>
      <c r="F1727" s="456">
        <v>4.6786840476899023E-2</v>
      </c>
      <c r="G1727" s="457">
        <v>4.3381410323756683E-2</v>
      </c>
      <c r="H1727" s="437">
        <v>6.5931548773963372E-2</v>
      </c>
      <c r="I1727" s="456">
        <v>4.938271364508276E-2</v>
      </c>
      <c r="J1727" s="457">
        <v>6.7038367688140407E-2</v>
      </c>
      <c r="K1727" s="437">
        <v>0.21382351774735736</v>
      </c>
      <c r="L1727" s="462">
        <v>1.8046104425908191E-3</v>
      </c>
      <c r="M1727" s="463">
        <v>2.3620927530005596E-3</v>
      </c>
      <c r="N1727" s="437">
        <v>3.2960789104168838E-3</v>
      </c>
      <c r="O1727" s="456">
        <v>2.5816797315446629E-3</v>
      </c>
      <c r="P1727" s="457">
        <v>3.2774719002243461E-3</v>
      </c>
      <c r="Q1727" s="437">
        <v>1.0098505303457799E-2</v>
      </c>
      <c r="R1727" s="462">
        <v>0</v>
      </c>
      <c r="S1727" s="463">
        <v>0</v>
      </c>
      <c r="T1727" s="437">
        <v>493.72310141894866</v>
      </c>
      <c r="U1727" s="456">
        <v>6.5671219947207315E-3</v>
      </c>
      <c r="V1727" s="457">
        <v>8.6380269947731059E-3</v>
      </c>
      <c r="W1727" s="437">
        <v>1.412322076328518E-2</v>
      </c>
      <c r="X1727" s="456">
        <v>4.4708508477793504E-3</v>
      </c>
      <c r="Y1727" s="457">
        <v>5.7104367679889139E-3</v>
      </c>
      <c r="Z1727" s="437">
        <v>1.0567126624414098E-2</v>
      </c>
      <c r="AA1727" s="456">
        <v>9.2487861101122606E-4</v>
      </c>
      <c r="AB1727" s="457">
        <v>9.2841765915675886E-4</v>
      </c>
      <c r="AC1727" s="437">
        <v>1.2109373926110956E-3</v>
      </c>
      <c r="AD1727" s="456">
        <v>5.9382284358502695E-5</v>
      </c>
      <c r="AE1727" s="457">
        <v>5.4316337118641786E-5</v>
      </c>
      <c r="AF1727" s="437">
        <v>7.5374834102972835E-5</v>
      </c>
      <c r="AG1727" s="456">
        <v>1.9780906538549529E-3</v>
      </c>
      <c r="AH1727" s="457">
        <v>1.8242422735323331E-3</v>
      </c>
      <c r="AI1727" s="437">
        <v>2.8005969572306852E-3</v>
      </c>
      <c r="AJ1727" s="456">
        <v>3.6330579938380093E-4</v>
      </c>
      <c r="AK1727" s="457">
        <v>3.2024119225982972E-4</v>
      </c>
      <c r="AL1727" s="437">
        <v>4.7469373643088122E-4</v>
      </c>
      <c r="AM1727" s="456">
        <v>5.2994296306002327E-4</v>
      </c>
      <c r="AN1727" s="457">
        <v>5.0030516081413896E-4</v>
      </c>
      <c r="AO1727" s="437">
        <v>6.1872081349891072E-4</v>
      </c>
      <c r="AP1727" s="462">
        <v>0</v>
      </c>
      <c r="AQ1727" s="463">
        <v>0</v>
      </c>
      <c r="AR1727" s="463">
        <v>0</v>
      </c>
      <c r="AS1727" s="456">
        <v>0</v>
      </c>
      <c r="AT1727" s="457">
        <v>0</v>
      </c>
      <c r="AU1727" s="457">
        <v>0</v>
      </c>
    </row>
    <row r="1728" spans="1:47" x14ac:dyDescent="0.2">
      <c r="A1728" s="231">
        <v>2018</v>
      </c>
      <c r="B1728" s="232">
        <v>4</v>
      </c>
      <c r="C1728" s="456">
        <v>1.0722987021791741</v>
      </c>
      <c r="D1728" s="457">
        <v>1.2445083779233828</v>
      </c>
      <c r="E1728" s="437">
        <v>3.4321096987527211</v>
      </c>
      <c r="F1728" s="456">
        <v>4.7954723180988312E-2</v>
      </c>
      <c r="G1728" s="457">
        <v>4.4488408742116972E-2</v>
      </c>
      <c r="H1728" s="437">
        <v>6.7544190983439625E-2</v>
      </c>
      <c r="I1728" s="456">
        <v>4.9832622890105718E-2</v>
      </c>
      <c r="J1728" s="457">
        <v>6.7292119676450823E-2</v>
      </c>
      <c r="K1728" s="437">
        <v>0.21517159096522454</v>
      </c>
      <c r="L1728" s="462">
        <v>1.8077687717083484E-3</v>
      </c>
      <c r="M1728" s="463">
        <v>2.3672809474594042E-3</v>
      </c>
      <c r="N1728" s="437">
        <v>3.2999876601119489E-3</v>
      </c>
      <c r="O1728" s="456">
        <v>2.6015348989215127E-3</v>
      </c>
      <c r="P1728" s="457">
        <v>3.3046183733323963E-3</v>
      </c>
      <c r="Q1728" s="437">
        <v>1.0123909443169595E-2</v>
      </c>
      <c r="R1728" s="462">
        <v>0</v>
      </c>
      <c r="S1728" s="463">
        <v>0</v>
      </c>
      <c r="T1728" s="437">
        <v>494.18625853643601</v>
      </c>
      <c r="U1728" s="456">
        <v>6.6843614689038955E-3</v>
      </c>
      <c r="V1728" s="457">
        <v>8.8265865622109661E-3</v>
      </c>
      <c r="W1728" s="437">
        <v>1.4331608860914251E-2</v>
      </c>
      <c r="X1728" s="456">
        <v>4.5588599545301036E-3</v>
      </c>
      <c r="Y1728" s="457">
        <v>5.8348553456982893E-3</v>
      </c>
      <c r="Z1728" s="437">
        <v>1.0756110003352115E-2</v>
      </c>
      <c r="AA1728" s="456">
        <v>9.6186923599416189E-4</v>
      </c>
      <c r="AB1728" s="457">
        <v>9.8538470018191154E-4</v>
      </c>
      <c r="AC1728" s="437">
        <v>1.2500450500982343E-3</v>
      </c>
      <c r="AD1728" s="456">
        <v>6.0934562482558187E-5</v>
      </c>
      <c r="AE1728" s="457">
        <v>5.5815340001474722E-5</v>
      </c>
      <c r="AF1728" s="437">
        <v>7.7346444277419691E-5</v>
      </c>
      <c r="AG1728" s="456">
        <v>2.0245016615283778E-3</v>
      </c>
      <c r="AH1728" s="457">
        <v>1.8643954606014511E-3</v>
      </c>
      <c r="AI1728" s="437">
        <v>2.8665355697748414E-3</v>
      </c>
      <c r="AJ1728" s="456">
        <v>3.7211826295662637E-4</v>
      </c>
      <c r="AK1728" s="457">
        <v>3.2757347006590043E-4</v>
      </c>
      <c r="AL1728" s="437">
        <v>4.8731133423470928E-4</v>
      </c>
      <c r="AM1728" s="456">
        <v>5.4337147695434707E-4</v>
      </c>
      <c r="AN1728" s="457">
        <v>5.1389318300757141E-4</v>
      </c>
      <c r="AO1728" s="437">
        <v>6.3289295841115493E-4</v>
      </c>
      <c r="AP1728" s="462">
        <v>0</v>
      </c>
      <c r="AQ1728" s="463">
        <v>0</v>
      </c>
      <c r="AR1728" s="463">
        <v>0</v>
      </c>
      <c r="AS1728" s="456">
        <v>0</v>
      </c>
      <c r="AT1728" s="457">
        <v>0</v>
      </c>
      <c r="AU1728" s="457">
        <v>0</v>
      </c>
    </row>
    <row r="1729" spans="1:47" x14ac:dyDescent="0.2">
      <c r="A1729" s="231">
        <v>2018</v>
      </c>
      <c r="B1729" s="232">
        <v>5</v>
      </c>
      <c r="C1729" s="456">
        <v>1.7521993952205435</v>
      </c>
      <c r="D1729" s="457">
        <v>2.0746880805624395</v>
      </c>
      <c r="E1729" s="437">
        <v>5.0846631594001996</v>
      </c>
      <c r="F1729" s="456">
        <v>6.2055793389129442E-2</v>
      </c>
      <c r="G1729" s="457">
        <v>6.0081670872299459E-2</v>
      </c>
      <c r="H1729" s="437">
        <v>0.10377906081508842</v>
      </c>
      <c r="I1729" s="456">
        <v>7.0992277761074862E-2</v>
      </c>
      <c r="J1729" s="457">
        <v>9.9083027980603727E-2</v>
      </c>
      <c r="K1729" s="437">
        <v>0.36084564379862522</v>
      </c>
      <c r="L1729" s="462">
        <v>1.8106149203915578E-3</v>
      </c>
      <c r="M1729" s="463">
        <v>2.3726628919733036E-3</v>
      </c>
      <c r="N1729" s="437">
        <v>3.3037196147087562E-3</v>
      </c>
      <c r="O1729" s="456">
        <v>3.1762392806941541E-3</v>
      </c>
      <c r="P1729" s="457">
        <v>4.9900411770929746E-3</v>
      </c>
      <c r="Q1729" s="437">
        <v>1.2554986587876051E-2</v>
      </c>
      <c r="R1729" s="462">
        <v>0</v>
      </c>
      <c r="S1729" s="463">
        <v>0</v>
      </c>
      <c r="T1729" s="437">
        <v>494.49444776155229</v>
      </c>
      <c r="U1729" s="456">
        <v>5.5005535904117265E-3</v>
      </c>
      <c r="V1729" s="457">
        <v>7.3248684851710284E-3</v>
      </c>
      <c r="W1729" s="437">
        <v>1.1837399674156663E-2</v>
      </c>
      <c r="X1729" s="456">
        <v>4.6537729374916759E-3</v>
      </c>
      <c r="Y1729" s="457">
        <v>5.9723780133021723E-3</v>
      </c>
      <c r="Z1729" s="437">
        <v>1.0964920334404474E-2</v>
      </c>
      <c r="AA1729" s="456">
        <v>1.2324625910866312E-3</v>
      </c>
      <c r="AB1729" s="457">
        <v>1.3326254225930056E-3</v>
      </c>
      <c r="AC1729" s="437">
        <v>1.8869789642022392E-3</v>
      </c>
      <c r="AD1729" s="456">
        <v>7.8210492730785804E-5</v>
      </c>
      <c r="AE1729" s="457">
        <v>7.4212902519472609E-5</v>
      </c>
      <c r="AF1729" s="437">
        <v>1.1854083573115226E-4</v>
      </c>
      <c r="AG1729" s="456">
        <v>2.6266159826682824E-3</v>
      </c>
      <c r="AH1729" s="457">
        <v>2.5222845710951513E-3</v>
      </c>
      <c r="AI1729" s="437">
        <v>4.4165679455367562E-3</v>
      </c>
      <c r="AJ1729" s="456">
        <v>4.6419182864915876E-4</v>
      </c>
      <c r="AK1729" s="457">
        <v>4.1519161314164496E-4</v>
      </c>
      <c r="AL1729" s="437">
        <v>7.1907900350746642E-4</v>
      </c>
      <c r="AM1729" s="456">
        <v>7.1276493201069264E-4</v>
      </c>
      <c r="AN1729" s="457">
        <v>7.1191850970517094E-4</v>
      </c>
      <c r="AO1729" s="437">
        <v>1.0076236119403881E-3</v>
      </c>
      <c r="AP1729" s="462">
        <v>0</v>
      </c>
      <c r="AQ1729" s="463">
        <v>0</v>
      </c>
      <c r="AR1729" s="463">
        <v>0</v>
      </c>
      <c r="AS1729" s="456">
        <v>0</v>
      </c>
      <c r="AT1729" s="457">
        <v>0</v>
      </c>
      <c r="AU1729" s="457">
        <v>0</v>
      </c>
    </row>
    <row r="1730" spans="1:47" x14ac:dyDescent="0.2">
      <c r="A1730" s="231">
        <v>2018</v>
      </c>
      <c r="B1730" s="232">
        <v>6</v>
      </c>
      <c r="C1730" s="456">
        <v>1.7640709065428541</v>
      </c>
      <c r="D1730" s="457">
        <v>2.0860896836016645</v>
      </c>
      <c r="E1730" s="437">
        <v>5.1169971197344495</v>
      </c>
      <c r="F1730" s="456">
        <v>6.3562797979426183E-2</v>
      </c>
      <c r="G1730" s="457">
        <v>6.1618485200270259E-2</v>
      </c>
      <c r="H1730" s="437">
        <v>0.10656719189822324</v>
      </c>
      <c r="I1730" s="456">
        <v>7.1769562299842729E-2</v>
      </c>
      <c r="J1730" s="457">
        <v>9.9854570862574446E-2</v>
      </c>
      <c r="K1730" s="437">
        <v>0.36328396766984733</v>
      </c>
      <c r="L1730" s="462">
        <v>1.8137453285248151E-3</v>
      </c>
      <c r="M1730" s="463">
        <v>2.3773451026595309E-3</v>
      </c>
      <c r="N1730" s="437">
        <v>3.3081404662445792E-3</v>
      </c>
      <c r="O1730" s="456">
        <v>3.2034615532254922E-3</v>
      </c>
      <c r="P1730" s="457">
        <v>5.0377232256872684E-3</v>
      </c>
      <c r="Q1730" s="437">
        <v>1.2602443585843509E-2</v>
      </c>
      <c r="R1730" s="462">
        <v>0</v>
      </c>
      <c r="S1730" s="463">
        <v>0</v>
      </c>
      <c r="T1730" s="437">
        <v>495.05322248288911</v>
      </c>
      <c r="U1730" s="456">
        <v>5.597475510619925E-3</v>
      </c>
      <c r="V1730" s="457">
        <v>7.473199049495235E-3</v>
      </c>
      <c r="W1730" s="437">
        <v>1.205123309510907E-2</v>
      </c>
      <c r="X1730" s="456">
        <v>4.7557635287388137E-3</v>
      </c>
      <c r="Y1730" s="457">
        <v>6.1232547228860989E-3</v>
      </c>
      <c r="Z1730" s="437">
        <v>1.1194112570732561E-2</v>
      </c>
      <c r="AA1730" s="456">
        <v>1.2727088258885299E-3</v>
      </c>
      <c r="AB1730" s="457">
        <v>1.3932500241042689E-3</v>
      </c>
      <c r="AC1730" s="437">
        <v>1.9520423639412161E-3</v>
      </c>
      <c r="AD1730" s="456">
        <v>8.0201122640946593E-5</v>
      </c>
      <c r="AE1730" s="457">
        <v>7.6263551818858645E-5</v>
      </c>
      <c r="AF1730" s="437">
        <v>1.2197429377859244E-4</v>
      </c>
      <c r="AG1730" s="456">
        <v>2.6881420504481146E-3</v>
      </c>
      <c r="AH1730" s="457">
        <v>2.5815563130880356E-3</v>
      </c>
      <c r="AI1730" s="437">
        <v>4.531307959929399E-3</v>
      </c>
      <c r="AJ1730" s="456">
        <v>4.7611527602783323E-4</v>
      </c>
      <c r="AK1730" s="457">
        <v>4.2647515041230349E-4</v>
      </c>
      <c r="AL1730" s="437">
        <v>7.4124140634422868E-4</v>
      </c>
      <c r="AM1730" s="456">
        <v>7.297564901365813E-4</v>
      </c>
      <c r="AN1730" s="457">
        <v>7.2984342232819649E-4</v>
      </c>
      <c r="AO1730" s="437">
        <v>1.0320485771946842E-3</v>
      </c>
      <c r="AP1730" s="462">
        <v>0</v>
      </c>
      <c r="AQ1730" s="463">
        <v>0</v>
      </c>
      <c r="AR1730" s="463">
        <v>0</v>
      </c>
      <c r="AS1730" s="456">
        <v>0</v>
      </c>
      <c r="AT1730" s="457">
        <v>0</v>
      </c>
      <c r="AU1730" s="457">
        <v>0</v>
      </c>
    </row>
    <row r="1731" spans="1:47" x14ac:dyDescent="0.2">
      <c r="A1731" s="231">
        <v>2018</v>
      </c>
      <c r="B1731" s="232">
        <v>7</v>
      </c>
      <c r="C1731" s="456">
        <v>1.9895738644945862</v>
      </c>
      <c r="D1731" s="457">
        <v>2.3510046428662164</v>
      </c>
      <c r="E1731" s="437">
        <v>8.2012561761948835</v>
      </c>
      <c r="F1731" s="456">
        <v>7.3758976964429415E-2</v>
      </c>
      <c r="G1731" s="457">
        <v>7.281869337375485E-2</v>
      </c>
      <c r="H1731" s="437">
        <v>0.14436488701070915</v>
      </c>
      <c r="I1731" s="456">
        <v>8.4399651922013111E-2</v>
      </c>
      <c r="J1731" s="457">
        <v>0.11854658298905288</v>
      </c>
      <c r="K1731" s="437">
        <v>0.45835904997145038</v>
      </c>
      <c r="L1731" s="462">
        <v>1.8170039225524029E-3</v>
      </c>
      <c r="M1731" s="463">
        <v>2.3823945632773283E-3</v>
      </c>
      <c r="N1731" s="437">
        <v>3.3123615611791199E-3</v>
      </c>
      <c r="O1731" s="456">
        <v>3.6718398408356065E-3</v>
      </c>
      <c r="P1731" s="457">
        <v>5.5153323520771083E-3</v>
      </c>
      <c r="Q1731" s="437">
        <v>1.344510382406384E-2</v>
      </c>
      <c r="R1731" s="462">
        <v>0</v>
      </c>
      <c r="S1731" s="463">
        <v>0</v>
      </c>
      <c r="T1731" s="437">
        <v>495.66410694002786</v>
      </c>
      <c r="U1731" s="456">
        <v>6.1062892231334674E-3</v>
      </c>
      <c r="V1731" s="457">
        <v>8.118362144029596E-3</v>
      </c>
      <c r="W1731" s="437">
        <v>1.5822649154352587E-2</v>
      </c>
      <c r="X1731" s="456">
        <v>4.8650569532925746E-3</v>
      </c>
      <c r="Y1731" s="457">
        <v>6.2879893126704936E-3</v>
      </c>
      <c r="Z1731" s="437">
        <v>1.1444319857881803E-2</v>
      </c>
      <c r="AA1731" s="456">
        <v>1.4706582601655637E-3</v>
      </c>
      <c r="AB1731" s="457">
        <v>1.6511173862637884E-3</v>
      </c>
      <c r="AC1731" s="437">
        <v>2.5398998495478812E-3</v>
      </c>
      <c r="AD1731" s="456">
        <v>9.3007428571596057E-5</v>
      </c>
      <c r="AE1731" s="457">
        <v>8.985572994215781E-5</v>
      </c>
      <c r="AF1731" s="437">
        <v>1.624358671387858E-4</v>
      </c>
      <c r="AG1731" s="456">
        <v>3.1227506647886942E-3</v>
      </c>
      <c r="AH1731" s="457">
        <v>3.0519729053215747E-3</v>
      </c>
      <c r="AI1731" s="437">
        <v>6.1698599869051364E-3</v>
      </c>
      <c r="AJ1731" s="456">
        <v>5.4510294359776915E-4</v>
      </c>
      <c r="AK1731" s="457">
        <v>4.9225205182116063E-4</v>
      </c>
      <c r="AL1731" s="437">
        <v>9.4064075625231985E-4</v>
      </c>
      <c r="AM1731" s="456">
        <v>8.5399592796360957E-4</v>
      </c>
      <c r="AN1731" s="457">
        <v>8.7372011124770791E-4</v>
      </c>
      <c r="AO1731" s="437">
        <v>1.4627475661052837E-3</v>
      </c>
      <c r="AP1731" s="462">
        <v>0</v>
      </c>
      <c r="AQ1731" s="463">
        <v>0</v>
      </c>
      <c r="AR1731" s="463">
        <v>0</v>
      </c>
      <c r="AS1731" s="456">
        <v>0</v>
      </c>
      <c r="AT1731" s="457">
        <v>0</v>
      </c>
      <c r="AU1731" s="457">
        <v>0</v>
      </c>
    </row>
    <row r="1732" spans="1:47" x14ac:dyDescent="0.2">
      <c r="A1732" s="231">
        <v>2018</v>
      </c>
      <c r="B1732" s="232">
        <v>8</v>
      </c>
      <c r="C1732" s="456">
        <v>2.0114181906407271</v>
      </c>
      <c r="D1732" s="457">
        <v>2.3737975614149622</v>
      </c>
      <c r="E1732" s="437">
        <v>8.2488668960666658</v>
      </c>
      <c r="F1732" s="456">
        <v>7.5900177203271829E-2</v>
      </c>
      <c r="G1732" s="457">
        <v>7.5079832500185989E-2</v>
      </c>
      <c r="H1732" s="437">
        <v>0.14845535044925537</v>
      </c>
      <c r="I1732" s="456">
        <v>8.5684169012594125E-2</v>
      </c>
      <c r="J1732" s="457">
        <v>0.11996849645940136</v>
      </c>
      <c r="K1732" s="437">
        <v>0.46178254637202282</v>
      </c>
      <c r="L1732" s="462">
        <v>1.8208625284392361E-3</v>
      </c>
      <c r="M1732" s="463">
        <v>2.3883180571589746E-3</v>
      </c>
      <c r="N1732" s="437">
        <v>3.3169840638658265E-3</v>
      </c>
      <c r="O1732" s="456">
        <v>3.7082005365530013E-3</v>
      </c>
      <c r="P1732" s="457">
        <v>5.578175817546562E-3</v>
      </c>
      <c r="Q1732" s="437">
        <v>1.3507026656819607E-2</v>
      </c>
      <c r="R1732" s="462">
        <v>0</v>
      </c>
      <c r="S1732" s="463">
        <v>0</v>
      </c>
      <c r="T1732" s="437">
        <v>496.34077584959391</v>
      </c>
      <c r="U1732" s="456">
        <v>6.2425071430294455E-3</v>
      </c>
      <c r="V1732" s="457">
        <v>8.326840640301484E-3</v>
      </c>
      <c r="W1732" s="437">
        <v>1.6100197195577624E-2</v>
      </c>
      <c r="X1732" s="456">
        <v>4.983715949785748E-3</v>
      </c>
      <c r="Y1732" s="457">
        <v>6.4697635044128707E-3</v>
      </c>
      <c r="Z1732" s="437">
        <v>1.1720423560027305E-2</v>
      </c>
      <c r="AA1732" s="456">
        <v>1.5314790952764884E-3</v>
      </c>
      <c r="AB1732" s="457">
        <v>1.7443878593462971E-3</v>
      </c>
      <c r="AC1732" s="437">
        <v>2.6245635010929695E-3</v>
      </c>
      <c r="AD1732" s="456">
        <v>9.5840980439678179E-5</v>
      </c>
      <c r="AE1732" s="457">
        <v>9.2869235905260043E-5</v>
      </c>
      <c r="AF1732" s="437">
        <v>1.6744051061303692E-4</v>
      </c>
      <c r="AG1732" s="456">
        <v>3.2093529893009406E-3</v>
      </c>
      <c r="AH1732" s="457">
        <v>3.138296248593003E-3</v>
      </c>
      <c r="AI1732" s="437">
        <v>6.3410814669930997E-3</v>
      </c>
      <c r="AJ1732" s="456">
        <v>5.6145344313668247E-4</v>
      </c>
      <c r="AK1732" s="457">
        <v>5.080755827914055E-4</v>
      </c>
      <c r="AL1732" s="437">
        <v>9.7416996784570667E-4</v>
      </c>
      <c r="AM1732" s="456">
        <v>8.7827288834088938E-4</v>
      </c>
      <c r="AN1732" s="457">
        <v>9.0050432526582881E-4</v>
      </c>
      <c r="AO1732" s="437">
        <v>1.497706572783263E-3</v>
      </c>
      <c r="AP1732" s="462">
        <v>0</v>
      </c>
      <c r="AQ1732" s="463">
        <v>0</v>
      </c>
      <c r="AR1732" s="463">
        <v>0</v>
      </c>
      <c r="AS1732" s="456">
        <v>0</v>
      </c>
      <c r="AT1732" s="457">
        <v>0</v>
      </c>
      <c r="AU1732" s="457">
        <v>0</v>
      </c>
    </row>
    <row r="1733" spans="1:47" x14ac:dyDescent="0.2">
      <c r="A1733" s="231">
        <v>2018</v>
      </c>
      <c r="B1733" s="232">
        <v>9</v>
      </c>
      <c r="C1733" s="456">
        <v>2.0686110391817976</v>
      </c>
      <c r="D1733" s="457">
        <v>2.4312787274881651</v>
      </c>
      <c r="E1733" s="437">
        <v>8.6572681716154865</v>
      </c>
      <c r="F1733" s="456">
        <v>8.6701257690058084E-2</v>
      </c>
      <c r="G1733" s="457">
        <v>8.7105668392510507E-2</v>
      </c>
      <c r="H1733" s="437">
        <v>0.17882652023240045</v>
      </c>
      <c r="I1733" s="456">
        <v>0.10148351947644643</v>
      </c>
      <c r="J1733" s="457">
        <v>0.14316161228443045</v>
      </c>
      <c r="K1733" s="437">
        <v>0.57402714143097544</v>
      </c>
      <c r="L1733" s="462">
        <v>1.8245310373597892E-3</v>
      </c>
      <c r="M1733" s="463">
        <v>2.3939344609167404E-3</v>
      </c>
      <c r="N1733" s="437">
        <v>3.3206768353127706E-3</v>
      </c>
      <c r="O1733" s="456">
        <v>4.2673037058022934E-3</v>
      </c>
      <c r="P1733" s="457">
        <v>6.1341430707511626E-3</v>
      </c>
      <c r="Q1733" s="437">
        <v>1.4475173833454046E-2</v>
      </c>
      <c r="R1733" s="462">
        <v>0</v>
      </c>
      <c r="S1733" s="463">
        <v>0</v>
      </c>
      <c r="T1733" s="437">
        <v>496.89376402870704</v>
      </c>
      <c r="U1733" s="456">
        <v>6.4730398412525354E-3</v>
      </c>
      <c r="V1733" s="457">
        <v>8.7107609278318041E-3</v>
      </c>
      <c r="W1733" s="437">
        <v>1.6663529224278342E-2</v>
      </c>
      <c r="X1733" s="456">
        <v>5.1117015216766036E-3</v>
      </c>
      <c r="Y1733" s="457">
        <v>6.6684055399618683E-3</v>
      </c>
      <c r="Z1733" s="437">
        <v>1.2022170421610759E-2</v>
      </c>
      <c r="AA1733" s="456">
        <v>1.7537090572683678E-3</v>
      </c>
      <c r="AB1733" s="457">
        <v>2.0372068834459117E-3</v>
      </c>
      <c r="AC1733" s="437">
        <v>3.1520217625593218E-3</v>
      </c>
      <c r="AD1733" s="456">
        <v>1.0924978318244031E-4</v>
      </c>
      <c r="AE1733" s="457">
        <v>1.0728495684826514E-4</v>
      </c>
      <c r="AF1733" s="437">
        <v>2.0205688571482596E-4</v>
      </c>
      <c r="AG1733" s="456">
        <v>3.6667686661707639E-3</v>
      </c>
      <c r="AH1733" s="457">
        <v>3.6396748581658282E-3</v>
      </c>
      <c r="AI1733" s="437">
        <v>7.6420821504876784E-3</v>
      </c>
      <c r="AJ1733" s="456">
        <v>6.3171717863238705E-4</v>
      </c>
      <c r="AK1733" s="457">
        <v>5.7519682737605432E-4</v>
      </c>
      <c r="AL1733" s="437">
        <v>1.1708594009556402E-3</v>
      </c>
      <c r="AM1733" s="456">
        <v>1.0097107809357191E-3</v>
      </c>
      <c r="AN1733" s="457">
        <v>1.0559587845271308E-3</v>
      </c>
      <c r="AO1733" s="437">
        <v>1.8097867717564819E-3</v>
      </c>
      <c r="AP1733" s="462">
        <v>0</v>
      </c>
      <c r="AQ1733" s="463">
        <v>0</v>
      </c>
      <c r="AR1733" s="463">
        <v>0</v>
      </c>
      <c r="AS1733" s="456">
        <v>0</v>
      </c>
      <c r="AT1733" s="457">
        <v>0</v>
      </c>
      <c r="AU1733" s="457">
        <v>0</v>
      </c>
    </row>
    <row r="1734" spans="1:47" x14ac:dyDescent="0.2">
      <c r="A1734" s="231">
        <v>2018</v>
      </c>
      <c r="B1734" s="232">
        <v>10</v>
      </c>
      <c r="C1734" s="456">
        <v>2.0930455565912709</v>
      </c>
      <c r="D1734" s="457">
        <v>2.4572965001582125</v>
      </c>
      <c r="E1734" s="437">
        <v>8.7166530544272316</v>
      </c>
      <c r="F1734" s="456">
        <v>8.9415814246018188E-2</v>
      </c>
      <c r="G1734" s="457">
        <v>9.0038101070712473E-2</v>
      </c>
      <c r="H1734" s="437">
        <v>0.18443067929246568</v>
      </c>
      <c r="I1734" s="456">
        <v>0.10318999946384788</v>
      </c>
      <c r="J1734" s="457">
        <v>0.14511658092152341</v>
      </c>
      <c r="K1734" s="437">
        <v>0.57888580411135759</v>
      </c>
      <c r="L1734" s="462">
        <v>1.8293429665032703E-3</v>
      </c>
      <c r="M1734" s="463">
        <v>2.4009571750881783E-3</v>
      </c>
      <c r="N1734" s="437">
        <v>3.3260534770678018E-3</v>
      </c>
      <c r="O1734" s="456">
        <v>4.3161417874669657E-3</v>
      </c>
      <c r="P1734" s="457">
        <v>6.215890698868156E-3</v>
      </c>
      <c r="Q1734" s="437">
        <v>1.4556950161588643E-2</v>
      </c>
      <c r="R1734" s="462">
        <v>0</v>
      </c>
      <c r="S1734" s="463">
        <v>0</v>
      </c>
      <c r="T1734" s="437">
        <v>497.69686601373041</v>
      </c>
      <c r="U1734" s="456">
        <v>6.6264553693078003E-3</v>
      </c>
      <c r="V1734" s="457">
        <v>8.9458070796850364E-3</v>
      </c>
      <c r="W1734" s="437">
        <v>1.7005179320271017E-2</v>
      </c>
      <c r="X1734" s="456">
        <v>5.2492619948179354E-3</v>
      </c>
      <c r="Y1734" s="457">
        <v>6.8838580155182053E-3</v>
      </c>
      <c r="Z1734" s="437">
        <v>1.234951502173896E-2</v>
      </c>
      <c r="AA1734" s="456">
        <v>1.8390333006520726E-3</v>
      </c>
      <c r="AB1734" s="457">
        <v>2.1588429764777951E-3</v>
      </c>
      <c r="AC1734" s="437">
        <v>3.2656784194390752E-3</v>
      </c>
      <c r="AD1734" s="456">
        <v>1.1290352074280524E-4</v>
      </c>
      <c r="AE1734" s="457">
        <v>1.112403418333633E-4</v>
      </c>
      <c r="AF1734" s="437">
        <v>2.0892587854285874E-4</v>
      </c>
      <c r="AG1734" s="456">
        <v>3.7742548162517462E-3</v>
      </c>
      <c r="AH1734" s="457">
        <v>3.7508096239191983E-3</v>
      </c>
      <c r="AI1734" s="437">
        <v>7.8773383510440161E-3</v>
      </c>
      <c r="AJ1734" s="456">
        <v>6.5172636966008871E-4</v>
      </c>
      <c r="AK1734" s="457">
        <v>5.9541334088403686E-4</v>
      </c>
      <c r="AL1734" s="437">
        <v>1.2170764908873361E-3</v>
      </c>
      <c r="AM1734" s="456">
        <v>1.0410712522576926E-3</v>
      </c>
      <c r="AN1734" s="457">
        <v>1.0909400744346053E-3</v>
      </c>
      <c r="AO1734" s="437">
        <v>1.8575138234201952E-3</v>
      </c>
      <c r="AP1734" s="462">
        <v>0</v>
      </c>
      <c r="AQ1734" s="463">
        <v>0</v>
      </c>
      <c r="AR1734" s="463">
        <v>0</v>
      </c>
      <c r="AS1734" s="456">
        <v>0</v>
      </c>
      <c r="AT1734" s="457">
        <v>0</v>
      </c>
      <c r="AU1734" s="457">
        <v>0</v>
      </c>
    </row>
    <row r="1735" spans="1:47" x14ac:dyDescent="0.2">
      <c r="A1735" s="231">
        <v>2018</v>
      </c>
      <c r="B1735" s="232">
        <v>11</v>
      </c>
      <c r="C1735" s="456">
        <v>2.5597941192149687</v>
      </c>
      <c r="D1735" s="457">
        <v>3.0182387835616997</v>
      </c>
      <c r="E1735" s="437">
        <v>9.9333353886750935</v>
      </c>
      <c r="F1735" s="456">
        <v>0.10910396608992542</v>
      </c>
      <c r="G1735" s="457">
        <v>0.10990627792188024</v>
      </c>
      <c r="H1735" s="437">
        <v>0.23047673615960368</v>
      </c>
      <c r="I1735" s="456">
        <v>0.11911484760844672</v>
      </c>
      <c r="J1735" s="457">
        <v>0.16828979970240995</v>
      </c>
      <c r="K1735" s="437">
        <v>0.67480231779069533</v>
      </c>
      <c r="L1735" s="462">
        <v>1.83420604638857E-3</v>
      </c>
      <c r="M1735" s="463">
        <v>2.4079870413042767E-3</v>
      </c>
      <c r="N1735" s="437">
        <v>3.3331334901874838E-3</v>
      </c>
      <c r="O1735" s="456">
        <v>5.4420087725905539E-3</v>
      </c>
      <c r="P1735" s="457">
        <v>7.2324105370624751E-3</v>
      </c>
      <c r="Q1735" s="437">
        <v>1.6526572165982488E-2</v>
      </c>
      <c r="R1735" s="462">
        <v>0</v>
      </c>
      <c r="S1735" s="463">
        <v>0</v>
      </c>
      <c r="T1735" s="437">
        <v>498.65306009260229</v>
      </c>
      <c r="U1735" s="456">
        <v>6.2901398185829472E-3</v>
      </c>
      <c r="V1735" s="457">
        <v>8.5049950310948624E-3</v>
      </c>
      <c r="W1735" s="437">
        <v>1.5445429022383458E-2</v>
      </c>
      <c r="X1735" s="456">
        <v>5.3967451794565717E-3</v>
      </c>
      <c r="Y1735" s="457">
        <v>7.1182176594696443E-3</v>
      </c>
      <c r="Z1735" s="437">
        <v>1.2706138360862998E-2</v>
      </c>
      <c r="AA1735" s="456">
        <v>2.2375593004403359E-3</v>
      </c>
      <c r="AB1735" s="457">
        <v>2.6300633799880915E-3</v>
      </c>
      <c r="AC1735" s="437">
        <v>4.1000640658546868E-3</v>
      </c>
      <c r="AD1735" s="456">
        <v>1.3732889162518678E-4</v>
      </c>
      <c r="AE1735" s="457">
        <v>1.3499707829754226E-4</v>
      </c>
      <c r="AF1735" s="437">
        <v>2.6187235041332917E-4</v>
      </c>
      <c r="AG1735" s="456">
        <v>4.6096185244147558E-3</v>
      </c>
      <c r="AH1735" s="457">
        <v>4.5814447373309902E-3</v>
      </c>
      <c r="AI1735" s="437">
        <v>9.8412404352268314E-3</v>
      </c>
      <c r="AJ1735" s="456">
        <v>7.7914315459931723E-4</v>
      </c>
      <c r="AK1735" s="457">
        <v>7.0561248228141618E-4</v>
      </c>
      <c r="AL1735" s="437">
        <v>1.5173308577908424E-3</v>
      </c>
      <c r="AM1735" s="456">
        <v>1.2811621400192806E-3</v>
      </c>
      <c r="AN1735" s="457">
        <v>1.3482646406806492E-3</v>
      </c>
      <c r="AO1735" s="437">
        <v>2.3295491935553928E-3</v>
      </c>
      <c r="AP1735" s="462">
        <v>0</v>
      </c>
      <c r="AQ1735" s="463">
        <v>0</v>
      </c>
      <c r="AR1735" s="463">
        <v>0</v>
      </c>
      <c r="AS1735" s="456">
        <v>0</v>
      </c>
      <c r="AT1735" s="457">
        <v>0</v>
      </c>
      <c r="AU1735" s="457">
        <v>0</v>
      </c>
    </row>
    <row r="1736" spans="1:47" x14ac:dyDescent="0.2">
      <c r="A1736" s="231">
        <v>2018</v>
      </c>
      <c r="B1736" s="232">
        <v>12</v>
      </c>
      <c r="C1736" s="456">
        <v>2.5918070827344684</v>
      </c>
      <c r="D1736" s="457">
        <v>3.0532377183632686</v>
      </c>
      <c r="E1736" s="437">
        <v>10.006756062671224</v>
      </c>
      <c r="F1736" s="456">
        <v>0.11268970627766997</v>
      </c>
      <c r="G1736" s="457">
        <v>0.11380485490232636</v>
      </c>
      <c r="H1736" s="437">
        <v>0.2384246576271902</v>
      </c>
      <c r="I1736" s="456">
        <v>0.12126372398494291</v>
      </c>
      <c r="J1736" s="457">
        <v>0.17080804958612653</v>
      </c>
      <c r="K1736" s="437">
        <v>0.68162190766450692</v>
      </c>
      <c r="L1736" s="462">
        <v>1.839210311395499E-3</v>
      </c>
      <c r="M1736" s="463">
        <v>2.4150844320887429E-3</v>
      </c>
      <c r="N1736" s="437">
        <v>3.3405842765579234E-3</v>
      </c>
      <c r="O1736" s="456">
        <v>5.5107432930904662E-3</v>
      </c>
      <c r="P1736" s="457">
        <v>7.3405505450553719E-3</v>
      </c>
      <c r="Q1736" s="437">
        <v>1.6647358688382543E-2</v>
      </c>
      <c r="R1736" s="462">
        <v>0</v>
      </c>
      <c r="S1736" s="463">
        <v>0</v>
      </c>
      <c r="T1736" s="437">
        <v>499.59658207674761</v>
      </c>
      <c r="U1736" s="456">
        <v>6.4483334338602564E-3</v>
      </c>
      <c r="V1736" s="457">
        <v>8.748158608598379E-3</v>
      </c>
      <c r="W1736" s="437">
        <v>1.5832171359042517E-2</v>
      </c>
      <c r="X1736" s="456">
        <v>5.5549582729099841E-3</v>
      </c>
      <c r="Y1736" s="457">
        <v>7.3713480472246441E-3</v>
      </c>
      <c r="Z1736" s="437">
        <v>1.3090741045083294E-2</v>
      </c>
      <c r="AA1736" s="456">
        <v>2.3381771786127586E-3</v>
      </c>
      <c r="AB1736" s="457">
        <v>2.7694088166620567E-3</v>
      </c>
      <c r="AC1736" s="437">
        <v>4.293230656671275E-3</v>
      </c>
      <c r="AD1736" s="456">
        <v>1.4212305931330746E-4</v>
      </c>
      <c r="AE1736" s="457">
        <v>1.4021328012542848E-4</v>
      </c>
      <c r="AF1736" s="437">
        <v>2.7182937787132539E-4</v>
      </c>
      <c r="AG1736" s="456">
        <v>4.7544834279547275E-3</v>
      </c>
      <c r="AH1736" s="457">
        <v>4.7339680670863632E-3</v>
      </c>
      <c r="AI1736" s="437">
        <v>1.0166619272992089E-2</v>
      </c>
      <c r="AJ1736" s="456">
        <v>8.0651054739313774E-4</v>
      </c>
      <c r="AK1736" s="457">
        <v>7.3391788431945713E-4</v>
      </c>
      <c r="AL1736" s="437">
        <v>1.580135479065616E-3</v>
      </c>
      <c r="AM1736" s="456">
        <v>1.3216211545020644E-3</v>
      </c>
      <c r="AN1736" s="457">
        <v>1.3931957313182853E-3</v>
      </c>
      <c r="AO1736" s="437">
        <v>2.4003935006837659E-3</v>
      </c>
      <c r="AP1736" s="462">
        <v>0</v>
      </c>
      <c r="AQ1736" s="463">
        <v>0</v>
      </c>
      <c r="AR1736" s="463">
        <v>0</v>
      </c>
      <c r="AS1736" s="456">
        <v>0</v>
      </c>
      <c r="AT1736" s="457">
        <v>0</v>
      </c>
      <c r="AU1736" s="457">
        <v>0</v>
      </c>
    </row>
    <row r="1737" spans="1:47" x14ac:dyDescent="0.2">
      <c r="A1737" s="231">
        <v>2018</v>
      </c>
      <c r="B1737" s="232">
        <v>13</v>
      </c>
      <c r="C1737" s="456">
        <v>2.6263115892576629</v>
      </c>
      <c r="D1737" s="457">
        <v>3.0911989482358995</v>
      </c>
      <c r="E1737" s="437">
        <v>10.08703812479405</v>
      </c>
      <c r="F1737" s="456">
        <v>0.11654099979234288</v>
      </c>
      <c r="G1737" s="457">
        <v>0.11801125475126857</v>
      </c>
      <c r="H1737" s="437">
        <v>0.2470067495091578</v>
      </c>
      <c r="I1737" s="456">
        <v>0.12357094847224283</v>
      </c>
      <c r="J1737" s="457">
        <v>0.17352679736604629</v>
      </c>
      <c r="K1737" s="437">
        <v>0.68895331632977042</v>
      </c>
      <c r="L1737" s="462">
        <v>1.8445114819517553E-3</v>
      </c>
      <c r="M1737" s="463">
        <v>2.4224908439020149E-3</v>
      </c>
      <c r="N1737" s="437">
        <v>3.3484605404069533E-3</v>
      </c>
      <c r="O1737" s="456">
        <v>5.5844382570017564E-3</v>
      </c>
      <c r="P1737" s="457">
        <v>7.4570010332355779E-3</v>
      </c>
      <c r="Q1737" s="437">
        <v>1.6777197423028304E-2</v>
      </c>
      <c r="R1737" s="462">
        <v>0</v>
      </c>
      <c r="S1737" s="463">
        <v>0</v>
      </c>
      <c r="T1737" s="437">
        <v>500.61449237306755</v>
      </c>
      <c r="U1737" s="456">
        <v>6.6175240731744375E-3</v>
      </c>
      <c r="V1737" s="457">
        <v>9.008176378617715E-3</v>
      </c>
      <c r="W1737" s="437">
        <v>1.6249608441799158E-2</v>
      </c>
      <c r="X1737" s="456">
        <v>5.7249599686155931E-3</v>
      </c>
      <c r="Y1737" s="457">
        <v>7.6447608099129748E-3</v>
      </c>
      <c r="Z1737" s="437">
        <v>1.3506123513743582E-2</v>
      </c>
      <c r="AA1737" s="456">
        <v>2.4447771200879808E-3</v>
      </c>
      <c r="AB1737" s="457">
        <v>2.9145089980364886E-3</v>
      </c>
      <c r="AC1737" s="437">
        <v>4.5001321970165034E-3</v>
      </c>
      <c r="AD1737" s="456">
        <v>1.4727065774778583E-4</v>
      </c>
      <c r="AE1737" s="457">
        <v>1.4583486284370451E-4</v>
      </c>
      <c r="AF1737" s="437">
        <v>2.8257204782450502E-4</v>
      </c>
      <c r="AG1737" s="456">
        <v>4.9103634989860765E-3</v>
      </c>
      <c r="AH1737" s="457">
        <v>4.8995419533073145E-3</v>
      </c>
      <c r="AI1737" s="437">
        <v>1.051835904248016E-2</v>
      </c>
      <c r="AJ1737" s="456">
        <v>8.3598162150066947E-4</v>
      </c>
      <c r="AK1737" s="457">
        <v>7.6471429373826515E-4</v>
      </c>
      <c r="AL1737" s="437">
        <v>1.6480976432710001E-3</v>
      </c>
      <c r="AM1737" s="456">
        <v>1.3649814469705605E-3</v>
      </c>
      <c r="AN1737" s="457">
        <v>1.4413444312921064E-3</v>
      </c>
      <c r="AO1737" s="437">
        <v>2.4766448833992371E-3</v>
      </c>
      <c r="AP1737" s="462">
        <v>0</v>
      </c>
      <c r="AQ1737" s="463">
        <v>0</v>
      </c>
      <c r="AR1737" s="463">
        <v>0</v>
      </c>
      <c r="AS1737" s="456">
        <v>0</v>
      </c>
      <c r="AT1737" s="457">
        <v>0</v>
      </c>
      <c r="AU1737" s="457">
        <v>0</v>
      </c>
    </row>
    <row r="1738" spans="1:47" x14ac:dyDescent="0.2">
      <c r="A1738" s="231">
        <v>2018</v>
      </c>
      <c r="B1738" s="232">
        <v>14</v>
      </c>
      <c r="C1738" s="456">
        <v>2.6622749534341721</v>
      </c>
      <c r="D1738" s="457">
        <v>3.1302176928607408</v>
      </c>
      <c r="E1738" s="437">
        <v>10.166174443038953</v>
      </c>
      <c r="F1738" s="456">
        <v>0.12057161713849271</v>
      </c>
      <c r="G1738" s="457">
        <v>0.12241672335702883</v>
      </c>
      <c r="H1738" s="437">
        <v>0.25589470569047124</v>
      </c>
      <c r="I1738" s="456">
        <v>0.12579342333548033</v>
      </c>
      <c r="J1738" s="457">
        <v>0.17604159726638599</v>
      </c>
      <c r="K1738" s="437">
        <v>0.69487547681356432</v>
      </c>
      <c r="L1738" s="462">
        <v>1.8465760754446477E-3</v>
      </c>
      <c r="M1738" s="463">
        <v>2.4257086479437741E-3</v>
      </c>
      <c r="N1738" s="437">
        <v>3.3503158420922384E-3</v>
      </c>
      <c r="O1738" s="456">
        <v>5.6575025514824856E-3</v>
      </c>
      <c r="P1738" s="457">
        <v>7.5743128282298698E-3</v>
      </c>
      <c r="Q1738" s="437">
        <v>1.6901639165857966E-2</v>
      </c>
      <c r="R1738" s="462">
        <v>0</v>
      </c>
      <c r="S1738" s="463">
        <v>0</v>
      </c>
      <c r="T1738" s="437">
        <v>501.33313456363902</v>
      </c>
      <c r="U1738" s="456">
        <v>6.7940884750130812E-3</v>
      </c>
      <c r="V1738" s="457">
        <v>9.278304562219418E-3</v>
      </c>
      <c r="W1738" s="437">
        <v>1.6678543598705634E-2</v>
      </c>
      <c r="X1738" s="456">
        <v>5.9070520397233456E-3</v>
      </c>
      <c r="Y1738" s="457">
        <v>7.9377612211508561E-3</v>
      </c>
      <c r="Z1738" s="437">
        <v>1.3951098719165481E-2</v>
      </c>
      <c r="AA1738" s="456">
        <v>2.4912503599222409E-3</v>
      </c>
      <c r="AB1738" s="457">
        <v>3.0022183537508785E-3</v>
      </c>
      <c r="AC1738" s="437">
        <v>4.5977956293299449E-3</v>
      </c>
      <c r="AD1738" s="456">
        <v>1.5233047930585651E-4</v>
      </c>
      <c r="AE1738" s="457">
        <v>1.5142571681829421E-4</v>
      </c>
      <c r="AF1738" s="437">
        <v>2.9306580211689733E-4</v>
      </c>
      <c r="AG1738" s="456">
        <v>5.0903257476202987E-3</v>
      </c>
      <c r="AH1738" s="457">
        <v>5.0891416851468595E-3</v>
      </c>
      <c r="AI1738" s="437">
        <v>1.0913094568618102E-2</v>
      </c>
      <c r="AJ1738" s="456">
        <v>8.7234468451202784E-4</v>
      </c>
      <c r="AK1738" s="457">
        <v>8.0231609320557192E-4</v>
      </c>
      <c r="AL1738" s="437">
        <v>1.7293516368733529E-3</v>
      </c>
      <c r="AM1738" s="456">
        <v>1.4053203935085609E-3</v>
      </c>
      <c r="AN1738" s="457">
        <v>1.4862740870485278E-3</v>
      </c>
      <c r="AO1738" s="437">
        <v>2.5441257405278122E-3</v>
      </c>
      <c r="AP1738" s="462">
        <v>0</v>
      </c>
      <c r="AQ1738" s="463">
        <v>0</v>
      </c>
      <c r="AR1738" s="463">
        <v>0</v>
      </c>
      <c r="AS1738" s="456">
        <v>0</v>
      </c>
      <c r="AT1738" s="457">
        <v>0</v>
      </c>
      <c r="AU1738" s="457">
        <v>0</v>
      </c>
    </row>
    <row r="1739" spans="1:47" x14ac:dyDescent="0.2">
      <c r="A1739" s="231">
        <v>2018</v>
      </c>
      <c r="B1739" s="232">
        <v>15</v>
      </c>
      <c r="C1739" s="456">
        <v>2.7019380604932826</v>
      </c>
      <c r="D1739" s="457">
        <v>3.1740266260566474</v>
      </c>
      <c r="E1739" s="437">
        <v>10.258558522813543</v>
      </c>
      <c r="F1739" s="456">
        <v>0.1249642995759664</v>
      </c>
      <c r="G1739" s="457">
        <v>0.12721039899348424</v>
      </c>
      <c r="H1739" s="437">
        <v>0.2657066486356458</v>
      </c>
      <c r="I1739" s="456">
        <v>0.1284255516054961</v>
      </c>
      <c r="J1739" s="457">
        <v>0.17915392857101303</v>
      </c>
      <c r="K1739" s="437">
        <v>0.70322998013592641</v>
      </c>
      <c r="L1739" s="462">
        <v>1.8524310199456626E-3</v>
      </c>
      <c r="M1739" s="463">
        <v>2.4335203556211408E-3</v>
      </c>
      <c r="N1739" s="437">
        <v>3.3592377040929768E-3</v>
      </c>
      <c r="O1739" s="456">
        <v>5.7413703327221562E-3</v>
      </c>
      <c r="P1739" s="457">
        <v>7.7067424824293334E-3</v>
      </c>
      <c r="Q1739" s="437">
        <v>1.7049835942983631E-2</v>
      </c>
      <c r="R1739" s="462">
        <v>0</v>
      </c>
      <c r="S1739" s="463">
        <v>0</v>
      </c>
      <c r="T1739" s="437">
        <v>502.49687935575116</v>
      </c>
      <c r="U1739" s="456">
        <v>6.9848481520854372E-3</v>
      </c>
      <c r="V1739" s="457">
        <v>9.5674173960864934E-3</v>
      </c>
      <c r="W1739" s="437">
        <v>1.7155777727101865E-2</v>
      </c>
      <c r="X1739" s="456">
        <v>6.1012721309934379E-3</v>
      </c>
      <c r="Y1739" s="457">
        <v>8.2506451446681863E-3</v>
      </c>
      <c r="Z1739" s="437">
        <v>1.4426361610303612E-2</v>
      </c>
      <c r="AA1739" s="456">
        <v>2.6054976945915059E-3</v>
      </c>
      <c r="AB1739" s="457">
        <v>3.1468850085793498E-3</v>
      </c>
      <c r="AC1739" s="437">
        <v>4.8323529515465584E-3</v>
      </c>
      <c r="AD1739" s="456">
        <v>1.5818364778427178E-4</v>
      </c>
      <c r="AE1739" s="457">
        <v>1.5779703205008521E-4</v>
      </c>
      <c r="AF1739" s="437">
        <v>3.0533639151730709E-4</v>
      </c>
      <c r="AG1739" s="456">
        <v>5.2696161225715202E-3</v>
      </c>
      <c r="AH1739" s="457">
        <v>5.2818715759891128E-3</v>
      </c>
      <c r="AI1739" s="437">
        <v>1.1315772159701918E-2</v>
      </c>
      <c r="AJ1739" s="456">
        <v>9.0640912963764096E-4</v>
      </c>
      <c r="AK1739" s="457">
        <v>8.3852004419774728E-4</v>
      </c>
      <c r="AL1739" s="437">
        <v>1.8072390530074476E-3</v>
      </c>
      <c r="AM1739" s="456">
        <v>1.4543381118951085E-3</v>
      </c>
      <c r="AN1739" s="457">
        <v>1.5399442937700442E-3</v>
      </c>
      <c r="AO1739" s="437">
        <v>2.631096447953341E-3</v>
      </c>
      <c r="AP1739" s="462">
        <v>0</v>
      </c>
      <c r="AQ1739" s="463">
        <v>0</v>
      </c>
      <c r="AR1739" s="463">
        <v>0</v>
      </c>
      <c r="AS1739" s="456">
        <v>0</v>
      </c>
      <c r="AT1739" s="457">
        <v>0</v>
      </c>
      <c r="AU1739" s="457">
        <v>0</v>
      </c>
    </row>
    <row r="1740" spans="1:47" x14ac:dyDescent="0.2">
      <c r="A1740" s="231">
        <v>2018</v>
      </c>
      <c r="B1740" s="232">
        <v>16</v>
      </c>
      <c r="C1740" s="456">
        <v>3.0231743676203204</v>
      </c>
      <c r="D1740" s="457">
        <v>3.7675379297062417</v>
      </c>
      <c r="E1740" s="437">
        <v>11.419840884382298</v>
      </c>
      <c r="F1740" s="456">
        <v>0.13814275004907461</v>
      </c>
      <c r="G1740" s="457">
        <v>0.14491795022536144</v>
      </c>
      <c r="H1740" s="437">
        <v>0.30408664667226409</v>
      </c>
      <c r="I1740" s="456">
        <v>0.14595052033972256</v>
      </c>
      <c r="J1740" s="457">
        <v>0.20414996628880494</v>
      </c>
      <c r="K1740" s="437">
        <v>0.80360631062905663</v>
      </c>
      <c r="L1740" s="462">
        <v>1.8587270088710145E-3</v>
      </c>
      <c r="M1740" s="463">
        <v>2.4417777447963943E-3</v>
      </c>
      <c r="N1740" s="437">
        <v>3.368740850475237E-3</v>
      </c>
      <c r="O1740" s="456">
        <v>8.0504837863572577E-3</v>
      </c>
      <c r="P1740" s="457">
        <v>9.6307348634701931E-3</v>
      </c>
      <c r="Q1740" s="437">
        <v>2.0825634732147942E-2</v>
      </c>
      <c r="R1740" s="462">
        <v>0</v>
      </c>
      <c r="S1740" s="463">
        <v>0</v>
      </c>
      <c r="T1740" s="437">
        <v>503.73773560026262</v>
      </c>
      <c r="U1740" s="456">
        <v>7.1560842112160005E-3</v>
      </c>
      <c r="V1740" s="457">
        <v>9.9614385763167473E-3</v>
      </c>
      <c r="W1740" s="437">
        <v>1.744812636570112E-2</v>
      </c>
      <c r="X1740" s="456">
        <v>6.3087734227559103E-3</v>
      </c>
      <c r="Y1740" s="457">
        <v>8.5833416491168466E-3</v>
      </c>
      <c r="Z1740" s="437">
        <v>1.4931869678474935E-2</v>
      </c>
      <c r="AA1740" s="456">
        <v>2.8824144223631933E-3</v>
      </c>
      <c r="AB1740" s="457">
        <v>3.562498872193834E-3</v>
      </c>
      <c r="AC1740" s="437">
        <v>5.5753483816105313E-3</v>
      </c>
      <c r="AD1740" s="456">
        <v>1.7458323365532053E-4</v>
      </c>
      <c r="AE1740" s="457">
        <v>1.7921881761402618E-4</v>
      </c>
      <c r="AF1740" s="437">
        <v>3.5034752115154855E-4</v>
      </c>
      <c r="AG1740" s="456">
        <v>5.8253914334237969E-3</v>
      </c>
      <c r="AH1740" s="457">
        <v>6.0217884279561698E-3</v>
      </c>
      <c r="AI1740" s="437">
        <v>1.2939341442772414E-2</v>
      </c>
      <c r="AJ1740" s="456">
        <v>9.914854523217346E-4</v>
      </c>
      <c r="AK1740" s="457">
        <v>9.4092797259315265E-4</v>
      </c>
      <c r="AL1740" s="437">
        <v>2.0688450003229246E-3</v>
      </c>
      <c r="AM1740" s="456">
        <v>1.6155736032280161E-3</v>
      </c>
      <c r="AN1740" s="457">
        <v>1.7658941872331351E-3</v>
      </c>
      <c r="AO1740" s="437">
        <v>3.0136172915253868E-3</v>
      </c>
      <c r="AP1740" s="462">
        <v>0</v>
      </c>
      <c r="AQ1740" s="463">
        <v>0</v>
      </c>
      <c r="AR1740" s="463">
        <v>0</v>
      </c>
      <c r="AS1740" s="456">
        <v>0</v>
      </c>
      <c r="AT1740" s="457">
        <v>0</v>
      </c>
      <c r="AU1740" s="457">
        <v>0</v>
      </c>
    </row>
    <row r="1741" spans="1:47" x14ac:dyDescent="0.2">
      <c r="A1741" s="231">
        <v>2018</v>
      </c>
      <c r="B1741" s="232">
        <v>17</v>
      </c>
      <c r="C1741" s="456">
        <v>3.0698098703939154</v>
      </c>
      <c r="D1741" s="457">
        <v>3.8202312585981821</v>
      </c>
      <c r="E1741" s="437">
        <v>11.533101672115023</v>
      </c>
      <c r="F1741" s="456">
        <v>0.14341187801591557</v>
      </c>
      <c r="G1741" s="457">
        <v>0.15067004913425017</v>
      </c>
      <c r="H1741" s="437">
        <v>0.31613106591707568</v>
      </c>
      <c r="I1741" s="456">
        <v>0.14923827806114373</v>
      </c>
      <c r="J1741" s="457">
        <v>0.20798232929370042</v>
      </c>
      <c r="K1741" s="437">
        <v>0.81410426905237177</v>
      </c>
      <c r="L1741" s="462">
        <v>1.8654128285515215E-3</v>
      </c>
      <c r="M1741" s="463">
        <v>2.4504385815126034E-3</v>
      </c>
      <c r="N1741" s="437">
        <v>3.3788358678636977E-3</v>
      </c>
      <c r="O1741" s="456">
        <v>8.1825300075082617E-3</v>
      </c>
      <c r="P1741" s="457">
        <v>9.8126049094322473E-3</v>
      </c>
      <c r="Q1741" s="437">
        <v>2.1045112228891712E-2</v>
      </c>
      <c r="R1741" s="462">
        <v>0</v>
      </c>
      <c r="S1741" s="463">
        <v>0</v>
      </c>
      <c r="T1741" s="437">
        <v>505.04456723336</v>
      </c>
      <c r="U1741" s="456">
        <v>7.3704378877252671E-3</v>
      </c>
      <c r="V1741" s="457">
        <v>1.0281245825054861E-2</v>
      </c>
      <c r="W1741" s="437">
        <v>1.7987733403406592E-2</v>
      </c>
      <c r="X1741" s="456">
        <v>6.5303729094320796E-3</v>
      </c>
      <c r="Y1741" s="457">
        <v>8.9338353011855984E-3</v>
      </c>
      <c r="Z1741" s="437">
        <v>1.5464349427681509E-2</v>
      </c>
      <c r="AA1741" s="456">
        <v>3.0217802585271285E-3</v>
      </c>
      <c r="AB1741" s="457">
        <v>3.733385682865251E-3</v>
      </c>
      <c r="AC1741" s="437">
        <v>5.8734005377640199E-3</v>
      </c>
      <c r="AD1741" s="456">
        <v>1.8163083240753784E-4</v>
      </c>
      <c r="AE1741" s="457">
        <v>1.8688993932888638E-4</v>
      </c>
      <c r="AF1741" s="437">
        <v>3.6549309473068401E-4</v>
      </c>
      <c r="AG1741" s="456">
        <v>6.0397286176618629E-3</v>
      </c>
      <c r="AH1741" s="457">
        <v>6.2532345943954624E-3</v>
      </c>
      <c r="AI1741" s="437">
        <v>1.3431009062914849E-2</v>
      </c>
      <c r="AJ1741" s="456">
        <v>1.0321182057457562E-3</v>
      </c>
      <c r="AK1741" s="457">
        <v>9.8438979319690899E-4</v>
      </c>
      <c r="AL1741" s="437">
        <v>2.1636162782101105E-3</v>
      </c>
      <c r="AM1741" s="456">
        <v>1.6744955847181383E-3</v>
      </c>
      <c r="AN1741" s="457">
        <v>1.830157918552998E-3</v>
      </c>
      <c r="AO1741" s="437">
        <v>3.1212048099825457E-3</v>
      </c>
      <c r="AP1741" s="462">
        <v>0</v>
      </c>
      <c r="AQ1741" s="463">
        <v>0</v>
      </c>
      <c r="AR1741" s="463">
        <v>0</v>
      </c>
      <c r="AS1741" s="456">
        <v>0</v>
      </c>
      <c r="AT1741" s="457">
        <v>0</v>
      </c>
      <c r="AU1741" s="457">
        <v>0</v>
      </c>
    </row>
    <row r="1742" spans="1:47" x14ac:dyDescent="0.2">
      <c r="A1742" s="231">
        <v>2018</v>
      </c>
      <c r="B1742" s="232">
        <v>18</v>
      </c>
      <c r="C1742" s="456">
        <v>3.1158945690086126</v>
      </c>
      <c r="D1742" s="457">
        <v>3.8711242710632559</v>
      </c>
      <c r="E1742" s="437">
        <v>11.648928583183926</v>
      </c>
      <c r="F1742" s="456">
        <v>0.1489189778850574</v>
      </c>
      <c r="G1742" s="457">
        <v>0.15657546889758242</v>
      </c>
      <c r="H1742" s="437">
        <v>0.32875659655128342</v>
      </c>
      <c r="I1742" s="456">
        <v>0.15274670293276854</v>
      </c>
      <c r="J1742" s="457">
        <v>0.21202822733687152</v>
      </c>
      <c r="K1742" s="437">
        <v>0.82519022377352935</v>
      </c>
      <c r="L1742" s="462">
        <v>1.8726189101023274E-3</v>
      </c>
      <c r="M1742" s="463">
        <v>2.4592760138246045E-3</v>
      </c>
      <c r="N1742" s="437">
        <v>3.3897362347574548E-3</v>
      </c>
      <c r="O1742" s="456">
        <v>8.3231317083102569E-3</v>
      </c>
      <c r="P1742" s="457">
        <v>1.0002726816415543E-2</v>
      </c>
      <c r="Q1742" s="437">
        <v>2.1275946878426096E-2</v>
      </c>
      <c r="R1742" s="462">
        <v>0</v>
      </c>
      <c r="S1742" s="463">
        <v>0</v>
      </c>
      <c r="T1742" s="437">
        <v>506.40958445792882</v>
      </c>
      <c r="U1742" s="456">
        <v>7.5905291494507985E-3</v>
      </c>
      <c r="V1742" s="457">
        <v>1.0600664883286036E-2</v>
      </c>
      <c r="W1742" s="437">
        <v>1.8552770086856851E-2</v>
      </c>
      <c r="X1742" s="456">
        <v>6.7654935123046449E-3</v>
      </c>
      <c r="Y1742" s="457">
        <v>9.3001753795855808E-3</v>
      </c>
      <c r="Z1742" s="437">
        <v>1.6020910699695246E-2</v>
      </c>
      <c r="AA1742" s="456">
        <v>3.1712149583439267E-3</v>
      </c>
      <c r="AB1742" s="457">
        <v>3.8950215881425896E-3</v>
      </c>
      <c r="AC1742" s="437">
        <v>6.203643112441478E-3</v>
      </c>
      <c r="AD1742" s="456">
        <v>1.8905477606820283E-4</v>
      </c>
      <c r="AE1742" s="457">
        <v>1.9480483234530452E-4</v>
      </c>
      <c r="AF1742" s="437">
        <v>3.8147162224433763E-4</v>
      </c>
      <c r="AG1742" s="456">
        <v>6.2621853046237585E-3</v>
      </c>
      <c r="AH1742" s="457">
        <v>6.4925971557490952E-3</v>
      </c>
      <c r="AI1742" s="437">
        <v>1.3941718559407684E-2</v>
      </c>
      <c r="AJ1742" s="456">
        <v>1.0742700353056544E-3</v>
      </c>
      <c r="AK1742" s="457">
        <v>1.0296783277670134E-3</v>
      </c>
      <c r="AL1742" s="437">
        <v>2.2613813259707025E-3</v>
      </c>
      <c r="AM1742" s="456">
        <v>1.7364594126894207E-3</v>
      </c>
      <c r="AN1742" s="457">
        <v>1.8955255188587519E-3</v>
      </c>
      <c r="AO1742" s="437">
        <v>3.2354712264899841E-3</v>
      </c>
      <c r="AP1742" s="462">
        <v>0</v>
      </c>
      <c r="AQ1742" s="463">
        <v>0</v>
      </c>
      <c r="AR1742" s="463">
        <v>0</v>
      </c>
      <c r="AS1742" s="456">
        <v>0</v>
      </c>
      <c r="AT1742" s="457">
        <v>0</v>
      </c>
      <c r="AU1742" s="457">
        <v>0</v>
      </c>
    </row>
    <row r="1743" spans="1:47" x14ac:dyDescent="0.2">
      <c r="A1743" s="231">
        <v>2018</v>
      </c>
      <c r="B1743" s="232">
        <v>19</v>
      </c>
      <c r="C1743" s="456">
        <v>3.1637346240847393</v>
      </c>
      <c r="D1743" s="457">
        <v>3.9216994193198631</v>
      </c>
      <c r="E1743" s="437">
        <v>11.749732309191449</v>
      </c>
      <c r="F1743" s="456">
        <v>0.15480147911189726</v>
      </c>
      <c r="G1743" s="457">
        <v>0.16268587506215371</v>
      </c>
      <c r="H1743" s="437">
        <v>0.34163712751094777</v>
      </c>
      <c r="I1743" s="456">
        <v>0.15639000498107228</v>
      </c>
      <c r="J1743" s="457">
        <v>0.21608194206004555</v>
      </c>
      <c r="K1743" s="437">
        <v>0.83604457021261591</v>
      </c>
      <c r="L1743" s="462">
        <v>1.8794663146918969E-3</v>
      </c>
      <c r="M1743" s="463">
        <v>2.4672369189213273E-3</v>
      </c>
      <c r="N1743" s="437">
        <v>3.3995146577127629E-3</v>
      </c>
      <c r="O1743" s="456">
        <v>8.4709298616380893E-3</v>
      </c>
      <c r="P1743" s="457">
        <v>1.0196575271712156E-2</v>
      </c>
      <c r="Q1743" s="437">
        <v>2.1511276478376081E-2</v>
      </c>
      <c r="R1743" s="462">
        <v>0</v>
      </c>
      <c r="S1743" s="463">
        <v>0</v>
      </c>
      <c r="T1743" s="437">
        <v>507.61720887093935</v>
      </c>
      <c r="U1743" s="456">
        <v>7.8252633981899071E-3</v>
      </c>
      <c r="V1743" s="457">
        <v>1.0928603343378649E-2</v>
      </c>
      <c r="W1743" s="437">
        <v>1.9126883783180903E-2</v>
      </c>
      <c r="X1743" s="456">
        <v>7.0132113356274539E-3</v>
      </c>
      <c r="Y1743" s="457">
        <v>9.6747460862728618E-3</v>
      </c>
      <c r="Z1743" s="437">
        <v>1.6589904551698228E-2</v>
      </c>
      <c r="AA1743" s="456">
        <v>3.3279558440297268E-3</v>
      </c>
      <c r="AB1743" s="457">
        <v>4.0501895646814804E-3</v>
      </c>
      <c r="AC1743" s="437">
        <v>6.5430095612665391E-3</v>
      </c>
      <c r="AD1743" s="456">
        <v>1.9697114178095533E-4</v>
      </c>
      <c r="AE1743" s="457">
        <v>2.0297042161847924E-4</v>
      </c>
      <c r="AF1743" s="437">
        <v>3.9779941721356703E-4</v>
      </c>
      <c r="AG1743" s="456">
        <v>6.5003050517819395E-3</v>
      </c>
      <c r="AH1743" s="457">
        <v>6.7423720462026372E-3</v>
      </c>
      <c r="AI1743" s="437">
        <v>1.4462057515526488E-2</v>
      </c>
      <c r="AJ1743" s="456">
        <v>1.1192873058054886E-3</v>
      </c>
      <c r="AK1743" s="457">
        <v>1.0768962502699618E-3</v>
      </c>
      <c r="AL1743" s="437">
        <v>2.3611817274616386E-3</v>
      </c>
      <c r="AM1743" s="456">
        <v>1.8024438769154803E-3</v>
      </c>
      <c r="AN1743" s="457">
        <v>1.9625615517726517E-3</v>
      </c>
      <c r="AO1743" s="437">
        <v>3.3518676285851814E-3</v>
      </c>
      <c r="AP1743" s="462">
        <v>0</v>
      </c>
      <c r="AQ1743" s="463">
        <v>0</v>
      </c>
      <c r="AR1743" s="463">
        <v>0</v>
      </c>
      <c r="AS1743" s="456">
        <v>0</v>
      </c>
      <c r="AT1743" s="457">
        <v>0</v>
      </c>
      <c r="AU1743" s="457">
        <v>0</v>
      </c>
    </row>
    <row r="1744" spans="1:47" x14ac:dyDescent="0.2">
      <c r="A1744" s="231">
        <v>2018</v>
      </c>
      <c r="B1744" s="232">
        <v>20</v>
      </c>
      <c r="C1744" s="456">
        <v>3.2176343034001826</v>
      </c>
      <c r="D1744" s="457">
        <v>3.9773891821061143</v>
      </c>
      <c r="E1744" s="437">
        <v>11.867935312245484</v>
      </c>
      <c r="F1744" s="456">
        <v>0.16096800091159211</v>
      </c>
      <c r="G1744" s="457">
        <v>0.16883642194124263</v>
      </c>
      <c r="H1744" s="437">
        <v>0.35463712664589264</v>
      </c>
      <c r="I1744" s="456">
        <v>0.16025974285706091</v>
      </c>
      <c r="J1744" s="457">
        <v>0.22025665669399563</v>
      </c>
      <c r="K1744" s="437">
        <v>0.847470677551733</v>
      </c>
      <c r="L1744" s="462">
        <v>1.8873474259887893E-3</v>
      </c>
      <c r="M1744" s="463">
        <v>2.4760918572158432E-3</v>
      </c>
      <c r="N1744" s="437">
        <v>3.4108182693917983E-3</v>
      </c>
      <c r="O1744" s="456">
        <v>8.6255689262822767E-3</v>
      </c>
      <c r="P1744" s="457">
        <v>1.0391339668045049E-2</v>
      </c>
      <c r="Q1744" s="437">
        <v>2.1748575486349918E-2</v>
      </c>
      <c r="R1744" s="462">
        <v>0</v>
      </c>
      <c r="S1744" s="463">
        <v>0</v>
      </c>
      <c r="T1744" s="437">
        <v>509.02111695267757</v>
      </c>
      <c r="U1744" s="456">
        <v>8.0714638834328833E-3</v>
      </c>
      <c r="V1744" s="457">
        <v>1.1257675861231591E-2</v>
      </c>
      <c r="W1744" s="437">
        <v>1.9707854023500178E-2</v>
      </c>
      <c r="X1744" s="456">
        <v>7.2723977345024631E-3</v>
      </c>
      <c r="Y1744" s="457">
        <v>1.0051069708677255E-2</v>
      </c>
      <c r="Z1744" s="437">
        <v>1.7161705788303731E-2</v>
      </c>
      <c r="AA1744" s="456">
        <v>3.4947474337722749E-3</v>
      </c>
      <c r="AB1744" s="457">
        <v>4.203931221275721E-3</v>
      </c>
      <c r="AC1744" s="437">
        <v>6.898893461946401E-3</v>
      </c>
      <c r="AD1744" s="456">
        <v>2.0528546748058287E-4</v>
      </c>
      <c r="AE1744" s="457">
        <v>2.1120220969386065E-4</v>
      </c>
      <c r="AF1744" s="437">
        <v>4.1434398489621874E-4</v>
      </c>
      <c r="AG1744" s="456">
        <v>6.7491213788129526E-3</v>
      </c>
      <c r="AH1744" s="457">
        <v>6.9937444725031257E-3</v>
      </c>
      <c r="AI1744" s="437">
        <v>1.4983683307258605E-2</v>
      </c>
      <c r="AJ1744" s="456">
        <v>1.1661417072672885E-3</v>
      </c>
      <c r="AK1744" s="457">
        <v>1.1242704935621158E-3</v>
      </c>
      <c r="AL1744" s="437">
        <v>2.4604514530518888E-3</v>
      </c>
      <c r="AM1744" s="456">
        <v>1.8718582797987158E-3</v>
      </c>
      <c r="AN1744" s="457">
        <v>2.0301278654872874E-3</v>
      </c>
      <c r="AO1744" s="437">
        <v>3.4706276686042592E-3</v>
      </c>
      <c r="AP1744" s="462">
        <v>0</v>
      </c>
      <c r="AQ1744" s="463">
        <v>0</v>
      </c>
      <c r="AR1744" s="463">
        <v>0</v>
      </c>
      <c r="AS1744" s="456">
        <v>0</v>
      </c>
      <c r="AT1744" s="457">
        <v>0</v>
      </c>
      <c r="AU1744" s="457">
        <v>0</v>
      </c>
    </row>
    <row r="1745" spans="1:47" x14ac:dyDescent="0.2">
      <c r="A1745" s="231">
        <v>2018</v>
      </c>
      <c r="B1745" s="232">
        <v>21</v>
      </c>
      <c r="C1745" s="456">
        <v>3.5362643548032229</v>
      </c>
      <c r="D1745" s="457">
        <v>4.5325155787930234</v>
      </c>
      <c r="E1745" s="437">
        <v>13.360704375104051</v>
      </c>
      <c r="F1745" s="456">
        <v>0.17982573490180914</v>
      </c>
      <c r="G1745" s="457">
        <v>0.19151025142415659</v>
      </c>
      <c r="H1745" s="437">
        <v>0.42913670110319563</v>
      </c>
      <c r="I1745" s="456">
        <v>0.17594684853812528</v>
      </c>
      <c r="J1745" s="457">
        <v>0.24140439633963079</v>
      </c>
      <c r="K1745" s="437">
        <v>0.9687866798279049</v>
      </c>
      <c r="L1745" s="462">
        <v>1.8959141449274985E-3</v>
      </c>
      <c r="M1745" s="463">
        <v>2.4852559891190657E-3</v>
      </c>
      <c r="N1745" s="437">
        <v>3.4225695083374957E-3</v>
      </c>
      <c r="O1745" s="456">
        <v>1.1896337629459635E-2</v>
      </c>
      <c r="P1745" s="457">
        <v>1.2737535872463433E-2</v>
      </c>
      <c r="Q1745" s="437">
        <v>2.7133114202893983E-2</v>
      </c>
      <c r="R1745" s="462">
        <v>0</v>
      </c>
      <c r="S1745" s="463">
        <v>0</v>
      </c>
      <c r="T1745" s="437">
        <v>510.3963968700437</v>
      </c>
      <c r="U1745" s="456">
        <v>8.9372543466146991E-3</v>
      </c>
      <c r="V1745" s="457">
        <v>1.2461308221647552E-2</v>
      </c>
      <c r="W1745" s="437">
        <v>2.272018008639801E-2</v>
      </c>
      <c r="X1745" s="456">
        <v>7.5405737834211579E-3</v>
      </c>
      <c r="Y1745" s="457">
        <v>1.0421039242813552E-2</v>
      </c>
      <c r="Z1745" s="437">
        <v>1.7723000622135766E-2</v>
      </c>
      <c r="AA1745" s="456">
        <v>3.9459108615260705E-3</v>
      </c>
      <c r="AB1745" s="457">
        <v>4.754579329974265E-3</v>
      </c>
      <c r="AC1745" s="437">
        <v>8.5346002558642862E-3</v>
      </c>
      <c r="AD1745" s="456">
        <v>2.3054588021795557E-4</v>
      </c>
      <c r="AE1745" s="457">
        <v>2.4078543090743542E-4</v>
      </c>
      <c r="AF1745" s="437">
        <v>5.0554538489173961E-4</v>
      </c>
      <c r="AG1745" s="456">
        <v>7.5281782987636405E-3</v>
      </c>
      <c r="AH1745" s="457">
        <v>7.9321336090292082E-3</v>
      </c>
      <c r="AI1745" s="437">
        <v>1.8083203858994243E-2</v>
      </c>
      <c r="AJ1745" s="456">
        <v>1.3002356336074686E-3</v>
      </c>
      <c r="AK1745" s="457">
        <v>1.2745507993535015E-3</v>
      </c>
      <c r="AL1745" s="437">
        <v>3.0076191477616259E-3</v>
      </c>
      <c r="AM1745" s="456">
        <v>2.1046959701705387E-3</v>
      </c>
      <c r="AN1745" s="457">
        <v>2.3165166548159018E-3</v>
      </c>
      <c r="AO1745" s="437">
        <v>4.1768631213690488E-3</v>
      </c>
      <c r="AP1745" s="462">
        <v>0</v>
      </c>
      <c r="AQ1745" s="463">
        <v>0</v>
      </c>
      <c r="AR1745" s="463">
        <v>0</v>
      </c>
      <c r="AS1745" s="456">
        <v>0</v>
      </c>
      <c r="AT1745" s="457">
        <v>0</v>
      </c>
      <c r="AU1745" s="457">
        <v>0</v>
      </c>
    </row>
    <row r="1746" spans="1:47" x14ac:dyDescent="0.2">
      <c r="A1746" s="231">
        <v>2018</v>
      </c>
      <c r="B1746" s="232">
        <v>22</v>
      </c>
      <c r="C1746" s="456">
        <v>3.5939583094315259</v>
      </c>
      <c r="D1746" s="457">
        <v>4.5853820254130593</v>
      </c>
      <c r="E1746" s="437">
        <v>13.479320450648041</v>
      </c>
      <c r="F1746" s="456">
        <v>0.1868222269638693</v>
      </c>
      <c r="G1746" s="457">
        <v>0.19780674190811923</v>
      </c>
      <c r="H1746" s="437">
        <v>0.44354604958040528</v>
      </c>
      <c r="I1746" s="456">
        <v>0.18033757224285563</v>
      </c>
      <c r="J1746" s="457">
        <v>0.24565442729910983</v>
      </c>
      <c r="K1746" s="437">
        <v>0.98128504979379494</v>
      </c>
      <c r="L1746" s="462">
        <v>1.9051411313217132E-3</v>
      </c>
      <c r="M1746" s="463">
        <v>2.4951623927595206E-3</v>
      </c>
      <c r="N1746" s="437">
        <v>3.4347397549288282E-3</v>
      </c>
      <c r="O1746" s="456">
        <v>1.2119916018230238E-2</v>
      </c>
      <c r="P1746" s="457">
        <v>1.2959957622999591E-2</v>
      </c>
      <c r="Q1746" s="437">
        <v>2.7433580072621443E-2</v>
      </c>
      <c r="R1746" s="462">
        <v>0</v>
      </c>
      <c r="S1746" s="463">
        <v>0</v>
      </c>
      <c r="T1746" s="437">
        <v>511.70177844815788</v>
      </c>
      <c r="U1746" s="456">
        <v>9.2159239162210808E-3</v>
      </c>
      <c r="V1746" s="457">
        <v>1.2792560174793148E-2</v>
      </c>
      <c r="W1746" s="437">
        <v>2.333497719397724E-2</v>
      </c>
      <c r="X1746" s="456">
        <v>7.8131108663659077E-3</v>
      </c>
      <c r="Y1746" s="457">
        <v>1.0771037653686557E-2</v>
      </c>
      <c r="Z1746" s="437">
        <v>1.8254674567821351E-2</v>
      </c>
      <c r="AA1746" s="456">
        <v>4.1837781719323902E-3</v>
      </c>
      <c r="AB1746" s="457">
        <v>4.9772687605684623E-3</v>
      </c>
      <c r="AC1746" s="437">
        <v>9.0282808513732198E-3</v>
      </c>
      <c r="AD1746" s="456">
        <v>2.4024111046255E-4</v>
      </c>
      <c r="AE1746" s="457">
        <v>2.4950517457550929E-4</v>
      </c>
      <c r="AF1746" s="437">
        <v>5.2449472290746883E-4</v>
      </c>
      <c r="AG1746" s="456">
        <v>7.7984661968729715E-3</v>
      </c>
      <c r="AH1746" s="457">
        <v>8.1740948852902159E-3</v>
      </c>
      <c r="AI1746" s="437">
        <v>1.8635355143250733E-2</v>
      </c>
      <c r="AJ1746" s="456">
        <v>1.3495575544008103E-3</v>
      </c>
      <c r="AK1746" s="457">
        <v>1.3182641444391039E-3</v>
      </c>
      <c r="AL1746" s="437">
        <v>3.108904609647451E-3</v>
      </c>
      <c r="AM1746" s="456">
        <v>2.1871910706879635E-3</v>
      </c>
      <c r="AN1746" s="457">
        <v>2.3907410298294358E-3</v>
      </c>
      <c r="AO1746" s="437">
        <v>4.3166862775804006E-3</v>
      </c>
      <c r="AP1746" s="462">
        <v>0</v>
      </c>
      <c r="AQ1746" s="463">
        <v>0</v>
      </c>
      <c r="AR1746" s="463">
        <v>0</v>
      </c>
      <c r="AS1746" s="456">
        <v>0</v>
      </c>
      <c r="AT1746" s="457">
        <v>0</v>
      </c>
      <c r="AU1746" s="457">
        <v>0</v>
      </c>
    </row>
    <row r="1747" spans="1:47" x14ac:dyDescent="0.2">
      <c r="A1747" s="231">
        <v>2018</v>
      </c>
      <c r="B1747" s="232">
        <v>23</v>
      </c>
      <c r="C1747" s="456">
        <v>3.6512338106483218</v>
      </c>
      <c r="D1747" s="457">
        <v>4.6313294536247067</v>
      </c>
      <c r="E1747" s="437">
        <v>13.580373810198477</v>
      </c>
      <c r="F1747" s="456">
        <v>0.19390313846669943</v>
      </c>
      <c r="G1747" s="457">
        <v>0.20353772767322048</v>
      </c>
      <c r="H1747" s="437">
        <v>0.45671413856235898</v>
      </c>
      <c r="I1747" s="456">
        <v>0.18479668509956038</v>
      </c>
      <c r="J1747" s="457">
        <v>0.2495795138336469</v>
      </c>
      <c r="K1747" s="437">
        <v>0.99290508031234836</v>
      </c>
      <c r="L1747" s="462">
        <v>1.9147267676043519E-3</v>
      </c>
      <c r="M1747" s="463">
        <v>2.5046398689762034E-3</v>
      </c>
      <c r="N1747" s="437">
        <v>3.4465871261149189E-3</v>
      </c>
      <c r="O1747" s="456">
        <v>1.2346467170492854E-2</v>
      </c>
      <c r="P1747" s="457">
        <v>1.3163186617845045E-2</v>
      </c>
      <c r="Q1747" s="437">
        <v>2.7710217244180095E-2</v>
      </c>
      <c r="R1747" s="462">
        <v>0</v>
      </c>
      <c r="S1747" s="463">
        <v>0</v>
      </c>
      <c r="T1747" s="437">
        <v>512.88284445961824</v>
      </c>
      <c r="U1747" s="456">
        <v>9.496666895549559E-3</v>
      </c>
      <c r="V1747" s="457">
        <v>1.3090619178229852E-2</v>
      </c>
      <c r="W1747" s="437">
        <v>2.3895017048001323E-2</v>
      </c>
      <c r="X1747" s="456">
        <v>8.0881666543580841E-3</v>
      </c>
      <c r="Y1747" s="457">
        <v>1.1088366354343659E-2</v>
      </c>
      <c r="Z1747" s="437">
        <v>1.8736674580784572E-2</v>
      </c>
      <c r="AA1747" s="456">
        <v>4.4417103305537647E-3</v>
      </c>
      <c r="AB1747" s="457">
        <v>5.1963463708422711E-3</v>
      </c>
      <c r="AC1747" s="437">
        <v>9.5323093726499847E-3</v>
      </c>
      <c r="AD1747" s="456">
        <v>2.5014912153245448E-4</v>
      </c>
      <c r="AE1747" s="457">
        <v>2.5755908843645622E-4</v>
      </c>
      <c r="AF1747" s="437">
        <v>5.4211348007452722E-4</v>
      </c>
      <c r="AG1747" s="456">
        <v>8.0673506093158452E-3</v>
      </c>
      <c r="AH1747" s="457">
        <v>8.3893478201494693E-3</v>
      </c>
      <c r="AI1747" s="437">
        <v>1.9125972708884071E-2</v>
      </c>
      <c r="AJ1747" s="456">
        <v>1.397970256791924E-3</v>
      </c>
      <c r="AK1747" s="457">
        <v>1.3563661330776445E-3</v>
      </c>
      <c r="AL1747" s="437">
        <v>3.196772344041204E-3</v>
      </c>
      <c r="AM1747" s="456">
        <v>2.2718992660078104E-3</v>
      </c>
      <c r="AN1747" s="457">
        <v>2.4597915571664473E-3</v>
      </c>
      <c r="AO1747" s="437">
        <v>4.4487210963946987E-3</v>
      </c>
      <c r="AP1747" s="462">
        <v>0</v>
      </c>
      <c r="AQ1747" s="463">
        <v>0</v>
      </c>
      <c r="AR1747" s="463">
        <v>0</v>
      </c>
      <c r="AS1747" s="456">
        <v>0</v>
      </c>
      <c r="AT1747" s="457">
        <v>0</v>
      </c>
      <c r="AU1747" s="457">
        <v>0</v>
      </c>
    </row>
    <row r="1748" spans="1:47" x14ac:dyDescent="0.2">
      <c r="A1748" s="231">
        <v>2018</v>
      </c>
      <c r="B1748" s="232">
        <v>24</v>
      </c>
      <c r="C1748" s="456">
        <v>3.7155655370378136</v>
      </c>
      <c r="D1748" s="457">
        <v>4.6788606597934859</v>
      </c>
      <c r="E1748" s="437">
        <v>13.696875247770635</v>
      </c>
      <c r="F1748" s="456">
        <v>0.20067979755335397</v>
      </c>
      <c r="G1748" s="457">
        <v>0.2081568301686284</v>
      </c>
      <c r="H1748" s="437">
        <v>0.46710405331732946</v>
      </c>
      <c r="I1748" s="456">
        <v>0.18890290635527454</v>
      </c>
      <c r="J1748" s="457">
        <v>0.25246863831788108</v>
      </c>
      <c r="K1748" s="437">
        <v>1.0009463998353478</v>
      </c>
      <c r="L1748" s="462">
        <v>1.9214594805819652E-3</v>
      </c>
      <c r="M1748" s="463">
        <v>2.5098709383961043E-3</v>
      </c>
      <c r="N1748" s="437">
        <v>3.4521098578596883E-3</v>
      </c>
      <c r="O1748" s="456">
        <v>1.2556186784993763E-2</v>
      </c>
      <c r="P1748" s="457">
        <v>1.332127227004805E-2</v>
      </c>
      <c r="Q1748" s="437">
        <v>2.7913780131538359E-2</v>
      </c>
      <c r="R1748" s="462">
        <v>0</v>
      </c>
      <c r="S1748" s="463">
        <v>0</v>
      </c>
      <c r="T1748" s="437">
        <v>513.8588258727832</v>
      </c>
      <c r="U1748" s="456">
        <v>9.7722279357984609E-3</v>
      </c>
      <c r="V1748" s="457">
        <v>1.3342822503483089E-2</v>
      </c>
      <c r="W1748" s="437">
        <v>2.4342865240585685E-2</v>
      </c>
      <c r="X1748" s="456">
        <v>8.3566775720418322E-3</v>
      </c>
      <c r="Y1748" s="457">
        <v>1.1349714784759159E-2</v>
      </c>
      <c r="Z1748" s="437">
        <v>1.913373243940816E-2</v>
      </c>
      <c r="AA1748" s="456">
        <v>4.579006553013111E-3</v>
      </c>
      <c r="AB1748" s="457">
        <v>5.2999478331132209E-3</v>
      </c>
      <c r="AC1748" s="437">
        <v>9.7130755020568612E-3</v>
      </c>
      <c r="AD1748" s="456">
        <v>2.5903081150511207E-4</v>
      </c>
      <c r="AE1748" s="457">
        <v>2.6357462005749063E-4</v>
      </c>
      <c r="AF1748" s="437">
        <v>5.5478819030595195E-4</v>
      </c>
      <c r="AG1748" s="456">
        <v>8.353903758813605E-3</v>
      </c>
      <c r="AH1748" s="457">
        <v>8.5837460504382766E-3</v>
      </c>
      <c r="AI1748" s="437">
        <v>1.9570071700697609E-2</v>
      </c>
      <c r="AJ1748" s="456">
        <v>1.4538393388915207E-3</v>
      </c>
      <c r="AK1748" s="457">
        <v>1.3941917864647368E-3</v>
      </c>
      <c r="AL1748" s="437">
        <v>3.2854438271241668E-3</v>
      </c>
      <c r="AM1748" s="456">
        <v>2.3446878415562347E-3</v>
      </c>
      <c r="AN1748" s="457">
        <v>2.5086806496231943E-3</v>
      </c>
      <c r="AO1748" s="437">
        <v>4.5344154617927195E-3</v>
      </c>
      <c r="AP1748" s="462">
        <v>0</v>
      </c>
      <c r="AQ1748" s="463">
        <v>0</v>
      </c>
      <c r="AR1748" s="463">
        <v>0</v>
      </c>
      <c r="AS1748" s="456">
        <v>0</v>
      </c>
      <c r="AT1748" s="457">
        <v>0</v>
      </c>
      <c r="AU1748" s="457">
        <v>0</v>
      </c>
    </row>
    <row r="1749" spans="1:47" x14ac:dyDescent="0.2">
      <c r="A1749" s="231">
        <v>2018</v>
      </c>
      <c r="B1749" s="232">
        <v>25</v>
      </c>
      <c r="C1749" s="456">
        <v>3.7776739178046093</v>
      </c>
      <c r="D1749" s="457">
        <v>4.7155681353503187</v>
      </c>
      <c r="E1749" s="437">
        <v>13.78770427965077</v>
      </c>
      <c r="F1749" s="456">
        <v>0.20718012419486309</v>
      </c>
      <c r="G1749" s="457">
        <v>0.21162063618367982</v>
      </c>
      <c r="H1749" s="437">
        <v>0.47487957842422207</v>
      </c>
      <c r="I1749" s="456">
        <v>0.19283658836950215</v>
      </c>
      <c r="J1749" s="457">
        <v>0.25461257233386347</v>
      </c>
      <c r="K1749" s="437">
        <v>1.0068687627132304</v>
      </c>
      <c r="L1749" s="462">
        <v>1.9278273697004185E-3</v>
      </c>
      <c r="M1749" s="463">
        <v>2.5135326990962611E-3</v>
      </c>
      <c r="N1749" s="437">
        <v>3.4558628797455291E-3</v>
      </c>
      <c r="O1749" s="456">
        <v>1.2757250399262263E-2</v>
      </c>
      <c r="P1749" s="457">
        <v>1.3439432996904449E-2</v>
      </c>
      <c r="Q1749" s="437">
        <v>2.8064919185030106E-2</v>
      </c>
      <c r="R1749" s="462">
        <v>0</v>
      </c>
      <c r="S1749" s="463">
        <v>0</v>
      </c>
      <c r="T1749" s="437">
        <v>514.59095707767221</v>
      </c>
      <c r="U1749" s="456">
        <v>1.0036792210930588E-2</v>
      </c>
      <c r="V1749" s="457">
        <v>1.3532514742552234E-2</v>
      </c>
      <c r="W1749" s="437">
        <v>2.4678805849845574E-2</v>
      </c>
      <c r="X1749" s="456">
        <v>8.6145141232396218E-3</v>
      </c>
      <c r="Y1749" s="457">
        <v>1.1546477967283768E-2</v>
      </c>
      <c r="Z1749" s="437">
        <v>1.9432555542667741E-2</v>
      </c>
      <c r="AA1749" s="456">
        <v>4.7041292903093734E-3</v>
      </c>
      <c r="AB1749" s="457">
        <v>5.3668984391227045E-3</v>
      </c>
      <c r="AC1749" s="437">
        <v>9.8242345049669427E-3</v>
      </c>
      <c r="AD1749" s="456">
        <v>2.6751576474042167E-4</v>
      </c>
      <c r="AE1749" s="457">
        <v>2.6803110000947602E-4</v>
      </c>
      <c r="AF1749" s="437">
        <v>5.6413741003375503E-4</v>
      </c>
      <c r="AG1749" s="456">
        <v>8.6304739478544508E-3</v>
      </c>
      <c r="AH1749" s="457">
        <v>8.7323176300813064E-3</v>
      </c>
      <c r="AI1749" s="437">
        <v>1.9908814205082736E-2</v>
      </c>
      <c r="AJ1749" s="456">
        <v>1.5079810922612547E-3</v>
      </c>
      <c r="AK1749" s="457">
        <v>1.4234715015740359E-3</v>
      </c>
      <c r="AL1749" s="437">
        <v>3.3539539144777581E-3</v>
      </c>
      <c r="AM1749" s="456">
        <v>2.4140483486750973E-3</v>
      </c>
      <c r="AN1749" s="457">
        <v>2.5444948917268391E-3</v>
      </c>
      <c r="AO1749" s="437">
        <v>4.5965612714115233E-3</v>
      </c>
      <c r="AP1749" s="462">
        <v>0</v>
      </c>
      <c r="AQ1749" s="463">
        <v>0</v>
      </c>
      <c r="AR1749" s="463">
        <v>0</v>
      </c>
      <c r="AS1749" s="456">
        <v>0</v>
      </c>
      <c r="AT1749" s="457">
        <v>0</v>
      </c>
      <c r="AU1749" s="457">
        <v>0</v>
      </c>
    </row>
    <row r="1750" spans="1:47" x14ac:dyDescent="0.2">
      <c r="A1750" s="231">
        <v>2018</v>
      </c>
      <c r="B1750" s="232">
        <v>26</v>
      </c>
      <c r="C1750" s="456">
        <v>3.8524384811361396</v>
      </c>
      <c r="D1750" s="457">
        <v>4.763311074309815</v>
      </c>
      <c r="E1750" s="437">
        <v>13.847464652700252</v>
      </c>
      <c r="F1750" s="456">
        <v>0.21405962289088137</v>
      </c>
      <c r="G1750" s="457">
        <v>0.21460813513790125</v>
      </c>
      <c r="H1750" s="437">
        <v>0.47951796723525447</v>
      </c>
      <c r="I1750" s="456">
        <v>0.19719969249564567</v>
      </c>
      <c r="J1750" s="457">
        <v>0.2568354051022278</v>
      </c>
      <c r="K1750" s="437">
        <v>1.0102400365076329</v>
      </c>
      <c r="L1750" s="462">
        <v>1.9336694208211852E-3</v>
      </c>
      <c r="M1750" s="463">
        <v>2.5153704055746579E-3</v>
      </c>
      <c r="N1750" s="437">
        <v>3.4575302928350924E-3</v>
      </c>
      <c r="O1750" s="456">
        <v>1.2944241812472078E-2</v>
      </c>
      <c r="P1750" s="457">
        <v>1.3509743564930661E-2</v>
      </c>
      <c r="Q1750" s="437">
        <v>2.8153107253298025E-2</v>
      </c>
      <c r="R1750" s="462">
        <v>0</v>
      </c>
      <c r="S1750" s="463">
        <v>0</v>
      </c>
      <c r="T1750" s="437">
        <v>515.03541781722538</v>
      </c>
      <c r="U1750" s="456">
        <v>1.0317991473859374E-2</v>
      </c>
      <c r="V1750" s="457">
        <v>1.3700610107632818E-2</v>
      </c>
      <c r="W1750" s="437">
        <v>2.4880263227250048E-2</v>
      </c>
      <c r="X1750" s="456">
        <v>8.8546492992755341E-3</v>
      </c>
      <c r="Y1750" s="457">
        <v>1.1665553106934899E-2</v>
      </c>
      <c r="Z1750" s="437">
        <v>1.961350250562597E-2</v>
      </c>
      <c r="AA1750" s="456">
        <v>4.8320193975210854E-3</v>
      </c>
      <c r="AB1750" s="457">
        <v>5.4140911414010543E-3</v>
      </c>
      <c r="AC1750" s="437">
        <v>9.8548565788530197E-3</v>
      </c>
      <c r="AD1750" s="456">
        <v>2.7638634361086263E-4</v>
      </c>
      <c r="AE1750" s="457">
        <v>2.7170550007758228E-4</v>
      </c>
      <c r="AF1750" s="437">
        <v>5.6951179778722352E-4</v>
      </c>
      <c r="AG1750" s="456">
        <v>8.924642062049978E-3</v>
      </c>
      <c r="AH1750" s="457">
        <v>8.8633378892870821E-3</v>
      </c>
      <c r="AI1750" s="437">
        <v>2.0120273607802226E-2</v>
      </c>
      <c r="AJ1750" s="456">
        <v>1.5647720455253954E-3</v>
      </c>
      <c r="AK1750" s="457">
        <v>1.4480336026855176E-3</v>
      </c>
      <c r="AL1750" s="437">
        <v>3.3979996780414286E-3</v>
      </c>
      <c r="AM1750" s="456">
        <v>2.4863476002745057E-3</v>
      </c>
      <c r="AN1750" s="457">
        <v>2.5744628121799145E-3</v>
      </c>
      <c r="AO1750" s="437">
        <v>4.6306633438769245E-3</v>
      </c>
      <c r="AP1750" s="462">
        <v>0</v>
      </c>
      <c r="AQ1750" s="463">
        <v>0</v>
      </c>
      <c r="AR1750" s="463">
        <v>0</v>
      </c>
      <c r="AS1750" s="456">
        <v>0</v>
      </c>
      <c r="AT1750" s="457">
        <v>0</v>
      </c>
      <c r="AU1750" s="457">
        <v>0</v>
      </c>
    </row>
    <row r="1751" spans="1:47" x14ac:dyDescent="0.2">
      <c r="A1751" s="231">
        <v>2018</v>
      </c>
      <c r="B1751" s="232">
        <v>27</v>
      </c>
      <c r="C1751" s="456">
        <v>3.9047069631073263</v>
      </c>
      <c r="D1751" s="457">
        <v>4.7702456678200384</v>
      </c>
      <c r="E1751" s="437">
        <v>13.867044871999196</v>
      </c>
      <c r="F1751" s="456">
        <v>0.21944778611743404</v>
      </c>
      <c r="G1751" s="457">
        <v>0.21496523930164801</v>
      </c>
      <c r="H1751" s="437">
        <v>0.48026560507813909</v>
      </c>
      <c r="I1751" s="456">
        <v>0.20044755516211429</v>
      </c>
      <c r="J1751" s="457">
        <v>0.25698662121263083</v>
      </c>
      <c r="K1751" s="437">
        <v>1.0104885801177554</v>
      </c>
      <c r="L1751" s="462">
        <v>1.938744181654179E-3</v>
      </c>
      <c r="M1751" s="463">
        <v>2.5149453249830736E-3</v>
      </c>
      <c r="N1751" s="437">
        <v>3.456779978416087E-3</v>
      </c>
      <c r="O1751" s="456">
        <v>1.3110124847393993E-2</v>
      </c>
      <c r="P1751" s="457">
        <v>1.352043775657622E-2</v>
      </c>
      <c r="Q1751" s="437">
        <v>2.8163675874570072E-2</v>
      </c>
      <c r="R1751" s="462">
        <v>0</v>
      </c>
      <c r="S1751" s="463">
        <v>0</v>
      </c>
      <c r="T1751" s="437">
        <v>515.11887658919522</v>
      </c>
      <c r="U1751" s="456">
        <v>1.053760195487319E-2</v>
      </c>
      <c r="V1751" s="457">
        <v>1.3721661232843237E-2</v>
      </c>
      <c r="W1751" s="437">
        <v>2.4914619401387922E-2</v>
      </c>
      <c r="X1751" s="456">
        <v>9.0682286026279278E-3</v>
      </c>
      <c r="Y1751" s="457">
        <v>1.1687887155735491E-2</v>
      </c>
      <c r="Z1751" s="437">
        <v>1.964740583221012E-2</v>
      </c>
      <c r="AA1751" s="456">
        <v>4.9226479302196509E-3</v>
      </c>
      <c r="AB1751" s="457">
        <v>5.3904081583928901E-3</v>
      </c>
      <c r="AC1751" s="437">
        <v>9.7973885741867318E-3</v>
      </c>
      <c r="AD1751" s="456">
        <v>2.8335107047057978E-4</v>
      </c>
      <c r="AE1751" s="457">
        <v>2.7200788950776763E-4</v>
      </c>
      <c r="AF1751" s="437">
        <v>5.7002448055171033E-4</v>
      </c>
      <c r="AG1751" s="456">
        <v>9.1573535736992652E-3</v>
      </c>
      <c r="AH1751" s="457">
        <v>8.8865791234413304E-3</v>
      </c>
      <c r="AI1751" s="437">
        <v>2.0170746284288374E-2</v>
      </c>
      <c r="AJ1751" s="456">
        <v>1.6107681395264486E-3</v>
      </c>
      <c r="AK1751" s="457">
        <v>1.4536563269610362E-3</v>
      </c>
      <c r="AL1751" s="437">
        <v>3.410659504662854E-3</v>
      </c>
      <c r="AM1751" s="456">
        <v>2.5428993372872549E-3</v>
      </c>
      <c r="AN1751" s="457">
        <v>2.5756901442828529E-3</v>
      </c>
      <c r="AO1751" s="437">
        <v>4.6309413591490286E-3</v>
      </c>
      <c r="AP1751" s="462">
        <v>0</v>
      </c>
      <c r="AQ1751" s="463">
        <v>0</v>
      </c>
      <c r="AR1751" s="463">
        <v>0</v>
      </c>
      <c r="AS1751" s="456">
        <v>0</v>
      </c>
      <c r="AT1751" s="457">
        <v>0</v>
      </c>
      <c r="AU1751" s="457">
        <v>0</v>
      </c>
    </row>
    <row r="1752" spans="1:47" x14ac:dyDescent="0.2">
      <c r="A1752" s="231">
        <v>2018</v>
      </c>
      <c r="B1752" s="232">
        <v>28</v>
      </c>
      <c r="C1752" s="456">
        <v>3.9488301408233459</v>
      </c>
      <c r="D1752" s="457">
        <v>4.7734195597508622</v>
      </c>
      <c r="E1752" s="437">
        <v>13.877830909037526</v>
      </c>
      <c r="F1752" s="456">
        <v>0.2239300504873741</v>
      </c>
      <c r="G1752" s="457">
        <v>0.21491754945794839</v>
      </c>
      <c r="H1752" s="437">
        <v>0.48009953507871705</v>
      </c>
      <c r="I1752" s="456">
        <v>0.20313988049222836</v>
      </c>
      <c r="J1752" s="457">
        <v>0.25687564042885125</v>
      </c>
      <c r="K1752" s="437">
        <v>1.0099874873561758</v>
      </c>
      <c r="L1752" s="462">
        <v>1.9428128710363385E-3</v>
      </c>
      <c r="M1752" s="463">
        <v>2.5139625369839458E-3</v>
      </c>
      <c r="N1752" s="437">
        <v>3.4553978733384812E-3</v>
      </c>
      <c r="O1752" s="456">
        <v>1.3247859122391206E-2</v>
      </c>
      <c r="P1752" s="457">
        <v>1.3517133481278405E-2</v>
      </c>
      <c r="Q1752" s="437">
        <v>2.8155777806882876E-2</v>
      </c>
      <c r="R1752" s="462">
        <v>0</v>
      </c>
      <c r="S1752" s="463">
        <v>0</v>
      </c>
      <c r="T1752" s="437">
        <v>515.11779394202586</v>
      </c>
      <c r="U1752" s="456">
        <v>1.0720647886255784E-2</v>
      </c>
      <c r="V1752" s="457">
        <v>1.3720784606943629E-2</v>
      </c>
      <c r="W1752" s="437">
        <v>2.4909814488965544E-2</v>
      </c>
      <c r="X1752" s="456">
        <v>9.2463135519274264E-3</v>
      </c>
      <c r="Y1752" s="457">
        <v>1.1687651631423344E-2</v>
      </c>
      <c r="Z1752" s="437">
        <v>1.9647051754499163E-2</v>
      </c>
      <c r="AA1752" s="456">
        <v>4.9881107997648815E-3</v>
      </c>
      <c r="AB1752" s="457">
        <v>5.3538742913335274E-3</v>
      </c>
      <c r="AC1752" s="437">
        <v>9.7155559151656922E-3</v>
      </c>
      <c r="AD1752" s="456">
        <v>2.8909241265891189E-4</v>
      </c>
      <c r="AE1752" s="457">
        <v>2.7176397088793277E-4</v>
      </c>
      <c r="AF1752" s="437">
        <v>5.6937506222051975E-4</v>
      </c>
      <c r="AG1752" s="456">
        <v>9.353495553234217E-3</v>
      </c>
      <c r="AH1752" s="457">
        <v>8.8937674252704234E-3</v>
      </c>
      <c r="AI1752" s="437">
        <v>2.0184430565313966E-2</v>
      </c>
      <c r="AJ1752" s="456">
        <v>1.6498706867554818E-3</v>
      </c>
      <c r="AK1752" s="457">
        <v>1.4562818701277726E-3</v>
      </c>
      <c r="AL1752" s="437">
        <v>3.416282623524375E-3</v>
      </c>
      <c r="AM1752" s="456">
        <v>2.5892333294517699E-3</v>
      </c>
      <c r="AN1752" s="457">
        <v>2.5723276728972034E-3</v>
      </c>
      <c r="AO1752" s="437">
        <v>4.6229563025887155E-3</v>
      </c>
      <c r="AP1752" s="462">
        <v>0</v>
      </c>
      <c r="AQ1752" s="463">
        <v>0</v>
      </c>
      <c r="AR1752" s="463">
        <v>0</v>
      </c>
      <c r="AS1752" s="456">
        <v>0</v>
      </c>
      <c r="AT1752" s="457">
        <v>0</v>
      </c>
      <c r="AU1752" s="457">
        <v>0</v>
      </c>
    </row>
    <row r="1753" spans="1:47" x14ac:dyDescent="0.2">
      <c r="A1753" s="231">
        <v>2018</v>
      </c>
      <c r="B1753" s="232">
        <v>29</v>
      </c>
      <c r="C1753" s="456">
        <v>3.9827139873670174</v>
      </c>
      <c r="D1753" s="457">
        <v>4.7767758779790794</v>
      </c>
      <c r="E1753" s="437">
        <v>13.889176854454437</v>
      </c>
      <c r="F1753" s="456">
        <v>0.22727744416483242</v>
      </c>
      <c r="G1753" s="457">
        <v>0.21487002121486304</v>
      </c>
      <c r="H1753" s="437">
        <v>0.47993102863171244</v>
      </c>
      <c r="I1753" s="456">
        <v>0.20513816612179972</v>
      </c>
      <c r="J1753" s="457">
        <v>0.25676099376603068</v>
      </c>
      <c r="K1753" s="437">
        <v>1.0094637014740877</v>
      </c>
      <c r="L1753" s="462">
        <v>1.9456298211193443E-3</v>
      </c>
      <c r="M1753" s="463">
        <v>2.5129325527083594E-3</v>
      </c>
      <c r="N1753" s="437">
        <v>3.4539388380257735E-3</v>
      </c>
      <c r="O1753" s="456">
        <v>1.3350344234111203E-2</v>
      </c>
      <c r="P1753" s="457">
        <v>1.3513759259843078E-2</v>
      </c>
      <c r="Q1753" s="437">
        <v>2.81475575820615E-2</v>
      </c>
      <c r="R1753" s="462">
        <v>0</v>
      </c>
      <c r="S1753" s="463">
        <v>0</v>
      </c>
      <c r="T1753" s="437">
        <v>515.11705074261795</v>
      </c>
      <c r="U1753" s="456">
        <v>1.0857893784056117E-2</v>
      </c>
      <c r="V1753" s="457">
        <v>1.3720028283660536E-2</v>
      </c>
      <c r="W1753" s="437">
        <v>2.4904979421135943E-2</v>
      </c>
      <c r="X1753" s="456">
        <v>9.379976431478778E-3</v>
      </c>
      <c r="Y1753" s="457">
        <v>1.1687604822218416E-2</v>
      </c>
      <c r="Z1753" s="437">
        <v>1.964688948072079E-2</v>
      </c>
      <c r="AA1753" s="456">
        <v>5.0235078400770331E-3</v>
      </c>
      <c r="AB1753" s="457">
        <v>5.31567150821044E-3</v>
      </c>
      <c r="AC1753" s="437">
        <v>9.6297358068955802E-3</v>
      </c>
      <c r="AD1753" s="456">
        <v>2.933104859841735E-4</v>
      </c>
      <c r="AE1753" s="457">
        <v>2.7151136411766478E-4</v>
      </c>
      <c r="AF1753" s="437">
        <v>5.6869793539195753E-4</v>
      </c>
      <c r="AG1753" s="456">
        <v>9.5035120745705672E-3</v>
      </c>
      <c r="AH1753" s="457">
        <v>8.9014131860373873E-3</v>
      </c>
      <c r="AI1753" s="437">
        <v>2.0198977680068137E-2</v>
      </c>
      <c r="AJ1753" s="456">
        <v>1.6802123064332437E-3</v>
      </c>
      <c r="AK1753" s="457">
        <v>1.459054716787837E-3</v>
      </c>
      <c r="AL1753" s="437">
        <v>3.42223017342642E-3</v>
      </c>
      <c r="AM1753" s="456">
        <v>2.6228880084969912E-3</v>
      </c>
      <c r="AN1753" s="457">
        <v>2.5688286462945192E-3</v>
      </c>
      <c r="AO1753" s="437">
        <v>4.6146233957215978E-3</v>
      </c>
      <c r="AP1753" s="462">
        <v>0</v>
      </c>
      <c r="AQ1753" s="463">
        <v>0</v>
      </c>
      <c r="AR1753" s="463">
        <v>0</v>
      </c>
      <c r="AS1753" s="456">
        <v>0</v>
      </c>
      <c r="AT1753" s="457">
        <v>0</v>
      </c>
      <c r="AU1753" s="457">
        <v>0</v>
      </c>
    </row>
    <row r="1754" spans="1:47" x14ac:dyDescent="0.2">
      <c r="A1754" s="231">
        <v>2018</v>
      </c>
      <c r="B1754" s="232">
        <v>30</v>
      </c>
      <c r="C1754" s="456">
        <v>4.0043080422285904</v>
      </c>
      <c r="D1754" s="457">
        <v>4.7801567297201002</v>
      </c>
      <c r="E1754" s="437">
        <v>13.900663989433115</v>
      </c>
      <c r="F1754" s="456">
        <v>0.22928654454864578</v>
      </c>
      <c r="G1754" s="457">
        <v>0.21482468352716466</v>
      </c>
      <c r="H1754" s="437">
        <v>0.47976894803661324</v>
      </c>
      <c r="I1754" s="456">
        <v>0.20631922638938099</v>
      </c>
      <c r="J1754" s="457">
        <v>0.25664770718063862</v>
      </c>
      <c r="K1754" s="437">
        <v>1.0089445745181427</v>
      </c>
      <c r="L1754" s="462">
        <v>1.9470117925864672E-3</v>
      </c>
      <c r="M1754" s="463">
        <v>2.5119049441556887E-3</v>
      </c>
      <c r="N1754" s="437">
        <v>3.4525000172629283E-3</v>
      </c>
      <c r="O1754" s="456">
        <v>1.3411231441126327E-2</v>
      </c>
      <c r="P1754" s="457">
        <v>1.3510454816876398E-2</v>
      </c>
      <c r="Q1754" s="437">
        <v>2.8139516706692836E-2</v>
      </c>
      <c r="R1754" s="462">
        <v>0</v>
      </c>
      <c r="S1754" s="463">
        <v>0</v>
      </c>
      <c r="T1754" s="437">
        <v>515.11687002396104</v>
      </c>
      <c r="U1754" s="456">
        <v>1.094096852512089E-2</v>
      </c>
      <c r="V1754" s="457">
        <v>1.3719392463126449E-2</v>
      </c>
      <c r="W1754" s="437">
        <v>2.4900470932681485E-2</v>
      </c>
      <c r="X1754" s="456">
        <v>9.461042934848644E-3</v>
      </c>
      <c r="Y1754" s="457">
        <v>1.1687638317641625E-2</v>
      </c>
      <c r="Z1754" s="437">
        <v>1.9646998765947249E-2</v>
      </c>
      <c r="AA1754" s="456">
        <v>5.0267151409314637E-3</v>
      </c>
      <c r="AB1754" s="457">
        <v>5.2775081426293573E-3</v>
      </c>
      <c r="AC1754" s="437">
        <v>9.5440806602922115E-3</v>
      </c>
      <c r="AD1754" s="456">
        <v>2.9574754342629313E-4</v>
      </c>
      <c r="AE1754" s="457">
        <v>2.7126152984687223E-4</v>
      </c>
      <c r="AF1754" s="437">
        <v>5.680314512795776E-4</v>
      </c>
      <c r="AG1754" s="456">
        <v>9.5982704433379227E-3</v>
      </c>
      <c r="AH1754" s="457">
        <v>8.9091254682628282E-3</v>
      </c>
      <c r="AI1754" s="437">
        <v>2.021387021040057E-2</v>
      </c>
      <c r="AJ1754" s="456">
        <v>1.6999516309274046E-3</v>
      </c>
      <c r="AK1754" s="457">
        <v>1.4618440595475788E-3</v>
      </c>
      <c r="AL1754" s="437">
        <v>3.4282324833067486E-3</v>
      </c>
      <c r="AM1754" s="456">
        <v>2.6418036072925421E-3</v>
      </c>
      <c r="AN1754" s="457">
        <v>2.5653545545801762E-3</v>
      </c>
      <c r="AO1754" s="437">
        <v>4.6063548192670058E-3</v>
      </c>
      <c r="AP1754" s="462">
        <v>0</v>
      </c>
      <c r="AQ1754" s="463">
        <v>0</v>
      </c>
      <c r="AR1754" s="463">
        <v>0</v>
      </c>
      <c r="AS1754" s="456">
        <v>0</v>
      </c>
      <c r="AT1754" s="457">
        <v>0</v>
      </c>
      <c r="AU1754" s="457">
        <v>0</v>
      </c>
    </row>
    <row r="1755" spans="1:47" x14ac:dyDescent="0.2">
      <c r="A1755" s="231">
        <v>2018</v>
      </c>
      <c r="B1755" s="232">
        <v>31</v>
      </c>
      <c r="C1755" s="456">
        <v>4.0067662671357489</v>
      </c>
      <c r="D1755" s="457">
        <v>4.7833197095423312</v>
      </c>
      <c r="E1755" s="437">
        <v>13.912135926373489</v>
      </c>
      <c r="F1755" s="456">
        <v>0.2292191326259567</v>
      </c>
      <c r="G1755" s="457">
        <v>0.2147633057618768</v>
      </c>
      <c r="H1755" s="437">
        <v>0.47960384104595882</v>
      </c>
      <c r="I1755" s="456">
        <v>0.20623355391109671</v>
      </c>
      <c r="J1755" s="457">
        <v>0.25652295684428861</v>
      </c>
      <c r="K1755" s="437">
        <v>1.0084266597255069</v>
      </c>
      <c r="L1755" s="462">
        <v>1.9460857790668672E-3</v>
      </c>
      <c r="M1755" s="463">
        <v>2.510754860959048E-3</v>
      </c>
      <c r="N1755" s="437">
        <v>3.4510613882836913E-3</v>
      </c>
      <c r="O1755" s="456">
        <v>1.3407065671301505E-2</v>
      </c>
      <c r="P1755" s="457">
        <v>1.3506195561244732E-2</v>
      </c>
      <c r="Q1755" s="437">
        <v>2.8131442213271903E-2</v>
      </c>
      <c r="R1755" s="462">
        <v>0</v>
      </c>
      <c r="S1755" s="463">
        <v>0</v>
      </c>
      <c r="T1755" s="437">
        <v>515.11769142925493</v>
      </c>
      <c r="U1755" s="456">
        <v>1.0939877443073353E-2</v>
      </c>
      <c r="V1755" s="457">
        <v>1.3717672637943672E-2</v>
      </c>
      <c r="W1755" s="437">
        <v>2.489585202923705E-2</v>
      </c>
      <c r="X1755" s="456">
        <v>9.4605977274544867E-3</v>
      </c>
      <c r="Y1755" s="457">
        <v>1.1687132104672131E-2</v>
      </c>
      <c r="Z1755" s="437">
        <v>1.964700103120531E-2</v>
      </c>
      <c r="AA1755" s="456">
        <v>4.9816129767771998E-3</v>
      </c>
      <c r="AB1755" s="457">
        <v>5.2388611914402968E-3</v>
      </c>
      <c r="AC1755" s="437">
        <v>9.4583173398668837E-3</v>
      </c>
      <c r="AD1755" s="456">
        <v>2.9542211424704503E-4</v>
      </c>
      <c r="AE1755" s="457">
        <v>2.7098104371877751E-4</v>
      </c>
      <c r="AF1755" s="437">
        <v>5.673612614598367E-4</v>
      </c>
      <c r="AG1755" s="456">
        <v>9.6064097089732826E-3</v>
      </c>
      <c r="AH1755" s="457">
        <v>8.9158075279350026E-3</v>
      </c>
      <c r="AI1755" s="437">
        <v>2.0228609944097819E-2</v>
      </c>
      <c r="AJ1755" s="456">
        <v>1.7030372629053814E-3</v>
      </c>
      <c r="AK1755" s="457">
        <v>1.4644779847921572E-3</v>
      </c>
      <c r="AL1755" s="437">
        <v>3.4342109396373827E-3</v>
      </c>
      <c r="AM1755" s="456">
        <v>2.637890187836129E-3</v>
      </c>
      <c r="AN1755" s="457">
        <v>2.5616010235240049E-3</v>
      </c>
      <c r="AO1755" s="437">
        <v>4.5980610571017475E-3</v>
      </c>
      <c r="AP1755" s="462">
        <v>0</v>
      </c>
      <c r="AQ1755" s="463">
        <v>0</v>
      </c>
      <c r="AR1755" s="463">
        <v>0</v>
      </c>
      <c r="AS1755" s="456">
        <v>0</v>
      </c>
      <c r="AT1755" s="457">
        <v>0</v>
      </c>
      <c r="AU1755" s="457">
        <v>0</v>
      </c>
    </row>
    <row r="1756" spans="1:47" x14ac:dyDescent="0.2">
      <c r="A1756" s="231">
        <v>2018</v>
      </c>
      <c r="B1756" s="232">
        <v>32</v>
      </c>
      <c r="C1756" s="456">
        <v>4.0067662671357489</v>
      </c>
      <c r="D1756" s="457">
        <v>4.7833197095423312</v>
      </c>
      <c r="E1756" s="419">
        <v>13.912135926373489</v>
      </c>
      <c r="F1756" s="456">
        <v>0.2292191326259567</v>
      </c>
      <c r="G1756" s="457">
        <v>0.2147633057618768</v>
      </c>
      <c r="H1756" s="419">
        <v>0.47960384104595882</v>
      </c>
      <c r="I1756" s="456">
        <v>0.20623355391109671</v>
      </c>
      <c r="J1756" s="457">
        <v>0.25652295684428861</v>
      </c>
      <c r="K1756" s="419">
        <v>1.0084266597255069</v>
      </c>
      <c r="L1756" s="462">
        <v>1.9460857790668672E-3</v>
      </c>
      <c r="M1756" s="463">
        <v>2.510754860959048E-3</v>
      </c>
      <c r="N1756" s="419">
        <v>3.4510613882836913E-3</v>
      </c>
      <c r="O1756" s="456">
        <v>1.3407065671301505E-2</v>
      </c>
      <c r="P1756" s="457">
        <v>1.3506195561244732E-2</v>
      </c>
      <c r="Q1756" s="419">
        <v>2.8131442213271903E-2</v>
      </c>
      <c r="R1756" s="462">
        <v>0</v>
      </c>
      <c r="S1756" s="463">
        <v>0</v>
      </c>
      <c r="T1756" s="419">
        <v>515.11769142925493</v>
      </c>
      <c r="U1756" s="456">
        <v>1.0939877443073353E-2</v>
      </c>
      <c r="V1756" s="457">
        <v>1.3717672637943672E-2</v>
      </c>
      <c r="W1756" s="419">
        <v>2.489585202923705E-2</v>
      </c>
      <c r="X1756" s="456">
        <v>9.4605977274544867E-3</v>
      </c>
      <c r="Y1756" s="457">
        <v>1.1687132104672131E-2</v>
      </c>
      <c r="Z1756" s="419">
        <v>1.964700103120531E-2</v>
      </c>
      <c r="AA1756" s="456">
        <v>4.9816129767771998E-3</v>
      </c>
      <c r="AB1756" s="457">
        <v>5.2388611914402968E-3</v>
      </c>
      <c r="AC1756" s="419">
        <v>9.4583173398668837E-3</v>
      </c>
      <c r="AD1756" s="456">
        <v>2.9542211424704503E-4</v>
      </c>
      <c r="AE1756" s="457">
        <v>2.7098104371877751E-4</v>
      </c>
      <c r="AF1756" s="419">
        <v>5.673612614598367E-4</v>
      </c>
      <c r="AG1756" s="456">
        <v>9.6064097089732826E-3</v>
      </c>
      <c r="AH1756" s="457">
        <v>8.9158075279350026E-3</v>
      </c>
      <c r="AI1756" s="419">
        <v>2.0228609944097819E-2</v>
      </c>
      <c r="AJ1756" s="456">
        <v>1.7030372629053814E-3</v>
      </c>
      <c r="AK1756" s="457">
        <v>1.4644779847921572E-3</v>
      </c>
      <c r="AL1756" s="419">
        <v>3.4342109396373827E-3</v>
      </c>
      <c r="AM1756" s="456">
        <v>2.637890187836129E-3</v>
      </c>
      <c r="AN1756" s="457">
        <v>2.5616010235240049E-3</v>
      </c>
      <c r="AO1756" s="419">
        <v>4.5980610571017475E-3</v>
      </c>
      <c r="AP1756" s="462">
        <v>0</v>
      </c>
      <c r="AQ1756" s="463">
        <v>0</v>
      </c>
      <c r="AR1756" s="463">
        <v>0</v>
      </c>
      <c r="AS1756" s="456">
        <v>0</v>
      </c>
      <c r="AT1756" s="457">
        <v>0</v>
      </c>
      <c r="AU1756" s="457">
        <v>0</v>
      </c>
    </row>
    <row r="1757" spans="1:47" x14ac:dyDescent="0.2">
      <c r="A1757" s="231">
        <v>2018</v>
      </c>
      <c r="B1757" s="232">
        <v>33</v>
      </c>
      <c r="C1757" s="456">
        <v>4.0067662671357489</v>
      </c>
      <c r="D1757" s="457">
        <v>4.7833197095423312</v>
      </c>
      <c r="E1757" s="419">
        <v>13.912135926373489</v>
      </c>
      <c r="F1757" s="456">
        <v>0.2292191326259567</v>
      </c>
      <c r="G1757" s="457">
        <v>0.2147633057618768</v>
      </c>
      <c r="H1757" s="419">
        <v>0.47960384104595882</v>
      </c>
      <c r="I1757" s="456">
        <v>0.20623355391109671</v>
      </c>
      <c r="J1757" s="457">
        <v>0.25652295684428861</v>
      </c>
      <c r="K1757" s="419">
        <v>1.0084266597255069</v>
      </c>
      <c r="L1757" s="462">
        <v>1.9460857790668672E-3</v>
      </c>
      <c r="M1757" s="463">
        <v>2.510754860959048E-3</v>
      </c>
      <c r="N1757" s="419">
        <v>3.4510613882836913E-3</v>
      </c>
      <c r="O1757" s="456">
        <v>1.3407065671301505E-2</v>
      </c>
      <c r="P1757" s="457">
        <v>1.3506195561244732E-2</v>
      </c>
      <c r="Q1757" s="419">
        <v>2.8131442213271903E-2</v>
      </c>
      <c r="R1757" s="462">
        <v>0</v>
      </c>
      <c r="S1757" s="463">
        <v>0</v>
      </c>
      <c r="T1757" s="419">
        <v>515.11769142925493</v>
      </c>
      <c r="U1757" s="456">
        <v>1.0939877443073353E-2</v>
      </c>
      <c r="V1757" s="457">
        <v>1.3717672637943672E-2</v>
      </c>
      <c r="W1757" s="419">
        <v>2.489585202923705E-2</v>
      </c>
      <c r="X1757" s="456">
        <v>9.4605977274544867E-3</v>
      </c>
      <c r="Y1757" s="457">
        <v>1.1687132104672131E-2</v>
      </c>
      <c r="Z1757" s="419">
        <v>1.964700103120531E-2</v>
      </c>
      <c r="AA1757" s="456">
        <v>4.9816129767771998E-3</v>
      </c>
      <c r="AB1757" s="457">
        <v>5.2388611914402968E-3</v>
      </c>
      <c r="AC1757" s="419">
        <v>9.4583173398668837E-3</v>
      </c>
      <c r="AD1757" s="456">
        <v>2.9542211424704503E-4</v>
      </c>
      <c r="AE1757" s="457">
        <v>2.7098104371877751E-4</v>
      </c>
      <c r="AF1757" s="419">
        <v>5.673612614598367E-4</v>
      </c>
      <c r="AG1757" s="456">
        <v>9.6064097089732826E-3</v>
      </c>
      <c r="AH1757" s="457">
        <v>8.9158075279350026E-3</v>
      </c>
      <c r="AI1757" s="419">
        <v>2.0228609944097819E-2</v>
      </c>
      <c r="AJ1757" s="456">
        <v>1.7030372629053814E-3</v>
      </c>
      <c r="AK1757" s="457">
        <v>1.4644779847921572E-3</v>
      </c>
      <c r="AL1757" s="419">
        <v>3.4342109396373827E-3</v>
      </c>
      <c r="AM1757" s="456">
        <v>2.637890187836129E-3</v>
      </c>
      <c r="AN1757" s="457">
        <v>2.5616010235240049E-3</v>
      </c>
      <c r="AO1757" s="419">
        <v>4.5980610571017475E-3</v>
      </c>
      <c r="AP1757" s="462">
        <v>0</v>
      </c>
      <c r="AQ1757" s="463">
        <v>0</v>
      </c>
      <c r="AR1757" s="463">
        <v>0</v>
      </c>
      <c r="AS1757" s="456">
        <v>0</v>
      </c>
      <c r="AT1757" s="457">
        <v>0</v>
      </c>
      <c r="AU1757" s="457">
        <v>0</v>
      </c>
    </row>
    <row r="1758" spans="1:47" x14ac:dyDescent="0.2">
      <c r="A1758" s="231">
        <v>2018</v>
      </c>
      <c r="B1758" s="232">
        <v>34</v>
      </c>
      <c r="C1758" s="456">
        <v>4.0067662671357489</v>
      </c>
      <c r="D1758" s="457">
        <v>4.7833197095423312</v>
      </c>
      <c r="E1758" s="419">
        <v>13.912135926373489</v>
      </c>
      <c r="F1758" s="456">
        <v>0.2292191326259567</v>
      </c>
      <c r="G1758" s="457">
        <v>0.2147633057618768</v>
      </c>
      <c r="H1758" s="419">
        <v>0.47960384104595882</v>
      </c>
      <c r="I1758" s="456">
        <v>0.20623355391109671</v>
      </c>
      <c r="J1758" s="457">
        <v>0.25652295684428861</v>
      </c>
      <c r="K1758" s="419">
        <v>1.0084266597255069</v>
      </c>
      <c r="L1758" s="462">
        <v>1.9460857790668672E-3</v>
      </c>
      <c r="M1758" s="463">
        <v>2.510754860959048E-3</v>
      </c>
      <c r="N1758" s="419">
        <v>3.4510613882836913E-3</v>
      </c>
      <c r="O1758" s="456">
        <v>1.3407065671301505E-2</v>
      </c>
      <c r="P1758" s="457">
        <v>1.3506195561244732E-2</v>
      </c>
      <c r="Q1758" s="419">
        <v>2.8131442213271903E-2</v>
      </c>
      <c r="R1758" s="462">
        <v>0</v>
      </c>
      <c r="S1758" s="463">
        <v>0</v>
      </c>
      <c r="T1758" s="419">
        <v>515.11769142925493</v>
      </c>
      <c r="U1758" s="456">
        <v>1.0939877443073353E-2</v>
      </c>
      <c r="V1758" s="457">
        <v>1.3717672637943672E-2</v>
      </c>
      <c r="W1758" s="419">
        <v>2.489585202923705E-2</v>
      </c>
      <c r="X1758" s="456">
        <v>9.4605977274544867E-3</v>
      </c>
      <c r="Y1758" s="457">
        <v>1.1687132104672131E-2</v>
      </c>
      <c r="Z1758" s="419">
        <v>1.964700103120531E-2</v>
      </c>
      <c r="AA1758" s="456">
        <v>4.9816129767771998E-3</v>
      </c>
      <c r="AB1758" s="457">
        <v>5.2388611914402968E-3</v>
      </c>
      <c r="AC1758" s="419">
        <v>9.4583173398668837E-3</v>
      </c>
      <c r="AD1758" s="456">
        <v>2.9542211424704503E-4</v>
      </c>
      <c r="AE1758" s="457">
        <v>2.7098104371877751E-4</v>
      </c>
      <c r="AF1758" s="419">
        <v>5.673612614598367E-4</v>
      </c>
      <c r="AG1758" s="456">
        <v>9.6064097089732826E-3</v>
      </c>
      <c r="AH1758" s="457">
        <v>8.9158075279350026E-3</v>
      </c>
      <c r="AI1758" s="419">
        <v>2.0228609944097819E-2</v>
      </c>
      <c r="AJ1758" s="456">
        <v>1.7030372629053814E-3</v>
      </c>
      <c r="AK1758" s="457">
        <v>1.4644779847921572E-3</v>
      </c>
      <c r="AL1758" s="419">
        <v>3.4342109396373827E-3</v>
      </c>
      <c r="AM1758" s="456">
        <v>2.637890187836129E-3</v>
      </c>
      <c r="AN1758" s="457">
        <v>2.5616010235240049E-3</v>
      </c>
      <c r="AO1758" s="419">
        <v>4.5980610571017475E-3</v>
      </c>
      <c r="AP1758" s="462">
        <v>0</v>
      </c>
      <c r="AQ1758" s="463">
        <v>0</v>
      </c>
      <c r="AR1758" s="463">
        <v>0</v>
      </c>
      <c r="AS1758" s="456">
        <v>0</v>
      </c>
      <c r="AT1758" s="457">
        <v>0</v>
      </c>
      <c r="AU1758" s="457">
        <v>0</v>
      </c>
    </row>
    <row r="1759" spans="1:47" x14ac:dyDescent="0.2">
      <c r="A1759" s="231">
        <v>2018</v>
      </c>
      <c r="B1759" s="232">
        <v>35</v>
      </c>
      <c r="C1759" s="456">
        <v>4.0067662671357489</v>
      </c>
      <c r="D1759" s="457">
        <v>4.7833197095423312</v>
      </c>
      <c r="E1759" s="419">
        <v>13.912135926373489</v>
      </c>
      <c r="F1759" s="456">
        <v>0.2292191326259567</v>
      </c>
      <c r="G1759" s="457">
        <v>0.2147633057618768</v>
      </c>
      <c r="H1759" s="419">
        <v>0.47960384104595882</v>
      </c>
      <c r="I1759" s="456">
        <v>0.20623355391109671</v>
      </c>
      <c r="J1759" s="457">
        <v>0.25652295684428861</v>
      </c>
      <c r="K1759" s="419">
        <v>1.0084266597255069</v>
      </c>
      <c r="L1759" s="462">
        <v>1.9460857790668672E-3</v>
      </c>
      <c r="M1759" s="463">
        <v>2.510754860959048E-3</v>
      </c>
      <c r="N1759" s="419">
        <v>3.4510613882836913E-3</v>
      </c>
      <c r="O1759" s="456">
        <v>1.3407065671301505E-2</v>
      </c>
      <c r="P1759" s="457">
        <v>1.3506195561244732E-2</v>
      </c>
      <c r="Q1759" s="419">
        <v>2.8131442213271903E-2</v>
      </c>
      <c r="R1759" s="462">
        <v>0</v>
      </c>
      <c r="S1759" s="463">
        <v>0</v>
      </c>
      <c r="T1759" s="419">
        <v>515.11769142925493</v>
      </c>
      <c r="U1759" s="456">
        <v>1.0939877443073353E-2</v>
      </c>
      <c r="V1759" s="457">
        <v>1.3717672637943672E-2</v>
      </c>
      <c r="W1759" s="419">
        <v>2.489585202923705E-2</v>
      </c>
      <c r="X1759" s="456">
        <v>9.4605977274544867E-3</v>
      </c>
      <c r="Y1759" s="457">
        <v>1.1687132104672131E-2</v>
      </c>
      <c r="Z1759" s="419">
        <v>1.964700103120531E-2</v>
      </c>
      <c r="AA1759" s="456">
        <v>4.9816129767771998E-3</v>
      </c>
      <c r="AB1759" s="457">
        <v>5.2388611914402968E-3</v>
      </c>
      <c r="AC1759" s="419">
        <v>9.4583173398668837E-3</v>
      </c>
      <c r="AD1759" s="456">
        <v>2.9542211424704503E-4</v>
      </c>
      <c r="AE1759" s="457">
        <v>2.7098104371877751E-4</v>
      </c>
      <c r="AF1759" s="419">
        <v>5.673612614598367E-4</v>
      </c>
      <c r="AG1759" s="456">
        <v>9.6064097089732826E-3</v>
      </c>
      <c r="AH1759" s="457">
        <v>8.9158075279350026E-3</v>
      </c>
      <c r="AI1759" s="419">
        <v>2.0228609944097819E-2</v>
      </c>
      <c r="AJ1759" s="456">
        <v>1.7030372629053814E-3</v>
      </c>
      <c r="AK1759" s="457">
        <v>1.4644779847921572E-3</v>
      </c>
      <c r="AL1759" s="419">
        <v>3.4342109396373827E-3</v>
      </c>
      <c r="AM1759" s="456">
        <v>2.637890187836129E-3</v>
      </c>
      <c r="AN1759" s="457">
        <v>2.5616010235240049E-3</v>
      </c>
      <c r="AO1759" s="419">
        <v>4.5980610571017475E-3</v>
      </c>
      <c r="AP1759" s="462">
        <v>0</v>
      </c>
      <c r="AQ1759" s="463">
        <v>0</v>
      </c>
      <c r="AR1759" s="463">
        <v>0</v>
      </c>
      <c r="AS1759" s="456">
        <v>0</v>
      </c>
      <c r="AT1759" s="457">
        <v>0</v>
      </c>
      <c r="AU1759" s="457">
        <v>0</v>
      </c>
    </row>
    <row r="1760" spans="1:47" x14ac:dyDescent="0.2">
      <c r="A1760" s="231">
        <v>2018</v>
      </c>
      <c r="B1760" s="232">
        <v>36</v>
      </c>
      <c r="C1760" s="456">
        <v>4.0067662671357489</v>
      </c>
      <c r="D1760" s="457">
        <v>4.7833197095423312</v>
      </c>
      <c r="E1760" s="419">
        <v>13.912135926373489</v>
      </c>
      <c r="F1760" s="456">
        <v>0.2292191326259567</v>
      </c>
      <c r="G1760" s="457">
        <v>0.2147633057618768</v>
      </c>
      <c r="H1760" s="419">
        <v>0.47960384104595882</v>
      </c>
      <c r="I1760" s="456">
        <v>0.20623355391109671</v>
      </c>
      <c r="J1760" s="457">
        <v>0.25652295684428861</v>
      </c>
      <c r="K1760" s="419">
        <v>1.0084266597255069</v>
      </c>
      <c r="L1760" s="462">
        <v>1.9460857790668672E-3</v>
      </c>
      <c r="M1760" s="463">
        <v>2.510754860959048E-3</v>
      </c>
      <c r="N1760" s="419">
        <v>3.4510613882836913E-3</v>
      </c>
      <c r="O1760" s="456">
        <v>1.3407065671301505E-2</v>
      </c>
      <c r="P1760" s="457">
        <v>1.3506195561244732E-2</v>
      </c>
      <c r="Q1760" s="419">
        <v>2.8131442213271903E-2</v>
      </c>
      <c r="R1760" s="462">
        <v>0</v>
      </c>
      <c r="S1760" s="463">
        <v>0</v>
      </c>
      <c r="T1760" s="419">
        <v>515.11769142925493</v>
      </c>
      <c r="U1760" s="456">
        <v>1.0939877443073353E-2</v>
      </c>
      <c r="V1760" s="457">
        <v>1.3717672637943672E-2</v>
      </c>
      <c r="W1760" s="419">
        <v>2.489585202923705E-2</v>
      </c>
      <c r="X1760" s="456">
        <v>9.4605977274544867E-3</v>
      </c>
      <c r="Y1760" s="457">
        <v>1.1687132104672131E-2</v>
      </c>
      <c r="Z1760" s="419">
        <v>1.964700103120531E-2</v>
      </c>
      <c r="AA1760" s="456">
        <v>4.9816129767771998E-3</v>
      </c>
      <c r="AB1760" s="457">
        <v>5.2388611914402968E-3</v>
      </c>
      <c r="AC1760" s="419">
        <v>9.4583173398668837E-3</v>
      </c>
      <c r="AD1760" s="456">
        <v>2.9542211424704503E-4</v>
      </c>
      <c r="AE1760" s="457">
        <v>2.7098104371877751E-4</v>
      </c>
      <c r="AF1760" s="419">
        <v>5.673612614598367E-4</v>
      </c>
      <c r="AG1760" s="456">
        <v>9.6064097089732826E-3</v>
      </c>
      <c r="AH1760" s="457">
        <v>8.9158075279350026E-3</v>
      </c>
      <c r="AI1760" s="419">
        <v>2.0228609944097819E-2</v>
      </c>
      <c r="AJ1760" s="456">
        <v>1.7030372629053814E-3</v>
      </c>
      <c r="AK1760" s="457">
        <v>1.4644779847921572E-3</v>
      </c>
      <c r="AL1760" s="419">
        <v>3.4342109396373827E-3</v>
      </c>
      <c r="AM1760" s="456">
        <v>2.637890187836129E-3</v>
      </c>
      <c r="AN1760" s="457">
        <v>2.5616010235240049E-3</v>
      </c>
      <c r="AO1760" s="419">
        <v>4.5980610571017475E-3</v>
      </c>
      <c r="AP1760" s="462">
        <v>0</v>
      </c>
      <c r="AQ1760" s="463">
        <v>0</v>
      </c>
      <c r="AR1760" s="463">
        <v>0</v>
      </c>
      <c r="AS1760" s="456">
        <v>0</v>
      </c>
      <c r="AT1760" s="457">
        <v>0</v>
      </c>
      <c r="AU1760" s="457">
        <v>0</v>
      </c>
    </row>
    <row r="1761" spans="1:47" x14ac:dyDescent="0.2">
      <c r="A1761" s="231">
        <v>2018</v>
      </c>
      <c r="B1761" s="232">
        <v>37</v>
      </c>
      <c r="C1761" s="456">
        <v>4.0067662671357489</v>
      </c>
      <c r="D1761" s="457">
        <v>4.7833197095423312</v>
      </c>
      <c r="E1761" s="419">
        <v>13.912135926373489</v>
      </c>
      <c r="F1761" s="456">
        <v>0.2292191326259567</v>
      </c>
      <c r="G1761" s="457">
        <v>0.2147633057618768</v>
      </c>
      <c r="H1761" s="419">
        <v>0.47960384104595882</v>
      </c>
      <c r="I1761" s="456">
        <v>0.20623355391109671</v>
      </c>
      <c r="J1761" s="457">
        <v>0.25652295684428861</v>
      </c>
      <c r="K1761" s="419">
        <v>1.0084266597255069</v>
      </c>
      <c r="L1761" s="462">
        <v>1.9460857790668672E-3</v>
      </c>
      <c r="M1761" s="463">
        <v>2.510754860959048E-3</v>
      </c>
      <c r="N1761" s="419">
        <v>3.4510613882836913E-3</v>
      </c>
      <c r="O1761" s="456">
        <v>1.3407065671301505E-2</v>
      </c>
      <c r="P1761" s="457">
        <v>1.3506195561244732E-2</v>
      </c>
      <c r="Q1761" s="419">
        <v>2.8131442213271903E-2</v>
      </c>
      <c r="R1761" s="462">
        <v>0</v>
      </c>
      <c r="S1761" s="463">
        <v>0</v>
      </c>
      <c r="T1761" s="419">
        <v>515.11769142925493</v>
      </c>
      <c r="U1761" s="456">
        <v>1.0939877443073353E-2</v>
      </c>
      <c r="V1761" s="457">
        <v>1.3717672637943672E-2</v>
      </c>
      <c r="W1761" s="419">
        <v>2.489585202923705E-2</v>
      </c>
      <c r="X1761" s="456">
        <v>9.4605977274544867E-3</v>
      </c>
      <c r="Y1761" s="457">
        <v>1.1687132104672131E-2</v>
      </c>
      <c r="Z1761" s="419">
        <v>1.964700103120531E-2</v>
      </c>
      <c r="AA1761" s="456">
        <v>4.9816129767771998E-3</v>
      </c>
      <c r="AB1761" s="457">
        <v>5.2388611914402968E-3</v>
      </c>
      <c r="AC1761" s="419">
        <v>9.4583173398668837E-3</v>
      </c>
      <c r="AD1761" s="456">
        <v>2.9542211424704503E-4</v>
      </c>
      <c r="AE1761" s="457">
        <v>2.7098104371877751E-4</v>
      </c>
      <c r="AF1761" s="419">
        <v>5.673612614598367E-4</v>
      </c>
      <c r="AG1761" s="456">
        <v>9.6064097089732826E-3</v>
      </c>
      <c r="AH1761" s="457">
        <v>8.9158075279350026E-3</v>
      </c>
      <c r="AI1761" s="419">
        <v>2.0228609944097819E-2</v>
      </c>
      <c r="AJ1761" s="456">
        <v>1.7030372629053814E-3</v>
      </c>
      <c r="AK1761" s="457">
        <v>1.4644779847921572E-3</v>
      </c>
      <c r="AL1761" s="419">
        <v>3.4342109396373827E-3</v>
      </c>
      <c r="AM1761" s="456">
        <v>2.637890187836129E-3</v>
      </c>
      <c r="AN1761" s="457">
        <v>2.5616010235240049E-3</v>
      </c>
      <c r="AO1761" s="419">
        <v>4.5980610571017475E-3</v>
      </c>
      <c r="AP1761" s="462">
        <v>0</v>
      </c>
      <c r="AQ1761" s="463">
        <v>0</v>
      </c>
      <c r="AR1761" s="463">
        <v>0</v>
      </c>
      <c r="AS1761" s="456">
        <v>0</v>
      </c>
      <c r="AT1761" s="457">
        <v>0</v>
      </c>
      <c r="AU1761" s="457">
        <v>0</v>
      </c>
    </row>
    <row r="1762" spans="1:47" x14ac:dyDescent="0.2">
      <c r="A1762" s="231">
        <v>2018</v>
      </c>
      <c r="B1762" s="232">
        <v>38</v>
      </c>
      <c r="C1762" s="456">
        <v>4.0067662671357489</v>
      </c>
      <c r="D1762" s="457">
        <v>4.7833197095423312</v>
      </c>
      <c r="E1762" s="419">
        <v>13.912135926373489</v>
      </c>
      <c r="F1762" s="456">
        <v>0.2292191326259567</v>
      </c>
      <c r="G1762" s="457">
        <v>0.2147633057618768</v>
      </c>
      <c r="H1762" s="419">
        <v>0.47960384104595882</v>
      </c>
      <c r="I1762" s="456">
        <v>0.20623355391109671</v>
      </c>
      <c r="J1762" s="457">
        <v>0.25652295684428861</v>
      </c>
      <c r="K1762" s="419">
        <v>1.0084266597255069</v>
      </c>
      <c r="L1762" s="462">
        <v>1.9460857790668672E-3</v>
      </c>
      <c r="M1762" s="463">
        <v>2.510754860959048E-3</v>
      </c>
      <c r="N1762" s="419">
        <v>3.4510613882836913E-3</v>
      </c>
      <c r="O1762" s="456">
        <v>1.3407065671301505E-2</v>
      </c>
      <c r="P1762" s="457">
        <v>1.3506195561244732E-2</v>
      </c>
      <c r="Q1762" s="419">
        <v>2.8131442213271903E-2</v>
      </c>
      <c r="R1762" s="462">
        <v>0</v>
      </c>
      <c r="S1762" s="463">
        <v>0</v>
      </c>
      <c r="T1762" s="419">
        <v>515.11769142925493</v>
      </c>
      <c r="U1762" s="456">
        <v>1.0939877443073353E-2</v>
      </c>
      <c r="V1762" s="457">
        <v>1.3717672637943672E-2</v>
      </c>
      <c r="W1762" s="419">
        <v>2.489585202923705E-2</v>
      </c>
      <c r="X1762" s="456">
        <v>9.4605977274544867E-3</v>
      </c>
      <c r="Y1762" s="457">
        <v>1.1687132104672131E-2</v>
      </c>
      <c r="Z1762" s="419">
        <v>1.964700103120531E-2</v>
      </c>
      <c r="AA1762" s="456">
        <v>4.9816129767771998E-3</v>
      </c>
      <c r="AB1762" s="457">
        <v>5.2388611914402968E-3</v>
      </c>
      <c r="AC1762" s="419">
        <v>9.4583173398668837E-3</v>
      </c>
      <c r="AD1762" s="456">
        <v>2.9542211424704503E-4</v>
      </c>
      <c r="AE1762" s="457">
        <v>2.7098104371877751E-4</v>
      </c>
      <c r="AF1762" s="419">
        <v>5.673612614598367E-4</v>
      </c>
      <c r="AG1762" s="456">
        <v>9.6064097089732826E-3</v>
      </c>
      <c r="AH1762" s="457">
        <v>8.9158075279350026E-3</v>
      </c>
      <c r="AI1762" s="419">
        <v>2.0228609944097819E-2</v>
      </c>
      <c r="AJ1762" s="456">
        <v>1.7030372629053814E-3</v>
      </c>
      <c r="AK1762" s="457">
        <v>1.4644779847921572E-3</v>
      </c>
      <c r="AL1762" s="419">
        <v>3.4342109396373827E-3</v>
      </c>
      <c r="AM1762" s="456">
        <v>2.637890187836129E-3</v>
      </c>
      <c r="AN1762" s="457">
        <v>2.5616010235240049E-3</v>
      </c>
      <c r="AO1762" s="419">
        <v>4.5980610571017475E-3</v>
      </c>
      <c r="AP1762" s="462">
        <v>0</v>
      </c>
      <c r="AQ1762" s="463">
        <v>0</v>
      </c>
      <c r="AR1762" s="463">
        <v>0</v>
      </c>
      <c r="AS1762" s="456">
        <v>0</v>
      </c>
      <c r="AT1762" s="457">
        <v>0</v>
      </c>
      <c r="AU1762" s="457">
        <v>0</v>
      </c>
    </row>
    <row r="1763" spans="1:47" x14ac:dyDescent="0.2">
      <c r="A1763" s="231">
        <v>2018</v>
      </c>
      <c r="B1763" s="232">
        <v>39</v>
      </c>
      <c r="C1763" s="456">
        <v>4.0067662671357489</v>
      </c>
      <c r="D1763" s="457">
        <v>4.7833197095423312</v>
      </c>
      <c r="E1763" s="419">
        <v>13.912135926373489</v>
      </c>
      <c r="F1763" s="456">
        <v>0.2292191326259567</v>
      </c>
      <c r="G1763" s="457">
        <v>0.2147633057618768</v>
      </c>
      <c r="H1763" s="419">
        <v>0.47960384104595882</v>
      </c>
      <c r="I1763" s="456">
        <v>0.20623355391109671</v>
      </c>
      <c r="J1763" s="457">
        <v>0.25652295684428861</v>
      </c>
      <c r="K1763" s="419">
        <v>1.0084266597255069</v>
      </c>
      <c r="L1763" s="462">
        <v>1.9460857790668672E-3</v>
      </c>
      <c r="M1763" s="463">
        <v>2.510754860959048E-3</v>
      </c>
      <c r="N1763" s="419">
        <v>3.4510613882836913E-3</v>
      </c>
      <c r="O1763" s="456">
        <v>1.3407065671301505E-2</v>
      </c>
      <c r="P1763" s="457">
        <v>1.3506195561244732E-2</v>
      </c>
      <c r="Q1763" s="419">
        <v>2.8131442213271903E-2</v>
      </c>
      <c r="R1763" s="462">
        <v>0</v>
      </c>
      <c r="S1763" s="463">
        <v>0</v>
      </c>
      <c r="T1763" s="419">
        <v>515.11769142925493</v>
      </c>
      <c r="U1763" s="456">
        <v>1.0939877443073353E-2</v>
      </c>
      <c r="V1763" s="457">
        <v>1.3717672637943672E-2</v>
      </c>
      <c r="W1763" s="419">
        <v>2.489585202923705E-2</v>
      </c>
      <c r="X1763" s="456">
        <v>9.4605977274544867E-3</v>
      </c>
      <c r="Y1763" s="457">
        <v>1.1687132104672131E-2</v>
      </c>
      <c r="Z1763" s="419">
        <v>1.964700103120531E-2</v>
      </c>
      <c r="AA1763" s="456">
        <v>4.9816129767771998E-3</v>
      </c>
      <c r="AB1763" s="457">
        <v>5.2388611914402968E-3</v>
      </c>
      <c r="AC1763" s="419">
        <v>9.4583173398668837E-3</v>
      </c>
      <c r="AD1763" s="456">
        <v>2.9542211424704503E-4</v>
      </c>
      <c r="AE1763" s="457">
        <v>2.7098104371877751E-4</v>
      </c>
      <c r="AF1763" s="419">
        <v>5.673612614598367E-4</v>
      </c>
      <c r="AG1763" s="456">
        <v>9.6064097089732826E-3</v>
      </c>
      <c r="AH1763" s="457">
        <v>8.9158075279350026E-3</v>
      </c>
      <c r="AI1763" s="419">
        <v>2.0228609944097819E-2</v>
      </c>
      <c r="AJ1763" s="456">
        <v>1.7030372629053814E-3</v>
      </c>
      <c r="AK1763" s="457">
        <v>1.4644779847921572E-3</v>
      </c>
      <c r="AL1763" s="419">
        <v>3.4342109396373827E-3</v>
      </c>
      <c r="AM1763" s="456">
        <v>2.637890187836129E-3</v>
      </c>
      <c r="AN1763" s="457">
        <v>2.5616010235240049E-3</v>
      </c>
      <c r="AO1763" s="419">
        <v>4.5980610571017475E-3</v>
      </c>
      <c r="AP1763" s="462">
        <v>0</v>
      </c>
      <c r="AQ1763" s="463">
        <v>0</v>
      </c>
      <c r="AR1763" s="463">
        <v>0</v>
      </c>
      <c r="AS1763" s="456">
        <v>0</v>
      </c>
      <c r="AT1763" s="457">
        <v>0</v>
      </c>
      <c r="AU1763" s="457">
        <v>0</v>
      </c>
    </row>
    <row r="1764" spans="1:47" ht="13.5" thickBot="1" x14ac:dyDescent="0.25">
      <c r="A1764" s="233">
        <v>2018</v>
      </c>
      <c r="B1764" s="234">
        <v>40</v>
      </c>
      <c r="C1764" s="458">
        <v>4.0067662671357489</v>
      </c>
      <c r="D1764" s="459">
        <v>4.7833197095423312</v>
      </c>
      <c r="E1764" s="430">
        <v>13.912135926373489</v>
      </c>
      <c r="F1764" s="458">
        <v>0.2292191326259567</v>
      </c>
      <c r="G1764" s="459">
        <v>0.2147633057618768</v>
      </c>
      <c r="H1764" s="430">
        <v>0.47960384104595882</v>
      </c>
      <c r="I1764" s="458">
        <v>0.20623355391109671</v>
      </c>
      <c r="J1764" s="459">
        <v>0.25652295684428861</v>
      </c>
      <c r="K1764" s="430">
        <v>1.0084266597255069</v>
      </c>
      <c r="L1764" s="464">
        <v>1.9460857790668672E-3</v>
      </c>
      <c r="M1764" s="465">
        <v>2.510754860959048E-3</v>
      </c>
      <c r="N1764" s="430">
        <v>3.4510613882836913E-3</v>
      </c>
      <c r="O1764" s="458">
        <v>1.3407065671301505E-2</v>
      </c>
      <c r="P1764" s="459">
        <v>1.3506195561244732E-2</v>
      </c>
      <c r="Q1764" s="430">
        <v>2.8131442213271903E-2</v>
      </c>
      <c r="R1764" s="464">
        <v>0</v>
      </c>
      <c r="S1764" s="465">
        <v>0</v>
      </c>
      <c r="T1764" s="430">
        <v>515.11769142925493</v>
      </c>
      <c r="U1764" s="458">
        <v>1.0939877443073353E-2</v>
      </c>
      <c r="V1764" s="459">
        <v>1.3717672637943672E-2</v>
      </c>
      <c r="W1764" s="430">
        <v>2.489585202923705E-2</v>
      </c>
      <c r="X1764" s="458">
        <v>9.4605977274544867E-3</v>
      </c>
      <c r="Y1764" s="459">
        <v>1.1687132104672131E-2</v>
      </c>
      <c r="Z1764" s="430">
        <v>1.964700103120531E-2</v>
      </c>
      <c r="AA1764" s="458">
        <v>4.9816129767771998E-3</v>
      </c>
      <c r="AB1764" s="459">
        <v>5.2388611914402968E-3</v>
      </c>
      <c r="AC1764" s="430">
        <v>9.4583173398668837E-3</v>
      </c>
      <c r="AD1764" s="458">
        <v>2.9542211424704503E-4</v>
      </c>
      <c r="AE1764" s="459">
        <v>2.7098104371877751E-4</v>
      </c>
      <c r="AF1764" s="430">
        <v>5.673612614598367E-4</v>
      </c>
      <c r="AG1764" s="458">
        <v>9.6064097089732826E-3</v>
      </c>
      <c r="AH1764" s="459">
        <v>8.9158075279350026E-3</v>
      </c>
      <c r="AI1764" s="430">
        <v>2.0228609944097819E-2</v>
      </c>
      <c r="AJ1764" s="458">
        <v>1.7030372629053814E-3</v>
      </c>
      <c r="AK1764" s="459">
        <v>1.4644779847921572E-3</v>
      </c>
      <c r="AL1764" s="430">
        <v>3.4342109396373827E-3</v>
      </c>
      <c r="AM1764" s="458">
        <v>2.637890187836129E-3</v>
      </c>
      <c r="AN1764" s="459">
        <v>2.5616010235240049E-3</v>
      </c>
      <c r="AO1764" s="430">
        <v>4.5980610571017475E-3</v>
      </c>
      <c r="AP1764" s="464">
        <v>0</v>
      </c>
      <c r="AQ1764" s="465">
        <v>0</v>
      </c>
      <c r="AR1764" s="465">
        <v>0</v>
      </c>
      <c r="AS1764" s="458">
        <v>0</v>
      </c>
      <c r="AT1764" s="459">
        <v>0</v>
      </c>
      <c r="AU1764" s="459">
        <v>0</v>
      </c>
    </row>
    <row r="1765" spans="1:47" x14ac:dyDescent="0.2">
      <c r="A1765" s="229">
        <v>2019</v>
      </c>
      <c r="B1765" s="230">
        <v>1</v>
      </c>
      <c r="C1765" s="454">
        <v>1.0114622182060069</v>
      </c>
      <c r="D1765" s="455">
        <v>1.166307674998309</v>
      </c>
      <c r="E1765" s="436">
        <v>2.9778763310710081</v>
      </c>
      <c r="F1765" s="454">
        <v>4.3585611495785055E-2</v>
      </c>
      <c r="G1765" s="455">
        <v>4.0189701162484055E-2</v>
      </c>
      <c r="H1765" s="436">
        <v>6.1057878348745639E-2</v>
      </c>
      <c r="I1765" s="454">
        <v>4.6099660571764664E-2</v>
      </c>
      <c r="J1765" s="455">
        <v>6.1420664488392854E-2</v>
      </c>
      <c r="K1765" s="436">
        <v>0.18359125269063833</v>
      </c>
      <c r="L1765" s="460">
        <v>1.7255352514754948E-3</v>
      </c>
      <c r="M1765" s="461">
        <v>2.3033307456219419E-3</v>
      </c>
      <c r="N1765" s="436">
        <v>3.2899382986339163E-3</v>
      </c>
      <c r="O1765" s="454">
        <v>2.3189578424038424E-3</v>
      </c>
      <c r="P1765" s="455">
        <v>2.9431353053960322E-3</v>
      </c>
      <c r="Q1765" s="436">
        <v>1.0058638611757148E-2</v>
      </c>
      <c r="R1765" s="460">
        <v>0</v>
      </c>
      <c r="S1765" s="461">
        <v>0</v>
      </c>
      <c r="T1765" s="436">
        <v>492.99353273769185</v>
      </c>
      <c r="U1765" s="454">
        <v>6.1258326831080965E-3</v>
      </c>
      <c r="V1765" s="455">
        <v>7.9520149312293301E-3</v>
      </c>
      <c r="W1765" s="436">
        <v>1.282417529373742E-2</v>
      </c>
      <c r="X1765" s="454">
        <v>4.3269318200635292E-3</v>
      </c>
      <c r="Y1765" s="455">
        <v>5.5151958066176144E-3</v>
      </c>
      <c r="Z1765" s="436">
        <v>1.0270698888298112E-2</v>
      </c>
      <c r="AA1765" s="454">
        <v>8.5291841770881495E-4</v>
      </c>
      <c r="AB1765" s="455">
        <v>8.4248869102156578E-4</v>
      </c>
      <c r="AC1765" s="436">
        <v>1.116411903272553E-3</v>
      </c>
      <c r="AD1765" s="454">
        <v>5.5215360476047516E-5</v>
      </c>
      <c r="AE1765" s="455">
        <v>5.0228185249202853E-5</v>
      </c>
      <c r="AF1765" s="436">
        <v>6.9826963931372648E-5</v>
      </c>
      <c r="AG1765" s="454">
        <v>1.8444111429097368E-3</v>
      </c>
      <c r="AH1765" s="455">
        <v>1.6931869159268469E-3</v>
      </c>
      <c r="AI1765" s="436">
        <v>2.5946683156274214E-3</v>
      </c>
      <c r="AJ1765" s="454">
        <v>3.3860984153256805E-4</v>
      </c>
      <c r="AK1765" s="455">
        <v>2.9775790311447465E-4</v>
      </c>
      <c r="AL1765" s="436">
        <v>4.4322962256348238E-4</v>
      </c>
      <c r="AM1765" s="454">
        <v>4.9382424004974009E-4</v>
      </c>
      <c r="AN1765" s="455">
        <v>4.627091124273643E-4</v>
      </c>
      <c r="AO1765" s="436">
        <v>5.6913361621090011E-4</v>
      </c>
      <c r="AP1765" s="460">
        <v>0</v>
      </c>
      <c r="AQ1765" s="461">
        <v>0</v>
      </c>
      <c r="AR1765" s="461">
        <v>0</v>
      </c>
      <c r="AS1765" s="454">
        <v>0</v>
      </c>
      <c r="AT1765" s="455">
        <v>0</v>
      </c>
      <c r="AU1765" s="455">
        <v>0</v>
      </c>
    </row>
    <row r="1766" spans="1:47" x14ac:dyDescent="0.2">
      <c r="A1766" s="231">
        <v>2019</v>
      </c>
      <c r="B1766" s="232">
        <v>2</v>
      </c>
      <c r="C1766" s="456">
        <v>1.018799978569074</v>
      </c>
      <c r="D1766" s="457">
        <v>1.1718936893965639</v>
      </c>
      <c r="E1766" s="437">
        <v>2.9889435836366713</v>
      </c>
      <c r="F1766" s="456">
        <v>4.4547711834149288E-2</v>
      </c>
      <c r="G1766" s="457">
        <v>4.1049356740558499E-2</v>
      </c>
      <c r="H1766" s="437">
        <v>6.230478888756872E-2</v>
      </c>
      <c r="I1766" s="456">
        <v>4.659185069472032E-2</v>
      </c>
      <c r="J1766" s="457">
        <v>6.1824069937298949E-2</v>
      </c>
      <c r="K1766" s="437">
        <v>0.18462769928134998</v>
      </c>
      <c r="L1766" s="462">
        <v>1.728126769541408E-3</v>
      </c>
      <c r="M1766" s="463">
        <v>2.307300736837934E-3</v>
      </c>
      <c r="N1766" s="437">
        <v>3.2936263020130114E-3</v>
      </c>
      <c r="O1766" s="456">
        <v>2.3341491512034579E-3</v>
      </c>
      <c r="P1766" s="457">
        <v>2.9626557211772067E-3</v>
      </c>
      <c r="Q1766" s="437">
        <v>1.0079606935206657E-2</v>
      </c>
      <c r="R1766" s="462">
        <v>0</v>
      </c>
      <c r="S1766" s="463">
        <v>0</v>
      </c>
      <c r="T1766" s="437">
        <v>493.35581814843221</v>
      </c>
      <c r="U1766" s="456">
        <v>6.2289730382183179E-3</v>
      </c>
      <c r="V1766" s="457">
        <v>8.1026958855277657E-3</v>
      </c>
      <c r="W1766" s="437">
        <v>1.2985465340260601E-2</v>
      </c>
      <c r="X1766" s="456">
        <v>4.40065709787922E-3</v>
      </c>
      <c r="Y1766" s="457">
        <v>5.6132666553843687E-3</v>
      </c>
      <c r="Z1766" s="437">
        <v>1.0419643339346085E-2</v>
      </c>
      <c r="AA1766" s="456">
        <v>8.8221713733932202E-4</v>
      </c>
      <c r="AB1766" s="457">
        <v>8.8326283893418232E-4</v>
      </c>
      <c r="AC1766" s="437">
        <v>1.1511182559056394E-3</v>
      </c>
      <c r="AD1766" s="456">
        <v>5.6487498864767837E-5</v>
      </c>
      <c r="AE1766" s="457">
        <v>5.138057195096671E-5</v>
      </c>
      <c r="AF1766" s="437">
        <v>7.1376139254634681E-5</v>
      </c>
      <c r="AG1766" s="456">
        <v>1.8828131991726694E-3</v>
      </c>
      <c r="AH1766" s="457">
        <v>1.724942653970169E-3</v>
      </c>
      <c r="AI1766" s="437">
        <v>2.6444564345456051E-3</v>
      </c>
      <c r="AJ1766" s="456">
        <v>3.4581446788820166E-4</v>
      </c>
      <c r="AK1766" s="457">
        <v>3.0346537070932234E-4</v>
      </c>
      <c r="AL1766" s="437">
        <v>4.5259535073791243E-4</v>
      </c>
      <c r="AM1766" s="456">
        <v>5.0491596159660962E-4</v>
      </c>
      <c r="AN1766" s="457">
        <v>4.7321630622170293E-4</v>
      </c>
      <c r="AO1766" s="437">
        <v>5.8045200959160081E-4</v>
      </c>
      <c r="AP1766" s="462">
        <v>0</v>
      </c>
      <c r="AQ1766" s="463">
        <v>0</v>
      </c>
      <c r="AR1766" s="463">
        <v>0</v>
      </c>
      <c r="AS1766" s="456">
        <v>0</v>
      </c>
      <c r="AT1766" s="457">
        <v>0</v>
      </c>
      <c r="AU1766" s="457">
        <v>0</v>
      </c>
    </row>
    <row r="1767" spans="1:47" x14ac:dyDescent="0.2">
      <c r="A1767" s="231">
        <v>2019</v>
      </c>
      <c r="B1767" s="232">
        <v>3</v>
      </c>
      <c r="C1767" s="456">
        <v>1.0249807377279438</v>
      </c>
      <c r="D1767" s="457">
        <v>1.1758616575384258</v>
      </c>
      <c r="E1767" s="437">
        <v>3.0024974256637265</v>
      </c>
      <c r="F1767" s="456">
        <v>4.5582297460190976E-2</v>
      </c>
      <c r="G1767" s="457">
        <v>4.201054982331888E-2</v>
      </c>
      <c r="H1767" s="437">
        <v>6.3694431574736324E-2</v>
      </c>
      <c r="I1767" s="456">
        <v>4.7056339157045886E-2</v>
      </c>
      <c r="J1767" s="457">
        <v>6.2156474239067984E-2</v>
      </c>
      <c r="K1767" s="437">
        <v>0.18574639922868988</v>
      </c>
      <c r="L1767" s="462">
        <v>1.7309872485124155E-3</v>
      </c>
      <c r="M1767" s="463">
        <v>2.3121226002327418E-3</v>
      </c>
      <c r="N1767" s="437">
        <v>3.2971688283040526E-3</v>
      </c>
      <c r="O1767" s="456">
        <v>2.3505458474141275E-3</v>
      </c>
      <c r="P1767" s="457">
        <v>2.9846353993777702E-3</v>
      </c>
      <c r="Q1767" s="437">
        <v>1.01021948614921E-2</v>
      </c>
      <c r="R1767" s="462">
        <v>0</v>
      </c>
      <c r="S1767" s="463">
        <v>0</v>
      </c>
      <c r="T1767" s="437">
        <v>493.76539909596323</v>
      </c>
      <c r="U1767" s="456">
        <v>6.3389694057669988E-3</v>
      </c>
      <c r="V1767" s="457">
        <v>8.2778359902378126E-3</v>
      </c>
      <c r="W1767" s="437">
        <v>1.3164972613443902E-2</v>
      </c>
      <c r="X1767" s="456">
        <v>4.4802522669321635E-3</v>
      </c>
      <c r="Y1767" s="457">
        <v>5.7231519522563104E-3</v>
      </c>
      <c r="Z1767" s="437">
        <v>1.0586556472387248E-2</v>
      </c>
      <c r="AA1767" s="456">
        <v>9.1597128533497908E-4</v>
      </c>
      <c r="AB1767" s="457">
        <v>9.3574773936460265E-4</v>
      </c>
      <c r="AC1767" s="437">
        <v>1.185460374924757E-3</v>
      </c>
      <c r="AD1767" s="456">
        <v>5.7861111308752953E-5</v>
      </c>
      <c r="AE1767" s="457">
        <v>5.2681428670808871E-5</v>
      </c>
      <c r="AF1767" s="437">
        <v>7.3077195579267711E-5</v>
      </c>
      <c r="AG1767" s="456">
        <v>1.9237262896390419E-3</v>
      </c>
      <c r="AH1767" s="457">
        <v>1.7592533688778396E-3</v>
      </c>
      <c r="AI1767" s="437">
        <v>2.7011085180601718E-3</v>
      </c>
      <c r="AJ1767" s="456">
        <v>3.5350422013002601E-4</v>
      </c>
      <c r="AK1767" s="457">
        <v>3.0957575684276677E-4</v>
      </c>
      <c r="AL1767" s="437">
        <v>4.634094355565359E-4</v>
      </c>
      <c r="AM1767" s="456">
        <v>5.1691137699145108E-4</v>
      </c>
      <c r="AN1767" s="457">
        <v>4.8524039484135569E-4</v>
      </c>
      <c r="AO1767" s="437">
        <v>5.9270458972508766E-4</v>
      </c>
      <c r="AP1767" s="462">
        <v>0</v>
      </c>
      <c r="AQ1767" s="463">
        <v>0</v>
      </c>
      <c r="AR1767" s="463">
        <v>0</v>
      </c>
      <c r="AS1767" s="456">
        <v>0</v>
      </c>
      <c r="AT1767" s="457">
        <v>0</v>
      </c>
      <c r="AU1767" s="457">
        <v>0</v>
      </c>
    </row>
    <row r="1768" spans="1:47" x14ac:dyDescent="0.2">
      <c r="A1768" s="231">
        <v>2019</v>
      </c>
      <c r="B1768" s="232">
        <v>4</v>
      </c>
      <c r="C1768" s="456">
        <v>1.0299428037193836</v>
      </c>
      <c r="D1768" s="457">
        <v>1.1780803577601615</v>
      </c>
      <c r="E1768" s="437">
        <v>3.0161982829029212</v>
      </c>
      <c r="F1768" s="456">
        <v>4.6701648738683488E-2</v>
      </c>
      <c r="G1768" s="457">
        <v>4.3078928836669646E-2</v>
      </c>
      <c r="H1768" s="437">
        <v>6.5248641096788018E-2</v>
      </c>
      <c r="I1768" s="456">
        <v>4.7494609477415552E-2</v>
      </c>
      <c r="J1768" s="457">
        <v>6.2415995306887496E-2</v>
      </c>
      <c r="K1768" s="437">
        <v>0.18704240427638075</v>
      </c>
      <c r="L1768" s="462">
        <v>1.7341815876111416E-3</v>
      </c>
      <c r="M1768" s="463">
        <v>2.3179344341004585E-3</v>
      </c>
      <c r="N1768" s="437">
        <v>3.3017741209357123E-3</v>
      </c>
      <c r="O1768" s="456">
        <v>2.3683353358941715E-3</v>
      </c>
      <c r="P1768" s="457">
        <v>3.0092024301666344E-3</v>
      </c>
      <c r="Q1768" s="437">
        <v>1.0128186036612906E-2</v>
      </c>
      <c r="R1768" s="462">
        <v>0</v>
      </c>
      <c r="S1768" s="463">
        <v>0</v>
      </c>
      <c r="T1768" s="437">
        <v>494.20380026747318</v>
      </c>
      <c r="U1768" s="456">
        <v>6.4585302071978991E-3</v>
      </c>
      <c r="V1768" s="457">
        <v>8.481773556123548E-3</v>
      </c>
      <c r="W1768" s="437">
        <v>1.3365652552532572E-2</v>
      </c>
      <c r="X1768" s="456">
        <v>4.5666068447058096E-3</v>
      </c>
      <c r="Y1768" s="457">
        <v>5.8453607427052133E-3</v>
      </c>
      <c r="Z1768" s="437">
        <v>1.0772139205915071E-2</v>
      </c>
      <c r="AA1768" s="456">
        <v>9.5542006269058429E-4</v>
      </c>
      <c r="AB1768" s="457">
        <v>1.0027194273166914E-3</v>
      </c>
      <c r="AC1768" s="437">
        <v>1.2301777150145704E-3</v>
      </c>
      <c r="AD1768" s="456">
        <v>5.93535977861731E-5</v>
      </c>
      <c r="AE1768" s="457">
        <v>5.4142050499227614E-5</v>
      </c>
      <c r="AF1768" s="437">
        <v>7.5014090145553833E-5</v>
      </c>
      <c r="AG1768" s="456">
        <v>1.9674362627092037E-3</v>
      </c>
      <c r="AH1768" s="457">
        <v>1.7958504851483255E-3</v>
      </c>
      <c r="AI1768" s="437">
        <v>2.7627167461031746E-3</v>
      </c>
      <c r="AJ1768" s="456">
        <v>3.6172484574945231E-4</v>
      </c>
      <c r="AK1768" s="457">
        <v>3.1600075227659441E-4</v>
      </c>
      <c r="AL1768" s="437">
        <v>4.7500305061095888E-4</v>
      </c>
      <c r="AM1768" s="456">
        <v>5.3000349197237313E-4</v>
      </c>
      <c r="AN1768" s="457">
        <v>4.9897560246143016E-4</v>
      </c>
      <c r="AO1768" s="437">
        <v>6.0691223890330537E-4</v>
      </c>
      <c r="AP1768" s="462">
        <v>0</v>
      </c>
      <c r="AQ1768" s="463">
        <v>0</v>
      </c>
      <c r="AR1768" s="463">
        <v>0</v>
      </c>
      <c r="AS1768" s="456">
        <v>0</v>
      </c>
      <c r="AT1768" s="457">
        <v>0</v>
      </c>
      <c r="AU1768" s="457">
        <v>0</v>
      </c>
    </row>
    <row r="1769" spans="1:47" x14ac:dyDescent="0.2">
      <c r="A1769" s="231">
        <v>2019</v>
      </c>
      <c r="B1769" s="232">
        <v>5</v>
      </c>
      <c r="C1769" s="456">
        <v>1.6753961798524897</v>
      </c>
      <c r="D1769" s="457">
        <v>1.9556032414484692</v>
      </c>
      <c r="E1769" s="437">
        <v>4.6042871969388992</v>
      </c>
      <c r="F1769" s="456">
        <v>5.9892162876430642E-2</v>
      </c>
      <c r="G1769" s="457">
        <v>5.7506273605976391E-2</v>
      </c>
      <c r="H1769" s="437">
        <v>9.9344080324432107E-2</v>
      </c>
      <c r="I1769" s="456">
        <v>6.7264786624393488E-2</v>
      </c>
      <c r="J1769" s="457">
        <v>9.1379730201627068E-2</v>
      </c>
      <c r="K1769" s="437">
        <v>0.3105039509900071</v>
      </c>
      <c r="L1769" s="462">
        <v>1.7363744969746443E-3</v>
      </c>
      <c r="M1769" s="463">
        <v>2.3214015123991277E-3</v>
      </c>
      <c r="N1769" s="437">
        <v>3.3045422459464387E-3</v>
      </c>
      <c r="O1769" s="456">
        <v>2.8904628685285511E-3</v>
      </c>
      <c r="P1769" s="457">
        <v>4.5416628813303907E-3</v>
      </c>
      <c r="Q1769" s="437">
        <v>1.2558834424215773E-2</v>
      </c>
      <c r="R1769" s="462">
        <v>0</v>
      </c>
      <c r="S1769" s="463">
        <v>0</v>
      </c>
      <c r="T1769" s="437">
        <v>494.51422703213814</v>
      </c>
      <c r="U1769" s="456">
        <v>5.2676287458975016E-3</v>
      </c>
      <c r="V1769" s="457">
        <v>6.9429597473695658E-3</v>
      </c>
      <c r="W1769" s="437">
        <v>1.1152941004460289E-2</v>
      </c>
      <c r="X1769" s="456">
        <v>4.6593647027483864E-3</v>
      </c>
      <c r="Y1769" s="457">
        <v>5.9799834555668788E-3</v>
      </c>
      <c r="Z1769" s="437">
        <v>1.0976633591451429E-2</v>
      </c>
      <c r="AA1769" s="456">
        <v>1.2018686496980272E-3</v>
      </c>
      <c r="AB1769" s="457">
        <v>1.3094456803601131E-3</v>
      </c>
      <c r="AC1769" s="437">
        <v>1.82465306809361E-3</v>
      </c>
      <c r="AD1769" s="456">
        <v>7.5486433157086956E-5</v>
      </c>
      <c r="AE1769" s="457">
        <v>7.1154054994246777E-5</v>
      </c>
      <c r="AF1769" s="437">
        <v>1.1373481371573094E-4</v>
      </c>
      <c r="AG1769" s="456">
        <v>2.5320408284451026E-3</v>
      </c>
      <c r="AH1769" s="457">
        <v>2.4071311019943057E-3</v>
      </c>
      <c r="AI1769" s="437">
        <v>4.2225601562122985E-3</v>
      </c>
      <c r="AJ1769" s="456">
        <v>4.4842473604572947E-4</v>
      </c>
      <c r="AK1769" s="457">
        <v>3.9860633441726544E-4</v>
      </c>
      <c r="AL1769" s="437">
        <v>6.9342072867990042E-4</v>
      </c>
      <c r="AM1769" s="456">
        <v>6.8780294012386065E-4</v>
      </c>
      <c r="AN1769" s="457">
        <v>6.8064444424618909E-4</v>
      </c>
      <c r="AO1769" s="437">
        <v>9.5913268148085148E-4</v>
      </c>
      <c r="AP1769" s="462">
        <v>0</v>
      </c>
      <c r="AQ1769" s="463">
        <v>0</v>
      </c>
      <c r="AR1769" s="463">
        <v>0</v>
      </c>
      <c r="AS1769" s="456">
        <v>0</v>
      </c>
      <c r="AT1769" s="457">
        <v>0</v>
      </c>
      <c r="AU1769" s="457">
        <v>0</v>
      </c>
    </row>
    <row r="1770" spans="1:47" x14ac:dyDescent="0.2">
      <c r="A1770" s="231">
        <v>2019</v>
      </c>
      <c r="B1770" s="232">
        <v>6</v>
      </c>
      <c r="C1770" s="456">
        <v>1.6867404329897022</v>
      </c>
      <c r="D1770" s="457">
        <v>1.9665512598484431</v>
      </c>
      <c r="E1770" s="437">
        <v>4.6360379105516065</v>
      </c>
      <c r="F1770" s="456">
        <v>6.1320311179403821E-2</v>
      </c>
      <c r="G1770" s="457">
        <v>5.8964652756939254E-2</v>
      </c>
      <c r="H1770" s="437">
        <v>0.10196834418189843</v>
      </c>
      <c r="I1770" s="456">
        <v>6.8003102642816629E-2</v>
      </c>
      <c r="J1770" s="457">
        <v>9.211051105661118E-2</v>
      </c>
      <c r="K1770" s="437">
        <v>0.31264145385954734</v>
      </c>
      <c r="L1770" s="462">
        <v>1.7393147798414907E-3</v>
      </c>
      <c r="M1770" s="463">
        <v>2.3260357338018428E-3</v>
      </c>
      <c r="N1770" s="437">
        <v>3.3083334634640628E-3</v>
      </c>
      <c r="O1770" s="456">
        <v>2.9145561365490377E-3</v>
      </c>
      <c r="P1770" s="457">
        <v>4.5840950042630984E-3</v>
      </c>
      <c r="Q1770" s="437">
        <v>1.2604045076319726E-2</v>
      </c>
      <c r="R1770" s="462">
        <v>0</v>
      </c>
      <c r="S1770" s="463">
        <v>0</v>
      </c>
      <c r="T1770" s="437">
        <v>495.06242804855088</v>
      </c>
      <c r="U1770" s="456">
        <v>5.3611696967103993E-3</v>
      </c>
      <c r="V1770" s="457">
        <v>7.0883579915841403E-3</v>
      </c>
      <c r="W1770" s="437">
        <v>1.1354123148781935E-2</v>
      </c>
      <c r="X1770" s="456">
        <v>4.7592199065333522E-3</v>
      </c>
      <c r="Y1770" s="457">
        <v>6.1280035446079004E-3</v>
      </c>
      <c r="Z1770" s="437">
        <v>1.1201418945472622E-2</v>
      </c>
      <c r="AA1770" s="456">
        <v>1.2398217335173295E-3</v>
      </c>
      <c r="AB1770" s="457">
        <v>1.3706143246714649E-3</v>
      </c>
      <c r="AC1770" s="437">
        <v>1.8795535973772585E-3</v>
      </c>
      <c r="AD1770" s="456">
        <v>7.7362425143086557E-5</v>
      </c>
      <c r="AE1770" s="457">
        <v>7.3094672326985983E-5</v>
      </c>
      <c r="AF1770" s="437">
        <v>1.1692582635181973E-4</v>
      </c>
      <c r="AG1770" s="456">
        <v>2.5905114068797328E-3</v>
      </c>
      <c r="AH1770" s="457">
        <v>2.462849154642655E-3</v>
      </c>
      <c r="AI1770" s="437">
        <v>4.3322123720489604E-3</v>
      </c>
      <c r="AJ1770" s="456">
        <v>4.597687536580381E-4</v>
      </c>
      <c r="AK1770" s="457">
        <v>4.0914209977173133E-4</v>
      </c>
      <c r="AL1770" s="437">
        <v>7.1482363165369263E-4</v>
      </c>
      <c r="AM1770" s="456">
        <v>7.0387552929060588E-4</v>
      </c>
      <c r="AN1770" s="457">
        <v>6.9781726226410582E-4</v>
      </c>
      <c r="AO1770" s="437">
        <v>9.8154208167525094E-4</v>
      </c>
      <c r="AP1770" s="462">
        <v>0</v>
      </c>
      <c r="AQ1770" s="463">
        <v>0</v>
      </c>
      <c r="AR1770" s="463">
        <v>0</v>
      </c>
      <c r="AS1770" s="456">
        <v>0</v>
      </c>
      <c r="AT1770" s="457">
        <v>0</v>
      </c>
      <c r="AU1770" s="457">
        <v>0</v>
      </c>
    </row>
    <row r="1771" spans="1:47" x14ac:dyDescent="0.2">
      <c r="A1771" s="231">
        <v>2019</v>
      </c>
      <c r="B1771" s="232">
        <v>7</v>
      </c>
      <c r="C1771" s="456">
        <v>1.8998577347401335</v>
      </c>
      <c r="D1771" s="457">
        <v>2.2138641723111707</v>
      </c>
      <c r="E1771" s="437">
        <v>7.0664471706105711</v>
      </c>
      <c r="F1771" s="456">
        <v>7.0860789810873695E-2</v>
      </c>
      <c r="G1771" s="457">
        <v>6.9341387131136925E-2</v>
      </c>
      <c r="H1771" s="437">
        <v>0.13568181443228064</v>
      </c>
      <c r="I1771" s="456">
        <v>7.9847109401725971E-2</v>
      </c>
      <c r="J1771" s="457">
        <v>0.10920543086129936</v>
      </c>
      <c r="K1771" s="437">
        <v>0.39252202232290884</v>
      </c>
      <c r="L1771" s="462">
        <v>1.7428206156404767E-3</v>
      </c>
      <c r="M1771" s="463">
        <v>2.3314980819084991E-3</v>
      </c>
      <c r="N1771" s="437">
        <v>3.312532598004304E-3</v>
      </c>
      <c r="O1771" s="456">
        <v>3.3411108596434966E-3</v>
      </c>
      <c r="P1771" s="457">
        <v>5.0193504548674914E-3</v>
      </c>
      <c r="Q1771" s="437">
        <v>1.344659557519228E-2</v>
      </c>
      <c r="R1771" s="462">
        <v>0</v>
      </c>
      <c r="S1771" s="463">
        <v>0</v>
      </c>
      <c r="T1771" s="437">
        <v>495.67469823246375</v>
      </c>
      <c r="U1771" s="456">
        <v>5.8267619213020197E-3</v>
      </c>
      <c r="V1771" s="457">
        <v>7.6659803060116693E-3</v>
      </c>
      <c r="W1771" s="437">
        <v>1.4463431725494301E-2</v>
      </c>
      <c r="X1771" s="456">
        <v>4.8678872581187074E-3</v>
      </c>
      <c r="Y1771" s="457">
        <v>6.2919181034137321E-3</v>
      </c>
      <c r="Z1771" s="437">
        <v>1.1450447664155334E-2</v>
      </c>
      <c r="AA1771" s="456">
        <v>1.4332529462645878E-3</v>
      </c>
      <c r="AB1771" s="457">
        <v>1.6231923339878019E-3</v>
      </c>
      <c r="AC1771" s="437">
        <v>2.4156078233816139E-3</v>
      </c>
      <c r="AD1771" s="456">
        <v>8.9379070162563774E-5</v>
      </c>
      <c r="AE1771" s="457">
        <v>8.5744330750428738E-5</v>
      </c>
      <c r="AF1771" s="437">
        <v>1.5344788862060976E-4</v>
      </c>
      <c r="AG1771" s="456">
        <v>2.9951462834440119E-3</v>
      </c>
      <c r="AH1771" s="457">
        <v>2.8956376048506964E-3</v>
      </c>
      <c r="AI1771" s="437">
        <v>5.7903875650885395E-3</v>
      </c>
      <c r="AJ1771" s="456">
        <v>5.2380044497813783E-4</v>
      </c>
      <c r="AK1771" s="457">
        <v>4.6969218144456523E-4</v>
      </c>
      <c r="AL1771" s="437">
        <v>9.0019219664831066E-4</v>
      </c>
      <c r="AM1771" s="456">
        <v>8.2057574919192999E-4</v>
      </c>
      <c r="AN1771" s="457">
        <v>8.3154308509718528E-4</v>
      </c>
      <c r="AO1771" s="437">
        <v>1.3586709727130626E-3</v>
      </c>
      <c r="AP1771" s="462">
        <v>0</v>
      </c>
      <c r="AQ1771" s="463">
        <v>0</v>
      </c>
      <c r="AR1771" s="463">
        <v>0</v>
      </c>
      <c r="AS1771" s="456">
        <v>0</v>
      </c>
      <c r="AT1771" s="457">
        <v>0</v>
      </c>
      <c r="AU1771" s="457">
        <v>0</v>
      </c>
    </row>
    <row r="1772" spans="1:47" x14ac:dyDescent="0.2">
      <c r="A1772" s="231">
        <v>2019</v>
      </c>
      <c r="B1772" s="232">
        <v>8</v>
      </c>
      <c r="C1772" s="456">
        <v>1.9202240181158523</v>
      </c>
      <c r="D1772" s="457">
        <v>2.2349765378877815</v>
      </c>
      <c r="E1772" s="437">
        <v>7.1113367397270899</v>
      </c>
      <c r="F1772" s="456">
        <v>7.2907804038507787E-2</v>
      </c>
      <c r="G1772" s="457">
        <v>7.1494430231983749E-2</v>
      </c>
      <c r="H1772" s="437">
        <v>0.13956003187029617</v>
      </c>
      <c r="I1772" s="456">
        <v>8.1091140187755498E-2</v>
      </c>
      <c r="J1772" s="457">
        <v>0.11057912998671746</v>
      </c>
      <c r="K1772" s="437">
        <v>0.3956234914760044</v>
      </c>
      <c r="L1772" s="462">
        <v>1.7467656298520925E-3</v>
      </c>
      <c r="M1772" s="463">
        <v>2.3374551576227174E-3</v>
      </c>
      <c r="N1772" s="437">
        <v>3.3170090592776437E-3</v>
      </c>
      <c r="O1772" s="456">
        <v>3.3742689985705428E-3</v>
      </c>
      <c r="P1772" s="457">
        <v>5.0765515659316977E-3</v>
      </c>
      <c r="Q1772" s="437">
        <v>1.3507731104038639E-2</v>
      </c>
      <c r="R1772" s="462">
        <v>0</v>
      </c>
      <c r="S1772" s="463">
        <v>0</v>
      </c>
      <c r="T1772" s="437">
        <v>496.34498236614297</v>
      </c>
      <c r="U1772" s="456">
        <v>5.9564091034714408E-3</v>
      </c>
      <c r="V1772" s="457">
        <v>7.8622346400101899E-3</v>
      </c>
      <c r="W1772" s="437">
        <v>1.4726545057562327E-2</v>
      </c>
      <c r="X1772" s="456">
        <v>4.9853510799183409E-3</v>
      </c>
      <c r="Y1772" s="457">
        <v>6.4720918854183412E-3</v>
      </c>
      <c r="Z1772" s="437">
        <v>1.1724169431997033E-2</v>
      </c>
      <c r="AA1772" s="456">
        <v>1.4956338422635017E-3</v>
      </c>
      <c r="AB1772" s="457">
        <v>1.7143499527856162E-3</v>
      </c>
      <c r="AC1772" s="437">
        <v>2.4943469483386122E-3</v>
      </c>
      <c r="AD1772" s="456">
        <v>9.2109600637020327E-5</v>
      </c>
      <c r="AE1772" s="457">
        <v>8.8629765566490879E-5</v>
      </c>
      <c r="AF1772" s="437">
        <v>1.5817829523108226E-4</v>
      </c>
      <c r="AG1772" s="456">
        <v>3.076763142425938E-3</v>
      </c>
      <c r="AH1772" s="457">
        <v>2.977088533062321E-3</v>
      </c>
      <c r="AI1772" s="437">
        <v>5.9531164665042272E-3</v>
      </c>
      <c r="AJ1772" s="456">
        <v>5.3905459318703646E-4</v>
      </c>
      <c r="AK1772" s="457">
        <v>4.8448577529594978E-4</v>
      </c>
      <c r="AL1772" s="437">
        <v>9.3210485891152774E-4</v>
      </c>
      <c r="AM1772" s="456">
        <v>8.4412188721818605E-4</v>
      </c>
      <c r="AN1772" s="457">
        <v>8.5728949250995145E-4</v>
      </c>
      <c r="AO1772" s="437">
        <v>1.3916463257806638E-3</v>
      </c>
      <c r="AP1772" s="462">
        <v>0</v>
      </c>
      <c r="AQ1772" s="463">
        <v>0</v>
      </c>
      <c r="AR1772" s="463">
        <v>0</v>
      </c>
      <c r="AS1772" s="456">
        <v>0</v>
      </c>
      <c r="AT1772" s="457">
        <v>0</v>
      </c>
      <c r="AU1772" s="457">
        <v>0</v>
      </c>
    </row>
    <row r="1773" spans="1:47" x14ac:dyDescent="0.2">
      <c r="A1773" s="231">
        <v>2019</v>
      </c>
      <c r="B1773" s="232">
        <v>9</v>
      </c>
      <c r="C1773" s="456">
        <v>1.9735672736348588</v>
      </c>
      <c r="D1773" s="457">
        <v>2.2882183745311724</v>
      </c>
      <c r="E1773" s="437">
        <v>7.4449243378105781</v>
      </c>
      <c r="F1773" s="456">
        <v>8.300174458830048E-2</v>
      </c>
      <c r="G1773" s="457">
        <v>8.2614949672677018E-2</v>
      </c>
      <c r="H1773" s="437">
        <v>0.16741931553909389</v>
      </c>
      <c r="I1773" s="456">
        <v>9.5899415500607169E-2</v>
      </c>
      <c r="J1773" s="457">
        <v>0.13179436303402647</v>
      </c>
      <c r="K1773" s="437">
        <v>0.48953208623574035</v>
      </c>
      <c r="L1773" s="462">
        <v>1.7505348214057451E-3</v>
      </c>
      <c r="M1773" s="463">
        <v>2.3431670736917751E-3</v>
      </c>
      <c r="N1773" s="437">
        <v>3.3206541689328275E-3</v>
      </c>
      <c r="O1773" s="456">
        <v>3.8829885370249367E-3</v>
      </c>
      <c r="P1773" s="457">
        <v>5.5823740585828532E-3</v>
      </c>
      <c r="Q1773" s="437">
        <v>1.4475170849680015E-2</v>
      </c>
      <c r="R1773" s="462">
        <v>0</v>
      </c>
      <c r="S1773" s="463">
        <v>0</v>
      </c>
      <c r="T1773" s="437">
        <v>496.89047386284619</v>
      </c>
      <c r="U1773" s="456">
        <v>6.1596746275674394E-3</v>
      </c>
      <c r="V1773" s="457">
        <v>8.1976585593844416E-3</v>
      </c>
      <c r="W1773" s="437">
        <v>1.5283006643580512E-2</v>
      </c>
      <c r="X1773" s="456">
        <v>5.1117773730915989E-3</v>
      </c>
      <c r="Y1773" s="457">
        <v>6.6686461450913672E-3</v>
      </c>
      <c r="Z1773" s="437">
        <v>1.2022743764328447E-2</v>
      </c>
      <c r="AA1773" s="456">
        <v>1.710984883212699E-3</v>
      </c>
      <c r="AB1773" s="457">
        <v>1.9956009146701596E-3</v>
      </c>
      <c r="AC1773" s="437">
        <v>2.9779256497284049E-3</v>
      </c>
      <c r="AD1773" s="456">
        <v>1.046751565985453E-4</v>
      </c>
      <c r="AE1773" s="457">
        <v>1.0201677760633651E-4</v>
      </c>
      <c r="AF1773" s="437">
        <v>1.8990710443157801E-4</v>
      </c>
      <c r="AG1773" s="456">
        <v>3.5022748846706892E-3</v>
      </c>
      <c r="AH1773" s="457">
        <v>3.4382249262077348E-3</v>
      </c>
      <c r="AI1773" s="437">
        <v>7.1465766077120612E-3</v>
      </c>
      <c r="AJ1773" s="456">
        <v>6.0420259043461404E-4</v>
      </c>
      <c r="AK1773" s="457">
        <v>5.4633135281249954E-4</v>
      </c>
      <c r="AL1773" s="437">
        <v>1.1122874432886068E-3</v>
      </c>
      <c r="AM1773" s="456">
        <v>9.6743678918638997E-4</v>
      </c>
      <c r="AN1773" s="457">
        <v>1.001354604289417E-3</v>
      </c>
      <c r="AO1773" s="437">
        <v>1.6780717947305738E-3</v>
      </c>
      <c r="AP1773" s="462">
        <v>0</v>
      </c>
      <c r="AQ1773" s="463">
        <v>0</v>
      </c>
      <c r="AR1773" s="463">
        <v>0</v>
      </c>
      <c r="AS1773" s="456">
        <v>0</v>
      </c>
      <c r="AT1773" s="457">
        <v>0</v>
      </c>
      <c r="AU1773" s="457">
        <v>0</v>
      </c>
    </row>
    <row r="1774" spans="1:47" x14ac:dyDescent="0.2">
      <c r="A1774" s="231">
        <v>2019</v>
      </c>
      <c r="B1774" s="232">
        <v>10</v>
      </c>
      <c r="C1774" s="456">
        <v>1.9971803139730848</v>
      </c>
      <c r="D1774" s="457">
        <v>2.3133429962445171</v>
      </c>
      <c r="E1774" s="437">
        <v>7.4950631574815398</v>
      </c>
      <c r="F1774" s="456">
        <v>8.5576980590587395E-2</v>
      </c>
      <c r="G1774" s="457">
        <v>8.538579246925336E-2</v>
      </c>
      <c r="H1774" s="437">
        <v>0.17275929926248568</v>
      </c>
      <c r="I1774" s="456">
        <v>9.7522519392335388E-2</v>
      </c>
      <c r="J1774" s="457">
        <v>0.13363691447700682</v>
      </c>
      <c r="K1774" s="437">
        <v>0.49415823517508545</v>
      </c>
      <c r="L1774" s="462">
        <v>1.7549834762109447E-3</v>
      </c>
      <c r="M1774" s="463">
        <v>2.3496364661674692E-3</v>
      </c>
      <c r="N1774" s="437">
        <v>3.3272289672091086E-3</v>
      </c>
      <c r="O1774" s="456">
        <v>3.9265898643965026E-3</v>
      </c>
      <c r="P1774" s="457">
        <v>5.6554776132386447E-3</v>
      </c>
      <c r="Q1774" s="437">
        <v>1.4560816244847672E-2</v>
      </c>
      <c r="R1774" s="462">
        <v>0</v>
      </c>
      <c r="S1774" s="463">
        <v>0</v>
      </c>
      <c r="T1774" s="437">
        <v>497.76898337922574</v>
      </c>
      <c r="U1774" s="456">
        <v>6.3047450814857162E-3</v>
      </c>
      <c r="V1774" s="457">
        <v>8.4171959917732336E-3</v>
      </c>
      <c r="W1774" s="437">
        <v>1.560937872853709E-2</v>
      </c>
      <c r="X1774" s="456">
        <v>5.2479466749577467E-3</v>
      </c>
      <c r="Y1774" s="457">
        <v>6.8821625469225383E-3</v>
      </c>
      <c r="Z1774" s="437">
        <v>1.2347779834458658E-2</v>
      </c>
      <c r="AA1774" s="456">
        <v>1.7880842792665002E-3</v>
      </c>
      <c r="AB1774" s="457">
        <v>2.1044749085468591E-3</v>
      </c>
      <c r="AC1774" s="437">
        <v>3.1077477559170483E-3</v>
      </c>
      <c r="AD1774" s="456">
        <v>1.0812072232680388E-4</v>
      </c>
      <c r="AE1774" s="457">
        <v>1.0573122008152051E-4</v>
      </c>
      <c r="AF1774" s="437">
        <v>1.9657376284457732E-4</v>
      </c>
      <c r="AG1774" s="456">
        <v>3.6051334615019052E-3</v>
      </c>
      <c r="AH1774" s="457">
        <v>3.5445714489962606E-3</v>
      </c>
      <c r="AI1774" s="437">
        <v>7.3654877858411972E-3</v>
      </c>
      <c r="AJ1774" s="456">
        <v>6.2345792698593507E-4</v>
      </c>
      <c r="AK1774" s="457">
        <v>5.6580219953844004E-4</v>
      </c>
      <c r="AL1774" s="437">
        <v>1.1544325290165961E-3</v>
      </c>
      <c r="AM1774" s="456">
        <v>9.9693550046145137E-4</v>
      </c>
      <c r="AN1774" s="457">
        <v>1.0339896988281446E-3</v>
      </c>
      <c r="AO1774" s="437">
        <v>1.7256891576537692E-3</v>
      </c>
      <c r="AP1774" s="462">
        <v>0</v>
      </c>
      <c r="AQ1774" s="463">
        <v>0</v>
      </c>
      <c r="AR1774" s="463">
        <v>0</v>
      </c>
      <c r="AS1774" s="456">
        <v>0</v>
      </c>
      <c r="AT1774" s="457">
        <v>0</v>
      </c>
      <c r="AU1774" s="457">
        <v>0</v>
      </c>
    </row>
    <row r="1775" spans="1:47" x14ac:dyDescent="0.2">
      <c r="A1775" s="231">
        <v>2019</v>
      </c>
      <c r="B1775" s="232">
        <v>11</v>
      </c>
      <c r="C1775" s="456">
        <v>2.4401168671371662</v>
      </c>
      <c r="D1775" s="457">
        <v>2.8385970028525338</v>
      </c>
      <c r="E1775" s="437">
        <v>8.6563858561051124</v>
      </c>
      <c r="F1775" s="456">
        <v>0.10393005508770066</v>
      </c>
      <c r="G1775" s="457">
        <v>0.10371508913930848</v>
      </c>
      <c r="H1775" s="437">
        <v>0.21619049928920459</v>
      </c>
      <c r="I1775" s="456">
        <v>0.11244415276184988</v>
      </c>
      <c r="J1775" s="457">
        <v>0.15483823784415701</v>
      </c>
      <c r="K1775" s="437">
        <v>0.5759545019931146</v>
      </c>
      <c r="L1775" s="462">
        <v>1.7595589426406351E-3</v>
      </c>
      <c r="M1775" s="463">
        <v>2.3561914656484756E-3</v>
      </c>
      <c r="N1775" s="437">
        <v>3.3341701866750903E-3</v>
      </c>
      <c r="O1775" s="456">
        <v>4.9500940989384897E-3</v>
      </c>
      <c r="P1775" s="457">
        <v>6.5791998595298423E-3</v>
      </c>
      <c r="Q1775" s="437">
        <v>1.6529110565566565E-2</v>
      </c>
      <c r="R1775" s="462">
        <v>0</v>
      </c>
      <c r="S1775" s="463">
        <v>0</v>
      </c>
      <c r="T1775" s="437">
        <v>498.63658057295038</v>
      </c>
      <c r="U1775" s="456">
        <v>5.9657459073055533E-3</v>
      </c>
      <c r="V1775" s="457">
        <v>7.9774492327126696E-3</v>
      </c>
      <c r="W1775" s="437">
        <v>1.4317264634997632E-2</v>
      </c>
      <c r="X1775" s="456">
        <v>5.3942906948981307E-3</v>
      </c>
      <c r="Y1775" s="457">
        <v>7.1149374619937826E-3</v>
      </c>
      <c r="Z1775" s="437">
        <v>1.270141326852102E-2</v>
      </c>
      <c r="AA1775" s="456">
        <v>2.1604300756086548E-3</v>
      </c>
      <c r="AB1775" s="457">
        <v>2.5414970031997532E-3</v>
      </c>
      <c r="AC1775" s="437">
        <v>3.8994143249481547E-3</v>
      </c>
      <c r="AD1775" s="456">
        <v>1.3088670718398545E-4</v>
      </c>
      <c r="AE1775" s="457">
        <v>1.2768109229466124E-4</v>
      </c>
      <c r="AF1775" s="437">
        <v>2.4644725796014452E-4</v>
      </c>
      <c r="AG1775" s="456">
        <v>4.3836124818088969E-3</v>
      </c>
      <c r="AH1775" s="457">
        <v>4.3102537190070197E-3</v>
      </c>
      <c r="AI1775" s="437">
        <v>9.216281614261428E-3</v>
      </c>
      <c r="AJ1775" s="456">
        <v>7.4226729285437846E-4</v>
      </c>
      <c r="AK1775" s="457">
        <v>6.6809016418980778E-4</v>
      </c>
      <c r="AL1775" s="437">
        <v>1.4355491807594386E-3</v>
      </c>
      <c r="AM1775" s="456">
        <v>1.2207066589938415E-3</v>
      </c>
      <c r="AN1775" s="457">
        <v>1.2708422373433577E-3</v>
      </c>
      <c r="AO1775" s="437">
        <v>2.1727280685216984E-3</v>
      </c>
      <c r="AP1775" s="462">
        <v>0</v>
      </c>
      <c r="AQ1775" s="463">
        <v>0</v>
      </c>
      <c r="AR1775" s="463">
        <v>0</v>
      </c>
      <c r="AS1775" s="456">
        <v>0</v>
      </c>
      <c r="AT1775" s="457">
        <v>0</v>
      </c>
      <c r="AU1775" s="457">
        <v>0</v>
      </c>
    </row>
    <row r="1776" spans="1:47" x14ac:dyDescent="0.2">
      <c r="A1776" s="231">
        <v>2019</v>
      </c>
      <c r="B1776" s="232">
        <v>12</v>
      </c>
      <c r="C1776" s="456">
        <v>2.4707599727858702</v>
      </c>
      <c r="D1776" s="457">
        <v>2.8719566220800288</v>
      </c>
      <c r="E1776" s="437">
        <v>8.7252980230730159</v>
      </c>
      <c r="F1776" s="456">
        <v>0.10734468680950073</v>
      </c>
      <c r="G1776" s="457">
        <v>0.10741048427906609</v>
      </c>
      <c r="H1776" s="437">
        <v>0.22370083931453871</v>
      </c>
      <c r="I1776" s="456">
        <v>0.1145103312536398</v>
      </c>
      <c r="J1776" s="457">
        <v>0.15723944382202737</v>
      </c>
      <c r="K1776" s="437">
        <v>0.58210672944843012</v>
      </c>
      <c r="L1776" s="462">
        <v>1.7644086959934971E-3</v>
      </c>
      <c r="M1776" s="463">
        <v>2.3630362147865824E-3</v>
      </c>
      <c r="N1776" s="437">
        <v>3.341510681958852E-3</v>
      </c>
      <c r="O1776" s="456">
        <v>5.0123347300246391E-3</v>
      </c>
      <c r="P1776" s="457">
        <v>6.6770919619836217E-3</v>
      </c>
      <c r="Q1776" s="437">
        <v>1.6649195869868752E-2</v>
      </c>
      <c r="R1776" s="462">
        <v>0</v>
      </c>
      <c r="S1776" s="463">
        <v>0</v>
      </c>
      <c r="T1776" s="437">
        <v>499.57561926576534</v>
      </c>
      <c r="U1776" s="456">
        <v>6.1161668584314398E-3</v>
      </c>
      <c r="V1776" s="457">
        <v>8.2066100367801861E-3</v>
      </c>
      <c r="W1776" s="437">
        <v>1.4682541821228717E-2</v>
      </c>
      <c r="X1776" s="456">
        <v>5.5518718658368084E-3</v>
      </c>
      <c r="Y1776" s="457">
        <v>7.3671679366448485E-3</v>
      </c>
      <c r="Z1776" s="437">
        <v>1.3084617772553301E-2</v>
      </c>
      <c r="AA1776" s="456">
        <v>2.2559230018083989E-3</v>
      </c>
      <c r="AB1776" s="457">
        <v>2.6709190873035259E-3</v>
      </c>
      <c r="AC1776" s="437">
        <v>4.0815272868134573E-3</v>
      </c>
      <c r="AD1776" s="456">
        <v>1.3544854883828494E-4</v>
      </c>
      <c r="AE1776" s="457">
        <v>1.3261767955359077E-4</v>
      </c>
      <c r="AF1776" s="437">
        <v>2.5584418192765602E-4</v>
      </c>
      <c r="AG1776" s="456">
        <v>4.5215574743134564E-3</v>
      </c>
      <c r="AH1776" s="457">
        <v>4.4552989119693272E-3</v>
      </c>
      <c r="AI1776" s="437">
        <v>9.5237927891753792E-3</v>
      </c>
      <c r="AJ1776" s="456">
        <v>7.6830501104075571E-4</v>
      </c>
      <c r="AK1776" s="457">
        <v>6.9500653118048671E-4</v>
      </c>
      <c r="AL1776" s="437">
        <v>1.4949108685242312E-3</v>
      </c>
      <c r="AM1776" s="456">
        <v>1.2592516387114957E-3</v>
      </c>
      <c r="AN1776" s="457">
        <v>1.3132997324688338E-3</v>
      </c>
      <c r="AO1776" s="437">
        <v>2.2395165147106838E-3</v>
      </c>
      <c r="AP1776" s="462">
        <v>0</v>
      </c>
      <c r="AQ1776" s="463">
        <v>0</v>
      </c>
      <c r="AR1776" s="463">
        <v>0</v>
      </c>
      <c r="AS1776" s="456">
        <v>0</v>
      </c>
      <c r="AT1776" s="457">
        <v>0</v>
      </c>
      <c r="AU1776" s="457">
        <v>0</v>
      </c>
    </row>
    <row r="1777" spans="1:47" x14ac:dyDescent="0.2">
      <c r="A1777" s="231">
        <v>2019</v>
      </c>
      <c r="B1777" s="232">
        <v>13</v>
      </c>
      <c r="C1777" s="456">
        <v>2.5089943624317761</v>
      </c>
      <c r="D1777" s="457">
        <v>2.9143029512085117</v>
      </c>
      <c r="E1777" s="437">
        <v>8.8224534963127805</v>
      </c>
      <c r="F1777" s="456">
        <v>0.1109341753940111</v>
      </c>
      <c r="G1777" s="457">
        <v>0.11132275413717671</v>
      </c>
      <c r="H1777" s="437">
        <v>0.23157290621838328</v>
      </c>
      <c r="I1777" s="456">
        <v>0.11658184577252036</v>
      </c>
      <c r="J1777" s="457">
        <v>0.15961147237393919</v>
      </c>
      <c r="K1777" s="437">
        <v>0.58778243567917143</v>
      </c>
      <c r="L1777" s="462">
        <v>1.7674078474603908E-3</v>
      </c>
      <c r="M1777" s="463">
        <v>2.3674203948928539E-3</v>
      </c>
      <c r="N1777" s="437">
        <v>3.3453520670963565E-3</v>
      </c>
      <c r="O1777" s="456">
        <v>5.0737768259264708E-3</v>
      </c>
      <c r="P1777" s="457">
        <v>6.7758672468807967E-3</v>
      </c>
      <c r="Q1777" s="437">
        <v>1.6764009557373633E-2</v>
      </c>
      <c r="R1777" s="462">
        <v>0</v>
      </c>
      <c r="S1777" s="463">
        <v>0</v>
      </c>
      <c r="T1777" s="437">
        <v>500.58910267061384</v>
      </c>
      <c r="U1777" s="456">
        <v>6.2752504027509017E-3</v>
      </c>
      <c r="V1777" s="457">
        <v>8.4487648009282067E-3</v>
      </c>
      <c r="W1777" s="437">
        <v>1.5066571568258157E-2</v>
      </c>
      <c r="X1777" s="456">
        <v>5.7210278454738741E-3</v>
      </c>
      <c r="Y1777" s="457">
        <v>7.6393982225432221E-3</v>
      </c>
      <c r="Z1777" s="437">
        <v>1.349805699988952E-2</v>
      </c>
      <c r="AA1777" s="456">
        <v>2.2960565486828404E-3</v>
      </c>
      <c r="AB1777" s="457">
        <v>2.7486133210881869E-3</v>
      </c>
      <c r="AC1777" s="437">
        <v>4.1655810122739143E-3</v>
      </c>
      <c r="AD1777" s="456">
        <v>1.3993505812801498E-4</v>
      </c>
      <c r="AE1777" s="457">
        <v>1.3756207318312862E-4</v>
      </c>
      <c r="AF1777" s="437">
        <v>2.6509532140188316E-4</v>
      </c>
      <c r="AG1777" s="456">
        <v>4.6821581673829864E-3</v>
      </c>
      <c r="AH1777" s="457">
        <v>4.6237777920844067E-3</v>
      </c>
      <c r="AI1777" s="437">
        <v>9.874054271772955E-3</v>
      </c>
      <c r="AJ1777" s="456">
        <v>8.0065898930393022E-4</v>
      </c>
      <c r="AK1777" s="457">
        <v>7.2824292400443203E-4</v>
      </c>
      <c r="AL1777" s="437">
        <v>1.5666275094366215E-3</v>
      </c>
      <c r="AM1777" s="456">
        <v>1.2951953163242674E-3</v>
      </c>
      <c r="AN1777" s="457">
        <v>1.3533312364548094E-3</v>
      </c>
      <c r="AO1777" s="437">
        <v>2.2994188746345186E-3</v>
      </c>
      <c r="AP1777" s="462">
        <v>0</v>
      </c>
      <c r="AQ1777" s="463">
        <v>0</v>
      </c>
      <c r="AR1777" s="463">
        <v>0</v>
      </c>
      <c r="AS1777" s="456">
        <v>0</v>
      </c>
      <c r="AT1777" s="457">
        <v>0</v>
      </c>
      <c r="AU1777" s="457">
        <v>0</v>
      </c>
    </row>
    <row r="1778" spans="1:47" x14ac:dyDescent="0.2">
      <c r="A1778" s="231">
        <v>2019</v>
      </c>
      <c r="B1778" s="232">
        <v>14</v>
      </c>
      <c r="C1778" s="456">
        <v>2.5382213271722609</v>
      </c>
      <c r="D1778" s="457">
        <v>2.9453869345996853</v>
      </c>
      <c r="E1778" s="437">
        <v>8.8743024837559936</v>
      </c>
      <c r="F1778" s="456">
        <v>0.11484705378366807</v>
      </c>
      <c r="G1778" s="457">
        <v>0.11556625808776946</v>
      </c>
      <c r="H1778" s="437">
        <v>0.24021921909204952</v>
      </c>
      <c r="I1778" s="456">
        <v>0.1188739482034671</v>
      </c>
      <c r="J1778" s="457">
        <v>0.16225336565420437</v>
      </c>
      <c r="K1778" s="437">
        <v>0.59421817370150098</v>
      </c>
      <c r="L1778" s="462">
        <v>1.7715407759241663E-3</v>
      </c>
      <c r="M1778" s="463">
        <v>2.3730504103939834E-3</v>
      </c>
      <c r="N1778" s="437">
        <v>3.35127216891972E-3</v>
      </c>
      <c r="O1778" s="456">
        <v>5.1451505296322255E-3</v>
      </c>
      <c r="P1778" s="457">
        <v>6.8884757251409974E-3</v>
      </c>
      <c r="Q1778" s="437">
        <v>1.6902710812429066E-2</v>
      </c>
      <c r="R1778" s="462">
        <v>0</v>
      </c>
      <c r="S1778" s="463">
        <v>0</v>
      </c>
      <c r="T1778" s="437">
        <v>501.30553875494343</v>
      </c>
      <c r="U1778" s="456">
        <v>6.4440746687155735E-3</v>
      </c>
      <c r="V1778" s="457">
        <v>8.7035090411944956E-3</v>
      </c>
      <c r="W1778" s="437">
        <v>1.5482989903358007E-2</v>
      </c>
      <c r="X1778" s="456">
        <v>5.9025165930900814E-3</v>
      </c>
      <c r="Y1778" s="457">
        <v>7.9315269531829245E-3</v>
      </c>
      <c r="Z1778" s="437">
        <v>1.3941890253198233E-2</v>
      </c>
      <c r="AA1778" s="456">
        <v>2.398682939273364E-3</v>
      </c>
      <c r="AB1778" s="457">
        <v>2.8780354681067506E-3</v>
      </c>
      <c r="AC1778" s="437">
        <v>4.3738041113948684E-3</v>
      </c>
      <c r="AD1778" s="456">
        <v>1.4515058411118152E-4</v>
      </c>
      <c r="AE1778" s="457">
        <v>1.4320563773834925E-4</v>
      </c>
      <c r="AF1778" s="437">
        <v>2.7592343421339757E-4</v>
      </c>
      <c r="AG1778" s="456">
        <v>4.8416128665451077E-3</v>
      </c>
      <c r="AH1778" s="457">
        <v>4.7940695445632259E-3</v>
      </c>
      <c r="AI1778" s="437">
        <v>1.0228459856058334E-2</v>
      </c>
      <c r="AJ1778" s="456">
        <v>8.3102113169588948E-4</v>
      </c>
      <c r="AK1778" s="457">
        <v>7.603348693869165E-4</v>
      </c>
      <c r="AL1778" s="437">
        <v>1.6355244016297314E-3</v>
      </c>
      <c r="AM1778" s="456">
        <v>1.3388672128042231E-3</v>
      </c>
      <c r="AN1778" s="457">
        <v>1.4008338945175843E-3</v>
      </c>
      <c r="AO1778" s="437">
        <v>2.3757885554119623E-3</v>
      </c>
      <c r="AP1778" s="462">
        <v>0</v>
      </c>
      <c r="AQ1778" s="463">
        <v>0</v>
      </c>
      <c r="AR1778" s="463">
        <v>0</v>
      </c>
      <c r="AS1778" s="456">
        <v>0</v>
      </c>
      <c r="AT1778" s="457">
        <v>0</v>
      </c>
      <c r="AU1778" s="457">
        <v>0</v>
      </c>
    </row>
    <row r="1779" spans="1:47" x14ac:dyDescent="0.2">
      <c r="A1779" s="231">
        <v>2019</v>
      </c>
      <c r="B1779" s="232">
        <v>15</v>
      </c>
      <c r="C1779" s="456">
        <v>2.5760328169501032</v>
      </c>
      <c r="D1779" s="457">
        <v>2.986941320217039</v>
      </c>
      <c r="E1779" s="437">
        <v>8.9603256142886814</v>
      </c>
      <c r="F1779" s="456">
        <v>0.11904476939317037</v>
      </c>
      <c r="G1779" s="457">
        <v>0.12012326014702139</v>
      </c>
      <c r="H1779" s="437">
        <v>0.24952055301374187</v>
      </c>
      <c r="I1779" s="456">
        <v>0.12141839666228263</v>
      </c>
      <c r="J1779" s="457">
        <v>0.1652391360524787</v>
      </c>
      <c r="K1779" s="437">
        <v>0.60180687657488696</v>
      </c>
      <c r="L1779" s="462">
        <v>1.7773349339735428E-3</v>
      </c>
      <c r="M1779" s="463">
        <v>2.3807442999038506E-3</v>
      </c>
      <c r="N1779" s="437">
        <v>3.3602645378729588E-3</v>
      </c>
      <c r="O1779" s="456">
        <v>5.2215337736762103E-3</v>
      </c>
      <c r="P1779" s="457">
        <v>7.0089305950844279E-3</v>
      </c>
      <c r="Q1779" s="437">
        <v>1.7051007385575589E-2</v>
      </c>
      <c r="R1779" s="462">
        <v>0</v>
      </c>
      <c r="S1779" s="463">
        <v>0</v>
      </c>
      <c r="T1779" s="437">
        <v>502.46928484661555</v>
      </c>
      <c r="U1779" s="456">
        <v>6.6259534211362651E-3</v>
      </c>
      <c r="V1779" s="457">
        <v>8.976704506894197E-3</v>
      </c>
      <c r="W1779" s="437">
        <v>1.5935218776595778E-2</v>
      </c>
      <c r="X1779" s="456">
        <v>6.0964862976239228E-3</v>
      </c>
      <c r="Y1779" s="457">
        <v>8.2440533359459996E-3</v>
      </c>
      <c r="Z1779" s="437">
        <v>1.4416663837456404E-2</v>
      </c>
      <c r="AA1779" s="456">
        <v>2.5102131615612399E-3</v>
      </c>
      <c r="AB1779" s="457">
        <v>3.0141266256124687E-3</v>
      </c>
      <c r="AC1779" s="437">
        <v>4.5996232470165268E-3</v>
      </c>
      <c r="AD1779" s="456">
        <v>1.5075432393663992E-4</v>
      </c>
      <c r="AE1779" s="457">
        <v>1.4926556892013015E-4</v>
      </c>
      <c r="AF1779" s="437">
        <v>2.8756444471042211E-4</v>
      </c>
      <c r="AG1779" s="456">
        <v>5.0121718702892367E-3</v>
      </c>
      <c r="AH1779" s="457">
        <v>4.9772496571018447E-3</v>
      </c>
      <c r="AI1779" s="437">
        <v>1.0609245901337478E-2</v>
      </c>
      <c r="AJ1779" s="456">
        <v>8.6330346431010181E-4</v>
      </c>
      <c r="AK1779" s="457">
        <v>7.9467518532753587E-4</v>
      </c>
      <c r="AL1779" s="437">
        <v>1.7090285834633328E-3</v>
      </c>
      <c r="AM1779" s="456">
        <v>1.3859466567914713E-3</v>
      </c>
      <c r="AN1779" s="457">
        <v>1.4518983388993314E-3</v>
      </c>
      <c r="AO1779" s="437">
        <v>2.4584339314187927E-3</v>
      </c>
      <c r="AP1779" s="462">
        <v>0</v>
      </c>
      <c r="AQ1779" s="463">
        <v>0</v>
      </c>
      <c r="AR1779" s="463">
        <v>0</v>
      </c>
      <c r="AS1779" s="456">
        <v>0</v>
      </c>
      <c r="AT1779" s="457">
        <v>0</v>
      </c>
      <c r="AU1779" s="457">
        <v>0</v>
      </c>
    </row>
    <row r="1780" spans="1:47" x14ac:dyDescent="0.2">
      <c r="A1780" s="231">
        <v>2019</v>
      </c>
      <c r="B1780" s="232">
        <v>16</v>
      </c>
      <c r="C1780" s="456">
        <v>2.8814733439528575</v>
      </c>
      <c r="D1780" s="457">
        <v>3.543031902203631</v>
      </c>
      <c r="E1780" s="437">
        <v>10.077480123699898</v>
      </c>
      <c r="F1780" s="456">
        <v>0.13143186438866325</v>
      </c>
      <c r="G1780" s="457">
        <v>0.13655465467262953</v>
      </c>
      <c r="H1780" s="437">
        <v>0.28607370531913656</v>
      </c>
      <c r="I1780" s="456">
        <v>0.13791528892645069</v>
      </c>
      <c r="J1780" s="457">
        <v>0.18822721699117864</v>
      </c>
      <c r="K1780" s="437">
        <v>0.68791095061069474</v>
      </c>
      <c r="L1780" s="462">
        <v>1.7835236960161813E-3</v>
      </c>
      <c r="M1780" s="463">
        <v>2.3889263595185777E-3</v>
      </c>
      <c r="N1780" s="437">
        <v>3.3699333855452154E-3</v>
      </c>
      <c r="O1780" s="456">
        <v>7.3221687458873592E-3</v>
      </c>
      <c r="P1780" s="457">
        <v>8.7594123017647879E-3</v>
      </c>
      <c r="Q1780" s="437">
        <v>2.0828675912150995E-2</v>
      </c>
      <c r="R1780" s="462">
        <v>0</v>
      </c>
      <c r="S1780" s="463">
        <v>0</v>
      </c>
      <c r="T1780" s="437">
        <v>503.71347127903437</v>
      </c>
      <c r="U1780" s="456">
        <v>6.7837861081314873E-3</v>
      </c>
      <c r="V1780" s="457">
        <v>9.3345088761012471E-3</v>
      </c>
      <c r="W1780" s="437">
        <v>1.6297185670496678E-2</v>
      </c>
      <c r="X1780" s="456">
        <v>6.3051238736717957E-3</v>
      </c>
      <c r="Y1780" s="457">
        <v>8.5783132853874573E-3</v>
      </c>
      <c r="Z1780" s="437">
        <v>1.4924473399545632E-2</v>
      </c>
      <c r="AA1780" s="456">
        <v>2.7732997198509808E-3</v>
      </c>
      <c r="AB1780" s="457">
        <v>3.4048464158107786E-3</v>
      </c>
      <c r="AC1780" s="437">
        <v>5.3126170217551788E-3</v>
      </c>
      <c r="AD1780" s="456">
        <v>1.6618351338956234E-4</v>
      </c>
      <c r="AE1780" s="457">
        <v>1.6919087559705726E-4</v>
      </c>
      <c r="AF1780" s="437">
        <v>3.3031737803651979E-4</v>
      </c>
      <c r="AG1780" s="456">
        <v>5.5338369572291105E-3</v>
      </c>
      <c r="AH1780" s="457">
        <v>5.6625847616949936E-3</v>
      </c>
      <c r="AI1780" s="437">
        <v>1.2154177570838778E-2</v>
      </c>
      <c r="AJ1780" s="456">
        <v>9.4327400387014902E-4</v>
      </c>
      <c r="AK1780" s="457">
        <v>8.9015143579984374E-4</v>
      </c>
      <c r="AL1780" s="437">
        <v>1.9547335319566031E-3</v>
      </c>
      <c r="AM1780" s="456">
        <v>1.5375390003527761E-3</v>
      </c>
      <c r="AN1780" s="457">
        <v>1.6612029373388423E-3</v>
      </c>
      <c r="AO1780" s="437">
        <v>2.8259265802784953E-3</v>
      </c>
      <c r="AP1780" s="462">
        <v>0</v>
      </c>
      <c r="AQ1780" s="463">
        <v>0</v>
      </c>
      <c r="AR1780" s="463">
        <v>0</v>
      </c>
      <c r="AS1780" s="456">
        <v>0</v>
      </c>
      <c r="AT1780" s="457">
        <v>0</v>
      </c>
      <c r="AU1780" s="457">
        <v>0</v>
      </c>
    </row>
    <row r="1781" spans="1:47" x14ac:dyDescent="0.2">
      <c r="A1781" s="231">
        <v>2019</v>
      </c>
      <c r="B1781" s="232">
        <v>17</v>
      </c>
      <c r="C1781" s="456">
        <v>2.9257881137799808</v>
      </c>
      <c r="D1781" s="457">
        <v>3.5927781104625427</v>
      </c>
      <c r="E1781" s="437">
        <v>10.181179111629788</v>
      </c>
      <c r="F1781" s="456">
        <v>0.13648745624923522</v>
      </c>
      <c r="G1781" s="457">
        <v>0.14202746157143786</v>
      </c>
      <c r="H1781" s="437">
        <v>0.29755791178234736</v>
      </c>
      <c r="I1781" s="456">
        <v>0.14111686526274389</v>
      </c>
      <c r="J1781" s="457">
        <v>0.1919370771407472</v>
      </c>
      <c r="K1781" s="437">
        <v>0.69756208072003223</v>
      </c>
      <c r="L1781" s="462">
        <v>1.7902211498321326E-3</v>
      </c>
      <c r="M1781" s="463">
        <v>2.3973124602605523E-3</v>
      </c>
      <c r="N1781" s="437">
        <v>3.380462423882854E-3</v>
      </c>
      <c r="O1781" s="456">
        <v>7.4433241987755805E-3</v>
      </c>
      <c r="P1781" s="457">
        <v>8.9255711575671522E-3</v>
      </c>
      <c r="Q1781" s="437">
        <v>2.1050682534312311E-2</v>
      </c>
      <c r="R1781" s="462">
        <v>0</v>
      </c>
      <c r="S1781" s="463">
        <v>0</v>
      </c>
      <c r="T1781" s="437">
        <v>505.02540226362936</v>
      </c>
      <c r="U1781" s="456">
        <v>6.9875267074759849E-3</v>
      </c>
      <c r="V1781" s="457">
        <v>9.6327563044194472E-3</v>
      </c>
      <c r="W1781" s="437">
        <v>1.681116069682231E-2</v>
      </c>
      <c r="X1781" s="456">
        <v>6.5275727857963322E-3</v>
      </c>
      <c r="Y1781" s="457">
        <v>8.9299771503713529E-3</v>
      </c>
      <c r="Z1781" s="437">
        <v>1.5458825840059458E-2</v>
      </c>
      <c r="AA1781" s="456">
        <v>2.9101764428152445E-3</v>
      </c>
      <c r="AB1781" s="457">
        <v>3.5543118349931971E-3</v>
      </c>
      <c r="AC1781" s="437">
        <v>5.6127666740556246E-3</v>
      </c>
      <c r="AD1781" s="456">
        <v>1.7297634700799667E-4</v>
      </c>
      <c r="AE1781" s="457">
        <v>1.7649541977923956E-4</v>
      </c>
      <c r="AF1781" s="437">
        <v>3.4483559307806652E-4</v>
      </c>
      <c r="AG1781" s="456">
        <v>5.7381367001502802E-3</v>
      </c>
      <c r="AH1781" s="457">
        <v>5.8845565806852282E-3</v>
      </c>
      <c r="AI1781" s="437">
        <v>1.2618740945808504E-2</v>
      </c>
      <c r="AJ1781" s="456">
        <v>9.8177913711501585E-4</v>
      </c>
      <c r="AK1781" s="457">
        <v>9.3185199304616172E-4</v>
      </c>
      <c r="AL1781" s="437">
        <v>2.0436500290125308E-3</v>
      </c>
      <c r="AM1781" s="456">
        <v>1.594481440901103E-3</v>
      </c>
      <c r="AN1781" s="457">
        <v>1.7219189767378011E-3</v>
      </c>
      <c r="AO1781" s="437">
        <v>2.9298127387829076E-3</v>
      </c>
      <c r="AP1781" s="462">
        <v>0</v>
      </c>
      <c r="AQ1781" s="463">
        <v>0</v>
      </c>
      <c r="AR1781" s="463">
        <v>0</v>
      </c>
      <c r="AS1781" s="456">
        <v>0</v>
      </c>
      <c r="AT1781" s="457">
        <v>0</v>
      </c>
      <c r="AU1781" s="457">
        <v>0</v>
      </c>
    </row>
    <row r="1782" spans="1:47" x14ac:dyDescent="0.2">
      <c r="A1782" s="231">
        <v>2019</v>
      </c>
      <c r="B1782" s="232">
        <v>18</v>
      </c>
      <c r="C1782" s="456">
        <v>2.9702221309999834</v>
      </c>
      <c r="D1782" s="457">
        <v>3.641619548716382</v>
      </c>
      <c r="E1782" s="437">
        <v>10.290272001477852</v>
      </c>
      <c r="F1782" s="456">
        <v>0.14176086082815809</v>
      </c>
      <c r="G1782" s="457">
        <v>0.14764438262735066</v>
      </c>
      <c r="H1782" s="437">
        <v>0.30954883840215086</v>
      </c>
      <c r="I1782" s="456">
        <v>0.14450823979365016</v>
      </c>
      <c r="J1782" s="457">
        <v>0.19581320759327575</v>
      </c>
      <c r="K1782" s="437">
        <v>0.70760475289699354</v>
      </c>
      <c r="L1782" s="462">
        <v>1.7972322881602575E-3</v>
      </c>
      <c r="M1782" s="463">
        <v>2.4058177007360753E-3</v>
      </c>
      <c r="N1782" s="437">
        <v>3.3913281313716413E-3</v>
      </c>
      <c r="O1782" s="456">
        <v>7.5714306492625071E-3</v>
      </c>
      <c r="P1782" s="457">
        <v>9.0985500107554646E-3</v>
      </c>
      <c r="Q1782" s="437">
        <v>2.128171502591051E-2</v>
      </c>
      <c r="R1782" s="462">
        <v>0</v>
      </c>
      <c r="S1782" s="463">
        <v>0</v>
      </c>
      <c r="T1782" s="437">
        <v>506.39370615696481</v>
      </c>
      <c r="U1782" s="456">
        <v>7.197628911909836E-3</v>
      </c>
      <c r="V1782" s="457">
        <v>9.9339774710378304E-3</v>
      </c>
      <c r="W1782" s="437">
        <v>1.7347619468739587E-2</v>
      </c>
      <c r="X1782" s="456">
        <v>6.7633460851078547E-3</v>
      </c>
      <c r="Y1782" s="457">
        <v>9.2972790810697935E-3</v>
      </c>
      <c r="Z1782" s="437">
        <v>1.6016803692272621E-2</v>
      </c>
      <c r="AA1782" s="456">
        <v>3.0514261429650065E-3</v>
      </c>
      <c r="AB1782" s="457">
        <v>3.6974844556562116E-3</v>
      </c>
      <c r="AC1782" s="437">
        <v>5.9267056371616975E-3</v>
      </c>
      <c r="AD1782" s="456">
        <v>1.8007946861189333E-4</v>
      </c>
      <c r="AE1782" s="457">
        <v>1.8400515765414362E-4</v>
      </c>
      <c r="AF1782" s="437">
        <v>3.5999917450547458E-4</v>
      </c>
      <c r="AG1782" s="456">
        <v>5.951334447982945E-3</v>
      </c>
      <c r="AH1782" s="457">
        <v>6.1140013741354865E-3</v>
      </c>
      <c r="AI1782" s="437">
        <v>1.3103651061764206E-2</v>
      </c>
      <c r="AJ1782" s="456">
        <v>1.0221665920218575E-3</v>
      </c>
      <c r="AK1782" s="457">
        <v>9.753760546161004E-4</v>
      </c>
      <c r="AL1782" s="437">
        <v>2.1364509827619918E-3</v>
      </c>
      <c r="AM1782" s="456">
        <v>1.653783460464787E-3</v>
      </c>
      <c r="AN1782" s="457">
        <v>1.7835905159370492E-3</v>
      </c>
      <c r="AO1782" s="437">
        <v>3.038190230256079E-3</v>
      </c>
      <c r="AP1782" s="462">
        <v>0</v>
      </c>
      <c r="AQ1782" s="463">
        <v>0</v>
      </c>
      <c r="AR1782" s="463">
        <v>0</v>
      </c>
      <c r="AS1782" s="456">
        <v>0</v>
      </c>
      <c r="AT1782" s="457">
        <v>0</v>
      </c>
      <c r="AU1782" s="457">
        <v>0</v>
      </c>
    </row>
    <row r="1783" spans="1:47" x14ac:dyDescent="0.2">
      <c r="A1783" s="231">
        <v>2019</v>
      </c>
      <c r="B1783" s="232">
        <v>19</v>
      </c>
      <c r="C1783" s="456">
        <v>3.0161764358325303</v>
      </c>
      <c r="D1783" s="457">
        <v>3.6899409550564246</v>
      </c>
      <c r="E1783" s="437">
        <v>10.384917605292731</v>
      </c>
      <c r="F1783" s="456">
        <v>0.14739892944682467</v>
      </c>
      <c r="G1783" s="457">
        <v>0.1534657037787234</v>
      </c>
      <c r="H1783" s="437">
        <v>0.32181224707198774</v>
      </c>
      <c r="I1783" s="456">
        <v>0.14803873838998899</v>
      </c>
      <c r="J1783" s="457">
        <v>0.19970860812668895</v>
      </c>
      <c r="K1783" s="437">
        <v>0.71755251748218374</v>
      </c>
      <c r="L1783" s="462">
        <v>1.8040207269132069E-3</v>
      </c>
      <c r="M1783" s="463">
        <v>2.4137168942067601E-3</v>
      </c>
      <c r="N1783" s="437">
        <v>3.4013528860216496E-3</v>
      </c>
      <c r="O1783" s="456">
        <v>7.7064382532496395E-3</v>
      </c>
      <c r="P1783" s="457">
        <v>9.2754453030684057E-3</v>
      </c>
      <c r="Q1783" s="437">
        <v>2.1518669641385268E-2</v>
      </c>
      <c r="R1783" s="462">
        <v>0</v>
      </c>
      <c r="S1783" s="463">
        <v>0</v>
      </c>
      <c r="T1783" s="437">
        <v>507.60751155339136</v>
      </c>
      <c r="U1783" s="456">
        <v>7.4224521518761249E-3</v>
      </c>
      <c r="V1783" s="457">
        <v>1.0245562946905063E-2</v>
      </c>
      <c r="W1783" s="437">
        <v>1.7893866324220249E-2</v>
      </c>
      <c r="X1783" s="456">
        <v>7.0118659549971776E-3</v>
      </c>
      <c r="Y1783" s="457">
        <v>9.6729505983001035E-3</v>
      </c>
      <c r="Z1783" s="437">
        <v>1.6587632801372331E-2</v>
      </c>
      <c r="AA1783" s="456">
        <v>3.2040849641813583E-3</v>
      </c>
      <c r="AB1783" s="457">
        <v>3.8436108330106369E-3</v>
      </c>
      <c r="AC1783" s="437">
        <v>6.2600883795667812E-3</v>
      </c>
      <c r="AD1783" s="456">
        <v>1.8767656190083146E-4</v>
      </c>
      <c r="AE1783" s="457">
        <v>1.9178721720539198E-4</v>
      </c>
      <c r="AF1783" s="437">
        <v>3.7558824596018998E-4</v>
      </c>
      <c r="AG1783" s="456">
        <v>6.1787343565582941E-3</v>
      </c>
      <c r="AH1783" s="457">
        <v>6.3518484705981822E-3</v>
      </c>
      <c r="AI1783" s="437">
        <v>1.359628890993723E-2</v>
      </c>
      <c r="AJ1783" s="456">
        <v>1.0650335440019528E-3</v>
      </c>
      <c r="AK1783" s="457">
        <v>1.0202879637046E-3</v>
      </c>
      <c r="AL1783" s="437">
        <v>2.2305213400741039E-3</v>
      </c>
      <c r="AM1783" s="456">
        <v>1.7172717717635997E-3</v>
      </c>
      <c r="AN1783" s="457">
        <v>1.847504067218393E-3</v>
      </c>
      <c r="AO1783" s="437">
        <v>3.149759925657475E-3</v>
      </c>
      <c r="AP1783" s="462">
        <v>0</v>
      </c>
      <c r="AQ1783" s="463">
        <v>0</v>
      </c>
      <c r="AR1783" s="463">
        <v>0</v>
      </c>
      <c r="AS1783" s="456">
        <v>0</v>
      </c>
      <c r="AT1783" s="457">
        <v>0</v>
      </c>
      <c r="AU1783" s="457">
        <v>0</v>
      </c>
    </row>
    <row r="1784" spans="1:47" x14ac:dyDescent="0.2">
      <c r="A1784" s="231">
        <v>2019</v>
      </c>
      <c r="B1784" s="232">
        <v>20</v>
      </c>
      <c r="C1784" s="456">
        <v>3.0672807174414682</v>
      </c>
      <c r="D1784" s="457">
        <v>3.7422562843173162</v>
      </c>
      <c r="E1784" s="437">
        <v>10.492039607679285</v>
      </c>
      <c r="F1784" s="456">
        <v>0.15333000463814728</v>
      </c>
      <c r="G1784" s="457">
        <v>0.15934451508660979</v>
      </c>
      <c r="H1784" s="437">
        <v>0.33421535390828472</v>
      </c>
      <c r="I1784" s="456">
        <v>0.15181413470636246</v>
      </c>
      <c r="J1784" s="457">
        <v>0.20375808281987939</v>
      </c>
      <c r="K1784" s="437">
        <v>0.72808351832251883</v>
      </c>
      <c r="L1784" s="462">
        <v>1.8121700626105015E-3</v>
      </c>
      <c r="M1784" s="463">
        <v>2.4229195490597264E-3</v>
      </c>
      <c r="N1784" s="437">
        <v>3.4132930161729657E-3</v>
      </c>
      <c r="O1784" s="456">
        <v>7.84912396864316E-3</v>
      </c>
      <c r="P1784" s="457">
        <v>9.4547461544156781E-3</v>
      </c>
      <c r="Q1784" s="437">
        <v>2.1759220010878422E-2</v>
      </c>
      <c r="R1784" s="462">
        <v>0</v>
      </c>
      <c r="S1784" s="463">
        <v>0</v>
      </c>
      <c r="T1784" s="437">
        <v>509.01356409423965</v>
      </c>
      <c r="U1784" s="456">
        <v>7.6584652783476745E-3</v>
      </c>
      <c r="V1784" s="457">
        <v>1.0557939114643634E-2</v>
      </c>
      <c r="W1784" s="437">
        <v>1.844724624283179E-2</v>
      </c>
      <c r="X1784" s="456">
        <v>7.2721386455909332E-3</v>
      </c>
      <c r="Y1784" s="457">
        <v>1.00508323241193E-2</v>
      </c>
      <c r="Z1784" s="437">
        <v>1.7160934768018613E-2</v>
      </c>
      <c r="AA1784" s="456">
        <v>3.376699463218101E-3</v>
      </c>
      <c r="AB1784" s="457">
        <v>3.9955196319123492E-3</v>
      </c>
      <c r="AC1784" s="437">
        <v>6.6264865458219484E-3</v>
      </c>
      <c r="AD1784" s="456">
        <v>1.9574422528978707E-4</v>
      </c>
      <c r="AE1784" s="457">
        <v>1.9971348922251695E-4</v>
      </c>
      <c r="AF1784" s="437">
        <v>3.9151181402472316E-4</v>
      </c>
      <c r="AG1784" s="456">
        <v>6.41490902336413E-3</v>
      </c>
      <c r="AH1784" s="457">
        <v>6.5903267724352751E-3</v>
      </c>
      <c r="AI1784" s="437">
        <v>1.4086873503210863E-2</v>
      </c>
      <c r="AJ1784" s="456">
        <v>1.1090097112757043E-3</v>
      </c>
      <c r="AK1784" s="457">
        <v>1.0648605088533622E-3</v>
      </c>
      <c r="AL1784" s="437">
        <v>2.3228340906146137E-3</v>
      </c>
      <c r="AM1784" s="456">
        <v>1.7850689835694502E-3</v>
      </c>
      <c r="AN1784" s="457">
        <v>1.9128300607077562E-3</v>
      </c>
      <c r="AO1784" s="437">
        <v>3.2652323744662513E-3</v>
      </c>
      <c r="AP1784" s="462">
        <v>0</v>
      </c>
      <c r="AQ1784" s="463">
        <v>0</v>
      </c>
      <c r="AR1784" s="463">
        <v>0</v>
      </c>
      <c r="AS1784" s="456">
        <v>0</v>
      </c>
      <c r="AT1784" s="457">
        <v>0</v>
      </c>
      <c r="AU1784" s="457">
        <v>0</v>
      </c>
    </row>
    <row r="1785" spans="1:47" x14ac:dyDescent="0.2">
      <c r="A1785" s="231">
        <v>2019</v>
      </c>
      <c r="B1785" s="232">
        <v>21</v>
      </c>
      <c r="C1785" s="456">
        <v>3.3682663748339707</v>
      </c>
      <c r="D1785" s="457">
        <v>4.2601991480582386</v>
      </c>
      <c r="E1785" s="437">
        <v>11.957095066279848</v>
      </c>
      <c r="F1785" s="456">
        <v>0.17103946988302873</v>
      </c>
      <c r="G1785" s="457">
        <v>0.18042525242359</v>
      </c>
      <c r="H1785" s="437">
        <v>0.40492799571524207</v>
      </c>
      <c r="I1785" s="456">
        <v>0.16667104687799689</v>
      </c>
      <c r="J1785" s="457">
        <v>0.22333266474821878</v>
      </c>
      <c r="K1785" s="437">
        <v>0.83275779010042394</v>
      </c>
      <c r="L1785" s="462">
        <v>1.8210593352351351E-3</v>
      </c>
      <c r="M1785" s="463">
        <v>2.4331442451021442E-3</v>
      </c>
      <c r="N1785" s="437">
        <v>3.425975094844901E-3</v>
      </c>
      <c r="O1785" s="456">
        <v>1.0827190258691513E-2</v>
      </c>
      <c r="P1785" s="457">
        <v>1.1592087652046555E-2</v>
      </c>
      <c r="Q1785" s="437">
        <v>2.7153181408425903E-2</v>
      </c>
      <c r="R1785" s="462">
        <v>0</v>
      </c>
      <c r="S1785" s="463">
        <v>0</v>
      </c>
      <c r="T1785" s="437">
        <v>510.39503682213791</v>
      </c>
      <c r="U1785" s="456">
        <v>8.4709538921717998E-3</v>
      </c>
      <c r="V1785" s="457">
        <v>1.1674695282954235E-2</v>
      </c>
      <c r="W1785" s="437">
        <v>2.1346112689131887E-2</v>
      </c>
      <c r="X1785" s="456">
        <v>7.5407678045935787E-3</v>
      </c>
      <c r="Y1785" s="457">
        <v>1.0421504735151799E-2</v>
      </c>
      <c r="Z1785" s="437">
        <v>1.7724020531131441E-2</v>
      </c>
      <c r="AA1785" s="456">
        <v>3.8343859326979463E-3</v>
      </c>
      <c r="AB1785" s="457">
        <v>4.5656354588479477E-3</v>
      </c>
      <c r="AC1785" s="437">
        <v>8.235683402811873E-3</v>
      </c>
      <c r="AD1785" s="456">
        <v>2.1959194309698171E-4</v>
      </c>
      <c r="AE1785" s="457">
        <v>2.2739971138167309E-4</v>
      </c>
      <c r="AF1785" s="437">
        <v>4.7816455576880147E-4</v>
      </c>
      <c r="AG1785" s="456">
        <v>7.1380451993451272E-3</v>
      </c>
      <c r="AH1785" s="457">
        <v>7.4497779332846955E-3</v>
      </c>
      <c r="AI1785" s="437">
        <v>1.7014019924124078E-2</v>
      </c>
      <c r="AJ1785" s="456">
        <v>1.2324223111511799E-3</v>
      </c>
      <c r="AK1785" s="457">
        <v>1.2013513539997904E-3</v>
      </c>
      <c r="AL1785" s="437">
        <v>2.8322514617272927E-3</v>
      </c>
      <c r="AM1785" s="456">
        <v>2.0057795539053982E-3</v>
      </c>
      <c r="AN1785" s="457">
        <v>2.1821161069569381E-3</v>
      </c>
      <c r="AO1785" s="437">
        <v>3.9447489756750725E-3</v>
      </c>
      <c r="AP1785" s="462">
        <v>0</v>
      </c>
      <c r="AQ1785" s="463">
        <v>0</v>
      </c>
      <c r="AR1785" s="463">
        <v>0</v>
      </c>
      <c r="AS1785" s="456">
        <v>0</v>
      </c>
      <c r="AT1785" s="457">
        <v>0</v>
      </c>
      <c r="AU1785" s="457">
        <v>0</v>
      </c>
    </row>
    <row r="1786" spans="1:47" x14ac:dyDescent="0.2">
      <c r="A1786" s="231">
        <v>2019</v>
      </c>
      <c r="B1786" s="232">
        <v>22</v>
      </c>
      <c r="C1786" s="456">
        <v>3.4228795080275476</v>
      </c>
      <c r="D1786" s="457">
        <v>4.3096558788395392</v>
      </c>
      <c r="E1786" s="437">
        <v>12.065170883871019</v>
      </c>
      <c r="F1786" s="456">
        <v>0.17773897343608583</v>
      </c>
      <c r="G1786" s="457">
        <v>0.1864194461388379</v>
      </c>
      <c r="H1786" s="437">
        <v>0.41864853438879274</v>
      </c>
      <c r="I1786" s="456">
        <v>0.17093150976323659</v>
      </c>
      <c r="J1786" s="457">
        <v>0.22742750482850152</v>
      </c>
      <c r="K1786" s="437">
        <v>0.84419287531901754</v>
      </c>
      <c r="L1786" s="462">
        <v>1.8303514058088742E-3</v>
      </c>
      <c r="M1786" s="463">
        <v>2.4432323825080964E-3</v>
      </c>
      <c r="N1786" s="437">
        <v>3.4386490019732677E-3</v>
      </c>
      <c r="O1786" s="456">
        <v>1.1031970761588857E-2</v>
      </c>
      <c r="P1786" s="457">
        <v>1.1795767513960016E-2</v>
      </c>
      <c r="Q1786" s="437">
        <v>2.7456794026050779E-2</v>
      </c>
      <c r="R1786" s="462">
        <v>0</v>
      </c>
      <c r="S1786" s="463">
        <v>0</v>
      </c>
      <c r="T1786" s="437">
        <v>511.70223622385288</v>
      </c>
      <c r="U1786" s="456">
        <v>8.737256403891969E-3</v>
      </c>
      <c r="V1786" s="457">
        <v>1.1988587344197254E-2</v>
      </c>
      <c r="W1786" s="437">
        <v>2.1930405989128116E-2</v>
      </c>
      <c r="X1786" s="456">
        <v>7.8139332745604181E-3</v>
      </c>
      <c r="Y1786" s="457">
        <v>1.0772415877747944E-2</v>
      </c>
      <c r="Z1786" s="437">
        <v>1.8257031581966281E-2</v>
      </c>
      <c r="AA1786" s="456">
        <v>4.0759401947178652E-3</v>
      </c>
      <c r="AB1786" s="457">
        <v>4.7871697522857927E-3</v>
      </c>
      <c r="AC1786" s="437">
        <v>8.7346268781456383E-3</v>
      </c>
      <c r="AD1786" s="456">
        <v>2.2894331202176881E-4</v>
      </c>
      <c r="AE1786" s="457">
        <v>2.3575992112433316E-4</v>
      </c>
      <c r="AF1786" s="437">
        <v>4.9635945743485706E-4</v>
      </c>
      <c r="AG1786" s="456">
        <v>7.393078146376561E-3</v>
      </c>
      <c r="AH1786" s="457">
        <v>7.6771688161962146E-3</v>
      </c>
      <c r="AI1786" s="437">
        <v>1.7532111330851863E-2</v>
      </c>
      <c r="AJ1786" s="456">
        <v>1.278432719777955E-3</v>
      </c>
      <c r="AK1786" s="457">
        <v>1.2419881626702341E-3</v>
      </c>
      <c r="AL1786" s="437">
        <v>2.9261266014658309E-3</v>
      </c>
      <c r="AM1786" s="456">
        <v>2.0858126577363197E-3</v>
      </c>
      <c r="AN1786" s="457">
        <v>2.2536254332643623E-3</v>
      </c>
      <c r="AO1786" s="437">
        <v>4.0800849063907319E-3</v>
      </c>
      <c r="AP1786" s="462">
        <v>0</v>
      </c>
      <c r="AQ1786" s="463">
        <v>0</v>
      </c>
      <c r="AR1786" s="463">
        <v>0</v>
      </c>
      <c r="AS1786" s="456">
        <v>0</v>
      </c>
      <c r="AT1786" s="457">
        <v>0</v>
      </c>
      <c r="AU1786" s="457">
        <v>0</v>
      </c>
    </row>
    <row r="1787" spans="1:47" x14ac:dyDescent="0.2">
      <c r="A1787" s="231">
        <v>2019</v>
      </c>
      <c r="B1787" s="232">
        <v>23</v>
      </c>
      <c r="C1787" s="456">
        <v>3.4854802783847414</v>
      </c>
      <c r="D1787" s="457">
        <v>4.3635206053288327</v>
      </c>
      <c r="E1787" s="437">
        <v>12.19331668429253</v>
      </c>
      <c r="F1787" s="456">
        <v>0.18429836904994892</v>
      </c>
      <c r="G1787" s="457">
        <v>0.19168414248291596</v>
      </c>
      <c r="H1787" s="437">
        <v>0.43048014735760054</v>
      </c>
      <c r="I1787" s="456">
        <v>0.17495193785486074</v>
      </c>
      <c r="J1787" s="457">
        <v>0.23076044231408308</v>
      </c>
      <c r="K1787" s="437">
        <v>0.85305379445821328</v>
      </c>
      <c r="L1787" s="462">
        <v>1.8370771397584675E-3</v>
      </c>
      <c r="M1787" s="463">
        <v>2.4496060035038071E-3</v>
      </c>
      <c r="N1787" s="437">
        <v>3.4454965246102798E-3</v>
      </c>
      <c r="O1787" s="456">
        <v>1.1225700621495539E-2</v>
      </c>
      <c r="P1787" s="457">
        <v>1.1968960251135748E-2</v>
      </c>
      <c r="Q1787" s="437">
        <v>2.7702566671061923E-2</v>
      </c>
      <c r="R1787" s="462">
        <v>0</v>
      </c>
      <c r="S1787" s="463">
        <v>0</v>
      </c>
      <c r="T1787" s="437">
        <v>512.87317720316571</v>
      </c>
      <c r="U1787" s="456">
        <v>9.0044263248033191E-3</v>
      </c>
      <c r="V1787" s="457">
        <v>1.2276269302683405E-2</v>
      </c>
      <c r="W1787" s="437">
        <v>2.2440040822037984E-2</v>
      </c>
      <c r="X1787" s="456">
        <v>8.0865803084672321E-3</v>
      </c>
      <c r="Y1787" s="457">
        <v>1.1086355382908633E-2</v>
      </c>
      <c r="Z1787" s="437">
        <v>1.8734029756763082E-2</v>
      </c>
      <c r="AA1787" s="456">
        <v>4.2104874016201926E-3</v>
      </c>
      <c r="AB1787" s="457">
        <v>4.9115705376794553E-3</v>
      </c>
      <c r="AC1787" s="437">
        <v>8.9528094415426817E-3</v>
      </c>
      <c r="AD1787" s="456">
        <v>2.3753610934006006E-4</v>
      </c>
      <c r="AE1787" s="457">
        <v>2.426354348611781E-4</v>
      </c>
      <c r="AF1787" s="437">
        <v>5.1084945467462116E-4</v>
      </c>
      <c r="AG1787" s="456">
        <v>7.6699821533396089E-3</v>
      </c>
      <c r="AH1787" s="457">
        <v>7.8971347930498498E-3</v>
      </c>
      <c r="AI1787" s="437">
        <v>1.8034544566524851E-2</v>
      </c>
      <c r="AJ1787" s="456">
        <v>1.3323311430048653E-3</v>
      </c>
      <c r="AK1787" s="457">
        <v>1.2845427261146507E-3</v>
      </c>
      <c r="AL1787" s="437">
        <v>3.0259620895932053E-3</v>
      </c>
      <c r="AM1787" s="456">
        <v>2.1564302238446099E-3</v>
      </c>
      <c r="AN1787" s="457">
        <v>2.3098930630444073E-3</v>
      </c>
      <c r="AO1787" s="437">
        <v>4.178675635674747E-3</v>
      </c>
      <c r="AP1787" s="462">
        <v>0</v>
      </c>
      <c r="AQ1787" s="463">
        <v>0</v>
      </c>
      <c r="AR1787" s="463">
        <v>0</v>
      </c>
      <c r="AS1787" s="456">
        <v>0</v>
      </c>
      <c r="AT1787" s="457">
        <v>0</v>
      </c>
      <c r="AU1787" s="457">
        <v>0</v>
      </c>
    </row>
    <row r="1788" spans="1:47" x14ac:dyDescent="0.2">
      <c r="A1788" s="231">
        <v>2019</v>
      </c>
      <c r="B1788" s="232">
        <v>24</v>
      </c>
      <c r="C1788" s="456">
        <v>3.5474740116424948</v>
      </c>
      <c r="D1788" s="457">
        <v>4.4091388304038563</v>
      </c>
      <c r="E1788" s="437">
        <v>12.302362468550294</v>
      </c>
      <c r="F1788" s="456">
        <v>0.1907599547117714</v>
      </c>
      <c r="G1788" s="457">
        <v>0.19606561778992548</v>
      </c>
      <c r="H1788" s="437">
        <v>0.44031488513743378</v>
      </c>
      <c r="I1788" s="456">
        <v>0.17890811313738902</v>
      </c>
      <c r="J1788" s="457">
        <v>0.23351878393189812</v>
      </c>
      <c r="K1788" s="437">
        <v>0.8603614800888808</v>
      </c>
      <c r="L1788" s="462">
        <v>1.8436215562841287E-3</v>
      </c>
      <c r="M1788" s="463">
        <v>2.4547121470189586E-3</v>
      </c>
      <c r="N1788" s="437">
        <v>3.4508787544851403E-3</v>
      </c>
      <c r="O1788" s="456">
        <v>1.1416453517926159E-2</v>
      </c>
      <c r="P1788" s="457">
        <v>1.2112807952771327E-2</v>
      </c>
      <c r="Q1788" s="437">
        <v>2.7905867274601356E-2</v>
      </c>
      <c r="R1788" s="462">
        <v>0</v>
      </c>
      <c r="S1788" s="463">
        <v>0</v>
      </c>
      <c r="T1788" s="437">
        <v>513.84945020227212</v>
      </c>
      <c r="U1788" s="456">
        <v>9.2678697296855808E-3</v>
      </c>
      <c r="V1788" s="457">
        <v>1.2516158106713538E-2</v>
      </c>
      <c r="W1788" s="437">
        <v>2.2864274056049613E-2</v>
      </c>
      <c r="X1788" s="456">
        <v>8.3554473204060335E-3</v>
      </c>
      <c r="Y1788" s="457">
        <v>1.1348260485890417E-2</v>
      </c>
      <c r="Z1788" s="437">
        <v>1.9131835645632176E-2</v>
      </c>
      <c r="AA1788" s="456">
        <v>4.3374708414532425E-3</v>
      </c>
      <c r="AB1788" s="457">
        <v>5.006799718812154E-3</v>
      </c>
      <c r="AC1788" s="437">
        <v>9.1154841982979025E-3</v>
      </c>
      <c r="AD1788" s="456">
        <v>2.4597167872345964E-4</v>
      </c>
      <c r="AE1788" s="457">
        <v>2.4831503802445499E-4</v>
      </c>
      <c r="AF1788" s="437">
        <v>5.2278831844273881E-4</v>
      </c>
      <c r="AG1788" s="456">
        <v>7.9442483887695106E-3</v>
      </c>
      <c r="AH1788" s="457">
        <v>8.0823735474075346E-3</v>
      </c>
      <c r="AI1788" s="437">
        <v>1.8457155244165174E-2</v>
      </c>
      <c r="AJ1788" s="456">
        <v>1.3858939828824471E-3</v>
      </c>
      <c r="AK1788" s="457">
        <v>1.3206651909618359E-3</v>
      </c>
      <c r="AL1788" s="437">
        <v>3.1106165732922015E-3</v>
      </c>
      <c r="AM1788" s="456">
        <v>2.2256131396423094E-3</v>
      </c>
      <c r="AN1788" s="457">
        <v>2.3560789850067712E-3</v>
      </c>
      <c r="AO1788" s="437">
        <v>4.2591142871296773E-3</v>
      </c>
      <c r="AP1788" s="462">
        <v>0</v>
      </c>
      <c r="AQ1788" s="463">
        <v>0</v>
      </c>
      <c r="AR1788" s="463">
        <v>0</v>
      </c>
      <c r="AS1788" s="456">
        <v>0</v>
      </c>
      <c r="AT1788" s="457">
        <v>0</v>
      </c>
      <c r="AU1788" s="457">
        <v>0</v>
      </c>
    </row>
    <row r="1789" spans="1:47" x14ac:dyDescent="0.2">
      <c r="A1789" s="231">
        <v>2019</v>
      </c>
      <c r="B1789" s="232">
        <v>25</v>
      </c>
      <c r="C1789" s="456">
        <v>3.6073200120278042</v>
      </c>
      <c r="D1789" s="457">
        <v>4.4443608380842177</v>
      </c>
      <c r="E1789" s="437">
        <v>12.387733784562148</v>
      </c>
      <c r="F1789" s="456">
        <v>0.1969681570022771</v>
      </c>
      <c r="G1789" s="457">
        <v>0.19936206184380004</v>
      </c>
      <c r="H1789" s="437">
        <v>0.44769314728111548</v>
      </c>
      <c r="I1789" s="456">
        <v>0.18270693895927198</v>
      </c>
      <c r="J1789" s="457">
        <v>0.23557524143247055</v>
      </c>
      <c r="K1789" s="437">
        <v>0.86574705458482404</v>
      </c>
      <c r="L1789" s="462">
        <v>1.8498598018564945E-3</v>
      </c>
      <c r="M1789" s="463">
        <v>2.4583174636406812E-3</v>
      </c>
      <c r="N1789" s="437">
        <v>3.4545182630558802E-3</v>
      </c>
      <c r="O1789" s="456">
        <v>1.1599737657896979E-2</v>
      </c>
      <c r="P1789" s="457">
        <v>1.2220695446310834E-2</v>
      </c>
      <c r="Q1789" s="437">
        <v>2.8057082327298127E-2</v>
      </c>
      <c r="R1789" s="462">
        <v>0</v>
      </c>
      <c r="S1789" s="463">
        <v>0</v>
      </c>
      <c r="T1789" s="437">
        <v>514.58566854599007</v>
      </c>
      <c r="U1789" s="456">
        <v>9.5211752035234444E-3</v>
      </c>
      <c r="V1789" s="457">
        <v>1.2697105954775167E-2</v>
      </c>
      <c r="W1789" s="437">
        <v>2.3183333492665548E-2</v>
      </c>
      <c r="X1789" s="456">
        <v>8.6139882237400243E-3</v>
      </c>
      <c r="Y1789" s="457">
        <v>1.1545987927447198E-2</v>
      </c>
      <c r="Z1789" s="437">
        <v>1.9432183831126982E-2</v>
      </c>
      <c r="AA1789" s="456">
        <v>4.4545518765390759E-3</v>
      </c>
      <c r="AB1789" s="457">
        <v>5.0689981815093803E-3</v>
      </c>
      <c r="AC1789" s="437">
        <v>9.2126887548905044E-3</v>
      </c>
      <c r="AD1789" s="456">
        <v>2.5405043377855124E-4</v>
      </c>
      <c r="AE1789" s="457">
        <v>2.5253963842888054E-4</v>
      </c>
      <c r="AF1789" s="437">
        <v>5.3160278520664205E-4</v>
      </c>
      <c r="AG1789" s="456">
        <v>8.209027082381453E-3</v>
      </c>
      <c r="AH1789" s="457">
        <v>8.2242001739158358E-3</v>
      </c>
      <c r="AI1789" s="437">
        <v>1.8780755019562015E-2</v>
      </c>
      <c r="AJ1789" s="456">
        <v>1.4377686695340717E-3</v>
      </c>
      <c r="AK1789" s="457">
        <v>1.3486441574523296E-3</v>
      </c>
      <c r="AL1789" s="437">
        <v>3.1763300853462971E-3</v>
      </c>
      <c r="AM1789" s="456">
        <v>2.2917522004574035E-3</v>
      </c>
      <c r="AN1789" s="457">
        <v>2.3900847820145059E-3</v>
      </c>
      <c r="AO1789" s="437">
        <v>4.3174155599053259E-3</v>
      </c>
      <c r="AP1789" s="462">
        <v>0</v>
      </c>
      <c r="AQ1789" s="463">
        <v>0</v>
      </c>
      <c r="AR1789" s="463">
        <v>0</v>
      </c>
      <c r="AS1789" s="456">
        <v>0</v>
      </c>
      <c r="AT1789" s="457">
        <v>0</v>
      </c>
      <c r="AU1789" s="457">
        <v>0</v>
      </c>
    </row>
    <row r="1790" spans="1:47" x14ac:dyDescent="0.2">
      <c r="A1790" s="231">
        <v>2019</v>
      </c>
      <c r="B1790" s="232">
        <v>26</v>
      </c>
      <c r="C1790" s="456">
        <v>3.6789939337789361</v>
      </c>
      <c r="D1790" s="457">
        <v>4.4895896117750445</v>
      </c>
      <c r="E1790" s="437">
        <v>12.442919944614591</v>
      </c>
      <c r="F1790" s="456">
        <v>0.20350342243374581</v>
      </c>
      <c r="G1790" s="457">
        <v>0.20216773916161526</v>
      </c>
      <c r="H1790" s="437">
        <v>0.45208688814417525</v>
      </c>
      <c r="I1790" s="456">
        <v>0.18689214092496242</v>
      </c>
      <c r="J1790" s="457">
        <v>0.23766013666516997</v>
      </c>
      <c r="K1790" s="437">
        <v>0.86883972399636766</v>
      </c>
      <c r="L1790" s="462">
        <v>1.8555626583246065E-3</v>
      </c>
      <c r="M1790" s="463">
        <v>2.4600989132268036E-3</v>
      </c>
      <c r="N1790" s="437">
        <v>3.4561919982609096E-3</v>
      </c>
      <c r="O1790" s="456">
        <v>1.1769811846012647E-2</v>
      </c>
      <c r="P1790" s="457">
        <v>1.2284656765008849E-2</v>
      </c>
      <c r="Q1790" s="437">
        <v>2.8145472467322165E-2</v>
      </c>
      <c r="R1790" s="462">
        <v>0</v>
      </c>
      <c r="S1790" s="463">
        <v>0</v>
      </c>
      <c r="T1790" s="437">
        <v>515.03091502312373</v>
      </c>
      <c r="U1790" s="456">
        <v>9.7888894169220267E-3</v>
      </c>
      <c r="V1790" s="457">
        <v>1.2855098074478835E-2</v>
      </c>
      <c r="W1790" s="437">
        <v>2.3374323216855317E-2</v>
      </c>
      <c r="X1790" s="456">
        <v>8.8543117979363439E-3</v>
      </c>
      <c r="Y1790" s="457">
        <v>1.1665337404303013E-2</v>
      </c>
      <c r="Z1790" s="437">
        <v>1.961347083176225E-2</v>
      </c>
      <c r="AA1790" s="456">
        <v>4.5733399434604964E-3</v>
      </c>
      <c r="AB1790" s="457">
        <v>5.1114803406638485E-3</v>
      </c>
      <c r="AC1790" s="437">
        <v>9.2409829948135076E-3</v>
      </c>
      <c r="AD1790" s="456">
        <v>2.6245251165882879E-4</v>
      </c>
      <c r="AE1790" s="457">
        <v>2.5597791739996394E-4</v>
      </c>
      <c r="AF1790" s="437">
        <v>5.3668464415981159E-4</v>
      </c>
      <c r="AG1790" s="456">
        <v>8.4891341534628923E-3</v>
      </c>
      <c r="AH1790" s="457">
        <v>8.3477452658606132E-3</v>
      </c>
      <c r="AI1790" s="437">
        <v>1.8981251923772435E-2</v>
      </c>
      <c r="AJ1790" s="456">
        <v>1.4919263393861624E-3</v>
      </c>
      <c r="AK1790" s="457">
        <v>1.3719095725081699E-3</v>
      </c>
      <c r="AL1790" s="437">
        <v>3.2180978892368782E-3</v>
      </c>
      <c r="AM1790" s="456">
        <v>2.3603151477734159E-3</v>
      </c>
      <c r="AN1790" s="457">
        <v>2.4181007796623983E-3</v>
      </c>
      <c r="AO1790" s="437">
        <v>4.3497051963017393E-3</v>
      </c>
      <c r="AP1790" s="462">
        <v>0</v>
      </c>
      <c r="AQ1790" s="463">
        <v>0</v>
      </c>
      <c r="AR1790" s="463">
        <v>0</v>
      </c>
      <c r="AS1790" s="456">
        <v>0</v>
      </c>
      <c r="AT1790" s="457">
        <v>0</v>
      </c>
      <c r="AU1790" s="457">
        <v>0</v>
      </c>
    </row>
    <row r="1791" spans="1:47" x14ac:dyDescent="0.2">
      <c r="A1791" s="231">
        <v>2019</v>
      </c>
      <c r="B1791" s="232">
        <v>27</v>
      </c>
      <c r="C1791" s="456">
        <v>3.7292835489390388</v>
      </c>
      <c r="D1791" s="457">
        <v>4.4963268746079832</v>
      </c>
      <c r="E1791" s="437">
        <v>12.461290745564993</v>
      </c>
      <c r="F1791" s="456">
        <v>0.20863913098211537</v>
      </c>
      <c r="G1791" s="457">
        <v>0.20250758696259252</v>
      </c>
      <c r="H1791" s="437">
        <v>0.45279534021878209</v>
      </c>
      <c r="I1791" s="456">
        <v>0.19002210849288648</v>
      </c>
      <c r="J1791" s="457">
        <v>0.23780685494211898</v>
      </c>
      <c r="K1791" s="437">
        <v>0.86908136541099457</v>
      </c>
      <c r="L1791" s="462">
        <v>1.8605220122353519E-3</v>
      </c>
      <c r="M1791" s="463">
        <v>2.4596526124965692E-3</v>
      </c>
      <c r="N1791" s="437">
        <v>3.4553774509238867E-3</v>
      </c>
      <c r="O1791" s="456">
        <v>1.1920709462369337E-2</v>
      </c>
      <c r="P1791" s="457">
        <v>1.2294376046391718E-2</v>
      </c>
      <c r="Q1791" s="437">
        <v>2.8155807893800608E-2</v>
      </c>
      <c r="R1791" s="462">
        <v>0</v>
      </c>
      <c r="S1791" s="463">
        <v>0</v>
      </c>
      <c r="T1791" s="437">
        <v>515.11463580510178</v>
      </c>
      <c r="U1791" s="456">
        <v>9.9987416715998159E-3</v>
      </c>
      <c r="V1791" s="457">
        <v>1.2875275529583919E-2</v>
      </c>
      <c r="W1791" s="437">
        <v>2.3407036298456533E-2</v>
      </c>
      <c r="X1791" s="456">
        <v>9.0680671386064154E-3</v>
      </c>
      <c r="Y1791" s="457">
        <v>1.168789672563475E-2</v>
      </c>
      <c r="Z1791" s="437">
        <v>1.9647712471038466E-2</v>
      </c>
      <c r="AA1791" s="456">
        <v>4.6571566840025698E-3</v>
      </c>
      <c r="AB1791" s="457">
        <v>5.0874578006083557E-3</v>
      </c>
      <c r="AC1791" s="437">
        <v>9.1827537606768636E-3</v>
      </c>
      <c r="AD1791" s="456">
        <v>2.6906621307340412E-4</v>
      </c>
      <c r="AE1791" s="457">
        <v>2.5625619616779301E-4</v>
      </c>
      <c r="AF1791" s="437">
        <v>5.3714817182114747E-4</v>
      </c>
      <c r="AG1791" s="456">
        <v>8.7115873000222794E-3</v>
      </c>
      <c r="AH1791" s="457">
        <v>8.3702725116564965E-3</v>
      </c>
      <c r="AI1791" s="437">
        <v>1.9030110405403849E-2</v>
      </c>
      <c r="AJ1791" s="456">
        <v>1.5359404989918751E-3</v>
      </c>
      <c r="AK1791" s="457">
        <v>1.3773744178924381E-3</v>
      </c>
      <c r="AL1791" s="437">
        <v>3.2304195820317448E-3</v>
      </c>
      <c r="AM1791" s="456">
        <v>2.4140812030089298E-3</v>
      </c>
      <c r="AN1791" s="457">
        <v>2.4191787755338625E-3</v>
      </c>
      <c r="AO1791" s="437">
        <v>4.3496847428907363E-3</v>
      </c>
      <c r="AP1791" s="462">
        <v>0</v>
      </c>
      <c r="AQ1791" s="463">
        <v>0</v>
      </c>
      <c r="AR1791" s="463">
        <v>0</v>
      </c>
      <c r="AS1791" s="456">
        <v>0</v>
      </c>
      <c r="AT1791" s="457">
        <v>0</v>
      </c>
      <c r="AU1791" s="457">
        <v>0</v>
      </c>
    </row>
    <row r="1792" spans="1:47" x14ac:dyDescent="0.2">
      <c r="A1792" s="231">
        <v>2019</v>
      </c>
      <c r="B1792" s="232">
        <v>28</v>
      </c>
      <c r="C1792" s="456">
        <v>3.7717271597440796</v>
      </c>
      <c r="D1792" s="457">
        <v>4.4994762650601565</v>
      </c>
      <c r="E1792" s="437">
        <v>12.471426808842732</v>
      </c>
      <c r="F1792" s="456">
        <v>0.21290782106461537</v>
      </c>
      <c r="G1792" s="457">
        <v>0.20246262266252055</v>
      </c>
      <c r="H1792" s="437">
        <v>0.4526370812155196</v>
      </c>
      <c r="I1792" s="456">
        <v>0.19261593218338563</v>
      </c>
      <c r="J1792" s="457">
        <v>0.23770263118948587</v>
      </c>
      <c r="K1792" s="437">
        <v>0.86863856661945438</v>
      </c>
      <c r="L1792" s="462">
        <v>1.8644862054674166E-3</v>
      </c>
      <c r="M1792" s="463">
        <v>2.4586498647668235E-3</v>
      </c>
      <c r="N1792" s="437">
        <v>3.453929093074585E-3</v>
      </c>
      <c r="O1792" s="456">
        <v>1.2045913086189835E-2</v>
      </c>
      <c r="P1792" s="457">
        <v>1.2291326890291282E-2</v>
      </c>
      <c r="Q1792" s="437">
        <v>2.8147642350699616E-2</v>
      </c>
      <c r="R1792" s="462">
        <v>0</v>
      </c>
      <c r="S1792" s="463">
        <v>0</v>
      </c>
      <c r="T1792" s="437">
        <v>515.11425306758963</v>
      </c>
      <c r="U1792" s="456">
        <v>1.0173589332930716E-2</v>
      </c>
      <c r="V1792" s="457">
        <v>1.2874585891734977E-2</v>
      </c>
      <c r="W1792" s="437">
        <v>2.3402597021961673E-2</v>
      </c>
      <c r="X1792" s="456">
        <v>9.246242803359778E-3</v>
      </c>
      <c r="Y1792" s="457">
        <v>1.1687808025043557E-2</v>
      </c>
      <c r="Z1792" s="437">
        <v>1.9647608244386886E-2</v>
      </c>
      <c r="AA1792" s="456">
        <v>4.7169483784003522E-3</v>
      </c>
      <c r="AB1792" s="457">
        <v>5.0512450684573286E-3</v>
      </c>
      <c r="AC1792" s="437">
        <v>9.1015505057522299E-3</v>
      </c>
      <c r="AD1792" s="456">
        <v>2.7451243636697281E-4</v>
      </c>
      <c r="AE1792" s="457">
        <v>2.5601573468792601E-4</v>
      </c>
      <c r="AF1792" s="437">
        <v>5.3650896238707606E-4</v>
      </c>
      <c r="AG1792" s="456">
        <v>8.8990989312839105E-3</v>
      </c>
      <c r="AH1792" s="457">
        <v>8.3775194170777525E-3</v>
      </c>
      <c r="AI1792" s="437">
        <v>1.9043997298599461E-2</v>
      </c>
      <c r="AJ1792" s="456">
        <v>1.5733698815267585E-3</v>
      </c>
      <c r="AK1792" s="457">
        <v>1.3799912008145611E-3</v>
      </c>
      <c r="AL1792" s="437">
        <v>3.2360539505909146E-3</v>
      </c>
      <c r="AM1792" s="456">
        <v>2.4580897672158227E-3</v>
      </c>
      <c r="AN1792" s="457">
        <v>2.4158896091265158E-3</v>
      </c>
      <c r="AO1792" s="437">
        <v>4.3418434155435602E-3</v>
      </c>
      <c r="AP1792" s="462">
        <v>0</v>
      </c>
      <c r="AQ1792" s="463">
        <v>0</v>
      </c>
      <c r="AR1792" s="463">
        <v>0</v>
      </c>
      <c r="AS1792" s="456">
        <v>0</v>
      </c>
      <c r="AT1792" s="457">
        <v>0</v>
      </c>
      <c r="AU1792" s="457">
        <v>0</v>
      </c>
    </row>
    <row r="1793" spans="1:47" x14ac:dyDescent="0.2">
      <c r="A1793" s="231">
        <v>2019</v>
      </c>
      <c r="B1793" s="232">
        <v>29</v>
      </c>
      <c r="C1793" s="456">
        <v>3.8042318895954041</v>
      </c>
      <c r="D1793" s="457">
        <v>4.5026419320546118</v>
      </c>
      <c r="E1793" s="437">
        <v>12.481579754216902</v>
      </c>
      <c r="F1793" s="456">
        <v>0.21609858862049633</v>
      </c>
      <c r="G1793" s="457">
        <v>0.20241920882732889</v>
      </c>
      <c r="H1793" s="437">
        <v>0.45248313694969089</v>
      </c>
      <c r="I1793" s="456">
        <v>0.19454415264907984</v>
      </c>
      <c r="J1793" s="457">
        <v>0.23759970658691984</v>
      </c>
      <c r="K1793" s="437">
        <v>0.86819900345915102</v>
      </c>
      <c r="L1793" s="462">
        <v>1.8672621839901159E-3</v>
      </c>
      <c r="M1793" s="463">
        <v>2.4576467082485986E-3</v>
      </c>
      <c r="N1793" s="437">
        <v>3.4524738032988478E-3</v>
      </c>
      <c r="O1793" s="456">
        <v>1.2139189747000744E-2</v>
      </c>
      <c r="P1793" s="457">
        <v>1.2288314731729639E-2</v>
      </c>
      <c r="Q1793" s="437">
        <v>2.8139536180201177E-2</v>
      </c>
      <c r="R1793" s="462">
        <v>0</v>
      </c>
      <c r="S1793" s="463">
        <v>0</v>
      </c>
      <c r="T1793" s="437">
        <v>515.11341186466416</v>
      </c>
      <c r="U1793" s="456">
        <v>1.0304725865229432E-2</v>
      </c>
      <c r="V1793" s="457">
        <v>1.2873999180906603E-2</v>
      </c>
      <c r="W1793" s="437">
        <v>2.3398305522112764E-2</v>
      </c>
      <c r="X1793" s="456">
        <v>9.3799749906817928E-3</v>
      </c>
      <c r="Y1793" s="457">
        <v>1.1687853095283834E-2</v>
      </c>
      <c r="Z1793" s="437">
        <v>1.9647621283943283E-2</v>
      </c>
      <c r="AA1793" s="456">
        <v>4.750123702470287E-3</v>
      </c>
      <c r="AB1793" s="457">
        <v>5.0150724490519846E-3</v>
      </c>
      <c r="AC1793" s="437">
        <v>9.0204249221504315E-3</v>
      </c>
      <c r="AD1793" s="456">
        <v>2.7852184035099159E-4</v>
      </c>
      <c r="AE1793" s="457">
        <v>2.5577726689450747E-4</v>
      </c>
      <c r="AF1793" s="437">
        <v>5.3587495031981989E-4</v>
      </c>
      <c r="AG1793" s="456">
        <v>9.0422336457288317E-3</v>
      </c>
      <c r="AH1793" s="457">
        <v>8.3848474127157843E-3</v>
      </c>
      <c r="AI1793" s="437">
        <v>1.9058018683896321E-2</v>
      </c>
      <c r="AJ1793" s="456">
        <v>1.6023076288696509E-3</v>
      </c>
      <c r="AK1793" s="457">
        <v>1.3826231951225916E-3</v>
      </c>
      <c r="AL1793" s="437">
        <v>3.2417121013865644E-3</v>
      </c>
      <c r="AM1793" s="456">
        <v>2.4901643306044193E-3</v>
      </c>
      <c r="AN1793" s="457">
        <v>2.4126176499393104E-3</v>
      </c>
      <c r="AO1793" s="437">
        <v>4.3340323545542712E-3</v>
      </c>
      <c r="AP1793" s="462">
        <v>0</v>
      </c>
      <c r="AQ1793" s="463">
        <v>0</v>
      </c>
      <c r="AR1793" s="463">
        <v>0</v>
      </c>
      <c r="AS1793" s="456">
        <v>0</v>
      </c>
      <c r="AT1793" s="457">
        <v>0</v>
      </c>
      <c r="AU1793" s="457">
        <v>0</v>
      </c>
    </row>
    <row r="1794" spans="1:47" x14ac:dyDescent="0.2">
      <c r="A1794" s="231">
        <v>2019</v>
      </c>
      <c r="B1794" s="232">
        <v>30</v>
      </c>
      <c r="C1794" s="456">
        <v>3.8247614532501149</v>
      </c>
      <c r="D1794" s="457">
        <v>4.5056030020213935</v>
      </c>
      <c r="E1794" s="437">
        <v>12.491820296257536</v>
      </c>
      <c r="F1794" s="456">
        <v>0.21799749413766706</v>
      </c>
      <c r="G1794" s="457">
        <v>0.20236187493836949</v>
      </c>
      <c r="H1794" s="437">
        <v>0.45233142838312573</v>
      </c>
      <c r="I1794" s="456">
        <v>0.19567591085150635</v>
      </c>
      <c r="J1794" s="457">
        <v>0.23748613760093035</v>
      </c>
      <c r="K1794" s="437">
        <v>0.86776392726971341</v>
      </c>
      <c r="L1794" s="462">
        <v>1.8685403638507504E-3</v>
      </c>
      <c r="M1794" s="463">
        <v>2.456519623722122E-3</v>
      </c>
      <c r="N1794" s="437">
        <v>3.4510429128063384E-3</v>
      </c>
      <c r="O1794" s="456">
        <v>1.219373158381978E-2</v>
      </c>
      <c r="P1794" s="457">
        <v>1.2284448522090518E-2</v>
      </c>
      <c r="Q1794" s="437">
        <v>2.8131543819024277E-2</v>
      </c>
      <c r="R1794" s="462">
        <v>0</v>
      </c>
      <c r="S1794" s="463">
        <v>0</v>
      </c>
      <c r="T1794" s="437">
        <v>515.11574494770457</v>
      </c>
      <c r="U1794" s="456">
        <v>1.0383449691894142E-2</v>
      </c>
      <c r="V1794" s="457">
        <v>1.2872590330205361E-2</v>
      </c>
      <c r="W1794" s="437">
        <v>2.33941746070104E-2</v>
      </c>
      <c r="X1794" s="456">
        <v>9.4606113851042669E-3</v>
      </c>
      <c r="Y1794" s="457">
        <v>1.1687379394336927E-2</v>
      </c>
      <c r="Z1794" s="437">
        <v>1.9647776271037497E-2</v>
      </c>
      <c r="AA1794" s="456">
        <v>4.752328457097465E-3</v>
      </c>
      <c r="AB1794" s="457">
        <v>4.978475853243027E-3</v>
      </c>
      <c r="AC1794" s="437">
        <v>8.9393465987501839E-3</v>
      </c>
      <c r="AD1794" s="456">
        <v>2.8080817929095942E-4</v>
      </c>
      <c r="AE1794" s="457">
        <v>2.5551234019676502E-4</v>
      </c>
      <c r="AF1794" s="437">
        <v>5.3524453149808376E-4</v>
      </c>
      <c r="AG1794" s="456">
        <v>9.1316278217778244E-3</v>
      </c>
      <c r="AH1794" s="457">
        <v>8.3912286843545632E-3</v>
      </c>
      <c r="AI1794" s="437">
        <v>1.9072201470702783E-2</v>
      </c>
      <c r="AJ1794" s="456">
        <v>1.6209569435991532E-3</v>
      </c>
      <c r="AK1794" s="457">
        <v>1.3851099823442455E-3</v>
      </c>
      <c r="AL1794" s="437">
        <v>3.2473906609175314E-3</v>
      </c>
      <c r="AM1794" s="456">
        <v>2.5079642760682816E-3</v>
      </c>
      <c r="AN1794" s="457">
        <v>2.4091314870196942E-3</v>
      </c>
      <c r="AO1794" s="437">
        <v>4.3262557493014969E-3</v>
      </c>
      <c r="AP1794" s="462">
        <v>0</v>
      </c>
      <c r="AQ1794" s="463">
        <v>0</v>
      </c>
      <c r="AR1794" s="463">
        <v>0</v>
      </c>
      <c r="AS1794" s="456">
        <v>0</v>
      </c>
      <c r="AT1794" s="457">
        <v>0</v>
      </c>
      <c r="AU1794" s="457">
        <v>0</v>
      </c>
    </row>
    <row r="1795" spans="1:47" x14ac:dyDescent="0.2">
      <c r="A1795" s="231">
        <v>2019</v>
      </c>
      <c r="B1795" s="232">
        <v>31</v>
      </c>
      <c r="C1795" s="456">
        <v>3.8273965311822473</v>
      </c>
      <c r="D1795" s="457">
        <v>4.5089331423134693</v>
      </c>
      <c r="E1795" s="437">
        <v>12.502507292342843</v>
      </c>
      <c r="F1795" s="456">
        <v>0.21794623221565468</v>
      </c>
      <c r="G1795" s="457">
        <v>0.20231691023022177</v>
      </c>
      <c r="H1795" s="437">
        <v>0.45216780516680621</v>
      </c>
      <c r="I1795" s="456">
        <v>0.19560080838737764</v>
      </c>
      <c r="J1795" s="457">
        <v>0.23737878618403568</v>
      </c>
      <c r="K1795" s="437">
        <v>0.86730183069252864</v>
      </c>
      <c r="L1795" s="462">
        <v>1.8677189803915912E-3</v>
      </c>
      <c r="M1795" s="463">
        <v>2.4554819022230014E-3</v>
      </c>
      <c r="N1795" s="437">
        <v>3.4495254848014995E-3</v>
      </c>
      <c r="O1795" s="456">
        <v>1.2190724488099386E-2</v>
      </c>
      <c r="P1795" s="457">
        <v>1.2281359220849592E-2</v>
      </c>
      <c r="Q1795" s="437">
        <v>2.8123046099476339E-2</v>
      </c>
      <c r="R1795" s="462">
        <v>0</v>
      </c>
      <c r="S1795" s="463">
        <v>0</v>
      </c>
      <c r="T1795" s="437">
        <v>515.11651268045875</v>
      </c>
      <c r="U1795" s="456">
        <v>1.0383007659522032E-2</v>
      </c>
      <c r="V1795" s="457">
        <v>1.2871898823511517E-2</v>
      </c>
      <c r="W1795" s="437">
        <v>2.3389641386470067E-2</v>
      </c>
      <c r="X1795" s="456">
        <v>9.4606369483162273E-3</v>
      </c>
      <c r="Y1795" s="457">
        <v>1.1687377432106783E-2</v>
      </c>
      <c r="Z1795" s="437">
        <v>1.9647762295072778E-2</v>
      </c>
      <c r="AA1795" s="456">
        <v>4.7078214792044167E-3</v>
      </c>
      <c r="AB1795" s="457">
        <v>4.9406337736192744E-3</v>
      </c>
      <c r="AC1795" s="437">
        <v>8.8542858403319429E-3</v>
      </c>
      <c r="AD1795" s="456">
        <v>2.8051433380398976E-4</v>
      </c>
      <c r="AE1795" s="457">
        <v>2.5526351581626658E-4</v>
      </c>
      <c r="AF1795" s="437">
        <v>5.3457870371304635E-4</v>
      </c>
      <c r="AG1795" s="456">
        <v>9.1408662008089468E-3</v>
      </c>
      <c r="AH1795" s="457">
        <v>8.3989418664349568E-3</v>
      </c>
      <c r="AI1795" s="437">
        <v>1.9086845586644287E-2</v>
      </c>
      <c r="AJ1795" s="456">
        <v>1.6242071467282388E-3</v>
      </c>
      <c r="AK1795" s="457">
        <v>1.3878707115497937E-3</v>
      </c>
      <c r="AL1795" s="437">
        <v>3.2533088928576631E-3</v>
      </c>
      <c r="AM1795" s="456">
        <v>2.5043129858298247E-3</v>
      </c>
      <c r="AN1795" s="457">
        <v>2.4056959395648606E-3</v>
      </c>
      <c r="AO1795" s="437">
        <v>4.3180638210329357E-3</v>
      </c>
      <c r="AP1795" s="462">
        <v>0</v>
      </c>
      <c r="AQ1795" s="463">
        <v>0</v>
      </c>
      <c r="AR1795" s="463">
        <v>0</v>
      </c>
      <c r="AS1795" s="456">
        <v>0</v>
      </c>
      <c r="AT1795" s="457">
        <v>0</v>
      </c>
      <c r="AU1795" s="457">
        <v>0</v>
      </c>
    </row>
    <row r="1796" spans="1:47" x14ac:dyDescent="0.2">
      <c r="A1796" s="231">
        <v>2019</v>
      </c>
      <c r="B1796" s="232">
        <v>32</v>
      </c>
      <c r="C1796" s="456">
        <v>3.8273965311822473</v>
      </c>
      <c r="D1796" s="457">
        <v>4.5089331423134693</v>
      </c>
      <c r="E1796" s="419">
        <v>12.502507292342843</v>
      </c>
      <c r="F1796" s="456">
        <v>0.21794623221565468</v>
      </c>
      <c r="G1796" s="457">
        <v>0.20231691023022177</v>
      </c>
      <c r="H1796" s="419">
        <v>0.45216780516680621</v>
      </c>
      <c r="I1796" s="456">
        <v>0.19560080838737764</v>
      </c>
      <c r="J1796" s="457">
        <v>0.23737878618403568</v>
      </c>
      <c r="K1796" s="419">
        <v>0.86730183069252864</v>
      </c>
      <c r="L1796" s="462">
        <v>1.8677189803915912E-3</v>
      </c>
      <c r="M1796" s="463">
        <v>2.4554819022230014E-3</v>
      </c>
      <c r="N1796" s="419">
        <v>3.4495254848014995E-3</v>
      </c>
      <c r="O1796" s="456">
        <v>1.2190724488099386E-2</v>
      </c>
      <c r="P1796" s="457">
        <v>1.2281359220849592E-2</v>
      </c>
      <c r="Q1796" s="419">
        <v>2.8123046099476339E-2</v>
      </c>
      <c r="R1796" s="462">
        <v>0</v>
      </c>
      <c r="S1796" s="463">
        <v>0</v>
      </c>
      <c r="T1796" s="419">
        <v>515.11651268045875</v>
      </c>
      <c r="U1796" s="456">
        <v>1.0383007659522032E-2</v>
      </c>
      <c r="V1796" s="457">
        <v>1.2871898823511517E-2</v>
      </c>
      <c r="W1796" s="419">
        <v>2.3389641386470067E-2</v>
      </c>
      <c r="X1796" s="456">
        <v>9.4606369483162273E-3</v>
      </c>
      <c r="Y1796" s="457">
        <v>1.1687377432106783E-2</v>
      </c>
      <c r="Z1796" s="419">
        <v>1.9647762295072778E-2</v>
      </c>
      <c r="AA1796" s="456">
        <v>4.7078214792044167E-3</v>
      </c>
      <c r="AB1796" s="457">
        <v>4.9406337736192744E-3</v>
      </c>
      <c r="AC1796" s="419">
        <v>8.8542858403319429E-3</v>
      </c>
      <c r="AD1796" s="456">
        <v>2.8051433380398976E-4</v>
      </c>
      <c r="AE1796" s="457">
        <v>2.5526351581626658E-4</v>
      </c>
      <c r="AF1796" s="419">
        <v>5.3457870371304635E-4</v>
      </c>
      <c r="AG1796" s="456">
        <v>9.1408662008089468E-3</v>
      </c>
      <c r="AH1796" s="457">
        <v>8.3989418664349568E-3</v>
      </c>
      <c r="AI1796" s="419">
        <v>1.9086845586644287E-2</v>
      </c>
      <c r="AJ1796" s="456">
        <v>1.6242071467282388E-3</v>
      </c>
      <c r="AK1796" s="457">
        <v>1.3878707115497937E-3</v>
      </c>
      <c r="AL1796" s="419">
        <v>3.2533088928576631E-3</v>
      </c>
      <c r="AM1796" s="456">
        <v>2.5043129858298247E-3</v>
      </c>
      <c r="AN1796" s="457">
        <v>2.4056959395648606E-3</v>
      </c>
      <c r="AO1796" s="419">
        <v>4.3180638210329357E-3</v>
      </c>
      <c r="AP1796" s="462">
        <v>0</v>
      </c>
      <c r="AQ1796" s="463">
        <v>0</v>
      </c>
      <c r="AR1796" s="463">
        <v>0</v>
      </c>
      <c r="AS1796" s="456">
        <v>0</v>
      </c>
      <c r="AT1796" s="457">
        <v>0</v>
      </c>
      <c r="AU1796" s="457">
        <v>0</v>
      </c>
    </row>
    <row r="1797" spans="1:47" x14ac:dyDescent="0.2">
      <c r="A1797" s="231">
        <v>2019</v>
      </c>
      <c r="B1797" s="232">
        <v>33</v>
      </c>
      <c r="C1797" s="456">
        <v>3.8273965311822473</v>
      </c>
      <c r="D1797" s="457">
        <v>4.5089331423134693</v>
      </c>
      <c r="E1797" s="419">
        <v>12.502507292342843</v>
      </c>
      <c r="F1797" s="456">
        <v>0.21794623221565468</v>
      </c>
      <c r="G1797" s="457">
        <v>0.20231691023022177</v>
      </c>
      <c r="H1797" s="419">
        <v>0.45216780516680621</v>
      </c>
      <c r="I1797" s="456">
        <v>0.19560080838737764</v>
      </c>
      <c r="J1797" s="457">
        <v>0.23737878618403568</v>
      </c>
      <c r="K1797" s="419">
        <v>0.86730183069252864</v>
      </c>
      <c r="L1797" s="462">
        <v>1.8677189803915912E-3</v>
      </c>
      <c r="M1797" s="463">
        <v>2.4554819022230014E-3</v>
      </c>
      <c r="N1797" s="419">
        <v>3.4495254848014995E-3</v>
      </c>
      <c r="O1797" s="456">
        <v>1.2190724488099386E-2</v>
      </c>
      <c r="P1797" s="457">
        <v>1.2281359220849592E-2</v>
      </c>
      <c r="Q1797" s="419">
        <v>2.8123046099476339E-2</v>
      </c>
      <c r="R1797" s="462">
        <v>0</v>
      </c>
      <c r="S1797" s="463">
        <v>0</v>
      </c>
      <c r="T1797" s="419">
        <v>515.11651268045875</v>
      </c>
      <c r="U1797" s="456">
        <v>1.0383007659522032E-2</v>
      </c>
      <c r="V1797" s="457">
        <v>1.2871898823511517E-2</v>
      </c>
      <c r="W1797" s="419">
        <v>2.3389641386470067E-2</v>
      </c>
      <c r="X1797" s="456">
        <v>9.4606369483162273E-3</v>
      </c>
      <c r="Y1797" s="457">
        <v>1.1687377432106783E-2</v>
      </c>
      <c r="Z1797" s="419">
        <v>1.9647762295072778E-2</v>
      </c>
      <c r="AA1797" s="456">
        <v>4.7078214792044167E-3</v>
      </c>
      <c r="AB1797" s="457">
        <v>4.9406337736192744E-3</v>
      </c>
      <c r="AC1797" s="419">
        <v>8.8542858403319429E-3</v>
      </c>
      <c r="AD1797" s="456">
        <v>2.8051433380398976E-4</v>
      </c>
      <c r="AE1797" s="457">
        <v>2.5526351581626658E-4</v>
      </c>
      <c r="AF1797" s="419">
        <v>5.3457870371304635E-4</v>
      </c>
      <c r="AG1797" s="456">
        <v>9.1408662008089468E-3</v>
      </c>
      <c r="AH1797" s="457">
        <v>8.3989418664349568E-3</v>
      </c>
      <c r="AI1797" s="419">
        <v>1.9086845586644287E-2</v>
      </c>
      <c r="AJ1797" s="456">
        <v>1.6242071467282388E-3</v>
      </c>
      <c r="AK1797" s="457">
        <v>1.3878707115497937E-3</v>
      </c>
      <c r="AL1797" s="419">
        <v>3.2533088928576631E-3</v>
      </c>
      <c r="AM1797" s="456">
        <v>2.5043129858298247E-3</v>
      </c>
      <c r="AN1797" s="457">
        <v>2.4056959395648606E-3</v>
      </c>
      <c r="AO1797" s="419">
        <v>4.3180638210329357E-3</v>
      </c>
      <c r="AP1797" s="462">
        <v>0</v>
      </c>
      <c r="AQ1797" s="463">
        <v>0</v>
      </c>
      <c r="AR1797" s="463">
        <v>0</v>
      </c>
      <c r="AS1797" s="456">
        <v>0</v>
      </c>
      <c r="AT1797" s="457">
        <v>0</v>
      </c>
      <c r="AU1797" s="457">
        <v>0</v>
      </c>
    </row>
    <row r="1798" spans="1:47" x14ac:dyDescent="0.2">
      <c r="A1798" s="231">
        <v>2019</v>
      </c>
      <c r="B1798" s="232">
        <v>34</v>
      </c>
      <c r="C1798" s="456">
        <v>3.8273965311822473</v>
      </c>
      <c r="D1798" s="457">
        <v>4.5089331423134693</v>
      </c>
      <c r="E1798" s="419">
        <v>12.502507292342843</v>
      </c>
      <c r="F1798" s="456">
        <v>0.21794623221565468</v>
      </c>
      <c r="G1798" s="457">
        <v>0.20231691023022177</v>
      </c>
      <c r="H1798" s="419">
        <v>0.45216780516680621</v>
      </c>
      <c r="I1798" s="456">
        <v>0.19560080838737764</v>
      </c>
      <c r="J1798" s="457">
        <v>0.23737878618403568</v>
      </c>
      <c r="K1798" s="419">
        <v>0.86730183069252864</v>
      </c>
      <c r="L1798" s="462">
        <v>1.8677189803915912E-3</v>
      </c>
      <c r="M1798" s="463">
        <v>2.4554819022230014E-3</v>
      </c>
      <c r="N1798" s="419">
        <v>3.4495254848014995E-3</v>
      </c>
      <c r="O1798" s="456">
        <v>1.2190724488099386E-2</v>
      </c>
      <c r="P1798" s="457">
        <v>1.2281359220849592E-2</v>
      </c>
      <c r="Q1798" s="419">
        <v>2.8123046099476339E-2</v>
      </c>
      <c r="R1798" s="462">
        <v>0</v>
      </c>
      <c r="S1798" s="463">
        <v>0</v>
      </c>
      <c r="T1798" s="419">
        <v>515.11651268045875</v>
      </c>
      <c r="U1798" s="456">
        <v>1.0383007659522032E-2</v>
      </c>
      <c r="V1798" s="457">
        <v>1.2871898823511517E-2</v>
      </c>
      <c r="W1798" s="419">
        <v>2.3389641386470067E-2</v>
      </c>
      <c r="X1798" s="456">
        <v>9.4606369483162273E-3</v>
      </c>
      <c r="Y1798" s="457">
        <v>1.1687377432106783E-2</v>
      </c>
      <c r="Z1798" s="419">
        <v>1.9647762295072778E-2</v>
      </c>
      <c r="AA1798" s="456">
        <v>4.7078214792044167E-3</v>
      </c>
      <c r="AB1798" s="457">
        <v>4.9406337736192744E-3</v>
      </c>
      <c r="AC1798" s="419">
        <v>8.8542858403319429E-3</v>
      </c>
      <c r="AD1798" s="456">
        <v>2.8051433380398976E-4</v>
      </c>
      <c r="AE1798" s="457">
        <v>2.5526351581626658E-4</v>
      </c>
      <c r="AF1798" s="419">
        <v>5.3457870371304635E-4</v>
      </c>
      <c r="AG1798" s="456">
        <v>9.1408662008089468E-3</v>
      </c>
      <c r="AH1798" s="457">
        <v>8.3989418664349568E-3</v>
      </c>
      <c r="AI1798" s="419">
        <v>1.9086845586644287E-2</v>
      </c>
      <c r="AJ1798" s="456">
        <v>1.6242071467282388E-3</v>
      </c>
      <c r="AK1798" s="457">
        <v>1.3878707115497937E-3</v>
      </c>
      <c r="AL1798" s="419">
        <v>3.2533088928576631E-3</v>
      </c>
      <c r="AM1798" s="456">
        <v>2.5043129858298247E-3</v>
      </c>
      <c r="AN1798" s="457">
        <v>2.4056959395648606E-3</v>
      </c>
      <c r="AO1798" s="419">
        <v>4.3180638210329357E-3</v>
      </c>
      <c r="AP1798" s="462">
        <v>0</v>
      </c>
      <c r="AQ1798" s="463">
        <v>0</v>
      </c>
      <c r="AR1798" s="463">
        <v>0</v>
      </c>
      <c r="AS1798" s="456">
        <v>0</v>
      </c>
      <c r="AT1798" s="457">
        <v>0</v>
      </c>
      <c r="AU1798" s="457">
        <v>0</v>
      </c>
    </row>
    <row r="1799" spans="1:47" x14ac:dyDescent="0.2">
      <c r="A1799" s="231">
        <v>2019</v>
      </c>
      <c r="B1799" s="232">
        <v>35</v>
      </c>
      <c r="C1799" s="456">
        <v>3.8273965311822473</v>
      </c>
      <c r="D1799" s="457">
        <v>4.5089331423134693</v>
      </c>
      <c r="E1799" s="419">
        <v>12.502507292342843</v>
      </c>
      <c r="F1799" s="456">
        <v>0.21794623221565468</v>
      </c>
      <c r="G1799" s="457">
        <v>0.20231691023022177</v>
      </c>
      <c r="H1799" s="419">
        <v>0.45216780516680621</v>
      </c>
      <c r="I1799" s="456">
        <v>0.19560080838737764</v>
      </c>
      <c r="J1799" s="457">
        <v>0.23737878618403568</v>
      </c>
      <c r="K1799" s="419">
        <v>0.86730183069252864</v>
      </c>
      <c r="L1799" s="462">
        <v>1.8677189803915912E-3</v>
      </c>
      <c r="M1799" s="463">
        <v>2.4554819022230014E-3</v>
      </c>
      <c r="N1799" s="419">
        <v>3.4495254848014995E-3</v>
      </c>
      <c r="O1799" s="456">
        <v>1.2190724488099386E-2</v>
      </c>
      <c r="P1799" s="457">
        <v>1.2281359220849592E-2</v>
      </c>
      <c r="Q1799" s="419">
        <v>2.8123046099476339E-2</v>
      </c>
      <c r="R1799" s="462">
        <v>0</v>
      </c>
      <c r="S1799" s="463">
        <v>0</v>
      </c>
      <c r="T1799" s="419">
        <v>515.11651268045875</v>
      </c>
      <c r="U1799" s="456">
        <v>1.0383007659522032E-2</v>
      </c>
      <c r="V1799" s="457">
        <v>1.2871898823511517E-2</v>
      </c>
      <c r="W1799" s="419">
        <v>2.3389641386470067E-2</v>
      </c>
      <c r="X1799" s="456">
        <v>9.4606369483162273E-3</v>
      </c>
      <c r="Y1799" s="457">
        <v>1.1687377432106783E-2</v>
      </c>
      <c r="Z1799" s="419">
        <v>1.9647762295072778E-2</v>
      </c>
      <c r="AA1799" s="456">
        <v>4.7078214792044167E-3</v>
      </c>
      <c r="AB1799" s="457">
        <v>4.9406337736192744E-3</v>
      </c>
      <c r="AC1799" s="419">
        <v>8.8542858403319429E-3</v>
      </c>
      <c r="AD1799" s="456">
        <v>2.8051433380398976E-4</v>
      </c>
      <c r="AE1799" s="457">
        <v>2.5526351581626658E-4</v>
      </c>
      <c r="AF1799" s="419">
        <v>5.3457870371304635E-4</v>
      </c>
      <c r="AG1799" s="456">
        <v>9.1408662008089468E-3</v>
      </c>
      <c r="AH1799" s="457">
        <v>8.3989418664349568E-3</v>
      </c>
      <c r="AI1799" s="419">
        <v>1.9086845586644287E-2</v>
      </c>
      <c r="AJ1799" s="456">
        <v>1.6242071467282388E-3</v>
      </c>
      <c r="AK1799" s="457">
        <v>1.3878707115497937E-3</v>
      </c>
      <c r="AL1799" s="419">
        <v>3.2533088928576631E-3</v>
      </c>
      <c r="AM1799" s="456">
        <v>2.5043129858298247E-3</v>
      </c>
      <c r="AN1799" s="457">
        <v>2.4056959395648606E-3</v>
      </c>
      <c r="AO1799" s="419">
        <v>4.3180638210329357E-3</v>
      </c>
      <c r="AP1799" s="462">
        <v>0</v>
      </c>
      <c r="AQ1799" s="463">
        <v>0</v>
      </c>
      <c r="AR1799" s="463">
        <v>0</v>
      </c>
      <c r="AS1799" s="456">
        <v>0</v>
      </c>
      <c r="AT1799" s="457">
        <v>0</v>
      </c>
      <c r="AU1799" s="457">
        <v>0</v>
      </c>
    </row>
    <row r="1800" spans="1:47" x14ac:dyDescent="0.2">
      <c r="A1800" s="231">
        <v>2019</v>
      </c>
      <c r="B1800" s="232">
        <v>36</v>
      </c>
      <c r="C1800" s="456">
        <v>3.8273965311822473</v>
      </c>
      <c r="D1800" s="457">
        <v>4.5089331423134693</v>
      </c>
      <c r="E1800" s="419">
        <v>12.502507292342843</v>
      </c>
      <c r="F1800" s="456">
        <v>0.21794623221565468</v>
      </c>
      <c r="G1800" s="457">
        <v>0.20231691023022177</v>
      </c>
      <c r="H1800" s="419">
        <v>0.45216780516680621</v>
      </c>
      <c r="I1800" s="456">
        <v>0.19560080838737764</v>
      </c>
      <c r="J1800" s="457">
        <v>0.23737878618403568</v>
      </c>
      <c r="K1800" s="419">
        <v>0.86730183069252864</v>
      </c>
      <c r="L1800" s="462">
        <v>1.8677189803915912E-3</v>
      </c>
      <c r="M1800" s="463">
        <v>2.4554819022230014E-3</v>
      </c>
      <c r="N1800" s="419">
        <v>3.4495254848014995E-3</v>
      </c>
      <c r="O1800" s="456">
        <v>1.2190724488099386E-2</v>
      </c>
      <c r="P1800" s="457">
        <v>1.2281359220849592E-2</v>
      </c>
      <c r="Q1800" s="419">
        <v>2.8123046099476339E-2</v>
      </c>
      <c r="R1800" s="462">
        <v>0</v>
      </c>
      <c r="S1800" s="463">
        <v>0</v>
      </c>
      <c r="T1800" s="419">
        <v>515.11651268045875</v>
      </c>
      <c r="U1800" s="456">
        <v>1.0383007659522032E-2</v>
      </c>
      <c r="V1800" s="457">
        <v>1.2871898823511517E-2</v>
      </c>
      <c r="W1800" s="419">
        <v>2.3389641386470067E-2</v>
      </c>
      <c r="X1800" s="456">
        <v>9.4606369483162273E-3</v>
      </c>
      <c r="Y1800" s="457">
        <v>1.1687377432106783E-2</v>
      </c>
      <c r="Z1800" s="419">
        <v>1.9647762295072778E-2</v>
      </c>
      <c r="AA1800" s="456">
        <v>4.7078214792044167E-3</v>
      </c>
      <c r="AB1800" s="457">
        <v>4.9406337736192744E-3</v>
      </c>
      <c r="AC1800" s="419">
        <v>8.8542858403319429E-3</v>
      </c>
      <c r="AD1800" s="456">
        <v>2.8051433380398976E-4</v>
      </c>
      <c r="AE1800" s="457">
        <v>2.5526351581626658E-4</v>
      </c>
      <c r="AF1800" s="419">
        <v>5.3457870371304635E-4</v>
      </c>
      <c r="AG1800" s="456">
        <v>9.1408662008089468E-3</v>
      </c>
      <c r="AH1800" s="457">
        <v>8.3989418664349568E-3</v>
      </c>
      <c r="AI1800" s="419">
        <v>1.9086845586644287E-2</v>
      </c>
      <c r="AJ1800" s="456">
        <v>1.6242071467282388E-3</v>
      </c>
      <c r="AK1800" s="457">
        <v>1.3878707115497937E-3</v>
      </c>
      <c r="AL1800" s="419">
        <v>3.2533088928576631E-3</v>
      </c>
      <c r="AM1800" s="456">
        <v>2.5043129858298247E-3</v>
      </c>
      <c r="AN1800" s="457">
        <v>2.4056959395648606E-3</v>
      </c>
      <c r="AO1800" s="419">
        <v>4.3180638210329357E-3</v>
      </c>
      <c r="AP1800" s="462">
        <v>0</v>
      </c>
      <c r="AQ1800" s="463">
        <v>0</v>
      </c>
      <c r="AR1800" s="463">
        <v>0</v>
      </c>
      <c r="AS1800" s="456">
        <v>0</v>
      </c>
      <c r="AT1800" s="457">
        <v>0</v>
      </c>
      <c r="AU1800" s="457">
        <v>0</v>
      </c>
    </row>
    <row r="1801" spans="1:47" x14ac:dyDescent="0.2">
      <c r="A1801" s="231">
        <v>2019</v>
      </c>
      <c r="B1801" s="232">
        <v>37</v>
      </c>
      <c r="C1801" s="456">
        <v>3.8273965311822473</v>
      </c>
      <c r="D1801" s="457">
        <v>4.5089331423134693</v>
      </c>
      <c r="E1801" s="419">
        <v>12.502507292342843</v>
      </c>
      <c r="F1801" s="456">
        <v>0.21794623221565468</v>
      </c>
      <c r="G1801" s="457">
        <v>0.20231691023022177</v>
      </c>
      <c r="H1801" s="419">
        <v>0.45216780516680621</v>
      </c>
      <c r="I1801" s="456">
        <v>0.19560080838737764</v>
      </c>
      <c r="J1801" s="457">
        <v>0.23737878618403568</v>
      </c>
      <c r="K1801" s="419">
        <v>0.86730183069252864</v>
      </c>
      <c r="L1801" s="462">
        <v>1.8677189803915912E-3</v>
      </c>
      <c r="M1801" s="463">
        <v>2.4554819022230014E-3</v>
      </c>
      <c r="N1801" s="419">
        <v>3.4495254848014995E-3</v>
      </c>
      <c r="O1801" s="456">
        <v>1.2190724488099386E-2</v>
      </c>
      <c r="P1801" s="457">
        <v>1.2281359220849592E-2</v>
      </c>
      <c r="Q1801" s="419">
        <v>2.8123046099476339E-2</v>
      </c>
      <c r="R1801" s="462">
        <v>0</v>
      </c>
      <c r="S1801" s="463">
        <v>0</v>
      </c>
      <c r="T1801" s="419">
        <v>515.11651268045875</v>
      </c>
      <c r="U1801" s="456">
        <v>1.0383007659522032E-2</v>
      </c>
      <c r="V1801" s="457">
        <v>1.2871898823511517E-2</v>
      </c>
      <c r="W1801" s="419">
        <v>2.3389641386470067E-2</v>
      </c>
      <c r="X1801" s="456">
        <v>9.4606369483162273E-3</v>
      </c>
      <c r="Y1801" s="457">
        <v>1.1687377432106783E-2</v>
      </c>
      <c r="Z1801" s="419">
        <v>1.9647762295072778E-2</v>
      </c>
      <c r="AA1801" s="456">
        <v>4.7078214792044167E-3</v>
      </c>
      <c r="AB1801" s="457">
        <v>4.9406337736192744E-3</v>
      </c>
      <c r="AC1801" s="419">
        <v>8.8542858403319429E-3</v>
      </c>
      <c r="AD1801" s="456">
        <v>2.8051433380398976E-4</v>
      </c>
      <c r="AE1801" s="457">
        <v>2.5526351581626658E-4</v>
      </c>
      <c r="AF1801" s="419">
        <v>5.3457870371304635E-4</v>
      </c>
      <c r="AG1801" s="456">
        <v>9.1408662008089468E-3</v>
      </c>
      <c r="AH1801" s="457">
        <v>8.3989418664349568E-3</v>
      </c>
      <c r="AI1801" s="419">
        <v>1.9086845586644287E-2</v>
      </c>
      <c r="AJ1801" s="456">
        <v>1.6242071467282388E-3</v>
      </c>
      <c r="AK1801" s="457">
        <v>1.3878707115497937E-3</v>
      </c>
      <c r="AL1801" s="419">
        <v>3.2533088928576631E-3</v>
      </c>
      <c r="AM1801" s="456">
        <v>2.5043129858298247E-3</v>
      </c>
      <c r="AN1801" s="457">
        <v>2.4056959395648606E-3</v>
      </c>
      <c r="AO1801" s="419">
        <v>4.3180638210329357E-3</v>
      </c>
      <c r="AP1801" s="462">
        <v>0</v>
      </c>
      <c r="AQ1801" s="463">
        <v>0</v>
      </c>
      <c r="AR1801" s="463">
        <v>0</v>
      </c>
      <c r="AS1801" s="456">
        <v>0</v>
      </c>
      <c r="AT1801" s="457">
        <v>0</v>
      </c>
      <c r="AU1801" s="457">
        <v>0</v>
      </c>
    </row>
    <row r="1802" spans="1:47" x14ac:dyDescent="0.2">
      <c r="A1802" s="231">
        <v>2019</v>
      </c>
      <c r="B1802" s="232">
        <v>38</v>
      </c>
      <c r="C1802" s="456">
        <v>3.8273965311822473</v>
      </c>
      <c r="D1802" s="457">
        <v>4.5089331423134693</v>
      </c>
      <c r="E1802" s="419">
        <v>12.502507292342843</v>
      </c>
      <c r="F1802" s="456">
        <v>0.21794623221565468</v>
      </c>
      <c r="G1802" s="457">
        <v>0.20231691023022177</v>
      </c>
      <c r="H1802" s="419">
        <v>0.45216780516680621</v>
      </c>
      <c r="I1802" s="456">
        <v>0.19560080838737764</v>
      </c>
      <c r="J1802" s="457">
        <v>0.23737878618403568</v>
      </c>
      <c r="K1802" s="419">
        <v>0.86730183069252864</v>
      </c>
      <c r="L1802" s="462">
        <v>1.8677189803915912E-3</v>
      </c>
      <c r="M1802" s="463">
        <v>2.4554819022230014E-3</v>
      </c>
      <c r="N1802" s="419">
        <v>3.4495254848014995E-3</v>
      </c>
      <c r="O1802" s="456">
        <v>1.2190724488099386E-2</v>
      </c>
      <c r="P1802" s="457">
        <v>1.2281359220849592E-2</v>
      </c>
      <c r="Q1802" s="419">
        <v>2.8123046099476339E-2</v>
      </c>
      <c r="R1802" s="462">
        <v>0</v>
      </c>
      <c r="S1802" s="463">
        <v>0</v>
      </c>
      <c r="T1802" s="419">
        <v>515.11651268045875</v>
      </c>
      <c r="U1802" s="456">
        <v>1.0383007659522032E-2</v>
      </c>
      <c r="V1802" s="457">
        <v>1.2871898823511517E-2</v>
      </c>
      <c r="W1802" s="419">
        <v>2.3389641386470067E-2</v>
      </c>
      <c r="X1802" s="456">
        <v>9.4606369483162273E-3</v>
      </c>
      <c r="Y1802" s="457">
        <v>1.1687377432106783E-2</v>
      </c>
      <c r="Z1802" s="419">
        <v>1.9647762295072778E-2</v>
      </c>
      <c r="AA1802" s="456">
        <v>4.7078214792044167E-3</v>
      </c>
      <c r="AB1802" s="457">
        <v>4.9406337736192744E-3</v>
      </c>
      <c r="AC1802" s="419">
        <v>8.8542858403319429E-3</v>
      </c>
      <c r="AD1802" s="456">
        <v>2.8051433380398976E-4</v>
      </c>
      <c r="AE1802" s="457">
        <v>2.5526351581626658E-4</v>
      </c>
      <c r="AF1802" s="419">
        <v>5.3457870371304635E-4</v>
      </c>
      <c r="AG1802" s="456">
        <v>9.1408662008089468E-3</v>
      </c>
      <c r="AH1802" s="457">
        <v>8.3989418664349568E-3</v>
      </c>
      <c r="AI1802" s="419">
        <v>1.9086845586644287E-2</v>
      </c>
      <c r="AJ1802" s="456">
        <v>1.6242071467282388E-3</v>
      </c>
      <c r="AK1802" s="457">
        <v>1.3878707115497937E-3</v>
      </c>
      <c r="AL1802" s="419">
        <v>3.2533088928576631E-3</v>
      </c>
      <c r="AM1802" s="456">
        <v>2.5043129858298247E-3</v>
      </c>
      <c r="AN1802" s="457">
        <v>2.4056959395648606E-3</v>
      </c>
      <c r="AO1802" s="419">
        <v>4.3180638210329357E-3</v>
      </c>
      <c r="AP1802" s="462">
        <v>0</v>
      </c>
      <c r="AQ1802" s="463">
        <v>0</v>
      </c>
      <c r="AR1802" s="463">
        <v>0</v>
      </c>
      <c r="AS1802" s="456">
        <v>0</v>
      </c>
      <c r="AT1802" s="457">
        <v>0</v>
      </c>
      <c r="AU1802" s="457">
        <v>0</v>
      </c>
    </row>
    <row r="1803" spans="1:47" x14ac:dyDescent="0.2">
      <c r="A1803" s="231">
        <v>2019</v>
      </c>
      <c r="B1803" s="232">
        <v>39</v>
      </c>
      <c r="C1803" s="456">
        <v>3.8273965311822473</v>
      </c>
      <c r="D1803" s="457">
        <v>4.5089331423134693</v>
      </c>
      <c r="E1803" s="419">
        <v>12.502507292342843</v>
      </c>
      <c r="F1803" s="456">
        <v>0.21794623221565468</v>
      </c>
      <c r="G1803" s="457">
        <v>0.20231691023022177</v>
      </c>
      <c r="H1803" s="419">
        <v>0.45216780516680621</v>
      </c>
      <c r="I1803" s="456">
        <v>0.19560080838737764</v>
      </c>
      <c r="J1803" s="457">
        <v>0.23737878618403568</v>
      </c>
      <c r="K1803" s="419">
        <v>0.86730183069252864</v>
      </c>
      <c r="L1803" s="462">
        <v>1.8677189803915912E-3</v>
      </c>
      <c r="M1803" s="463">
        <v>2.4554819022230014E-3</v>
      </c>
      <c r="N1803" s="419">
        <v>3.4495254848014995E-3</v>
      </c>
      <c r="O1803" s="456">
        <v>1.2190724488099386E-2</v>
      </c>
      <c r="P1803" s="457">
        <v>1.2281359220849592E-2</v>
      </c>
      <c r="Q1803" s="419">
        <v>2.8123046099476339E-2</v>
      </c>
      <c r="R1803" s="462">
        <v>0</v>
      </c>
      <c r="S1803" s="463">
        <v>0</v>
      </c>
      <c r="T1803" s="419">
        <v>515.11651268045875</v>
      </c>
      <c r="U1803" s="456">
        <v>1.0383007659522032E-2</v>
      </c>
      <c r="V1803" s="457">
        <v>1.2871898823511517E-2</v>
      </c>
      <c r="W1803" s="419">
        <v>2.3389641386470067E-2</v>
      </c>
      <c r="X1803" s="456">
        <v>9.4606369483162273E-3</v>
      </c>
      <c r="Y1803" s="457">
        <v>1.1687377432106783E-2</v>
      </c>
      <c r="Z1803" s="419">
        <v>1.9647762295072778E-2</v>
      </c>
      <c r="AA1803" s="456">
        <v>4.7078214792044167E-3</v>
      </c>
      <c r="AB1803" s="457">
        <v>4.9406337736192744E-3</v>
      </c>
      <c r="AC1803" s="419">
        <v>8.8542858403319429E-3</v>
      </c>
      <c r="AD1803" s="456">
        <v>2.8051433380398976E-4</v>
      </c>
      <c r="AE1803" s="457">
        <v>2.5526351581626658E-4</v>
      </c>
      <c r="AF1803" s="419">
        <v>5.3457870371304635E-4</v>
      </c>
      <c r="AG1803" s="456">
        <v>9.1408662008089468E-3</v>
      </c>
      <c r="AH1803" s="457">
        <v>8.3989418664349568E-3</v>
      </c>
      <c r="AI1803" s="419">
        <v>1.9086845586644287E-2</v>
      </c>
      <c r="AJ1803" s="456">
        <v>1.6242071467282388E-3</v>
      </c>
      <c r="AK1803" s="457">
        <v>1.3878707115497937E-3</v>
      </c>
      <c r="AL1803" s="419">
        <v>3.2533088928576631E-3</v>
      </c>
      <c r="AM1803" s="456">
        <v>2.5043129858298247E-3</v>
      </c>
      <c r="AN1803" s="457">
        <v>2.4056959395648606E-3</v>
      </c>
      <c r="AO1803" s="419">
        <v>4.3180638210329357E-3</v>
      </c>
      <c r="AP1803" s="462">
        <v>0</v>
      </c>
      <c r="AQ1803" s="463">
        <v>0</v>
      </c>
      <c r="AR1803" s="463">
        <v>0</v>
      </c>
      <c r="AS1803" s="456">
        <v>0</v>
      </c>
      <c r="AT1803" s="457">
        <v>0</v>
      </c>
      <c r="AU1803" s="457">
        <v>0</v>
      </c>
    </row>
    <row r="1804" spans="1:47" ht="13.5" thickBot="1" x14ac:dyDescent="0.25">
      <c r="A1804" s="233">
        <v>2019</v>
      </c>
      <c r="B1804" s="234">
        <v>40</v>
      </c>
      <c r="C1804" s="458">
        <v>3.8273965311822473</v>
      </c>
      <c r="D1804" s="459">
        <v>4.5089331423134693</v>
      </c>
      <c r="E1804" s="430">
        <v>12.502507292342843</v>
      </c>
      <c r="F1804" s="458">
        <v>0.21794623221565468</v>
      </c>
      <c r="G1804" s="459">
        <v>0.20231691023022177</v>
      </c>
      <c r="H1804" s="430">
        <v>0.45216780516680621</v>
      </c>
      <c r="I1804" s="458">
        <v>0.19560080838737764</v>
      </c>
      <c r="J1804" s="459">
        <v>0.23737878618403568</v>
      </c>
      <c r="K1804" s="430">
        <v>0.86730183069252864</v>
      </c>
      <c r="L1804" s="464">
        <v>1.8677189803915912E-3</v>
      </c>
      <c r="M1804" s="465">
        <v>2.4554819022230014E-3</v>
      </c>
      <c r="N1804" s="430">
        <v>3.4495254848014995E-3</v>
      </c>
      <c r="O1804" s="458">
        <v>1.2190724488099386E-2</v>
      </c>
      <c r="P1804" s="459">
        <v>1.2281359220849592E-2</v>
      </c>
      <c r="Q1804" s="430">
        <v>2.8123046099476339E-2</v>
      </c>
      <c r="R1804" s="464">
        <v>0</v>
      </c>
      <c r="S1804" s="465">
        <v>0</v>
      </c>
      <c r="T1804" s="430">
        <v>515.11651268045875</v>
      </c>
      <c r="U1804" s="458">
        <v>1.0383007659522032E-2</v>
      </c>
      <c r="V1804" s="459">
        <v>1.2871898823511517E-2</v>
      </c>
      <c r="W1804" s="430">
        <v>2.3389641386470067E-2</v>
      </c>
      <c r="X1804" s="458">
        <v>9.4606369483162273E-3</v>
      </c>
      <c r="Y1804" s="459">
        <v>1.1687377432106783E-2</v>
      </c>
      <c r="Z1804" s="430">
        <v>1.9647762295072778E-2</v>
      </c>
      <c r="AA1804" s="458">
        <v>4.7078214792044167E-3</v>
      </c>
      <c r="AB1804" s="459">
        <v>4.9406337736192744E-3</v>
      </c>
      <c r="AC1804" s="430">
        <v>8.8542858403319429E-3</v>
      </c>
      <c r="AD1804" s="458">
        <v>2.8051433380398976E-4</v>
      </c>
      <c r="AE1804" s="459">
        <v>2.5526351581626658E-4</v>
      </c>
      <c r="AF1804" s="430">
        <v>5.3457870371304635E-4</v>
      </c>
      <c r="AG1804" s="458">
        <v>9.1408662008089468E-3</v>
      </c>
      <c r="AH1804" s="459">
        <v>8.3989418664349568E-3</v>
      </c>
      <c r="AI1804" s="430">
        <v>1.9086845586644287E-2</v>
      </c>
      <c r="AJ1804" s="458">
        <v>1.6242071467282388E-3</v>
      </c>
      <c r="AK1804" s="459">
        <v>1.3878707115497937E-3</v>
      </c>
      <c r="AL1804" s="430">
        <v>3.2533088928576631E-3</v>
      </c>
      <c r="AM1804" s="458">
        <v>2.5043129858298247E-3</v>
      </c>
      <c r="AN1804" s="459">
        <v>2.4056959395648606E-3</v>
      </c>
      <c r="AO1804" s="430">
        <v>4.3180638210329357E-3</v>
      </c>
      <c r="AP1804" s="464">
        <v>0</v>
      </c>
      <c r="AQ1804" s="465">
        <v>0</v>
      </c>
      <c r="AR1804" s="465">
        <v>0</v>
      </c>
      <c r="AS1804" s="458">
        <v>0</v>
      </c>
      <c r="AT1804" s="459">
        <v>0</v>
      </c>
      <c r="AU1804" s="459">
        <v>0</v>
      </c>
    </row>
    <row r="1805" spans="1:47" x14ac:dyDescent="0.2">
      <c r="A1805" s="229">
        <v>2020</v>
      </c>
      <c r="B1805" s="230">
        <v>1</v>
      </c>
      <c r="C1805" s="454">
        <v>0.96987481488146876</v>
      </c>
      <c r="D1805" s="455">
        <v>1.1003468658051054</v>
      </c>
      <c r="E1805" s="436">
        <v>2.5645870667128698</v>
      </c>
      <c r="F1805" s="454">
        <v>4.2446845253837982E-2</v>
      </c>
      <c r="G1805" s="455">
        <v>3.8871039993270205E-2</v>
      </c>
      <c r="H1805" s="436">
        <v>5.8916477993981808E-2</v>
      </c>
      <c r="I1805" s="454">
        <v>4.3794274883927009E-2</v>
      </c>
      <c r="J1805" s="455">
        <v>5.6547270329118257E-2</v>
      </c>
      <c r="K1805" s="436">
        <v>0.15568635053339888</v>
      </c>
      <c r="L1805" s="460">
        <v>1.6562810588253614E-3</v>
      </c>
      <c r="M1805" s="461">
        <v>2.2493984988090276E-3</v>
      </c>
      <c r="N1805" s="436">
        <v>3.2915453362516753E-3</v>
      </c>
      <c r="O1805" s="454">
        <v>1.9738190944508459E-3</v>
      </c>
      <c r="P1805" s="455">
        <v>2.5053493433822563E-3</v>
      </c>
      <c r="Q1805" s="436">
        <v>1.0063512390324346E-2</v>
      </c>
      <c r="R1805" s="460">
        <v>0</v>
      </c>
      <c r="S1805" s="461">
        <v>0</v>
      </c>
      <c r="T1805" s="436">
        <v>493.0436973363648</v>
      </c>
      <c r="U1805" s="454">
        <v>5.8947710109459083E-3</v>
      </c>
      <c r="V1805" s="455">
        <v>7.5701143950437861E-3</v>
      </c>
      <c r="W1805" s="436">
        <v>1.1878542938873938E-2</v>
      </c>
      <c r="X1805" s="454">
        <v>4.3383236388518445E-3</v>
      </c>
      <c r="Y1805" s="455">
        <v>5.5305184839661032E-3</v>
      </c>
      <c r="Z1805" s="436">
        <v>1.0294062423755962E-2</v>
      </c>
      <c r="AA1805" s="454">
        <v>8.4091250885895245E-4</v>
      </c>
      <c r="AB1805" s="455">
        <v>8.3624631883299919E-4</v>
      </c>
      <c r="AC1805" s="436">
        <v>1.0960323096153232E-3</v>
      </c>
      <c r="AD1805" s="454">
        <v>5.3775299773831219E-5</v>
      </c>
      <c r="AE1805" s="455">
        <v>4.8643155080418866E-5</v>
      </c>
      <c r="AF1805" s="436">
        <v>6.7665576095527372E-5</v>
      </c>
      <c r="AG1805" s="454">
        <v>1.7936185383271546E-3</v>
      </c>
      <c r="AH1805" s="455">
        <v>1.6330125700607611E-3</v>
      </c>
      <c r="AI1805" s="436">
        <v>2.4983446566410549E-3</v>
      </c>
      <c r="AJ1805" s="454">
        <v>3.2960723306355835E-4</v>
      </c>
      <c r="AK1805" s="455">
        <v>2.8832340673510116E-4</v>
      </c>
      <c r="AL1805" s="436">
        <v>4.3246159068487913E-4</v>
      </c>
      <c r="AM1805" s="454">
        <v>4.8126406778565992E-4</v>
      </c>
      <c r="AN1805" s="455">
        <v>4.474192088913793E-4</v>
      </c>
      <c r="AO1805" s="436">
        <v>5.4419932180376168E-4</v>
      </c>
      <c r="AP1805" s="460">
        <v>0</v>
      </c>
      <c r="AQ1805" s="461">
        <v>0</v>
      </c>
      <c r="AR1805" s="461">
        <v>0</v>
      </c>
      <c r="AS1805" s="454">
        <v>0</v>
      </c>
      <c r="AT1805" s="455">
        <v>0</v>
      </c>
      <c r="AU1805" s="455">
        <v>0</v>
      </c>
    </row>
    <row r="1806" spans="1:47" x14ac:dyDescent="0.2">
      <c r="A1806" s="231">
        <v>2020</v>
      </c>
      <c r="B1806" s="232">
        <v>2</v>
      </c>
      <c r="C1806" s="456">
        <v>0.97674872523984302</v>
      </c>
      <c r="D1806" s="457">
        <v>1.1055409302787218</v>
      </c>
      <c r="E1806" s="437">
        <v>2.5758962760875219</v>
      </c>
      <c r="F1806" s="456">
        <v>4.3357900118586291E-2</v>
      </c>
      <c r="G1806" s="457">
        <v>3.968852869029682E-2</v>
      </c>
      <c r="H1806" s="437">
        <v>6.0090321524927957E-2</v>
      </c>
      <c r="I1806" s="456">
        <v>4.4261758243563272E-2</v>
      </c>
      <c r="J1806" s="457">
        <v>5.6929293487196803E-2</v>
      </c>
      <c r="K1806" s="437">
        <v>0.15659278379159999</v>
      </c>
      <c r="L1806" s="462">
        <v>1.6588532396850353E-3</v>
      </c>
      <c r="M1806" s="463">
        <v>2.2537641419659647E-3</v>
      </c>
      <c r="N1806" s="437">
        <v>3.2947284262008218E-3</v>
      </c>
      <c r="O1806" s="456">
        <v>1.9864066720400543E-3</v>
      </c>
      <c r="P1806" s="457">
        <v>2.5216637212888879E-3</v>
      </c>
      <c r="Q1806" s="437">
        <v>1.0083279644613998E-2</v>
      </c>
      <c r="R1806" s="462">
        <v>0</v>
      </c>
      <c r="S1806" s="463">
        <v>0</v>
      </c>
      <c r="T1806" s="437">
        <v>493.40019109189615</v>
      </c>
      <c r="U1806" s="456">
        <v>5.9971907967375044E-3</v>
      </c>
      <c r="V1806" s="457">
        <v>7.7279056569038353E-3</v>
      </c>
      <c r="W1806" s="437">
        <v>1.2030128492826735E-2</v>
      </c>
      <c r="X1806" s="456">
        <v>4.4098705221279613E-3</v>
      </c>
      <c r="Y1806" s="457">
        <v>5.6256706440502595E-3</v>
      </c>
      <c r="Z1806" s="437">
        <v>1.0438619965076307E-2</v>
      </c>
      <c r="AA1806" s="456">
        <v>8.7130878920782648E-4</v>
      </c>
      <c r="AB1806" s="457">
        <v>8.8312829784401459E-4</v>
      </c>
      <c r="AC1806" s="437">
        <v>1.1257746989936559E-3</v>
      </c>
      <c r="AD1806" s="456">
        <v>5.4983068013319842E-5</v>
      </c>
      <c r="AE1806" s="457">
        <v>4.9748782435653247E-5</v>
      </c>
      <c r="AF1806" s="437">
        <v>6.9105247632400693E-5</v>
      </c>
      <c r="AG1806" s="456">
        <v>1.8294971614130698E-3</v>
      </c>
      <c r="AH1806" s="457">
        <v>1.6617719520948325E-3</v>
      </c>
      <c r="AI1806" s="437">
        <v>2.5460001812078318E-3</v>
      </c>
      <c r="AJ1806" s="456">
        <v>3.362784233022939E-4</v>
      </c>
      <c r="AK1806" s="457">
        <v>2.9331375454298318E-4</v>
      </c>
      <c r="AL1806" s="437">
        <v>4.4152945450951251E-4</v>
      </c>
      <c r="AM1806" s="456">
        <v>4.919116179519737E-4</v>
      </c>
      <c r="AN1806" s="457">
        <v>4.5782266421066345E-4</v>
      </c>
      <c r="AO1806" s="437">
        <v>5.5459618841221679E-4</v>
      </c>
      <c r="AP1806" s="462">
        <v>0</v>
      </c>
      <c r="AQ1806" s="463">
        <v>0</v>
      </c>
      <c r="AR1806" s="463">
        <v>0</v>
      </c>
      <c r="AS1806" s="456">
        <v>0</v>
      </c>
      <c r="AT1806" s="457">
        <v>0</v>
      </c>
      <c r="AU1806" s="457">
        <v>0</v>
      </c>
    </row>
    <row r="1807" spans="1:47" x14ac:dyDescent="0.2">
      <c r="A1807" s="231">
        <v>2020</v>
      </c>
      <c r="B1807" s="232">
        <v>3</v>
      </c>
      <c r="C1807" s="456">
        <v>0.98258765219655098</v>
      </c>
      <c r="D1807" s="457">
        <v>1.1092842113026895</v>
      </c>
      <c r="E1807" s="437">
        <v>2.5875487468266036</v>
      </c>
      <c r="F1807" s="456">
        <v>4.434663406223012E-2</v>
      </c>
      <c r="G1807" s="457">
        <v>4.0612325331154983E-2</v>
      </c>
      <c r="H1807" s="437">
        <v>6.142659235922885E-2</v>
      </c>
      <c r="I1807" s="456">
        <v>4.4710391893889208E-2</v>
      </c>
      <c r="J1807" s="457">
        <v>5.7256491840302959E-2</v>
      </c>
      <c r="K1807" s="437">
        <v>0.15765919715444837</v>
      </c>
      <c r="L1807" s="462">
        <v>1.6617355037375225E-3</v>
      </c>
      <c r="M1807" s="463">
        <v>2.2590855011739878E-3</v>
      </c>
      <c r="N1807" s="437">
        <v>3.2989639207336671E-3</v>
      </c>
      <c r="O1807" s="456">
        <v>2.0001121012137978E-3</v>
      </c>
      <c r="P1807" s="457">
        <v>2.5402047540916089E-3</v>
      </c>
      <c r="Q1807" s="437">
        <v>1.0106436429504749E-2</v>
      </c>
      <c r="R1807" s="462">
        <v>0</v>
      </c>
      <c r="S1807" s="463">
        <v>0</v>
      </c>
      <c r="T1807" s="437">
        <v>493.78272654118217</v>
      </c>
      <c r="U1807" s="456">
        <v>6.1081654544755445E-3</v>
      </c>
      <c r="V1807" s="457">
        <v>7.9136599499372452E-3</v>
      </c>
      <c r="W1807" s="437">
        <v>1.2202428042452272E-2</v>
      </c>
      <c r="X1807" s="456">
        <v>4.4878214511723056E-3</v>
      </c>
      <c r="Y1807" s="457">
        <v>5.7333631577626311E-3</v>
      </c>
      <c r="Z1807" s="437">
        <v>1.0602128464710616E-2</v>
      </c>
      <c r="AA1807" s="456">
        <v>9.0694313535855163E-4</v>
      </c>
      <c r="AB1807" s="457">
        <v>9.4341121026446124E-4</v>
      </c>
      <c r="AC1807" s="437">
        <v>1.1654725940506937E-3</v>
      </c>
      <c r="AD1807" s="456">
        <v>5.6299933200956747E-5</v>
      </c>
      <c r="AE1807" s="457">
        <v>5.1010494214971649E-5</v>
      </c>
      <c r="AF1807" s="437">
        <v>7.0775936004723326E-5</v>
      </c>
      <c r="AG1807" s="456">
        <v>1.8679342526632342E-3</v>
      </c>
      <c r="AH1807" s="457">
        <v>1.6929706044522355E-3</v>
      </c>
      <c r="AI1807" s="437">
        <v>2.5986227972392491E-3</v>
      </c>
      <c r="AJ1807" s="456">
        <v>3.4343749001302932E-4</v>
      </c>
      <c r="AK1807" s="457">
        <v>2.9865393068830736E-4</v>
      </c>
      <c r="AL1807" s="437">
        <v>4.5139005781831418E-4</v>
      </c>
      <c r="AM1807" s="456">
        <v>5.035650267232306E-4</v>
      </c>
      <c r="AN1807" s="457">
        <v>4.6988502901537573E-4</v>
      </c>
      <c r="AO1807" s="437">
        <v>5.668889468921041E-4</v>
      </c>
      <c r="AP1807" s="462">
        <v>0</v>
      </c>
      <c r="AQ1807" s="463">
        <v>0</v>
      </c>
      <c r="AR1807" s="463">
        <v>0</v>
      </c>
      <c r="AS1807" s="456">
        <v>0</v>
      </c>
      <c r="AT1807" s="457">
        <v>0</v>
      </c>
      <c r="AU1807" s="457">
        <v>0</v>
      </c>
    </row>
    <row r="1808" spans="1:47" x14ac:dyDescent="0.2">
      <c r="A1808" s="231">
        <v>2020</v>
      </c>
      <c r="B1808" s="232">
        <v>4</v>
      </c>
      <c r="C1808" s="456">
        <v>0.98754328974856775</v>
      </c>
      <c r="D1808" s="457">
        <v>1.1118940173065137</v>
      </c>
      <c r="E1808" s="437">
        <v>2.6022759915412186</v>
      </c>
      <c r="F1808" s="456">
        <v>4.539975657348206E-2</v>
      </c>
      <c r="G1808" s="457">
        <v>4.1602314396298981E-2</v>
      </c>
      <c r="H1808" s="437">
        <v>6.2894964674414952E-2</v>
      </c>
      <c r="I1808" s="456">
        <v>4.5130112490819704E-2</v>
      </c>
      <c r="J1808" s="457">
        <v>5.7523535707166243E-2</v>
      </c>
      <c r="K1808" s="437">
        <v>0.15877390113972298</v>
      </c>
      <c r="L1808" s="462">
        <v>1.6642671858778995E-3</v>
      </c>
      <c r="M1808" s="463">
        <v>2.2629312812887403E-3</v>
      </c>
      <c r="N1808" s="437">
        <v>3.3025926500263223E-3</v>
      </c>
      <c r="O1808" s="456">
        <v>2.0145082520221093E-3</v>
      </c>
      <c r="P1808" s="457">
        <v>2.5598029595710124E-3</v>
      </c>
      <c r="Q1808" s="437">
        <v>1.0130575231498115E-2</v>
      </c>
      <c r="R1808" s="462">
        <v>0</v>
      </c>
      <c r="S1808" s="463">
        <v>0</v>
      </c>
      <c r="T1808" s="437">
        <v>494.22242722771443</v>
      </c>
      <c r="U1808" s="456">
        <v>6.2101955005806541E-3</v>
      </c>
      <c r="V1808" s="457">
        <v>8.0674191482824273E-3</v>
      </c>
      <c r="W1808" s="437">
        <v>1.2391767148440546E-2</v>
      </c>
      <c r="X1808" s="456">
        <v>4.5720503333711261E-3</v>
      </c>
      <c r="Y1808" s="457">
        <v>5.8527245642342367E-3</v>
      </c>
      <c r="Z1808" s="437">
        <v>1.0783405222438092E-2</v>
      </c>
      <c r="AA1808" s="456">
        <v>9.3541201899816409E-4</v>
      </c>
      <c r="AB1808" s="457">
        <v>9.8401490361967785E-4</v>
      </c>
      <c r="AC1808" s="437">
        <v>1.2007815374555902E-3</v>
      </c>
      <c r="AD1808" s="456">
        <v>5.7678527776158069E-5</v>
      </c>
      <c r="AE1808" s="457">
        <v>5.232307143048576E-5</v>
      </c>
      <c r="AF1808" s="437">
        <v>7.2565020213563496E-5</v>
      </c>
      <c r="AG1808" s="456">
        <v>1.9108455348833952E-3</v>
      </c>
      <c r="AH1808" s="457">
        <v>1.7309148790191696E-3</v>
      </c>
      <c r="AI1808" s="437">
        <v>2.6587145181092391E-3</v>
      </c>
      <c r="AJ1808" s="456">
        <v>3.5169321716134862E-4</v>
      </c>
      <c r="AK1808" s="457">
        <v>3.0577630712534779E-4</v>
      </c>
      <c r="AL1808" s="437">
        <v>4.6291389012078748E-4</v>
      </c>
      <c r="AM1808" s="456">
        <v>5.1542207473796492E-4</v>
      </c>
      <c r="AN1808" s="457">
        <v>4.815017316680745E-4</v>
      </c>
      <c r="AO1808" s="437">
        <v>5.7972666995246126E-4</v>
      </c>
      <c r="AP1808" s="462">
        <v>0</v>
      </c>
      <c r="AQ1808" s="463">
        <v>0</v>
      </c>
      <c r="AR1808" s="463">
        <v>0</v>
      </c>
      <c r="AS1808" s="456">
        <v>0</v>
      </c>
      <c r="AT1808" s="457">
        <v>0</v>
      </c>
      <c r="AU1808" s="457">
        <v>0</v>
      </c>
    </row>
    <row r="1809" spans="1:47" x14ac:dyDescent="0.2">
      <c r="A1809" s="231">
        <v>2020</v>
      </c>
      <c r="B1809" s="232">
        <v>5</v>
      </c>
      <c r="C1809" s="456">
        <v>1.5983126058169872</v>
      </c>
      <c r="D1809" s="457">
        <v>1.8364401929992795</v>
      </c>
      <c r="E1809" s="437">
        <v>4.124978003393573</v>
      </c>
      <c r="F1809" s="456">
        <v>5.7681834773057501E-2</v>
      </c>
      <c r="G1809" s="457">
        <v>5.4881866539374449E-2</v>
      </c>
      <c r="H1809" s="437">
        <v>9.4833701049874819E-2</v>
      </c>
      <c r="I1809" s="456">
        <v>6.3506888205912382E-2</v>
      </c>
      <c r="J1809" s="457">
        <v>8.3651753692609535E-2</v>
      </c>
      <c r="K1809" s="437">
        <v>0.26002130433673171</v>
      </c>
      <c r="L1809" s="462">
        <v>1.6662962688063249E-3</v>
      </c>
      <c r="M1809" s="463">
        <v>2.266315804054982E-3</v>
      </c>
      <c r="N1809" s="437">
        <v>3.3047522876740376E-3</v>
      </c>
      <c r="O1809" s="456">
        <v>2.4580543242107341E-3</v>
      </c>
      <c r="P1809" s="457">
        <v>3.8625725528566323E-3</v>
      </c>
      <c r="Q1809" s="437">
        <v>1.2560484116921077E-2</v>
      </c>
      <c r="R1809" s="462">
        <v>0</v>
      </c>
      <c r="S1809" s="463">
        <v>0</v>
      </c>
      <c r="T1809" s="437">
        <v>494.52659373742944</v>
      </c>
      <c r="U1809" s="456">
        <v>5.0290785616608699E-3</v>
      </c>
      <c r="V1809" s="457">
        <v>6.5469393779735577E-3</v>
      </c>
      <c r="W1809" s="437">
        <v>1.0462668151224954E-2</v>
      </c>
      <c r="X1809" s="456">
        <v>4.662716166934369E-3</v>
      </c>
      <c r="Y1809" s="457">
        <v>5.9845539611443005E-3</v>
      </c>
      <c r="Z1809" s="437">
        <v>1.0983685832944873E-2</v>
      </c>
      <c r="AA1809" s="456">
        <v>1.1657811562864706E-3</v>
      </c>
      <c r="AB1809" s="457">
        <v>1.2733010408756272E-3</v>
      </c>
      <c r="AC1809" s="437">
        <v>1.7538342555809409E-3</v>
      </c>
      <c r="AD1809" s="456">
        <v>7.2688002610291804E-5</v>
      </c>
      <c r="AE1809" s="457">
        <v>6.800756975583988E-5</v>
      </c>
      <c r="AF1809" s="437">
        <v>1.0879656821406354E-4</v>
      </c>
      <c r="AG1809" s="456">
        <v>2.436460771287465E-3</v>
      </c>
      <c r="AH1809" s="457">
        <v>2.2922553934940472E-3</v>
      </c>
      <c r="AI1809" s="437">
        <v>4.0272056633948701E-3</v>
      </c>
      <c r="AJ1809" s="456">
        <v>4.3257381280544524E-4</v>
      </c>
      <c r="AK1809" s="457">
        <v>3.8228375845982237E-4</v>
      </c>
      <c r="AL1809" s="437">
        <v>6.6774496715860815E-4</v>
      </c>
      <c r="AM1809" s="456">
        <v>6.6206367832007704E-4</v>
      </c>
      <c r="AN1809" s="457">
        <v>6.4813094780534128E-4</v>
      </c>
      <c r="AO1809" s="437">
        <v>9.0937531753801479E-4</v>
      </c>
      <c r="AP1809" s="462">
        <v>0</v>
      </c>
      <c r="AQ1809" s="463">
        <v>0</v>
      </c>
      <c r="AR1809" s="463">
        <v>0</v>
      </c>
      <c r="AS1809" s="456">
        <v>0</v>
      </c>
      <c r="AT1809" s="457">
        <v>0</v>
      </c>
      <c r="AU1809" s="457">
        <v>0</v>
      </c>
    </row>
    <row r="1810" spans="1:47" x14ac:dyDescent="0.2">
      <c r="A1810" s="231">
        <v>2020</v>
      </c>
      <c r="B1810" s="232">
        <v>6</v>
      </c>
      <c r="C1810" s="456">
        <v>1.608696640572673</v>
      </c>
      <c r="D1810" s="457">
        <v>1.8463625424928247</v>
      </c>
      <c r="E1810" s="437">
        <v>4.1549619524738626</v>
      </c>
      <c r="F1810" s="456">
        <v>5.9064556567643076E-2</v>
      </c>
      <c r="G1810" s="457">
        <v>5.6289316844543844E-2</v>
      </c>
      <c r="H1810" s="437">
        <v>9.7344362787689737E-2</v>
      </c>
      <c r="I1810" s="456">
        <v>6.4238701715102209E-2</v>
      </c>
      <c r="J1810" s="457">
        <v>8.4384583418740208E-2</v>
      </c>
      <c r="K1810" s="437">
        <v>0.26196341389929462</v>
      </c>
      <c r="L1810" s="462">
        <v>1.6694731237742709E-3</v>
      </c>
      <c r="M1810" s="463">
        <v>2.2712893701420257E-3</v>
      </c>
      <c r="N1810" s="437">
        <v>3.3085212037491222E-3</v>
      </c>
      <c r="O1810" s="456">
        <v>2.4788558978729057E-3</v>
      </c>
      <c r="P1810" s="457">
        <v>3.8991465034806175E-3</v>
      </c>
      <c r="Q1810" s="437">
        <v>1.2605409725893645E-2</v>
      </c>
      <c r="R1810" s="462">
        <v>0</v>
      </c>
      <c r="S1810" s="463">
        <v>0</v>
      </c>
      <c r="T1810" s="437">
        <v>495.07446993376783</v>
      </c>
      <c r="U1810" s="456">
        <v>5.1199862042176844E-3</v>
      </c>
      <c r="V1810" s="457">
        <v>6.6877919478831212E-3</v>
      </c>
      <c r="W1810" s="437">
        <v>1.0655135950797711E-2</v>
      </c>
      <c r="X1810" s="456">
        <v>4.7619525764611382E-3</v>
      </c>
      <c r="Y1810" s="457">
        <v>6.1317731612256553E-3</v>
      </c>
      <c r="Z1810" s="437">
        <v>1.1207301594982986E-2</v>
      </c>
      <c r="AA1810" s="456">
        <v>1.2078724954495753E-3</v>
      </c>
      <c r="AB1810" s="457">
        <v>1.3375185592841869E-3</v>
      </c>
      <c r="AC1810" s="437">
        <v>1.8060657746258907E-3</v>
      </c>
      <c r="AD1810" s="456">
        <v>7.4529505127015442E-5</v>
      </c>
      <c r="AE1810" s="457">
        <v>6.9901518514109694E-5</v>
      </c>
      <c r="AF1810" s="437">
        <v>1.1184382855307703E-4</v>
      </c>
      <c r="AG1810" s="456">
        <v>2.4916692723714736E-3</v>
      </c>
      <c r="AH1810" s="457">
        <v>2.3447350148870613E-3</v>
      </c>
      <c r="AI1810" s="437">
        <v>4.1321874737414027E-3</v>
      </c>
      <c r="AJ1810" s="456">
        <v>4.4310583785617263E-4</v>
      </c>
      <c r="AK1810" s="457">
        <v>3.9201138013725121E-4</v>
      </c>
      <c r="AL1810" s="437">
        <v>6.8823441476596585E-4</v>
      </c>
      <c r="AM1810" s="456">
        <v>6.7801582439630493E-4</v>
      </c>
      <c r="AN1810" s="457">
        <v>6.651070997655622E-4</v>
      </c>
      <c r="AO1810" s="437">
        <v>9.3077432013602792E-4</v>
      </c>
      <c r="AP1810" s="462">
        <v>0</v>
      </c>
      <c r="AQ1810" s="463">
        <v>0</v>
      </c>
      <c r="AR1810" s="463">
        <v>0</v>
      </c>
      <c r="AS1810" s="456">
        <v>0</v>
      </c>
      <c r="AT1810" s="457">
        <v>0</v>
      </c>
      <c r="AU1810" s="457">
        <v>0</v>
      </c>
    </row>
    <row r="1811" spans="1:47" x14ac:dyDescent="0.2">
      <c r="A1811" s="231">
        <v>2020</v>
      </c>
      <c r="B1811" s="232">
        <v>7</v>
      </c>
      <c r="C1811" s="456">
        <v>1.8094958905396923</v>
      </c>
      <c r="D1811" s="457">
        <v>2.0762546287963217</v>
      </c>
      <c r="E1811" s="437">
        <v>5.9317062485951473</v>
      </c>
      <c r="F1811" s="456">
        <v>6.7934886171694145E-2</v>
      </c>
      <c r="G1811" s="457">
        <v>6.5823770412966207E-2</v>
      </c>
      <c r="H1811" s="437">
        <v>0.12695355021820273</v>
      </c>
      <c r="I1811" s="456">
        <v>7.52870049830862E-2</v>
      </c>
      <c r="J1811" s="457">
        <v>9.9874094643184169E-2</v>
      </c>
      <c r="K1811" s="437">
        <v>0.3266341997701343</v>
      </c>
      <c r="L1811" s="462">
        <v>1.6730558243920773E-3</v>
      </c>
      <c r="M1811" s="463">
        <v>2.2767314480730918E-3</v>
      </c>
      <c r="N1811" s="437">
        <v>3.3125562353300418E-3</v>
      </c>
      <c r="O1811" s="456">
        <v>2.8417079419461818E-3</v>
      </c>
      <c r="P1811" s="457">
        <v>4.2693536508786973E-3</v>
      </c>
      <c r="Q1811" s="437">
        <v>1.3447281029492022E-2</v>
      </c>
      <c r="R1811" s="462">
        <v>0</v>
      </c>
      <c r="S1811" s="463">
        <v>0</v>
      </c>
      <c r="T1811" s="437">
        <v>495.67856787752186</v>
      </c>
      <c r="U1811" s="456">
        <v>5.5401337561557899E-3</v>
      </c>
      <c r="V1811" s="457">
        <v>7.1910022601474046E-3</v>
      </c>
      <c r="W1811" s="437">
        <v>1.3101201469858523E-2</v>
      </c>
      <c r="X1811" s="456">
        <v>4.8694615641338831E-3</v>
      </c>
      <c r="Y1811" s="457">
        <v>6.2941354833120286E-3</v>
      </c>
      <c r="Z1811" s="437">
        <v>1.145394982067368E-2</v>
      </c>
      <c r="AA1811" s="456">
        <v>1.3928237492200134E-3</v>
      </c>
      <c r="AB1811" s="457">
        <v>1.5745226858445726E-3</v>
      </c>
      <c r="AC1811" s="437">
        <v>2.2887544890483943E-3</v>
      </c>
      <c r="AD1811" s="456">
        <v>8.572705107282437E-5</v>
      </c>
      <c r="AE1811" s="457">
        <v>8.1565488364978756E-5</v>
      </c>
      <c r="AF1811" s="437">
        <v>1.4439530533068753E-4</v>
      </c>
      <c r="AG1811" s="456">
        <v>2.8664918555180983E-3</v>
      </c>
      <c r="AH1811" s="457">
        <v>2.741062373786888E-3</v>
      </c>
      <c r="AI1811" s="437">
        <v>5.409448522672492E-3</v>
      </c>
      <c r="AJ1811" s="456">
        <v>5.0229922251928902E-4</v>
      </c>
      <c r="AK1811" s="457">
        <v>4.4772169448110776E-4</v>
      </c>
      <c r="AL1811" s="437">
        <v>8.5951639383273883E-4</v>
      </c>
      <c r="AM1811" s="456">
        <v>7.8680315259217727E-4</v>
      </c>
      <c r="AN1811" s="457">
        <v>7.8789899859237685E-4</v>
      </c>
      <c r="AO1811" s="437">
        <v>1.2540504116423802E-3</v>
      </c>
      <c r="AP1811" s="462">
        <v>0</v>
      </c>
      <c r="AQ1811" s="463">
        <v>0</v>
      </c>
      <c r="AR1811" s="463">
        <v>0</v>
      </c>
      <c r="AS1811" s="456">
        <v>0</v>
      </c>
      <c r="AT1811" s="457">
        <v>0</v>
      </c>
      <c r="AU1811" s="457">
        <v>0</v>
      </c>
    </row>
    <row r="1812" spans="1:47" x14ac:dyDescent="0.2">
      <c r="A1812" s="231">
        <v>2020</v>
      </c>
      <c r="B1812" s="232">
        <v>8</v>
      </c>
      <c r="C1812" s="456">
        <v>1.8283926822850811</v>
      </c>
      <c r="D1812" s="457">
        <v>2.095729311901863</v>
      </c>
      <c r="E1812" s="437">
        <v>5.9732891791154152</v>
      </c>
      <c r="F1812" s="456">
        <v>6.9883414865712132E-2</v>
      </c>
      <c r="G1812" s="457">
        <v>6.7864433288695347E-2</v>
      </c>
      <c r="H1812" s="437">
        <v>0.13061562788108438</v>
      </c>
      <c r="I1812" s="456">
        <v>7.6486227941379895E-2</v>
      </c>
      <c r="J1812" s="457">
        <v>0.10119310687234118</v>
      </c>
      <c r="K1812" s="437">
        <v>0.32942603875032217</v>
      </c>
      <c r="L1812" s="462">
        <v>1.6770657520126361E-3</v>
      </c>
      <c r="M1812" s="463">
        <v>2.2827112473944792E-3</v>
      </c>
      <c r="N1812" s="437">
        <v>3.3169961197679764E-3</v>
      </c>
      <c r="O1812" s="456">
        <v>2.8698855589129367E-3</v>
      </c>
      <c r="P1812" s="457">
        <v>4.3178846658930283E-3</v>
      </c>
      <c r="Q1812" s="437">
        <v>1.3507745849330692E-2</v>
      </c>
      <c r="R1812" s="462">
        <v>0</v>
      </c>
      <c r="S1812" s="463">
        <v>0</v>
      </c>
      <c r="T1812" s="437">
        <v>496.34305400743625</v>
      </c>
      <c r="U1812" s="456">
        <v>5.6629504818082824E-3</v>
      </c>
      <c r="V1812" s="457">
        <v>7.374759887085653E-3</v>
      </c>
      <c r="W1812" s="437">
        <v>1.3349661617156727E-2</v>
      </c>
      <c r="X1812" s="456">
        <v>4.9854123397717722E-3</v>
      </c>
      <c r="Y1812" s="457">
        <v>6.472280776833636E-3</v>
      </c>
      <c r="Z1812" s="437">
        <v>1.1724604208941688E-2</v>
      </c>
      <c r="AA1812" s="456">
        <v>1.4563209602549902E-3</v>
      </c>
      <c r="AB1812" s="457">
        <v>1.6628954568050399E-3</v>
      </c>
      <c r="AC1812" s="437">
        <v>2.363139098276186E-3</v>
      </c>
      <c r="AD1812" s="456">
        <v>8.8347866279441545E-5</v>
      </c>
      <c r="AE1812" s="457">
        <v>8.4315918228152362E-5</v>
      </c>
      <c r="AF1812" s="437">
        <v>1.4885623820643198E-4</v>
      </c>
      <c r="AG1812" s="456">
        <v>2.9430354409462822E-3</v>
      </c>
      <c r="AH1812" s="457">
        <v>2.8175773555511145E-3</v>
      </c>
      <c r="AI1812" s="437">
        <v>5.563100637512205E-3</v>
      </c>
      <c r="AJ1812" s="456">
        <v>5.1645141040912164E-4</v>
      </c>
      <c r="AK1812" s="457">
        <v>4.6149433898905168E-4</v>
      </c>
      <c r="AL1812" s="437">
        <v>8.8963315073667816E-4</v>
      </c>
      <c r="AM1812" s="456">
        <v>8.0954409945285777E-4</v>
      </c>
      <c r="AN1812" s="457">
        <v>8.1251747369328058E-4</v>
      </c>
      <c r="AO1812" s="437">
        <v>1.2851782503092485E-3</v>
      </c>
      <c r="AP1812" s="462">
        <v>0</v>
      </c>
      <c r="AQ1812" s="463">
        <v>0</v>
      </c>
      <c r="AR1812" s="463">
        <v>0</v>
      </c>
      <c r="AS1812" s="456">
        <v>0</v>
      </c>
      <c r="AT1812" s="457">
        <v>0</v>
      </c>
      <c r="AU1812" s="457">
        <v>0</v>
      </c>
    </row>
    <row r="1813" spans="1:47" x14ac:dyDescent="0.2">
      <c r="A1813" s="231">
        <v>2020</v>
      </c>
      <c r="B1813" s="232">
        <v>9</v>
      </c>
      <c r="C1813" s="456">
        <v>1.8787351075541421</v>
      </c>
      <c r="D1813" s="457">
        <v>2.1457456906267831</v>
      </c>
      <c r="E1813" s="437">
        <v>6.2282853642159655</v>
      </c>
      <c r="F1813" s="456">
        <v>7.9260957992737441E-2</v>
      </c>
      <c r="G1813" s="457">
        <v>7.8066942053094099E-2</v>
      </c>
      <c r="H1813" s="437">
        <v>0.15602184719302267</v>
      </c>
      <c r="I1813" s="456">
        <v>9.0282046402056532E-2</v>
      </c>
      <c r="J1813" s="457">
        <v>0.12040096125400419</v>
      </c>
      <c r="K1813" s="437">
        <v>0.40519757374649551</v>
      </c>
      <c r="L1813" s="462">
        <v>1.6805213334337636E-3</v>
      </c>
      <c r="M1813" s="463">
        <v>2.2878574244994646E-3</v>
      </c>
      <c r="N1813" s="437">
        <v>3.3218550187664678E-3</v>
      </c>
      <c r="O1813" s="456">
        <v>3.3018697803540381E-3</v>
      </c>
      <c r="P1813" s="457">
        <v>4.7470074773935857E-3</v>
      </c>
      <c r="Q1813" s="437">
        <v>1.4479117031464605E-2</v>
      </c>
      <c r="R1813" s="462">
        <v>0</v>
      </c>
      <c r="S1813" s="463">
        <v>0</v>
      </c>
      <c r="T1813" s="437">
        <v>496.96441904435136</v>
      </c>
      <c r="U1813" s="456">
        <v>5.8385674227675764E-3</v>
      </c>
      <c r="V1813" s="457">
        <v>7.6602846941698109E-3</v>
      </c>
      <c r="W1813" s="437">
        <v>1.3903795151547898E-2</v>
      </c>
      <c r="X1813" s="456">
        <v>5.1105009233647003E-3</v>
      </c>
      <c r="Y1813" s="457">
        <v>6.6669699103088006E-3</v>
      </c>
      <c r="Z1813" s="437">
        <v>1.2020996944060969E-2</v>
      </c>
      <c r="AA1813" s="456">
        <v>1.6545335267332463E-3</v>
      </c>
      <c r="AB1813" s="457">
        <v>1.9180397696472043E-3</v>
      </c>
      <c r="AC1813" s="437">
        <v>2.8236274996080168E-3</v>
      </c>
      <c r="AD1813" s="456">
        <v>1.0001120407012717E-4</v>
      </c>
      <c r="AE1813" s="457">
        <v>9.6608975609722072E-5</v>
      </c>
      <c r="AF1813" s="437">
        <v>1.7788724607062717E-4</v>
      </c>
      <c r="AG1813" s="456">
        <v>3.338729934721904E-3</v>
      </c>
      <c r="AH1813" s="457">
        <v>3.2411853491354295E-3</v>
      </c>
      <c r="AI1813" s="437">
        <v>6.6466805478466243E-3</v>
      </c>
      <c r="AJ1813" s="456">
        <v>5.7718408723959772E-4</v>
      </c>
      <c r="AK1813" s="457">
        <v>5.1891594748506805E-4</v>
      </c>
      <c r="AL1813" s="437">
        <v>1.0520892786474443E-3</v>
      </c>
      <c r="AM1813" s="456">
        <v>9.2392185992099581E-4</v>
      </c>
      <c r="AN1813" s="457">
        <v>9.4403445881340638E-4</v>
      </c>
      <c r="AO1813" s="437">
        <v>1.5483777483747657E-3</v>
      </c>
      <c r="AP1813" s="462">
        <v>0</v>
      </c>
      <c r="AQ1813" s="463">
        <v>0</v>
      </c>
      <c r="AR1813" s="463">
        <v>0</v>
      </c>
      <c r="AS1813" s="456">
        <v>0</v>
      </c>
      <c r="AT1813" s="457">
        <v>0</v>
      </c>
      <c r="AU1813" s="457">
        <v>0</v>
      </c>
    </row>
    <row r="1814" spans="1:47" x14ac:dyDescent="0.2">
      <c r="A1814" s="231">
        <v>2020</v>
      </c>
      <c r="B1814" s="232">
        <v>10</v>
      </c>
      <c r="C1814" s="456">
        <v>1.9014482541937827</v>
      </c>
      <c r="D1814" s="457">
        <v>2.1698608769530519</v>
      </c>
      <c r="E1814" s="437">
        <v>6.2742854816841662</v>
      </c>
      <c r="F1814" s="456">
        <v>8.1706048766812867E-2</v>
      </c>
      <c r="G1814" s="457">
        <v>8.0683675692890089E-2</v>
      </c>
      <c r="H1814" s="437">
        <v>0.16103598542726699</v>
      </c>
      <c r="I1814" s="456">
        <v>9.1831728143048713E-2</v>
      </c>
      <c r="J1814" s="457">
        <v>0.12214501713206495</v>
      </c>
      <c r="K1814" s="437">
        <v>0.40931408297234562</v>
      </c>
      <c r="L1814" s="462">
        <v>1.6846954231233792E-3</v>
      </c>
      <c r="M1814" s="463">
        <v>2.293839782764141E-3</v>
      </c>
      <c r="N1814" s="437">
        <v>3.3282630163097783E-3</v>
      </c>
      <c r="O1814" s="456">
        <v>3.3384472236858251E-3</v>
      </c>
      <c r="P1814" s="457">
        <v>4.8083329344841925E-3</v>
      </c>
      <c r="Q1814" s="437">
        <v>1.4562956826621013E-2</v>
      </c>
      <c r="R1814" s="462">
        <v>0</v>
      </c>
      <c r="S1814" s="463">
        <v>0</v>
      </c>
      <c r="T1814" s="437">
        <v>497.75450478840332</v>
      </c>
      <c r="U1814" s="456">
        <v>5.9754605763142838E-3</v>
      </c>
      <c r="V1814" s="457">
        <v>7.8639640594813532E-3</v>
      </c>
      <c r="W1814" s="437">
        <v>1.4209489677647458E-2</v>
      </c>
      <c r="X1814" s="456">
        <v>5.2455571292881866E-3</v>
      </c>
      <c r="Y1814" s="457">
        <v>6.8789891247636693E-3</v>
      </c>
      <c r="Z1814" s="437">
        <v>1.234313252271225E-2</v>
      </c>
      <c r="AA1814" s="456">
        <v>1.7246659916126835E-3</v>
      </c>
      <c r="AB1814" s="457">
        <v>2.0138654169538301E-3</v>
      </c>
      <c r="AC1814" s="437">
        <v>2.947662035570996E-3</v>
      </c>
      <c r="AD1814" s="456">
        <v>1.0326801573189981E-4</v>
      </c>
      <c r="AE1814" s="457">
        <v>1.0009674194488933E-4</v>
      </c>
      <c r="AF1814" s="437">
        <v>1.8414444376124077E-4</v>
      </c>
      <c r="AG1814" s="456">
        <v>3.4370548807591207E-3</v>
      </c>
      <c r="AH1814" s="457">
        <v>3.3429910784112979E-3</v>
      </c>
      <c r="AI1814" s="437">
        <v>6.8513084500330494E-3</v>
      </c>
      <c r="AJ1814" s="456">
        <v>5.9565538418477216E-4</v>
      </c>
      <c r="AK1814" s="457">
        <v>5.3767885133378145E-4</v>
      </c>
      <c r="AL1814" s="437">
        <v>1.0914413232287518E-3</v>
      </c>
      <c r="AM1814" s="456">
        <v>9.5175392815967743E-4</v>
      </c>
      <c r="AN1814" s="457">
        <v>9.7444007613085306E-4</v>
      </c>
      <c r="AO1814" s="437">
        <v>1.5930987164312173E-3</v>
      </c>
      <c r="AP1814" s="462">
        <v>0</v>
      </c>
      <c r="AQ1814" s="463">
        <v>0</v>
      </c>
      <c r="AR1814" s="463">
        <v>0</v>
      </c>
      <c r="AS1814" s="456">
        <v>0</v>
      </c>
      <c r="AT1814" s="457">
        <v>0</v>
      </c>
      <c r="AU1814" s="457">
        <v>0</v>
      </c>
    </row>
    <row r="1815" spans="1:47" x14ac:dyDescent="0.2">
      <c r="A1815" s="231">
        <v>2020</v>
      </c>
      <c r="B1815" s="232">
        <v>11</v>
      </c>
      <c r="C1815" s="456">
        <v>2.3204856898851771</v>
      </c>
      <c r="D1815" s="457">
        <v>2.65933698509496</v>
      </c>
      <c r="E1815" s="437">
        <v>7.381683591880452</v>
      </c>
      <c r="F1815" s="456">
        <v>9.8735917320584426E-2</v>
      </c>
      <c r="G1815" s="457">
        <v>9.7483889767175466E-2</v>
      </c>
      <c r="H1815" s="437">
        <v>0.20188239557434629</v>
      </c>
      <c r="I1815" s="456">
        <v>0.1057617814592451</v>
      </c>
      <c r="J1815" s="457">
        <v>0.14139141599748969</v>
      </c>
      <c r="K1815" s="437">
        <v>0.47700275192230424</v>
      </c>
      <c r="L1815" s="462">
        <v>1.6891248464651928E-3</v>
      </c>
      <c r="M1815" s="463">
        <v>2.3001222874702008E-3</v>
      </c>
      <c r="N1815" s="437">
        <v>3.3351050393374683E-3</v>
      </c>
      <c r="O1815" s="456">
        <v>4.2083974087596702E-3</v>
      </c>
      <c r="P1815" s="457">
        <v>5.5932645649257647E-3</v>
      </c>
      <c r="Q1815" s="437">
        <v>1.6531054732470424E-2</v>
      </c>
      <c r="R1815" s="462">
        <v>0</v>
      </c>
      <c r="S1815" s="463">
        <v>0</v>
      </c>
      <c r="T1815" s="437">
        <v>498.61822428048157</v>
      </c>
      <c r="U1815" s="456">
        <v>5.6361395647472005E-3</v>
      </c>
      <c r="V1815" s="457">
        <v>7.4331669743243336E-3</v>
      </c>
      <c r="W1815" s="437">
        <v>1.3187927572980367E-2</v>
      </c>
      <c r="X1815" s="456">
        <v>5.3912921200164193E-3</v>
      </c>
      <c r="Y1815" s="457">
        <v>7.1109046607512908E-3</v>
      </c>
      <c r="Z1815" s="437">
        <v>1.2695453117993206E-2</v>
      </c>
      <c r="AA1815" s="456">
        <v>2.0719559578930517E-3</v>
      </c>
      <c r="AB1815" s="457">
        <v>2.4147067013801093E-3</v>
      </c>
      <c r="AC1815" s="437">
        <v>3.6936538693614815E-3</v>
      </c>
      <c r="AD1815" s="456">
        <v>1.2439922948895575E-4</v>
      </c>
      <c r="AE1815" s="457">
        <v>1.2025672251751016E-4</v>
      </c>
      <c r="AF1815" s="437">
        <v>2.3097047324270473E-4</v>
      </c>
      <c r="AG1815" s="456">
        <v>4.1588206428214494E-3</v>
      </c>
      <c r="AH1815" s="457">
        <v>4.0445401895499696E-3</v>
      </c>
      <c r="AI1815" s="437">
        <v>8.5915827622760742E-3</v>
      </c>
      <c r="AJ1815" s="456">
        <v>7.0584933953196801E-4</v>
      </c>
      <c r="AK1815" s="457">
        <v>6.3217575541264423E-4</v>
      </c>
      <c r="AL1815" s="437">
        <v>1.3540058803927029E-3</v>
      </c>
      <c r="AM1815" s="456">
        <v>1.1594070480697182E-3</v>
      </c>
      <c r="AN1815" s="457">
        <v>1.1908054003768617E-3</v>
      </c>
      <c r="AO1815" s="437">
        <v>2.015171372032205E-3</v>
      </c>
      <c r="AP1815" s="462">
        <v>0</v>
      </c>
      <c r="AQ1815" s="463">
        <v>0</v>
      </c>
      <c r="AR1815" s="463">
        <v>0</v>
      </c>
      <c r="AS1815" s="456">
        <v>0</v>
      </c>
      <c r="AT1815" s="457">
        <v>0</v>
      </c>
      <c r="AU1815" s="457">
        <v>0</v>
      </c>
    </row>
    <row r="1816" spans="1:47" x14ac:dyDescent="0.2">
      <c r="A1816" s="231">
        <v>2020</v>
      </c>
      <c r="B1816" s="232">
        <v>12</v>
      </c>
      <c r="C1816" s="456">
        <v>2.3546806838639034</v>
      </c>
      <c r="D1816" s="457">
        <v>2.6967941388535759</v>
      </c>
      <c r="E1816" s="437">
        <v>7.4644148663979104</v>
      </c>
      <c r="F1816" s="456">
        <v>0.10190715265909785</v>
      </c>
      <c r="G1816" s="457">
        <v>0.10090681305863503</v>
      </c>
      <c r="H1816" s="437">
        <v>0.20874416851788496</v>
      </c>
      <c r="I1816" s="456">
        <v>0.10761048435285421</v>
      </c>
      <c r="J1816" s="457">
        <v>0.14347878896960323</v>
      </c>
      <c r="K1816" s="437">
        <v>0.48173141812510767</v>
      </c>
      <c r="L1816" s="462">
        <v>1.6917763518355838E-3</v>
      </c>
      <c r="M1816" s="463">
        <v>2.3039963209634416E-3</v>
      </c>
      <c r="N1816" s="437">
        <v>3.3384187156717789E-3</v>
      </c>
      <c r="O1816" s="456">
        <v>4.2565565572593132E-3</v>
      </c>
      <c r="P1816" s="457">
        <v>5.6703514465316499E-3</v>
      </c>
      <c r="Q1816" s="437">
        <v>1.6636101347580552E-2</v>
      </c>
      <c r="R1816" s="462">
        <v>0</v>
      </c>
      <c r="S1816" s="463">
        <v>0</v>
      </c>
      <c r="T1816" s="437">
        <v>499.55278373206369</v>
      </c>
      <c r="U1816" s="456">
        <v>5.7769836553181299E-3</v>
      </c>
      <c r="V1816" s="457">
        <v>7.6453369936570151E-3</v>
      </c>
      <c r="W1816" s="437">
        <v>1.3522763523279446E-2</v>
      </c>
      <c r="X1816" s="456">
        <v>5.5480903955533508E-3</v>
      </c>
      <c r="Y1816" s="457">
        <v>7.3619988631582148E-3</v>
      </c>
      <c r="Z1816" s="437">
        <v>1.3076811509787893E-2</v>
      </c>
      <c r="AA1816" s="456">
        <v>2.1057743936268706E-3</v>
      </c>
      <c r="AB1816" s="457">
        <v>2.4808634916963562E-3</v>
      </c>
      <c r="AC1816" s="437">
        <v>3.7642680034268915E-3</v>
      </c>
      <c r="AD1816" s="456">
        <v>1.2834714744414767E-4</v>
      </c>
      <c r="AE1816" s="457">
        <v>1.2456578249341542E-4</v>
      </c>
      <c r="AF1816" s="437">
        <v>2.3900724646346274E-4</v>
      </c>
      <c r="AG1816" s="456">
        <v>4.3011183815603073E-3</v>
      </c>
      <c r="AH1816" s="457">
        <v>4.1923545895536964E-3</v>
      </c>
      <c r="AI1816" s="437">
        <v>8.8975621972684389E-3</v>
      </c>
      <c r="AJ1816" s="456">
        <v>7.3453024150308332E-4</v>
      </c>
      <c r="AK1816" s="457">
        <v>6.6135399845720162E-4</v>
      </c>
      <c r="AL1816" s="437">
        <v>1.4167068939380206E-3</v>
      </c>
      <c r="AM1816" s="456">
        <v>1.1910705643013576E-3</v>
      </c>
      <c r="AN1816" s="457">
        <v>1.2257369909415693E-3</v>
      </c>
      <c r="AO1816" s="437">
        <v>2.0671462797360166E-3</v>
      </c>
      <c r="AP1816" s="462">
        <v>0</v>
      </c>
      <c r="AQ1816" s="463">
        <v>0</v>
      </c>
      <c r="AR1816" s="463">
        <v>0</v>
      </c>
      <c r="AS1816" s="456">
        <v>0</v>
      </c>
      <c r="AT1816" s="457">
        <v>0</v>
      </c>
      <c r="AU1816" s="457">
        <v>0</v>
      </c>
    </row>
    <row r="1817" spans="1:47" x14ac:dyDescent="0.2">
      <c r="A1817" s="231">
        <v>2020</v>
      </c>
      <c r="B1817" s="232">
        <v>13</v>
      </c>
      <c r="C1817" s="456">
        <v>2.3862631715712008</v>
      </c>
      <c r="D1817" s="457">
        <v>2.7312625613302246</v>
      </c>
      <c r="E1817" s="437">
        <v>7.5336664046757287</v>
      </c>
      <c r="F1817" s="456">
        <v>0.10538648950084072</v>
      </c>
      <c r="G1817" s="457">
        <v>0.10466535291980679</v>
      </c>
      <c r="H1817" s="437">
        <v>0.21638105713562616</v>
      </c>
      <c r="I1817" s="456">
        <v>0.10973939433707194</v>
      </c>
      <c r="J1817" s="457">
        <v>0.14594808083932853</v>
      </c>
      <c r="K1817" s="437">
        <v>0.48766081657102173</v>
      </c>
      <c r="L1817" s="462">
        <v>1.6967104283475967E-3</v>
      </c>
      <c r="M1817" s="463">
        <v>2.3106941806865611E-3</v>
      </c>
      <c r="N1817" s="437">
        <v>3.3463184507884682E-3</v>
      </c>
      <c r="O1817" s="456">
        <v>4.3130091687284128E-3</v>
      </c>
      <c r="P1817" s="457">
        <v>5.7594053120714004E-3</v>
      </c>
      <c r="Q1817" s="437">
        <v>1.6765270327868127E-2</v>
      </c>
      <c r="R1817" s="462">
        <v>0</v>
      </c>
      <c r="S1817" s="463">
        <v>0</v>
      </c>
      <c r="T1817" s="437">
        <v>500.56428469467915</v>
      </c>
      <c r="U1817" s="456">
        <v>5.9286307988205365E-3</v>
      </c>
      <c r="V1817" s="457">
        <v>7.8726435923687759E-3</v>
      </c>
      <c r="W1817" s="437">
        <v>1.389416816928322E-2</v>
      </c>
      <c r="X1817" s="456">
        <v>5.7166780815118973E-3</v>
      </c>
      <c r="Y1817" s="457">
        <v>7.6334070041742062E-3</v>
      </c>
      <c r="Z1817" s="437">
        <v>1.3489163208240319E-2</v>
      </c>
      <c r="AA1817" s="456">
        <v>2.1972626972091842E-3</v>
      </c>
      <c r="AB1817" s="457">
        <v>2.5950172136903009E-3</v>
      </c>
      <c r="AC1817" s="437">
        <v>3.9483755452549571E-3</v>
      </c>
      <c r="AD1817" s="456">
        <v>1.3297623765051619E-4</v>
      </c>
      <c r="AE1817" s="457">
        <v>1.2955047086741947E-4</v>
      </c>
      <c r="AF1817" s="437">
        <v>2.4854578346383257E-4</v>
      </c>
      <c r="AG1817" s="456">
        <v>4.4428127010423934E-3</v>
      </c>
      <c r="AH1817" s="457">
        <v>4.3432150279140123E-3</v>
      </c>
      <c r="AI1817" s="437">
        <v>9.2105259362271746E-3</v>
      </c>
      <c r="AJ1817" s="456">
        <v>7.6138383285608827E-4</v>
      </c>
      <c r="AK1817" s="457">
        <v>6.8962716650586373E-4</v>
      </c>
      <c r="AL1817" s="437">
        <v>1.4771441338404425E-3</v>
      </c>
      <c r="AM1817" s="456">
        <v>1.2300530294444619E-3</v>
      </c>
      <c r="AN1817" s="457">
        <v>1.2679627081691246E-3</v>
      </c>
      <c r="AO1817" s="437">
        <v>2.1349077981639322E-3</v>
      </c>
      <c r="AP1817" s="462">
        <v>0</v>
      </c>
      <c r="AQ1817" s="463">
        <v>0</v>
      </c>
      <c r="AR1817" s="463">
        <v>0</v>
      </c>
      <c r="AS1817" s="456">
        <v>0</v>
      </c>
      <c r="AT1817" s="457">
        <v>0</v>
      </c>
      <c r="AU1817" s="457">
        <v>0</v>
      </c>
    </row>
    <row r="1818" spans="1:47" x14ac:dyDescent="0.2">
      <c r="A1818" s="231">
        <v>2020</v>
      </c>
      <c r="B1818" s="232">
        <v>14</v>
      </c>
      <c r="C1818" s="456">
        <v>2.414097455813506</v>
      </c>
      <c r="D1818" s="457">
        <v>2.7607968762782749</v>
      </c>
      <c r="E1818" s="437">
        <v>7.5844125241324853</v>
      </c>
      <c r="F1818" s="456">
        <v>0.1091176631214501</v>
      </c>
      <c r="G1818" s="457">
        <v>0.10868832538089028</v>
      </c>
      <c r="H1818" s="437">
        <v>0.22455488122708289</v>
      </c>
      <c r="I1818" s="456">
        <v>0.11195644844984384</v>
      </c>
      <c r="J1818" s="457">
        <v>0.14848633826791532</v>
      </c>
      <c r="K1818" s="437">
        <v>0.49350376834620063</v>
      </c>
      <c r="L1818" s="462">
        <v>1.700844368014601E-3</v>
      </c>
      <c r="M1818" s="463">
        <v>2.3162480551260222E-3</v>
      </c>
      <c r="N1818" s="437">
        <v>3.3522992267581379E-3</v>
      </c>
      <c r="O1818" s="456">
        <v>4.3737781395464569E-3</v>
      </c>
      <c r="P1818" s="457">
        <v>5.8551353262396282E-3</v>
      </c>
      <c r="Q1818" s="437">
        <v>1.690406295755674E-2</v>
      </c>
      <c r="R1818" s="462">
        <v>0</v>
      </c>
      <c r="S1818" s="463">
        <v>0</v>
      </c>
      <c r="T1818" s="437">
        <v>501.27884119973777</v>
      </c>
      <c r="U1818" s="456">
        <v>6.0892345393744754E-3</v>
      </c>
      <c r="V1818" s="457">
        <v>8.1125525884416013E-3</v>
      </c>
      <c r="W1818" s="437">
        <v>1.4287878125695406E-2</v>
      </c>
      <c r="X1818" s="456">
        <v>5.8979314459255078E-3</v>
      </c>
      <c r="Y1818" s="457">
        <v>7.9251977126487596E-3</v>
      </c>
      <c r="Z1818" s="437">
        <v>1.3932467136719666E-2</v>
      </c>
      <c r="AA1818" s="456">
        <v>2.2970261740120779E-3</v>
      </c>
      <c r="AB1818" s="457">
        <v>2.715318489438223E-3</v>
      </c>
      <c r="AC1818" s="437">
        <v>4.1482896359127447E-3</v>
      </c>
      <c r="AD1818" s="456">
        <v>1.3795875235977754E-4</v>
      </c>
      <c r="AE1818" s="457">
        <v>1.3490153799485552E-4</v>
      </c>
      <c r="AF1818" s="437">
        <v>2.5878712994352552E-4</v>
      </c>
      <c r="AG1818" s="456">
        <v>4.5942064818889454E-3</v>
      </c>
      <c r="AH1818" s="457">
        <v>4.5047997497827405E-3</v>
      </c>
      <c r="AI1818" s="437">
        <v>9.5447202185606119E-3</v>
      </c>
      <c r="AJ1818" s="456">
        <v>7.9010117583619085E-4</v>
      </c>
      <c r="AK1818" s="457">
        <v>7.2003303983113592E-4</v>
      </c>
      <c r="AL1818" s="437">
        <v>1.5419577784282163E-3</v>
      </c>
      <c r="AM1818" s="456">
        <v>1.2719086219023616E-3</v>
      </c>
      <c r="AN1818" s="457">
        <v>1.3129941010988585E-3</v>
      </c>
      <c r="AO1818" s="437">
        <v>2.2072848475067608E-3</v>
      </c>
      <c r="AP1818" s="462">
        <v>0</v>
      </c>
      <c r="AQ1818" s="463">
        <v>0</v>
      </c>
      <c r="AR1818" s="463">
        <v>0</v>
      </c>
      <c r="AS1818" s="456">
        <v>0</v>
      </c>
      <c r="AT1818" s="457">
        <v>0</v>
      </c>
      <c r="AU1818" s="457">
        <v>0</v>
      </c>
    </row>
    <row r="1819" spans="1:47" x14ac:dyDescent="0.2">
      <c r="A1819" s="231">
        <v>2020</v>
      </c>
      <c r="B1819" s="232">
        <v>15</v>
      </c>
      <c r="C1819" s="456">
        <v>2.4505817205092089</v>
      </c>
      <c r="D1819" s="457">
        <v>2.8006293494252557</v>
      </c>
      <c r="E1819" s="437">
        <v>7.6643533371155765</v>
      </c>
      <c r="F1819" s="456">
        <v>0.11314530560861108</v>
      </c>
      <c r="G1819" s="457">
        <v>0.11303454672981567</v>
      </c>
      <c r="H1819" s="437">
        <v>0.23340154913604313</v>
      </c>
      <c r="I1819" s="456">
        <v>0.1144219879269586</v>
      </c>
      <c r="J1819" s="457">
        <v>0.15134746929868462</v>
      </c>
      <c r="K1819" s="437">
        <v>0.50037171640472011</v>
      </c>
      <c r="L1819" s="462">
        <v>1.7065448452516989E-3</v>
      </c>
      <c r="M1819" s="463">
        <v>2.3238754995360362E-3</v>
      </c>
      <c r="N1819" s="437">
        <v>3.3614660812108432E-3</v>
      </c>
      <c r="O1819" s="456">
        <v>4.4390515197613705E-3</v>
      </c>
      <c r="P1819" s="457">
        <v>5.9579894076159231E-3</v>
      </c>
      <c r="Q1819" s="437">
        <v>1.7053457008122337E-2</v>
      </c>
      <c r="R1819" s="462">
        <v>0</v>
      </c>
      <c r="S1819" s="463">
        <v>0</v>
      </c>
      <c r="T1819" s="437">
        <v>502.44821097735462</v>
      </c>
      <c r="U1819" s="456">
        <v>6.2639830197465567E-3</v>
      </c>
      <c r="V1819" s="457">
        <v>8.3733159129844702E-3</v>
      </c>
      <c r="W1819" s="437">
        <v>1.4717715505326528E-2</v>
      </c>
      <c r="X1819" s="456">
        <v>6.0929951797706232E-3</v>
      </c>
      <c r="Y1819" s="457">
        <v>8.2391917961435034E-3</v>
      </c>
      <c r="Z1819" s="437">
        <v>1.440950343850019E-2</v>
      </c>
      <c r="AA1819" s="456">
        <v>2.404520382698254E-3</v>
      </c>
      <c r="AB1819" s="457">
        <v>2.8449495387140784E-3</v>
      </c>
      <c r="AC1819" s="437">
        <v>4.3680844769405786E-3</v>
      </c>
      <c r="AD1819" s="456">
        <v>1.4333181034736166E-4</v>
      </c>
      <c r="AE1819" s="457">
        <v>1.4067535685017372E-4</v>
      </c>
      <c r="AF1819" s="437">
        <v>2.698754050024137E-4</v>
      </c>
      <c r="AG1819" s="456">
        <v>4.7576624340835002E-3</v>
      </c>
      <c r="AH1819" s="457">
        <v>4.6794055618344568E-3</v>
      </c>
      <c r="AI1819" s="437">
        <v>9.9055129702185947E-3</v>
      </c>
      <c r="AJ1819" s="456">
        <v>8.2100672546306667E-4</v>
      </c>
      <c r="AK1819" s="457">
        <v>7.5274658284929161E-4</v>
      </c>
      <c r="AL1819" s="437">
        <v>1.6113983485231576E-3</v>
      </c>
      <c r="AM1819" s="456">
        <v>1.3171506003239039E-3</v>
      </c>
      <c r="AN1819" s="457">
        <v>1.3617322607525908E-3</v>
      </c>
      <c r="AO1819" s="437">
        <v>2.2862140626457822E-3</v>
      </c>
      <c r="AP1819" s="462">
        <v>0</v>
      </c>
      <c r="AQ1819" s="463">
        <v>0</v>
      </c>
      <c r="AR1819" s="463">
        <v>0</v>
      </c>
      <c r="AS1819" s="456">
        <v>0</v>
      </c>
      <c r="AT1819" s="457">
        <v>0</v>
      </c>
      <c r="AU1819" s="457">
        <v>0</v>
      </c>
    </row>
    <row r="1820" spans="1:47" x14ac:dyDescent="0.2">
      <c r="A1820" s="231">
        <v>2020</v>
      </c>
      <c r="B1820" s="232">
        <v>16</v>
      </c>
      <c r="C1820" s="456">
        <v>2.7395546379848397</v>
      </c>
      <c r="D1820" s="457">
        <v>3.318642522847957</v>
      </c>
      <c r="E1820" s="437">
        <v>8.7360547752731783</v>
      </c>
      <c r="F1820" s="456">
        <v>0.12473669648036378</v>
      </c>
      <c r="G1820" s="457">
        <v>0.12817169121208877</v>
      </c>
      <c r="H1820" s="437">
        <v>0.26813417032187853</v>
      </c>
      <c r="I1820" s="456">
        <v>0.12990498269514997</v>
      </c>
      <c r="J1820" s="457">
        <v>0.17235977725311466</v>
      </c>
      <c r="K1820" s="437">
        <v>0.57223132335845273</v>
      </c>
      <c r="L1820" s="462">
        <v>1.7127599371070843E-3</v>
      </c>
      <c r="M1820" s="463">
        <v>2.3318083801314796E-3</v>
      </c>
      <c r="N1820" s="437">
        <v>3.3715809340852626E-3</v>
      </c>
      <c r="O1820" s="456">
        <v>6.2257967946705937E-3</v>
      </c>
      <c r="P1820" s="457">
        <v>7.4466494500018176E-3</v>
      </c>
      <c r="Q1820" s="437">
        <v>2.0834451146390605E-2</v>
      </c>
      <c r="R1820" s="462">
        <v>0</v>
      </c>
      <c r="S1820" s="463">
        <v>0</v>
      </c>
      <c r="T1820" s="437">
        <v>503.69755595497219</v>
      </c>
      <c r="U1820" s="456">
        <v>6.4066314671922774E-3</v>
      </c>
      <c r="V1820" s="457">
        <v>8.689684902438195E-3</v>
      </c>
      <c r="W1820" s="437">
        <v>1.5149242436734604E-2</v>
      </c>
      <c r="X1820" s="456">
        <v>6.3024228496176499E-3</v>
      </c>
      <c r="Y1820" s="457">
        <v>8.5746038996060685E-3</v>
      </c>
      <c r="Z1820" s="437">
        <v>1.4919111261350395E-2</v>
      </c>
      <c r="AA1820" s="456">
        <v>2.6549048856701878E-3</v>
      </c>
      <c r="AB1820" s="457">
        <v>3.1938219637516994E-3</v>
      </c>
      <c r="AC1820" s="437">
        <v>5.0591218697095628E-3</v>
      </c>
      <c r="AD1820" s="456">
        <v>1.5781428607062183E-4</v>
      </c>
      <c r="AE1820" s="457">
        <v>1.5908418163985088E-4</v>
      </c>
      <c r="AF1820" s="437">
        <v>3.1042299458039263E-4</v>
      </c>
      <c r="AG1820" s="456">
        <v>5.2442150078329496E-3</v>
      </c>
      <c r="AH1820" s="457">
        <v>5.3120514713844999E-3</v>
      </c>
      <c r="AI1820" s="437">
        <v>1.1370018921904885E-2</v>
      </c>
      <c r="AJ1820" s="456">
        <v>8.9554375913734224E-4</v>
      </c>
      <c r="AK1820" s="457">
        <v>8.417593607881361E-4</v>
      </c>
      <c r="AL1820" s="437">
        <v>1.8405524454191676E-3</v>
      </c>
      <c r="AM1820" s="456">
        <v>1.4592815935429875E-3</v>
      </c>
      <c r="AN1820" s="457">
        <v>1.5534746718114127E-3</v>
      </c>
      <c r="AO1820" s="437">
        <v>2.6394571048523625E-3</v>
      </c>
      <c r="AP1820" s="462">
        <v>0</v>
      </c>
      <c r="AQ1820" s="463">
        <v>0</v>
      </c>
      <c r="AR1820" s="463">
        <v>0</v>
      </c>
      <c r="AS1820" s="456">
        <v>0</v>
      </c>
      <c r="AT1820" s="457">
        <v>0</v>
      </c>
      <c r="AU1820" s="457">
        <v>0</v>
      </c>
    </row>
    <row r="1821" spans="1:47" x14ac:dyDescent="0.2">
      <c r="A1821" s="231">
        <v>2020</v>
      </c>
      <c r="B1821" s="232">
        <v>17</v>
      </c>
      <c r="C1821" s="456">
        <v>2.7821807639696288</v>
      </c>
      <c r="D1821" s="457">
        <v>3.3661912669287082</v>
      </c>
      <c r="E1821" s="437">
        <v>8.83327093127075</v>
      </c>
      <c r="F1821" s="456">
        <v>0.12956484213039166</v>
      </c>
      <c r="G1821" s="457">
        <v>0.13335928677328943</v>
      </c>
      <c r="H1821" s="437">
        <v>0.27900587172315594</v>
      </c>
      <c r="I1821" s="456">
        <v>0.13299556857013725</v>
      </c>
      <c r="J1821" s="457">
        <v>0.17590494777080357</v>
      </c>
      <c r="K1821" s="437">
        <v>0.58087724020790277</v>
      </c>
      <c r="L1821" s="462">
        <v>1.7192931349289218E-3</v>
      </c>
      <c r="M1821" s="463">
        <v>2.339903116114581E-3</v>
      </c>
      <c r="N1821" s="437">
        <v>3.3820714308029506E-3</v>
      </c>
      <c r="O1821" s="456">
        <v>6.3290036589999221E-3</v>
      </c>
      <c r="P1821" s="457">
        <v>7.5879644709640967E-3</v>
      </c>
      <c r="Q1821" s="437">
        <v>2.1056598702178905E-2</v>
      </c>
      <c r="R1821" s="462">
        <v>0</v>
      </c>
      <c r="S1821" s="463">
        <v>0</v>
      </c>
      <c r="T1821" s="437">
        <v>505.01164972236336</v>
      </c>
      <c r="U1821" s="456">
        <v>6.6006218980753095E-3</v>
      </c>
      <c r="V1821" s="457">
        <v>8.9702181062048195E-3</v>
      </c>
      <c r="W1821" s="437">
        <v>1.563562488387274E-2</v>
      </c>
      <c r="X1821" s="456">
        <v>6.5254947037978314E-3</v>
      </c>
      <c r="Y1821" s="457">
        <v>8.9271670535964829E-3</v>
      </c>
      <c r="Z1821" s="437">
        <v>1.5454746131420708E-2</v>
      </c>
      <c r="AA1821" s="456">
        <v>2.7840054384205676E-3</v>
      </c>
      <c r="AB1821" s="457">
        <v>3.3260161418343292E-3</v>
      </c>
      <c r="AC1821" s="437">
        <v>5.3435788604812157E-3</v>
      </c>
      <c r="AD1821" s="456">
        <v>1.6429619508846622E-4</v>
      </c>
      <c r="AE1821" s="457">
        <v>1.659910551208572E-4</v>
      </c>
      <c r="AF1821" s="437">
        <v>3.2415504053971835E-4</v>
      </c>
      <c r="AG1821" s="456">
        <v>5.4394399348838482E-3</v>
      </c>
      <c r="AH1821" s="457">
        <v>5.5239702555568825E-3</v>
      </c>
      <c r="AI1821" s="437">
        <v>1.1809676019330154E-2</v>
      </c>
      <c r="AJ1821" s="456">
        <v>9.3233590787929622E-4</v>
      </c>
      <c r="AK1821" s="457">
        <v>8.8169593600890574E-4</v>
      </c>
      <c r="AL1821" s="437">
        <v>1.924675838459376E-3</v>
      </c>
      <c r="AM1821" s="456">
        <v>1.5136364027735748E-3</v>
      </c>
      <c r="AN1821" s="457">
        <v>1.6105819355615985E-3</v>
      </c>
      <c r="AO1821" s="437">
        <v>2.737660337833727E-3</v>
      </c>
      <c r="AP1821" s="462">
        <v>0</v>
      </c>
      <c r="AQ1821" s="463">
        <v>0</v>
      </c>
      <c r="AR1821" s="463">
        <v>0</v>
      </c>
      <c r="AS1821" s="456">
        <v>0</v>
      </c>
      <c r="AT1821" s="457">
        <v>0</v>
      </c>
      <c r="AU1821" s="457">
        <v>0</v>
      </c>
    </row>
    <row r="1822" spans="1:47" x14ac:dyDescent="0.2">
      <c r="A1822" s="231">
        <v>2020</v>
      </c>
      <c r="B1822" s="232">
        <v>18</v>
      </c>
      <c r="C1822" s="456">
        <v>2.8247798199259182</v>
      </c>
      <c r="D1822" s="457">
        <v>3.412717636818956</v>
      </c>
      <c r="E1822" s="437">
        <v>8.934061353729339</v>
      </c>
      <c r="F1822" s="456">
        <v>0.13461012880564258</v>
      </c>
      <c r="G1822" s="457">
        <v>0.13869820983627987</v>
      </c>
      <c r="H1822" s="437">
        <v>0.2903835196010236</v>
      </c>
      <c r="I1822" s="456">
        <v>0.13627478828326939</v>
      </c>
      <c r="J1822" s="457">
        <v>0.17961464012626316</v>
      </c>
      <c r="K1822" s="437">
        <v>0.58994102900536738</v>
      </c>
      <c r="L1822" s="462">
        <v>1.7262327228495056E-3</v>
      </c>
      <c r="M1822" s="463">
        <v>2.3483652790884627E-3</v>
      </c>
      <c r="N1822" s="437">
        <v>3.3931496885725937E-3</v>
      </c>
      <c r="O1822" s="456">
        <v>6.4383906372526842E-3</v>
      </c>
      <c r="P1822" s="457">
        <v>7.7355263849872994E-3</v>
      </c>
      <c r="Q1822" s="437">
        <v>2.1289122743261803E-2</v>
      </c>
      <c r="R1822" s="462">
        <v>0</v>
      </c>
      <c r="S1822" s="463">
        <v>0</v>
      </c>
      <c r="T1822" s="437">
        <v>506.38291728642889</v>
      </c>
      <c r="U1822" s="456">
        <v>6.8016317132386954E-3</v>
      </c>
      <c r="V1822" s="457">
        <v>9.2562181698852015E-3</v>
      </c>
      <c r="W1822" s="437">
        <v>1.6144207509781412E-2</v>
      </c>
      <c r="X1822" s="456">
        <v>6.762045073733073E-3</v>
      </c>
      <c r="Y1822" s="457">
        <v>9.2955201098452039E-3</v>
      </c>
      <c r="Z1822" s="437">
        <v>1.601440295937899E-2</v>
      </c>
      <c r="AA1822" s="456">
        <v>2.9214857088130939E-3</v>
      </c>
      <c r="AB1822" s="457">
        <v>3.4610235919070829E-3</v>
      </c>
      <c r="AC1822" s="437">
        <v>5.650874933889276E-3</v>
      </c>
      <c r="AD1822" s="456">
        <v>1.7110059900902872E-4</v>
      </c>
      <c r="AE1822" s="457">
        <v>1.7313125912097525E-4</v>
      </c>
      <c r="AF1822" s="437">
        <v>3.3858188789407203E-4</v>
      </c>
      <c r="AG1822" s="456">
        <v>5.6426463647896771E-3</v>
      </c>
      <c r="AH1822" s="457">
        <v>5.7418422421770974E-3</v>
      </c>
      <c r="AI1822" s="437">
        <v>1.2267235266859104E-2</v>
      </c>
      <c r="AJ1822" s="456">
        <v>9.7071041894756724E-4</v>
      </c>
      <c r="AK1822" s="457">
        <v>9.2297014228264525E-4</v>
      </c>
      <c r="AL1822" s="437">
        <v>2.0118752821799224E-3</v>
      </c>
      <c r="AM1822" s="456">
        <v>1.570610634937194E-3</v>
      </c>
      <c r="AN1822" s="457">
        <v>1.6692880204986519E-3</v>
      </c>
      <c r="AO1822" s="437">
        <v>2.8411542610036525E-3</v>
      </c>
      <c r="AP1822" s="462">
        <v>0</v>
      </c>
      <c r="AQ1822" s="463">
        <v>0</v>
      </c>
      <c r="AR1822" s="463">
        <v>0</v>
      </c>
      <c r="AS1822" s="456">
        <v>0</v>
      </c>
      <c r="AT1822" s="457">
        <v>0</v>
      </c>
      <c r="AU1822" s="457">
        <v>0</v>
      </c>
    </row>
    <row r="1823" spans="1:47" x14ac:dyDescent="0.2">
      <c r="A1823" s="231">
        <v>2020</v>
      </c>
      <c r="B1823" s="232">
        <v>19</v>
      </c>
      <c r="C1823" s="456">
        <v>2.8682570698556096</v>
      </c>
      <c r="D1823" s="457">
        <v>3.4580508188243155</v>
      </c>
      <c r="E1823" s="437">
        <v>9.0205747569397143</v>
      </c>
      <c r="F1823" s="456">
        <v>0.14002134114064732</v>
      </c>
      <c r="G1823" s="457">
        <v>0.14424633390436528</v>
      </c>
      <c r="H1823" s="437">
        <v>0.30204649200972833</v>
      </c>
      <c r="I1823" s="456">
        <v>0.13971658551340729</v>
      </c>
      <c r="J1823" s="457">
        <v>0.18338665115728459</v>
      </c>
      <c r="K1823" s="437">
        <v>0.59903700854072206</v>
      </c>
      <c r="L1823" s="462">
        <v>1.7333195276899045E-3</v>
      </c>
      <c r="M1823" s="463">
        <v>2.3566704879127375E-3</v>
      </c>
      <c r="N1823" s="437">
        <v>3.4038237304976002E-3</v>
      </c>
      <c r="O1823" s="456">
        <v>6.5549005103671528E-3</v>
      </c>
      <c r="P1823" s="457">
        <v>7.8877848794659585E-3</v>
      </c>
      <c r="Q1823" s="437">
        <v>2.1529382550696932E-2</v>
      </c>
      <c r="R1823" s="462">
        <v>0</v>
      </c>
      <c r="S1823" s="463">
        <v>0</v>
      </c>
      <c r="T1823" s="437">
        <v>507.60162832003533</v>
      </c>
      <c r="U1823" s="456">
        <v>7.0168478828214016E-3</v>
      </c>
      <c r="V1823" s="457">
        <v>9.5517494511120887E-3</v>
      </c>
      <c r="W1823" s="437">
        <v>1.6662970791768206E-2</v>
      </c>
      <c r="X1823" s="456">
        <v>7.0116245828669406E-3</v>
      </c>
      <c r="Y1823" s="457">
        <v>9.6726858658700825E-3</v>
      </c>
      <c r="Z1823" s="437">
        <v>1.6586687181441202E-2</v>
      </c>
      <c r="AA1823" s="456">
        <v>3.079363662750874E-3</v>
      </c>
      <c r="AB1823" s="457">
        <v>3.6056239040031367E-3</v>
      </c>
      <c r="AC1823" s="437">
        <v>5.9923558573821241E-3</v>
      </c>
      <c r="AD1823" s="456">
        <v>1.7845647784008042E-4</v>
      </c>
      <c r="AE1823" s="457">
        <v>1.8060100820609955E-4</v>
      </c>
      <c r="AF1823" s="437">
        <v>3.53531712690261E-4</v>
      </c>
      <c r="AG1823" s="456">
        <v>5.8579637926964431E-3</v>
      </c>
      <c r="AH1823" s="457">
        <v>5.9666938572061155E-3</v>
      </c>
      <c r="AI1823" s="437">
        <v>1.2729299848912544E-2</v>
      </c>
      <c r="AJ1823" s="456">
        <v>1.0108413172733039E-3</v>
      </c>
      <c r="AK1823" s="457">
        <v>9.6507948763454796E-4</v>
      </c>
      <c r="AL1823" s="437">
        <v>2.0991462172066065E-3</v>
      </c>
      <c r="AM1823" s="456">
        <v>1.6325135422297862E-3</v>
      </c>
      <c r="AN1823" s="457">
        <v>1.7309441937906583E-3</v>
      </c>
      <c r="AO1823" s="437">
        <v>2.9492255592225443E-3</v>
      </c>
      <c r="AP1823" s="462">
        <v>0</v>
      </c>
      <c r="AQ1823" s="463">
        <v>0</v>
      </c>
      <c r="AR1823" s="463">
        <v>0</v>
      </c>
      <c r="AS1823" s="456">
        <v>0</v>
      </c>
      <c r="AT1823" s="457">
        <v>0</v>
      </c>
      <c r="AU1823" s="457">
        <v>0</v>
      </c>
    </row>
    <row r="1824" spans="1:47" x14ac:dyDescent="0.2">
      <c r="A1824" s="231">
        <v>2020</v>
      </c>
      <c r="B1824" s="232">
        <v>20</v>
      </c>
      <c r="C1824" s="456">
        <v>2.91601124174105</v>
      </c>
      <c r="D1824" s="457">
        <v>3.5062333878829168</v>
      </c>
      <c r="E1824" s="437">
        <v>9.1162535869723822</v>
      </c>
      <c r="F1824" s="456">
        <v>0.14570900004153112</v>
      </c>
      <c r="G1824" s="457">
        <v>0.14987124045008784</v>
      </c>
      <c r="H1824" s="437">
        <v>0.31386903508784858</v>
      </c>
      <c r="I1824" s="456">
        <v>0.14338432649525032</v>
      </c>
      <c r="J1824" s="457">
        <v>0.18727699293561445</v>
      </c>
      <c r="K1824" s="437">
        <v>0.60867316826750884</v>
      </c>
      <c r="L1824" s="462">
        <v>1.7417933303234448E-3</v>
      </c>
      <c r="M1824" s="463">
        <v>2.3669295471110724E-3</v>
      </c>
      <c r="N1824" s="437">
        <v>3.4166918939951092E-3</v>
      </c>
      <c r="O1824" s="456">
        <v>6.6773695541429362E-3</v>
      </c>
      <c r="P1824" s="457">
        <v>8.0421193500559048E-3</v>
      </c>
      <c r="Q1824" s="437">
        <v>2.1774443314629625E-2</v>
      </c>
      <c r="R1824" s="462">
        <v>0</v>
      </c>
      <c r="S1824" s="463">
        <v>0</v>
      </c>
      <c r="T1824" s="437">
        <v>509.01184529924228</v>
      </c>
      <c r="U1824" s="456">
        <v>7.2457868387959517E-3</v>
      </c>
      <c r="V1824" s="457">
        <v>9.85879637337422E-3</v>
      </c>
      <c r="W1824" s="437">
        <v>1.7189167041269156E-2</v>
      </c>
      <c r="X1824" s="456">
        <v>7.2723496786732036E-3</v>
      </c>
      <c r="Y1824" s="457">
        <v>1.0051258623045569E-2</v>
      </c>
      <c r="Z1824" s="437">
        <v>1.7161773744025395E-2</v>
      </c>
      <c r="AA1824" s="456">
        <v>3.2709667989949797E-3</v>
      </c>
      <c r="AB1824" s="457">
        <v>3.7987656454903105E-3</v>
      </c>
      <c r="AC1824" s="437">
        <v>6.377724566210316E-3</v>
      </c>
      <c r="AD1824" s="456">
        <v>1.8628490247041043E-4</v>
      </c>
      <c r="AE1824" s="457">
        <v>1.8829963025886583E-4</v>
      </c>
      <c r="AF1824" s="437">
        <v>3.6890080737276654E-4</v>
      </c>
      <c r="AG1824" s="456">
        <v>6.0779825926485682E-3</v>
      </c>
      <c r="AH1824" s="457">
        <v>6.1844112101404483E-3</v>
      </c>
      <c r="AI1824" s="437">
        <v>1.3187337880639121E-2</v>
      </c>
      <c r="AJ1824" s="456">
        <v>1.0510381382280219E-3</v>
      </c>
      <c r="AK1824" s="457">
        <v>1.0046931109159529E-3</v>
      </c>
      <c r="AL1824" s="437">
        <v>2.1839237903778499E-3</v>
      </c>
      <c r="AM1824" s="456">
        <v>1.6992591104844853E-3</v>
      </c>
      <c r="AN1824" s="457">
        <v>1.7964161333494412E-3</v>
      </c>
      <c r="AO1824" s="437">
        <v>3.0621848291149407E-3</v>
      </c>
      <c r="AP1824" s="462">
        <v>0</v>
      </c>
      <c r="AQ1824" s="463">
        <v>0</v>
      </c>
      <c r="AR1824" s="463">
        <v>0</v>
      </c>
      <c r="AS1824" s="456">
        <v>0</v>
      </c>
      <c r="AT1824" s="457">
        <v>0</v>
      </c>
      <c r="AU1824" s="457">
        <v>0</v>
      </c>
    </row>
    <row r="1825" spans="1:47" x14ac:dyDescent="0.2">
      <c r="A1825" s="231">
        <v>2020</v>
      </c>
      <c r="B1825" s="232">
        <v>21</v>
      </c>
      <c r="C1825" s="456">
        <v>3.2000633753424848</v>
      </c>
      <c r="D1825" s="457">
        <v>3.9881006849413425</v>
      </c>
      <c r="E1825" s="437">
        <v>10.55678206574575</v>
      </c>
      <c r="F1825" s="456">
        <v>0.16225412664525837</v>
      </c>
      <c r="G1825" s="457">
        <v>0.16931631055582502</v>
      </c>
      <c r="H1825" s="437">
        <v>0.38074637698245717</v>
      </c>
      <c r="I1825" s="456">
        <v>0.15739909030957913</v>
      </c>
      <c r="J1825" s="457">
        <v>0.20527279843883772</v>
      </c>
      <c r="K1825" s="437">
        <v>0.69648482823541358</v>
      </c>
      <c r="L1825" s="462">
        <v>1.7507559421078888E-3</v>
      </c>
      <c r="M1825" s="463">
        <v>2.3773421584369447E-3</v>
      </c>
      <c r="N1825" s="437">
        <v>3.4298801456824871E-3</v>
      </c>
      <c r="O1825" s="456">
        <v>9.211966816293023E-3</v>
      </c>
      <c r="P1825" s="457">
        <v>9.8612320065637402E-3</v>
      </c>
      <c r="Q1825" s="437">
        <v>2.7176550962317976E-2</v>
      </c>
      <c r="R1825" s="462">
        <v>0</v>
      </c>
      <c r="S1825" s="463">
        <v>0</v>
      </c>
      <c r="T1825" s="437">
        <v>510.39707184003947</v>
      </c>
      <c r="U1825" s="456">
        <v>8.0009262225325863E-3</v>
      </c>
      <c r="V1825" s="457">
        <v>1.0875077532652379E-2</v>
      </c>
      <c r="W1825" s="437">
        <v>1.9972855880987277E-2</v>
      </c>
      <c r="X1825" s="456">
        <v>7.5415667775546071E-3</v>
      </c>
      <c r="Y1825" s="457">
        <v>1.042278612279865E-2</v>
      </c>
      <c r="Z1825" s="437">
        <v>1.7726192376336752E-2</v>
      </c>
      <c r="AA1825" s="456">
        <v>3.716347249870093E-3</v>
      </c>
      <c r="AB1825" s="457">
        <v>4.3376067059791362E-3</v>
      </c>
      <c r="AC1825" s="437">
        <v>7.940488440805608E-3</v>
      </c>
      <c r="AD1825" s="456">
        <v>2.0865188244445441E-4</v>
      </c>
      <c r="AE1825" s="457">
        <v>2.1394525556029921E-4</v>
      </c>
      <c r="AF1825" s="437">
        <v>4.5083788959908298E-4</v>
      </c>
      <c r="AG1825" s="456">
        <v>6.748750034830964E-3</v>
      </c>
      <c r="AH1825" s="457">
        <v>6.9731163690192419E-3</v>
      </c>
      <c r="AI1825" s="437">
        <v>1.5945073095172454E-2</v>
      </c>
      <c r="AJ1825" s="456">
        <v>1.1648958233361156E-3</v>
      </c>
      <c r="AK1825" s="457">
        <v>1.1298723720540411E-3</v>
      </c>
      <c r="AL1825" s="437">
        <v>2.6568805592234136E-3</v>
      </c>
      <c r="AM1825" s="456">
        <v>1.9065834548288847E-3</v>
      </c>
      <c r="AN1825" s="457">
        <v>2.0452787557248176E-3</v>
      </c>
      <c r="AO1825" s="437">
        <v>3.7129438491228582E-3</v>
      </c>
      <c r="AP1825" s="462">
        <v>0</v>
      </c>
      <c r="AQ1825" s="463">
        <v>0</v>
      </c>
      <c r="AR1825" s="463">
        <v>0</v>
      </c>
      <c r="AS1825" s="456">
        <v>0</v>
      </c>
      <c r="AT1825" s="457">
        <v>0</v>
      </c>
      <c r="AU1825" s="457">
        <v>0</v>
      </c>
    </row>
    <row r="1826" spans="1:47" x14ac:dyDescent="0.2">
      <c r="A1826" s="231">
        <v>2020</v>
      </c>
      <c r="B1826" s="232">
        <v>22</v>
      </c>
      <c r="C1826" s="456">
        <v>3.2595793760651421</v>
      </c>
      <c r="D1826" s="457">
        <v>4.0444893346435409</v>
      </c>
      <c r="E1826" s="437">
        <v>10.686622041472804</v>
      </c>
      <c r="F1826" s="456">
        <v>0.16844950294892411</v>
      </c>
      <c r="G1826" s="457">
        <v>0.17482559015736543</v>
      </c>
      <c r="H1826" s="437">
        <v>0.39311210332452151</v>
      </c>
      <c r="I1826" s="456">
        <v>0.16124352229324701</v>
      </c>
      <c r="J1826" s="457">
        <v>0.2087998610543001</v>
      </c>
      <c r="K1826" s="437">
        <v>0.70535281301599961</v>
      </c>
      <c r="L1826" s="462">
        <v>1.7573202356399023E-3</v>
      </c>
      <c r="M1826" s="463">
        <v>2.3844049577704421E-3</v>
      </c>
      <c r="N1826" s="437">
        <v>3.4375712177929143E-3</v>
      </c>
      <c r="O1826" s="456">
        <v>9.375536367106644E-3</v>
      </c>
      <c r="P1826" s="457">
        <v>1.0024416083442815E-2</v>
      </c>
      <c r="Q1826" s="437">
        <v>2.7449255555465433E-2</v>
      </c>
      <c r="R1826" s="462">
        <v>0</v>
      </c>
      <c r="S1826" s="463">
        <v>0</v>
      </c>
      <c r="T1826" s="437">
        <v>511.69335413031575</v>
      </c>
      <c r="U1826" s="456">
        <v>8.2536677991907823E-3</v>
      </c>
      <c r="V1826" s="457">
        <v>1.117635187444113E-2</v>
      </c>
      <c r="W1826" s="437">
        <v>2.0505303718714375E-2</v>
      </c>
      <c r="X1826" s="456">
        <v>7.8124408381145417E-3</v>
      </c>
      <c r="Y1826" s="457">
        <v>1.0770409924245385E-2</v>
      </c>
      <c r="Z1826" s="437">
        <v>1.8254282831416405E-2</v>
      </c>
      <c r="AA1826" s="456">
        <v>3.8440578427463715E-3</v>
      </c>
      <c r="AB1826" s="457">
        <v>4.4703396410069353E-3</v>
      </c>
      <c r="AC1826" s="437">
        <v>8.1754720562184236E-3</v>
      </c>
      <c r="AD1826" s="456">
        <v>2.167585224832906E-4</v>
      </c>
      <c r="AE1826" s="457">
        <v>2.2114379738038926E-4</v>
      </c>
      <c r="AF1826" s="437">
        <v>4.6600567989289949E-4</v>
      </c>
      <c r="AG1826" s="456">
        <v>7.0100473908853971E-3</v>
      </c>
      <c r="AH1826" s="457">
        <v>7.2025644222780058E-3</v>
      </c>
      <c r="AI1826" s="437">
        <v>1.6468346025217784E-2</v>
      </c>
      <c r="AJ1826" s="456">
        <v>1.2156920724927342E-3</v>
      </c>
      <c r="AK1826" s="457">
        <v>1.1741259057903631E-3</v>
      </c>
      <c r="AL1826" s="437">
        <v>2.7605579635999545E-3</v>
      </c>
      <c r="AM1826" s="456">
        <v>1.9733838548357126E-3</v>
      </c>
      <c r="AN1826" s="457">
        <v>2.1044478119050139E-3</v>
      </c>
      <c r="AO1826" s="437">
        <v>3.8165271347141622E-3</v>
      </c>
      <c r="AP1826" s="462">
        <v>0</v>
      </c>
      <c r="AQ1826" s="463">
        <v>0</v>
      </c>
      <c r="AR1826" s="463">
        <v>0</v>
      </c>
      <c r="AS1826" s="456">
        <v>0</v>
      </c>
      <c r="AT1826" s="457">
        <v>0</v>
      </c>
      <c r="AU1826" s="457">
        <v>0</v>
      </c>
    </row>
    <row r="1827" spans="1:47" x14ac:dyDescent="0.2">
      <c r="A1827" s="231">
        <v>2020</v>
      </c>
      <c r="B1827" s="232">
        <v>23</v>
      </c>
      <c r="C1827" s="456">
        <v>3.3197869081444162</v>
      </c>
      <c r="D1827" s="457">
        <v>4.0959761408388839</v>
      </c>
      <c r="E1827" s="437">
        <v>10.805564308920298</v>
      </c>
      <c r="F1827" s="456">
        <v>0.17468719688399928</v>
      </c>
      <c r="G1827" s="457">
        <v>0.17980116632469109</v>
      </c>
      <c r="H1827" s="437">
        <v>0.40427139892866626</v>
      </c>
      <c r="I1827" s="456">
        <v>0.16511147656689573</v>
      </c>
      <c r="J1827" s="457">
        <v>0.21197450429787298</v>
      </c>
      <c r="K1827" s="437">
        <v>0.71332316915550986</v>
      </c>
      <c r="L1827" s="462">
        <v>1.7638634021260591E-3</v>
      </c>
      <c r="M1827" s="463">
        <v>2.3906298306621554E-3</v>
      </c>
      <c r="N1827" s="437">
        <v>3.4442629432018396E-3</v>
      </c>
      <c r="O1827" s="456">
        <v>9.5401925947861451E-3</v>
      </c>
      <c r="P1827" s="457">
        <v>1.0171628311462781E-2</v>
      </c>
      <c r="Q1827" s="437">
        <v>2.7694600924352018E-2</v>
      </c>
      <c r="R1827" s="462">
        <v>0</v>
      </c>
      <c r="S1827" s="463">
        <v>0</v>
      </c>
      <c r="T1827" s="437">
        <v>512.86425332122394</v>
      </c>
      <c r="U1827" s="456">
        <v>8.508362694978143E-3</v>
      </c>
      <c r="V1827" s="457">
        <v>1.1448778139665664E-2</v>
      </c>
      <c r="W1827" s="437">
        <v>2.0986293674377189E-2</v>
      </c>
      <c r="X1827" s="456">
        <v>8.0854303633215614E-3</v>
      </c>
      <c r="Y1827" s="457">
        <v>1.1084856655445148E-2</v>
      </c>
      <c r="Z1827" s="437">
        <v>1.8731858053847802E-2</v>
      </c>
      <c r="AA1827" s="456">
        <v>3.9679665098037303E-3</v>
      </c>
      <c r="AB1827" s="457">
        <v>4.5838296612116551E-3</v>
      </c>
      <c r="AC1827" s="437">
        <v>8.3732367888426293E-3</v>
      </c>
      <c r="AD1827" s="456">
        <v>2.2489666660638195E-4</v>
      </c>
      <c r="AE1827" s="457">
        <v>2.2761210727204151E-4</v>
      </c>
      <c r="AF1827" s="437">
        <v>4.7961276097851114E-4</v>
      </c>
      <c r="AG1827" s="456">
        <v>7.2743948769660588E-3</v>
      </c>
      <c r="AH1827" s="457">
        <v>7.4114519081096165E-3</v>
      </c>
      <c r="AI1827" s="437">
        <v>1.6944416905701091E-2</v>
      </c>
      <c r="AJ1827" s="456">
        <v>1.2672311752518755E-3</v>
      </c>
      <c r="AK1827" s="457">
        <v>1.2146296571938966E-3</v>
      </c>
      <c r="AL1827" s="437">
        <v>2.8553977640433797E-3</v>
      </c>
      <c r="AM1827" s="456">
        <v>2.0403252354676575E-3</v>
      </c>
      <c r="AN1827" s="457">
        <v>2.1573954278209517E-3</v>
      </c>
      <c r="AO1827" s="437">
        <v>3.9088649837883517E-3</v>
      </c>
      <c r="AP1827" s="462">
        <v>0</v>
      </c>
      <c r="AQ1827" s="463">
        <v>0</v>
      </c>
      <c r="AR1827" s="463">
        <v>0</v>
      </c>
      <c r="AS1827" s="456">
        <v>0</v>
      </c>
      <c r="AT1827" s="457">
        <v>0</v>
      </c>
      <c r="AU1827" s="457">
        <v>0</v>
      </c>
    </row>
    <row r="1828" spans="1:47" x14ac:dyDescent="0.2">
      <c r="A1828" s="231">
        <v>2020</v>
      </c>
      <c r="B1828" s="232">
        <v>24</v>
      </c>
      <c r="C1828" s="456">
        <v>3.3794004929886405</v>
      </c>
      <c r="D1828" s="457">
        <v>4.1395666149527299</v>
      </c>
      <c r="E1828" s="437">
        <v>10.9070750854832</v>
      </c>
      <c r="F1828" s="456">
        <v>0.18084231563558434</v>
      </c>
      <c r="G1828" s="457">
        <v>0.18395203362693877</v>
      </c>
      <c r="H1828" s="437">
        <v>0.41356498986027695</v>
      </c>
      <c r="I1828" s="456">
        <v>0.16892642052987314</v>
      </c>
      <c r="J1828" s="457">
        <v>0.21461135481784596</v>
      </c>
      <c r="K1828" s="437">
        <v>0.71990486542858212</v>
      </c>
      <c r="L1828" s="462">
        <v>1.7702834168294265E-3</v>
      </c>
      <c r="M1828" s="463">
        <v>2.3956587476245731E-3</v>
      </c>
      <c r="N1828" s="437">
        <v>3.4495403843085508E-3</v>
      </c>
      <c r="O1828" s="456">
        <v>9.7026966791207911E-3</v>
      </c>
      <c r="P1828" s="457">
        <v>1.0294267045816853E-2</v>
      </c>
      <c r="Q1828" s="437">
        <v>2.7898030431611841E-2</v>
      </c>
      <c r="R1828" s="462">
        <v>0</v>
      </c>
      <c r="S1828" s="463">
        <v>0</v>
      </c>
      <c r="T1828" s="437">
        <v>513.84423178756094</v>
      </c>
      <c r="U1828" s="456">
        <v>8.7598469520113135E-3</v>
      </c>
      <c r="V1828" s="457">
        <v>1.1676424047072472E-2</v>
      </c>
      <c r="W1828" s="437">
        <v>2.1387522376266146E-2</v>
      </c>
      <c r="X1828" s="456">
        <v>8.3549644985718464E-3</v>
      </c>
      <c r="Y1828" s="457">
        <v>1.1347721798744471E-2</v>
      </c>
      <c r="Z1828" s="437">
        <v>1.9131237647425692E-2</v>
      </c>
      <c r="AA1828" s="456">
        <v>4.0862397720442499E-3</v>
      </c>
      <c r="AB1828" s="457">
        <v>4.6715148995277404E-3</v>
      </c>
      <c r="AC1828" s="437">
        <v>8.5188772044689446E-3</v>
      </c>
      <c r="AD1828" s="456">
        <v>2.3290580962607126E-4</v>
      </c>
      <c r="AE1828" s="457">
        <v>2.3297138095456206E-4</v>
      </c>
      <c r="AF1828" s="437">
        <v>4.9083570147096195E-4</v>
      </c>
      <c r="AG1828" s="456">
        <v>7.5362755154760302E-3</v>
      </c>
      <c r="AH1828" s="457">
        <v>7.5875367324258185E-3</v>
      </c>
      <c r="AI1828" s="437">
        <v>1.7345861674952095E-2</v>
      </c>
      <c r="AJ1828" s="456">
        <v>1.318419038383293E-3</v>
      </c>
      <c r="AK1828" s="457">
        <v>1.2490140731117466E-3</v>
      </c>
      <c r="AL1828" s="437">
        <v>2.9360647435933427E-3</v>
      </c>
      <c r="AM1828" s="456">
        <v>2.1061117433068283E-3</v>
      </c>
      <c r="AN1828" s="457">
        <v>2.2010365916104806E-3</v>
      </c>
      <c r="AO1828" s="437">
        <v>3.9842266309857649E-3</v>
      </c>
      <c r="AP1828" s="462">
        <v>0</v>
      </c>
      <c r="AQ1828" s="463">
        <v>0</v>
      </c>
      <c r="AR1828" s="463">
        <v>0</v>
      </c>
      <c r="AS1828" s="456">
        <v>0</v>
      </c>
      <c r="AT1828" s="457">
        <v>0</v>
      </c>
      <c r="AU1828" s="457">
        <v>0</v>
      </c>
    </row>
    <row r="1829" spans="1:47" x14ac:dyDescent="0.2">
      <c r="A1829" s="231">
        <v>2020</v>
      </c>
      <c r="B1829" s="232">
        <v>25</v>
      </c>
      <c r="C1829" s="456">
        <v>3.4368277424009896</v>
      </c>
      <c r="D1829" s="457">
        <v>4.1731760228552988</v>
      </c>
      <c r="E1829" s="437">
        <v>10.985561385493087</v>
      </c>
      <c r="F1829" s="456">
        <v>0.18674370056701747</v>
      </c>
      <c r="G1829" s="457">
        <v>0.18706690240464774</v>
      </c>
      <c r="H1829" s="437">
        <v>0.42052756134098507</v>
      </c>
      <c r="I1829" s="456">
        <v>0.17258116185595762</v>
      </c>
      <c r="J1829" s="457">
        <v>0.21657298481118126</v>
      </c>
      <c r="K1829" s="437">
        <v>0.72477886249723344</v>
      </c>
      <c r="L1829" s="462">
        <v>1.7763746076534278E-3</v>
      </c>
      <c r="M1829" s="463">
        <v>2.3991896516266367E-3</v>
      </c>
      <c r="N1829" s="437">
        <v>3.4531836524550842E-3</v>
      </c>
      <c r="O1829" s="456">
        <v>9.8585041620491733E-3</v>
      </c>
      <c r="P1829" s="457">
        <v>1.0385998665822464E-2</v>
      </c>
      <c r="Q1829" s="437">
        <v>2.8049435831652689E-2</v>
      </c>
      <c r="R1829" s="462">
        <v>0</v>
      </c>
      <c r="S1829" s="463">
        <v>0</v>
      </c>
      <c r="T1829" s="437">
        <v>514.58233758151812</v>
      </c>
      <c r="U1829" s="456">
        <v>9.0011816349510089E-3</v>
      </c>
      <c r="V1829" s="457">
        <v>1.1847755715557153E-2</v>
      </c>
      <c r="W1829" s="437">
        <v>2.1688773693546888E-2</v>
      </c>
      <c r="X1829" s="456">
        <v>8.6137056049358507E-3</v>
      </c>
      <c r="Y1829" s="457">
        <v>1.1545710915364556E-2</v>
      </c>
      <c r="Z1829" s="437">
        <v>1.9432020491369439E-2</v>
      </c>
      <c r="AA1829" s="456">
        <v>4.1947533897210166E-3</v>
      </c>
      <c r="AB1829" s="457">
        <v>4.7278925114961554E-3</v>
      </c>
      <c r="AC1829" s="437">
        <v>8.6094373694830008E-3</v>
      </c>
      <c r="AD1829" s="456">
        <v>2.4055885921333818E-4</v>
      </c>
      <c r="AE1829" s="457">
        <v>2.3694410136223395E-4</v>
      </c>
      <c r="AF1829" s="437">
        <v>4.9913826261223262E-4</v>
      </c>
      <c r="AG1829" s="456">
        <v>7.7886713771405762E-3</v>
      </c>
      <c r="AH1829" s="457">
        <v>7.722122468644726E-3</v>
      </c>
      <c r="AI1829" s="437">
        <v>1.7651545994912445E-2</v>
      </c>
      <c r="AJ1829" s="456">
        <v>1.3679138862613884E-3</v>
      </c>
      <c r="AK1829" s="457">
        <v>1.2756076644485489E-3</v>
      </c>
      <c r="AL1829" s="437">
        <v>2.9981590887948654E-3</v>
      </c>
      <c r="AM1829" s="456">
        <v>2.1688550353679151E-3</v>
      </c>
      <c r="AN1829" s="457">
        <v>2.2330533218918626E-3</v>
      </c>
      <c r="AO1829" s="437">
        <v>4.0391860109834764E-3</v>
      </c>
      <c r="AP1829" s="462">
        <v>0</v>
      </c>
      <c r="AQ1829" s="463">
        <v>0</v>
      </c>
      <c r="AR1829" s="463">
        <v>0</v>
      </c>
      <c r="AS1829" s="456">
        <v>0</v>
      </c>
      <c r="AT1829" s="457">
        <v>0</v>
      </c>
      <c r="AU1829" s="457">
        <v>0</v>
      </c>
    </row>
    <row r="1830" spans="1:47" x14ac:dyDescent="0.2">
      <c r="A1830" s="231">
        <v>2020</v>
      </c>
      <c r="B1830" s="232">
        <v>26</v>
      </c>
      <c r="C1830" s="456">
        <v>3.5054028984396775</v>
      </c>
      <c r="D1830" s="457">
        <v>4.2158659449630544</v>
      </c>
      <c r="E1830" s="437">
        <v>11.036598466704875</v>
      </c>
      <c r="F1830" s="456">
        <v>0.19293322573160626</v>
      </c>
      <c r="G1830" s="457">
        <v>0.18968918386138575</v>
      </c>
      <c r="H1830" s="437">
        <v>0.4246718652589922</v>
      </c>
      <c r="I1830" s="456">
        <v>0.17658894375985662</v>
      </c>
      <c r="J1830" s="457">
        <v>0.21852043898346851</v>
      </c>
      <c r="K1830" s="437">
        <v>0.72757613943895649</v>
      </c>
      <c r="L1830" s="462">
        <v>1.7819534636567336E-3</v>
      </c>
      <c r="M1830" s="463">
        <v>2.4009199684492662E-3</v>
      </c>
      <c r="N1830" s="437">
        <v>3.4547968352494273E-3</v>
      </c>
      <c r="O1830" s="456">
        <v>1.0003082767553646E-2</v>
      </c>
      <c r="P1830" s="457">
        <v>1.0440350770785731E-2</v>
      </c>
      <c r="Q1830" s="437">
        <v>2.8137619920708366E-2</v>
      </c>
      <c r="R1830" s="462">
        <v>0</v>
      </c>
      <c r="S1830" s="463">
        <v>0</v>
      </c>
      <c r="T1830" s="437">
        <v>515.02743455010818</v>
      </c>
      <c r="U1830" s="456">
        <v>9.2552394501462139E-3</v>
      </c>
      <c r="V1830" s="457">
        <v>1.1995401513192446E-2</v>
      </c>
      <c r="W1830" s="437">
        <v>2.186905292719098E-2</v>
      </c>
      <c r="X1830" s="456">
        <v>8.8541522305573672E-3</v>
      </c>
      <c r="Y1830" s="457">
        <v>1.1665266599021095E-2</v>
      </c>
      <c r="Z1830" s="437">
        <v>1.9613626859140913E-2</v>
      </c>
      <c r="AA1830" s="456">
        <v>4.3042204029867829E-3</v>
      </c>
      <c r="AB1830" s="457">
        <v>4.7650989845382146E-3</v>
      </c>
      <c r="AC1830" s="437">
        <v>8.6318568127519337E-3</v>
      </c>
      <c r="AD1830" s="456">
        <v>2.4849152933950587E-4</v>
      </c>
      <c r="AE1830" s="457">
        <v>2.4014436768374461E-4</v>
      </c>
      <c r="AF1830" s="437">
        <v>5.0390001490797703E-4</v>
      </c>
      <c r="AG1830" s="456">
        <v>8.0547168605824473E-3</v>
      </c>
      <c r="AH1830" s="457">
        <v>7.8382121087375422E-3</v>
      </c>
      <c r="AI1830" s="437">
        <v>1.7841743729937149E-2</v>
      </c>
      <c r="AJ1830" s="456">
        <v>1.419429570101326E-3</v>
      </c>
      <c r="AK1830" s="457">
        <v>1.2975876949838728E-3</v>
      </c>
      <c r="AL1830" s="437">
        <v>3.0378914312045252E-3</v>
      </c>
      <c r="AM1830" s="456">
        <v>2.2336698222743369E-3</v>
      </c>
      <c r="AN1830" s="457">
        <v>2.259078508237936E-3</v>
      </c>
      <c r="AO1830" s="437">
        <v>4.0693141943303219E-3</v>
      </c>
      <c r="AP1830" s="462">
        <v>0</v>
      </c>
      <c r="AQ1830" s="463">
        <v>0</v>
      </c>
      <c r="AR1830" s="463">
        <v>0</v>
      </c>
      <c r="AS1830" s="456">
        <v>0</v>
      </c>
      <c r="AT1830" s="457">
        <v>0</v>
      </c>
      <c r="AU1830" s="457">
        <v>0</v>
      </c>
    </row>
    <row r="1831" spans="1:47" x14ac:dyDescent="0.2">
      <c r="A1831" s="231">
        <v>2020</v>
      </c>
      <c r="B1831" s="232">
        <v>27</v>
      </c>
      <c r="C1831" s="456">
        <v>3.5536638503447717</v>
      </c>
      <c r="D1831" s="457">
        <v>4.2223822579647665</v>
      </c>
      <c r="E1831" s="437">
        <v>11.05357584134943</v>
      </c>
      <c r="F1831" s="456">
        <v>0.19781293765052538</v>
      </c>
      <c r="G1831" s="457">
        <v>0.19001016027974069</v>
      </c>
      <c r="H1831" s="437">
        <v>0.42533854227378193</v>
      </c>
      <c r="I1831" s="456">
        <v>0.17960041835505994</v>
      </c>
      <c r="J1831" s="457">
        <v>0.21866217839928001</v>
      </c>
      <c r="K1831" s="437">
        <v>0.72781175086395211</v>
      </c>
      <c r="L1831" s="462">
        <v>1.7867934578472125E-3</v>
      </c>
      <c r="M1831" s="463">
        <v>2.4004449659536472E-3</v>
      </c>
      <c r="N1831" s="437">
        <v>3.4539123596639422E-3</v>
      </c>
      <c r="O1831" s="456">
        <v>1.0131310143809356E-2</v>
      </c>
      <c r="P1831" s="457">
        <v>1.0448568418538551E-2</v>
      </c>
      <c r="Q1831" s="437">
        <v>2.8147688010688683E-2</v>
      </c>
      <c r="R1831" s="462">
        <v>0</v>
      </c>
      <c r="S1831" s="463">
        <v>0</v>
      </c>
      <c r="T1831" s="437">
        <v>515.11209776709154</v>
      </c>
      <c r="U1831" s="456">
        <v>9.4551322514941707E-3</v>
      </c>
      <c r="V1831" s="457">
        <v>1.2014599986217777E-2</v>
      </c>
      <c r="W1831" s="437">
        <v>2.1899980746290033E-2</v>
      </c>
      <c r="X1831" s="456">
        <v>9.0679990934931631E-3</v>
      </c>
      <c r="Y1831" s="457">
        <v>1.1687959051691333E-2</v>
      </c>
      <c r="Z1831" s="437">
        <v>1.9648074658000177E-2</v>
      </c>
      <c r="AA1831" s="456">
        <v>4.3810265579323276E-3</v>
      </c>
      <c r="AB1831" s="457">
        <v>4.7407176317799905E-3</v>
      </c>
      <c r="AC1831" s="437">
        <v>8.5732109852854101E-3</v>
      </c>
      <c r="AD1831" s="456">
        <v>2.5475117822013142E-4</v>
      </c>
      <c r="AE1831" s="457">
        <v>2.4039612182472493E-4</v>
      </c>
      <c r="AF1831" s="437">
        <v>5.043111057370836E-4</v>
      </c>
      <c r="AG1831" s="456">
        <v>8.2667790498384911E-3</v>
      </c>
      <c r="AH1831" s="457">
        <v>7.8599343996367792E-3</v>
      </c>
      <c r="AI1831" s="437">
        <v>1.7888724412718347E-2</v>
      </c>
      <c r="AJ1831" s="456">
        <v>1.4614391863818931E-3</v>
      </c>
      <c r="AK1831" s="457">
        <v>1.3028758939563796E-3</v>
      </c>
      <c r="AL1831" s="437">
        <v>3.0498069699589924E-3</v>
      </c>
      <c r="AM1831" s="456">
        <v>2.2846225787936936E-3</v>
      </c>
      <c r="AN1831" s="457">
        <v>2.2599925888217676E-3</v>
      </c>
      <c r="AO1831" s="437">
        <v>4.0690039220735077E-3</v>
      </c>
      <c r="AP1831" s="462">
        <v>0</v>
      </c>
      <c r="AQ1831" s="463">
        <v>0</v>
      </c>
      <c r="AR1831" s="463">
        <v>0</v>
      </c>
      <c r="AS1831" s="456">
        <v>0</v>
      </c>
      <c r="AT1831" s="457">
        <v>0</v>
      </c>
      <c r="AU1831" s="457">
        <v>0</v>
      </c>
    </row>
    <row r="1832" spans="1:47" x14ac:dyDescent="0.2">
      <c r="A1832" s="231">
        <v>2020</v>
      </c>
      <c r="B1832" s="232">
        <v>28</v>
      </c>
      <c r="C1832" s="456">
        <v>3.5943283492773062</v>
      </c>
      <c r="D1832" s="457">
        <v>4.2253430539971912</v>
      </c>
      <c r="E1832" s="437">
        <v>11.062508388128727</v>
      </c>
      <c r="F1832" s="456">
        <v>0.20187112607703428</v>
      </c>
      <c r="G1832" s="457">
        <v>0.18996888290483202</v>
      </c>
      <c r="H1832" s="437">
        <v>0.42519463880244107</v>
      </c>
      <c r="I1832" s="456">
        <v>0.18209873147003261</v>
      </c>
      <c r="J1832" s="457">
        <v>0.21856923270489889</v>
      </c>
      <c r="K1832" s="437">
        <v>0.72745389314463538</v>
      </c>
      <c r="L1832" s="462">
        <v>1.7907026912580772E-3</v>
      </c>
      <c r="M1832" s="463">
        <v>2.3994645152870956E-3</v>
      </c>
      <c r="N1832" s="437">
        <v>3.4524680355373194E-3</v>
      </c>
      <c r="O1832" s="456">
        <v>1.0237846138948318E-2</v>
      </c>
      <c r="P1832" s="457">
        <v>1.0446010076616285E-2</v>
      </c>
      <c r="Q1832" s="437">
        <v>2.813962694377611E-2</v>
      </c>
      <c r="R1832" s="462">
        <v>0</v>
      </c>
      <c r="S1832" s="463">
        <v>0</v>
      </c>
      <c r="T1832" s="437">
        <v>515.11288836344033</v>
      </c>
      <c r="U1832" s="456">
        <v>9.62171542799347E-3</v>
      </c>
      <c r="V1832" s="457">
        <v>1.2014060944018143E-2</v>
      </c>
      <c r="W1832" s="437">
        <v>2.189608394040023E-2</v>
      </c>
      <c r="X1832" s="456">
        <v>9.2463002076200625E-3</v>
      </c>
      <c r="Y1832" s="457">
        <v>1.168800501802067E-2</v>
      </c>
      <c r="Z1832" s="437">
        <v>1.964817358346228E-2</v>
      </c>
      <c r="AA1832" s="456">
        <v>4.4368919318972591E-3</v>
      </c>
      <c r="AB1832" s="457">
        <v>4.7064541609919139E-3</v>
      </c>
      <c r="AC1832" s="437">
        <v>8.4966976511292314E-3</v>
      </c>
      <c r="AD1832" s="456">
        <v>2.5991495365946165E-4</v>
      </c>
      <c r="AE1832" s="457">
        <v>2.4016875682793774E-4</v>
      </c>
      <c r="AF1832" s="437">
        <v>5.0371501712537161E-4</v>
      </c>
      <c r="AG1832" s="456">
        <v>8.4452606771298223E-3</v>
      </c>
      <c r="AH1832" s="457">
        <v>7.8668760122848191E-3</v>
      </c>
      <c r="AI1832" s="437">
        <v>1.7902068098127506E-2</v>
      </c>
      <c r="AJ1832" s="456">
        <v>1.497056817266031E-3</v>
      </c>
      <c r="AK1832" s="457">
        <v>1.3053540958875608E-3</v>
      </c>
      <c r="AL1832" s="437">
        <v>3.0551517638263467E-3</v>
      </c>
      <c r="AM1832" s="456">
        <v>2.3264464534506492E-3</v>
      </c>
      <c r="AN1832" s="457">
        <v>2.2569236492493527E-3</v>
      </c>
      <c r="AO1832" s="437">
        <v>4.0617021193734022E-3</v>
      </c>
      <c r="AP1832" s="462">
        <v>0</v>
      </c>
      <c r="AQ1832" s="463">
        <v>0</v>
      </c>
      <c r="AR1832" s="463">
        <v>0</v>
      </c>
      <c r="AS1832" s="456">
        <v>0</v>
      </c>
      <c r="AT1832" s="457">
        <v>0</v>
      </c>
      <c r="AU1832" s="457">
        <v>0</v>
      </c>
    </row>
    <row r="1833" spans="1:47" x14ac:dyDescent="0.2">
      <c r="A1833" s="231">
        <v>2020</v>
      </c>
      <c r="B1833" s="232">
        <v>29</v>
      </c>
      <c r="C1833" s="456">
        <v>3.6252646751828981</v>
      </c>
      <c r="D1833" s="457">
        <v>4.2281128675161082</v>
      </c>
      <c r="E1833" s="437">
        <v>11.071434617567997</v>
      </c>
      <c r="F1833" s="456">
        <v>0.20488865038532783</v>
      </c>
      <c r="G1833" s="457">
        <v>0.18991472571029366</v>
      </c>
      <c r="H1833" s="437">
        <v>0.42504953333444645</v>
      </c>
      <c r="I1833" s="456">
        <v>0.18394734691139497</v>
      </c>
      <c r="J1833" s="457">
        <v>0.21846649047963743</v>
      </c>
      <c r="K1833" s="437">
        <v>0.72709451597014674</v>
      </c>
      <c r="L1833" s="462">
        <v>1.7933447807980541E-3</v>
      </c>
      <c r="M1833" s="463">
        <v>2.3983647806818851E-3</v>
      </c>
      <c r="N1833" s="437">
        <v>3.4510201526054794E-3</v>
      </c>
      <c r="O1833" s="456">
        <v>1.0316408754850284E-2</v>
      </c>
      <c r="P1833" s="457">
        <v>1.0442721721674339E-2</v>
      </c>
      <c r="Q1833" s="437">
        <v>2.8131512664421619E-2</v>
      </c>
      <c r="R1833" s="462">
        <v>0</v>
      </c>
      <c r="S1833" s="463">
        <v>0</v>
      </c>
      <c r="T1833" s="437">
        <v>515.1128679478403</v>
      </c>
      <c r="U1833" s="456">
        <v>9.7460171214370783E-3</v>
      </c>
      <c r="V1833" s="457">
        <v>1.201277739946849E-2</v>
      </c>
      <c r="W1833" s="437">
        <v>2.1892126959744875E-2</v>
      </c>
      <c r="X1833" s="456">
        <v>9.3795695481759638E-3</v>
      </c>
      <c r="Y1833" s="457">
        <v>1.1687508213370661E-2</v>
      </c>
      <c r="Z1833" s="437">
        <v>1.964818676640008E-2</v>
      </c>
      <c r="AA1833" s="456">
        <v>4.4671838220081625E-3</v>
      </c>
      <c r="AB1833" s="457">
        <v>4.6718110799469229E-3</v>
      </c>
      <c r="AC1833" s="437">
        <v>8.4201472459218933E-3</v>
      </c>
      <c r="AD1833" s="456">
        <v>2.636853706689641E-4</v>
      </c>
      <c r="AE1833" s="457">
        <v>2.3991733801265424E-4</v>
      </c>
      <c r="AF1833" s="437">
        <v>5.0311515719700124E-4</v>
      </c>
      <c r="AG1833" s="456">
        <v>8.5805445660481466E-3</v>
      </c>
      <c r="AH1833" s="457">
        <v>7.8729644033089987E-3</v>
      </c>
      <c r="AI1833" s="437">
        <v>1.7915368932930394E-2</v>
      </c>
      <c r="AJ1833" s="456">
        <v>1.5244287339973967E-3</v>
      </c>
      <c r="AK1833" s="457">
        <v>1.3077002261984805E-3</v>
      </c>
      <c r="AL1833" s="437">
        <v>3.0604905414656144E-3</v>
      </c>
      <c r="AM1833" s="456">
        <v>2.3567075761436523E-3</v>
      </c>
      <c r="AN1833" s="457">
        <v>2.2536509584826876E-3</v>
      </c>
      <c r="AO1833" s="437">
        <v>4.0543656437313207E-3</v>
      </c>
      <c r="AP1833" s="462">
        <v>0</v>
      </c>
      <c r="AQ1833" s="463">
        <v>0</v>
      </c>
      <c r="AR1833" s="463">
        <v>0</v>
      </c>
      <c r="AS1833" s="456">
        <v>0</v>
      </c>
      <c r="AT1833" s="457">
        <v>0</v>
      </c>
      <c r="AU1833" s="457">
        <v>0</v>
      </c>
    </row>
    <row r="1834" spans="1:47" x14ac:dyDescent="0.2">
      <c r="A1834" s="231">
        <v>2020</v>
      </c>
      <c r="B1834" s="232">
        <v>30</v>
      </c>
      <c r="C1834" s="456">
        <v>3.6451838266346841</v>
      </c>
      <c r="D1834" s="457">
        <v>4.2312268093219192</v>
      </c>
      <c r="E1834" s="437">
        <v>11.080811780309881</v>
      </c>
      <c r="F1834" s="456">
        <v>0.20670499095037737</v>
      </c>
      <c r="G1834" s="457">
        <v>0.18987235259686511</v>
      </c>
      <c r="H1834" s="437">
        <v>0.4248981943690841</v>
      </c>
      <c r="I1834" s="456">
        <v>0.18504316572406879</v>
      </c>
      <c r="J1834" s="457">
        <v>0.21836954886787066</v>
      </c>
      <c r="K1834" s="437">
        <v>0.72671834234641586</v>
      </c>
      <c r="L1834" s="462">
        <v>1.7946755585170123E-3</v>
      </c>
      <c r="M1834" s="463">
        <v>2.3973480657612702E-3</v>
      </c>
      <c r="N1834" s="437">
        <v>3.4495111633608649E-3</v>
      </c>
      <c r="O1834" s="456">
        <v>1.0363439988129669E-2</v>
      </c>
      <c r="P1834" s="457">
        <v>1.04400889397198E-2</v>
      </c>
      <c r="Q1834" s="437">
        <v>2.8123039941293532E-2</v>
      </c>
      <c r="R1834" s="462">
        <v>0</v>
      </c>
      <c r="S1834" s="463">
        <v>0</v>
      </c>
      <c r="T1834" s="437">
        <v>515.11340206185571</v>
      </c>
      <c r="U1834" s="456">
        <v>9.8215217613674081E-3</v>
      </c>
      <c r="V1834" s="457">
        <v>1.2012264289172198E-2</v>
      </c>
      <c r="W1834" s="437">
        <v>2.1888032796768552E-2</v>
      </c>
      <c r="X1834" s="456">
        <v>9.4606335722442654E-3</v>
      </c>
      <c r="Y1834" s="457">
        <v>1.16875704167559E-2</v>
      </c>
      <c r="Z1834" s="437">
        <v>1.9648272743714959E-2</v>
      </c>
      <c r="AA1834" s="456">
        <v>4.4673635084784913E-3</v>
      </c>
      <c r="AB1834" s="457">
        <v>4.6359913966316458E-3</v>
      </c>
      <c r="AC1834" s="437">
        <v>8.3399588231747764E-3</v>
      </c>
      <c r="AD1834" s="456">
        <v>2.658665214958565E-4</v>
      </c>
      <c r="AE1834" s="457">
        <v>2.3968105041055317E-4</v>
      </c>
      <c r="AF1834" s="437">
        <v>5.024903646429935E-4</v>
      </c>
      <c r="AG1834" s="456">
        <v>8.6669309976724149E-3</v>
      </c>
      <c r="AH1834" s="457">
        <v>7.8802801389503806E-3</v>
      </c>
      <c r="AI1834" s="437">
        <v>1.7929340799019314E-2</v>
      </c>
      <c r="AJ1834" s="456">
        <v>1.5424587635822738E-3</v>
      </c>
      <c r="AK1834" s="457">
        <v>1.3103000816831484E-3</v>
      </c>
      <c r="AL1834" s="437">
        <v>3.0660829665802528E-3</v>
      </c>
      <c r="AM1834" s="456">
        <v>2.3736731702648172E-3</v>
      </c>
      <c r="AN1834" s="457">
        <v>2.2504540736503053E-3</v>
      </c>
      <c r="AO1834" s="437">
        <v>4.0467048190349865E-3</v>
      </c>
      <c r="AP1834" s="462">
        <v>0</v>
      </c>
      <c r="AQ1834" s="463">
        <v>0</v>
      </c>
      <c r="AR1834" s="463">
        <v>0</v>
      </c>
      <c r="AS1834" s="456">
        <v>0</v>
      </c>
      <c r="AT1834" s="457">
        <v>0</v>
      </c>
      <c r="AU1834" s="457">
        <v>0</v>
      </c>
    </row>
    <row r="1835" spans="1:47" x14ac:dyDescent="0.2">
      <c r="A1835" s="231">
        <v>2020</v>
      </c>
      <c r="B1835" s="232">
        <v>31</v>
      </c>
      <c r="C1835" s="456">
        <v>3.6475764154836319</v>
      </c>
      <c r="D1835" s="457">
        <v>4.2342068824273404</v>
      </c>
      <c r="E1835" s="437">
        <v>11.089706044064648</v>
      </c>
      <c r="F1835" s="456">
        <v>0.20665749277795276</v>
      </c>
      <c r="G1835" s="457">
        <v>0.18983053630148064</v>
      </c>
      <c r="H1835" s="437">
        <v>0.42474778101179039</v>
      </c>
      <c r="I1835" s="456">
        <v>0.18497581448303604</v>
      </c>
      <c r="J1835" s="457">
        <v>0.21827643731375002</v>
      </c>
      <c r="K1835" s="437">
        <v>0.72635557239199844</v>
      </c>
      <c r="L1835" s="462">
        <v>1.7939222855011274E-3</v>
      </c>
      <c r="M1835" s="463">
        <v>2.3963771624079858E-3</v>
      </c>
      <c r="N1835" s="437">
        <v>3.4480502744016414E-3</v>
      </c>
      <c r="O1835" s="456">
        <v>1.0360983962173862E-2</v>
      </c>
      <c r="P1835" s="457">
        <v>1.0437547931122336E-2</v>
      </c>
      <c r="Q1835" s="437">
        <v>2.8114818130066409E-2</v>
      </c>
      <c r="R1835" s="462">
        <v>0</v>
      </c>
      <c r="S1835" s="463">
        <v>0</v>
      </c>
      <c r="T1835" s="437">
        <v>515.11274807116934</v>
      </c>
      <c r="U1835" s="456">
        <v>9.8211241261791545E-3</v>
      </c>
      <c r="V1835" s="457">
        <v>1.2011623028466339E-2</v>
      </c>
      <c r="W1835" s="437">
        <v>2.1883895633631176E-2</v>
      </c>
      <c r="X1835" s="456">
        <v>9.4606329593219969E-3</v>
      </c>
      <c r="Y1835" s="457">
        <v>1.1687546852596093E-2</v>
      </c>
      <c r="Z1835" s="437">
        <v>1.964811871951171E-2</v>
      </c>
      <c r="AA1835" s="456">
        <v>4.4267725021179521E-3</v>
      </c>
      <c r="AB1835" s="457">
        <v>4.6016821525933565E-3</v>
      </c>
      <c r="AC1835" s="437">
        <v>8.2632664389680824E-3</v>
      </c>
      <c r="AD1835" s="456">
        <v>2.6559626800308917E-4</v>
      </c>
      <c r="AE1835" s="457">
        <v>2.3945348760537886E-4</v>
      </c>
      <c r="AF1835" s="437">
        <v>5.0188725768906281E-4</v>
      </c>
      <c r="AG1835" s="456">
        <v>8.6753332349500233E-3</v>
      </c>
      <c r="AH1835" s="457">
        <v>7.8872446091460928E-3</v>
      </c>
      <c r="AI1835" s="437">
        <v>1.7942412001161083E-2</v>
      </c>
      <c r="AJ1835" s="456">
        <v>1.545400183127334E-3</v>
      </c>
      <c r="AK1835" s="457">
        <v>1.312784347959037E-3</v>
      </c>
      <c r="AL1835" s="437">
        <v>3.0713756111775607E-3</v>
      </c>
      <c r="AM1835" s="456">
        <v>2.3703470898319453E-3</v>
      </c>
      <c r="AN1835" s="457">
        <v>2.2473693563213521E-3</v>
      </c>
      <c r="AO1835" s="437">
        <v>4.0393331006651377E-3</v>
      </c>
      <c r="AP1835" s="462">
        <v>0</v>
      </c>
      <c r="AQ1835" s="463">
        <v>0</v>
      </c>
      <c r="AR1835" s="463">
        <v>0</v>
      </c>
      <c r="AS1835" s="456">
        <v>0</v>
      </c>
      <c r="AT1835" s="457">
        <v>0</v>
      </c>
      <c r="AU1835" s="457">
        <v>0</v>
      </c>
    </row>
    <row r="1836" spans="1:47" x14ac:dyDescent="0.2">
      <c r="A1836" s="231">
        <v>2020</v>
      </c>
      <c r="B1836" s="232">
        <v>32</v>
      </c>
      <c r="C1836" s="456">
        <v>3.6475764154836319</v>
      </c>
      <c r="D1836" s="457">
        <v>4.2342068824273404</v>
      </c>
      <c r="E1836" s="419">
        <v>11.089706044064648</v>
      </c>
      <c r="F1836" s="456">
        <v>0.20665749277795276</v>
      </c>
      <c r="G1836" s="457">
        <v>0.18983053630148064</v>
      </c>
      <c r="H1836" s="419">
        <v>0.42474778101179039</v>
      </c>
      <c r="I1836" s="456">
        <v>0.18497581448303604</v>
      </c>
      <c r="J1836" s="457">
        <v>0.21827643731375002</v>
      </c>
      <c r="K1836" s="419">
        <v>0.72635557239199844</v>
      </c>
      <c r="L1836" s="462">
        <v>1.7939222855011274E-3</v>
      </c>
      <c r="M1836" s="463">
        <v>2.3963771624079858E-3</v>
      </c>
      <c r="N1836" s="419">
        <v>3.4480502744016414E-3</v>
      </c>
      <c r="O1836" s="456">
        <v>1.0360983962173862E-2</v>
      </c>
      <c r="P1836" s="457">
        <v>1.0437547931122336E-2</v>
      </c>
      <c r="Q1836" s="419">
        <v>2.8114818130066409E-2</v>
      </c>
      <c r="R1836" s="462">
        <v>0</v>
      </c>
      <c r="S1836" s="463">
        <v>0</v>
      </c>
      <c r="T1836" s="419">
        <v>515.11274807116934</v>
      </c>
      <c r="U1836" s="456">
        <v>9.8211241261791545E-3</v>
      </c>
      <c r="V1836" s="457">
        <v>1.2011623028466339E-2</v>
      </c>
      <c r="W1836" s="419">
        <v>2.1883895633631176E-2</v>
      </c>
      <c r="X1836" s="456">
        <v>9.4606329593219969E-3</v>
      </c>
      <c r="Y1836" s="457">
        <v>1.1687546852596093E-2</v>
      </c>
      <c r="Z1836" s="419">
        <v>1.964811871951171E-2</v>
      </c>
      <c r="AA1836" s="456">
        <v>4.4267725021179521E-3</v>
      </c>
      <c r="AB1836" s="457">
        <v>4.6016821525933565E-3</v>
      </c>
      <c r="AC1836" s="419">
        <v>8.2632664389680824E-3</v>
      </c>
      <c r="AD1836" s="456">
        <v>2.6559626800308917E-4</v>
      </c>
      <c r="AE1836" s="457">
        <v>2.3945348760537886E-4</v>
      </c>
      <c r="AF1836" s="419">
        <v>5.0188725768906281E-4</v>
      </c>
      <c r="AG1836" s="456">
        <v>8.6753332349500233E-3</v>
      </c>
      <c r="AH1836" s="457">
        <v>7.8872446091460928E-3</v>
      </c>
      <c r="AI1836" s="419">
        <v>1.7942412001161083E-2</v>
      </c>
      <c r="AJ1836" s="456">
        <v>1.545400183127334E-3</v>
      </c>
      <c r="AK1836" s="457">
        <v>1.312784347959037E-3</v>
      </c>
      <c r="AL1836" s="419">
        <v>3.0713756111775607E-3</v>
      </c>
      <c r="AM1836" s="456">
        <v>2.3703470898319453E-3</v>
      </c>
      <c r="AN1836" s="457">
        <v>2.2473693563213521E-3</v>
      </c>
      <c r="AO1836" s="419">
        <v>4.0393331006651377E-3</v>
      </c>
      <c r="AP1836" s="462">
        <v>0</v>
      </c>
      <c r="AQ1836" s="463">
        <v>0</v>
      </c>
      <c r="AR1836" s="463">
        <v>0</v>
      </c>
      <c r="AS1836" s="456">
        <v>0</v>
      </c>
      <c r="AT1836" s="457">
        <v>0</v>
      </c>
      <c r="AU1836" s="457">
        <v>0</v>
      </c>
    </row>
    <row r="1837" spans="1:47" x14ac:dyDescent="0.2">
      <c r="A1837" s="231">
        <v>2020</v>
      </c>
      <c r="B1837" s="232">
        <v>33</v>
      </c>
      <c r="C1837" s="456">
        <v>3.6475764154836319</v>
      </c>
      <c r="D1837" s="457">
        <v>4.2342068824273404</v>
      </c>
      <c r="E1837" s="419">
        <v>11.089706044064648</v>
      </c>
      <c r="F1837" s="456">
        <v>0.20665749277795276</v>
      </c>
      <c r="G1837" s="457">
        <v>0.18983053630148064</v>
      </c>
      <c r="H1837" s="419">
        <v>0.42474778101179039</v>
      </c>
      <c r="I1837" s="456">
        <v>0.18497581448303604</v>
      </c>
      <c r="J1837" s="457">
        <v>0.21827643731375002</v>
      </c>
      <c r="K1837" s="419">
        <v>0.72635557239199844</v>
      </c>
      <c r="L1837" s="462">
        <v>1.7939222855011274E-3</v>
      </c>
      <c r="M1837" s="463">
        <v>2.3963771624079858E-3</v>
      </c>
      <c r="N1837" s="419">
        <v>3.4480502744016414E-3</v>
      </c>
      <c r="O1837" s="456">
        <v>1.0360983962173862E-2</v>
      </c>
      <c r="P1837" s="457">
        <v>1.0437547931122336E-2</v>
      </c>
      <c r="Q1837" s="419">
        <v>2.8114818130066409E-2</v>
      </c>
      <c r="R1837" s="462">
        <v>0</v>
      </c>
      <c r="S1837" s="463">
        <v>0</v>
      </c>
      <c r="T1837" s="419">
        <v>515.11274807116934</v>
      </c>
      <c r="U1837" s="456">
        <v>9.8211241261791545E-3</v>
      </c>
      <c r="V1837" s="457">
        <v>1.2011623028466339E-2</v>
      </c>
      <c r="W1837" s="419">
        <v>2.1883895633631176E-2</v>
      </c>
      <c r="X1837" s="456">
        <v>9.4606329593219969E-3</v>
      </c>
      <c r="Y1837" s="457">
        <v>1.1687546852596093E-2</v>
      </c>
      <c r="Z1837" s="419">
        <v>1.964811871951171E-2</v>
      </c>
      <c r="AA1837" s="456">
        <v>4.4267725021179521E-3</v>
      </c>
      <c r="AB1837" s="457">
        <v>4.6016821525933565E-3</v>
      </c>
      <c r="AC1837" s="419">
        <v>8.2632664389680824E-3</v>
      </c>
      <c r="AD1837" s="456">
        <v>2.6559626800308917E-4</v>
      </c>
      <c r="AE1837" s="457">
        <v>2.3945348760537886E-4</v>
      </c>
      <c r="AF1837" s="419">
        <v>5.0188725768906281E-4</v>
      </c>
      <c r="AG1837" s="456">
        <v>8.6753332349500233E-3</v>
      </c>
      <c r="AH1837" s="457">
        <v>7.8872446091460928E-3</v>
      </c>
      <c r="AI1837" s="419">
        <v>1.7942412001161083E-2</v>
      </c>
      <c r="AJ1837" s="456">
        <v>1.545400183127334E-3</v>
      </c>
      <c r="AK1837" s="457">
        <v>1.312784347959037E-3</v>
      </c>
      <c r="AL1837" s="419">
        <v>3.0713756111775607E-3</v>
      </c>
      <c r="AM1837" s="456">
        <v>2.3703470898319453E-3</v>
      </c>
      <c r="AN1837" s="457">
        <v>2.2473693563213521E-3</v>
      </c>
      <c r="AO1837" s="419">
        <v>4.0393331006651377E-3</v>
      </c>
      <c r="AP1837" s="462">
        <v>0</v>
      </c>
      <c r="AQ1837" s="463">
        <v>0</v>
      </c>
      <c r="AR1837" s="463">
        <v>0</v>
      </c>
      <c r="AS1837" s="456">
        <v>0</v>
      </c>
      <c r="AT1837" s="457">
        <v>0</v>
      </c>
      <c r="AU1837" s="457">
        <v>0</v>
      </c>
    </row>
    <row r="1838" spans="1:47" x14ac:dyDescent="0.2">
      <c r="A1838" s="231">
        <v>2020</v>
      </c>
      <c r="B1838" s="232">
        <v>34</v>
      </c>
      <c r="C1838" s="456">
        <v>3.6475764154836319</v>
      </c>
      <c r="D1838" s="457">
        <v>4.2342068824273404</v>
      </c>
      <c r="E1838" s="419">
        <v>11.089706044064648</v>
      </c>
      <c r="F1838" s="456">
        <v>0.20665749277795276</v>
      </c>
      <c r="G1838" s="457">
        <v>0.18983053630148064</v>
      </c>
      <c r="H1838" s="419">
        <v>0.42474778101179039</v>
      </c>
      <c r="I1838" s="456">
        <v>0.18497581448303604</v>
      </c>
      <c r="J1838" s="457">
        <v>0.21827643731375002</v>
      </c>
      <c r="K1838" s="419">
        <v>0.72635557239199844</v>
      </c>
      <c r="L1838" s="462">
        <v>1.7939222855011274E-3</v>
      </c>
      <c r="M1838" s="463">
        <v>2.3963771624079858E-3</v>
      </c>
      <c r="N1838" s="419">
        <v>3.4480502744016414E-3</v>
      </c>
      <c r="O1838" s="456">
        <v>1.0360983962173862E-2</v>
      </c>
      <c r="P1838" s="457">
        <v>1.0437547931122336E-2</v>
      </c>
      <c r="Q1838" s="419">
        <v>2.8114818130066409E-2</v>
      </c>
      <c r="R1838" s="462">
        <v>0</v>
      </c>
      <c r="S1838" s="463">
        <v>0</v>
      </c>
      <c r="T1838" s="419">
        <v>515.11274807116934</v>
      </c>
      <c r="U1838" s="456">
        <v>9.8211241261791545E-3</v>
      </c>
      <c r="V1838" s="457">
        <v>1.2011623028466339E-2</v>
      </c>
      <c r="W1838" s="419">
        <v>2.1883895633631176E-2</v>
      </c>
      <c r="X1838" s="456">
        <v>9.4606329593219969E-3</v>
      </c>
      <c r="Y1838" s="457">
        <v>1.1687546852596093E-2</v>
      </c>
      <c r="Z1838" s="419">
        <v>1.964811871951171E-2</v>
      </c>
      <c r="AA1838" s="456">
        <v>4.4267725021179521E-3</v>
      </c>
      <c r="AB1838" s="457">
        <v>4.6016821525933565E-3</v>
      </c>
      <c r="AC1838" s="419">
        <v>8.2632664389680824E-3</v>
      </c>
      <c r="AD1838" s="456">
        <v>2.6559626800308917E-4</v>
      </c>
      <c r="AE1838" s="457">
        <v>2.3945348760537886E-4</v>
      </c>
      <c r="AF1838" s="419">
        <v>5.0188725768906281E-4</v>
      </c>
      <c r="AG1838" s="456">
        <v>8.6753332349500233E-3</v>
      </c>
      <c r="AH1838" s="457">
        <v>7.8872446091460928E-3</v>
      </c>
      <c r="AI1838" s="419">
        <v>1.7942412001161083E-2</v>
      </c>
      <c r="AJ1838" s="456">
        <v>1.545400183127334E-3</v>
      </c>
      <c r="AK1838" s="457">
        <v>1.312784347959037E-3</v>
      </c>
      <c r="AL1838" s="419">
        <v>3.0713756111775607E-3</v>
      </c>
      <c r="AM1838" s="456">
        <v>2.3703470898319453E-3</v>
      </c>
      <c r="AN1838" s="457">
        <v>2.2473693563213521E-3</v>
      </c>
      <c r="AO1838" s="419">
        <v>4.0393331006651377E-3</v>
      </c>
      <c r="AP1838" s="462">
        <v>0</v>
      </c>
      <c r="AQ1838" s="463">
        <v>0</v>
      </c>
      <c r="AR1838" s="463">
        <v>0</v>
      </c>
      <c r="AS1838" s="456">
        <v>0</v>
      </c>
      <c r="AT1838" s="457">
        <v>0</v>
      </c>
      <c r="AU1838" s="457">
        <v>0</v>
      </c>
    </row>
    <row r="1839" spans="1:47" x14ac:dyDescent="0.2">
      <c r="A1839" s="231">
        <v>2020</v>
      </c>
      <c r="B1839" s="232">
        <v>35</v>
      </c>
      <c r="C1839" s="456">
        <v>3.6475764154836319</v>
      </c>
      <c r="D1839" s="457">
        <v>4.2342068824273404</v>
      </c>
      <c r="E1839" s="419">
        <v>11.089706044064648</v>
      </c>
      <c r="F1839" s="456">
        <v>0.20665749277795276</v>
      </c>
      <c r="G1839" s="457">
        <v>0.18983053630148064</v>
      </c>
      <c r="H1839" s="419">
        <v>0.42474778101179039</v>
      </c>
      <c r="I1839" s="456">
        <v>0.18497581448303604</v>
      </c>
      <c r="J1839" s="457">
        <v>0.21827643731375002</v>
      </c>
      <c r="K1839" s="419">
        <v>0.72635557239199844</v>
      </c>
      <c r="L1839" s="462">
        <v>1.7939222855011274E-3</v>
      </c>
      <c r="M1839" s="463">
        <v>2.3963771624079858E-3</v>
      </c>
      <c r="N1839" s="419">
        <v>3.4480502744016414E-3</v>
      </c>
      <c r="O1839" s="456">
        <v>1.0360983962173862E-2</v>
      </c>
      <c r="P1839" s="457">
        <v>1.0437547931122336E-2</v>
      </c>
      <c r="Q1839" s="419">
        <v>2.8114818130066409E-2</v>
      </c>
      <c r="R1839" s="462">
        <v>0</v>
      </c>
      <c r="S1839" s="463">
        <v>0</v>
      </c>
      <c r="T1839" s="419">
        <v>515.11274807116934</v>
      </c>
      <c r="U1839" s="456">
        <v>9.8211241261791545E-3</v>
      </c>
      <c r="V1839" s="457">
        <v>1.2011623028466339E-2</v>
      </c>
      <c r="W1839" s="419">
        <v>2.1883895633631176E-2</v>
      </c>
      <c r="X1839" s="456">
        <v>9.4606329593219969E-3</v>
      </c>
      <c r="Y1839" s="457">
        <v>1.1687546852596093E-2</v>
      </c>
      <c r="Z1839" s="419">
        <v>1.964811871951171E-2</v>
      </c>
      <c r="AA1839" s="456">
        <v>4.4267725021179521E-3</v>
      </c>
      <c r="AB1839" s="457">
        <v>4.6016821525933565E-3</v>
      </c>
      <c r="AC1839" s="419">
        <v>8.2632664389680824E-3</v>
      </c>
      <c r="AD1839" s="456">
        <v>2.6559626800308917E-4</v>
      </c>
      <c r="AE1839" s="457">
        <v>2.3945348760537886E-4</v>
      </c>
      <c r="AF1839" s="419">
        <v>5.0188725768906281E-4</v>
      </c>
      <c r="AG1839" s="456">
        <v>8.6753332349500233E-3</v>
      </c>
      <c r="AH1839" s="457">
        <v>7.8872446091460928E-3</v>
      </c>
      <c r="AI1839" s="419">
        <v>1.7942412001161083E-2</v>
      </c>
      <c r="AJ1839" s="456">
        <v>1.545400183127334E-3</v>
      </c>
      <c r="AK1839" s="457">
        <v>1.312784347959037E-3</v>
      </c>
      <c r="AL1839" s="419">
        <v>3.0713756111775607E-3</v>
      </c>
      <c r="AM1839" s="456">
        <v>2.3703470898319453E-3</v>
      </c>
      <c r="AN1839" s="457">
        <v>2.2473693563213521E-3</v>
      </c>
      <c r="AO1839" s="419">
        <v>4.0393331006651377E-3</v>
      </c>
      <c r="AP1839" s="462">
        <v>0</v>
      </c>
      <c r="AQ1839" s="463">
        <v>0</v>
      </c>
      <c r="AR1839" s="463">
        <v>0</v>
      </c>
      <c r="AS1839" s="456">
        <v>0</v>
      </c>
      <c r="AT1839" s="457">
        <v>0</v>
      </c>
      <c r="AU1839" s="457">
        <v>0</v>
      </c>
    </row>
    <row r="1840" spans="1:47" x14ac:dyDescent="0.2">
      <c r="A1840" s="231">
        <v>2020</v>
      </c>
      <c r="B1840" s="232">
        <v>36</v>
      </c>
      <c r="C1840" s="456">
        <v>3.6475764154836319</v>
      </c>
      <c r="D1840" s="457">
        <v>4.2342068824273404</v>
      </c>
      <c r="E1840" s="419">
        <v>11.089706044064648</v>
      </c>
      <c r="F1840" s="456">
        <v>0.20665749277795276</v>
      </c>
      <c r="G1840" s="457">
        <v>0.18983053630148064</v>
      </c>
      <c r="H1840" s="419">
        <v>0.42474778101179039</v>
      </c>
      <c r="I1840" s="456">
        <v>0.18497581448303604</v>
      </c>
      <c r="J1840" s="457">
        <v>0.21827643731375002</v>
      </c>
      <c r="K1840" s="419">
        <v>0.72635557239199844</v>
      </c>
      <c r="L1840" s="462">
        <v>1.7939222855011274E-3</v>
      </c>
      <c r="M1840" s="463">
        <v>2.3963771624079858E-3</v>
      </c>
      <c r="N1840" s="419">
        <v>3.4480502744016414E-3</v>
      </c>
      <c r="O1840" s="456">
        <v>1.0360983962173862E-2</v>
      </c>
      <c r="P1840" s="457">
        <v>1.0437547931122336E-2</v>
      </c>
      <c r="Q1840" s="419">
        <v>2.8114818130066409E-2</v>
      </c>
      <c r="R1840" s="462">
        <v>0</v>
      </c>
      <c r="S1840" s="463">
        <v>0</v>
      </c>
      <c r="T1840" s="419">
        <v>515.11274807116934</v>
      </c>
      <c r="U1840" s="456">
        <v>9.8211241261791545E-3</v>
      </c>
      <c r="V1840" s="457">
        <v>1.2011623028466339E-2</v>
      </c>
      <c r="W1840" s="419">
        <v>2.1883895633631176E-2</v>
      </c>
      <c r="X1840" s="456">
        <v>9.4606329593219969E-3</v>
      </c>
      <c r="Y1840" s="457">
        <v>1.1687546852596093E-2</v>
      </c>
      <c r="Z1840" s="419">
        <v>1.964811871951171E-2</v>
      </c>
      <c r="AA1840" s="456">
        <v>4.4267725021179521E-3</v>
      </c>
      <c r="AB1840" s="457">
        <v>4.6016821525933565E-3</v>
      </c>
      <c r="AC1840" s="419">
        <v>8.2632664389680824E-3</v>
      </c>
      <c r="AD1840" s="456">
        <v>2.6559626800308917E-4</v>
      </c>
      <c r="AE1840" s="457">
        <v>2.3945348760537886E-4</v>
      </c>
      <c r="AF1840" s="419">
        <v>5.0188725768906281E-4</v>
      </c>
      <c r="AG1840" s="456">
        <v>8.6753332349500233E-3</v>
      </c>
      <c r="AH1840" s="457">
        <v>7.8872446091460928E-3</v>
      </c>
      <c r="AI1840" s="419">
        <v>1.7942412001161083E-2</v>
      </c>
      <c r="AJ1840" s="456">
        <v>1.545400183127334E-3</v>
      </c>
      <c r="AK1840" s="457">
        <v>1.312784347959037E-3</v>
      </c>
      <c r="AL1840" s="419">
        <v>3.0713756111775607E-3</v>
      </c>
      <c r="AM1840" s="456">
        <v>2.3703470898319453E-3</v>
      </c>
      <c r="AN1840" s="457">
        <v>2.2473693563213521E-3</v>
      </c>
      <c r="AO1840" s="419">
        <v>4.0393331006651377E-3</v>
      </c>
      <c r="AP1840" s="462">
        <v>0</v>
      </c>
      <c r="AQ1840" s="463">
        <v>0</v>
      </c>
      <c r="AR1840" s="463">
        <v>0</v>
      </c>
      <c r="AS1840" s="456">
        <v>0</v>
      </c>
      <c r="AT1840" s="457">
        <v>0</v>
      </c>
      <c r="AU1840" s="457">
        <v>0</v>
      </c>
    </row>
    <row r="1841" spans="1:47" x14ac:dyDescent="0.2">
      <c r="A1841" s="231">
        <v>2020</v>
      </c>
      <c r="B1841" s="232">
        <v>37</v>
      </c>
      <c r="C1841" s="456">
        <v>3.6475764154836319</v>
      </c>
      <c r="D1841" s="457">
        <v>4.2342068824273404</v>
      </c>
      <c r="E1841" s="419">
        <v>11.089706044064648</v>
      </c>
      <c r="F1841" s="456">
        <v>0.20665749277795276</v>
      </c>
      <c r="G1841" s="457">
        <v>0.18983053630148064</v>
      </c>
      <c r="H1841" s="419">
        <v>0.42474778101179039</v>
      </c>
      <c r="I1841" s="456">
        <v>0.18497581448303604</v>
      </c>
      <c r="J1841" s="457">
        <v>0.21827643731375002</v>
      </c>
      <c r="K1841" s="419">
        <v>0.72635557239199844</v>
      </c>
      <c r="L1841" s="462">
        <v>1.7939222855011274E-3</v>
      </c>
      <c r="M1841" s="463">
        <v>2.3963771624079858E-3</v>
      </c>
      <c r="N1841" s="419">
        <v>3.4480502744016414E-3</v>
      </c>
      <c r="O1841" s="456">
        <v>1.0360983962173862E-2</v>
      </c>
      <c r="P1841" s="457">
        <v>1.0437547931122336E-2</v>
      </c>
      <c r="Q1841" s="419">
        <v>2.8114818130066409E-2</v>
      </c>
      <c r="R1841" s="462">
        <v>0</v>
      </c>
      <c r="S1841" s="463">
        <v>0</v>
      </c>
      <c r="T1841" s="419">
        <v>515.11274807116934</v>
      </c>
      <c r="U1841" s="456">
        <v>9.8211241261791545E-3</v>
      </c>
      <c r="V1841" s="457">
        <v>1.2011623028466339E-2</v>
      </c>
      <c r="W1841" s="419">
        <v>2.1883895633631176E-2</v>
      </c>
      <c r="X1841" s="456">
        <v>9.4606329593219969E-3</v>
      </c>
      <c r="Y1841" s="457">
        <v>1.1687546852596093E-2</v>
      </c>
      <c r="Z1841" s="419">
        <v>1.964811871951171E-2</v>
      </c>
      <c r="AA1841" s="456">
        <v>4.4267725021179521E-3</v>
      </c>
      <c r="AB1841" s="457">
        <v>4.6016821525933565E-3</v>
      </c>
      <c r="AC1841" s="419">
        <v>8.2632664389680824E-3</v>
      </c>
      <c r="AD1841" s="456">
        <v>2.6559626800308917E-4</v>
      </c>
      <c r="AE1841" s="457">
        <v>2.3945348760537886E-4</v>
      </c>
      <c r="AF1841" s="419">
        <v>5.0188725768906281E-4</v>
      </c>
      <c r="AG1841" s="456">
        <v>8.6753332349500233E-3</v>
      </c>
      <c r="AH1841" s="457">
        <v>7.8872446091460928E-3</v>
      </c>
      <c r="AI1841" s="419">
        <v>1.7942412001161083E-2</v>
      </c>
      <c r="AJ1841" s="456">
        <v>1.545400183127334E-3</v>
      </c>
      <c r="AK1841" s="457">
        <v>1.312784347959037E-3</v>
      </c>
      <c r="AL1841" s="419">
        <v>3.0713756111775607E-3</v>
      </c>
      <c r="AM1841" s="456">
        <v>2.3703470898319453E-3</v>
      </c>
      <c r="AN1841" s="457">
        <v>2.2473693563213521E-3</v>
      </c>
      <c r="AO1841" s="419">
        <v>4.0393331006651377E-3</v>
      </c>
      <c r="AP1841" s="462">
        <v>0</v>
      </c>
      <c r="AQ1841" s="463">
        <v>0</v>
      </c>
      <c r="AR1841" s="463">
        <v>0</v>
      </c>
      <c r="AS1841" s="456">
        <v>0</v>
      </c>
      <c r="AT1841" s="457">
        <v>0</v>
      </c>
      <c r="AU1841" s="457">
        <v>0</v>
      </c>
    </row>
    <row r="1842" spans="1:47" x14ac:dyDescent="0.2">
      <c r="A1842" s="231">
        <v>2020</v>
      </c>
      <c r="B1842" s="232">
        <v>38</v>
      </c>
      <c r="C1842" s="456">
        <v>3.6475764154836319</v>
      </c>
      <c r="D1842" s="457">
        <v>4.2342068824273404</v>
      </c>
      <c r="E1842" s="419">
        <v>11.089706044064648</v>
      </c>
      <c r="F1842" s="456">
        <v>0.20665749277795276</v>
      </c>
      <c r="G1842" s="457">
        <v>0.18983053630148064</v>
      </c>
      <c r="H1842" s="419">
        <v>0.42474778101179039</v>
      </c>
      <c r="I1842" s="456">
        <v>0.18497581448303604</v>
      </c>
      <c r="J1842" s="457">
        <v>0.21827643731375002</v>
      </c>
      <c r="K1842" s="419">
        <v>0.72635557239199844</v>
      </c>
      <c r="L1842" s="462">
        <v>1.7939222855011274E-3</v>
      </c>
      <c r="M1842" s="463">
        <v>2.3963771624079858E-3</v>
      </c>
      <c r="N1842" s="419">
        <v>3.4480502744016414E-3</v>
      </c>
      <c r="O1842" s="456">
        <v>1.0360983962173862E-2</v>
      </c>
      <c r="P1842" s="457">
        <v>1.0437547931122336E-2</v>
      </c>
      <c r="Q1842" s="419">
        <v>2.8114818130066409E-2</v>
      </c>
      <c r="R1842" s="462">
        <v>0</v>
      </c>
      <c r="S1842" s="463">
        <v>0</v>
      </c>
      <c r="T1842" s="419">
        <v>515.11274807116934</v>
      </c>
      <c r="U1842" s="456">
        <v>9.8211241261791545E-3</v>
      </c>
      <c r="V1842" s="457">
        <v>1.2011623028466339E-2</v>
      </c>
      <c r="W1842" s="419">
        <v>2.1883895633631176E-2</v>
      </c>
      <c r="X1842" s="456">
        <v>9.4606329593219969E-3</v>
      </c>
      <c r="Y1842" s="457">
        <v>1.1687546852596093E-2</v>
      </c>
      <c r="Z1842" s="419">
        <v>1.964811871951171E-2</v>
      </c>
      <c r="AA1842" s="456">
        <v>4.4267725021179521E-3</v>
      </c>
      <c r="AB1842" s="457">
        <v>4.6016821525933565E-3</v>
      </c>
      <c r="AC1842" s="419">
        <v>8.2632664389680824E-3</v>
      </c>
      <c r="AD1842" s="456">
        <v>2.6559626800308917E-4</v>
      </c>
      <c r="AE1842" s="457">
        <v>2.3945348760537886E-4</v>
      </c>
      <c r="AF1842" s="419">
        <v>5.0188725768906281E-4</v>
      </c>
      <c r="AG1842" s="456">
        <v>8.6753332349500233E-3</v>
      </c>
      <c r="AH1842" s="457">
        <v>7.8872446091460928E-3</v>
      </c>
      <c r="AI1842" s="419">
        <v>1.7942412001161083E-2</v>
      </c>
      <c r="AJ1842" s="456">
        <v>1.545400183127334E-3</v>
      </c>
      <c r="AK1842" s="457">
        <v>1.312784347959037E-3</v>
      </c>
      <c r="AL1842" s="419">
        <v>3.0713756111775607E-3</v>
      </c>
      <c r="AM1842" s="456">
        <v>2.3703470898319453E-3</v>
      </c>
      <c r="AN1842" s="457">
        <v>2.2473693563213521E-3</v>
      </c>
      <c r="AO1842" s="419">
        <v>4.0393331006651377E-3</v>
      </c>
      <c r="AP1842" s="462">
        <v>0</v>
      </c>
      <c r="AQ1842" s="463">
        <v>0</v>
      </c>
      <c r="AR1842" s="463">
        <v>0</v>
      </c>
      <c r="AS1842" s="456">
        <v>0</v>
      </c>
      <c r="AT1842" s="457">
        <v>0</v>
      </c>
      <c r="AU1842" s="457">
        <v>0</v>
      </c>
    </row>
    <row r="1843" spans="1:47" x14ac:dyDescent="0.2">
      <c r="A1843" s="231">
        <v>2020</v>
      </c>
      <c r="B1843" s="232">
        <v>39</v>
      </c>
      <c r="C1843" s="456">
        <v>3.6475764154836319</v>
      </c>
      <c r="D1843" s="457">
        <v>4.2342068824273404</v>
      </c>
      <c r="E1843" s="419">
        <v>11.089706044064648</v>
      </c>
      <c r="F1843" s="456">
        <v>0.20665749277795276</v>
      </c>
      <c r="G1843" s="457">
        <v>0.18983053630148064</v>
      </c>
      <c r="H1843" s="419">
        <v>0.42474778101179039</v>
      </c>
      <c r="I1843" s="456">
        <v>0.18497581448303604</v>
      </c>
      <c r="J1843" s="457">
        <v>0.21827643731375002</v>
      </c>
      <c r="K1843" s="419">
        <v>0.72635557239199844</v>
      </c>
      <c r="L1843" s="462">
        <v>1.7939222855011274E-3</v>
      </c>
      <c r="M1843" s="463">
        <v>2.3963771624079858E-3</v>
      </c>
      <c r="N1843" s="419">
        <v>3.4480502744016414E-3</v>
      </c>
      <c r="O1843" s="456">
        <v>1.0360983962173862E-2</v>
      </c>
      <c r="P1843" s="457">
        <v>1.0437547931122336E-2</v>
      </c>
      <c r="Q1843" s="419">
        <v>2.8114818130066409E-2</v>
      </c>
      <c r="R1843" s="462">
        <v>0</v>
      </c>
      <c r="S1843" s="463">
        <v>0</v>
      </c>
      <c r="T1843" s="419">
        <v>515.11274807116934</v>
      </c>
      <c r="U1843" s="456">
        <v>9.8211241261791545E-3</v>
      </c>
      <c r="V1843" s="457">
        <v>1.2011623028466339E-2</v>
      </c>
      <c r="W1843" s="419">
        <v>2.1883895633631176E-2</v>
      </c>
      <c r="X1843" s="456">
        <v>9.4606329593219969E-3</v>
      </c>
      <c r="Y1843" s="457">
        <v>1.1687546852596093E-2</v>
      </c>
      <c r="Z1843" s="419">
        <v>1.964811871951171E-2</v>
      </c>
      <c r="AA1843" s="456">
        <v>4.4267725021179521E-3</v>
      </c>
      <c r="AB1843" s="457">
        <v>4.6016821525933565E-3</v>
      </c>
      <c r="AC1843" s="419">
        <v>8.2632664389680824E-3</v>
      </c>
      <c r="AD1843" s="456">
        <v>2.6559626800308917E-4</v>
      </c>
      <c r="AE1843" s="457">
        <v>2.3945348760537886E-4</v>
      </c>
      <c r="AF1843" s="419">
        <v>5.0188725768906281E-4</v>
      </c>
      <c r="AG1843" s="456">
        <v>8.6753332349500233E-3</v>
      </c>
      <c r="AH1843" s="457">
        <v>7.8872446091460928E-3</v>
      </c>
      <c r="AI1843" s="419">
        <v>1.7942412001161083E-2</v>
      </c>
      <c r="AJ1843" s="456">
        <v>1.545400183127334E-3</v>
      </c>
      <c r="AK1843" s="457">
        <v>1.312784347959037E-3</v>
      </c>
      <c r="AL1843" s="419">
        <v>3.0713756111775607E-3</v>
      </c>
      <c r="AM1843" s="456">
        <v>2.3703470898319453E-3</v>
      </c>
      <c r="AN1843" s="457">
        <v>2.2473693563213521E-3</v>
      </c>
      <c r="AO1843" s="419">
        <v>4.0393331006651377E-3</v>
      </c>
      <c r="AP1843" s="462">
        <v>0</v>
      </c>
      <c r="AQ1843" s="463">
        <v>0</v>
      </c>
      <c r="AR1843" s="463">
        <v>0</v>
      </c>
      <c r="AS1843" s="456">
        <v>0</v>
      </c>
      <c r="AT1843" s="457">
        <v>0</v>
      </c>
      <c r="AU1843" s="457">
        <v>0</v>
      </c>
    </row>
    <row r="1844" spans="1:47" ht="13.5" thickBot="1" x14ac:dyDescent="0.25">
      <c r="A1844" s="233">
        <v>2020</v>
      </c>
      <c r="B1844" s="234">
        <v>40</v>
      </c>
      <c r="C1844" s="458">
        <v>3.6475764154836319</v>
      </c>
      <c r="D1844" s="459">
        <v>4.2342068824273404</v>
      </c>
      <c r="E1844" s="430">
        <v>11.089706044064648</v>
      </c>
      <c r="F1844" s="458">
        <v>0.20665749277795276</v>
      </c>
      <c r="G1844" s="459">
        <v>0.18983053630148064</v>
      </c>
      <c r="H1844" s="430">
        <v>0.42474778101179039</v>
      </c>
      <c r="I1844" s="458">
        <v>0.18497581448303604</v>
      </c>
      <c r="J1844" s="459">
        <v>0.21827643731375002</v>
      </c>
      <c r="K1844" s="430">
        <v>0.72635557239199844</v>
      </c>
      <c r="L1844" s="464">
        <v>1.7939222855011274E-3</v>
      </c>
      <c r="M1844" s="465">
        <v>2.3963771624079858E-3</v>
      </c>
      <c r="N1844" s="430">
        <v>3.4480502744016414E-3</v>
      </c>
      <c r="O1844" s="458">
        <v>1.0360983962173862E-2</v>
      </c>
      <c r="P1844" s="459">
        <v>1.0437547931122336E-2</v>
      </c>
      <c r="Q1844" s="430">
        <v>2.8114818130066409E-2</v>
      </c>
      <c r="R1844" s="464">
        <v>0</v>
      </c>
      <c r="S1844" s="465">
        <v>0</v>
      </c>
      <c r="T1844" s="430">
        <v>515.11274807116934</v>
      </c>
      <c r="U1844" s="458">
        <v>9.8211241261791545E-3</v>
      </c>
      <c r="V1844" s="459">
        <v>1.2011623028466339E-2</v>
      </c>
      <c r="W1844" s="430">
        <v>2.1883895633631176E-2</v>
      </c>
      <c r="X1844" s="458">
        <v>9.4606329593219969E-3</v>
      </c>
      <c r="Y1844" s="459">
        <v>1.1687546852596093E-2</v>
      </c>
      <c r="Z1844" s="430">
        <v>1.964811871951171E-2</v>
      </c>
      <c r="AA1844" s="458">
        <v>4.4267725021179521E-3</v>
      </c>
      <c r="AB1844" s="459">
        <v>4.6016821525933565E-3</v>
      </c>
      <c r="AC1844" s="430">
        <v>8.2632664389680824E-3</v>
      </c>
      <c r="AD1844" s="458">
        <v>2.6559626800308917E-4</v>
      </c>
      <c r="AE1844" s="459">
        <v>2.3945348760537886E-4</v>
      </c>
      <c r="AF1844" s="430">
        <v>5.0188725768906281E-4</v>
      </c>
      <c r="AG1844" s="458">
        <v>8.6753332349500233E-3</v>
      </c>
      <c r="AH1844" s="459">
        <v>7.8872446091460928E-3</v>
      </c>
      <c r="AI1844" s="430">
        <v>1.7942412001161083E-2</v>
      </c>
      <c r="AJ1844" s="458">
        <v>1.545400183127334E-3</v>
      </c>
      <c r="AK1844" s="459">
        <v>1.312784347959037E-3</v>
      </c>
      <c r="AL1844" s="430">
        <v>3.0713756111775607E-3</v>
      </c>
      <c r="AM1844" s="458">
        <v>2.3703470898319453E-3</v>
      </c>
      <c r="AN1844" s="459">
        <v>2.2473693563213521E-3</v>
      </c>
      <c r="AO1844" s="430">
        <v>4.0393331006651377E-3</v>
      </c>
      <c r="AP1844" s="464">
        <v>0</v>
      </c>
      <c r="AQ1844" s="465">
        <v>0</v>
      </c>
      <c r="AR1844" s="465">
        <v>0</v>
      </c>
      <c r="AS1844" s="458">
        <v>0</v>
      </c>
      <c r="AT1844" s="459">
        <v>0</v>
      </c>
      <c r="AU1844" s="459">
        <v>0</v>
      </c>
    </row>
    <row r="1845" spans="1:47" x14ac:dyDescent="0.2">
      <c r="A1845" s="229">
        <v>2021</v>
      </c>
      <c r="B1845" s="230">
        <v>1</v>
      </c>
      <c r="C1845" s="454">
        <v>0.92792234514794603</v>
      </c>
      <c r="D1845" s="455">
        <v>1.0340331960228422</v>
      </c>
      <c r="E1845" s="436">
        <v>2.1838647851671595</v>
      </c>
      <c r="F1845" s="454">
        <v>4.1273768383889055E-2</v>
      </c>
      <c r="G1845" s="455">
        <v>3.7528633599915914E-2</v>
      </c>
      <c r="H1845" s="436">
        <v>5.6902038946346038E-2</v>
      </c>
      <c r="I1845" s="454">
        <v>4.1465655510037183E-2</v>
      </c>
      <c r="J1845" s="455">
        <v>5.1647055351624657E-2</v>
      </c>
      <c r="K1845" s="436">
        <v>0.12985020179024404</v>
      </c>
      <c r="L1845" s="460">
        <v>1.5879364430259816E-3</v>
      </c>
      <c r="M1845" s="461">
        <v>2.1163361582944634E-3</v>
      </c>
      <c r="N1845" s="436">
        <v>3.2926490417284817E-3</v>
      </c>
      <c r="O1845" s="454">
        <v>1.6275475552243197E-3</v>
      </c>
      <c r="P1845" s="455">
        <v>2.0661999904212553E-3</v>
      </c>
      <c r="Q1845" s="436">
        <v>1.0067163805056815E-2</v>
      </c>
      <c r="R1845" s="460">
        <v>0</v>
      </c>
      <c r="S1845" s="461">
        <v>0</v>
      </c>
      <c r="T1845" s="436">
        <v>493.08854450172373</v>
      </c>
      <c r="U1845" s="454">
        <v>5.6656278150550602E-3</v>
      </c>
      <c r="V1845" s="455">
        <v>7.2018497720789838E-3</v>
      </c>
      <c r="W1845" s="436">
        <v>1.1000436016208967E-2</v>
      </c>
      <c r="X1845" s="454">
        <v>4.3473688932046456E-3</v>
      </c>
      <c r="Y1845" s="455">
        <v>5.5426817104313108E-3</v>
      </c>
      <c r="Z1845" s="436">
        <v>1.0312627410799099E-2</v>
      </c>
      <c r="AA1845" s="454">
        <v>8.3092169496047619E-4</v>
      </c>
      <c r="AB1845" s="455">
        <v>8.3909158310025388E-4</v>
      </c>
      <c r="AC1845" s="436">
        <v>1.0734446114793348E-3</v>
      </c>
      <c r="AD1845" s="454">
        <v>5.2293613654173539E-5</v>
      </c>
      <c r="AE1845" s="455">
        <v>4.7038318411798406E-5</v>
      </c>
      <c r="AF1845" s="436">
        <v>6.5607250523874063E-5</v>
      </c>
      <c r="AG1845" s="454">
        <v>1.7409250560653817E-3</v>
      </c>
      <c r="AH1845" s="455">
        <v>1.5701847364758112E-3</v>
      </c>
      <c r="AI1845" s="436">
        <v>2.4086479228259674E-3</v>
      </c>
      <c r="AJ1845" s="454">
        <v>3.2019398524811679E-4</v>
      </c>
      <c r="AK1845" s="455">
        <v>2.7820433090370038E-4</v>
      </c>
      <c r="AL1845" s="436">
        <v>4.2247541616413886E-4</v>
      </c>
      <c r="AM1845" s="454">
        <v>4.6845220673047389E-4</v>
      </c>
      <c r="AN1845" s="455">
        <v>4.3231258884643674E-4</v>
      </c>
      <c r="AO1845" s="436">
        <v>5.2059396290722528E-4</v>
      </c>
      <c r="AP1845" s="460">
        <v>0</v>
      </c>
      <c r="AQ1845" s="461">
        <v>0</v>
      </c>
      <c r="AR1845" s="461">
        <v>0</v>
      </c>
      <c r="AS1845" s="454">
        <v>0</v>
      </c>
      <c r="AT1845" s="455">
        <v>0</v>
      </c>
      <c r="AU1845" s="455">
        <v>0</v>
      </c>
    </row>
    <row r="1846" spans="1:47" x14ac:dyDescent="0.2">
      <c r="A1846" s="231">
        <v>2021</v>
      </c>
      <c r="B1846" s="232">
        <v>2</v>
      </c>
      <c r="C1846" s="456">
        <v>0.93439504334501489</v>
      </c>
      <c r="D1846" s="457">
        <v>1.038878069829132</v>
      </c>
      <c r="E1846" s="437">
        <v>2.1935899611625467</v>
      </c>
      <c r="F1846" s="456">
        <v>4.2142109363080486E-2</v>
      </c>
      <c r="G1846" s="457">
        <v>3.8312948979443852E-2</v>
      </c>
      <c r="H1846" s="437">
        <v>5.8029619429770481E-2</v>
      </c>
      <c r="I1846" s="456">
        <v>4.1913312428043796E-2</v>
      </c>
      <c r="J1846" s="457">
        <v>5.201234902596695E-2</v>
      </c>
      <c r="K1846" s="437">
        <v>0.13071133363397078</v>
      </c>
      <c r="L1846" s="462">
        <v>1.5905424211524126E-3</v>
      </c>
      <c r="M1846" s="463">
        <v>2.1211150067935456E-3</v>
      </c>
      <c r="N1846" s="437">
        <v>3.296514218925435E-3</v>
      </c>
      <c r="O1846" s="456">
        <v>1.637729406815827E-3</v>
      </c>
      <c r="P1846" s="457">
        <v>2.0795423308818842E-3</v>
      </c>
      <c r="Q1846" s="437">
        <v>1.0087467956628068E-2</v>
      </c>
      <c r="R1846" s="462">
        <v>0</v>
      </c>
      <c r="S1846" s="463">
        <v>0</v>
      </c>
      <c r="T1846" s="437">
        <v>493.41653628817022</v>
      </c>
      <c r="U1846" s="456">
        <v>5.7691533785083913E-3</v>
      </c>
      <c r="V1846" s="457">
        <v>7.3707550996577479E-3</v>
      </c>
      <c r="W1846" s="437">
        <v>1.1145658690570413E-2</v>
      </c>
      <c r="X1846" s="456">
        <v>4.4172894343696761E-3</v>
      </c>
      <c r="Y1846" s="457">
        <v>5.6356487717782629E-3</v>
      </c>
      <c r="Z1846" s="437">
        <v>1.0453790793130741E-2</v>
      </c>
      <c r="AA1846" s="456">
        <v>8.6336498360867079E-4</v>
      </c>
      <c r="AB1846" s="457">
        <v>8.9427781910325968E-4</v>
      </c>
      <c r="AC1846" s="437">
        <v>1.108386492665059E-3</v>
      </c>
      <c r="AD1846" s="456">
        <v>5.344921619452914E-5</v>
      </c>
      <c r="AE1846" s="457">
        <v>4.8111319659168331E-5</v>
      </c>
      <c r="AF1846" s="437">
        <v>6.702424189659298E-5</v>
      </c>
      <c r="AG1846" s="456">
        <v>1.7744456717835892E-3</v>
      </c>
      <c r="AH1846" s="457">
        <v>1.5959445784566814E-3</v>
      </c>
      <c r="AI1846" s="437">
        <v>2.4526638609214235E-3</v>
      </c>
      <c r="AJ1846" s="456">
        <v>3.263600479409046E-4</v>
      </c>
      <c r="AK1846" s="457">
        <v>2.8244674740427465E-4</v>
      </c>
      <c r="AL1846" s="437">
        <v>4.3067591709768262E-4</v>
      </c>
      <c r="AM1846" s="456">
        <v>4.7879186429944956E-4</v>
      </c>
      <c r="AN1846" s="457">
        <v>4.4280907532037961E-4</v>
      </c>
      <c r="AO1846" s="437">
        <v>5.3106170001288434E-4</v>
      </c>
      <c r="AP1846" s="462">
        <v>0</v>
      </c>
      <c r="AQ1846" s="463">
        <v>0</v>
      </c>
      <c r="AR1846" s="463">
        <v>0</v>
      </c>
      <c r="AS1846" s="456">
        <v>0</v>
      </c>
      <c r="AT1846" s="457">
        <v>0</v>
      </c>
      <c r="AU1846" s="457">
        <v>0</v>
      </c>
    </row>
    <row r="1847" spans="1:47" x14ac:dyDescent="0.2">
      <c r="A1847" s="231">
        <v>2021</v>
      </c>
      <c r="B1847" s="232">
        <v>3</v>
      </c>
      <c r="C1847" s="456">
        <v>0.94015321122061146</v>
      </c>
      <c r="D1847" s="457">
        <v>1.04284836507059</v>
      </c>
      <c r="E1847" s="437">
        <v>2.2061176705477386</v>
      </c>
      <c r="F1847" s="456">
        <v>4.3069136161037733E-2</v>
      </c>
      <c r="G1847" s="457">
        <v>3.916445529515019E-2</v>
      </c>
      <c r="H1847" s="437">
        <v>5.9289888790206247E-2</v>
      </c>
      <c r="I1847" s="456">
        <v>4.2339553337849549E-2</v>
      </c>
      <c r="J1847" s="457">
        <v>5.2335153041898362E-2</v>
      </c>
      <c r="K1847" s="437">
        <v>0.13162644493423101</v>
      </c>
      <c r="L1847" s="462">
        <v>1.5928054434626545E-3</v>
      </c>
      <c r="M1847" s="463">
        <v>2.1245082719246306E-3</v>
      </c>
      <c r="N1847" s="437">
        <v>3.2997981300690571E-3</v>
      </c>
      <c r="O1847" s="456">
        <v>1.6484273805326367E-3</v>
      </c>
      <c r="P1847" s="457">
        <v>2.0937851309276194E-3</v>
      </c>
      <c r="Q1847" s="437">
        <v>1.0108846854363741E-2</v>
      </c>
      <c r="R1847" s="462">
        <v>0</v>
      </c>
      <c r="S1847" s="463">
        <v>0</v>
      </c>
      <c r="T1847" s="437">
        <v>493.80397124116985</v>
      </c>
      <c r="U1847" s="456">
        <v>5.8637776611180055E-3</v>
      </c>
      <c r="V1847" s="457">
        <v>7.5108052374207035E-3</v>
      </c>
      <c r="W1847" s="437">
        <v>1.1308073900122869E-2</v>
      </c>
      <c r="X1847" s="456">
        <v>4.4931571468997253E-3</v>
      </c>
      <c r="Y1847" s="457">
        <v>5.7405473778224846E-3</v>
      </c>
      <c r="Z1847" s="437">
        <v>1.0613120743834196E-2</v>
      </c>
      <c r="AA1847" s="456">
        <v>8.8885772405871951E-4</v>
      </c>
      <c r="AB1847" s="457">
        <v>9.3062992918186208E-4</v>
      </c>
      <c r="AC1847" s="437">
        <v>1.1392213464854189E-3</v>
      </c>
      <c r="AD1847" s="456">
        <v>5.4659942838930897E-5</v>
      </c>
      <c r="AE1847" s="457">
        <v>4.9237227343228474E-5</v>
      </c>
      <c r="AF1847" s="437">
        <v>6.8561225168767349E-5</v>
      </c>
      <c r="AG1847" s="456">
        <v>1.8121333853807387E-3</v>
      </c>
      <c r="AH1847" s="457">
        <v>1.6283232634606848E-3</v>
      </c>
      <c r="AI1847" s="437">
        <v>2.5040902501366189E-3</v>
      </c>
      <c r="AJ1847" s="456">
        <v>3.3355204168245901E-4</v>
      </c>
      <c r="AK1847" s="457">
        <v>2.8842051817781018E-4</v>
      </c>
      <c r="AL1847" s="437">
        <v>4.4051719816904581E-4</v>
      </c>
      <c r="AM1847" s="456">
        <v>4.8929448829879477E-4</v>
      </c>
      <c r="AN1847" s="457">
        <v>4.5293303977818181E-4</v>
      </c>
      <c r="AO1847" s="437">
        <v>5.4210907695088602E-4</v>
      </c>
      <c r="AP1847" s="462">
        <v>0</v>
      </c>
      <c r="AQ1847" s="463">
        <v>0</v>
      </c>
      <c r="AR1847" s="463">
        <v>0</v>
      </c>
      <c r="AS1847" s="456">
        <v>0</v>
      </c>
      <c r="AT1847" s="457">
        <v>0</v>
      </c>
      <c r="AU1847" s="457">
        <v>0</v>
      </c>
    </row>
    <row r="1848" spans="1:47" x14ac:dyDescent="0.2">
      <c r="A1848" s="231">
        <v>2021</v>
      </c>
      <c r="B1848" s="232">
        <v>4</v>
      </c>
      <c r="C1848" s="456">
        <v>0.9449269313534473</v>
      </c>
      <c r="D1848" s="457">
        <v>1.04551008436666</v>
      </c>
      <c r="E1848" s="437">
        <v>2.2208748631221189</v>
      </c>
      <c r="F1848" s="456">
        <v>4.4067463070124685E-2</v>
      </c>
      <c r="G1848" s="457">
        <v>4.0104487036387672E-2</v>
      </c>
      <c r="H1848" s="437">
        <v>6.0682373203133806E-2</v>
      </c>
      <c r="I1848" s="456">
        <v>4.2744185128090598E-2</v>
      </c>
      <c r="J1848" s="457">
        <v>5.2607026128308781E-2</v>
      </c>
      <c r="K1848" s="437">
        <v>0.13261446007390465</v>
      </c>
      <c r="L1848" s="462">
        <v>1.5951637135659469E-3</v>
      </c>
      <c r="M1848" s="463">
        <v>2.1281996217235562E-3</v>
      </c>
      <c r="N1848" s="437">
        <v>3.3028153258799304E-3</v>
      </c>
      <c r="O1848" s="456">
        <v>1.6599077201433262E-3</v>
      </c>
      <c r="P1848" s="457">
        <v>2.1094979065259482E-3</v>
      </c>
      <c r="Q1848" s="437">
        <v>1.0131637307354771E-2</v>
      </c>
      <c r="R1848" s="462">
        <v>0</v>
      </c>
      <c r="S1848" s="463">
        <v>0</v>
      </c>
      <c r="T1848" s="437">
        <v>494.23600573037601</v>
      </c>
      <c r="U1848" s="456">
        <v>5.9630967843258007E-3</v>
      </c>
      <c r="V1848" s="457">
        <v>7.6637970862475872E-3</v>
      </c>
      <c r="W1848" s="437">
        <v>1.1487519930470697E-2</v>
      </c>
      <c r="X1848" s="456">
        <v>4.5753210627020426E-3</v>
      </c>
      <c r="Y1848" s="457">
        <v>5.8571595011820514E-3</v>
      </c>
      <c r="Z1848" s="437">
        <v>1.0790237336973757E-2</v>
      </c>
      <c r="AA1848" s="456">
        <v>9.1562028854725902E-4</v>
      </c>
      <c r="AB1848" s="457">
        <v>9.7148836008673165E-4</v>
      </c>
      <c r="AC1848" s="437">
        <v>1.1686316345237103E-3</v>
      </c>
      <c r="AD1848" s="456">
        <v>5.595892437586718E-5</v>
      </c>
      <c r="AE1848" s="457">
        <v>5.0478877608085298E-5</v>
      </c>
      <c r="AF1848" s="437">
        <v>7.0231327556281821E-5</v>
      </c>
      <c r="AG1848" s="456">
        <v>1.8529607298524348E-3</v>
      </c>
      <c r="AH1848" s="457">
        <v>1.6640497698494927E-3</v>
      </c>
      <c r="AI1848" s="437">
        <v>2.5621598333010376E-3</v>
      </c>
      <c r="AJ1848" s="456">
        <v>3.4141142395052368E-4</v>
      </c>
      <c r="AK1848" s="457">
        <v>2.950698219679707E-4</v>
      </c>
      <c r="AL1848" s="437">
        <v>4.5178657939274128E-4</v>
      </c>
      <c r="AM1848" s="456">
        <v>5.0051832516499826E-4</v>
      </c>
      <c r="AN1848" s="457">
        <v>4.6407308150706923E-4</v>
      </c>
      <c r="AO1848" s="437">
        <v>5.5395187075197607E-4</v>
      </c>
      <c r="AP1848" s="462">
        <v>0</v>
      </c>
      <c r="AQ1848" s="463">
        <v>0</v>
      </c>
      <c r="AR1848" s="463">
        <v>0</v>
      </c>
      <c r="AS1848" s="456">
        <v>0</v>
      </c>
      <c r="AT1848" s="457">
        <v>0</v>
      </c>
      <c r="AU1848" s="457">
        <v>0</v>
      </c>
    </row>
    <row r="1849" spans="1:47" x14ac:dyDescent="0.2">
      <c r="A1849" s="231">
        <v>2021</v>
      </c>
      <c r="B1849" s="232">
        <v>5</v>
      </c>
      <c r="C1849" s="456">
        <v>1.520560025966472</v>
      </c>
      <c r="D1849" s="457">
        <v>1.7165182537723505</v>
      </c>
      <c r="E1849" s="437">
        <v>3.6824369742877052</v>
      </c>
      <c r="F1849" s="456">
        <v>5.5466336829008388E-2</v>
      </c>
      <c r="G1849" s="457">
        <v>5.2258045517988752E-2</v>
      </c>
      <c r="H1849" s="437">
        <v>9.0652656209719754E-2</v>
      </c>
      <c r="I1849" s="456">
        <v>5.9751125733698458E-2</v>
      </c>
      <c r="J1849" s="457">
        <v>7.5929219911565274E-2</v>
      </c>
      <c r="K1849" s="437">
        <v>0.2133931803113262</v>
      </c>
      <c r="L1849" s="462">
        <v>1.5974567371597791E-3</v>
      </c>
      <c r="M1849" s="463">
        <v>2.1318971052451652E-3</v>
      </c>
      <c r="N1849" s="437">
        <v>3.3049279781704327E-3</v>
      </c>
      <c r="O1849" s="456">
        <v>2.025648196497253E-3</v>
      </c>
      <c r="P1849" s="457">
        <v>3.1835119470574828E-3</v>
      </c>
      <c r="Q1849" s="437">
        <v>1.2561748800408199E-2</v>
      </c>
      <c r="R1849" s="462">
        <v>0</v>
      </c>
      <c r="S1849" s="463">
        <v>0</v>
      </c>
      <c r="T1849" s="437">
        <v>494.53692339536065</v>
      </c>
      <c r="U1849" s="456">
        <v>4.7918807646877091E-3</v>
      </c>
      <c r="V1849" s="457">
        <v>6.1565352004317869E-3</v>
      </c>
      <c r="W1849" s="437">
        <v>9.8241364231344448E-3</v>
      </c>
      <c r="X1849" s="456">
        <v>4.6653847749368758E-3</v>
      </c>
      <c r="Y1849" s="457">
        <v>5.9881957636774572E-3</v>
      </c>
      <c r="Z1849" s="437">
        <v>1.0989300113654017E-2</v>
      </c>
      <c r="AA1849" s="456">
        <v>1.1365371767277515E-3</v>
      </c>
      <c r="AB1849" s="457">
        <v>1.2490035930720407E-3</v>
      </c>
      <c r="AC1849" s="437">
        <v>1.6877703678700225E-3</v>
      </c>
      <c r="AD1849" s="456">
        <v>6.991228098296761E-5</v>
      </c>
      <c r="AE1849" s="457">
        <v>6.4893920462494531E-5</v>
      </c>
      <c r="AF1849" s="437">
        <v>1.0421474703547928E-4</v>
      </c>
      <c r="AG1849" s="456">
        <v>2.3390150340761879E-3</v>
      </c>
      <c r="AH1849" s="457">
        <v>2.1749574660642535E-3</v>
      </c>
      <c r="AI1849" s="437">
        <v>3.8462310366670599E-3</v>
      </c>
      <c r="AJ1849" s="456">
        <v>4.161804298233768E-4</v>
      </c>
      <c r="AK1849" s="457">
        <v>3.6522876941905158E-4</v>
      </c>
      <c r="AL1849" s="437">
        <v>6.4392785822775544E-4</v>
      </c>
      <c r="AM1849" s="456">
        <v>6.3671355602246821E-4</v>
      </c>
      <c r="AN1849" s="457">
        <v>6.1630701641431193E-4</v>
      </c>
      <c r="AO1849" s="437">
        <v>8.6326462936255055E-4</v>
      </c>
      <c r="AP1849" s="462">
        <v>0</v>
      </c>
      <c r="AQ1849" s="463">
        <v>0</v>
      </c>
      <c r="AR1849" s="463">
        <v>0</v>
      </c>
      <c r="AS1849" s="456">
        <v>0</v>
      </c>
      <c r="AT1849" s="457">
        <v>0</v>
      </c>
      <c r="AU1849" s="457">
        <v>0</v>
      </c>
    </row>
    <row r="1850" spans="1:47" x14ac:dyDescent="0.2">
      <c r="A1850" s="231">
        <v>2021</v>
      </c>
      <c r="B1850" s="232">
        <v>6</v>
      </c>
      <c r="C1850" s="456">
        <v>1.5301051599868385</v>
      </c>
      <c r="D1850" s="457">
        <v>1.7256196744760077</v>
      </c>
      <c r="E1850" s="437">
        <v>3.7108282625606033</v>
      </c>
      <c r="F1850" s="456">
        <v>5.6793639512864973E-2</v>
      </c>
      <c r="G1850" s="457">
        <v>5.360355735833551E-2</v>
      </c>
      <c r="H1850" s="437">
        <v>9.3047814746827773E-2</v>
      </c>
      <c r="I1850" s="456">
        <v>6.0467346039713932E-2</v>
      </c>
      <c r="J1850" s="457">
        <v>7.665273999713737E-2</v>
      </c>
      <c r="K1850" s="437">
        <v>0.21515159037992393</v>
      </c>
      <c r="L1850" s="462">
        <v>1.6007143402463069E-3</v>
      </c>
      <c r="M1850" s="463">
        <v>2.1367682013734789E-3</v>
      </c>
      <c r="N1850" s="437">
        <v>3.308560648401996E-3</v>
      </c>
      <c r="O1850" s="456">
        <v>2.0428437218433498E-3</v>
      </c>
      <c r="P1850" s="457">
        <v>3.2136738225390883E-3</v>
      </c>
      <c r="Q1850" s="437">
        <v>1.2606028900783045E-2</v>
      </c>
      <c r="R1850" s="462">
        <v>0</v>
      </c>
      <c r="S1850" s="463">
        <v>0</v>
      </c>
      <c r="T1850" s="437">
        <v>495.08052048042987</v>
      </c>
      <c r="U1850" s="456">
        <v>4.8787266685450534E-3</v>
      </c>
      <c r="V1850" s="457">
        <v>6.2892944103644377E-3</v>
      </c>
      <c r="W1850" s="437">
        <v>1.0007782086566028E-2</v>
      </c>
      <c r="X1850" s="456">
        <v>4.763485469239782E-3</v>
      </c>
      <c r="Y1850" s="457">
        <v>6.1338991145598589E-3</v>
      </c>
      <c r="Z1850" s="437">
        <v>1.1210659129819023E-2</v>
      </c>
      <c r="AA1850" s="456">
        <v>1.1801141855900027E-3</v>
      </c>
      <c r="AB1850" s="457">
        <v>1.3115673196473436E-3</v>
      </c>
      <c r="AC1850" s="437">
        <v>1.7365015385376081E-3</v>
      </c>
      <c r="AD1850" s="456">
        <v>7.1697067786953136E-5</v>
      </c>
      <c r="AE1850" s="457">
        <v>6.6715421264322363E-5</v>
      </c>
      <c r="AF1850" s="437">
        <v>1.0711141382997417E-4</v>
      </c>
      <c r="AG1850" s="456">
        <v>2.3911116810953537E-3</v>
      </c>
      <c r="AH1850" s="457">
        <v>2.224657480513335E-3</v>
      </c>
      <c r="AI1850" s="437">
        <v>3.9466664790401293E-3</v>
      </c>
      <c r="AJ1850" s="456">
        <v>4.2599851326345748E-4</v>
      </c>
      <c r="AK1850" s="457">
        <v>3.7433700377721376E-4</v>
      </c>
      <c r="AL1850" s="437">
        <v>6.6355926438036003E-4</v>
      </c>
      <c r="AM1850" s="456">
        <v>6.5227567007247712E-4</v>
      </c>
      <c r="AN1850" s="457">
        <v>6.3268727664881263E-4</v>
      </c>
      <c r="AO1850" s="437">
        <v>8.8357511109698409E-4</v>
      </c>
      <c r="AP1850" s="462">
        <v>0</v>
      </c>
      <c r="AQ1850" s="463">
        <v>0</v>
      </c>
      <c r="AR1850" s="463">
        <v>0</v>
      </c>
      <c r="AS1850" s="456">
        <v>0</v>
      </c>
      <c r="AT1850" s="457">
        <v>0</v>
      </c>
      <c r="AU1850" s="457">
        <v>0</v>
      </c>
    </row>
    <row r="1851" spans="1:47" x14ac:dyDescent="0.2">
      <c r="A1851" s="231">
        <v>2021</v>
      </c>
      <c r="B1851" s="232">
        <v>7</v>
      </c>
      <c r="C1851" s="456">
        <v>1.7185428678442494</v>
      </c>
      <c r="D1851" s="457">
        <v>1.938062579960935</v>
      </c>
      <c r="E1851" s="437">
        <v>4.8838092919104996</v>
      </c>
      <c r="F1851" s="456">
        <v>6.4989033375846952E-2</v>
      </c>
      <c r="G1851" s="457">
        <v>6.2293088160036522E-2</v>
      </c>
      <c r="H1851" s="437">
        <v>0.11885619813042168</v>
      </c>
      <c r="I1851" s="456">
        <v>7.0715230633543832E-2</v>
      </c>
      <c r="J1851" s="457">
        <v>9.0529212817347215E-2</v>
      </c>
      <c r="K1851" s="437">
        <v>0.26578409662991681</v>
      </c>
      <c r="L1851" s="462">
        <v>1.6043735447409614E-3</v>
      </c>
      <c r="M1851" s="463">
        <v>2.1421333998671442E-3</v>
      </c>
      <c r="N1851" s="437">
        <v>3.3125500788340821E-3</v>
      </c>
      <c r="O1851" s="456">
        <v>2.3418734071839263E-3</v>
      </c>
      <c r="P1851" s="457">
        <v>3.5187350750754036E-3</v>
      </c>
      <c r="Q1851" s="437">
        <v>1.3447310346978825E-2</v>
      </c>
      <c r="R1851" s="462">
        <v>0</v>
      </c>
      <c r="S1851" s="463">
        <v>0</v>
      </c>
      <c r="T1851" s="437">
        <v>495.67830970279255</v>
      </c>
      <c r="U1851" s="456">
        <v>5.2537316679725525E-3</v>
      </c>
      <c r="V1851" s="457">
        <v>6.7198555367244195E-3</v>
      </c>
      <c r="W1851" s="437">
        <v>1.1841067206793312E-2</v>
      </c>
      <c r="X1851" s="456">
        <v>4.8695519285189915E-3</v>
      </c>
      <c r="Y1851" s="457">
        <v>6.2942811813022819E-3</v>
      </c>
      <c r="Z1851" s="437">
        <v>1.1454331150387083E-2</v>
      </c>
      <c r="AA1851" s="456">
        <v>1.3571863401109121E-3</v>
      </c>
      <c r="AB1851" s="457">
        <v>1.5356908533550636E-3</v>
      </c>
      <c r="AC1851" s="437">
        <v>2.1708373726696704E-3</v>
      </c>
      <c r="AD1851" s="456">
        <v>8.2069973784505847E-5</v>
      </c>
      <c r="AE1851" s="457">
        <v>7.7393440921590427E-5</v>
      </c>
      <c r="AF1851" s="437">
        <v>1.3598928943032781E-4</v>
      </c>
      <c r="AG1851" s="456">
        <v>2.7358045205559344E-3</v>
      </c>
      <c r="AH1851" s="457">
        <v>2.5839026856799125E-3</v>
      </c>
      <c r="AI1851" s="437">
        <v>5.0561173098386111E-3</v>
      </c>
      <c r="AJ1851" s="456">
        <v>4.802792324970043E-4</v>
      </c>
      <c r="AK1851" s="457">
        <v>4.2504947739747343E-4</v>
      </c>
      <c r="AL1851" s="437">
        <v>8.2163286584033583E-4</v>
      </c>
      <c r="AM1851" s="456">
        <v>7.5313303994898446E-4</v>
      </c>
      <c r="AN1851" s="457">
        <v>7.4465109037770102E-4</v>
      </c>
      <c r="AO1851" s="437">
        <v>1.1571362571821686E-3</v>
      </c>
      <c r="AP1851" s="462">
        <v>0</v>
      </c>
      <c r="AQ1851" s="463">
        <v>0</v>
      </c>
      <c r="AR1851" s="463">
        <v>0</v>
      </c>
      <c r="AS1851" s="456">
        <v>0</v>
      </c>
      <c r="AT1851" s="457">
        <v>0</v>
      </c>
      <c r="AU1851" s="457">
        <v>0</v>
      </c>
    </row>
    <row r="1852" spans="1:47" x14ac:dyDescent="0.2">
      <c r="A1852" s="231">
        <v>2021</v>
      </c>
      <c r="B1852" s="232">
        <v>8</v>
      </c>
      <c r="C1852" s="456">
        <v>1.7367629115903893</v>
      </c>
      <c r="D1852" s="457">
        <v>1.956826464252859</v>
      </c>
      <c r="E1852" s="437">
        <v>4.9193846386666724</v>
      </c>
      <c r="F1852" s="456">
        <v>6.6834328212726599E-2</v>
      </c>
      <c r="G1852" s="457">
        <v>6.4216556495865537E-2</v>
      </c>
      <c r="H1852" s="437">
        <v>0.12236572735339359</v>
      </c>
      <c r="I1852" s="456">
        <v>7.1854264479363189E-2</v>
      </c>
      <c r="J1852" s="457">
        <v>9.1769539771287406E-2</v>
      </c>
      <c r="K1852" s="437">
        <v>0.26842090142123232</v>
      </c>
      <c r="L1852" s="462">
        <v>1.6080614373539842E-3</v>
      </c>
      <c r="M1852" s="463">
        <v>2.1474566783824464E-3</v>
      </c>
      <c r="N1852" s="437">
        <v>3.3182010161538814E-3</v>
      </c>
      <c r="O1852" s="456">
        <v>2.3645983019654937E-3</v>
      </c>
      <c r="P1852" s="457">
        <v>3.5579286223238519E-3</v>
      </c>
      <c r="Q1852" s="437">
        <v>1.3511346570440851E-2</v>
      </c>
      <c r="R1852" s="462">
        <v>0</v>
      </c>
      <c r="S1852" s="463">
        <v>0</v>
      </c>
      <c r="T1852" s="437">
        <v>496.41827321212884</v>
      </c>
      <c r="U1852" s="456">
        <v>5.369492756677057E-3</v>
      </c>
      <c r="V1852" s="457">
        <v>6.8904077823693458E-3</v>
      </c>
      <c r="W1852" s="437">
        <v>1.2079683685164301E-2</v>
      </c>
      <c r="X1852" s="456">
        <v>4.984188434274027E-3</v>
      </c>
      <c r="Y1852" s="457">
        <v>6.4706444851244209E-3</v>
      </c>
      <c r="Z1852" s="437">
        <v>1.172286034889362E-2</v>
      </c>
      <c r="AA1852" s="456">
        <v>1.414121133837319E-3</v>
      </c>
      <c r="AB1852" s="457">
        <v>1.6138095263357926E-3</v>
      </c>
      <c r="AC1852" s="437">
        <v>2.2580387576779997E-3</v>
      </c>
      <c r="AD1852" s="456">
        <v>8.4534668406206591E-5</v>
      </c>
      <c r="AE1852" s="457">
        <v>7.996658664968563E-5</v>
      </c>
      <c r="AF1852" s="437">
        <v>1.4035633957985462E-4</v>
      </c>
      <c r="AG1852" s="456">
        <v>2.8090349206422545E-3</v>
      </c>
      <c r="AH1852" s="457">
        <v>2.6571387160257598E-3</v>
      </c>
      <c r="AI1852" s="437">
        <v>5.199440099670766E-3</v>
      </c>
      <c r="AJ1852" s="456">
        <v>4.9390469023144305E-4</v>
      </c>
      <c r="AK1852" s="457">
        <v>4.3834100033475091E-4</v>
      </c>
      <c r="AL1852" s="437">
        <v>8.4912263133274694E-4</v>
      </c>
      <c r="AM1852" s="456">
        <v>7.7447038411567631E-4</v>
      </c>
      <c r="AN1852" s="457">
        <v>7.6752097803578511E-4</v>
      </c>
      <c r="AO1852" s="437">
        <v>1.1884384436803769E-3</v>
      </c>
      <c r="AP1852" s="462">
        <v>0</v>
      </c>
      <c r="AQ1852" s="463">
        <v>0</v>
      </c>
      <c r="AR1852" s="463">
        <v>0</v>
      </c>
      <c r="AS1852" s="456">
        <v>0</v>
      </c>
      <c r="AT1852" s="457">
        <v>0</v>
      </c>
      <c r="AU1852" s="457">
        <v>0</v>
      </c>
    </row>
    <row r="1853" spans="1:47" x14ac:dyDescent="0.2">
      <c r="A1853" s="231">
        <v>2021</v>
      </c>
      <c r="B1853" s="232">
        <v>9</v>
      </c>
      <c r="C1853" s="456">
        <v>1.7840276808841122</v>
      </c>
      <c r="D1853" s="457">
        <v>2.0035002239120674</v>
      </c>
      <c r="E1853" s="437">
        <v>5.1056894648145974</v>
      </c>
      <c r="F1853" s="456">
        <v>7.5502272867998016E-2</v>
      </c>
      <c r="G1853" s="457">
        <v>7.3508857900204685E-2</v>
      </c>
      <c r="H1853" s="437">
        <v>0.1454550684802513</v>
      </c>
      <c r="I1853" s="456">
        <v>8.4642227639958101E-2</v>
      </c>
      <c r="J1853" s="457">
        <v>0.10897512468755491</v>
      </c>
      <c r="K1853" s="437">
        <v>0.32725558427259605</v>
      </c>
      <c r="L1853" s="462">
        <v>1.6112826177924928E-3</v>
      </c>
      <c r="M1853" s="463">
        <v>2.1520788702680585E-3</v>
      </c>
      <c r="N1853" s="437">
        <v>3.3228911060784318E-3</v>
      </c>
      <c r="O1853" s="456">
        <v>2.7201129573294538E-3</v>
      </c>
      <c r="P1853" s="457">
        <v>3.910857194368172E-3</v>
      </c>
      <c r="Q1853" s="437">
        <v>1.4481335108530887E-2</v>
      </c>
      <c r="R1853" s="462">
        <v>0</v>
      </c>
      <c r="S1853" s="463">
        <v>0</v>
      </c>
      <c r="T1853" s="437">
        <v>496.95104708854808</v>
      </c>
      <c r="U1853" s="456">
        <v>5.5179691013257084E-3</v>
      </c>
      <c r="V1853" s="457">
        <v>7.1269777438532642E-3</v>
      </c>
      <c r="W1853" s="437">
        <v>1.2627058872037864E-2</v>
      </c>
      <c r="X1853" s="456">
        <v>5.108202776449646E-3</v>
      </c>
      <c r="Y1853" s="457">
        <v>6.6638901336969914E-3</v>
      </c>
      <c r="Z1853" s="437">
        <v>1.2016446069834506E-2</v>
      </c>
      <c r="AA1853" s="456">
        <v>1.5967603519637206E-3</v>
      </c>
      <c r="AB1853" s="457">
        <v>1.8455699550712769E-3</v>
      </c>
      <c r="AC1853" s="437">
        <v>2.6808210720980969E-3</v>
      </c>
      <c r="AD1853" s="456">
        <v>9.5310959027960026E-5</v>
      </c>
      <c r="AE1853" s="457">
        <v>9.1182971986714404E-5</v>
      </c>
      <c r="AF1853" s="437">
        <v>1.6673328069729201E-4</v>
      </c>
      <c r="AG1853" s="456">
        <v>3.174865013787925E-3</v>
      </c>
      <c r="AH1853" s="457">
        <v>3.0429822580306702E-3</v>
      </c>
      <c r="AI1853" s="437">
        <v>6.1828044767008915E-3</v>
      </c>
      <c r="AJ1853" s="456">
        <v>5.5017432664735083E-4</v>
      </c>
      <c r="AK1853" s="457">
        <v>4.9124649588304229E-4</v>
      </c>
      <c r="AL1853" s="437">
        <v>9.9608748912431494E-4</v>
      </c>
      <c r="AM1853" s="456">
        <v>8.8007277464907836E-4</v>
      </c>
      <c r="AN1853" s="457">
        <v>8.8673022998204791E-4</v>
      </c>
      <c r="AO1853" s="437">
        <v>1.4281273651045891E-3</v>
      </c>
      <c r="AP1853" s="462">
        <v>0</v>
      </c>
      <c r="AQ1853" s="463">
        <v>0</v>
      </c>
      <c r="AR1853" s="463">
        <v>0</v>
      </c>
      <c r="AS1853" s="456">
        <v>0</v>
      </c>
      <c r="AT1853" s="457">
        <v>0</v>
      </c>
      <c r="AU1853" s="457">
        <v>0</v>
      </c>
    </row>
    <row r="1854" spans="1:47" x14ac:dyDescent="0.2">
      <c r="A1854" s="231">
        <v>2021</v>
      </c>
      <c r="B1854" s="232">
        <v>10</v>
      </c>
      <c r="C1854" s="456">
        <v>1.8057382846787038</v>
      </c>
      <c r="D1854" s="457">
        <v>2.0264444516616029</v>
      </c>
      <c r="E1854" s="437">
        <v>5.1489795945017924</v>
      </c>
      <c r="F1854" s="456">
        <v>7.7831132876542863E-2</v>
      </c>
      <c r="G1854" s="457">
        <v>7.5986469823467545E-2</v>
      </c>
      <c r="H1854" s="437">
        <v>0.15019617731059776</v>
      </c>
      <c r="I1854" s="456">
        <v>8.612994927176236E-2</v>
      </c>
      <c r="J1854" s="457">
        <v>0.1106340720513463</v>
      </c>
      <c r="K1854" s="437">
        <v>0.33092309547198273</v>
      </c>
      <c r="L1854" s="462">
        <v>1.6153243329739143E-3</v>
      </c>
      <c r="M1854" s="463">
        <v>2.1576977196342008E-3</v>
      </c>
      <c r="N1854" s="437">
        <v>3.329210681161402E-3</v>
      </c>
      <c r="O1854" s="456">
        <v>2.7500953762356092E-3</v>
      </c>
      <c r="P1854" s="457">
        <v>3.9611013502246174E-3</v>
      </c>
      <c r="Q1854" s="437">
        <v>1.4564657152746073E-2</v>
      </c>
      <c r="R1854" s="462">
        <v>0</v>
      </c>
      <c r="S1854" s="463">
        <v>0</v>
      </c>
      <c r="T1854" s="437">
        <v>497.73663971436605</v>
      </c>
      <c r="U1854" s="456">
        <v>5.647962520682343E-3</v>
      </c>
      <c r="V1854" s="457">
        <v>7.3179802324369473E-3</v>
      </c>
      <c r="W1854" s="437">
        <v>1.2915866665232761E-2</v>
      </c>
      <c r="X1854" s="456">
        <v>5.2426732565094307E-3</v>
      </c>
      <c r="Y1854" s="457">
        <v>6.8750905046372828E-3</v>
      </c>
      <c r="Z1854" s="437">
        <v>1.2337322150919568E-2</v>
      </c>
      <c r="AA1854" s="456">
        <v>1.6631999071615566E-3</v>
      </c>
      <c r="AB1854" s="457">
        <v>1.9339222032705933E-3</v>
      </c>
      <c r="AC1854" s="437">
        <v>2.7977388796794614E-3</v>
      </c>
      <c r="AD1854" s="456">
        <v>9.8409735541471195E-5</v>
      </c>
      <c r="AE1854" s="457">
        <v>9.4478650837911965E-5</v>
      </c>
      <c r="AF1854" s="437">
        <v>1.7263923964092956E-4</v>
      </c>
      <c r="AG1854" s="456">
        <v>3.2685100788531507E-3</v>
      </c>
      <c r="AH1854" s="457">
        <v>3.1397879242346448E-3</v>
      </c>
      <c r="AI1854" s="437">
        <v>6.3763406651989613E-3</v>
      </c>
      <c r="AJ1854" s="456">
        <v>5.6775710120005539E-4</v>
      </c>
      <c r="AK1854" s="457">
        <v>5.0909979988619433E-4</v>
      </c>
      <c r="AL1854" s="437">
        <v>1.0333128930117082E-3</v>
      </c>
      <c r="AM1854" s="456">
        <v>9.0659352664736062E-4</v>
      </c>
      <c r="AN1854" s="457">
        <v>9.1541081828574685E-4</v>
      </c>
      <c r="AO1854" s="437">
        <v>1.4702816825241237E-3</v>
      </c>
      <c r="AP1854" s="462">
        <v>0</v>
      </c>
      <c r="AQ1854" s="463">
        <v>0</v>
      </c>
      <c r="AR1854" s="463">
        <v>0</v>
      </c>
      <c r="AS1854" s="456">
        <v>0</v>
      </c>
      <c r="AT1854" s="457">
        <v>0</v>
      </c>
      <c r="AU1854" s="457">
        <v>0</v>
      </c>
    </row>
    <row r="1855" spans="1:47" x14ac:dyDescent="0.2">
      <c r="A1855" s="231">
        <v>2021</v>
      </c>
      <c r="B1855" s="232">
        <v>11</v>
      </c>
      <c r="C1855" s="456">
        <v>2.2055290017211284</v>
      </c>
      <c r="D1855" s="457">
        <v>2.4854769777213912</v>
      </c>
      <c r="E1855" s="437">
        <v>6.2216734763569024</v>
      </c>
      <c r="F1855" s="456">
        <v>9.347143938577622E-2</v>
      </c>
      <c r="G1855" s="457">
        <v>9.11977671492952E-2</v>
      </c>
      <c r="H1855" s="437">
        <v>0.18846110079650935</v>
      </c>
      <c r="I1855" s="456">
        <v>9.8944264725557465E-2</v>
      </c>
      <c r="J1855" s="457">
        <v>0.12774814519613767</v>
      </c>
      <c r="K1855" s="437">
        <v>0.38498293679525286</v>
      </c>
      <c r="L1855" s="462">
        <v>1.6176573708372166E-3</v>
      </c>
      <c r="M1855" s="463">
        <v>2.1610820888310852E-3</v>
      </c>
      <c r="N1855" s="437">
        <v>3.3320286863789995E-3</v>
      </c>
      <c r="O1855" s="456">
        <v>3.4628006928756217E-3</v>
      </c>
      <c r="P1855" s="457">
        <v>4.6026723948549798E-3</v>
      </c>
      <c r="Q1855" s="437">
        <v>1.6518029723815948E-2</v>
      </c>
      <c r="R1855" s="462">
        <v>0</v>
      </c>
      <c r="S1855" s="463">
        <v>0</v>
      </c>
      <c r="T1855" s="437">
        <v>498.59729095138346</v>
      </c>
      <c r="U1855" s="456">
        <v>5.3064789232697886E-3</v>
      </c>
      <c r="V1855" s="457">
        <v>6.8921826124935118E-3</v>
      </c>
      <c r="W1855" s="437">
        <v>1.2136168905957976E-2</v>
      </c>
      <c r="X1855" s="456">
        <v>5.3876481502248049E-3</v>
      </c>
      <c r="Y1855" s="457">
        <v>7.1059134092604495E-3</v>
      </c>
      <c r="Z1855" s="437">
        <v>1.2687895508711371E-2</v>
      </c>
      <c r="AA1855" s="456">
        <v>1.9343032905024258E-3</v>
      </c>
      <c r="AB1855" s="457">
        <v>2.2543299045334761E-3</v>
      </c>
      <c r="AC1855" s="437">
        <v>3.4097732969900446E-3</v>
      </c>
      <c r="AD1855" s="456">
        <v>1.1755425117855808E-4</v>
      </c>
      <c r="AE1855" s="457">
        <v>1.1253945401774358E-4</v>
      </c>
      <c r="AF1855" s="437">
        <v>2.1591643530098525E-4</v>
      </c>
      <c r="AG1855" s="456">
        <v>3.9438409497909565E-3</v>
      </c>
      <c r="AH1855" s="457">
        <v>3.7858964690945843E-3</v>
      </c>
      <c r="AI1855" s="437">
        <v>8.0293762502130026E-3</v>
      </c>
      <c r="AJ1855" s="456">
        <v>6.7293595266860247E-4</v>
      </c>
      <c r="AK1855" s="457">
        <v>5.9893438467269894E-4</v>
      </c>
      <c r="AL1855" s="437">
        <v>1.2848975637997852E-3</v>
      </c>
      <c r="AM1855" s="456">
        <v>1.0935941922923425E-3</v>
      </c>
      <c r="AN1855" s="457">
        <v>1.1069554730574055E-3</v>
      </c>
      <c r="AO1855" s="437">
        <v>1.8595224673926658E-3</v>
      </c>
      <c r="AP1855" s="462">
        <v>0</v>
      </c>
      <c r="AQ1855" s="463">
        <v>0</v>
      </c>
      <c r="AR1855" s="463">
        <v>0</v>
      </c>
      <c r="AS1855" s="456">
        <v>0</v>
      </c>
      <c r="AT1855" s="457">
        <v>0</v>
      </c>
      <c r="AU1855" s="457">
        <v>0</v>
      </c>
    </row>
    <row r="1856" spans="1:47" x14ac:dyDescent="0.2">
      <c r="A1856" s="231">
        <v>2021</v>
      </c>
      <c r="B1856" s="232">
        <v>12</v>
      </c>
      <c r="C1856" s="456">
        <v>2.2334755253424099</v>
      </c>
      <c r="D1856" s="457">
        <v>2.5156291924720358</v>
      </c>
      <c r="E1856" s="437">
        <v>6.2809988865328945</v>
      </c>
      <c r="F1856" s="456">
        <v>9.6541222542551625E-2</v>
      </c>
      <c r="G1856" s="457">
        <v>9.4480089328304512E-2</v>
      </c>
      <c r="H1856" s="437">
        <v>0.19513137450302634</v>
      </c>
      <c r="I1856" s="456">
        <v>0.10084477222350501</v>
      </c>
      <c r="J1856" s="457">
        <v>0.12991849130730435</v>
      </c>
      <c r="K1856" s="437">
        <v>0.38988562107810548</v>
      </c>
      <c r="L1856" s="462">
        <v>1.6221670730496662E-3</v>
      </c>
      <c r="M1856" s="463">
        <v>2.1671050134367538E-3</v>
      </c>
      <c r="N1856" s="437">
        <v>3.3394068508804083E-3</v>
      </c>
      <c r="O1856" s="456">
        <v>3.5059771051757678E-3</v>
      </c>
      <c r="P1856" s="457">
        <v>4.6704309026351452E-3</v>
      </c>
      <c r="Q1856" s="437">
        <v>1.6637512270175164E-2</v>
      </c>
      <c r="R1856" s="462">
        <v>0</v>
      </c>
      <c r="S1856" s="463">
        <v>0</v>
      </c>
      <c r="T1856" s="437">
        <v>499.53025149741131</v>
      </c>
      <c r="U1856" s="456">
        <v>5.440583024416976E-3</v>
      </c>
      <c r="V1856" s="457">
        <v>7.0910180065444977E-3</v>
      </c>
      <c r="W1856" s="437">
        <v>1.2460555687393822E-2</v>
      </c>
      <c r="X1856" s="456">
        <v>5.543884779977977E-3</v>
      </c>
      <c r="Y1856" s="457">
        <v>7.3562379286396485E-3</v>
      </c>
      <c r="Z1856" s="437">
        <v>1.3068199956384394E-2</v>
      </c>
      <c r="AA1856" s="456">
        <v>2.0156334874426255E-3</v>
      </c>
      <c r="AB1856" s="457">
        <v>2.3546716074543794E-3</v>
      </c>
      <c r="AC1856" s="437">
        <v>3.5715954618234635E-3</v>
      </c>
      <c r="AD1856" s="456">
        <v>1.2163535611246452E-4</v>
      </c>
      <c r="AE1856" s="457">
        <v>1.1688769578411292E-4</v>
      </c>
      <c r="AF1856" s="437">
        <v>2.2424410968208689E-4</v>
      </c>
      <c r="AG1856" s="456">
        <v>4.068666817139719E-3</v>
      </c>
      <c r="AH1856" s="457">
        <v>3.9174362892867715E-3</v>
      </c>
      <c r="AI1856" s="437">
        <v>8.302472727748254E-3</v>
      </c>
      <c r="AJ1856" s="456">
        <v>6.9655737391256898E-4</v>
      </c>
      <c r="AK1856" s="457">
        <v>6.23548908408712E-4</v>
      </c>
      <c r="AL1856" s="437">
        <v>1.3375764494207086E-3</v>
      </c>
      <c r="AM1856" s="456">
        <v>1.1280716290486539E-3</v>
      </c>
      <c r="AN1856" s="457">
        <v>1.1439131803755861E-3</v>
      </c>
      <c r="AO1856" s="437">
        <v>1.9187563130123348E-3</v>
      </c>
      <c r="AP1856" s="462">
        <v>0</v>
      </c>
      <c r="AQ1856" s="463">
        <v>0</v>
      </c>
      <c r="AR1856" s="463">
        <v>0</v>
      </c>
      <c r="AS1856" s="456">
        <v>0</v>
      </c>
      <c r="AT1856" s="457">
        <v>0</v>
      </c>
      <c r="AU1856" s="457">
        <v>0</v>
      </c>
    </row>
    <row r="1857" spans="1:47" x14ac:dyDescent="0.2">
      <c r="A1857" s="231">
        <v>2021</v>
      </c>
      <c r="B1857" s="232">
        <v>13</v>
      </c>
      <c r="C1857" s="456">
        <v>2.2634608973955634</v>
      </c>
      <c r="D1857" s="457">
        <v>2.5481496878490448</v>
      </c>
      <c r="E1857" s="437">
        <v>6.345302521118402</v>
      </c>
      <c r="F1857" s="456">
        <v>9.9851357189843767E-2</v>
      </c>
      <c r="G1857" s="457">
        <v>9.8032946722119096E-2</v>
      </c>
      <c r="H1857" s="437">
        <v>0.20235895961323658</v>
      </c>
      <c r="I1857" s="456">
        <v>0.10289743256245702</v>
      </c>
      <c r="J1857" s="457">
        <v>0.13227592136160787</v>
      </c>
      <c r="K1857" s="437">
        <v>0.39519217189245326</v>
      </c>
      <c r="L1857" s="462">
        <v>1.6270563902724964E-3</v>
      </c>
      <c r="M1857" s="463">
        <v>2.1735600530253334E-3</v>
      </c>
      <c r="N1857" s="437">
        <v>3.3473535674392618E-3</v>
      </c>
      <c r="O1857" s="456">
        <v>3.5525693547733103E-3</v>
      </c>
      <c r="P1857" s="457">
        <v>4.7437974245154195E-3</v>
      </c>
      <c r="Q1857" s="437">
        <v>1.6766736001682159E-2</v>
      </c>
      <c r="R1857" s="462">
        <v>0</v>
      </c>
      <c r="S1857" s="463">
        <v>0</v>
      </c>
      <c r="T1857" s="437">
        <v>500.53939629293495</v>
      </c>
      <c r="U1857" s="456">
        <v>5.5845374066226493E-3</v>
      </c>
      <c r="V1857" s="457">
        <v>7.3045444301559183E-3</v>
      </c>
      <c r="W1857" s="437">
        <v>1.2811840268081539E-2</v>
      </c>
      <c r="X1857" s="456">
        <v>5.712277642405489E-3</v>
      </c>
      <c r="Y1857" s="457">
        <v>7.6273305010905535E-3</v>
      </c>
      <c r="Z1857" s="437">
        <v>1.3480059690030717E-2</v>
      </c>
      <c r="AA1857" s="456">
        <v>2.1045789811998147E-3</v>
      </c>
      <c r="AB1857" s="457">
        <v>2.461138158123178E-3</v>
      </c>
      <c r="AC1857" s="437">
        <v>3.7486167228078749E-3</v>
      </c>
      <c r="AD1857" s="456">
        <v>1.2604779007310653E-4</v>
      </c>
      <c r="AE1857" s="457">
        <v>1.2160096770408345E-4</v>
      </c>
      <c r="AF1857" s="437">
        <v>2.3327693818067573E-4</v>
      </c>
      <c r="AG1857" s="456">
        <v>4.2028326971006317E-3</v>
      </c>
      <c r="AH1857" s="457">
        <v>4.0600394543328739E-3</v>
      </c>
      <c r="AI1857" s="437">
        <v>8.5978767278693108E-3</v>
      </c>
      <c r="AJ1857" s="456">
        <v>7.2188549570681741E-4</v>
      </c>
      <c r="AK1857" s="457">
        <v>6.5022829788592207E-4</v>
      </c>
      <c r="AL1857" s="437">
        <v>1.3945067543982127E-3</v>
      </c>
      <c r="AM1857" s="456">
        <v>1.16535849576989E-3</v>
      </c>
      <c r="AN1857" s="457">
        <v>1.1838498607575265E-3</v>
      </c>
      <c r="AO1857" s="437">
        <v>1.983023016440938E-3</v>
      </c>
      <c r="AP1857" s="462">
        <v>0</v>
      </c>
      <c r="AQ1857" s="463">
        <v>0</v>
      </c>
      <c r="AR1857" s="463">
        <v>0</v>
      </c>
      <c r="AS1857" s="456">
        <v>0</v>
      </c>
      <c r="AT1857" s="457">
        <v>0</v>
      </c>
      <c r="AU1857" s="457">
        <v>0</v>
      </c>
    </row>
    <row r="1858" spans="1:47" x14ac:dyDescent="0.2">
      <c r="A1858" s="231">
        <v>2021</v>
      </c>
      <c r="B1858" s="232">
        <v>14</v>
      </c>
      <c r="C1858" s="456">
        <v>2.2903895514384978</v>
      </c>
      <c r="D1858" s="457">
        <v>2.5766333157450583</v>
      </c>
      <c r="E1858" s="437">
        <v>6.3952672341948755</v>
      </c>
      <c r="F1858" s="456">
        <v>0.10342436835450659</v>
      </c>
      <c r="G1858" s="457">
        <v>0.10186155730339505</v>
      </c>
      <c r="H1858" s="437">
        <v>0.21014686442165065</v>
      </c>
      <c r="I1858" s="456">
        <v>0.10504761900971146</v>
      </c>
      <c r="J1858" s="457">
        <v>0.13471291043639919</v>
      </c>
      <c r="K1858" s="437">
        <v>0.40052765574654803</v>
      </c>
      <c r="L1858" s="462">
        <v>1.6311526117174218E-3</v>
      </c>
      <c r="M1858" s="463">
        <v>2.1790115260152164E-3</v>
      </c>
      <c r="N1858" s="437">
        <v>3.3535125806585472E-3</v>
      </c>
      <c r="O1858" s="456">
        <v>3.6028989074408701E-3</v>
      </c>
      <c r="P1858" s="457">
        <v>4.8230136010331513E-3</v>
      </c>
      <c r="Q1858" s="437">
        <v>1.6906623602930555E-2</v>
      </c>
      <c r="R1858" s="462">
        <v>0</v>
      </c>
      <c r="S1858" s="463">
        <v>0</v>
      </c>
      <c r="T1858" s="437">
        <v>501.25970064786804</v>
      </c>
      <c r="U1858" s="456">
        <v>5.7386892945139678E-3</v>
      </c>
      <c r="V1858" s="457">
        <v>7.5332803722110795E-3</v>
      </c>
      <c r="W1858" s="437">
        <v>1.3186989045885696E-2</v>
      </c>
      <c r="X1858" s="456">
        <v>5.8945860766250312E-3</v>
      </c>
      <c r="Y1858" s="457">
        <v>7.9205420145346522E-3</v>
      </c>
      <c r="Z1858" s="437">
        <v>1.3925523421287207E-2</v>
      </c>
      <c r="AA1858" s="456">
        <v>2.2006816530642133E-3</v>
      </c>
      <c r="AB1858" s="457">
        <v>2.5760992234032192E-3</v>
      </c>
      <c r="AC1858" s="437">
        <v>3.9435635492110245E-3</v>
      </c>
      <c r="AD1858" s="456">
        <v>1.3081510857362955E-4</v>
      </c>
      <c r="AE1858" s="457">
        <v>1.2668744218578297E-4</v>
      </c>
      <c r="AF1858" s="437">
        <v>2.4304857235559699E-4</v>
      </c>
      <c r="AG1858" s="456">
        <v>4.3476061753181094E-3</v>
      </c>
      <c r="AH1858" s="457">
        <v>4.2136287900807002E-3</v>
      </c>
      <c r="AI1858" s="437">
        <v>8.9151025645255854E-3</v>
      </c>
      <c r="AJ1858" s="456">
        <v>7.493104695923265E-4</v>
      </c>
      <c r="AK1858" s="457">
        <v>6.7908329557297802E-4</v>
      </c>
      <c r="AL1858" s="437">
        <v>1.4558212186158452E-3</v>
      </c>
      <c r="AM1858" s="456">
        <v>1.2055157312176395E-3</v>
      </c>
      <c r="AN1858" s="457">
        <v>1.2267709212273247E-3</v>
      </c>
      <c r="AO1858" s="437">
        <v>2.0522941197938459E-3</v>
      </c>
      <c r="AP1858" s="462">
        <v>0</v>
      </c>
      <c r="AQ1858" s="463">
        <v>0</v>
      </c>
      <c r="AR1858" s="463">
        <v>0</v>
      </c>
      <c r="AS1858" s="456">
        <v>0</v>
      </c>
      <c r="AT1858" s="457">
        <v>0</v>
      </c>
      <c r="AU1858" s="457">
        <v>0</v>
      </c>
    </row>
    <row r="1859" spans="1:47" x14ac:dyDescent="0.2">
      <c r="A1859" s="231">
        <v>2021</v>
      </c>
      <c r="B1859" s="232">
        <v>15</v>
      </c>
      <c r="C1859" s="456">
        <v>2.3249691016955705</v>
      </c>
      <c r="D1859" s="457">
        <v>2.6141576613584907</v>
      </c>
      <c r="E1859" s="437">
        <v>6.4686220443151692</v>
      </c>
      <c r="F1859" s="456">
        <v>0.10727778342321673</v>
      </c>
      <c r="G1859" s="457">
        <v>0.10598281306408303</v>
      </c>
      <c r="H1859" s="437">
        <v>0.21857684288836515</v>
      </c>
      <c r="I1859" s="456">
        <v>0.10744528737898837</v>
      </c>
      <c r="J1859" s="457">
        <v>0.13747250315044371</v>
      </c>
      <c r="K1859" s="437">
        <v>0.40675153421982185</v>
      </c>
      <c r="L1859" s="462">
        <v>1.6368789904262178E-3</v>
      </c>
      <c r="M1859" s="463">
        <v>2.1862475171528558E-3</v>
      </c>
      <c r="N1859" s="437">
        <v>3.3631133078563333E-3</v>
      </c>
      <c r="O1859" s="456">
        <v>3.6572012216566094E-3</v>
      </c>
      <c r="P1859" s="457">
        <v>4.9081694411821607E-3</v>
      </c>
      <c r="Q1859" s="437">
        <v>1.705794358645497E-2</v>
      </c>
      <c r="R1859" s="462">
        <v>0</v>
      </c>
      <c r="S1859" s="463">
        <v>0</v>
      </c>
      <c r="T1859" s="437">
        <v>502.43304767160816</v>
      </c>
      <c r="U1859" s="456">
        <v>5.904051006708602E-3</v>
      </c>
      <c r="V1859" s="457">
        <v>7.7749621903022859E-3</v>
      </c>
      <c r="W1859" s="437">
        <v>1.3596145591449353E-2</v>
      </c>
      <c r="X1859" s="456">
        <v>6.0904179248554569E-3</v>
      </c>
      <c r="Y1859" s="457">
        <v>8.2356311094874506E-3</v>
      </c>
      <c r="Z1859" s="437">
        <v>1.4404281339196977E-2</v>
      </c>
      <c r="AA1859" s="456">
        <v>2.3060756806603795E-3</v>
      </c>
      <c r="AB1859" s="457">
        <v>2.6890727305995191E-3</v>
      </c>
      <c r="AC1859" s="437">
        <v>4.1649286296914648E-3</v>
      </c>
      <c r="AD1859" s="456">
        <v>1.359804724600183E-4</v>
      </c>
      <c r="AE1859" s="457">
        <v>1.3216648467208171E-4</v>
      </c>
      <c r="AF1859" s="437">
        <v>2.5366974843487689E-4</v>
      </c>
      <c r="AG1859" s="456">
        <v>4.5029194993035822E-3</v>
      </c>
      <c r="AH1859" s="457">
        <v>4.380449723747847E-3</v>
      </c>
      <c r="AI1859" s="437">
        <v>9.2557236821553378E-3</v>
      </c>
      <c r="AJ1859" s="456">
        <v>7.7850040520864171E-4</v>
      </c>
      <c r="AK1859" s="457">
        <v>7.1036860779976219E-4</v>
      </c>
      <c r="AL1859" s="437">
        <v>1.5209188959041269E-3</v>
      </c>
      <c r="AM1859" s="456">
        <v>1.2491300723058553E-3</v>
      </c>
      <c r="AN1859" s="457">
        <v>1.272668998600984E-3</v>
      </c>
      <c r="AO1859" s="437">
        <v>2.1284275762487714E-3</v>
      </c>
      <c r="AP1859" s="462">
        <v>0</v>
      </c>
      <c r="AQ1859" s="463">
        <v>0</v>
      </c>
      <c r="AR1859" s="463">
        <v>0</v>
      </c>
      <c r="AS1859" s="456">
        <v>0</v>
      </c>
      <c r="AT1859" s="457">
        <v>0</v>
      </c>
      <c r="AU1859" s="457">
        <v>0</v>
      </c>
    </row>
    <row r="1860" spans="1:47" x14ac:dyDescent="0.2">
      <c r="A1860" s="231">
        <v>2021</v>
      </c>
      <c r="B1860" s="232">
        <v>16</v>
      </c>
      <c r="C1860" s="456">
        <v>2.598031137786978</v>
      </c>
      <c r="D1860" s="457">
        <v>3.0947554522320608</v>
      </c>
      <c r="E1860" s="437">
        <v>7.5006379284309128</v>
      </c>
      <c r="F1860" s="456">
        <v>0.11806277591702047</v>
      </c>
      <c r="G1860" s="457">
        <v>0.11982358313619847</v>
      </c>
      <c r="H1860" s="437">
        <v>0.25159476513605039</v>
      </c>
      <c r="I1860" s="456">
        <v>0.12189337559917991</v>
      </c>
      <c r="J1860" s="457">
        <v>0.15647228110623057</v>
      </c>
      <c r="K1860" s="437">
        <v>0.46534246120835815</v>
      </c>
      <c r="L1860" s="462">
        <v>1.6429337965847399E-3</v>
      </c>
      <c r="M1860" s="463">
        <v>2.1937354638591881E-3</v>
      </c>
      <c r="N1860" s="437">
        <v>3.3731877442709991E-3</v>
      </c>
      <c r="O1860" s="456">
        <v>5.1293898608820027E-3</v>
      </c>
      <c r="P1860" s="457">
        <v>6.134549090365665E-3</v>
      </c>
      <c r="Q1860" s="437">
        <v>2.0840540675816237E-2</v>
      </c>
      <c r="R1860" s="462">
        <v>0</v>
      </c>
      <c r="S1860" s="463">
        <v>0</v>
      </c>
      <c r="T1860" s="437">
        <v>503.68576539276239</v>
      </c>
      <c r="U1860" s="456">
        <v>6.0321987295300413E-3</v>
      </c>
      <c r="V1860" s="457">
        <v>8.0529882522456173E-3</v>
      </c>
      <c r="W1860" s="437">
        <v>1.4090423890407346E-2</v>
      </c>
      <c r="X1860" s="456">
        <v>6.3004429789457464E-3</v>
      </c>
      <c r="Y1860" s="457">
        <v>8.571860668404218E-3</v>
      </c>
      <c r="Z1860" s="437">
        <v>1.4915134059905853E-2</v>
      </c>
      <c r="AA1860" s="456">
        <v>2.5393427692443934E-3</v>
      </c>
      <c r="AB1860" s="457">
        <v>3.0016843734324071E-3</v>
      </c>
      <c r="AC1860" s="437">
        <v>4.8218145071062517E-3</v>
      </c>
      <c r="AD1860" s="456">
        <v>1.4946789947955968E-4</v>
      </c>
      <c r="AE1860" s="457">
        <v>1.490372037392011E-4</v>
      </c>
      <c r="AF1860" s="437">
        <v>2.9206435795250968E-4</v>
      </c>
      <c r="AG1860" s="456">
        <v>4.9552363321016448E-3</v>
      </c>
      <c r="AH1860" s="457">
        <v>4.9597161048008679E-3</v>
      </c>
      <c r="AI1860" s="437">
        <v>1.0647976711973345E-2</v>
      </c>
      <c r="AJ1860" s="456">
        <v>8.4796973510774558E-4</v>
      </c>
      <c r="AK1860" s="457">
        <v>7.9285082703409344E-4</v>
      </c>
      <c r="AL1860" s="437">
        <v>1.7356757701014352E-3</v>
      </c>
      <c r="AM1860" s="456">
        <v>1.3812870586657751E-3</v>
      </c>
      <c r="AN1860" s="457">
        <v>1.4469211070135611E-3</v>
      </c>
      <c r="AO1860" s="437">
        <v>2.4670408460236424E-3</v>
      </c>
      <c r="AP1860" s="462">
        <v>0</v>
      </c>
      <c r="AQ1860" s="463">
        <v>0</v>
      </c>
      <c r="AR1860" s="463">
        <v>0</v>
      </c>
      <c r="AS1860" s="456">
        <v>0</v>
      </c>
      <c r="AT1860" s="457">
        <v>0</v>
      </c>
      <c r="AU1860" s="457">
        <v>0</v>
      </c>
    </row>
    <row r="1861" spans="1:47" x14ac:dyDescent="0.2">
      <c r="A1861" s="231">
        <v>2021</v>
      </c>
      <c r="B1861" s="232">
        <v>17</v>
      </c>
      <c r="C1861" s="456">
        <v>2.638789986155869</v>
      </c>
      <c r="D1861" s="457">
        <v>3.1398770412543722</v>
      </c>
      <c r="E1861" s="437">
        <v>7.5905776418349484</v>
      </c>
      <c r="F1861" s="456">
        <v>0.12266804843621133</v>
      </c>
      <c r="G1861" s="457">
        <v>0.12473547390562505</v>
      </c>
      <c r="H1861" s="437">
        <v>0.26192302564781339</v>
      </c>
      <c r="I1861" s="456">
        <v>0.12487682438873332</v>
      </c>
      <c r="J1861" s="457">
        <v>0.15985587848412114</v>
      </c>
      <c r="K1861" s="437">
        <v>0.47311210903670864</v>
      </c>
      <c r="L1861" s="462">
        <v>1.6493910342368604E-3</v>
      </c>
      <c r="M1861" s="463">
        <v>2.201614451090904E-3</v>
      </c>
      <c r="N1861" s="437">
        <v>3.3838915420668705E-3</v>
      </c>
      <c r="O1861" s="456">
        <v>5.2147769771566576E-3</v>
      </c>
      <c r="P1861" s="457">
        <v>6.2513414820207633E-3</v>
      </c>
      <c r="Q1861" s="437">
        <v>2.1064131988496729E-2</v>
      </c>
      <c r="R1861" s="462">
        <v>0</v>
      </c>
      <c r="S1861" s="463">
        <v>0</v>
      </c>
      <c r="T1861" s="437">
        <v>505.00257735984627</v>
      </c>
      <c r="U1861" s="456">
        <v>6.2171788736937244E-3</v>
      </c>
      <c r="V1861" s="457">
        <v>8.3181248436636646E-3</v>
      </c>
      <c r="W1861" s="437">
        <v>1.4552101802014373E-2</v>
      </c>
      <c r="X1861" s="456">
        <v>6.5242585950023553E-3</v>
      </c>
      <c r="Y1861" s="457">
        <v>8.9254614752472487E-3</v>
      </c>
      <c r="Z1861" s="437">
        <v>1.5452345150822826E-2</v>
      </c>
      <c r="AA1861" s="456">
        <v>2.6645742153356303E-3</v>
      </c>
      <c r="AB1861" s="457">
        <v>3.1256904886651444E-3</v>
      </c>
      <c r="AC1861" s="437">
        <v>5.1005715030324073E-3</v>
      </c>
      <c r="AD1861" s="456">
        <v>1.5565826275718345E-4</v>
      </c>
      <c r="AE1861" s="457">
        <v>1.5557844452453431E-4</v>
      </c>
      <c r="AF1861" s="437">
        <v>3.051455297399374E-4</v>
      </c>
      <c r="AG1861" s="456">
        <v>5.140754051954779E-3</v>
      </c>
      <c r="AH1861" s="457">
        <v>5.1602037628307069E-3</v>
      </c>
      <c r="AI1861" s="437">
        <v>1.1063356906378946E-2</v>
      </c>
      <c r="AJ1861" s="456">
        <v>8.8282891996572621E-4</v>
      </c>
      <c r="AK1861" s="457">
        <v>8.305935600870126E-4</v>
      </c>
      <c r="AL1861" s="437">
        <v>1.8148223183742326E-3</v>
      </c>
      <c r="AM1861" s="456">
        <v>1.4333522944522297E-3</v>
      </c>
      <c r="AN1861" s="457">
        <v>1.5010502346099971E-3</v>
      </c>
      <c r="AO1861" s="437">
        <v>2.5609309325109902E-3</v>
      </c>
      <c r="AP1861" s="462">
        <v>0</v>
      </c>
      <c r="AQ1861" s="463">
        <v>0</v>
      </c>
      <c r="AR1861" s="463">
        <v>0</v>
      </c>
      <c r="AS1861" s="456">
        <v>0</v>
      </c>
      <c r="AT1861" s="457">
        <v>0</v>
      </c>
      <c r="AU1861" s="457">
        <v>0</v>
      </c>
    </row>
    <row r="1862" spans="1:47" x14ac:dyDescent="0.2">
      <c r="A1862" s="231">
        <v>2021</v>
      </c>
      <c r="B1862" s="232">
        <v>18</v>
      </c>
      <c r="C1862" s="456">
        <v>2.6790011355493775</v>
      </c>
      <c r="D1862" s="457">
        <v>3.1834234851553265</v>
      </c>
      <c r="E1862" s="437">
        <v>7.6820956874359423</v>
      </c>
      <c r="F1862" s="456">
        <v>0.12750117983767403</v>
      </c>
      <c r="G1862" s="457">
        <v>0.12981011545478066</v>
      </c>
      <c r="H1862" s="437">
        <v>0.27275585347492032</v>
      </c>
      <c r="I1862" s="456">
        <v>0.12806627061654</v>
      </c>
      <c r="J1862" s="457">
        <v>0.16343088743719664</v>
      </c>
      <c r="K1862" s="437">
        <v>0.48132233732788277</v>
      </c>
      <c r="L1862" s="462">
        <v>1.656593292004422E-3</v>
      </c>
      <c r="M1862" s="463">
        <v>2.2102512743800559E-3</v>
      </c>
      <c r="N1862" s="437">
        <v>3.3956377771951151E-3</v>
      </c>
      <c r="O1862" s="456">
        <v>5.3063167927405123E-3</v>
      </c>
      <c r="P1862" s="457">
        <v>6.374412216634583E-3</v>
      </c>
      <c r="Q1862" s="437">
        <v>2.1299999126242555E-2</v>
      </c>
      <c r="R1862" s="462">
        <v>0</v>
      </c>
      <c r="S1862" s="463">
        <v>0</v>
      </c>
      <c r="T1862" s="437">
        <v>506.3805528408775</v>
      </c>
      <c r="U1862" s="456">
        <v>6.4092504868479864E-3</v>
      </c>
      <c r="V1862" s="457">
        <v>8.5886341883521043E-3</v>
      </c>
      <c r="W1862" s="437">
        <v>1.5035549444219323E-2</v>
      </c>
      <c r="X1862" s="456">
        <v>6.7618299608392706E-3</v>
      </c>
      <c r="Y1862" s="457">
        <v>9.2952234146624034E-3</v>
      </c>
      <c r="Z1862" s="437">
        <v>1.6013447588174069E-2</v>
      </c>
      <c r="AA1862" s="456">
        <v>2.8064913043901194E-3</v>
      </c>
      <c r="AB1862" s="457">
        <v>3.2584128579862177E-3</v>
      </c>
      <c r="AC1862" s="437">
        <v>5.4153417028182322E-3</v>
      </c>
      <c r="AD1862" s="456">
        <v>1.6223388158072275E-4</v>
      </c>
      <c r="AE1862" s="457">
        <v>1.6241044377053335E-4</v>
      </c>
      <c r="AF1862" s="437">
        <v>3.1899390667334074E-4</v>
      </c>
      <c r="AG1862" s="456">
        <v>5.3327592399544212E-3</v>
      </c>
      <c r="AH1862" s="457">
        <v>5.3657110233434422E-3</v>
      </c>
      <c r="AI1862" s="437">
        <v>1.1493130924288291E-2</v>
      </c>
      <c r="AJ1862" s="456">
        <v>9.1867353429270888E-4</v>
      </c>
      <c r="AK1862" s="457">
        <v>8.6920475595073684E-4</v>
      </c>
      <c r="AL1862" s="437">
        <v>1.8958597219904812E-3</v>
      </c>
      <c r="AM1862" s="456">
        <v>1.4888070891163699E-3</v>
      </c>
      <c r="AN1862" s="457">
        <v>1.5574946418685659E-3</v>
      </c>
      <c r="AO1862" s="437">
        <v>2.6612329074599348E-3</v>
      </c>
      <c r="AP1862" s="462">
        <v>0</v>
      </c>
      <c r="AQ1862" s="463">
        <v>0</v>
      </c>
      <c r="AR1862" s="463">
        <v>0</v>
      </c>
      <c r="AS1862" s="456">
        <v>0</v>
      </c>
      <c r="AT1862" s="457">
        <v>0</v>
      </c>
      <c r="AU1862" s="457">
        <v>0</v>
      </c>
    </row>
    <row r="1863" spans="1:47" x14ac:dyDescent="0.2">
      <c r="A1863" s="231">
        <v>2021</v>
      </c>
      <c r="B1863" s="232">
        <v>19</v>
      </c>
      <c r="C1863" s="456">
        <v>2.7194890389585233</v>
      </c>
      <c r="D1863" s="457">
        <v>3.2250988259423989</v>
      </c>
      <c r="E1863" s="437">
        <v>7.7606213271287849</v>
      </c>
      <c r="F1863" s="456">
        <v>0.13267776866560391</v>
      </c>
      <c r="G1863" s="457">
        <v>0.13510076549955402</v>
      </c>
      <c r="H1863" s="437">
        <v>0.28388391055780499</v>
      </c>
      <c r="I1863" s="456">
        <v>0.13140666644039814</v>
      </c>
      <c r="J1863" s="457">
        <v>0.16704851221841863</v>
      </c>
      <c r="K1863" s="437">
        <v>0.48963087351181489</v>
      </c>
      <c r="L1863" s="462">
        <v>1.6640030195680226E-3</v>
      </c>
      <c r="M1863" s="463">
        <v>2.2193888234757703E-3</v>
      </c>
      <c r="N1863" s="437">
        <v>3.4072190729437361E-3</v>
      </c>
      <c r="O1863" s="456">
        <v>5.4032326630770308E-3</v>
      </c>
      <c r="P1863" s="457">
        <v>6.5013641812972436E-3</v>
      </c>
      <c r="Q1863" s="437">
        <v>2.1544708773277847E-2</v>
      </c>
      <c r="R1863" s="462">
        <v>0</v>
      </c>
      <c r="S1863" s="463">
        <v>0</v>
      </c>
      <c r="T1863" s="437">
        <v>507.60083398803408</v>
      </c>
      <c r="U1863" s="456">
        <v>6.617545029033103E-3</v>
      </c>
      <c r="V1863" s="457">
        <v>8.8776791087103353E-3</v>
      </c>
      <c r="W1863" s="437">
        <v>1.5529423774702364E-2</v>
      </c>
      <c r="X1863" s="456">
        <v>7.01181843273489E-3</v>
      </c>
      <c r="Y1863" s="457">
        <v>9.6730487894945219E-3</v>
      </c>
      <c r="Z1863" s="437">
        <v>1.6587416450111803E-2</v>
      </c>
      <c r="AA1863" s="456">
        <v>2.9812013642784301E-3</v>
      </c>
      <c r="AB1863" s="457">
        <v>3.4391025670034337E-3</v>
      </c>
      <c r="AC1863" s="437">
        <v>5.7740903100259857E-3</v>
      </c>
      <c r="AD1863" s="456">
        <v>1.6935433403298823E-4</v>
      </c>
      <c r="AE1863" s="457">
        <v>1.6963604757433361E-4</v>
      </c>
      <c r="AF1863" s="437">
        <v>3.3343124119175686E-4</v>
      </c>
      <c r="AG1863" s="456">
        <v>5.5328696665386404E-3</v>
      </c>
      <c r="AH1863" s="457">
        <v>5.5707514298334766E-3</v>
      </c>
      <c r="AI1863" s="437">
        <v>1.1925258258294557E-2</v>
      </c>
      <c r="AJ1863" s="456">
        <v>9.5526621936060702E-4</v>
      </c>
      <c r="AK1863" s="457">
        <v>9.0663609943395971E-4</v>
      </c>
      <c r="AL1863" s="437">
        <v>1.9761949718982291E-3</v>
      </c>
      <c r="AM1863" s="456">
        <v>1.5496023238614788E-3</v>
      </c>
      <c r="AN1863" s="457">
        <v>1.6189426008149648E-3</v>
      </c>
      <c r="AO1863" s="437">
        <v>2.7669784492657277E-3</v>
      </c>
      <c r="AP1863" s="462">
        <v>0</v>
      </c>
      <c r="AQ1863" s="463">
        <v>0</v>
      </c>
      <c r="AR1863" s="463">
        <v>0</v>
      </c>
      <c r="AS1863" s="456">
        <v>0</v>
      </c>
      <c r="AT1863" s="457">
        <v>0</v>
      </c>
      <c r="AU1863" s="457">
        <v>0</v>
      </c>
    </row>
    <row r="1864" spans="1:47" x14ac:dyDescent="0.2">
      <c r="A1864" s="231">
        <v>2021</v>
      </c>
      <c r="B1864" s="232">
        <v>20</v>
      </c>
      <c r="C1864" s="456">
        <v>2.7646046175259626</v>
      </c>
      <c r="D1864" s="457">
        <v>3.270186850405937</v>
      </c>
      <c r="E1864" s="437">
        <v>7.8485529859441394</v>
      </c>
      <c r="F1864" s="456">
        <v>0.13810797189567214</v>
      </c>
      <c r="G1864" s="457">
        <v>0.14043394890322855</v>
      </c>
      <c r="H1864" s="437">
        <v>0.29513036152115202</v>
      </c>
      <c r="I1864" s="456">
        <v>0.13495616779164177</v>
      </c>
      <c r="J1864" s="457">
        <v>0.17077374027212736</v>
      </c>
      <c r="K1864" s="437">
        <v>0.49829593112301612</v>
      </c>
      <c r="L1864" s="462">
        <v>1.6725428663890718E-3</v>
      </c>
      <c r="M1864" s="463">
        <v>2.2295884935222966E-3</v>
      </c>
      <c r="N1864" s="437">
        <v>3.4205989083804476E-3</v>
      </c>
      <c r="O1864" s="456">
        <v>5.5048593087918965E-3</v>
      </c>
      <c r="P1864" s="457">
        <v>6.6293005469053971E-3</v>
      </c>
      <c r="Q1864" s="437">
        <v>2.1792300626969199E-2</v>
      </c>
      <c r="R1864" s="462">
        <v>0</v>
      </c>
      <c r="S1864" s="463">
        <v>0</v>
      </c>
      <c r="T1864" s="437">
        <v>509.01576355556085</v>
      </c>
      <c r="U1864" s="456">
        <v>6.8358472005435513E-3</v>
      </c>
      <c r="V1864" s="457">
        <v>9.1679284305097846E-3</v>
      </c>
      <c r="W1864" s="437">
        <v>1.6029037243141801E-2</v>
      </c>
      <c r="X1864" s="456">
        <v>7.2731281898812056E-3</v>
      </c>
      <c r="Y1864" s="457">
        <v>1.005244327379656E-2</v>
      </c>
      <c r="Z1864" s="437">
        <v>1.7163777027367575E-2</v>
      </c>
      <c r="AA1864" s="456">
        <v>3.1750970174896954E-3</v>
      </c>
      <c r="AB1864" s="457">
        <v>3.6299770753445322E-3</v>
      </c>
      <c r="AC1864" s="437">
        <v>6.1619616258075235E-3</v>
      </c>
      <c r="AD1864" s="456">
        <v>1.7688228515581707E-4</v>
      </c>
      <c r="AE1864" s="457">
        <v>1.7698227677999504E-4</v>
      </c>
      <c r="AF1864" s="437">
        <v>3.4815986593417675E-4</v>
      </c>
      <c r="AG1864" s="456">
        <v>5.7399002406394182E-3</v>
      </c>
      <c r="AH1864" s="457">
        <v>5.7747498575254561E-3</v>
      </c>
      <c r="AI1864" s="437">
        <v>1.2355316279124923E-2</v>
      </c>
      <c r="AJ1864" s="456">
        <v>9.9267976303773109E-4</v>
      </c>
      <c r="AK1864" s="457">
        <v>9.4341499605066399E-4</v>
      </c>
      <c r="AL1864" s="437">
        <v>2.0549623773706851E-3</v>
      </c>
      <c r="AM1864" s="456">
        <v>1.61417422443732E-3</v>
      </c>
      <c r="AN1864" s="457">
        <v>1.6817019933923812E-3</v>
      </c>
      <c r="AO1864" s="437">
        <v>2.8759732505773843E-3</v>
      </c>
      <c r="AP1864" s="462">
        <v>0</v>
      </c>
      <c r="AQ1864" s="463">
        <v>0</v>
      </c>
      <c r="AR1864" s="463">
        <v>0</v>
      </c>
      <c r="AS1864" s="456">
        <v>0</v>
      </c>
      <c r="AT1864" s="457">
        <v>0</v>
      </c>
      <c r="AU1864" s="457">
        <v>0</v>
      </c>
    </row>
    <row r="1865" spans="1:47" x14ac:dyDescent="0.2">
      <c r="A1865" s="231">
        <v>2021</v>
      </c>
      <c r="B1865" s="232">
        <v>21</v>
      </c>
      <c r="C1865" s="456">
        <v>3.0392106953464841</v>
      </c>
      <c r="D1865" s="457">
        <v>3.7255654344509086</v>
      </c>
      <c r="E1865" s="437">
        <v>9.2934273700194989</v>
      </c>
      <c r="F1865" s="456">
        <v>0.15329981666045328</v>
      </c>
      <c r="G1865" s="457">
        <v>0.15807863837596631</v>
      </c>
      <c r="H1865" s="437">
        <v>0.35787414342976015</v>
      </c>
      <c r="I1865" s="456">
        <v>0.14786672855394081</v>
      </c>
      <c r="J1865" s="457">
        <v>0.18682167175033298</v>
      </c>
      <c r="K1865" s="437">
        <v>0.56932450516805244</v>
      </c>
      <c r="L1865" s="462">
        <v>1.6788922742212459E-3</v>
      </c>
      <c r="M1865" s="463">
        <v>2.2369182873195224E-3</v>
      </c>
      <c r="N1865" s="437">
        <v>3.4287975761617246E-3</v>
      </c>
      <c r="O1865" s="456">
        <v>7.5855458504269649E-3</v>
      </c>
      <c r="P1865" s="457">
        <v>8.1204385463054043E-3</v>
      </c>
      <c r="Q1865" s="437">
        <v>2.7168900284920621E-2</v>
      </c>
      <c r="R1865" s="462">
        <v>0</v>
      </c>
      <c r="S1865" s="463">
        <v>0</v>
      </c>
      <c r="T1865" s="437">
        <v>510.38852808361662</v>
      </c>
      <c r="U1865" s="456">
        <v>7.5326716484817157E-3</v>
      </c>
      <c r="V1865" s="457">
        <v>1.0088737171697209E-2</v>
      </c>
      <c r="W1865" s="437">
        <v>1.8687423493980271E-2</v>
      </c>
      <c r="X1865" s="456">
        <v>7.5401444408024244E-3</v>
      </c>
      <c r="Y1865" s="457">
        <v>1.0420817576064454E-2</v>
      </c>
      <c r="Z1865" s="437">
        <v>1.7723355174938209E-2</v>
      </c>
      <c r="AA1865" s="456">
        <v>3.5013858807306413E-3</v>
      </c>
      <c r="AB1865" s="457">
        <v>4.0600800310510591E-3</v>
      </c>
      <c r="AC1865" s="437">
        <v>7.4408516450062733E-3</v>
      </c>
      <c r="AD1865" s="456">
        <v>1.9694281033556704E-4</v>
      </c>
      <c r="AE1865" s="457">
        <v>1.9985635460757653E-4</v>
      </c>
      <c r="AF1865" s="437">
        <v>4.2371072207765835E-4</v>
      </c>
      <c r="AG1865" s="456">
        <v>6.377887054619915E-3</v>
      </c>
      <c r="AH1865" s="457">
        <v>6.507592168350073E-3</v>
      </c>
      <c r="AI1865" s="437">
        <v>1.4991991602821048E-2</v>
      </c>
      <c r="AJ1865" s="456">
        <v>1.1043219123691931E-3</v>
      </c>
      <c r="AK1865" s="457">
        <v>1.0632393406459488E-3</v>
      </c>
      <c r="AL1865" s="437">
        <v>2.5096607967353564E-3</v>
      </c>
      <c r="AM1865" s="456">
        <v>1.7982814117811984E-3</v>
      </c>
      <c r="AN1865" s="457">
        <v>1.9015275880209014E-3</v>
      </c>
      <c r="AO1865" s="437">
        <v>3.4758272054826295E-3</v>
      </c>
      <c r="AP1865" s="462">
        <v>0</v>
      </c>
      <c r="AQ1865" s="463">
        <v>0</v>
      </c>
      <c r="AR1865" s="463">
        <v>0</v>
      </c>
      <c r="AS1865" s="456">
        <v>0</v>
      </c>
      <c r="AT1865" s="457">
        <v>0</v>
      </c>
      <c r="AU1865" s="457">
        <v>0</v>
      </c>
    </row>
    <row r="1866" spans="1:47" x14ac:dyDescent="0.2">
      <c r="A1866" s="231">
        <v>2021</v>
      </c>
      <c r="B1866" s="232">
        <v>22</v>
      </c>
      <c r="C1866" s="456">
        <v>3.0963402403032134</v>
      </c>
      <c r="D1866" s="457">
        <v>3.7792624251186089</v>
      </c>
      <c r="E1866" s="437">
        <v>9.4138367373527494</v>
      </c>
      <c r="F1866" s="456">
        <v>0.15917583470751731</v>
      </c>
      <c r="G1866" s="457">
        <v>0.16326808832536194</v>
      </c>
      <c r="H1866" s="437">
        <v>0.36955167648454734</v>
      </c>
      <c r="I1866" s="456">
        <v>0.15155990655131926</v>
      </c>
      <c r="J1866" s="457">
        <v>0.1901737108720892</v>
      </c>
      <c r="K1866" s="437">
        <v>0.57728167926528318</v>
      </c>
      <c r="L1866" s="462">
        <v>1.6852795341642721E-3</v>
      </c>
      <c r="M1866" s="463">
        <v>2.243720594854377E-3</v>
      </c>
      <c r="N1866" s="437">
        <v>3.4363448590953543E-3</v>
      </c>
      <c r="O1866" s="456">
        <v>7.7202499342390084E-3</v>
      </c>
      <c r="P1866" s="457">
        <v>8.2548545654780071E-3</v>
      </c>
      <c r="Q1866" s="437">
        <v>2.7441216382289722E-2</v>
      </c>
      <c r="R1866" s="462">
        <v>0</v>
      </c>
      <c r="S1866" s="463">
        <v>0</v>
      </c>
      <c r="T1866" s="437">
        <v>511.68456308326211</v>
      </c>
      <c r="U1866" s="456">
        <v>7.7730730764816666E-3</v>
      </c>
      <c r="V1866" s="457">
        <v>1.03732215484151E-2</v>
      </c>
      <c r="W1866" s="437">
        <v>1.9190530431441675E-2</v>
      </c>
      <c r="X1866" s="456">
        <v>7.8113265290493811E-3</v>
      </c>
      <c r="Y1866" s="457">
        <v>1.0768912598760743E-2</v>
      </c>
      <c r="Z1866" s="437">
        <v>1.8252111475819562E-2</v>
      </c>
      <c r="AA1866" s="456">
        <v>3.6190620138445194E-3</v>
      </c>
      <c r="AB1866" s="457">
        <v>4.1821409421842013E-3</v>
      </c>
      <c r="AC1866" s="437">
        <v>7.6552283061618901E-3</v>
      </c>
      <c r="AD1866" s="456">
        <v>2.0459966989819084E-4</v>
      </c>
      <c r="AE1866" s="457">
        <v>2.0660744199673149E-4</v>
      </c>
      <c r="AF1866" s="437">
        <v>4.3797603936369679E-4</v>
      </c>
      <c r="AG1866" s="456">
        <v>6.6265949576586646E-3</v>
      </c>
      <c r="AH1866" s="457">
        <v>6.7244866370833375E-3</v>
      </c>
      <c r="AI1866" s="437">
        <v>1.5488122557993299E-2</v>
      </c>
      <c r="AJ1866" s="456">
        <v>1.1527374850735671E-3</v>
      </c>
      <c r="AK1866" s="457">
        <v>1.1051317211471154E-3</v>
      </c>
      <c r="AL1866" s="437">
        <v>2.6081965011918382E-3</v>
      </c>
      <c r="AM1866" s="456">
        <v>1.8614594373341405E-3</v>
      </c>
      <c r="AN1866" s="457">
        <v>1.9571019075247408E-3</v>
      </c>
      <c r="AO1866" s="437">
        <v>3.5730339533377028E-3</v>
      </c>
      <c r="AP1866" s="462">
        <v>0</v>
      </c>
      <c r="AQ1866" s="463">
        <v>0</v>
      </c>
      <c r="AR1866" s="463">
        <v>0</v>
      </c>
      <c r="AS1866" s="456">
        <v>0</v>
      </c>
      <c r="AT1866" s="457">
        <v>0</v>
      </c>
      <c r="AU1866" s="457">
        <v>0</v>
      </c>
    </row>
    <row r="1867" spans="1:47" x14ac:dyDescent="0.2">
      <c r="A1867" s="231">
        <v>2021</v>
      </c>
      <c r="B1867" s="232">
        <v>23</v>
      </c>
      <c r="C1867" s="456">
        <v>3.1540990909815108</v>
      </c>
      <c r="D1867" s="457">
        <v>3.8282714239883817</v>
      </c>
      <c r="E1867" s="437">
        <v>9.5243692154430892</v>
      </c>
      <c r="F1867" s="456">
        <v>0.16510085017408918</v>
      </c>
      <c r="G1867" s="457">
        <v>0.16796376463220633</v>
      </c>
      <c r="H1867" s="437">
        <v>0.38010625727804409</v>
      </c>
      <c r="I1867" s="456">
        <v>0.15528322115015811</v>
      </c>
      <c r="J1867" s="457">
        <v>0.19319967789198178</v>
      </c>
      <c r="K1867" s="437">
        <v>0.58444219382702822</v>
      </c>
      <c r="L1867" s="462">
        <v>1.6916948262690333E-3</v>
      </c>
      <c r="M1867" s="463">
        <v>2.2497665284596765E-3</v>
      </c>
      <c r="N1867" s="437">
        <v>3.4429379705025482E-3</v>
      </c>
      <c r="O1867" s="456">
        <v>7.8561494495414871E-3</v>
      </c>
      <c r="P1867" s="457">
        <v>8.3764064388050646E-3</v>
      </c>
      <c r="Q1867" s="437">
        <v>2.768673254026268E-2</v>
      </c>
      <c r="R1867" s="462">
        <v>0</v>
      </c>
      <c r="S1867" s="463">
        <v>0</v>
      </c>
      <c r="T1867" s="437">
        <v>512.86144011116744</v>
      </c>
      <c r="U1867" s="456">
        <v>8.0156515375664084E-3</v>
      </c>
      <c r="V1867" s="457">
        <v>1.0630907824803571E-2</v>
      </c>
      <c r="W1867" s="437">
        <v>1.9645816071652757E-2</v>
      </c>
      <c r="X1867" s="456">
        <v>8.0849850253287992E-3</v>
      </c>
      <c r="Y1867" s="457">
        <v>1.1084309773908384E-2</v>
      </c>
      <c r="Z1867" s="437">
        <v>1.8731252949095899E-2</v>
      </c>
      <c r="AA1867" s="456">
        <v>3.7345212440916906E-3</v>
      </c>
      <c r="AB1867" s="457">
        <v>4.287534199443708E-3</v>
      </c>
      <c r="AC1867" s="437">
        <v>7.8345096979260034E-3</v>
      </c>
      <c r="AD1867" s="456">
        <v>2.1230414591939323E-4</v>
      </c>
      <c r="AE1867" s="457">
        <v>2.12688895069974E-4</v>
      </c>
      <c r="AF1867" s="437">
        <v>4.507868921074618E-4</v>
      </c>
      <c r="AG1867" s="456">
        <v>6.8782429000621833E-3</v>
      </c>
      <c r="AH1867" s="457">
        <v>6.9220642831546121E-3</v>
      </c>
      <c r="AI1867" s="437">
        <v>1.5940405968753655E-2</v>
      </c>
      <c r="AJ1867" s="456">
        <v>1.2018294000550218E-3</v>
      </c>
      <c r="AK1867" s="457">
        <v>1.1434618487168736E-3</v>
      </c>
      <c r="AL1867" s="437">
        <v>2.6985392505725031E-3</v>
      </c>
      <c r="AM1867" s="456">
        <v>1.924961314858789E-3</v>
      </c>
      <c r="AN1867" s="457">
        <v>2.0070098043350154E-3</v>
      </c>
      <c r="AO1867" s="437">
        <v>3.6597495730574929E-3</v>
      </c>
      <c r="AP1867" s="462">
        <v>0</v>
      </c>
      <c r="AQ1867" s="463">
        <v>0</v>
      </c>
      <c r="AR1867" s="463">
        <v>0</v>
      </c>
      <c r="AS1867" s="456">
        <v>0</v>
      </c>
      <c r="AT1867" s="457">
        <v>0</v>
      </c>
      <c r="AU1867" s="457">
        <v>0</v>
      </c>
    </row>
    <row r="1868" spans="1:47" x14ac:dyDescent="0.2">
      <c r="A1868" s="231">
        <v>2021</v>
      </c>
      <c r="B1868" s="232">
        <v>24</v>
      </c>
      <c r="C1868" s="456">
        <v>3.2111749325618613</v>
      </c>
      <c r="D1868" s="457">
        <v>3.8696846669155476</v>
      </c>
      <c r="E1868" s="437">
        <v>9.6177294041677701</v>
      </c>
      <c r="F1868" s="456">
        <v>0.17093549810922307</v>
      </c>
      <c r="G1868" s="457">
        <v>0.17187206306405584</v>
      </c>
      <c r="H1868" s="437">
        <v>0.38888401285815327</v>
      </c>
      <c r="I1868" s="456">
        <v>0.15894810941140033</v>
      </c>
      <c r="J1868" s="457">
        <v>0.19570769638603303</v>
      </c>
      <c r="K1868" s="437">
        <v>0.59036985667940356</v>
      </c>
      <c r="L1868" s="462">
        <v>1.6979695248093827E-3</v>
      </c>
      <c r="M1868" s="463">
        <v>2.2546313990018034E-3</v>
      </c>
      <c r="N1868" s="437">
        <v>3.448210435362161E-3</v>
      </c>
      <c r="O1868" s="456">
        <v>7.9899970047567093E-3</v>
      </c>
      <c r="P1868" s="457">
        <v>8.47743486318288E-3</v>
      </c>
      <c r="Q1868" s="437">
        <v>2.7890313457573066E-2</v>
      </c>
      <c r="R1868" s="462">
        <v>0</v>
      </c>
      <c r="S1868" s="463">
        <v>0</v>
      </c>
      <c r="T1868" s="437">
        <v>513.84098803093229</v>
      </c>
      <c r="U1868" s="456">
        <v>8.2547105522200112E-3</v>
      </c>
      <c r="V1868" s="457">
        <v>1.0845792434251359E-2</v>
      </c>
      <c r="W1868" s="437">
        <v>2.0024895153759121E-2</v>
      </c>
      <c r="X1868" s="456">
        <v>8.3546779111690131E-3</v>
      </c>
      <c r="Y1868" s="457">
        <v>1.1347412825405299E-2</v>
      </c>
      <c r="Z1868" s="437">
        <v>1.913089578994925E-2</v>
      </c>
      <c r="AA1868" s="456">
        <v>3.8442779130217642E-3</v>
      </c>
      <c r="AB1868" s="457">
        <v>4.3683061320901493E-3</v>
      </c>
      <c r="AC1868" s="437">
        <v>7.9705492112164388E-3</v>
      </c>
      <c r="AD1868" s="456">
        <v>2.1987004108317302E-4</v>
      </c>
      <c r="AE1868" s="457">
        <v>2.1771442427418275E-4</v>
      </c>
      <c r="AF1868" s="437">
        <v>4.6136531736403911E-4</v>
      </c>
      <c r="AG1868" s="456">
        <v>7.1270844873477521E-3</v>
      </c>
      <c r="AH1868" s="457">
        <v>7.0883373355668834E-3</v>
      </c>
      <c r="AI1868" s="437">
        <v>1.6319940181004654E-2</v>
      </c>
      <c r="AJ1868" s="456">
        <v>1.2505020364492339E-3</v>
      </c>
      <c r="AK1868" s="457">
        <v>1.1759520835859327E-3</v>
      </c>
      <c r="AL1868" s="437">
        <v>2.7748205364281414E-3</v>
      </c>
      <c r="AM1868" s="456">
        <v>1.9872307032010148E-3</v>
      </c>
      <c r="AN1868" s="457">
        <v>2.0480276116007848E-3</v>
      </c>
      <c r="AO1868" s="437">
        <v>3.7308287166741092E-3</v>
      </c>
      <c r="AP1868" s="462">
        <v>0</v>
      </c>
      <c r="AQ1868" s="463">
        <v>0</v>
      </c>
      <c r="AR1868" s="463">
        <v>0</v>
      </c>
      <c r="AS1868" s="456">
        <v>0</v>
      </c>
      <c r="AT1868" s="457">
        <v>0</v>
      </c>
      <c r="AU1868" s="457">
        <v>0</v>
      </c>
    </row>
    <row r="1869" spans="1:47" x14ac:dyDescent="0.2">
      <c r="A1869" s="231">
        <v>2021</v>
      </c>
      <c r="B1869" s="232">
        <v>25</v>
      </c>
      <c r="C1869" s="456">
        <v>3.2661763780489994</v>
      </c>
      <c r="D1869" s="457">
        <v>3.9016363125568216</v>
      </c>
      <c r="E1869" s="437">
        <v>9.6902162799600706</v>
      </c>
      <c r="F1869" s="456">
        <v>0.17653018729970507</v>
      </c>
      <c r="G1869" s="457">
        <v>0.17480495121958731</v>
      </c>
      <c r="H1869" s="437">
        <v>0.39545702709463748</v>
      </c>
      <c r="I1869" s="456">
        <v>0.16245953512598316</v>
      </c>
      <c r="J1869" s="457">
        <v>0.1975743609376851</v>
      </c>
      <c r="K1869" s="437">
        <v>0.5947567151758264</v>
      </c>
      <c r="L1869" s="462">
        <v>1.7039291969210869E-3</v>
      </c>
      <c r="M1869" s="463">
        <v>2.2580493062311926E-3</v>
      </c>
      <c r="N1869" s="437">
        <v>3.4517890724716214E-3</v>
      </c>
      <c r="O1869" s="456">
        <v>8.1183273812434689E-3</v>
      </c>
      <c r="P1869" s="457">
        <v>8.5529983883397779E-3</v>
      </c>
      <c r="Q1869" s="437">
        <v>2.8041565323707104E-2</v>
      </c>
      <c r="R1869" s="462">
        <v>0</v>
      </c>
      <c r="S1869" s="463">
        <v>0</v>
      </c>
      <c r="T1869" s="437">
        <v>514.5803612032222</v>
      </c>
      <c r="U1869" s="456">
        <v>8.4841435253673134E-3</v>
      </c>
      <c r="V1869" s="457">
        <v>1.1007535690123587E-2</v>
      </c>
      <c r="W1869" s="437">
        <v>2.0309477288730005E-2</v>
      </c>
      <c r="X1869" s="456">
        <v>8.6135655297864579E-3</v>
      </c>
      <c r="Y1869" s="457">
        <v>1.1545602975750838E-2</v>
      </c>
      <c r="Z1869" s="437">
        <v>1.943198047964885E-2</v>
      </c>
      <c r="AA1869" s="456">
        <v>3.9446874048357783E-3</v>
      </c>
      <c r="AB1869" s="457">
        <v>4.4196451958063944E-3</v>
      </c>
      <c r="AC1869" s="437">
        <v>8.0516007263386497E-3</v>
      </c>
      <c r="AD1869" s="456">
        <v>2.2709889022180742E-4</v>
      </c>
      <c r="AE1869" s="457">
        <v>2.2143675179990956E-4</v>
      </c>
      <c r="AF1869" s="437">
        <v>4.6916809528719069E-4</v>
      </c>
      <c r="AG1869" s="456">
        <v>7.3669851767350974E-3</v>
      </c>
      <c r="AH1869" s="457">
        <v>7.2155347323685157E-3</v>
      </c>
      <c r="AI1869" s="437">
        <v>1.6609706907010593E-2</v>
      </c>
      <c r="AJ1869" s="456">
        <v>1.2975794421189856E-3</v>
      </c>
      <c r="AK1869" s="457">
        <v>1.2011125886963315E-3</v>
      </c>
      <c r="AL1869" s="437">
        <v>2.8337900523254748E-3</v>
      </c>
      <c r="AM1869" s="456">
        <v>2.0466125350937238E-3</v>
      </c>
      <c r="AN1869" s="457">
        <v>2.0780974482602446E-3</v>
      </c>
      <c r="AO1869" s="437">
        <v>3.7823811048051997E-3</v>
      </c>
      <c r="AP1869" s="462">
        <v>0</v>
      </c>
      <c r="AQ1869" s="463">
        <v>0</v>
      </c>
      <c r="AR1869" s="463">
        <v>0</v>
      </c>
      <c r="AS1869" s="456">
        <v>0</v>
      </c>
      <c r="AT1869" s="457">
        <v>0</v>
      </c>
      <c r="AU1869" s="457">
        <v>0</v>
      </c>
    </row>
    <row r="1870" spans="1:47" x14ac:dyDescent="0.2">
      <c r="A1870" s="231">
        <v>2021</v>
      </c>
      <c r="B1870" s="232">
        <v>26</v>
      </c>
      <c r="C1870" s="456">
        <v>3.3316250559925233</v>
      </c>
      <c r="D1870" s="457">
        <v>3.9417573992752635</v>
      </c>
      <c r="E1870" s="437">
        <v>9.7372969800794031</v>
      </c>
      <c r="F1870" s="456">
        <v>0.18237306713111098</v>
      </c>
      <c r="G1870" s="457">
        <v>0.17724333284415605</v>
      </c>
      <c r="H1870" s="437">
        <v>0.39936595895114951</v>
      </c>
      <c r="I1870" s="456">
        <v>0.16628972749875826</v>
      </c>
      <c r="J1870" s="457">
        <v>0.19938522601005007</v>
      </c>
      <c r="K1870" s="437">
        <v>0.59728389215079158</v>
      </c>
      <c r="L1870" s="462">
        <v>1.7093809493951792E-3</v>
      </c>
      <c r="M1870" s="463">
        <v>2.2597187698454578E-3</v>
      </c>
      <c r="N1870" s="437">
        <v>3.4533319636235954E-3</v>
      </c>
      <c r="O1870" s="456">
        <v>8.237406185518362E-3</v>
      </c>
      <c r="P1870" s="457">
        <v>8.5977531308745522E-3</v>
      </c>
      <c r="Q1870" s="437">
        <v>2.812945070853377E-2</v>
      </c>
      <c r="R1870" s="462">
        <v>0</v>
      </c>
      <c r="S1870" s="463">
        <v>0</v>
      </c>
      <c r="T1870" s="437">
        <v>515.02537821351268</v>
      </c>
      <c r="U1870" s="456">
        <v>8.7245857537389775E-3</v>
      </c>
      <c r="V1870" s="457">
        <v>1.1144911805396838E-2</v>
      </c>
      <c r="W1870" s="437">
        <v>2.0479747346428528E-2</v>
      </c>
      <c r="X1870" s="456">
        <v>8.854119068245141E-3</v>
      </c>
      <c r="Y1870" s="457">
        <v>1.1665322467417437E-2</v>
      </c>
      <c r="Z1870" s="437">
        <v>1.9613828666674382E-2</v>
      </c>
      <c r="AA1870" s="456">
        <v>4.0453264649468242E-3</v>
      </c>
      <c r="AB1870" s="457">
        <v>4.4522758658814146E-3</v>
      </c>
      <c r="AC1870" s="437">
        <v>8.0686246812048824E-3</v>
      </c>
      <c r="AD1870" s="456">
        <v>2.3456239709353468E-4</v>
      </c>
      <c r="AE1870" s="457">
        <v>2.2439946026719631E-4</v>
      </c>
      <c r="AF1870" s="437">
        <v>4.7363036357112259E-4</v>
      </c>
      <c r="AG1870" s="456">
        <v>7.6188024310272513E-3</v>
      </c>
      <c r="AH1870" s="457">
        <v>7.3239919380971678E-3</v>
      </c>
      <c r="AI1870" s="437">
        <v>1.6790209903194318E-2</v>
      </c>
      <c r="AJ1870" s="456">
        <v>1.3464032110097328E-3</v>
      </c>
      <c r="AK1870" s="457">
        <v>1.2217535569020762E-3</v>
      </c>
      <c r="AL1870" s="437">
        <v>2.8716110294429715E-3</v>
      </c>
      <c r="AM1870" s="456">
        <v>2.1076931188160116E-3</v>
      </c>
      <c r="AN1870" s="457">
        <v>2.1021717738069529E-3</v>
      </c>
      <c r="AO1870" s="437">
        <v>3.8104898979083946E-3</v>
      </c>
      <c r="AP1870" s="462">
        <v>0</v>
      </c>
      <c r="AQ1870" s="463">
        <v>0</v>
      </c>
      <c r="AR1870" s="463">
        <v>0</v>
      </c>
      <c r="AS1870" s="456">
        <v>0</v>
      </c>
      <c r="AT1870" s="457">
        <v>0</v>
      </c>
      <c r="AU1870" s="457">
        <v>0</v>
      </c>
    </row>
    <row r="1871" spans="1:47" x14ac:dyDescent="0.2">
      <c r="A1871" s="231">
        <v>2021</v>
      </c>
      <c r="B1871" s="232">
        <v>27</v>
      </c>
      <c r="C1871" s="456">
        <v>3.3777456838531532</v>
      </c>
      <c r="D1871" s="457">
        <v>3.9478949502979446</v>
      </c>
      <c r="E1871" s="437">
        <v>9.7525464132315047</v>
      </c>
      <c r="F1871" s="456">
        <v>0.18699876208819788</v>
      </c>
      <c r="G1871" s="457">
        <v>0.17754630533269566</v>
      </c>
      <c r="H1871" s="437">
        <v>0.40000003466649103</v>
      </c>
      <c r="I1871" s="456">
        <v>0.1691847387058778</v>
      </c>
      <c r="J1871" s="457">
        <v>0.19952622874295101</v>
      </c>
      <c r="K1871" s="437">
        <v>0.59753397969583621</v>
      </c>
      <c r="L1871" s="462">
        <v>1.7141428939250695E-3</v>
      </c>
      <c r="M1871" s="463">
        <v>2.2592884989455775E-3</v>
      </c>
      <c r="N1871" s="437">
        <v>3.4524597030930596E-3</v>
      </c>
      <c r="O1871" s="456">
        <v>8.3430886463175674E-3</v>
      </c>
      <c r="P1871" s="457">
        <v>8.604556878969799E-3</v>
      </c>
      <c r="Q1871" s="437">
        <v>2.8139649657218765E-2</v>
      </c>
      <c r="R1871" s="462">
        <v>0</v>
      </c>
      <c r="S1871" s="463">
        <v>0</v>
      </c>
      <c r="T1871" s="437">
        <v>515.11052832887879</v>
      </c>
      <c r="U1871" s="456">
        <v>8.9145706040889578E-3</v>
      </c>
      <c r="V1871" s="457">
        <v>1.116310240595866E-2</v>
      </c>
      <c r="W1871" s="437">
        <v>2.0509265197500775E-2</v>
      </c>
      <c r="X1871" s="456">
        <v>9.0680487199468404E-3</v>
      </c>
      <c r="Y1871" s="457">
        <v>1.1688119139080265E-2</v>
      </c>
      <c r="Z1871" s="437">
        <v>1.9648516447516664E-2</v>
      </c>
      <c r="AA1871" s="456">
        <v>4.1172320746958764E-3</v>
      </c>
      <c r="AB1871" s="457">
        <v>4.4292624244000366E-3</v>
      </c>
      <c r="AC1871" s="437">
        <v>8.0131685577237537E-3</v>
      </c>
      <c r="AD1871" s="456">
        <v>2.4047947608046461E-4</v>
      </c>
      <c r="AE1871" s="457">
        <v>2.246349241821535E-4</v>
      </c>
      <c r="AF1871" s="437">
        <v>4.7402219868752666E-4</v>
      </c>
      <c r="AG1871" s="456">
        <v>7.8200529876108048E-3</v>
      </c>
      <c r="AH1871" s="457">
        <v>7.3445269092875199E-3</v>
      </c>
      <c r="AI1871" s="437">
        <v>1.6834861588256846E-2</v>
      </c>
      <c r="AJ1871" s="456">
        <v>1.3862602071907835E-3</v>
      </c>
      <c r="AK1871" s="457">
        <v>1.2267316644565289E-3</v>
      </c>
      <c r="AL1871" s="437">
        <v>2.8829149087866842E-3</v>
      </c>
      <c r="AM1871" s="456">
        <v>2.1559962916886887E-3</v>
      </c>
      <c r="AN1871" s="457">
        <v>2.1030709947876848E-3</v>
      </c>
      <c r="AO1871" s="437">
        <v>3.8102681510858122E-3</v>
      </c>
      <c r="AP1871" s="462">
        <v>0</v>
      </c>
      <c r="AQ1871" s="463">
        <v>0</v>
      </c>
      <c r="AR1871" s="463">
        <v>0</v>
      </c>
      <c r="AS1871" s="456">
        <v>0</v>
      </c>
      <c r="AT1871" s="457">
        <v>0</v>
      </c>
      <c r="AU1871" s="457">
        <v>0</v>
      </c>
    </row>
    <row r="1872" spans="1:47" x14ac:dyDescent="0.2">
      <c r="A1872" s="231">
        <v>2021</v>
      </c>
      <c r="B1872" s="232">
        <v>28</v>
      </c>
      <c r="C1872" s="456">
        <v>3.416422395123679</v>
      </c>
      <c r="D1872" s="457">
        <v>3.9504704865223519</v>
      </c>
      <c r="E1872" s="437">
        <v>9.7603239012972551</v>
      </c>
      <c r="F1872" s="456">
        <v>0.19083147354404206</v>
      </c>
      <c r="G1872" s="457">
        <v>0.17749578968940652</v>
      </c>
      <c r="H1872" s="437">
        <v>0.3998640377438501</v>
      </c>
      <c r="I1872" s="456">
        <v>0.17157898191403984</v>
      </c>
      <c r="J1872" s="457">
        <v>0.19943478743367113</v>
      </c>
      <c r="K1872" s="437">
        <v>0.59724964122139512</v>
      </c>
      <c r="L1872" s="462">
        <v>1.717897982733768E-3</v>
      </c>
      <c r="M1872" s="463">
        <v>2.2582532073471885E-3</v>
      </c>
      <c r="N1872" s="437">
        <v>3.4510074819741094E-3</v>
      </c>
      <c r="O1872" s="456">
        <v>8.4302376051257517E-3</v>
      </c>
      <c r="P1872" s="457">
        <v>8.6018305866654102E-3</v>
      </c>
      <c r="Q1872" s="437">
        <v>2.8131561108633466E-2</v>
      </c>
      <c r="R1872" s="462">
        <v>0</v>
      </c>
      <c r="S1872" s="463">
        <v>0</v>
      </c>
      <c r="T1872" s="437">
        <v>515.11093388174345</v>
      </c>
      <c r="U1872" s="456">
        <v>9.0723136685668671E-3</v>
      </c>
      <c r="V1872" s="457">
        <v>1.1161960453500815E-2</v>
      </c>
      <c r="W1872" s="437">
        <v>2.0505617508844914E-2</v>
      </c>
      <c r="X1872" s="456">
        <v>9.2458720537677945E-3</v>
      </c>
      <c r="Y1872" s="457">
        <v>1.1687618098917642E-2</v>
      </c>
      <c r="Z1872" s="437">
        <v>1.9648552316307764E-2</v>
      </c>
      <c r="AA1872" s="456">
        <v>4.1690081479326862E-3</v>
      </c>
      <c r="AB1872" s="457">
        <v>4.3966135660339686E-3</v>
      </c>
      <c r="AC1872" s="437">
        <v>7.9408549807996383E-3</v>
      </c>
      <c r="AD1872" s="456">
        <v>2.453333570347764E-4</v>
      </c>
      <c r="AE1872" s="457">
        <v>2.243972646563485E-4</v>
      </c>
      <c r="AF1872" s="437">
        <v>4.7345747857888219E-4</v>
      </c>
      <c r="AG1872" s="456">
        <v>7.9885446532250333E-3</v>
      </c>
      <c r="AH1872" s="457">
        <v>7.3503193023696312E-3</v>
      </c>
      <c r="AI1872" s="437">
        <v>1.6847472183381118E-2</v>
      </c>
      <c r="AJ1872" s="456">
        <v>1.4198920492366335E-3</v>
      </c>
      <c r="AK1872" s="457">
        <v>1.2289337926137938E-3</v>
      </c>
      <c r="AL1872" s="437">
        <v>2.8879480488524815E-3</v>
      </c>
      <c r="AM1872" s="456">
        <v>2.1954466110326513E-3</v>
      </c>
      <c r="AN1872" s="457">
        <v>2.100023670061632E-3</v>
      </c>
      <c r="AO1872" s="437">
        <v>3.8033911676951656E-3</v>
      </c>
      <c r="AP1872" s="462">
        <v>0</v>
      </c>
      <c r="AQ1872" s="463">
        <v>0</v>
      </c>
      <c r="AR1872" s="463">
        <v>0</v>
      </c>
      <c r="AS1872" s="456">
        <v>0</v>
      </c>
      <c r="AT1872" s="457">
        <v>0</v>
      </c>
      <c r="AU1872" s="457">
        <v>0</v>
      </c>
    </row>
    <row r="1873" spans="1:47" x14ac:dyDescent="0.2">
      <c r="A1873" s="231">
        <v>2021</v>
      </c>
      <c r="B1873" s="232">
        <v>29</v>
      </c>
      <c r="C1873" s="456">
        <v>3.4462451163171002</v>
      </c>
      <c r="D1873" s="457">
        <v>3.9533603742804617</v>
      </c>
      <c r="E1873" s="437">
        <v>9.768447955512487</v>
      </c>
      <c r="F1873" s="456">
        <v>0.19370216217362429</v>
      </c>
      <c r="G1873" s="457">
        <v>0.17745541539022788</v>
      </c>
      <c r="H1873" s="437">
        <v>0.39972021528364121</v>
      </c>
      <c r="I1873" s="456">
        <v>0.17336181151649191</v>
      </c>
      <c r="J1873" s="457">
        <v>0.19934845302899554</v>
      </c>
      <c r="K1873" s="437">
        <v>0.59695034539382008</v>
      </c>
      <c r="L1873" s="462">
        <v>1.7205706059626445E-3</v>
      </c>
      <c r="M1873" s="463">
        <v>2.2572965339005295E-3</v>
      </c>
      <c r="N1873" s="437">
        <v>3.4494896995761709E-3</v>
      </c>
      <c r="O1873" s="456">
        <v>8.4955187556670225E-3</v>
      </c>
      <c r="P1873" s="457">
        <v>8.5996644097620732E-3</v>
      </c>
      <c r="Q1873" s="437">
        <v>2.8123050788691744E-2</v>
      </c>
      <c r="R1873" s="462">
        <v>0</v>
      </c>
      <c r="S1873" s="463">
        <v>0</v>
      </c>
      <c r="T1873" s="437">
        <v>515.11193002449806</v>
      </c>
      <c r="U1873" s="456">
        <v>9.1909375498815653E-3</v>
      </c>
      <c r="V1873" s="457">
        <v>1.1161477027283942E-2</v>
      </c>
      <c r="W1873" s="437">
        <v>2.0501788484654383E-2</v>
      </c>
      <c r="X1873" s="456">
        <v>9.3796305828386713E-3</v>
      </c>
      <c r="Y1873" s="457">
        <v>1.1687663536385022E-2</v>
      </c>
      <c r="Z1873" s="437">
        <v>1.9648586889159703E-2</v>
      </c>
      <c r="AA1873" s="456">
        <v>4.195798615300071E-3</v>
      </c>
      <c r="AB1873" s="457">
        <v>4.3628501985455226E-3</v>
      </c>
      <c r="AC1873" s="437">
        <v>7.8650710377786166E-3</v>
      </c>
      <c r="AD1873" s="456">
        <v>2.4891138015599998E-4</v>
      </c>
      <c r="AE1873" s="457">
        <v>2.2417267277319086E-4</v>
      </c>
      <c r="AF1873" s="437">
        <v>4.7286693191696434E-4</v>
      </c>
      <c r="AG1873" s="456">
        <v>8.1181362307711103E-3</v>
      </c>
      <c r="AH1873" s="457">
        <v>7.3572091930206385E-3</v>
      </c>
      <c r="AI1873" s="437">
        <v>1.6860663261613708E-2</v>
      </c>
      <c r="AJ1873" s="456">
        <v>1.446121162449921E-3</v>
      </c>
      <c r="AK1873" s="457">
        <v>1.2313701931041489E-3</v>
      </c>
      <c r="AL1873" s="437">
        <v>2.8932158534607172E-3</v>
      </c>
      <c r="AM1873" s="456">
        <v>2.224178064551777E-3</v>
      </c>
      <c r="AN1873" s="457">
        <v>2.0970391616845522E-3</v>
      </c>
      <c r="AO1873" s="437">
        <v>3.7961866013384521E-3</v>
      </c>
      <c r="AP1873" s="462">
        <v>0</v>
      </c>
      <c r="AQ1873" s="463">
        <v>0</v>
      </c>
      <c r="AR1873" s="463">
        <v>0</v>
      </c>
      <c r="AS1873" s="456">
        <v>0</v>
      </c>
      <c r="AT1873" s="457">
        <v>0</v>
      </c>
      <c r="AU1873" s="457">
        <v>0</v>
      </c>
    </row>
    <row r="1874" spans="1:47" x14ac:dyDescent="0.2">
      <c r="A1874" s="231">
        <v>2021</v>
      </c>
      <c r="B1874" s="232">
        <v>30</v>
      </c>
      <c r="C1874" s="456">
        <v>3.4651610783150399</v>
      </c>
      <c r="D1874" s="457">
        <v>3.956125195799407</v>
      </c>
      <c r="E1874" s="437">
        <v>9.7761893075941728</v>
      </c>
      <c r="F1874" s="456">
        <v>0.19542452452422285</v>
      </c>
      <c r="G1874" s="457">
        <v>0.17741632110629699</v>
      </c>
      <c r="H1874" s="437">
        <v>0.39958027074984442</v>
      </c>
      <c r="I1874" s="456">
        <v>0.17441912155800271</v>
      </c>
      <c r="J1874" s="457">
        <v>0.19926517770505897</v>
      </c>
      <c r="K1874" s="437">
        <v>0.59666207334218546</v>
      </c>
      <c r="L1874" s="462">
        <v>1.7219292539012842E-3</v>
      </c>
      <c r="M1874" s="463">
        <v>2.2563810024766478E-3</v>
      </c>
      <c r="N1874" s="437">
        <v>3.4480464314253275E-3</v>
      </c>
      <c r="O1874" s="456">
        <v>8.5343591000757463E-3</v>
      </c>
      <c r="P1874" s="457">
        <v>8.597578600682082E-3</v>
      </c>
      <c r="Q1874" s="437">
        <v>2.8114852717894281E-2</v>
      </c>
      <c r="R1874" s="462">
        <v>0</v>
      </c>
      <c r="S1874" s="463">
        <v>0</v>
      </c>
      <c r="T1874" s="437">
        <v>515.11120190179793</v>
      </c>
      <c r="U1874" s="456">
        <v>9.2626907634437653E-3</v>
      </c>
      <c r="V1874" s="457">
        <v>1.1160974383176077E-2</v>
      </c>
      <c r="W1874" s="437">
        <v>2.0497956308317165E-2</v>
      </c>
      <c r="X1874" s="456">
        <v>9.4606901887375004E-3</v>
      </c>
      <c r="Y1874" s="457">
        <v>1.1687653199111818E-2</v>
      </c>
      <c r="Z1874" s="437">
        <v>1.9648466805656524E-2</v>
      </c>
      <c r="AA1874" s="456">
        <v>4.1972648557735406E-3</v>
      </c>
      <c r="AB1874" s="457">
        <v>4.3305241550685332E-3</v>
      </c>
      <c r="AC1874" s="437">
        <v>7.792654544107251E-3</v>
      </c>
      <c r="AD1874" s="456">
        <v>2.5098078615244619E-4</v>
      </c>
      <c r="AE1874" s="457">
        <v>2.2395698054793536E-4</v>
      </c>
      <c r="AF1874" s="437">
        <v>4.7229495701127741E-4</v>
      </c>
      <c r="AG1874" s="456">
        <v>8.1997398507237772E-3</v>
      </c>
      <c r="AH1874" s="457">
        <v>7.3637780702225002E-3</v>
      </c>
      <c r="AI1874" s="437">
        <v>1.6873105732430501E-2</v>
      </c>
      <c r="AJ1874" s="456">
        <v>1.4630818796968275E-3</v>
      </c>
      <c r="AK1874" s="457">
        <v>1.2336952880765443E-3</v>
      </c>
      <c r="AL1874" s="437">
        <v>2.8982153721984231E-3</v>
      </c>
      <c r="AM1874" s="456">
        <v>2.2403900492579628E-3</v>
      </c>
      <c r="AN1874" s="457">
        <v>2.0941716396004196E-3</v>
      </c>
      <c r="AO1874" s="437">
        <v>3.7892643751364368E-3</v>
      </c>
      <c r="AP1874" s="462">
        <v>0</v>
      </c>
      <c r="AQ1874" s="463">
        <v>0</v>
      </c>
      <c r="AR1874" s="463">
        <v>0</v>
      </c>
      <c r="AS1874" s="456">
        <v>0</v>
      </c>
      <c r="AT1874" s="457">
        <v>0</v>
      </c>
      <c r="AU1874" s="457">
        <v>0</v>
      </c>
    </row>
    <row r="1875" spans="1:47" x14ac:dyDescent="0.2">
      <c r="A1875" s="231">
        <v>2021</v>
      </c>
      <c r="B1875" s="232">
        <v>31</v>
      </c>
      <c r="C1875" s="456">
        <v>0</v>
      </c>
      <c r="D1875" s="457">
        <v>0</v>
      </c>
      <c r="E1875" s="438">
        <v>11.089706044064648</v>
      </c>
      <c r="F1875" s="456">
        <v>0</v>
      </c>
      <c r="G1875" s="457">
        <v>0</v>
      </c>
      <c r="H1875" s="438">
        <v>0.42474778101179039</v>
      </c>
      <c r="I1875" s="456">
        <v>0</v>
      </c>
      <c r="J1875" s="457">
        <v>0</v>
      </c>
      <c r="K1875" s="438">
        <v>0.72635557239199844</v>
      </c>
      <c r="L1875" s="462">
        <v>0</v>
      </c>
      <c r="M1875" s="463">
        <v>0</v>
      </c>
      <c r="N1875" s="438">
        <v>3.4480502744016414E-3</v>
      </c>
      <c r="O1875" s="456">
        <v>0</v>
      </c>
      <c r="P1875" s="457">
        <v>0</v>
      </c>
      <c r="Q1875" s="438">
        <v>2.8114818130066409E-2</v>
      </c>
      <c r="R1875" s="462">
        <v>0</v>
      </c>
      <c r="S1875" s="463">
        <v>0</v>
      </c>
      <c r="T1875" s="438">
        <v>515.11274807116934</v>
      </c>
      <c r="U1875" s="456">
        <v>0</v>
      </c>
      <c r="V1875" s="457">
        <v>0</v>
      </c>
      <c r="W1875" s="438">
        <v>2.1883895633631176E-2</v>
      </c>
      <c r="X1875" s="456">
        <v>0</v>
      </c>
      <c r="Y1875" s="457">
        <v>0</v>
      </c>
      <c r="Z1875" s="438">
        <v>1.964811871951171E-2</v>
      </c>
      <c r="AA1875" s="456">
        <v>0</v>
      </c>
      <c r="AB1875" s="457">
        <v>0</v>
      </c>
      <c r="AC1875" s="438">
        <v>8.2632664389680824E-3</v>
      </c>
      <c r="AD1875" s="456">
        <v>0</v>
      </c>
      <c r="AE1875" s="457">
        <v>0</v>
      </c>
      <c r="AF1875" s="438">
        <v>5.0188725768906281E-4</v>
      </c>
      <c r="AG1875" s="456">
        <v>0</v>
      </c>
      <c r="AH1875" s="457">
        <v>0</v>
      </c>
      <c r="AI1875" s="438">
        <v>1.7942412001161083E-2</v>
      </c>
      <c r="AJ1875" s="456">
        <v>0</v>
      </c>
      <c r="AK1875" s="457">
        <v>0</v>
      </c>
      <c r="AL1875" s="438">
        <v>3.0713756111775607E-3</v>
      </c>
      <c r="AM1875" s="456">
        <v>0</v>
      </c>
      <c r="AN1875" s="457">
        <v>0</v>
      </c>
      <c r="AO1875" s="438">
        <v>4.0393331006651377E-3</v>
      </c>
      <c r="AP1875" s="462">
        <v>0</v>
      </c>
      <c r="AQ1875" s="463">
        <v>0</v>
      </c>
      <c r="AR1875" s="463">
        <v>0</v>
      </c>
      <c r="AS1875" s="456">
        <v>0</v>
      </c>
      <c r="AT1875" s="457">
        <v>0</v>
      </c>
      <c r="AU1875" s="457">
        <v>0</v>
      </c>
    </row>
    <row r="1876" spans="1:47" x14ac:dyDescent="0.2">
      <c r="A1876" s="231">
        <v>2021</v>
      </c>
      <c r="B1876" s="232">
        <v>32</v>
      </c>
      <c r="C1876" s="456">
        <v>0</v>
      </c>
      <c r="D1876" s="457">
        <v>0</v>
      </c>
      <c r="E1876" s="419">
        <v>11.089706044064648</v>
      </c>
      <c r="F1876" s="456">
        <v>0</v>
      </c>
      <c r="G1876" s="457">
        <v>0</v>
      </c>
      <c r="H1876" s="419">
        <v>0.42474778101179039</v>
      </c>
      <c r="I1876" s="456">
        <v>0</v>
      </c>
      <c r="J1876" s="457">
        <v>0</v>
      </c>
      <c r="K1876" s="419">
        <v>0.72635557239199844</v>
      </c>
      <c r="L1876" s="462">
        <v>0</v>
      </c>
      <c r="M1876" s="463">
        <v>0</v>
      </c>
      <c r="N1876" s="419">
        <v>3.4480502744016414E-3</v>
      </c>
      <c r="O1876" s="456">
        <v>0</v>
      </c>
      <c r="P1876" s="457">
        <v>0</v>
      </c>
      <c r="Q1876" s="419">
        <v>2.8114818130066409E-2</v>
      </c>
      <c r="R1876" s="462">
        <v>0</v>
      </c>
      <c r="S1876" s="463">
        <v>0</v>
      </c>
      <c r="T1876" s="419">
        <v>515.11274807116934</v>
      </c>
      <c r="U1876" s="456">
        <v>0</v>
      </c>
      <c r="V1876" s="457">
        <v>0</v>
      </c>
      <c r="W1876" s="419">
        <v>2.1883895633631176E-2</v>
      </c>
      <c r="X1876" s="456">
        <v>0</v>
      </c>
      <c r="Y1876" s="457">
        <v>0</v>
      </c>
      <c r="Z1876" s="419">
        <v>1.964811871951171E-2</v>
      </c>
      <c r="AA1876" s="456">
        <v>0</v>
      </c>
      <c r="AB1876" s="457">
        <v>0</v>
      </c>
      <c r="AC1876" s="419">
        <v>8.2632664389680824E-3</v>
      </c>
      <c r="AD1876" s="456">
        <v>0</v>
      </c>
      <c r="AE1876" s="457">
        <v>0</v>
      </c>
      <c r="AF1876" s="419">
        <v>5.0188725768906281E-4</v>
      </c>
      <c r="AG1876" s="456">
        <v>0</v>
      </c>
      <c r="AH1876" s="457">
        <v>0</v>
      </c>
      <c r="AI1876" s="419">
        <v>1.7942412001161083E-2</v>
      </c>
      <c r="AJ1876" s="456">
        <v>0</v>
      </c>
      <c r="AK1876" s="457">
        <v>0</v>
      </c>
      <c r="AL1876" s="419">
        <v>3.0713756111775607E-3</v>
      </c>
      <c r="AM1876" s="456">
        <v>0</v>
      </c>
      <c r="AN1876" s="457">
        <v>0</v>
      </c>
      <c r="AO1876" s="419">
        <v>4.0393331006651377E-3</v>
      </c>
      <c r="AP1876" s="462">
        <v>0</v>
      </c>
      <c r="AQ1876" s="463">
        <v>0</v>
      </c>
      <c r="AR1876" s="463">
        <v>0</v>
      </c>
      <c r="AS1876" s="456">
        <v>0</v>
      </c>
      <c r="AT1876" s="457">
        <v>0</v>
      </c>
      <c r="AU1876" s="457">
        <v>0</v>
      </c>
    </row>
    <row r="1877" spans="1:47" x14ac:dyDescent="0.2">
      <c r="A1877" s="231">
        <v>2021</v>
      </c>
      <c r="B1877" s="232">
        <v>33</v>
      </c>
      <c r="C1877" s="456">
        <v>0</v>
      </c>
      <c r="D1877" s="457">
        <v>0</v>
      </c>
      <c r="E1877" s="419">
        <v>11.089706044064648</v>
      </c>
      <c r="F1877" s="456">
        <v>0</v>
      </c>
      <c r="G1877" s="457">
        <v>0</v>
      </c>
      <c r="H1877" s="419">
        <v>0.42474778101179039</v>
      </c>
      <c r="I1877" s="456">
        <v>0</v>
      </c>
      <c r="J1877" s="457">
        <v>0</v>
      </c>
      <c r="K1877" s="419">
        <v>0.72635557239199844</v>
      </c>
      <c r="L1877" s="462">
        <v>0</v>
      </c>
      <c r="M1877" s="463">
        <v>0</v>
      </c>
      <c r="N1877" s="419">
        <v>3.4480502744016414E-3</v>
      </c>
      <c r="O1877" s="456">
        <v>0</v>
      </c>
      <c r="P1877" s="457">
        <v>0</v>
      </c>
      <c r="Q1877" s="419">
        <v>2.8114818130066409E-2</v>
      </c>
      <c r="R1877" s="462">
        <v>0</v>
      </c>
      <c r="S1877" s="463">
        <v>0</v>
      </c>
      <c r="T1877" s="419">
        <v>515.11274807116934</v>
      </c>
      <c r="U1877" s="456">
        <v>0</v>
      </c>
      <c r="V1877" s="457">
        <v>0</v>
      </c>
      <c r="W1877" s="419">
        <v>2.1883895633631176E-2</v>
      </c>
      <c r="X1877" s="456">
        <v>0</v>
      </c>
      <c r="Y1877" s="457">
        <v>0</v>
      </c>
      <c r="Z1877" s="419">
        <v>1.964811871951171E-2</v>
      </c>
      <c r="AA1877" s="456">
        <v>0</v>
      </c>
      <c r="AB1877" s="457">
        <v>0</v>
      </c>
      <c r="AC1877" s="419">
        <v>8.2632664389680824E-3</v>
      </c>
      <c r="AD1877" s="456">
        <v>0</v>
      </c>
      <c r="AE1877" s="457">
        <v>0</v>
      </c>
      <c r="AF1877" s="419">
        <v>5.0188725768906281E-4</v>
      </c>
      <c r="AG1877" s="456">
        <v>0</v>
      </c>
      <c r="AH1877" s="457">
        <v>0</v>
      </c>
      <c r="AI1877" s="419">
        <v>1.7942412001161083E-2</v>
      </c>
      <c r="AJ1877" s="456">
        <v>0</v>
      </c>
      <c r="AK1877" s="457">
        <v>0</v>
      </c>
      <c r="AL1877" s="419">
        <v>3.0713756111775607E-3</v>
      </c>
      <c r="AM1877" s="456">
        <v>0</v>
      </c>
      <c r="AN1877" s="457">
        <v>0</v>
      </c>
      <c r="AO1877" s="419">
        <v>4.0393331006651377E-3</v>
      </c>
      <c r="AP1877" s="462">
        <v>0</v>
      </c>
      <c r="AQ1877" s="463">
        <v>0</v>
      </c>
      <c r="AR1877" s="463">
        <v>0</v>
      </c>
      <c r="AS1877" s="456">
        <v>0</v>
      </c>
      <c r="AT1877" s="457">
        <v>0</v>
      </c>
      <c r="AU1877" s="457">
        <v>0</v>
      </c>
    </row>
    <row r="1878" spans="1:47" x14ac:dyDescent="0.2">
      <c r="A1878" s="231">
        <v>2021</v>
      </c>
      <c r="B1878" s="232">
        <v>34</v>
      </c>
      <c r="C1878" s="456">
        <v>0</v>
      </c>
      <c r="D1878" s="457">
        <v>0</v>
      </c>
      <c r="E1878" s="419">
        <v>11.089706044064648</v>
      </c>
      <c r="F1878" s="456">
        <v>0</v>
      </c>
      <c r="G1878" s="457">
        <v>0</v>
      </c>
      <c r="H1878" s="419">
        <v>0.42474778101179039</v>
      </c>
      <c r="I1878" s="456">
        <v>0</v>
      </c>
      <c r="J1878" s="457">
        <v>0</v>
      </c>
      <c r="K1878" s="419">
        <v>0.72635557239199844</v>
      </c>
      <c r="L1878" s="462">
        <v>0</v>
      </c>
      <c r="M1878" s="463">
        <v>0</v>
      </c>
      <c r="N1878" s="419">
        <v>3.4480502744016414E-3</v>
      </c>
      <c r="O1878" s="456">
        <v>0</v>
      </c>
      <c r="P1878" s="457">
        <v>0</v>
      </c>
      <c r="Q1878" s="419">
        <v>2.8114818130066409E-2</v>
      </c>
      <c r="R1878" s="462">
        <v>0</v>
      </c>
      <c r="S1878" s="463">
        <v>0</v>
      </c>
      <c r="T1878" s="419">
        <v>515.11274807116934</v>
      </c>
      <c r="U1878" s="456">
        <v>0</v>
      </c>
      <c r="V1878" s="457">
        <v>0</v>
      </c>
      <c r="W1878" s="419">
        <v>2.1883895633631176E-2</v>
      </c>
      <c r="X1878" s="456">
        <v>0</v>
      </c>
      <c r="Y1878" s="457">
        <v>0</v>
      </c>
      <c r="Z1878" s="419">
        <v>1.964811871951171E-2</v>
      </c>
      <c r="AA1878" s="456">
        <v>0</v>
      </c>
      <c r="AB1878" s="457">
        <v>0</v>
      </c>
      <c r="AC1878" s="419">
        <v>8.2632664389680824E-3</v>
      </c>
      <c r="AD1878" s="456">
        <v>0</v>
      </c>
      <c r="AE1878" s="457">
        <v>0</v>
      </c>
      <c r="AF1878" s="419">
        <v>5.0188725768906281E-4</v>
      </c>
      <c r="AG1878" s="456">
        <v>0</v>
      </c>
      <c r="AH1878" s="457">
        <v>0</v>
      </c>
      <c r="AI1878" s="419">
        <v>1.7942412001161083E-2</v>
      </c>
      <c r="AJ1878" s="456">
        <v>0</v>
      </c>
      <c r="AK1878" s="457">
        <v>0</v>
      </c>
      <c r="AL1878" s="419">
        <v>3.0713756111775607E-3</v>
      </c>
      <c r="AM1878" s="456">
        <v>0</v>
      </c>
      <c r="AN1878" s="457">
        <v>0</v>
      </c>
      <c r="AO1878" s="419">
        <v>4.0393331006651377E-3</v>
      </c>
      <c r="AP1878" s="462">
        <v>0</v>
      </c>
      <c r="AQ1878" s="463">
        <v>0</v>
      </c>
      <c r="AR1878" s="463">
        <v>0</v>
      </c>
      <c r="AS1878" s="456">
        <v>0</v>
      </c>
      <c r="AT1878" s="457">
        <v>0</v>
      </c>
      <c r="AU1878" s="457">
        <v>0</v>
      </c>
    </row>
    <row r="1879" spans="1:47" x14ac:dyDescent="0.2">
      <c r="A1879" s="231">
        <v>2021</v>
      </c>
      <c r="B1879" s="232">
        <v>35</v>
      </c>
      <c r="C1879" s="456">
        <v>0</v>
      </c>
      <c r="D1879" s="457">
        <v>0</v>
      </c>
      <c r="E1879" s="419">
        <v>11.089706044064648</v>
      </c>
      <c r="F1879" s="456">
        <v>0</v>
      </c>
      <c r="G1879" s="457">
        <v>0</v>
      </c>
      <c r="H1879" s="419">
        <v>0.42474778101179039</v>
      </c>
      <c r="I1879" s="456">
        <v>0</v>
      </c>
      <c r="J1879" s="457">
        <v>0</v>
      </c>
      <c r="K1879" s="419">
        <v>0.72635557239199844</v>
      </c>
      <c r="L1879" s="462">
        <v>0</v>
      </c>
      <c r="M1879" s="463">
        <v>0</v>
      </c>
      <c r="N1879" s="419">
        <v>3.4480502744016414E-3</v>
      </c>
      <c r="O1879" s="456">
        <v>0</v>
      </c>
      <c r="P1879" s="457">
        <v>0</v>
      </c>
      <c r="Q1879" s="419">
        <v>2.8114818130066409E-2</v>
      </c>
      <c r="R1879" s="462">
        <v>0</v>
      </c>
      <c r="S1879" s="463">
        <v>0</v>
      </c>
      <c r="T1879" s="419">
        <v>515.11274807116934</v>
      </c>
      <c r="U1879" s="456">
        <v>0</v>
      </c>
      <c r="V1879" s="457">
        <v>0</v>
      </c>
      <c r="W1879" s="419">
        <v>2.1883895633631176E-2</v>
      </c>
      <c r="X1879" s="456">
        <v>0</v>
      </c>
      <c r="Y1879" s="457">
        <v>0</v>
      </c>
      <c r="Z1879" s="419">
        <v>1.964811871951171E-2</v>
      </c>
      <c r="AA1879" s="456">
        <v>0</v>
      </c>
      <c r="AB1879" s="457">
        <v>0</v>
      </c>
      <c r="AC1879" s="419">
        <v>8.2632664389680824E-3</v>
      </c>
      <c r="AD1879" s="456">
        <v>0</v>
      </c>
      <c r="AE1879" s="457">
        <v>0</v>
      </c>
      <c r="AF1879" s="419">
        <v>5.0188725768906281E-4</v>
      </c>
      <c r="AG1879" s="456">
        <v>0</v>
      </c>
      <c r="AH1879" s="457">
        <v>0</v>
      </c>
      <c r="AI1879" s="419">
        <v>1.7942412001161083E-2</v>
      </c>
      <c r="AJ1879" s="456">
        <v>0</v>
      </c>
      <c r="AK1879" s="457">
        <v>0</v>
      </c>
      <c r="AL1879" s="419">
        <v>3.0713756111775607E-3</v>
      </c>
      <c r="AM1879" s="456">
        <v>0</v>
      </c>
      <c r="AN1879" s="457">
        <v>0</v>
      </c>
      <c r="AO1879" s="419">
        <v>4.0393331006651377E-3</v>
      </c>
      <c r="AP1879" s="462">
        <v>0</v>
      </c>
      <c r="AQ1879" s="463">
        <v>0</v>
      </c>
      <c r="AR1879" s="463">
        <v>0</v>
      </c>
      <c r="AS1879" s="456">
        <v>0</v>
      </c>
      <c r="AT1879" s="457">
        <v>0</v>
      </c>
      <c r="AU1879" s="457">
        <v>0</v>
      </c>
    </row>
    <row r="1880" spans="1:47" x14ac:dyDescent="0.2">
      <c r="A1880" s="231">
        <v>2021</v>
      </c>
      <c r="B1880" s="232">
        <v>36</v>
      </c>
      <c r="C1880" s="456">
        <v>0</v>
      </c>
      <c r="D1880" s="457">
        <v>0</v>
      </c>
      <c r="E1880" s="419">
        <v>11.089706044064648</v>
      </c>
      <c r="F1880" s="456">
        <v>0</v>
      </c>
      <c r="G1880" s="457">
        <v>0</v>
      </c>
      <c r="H1880" s="419">
        <v>0.42474778101179039</v>
      </c>
      <c r="I1880" s="456">
        <v>0</v>
      </c>
      <c r="J1880" s="457">
        <v>0</v>
      </c>
      <c r="K1880" s="419">
        <v>0.72635557239199844</v>
      </c>
      <c r="L1880" s="462">
        <v>0</v>
      </c>
      <c r="M1880" s="463">
        <v>0</v>
      </c>
      <c r="N1880" s="419">
        <v>3.4480502744016414E-3</v>
      </c>
      <c r="O1880" s="456">
        <v>0</v>
      </c>
      <c r="P1880" s="457">
        <v>0</v>
      </c>
      <c r="Q1880" s="419">
        <v>2.8114818130066409E-2</v>
      </c>
      <c r="R1880" s="462">
        <v>0</v>
      </c>
      <c r="S1880" s="463">
        <v>0</v>
      </c>
      <c r="T1880" s="419">
        <v>515.11274807116934</v>
      </c>
      <c r="U1880" s="456">
        <v>0</v>
      </c>
      <c r="V1880" s="457">
        <v>0</v>
      </c>
      <c r="W1880" s="419">
        <v>2.1883895633631176E-2</v>
      </c>
      <c r="X1880" s="456">
        <v>0</v>
      </c>
      <c r="Y1880" s="457">
        <v>0</v>
      </c>
      <c r="Z1880" s="419">
        <v>1.964811871951171E-2</v>
      </c>
      <c r="AA1880" s="456">
        <v>0</v>
      </c>
      <c r="AB1880" s="457">
        <v>0</v>
      </c>
      <c r="AC1880" s="419">
        <v>8.2632664389680824E-3</v>
      </c>
      <c r="AD1880" s="456">
        <v>0</v>
      </c>
      <c r="AE1880" s="457">
        <v>0</v>
      </c>
      <c r="AF1880" s="419">
        <v>5.0188725768906281E-4</v>
      </c>
      <c r="AG1880" s="456">
        <v>0</v>
      </c>
      <c r="AH1880" s="457">
        <v>0</v>
      </c>
      <c r="AI1880" s="419">
        <v>1.7942412001161083E-2</v>
      </c>
      <c r="AJ1880" s="456">
        <v>0</v>
      </c>
      <c r="AK1880" s="457">
        <v>0</v>
      </c>
      <c r="AL1880" s="419">
        <v>3.0713756111775607E-3</v>
      </c>
      <c r="AM1880" s="456">
        <v>0</v>
      </c>
      <c r="AN1880" s="457">
        <v>0</v>
      </c>
      <c r="AO1880" s="419">
        <v>4.0393331006651377E-3</v>
      </c>
      <c r="AP1880" s="462">
        <v>0</v>
      </c>
      <c r="AQ1880" s="463">
        <v>0</v>
      </c>
      <c r="AR1880" s="463">
        <v>0</v>
      </c>
      <c r="AS1880" s="456">
        <v>0</v>
      </c>
      <c r="AT1880" s="457">
        <v>0</v>
      </c>
      <c r="AU1880" s="457">
        <v>0</v>
      </c>
    </row>
    <row r="1881" spans="1:47" x14ac:dyDescent="0.2">
      <c r="A1881" s="231">
        <v>2021</v>
      </c>
      <c r="B1881" s="232">
        <v>37</v>
      </c>
      <c r="C1881" s="456">
        <v>0</v>
      </c>
      <c r="D1881" s="457">
        <v>0</v>
      </c>
      <c r="E1881" s="419">
        <v>11.089706044064648</v>
      </c>
      <c r="F1881" s="456">
        <v>0</v>
      </c>
      <c r="G1881" s="457">
        <v>0</v>
      </c>
      <c r="H1881" s="419">
        <v>0.42474778101179039</v>
      </c>
      <c r="I1881" s="456">
        <v>0</v>
      </c>
      <c r="J1881" s="457">
        <v>0</v>
      </c>
      <c r="K1881" s="419">
        <v>0.72635557239199844</v>
      </c>
      <c r="L1881" s="462">
        <v>0</v>
      </c>
      <c r="M1881" s="463">
        <v>0</v>
      </c>
      <c r="N1881" s="419">
        <v>3.4480502744016414E-3</v>
      </c>
      <c r="O1881" s="456">
        <v>0</v>
      </c>
      <c r="P1881" s="457">
        <v>0</v>
      </c>
      <c r="Q1881" s="419">
        <v>2.8114818130066409E-2</v>
      </c>
      <c r="R1881" s="462">
        <v>0</v>
      </c>
      <c r="S1881" s="463">
        <v>0</v>
      </c>
      <c r="T1881" s="419">
        <v>515.11274807116934</v>
      </c>
      <c r="U1881" s="456">
        <v>0</v>
      </c>
      <c r="V1881" s="457">
        <v>0</v>
      </c>
      <c r="W1881" s="419">
        <v>2.1883895633631176E-2</v>
      </c>
      <c r="X1881" s="456">
        <v>0</v>
      </c>
      <c r="Y1881" s="457">
        <v>0</v>
      </c>
      <c r="Z1881" s="419">
        <v>1.964811871951171E-2</v>
      </c>
      <c r="AA1881" s="456">
        <v>0</v>
      </c>
      <c r="AB1881" s="457">
        <v>0</v>
      </c>
      <c r="AC1881" s="419">
        <v>8.2632664389680824E-3</v>
      </c>
      <c r="AD1881" s="456">
        <v>0</v>
      </c>
      <c r="AE1881" s="457">
        <v>0</v>
      </c>
      <c r="AF1881" s="419">
        <v>5.0188725768906281E-4</v>
      </c>
      <c r="AG1881" s="456">
        <v>0</v>
      </c>
      <c r="AH1881" s="457">
        <v>0</v>
      </c>
      <c r="AI1881" s="419">
        <v>1.7942412001161083E-2</v>
      </c>
      <c r="AJ1881" s="456">
        <v>0</v>
      </c>
      <c r="AK1881" s="457">
        <v>0</v>
      </c>
      <c r="AL1881" s="419">
        <v>3.0713756111775607E-3</v>
      </c>
      <c r="AM1881" s="456">
        <v>0</v>
      </c>
      <c r="AN1881" s="457">
        <v>0</v>
      </c>
      <c r="AO1881" s="419">
        <v>4.0393331006651377E-3</v>
      </c>
      <c r="AP1881" s="462">
        <v>0</v>
      </c>
      <c r="AQ1881" s="463">
        <v>0</v>
      </c>
      <c r="AR1881" s="463">
        <v>0</v>
      </c>
      <c r="AS1881" s="456">
        <v>0</v>
      </c>
      <c r="AT1881" s="457">
        <v>0</v>
      </c>
      <c r="AU1881" s="457">
        <v>0</v>
      </c>
    </row>
    <row r="1882" spans="1:47" x14ac:dyDescent="0.2">
      <c r="A1882" s="231">
        <v>2021</v>
      </c>
      <c r="B1882" s="232">
        <v>38</v>
      </c>
      <c r="C1882" s="456">
        <v>0</v>
      </c>
      <c r="D1882" s="457">
        <v>0</v>
      </c>
      <c r="E1882" s="419">
        <v>11.089706044064648</v>
      </c>
      <c r="F1882" s="456">
        <v>0</v>
      </c>
      <c r="G1882" s="457">
        <v>0</v>
      </c>
      <c r="H1882" s="419">
        <v>0.42474778101179039</v>
      </c>
      <c r="I1882" s="456">
        <v>0</v>
      </c>
      <c r="J1882" s="457">
        <v>0</v>
      </c>
      <c r="K1882" s="419">
        <v>0.72635557239199844</v>
      </c>
      <c r="L1882" s="462">
        <v>0</v>
      </c>
      <c r="M1882" s="463">
        <v>0</v>
      </c>
      <c r="N1882" s="419">
        <v>3.4480502744016414E-3</v>
      </c>
      <c r="O1882" s="456">
        <v>0</v>
      </c>
      <c r="P1882" s="457">
        <v>0</v>
      </c>
      <c r="Q1882" s="419">
        <v>2.8114818130066409E-2</v>
      </c>
      <c r="R1882" s="462">
        <v>0</v>
      </c>
      <c r="S1882" s="463">
        <v>0</v>
      </c>
      <c r="T1882" s="419">
        <v>515.11274807116934</v>
      </c>
      <c r="U1882" s="456">
        <v>0</v>
      </c>
      <c r="V1882" s="457">
        <v>0</v>
      </c>
      <c r="W1882" s="419">
        <v>2.1883895633631176E-2</v>
      </c>
      <c r="X1882" s="456">
        <v>0</v>
      </c>
      <c r="Y1882" s="457">
        <v>0</v>
      </c>
      <c r="Z1882" s="419">
        <v>1.964811871951171E-2</v>
      </c>
      <c r="AA1882" s="456">
        <v>0</v>
      </c>
      <c r="AB1882" s="457">
        <v>0</v>
      </c>
      <c r="AC1882" s="419">
        <v>8.2632664389680824E-3</v>
      </c>
      <c r="AD1882" s="456">
        <v>0</v>
      </c>
      <c r="AE1882" s="457">
        <v>0</v>
      </c>
      <c r="AF1882" s="419">
        <v>5.0188725768906281E-4</v>
      </c>
      <c r="AG1882" s="456">
        <v>0</v>
      </c>
      <c r="AH1882" s="457">
        <v>0</v>
      </c>
      <c r="AI1882" s="419">
        <v>1.7942412001161083E-2</v>
      </c>
      <c r="AJ1882" s="456">
        <v>0</v>
      </c>
      <c r="AK1882" s="457">
        <v>0</v>
      </c>
      <c r="AL1882" s="419">
        <v>3.0713756111775607E-3</v>
      </c>
      <c r="AM1882" s="456">
        <v>0</v>
      </c>
      <c r="AN1882" s="457">
        <v>0</v>
      </c>
      <c r="AO1882" s="419">
        <v>4.0393331006651377E-3</v>
      </c>
      <c r="AP1882" s="462">
        <v>0</v>
      </c>
      <c r="AQ1882" s="463">
        <v>0</v>
      </c>
      <c r="AR1882" s="463">
        <v>0</v>
      </c>
      <c r="AS1882" s="456">
        <v>0</v>
      </c>
      <c r="AT1882" s="457">
        <v>0</v>
      </c>
      <c r="AU1882" s="457">
        <v>0</v>
      </c>
    </row>
    <row r="1883" spans="1:47" x14ac:dyDescent="0.2">
      <c r="A1883" s="231">
        <v>2021</v>
      </c>
      <c r="B1883" s="232">
        <v>39</v>
      </c>
      <c r="C1883" s="456">
        <v>0</v>
      </c>
      <c r="D1883" s="457">
        <v>0</v>
      </c>
      <c r="E1883" s="419">
        <v>11.089706044064648</v>
      </c>
      <c r="F1883" s="456">
        <v>0</v>
      </c>
      <c r="G1883" s="457">
        <v>0</v>
      </c>
      <c r="H1883" s="419">
        <v>0.42474778101179039</v>
      </c>
      <c r="I1883" s="456">
        <v>0</v>
      </c>
      <c r="J1883" s="457">
        <v>0</v>
      </c>
      <c r="K1883" s="419">
        <v>0.72635557239199844</v>
      </c>
      <c r="L1883" s="462">
        <v>0</v>
      </c>
      <c r="M1883" s="463">
        <v>0</v>
      </c>
      <c r="N1883" s="419">
        <v>3.4480502744016414E-3</v>
      </c>
      <c r="O1883" s="456">
        <v>0</v>
      </c>
      <c r="P1883" s="457">
        <v>0</v>
      </c>
      <c r="Q1883" s="419">
        <v>2.8114818130066409E-2</v>
      </c>
      <c r="R1883" s="462">
        <v>0</v>
      </c>
      <c r="S1883" s="463">
        <v>0</v>
      </c>
      <c r="T1883" s="419">
        <v>515.11274807116934</v>
      </c>
      <c r="U1883" s="456">
        <v>0</v>
      </c>
      <c r="V1883" s="457">
        <v>0</v>
      </c>
      <c r="W1883" s="419">
        <v>2.1883895633631176E-2</v>
      </c>
      <c r="X1883" s="456">
        <v>0</v>
      </c>
      <c r="Y1883" s="457">
        <v>0</v>
      </c>
      <c r="Z1883" s="419">
        <v>1.964811871951171E-2</v>
      </c>
      <c r="AA1883" s="456">
        <v>0</v>
      </c>
      <c r="AB1883" s="457">
        <v>0</v>
      </c>
      <c r="AC1883" s="419">
        <v>8.2632664389680824E-3</v>
      </c>
      <c r="AD1883" s="456">
        <v>0</v>
      </c>
      <c r="AE1883" s="457">
        <v>0</v>
      </c>
      <c r="AF1883" s="419">
        <v>5.0188725768906281E-4</v>
      </c>
      <c r="AG1883" s="456">
        <v>0</v>
      </c>
      <c r="AH1883" s="457">
        <v>0</v>
      </c>
      <c r="AI1883" s="419">
        <v>1.7942412001161083E-2</v>
      </c>
      <c r="AJ1883" s="456">
        <v>0</v>
      </c>
      <c r="AK1883" s="457">
        <v>0</v>
      </c>
      <c r="AL1883" s="419">
        <v>3.0713756111775607E-3</v>
      </c>
      <c r="AM1883" s="456">
        <v>0</v>
      </c>
      <c r="AN1883" s="457">
        <v>0</v>
      </c>
      <c r="AO1883" s="419">
        <v>4.0393331006651377E-3</v>
      </c>
      <c r="AP1883" s="462">
        <v>0</v>
      </c>
      <c r="AQ1883" s="463">
        <v>0</v>
      </c>
      <c r="AR1883" s="463">
        <v>0</v>
      </c>
      <c r="AS1883" s="456">
        <v>0</v>
      </c>
      <c r="AT1883" s="457">
        <v>0</v>
      </c>
      <c r="AU1883" s="457">
        <v>0</v>
      </c>
    </row>
    <row r="1884" spans="1:47" ht="13.5" thickBot="1" x14ac:dyDescent="0.25">
      <c r="A1884" s="233">
        <v>2021</v>
      </c>
      <c r="B1884" s="234">
        <v>40</v>
      </c>
      <c r="C1884" s="458">
        <v>0</v>
      </c>
      <c r="D1884" s="459">
        <v>0</v>
      </c>
      <c r="E1884" s="430">
        <v>11.089706044064648</v>
      </c>
      <c r="F1884" s="458">
        <v>0</v>
      </c>
      <c r="G1884" s="459">
        <v>0</v>
      </c>
      <c r="H1884" s="430">
        <v>0.42474778101179039</v>
      </c>
      <c r="I1884" s="458">
        <v>0</v>
      </c>
      <c r="J1884" s="459">
        <v>0</v>
      </c>
      <c r="K1884" s="430">
        <v>0.72635557239199844</v>
      </c>
      <c r="L1884" s="464">
        <v>0</v>
      </c>
      <c r="M1884" s="465">
        <v>0</v>
      </c>
      <c r="N1884" s="430">
        <v>3.4480502744016414E-3</v>
      </c>
      <c r="O1884" s="458">
        <v>0</v>
      </c>
      <c r="P1884" s="459">
        <v>0</v>
      </c>
      <c r="Q1884" s="430">
        <v>2.8114818130066409E-2</v>
      </c>
      <c r="R1884" s="464">
        <v>0</v>
      </c>
      <c r="S1884" s="465">
        <v>0</v>
      </c>
      <c r="T1884" s="430">
        <v>515.11274807116934</v>
      </c>
      <c r="U1884" s="458">
        <v>0</v>
      </c>
      <c r="V1884" s="459">
        <v>0</v>
      </c>
      <c r="W1884" s="430">
        <v>2.1883895633631176E-2</v>
      </c>
      <c r="X1884" s="458">
        <v>0</v>
      </c>
      <c r="Y1884" s="459">
        <v>0</v>
      </c>
      <c r="Z1884" s="430">
        <v>1.964811871951171E-2</v>
      </c>
      <c r="AA1884" s="458">
        <v>0</v>
      </c>
      <c r="AB1884" s="459">
        <v>0</v>
      </c>
      <c r="AC1884" s="430">
        <v>8.2632664389680824E-3</v>
      </c>
      <c r="AD1884" s="458">
        <v>0</v>
      </c>
      <c r="AE1884" s="459">
        <v>0</v>
      </c>
      <c r="AF1884" s="430">
        <v>5.0188725768906281E-4</v>
      </c>
      <c r="AG1884" s="458">
        <v>0</v>
      </c>
      <c r="AH1884" s="459">
        <v>0</v>
      </c>
      <c r="AI1884" s="430">
        <v>1.7942412001161083E-2</v>
      </c>
      <c r="AJ1884" s="458">
        <v>0</v>
      </c>
      <c r="AK1884" s="459">
        <v>0</v>
      </c>
      <c r="AL1884" s="430">
        <v>3.0713756111775607E-3</v>
      </c>
      <c r="AM1884" s="458">
        <v>0</v>
      </c>
      <c r="AN1884" s="459">
        <v>0</v>
      </c>
      <c r="AO1884" s="430">
        <v>4.0393331006651377E-3</v>
      </c>
      <c r="AP1884" s="464">
        <v>0</v>
      </c>
      <c r="AQ1884" s="465">
        <v>0</v>
      </c>
      <c r="AR1884" s="465">
        <v>0</v>
      </c>
      <c r="AS1884" s="458">
        <v>0</v>
      </c>
      <c r="AT1884" s="459">
        <v>0</v>
      </c>
      <c r="AU1884" s="459">
        <v>0</v>
      </c>
    </row>
    <row r="1885" spans="1:47" x14ac:dyDescent="0.2">
      <c r="A1885" s="229">
        <v>2022</v>
      </c>
      <c r="B1885" s="230">
        <v>1</v>
      </c>
      <c r="C1885" s="454">
        <v>0.88568291268080379</v>
      </c>
      <c r="D1885" s="455">
        <v>0.96743567048860113</v>
      </c>
      <c r="E1885" s="436">
        <v>1.8017713536122488</v>
      </c>
      <c r="F1885" s="454">
        <v>4.0075492746173967E-2</v>
      </c>
      <c r="G1885" s="455">
        <v>3.6171804450687052E-2</v>
      </c>
      <c r="H1885" s="436">
        <v>5.5138039274718741E-2</v>
      </c>
      <c r="I1885" s="454">
        <v>3.9119392055401651E-2</v>
      </c>
      <c r="J1885" s="455">
        <v>4.6726405797009075E-2</v>
      </c>
      <c r="K1885" s="436">
        <v>0.10283147708496859</v>
      </c>
      <c r="L1885" s="460">
        <v>1.5228356841778528E-3</v>
      </c>
      <c r="M1885" s="461">
        <v>2.0230690679687441E-3</v>
      </c>
      <c r="N1885" s="436">
        <v>3.294442025167646E-3</v>
      </c>
      <c r="O1885" s="454">
        <v>1.6290758776882203E-3</v>
      </c>
      <c r="P1885" s="455">
        <v>2.0687073560837444E-3</v>
      </c>
      <c r="Q1885" s="436">
        <v>1.0071340744183442E-2</v>
      </c>
      <c r="R1885" s="460">
        <v>0</v>
      </c>
      <c r="S1885" s="461">
        <v>0</v>
      </c>
      <c r="T1885" s="436">
        <v>493.10572418810864</v>
      </c>
      <c r="U1885" s="454">
        <v>5.4395898825397573E-3</v>
      </c>
      <c r="V1885" s="455">
        <v>6.8486566049837305E-3</v>
      </c>
      <c r="W1885" s="436">
        <v>1.0135571576544124E-2</v>
      </c>
      <c r="X1885" s="454">
        <v>4.3546292563997942E-3</v>
      </c>
      <c r="Y1885" s="455">
        <v>5.5524612703779889E-3</v>
      </c>
      <c r="Z1885" s="436">
        <v>1.0327466139085121E-2</v>
      </c>
      <c r="AA1885" s="454">
        <v>8.2354945314018707E-4</v>
      </c>
      <c r="AB1885" s="455">
        <v>8.5211241288038952E-4</v>
      </c>
      <c r="AC1885" s="436">
        <v>1.0618043650921654E-3</v>
      </c>
      <c r="AD1885" s="454">
        <v>5.0782989330433063E-5</v>
      </c>
      <c r="AE1885" s="455">
        <v>4.5426716609382086E-5</v>
      </c>
      <c r="AF1885" s="436">
        <v>6.3908984441362127E-5</v>
      </c>
      <c r="AG1885" s="454">
        <v>1.6866006895678695E-3</v>
      </c>
      <c r="AH1885" s="455">
        <v>1.5049304784499097E-3</v>
      </c>
      <c r="AI1885" s="436">
        <v>2.3278512108928381E-3</v>
      </c>
      <c r="AJ1885" s="454">
        <v>3.1042372737021711E-4</v>
      </c>
      <c r="AK1885" s="455">
        <v>2.674297316013057E-4</v>
      </c>
      <c r="AL1885" s="436">
        <v>4.1436890207842761E-4</v>
      </c>
      <c r="AM1885" s="454">
        <v>4.5551516658135801E-4</v>
      </c>
      <c r="AN1885" s="455">
        <v>4.1752963871068789E-4</v>
      </c>
      <c r="AO1885" s="436">
        <v>4.9933817403739669E-4</v>
      </c>
      <c r="AP1885" s="460">
        <v>0</v>
      </c>
      <c r="AQ1885" s="461">
        <v>0</v>
      </c>
      <c r="AR1885" s="461">
        <v>0</v>
      </c>
      <c r="AS1885" s="454">
        <v>0</v>
      </c>
      <c r="AT1885" s="455">
        <v>0</v>
      </c>
      <c r="AU1885" s="455">
        <v>0</v>
      </c>
    </row>
    <row r="1886" spans="1:47" x14ac:dyDescent="0.2">
      <c r="A1886" s="231">
        <v>2022</v>
      </c>
      <c r="B1886" s="232">
        <v>2</v>
      </c>
      <c r="C1886" s="456">
        <v>0.89200851063925679</v>
      </c>
      <c r="D1886" s="457">
        <v>0.97235527503313224</v>
      </c>
      <c r="E1886" s="437">
        <v>1.8123070581717857</v>
      </c>
      <c r="F1886" s="456">
        <v>4.0886080355415376E-2</v>
      </c>
      <c r="G1886" s="457">
        <v>3.6888702166674114E-2</v>
      </c>
      <c r="H1886" s="437">
        <v>5.6202114116528853E-2</v>
      </c>
      <c r="I1886" s="456">
        <v>3.9541243620868569E-2</v>
      </c>
      <c r="J1886" s="457">
        <v>4.7076084917484551E-2</v>
      </c>
      <c r="K1886" s="437">
        <v>0.1035659114388888</v>
      </c>
      <c r="L1886" s="462">
        <v>1.5248544264200353E-3</v>
      </c>
      <c r="M1886" s="463">
        <v>2.026077893708963E-3</v>
      </c>
      <c r="N1886" s="437">
        <v>3.2973447415276932E-3</v>
      </c>
      <c r="O1886" s="456">
        <v>1.6386689078181416E-3</v>
      </c>
      <c r="P1886" s="457">
        <v>2.0810265604874409E-3</v>
      </c>
      <c r="Q1886" s="437">
        <v>1.0089851838815859E-2</v>
      </c>
      <c r="R1886" s="462">
        <v>0</v>
      </c>
      <c r="S1886" s="463">
        <v>0</v>
      </c>
      <c r="T1886" s="437">
        <v>493.43778081222246</v>
      </c>
      <c r="U1886" s="456">
        <v>5.5273037910521811E-3</v>
      </c>
      <c r="V1886" s="457">
        <v>6.9742959633484428E-3</v>
      </c>
      <c r="W1886" s="437">
        <v>1.0272590133196475E-2</v>
      </c>
      <c r="X1886" s="456">
        <v>4.4224881717357008E-3</v>
      </c>
      <c r="Y1886" s="457">
        <v>5.6426620314787915E-3</v>
      </c>
      <c r="Z1886" s="437">
        <v>1.0464462721106332E-2</v>
      </c>
      <c r="AA1886" s="456">
        <v>8.4636883460324861E-4</v>
      </c>
      <c r="AB1886" s="457">
        <v>8.8470608549033017E-4</v>
      </c>
      <c r="AC1886" s="437">
        <v>1.0884530021547853E-3</v>
      </c>
      <c r="AD1886" s="456">
        <v>5.1839069789598521E-5</v>
      </c>
      <c r="AE1886" s="457">
        <v>4.6373125984623333E-5</v>
      </c>
      <c r="AF1886" s="437">
        <v>6.520920613863625E-5</v>
      </c>
      <c r="AG1886" s="456">
        <v>1.7194471295996952E-3</v>
      </c>
      <c r="AH1886" s="457">
        <v>1.5318333373110532E-3</v>
      </c>
      <c r="AI1886" s="437">
        <v>2.3711050693959374E-3</v>
      </c>
      <c r="AJ1886" s="456">
        <v>3.1663193474026333E-4</v>
      </c>
      <c r="AK1886" s="457">
        <v>2.7228705686586875E-4</v>
      </c>
      <c r="AL1886" s="437">
        <v>4.2262474501092212E-4</v>
      </c>
      <c r="AM1886" s="456">
        <v>4.64767082850887E-4</v>
      </c>
      <c r="AN1886" s="457">
        <v>4.2620177445307781E-4</v>
      </c>
      <c r="AO1886" s="437">
        <v>5.0870281474591883E-4</v>
      </c>
      <c r="AP1886" s="462">
        <v>0</v>
      </c>
      <c r="AQ1886" s="463">
        <v>0</v>
      </c>
      <c r="AR1886" s="463">
        <v>0</v>
      </c>
      <c r="AS1886" s="456">
        <v>0</v>
      </c>
      <c r="AT1886" s="457">
        <v>0</v>
      </c>
      <c r="AU1886" s="457">
        <v>0</v>
      </c>
    </row>
    <row r="1887" spans="1:47" x14ac:dyDescent="0.2">
      <c r="A1887" s="231">
        <v>2022</v>
      </c>
      <c r="B1887" s="232">
        <v>3</v>
      </c>
      <c r="C1887" s="456">
        <v>0.89751639839456576</v>
      </c>
      <c r="D1887" s="457">
        <v>0.97623886065532395</v>
      </c>
      <c r="E1887" s="437">
        <v>1.8249198928853789</v>
      </c>
      <c r="F1887" s="456">
        <v>4.1761927735816461E-2</v>
      </c>
      <c r="G1887" s="457">
        <v>3.7694473593626106E-2</v>
      </c>
      <c r="H1887" s="437">
        <v>5.7399342590541157E-2</v>
      </c>
      <c r="I1887" s="456">
        <v>3.9948397797586931E-2</v>
      </c>
      <c r="J1887" s="457">
        <v>4.7392363733493537E-2</v>
      </c>
      <c r="K1887" s="437">
        <v>0.10437588441558289</v>
      </c>
      <c r="L1887" s="462">
        <v>1.5269570298764412E-3</v>
      </c>
      <c r="M1887" s="463">
        <v>2.0293891083274138E-3</v>
      </c>
      <c r="N1887" s="437">
        <v>3.3000063740418299E-3</v>
      </c>
      <c r="O1887" s="456">
        <v>1.648995950870471E-3</v>
      </c>
      <c r="P1887" s="457">
        <v>2.0948505105356052E-3</v>
      </c>
      <c r="Q1887" s="437">
        <v>1.0109840380012633E-2</v>
      </c>
      <c r="R1887" s="462">
        <v>0</v>
      </c>
      <c r="S1887" s="463">
        <v>0</v>
      </c>
      <c r="T1887" s="437">
        <v>493.8157203070445</v>
      </c>
      <c r="U1887" s="456">
        <v>5.6192744504963256E-3</v>
      </c>
      <c r="V1887" s="457">
        <v>7.1137195881834561E-3</v>
      </c>
      <c r="W1887" s="437">
        <v>1.0426885785233958E-2</v>
      </c>
      <c r="X1887" s="456">
        <v>4.4963335170690654E-3</v>
      </c>
      <c r="Y1887" s="457">
        <v>5.7448559627463419E-3</v>
      </c>
      <c r="Z1887" s="437">
        <v>1.0619673979279756E-2</v>
      </c>
      <c r="AA1887" s="456">
        <v>8.7034971069573574E-4</v>
      </c>
      <c r="AB1887" s="457">
        <v>9.2169721236761858E-4</v>
      </c>
      <c r="AC1887" s="437">
        <v>1.1138486541364268E-3</v>
      </c>
      <c r="AD1887" s="456">
        <v>5.2975689522539889E-5</v>
      </c>
      <c r="AE1887" s="457">
        <v>4.743490469849729E-5</v>
      </c>
      <c r="AF1887" s="437">
        <v>6.6644700540987206E-5</v>
      </c>
      <c r="AG1887" s="456">
        <v>1.7551801594755472E-3</v>
      </c>
      <c r="AH1887" s="457">
        <v>1.5621202112472896E-3</v>
      </c>
      <c r="AI1887" s="437">
        <v>2.4210035045710713E-3</v>
      </c>
      <c r="AJ1887" s="456">
        <v>3.2345485634983911E-4</v>
      </c>
      <c r="AK1887" s="457">
        <v>2.7781451427741013E-4</v>
      </c>
      <c r="AL1887" s="437">
        <v>4.3230195256868122E-4</v>
      </c>
      <c r="AM1887" s="456">
        <v>4.7467897294265388E-4</v>
      </c>
      <c r="AN1887" s="457">
        <v>4.3590122636682729E-4</v>
      </c>
      <c r="AO1887" s="437">
        <v>5.188886070913903E-4</v>
      </c>
      <c r="AP1887" s="462">
        <v>0</v>
      </c>
      <c r="AQ1887" s="463">
        <v>0</v>
      </c>
      <c r="AR1887" s="463">
        <v>0</v>
      </c>
      <c r="AS1887" s="456">
        <v>0</v>
      </c>
      <c r="AT1887" s="457">
        <v>0</v>
      </c>
      <c r="AU1887" s="457">
        <v>0</v>
      </c>
    </row>
    <row r="1888" spans="1:47" x14ac:dyDescent="0.2">
      <c r="A1888" s="231">
        <v>2022</v>
      </c>
      <c r="B1888" s="232">
        <v>4</v>
      </c>
      <c r="C1888" s="456">
        <v>0.90192482931187379</v>
      </c>
      <c r="D1888" s="457">
        <v>0.97870995195732635</v>
      </c>
      <c r="E1888" s="437">
        <v>1.8392657313116814</v>
      </c>
      <c r="F1888" s="456">
        <v>4.2731148724373981E-2</v>
      </c>
      <c r="G1888" s="457">
        <v>3.8606129470217944E-2</v>
      </c>
      <c r="H1888" s="437">
        <v>5.8754787594533071E-2</v>
      </c>
      <c r="I1888" s="456">
        <v>4.0358736235512567E-2</v>
      </c>
      <c r="J1888" s="457">
        <v>4.769360163217172E-2</v>
      </c>
      <c r="K1888" s="437">
        <v>0.10528862930990811</v>
      </c>
      <c r="L1888" s="462">
        <v>1.529550166834895E-3</v>
      </c>
      <c r="M1888" s="463">
        <v>2.0334041224192127E-3</v>
      </c>
      <c r="N1888" s="437">
        <v>3.3029891975314791E-3</v>
      </c>
      <c r="O1888" s="456">
        <v>1.6607063782352828E-3</v>
      </c>
      <c r="P1888" s="457">
        <v>2.1108653656779926E-3</v>
      </c>
      <c r="Q1888" s="437">
        <v>1.0132432210572442E-2</v>
      </c>
      <c r="R1888" s="462">
        <v>0</v>
      </c>
      <c r="S1888" s="463">
        <v>0</v>
      </c>
      <c r="T1888" s="437">
        <v>494.24719985863169</v>
      </c>
      <c r="U1888" s="456">
        <v>5.7172091960119636E-3</v>
      </c>
      <c r="V1888" s="457">
        <v>7.2656295952109118E-3</v>
      </c>
      <c r="W1888" s="437">
        <v>1.060156133385615E-2</v>
      </c>
      <c r="X1888" s="456">
        <v>4.577927707583888E-3</v>
      </c>
      <c r="Y1888" s="457">
        <v>5.8606957130502395E-3</v>
      </c>
      <c r="Z1888" s="437">
        <v>1.0795645425654594E-2</v>
      </c>
      <c r="AA1888" s="456">
        <v>9.0070696558106642E-4</v>
      </c>
      <c r="AB1888" s="457">
        <v>9.662432142416846E-4</v>
      </c>
      <c r="AC1888" s="437">
        <v>1.1422744048789613E-3</v>
      </c>
      <c r="AD1888" s="456">
        <v>5.4257762193379109E-5</v>
      </c>
      <c r="AE1888" s="457">
        <v>4.8657229584304203E-5</v>
      </c>
      <c r="AF1888" s="437">
        <v>6.8267545086075495E-5</v>
      </c>
      <c r="AG1888" s="456">
        <v>1.7936868996320055E-3</v>
      </c>
      <c r="AH1888" s="457">
        <v>1.5956173927022122E-3</v>
      </c>
      <c r="AI1888" s="437">
        <v>2.4775762975946247E-3</v>
      </c>
      <c r="AJ1888" s="456">
        <v>3.3073404096771729E-4</v>
      </c>
      <c r="AK1888" s="457">
        <v>2.8388678171898784E-4</v>
      </c>
      <c r="AL1888" s="437">
        <v>4.4328143380321797E-4</v>
      </c>
      <c r="AM1888" s="456">
        <v>4.8587787901040966E-4</v>
      </c>
      <c r="AN1888" s="457">
        <v>4.4703773238405836E-4</v>
      </c>
      <c r="AO1888" s="437">
        <v>5.3039354715953035E-4</v>
      </c>
      <c r="AP1888" s="462">
        <v>0</v>
      </c>
      <c r="AQ1888" s="463">
        <v>0</v>
      </c>
      <c r="AR1888" s="463">
        <v>0</v>
      </c>
      <c r="AS1888" s="456">
        <v>0</v>
      </c>
      <c r="AT1888" s="457">
        <v>0</v>
      </c>
      <c r="AU1888" s="457">
        <v>0</v>
      </c>
    </row>
    <row r="1889" spans="1:47" x14ac:dyDescent="0.2">
      <c r="A1889" s="231">
        <v>2022</v>
      </c>
      <c r="B1889" s="232">
        <v>5</v>
      </c>
      <c r="C1889" s="456">
        <v>1.4422999188279593</v>
      </c>
      <c r="D1889" s="457">
        <v>1.5961155122368391</v>
      </c>
      <c r="E1889" s="437">
        <v>3.2614570721592502</v>
      </c>
      <c r="F1889" s="456">
        <v>5.3235488109411783E-2</v>
      </c>
      <c r="G1889" s="457">
        <v>4.9621667787304528E-2</v>
      </c>
      <c r="H1889" s="437">
        <v>8.6935779009873607E-2</v>
      </c>
      <c r="I1889" s="456">
        <v>5.5988575947799775E-2</v>
      </c>
      <c r="J1889" s="457">
        <v>6.8202437131426291E-2</v>
      </c>
      <c r="K1889" s="437">
        <v>0.16455205254492222</v>
      </c>
      <c r="L1889" s="462">
        <v>1.5319547233163542E-3</v>
      </c>
      <c r="M1889" s="463">
        <v>2.0371104350964007E-3</v>
      </c>
      <c r="N1889" s="437">
        <v>3.3049642809667005E-3</v>
      </c>
      <c r="O1889" s="456">
        <v>2.026683731569444E-3</v>
      </c>
      <c r="P1889" s="457">
        <v>3.1856176449239003E-3</v>
      </c>
      <c r="Q1889" s="437">
        <v>1.2562351917277658E-2</v>
      </c>
      <c r="R1889" s="462">
        <v>0</v>
      </c>
      <c r="S1889" s="463">
        <v>0</v>
      </c>
      <c r="T1889" s="437">
        <v>494.54359710814521</v>
      </c>
      <c r="U1889" s="456">
        <v>4.5535828292850439E-3</v>
      </c>
      <c r="V1889" s="457">
        <v>5.7646014247307517E-3</v>
      </c>
      <c r="W1889" s="437">
        <v>9.2226988621198214E-3</v>
      </c>
      <c r="X1889" s="456">
        <v>4.666876871336159E-3</v>
      </c>
      <c r="Y1889" s="457">
        <v>5.9902567708212387E-3</v>
      </c>
      <c r="Z1889" s="437">
        <v>1.0992466816625548E-2</v>
      </c>
      <c r="AA1889" s="456">
        <v>1.1102071748130831E-3</v>
      </c>
      <c r="AB1889" s="457">
        <v>1.2280054677576691E-3</v>
      </c>
      <c r="AC1889" s="437">
        <v>1.6298243929857765E-3</v>
      </c>
      <c r="AD1889" s="456">
        <v>6.7134263073049006E-5</v>
      </c>
      <c r="AE1889" s="457">
        <v>6.1778578242859713E-5</v>
      </c>
      <c r="AF1889" s="437">
        <v>1.0020676996314528E-4</v>
      </c>
      <c r="AG1889" s="456">
        <v>2.2400840915475563E-3</v>
      </c>
      <c r="AH1889" s="457">
        <v>2.0563146881341786E-3</v>
      </c>
      <c r="AI1889" s="437">
        <v>3.6851163702553871E-3</v>
      </c>
      <c r="AJ1889" s="456">
        <v>3.9941357459943324E-4</v>
      </c>
      <c r="AK1889" s="457">
        <v>3.478139479863005E-4</v>
      </c>
      <c r="AL1889" s="437">
        <v>6.2403429027196714E-4</v>
      </c>
      <c r="AM1889" s="456">
        <v>6.1141228199097233E-4</v>
      </c>
      <c r="AN1889" s="457">
        <v>5.8453929717062775E-4</v>
      </c>
      <c r="AO1889" s="437">
        <v>8.2108724445844705E-4</v>
      </c>
      <c r="AP1889" s="462">
        <v>0</v>
      </c>
      <c r="AQ1889" s="463">
        <v>0</v>
      </c>
      <c r="AR1889" s="463">
        <v>0</v>
      </c>
      <c r="AS1889" s="456">
        <v>0</v>
      </c>
      <c r="AT1889" s="457">
        <v>0</v>
      </c>
      <c r="AU1889" s="457">
        <v>0</v>
      </c>
    </row>
    <row r="1890" spans="1:47" x14ac:dyDescent="0.2">
      <c r="A1890" s="231">
        <v>2022</v>
      </c>
      <c r="B1890" s="232">
        <v>6</v>
      </c>
      <c r="C1890" s="456">
        <v>1.4510230420095855</v>
      </c>
      <c r="D1890" s="457">
        <v>1.604430333484351</v>
      </c>
      <c r="E1890" s="437">
        <v>3.2882093693529901</v>
      </c>
      <c r="F1890" s="456">
        <v>5.4504956703750454E-2</v>
      </c>
      <c r="G1890" s="457">
        <v>5.0903858556668978E-2</v>
      </c>
      <c r="H1890" s="437">
        <v>8.9227032701939824E-2</v>
      </c>
      <c r="I1890" s="456">
        <v>5.6686004474072009E-2</v>
      </c>
      <c r="J1890" s="457">
        <v>6.8911077383704486E-2</v>
      </c>
      <c r="K1890" s="437">
        <v>0.16614174571908127</v>
      </c>
      <c r="L1890" s="462">
        <v>1.5352924426928298E-3</v>
      </c>
      <c r="M1890" s="463">
        <v>2.0419869786163997E-3</v>
      </c>
      <c r="N1890" s="437">
        <v>3.3085572921401373E-3</v>
      </c>
      <c r="O1890" s="456">
        <v>2.0438984502287052E-3</v>
      </c>
      <c r="P1890" s="457">
        <v>3.2157618219220995E-3</v>
      </c>
      <c r="Q1890" s="437">
        <v>1.2606051047165766E-2</v>
      </c>
      <c r="R1890" s="462">
        <v>0</v>
      </c>
      <c r="S1890" s="463">
        <v>0</v>
      </c>
      <c r="T1890" s="437">
        <v>495.07974271251607</v>
      </c>
      <c r="U1890" s="456">
        <v>4.6366348044609377E-3</v>
      </c>
      <c r="V1890" s="457">
        <v>5.8905661670839793E-3</v>
      </c>
      <c r="W1890" s="437">
        <v>9.3983833060244364E-3</v>
      </c>
      <c r="X1890" s="456">
        <v>4.7635615002366901E-3</v>
      </c>
      <c r="Y1890" s="457">
        <v>6.1340406514975975E-3</v>
      </c>
      <c r="Z1890" s="437">
        <v>1.1210945139053642E-2</v>
      </c>
      <c r="AA1890" s="456">
        <v>1.1554123730734163E-3</v>
      </c>
      <c r="AB1890" s="457">
        <v>1.2902176075629183E-3</v>
      </c>
      <c r="AC1890" s="437">
        <v>1.6764561633478409E-3</v>
      </c>
      <c r="AD1890" s="456">
        <v>6.8858699145598793E-5</v>
      </c>
      <c r="AE1890" s="457">
        <v>6.3526956779933345E-5</v>
      </c>
      <c r="AF1890" s="437">
        <v>1.0297468429956561E-4</v>
      </c>
      <c r="AG1890" s="456">
        <v>2.2889494825453546E-3</v>
      </c>
      <c r="AH1890" s="457">
        <v>2.1029646531684452E-3</v>
      </c>
      <c r="AI1890" s="437">
        <v>3.7811942892998656E-3</v>
      </c>
      <c r="AJ1890" s="456">
        <v>4.0849772879740683E-4</v>
      </c>
      <c r="AK1890" s="457">
        <v>3.5623333662442442E-4</v>
      </c>
      <c r="AL1890" s="437">
        <v>6.4280564861766726E-4</v>
      </c>
      <c r="AM1890" s="456">
        <v>6.2655748271169139E-4</v>
      </c>
      <c r="AN1890" s="457">
        <v>6.0036309253938243E-4</v>
      </c>
      <c r="AO1890" s="437">
        <v>8.4051188546671596E-4</v>
      </c>
      <c r="AP1890" s="462">
        <v>0</v>
      </c>
      <c r="AQ1890" s="463">
        <v>0</v>
      </c>
      <c r="AR1890" s="463">
        <v>0</v>
      </c>
      <c r="AS1890" s="456">
        <v>0</v>
      </c>
      <c r="AT1890" s="457">
        <v>0</v>
      </c>
      <c r="AU1890" s="457">
        <v>0</v>
      </c>
    </row>
    <row r="1891" spans="1:47" x14ac:dyDescent="0.2">
      <c r="A1891" s="231">
        <v>2022</v>
      </c>
      <c r="B1891" s="232">
        <v>7</v>
      </c>
      <c r="C1891" s="456">
        <v>1.6277957802995926</v>
      </c>
      <c r="D1891" s="457">
        <v>1.8002453506007647</v>
      </c>
      <c r="E1891" s="437">
        <v>3.8147153375751075</v>
      </c>
      <c r="F1891" s="456">
        <v>6.2018306990148701E-2</v>
      </c>
      <c r="G1891" s="457">
        <v>5.8741102503765526E-2</v>
      </c>
      <c r="H1891" s="437">
        <v>0.11124784231919668</v>
      </c>
      <c r="I1891" s="456">
        <v>6.611829306602833E-2</v>
      </c>
      <c r="J1891" s="457">
        <v>8.1152552513761786E-2</v>
      </c>
      <c r="K1891" s="437">
        <v>0.20207623788204224</v>
      </c>
      <c r="L1891" s="462">
        <v>1.5386488529514997E-3</v>
      </c>
      <c r="M1891" s="463">
        <v>2.046798827243985E-3</v>
      </c>
      <c r="N1891" s="437">
        <v>3.3137568518822663E-3</v>
      </c>
      <c r="O1891" s="456">
        <v>2.3425947947073693E-3</v>
      </c>
      <c r="P1891" s="457">
        <v>3.5202263470182882E-3</v>
      </c>
      <c r="Q1891" s="437">
        <v>1.3450920265524389E-2</v>
      </c>
      <c r="R1891" s="462">
        <v>0</v>
      </c>
      <c r="S1891" s="463">
        <v>0</v>
      </c>
      <c r="T1891" s="437">
        <v>495.75332015155493</v>
      </c>
      <c r="U1891" s="456">
        <v>4.9660200193339674E-3</v>
      </c>
      <c r="V1891" s="457">
        <v>6.2470343951716674E-3</v>
      </c>
      <c r="W1891" s="437">
        <v>1.058837289881338E-2</v>
      </c>
      <c r="X1891" s="456">
        <v>4.8683518536501089E-3</v>
      </c>
      <c r="Y1891" s="457">
        <v>6.2926821675690896E-3</v>
      </c>
      <c r="Z1891" s="437">
        <v>1.145256941585667E-2</v>
      </c>
      <c r="AA1891" s="456">
        <v>1.317339908877351E-3</v>
      </c>
      <c r="AB1891" s="457">
        <v>1.4939589285836517E-3</v>
      </c>
      <c r="AC1891" s="437">
        <v>2.0791825377696345E-3</v>
      </c>
      <c r="AD1891" s="456">
        <v>7.8360404792158846E-5</v>
      </c>
      <c r="AE1891" s="457">
        <v>7.3175718000119866E-5</v>
      </c>
      <c r="AF1891" s="437">
        <v>1.2835180085797688E-4</v>
      </c>
      <c r="AG1891" s="456">
        <v>2.6050488748251186E-3</v>
      </c>
      <c r="AH1891" s="457">
        <v>2.4266328485187728E-3</v>
      </c>
      <c r="AI1891" s="437">
        <v>4.7192302571347376E-3</v>
      </c>
      <c r="AJ1891" s="456">
        <v>4.5837499681892005E-4</v>
      </c>
      <c r="AK1891" s="457">
        <v>4.0244439548161931E-4</v>
      </c>
      <c r="AL1891" s="437">
        <v>7.8765618641812299E-4</v>
      </c>
      <c r="AM1891" s="456">
        <v>7.1890250521460832E-4</v>
      </c>
      <c r="AN1891" s="457">
        <v>7.0087284789629989E-4</v>
      </c>
      <c r="AO1891" s="437">
        <v>1.0647429541356113E-3</v>
      </c>
      <c r="AP1891" s="462">
        <v>0</v>
      </c>
      <c r="AQ1891" s="463">
        <v>0</v>
      </c>
      <c r="AR1891" s="463">
        <v>0</v>
      </c>
      <c r="AS1891" s="456">
        <v>0</v>
      </c>
      <c r="AT1891" s="457">
        <v>0</v>
      </c>
      <c r="AU1891" s="457">
        <v>0</v>
      </c>
    </row>
    <row r="1892" spans="1:47" x14ac:dyDescent="0.2">
      <c r="A1892" s="231">
        <v>2022</v>
      </c>
      <c r="B1892" s="232">
        <v>8</v>
      </c>
      <c r="C1892" s="456">
        <v>1.6452630241734212</v>
      </c>
      <c r="D1892" s="457">
        <v>1.818182563963165</v>
      </c>
      <c r="E1892" s="437">
        <v>3.8481520735145875</v>
      </c>
      <c r="F1892" s="456">
        <v>6.3768181781500538E-2</v>
      </c>
      <c r="G1892" s="457">
        <v>6.0554879558962792E-2</v>
      </c>
      <c r="H1892" s="437">
        <v>0.11458521853267629</v>
      </c>
      <c r="I1892" s="456">
        <v>6.7204431009981941E-2</v>
      </c>
      <c r="J1892" s="457">
        <v>8.2323386966228901E-2</v>
      </c>
      <c r="K1892" s="437">
        <v>0.20441759316487307</v>
      </c>
      <c r="L1892" s="462">
        <v>1.542098857611381E-3</v>
      </c>
      <c r="M1892" s="463">
        <v>2.0516491255503848E-3</v>
      </c>
      <c r="N1892" s="437">
        <v>3.3192355578071514E-3</v>
      </c>
      <c r="O1892" s="456">
        <v>2.3649773513848425E-3</v>
      </c>
      <c r="P1892" s="457">
        <v>3.5588454678889387E-3</v>
      </c>
      <c r="Q1892" s="437">
        <v>1.3513372875888051E-2</v>
      </c>
      <c r="R1892" s="462">
        <v>0</v>
      </c>
      <c r="S1892" s="463">
        <v>0</v>
      </c>
      <c r="T1892" s="437">
        <v>496.40397201881103</v>
      </c>
      <c r="U1892" s="456">
        <v>5.0752081122806877E-3</v>
      </c>
      <c r="V1892" s="457">
        <v>6.4053136711149589E-3</v>
      </c>
      <c r="W1892" s="437">
        <v>1.0814567105216024E-2</v>
      </c>
      <c r="X1892" s="456">
        <v>4.981959176421356E-3</v>
      </c>
      <c r="Y1892" s="457">
        <v>6.467658217214854E-3</v>
      </c>
      <c r="Z1892" s="437">
        <v>1.171839195157023E-2</v>
      </c>
      <c r="AA1892" s="456">
        <v>1.3691766199669959E-3</v>
      </c>
      <c r="AB1892" s="457">
        <v>1.5634308421687731E-3</v>
      </c>
      <c r="AC1892" s="437">
        <v>2.163631226044817E-3</v>
      </c>
      <c r="AD1892" s="456">
        <v>8.0686085906778401E-5</v>
      </c>
      <c r="AE1892" s="457">
        <v>7.5587549194798681E-5</v>
      </c>
      <c r="AF1892" s="437">
        <v>1.3250329086005822E-4</v>
      </c>
      <c r="AG1892" s="456">
        <v>2.6749707018637772E-3</v>
      </c>
      <c r="AH1892" s="457">
        <v>2.4965357560092676E-3</v>
      </c>
      <c r="AI1892" s="437">
        <v>4.8548537793538932E-3</v>
      </c>
      <c r="AJ1892" s="456">
        <v>4.7143123557007947E-4</v>
      </c>
      <c r="AK1892" s="457">
        <v>4.152062427156953E-4</v>
      </c>
      <c r="AL1892" s="437">
        <v>8.1363690722915602E-4</v>
      </c>
      <c r="AM1892" s="456">
        <v>7.3901695523106092E-4</v>
      </c>
      <c r="AN1892" s="457">
        <v>7.2219081342174971E-4</v>
      </c>
      <c r="AO1892" s="437">
        <v>1.0944965279376926E-3</v>
      </c>
      <c r="AP1892" s="462">
        <v>0</v>
      </c>
      <c r="AQ1892" s="463">
        <v>0</v>
      </c>
      <c r="AR1892" s="463">
        <v>0</v>
      </c>
      <c r="AS1892" s="456">
        <v>0</v>
      </c>
      <c r="AT1892" s="457">
        <v>0</v>
      </c>
      <c r="AU1892" s="457">
        <v>0</v>
      </c>
    </row>
    <row r="1893" spans="1:47" x14ac:dyDescent="0.2">
      <c r="A1893" s="231">
        <v>2022</v>
      </c>
      <c r="B1893" s="232">
        <v>9</v>
      </c>
      <c r="C1893" s="456">
        <v>1.6893666190158467</v>
      </c>
      <c r="D1893" s="457">
        <v>1.8613809767097382</v>
      </c>
      <c r="E1893" s="437">
        <v>3.9630000429806582</v>
      </c>
      <c r="F1893" s="456">
        <v>7.1738465546769423E-2</v>
      </c>
      <c r="G1893" s="457">
        <v>6.8949437299040128E-2</v>
      </c>
      <c r="H1893" s="437">
        <v>0.13545923158955589</v>
      </c>
      <c r="I1893" s="456">
        <v>7.899286438912223E-2</v>
      </c>
      <c r="J1893" s="457">
        <v>9.7535570864641138E-2</v>
      </c>
      <c r="K1893" s="437">
        <v>0.24539024567074527</v>
      </c>
      <c r="L1893" s="462">
        <v>1.5452246879876746E-3</v>
      </c>
      <c r="M1893" s="463">
        <v>2.0560259405663106E-3</v>
      </c>
      <c r="N1893" s="437">
        <v>3.323847902055452E-3</v>
      </c>
      <c r="O1893" s="456">
        <v>2.7204100055177932E-3</v>
      </c>
      <c r="P1893" s="457">
        <v>3.9116043759268599E-3</v>
      </c>
      <c r="Q1893" s="437">
        <v>1.4483094195798133E-2</v>
      </c>
      <c r="R1893" s="462">
        <v>0</v>
      </c>
      <c r="S1893" s="463">
        <v>0</v>
      </c>
      <c r="T1893" s="437">
        <v>496.9337207546622</v>
      </c>
      <c r="U1893" s="456">
        <v>5.1976165585633323E-3</v>
      </c>
      <c r="V1893" s="457">
        <v>6.5952075578264435E-3</v>
      </c>
      <c r="W1893" s="437">
        <v>1.1366026106005376E-2</v>
      </c>
      <c r="X1893" s="456">
        <v>5.1054195448879429E-3</v>
      </c>
      <c r="Y1893" s="457">
        <v>6.6601209003326394E-3</v>
      </c>
      <c r="Z1893" s="437">
        <v>1.2010780330599408E-2</v>
      </c>
      <c r="AA1893" s="456">
        <v>1.53877923191445E-3</v>
      </c>
      <c r="AB1893" s="457">
        <v>1.7758970873626228E-3</v>
      </c>
      <c r="AC1893" s="437">
        <v>2.5481266852116114E-3</v>
      </c>
      <c r="AD1893" s="456">
        <v>9.060086185582383E-5</v>
      </c>
      <c r="AE1893" s="457">
        <v>8.5754708002273717E-5</v>
      </c>
      <c r="AF1893" s="437">
        <v>1.5633969651747818E-4</v>
      </c>
      <c r="AG1893" s="456">
        <v>3.0108762677898094E-3</v>
      </c>
      <c r="AH1893" s="457">
        <v>2.8443308907067466E-3</v>
      </c>
      <c r="AI1893" s="437">
        <v>5.7432390307917344E-3</v>
      </c>
      <c r="AJ1893" s="456">
        <v>5.2316765938953684E-4</v>
      </c>
      <c r="AK1893" s="457">
        <v>4.6345949572013161E-4</v>
      </c>
      <c r="AL1893" s="437">
        <v>9.4611403773422716E-4</v>
      </c>
      <c r="AM1893" s="456">
        <v>8.3612471497548067E-4</v>
      </c>
      <c r="AN1893" s="457">
        <v>8.2945711896402388E-4</v>
      </c>
      <c r="AO1893" s="437">
        <v>1.3114551855466651E-3</v>
      </c>
      <c r="AP1893" s="462">
        <v>0</v>
      </c>
      <c r="AQ1893" s="463">
        <v>0</v>
      </c>
      <c r="AR1893" s="463">
        <v>0</v>
      </c>
      <c r="AS1893" s="456">
        <v>0</v>
      </c>
      <c r="AT1893" s="457">
        <v>0</v>
      </c>
      <c r="AU1893" s="457">
        <v>0</v>
      </c>
    </row>
    <row r="1894" spans="1:47" x14ac:dyDescent="0.2">
      <c r="A1894" s="231">
        <v>2022</v>
      </c>
      <c r="B1894" s="232">
        <v>10</v>
      </c>
      <c r="C1894" s="456">
        <v>1.7135829981779145</v>
      </c>
      <c r="D1894" s="457">
        <v>1.8870750391615205</v>
      </c>
      <c r="E1894" s="437">
        <v>4.01323427255927</v>
      </c>
      <c r="F1894" s="456">
        <v>7.3895959158450403E-2</v>
      </c>
      <c r="G1894" s="457">
        <v>7.1237938566058201E-2</v>
      </c>
      <c r="H1894" s="437">
        <v>0.1398127768709938</v>
      </c>
      <c r="I1894" s="456">
        <v>8.0321621577723337E-2</v>
      </c>
      <c r="J1894" s="457">
        <v>9.8978410577447981E-2</v>
      </c>
      <c r="K1894" s="437">
        <v>0.24825773946602805</v>
      </c>
      <c r="L1894" s="462">
        <v>1.5472663383872963E-3</v>
      </c>
      <c r="M1894" s="463">
        <v>2.0589501906068276E-3</v>
      </c>
      <c r="N1894" s="437">
        <v>3.3261460295519667E-3</v>
      </c>
      <c r="O1894" s="456">
        <v>2.7472254465273072E-3</v>
      </c>
      <c r="P1894" s="457">
        <v>3.9574418494585303E-3</v>
      </c>
      <c r="Q1894" s="437">
        <v>1.4553968559563098E-2</v>
      </c>
      <c r="R1894" s="462">
        <v>0</v>
      </c>
      <c r="S1894" s="463">
        <v>0</v>
      </c>
      <c r="T1894" s="437">
        <v>497.71715186695866</v>
      </c>
      <c r="U1894" s="456">
        <v>5.3191565283982421E-3</v>
      </c>
      <c r="V1894" s="457">
        <v>6.7713910676868083E-3</v>
      </c>
      <c r="W1894" s="437">
        <v>1.1631983897402821E-2</v>
      </c>
      <c r="X1894" s="456">
        <v>5.2391553357578969E-3</v>
      </c>
      <c r="Y1894" s="457">
        <v>6.8702819282181159E-3</v>
      </c>
      <c r="Z1894" s="437">
        <v>1.2329969812241923E-2</v>
      </c>
      <c r="AA1894" s="456">
        <v>1.5595527001299738E-3</v>
      </c>
      <c r="AB1894" s="457">
        <v>1.8190904620227072E-3</v>
      </c>
      <c r="AC1894" s="437">
        <v>2.5883461726356072E-3</v>
      </c>
      <c r="AD1894" s="456">
        <v>9.3247468322685126E-5</v>
      </c>
      <c r="AE1894" s="457">
        <v>8.8597629333594941E-5</v>
      </c>
      <c r="AF1894" s="437">
        <v>1.6137061552712673E-4</v>
      </c>
      <c r="AG1894" s="456">
        <v>3.1082867489221296E-3</v>
      </c>
      <c r="AH1894" s="457">
        <v>2.9435408186488546E-3</v>
      </c>
      <c r="AI1894" s="437">
        <v>5.9385995511957498E-3</v>
      </c>
      <c r="AJ1894" s="456">
        <v>5.4273837714684107E-4</v>
      </c>
      <c r="AK1894" s="457">
        <v>4.8296074966589322E-4</v>
      </c>
      <c r="AL1894" s="437">
        <v>9.8613122005704302E-4</v>
      </c>
      <c r="AM1894" s="456">
        <v>8.5774883813595027E-4</v>
      </c>
      <c r="AN1894" s="457">
        <v>8.5298259204053711E-4</v>
      </c>
      <c r="AO1894" s="437">
        <v>1.3442344364260081E-3</v>
      </c>
      <c r="AP1894" s="462">
        <v>0</v>
      </c>
      <c r="AQ1894" s="463">
        <v>0</v>
      </c>
      <c r="AR1894" s="463">
        <v>0</v>
      </c>
      <c r="AS1894" s="456">
        <v>0</v>
      </c>
      <c r="AT1894" s="457">
        <v>0</v>
      </c>
      <c r="AU1894" s="457">
        <v>0</v>
      </c>
    </row>
    <row r="1895" spans="1:47" x14ac:dyDescent="0.2">
      <c r="A1895" s="231">
        <v>2022</v>
      </c>
      <c r="B1895" s="232">
        <v>11</v>
      </c>
      <c r="C1895" s="456">
        <v>2.0857658521267548</v>
      </c>
      <c r="D1895" s="457">
        <v>2.306104739742306</v>
      </c>
      <c r="E1895" s="437">
        <v>5.0380774366131655</v>
      </c>
      <c r="F1895" s="456">
        <v>8.8271586314986245E-2</v>
      </c>
      <c r="G1895" s="457">
        <v>8.4974644546393377E-2</v>
      </c>
      <c r="H1895" s="437">
        <v>0.17612669909554896</v>
      </c>
      <c r="I1895" s="456">
        <v>9.2251015536545578E-2</v>
      </c>
      <c r="J1895" s="457">
        <v>0.11428853056891898</v>
      </c>
      <c r="K1895" s="437">
        <v>0.28924377788268135</v>
      </c>
      <c r="L1895" s="462">
        <v>1.5513841089915257E-3</v>
      </c>
      <c r="M1895" s="463">
        <v>2.064399532524689E-3</v>
      </c>
      <c r="N1895" s="437">
        <v>3.3330145861554675E-3</v>
      </c>
      <c r="O1895" s="456">
        <v>3.4627731606008743E-3</v>
      </c>
      <c r="P1895" s="457">
        <v>4.602778402680691E-3</v>
      </c>
      <c r="Q1895" s="437">
        <v>1.6519563996219559E-2</v>
      </c>
      <c r="R1895" s="462">
        <v>0</v>
      </c>
      <c r="S1895" s="463">
        <v>0</v>
      </c>
      <c r="T1895" s="437">
        <v>498.57451801376516</v>
      </c>
      <c r="U1895" s="456">
        <v>4.9781493763227267E-3</v>
      </c>
      <c r="V1895" s="457">
        <v>6.3533071529992251E-3</v>
      </c>
      <c r="W1895" s="437">
        <v>1.1130892615245681E-2</v>
      </c>
      <c r="X1895" s="456">
        <v>5.3836026276761571E-3</v>
      </c>
      <c r="Y1895" s="457">
        <v>7.1003890722299194E-3</v>
      </c>
      <c r="Z1895" s="437">
        <v>1.2679586908036068E-2</v>
      </c>
      <c r="AA1895" s="456">
        <v>1.8492313244520015E-3</v>
      </c>
      <c r="AB1895" s="457">
        <v>2.142616180576859E-3</v>
      </c>
      <c r="AC1895" s="437">
        <v>3.2413631008579285E-3</v>
      </c>
      <c r="AD1895" s="456">
        <v>1.1106417358798809E-4</v>
      </c>
      <c r="AE1895" s="457">
        <v>1.0514210223332889E-4</v>
      </c>
      <c r="AF1895" s="437">
        <v>2.0277433602889866E-4</v>
      </c>
      <c r="AG1895" s="456">
        <v>3.718203682502608E-3</v>
      </c>
      <c r="AH1895" s="457">
        <v>3.5177990482241784E-3</v>
      </c>
      <c r="AI1895" s="437">
        <v>7.4884346188580104E-3</v>
      </c>
      <c r="AJ1895" s="456">
        <v>6.3630330246215901E-4</v>
      </c>
      <c r="AK1895" s="457">
        <v>5.6233528194342376E-4</v>
      </c>
      <c r="AL1895" s="437">
        <v>1.2171213756961262E-3</v>
      </c>
      <c r="AM1895" s="456">
        <v>1.0324015324024995E-3</v>
      </c>
      <c r="AN1895" s="457">
        <v>1.0277140734773367E-3</v>
      </c>
      <c r="AO1895" s="437">
        <v>1.7214085526045728E-3</v>
      </c>
      <c r="AP1895" s="462">
        <v>0</v>
      </c>
      <c r="AQ1895" s="463">
        <v>0</v>
      </c>
      <c r="AR1895" s="463">
        <v>0</v>
      </c>
      <c r="AS1895" s="456">
        <v>0</v>
      </c>
      <c r="AT1895" s="457">
        <v>0</v>
      </c>
      <c r="AU1895" s="457">
        <v>0</v>
      </c>
    </row>
    <row r="1896" spans="1:47" x14ac:dyDescent="0.2">
      <c r="A1896" s="231">
        <v>2022</v>
      </c>
      <c r="B1896" s="232">
        <v>12</v>
      </c>
      <c r="C1896" s="456">
        <v>2.1122359149959857</v>
      </c>
      <c r="D1896" s="457">
        <v>2.3344780533664689</v>
      </c>
      <c r="E1896" s="437">
        <v>5.0934789748134319</v>
      </c>
      <c r="F1896" s="456">
        <v>9.118494569348487E-2</v>
      </c>
      <c r="G1896" s="457">
        <v>8.8067913971322714E-2</v>
      </c>
      <c r="H1896" s="437">
        <v>0.18246042162972725</v>
      </c>
      <c r="I1896" s="456">
        <v>9.4080578404824408E-2</v>
      </c>
      <c r="J1896" s="457">
        <v>0.1163549257389303</v>
      </c>
      <c r="K1896" s="437">
        <v>0.29358657233408947</v>
      </c>
      <c r="L1896" s="462">
        <v>1.555856314411643E-3</v>
      </c>
      <c r="M1896" s="463">
        <v>2.0702507170704265E-3</v>
      </c>
      <c r="N1896" s="437">
        <v>3.3404471548620922E-3</v>
      </c>
      <c r="O1896" s="456">
        <v>3.5060482673588498E-3</v>
      </c>
      <c r="P1896" s="457">
        <v>4.6705687166973386E-3</v>
      </c>
      <c r="Q1896" s="437">
        <v>1.6639115574169777E-2</v>
      </c>
      <c r="R1896" s="462">
        <v>0</v>
      </c>
      <c r="S1896" s="463">
        <v>0</v>
      </c>
      <c r="T1896" s="437">
        <v>499.5062450497494</v>
      </c>
      <c r="U1896" s="456">
        <v>5.1051496508004663E-3</v>
      </c>
      <c r="V1896" s="457">
        <v>6.5395523488697193E-3</v>
      </c>
      <c r="W1896" s="437">
        <v>1.1438680724833897E-2</v>
      </c>
      <c r="X1896" s="456">
        <v>5.5396728316439896E-3</v>
      </c>
      <c r="Y1896" s="457">
        <v>7.3504108170515635E-3</v>
      </c>
      <c r="Z1896" s="437">
        <v>1.3059438362486887E-2</v>
      </c>
      <c r="AA1896" s="456">
        <v>1.9281954297206295E-3</v>
      </c>
      <c r="AB1896" s="457">
        <v>2.2361344438199676E-3</v>
      </c>
      <c r="AC1896" s="437">
        <v>3.3974984791369871E-3</v>
      </c>
      <c r="AD1896" s="456">
        <v>1.1494461341455404E-4</v>
      </c>
      <c r="AE1896" s="457">
        <v>1.0924079636920962E-4</v>
      </c>
      <c r="AF1896" s="437">
        <v>2.1068664880189046E-4</v>
      </c>
      <c r="AG1896" s="456">
        <v>3.8360786464116765E-3</v>
      </c>
      <c r="AH1896" s="457">
        <v>3.641718816332878E-3</v>
      </c>
      <c r="AI1896" s="437">
        <v>7.7470280472887506E-3</v>
      </c>
      <c r="AJ1896" s="456">
        <v>6.5851724701715007E-4</v>
      </c>
      <c r="AK1896" s="457">
        <v>5.8547524436840975E-4</v>
      </c>
      <c r="AL1896" s="437">
        <v>1.2669032807983887E-3</v>
      </c>
      <c r="AM1896" s="456">
        <v>1.065307413349673E-3</v>
      </c>
      <c r="AN1896" s="457">
        <v>1.0625720861210121E-3</v>
      </c>
      <c r="AO1896" s="437">
        <v>1.7777632610992255E-3</v>
      </c>
      <c r="AP1896" s="462">
        <v>0</v>
      </c>
      <c r="AQ1896" s="463">
        <v>0</v>
      </c>
      <c r="AR1896" s="463">
        <v>0</v>
      </c>
      <c r="AS1896" s="456">
        <v>0</v>
      </c>
      <c r="AT1896" s="457">
        <v>0</v>
      </c>
      <c r="AU1896" s="457">
        <v>0</v>
      </c>
    </row>
    <row r="1897" spans="1:47" x14ac:dyDescent="0.2">
      <c r="A1897" s="231">
        <v>2022</v>
      </c>
      <c r="B1897" s="232">
        <v>13</v>
      </c>
      <c r="C1897" s="456">
        <v>2.1410716112256449</v>
      </c>
      <c r="D1897" s="457">
        <v>2.3655161595047445</v>
      </c>
      <c r="E1897" s="437">
        <v>5.1537361356756453</v>
      </c>
      <c r="F1897" s="456">
        <v>9.4346715686434157E-2</v>
      </c>
      <c r="G1897" s="457">
        <v>9.1438039833415419E-2</v>
      </c>
      <c r="H1897" s="437">
        <v>0.18936833446573834</v>
      </c>
      <c r="I1897" s="456">
        <v>9.6064091079493708E-2</v>
      </c>
      <c r="J1897" s="457">
        <v>0.11860286842198976</v>
      </c>
      <c r="K1897" s="437">
        <v>0.29832318716799699</v>
      </c>
      <c r="L1897" s="462">
        <v>1.5606651272760147E-3</v>
      </c>
      <c r="M1897" s="463">
        <v>2.0765757614361149E-3</v>
      </c>
      <c r="N1897" s="437">
        <v>3.3485824427917301E-3</v>
      </c>
      <c r="O1897" s="456">
        <v>3.5528966814954354E-3</v>
      </c>
      <c r="P1897" s="457">
        <v>4.7442884383729561E-3</v>
      </c>
      <c r="Q1897" s="437">
        <v>1.676947494329448E-2</v>
      </c>
      <c r="R1897" s="462">
        <v>0</v>
      </c>
      <c r="S1897" s="463">
        <v>0</v>
      </c>
      <c r="T1897" s="437">
        <v>500.52151722193787</v>
      </c>
      <c r="U1897" s="456">
        <v>5.2429820339768727E-3</v>
      </c>
      <c r="V1897" s="457">
        <v>6.7424858755521849E-3</v>
      </c>
      <c r="W1897" s="437">
        <v>1.1774195566994518E-2</v>
      </c>
      <c r="X1897" s="456">
        <v>5.7090522688247446E-3</v>
      </c>
      <c r="Y1897" s="457">
        <v>7.6228475166852565E-3</v>
      </c>
      <c r="Z1897" s="437">
        <v>1.3473389355742297E-2</v>
      </c>
      <c r="AA1897" s="456">
        <v>2.0137423380597844E-3</v>
      </c>
      <c r="AB1897" s="457">
        <v>2.3378968913965684E-3</v>
      </c>
      <c r="AC1897" s="437">
        <v>3.5707477276624923E-3</v>
      </c>
      <c r="AD1897" s="456">
        <v>1.1915562324225772E-4</v>
      </c>
      <c r="AE1897" s="457">
        <v>1.1370659765414799E-4</v>
      </c>
      <c r="AF1897" s="437">
        <v>2.1933284502459653E-4</v>
      </c>
      <c r="AG1897" s="456">
        <v>3.964042030533777E-3</v>
      </c>
      <c r="AH1897" s="457">
        <v>3.776765860260128E-3</v>
      </c>
      <c r="AI1897" s="437">
        <v>8.0282813059793182E-3</v>
      </c>
      <c r="AJ1897" s="456">
        <v>6.8264057542356804E-4</v>
      </c>
      <c r="AK1897" s="457">
        <v>6.1069772218630837E-4</v>
      </c>
      <c r="AL1897" s="437">
        <v>1.3209412052716397E-3</v>
      </c>
      <c r="AM1897" s="456">
        <v>1.1009932329751383E-3</v>
      </c>
      <c r="AN1897" s="457">
        <v>1.1005256575274062E-3</v>
      </c>
      <c r="AO1897" s="437">
        <v>1.8394327763820901E-3</v>
      </c>
      <c r="AP1897" s="462">
        <v>0</v>
      </c>
      <c r="AQ1897" s="463">
        <v>0</v>
      </c>
      <c r="AR1897" s="463">
        <v>0</v>
      </c>
      <c r="AS1897" s="456">
        <v>0</v>
      </c>
      <c r="AT1897" s="457">
        <v>0</v>
      </c>
      <c r="AU1897" s="457">
        <v>0</v>
      </c>
    </row>
    <row r="1898" spans="1:47" x14ac:dyDescent="0.2">
      <c r="A1898" s="231">
        <v>2022</v>
      </c>
      <c r="B1898" s="232">
        <v>14</v>
      </c>
      <c r="C1898" s="456">
        <v>2.1665529596246969</v>
      </c>
      <c r="D1898" s="457">
        <v>2.3924150279123761</v>
      </c>
      <c r="E1898" s="437">
        <v>5.2028952369039256</v>
      </c>
      <c r="F1898" s="456">
        <v>9.7757339290133541E-2</v>
      </c>
      <c r="G1898" s="457">
        <v>9.5058217945856185E-2</v>
      </c>
      <c r="H1898" s="437">
        <v>0.19681729364878828</v>
      </c>
      <c r="I1898" s="456">
        <v>9.8156910699273112E-2</v>
      </c>
      <c r="J1898" s="457">
        <v>0.12095805644093051</v>
      </c>
      <c r="K1898" s="437">
        <v>0.30318700733265125</v>
      </c>
      <c r="L1898" s="462">
        <v>1.5648375515913409E-3</v>
      </c>
      <c r="M1898" s="463">
        <v>2.0817730155549738E-3</v>
      </c>
      <c r="N1898" s="437">
        <v>3.3551642028525042E-3</v>
      </c>
      <c r="O1898" s="456">
        <v>3.603752810181487E-3</v>
      </c>
      <c r="P1898" s="457">
        <v>4.8239429048824419E-3</v>
      </c>
      <c r="Q1898" s="437">
        <v>1.6911226153379554E-2</v>
      </c>
      <c r="R1898" s="462">
        <v>0</v>
      </c>
      <c r="S1898" s="463">
        <v>0</v>
      </c>
      <c r="T1898" s="437">
        <v>501.24404894438345</v>
      </c>
      <c r="U1898" s="456">
        <v>5.3885137536201977E-3</v>
      </c>
      <c r="V1898" s="457">
        <v>6.9538706777592749E-3</v>
      </c>
      <c r="W1898" s="437">
        <v>1.2132849526792571E-2</v>
      </c>
      <c r="X1898" s="456">
        <v>5.8920811720891419E-3</v>
      </c>
      <c r="Y1898" s="457">
        <v>7.9171223965285083E-3</v>
      </c>
      <c r="Z1898" s="437">
        <v>1.3920464126048549E-2</v>
      </c>
      <c r="AA1898" s="456">
        <v>2.107738035085128E-3</v>
      </c>
      <c r="AB1898" s="457">
        <v>2.4375494698285053E-3</v>
      </c>
      <c r="AC1898" s="437">
        <v>3.7679212301641907E-3</v>
      </c>
      <c r="AD1898" s="456">
        <v>1.2372825281000143E-4</v>
      </c>
      <c r="AE1898" s="457">
        <v>1.1851866539554821E-4</v>
      </c>
      <c r="AF1898" s="437">
        <v>2.2872899336784088E-4</v>
      </c>
      <c r="AG1898" s="456">
        <v>4.1012661203667236E-3</v>
      </c>
      <c r="AH1898" s="457">
        <v>3.9231118969177579E-3</v>
      </c>
      <c r="AI1898" s="437">
        <v>8.3288265156272259E-3</v>
      </c>
      <c r="AJ1898" s="456">
        <v>7.0847337422827309E-4</v>
      </c>
      <c r="AK1898" s="457">
        <v>6.382170512191555E-4</v>
      </c>
      <c r="AL1898" s="437">
        <v>1.3785952281477737E-3</v>
      </c>
      <c r="AM1898" s="456">
        <v>1.1396294533856791E-3</v>
      </c>
      <c r="AN1898" s="457">
        <v>1.1408239846893771E-3</v>
      </c>
      <c r="AO1898" s="437">
        <v>1.9065175285638159E-3</v>
      </c>
      <c r="AP1898" s="462">
        <v>0</v>
      </c>
      <c r="AQ1898" s="463">
        <v>0</v>
      </c>
      <c r="AR1898" s="463">
        <v>0</v>
      </c>
      <c r="AS1898" s="456">
        <v>0</v>
      </c>
      <c r="AT1898" s="457">
        <v>0</v>
      </c>
      <c r="AU1898" s="457">
        <v>0</v>
      </c>
    </row>
    <row r="1899" spans="1:47" x14ac:dyDescent="0.2">
      <c r="A1899" s="231">
        <v>2022</v>
      </c>
      <c r="B1899" s="232">
        <v>15</v>
      </c>
      <c r="C1899" s="456">
        <v>2.1997151644740098</v>
      </c>
      <c r="D1899" s="457">
        <v>2.4281760115694908</v>
      </c>
      <c r="E1899" s="437">
        <v>5.2722995857103374</v>
      </c>
      <c r="F1899" s="456">
        <v>0.10142537776813926</v>
      </c>
      <c r="G1899" s="457">
        <v>9.8949646198315089E-2</v>
      </c>
      <c r="H1899" s="437">
        <v>0.20484365330368628</v>
      </c>
      <c r="I1899" s="456">
        <v>0.10046769400418627</v>
      </c>
      <c r="J1899" s="457">
        <v>0.12358551689960375</v>
      </c>
      <c r="K1899" s="437">
        <v>0.30869510780163445</v>
      </c>
      <c r="L1899" s="462">
        <v>1.5704096301635791E-3</v>
      </c>
      <c r="M1899" s="463">
        <v>2.088634721574517E-3</v>
      </c>
      <c r="N1899" s="437">
        <v>3.3647217086971862E-3</v>
      </c>
      <c r="O1899" s="456">
        <v>3.6581602160555451E-3</v>
      </c>
      <c r="P1899" s="457">
        <v>4.909115688883481E-3</v>
      </c>
      <c r="Q1899" s="437">
        <v>1.7062627692137244E-2</v>
      </c>
      <c r="R1899" s="462">
        <v>0</v>
      </c>
      <c r="S1899" s="463">
        <v>0</v>
      </c>
      <c r="T1899" s="437">
        <v>502.42145963673903</v>
      </c>
      <c r="U1899" s="456">
        <v>5.5453020532855914E-3</v>
      </c>
      <c r="V1899" s="457">
        <v>7.1798803511114052E-3</v>
      </c>
      <c r="W1899" s="437">
        <v>1.2522192160650071E-2</v>
      </c>
      <c r="X1899" s="456">
        <v>6.0885080045862171E-3</v>
      </c>
      <c r="Y1899" s="457">
        <v>8.2329924004408556E-3</v>
      </c>
      <c r="Z1899" s="437">
        <v>1.440039233248382E-2</v>
      </c>
      <c r="AA1899" s="456">
        <v>2.2067008295936922E-3</v>
      </c>
      <c r="AB1899" s="457">
        <v>2.5369867938190437E-3</v>
      </c>
      <c r="AC1899" s="437">
        <v>3.9788827845873356E-3</v>
      </c>
      <c r="AD1899" s="456">
        <v>1.2863949093029148E-4</v>
      </c>
      <c r="AE1899" s="457">
        <v>1.2367789292074501E-4</v>
      </c>
      <c r="AF1899" s="437">
        <v>2.388325760520761E-4</v>
      </c>
      <c r="AG1899" s="456">
        <v>4.2491926932106327E-3</v>
      </c>
      <c r="AH1899" s="457">
        <v>4.0817876871288763E-3</v>
      </c>
      <c r="AI1899" s="437">
        <v>8.653053803197636E-3</v>
      </c>
      <c r="AJ1899" s="456">
        <v>7.3627693471114703E-4</v>
      </c>
      <c r="AK1899" s="457">
        <v>6.6806988688475875E-4</v>
      </c>
      <c r="AL1899" s="437">
        <v>1.4405439934371789E-3</v>
      </c>
      <c r="AM1899" s="456">
        <v>1.1811264147553674E-3</v>
      </c>
      <c r="AN1899" s="457">
        <v>1.1838305762307676E-3</v>
      </c>
      <c r="AO1899" s="437">
        <v>1.978861256703747E-3</v>
      </c>
      <c r="AP1899" s="462">
        <v>0</v>
      </c>
      <c r="AQ1899" s="463">
        <v>0</v>
      </c>
      <c r="AR1899" s="463">
        <v>0</v>
      </c>
      <c r="AS1899" s="456">
        <v>0</v>
      </c>
      <c r="AT1899" s="457">
        <v>0</v>
      </c>
      <c r="AU1899" s="457">
        <v>0</v>
      </c>
    </row>
    <row r="1900" spans="1:47" x14ac:dyDescent="0.2">
      <c r="A1900" s="231">
        <v>2022</v>
      </c>
      <c r="B1900" s="232">
        <v>16</v>
      </c>
      <c r="C1900" s="456">
        <v>2.4567459707421779</v>
      </c>
      <c r="D1900" s="457">
        <v>2.8712295504077714</v>
      </c>
      <c r="E1900" s="437">
        <v>6.2792944122447061</v>
      </c>
      <c r="F1900" s="456">
        <v>0.11140919578293296</v>
      </c>
      <c r="G1900" s="457">
        <v>0.11150379031324255</v>
      </c>
      <c r="H1900" s="437">
        <v>0.23642720451236662</v>
      </c>
      <c r="I1900" s="456">
        <v>0.11388432085112105</v>
      </c>
      <c r="J1900" s="457">
        <v>0.14057389612827595</v>
      </c>
      <c r="K1900" s="437">
        <v>0.35349817848562143</v>
      </c>
      <c r="L1900" s="462">
        <v>1.5763992092395784E-3</v>
      </c>
      <c r="M1900" s="463">
        <v>2.0959664254818944E-3</v>
      </c>
      <c r="N1900" s="437">
        <v>3.3750236681830818E-3</v>
      </c>
      <c r="O1900" s="456">
        <v>5.1310964473407399E-3</v>
      </c>
      <c r="P1900" s="457">
        <v>6.1360801861084883E-3</v>
      </c>
      <c r="Q1900" s="437">
        <v>2.0848217111545945E-2</v>
      </c>
      <c r="R1900" s="462">
        <v>0</v>
      </c>
      <c r="S1900" s="463">
        <v>0</v>
      </c>
      <c r="T1900" s="437">
        <v>503.67919841918552</v>
      </c>
      <c r="U1900" s="456">
        <v>5.6595499981438825E-3</v>
      </c>
      <c r="V1900" s="457">
        <v>7.4214072612351512E-3</v>
      </c>
      <c r="W1900" s="437">
        <v>1.3093834507110089E-2</v>
      </c>
      <c r="X1900" s="456">
        <v>6.2992566956672977E-3</v>
      </c>
      <c r="Y1900" s="457">
        <v>8.5702291081739997E-3</v>
      </c>
      <c r="Z1900" s="437">
        <v>1.4912785497458423E-2</v>
      </c>
      <c r="AA1900" s="456">
        <v>2.4262764290508307E-3</v>
      </c>
      <c r="AB1900" s="457">
        <v>2.8215242750550375E-3</v>
      </c>
      <c r="AC1900" s="437">
        <v>4.6136741544816808E-3</v>
      </c>
      <c r="AD1900" s="456">
        <v>1.411499681892762E-4</v>
      </c>
      <c r="AE1900" s="457">
        <v>1.3903970564430678E-4</v>
      </c>
      <c r="AF1900" s="437">
        <v>2.7543282054563425E-4</v>
      </c>
      <c r="AG1900" s="456">
        <v>4.6667822908826161E-3</v>
      </c>
      <c r="AH1900" s="457">
        <v>4.6064702073799792E-3</v>
      </c>
      <c r="AI1900" s="437">
        <v>9.9831961266743201E-3</v>
      </c>
      <c r="AJ1900" s="456">
        <v>8.0050288129195199E-4</v>
      </c>
      <c r="AK1900" s="457">
        <v>7.4365789796179509E-4</v>
      </c>
      <c r="AL1900" s="437">
        <v>1.6420055757835957E-3</v>
      </c>
      <c r="AM1900" s="456">
        <v>1.3035677488320934E-3</v>
      </c>
      <c r="AN1900" s="457">
        <v>1.3411499483231804E-3</v>
      </c>
      <c r="AO1900" s="437">
        <v>2.3064648610044668E-3</v>
      </c>
      <c r="AP1900" s="462">
        <v>0</v>
      </c>
      <c r="AQ1900" s="463">
        <v>0</v>
      </c>
      <c r="AR1900" s="463">
        <v>0</v>
      </c>
      <c r="AS1900" s="456">
        <v>0</v>
      </c>
      <c r="AT1900" s="457">
        <v>0</v>
      </c>
      <c r="AU1900" s="457">
        <v>0</v>
      </c>
    </row>
    <row r="1901" spans="1:47" x14ac:dyDescent="0.2">
      <c r="A1901" s="231">
        <v>2022</v>
      </c>
      <c r="B1901" s="232">
        <v>17</v>
      </c>
      <c r="C1901" s="456">
        <v>2.4951094320491127</v>
      </c>
      <c r="D1901" s="457">
        <v>2.9133041121630812</v>
      </c>
      <c r="E1901" s="437">
        <v>6.3616002344076064</v>
      </c>
      <c r="F1901" s="456">
        <v>0.11580569892966348</v>
      </c>
      <c r="G1901" s="457">
        <v>0.11615131233673114</v>
      </c>
      <c r="H1901" s="437">
        <v>0.24629283341223907</v>
      </c>
      <c r="I1901" s="456">
        <v>0.11678092529600274</v>
      </c>
      <c r="J1901" s="457">
        <v>0.14382295604551082</v>
      </c>
      <c r="K1901" s="437">
        <v>0.36044778270365502</v>
      </c>
      <c r="L1901" s="462">
        <v>1.5831083563837773E-3</v>
      </c>
      <c r="M1901" s="463">
        <v>2.1040544564930696E-3</v>
      </c>
      <c r="N1901" s="437">
        <v>3.3863829966232764E-3</v>
      </c>
      <c r="O1901" s="456">
        <v>5.2179097420483808E-3</v>
      </c>
      <c r="P1901" s="457">
        <v>6.2543675294762062E-3</v>
      </c>
      <c r="Q1901" s="437">
        <v>2.1075113781031021E-2</v>
      </c>
      <c r="R1901" s="462">
        <v>0</v>
      </c>
      <c r="S1901" s="463">
        <v>0</v>
      </c>
      <c r="T1901" s="437">
        <v>505.00092377381401</v>
      </c>
      <c r="U1901" s="456">
        <v>5.8356814597511986E-3</v>
      </c>
      <c r="V1901" s="457">
        <v>7.6709171529325097E-3</v>
      </c>
      <c r="W1901" s="437">
        <v>1.3534090305488702E-2</v>
      </c>
      <c r="X1901" s="456">
        <v>6.5240401150485827E-3</v>
      </c>
      <c r="Y1901" s="457">
        <v>8.9251526813470244E-3</v>
      </c>
      <c r="Z1901" s="437">
        <v>1.545137980465483E-2</v>
      </c>
      <c r="AA1901" s="456">
        <v>2.5550648438278948E-3</v>
      </c>
      <c r="AB1901" s="457">
        <v>2.9425044053591116E-3</v>
      </c>
      <c r="AC1901" s="437">
        <v>4.9000688739362155E-3</v>
      </c>
      <c r="AD1901" s="456">
        <v>1.4711196747283636E-4</v>
      </c>
      <c r="AE1901" s="457">
        <v>1.4526956410563426E-4</v>
      </c>
      <c r="AF1901" s="437">
        <v>2.8802957074210378E-4</v>
      </c>
      <c r="AG1901" s="456">
        <v>4.8414761476725972E-3</v>
      </c>
      <c r="AH1901" s="457">
        <v>4.7947958574888223E-3</v>
      </c>
      <c r="AI1901" s="437">
        <v>1.0374621995054512E-2</v>
      </c>
      <c r="AJ1901" s="456">
        <v>8.3295560939410129E-4</v>
      </c>
      <c r="AK1901" s="457">
        <v>7.7884379350673437E-4</v>
      </c>
      <c r="AL1901" s="437">
        <v>1.7158133416033086E-3</v>
      </c>
      <c r="AM1901" s="456">
        <v>1.3540711728462465E-3</v>
      </c>
      <c r="AN1901" s="457">
        <v>1.3929204138867903E-3</v>
      </c>
      <c r="AO1901" s="437">
        <v>2.3977201014831512E-3</v>
      </c>
      <c r="AP1901" s="462">
        <v>0</v>
      </c>
      <c r="AQ1901" s="463">
        <v>0</v>
      </c>
      <c r="AR1901" s="463">
        <v>0</v>
      </c>
      <c r="AS1901" s="456">
        <v>0</v>
      </c>
      <c r="AT1901" s="457">
        <v>0</v>
      </c>
      <c r="AU1901" s="457">
        <v>0</v>
      </c>
    </row>
    <row r="1902" spans="1:47" x14ac:dyDescent="0.2">
      <c r="A1902" s="231">
        <v>2022</v>
      </c>
      <c r="B1902" s="232">
        <v>18</v>
      </c>
      <c r="C1902" s="456">
        <v>2.5324699233207273</v>
      </c>
      <c r="D1902" s="457">
        <v>2.9532734106904681</v>
      </c>
      <c r="E1902" s="437">
        <v>6.4446178747648917</v>
      </c>
      <c r="F1902" s="456">
        <v>0.12042035905739201</v>
      </c>
      <c r="G1902" s="457">
        <v>0.12097741574441059</v>
      </c>
      <c r="H1902" s="437">
        <v>0.25665802593307691</v>
      </c>
      <c r="I1902" s="456">
        <v>0.11986846224419989</v>
      </c>
      <c r="J1902" s="457">
        <v>0.14723403958057121</v>
      </c>
      <c r="K1902" s="437">
        <v>0.36780561062467876</v>
      </c>
      <c r="L1902" s="462">
        <v>1.5906022633875121E-3</v>
      </c>
      <c r="M1902" s="463">
        <v>2.1135107949266149E-3</v>
      </c>
      <c r="N1902" s="437">
        <v>3.399027035656733E-3</v>
      </c>
      <c r="O1902" s="456">
        <v>5.3103958015957358E-3</v>
      </c>
      <c r="P1902" s="457">
        <v>6.378967301603815E-3</v>
      </c>
      <c r="Q1902" s="437">
        <v>2.1315400815957269E-2</v>
      </c>
      <c r="R1902" s="462">
        <v>0</v>
      </c>
      <c r="S1902" s="463">
        <v>0</v>
      </c>
      <c r="T1902" s="437">
        <v>506.37963669744909</v>
      </c>
      <c r="U1902" s="456">
        <v>6.0213607367805653E-3</v>
      </c>
      <c r="V1902" s="457">
        <v>7.9347877294130165E-3</v>
      </c>
      <c r="W1902" s="437">
        <v>1.3995555575511753E-2</v>
      </c>
      <c r="X1902" s="456">
        <v>6.7620125145469194E-3</v>
      </c>
      <c r="Y1902" s="457">
        <v>9.295527858811211E-3</v>
      </c>
      <c r="Z1902" s="437">
        <v>1.6014014238745954E-2</v>
      </c>
      <c r="AA1902" s="456">
        <v>2.7121357263002565E-3</v>
      </c>
      <c r="AB1902" s="457">
        <v>3.107583421157831E-3</v>
      </c>
      <c r="AC1902" s="437">
        <v>5.2312692430115885E-3</v>
      </c>
      <c r="AD1902" s="456">
        <v>1.5346552365021047E-4</v>
      </c>
      <c r="AE1902" s="457">
        <v>1.5185720162888159E-4</v>
      </c>
      <c r="AF1902" s="437">
        <v>3.0143903711353569E-4</v>
      </c>
      <c r="AG1902" s="456">
        <v>5.0194572672549887E-3</v>
      </c>
      <c r="AH1902" s="457">
        <v>4.9817187964283499E-3</v>
      </c>
      <c r="AI1902" s="437">
        <v>1.0777881220720516E-2</v>
      </c>
      <c r="AJ1902" s="456">
        <v>8.6554918209705387E-4</v>
      </c>
      <c r="AK1902" s="457">
        <v>8.1308089723040162E-4</v>
      </c>
      <c r="AL1902" s="437">
        <v>1.790700931455455E-3</v>
      </c>
      <c r="AM1902" s="456">
        <v>1.4084598226298507E-3</v>
      </c>
      <c r="AN1902" s="457">
        <v>1.4489939142635023E-3</v>
      </c>
      <c r="AO1902" s="437">
        <v>2.496045520083417E-3</v>
      </c>
      <c r="AP1902" s="462">
        <v>0</v>
      </c>
      <c r="AQ1902" s="463">
        <v>0</v>
      </c>
      <c r="AR1902" s="463">
        <v>0</v>
      </c>
      <c r="AS1902" s="456">
        <v>0</v>
      </c>
      <c r="AT1902" s="457">
        <v>0</v>
      </c>
      <c r="AU1902" s="457">
        <v>0</v>
      </c>
    </row>
    <row r="1903" spans="1:47" x14ac:dyDescent="0.2">
      <c r="A1903" s="231">
        <v>2022</v>
      </c>
      <c r="B1903" s="232">
        <v>19</v>
      </c>
      <c r="C1903" s="456">
        <v>2.5706434727622192</v>
      </c>
      <c r="D1903" s="457">
        <v>2.9922538284899423</v>
      </c>
      <c r="E1903" s="437">
        <v>6.5188673489775093</v>
      </c>
      <c r="F1903" s="456">
        <v>0.12534936427180998</v>
      </c>
      <c r="G1903" s="457">
        <v>0.12597651567247706</v>
      </c>
      <c r="H1903" s="437">
        <v>0.26727711874937565</v>
      </c>
      <c r="I1903" s="456">
        <v>0.1230975623108102</v>
      </c>
      <c r="J1903" s="457">
        <v>0.15069135616172766</v>
      </c>
      <c r="K1903" s="437">
        <v>0.37521888517588126</v>
      </c>
      <c r="L1903" s="462">
        <v>1.5981028774387392E-3</v>
      </c>
      <c r="M1903" s="463">
        <v>2.1226985577580178E-3</v>
      </c>
      <c r="N1903" s="437">
        <v>3.411103530781957E-3</v>
      </c>
      <c r="O1903" s="456">
        <v>5.4080556377654188E-3</v>
      </c>
      <c r="P1903" s="457">
        <v>6.5067267711576464E-3</v>
      </c>
      <c r="Q1903" s="437">
        <v>2.156257518241728E-2</v>
      </c>
      <c r="R1903" s="462">
        <v>0</v>
      </c>
      <c r="S1903" s="463">
        <v>0</v>
      </c>
      <c r="T1903" s="437">
        <v>507.60284002446281</v>
      </c>
      <c r="U1903" s="456">
        <v>6.219508968150364E-3</v>
      </c>
      <c r="V1903" s="457">
        <v>8.2072080514478726E-3</v>
      </c>
      <c r="W1903" s="437">
        <v>1.4465979498999804E-2</v>
      </c>
      <c r="X1903" s="456">
        <v>7.0125427609340693E-3</v>
      </c>
      <c r="Y1903" s="457">
        <v>9.674148303748643E-3</v>
      </c>
      <c r="Z1903" s="437">
        <v>1.6589138173427644E-2</v>
      </c>
      <c r="AA1903" s="456">
        <v>2.88847863965544E-3</v>
      </c>
      <c r="AB1903" s="457">
        <v>3.2854190201914561E-3</v>
      </c>
      <c r="AC1903" s="437">
        <v>5.5931213004271254E-3</v>
      </c>
      <c r="AD1903" s="456">
        <v>1.6029391321638534E-4</v>
      </c>
      <c r="AE1903" s="457">
        <v>1.5872568514553378E-4</v>
      </c>
      <c r="AF1903" s="437">
        <v>3.1531502793486659E-4</v>
      </c>
      <c r="AG1903" s="456">
        <v>5.2072123384802448E-3</v>
      </c>
      <c r="AH1903" s="457">
        <v>5.1732239846004049E-3</v>
      </c>
      <c r="AI1903" s="437">
        <v>1.1185030042468796E-2</v>
      </c>
      <c r="AJ1903" s="456">
        <v>8.9951623675551119E-4</v>
      </c>
      <c r="AK1903" s="457">
        <v>8.4773020465092315E-4</v>
      </c>
      <c r="AL1903" s="437">
        <v>1.86562737105251E-3</v>
      </c>
      <c r="AM1903" s="456">
        <v>1.4671224202394563E-3</v>
      </c>
      <c r="AN1903" s="457">
        <v>1.507676132172713E-3</v>
      </c>
      <c r="AO1903" s="437">
        <v>2.5983338125184262E-3</v>
      </c>
      <c r="AP1903" s="462">
        <v>0</v>
      </c>
      <c r="AQ1903" s="463">
        <v>0</v>
      </c>
      <c r="AR1903" s="463">
        <v>0</v>
      </c>
      <c r="AS1903" s="456">
        <v>0</v>
      </c>
      <c r="AT1903" s="457">
        <v>0</v>
      </c>
      <c r="AU1903" s="457">
        <v>0</v>
      </c>
    </row>
    <row r="1904" spans="1:47" x14ac:dyDescent="0.2">
      <c r="A1904" s="231">
        <v>2022</v>
      </c>
      <c r="B1904" s="232">
        <v>20</v>
      </c>
      <c r="C1904" s="456">
        <v>2.6195856134410267</v>
      </c>
      <c r="D1904" s="457">
        <v>3.0420082064473735</v>
      </c>
      <c r="E1904" s="437">
        <v>6.6195786940611478</v>
      </c>
      <c r="F1904" s="456">
        <v>0.13035695301189792</v>
      </c>
      <c r="G1904" s="457">
        <v>0.13087710762565929</v>
      </c>
      <c r="H1904" s="437">
        <v>0.27754646957089729</v>
      </c>
      <c r="I1904" s="456">
        <v>0.12630701385648652</v>
      </c>
      <c r="J1904" s="457">
        <v>0.15395331082698635</v>
      </c>
      <c r="K1904" s="437">
        <v>0.38214676985073082</v>
      </c>
      <c r="L1904" s="462">
        <v>1.6041502283589552E-3</v>
      </c>
      <c r="M1904" s="463">
        <v>2.1300592119718009E-3</v>
      </c>
      <c r="N1904" s="437">
        <v>3.4195256934599137E-3</v>
      </c>
      <c r="O1904" s="456">
        <v>5.5032098634833449E-3</v>
      </c>
      <c r="P1904" s="457">
        <v>6.6277460122327742E-3</v>
      </c>
      <c r="Q1904" s="437">
        <v>2.1786525197254065E-2</v>
      </c>
      <c r="R1904" s="462">
        <v>0</v>
      </c>
      <c r="S1904" s="463">
        <v>0</v>
      </c>
      <c r="T1904" s="437">
        <v>509.00845438418088</v>
      </c>
      <c r="U1904" s="456">
        <v>6.4262501818967655E-3</v>
      </c>
      <c r="V1904" s="457">
        <v>8.4839680207913215E-3</v>
      </c>
      <c r="W1904" s="437">
        <v>1.492660653340558E-2</v>
      </c>
      <c r="X1904" s="456">
        <v>7.2717337517799185E-3</v>
      </c>
      <c r="Y1904" s="457">
        <v>1.0050510952120123E-2</v>
      </c>
      <c r="Z1904" s="437">
        <v>1.716091387513639E-2</v>
      </c>
      <c r="AA1904" s="456">
        <v>2.9928188846083752E-3</v>
      </c>
      <c r="AB1904" s="457">
        <v>3.4075689919204491E-3</v>
      </c>
      <c r="AC1904" s="437">
        <v>5.7943449566889085E-3</v>
      </c>
      <c r="AD1904" s="456">
        <v>1.6680267007793058E-4</v>
      </c>
      <c r="AE1904" s="457">
        <v>1.6509203683066041E-4</v>
      </c>
      <c r="AF1904" s="437">
        <v>3.2787713946393711E-4</v>
      </c>
      <c r="AG1904" s="456">
        <v>5.4180824915204349E-3</v>
      </c>
      <c r="AH1904" s="457">
        <v>5.3762619252657714E-3</v>
      </c>
      <c r="AI1904" s="437">
        <v>1.1617903698700293E-2</v>
      </c>
      <c r="AJ1904" s="456">
        <v>9.4035207343434919E-4</v>
      </c>
      <c r="AK1904" s="457">
        <v>8.8663391680976337E-4</v>
      </c>
      <c r="AL1904" s="437">
        <v>1.9510012989615729E-3</v>
      </c>
      <c r="AM1904" s="456">
        <v>1.5210900273838555E-3</v>
      </c>
      <c r="AN1904" s="457">
        <v>1.5605157811534498E-3</v>
      </c>
      <c r="AO1904" s="437">
        <v>2.6847171307052245E-3</v>
      </c>
      <c r="AP1904" s="462">
        <v>0</v>
      </c>
      <c r="AQ1904" s="463">
        <v>0</v>
      </c>
      <c r="AR1904" s="463">
        <v>0</v>
      </c>
      <c r="AS1904" s="456">
        <v>0</v>
      </c>
      <c r="AT1904" s="457">
        <v>0</v>
      </c>
      <c r="AU1904" s="457">
        <v>0</v>
      </c>
    </row>
    <row r="1905" spans="1:47" x14ac:dyDescent="0.2">
      <c r="A1905" s="231">
        <v>2022</v>
      </c>
      <c r="B1905" s="232">
        <v>21</v>
      </c>
      <c r="C1905" s="456">
        <v>2.8784301799463732</v>
      </c>
      <c r="D1905" s="457">
        <v>3.4630034644753378</v>
      </c>
      <c r="E1905" s="437">
        <v>8.0699669449517835</v>
      </c>
      <c r="F1905" s="456">
        <v>0.14435779410806804</v>
      </c>
      <c r="G1905" s="457">
        <v>0.14686369356775456</v>
      </c>
      <c r="H1905" s="437">
        <v>0.33713969036171015</v>
      </c>
      <c r="I1905" s="456">
        <v>0.13834026843086841</v>
      </c>
      <c r="J1905" s="457">
        <v>0.16838061169579588</v>
      </c>
      <c r="K1905" s="437">
        <v>0.43697982386601675</v>
      </c>
      <c r="L1905" s="462">
        <v>1.6103363663938809E-3</v>
      </c>
      <c r="M1905" s="463">
        <v>2.1371749844859484E-3</v>
      </c>
      <c r="N1905" s="437">
        <v>3.4275872263323133E-3</v>
      </c>
      <c r="O1905" s="456">
        <v>7.5832973341382892E-3</v>
      </c>
      <c r="P1905" s="457">
        <v>8.1185598546933569E-3</v>
      </c>
      <c r="Q1905" s="437">
        <v>2.7160919041754678E-2</v>
      </c>
      <c r="R1905" s="462">
        <v>0</v>
      </c>
      <c r="S1905" s="463">
        <v>0</v>
      </c>
      <c r="T1905" s="437">
        <v>510.38102631163702</v>
      </c>
      <c r="U1905" s="456">
        <v>7.0659466196671145E-3</v>
      </c>
      <c r="V1905" s="457">
        <v>9.306606756356018E-3</v>
      </c>
      <c r="W1905" s="437">
        <v>1.7501570917361476E-2</v>
      </c>
      <c r="X1905" s="456">
        <v>7.539054025923384E-3</v>
      </c>
      <c r="Y1905" s="457">
        <v>1.0419315297980873E-2</v>
      </c>
      <c r="Z1905" s="437">
        <v>1.7721106079045548E-2</v>
      </c>
      <c r="AA1905" s="456">
        <v>3.2895524824426226E-3</v>
      </c>
      <c r="AB1905" s="457">
        <v>3.7962876350187652E-3</v>
      </c>
      <c r="AC1905" s="437">
        <v>6.9872672498381251E-3</v>
      </c>
      <c r="AD1905" s="456">
        <v>1.8525075808228293E-4</v>
      </c>
      <c r="AE1905" s="457">
        <v>1.8581009819010425E-4</v>
      </c>
      <c r="AF1905" s="437">
        <v>3.9923676029694224E-4</v>
      </c>
      <c r="AG1905" s="456">
        <v>6.0070634873727151E-3</v>
      </c>
      <c r="AH1905" s="457">
        <v>6.0406758014126564E-3</v>
      </c>
      <c r="AI1905" s="437">
        <v>1.4128080358681284E-2</v>
      </c>
      <c r="AJ1905" s="456">
        <v>1.043687176877698E-3</v>
      </c>
      <c r="AK1905" s="457">
        <v>9.9608824583443788E-4</v>
      </c>
      <c r="AL1905" s="437">
        <v>2.3789736702257902E-3</v>
      </c>
      <c r="AM1905" s="456">
        <v>1.6902629568205216E-3</v>
      </c>
      <c r="AN1905" s="457">
        <v>1.758699604056305E-3</v>
      </c>
      <c r="AO1905" s="437">
        <v>3.2582319022477439E-3</v>
      </c>
      <c r="AP1905" s="462">
        <v>0</v>
      </c>
      <c r="AQ1905" s="463">
        <v>0</v>
      </c>
      <c r="AR1905" s="463">
        <v>0</v>
      </c>
      <c r="AS1905" s="456">
        <v>0</v>
      </c>
      <c r="AT1905" s="457">
        <v>0</v>
      </c>
      <c r="AU1905" s="457">
        <v>0</v>
      </c>
    </row>
    <row r="1906" spans="1:47" x14ac:dyDescent="0.2">
      <c r="A1906" s="231">
        <v>2022</v>
      </c>
      <c r="B1906" s="232">
        <v>22</v>
      </c>
      <c r="C1906" s="456">
        <v>2.9331084275990027</v>
      </c>
      <c r="D1906" s="457">
        <v>3.5139151923175129</v>
      </c>
      <c r="E1906" s="437">
        <v>8.1819089100674791</v>
      </c>
      <c r="F1906" s="456">
        <v>0.14992139145032021</v>
      </c>
      <c r="G1906" s="457">
        <v>0.15174095734883886</v>
      </c>
      <c r="H1906" s="437">
        <v>0.34821751764907038</v>
      </c>
      <c r="I1906" s="456">
        <v>0.14188910600736668</v>
      </c>
      <c r="J1906" s="457">
        <v>0.17156603467413975</v>
      </c>
      <c r="K1906" s="437">
        <v>0.44408090672901529</v>
      </c>
      <c r="L1906" s="462">
        <v>1.6166008101605892E-3</v>
      </c>
      <c r="M1906" s="463">
        <v>2.1438296034006167E-3</v>
      </c>
      <c r="N1906" s="437">
        <v>3.4350304257658262E-3</v>
      </c>
      <c r="O1906" s="456">
        <v>7.7182535788214157E-3</v>
      </c>
      <c r="P1906" s="457">
        <v>8.2532711877817706E-3</v>
      </c>
      <c r="Q1906" s="437">
        <v>2.743337001603292E-2</v>
      </c>
      <c r="R1906" s="462">
        <v>0</v>
      </c>
      <c r="S1906" s="463">
        <v>0</v>
      </c>
      <c r="T1906" s="437">
        <v>511.68278093891547</v>
      </c>
      <c r="U1906" s="456">
        <v>7.29430172100776E-3</v>
      </c>
      <c r="V1906" s="457">
        <v>9.5747107442493602E-3</v>
      </c>
      <c r="W1906" s="437">
        <v>1.7979194450276532E-2</v>
      </c>
      <c r="X1906" s="456">
        <v>7.8108733351045191E-3</v>
      </c>
      <c r="Y1906" s="457">
        <v>1.0768326741140156E-2</v>
      </c>
      <c r="Z1906" s="437">
        <v>1.8251351198116959E-2</v>
      </c>
      <c r="AA1906" s="456">
        <v>3.3990831827864728E-3</v>
      </c>
      <c r="AB1906" s="457">
        <v>3.9099171347796871E-3</v>
      </c>
      <c r="AC1906" s="437">
        <v>7.1832975346669461E-3</v>
      </c>
      <c r="AD1906" s="456">
        <v>1.9247588394502672E-4</v>
      </c>
      <c r="AE1906" s="457">
        <v>1.9213179736682988E-4</v>
      </c>
      <c r="AF1906" s="437">
        <v>4.1271256465862815E-4</v>
      </c>
      <c r="AG1906" s="456">
        <v>6.24305179638821E-3</v>
      </c>
      <c r="AH1906" s="457">
        <v>6.2448440867884812E-3</v>
      </c>
      <c r="AI1906" s="437">
        <v>1.4600664946275424E-2</v>
      </c>
      <c r="AJ1906" s="456">
        <v>1.0896429498399671E-3</v>
      </c>
      <c r="AK1906" s="457">
        <v>1.0355234392633874E-3</v>
      </c>
      <c r="AL1906" s="437">
        <v>2.473052844005163E-3</v>
      </c>
      <c r="AM1906" s="456">
        <v>1.7500268116712465E-3</v>
      </c>
      <c r="AN1906" s="457">
        <v>1.8109077084357108E-3</v>
      </c>
      <c r="AO1906" s="437">
        <v>3.3498736261010466E-3</v>
      </c>
      <c r="AP1906" s="462">
        <v>0</v>
      </c>
      <c r="AQ1906" s="463">
        <v>0</v>
      </c>
      <c r="AR1906" s="463">
        <v>0</v>
      </c>
      <c r="AS1906" s="456">
        <v>0</v>
      </c>
      <c r="AT1906" s="457">
        <v>0</v>
      </c>
      <c r="AU1906" s="457">
        <v>0</v>
      </c>
    </row>
    <row r="1907" spans="1:47" x14ac:dyDescent="0.2">
      <c r="A1907" s="231">
        <v>2022</v>
      </c>
      <c r="B1907" s="232">
        <v>23</v>
      </c>
      <c r="C1907" s="456">
        <v>2.9882862121124427</v>
      </c>
      <c r="D1907" s="457">
        <v>3.5602988193290441</v>
      </c>
      <c r="E1907" s="437">
        <v>8.2837386243815399</v>
      </c>
      <c r="F1907" s="456">
        <v>0.1555213676004441</v>
      </c>
      <c r="G1907" s="457">
        <v>0.15614520882097041</v>
      </c>
      <c r="H1907" s="437">
        <v>0.35821801011166082</v>
      </c>
      <c r="I1907" s="456">
        <v>0.14546043826621047</v>
      </c>
      <c r="J1907" s="457">
        <v>0.17443660118441265</v>
      </c>
      <c r="K1907" s="437">
        <v>0.45048115420282797</v>
      </c>
      <c r="L1907" s="462">
        <v>1.6228751914048208E-3</v>
      </c>
      <c r="M1907" s="463">
        <v>2.1497280095068389E-3</v>
      </c>
      <c r="N1907" s="437">
        <v>3.4416189471976645E-3</v>
      </c>
      <c r="O1907" s="456">
        <v>7.8541325680946024E-3</v>
      </c>
      <c r="P1907" s="457">
        <v>8.3748492636003691E-3</v>
      </c>
      <c r="Q1907" s="437">
        <v>2.7678995289115185E-2</v>
      </c>
      <c r="R1907" s="462">
        <v>0</v>
      </c>
      <c r="S1907" s="463">
        <v>0</v>
      </c>
      <c r="T1907" s="437">
        <v>512.85800416362508</v>
      </c>
      <c r="U1907" s="456">
        <v>7.5242853662136734E-3</v>
      </c>
      <c r="V1907" s="457">
        <v>9.8171030892548351E-3</v>
      </c>
      <c r="W1907" s="437">
        <v>1.8410677102765838E-2</v>
      </c>
      <c r="X1907" s="456">
        <v>8.0846756650553991E-3</v>
      </c>
      <c r="Y1907" s="457">
        <v>1.108393442611443E-2</v>
      </c>
      <c r="Z1907" s="437">
        <v>1.8730813529077784E-2</v>
      </c>
      <c r="AA1907" s="456">
        <v>3.5061510954834262E-3</v>
      </c>
      <c r="AB1907" s="457">
        <v>4.0075492316964155E-3</v>
      </c>
      <c r="AC1907" s="437">
        <v>7.3514505556006157E-3</v>
      </c>
      <c r="AD1907" s="456">
        <v>1.9973102979222506E-4</v>
      </c>
      <c r="AE1907" s="457">
        <v>1.9781317390126014E-4</v>
      </c>
      <c r="AF1907" s="437">
        <v>4.2482672533592885E-4</v>
      </c>
      <c r="AG1907" s="456">
        <v>6.4814168269244641E-3</v>
      </c>
      <c r="AH1907" s="457">
        <v>6.4305226475083778E-3</v>
      </c>
      <c r="AI1907" s="437">
        <v>1.5029610430691866E-2</v>
      </c>
      <c r="AJ1907" s="456">
        <v>1.1361630215495295E-3</v>
      </c>
      <c r="AK1907" s="457">
        <v>1.0715497211267408E-3</v>
      </c>
      <c r="AL1907" s="437">
        <v>2.5587525887473977E-3</v>
      </c>
      <c r="AM1907" s="456">
        <v>1.8099727979789869E-3</v>
      </c>
      <c r="AN1907" s="457">
        <v>1.8576912545614397E-3</v>
      </c>
      <c r="AO1907" s="437">
        <v>3.4319253927055449E-3</v>
      </c>
      <c r="AP1907" s="462">
        <v>0</v>
      </c>
      <c r="AQ1907" s="463">
        <v>0</v>
      </c>
      <c r="AR1907" s="463">
        <v>0</v>
      </c>
      <c r="AS1907" s="456">
        <v>0</v>
      </c>
      <c r="AT1907" s="457">
        <v>0</v>
      </c>
      <c r="AU1907" s="457">
        <v>0</v>
      </c>
    </row>
    <row r="1908" spans="1:47" x14ac:dyDescent="0.2">
      <c r="A1908" s="231">
        <v>2022</v>
      </c>
      <c r="B1908" s="232">
        <v>24</v>
      </c>
      <c r="C1908" s="456">
        <v>3.0428230798162215</v>
      </c>
      <c r="D1908" s="457">
        <v>3.5995074462913315</v>
      </c>
      <c r="E1908" s="437">
        <v>8.3700517110636454</v>
      </c>
      <c r="F1908" s="456">
        <v>0.16103635186679285</v>
      </c>
      <c r="G1908" s="457">
        <v>0.15981119464884311</v>
      </c>
      <c r="H1908" s="437">
        <v>0.36653092238306989</v>
      </c>
      <c r="I1908" s="456">
        <v>0.14897609550161847</v>
      </c>
      <c r="J1908" s="457">
        <v>0.17681666805629317</v>
      </c>
      <c r="K1908" s="437">
        <v>0.45577823504215442</v>
      </c>
      <c r="L1908" s="462">
        <v>1.6290202024828095E-3</v>
      </c>
      <c r="M1908" s="463">
        <v>2.1544767763493795E-3</v>
      </c>
      <c r="N1908" s="437">
        <v>3.4468261077969598E-3</v>
      </c>
      <c r="O1908" s="456">
        <v>7.9879841305031257E-3</v>
      </c>
      <c r="P1908" s="457">
        <v>8.4758930220526236E-3</v>
      </c>
      <c r="Q1908" s="437">
        <v>2.788242720624903E-2</v>
      </c>
      <c r="R1908" s="462">
        <v>0</v>
      </c>
      <c r="S1908" s="463">
        <v>0</v>
      </c>
      <c r="T1908" s="437">
        <v>513.83980900489166</v>
      </c>
      <c r="U1908" s="456">
        <v>7.7509725548544533E-3</v>
      </c>
      <c r="V1908" s="457">
        <v>1.0019242794513293E-2</v>
      </c>
      <c r="W1908" s="437">
        <v>1.8769955939136593E-2</v>
      </c>
      <c r="X1908" s="456">
        <v>8.3545114491726646E-3</v>
      </c>
      <c r="Y1908" s="457">
        <v>1.1347232192573116E-2</v>
      </c>
      <c r="Z1908" s="437">
        <v>1.9130767628868898E-2</v>
      </c>
      <c r="AA1908" s="456">
        <v>3.6077209970657477E-3</v>
      </c>
      <c r="AB1908" s="457">
        <v>4.0820181535593213E-3</v>
      </c>
      <c r="AC1908" s="437">
        <v>7.475795571147947E-3</v>
      </c>
      <c r="AD1908" s="456">
        <v>2.0685578127011616E-4</v>
      </c>
      <c r="AE1908" s="457">
        <v>2.0250631507495406E-4</v>
      </c>
      <c r="AF1908" s="437">
        <v>4.3480765901701473E-4</v>
      </c>
      <c r="AG1908" s="456">
        <v>6.7171980898400839E-3</v>
      </c>
      <c r="AH1908" s="457">
        <v>6.5868628500167009E-3</v>
      </c>
      <c r="AI1908" s="437">
        <v>1.5390280718988545E-2</v>
      </c>
      <c r="AJ1908" s="456">
        <v>1.182298974957475E-3</v>
      </c>
      <c r="AK1908" s="457">
        <v>1.1021047765708983E-3</v>
      </c>
      <c r="AL1908" s="437">
        <v>2.6313589122990443E-3</v>
      </c>
      <c r="AM1908" s="456">
        <v>1.8687527786716319E-3</v>
      </c>
      <c r="AN1908" s="457">
        <v>1.8961238096863156E-3</v>
      </c>
      <c r="AO1908" s="437">
        <v>3.4989154046555877E-3</v>
      </c>
      <c r="AP1908" s="462">
        <v>0</v>
      </c>
      <c r="AQ1908" s="463">
        <v>0</v>
      </c>
      <c r="AR1908" s="463">
        <v>0</v>
      </c>
      <c r="AS1908" s="456">
        <v>0</v>
      </c>
      <c r="AT1908" s="457">
        <v>0</v>
      </c>
      <c r="AU1908" s="457">
        <v>0</v>
      </c>
    </row>
    <row r="1909" spans="1:47" x14ac:dyDescent="0.2">
      <c r="A1909" s="231">
        <v>2022</v>
      </c>
      <c r="B1909" s="232">
        <v>25</v>
      </c>
      <c r="C1909" s="456">
        <v>3.0953682398372906</v>
      </c>
      <c r="D1909" s="457">
        <v>3.629764700786525</v>
      </c>
      <c r="E1909" s="437">
        <v>8.4369598433987942</v>
      </c>
      <c r="F1909" s="456">
        <v>0.16632291450241718</v>
      </c>
      <c r="G1909" s="457">
        <v>0.16256112931202873</v>
      </c>
      <c r="H1909" s="437">
        <v>0.37275287689649228</v>
      </c>
      <c r="I1909" s="456">
        <v>0.15234403397598506</v>
      </c>
      <c r="J1909" s="457">
        <v>0.17858842539970859</v>
      </c>
      <c r="K1909" s="437">
        <v>0.45970830667363349</v>
      </c>
      <c r="L1909" s="462">
        <v>1.6348479639638896E-3</v>
      </c>
      <c r="M1909" s="463">
        <v>2.1578000328290529E-3</v>
      </c>
      <c r="N1909" s="437">
        <v>3.4503247024110081E-3</v>
      </c>
      <c r="O1909" s="456">
        <v>8.1163005329355428E-3</v>
      </c>
      <c r="P1909" s="457">
        <v>8.55142781936955E-3</v>
      </c>
      <c r="Q1909" s="437">
        <v>2.8033354696100445E-2</v>
      </c>
      <c r="R1909" s="462">
        <v>0</v>
      </c>
      <c r="S1909" s="463">
        <v>0</v>
      </c>
      <c r="T1909" s="437">
        <v>514.57757950708458</v>
      </c>
      <c r="U1909" s="456">
        <v>7.9684623643623449E-3</v>
      </c>
      <c r="V1909" s="457">
        <v>1.0171380380213205E-2</v>
      </c>
      <c r="W1909" s="437">
        <v>1.9039581960365107E-2</v>
      </c>
      <c r="X1909" s="456">
        <v>8.613488149206202E-3</v>
      </c>
      <c r="Y1909" s="457">
        <v>1.1545583014207593E-2</v>
      </c>
      <c r="Z1909" s="437">
        <v>1.9432073149751098E-2</v>
      </c>
      <c r="AA1909" s="456">
        <v>3.700332923239956E-3</v>
      </c>
      <c r="AB1909" s="457">
        <v>4.1287888884234368E-3</v>
      </c>
      <c r="AC1909" s="437">
        <v>7.5482088377972828E-3</v>
      </c>
      <c r="AD1909" s="456">
        <v>2.1365906513821537E-4</v>
      </c>
      <c r="AE1909" s="457">
        <v>2.0597810131874614E-4</v>
      </c>
      <c r="AF1909" s="437">
        <v>4.4216023442280634E-4</v>
      </c>
      <c r="AG1909" s="456">
        <v>6.9444280005665831E-3</v>
      </c>
      <c r="AH1909" s="457">
        <v>6.706496470964148E-3</v>
      </c>
      <c r="AI1909" s="437">
        <v>1.5665697861702195E-2</v>
      </c>
      <c r="AJ1909" s="456">
        <v>1.226916570379056E-3</v>
      </c>
      <c r="AK1909" s="457">
        <v>1.1257861180000326E-3</v>
      </c>
      <c r="AL1909" s="437">
        <v>2.6875299025992555E-3</v>
      </c>
      <c r="AM1909" s="456">
        <v>1.9247752018703207E-3</v>
      </c>
      <c r="AN1909" s="457">
        <v>1.9242669903744571E-3</v>
      </c>
      <c r="AO1909" s="437">
        <v>3.5473957026477135E-3</v>
      </c>
      <c r="AP1909" s="462">
        <v>0</v>
      </c>
      <c r="AQ1909" s="463">
        <v>0</v>
      </c>
      <c r="AR1909" s="463">
        <v>0</v>
      </c>
      <c r="AS1909" s="456">
        <v>0</v>
      </c>
      <c r="AT1909" s="457">
        <v>0</v>
      </c>
      <c r="AU1909" s="457">
        <v>0</v>
      </c>
    </row>
    <row r="1910" spans="1:47" x14ac:dyDescent="0.2">
      <c r="A1910" s="231">
        <v>2022</v>
      </c>
      <c r="B1910" s="232">
        <v>26</v>
      </c>
      <c r="C1910" s="456">
        <v>3.1575588299247901</v>
      </c>
      <c r="D1910" s="457">
        <v>3.6671577326137208</v>
      </c>
      <c r="E1910" s="437">
        <v>8.4800221590462996</v>
      </c>
      <c r="F1910" s="456">
        <v>0.17181990193216187</v>
      </c>
      <c r="G1910" s="457">
        <v>0.16481628551333516</v>
      </c>
      <c r="H1910" s="437">
        <v>0.37645859972630547</v>
      </c>
      <c r="I1910" s="456">
        <v>0.15599821061804658</v>
      </c>
      <c r="J1910" s="457">
        <v>0.18026575391583047</v>
      </c>
      <c r="K1910" s="437">
        <v>0.46199969635897642</v>
      </c>
      <c r="L1910" s="462">
        <v>1.6402098140317358E-3</v>
      </c>
      <c r="M1910" s="463">
        <v>2.1594540056263018E-3</v>
      </c>
      <c r="N1910" s="437">
        <v>3.4518798557058483E-3</v>
      </c>
      <c r="O1910" s="456">
        <v>8.2354238260785757E-3</v>
      </c>
      <c r="P1910" s="457">
        <v>8.5962269120503868E-3</v>
      </c>
      <c r="Q1910" s="437">
        <v>2.812137537057581E-2</v>
      </c>
      <c r="R1910" s="462">
        <v>0</v>
      </c>
      <c r="S1910" s="463">
        <v>0</v>
      </c>
      <c r="T1910" s="437">
        <v>515.02463588076716</v>
      </c>
      <c r="U1910" s="456">
        <v>8.1952962187192818E-3</v>
      </c>
      <c r="V1910" s="457">
        <v>1.029847946417765E-2</v>
      </c>
      <c r="W1910" s="437">
        <v>1.9201130134000512E-2</v>
      </c>
      <c r="X1910" s="456">
        <v>8.8541233857055684E-3</v>
      </c>
      <c r="Y1910" s="457">
        <v>1.1665386093051476E-2</v>
      </c>
      <c r="Z1910" s="437">
        <v>1.9614115740711754E-2</v>
      </c>
      <c r="AA1910" s="456">
        <v>3.794042619938532E-3</v>
      </c>
      <c r="AB1910" s="457">
        <v>4.1586380038736662E-3</v>
      </c>
      <c r="AC1910" s="437">
        <v>7.5636569338600407E-3</v>
      </c>
      <c r="AD1910" s="456">
        <v>2.2066390564267206E-4</v>
      </c>
      <c r="AE1910" s="457">
        <v>2.0871284437942058E-4</v>
      </c>
      <c r="AF1910" s="437">
        <v>4.4638121863916703E-4</v>
      </c>
      <c r="AG1910" s="456">
        <v>7.1815987495595316E-3</v>
      </c>
      <c r="AH1910" s="457">
        <v>6.8069504390740826E-3</v>
      </c>
      <c r="AI1910" s="437">
        <v>1.5837035216617043E-2</v>
      </c>
      <c r="AJ1910" s="456">
        <v>1.2729094411059825E-3</v>
      </c>
      <c r="AK1910" s="457">
        <v>1.1449487603952596E-3</v>
      </c>
      <c r="AL1910" s="437">
        <v>2.7234243416663583E-3</v>
      </c>
      <c r="AM1910" s="456">
        <v>1.9822679234353783E-3</v>
      </c>
      <c r="AN1910" s="457">
        <v>1.9465312255172037E-3</v>
      </c>
      <c r="AO1910" s="437">
        <v>3.574036373147493E-3</v>
      </c>
      <c r="AP1910" s="462">
        <v>0</v>
      </c>
      <c r="AQ1910" s="463">
        <v>0</v>
      </c>
      <c r="AR1910" s="463">
        <v>0</v>
      </c>
      <c r="AS1910" s="456">
        <v>0</v>
      </c>
      <c r="AT1910" s="457">
        <v>0</v>
      </c>
      <c r="AU1910" s="457">
        <v>0</v>
      </c>
    </row>
    <row r="1911" spans="1:47" x14ac:dyDescent="0.2">
      <c r="A1911" s="231">
        <v>2022</v>
      </c>
      <c r="B1911" s="232">
        <v>27</v>
      </c>
      <c r="C1911" s="456">
        <v>3.2013792818425162</v>
      </c>
      <c r="D1911" s="457">
        <v>3.6727337578613111</v>
      </c>
      <c r="E1911" s="437">
        <v>8.4935680699425813</v>
      </c>
      <c r="F1911" s="456">
        <v>0.17617882832789433</v>
      </c>
      <c r="G1911" s="457">
        <v>0.16508996828628655</v>
      </c>
      <c r="H1911" s="437">
        <v>0.37705990593530897</v>
      </c>
      <c r="I1911" s="456">
        <v>0.15876959048519268</v>
      </c>
      <c r="J1911" s="457">
        <v>0.18039778403244852</v>
      </c>
      <c r="K1911" s="437">
        <v>0.46226755943099518</v>
      </c>
      <c r="L1911" s="462">
        <v>1.6448142318938152E-3</v>
      </c>
      <c r="M1911" s="463">
        <v>2.1589491975023928E-3</v>
      </c>
      <c r="N1911" s="437">
        <v>3.4510078771965262E-3</v>
      </c>
      <c r="O1911" s="456">
        <v>8.3405471106349372E-3</v>
      </c>
      <c r="P1911" s="457">
        <v>8.6024412910917485E-3</v>
      </c>
      <c r="Q1911" s="437">
        <v>2.8131556380811839E-2</v>
      </c>
      <c r="R1911" s="462">
        <v>0</v>
      </c>
      <c r="S1911" s="463">
        <v>0</v>
      </c>
      <c r="T1911" s="437">
        <v>515.10972097988861</v>
      </c>
      <c r="U1911" s="456">
        <v>8.3748925523131432E-3</v>
      </c>
      <c r="V1911" s="457">
        <v>1.0315021428736578E-2</v>
      </c>
      <c r="W1911" s="437">
        <v>1.9229113368150735E-2</v>
      </c>
      <c r="X1911" s="456">
        <v>9.0676322798147312E-3</v>
      </c>
      <c r="Y1911" s="457">
        <v>1.1687650238692318E-2</v>
      </c>
      <c r="Z1911" s="437">
        <v>1.9648752055861727E-2</v>
      </c>
      <c r="AA1911" s="456">
        <v>3.8609071300730294E-3</v>
      </c>
      <c r="AB1911" s="457">
        <v>4.1367159729965627E-3</v>
      </c>
      <c r="AC1911" s="437">
        <v>7.5109168191130216E-3</v>
      </c>
      <c r="AD1911" s="456">
        <v>2.2621624336802441E-4</v>
      </c>
      <c r="AE1911" s="457">
        <v>2.089111737879489E-4</v>
      </c>
      <c r="AF1911" s="437">
        <v>4.4674884265804882E-4</v>
      </c>
      <c r="AG1911" s="456">
        <v>7.371202037860668E-3</v>
      </c>
      <c r="AH1911" s="457">
        <v>6.8255281744571952E-3</v>
      </c>
      <c r="AI1911" s="437">
        <v>1.5879370776466516E-2</v>
      </c>
      <c r="AJ1911" s="456">
        <v>1.310456667002404E-3</v>
      </c>
      <c r="AK1911" s="457">
        <v>1.1494986050016366E-3</v>
      </c>
      <c r="AL1911" s="437">
        <v>2.7341221686816514E-3</v>
      </c>
      <c r="AM1911" s="456">
        <v>2.0277552790032224E-3</v>
      </c>
      <c r="AN1911" s="457">
        <v>1.9472455843315625E-3</v>
      </c>
      <c r="AO1911" s="437">
        <v>3.5738546094584065E-3</v>
      </c>
      <c r="AP1911" s="462">
        <v>0</v>
      </c>
      <c r="AQ1911" s="463">
        <v>0</v>
      </c>
      <c r="AR1911" s="463">
        <v>0</v>
      </c>
      <c r="AS1911" s="456">
        <v>0</v>
      </c>
      <c r="AT1911" s="457">
        <v>0</v>
      </c>
      <c r="AU1911" s="457">
        <v>0</v>
      </c>
    </row>
    <row r="1912" spans="1:47" x14ac:dyDescent="0.2">
      <c r="A1912" s="231">
        <v>2022</v>
      </c>
      <c r="B1912" s="232">
        <v>28</v>
      </c>
      <c r="C1912" s="456">
        <v>3.2384865108591119</v>
      </c>
      <c r="D1912" s="457">
        <v>3.6754070252433735</v>
      </c>
      <c r="E1912" s="437">
        <v>8.5005125496007388</v>
      </c>
      <c r="F1912" s="456">
        <v>0.17981022326377899</v>
      </c>
      <c r="G1912" s="457">
        <v>0.16505195965139652</v>
      </c>
      <c r="H1912" s="437">
        <v>0.37692415837074938</v>
      </c>
      <c r="I1912" s="456">
        <v>0.16107166934339601</v>
      </c>
      <c r="J1912" s="457">
        <v>0.18032207157861804</v>
      </c>
      <c r="K1912" s="437">
        <v>0.46205046244186859</v>
      </c>
      <c r="L1912" s="462">
        <v>1.6485708507489533E-3</v>
      </c>
      <c r="M1912" s="463">
        <v>2.1580380978750893E-3</v>
      </c>
      <c r="N1912" s="437">
        <v>3.4494807193032606E-3</v>
      </c>
      <c r="O1912" s="456">
        <v>8.4282462531665384E-3</v>
      </c>
      <c r="P1912" s="457">
        <v>8.6002834676378054E-3</v>
      </c>
      <c r="Q1912" s="437">
        <v>2.8123043012968856E-2</v>
      </c>
      <c r="R1912" s="462">
        <v>0</v>
      </c>
      <c r="S1912" s="463">
        <v>0</v>
      </c>
      <c r="T1912" s="437">
        <v>515.10958362720601</v>
      </c>
      <c r="U1912" s="456">
        <v>8.5248463103098776E-3</v>
      </c>
      <c r="V1912" s="457">
        <v>1.0314600667969274E-2</v>
      </c>
      <c r="W1912" s="437">
        <v>1.9225558646361024E-2</v>
      </c>
      <c r="X1912" s="456">
        <v>9.2459043740449644E-3</v>
      </c>
      <c r="Y1912" s="457">
        <v>1.1687709759067456E-2</v>
      </c>
      <c r="Z1912" s="437">
        <v>1.9648737149489857E-2</v>
      </c>
      <c r="AA1912" s="456">
        <v>3.9079367988784693E-3</v>
      </c>
      <c r="AB1912" s="457">
        <v>4.1050457251598279E-3</v>
      </c>
      <c r="AC1912" s="437">
        <v>7.4390878101754793E-3</v>
      </c>
      <c r="AD1912" s="456">
        <v>2.3080072330664141E-4</v>
      </c>
      <c r="AE1912" s="457">
        <v>2.0869918899808169E-4</v>
      </c>
      <c r="AF1912" s="437">
        <v>4.4618604645529068E-4</v>
      </c>
      <c r="AG1912" s="456">
        <v>7.5316631835827645E-3</v>
      </c>
      <c r="AH1912" s="457">
        <v>6.8320252395759019E-3</v>
      </c>
      <c r="AI1912" s="437">
        <v>1.5891903041763255E-2</v>
      </c>
      <c r="AJ1912" s="456">
        <v>1.342490648862627E-3</v>
      </c>
      <c r="AK1912" s="457">
        <v>1.1517686897554588E-3</v>
      </c>
      <c r="AL1912" s="437">
        <v>2.7391120628853945E-3</v>
      </c>
      <c r="AM1912" s="456">
        <v>2.0650768370434631E-3</v>
      </c>
      <c r="AN1912" s="457">
        <v>1.9444750214647841E-3</v>
      </c>
      <c r="AO1912" s="437">
        <v>3.5670585560362883E-3</v>
      </c>
      <c r="AP1912" s="462">
        <v>0</v>
      </c>
      <c r="AQ1912" s="463">
        <v>0</v>
      </c>
      <c r="AR1912" s="463">
        <v>0</v>
      </c>
      <c r="AS1912" s="456">
        <v>0</v>
      </c>
      <c r="AT1912" s="457">
        <v>0</v>
      </c>
      <c r="AU1912" s="457">
        <v>0</v>
      </c>
    </row>
    <row r="1913" spans="1:47" x14ac:dyDescent="0.2">
      <c r="A1913" s="231">
        <v>2022</v>
      </c>
      <c r="B1913" s="232">
        <v>29</v>
      </c>
      <c r="C1913" s="456">
        <v>3.2668058241291349</v>
      </c>
      <c r="D1913" s="457">
        <v>3.6779605423110282</v>
      </c>
      <c r="E1913" s="437">
        <v>8.5071244148330134</v>
      </c>
      <c r="F1913" s="456">
        <v>0.18252299582539069</v>
      </c>
      <c r="G1913" s="457">
        <v>0.16501497272756707</v>
      </c>
      <c r="H1913" s="437">
        <v>0.37679298904918102</v>
      </c>
      <c r="I1913" s="456">
        <v>0.16278562065324639</v>
      </c>
      <c r="J1913" s="457">
        <v>0.18024935281557497</v>
      </c>
      <c r="K1913" s="437">
        <v>0.46184177555849004</v>
      </c>
      <c r="L1913" s="462">
        <v>1.651243087120395E-3</v>
      </c>
      <c r="M1913" s="463">
        <v>2.157165307088598E-3</v>
      </c>
      <c r="N1913" s="437">
        <v>3.4480389997747834E-3</v>
      </c>
      <c r="O1913" s="456">
        <v>8.4936350131663459E-3</v>
      </c>
      <c r="P1913" s="457">
        <v>8.5981952029473077E-3</v>
      </c>
      <c r="Q1913" s="437">
        <v>2.81149095164527E-2</v>
      </c>
      <c r="R1913" s="462">
        <v>0</v>
      </c>
      <c r="S1913" s="463">
        <v>0</v>
      </c>
      <c r="T1913" s="437">
        <v>515.1102769160193</v>
      </c>
      <c r="U1913" s="456">
        <v>8.6372524273869745E-3</v>
      </c>
      <c r="V1913" s="457">
        <v>1.0314157408979105E-2</v>
      </c>
      <c r="W1913" s="437">
        <v>1.9222095356975756E-2</v>
      </c>
      <c r="X1913" s="456">
        <v>9.3796161198821514E-3</v>
      </c>
      <c r="Y1913" s="457">
        <v>1.1687718885022881E-2</v>
      </c>
      <c r="Z1913" s="437">
        <v>1.9648697029558154E-2</v>
      </c>
      <c r="AA1913" s="456">
        <v>3.934330824812953E-3</v>
      </c>
      <c r="AB1913" s="457">
        <v>4.07471208464556E-3</v>
      </c>
      <c r="AC1913" s="437">
        <v>7.3704753180657339E-3</v>
      </c>
      <c r="AD1913" s="456">
        <v>2.3417909830670609E-4</v>
      </c>
      <c r="AE1913" s="457">
        <v>2.0849499018819485E-4</v>
      </c>
      <c r="AF1913" s="437">
        <v>4.4564802994126934E-4</v>
      </c>
      <c r="AG1913" s="456">
        <v>7.6538704783187328E-3</v>
      </c>
      <c r="AH1913" s="457">
        <v>6.8381905903281987E-3</v>
      </c>
      <c r="AI1913" s="437">
        <v>1.5903773981146677E-2</v>
      </c>
      <c r="AJ1913" s="456">
        <v>1.3671549376189198E-3</v>
      </c>
      <c r="AK1913" s="457">
        <v>1.1539348343040201E-3</v>
      </c>
      <c r="AL1913" s="437">
        <v>2.7438503883938101E-3</v>
      </c>
      <c r="AM1913" s="456">
        <v>2.0923546590263637E-3</v>
      </c>
      <c r="AN1913" s="457">
        <v>1.9418160715758705E-3</v>
      </c>
      <c r="AO1913" s="437">
        <v>3.5605704282179926E-3</v>
      </c>
      <c r="AP1913" s="462">
        <v>0</v>
      </c>
      <c r="AQ1913" s="463">
        <v>0</v>
      </c>
      <c r="AR1913" s="463">
        <v>0</v>
      </c>
      <c r="AS1913" s="456">
        <v>0</v>
      </c>
      <c r="AT1913" s="457">
        <v>0</v>
      </c>
      <c r="AU1913" s="457">
        <v>0</v>
      </c>
    </row>
    <row r="1914" spans="1:47" x14ac:dyDescent="0.2">
      <c r="A1914" s="231">
        <v>2022</v>
      </c>
      <c r="B1914" s="232">
        <v>30</v>
      </c>
      <c r="C1914" s="456">
        <v>0</v>
      </c>
      <c r="D1914" s="457">
        <v>0</v>
      </c>
      <c r="E1914" s="438">
        <v>9.7761893075941728</v>
      </c>
      <c r="F1914" s="456">
        <v>0</v>
      </c>
      <c r="G1914" s="457">
        <v>0</v>
      </c>
      <c r="H1914" s="438">
        <v>0.39958027074984442</v>
      </c>
      <c r="I1914" s="456">
        <v>0</v>
      </c>
      <c r="J1914" s="457">
        <v>0</v>
      </c>
      <c r="K1914" s="438">
        <v>0.59666207334218546</v>
      </c>
      <c r="L1914" s="462">
        <v>0</v>
      </c>
      <c r="M1914" s="463">
        <v>0</v>
      </c>
      <c r="N1914" s="438">
        <v>3.4480464314253275E-3</v>
      </c>
      <c r="O1914" s="456">
        <v>0</v>
      </c>
      <c r="P1914" s="457">
        <v>0</v>
      </c>
      <c r="Q1914" s="438">
        <v>2.8114852717894281E-2</v>
      </c>
      <c r="R1914" s="462">
        <v>0</v>
      </c>
      <c r="S1914" s="463">
        <v>0</v>
      </c>
      <c r="T1914" s="438">
        <v>515.11120190179793</v>
      </c>
      <c r="U1914" s="456">
        <v>0</v>
      </c>
      <c r="V1914" s="457">
        <v>0</v>
      </c>
      <c r="W1914" s="438">
        <v>2.0497956308317165E-2</v>
      </c>
      <c r="X1914" s="456">
        <v>0</v>
      </c>
      <c r="Y1914" s="457">
        <v>0</v>
      </c>
      <c r="Z1914" s="438">
        <v>1.9648466805656524E-2</v>
      </c>
      <c r="AA1914" s="456">
        <v>0</v>
      </c>
      <c r="AB1914" s="457">
        <v>0</v>
      </c>
      <c r="AC1914" s="438">
        <v>7.792654544107251E-3</v>
      </c>
      <c r="AD1914" s="456">
        <v>0</v>
      </c>
      <c r="AE1914" s="457">
        <v>0</v>
      </c>
      <c r="AF1914" s="438">
        <v>4.7229495701127741E-4</v>
      </c>
      <c r="AG1914" s="456">
        <v>0</v>
      </c>
      <c r="AH1914" s="457">
        <v>0</v>
      </c>
      <c r="AI1914" s="438">
        <v>1.6873105732430501E-2</v>
      </c>
      <c r="AJ1914" s="456">
        <v>0</v>
      </c>
      <c r="AK1914" s="457">
        <v>0</v>
      </c>
      <c r="AL1914" s="438">
        <v>2.8982153721984231E-3</v>
      </c>
      <c r="AM1914" s="456">
        <v>0</v>
      </c>
      <c r="AN1914" s="457">
        <v>0</v>
      </c>
      <c r="AO1914" s="438">
        <v>3.7892643751364368E-3</v>
      </c>
      <c r="AP1914" s="462">
        <v>0</v>
      </c>
      <c r="AQ1914" s="463">
        <v>0</v>
      </c>
      <c r="AR1914" s="463">
        <v>0</v>
      </c>
      <c r="AS1914" s="456">
        <v>0</v>
      </c>
      <c r="AT1914" s="457">
        <v>0</v>
      </c>
      <c r="AU1914" s="457">
        <v>0</v>
      </c>
    </row>
    <row r="1915" spans="1:47" x14ac:dyDescent="0.2">
      <c r="A1915" s="231">
        <v>2022</v>
      </c>
      <c r="B1915" s="232">
        <v>31</v>
      </c>
      <c r="C1915" s="456">
        <v>0</v>
      </c>
      <c r="D1915" s="457">
        <v>0</v>
      </c>
      <c r="E1915" s="438">
        <v>11.089706044064648</v>
      </c>
      <c r="F1915" s="456">
        <v>0</v>
      </c>
      <c r="G1915" s="457">
        <v>0</v>
      </c>
      <c r="H1915" s="438">
        <v>0.42474778101179039</v>
      </c>
      <c r="I1915" s="456">
        <v>0</v>
      </c>
      <c r="J1915" s="457">
        <v>0</v>
      </c>
      <c r="K1915" s="438">
        <v>0.72635557239199844</v>
      </c>
      <c r="L1915" s="462">
        <v>0</v>
      </c>
      <c r="M1915" s="463">
        <v>0</v>
      </c>
      <c r="N1915" s="438">
        <v>3.4480502744016414E-3</v>
      </c>
      <c r="O1915" s="456">
        <v>0</v>
      </c>
      <c r="P1915" s="457">
        <v>0</v>
      </c>
      <c r="Q1915" s="438">
        <v>2.8114818130066409E-2</v>
      </c>
      <c r="R1915" s="462">
        <v>0</v>
      </c>
      <c r="S1915" s="463">
        <v>0</v>
      </c>
      <c r="T1915" s="438">
        <v>515.11274807116934</v>
      </c>
      <c r="U1915" s="456">
        <v>0</v>
      </c>
      <c r="V1915" s="457">
        <v>0</v>
      </c>
      <c r="W1915" s="438">
        <v>2.1883895633631176E-2</v>
      </c>
      <c r="X1915" s="456">
        <v>0</v>
      </c>
      <c r="Y1915" s="457">
        <v>0</v>
      </c>
      <c r="Z1915" s="438">
        <v>1.964811871951171E-2</v>
      </c>
      <c r="AA1915" s="456">
        <v>0</v>
      </c>
      <c r="AB1915" s="457">
        <v>0</v>
      </c>
      <c r="AC1915" s="438">
        <v>8.2632664389680824E-3</v>
      </c>
      <c r="AD1915" s="456">
        <v>0</v>
      </c>
      <c r="AE1915" s="457">
        <v>0</v>
      </c>
      <c r="AF1915" s="438">
        <v>5.0188725768906281E-4</v>
      </c>
      <c r="AG1915" s="456">
        <v>0</v>
      </c>
      <c r="AH1915" s="457">
        <v>0</v>
      </c>
      <c r="AI1915" s="438">
        <v>1.7942412001161083E-2</v>
      </c>
      <c r="AJ1915" s="456">
        <v>0</v>
      </c>
      <c r="AK1915" s="457">
        <v>0</v>
      </c>
      <c r="AL1915" s="438">
        <v>3.0713756111775607E-3</v>
      </c>
      <c r="AM1915" s="456">
        <v>0</v>
      </c>
      <c r="AN1915" s="457">
        <v>0</v>
      </c>
      <c r="AO1915" s="438">
        <v>4.0393331006651377E-3</v>
      </c>
      <c r="AP1915" s="462">
        <v>0</v>
      </c>
      <c r="AQ1915" s="463">
        <v>0</v>
      </c>
      <c r="AR1915" s="463">
        <v>0</v>
      </c>
      <c r="AS1915" s="456">
        <v>0</v>
      </c>
      <c r="AT1915" s="457">
        <v>0</v>
      </c>
      <c r="AU1915" s="457">
        <v>0</v>
      </c>
    </row>
    <row r="1916" spans="1:47" x14ac:dyDescent="0.2">
      <c r="A1916" s="231">
        <v>2022</v>
      </c>
      <c r="B1916" s="232">
        <v>32</v>
      </c>
      <c r="C1916" s="456">
        <v>0</v>
      </c>
      <c r="D1916" s="457">
        <v>0</v>
      </c>
      <c r="E1916" s="419">
        <v>11.089706044064648</v>
      </c>
      <c r="F1916" s="456">
        <v>0</v>
      </c>
      <c r="G1916" s="457">
        <v>0</v>
      </c>
      <c r="H1916" s="419">
        <v>0.42474778101179039</v>
      </c>
      <c r="I1916" s="456">
        <v>0</v>
      </c>
      <c r="J1916" s="457">
        <v>0</v>
      </c>
      <c r="K1916" s="419">
        <v>0.72635557239199844</v>
      </c>
      <c r="L1916" s="462">
        <v>0</v>
      </c>
      <c r="M1916" s="463">
        <v>0</v>
      </c>
      <c r="N1916" s="419">
        <v>3.4480502744016414E-3</v>
      </c>
      <c r="O1916" s="456">
        <v>0</v>
      </c>
      <c r="P1916" s="457">
        <v>0</v>
      </c>
      <c r="Q1916" s="419">
        <v>2.8114818130066409E-2</v>
      </c>
      <c r="R1916" s="462">
        <v>0</v>
      </c>
      <c r="S1916" s="463">
        <v>0</v>
      </c>
      <c r="T1916" s="419">
        <v>515.11274807116934</v>
      </c>
      <c r="U1916" s="456">
        <v>0</v>
      </c>
      <c r="V1916" s="457">
        <v>0</v>
      </c>
      <c r="W1916" s="419">
        <v>2.1883895633631176E-2</v>
      </c>
      <c r="X1916" s="456">
        <v>0</v>
      </c>
      <c r="Y1916" s="457">
        <v>0</v>
      </c>
      <c r="Z1916" s="419">
        <v>1.964811871951171E-2</v>
      </c>
      <c r="AA1916" s="456">
        <v>0</v>
      </c>
      <c r="AB1916" s="457">
        <v>0</v>
      </c>
      <c r="AC1916" s="419">
        <v>8.2632664389680824E-3</v>
      </c>
      <c r="AD1916" s="456">
        <v>0</v>
      </c>
      <c r="AE1916" s="457">
        <v>0</v>
      </c>
      <c r="AF1916" s="419">
        <v>5.0188725768906281E-4</v>
      </c>
      <c r="AG1916" s="456">
        <v>0</v>
      </c>
      <c r="AH1916" s="457">
        <v>0</v>
      </c>
      <c r="AI1916" s="419">
        <v>1.7942412001161083E-2</v>
      </c>
      <c r="AJ1916" s="456">
        <v>0</v>
      </c>
      <c r="AK1916" s="457">
        <v>0</v>
      </c>
      <c r="AL1916" s="419">
        <v>3.0713756111775607E-3</v>
      </c>
      <c r="AM1916" s="456">
        <v>0</v>
      </c>
      <c r="AN1916" s="457">
        <v>0</v>
      </c>
      <c r="AO1916" s="419">
        <v>4.0393331006651377E-3</v>
      </c>
      <c r="AP1916" s="462">
        <v>0</v>
      </c>
      <c r="AQ1916" s="463">
        <v>0</v>
      </c>
      <c r="AR1916" s="463">
        <v>0</v>
      </c>
      <c r="AS1916" s="456">
        <v>0</v>
      </c>
      <c r="AT1916" s="457">
        <v>0</v>
      </c>
      <c r="AU1916" s="457">
        <v>0</v>
      </c>
    </row>
    <row r="1917" spans="1:47" x14ac:dyDescent="0.2">
      <c r="A1917" s="231">
        <v>2022</v>
      </c>
      <c r="B1917" s="232">
        <v>33</v>
      </c>
      <c r="C1917" s="456">
        <v>0</v>
      </c>
      <c r="D1917" s="457">
        <v>0</v>
      </c>
      <c r="E1917" s="419">
        <v>11.089706044064648</v>
      </c>
      <c r="F1917" s="456">
        <v>0</v>
      </c>
      <c r="G1917" s="457">
        <v>0</v>
      </c>
      <c r="H1917" s="419">
        <v>0.42474778101179039</v>
      </c>
      <c r="I1917" s="456">
        <v>0</v>
      </c>
      <c r="J1917" s="457">
        <v>0</v>
      </c>
      <c r="K1917" s="419">
        <v>0.72635557239199844</v>
      </c>
      <c r="L1917" s="462">
        <v>0</v>
      </c>
      <c r="M1917" s="463">
        <v>0</v>
      </c>
      <c r="N1917" s="419">
        <v>3.4480502744016414E-3</v>
      </c>
      <c r="O1917" s="456">
        <v>0</v>
      </c>
      <c r="P1917" s="457">
        <v>0</v>
      </c>
      <c r="Q1917" s="419">
        <v>2.8114818130066409E-2</v>
      </c>
      <c r="R1917" s="462">
        <v>0</v>
      </c>
      <c r="S1917" s="463">
        <v>0</v>
      </c>
      <c r="T1917" s="419">
        <v>515.11274807116934</v>
      </c>
      <c r="U1917" s="456">
        <v>0</v>
      </c>
      <c r="V1917" s="457">
        <v>0</v>
      </c>
      <c r="W1917" s="419">
        <v>2.1883895633631176E-2</v>
      </c>
      <c r="X1917" s="456">
        <v>0</v>
      </c>
      <c r="Y1917" s="457">
        <v>0</v>
      </c>
      <c r="Z1917" s="419">
        <v>1.964811871951171E-2</v>
      </c>
      <c r="AA1917" s="456">
        <v>0</v>
      </c>
      <c r="AB1917" s="457">
        <v>0</v>
      </c>
      <c r="AC1917" s="419">
        <v>8.2632664389680824E-3</v>
      </c>
      <c r="AD1917" s="456">
        <v>0</v>
      </c>
      <c r="AE1917" s="457">
        <v>0</v>
      </c>
      <c r="AF1917" s="419">
        <v>5.0188725768906281E-4</v>
      </c>
      <c r="AG1917" s="456">
        <v>0</v>
      </c>
      <c r="AH1917" s="457">
        <v>0</v>
      </c>
      <c r="AI1917" s="419">
        <v>1.7942412001161083E-2</v>
      </c>
      <c r="AJ1917" s="456">
        <v>0</v>
      </c>
      <c r="AK1917" s="457">
        <v>0</v>
      </c>
      <c r="AL1917" s="419">
        <v>3.0713756111775607E-3</v>
      </c>
      <c r="AM1917" s="456">
        <v>0</v>
      </c>
      <c r="AN1917" s="457">
        <v>0</v>
      </c>
      <c r="AO1917" s="419">
        <v>4.0393331006651377E-3</v>
      </c>
      <c r="AP1917" s="462">
        <v>0</v>
      </c>
      <c r="AQ1917" s="463">
        <v>0</v>
      </c>
      <c r="AR1917" s="463">
        <v>0</v>
      </c>
      <c r="AS1917" s="456">
        <v>0</v>
      </c>
      <c r="AT1917" s="457">
        <v>0</v>
      </c>
      <c r="AU1917" s="457">
        <v>0</v>
      </c>
    </row>
    <row r="1918" spans="1:47" x14ac:dyDescent="0.2">
      <c r="A1918" s="231">
        <v>2022</v>
      </c>
      <c r="B1918" s="232">
        <v>34</v>
      </c>
      <c r="C1918" s="456">
        <v>0</v>
      </c>
      <c r="D1918" s="457">
        <v>0</v>
      </c>
      <c r="E1918" s="419">
        <v>11.089706044064648</v>
      </c>
      <c r="F1918" s="456">
        <v>0</v>
      </c>
      <c r="G1918" s="457">
        <v>0</v>
      </c>
      <c r="H1918" s="419">
        <v>0.42474778101179039</v>
      </c>
      <c r="I1918" s="456">
        <v>0</v>
      </c>
      <c r="J1918" s="457">
        <v>0</v>
      </c>
      <c r="K1918" s="419">
        <v>0.72635557239199844</v>
      </c>
      <c r="L1918" s="462">
        <v>0</v>
      </c>
      <c r="M1918" s="463">
        <v>0</v>
      </c>
      <c r="N1918" s="419">
        <v>3.4480502744016414E-3</v>
      </c>
      <c r="O1918" s="456">
        <v>0</v>
      </c>
      <c r="P1918" s="457">
        <v>0</v>
      </c>
      <c r="Q1918" s="419">
        <v>2.8114818130066409E-2</v>
      </c>
      <c r="R1918" s="462">
        <v>0</v>
      </c>
      <c r="S1918" s="463">
        <v>0</v>
      </c>
      <c r="T1918" s="419">
        <v>515.11274807116934</v>
      </c>
      <c r="U1918" s="456">
        <v>0</v>
      </c>
      <c r="V1918" s="457">
        <v>0</v>
      </c>
      <c r="W1918" s="419">
        <v>2.1883895633631176E-2</v>
      </c>
      <c r="X1918" s="456">
        <v>0</v>
      </c>
      <c r="Y1918" s="457">
        <v>0</v>
      </c>
      <c r="Z1918" s="419">
        <v>1.964811871951171E-2</v>
      </c>
      <c r="AA1918" s="456">
        <v>0</v>
      </c>
      <c r="AB1918" s="457">
        <v>0</v>
      </c>
      <c r="AC1918" s="419">
        <v>8.2632664389680824E-3</v>
      </c>
      <c r="AD1918" s="456">
        <v>0</v>
      </c>
      <c r="AE1918" s="457">
        <v>0</v>
      </c>
      <c r="AF1918" s="419">
        <v>5.0188725768906281E-4</v>
      </c>
      <c r="AG1918" s="456">
        <v>0</v>
      </c>
      <c r="AH1918" s="457">
        <v>0</v>
      </c>
      <c r="AI1918" s="419">
        <v>1.7942412001161083E-2</v>
      </c>
      <c r="AJ1918" s="456">
        <v>0</v>
      </c>
      <c r="AK1918" s="457">
        <v>0</v>
      </c>
      <c r="AL1918" s="419">
        <v>3.0713756111775607E-3</v>
      </c>
      <c r="AM1918" s="456">
        <v>0</v>
      </c>
      <c r="AN1918" s="457">
        <v>0</v>
      </c>
      <c r="AO1918" s="419">
        <v>4.0393331006651377E-3</v>
      </c>
      <c r="AP1918" s="462">
        <v>0</v>
      </c>
      <c r="AQ1918" s="463">
        <v>0</v>
      </c>
      <c r="AR1918" s="463">
        <v>0</v>
      </c>
      <c r="AS1918" s="456">
        <v>0</v>
      </c>
      <c r="AT1918" s="457">
        <v>0</v>
      </c>
      <c r="AU1918" s="457">
        <v>0</v>
      </c>
    </row>
    <row r="1919" spans="1:47" x14ac:dyDescent="0.2">
      <c r="A1919" s="231">
        <v>2022</v>
      </c>
      <c r="B1919" s="232">
        <v>35</v>
      </c>
      <c r="C1919" s="456">
        <v>0</v>
      </c>
      <c r="D1919" s="457">
        <v>0</v>
      </c>
      <c r="E1919" s="419">
        <v>11.089706044064648</v>
      </c>
      <c r="F1919" s="456">
        <v>0</v>
      </c>
      <c r="G1919" s="457">
        <v>0</v>
      </c>
      <c r="H1919" s="419">
        <v>0.42474778101179039</v>
      </c>
      <c r="I1919" s="456">
        <v>0</v>
      </c>
      <c r="J1919" s="457">
        <v>0</v>
      </c>
      <c r="K1919" s="419">
        <v>0.72635557239199844</v>
      </c>
      <c r="L1919" s="462">
        <v>0</v>
      </c>
      <c r="M1919" s="463">
        <v>0</v>
      </c>
      <c r="N1919" s="419">
        <v>3.4480502744016414E-3</v>
      </c>
      <c r="O1919" s="456">
        <v>0</v>
      </c>
      <c r="P1919" s="457">
        <v>0</v>
      </c>
      <c r="Q1919" s="419">
        <v>2.8114818130066409E-2</v>
      </c>
      <c r="R1919" s="462">
        <v>0</v>
      </c>
      <c r="S1919" s="463">
        <v>0</v>
      </c>
      <c r="T1919" s="419">
        <v>515.11274807116934</v>
      </c>
      <c r="U1919" s="456">
        <v>0</v>
      </c>
      <c r="V1919" s="457">
        <v>0</v>
      </c>
      <c r="W1919" s="419">
        <v>2.1883895633631176E-2</v>
      </c>
      <c r="X1919" s="456">
        <v>0</v>
      </c>
      <c r="Y1919" s="457">
        <v>0</v>
      </c>
      <c r="Z1919" s="419">
        <v>1.964811871951171E-2</v>
      </c>
      <c r="AA1919" s="456">
        <v>0</v>
      </c>
      <c r="AB1919" s="457">
        <v>0</v>
      </c>
      <c r="AC1919" s="419">
        <v>8.2632664389680824E-3</v>
      </c>
      <c r="AD1919" s="456">
        <v>0</v>
      </c>
      <c r="AE1919" s="457">
        <v>0</v>
      </c>
      <c r="AF1919" s="419">
        <v>5.0188725768906281E-4</v>
      </c>
      <c r="AG1919" s="456">
        <v>0</v>
      </c>
      <c r="AH1919" s="457">
        <v>0</v>
      </c>
      <c r="AI1919" s="419">
        <v>1.7942412001161083E-2</v>
      </c>
      <c r="AJ1919" s="456">
        <v>0</v>
      </c>
      <c r="AK1919" s="457">
        <v>0</v>
      </c>
      <c r="AL1919" s="419">
        <v>3.0713756111775607E-3</v>
      </c>
      <c r="AM1919" s="456">
        <v>0</v>
      </c>
      <c r="AN1919" s="457">
        <v>0</v>
      </c>
      <c r="AO1919" s="419">
        <v>4.0393331006651377E-3</v>
      </c>
      <c r="AP1919" s="462">
        <v>0</v>
      </c>
      <c r="AQ1919" s="463">
        <v>0</v>
      </c>
      <c r="AR1919" s="463">
        <v>0</v>
      </c>
      <c r="AS1919" s="456">
        <v>0</v>
      </c>
      <c r="AT1919" s="457">
        <v>0</v>
      </c>
      <c r="AU1919" s="457">
        <v>0</v>
      </c>
    </row>
    <row r="1920" spans="1:47" x14ac:dyDescent="0.2">
      <c r="A1920" s="231">
        <v>2022</v>
      </c>
      <c r="B1920" s="232">
        <v>36</v>
      </c>
      <c r="C1920" s="456">
        <v>0</v>
      </c>
      <c r="D1920" s="457">
        <v>0</v>
      </c>
      <c r="E1920" s="419">
        <v>11.089706044064648</v>
      </c>
      <c r="F1920" s="456">
        <v>0</v>
      </c>
      <c r="G1920" s="457">
        <v>0</v>
      </c>
      <c r="H1920" s="419">
        <v>0.42474778101179039</v>
      </c>
      <c r="I1920" s="456">
        <v>0</v>
      </c>
      <c r="J1920" s="457">
        <v>0</v>
      </c>
      <c r="K1920" s="419">
        <v>0.72635557239199844</v>
      </c>
      <c r="L1920" s="462">
        <v>0</v>
      </c>
      <c r="M1920" s="463">
        <v>0</v>
      </c>
      <c r="N1920" s="419">
        <v>3.4480502744016414E-3</v>
      </c>
      <c r="O1920" s="456">
        <v>0</v>
      </c>
      <c r="P1920" s="457">
        <v>0</v>
      </c>
      <c r="Q1920" s="419">
        <v>2.8114818130066409E-2</v>
      </c>
      <c r="R1920" s="462">
        <v>0</v>
      </c>
      <c r="S1920" s="463">
        <v>0</v>
      </c>
      <c r="T1920" s="419">
        <v>515.11274807116934</v>
      </c>
      <c r="U1920" s="456">
        <v>0</v>
      </c>
      <c r="V1920" s="457">
        <v>0</v>
      </c>
      <c r="W1920" s="419">
        <v>2.1883895633631176E-2</v>
      </c>
      <c r="X1920" s="456">
        <v>0</v>
      </c>
      <c r="Y1920" s="457">
        <v>0</v>
      </c>
      <c r="Z1920" s="419">
        <v>1.964811871951171E-2</v>
      </c>
      <c r="AA1920" s="456">
        <v>0</v>
      </c>
      <c r="AB1920" s="457">
        <v>0</v>
      </c>
      <c r="AC1920" s="419">
        <v>8.2632664389680824E-3</v>
      </c>
      <c r="AD1920" s="456">
        <v>0</v>
      </c>
      <c r="AE1920" s="457">
        <v>0</v>
      </c>
      <c r="AF1920" s="419">
        <v>5.0188725768906281E-4</v>
      </c>
      <c r="AG1920" s="456">
        <v>0</v>
      </c>
      <c r="AH1920" s="457">
        <v>0</v>
      </c>
      <c r="AI1920" s="419">
        <v>1.7942412001161083E-2</v>
      </c>
      <c r="AJ1920" s="456">
        <v>0</v>
      </c>
      <c r="AK1920" s="457">
        <v>0</v>
      </c>
      <c r="AL1920" s="419">
        <v>3.0713756111775607E-3</v>
      </c>
      <c r="AM1920" s="456">
        <v>0</v>
      </c>
      <c r="AN1920" s="457">
        <v>0</v>
      </c>
      <c r="AO1920" s="419">
        <v>4.0393331006651377E-3</v>
      </c>
      <c r="AP1920" s="462">
        <v>0</v>
      </c>
      <c r="AQ1920" s="463">
        <v>0</v>
      </c>
      <c r="AR1920" s="463">
        <v>0</v>
      </c>
      <c r="AS1920" s="456">
        <v>0</v>
      </c>
      <c r="AT1920" s="457">
        <v>0</v>
      </c>
      <c r="AU1920" s="457">
        <v>0</v>
      </c>
    </row>
    <row r="1921" spans="1:47" x14ac:dyDescent="0.2">
      <c r="A1921" s="231">
        <v>2022</v>
      </c>
      <c r="B1921" s="232">
        <v>37</v>
      </c>
      <c r="C1921" s="456">
        <v>0</v>
      </c>
      <c r="D1921" s="457">
        <v>0</v>
      </c>
      <c r="E1921" s="419">
        <v>11.089706044064648</v>
      </c>
      <c r="F1921" s="456">
        <v>0</v>
      </c>
      <c r="G1921" s="457">
        <v>0</v>
      </c>
      <c r="H1921" s="419">
        <v>0.42474778101179039</v>
      </c>
      <c r="I1921" s="456">
        <v>0</v>
      </c>
      <c r="J1921" s="457">
        <v>0</v>
      </c>
      <c r="K1921" s="419">
        <v>0.72635557239199844</v>
      </c>
      <c r="L1921" s="462">
        <v>0</v>
      </c>
      <c r="M1921" s="463">
        <v>0</v>
      </c>
      <c r="N1921" s="419">
        <v>3.4480502744016414E-3</v>
      </c>
      <c r="O1921" s="456">
        <v>0</v>
      </c>
      <c r="P1921" s="457">
        <v>0</v>
      </c>
      <c r="Q1921" s="419">
        <v>2.8114818130066409E-2</v>
      </c>
      <c r="R1921" s="462">
        <v>0</v>
      </c>
      <c r="S1921" s="463">
        <v>0</v>
      </c>
      <c r="T1921" s="419">
        <v>515.11274807116934</v>
      </c>
      <c r="U1921" s="456">
        <v>0</v>
      </c>
      <c r="V1921" s="457">
        <v>0</v>
      </c>
      <c r="W1921" s="419">
        <v>2.1883895633631176E-2</v>
      </c>
      <c r="X1921" s="456">
        <v>0</v>
      </c>
      <c r="Y1921" s="457">
        <v>0</v>
      </c>
      <c r="Z1921" s="419">
        <v>1.964811871951171E-2</v>
      </c>
      <c r="AA1921" s="456">
        <v>0</v>
      </c>
      <c r="AB1921" s="457">
        <v>0</v>
      </c>
      <c r="AC1921" s="419">
        <v>8.2632664389680824E-3</v>
      </c>
      <c r="AD1921" s="456">
        <v>0</v>
      </c>
      <c r="AE1921" s="457">
        <v>0</v>
      </c>
      <c r="AF1921" s="419">
        <v>5.0188725768906281E-4</v>
      </c>
      <c r="AG1921" s="456">
        <v>0</v>
      </c>
      <c r="AH1921" s="457">
        <v>0</v>
      </c>
      <c r="AI1921" s="419">
        <v>1.7942412001161083E-2</v>
      </c>
      <c r="AJ1921" s="456">
        <v>0</v>
      </c>
      <c r="AK1921" s="457">
        <v>0</v>
      </c>
      <c r="AL1921" s="419">
        <v>3.0713756111775607E-3</v>
      </c>
      <c r="AM1921" s="456">
        <v>0</v>
      </c>
      <c r="AN1921" s="457">
        <v>0</v>
      </c>
      <c r="AO1921" s="419">
        <v>4.0393331006651377E-3</v>
      </c>
      <c r="AP1921" s="462">
        <v>0</v>
      </c>
      <c r="AQ1921" s="463">
        <v>0</v>
      </c>
      <c r="AR1921" s="463">
        <v>0</v>
      </c>
      <c r="AS1921" s="456">
        <v>0</v>
      </c>
      <c r="AT1921" s="457">
        <v>0</v>
      </c>
      <c r="AU1921" s="457">
        <v>0</v>
      </c>
    </row>
    <row r="1922" spans="1:47" x14ac:dyDescent="0.2">
      <c r="A1922" s="231">
        <v>2022</v>
      </c>
      <c r="B1922" s="232">
        <v>38</v>
      </c>
      <c r="C1922" s="456">
        <v>0</v>
      </c>
      <c r="D1922" s="457">
        <v>0</v>
      </c>
      <c r="E1922" s="419">
        <v>11.089706044064648</v>
      </c>
      <c r="F1922" s="456">
        <v>0</v>
      </c>
      <c r="G1922" s="457">
        <v>0</v>
      </c>
      <c r="H1922" s="419">
        <v>0.42474778101179039</v>
      </c>
      <c r="I1922" s="456">
        <v>0</v>
      </c>
      <c r="J1922" s="457">
        <v>0</v>
      </c>
      <c r="K1922" s="419">
        <v>0.72635557239199844</v>
      </c>
      <c r="L1922" s="462">
        <v>0</v>
      </c>
      <c r="M1922" s="463">
        <v>0</v>
      </c>
      <c r="N1922" s="419">
        <v>3.4480502744016414E-3</v>
      </c>
      <c r="O1922" s="456">
        <v>0</v>
      </c>
      <c r="P1922" s="457">
        <v>0</v>
      </c>
      <c r="Q1922" s="419">
        <v>2.8114818130066409E-2</v>
      </c>
      <c r="R1922" s="462">
        <v>0</v>
      </c>
      <c r="S1922" s="463">
        <v>0</v>
      </c>
      <c r="T1922" s="419">
        <v>515.11274807116934</v>
      </c>
      <c r="U1922" s="456">
        <v>0</v>
      </c>
      <c r="V1922" s="457">
        <v>0</v>
      </c>
      <c r="W1922" s="419">
        <v>2.1883895633631176E-2</v>
      </c>
      <c r="X1922" s="456">
        <v>0</v>
      </c>
      <c r="Y1922" s="457">
        <v>0</v>
      </c>
      <c r="Z1922" s="419">
        <v>1.964811871951171E-2</v>
      </c>
      <c r="AA1922" s="456">
        <v>0</v>
      </c>
      <c r="AB1922" s="457">
        <v>0</v>
      </c>
      <c r="AC1922" s="419">
        <v>8.2632664389680824E-3</v>
      </c>
      <c r="AD1922" s="456">
        <v>0</v>
      </c>
      <c r="AE1922" s="457">
        <v>0</v>
      </c>
      <c r="AF1922" s="419">
        <v>5.0188725768906281E-4</v>
      </c>
      <c r="AG1922" s="456">
        <v>0</v>
      </c>
      <c r="AH1922" s="457">
        <v>0</v>
      </c>
      <c r="AI1922" s="419">
        <v>1.7942412001161083E-2</v>
      </c>
      <c r="AJ1922" s="456">
        <v>0</v>
      </c>
      <c r="AK1922" s="457">
        <v>0</v>
      </c>
      <c r="AL1922" s="419">
        <v>3.0713756111775607E-3</v>
      </c>
      <c r="AM1922" s="456">
        <v>0</v>
      </c>
      <c r="AN1922" s="457">
        <v>0</v>
      </c>
      <c r="AO1922" s="419">
        <v>4.0393331006651377E-3</v>
      </c>
      <c r="AP1922" s="462">
        <v>0</v>
      </c>
      <c r="AQ1922" s="463">
        <v>0</v>
      </c>
      <c r="AR1922" s="463">
        <v>0</v>
      </c>
      <c r="AS1922" s="456">
        <v>0</v>
      </c>
      <c r="AT1922" s="457">
        <v>0</v>
      </c>
      <c r="AU1922" s="457">
        <v>0</v>
      </c>
    </row>
    <row r="1923" spans="1:47" x14ac:dyDescent="0.2">
      <c r="A1923" s="231">
        <v>2022</v>
      </c>
      <c r="B1923" s="232">
        <v>39</v>
      </c>
      <c r="C1923" s="456">
        <v>0</v>
      </c>
      <c r="D1923" s="457">
        <v>0</v>
      </c>
      <c r="E1923" s="419">
        <v>11.089706044064648</v>
      </c>
      <c r="F1923" s="456">
        <v>0</v>
      </c>
      <c r="G1923" s="457">
        <v>0</v>
      </c>
      <c r="H1923" s="419">
        <v>0.42474778101179039</v>
      </c>
      <c r="I1923" s="456">
        <v>0</v>
      </c>
      <c r="J1923" s="457">
        <v>0</v>
      </c>
      <c r="K1923" s="419">
        <v>0.72635557239199844</v>
      </c>
      <c r="L1923" s="462">
        <v>0</v>
      </c>
      <c r="M1923" s="463">
        <v>0</v>
      </c>
      <c r="N1923" s="419">
        <v>3.4480502744016414E-3</v>
      </c>
      <c r="O1923" s="456">
        <v>0</v>
      </c>
      <c r="P1923" s="457">
        <v>0</v>
      </c>
      <c r="Q1923" s="419">
        <v>2.8114818130066409E-2</v>
      </c>
      <c r="R1923" s="462">
        <v>0</v>
      </c>
      <c r="S1923" s="463">
        <v>0</v>
      </c>
      <c r="T1923" s="419">
        <v>515.11274807116934</v>
      </c>
      <c r="U1923" s="456">
        <v>0</v>
      </c>
      <c r="V1923" s="457">
        <v>0</v>
      </c>
      <c r="W1923" s="419">
        <v>2.1883895633631176E-2</v>
      </c>
      <c r="X1923" s="456">
        <v>0</v>
      </c>
      <c r="Y1923" s="457">
        <v>0</v>
      </c>
      <c r="Z1923" s="419">
        <v>1.964811871951171E-2</v>
      </c>
      <c r="AA1923" s="456">
        <v>0</v>
      </c>
      <c r="AB1923" s="457">
        <v>0</v>
      </c>
      <c r="AC1923" s="419">
        <v>8.2632664389680824E-3</v>
      </c>
      <c r="AD1923" s="456">
        <v>0</v>
      </c>
      <c r="AE1923" s="457">
        <v>0</v>
      </c>
      <c r="AF1923" s="419">
        <v>5.0188725768906281E-4</v>
      </c>
      <c r="AG1923" s="456">
        <v>0</v>
      </c>
      <c r="AH1923" s="457">
        <v>0</v>
      </c>
      <c r="AI1923" s="419">
        <v>1.7942412001161083E-2</v>
      </c>
      <c r="AJ1923" s="456">
        <v>0</v>
      </c>
      <c r="AK1923" s="457">
        <v>0</v>
      </c>
      <c r="AL1923" s="419">
        <v>3.0713756111775607E-3</v>
      </c>
      <c r="AM1923" s="456">
        <v>0</v>
      </c>
      <c r="AN1923" s="457">
        <v>0</v>
      </c>
      <c r="AO1923" s="419">
        <v>4.0393331006651377E-3</v>
      </c>
      <c r="AP1923" s="462">
        <v>0</v>
      </c>
      <c r="AQ1923" s="463">
        <v>0</v>
      </c>
      <c r="AR1923" s="463">
        <v>0</v>
      </c>
      <c r="AS1923" s="456">
        <v>0</v>
      </c>
      <c r="AT1923" s="457">
        <v>0</v>
      </c>
      <c r="AU1923" s="457">
        <v>0</v>
      </c>
    </row>
    <row r="1924" spans="1:47" ht="13.5" thickBot="1" x14ac:dyDescent="0.25">
      <c r="A1924" s="233">
        <v>2022</v>
      </c>
      <c r="B1924" s="234">
        <v>40</v>
      </c>
      <c r="C1924" s="458">
        <v>0</v>
      </c>
      <c r="D1924" s="459">
        <v>0</v>
      </c>
      <c r="E1924" s="430">
        <v>11.089706044064648</v>
      </c>
      <c r="F1924" s="458">
        <v>0</v>
      </c>
      <c r="G1924" s="459">
        <v>0</v>
      </c>
      <c r="H1924" s="430">
        <v>0.42474778101179039</v>
      </c>
      <c r="I1924" s="458">
        <v>0</v>
      </c>
      <c r="J1924" s="459">
        <v>0</v>
      </c>
      <c r="K1924" s="430">
        <v>0.72635557239199844</v>
      </c>
      <c r="L1924" s="464">
        <v>0</v>
      </c>
      <c r="M1924" s="465">
        <v>0</v>
      </c>
      <c r="N1924" s="430">
        <v>3.4480502744016414E-3</v>
      </c>
      <c r="O1924" s="458">
        <v>0</v>
      </c>
      <c r="P1924" s="459">
        <v>0</v>
      </c>
      <c r="Q1924" s="430">
        <v>2.8114818130066409E-2</v>
      </c>
      <c r="R1924" s="464">
        <v>0</v>
      </c>
      <c r="S1924" s="465">
        <v>0</v>
      </c>
      <c r="T1924" s="430">
        <v>515.11274807116934</v>
      </c>
      <c r="U1924" s="458">
        <v>0</v>
      </c>
      <c r="V1924" s="459">
        <v>0</v>
      </c>
      <c r="W1924" s="430">
        <v>2.1883895633631176E-2</v>
      </c>
      <c r="X1924" s="458">
        <v>0</v>
      </c>
      <c r="Y1924" s="459">
        <v>0</v>
      </c>
      <c r="Z1924" s="430">
        <v>1.964811871951171E-2</v>
      </c>
      <c r="AA1924" s="458">
        <v>0</v>
      </c>
      <c r="AB1924" s="459">
        <v>0</v>
      </c>
      <c r="AC1924" s="430">
        <v>8.2632664389680824E-3</v>
      </c>
      <c r="AD1924" s="458">
        <v>0</v>
      </c>
      <c r="AE1924" s="459">
        <v>0</v>
      </c>
      <c r="AF1924" s="430">
        <v>5.0188725768906281E-4</v>
      </c>
      <c r="AG1924" s="458">
        <v>0</v>
      </c>
      <c r="AH1924" s="459">
        <v>0</v>
      </c>
      <c r="AI1924" s="430">
        <v>1.7942412001161083E-2</v>
      </c>
      <c r="AJ1924" s="458">
        <v>0</v>
      </c>
      <c r="AK1924" s="459">
        <v>0</v>
      </c>
      <c r="AL1924" s="430">
        <v>3.0713756111775607E-3</v>
      </c>
      <c r="AM1924" s="458">
        <v>0</v>
      </c>
      <c r="AN1924" s="459">
        <v>0</v>
      </c>
      <c r="AO1924" s="430">
        <v>4.0393331006651377E-3</v>
      </c>
      <c r="AP1924" s="464">
        <v>0</v>
      </c>
      <c r="AQ1924" s="465">
        <v>0</v>
      </c>
      <c r="AR1924" s="465">
        <v>0</v>
      </c>
      <c r="AS1924" s="458">
        <v>0</v>
      </c>
      <c r="AT1924" s="459">
        <v>0</v>
      </c>
      <c r="AU1924" s="459">
        <v>0</v>
      </c>
    </row>
    <row r="1925" spans="1:47" x14ac:dyDescent="0.2">
      <c r="A1925" s="229">
        <v>2023</v>
      </c>
      <c r="B1925" s="230">
        <v>1</v>
      </c>
      <c r="C1925" s="454">
        <v>0.84351554982605059</v>
      </c>
      <c r="D1925" s="455">
        <v>0.90105508594021522</v>
      </c>
      <c r="E1925" s="436">
        <v>1.8018968416842189</v>
      </c>
      <c r="F1925" s="454">
        <v>3.8837379428067378E-2</v>
      </c>
      <c r="G1925" s="455">
        <v>3.4755343211888584E-2</v>
      </c>
      <c r="H1925" s="436">
        <v>5.5227562624884909E-2</v>
      </c>
      <c r="I1925" s="454">
        <v>3.6756192388186101E-2</v>
      </c>
      <c r="J1925" s="455">
        <v>4.1792682054896446E-2</v>
      </c>
      <c r="K1925" s="436">
        <v>0.10291049108756405</v>
      </c>
      <c r="L1925" s="460">
        <v>1.4609414744832952E-3</v>
      </c>
      <c r="M1925" s="461">
        <v>1.9296805411455262E-3</v>
      </c>
      <c r="N1925" s="436">
        <v>3.295260994827129E-3</v>
      </c>
      <c r="O1925" s="454">
        <v>1.6299613014877806E-3</v>
      </c>
      <c r="P1925" s="455">
        <v>2.0699665340350938E-3</v>
      </c>
      <c r="Q1925" s="436">
        <v>1.007367414115847E-2</v>
      </c>
      <c r="R1925" s="460">
        <v>0</v>
      </c>
      <c r="S1925" s="461">
        <v>0</v>
      </c>
      <c r="T1925" s="436">
        <v>493.12593804447118</v>
      </c>
      <c r="U1925" s="454">
        <v>5.1937800535515315E-3</v>
      </c>
      <c r="V1925" s="455">
        <v>6.4336644713394045E-3</v>
      </c>
      <c r="W1925" s="436">
        <v>1.01469822580093E-2</v>
      </c>
      <c r="X1925" s="454">
        <v>4.3597403583882253E-3</v>
      </c>
      <c r="Y1925" s="455">
        <v>5.5593254967802874E-3</v>
      </c>
      <c r="Z1925" s="436">
        <v>1.0337883393302112E-2</v>
      </c>
      <c r="AA1925" s="454">
        <v>8.0398313542145441E-4</v>
      </c>
      <c r="AB1925" s="455">
        <v>8.3232888789430692E-4</v>
      </c>
      <c r="AC1925" s="436">
        <v>1.0686033608342897E-3</v>
      </c>
      <c r="AD1925" s="454">
        <v>4.9193362083317676E-5</v>
      </c>
      <c r="AE1925" s="455">
        <v>4.3686148554185752E-5</v>
      </c>
      <c r="AF1925" s="436">
        <v>6.4045961971924862E-5</v>
      </c>
      <c r="AG1925" s="454">
        <v>1.6328792081064013E-3</v>
      </c>
      <c r="AH1925" s="455">
        <v>1.4429800822369353E-3</v>
      </c>
      <c r="AI1925" s="436">
        <v>2.330276972888826E-3</v>
      </c>
      <c r="AJ1925" s="454">
        <v>3.0100761038272868E-4</v>
      </c>
      <c r="AK1925" s="455">
        <v>2.5789155285603813E-4</v>
      </c>
      <c r="AL1925" s="436">
        <v>4.1468231260281336E-4</v>
      </c>
      <c r="AM1925" s="454">
        <v>4.4153247830741008E-4</v>
      </c>
      <c r="AN1925" s="455">
        <v>4.0047306776276663E-4</v>
      </c>
      <c r="AO1925" s="436">
        <v>5.0047553489930823E-4</v>
      </c>
      <c r="AP1925" s="460">
        <v>0</v>
      </c>
      <c r="AQ1925" s="461">
        <v>0</v>
      </c>
      <c r="AR1925" s="461">
        <v>0</v>
      </c>
      <c r="AS1925" s="454">
        <v>0</v>
      </c>
      <c r="AT1925" s="455">
        <v>0</v>
      </c>
      <c r="AU1925" s="455">
        <v>0</v>
      </c>
    </row>
    <row r="1926" spans="1:47" x14ac:dyDescent="0.2">
      <c r="A1926" s="231">
        <v>2023</v>
      </c>
      <c r="B1926" s="232">
        <v>2</v>
      </c>
      <c r="C1926" s="456">
        <v>0.84953482973817518</v>
      </c>
      <c r="D1926" s="457">
        <v>0.9057654568959993</v>
      </c>
      <c r="E1926" s="437">
        <v>1.8126882319107109</v>
      </c>
      <c r="F1926" s="456">
        <v>3.9600045381303899E-2</v>
      </c>
      <c r="G1926" s="457">
        <v>3.5429259187221958E-2</v>
      </c>
      <c r="H1926" s="437">
        <v>5.6253899453486807E-2</v>
      </c>
      <c r="I1926" s="456">
        <v>3.7155525602345911E-2</v>
      </c>
      <c r="J1926" s="457">
        <v>4.2125533473275655E-2</v>
      </c>
      <c r="K1926" s="437">
        <v>0.10360556543453012</v>
      </c>
      <c r="L1926" s="462">
        <v>1.4628022073820692E-3</v>
      </c>
      <c r="M1926" s="463">
        <v>1.9325585289966881E-3</v>
      </c>
      <c r="N1926" s="437">
        <v>3.2975674578946579E-3</v>
      </c>
      <c r="O1926" s="456">
        <v>1.6391864478072986E-3</v>
      </c>
      <c r="P1926" s="457">
        <v>2.0818491134999479E-3</v>
      </c>
      <c r="Q1926" s="437">
        <v>1.0090861251829892E-2</v>
      </c>
      <c r="R1926" s="462">
        <v>0</v>
      </c>
      <c r="S1926" s="463">
        <v>0</v>
      </c>
      <c r="T1926" s="437">
        <v>493.45075797060446</v>
      </c>
      <c r="U1926" s="456">
        <v>5.2780880762942958E-3</v>
      </c>
      <c r="V1926" s="457">
        <v>6.5561828845184756E-3</v>
      </c>
      <c r="W1926" s="437">
        <v>1.0279226095632364E-2</v>
      </c>
      <c r="X1926" s="456">
        <v>4.4256131306315179E-3</v>
      </c>
      <c r="Y1926" s="457">
        <v>5.6468687763911191E-3</v>
      </c>
      <c r="Z1926" s="437">
        <v>1.0470881792324988E-2</v>
      </c>
      <c r="AA1926" s="456">
        <v>8.2508649987869068E-4</v>
      </c>
      <c r="AB1926" s="457">
        <v>8.644734962508858E-4</v>
      </c>
      <c r="AC1926" s="437">
        <v>1.0904894397867552E-3</v>
      </c>
      <c r="AD1926" s="456">
        <v>5.0179887271432557E-5</v>
      </c>
      <c r="AE1926" s="457">
        <v>4.4571422886385907E-5</v>
      </c>
      <c r="AF1926" s="437">
        <v>6.52769194414248E-5</v>
      </c>
      <c r="AG1926" s="456">
        <v>1.6639508154258963E-3</v>
      </c>
      <c r="AH1926" s="457">
        <v>1.4681055703221737E-3</v>
      </c>
      <c r="AI1926" s="437">
        <v>2.3730133929236222E-3</v>
      </c>
      <c r="AJ1926" s="456">
        <v>3.0689110269011596E-4</v>
      </c>
      <c r="AK1926" s="457">
        <v>2.623934627869897E-4</v>
      </c>
      <c r="AL1926" s="437">
        <v>4.2296626732982889E-4</v>
      </c>
      <c r="AM1926" s="456">
        <v>4.5021288963076035E-4</v>
      </c>
      <c r="AN1926" s="457">
        <v>4.0868783267393157E-4</v>
      </c>
      <c r="AO1926" s="437">
        <v>5.0921494702396014E-4</v>
      </c>
      <c r="AP1926" s="462">
        <v>0</v>
      </c>
      <c r="AQ1926" s="463">
        <v>0</v>
      </c>
      <c r="AR1926" s="463">
        <v>0</v>
      </c>
      <c r="AS1926" s="456">
        <v>0</v>
      </c>
      <c r="AT1926" s="457">
        <v>0</v>
      </c>
      <c r="AU1926" s="457">
        <v>0</v>
      </c>
    </row>
    <row r="1927" spans="1:47" x14ac:dyDescent="0.2">
      <c r="A1927" s="231">
        <v>2023</v>
      </c>
      <c r="B1927" s="232">
        <v>3</v>
      </c>
      <c r="C1927" s="456">
        <v>0.85462558492492979</v>
      </c>
      <c r="D1927" s="457">
        <v>0.90934792250966379</v>
      </c>
      <c r="E1927" s="437">
        <v>1.8252300401392683</v>
      </c>
      <c r="F1927" s="456">
        <v>4.0449067309396965E-2</v>
      </c>
      <c r="G1927" s="457">
        <v>3.6208113455183301E-2</v>
      </c>
      <c r="H1927" s="437">
        <v>5.7440533371129622E-2</v>
      </c>
      <c r="I1927" s="456">
        <v>3.7563206282445895E-2</v>
      </c>
      <c r="J1927" s="457">
        <v>4.2457940053037428E-2</v>
      </c>
      <c r="K1927" s="437">
        <v>0.10440464692967867</v>
      </c>
      <c r="L1927" s="462">
        <v>1.4651240327290575E-3</v>
      </c>
      <c r="M1927" s="463">
        <v>1.9361180180416083E-3</v>
      </c>
      <c r="N1927" s="437">
        <v>3.3001879593767078E-3</v>
      </c>
      <c r="O1927" s="456">
        <v>1.6497400026082452E-3</v>
      </c>
      <c r="P1927" s="457">
        <v>2.0959568023512561E-3</v>
      </c>
      <c r="Q1927" s="437">
        <v>1.0110627341766381E-2</v>
      </c>
      <c r="R1927" s="462">
        <v>0</v>
      </c>
      <c r="S1927" s="463">
        <v>0</v>
      </c>
      <c r="T1927" s="437">
        <v>493.82742332512805</v>
      </c>
      <c r="U1927" s="456">
        <v>5.3678244092929287E-3</v>
      </c>
      <c r="V1927" s="457">
        <v>6.691763936514091E-3</v>
      </c>
      <c r="W1927" s="437">
        <v>1.0432134631905657E-2</v>
      </c>
      <c r="X1927" s="456">
        <v>4.4988821185140268E-3</v>
      </c>
      <c r="Y1927" s="457">
        <v>5.7482918401002879E-3</v>
      </c>
      <c r="Z1927" s="437">
        <v>1.0624932627159907E-2</v>
      </c>
      <c r="AA1927" s="456">
        <v>8.5216948018721373E-4</v>
      </c>
      <c r="AB1927" s="457">
        <v>9.0373290421870878E-4</v>
      </c>
      <c r="AC1927" s="437">
        <v>1.1154555173414555E-3</v>
      </c>
      <c r="AD1927" s="456">
        <v>5.1301395747742867E-5</v>
      </c>
      <c r="AE1927" s="457">
        <v>4.5613924163988397E-5</v>
      </c>
      <c r="AF1927" s="437">
        <v>6.6698434925308947E-5</v>
      </c>
      <c r="AG1927" s="456">
        <v>1.697569341473191E-3</v>
      </c>
      <c r="AH1927" s="457">
        <v>1.4964856963273192E-3</v>
      </c>
      <c r="AI1927" s="437">
        <v>2.4225225509791845E-3</v>
      </c>
      <c r="AJ1927" s="456">
        <v>3.1319186888561715E-4</v>
      </c>
      <c r="AK1927" s="457">
        <v>2.6744760719746204E-4</v>
      </c>
      <c r="AL1927" s="437">
        <v>4.325721605300736E-4</v>
      </c>
      <c r="AM1927" s="456">
        <v>4.6009036970597934E-4</v>
      </c>
      <c r="AN1927" s="457">
        <v>4.1831467072482061E-4</v>
      </c>
      <c r="AO1927" s="437">
        <v>5.192939378424685E-4</v>
      </c>
      <c r="AP1927" s="462">
        <v>0</v>
      </c>
      <c r="AQ1927" s="463">
        <v>0</v>
      </c>
      <c r="AR1927" s="463">
        <v>0</v>
      </c>
      <c r="AS1927" s="456">
        <v>0</v>
      </c>
      <c r="AT1927" s="457">
        <v>0</v>
      </c>
      <c r="AU1927" s="457">
        <v>0</v>
      </c>
    </row>
    <row r="1928" spans="1:47" x14ac:dyDescent="0.2">
      <c r="A1928" s="231">
        <v>2023</v>
      </c>
      <c r="B1928" s="232">
        <v>4</v>
      </c>
      <c r="C1928" s="456">
        <v>0.85872266348758231</v>
      </c>
      <c r="D1928" s="457">
        <v>0.91173340052848995</v>
      </c>
      <c r="E1928" s="437">
        <v>1.8395097464909012</v>
      </c>
      <c r="F1928" s="456">
        <v>4.1381135465774238E-2</v>
      </c>
      <c r="G1928" s="457">
        <v>3.7080937814912014E-2</v>
      </c>
      <c r="H1928" s="437">
        <v>5.8778407837166827E-2</v>
      </c>
      <c r="I1928" s="456">
        <v>3.7973352025866519E-2</v>
      </c>
      <c r="J1928" s="457">
        <v>4.2781962298904512E-2</v>
      </c>
      <c r="K1928" s="437">
        <v>0.1053041649568526</v>
      </c>
      <c r="L1928" s="462">
        <v>1.4677962131263488E-3</v>
      </c>
      <c r="M1928" s="463">
        <v>1.9400510532260361E-3</v>
      </c>
      <c r="N1928" s="437">
        <v>3.3030402947348942E-3</v>
      </c>
      <c r="O1928" s="456">
        <v>1.6615069364727699E-3</v>
      </c>
      <c r="P1928" s="457">
        <v>2.1119902020830476E-3</v>
      </c>
      <c r="Q1928" s="437">
        <v>1.0132821400619654E-2</v>
      </c>
      <c r="R1928" s="462">
        <v>0</v>
      </c>
      <c r="S1928" s="463">
        <v>0</v>
      </c>
      <c r="T1928" s="437">
        <v>494.25426372051936</v>
      </c>
      <c r="U1928" s="456">
        <v>5.4613273517886566E-3</v>
      </c>
      <c r="V1928" s="457">
        <v>6.8338978493862187E-3</v>
      </c>
      <c r="W1928" s="437">
        <v>1.0604571947673983E-2</v>
      </c>
      <c r="X1928" s="456">
        <v>4.5793947428945849E-3</v>
      </c>
      <c r="Y1928" s="457">
        <v>5.8626703127932335E-3</v>
      </c>
      <c r="Z1928" s="437">
        <v>1.0798726997117898E-2</v>
      </c>
      <c r="AA1928" s="456">
        <v>8.8359441882119064E-4</v>
      </c>
      <c r="AB1928" s="457">
        <v>9.4654107439002123E-4</v>
      </c>
      <c r="AC1928" s="437">
        <v>1.1427551920769571E-3</v>
      </c>
      <c r="AD1928" s="456">
        <v>5.2548156970462194E-5</v>
      </c>
      <c r="AE1928" s="457">
        <v>4.6792444817200267E-5</v>
      </c>
      <c r="AF1928" s="437">
        <v>6.8295811711570432E-5</v>
      </c>
      <c r="AG1928" s="456">
        <v>1.7339325441388591E-3</v>
      </c>
      <c r="AH1928" s="457">
        <v>1.5283061209623917E-3</v>
      </c>
      <c r="AI1928" s="437">
        <v>2.4785645873124686E-3</v>
      </c>
      <c r="AJ1928" s="456">
        <v>3.1998460823975592E-4</v>
      </c>
      <c r="AK1928" s="457">
        <v>2.7316293466996878E-4</v>
      </c>
      <c r="AL1928" s="437">
        <v>4.4347376138866349E-4</v>
      </c>
      <c r="AM1928" s="456">
        <v>4.7103957371438272E-4</v>
      </c>
      <c r="AN1928" s="457">
        <v>4.2905353391502898E-4</v>
      </c>
      <c r="AO1928" s="437">
        <v>5.3059227939092769E-4</v>
      </c>
      <c r="AP1928" s="462">
        <v>0</v>
      </c>
      <c r="AQ1928" s="463">
        <v>0</v>
      </c>
      <c r="AR1928" s="463">
        <v>0</v>
      </c>
      <c r="AS1928" s="456">
        <v>0</v>
      </c>
      <c r="AT1928" s="457">
        <v>0</v>
      </c>
      <c r="AU1928" s="457">
        <v>0</v>
      </c>
    </row>
    <row r="1929" spans="1:47" x14ac:dyDescent="0.2">
      <c r="A1929" s="231">
        <v>2023</v>
      </c>
      <c r="B1929" s="232">
        <v>5</v>
      </c>
      <c r="C1929" s="456">
        <v>1.3637734505063304</v>
      </c>
      <c r="D1929" s="457">
        <v>1.4754794420383373</v>
      </c>
      <c r="E1929" s="437">
        <v>3.261484927643024</v>
      </c>
      <c r="F1929" s="456">
        <v>5.098608508225741E-2</v>
      </c>
      <c r="G1929" s="457">
        <v>4.694990336178808E-2</v>
      </c>
      <c r="H1929" s="437">
        <v>8.6938806503746718E-2</v>
      </c>
      <c r="I1929" s="456">
        <v>5.2225118726983842E-2</v>
      </c>
      <c r="J1929" s="457">
        <v>6.0475273399721266E-2</v>
      </c>
      <c r="K1929" s="437">
        <v>0.16455380622647667</v>
      </c>
      <c r="L1929" s="462">
        <v>1.4702929963785148E-3</v>
      </c>
      <c r="M1929" s="463">
        <v>1.9437466305384538E-3</v>
      </c>
      <c r="N1929" s="437">
        <v>3.3049824374640543E-3</v>
      </c>
      <c r="O1929" s="456">
        <v>2.0276713518963662E-3</v>
      </c>
      <c r="P1929" s="457">
        <v>3.1872656728349109E-3</v>
      </c>
      <c r="Q1929" s="437">
        <v>1.2562432637985701E-2</v>
      </c>
      <c r="R1929" s="462">
        <v>0</v>
      </c>
      <c r="S1929" s="463">
        <v>0</v>
      </c>
      <c r="T1929" s="437">
        <v>494.54458607154993</v>
      </c>
      <c r="U1929" s="456">
        <v>4.3090286155603634E-3</v>
      </c>
      <c r="V1929" s="457">
        <v>5.3519396125642415E-3</v>
      </c>
      <c r="W1929" s="437">
        <v>9.2229210103888029E-3</v>
      </c>
      <c r="X1929" s="456">
        <v>4.6669431034559433E-3</v>
      </c>
      <c r="Y1929" s="457">
        <v>5.9903677967135015E-3</v>
      </c>
      <c r="Z1929" s="437">
        <v>1.0992767453203331E-2</v>
      </c>
      <c r="AA1929" s="456">
        <v>1.0806579859027414E-3</v>
      </c>
      <c r="AB1929" s="457">
        <v>1.1882801121234935E-3</v>
      </c>
      <c r="AC1929" s="437">
        <v>1.6298859976952981E-3</v>
      </c>
      <c r="AD1929" s="456">
        <v>6.4340483942576466E-5</v>
      </c>
      <c r="AE1929" s="457">
        <v>5.8603822053307371E-5</v>
      </c>
      <c r="AF1929" s="437">
        <v>1.0021063595242887E-4</v>
      </c>
      <c r="AG1929" s="456">
        <v>2.1406363768797293E-3</v>
      </c>
      <c r="AH1929" s="457">
        <v>1.9392690522055918E-3</v>
      </c>
      <c r="AI1929" s="437">
        <v>3.6852444009307871E-3</v>
      </c>
      <c r="AJ1929" s="456">
        <v>3.8257698014210141E-4</v>
      </c>
      <c r="AK1929" s="457">
        <v>3.3098490679557335E-4</v>
      </c>
      <c r="AL1929" s="437">
        <v>6.2405939292146408E-4</v>
      </c>
      <c r="AM1929" s="456">
        <v>5.8581479197158536E-4</v>
      </c>
      <c r="AN1929" s="457">
        <v>5.5148335226541158E-4</v>
      </c>
      <c r="AO1929" s="437">
        <v>8.2111346813978274E-4</v>
      </c>
      <c r="AP1929" s="462">
        <v>0</v>
      </c>
      <c r="AQ1929" s="463">
        <v>0</v>
      </c>
      <c r="AR1929" s="463">
        <v>0</v>
      </c>
      <c r="AS1929" s="456">
        <v>0</v>
      </c>
      <c r="AT1929" s="457">
        <v>0</v>
      </c>
      <c r="AU1929" s="457">
        <v>0</v>
      </c>
    </row>
    <row r="1930" spans="1:47" x14ac:dyDescent="0.2">
      <c r="A1930" s="231">
        <v>2023</v>
      </c>
      <c r="B1930" s="232">
        <v>6</v>
      </c>
      <c r="C1930" s="456">
        <v>1.3723004719783747</v>
      </c>
      <c r="D1930" s="457">
        <v>1.4837263984579869</v>
      </c>
      <c r="E1930" s="437">
        <v>3.2859800797220089</v>
      </c>
      <c r="F1930" s="456">
        <v>5.2192919603965021E-2</v>
      </c>
      <c r="G1930" s="457">
        <v>4.8162785544971248E-2</v>
      </c>
      <c r="H1930" s="437">
        <v>8.9233199766888482E-2</v>
      </c>
      <c r="I1930" s="456">
        <v>5.2893089180497031E-2</v>
      </c>
      <c r="J1930" s="457">
        <v>6.1154839788999341E-2</v>
      </c>
      <c r="K1930" s="437">
        <v>0.1661986526273723</v>
      </c>
      <c r="L1930" s="462">
        <v>1.4733384966903024E-3</v>
      </c>
      <c r="M1930" s="463">
        <v>1.9480604731115529E-3</v>
      </c>
      <c r="N1930" s="437">
        <v>3.309759144759858E-3</v>
      </c>
      <c r="O1930" s="456">
        <v>2.0444672702430696E-3</v>
      </c>
      <c r="P1930" s="457">
        <v>3.2166906138581005E-3</v>
      </c>
      <c r="Q1930" s="437">
        <v>1.2609346566759851E-2</v>
      </c>
      <c r="R1930" s="462">
        <v>0</v>
      </c>
      <c r="S1930" s="463">
        <v>0</v>
      </c>
      <c r="T1930" s="437">
        <v>495.15535656417433</v>
      </c>
      <c r="U1930" s="456">
        <v>4.3875105637333472E-3</v>
      </c>
      <c r="V1930" s="457">
        <v>5.4686888341711794E-3</v>
      </c>
      <c r="W1930" s="437">
        <v>9.3988944094574658E-3</v>
      </c>
      <c r="X1930" s="456">
        <v>4.7623927996608018E-3</v>
      </c>
      <c r="Y1930" s="457">
        <v>6.1324717612802537E-3</v>
      </c>
      <c r="Z1930" s="437">
        <v>1.1209214928917433E-2</v>
      </c>
      <c r="AA1930" s="456">
        <v>1.1207037808183106E-3</v>
      </c>
      <c r="AB1930" s="457">
        <v>1.2419729709317719E-3</v>
      </c>
      <c r="AC1930" s="437">
        <v>1.6886729441710343E-3</v>
      </c>
      <c r="AD1930" s="456">
        <v>6.596454692430956E-5</v>
      </c>
      <c r="AE1930" s="457">
        <v>6.0239196206621172E-5</v>
      </c>
      <c r="AF1930" s="437">
        <v>1.0305704531138659E-4</v>
      </c>
      <c r="AG1930" s="456">
        <v>2.1877728426433238E-3</v>
      </c>
      <c r="AH1930" s="457">
        <v>1.9844524251993261E-3</v>
      </c>
      <c r="AI1930" s="437">
        <v>3.7784143437381498E-3</v>
      </c>
      <c r="AJ1930" s="456">
        <v>3.914032066910335E-4</v>
      </c>
      <c r="AK1930" s="457">
        <v>3.3922916649774438E-4</v>
      </c>
      <c r="AL1930" s="437">
        <v>6.4184026970523674E-4</v>
      </c>
      <c r="AM1930" s="456">
        <v>6.0003858501465977E-4</v>
      </c>
      <c r="AN1930" s="457">
        <v>5.6615610079082659E-4</v>
      </c>
      <c r="AO1930" s="437">
        <v>8.416103988011913E-4</v>
      </c>
      <c r="AP1930" s="462">
        <v>0</v>
      </c>
      <c r="AQ1930" s="463">
        <v>0</v>
      </c>
      <c r="AR1930" s="463">
        <v>0</v>
      </c>
      <c r="AS1930" s="456">
        <v>0</v>
      </c>
      <c r="AT1930" s="457">
        <v>0</v>
      </c>
      <c r="AU1930" s="457">
        <v>0</v>
      </c>
    </row>
    <row r="1931" spans="1:47" x14ac:dyDescent="0.2">
      <c r="A1931" s="231">
        <v>2023</v>
      </c>
      <c r="B1931" s="232">
        <v>7</v>
      </c>
      <c r="C1931" s="456">
        <v>1.5373987438758381</v>
      </c>
      <c r="D1931" s="457">
        <v>1.6628775957213027</v>
      </c>
      <c r="E1931" s="437">
        <v>3.8114985743933074</v>
      </c>
      <c r="F1931" s="456">
        <v>5.9029956453979383E-2</v>
      </c>
      <c r="G1931" s="457">
        <v>5.5149499495242005E-2</v>
      </c>
      <c r="H1931" s="437">
        <v>0.11122471830348886</v>
      </c>
      <c r="I1931" s="456">
        <v>6.1515784964366972E-2</v>
      </c>
      <c r="J1931" s="457">
        <v>7.1768430315386572E-2</v>
      </c>
      <c r="K1931" s="437">
        <v>0.20212456867948383</v>
      </c>
      <c r="L1931" s="462">
        <v>1.4764677105845918E-3</v>
      </c>
      <c r="M1931" s="463">
        <v>1.9523932253888907E-3</v>
      </c>
      <c r="N1931" s="437">
        <v>3.3148106871711542E-3</v>
      </c>
      <c r="O1931" s="456">
        <v>2.3429026766715443E-3</v>
      </c>
      <c r="P1931" s="457">
        <v>3.5206450366485971E-3</v>
      </c>
      <c r="Q1931" s="437">
        <v>1.3453011731919136E-2</v>
      </c>
      <c r="R1931" s="462">
        <v>0</v>
      </c>
      <c r="S1931" s="463">
        <v>0</v>
      </c>
      <c r="T1931" s="437">
        <v>495.74207879548641</v>
      </c>
      <c r="U1931" s="456">
        <v>4.6715635864641664E-3</v>
      </c>
      <c r="V1931" s="457">
        <v>5.7504702854855516E-3</v>
      </c>
      <c r="W1931" s="437">
        <v>1.0586630969319956E-2</v>
      </c>
      <c r="X1931" s="456">
        <v>4.8661972955692575E-3</v>
      </c>
      <c r="Y1931" s="457">
        <v>6.2897955439613846E-3</v>
      </c>
      <c r="Z1931" s="437">
        <v>1.1448237858007245E-2</v>
      </c>
      <c r="AA1931" s="456">
        <v>1.2673420374825558E-3</v>
      </c>
      <c r="AB1931" s="457">
        <v>1.4219952223178973E-3</v>
      </c>
      <c r="AC1931" s="437">
        <v>2.0942874138955639E-3</v>
      </c>
      <c r="AD1931" s="456">
        <v>7.46055176741186E-5</v>
      </c>
      <c r="AE1931" s="457">
        <v>6.8859150822498898E-5</v>
      </c>
      <c r="AF1931" s="437">
        <v>1.2841405843598517E-4</v>
      </c>
      <c r="AG1931" s="456">
        <v>2.4755039781007176E-3</v>
      </c>
      <c r="AH1931" s="457">
        <v>2.2732194764264685E-3</v>
      </c>
      <c r="AI1931" s="437">
        <v>4.7141533743394583E-3</v>
      </c>
      <c r="AJ1931" s="456">
        <v>4.3691287361645979E-4</v>
      </c>
      <c r="AK1931" s="457">
        <v>3.8109856572441622E-4</v>
      </c>
      <c r="AL1931" s="437">
        <v>7.8612209100377948E-4</v>
      </c>
      <c r="AM1931" s="456">
        <v>6.8393035667820956E-4</v>
      </c>
      <c r="AN1931" s="457">
        <v>6.5504287934294893E-4</v>
      </c>
      <c r="AO1931" s="437">
        <v>1.0658865530945604E-3</v>
      </c>
      <c r="AP1931" s="462">
        <v>0</v>
      </c>
      <c r="AQ1931" s="463">
        <v>0</v>
      </c>
      <c r="AR1931" s="463">
        <v>0</v>
      </c>
      <c r="AS1931" s="456">
        <v>0</v>
      </c>
      <c r="AT1931" s="457">
        <v>0</v>
      </c>
      <c r="AU1931" s="457">
        <v>0</v>
      </c>
    </row>
    <row r="1932" spans="1:47" x14ac:dyDescent="0.2">
      <c r="A1932" s="231">
        <v>2023</v>
      </c>
      <c r="B1932" s="232">
        <v>8</v>
      </c>
      <c r="C1932" s="456">
        <v>1.5540350958343012</v>
      </c>
      <c r="D1932" s="457">
        <v>1.6798651354617673</v>
      </c>
      <c r="E1932" s="437">
        <v>3.8449291076727614</v>
      </c>
      <c r="F1932" s="456">
        <v>6.0695552795169805E-2</v>
      </c>
      <c r="G1932" s="457">
        <v>5.6863574349151881E-2</v>
      </c>
      <c r="H1932" s="437">
        <v>0.11454822957450107</v>
      </c>
      <c r="I1932" s="456">
        <v>6.2558306133707942E-2</v>
      </c>
      <c r="J1932" s="457">
        <v>7.2880140116162603E-2</v>
      </c>
      <c r="K1932" s="437">
        <v>0.20445466294740913</v>
      </c>
      <c r="L1932" s="462">
        <v>1.479805957039443E-3</v>
      </c>
      <c r="M1932" s="463">
        <v>1.9569573084453405E-3</v>
      </c>
      <c r="N1932" s="437">
        <v>3.3202043798611935E-3</v>
      </c>
      <c r="O1932" s="456">
        <v>2.3651709617019566E-3</v>
      </c>
      <c r="P1932" s="457">
        <v>3.5590211238635482E-3</v>
      </c>
      <c r="Q1932" s="437">
        <v>1.3515025128302962E-2</v>
      </c>
      <c r="R1932" s="462">
        <v>0</v>
      </c>
      <c r="S1932" s="463">
        <v>0</v>
      </c>
      <c r="T1932" s="437">
        <v>496.38978433685406</v>
      </c>
      <c r="U1932" s="456">
        <v>4.7749379565374906E-3</v>
      </c>
      <c r="V1932" s="457">
        <v>5.8977839598192347E-3</v>
      </c>
      <c r="W1932" s="437">
        <v>1.0811844913108461E-2</v>
      </c>
      <c r="X1932" s="456">
        <v>4.9792691413307237E-3</v>
      </c>
      <c r="Y1932" s="457">
        <v>6.4640192634912571E-3</v>
      </c>
      <c r="Z1932" s="437">
        <v>1.1712935818473592E-2</v>
      </c>
      <c r="AA1932" s="456">
        <v>1.3161567860160532E-3</v>
      </c>
      <c r="AB1932" s="457">
        <v>1.4849418751813617E-3</v>
      </c>
      <c r="AC1932" s="437">
        <v>2.1780211452085744E-3</v>
      </c>
      <c r="AD1932" s="456">
        <v>7.6816058347157487E-5</v>
      </c>
      <c r="AE1932" s="457">
        <v>7.1131573031022556E-5</v>
      </c>
      <c r="AF1932" s="437">
        <v>1.3254618375232614E-4</v>
      </c>
      <c r="AG1932" s="456">
        <v>2.5421002635274792E-3</v>
      </c>
      <c r="AH1932" s="457">
        <v>2.3397323381145938E-3</v>
      </c>
      <c r="AI1932" s="437">
        <v>4.8493055080615927E-3</v>
      </c>
      <c r="AJ1932" s="456">
        <v>4.4934482839915717E-4</v>
      </c>
      <c r="AK1932" s="457">
        <v>3.9327311370062918E-4</v>
      </c>
      <c r="AL1932" s="437">
        <v>8.1202269976600949E-4</v>
      </c>
      <c r="AM1932" s="456">
        <v>7.030739362628894E-4</v>
      </c>
      <c r="AN1932" s="457">
        <v>6.7506454205035877E-4</v>
      </c>
      <c r="AO1932" s="437">
        <v>1.0954725672738636E-3</v>
      </c>
      <c r="AP1932" s="462">
        <v>0</v>
      </c>
      <c r="AQ1932" s="463">
        <v>0</v>
      </c>
      <c r="AR1932" s="463">
        <v>0</v>
      </c>
      <c r="AS1932" s="456">
        <v>0</v>
      </c>
      <c r="AT1932" s="457">
        <v>0</v>
      </c>
      <c r="AU1932" s="457">
        <v>0</v>
      </c>
    </row>
    <row r="1933" spans="1:47" x14ac:dyDescent="0.2">
      <c r="A1933" s="231">
        <v>2023</v>
      </c>
      <c r="B1933" s="232">
        <v>9</v>
      </c>
      <c r="C1933" s="456">
        <v>1.5982702237376833</v>
      </c>
      <c r="D1933" s="457">
        <v>1.7231851071231481</v>
      </c>
      <c r="E1933" s="437">
        <v>3.9690286864301161</v>
      </c>
      <c r="F1933" s="456">
        <v>6.7916901361311566E-2</v>
      </c>
      <c r="G1933" s="457">
        <v>6.4310653305978016E-2</v>
      </c>
      <c r="H1933" s="437">
        <v>0.13526313124701872</v>
      </c>
      <c r="I1933" s="456">
        <v>7.3260819727244006E-2</v>
      </c>
      <c r="J1933" s="457">
        <v>8.5988986263857189E-2</v>
      </c>
      <c r="K1933" s="437">
        <v>0.24505230886156648</v>
      </c>
      <c r="L1933" s="462">
        <v>1.4810430144124164E-3</v>
      </c>
      <c r="M1933" s="463">
        <v>1.9587906338558998E-3</v>
      </c>
      <c r="N1933" s="437">
        <v>3.3207993504537916E-3</v>
      </c>
      <c r="O1933" s="456">
        <v>2.7174496154146735E-3</v>
      </c>
      <c r="P1933" s="457">
        <v>3.9073513294343625E-3</v>
      </c>
      <c r="Q1933" s="437">
        <v>1.4472475272380768E-2</v>
      </c>
      <c r="R1933" s="462">
        <v>0</v>
      </c>
      <c r="S1933" s="463">
        <v>0</v>
      </c>
      <c r="T1933" s="437">
        <v>496.91649764193403</v>
      </c>
      <c r="U1933" s="456">
        <v>4.8702247277948446E-3</v>
      </c>
      <c r="V1933" s="457">
        <v>6.0402588929712297E-3</v>
      </c>
      <c r="W1933" s="437">
        <v>1.1354632412724205E-2</v>
      </c>
      <c r="X1933" s="456">
        <v>5.1020073211868865E-3</v>
      </c>
      <c r="Y1933" s="457">
        <v>6.6554804322105287E-3</v>
      </c>
      <c r="Z1933" s="437">
        <v>1.2003712729313784E-2</v>
      </c>
      <c r="AA1933" s="456">
        <v>1.4328341298228142E-3</v>
      </c>
      <c r="AB1933" s="457">
        <v>1.6394750928677964E-3</v>
      </c>
      <c r="AC1933" s="437">
        <v>2.4957378442445576E-3</v>
      </c>
      <c r="AD1933" s="456">
        <v>8.5593656381551168E-5</v>
      </c>
      <c r="AE1933" s="457">
        <v>7.9998834051638601E-5</v>
      </c>
      <c r="AF1933" s="437">
        <v>1.5582311560566025E-4</v>
      </c>
      <c r="AG1933" s="456">
        <v>2.8560845091407253E-3</v>
      </c>
      <c r="AH1933" s="457">
        <v>2.6569233977840811E-3</v>
      </c>
      <c r="AI1933" s="437">
        <v>5.7477471977992675E-3</v>
      </c>
      <c r="AJ1933" s="456">
        <v>4.9924644259636219E-4</v>
      </c>
      <c r="AK1933" s="457">
        <v>4.3937075282441052E-4</v>
      </c>
      <c r="AL1933" s="437">
        <v>9.487224688784693E-4</v>
      </c>
      <c r="AM1933" s="456">
        <v>7.8831213087810121E-4</v>
      </c>
      <c r="AN1933" s="457">
        <v>7.6700074152575052E-4</v>
      </c>
      <c r="AO1933" s="437">
        <v>1.3055380875731863E-3</v>
      </c>
      <c r="AP1933" s="462">
        <v>0</v>
      </c>
      <c r="AQ1933" s="463">
        <v>0</v>
      </c>
      <c r="AR1933" s="463">
        <v>0</v>
      </c>
      <c r="AS1933" s="456">
        <v>0</v>
      </c>
      <c r="AT1933" s="457">
        <v>0</v>
      </c>
      <c r="AU1933" s="457">
        <v>0</v>
      </c>
    </row>
    <row r="1934" spans="1:47" x14ac:dyDescent="0.2">
      <c r="A1934" s="231">
        <v>2023</v>
      </c>
      <c r="B1934" s="232">
        <v>10</v>
      </c>
      <c r="C1934" s="456">
        <v>1.6180193158057885</v>
      </c>
      <c r="D1934" s="457">
        <v>1.7438337216500723</v>
      </c>
      <c r="E1934" s="437">
        <v>4.0094185766005346</v>
      </c>
      <c r="F1934" s="456">
        <v>7.0012524524468892E-2</v>
      </c>
      <c r="G1934" s="457">
        <v>6.6506767110253537E-2</v>
      </c>
      <c r="H1934" s="437">
        <v>0.13974005472344564</v>
      </c>
      <c r="I1934" s="456">
        <v>7.4625795096405864E-2</v>
      </c>
      <c r="J1934" s="457">
        <v>8.7478736299246879E-2</v>
      </c>
      <c r="K1934" s="437">
        <v>0.24828214223610348</v>
      </c>
      <c r="L1934" s="462">
        <v>1.4847967558883298E-3</v>
      </c>
      <c r="M1934" s="463">
        <v>1.9636776131529126E-3</v>
      </c>
      <c r="N1934" s="437">
        <v>3.3271424542353216E-3</v>
      </c>
      <c r="O1934" s="456">
        <v>2.7471304159911733E-3</v>
      </c>
      <c r="P1934" s="457">
        <v>3.95695707868466E-3</v>
      </c>
      <c r="Q1934" s="437">
        <v>1.4555353181497342E-2</v>
      </c>
      <c r="R1934" s="462">
        <v>0</v>
      </c>
      <c r="S1934" s="463">
        <v>0</v>
      </c>
      <c r="T1934" s="437">
        <v>497.6967979472256</v>
      </c>
      <c r="U1934" s="456">
        <v>4.9857785108465766E-3</v>
      </c>
      <c r="V1934" s="457">
        <v>6.2039683185039513E-3</v>
      </c>
      <c r="W1934" s="437">
        <v>1.1627237111172284E-2</v>
      </c>
      <c r="X1934" s="456">
        <v>5.2352712556114848E-3</v>
      </c>
      <c r="Y1934" s="457">
        <v>6.8649485813719671E-3</v>
      </c>
      <c r="Z1934" s="437">
        <v>1.2321976753903025E-2</v>
      </c>
      <c r="AA1934" s="456">
        <v>1.4894134472228978E-3</v>
      </c>
      <c r="AB1934" s="457">
        <v>1.7075690730732017E-3</v>
      </c>
      <c r="AC1934" s="437">
        <v>2.6062587498525305E-3</v>
      </c>
      <c r="AD1934" s="456">
        <v>8.8366778686435943E-5</v>
      </c>
      <c r="AE1934" s="457">
        <v>8.2893162744800703E-5</v>
      </c>
      <c r="AF1934" s="437">
        <v>1.6139319342581301E-4</v>
      </c>
      <c r="AG1934" s="456">
        <v>2.9409174641753431E-3</v>
      </c>
      <c r="AH1934" s="457">
        <v>2.7445737178117425E-3</v>
      </c>
      <c r="AI1934" s="437">
        <v>5.9304410626155185E-3</v>
      </c>
      <c r="AJ1934" s="456">
        <v>5.1521289717616997E-4</v>
      </c>
      <c r="AK1934" s="457">
        <v>4.5568845636941756E-4</v>
      </c>
      <c r="AL1934" s="437">
        <v>9.8384442037142603E-4</v>
      </c>
      <c r="AM1934" s="456">
        <v>8.1206615147652074E-4</v>
      </c>
      <c r="AN1934" s="457">
        <v>7.9191792767007829E-4</v>
      </c>
      <c r="AO1934" s="437">
        <v>1.3453004474468127E-3</v>
      </c>
      <c r="AP1934" s="462">
        <v>0</v>
      </c>
      <c r="AQ1934" s="463">
        <v>0</v>
      </c>
      <c r="AR1934" s="463">
        <v>0</v>
      </c>
      <c r="AS1934" s="456">
        <v>0</v>
      </c>
      <c r="AT1934" s="457">
        <v>0</v>
      </c>
      <c r="AU1934" s="457">
        <v>0</v>
      </c>
    </row>
    <row r="1935" spans="1:47" x14ac:dyDescent="0.2">
      <c r="A1935" s="231">
        <v>2023</v>
      </c>
      <c r="B1935" s="232">
        <v>11</v>
      </c>
      <c r="C1935" s="456">
        <v>1.9662625343665439</v>
      </c>
      <c r="D1935" s="457">
        <v>2.1270267612218849</v>
      </c>
      <c r="E1935" s="437">
        <v>5.0330878705390862</v>
      </c>
      <c r="F1935" s="456">
        <v>8.3079993655297737E-2</v>
      </c>
      <c r="G1935" s="457">
        <v>7.8727236846347678E-2</v>
      </c>
      <c r="H1935" s="437">
        <v>0.17603887783959385</v>
      </c>
      <c r="I1935" s="456">
        <v>8.5574560958114332E-2</v>
      </c>
      <c r="J1935" s="457">
        <v>0.10084422683128921</v>
      </c>
      <c r="K1935" s="437">
        <v>0.28927640505975333</v>
      </c>
      <c r="L1935" s="462">
        <v>1.4888840259748588E-3</v>
      </c>
      <c r="M1935" s="463">
        <v>1.9689775896517244E-3</v>
      </c>
      <c r="N1935" s="437">
        <v>3.3340758778495024E-3</v>
      </c>
      <c r="O1935" s="456">
        <v>3.462744058950488E-3</v>
      </c>
      <c r="P1935" s="457">
        <v>4.6022612476316329E-3</v>
      </c>
      <c r="Q1935" s="437">
        <v>1.6521343119244383E-2</v>
      </c>
      <c r="R1935" s="462">
        <v>0</v>
      </c>
      <c r="S1935" s="463">
        <v>0</v>
      </c>
      <c r="T1935" s="437">
        <v>498.55335021421132</v>
      </c>
      <c r="U1935" s="456">
        <v>4.6462505324155112E-3</v>
      </c>
      <c r="V1935" s="457">
        <v>5.8004767978917385E-3</v>
      </c>
      <c r="W1935" s="437">
        <v>1.112612428048133E-2</v>
      </c>
      <c r="X1935" s="456">
        <v>5.3795241220223463E-3</v>
      </c>
      <c r="Y1935" s="457">
        <v>7.0947800177687684E-3</v>
      </c>
      <c r="Z1935" s="437">
        <v>1.267114780972829E-2</v>
      </c>
      <c r="AA1935" s="456">
        <v>1.7557650183811775E-3</v>
      </c>
      <c r="AB1935" s="457">
        <v>1.995758449707776E-3</v>
      </c>
      <c r="AC1935" s="437">
        <v>3.2648149657832507E-3</v>
      </c>
      <c r="AD1935" s="456">
        <v>1.0457789412954891E-4</v>
      </c>
      <c r="AE1935" s="457">
        <v>9.7670613908400574E-5</v>
      </c>
      <c r="AF1935" s="437">
        <v>2.0280983250210212E-4</v>
      </c>
      <c r="AG1935" s="456">
        <v>3.4943690930092082E-3</v>
      </c>
      <c r="AH1935" s="457">
        <v>3.2549932537570352E-3</v>
      </c>
      <c r="AI1935" s="437">
        <v>7.4781203082018733E-3</v>
      </c>
      <c r="AJ1935" s="456">
        <v>6.001555490948166E-4</v>
      </c>
      <c r="AK1935" s="457">
        <v>5.272924439284237E-4</v>
      </c>
      <c r="AL1935" s="437">
        <v>1.2141764011886086E-3</v>
      </c>
      <c r="AM1935" s="456">
        <v>9.7087020682020363E-4</v>
      </c>
      <c r="AN1935" s="457">
        <v>9.4633229237218086E-4</v>
      </c>
      <c r="AO1935" s="437">
        <v>1.7229346418917977E-3</v>
      </c>
      <c r="AP1935" s="462">
        <v>0</v>
      </c>
      <c r="AQ1935" s="463">
        <v>0</v>
      </c>
      <c r="AR1935" s="463">
        <v>0</v>
      </c>
      <c r="AS1935" s="456">
        <v>0</v>
      </c>
      <c r="AT1935" s="457">
        <v>0</v>
      </c>
      <c r="AU1935" s="457">
        <v>0</v>
      </c>
    </row>
    <row r="1936" spans="1:47" x14ac:dyDescent="0.2">
      <c r="A1936" s="231">
        <v>2023</v>
      </c>
      <c r="B1936" s="232">
        <v>12</v>
      </c>
      <c r="C1936" s="456">
        <v>1.991677244690317</v>
      </c>
      <c r="D1936" s="457">
        <v>2.1540396282082637</v>
      </c>
      <c r="E1936" s="437">
        <v>5.0883762113132738</v>
      </c>
      <c r="F1936" s="456">
        <v>8.5855524623327142E-2</v>
      </c>
      <c r="G1936" s="457">
        <v>8.1650348644776757E-2</v>
      </c>
      <c r="H1936" s="437">
        <v>0.18241309701263173</v>
      </c>
      <c r="I1936" s="456">
        <v>8.7340106332139941E-2</v>
      </c>
      <c r="J1936" s="457">
        <v>0.10280912905852756</v>
      </c>
      <c r="K1936" s="437">
        <v>0.29365613523066048</v>
      </c>
      <c r="L1936" s="462">
        <v>1.493285553737053E-3</v>
      </c>
      <c r="M1936" s="463">
        <v>1.9747195940808212E-3</v>
      </c>
      <c r="N1936" s="437">
        <v>3.341673825183637E-3</v>
      </c>
      <c r="O1936" s="456">
        <v>3.5062663892329168E-3</v>
      </c>
      <c r="P1936" s="457">
        <v>4.6703764722007589E-3</v>
      </c>
      <c r="Q1936" s="437">
        <v>1.6641957671057479E-2</v>
      </c>
      <c r="R1936" s="462">
        <v>0</v>
      </c>
      <c r="S1936" s="463">
        <v>0</v>
      </c>
      <c r="T1936" s="437">
        <v>499.48989611826534</v>
      </c>
      <c r="U1936" s="456">
        <v>4.7674990724668222E-3</v>
      </c>
      <c r="V1936" s="457">
        <v>5.9767199299472183E-3</v>
      </c>
      <c r="W1936" s="437">
        <v>1.1435751144850475E-2</v>
      </c>
      <c r="X1936" s="456">
        <v>5.5365388175207912E-3</v>
      </c>
      <c r="Y1936" s="457">
        <v>7.3461092923874068E-3</v>
      </c>
      <c r="Z1936" s="437">
        <v>1.3052978147954638E-2</v>
      </c>
      <c r="AA1936" s="456">
        <v>1.8313233851097316E-3</v>
      </c>
      <c r="AB1936" s="457">
        <v>2.0839823044012488E-3</v>
      </c>
      <c r="AC1936" s="437">
        <v>3.4257398999600458E-3</v>
      </c>
      <c r="AD1936" s="456">
        <v>1.0827075893487273E-4</v>
      </c>
      <c r="AE1936" s="457">
        <v>1.0153798437619175E-4</v>
      </c>
      <c r="AF1936" s="437">
        <v>2.1079457041214619E-4</v>
      </c>
      <c r="AG1936" s="456">
        <v>3.6065311464340923E-3</v>
      </c>
      <c r="AH1936" s="457">
        <v>3.3720294783031492E-3</v>
      </c>
      <c r="AI1936" s="437">
        <v>7.7373784691274552E-3</v>
      </c>
      <c r="AJ1936" s="456">
        <v>6.2126573208440988E-4</v>
      </c>
      <c r="AK1936" s="457">
        <v>5.4913060026773666E-4</v>
      </c>
      <c r="AL1936" s="437">
        <v>1.2639469411746625E-3</v>
      </c>
      <c r="AM1936" s="456">
        <v>1.0022775746752388E-3</v>
      </c>
      <c r="AN1936" s="457">
        <v>9.7930022494068566E-4</v>
      </c>
      <c r="AO1936" s="437">
        <v>1.7799624773334971E-3</v>
      </c>
      <c r="AP1936" s="462">
        <v>0</v>
      </c>
      <c r="AQ1936" s="463">
        <v>0</v>
      </c>
      <c r="AR1936" s="463">
        <v>0</v>
      </c>
      <c r="AS1936" s="456">
        <v>0</v>
      </c>
      <c r="AT1936" s="457">
        <v>0</v>
      </c>
      <c r="AU1936" s="457">
        <v>0</v>
      </c>
    </row>
    <row r="1937" spans="1:47" x14ac:dyDescent="0.2">
      <c r="A1937" s="231">
        <v>2023</v>
      </c>
      <c r="B1937" s="232">
        <v>13</v>
      </c>
      <c r="C1937" s="456">
        <v>2.0188658144647591</v>
      </c>
      <c r="D1937" s="457">
        <v>2.1831015561211942</v>
      </c>
      <c r="E1937" s="437">
        <v>5.14763662166858</v>
      </c>
      <c r="F1937" s="456">
        <v>8.8865929735986421E-2</v>
      </c>
      <c r="G1937" s="457">
        <v>8.4824436707036918E-2</v>
      </c>
      <c r="H1937" s="437">
        <v>0.18936770439905637</v>
      </c>
      <c r="I1937" s="456">
        <v>8.9263718233789799E-2</v>
      </c>
      <c r="J1937" s="457">
        <v>0.10496413182225293</v>
      </c>
      <c r="K1937" s="437">
        <v>0.29845402948535948</v>
      </c>
      <c r="L1937" s="462">
        <v>1.4981355922361293E-3</v>
      </c>
      <c r="M1937" s="463">
        <v>1.9807643285643666E-3</v>
      </c>
      <c r="N1937" s="437">
        <v>3.3502359474830239E-3</v>
      </c>
      <c r="O1937" s="456">
        <v>3.5536604574063339E-3</v>
      </c>
      <c r="P1937" s="457">
        <v>4.7445362001233863E-3</v>
      </c>
      <c r="Q1937" s="437">
        <v>1.6774186954108535E-2</v>
      </c>
      <c r="R1937" s="462">
        <v>0</v>
      </c>
      <c r="S1937" s="463">
        <v>0</v>
      </c>
      <c r="T1937" s="437">
        <v>500.50924495059292</v>
      </c>
      <c r="U1937" s="456">
        <v>4.8972158937681306E-3</v>
      </c>
      <c r="V1937" s="457">
        <v>6.1634442964722562E-3</v>
      </c>
      <c r="W1937" s="437">
        <v>1.1773270053135112E-2</v>
      </c>
      <c r="X1937" s="456">
        <v>5.706661776773315E-3</v>
      </c>
      <c r="Y1937" s="457">
        <v>7.6195732757315879E-3</v>
      </c>
      <c r="Z1937" s="437">
        <v>1.3468515307556779E-2</v>
      </c>
      <c r="AA1937" s="456">
        <v>1.914746153129761E-3</v>
      </c>
      <c r="AB1937" s="457">
        <v>2.1712110930703875E-3</v>
      </c>
      <c r="AC1937" s="437">
        <v>3.61037537258312E-3</v>
      </c>
      <c r="AD1937" s="456">
        <v>1.1229993557647495E-4</v>
      </c>
      <c r="AE1937" s="457">
        <v>1.0574565910805673E-4</v>
      </c>
      <c r="AF1937" s="437">
        <v>2.195587384820086E-4</v>
      </c>
      <c r="AG1937" s="456">
        <v>3.727475655324847E-3</v>
      </c>
      <c r="AH1937" s="457">
        <v>3.5002738130266841E-3</v>
      </c>
      <c r="AI1937" s="437">
        <v>8.0178525679642232E-3</v>
      </c>
      <c r="AJ1937" s="456">
        <v>6.4392999889800902E-4</v>
      </c>
      <c r="AK1937" s="457">
        <v>5.7313129596579305E-4</v>
      </c>
      <c r="AL1937" s="437">
        <v>1.3174567087661584E-3</v>
      </c>
      <c r="AM1937" s="456">
        <v>1.0365257387500264E-3</v>
      </c>
      <c r="AN1937" s="457">
        <v>1.0147627790467084E-3</v>
      </c>
      <c r="AO1937" s="437">
        <v>1.8429215798746621E-3</v>
      </c>
      <c r="AP1937" s="462">
        <v>0</v>
      </c>
      <c r="AQ1937" s="463">
        <v>0</v>
      </c>
      <c r="AR1937" s="463">
        <v>0</v>
      </c>
      <c r="AS1937" s="456">
        <v>0</v>
      </c>
      <c r="AT1937" s="457">
        <v>0</v>
      </c>
      <c r="AU1937" s="457">
        <v>0</v>
      </c>
    </row>
    <row r="1938" spans="1:47" x14ac:dyDescent="0.2">
      <c r="A1938" s="231">
        <v>2023</v>
      </c>
      <c r="B1938" s="232">
        <v>14</v>
      </c>
      <c r="C1938" s="456">
        <v>2.0433644316555619</v>
      </c>
      <c r="D1938" s="457">
        <v>2.2089061514189376</v>
      </c>
      <c r="E1938" s="437">
        <v>5.197179805949526</v>
      </c>
      <c r="F1938" s="456">
        <v>9.2104340706830157E-2</v>
      </c>
      <c r="G1938" s="457">
        <v>8.8231615870248872E-2</v>
      </c>
      <c r="H1938" s="437">
        <v>0.19683573171092061</v>
      </c>
      <c r="I1938" s="456">
        <v>9.1281799585274936E-2</v>
      </c>
      <c r="J1938" s="457">
        <v>0.10721012330910799</v>
      </c>
      <c r="K1938" s="437">
        <v>0.30332380169349688</v>
      </c>
      <c r="L1938" s="462">
        <v>1.5022231100489357E-3</v>
      </c>
      <c r="M1938" s="463">
        <v>1.9857199017543647E-3</v>
      </c>
      <c r="N1938" s="437">
        <v>3.3567695048372383E-3</v>
      </c>
      <c r="O1938" s="456">
        <v>3.6046187767817543E-3</v>
      </c>
      <c r="P1938" s="457">
        <v>4.8242212275823064E-3</v>
      </c>
      <c r="Q1938" s="437">
        <v>1.6916014602111989E-2</v>
      </c>
      <c r="R1938" s="462">
        <v>0</v>
      </c>
      <c r="S1938" s="463">
        <v>0</v>
      </c>
      <c r="T1938" s="437">
        <v>501.2343785762186</v>
      </c>
      <c r="U1938" s="456">
        <v>5.0349706696499559E-3</v>
      </c>
      <c r="V1938" s="457">
        <v>6.3608134571511779E-3</v>
      </c>
      <c r="W1938" s="437">
        <v>1.2132757198513346E-2</v>
      </c>
      <c r="X1938" s="456">
        <v>5.8902705008391726E-3</v>
      </c>
      <c r="Y1938" s="457">
        <v>7.9145912146224174E-3</v>
      </c>
      <c r="Z1938" s="437">
        <v>1.3916743501893376E-2</v>
      </c>
      <c r="AA1938" s="456">
        <v>2.0028061756247515E-3</v>
      </c>
      <c r="AB1938" s="457">
        <v>2.2585550384733454E-3</v>
      </c>
      <c r="AC1938" s="437">
        <v>3.8081198960082563E-3</v>
      </c>
      <c r="AD1938" s="456">
        <v>1.1663592837672216E-4</v>
      </c>
      <c r="AE1938" s="457">
        <v>1.1026088787267025E-4</v>
      </c>
      <c r="AF1938" s="437">
        <v>2.2897858913996458E-4</v>
      </c>
      <c r="AG1938" s="456">
        <v>3.8578455873721192E-3</v>
      </c>
      <c r="AH1938" s="457">
        <v>3.6390108673246863E-3</v>
      </c>
      <c r="AI1938" s="437">
        <v>8.3191243087959773E-3</v>
      </c>
      <c r="AJ1938" s="456">
        <v>6.6846663921583656E-4</v>
      </c>
      <c r="AK1938" s="457">
        <v>5.9930175390871909E-4</v>
      </c>
      <c r="AL1938" s="437">
        <v>1.3752509319140561E-3</v>
      </c>
      <c r="AM1938" s="456">
        <v>1.0732029140828397E-3</v>
      </c>
      <c r="AN1938" s="457">
        <v>1.0524169686382282E-3</v>
      </c>
      <c r="AO1938" s="437">
        <v>1.9101403567992543E-3</v>
      </c>
      <c r="AP1938" s="462">
        <v>0</v>
      </c>
      <c r="AQ1938" s="463">
        <v>0</v>
      </c>
      <c r="AR1938" s="463">
        <v>0</v>
      </c>
      <c r="AS1938" s="456">
        <v>0</v>
      </c>
      <c r="AT1938" s="457">
        <v>0</v>
      </c>
      <c r="AU1938" s="457">
        <v>0</v>
      </c>
    </row>
    <row r="1939" spans="1:47" x14ac:dyDescent="0.2">
      <c r="A1939" s="231">
        <v>2023</v>
      </c>
      <c r="B1939" s="232">
        <v>15</v>
      </c>
      <c r="C1939" s="456">
        <v>2.0749835915312436</v>
      </c>
      <c r="D1939" s="457">
        <v>2.2427343487490972</v>
      </c>
      <c r="E1939" s="437">
        <v>5.2661534551418274</v>
      </c>
      <c r="F1939" s="456">
        <v>9.559157726519911E-2</v>
      </c>
      <c r="G1939" s="457">
        <v>9.1901368055377242E-2</v>
      </c>
      <c r="H1939" s="437">
        <v>0.20489929674977453</v>
      </c>
      <c r="I1939" s="456">
        <v>9.3509179432325021E-2</v>
      </c>
      <c r="J1939" s="457">
        <v>0.10970753802627893</v>
      </c>
      <c r="K1939" s="437">
        <v>0.30887122959686436</v>
      </c>
      <c r="L1939" s="462">
        <v>1.5077514448675374E-3</v>
      </c>
      <c r="M1939" s="463">
        <v>1.9924901725594025E-3</v>
      </c>
      <c r="N1939" s="437">
        <v>3.3665609102441936E-3</v>
      </c>
      <c r="O1939" s="456">
        <v>3.6593059780225673E-3</v>
      </c>
      <c r="P1939" s="457">
        <v>4.9097145451774153E-3</v>
      </c>
      <c r="Q1939" s="437">
        <v>1.7068510059167586E-2</v>
      </c>
      <c r="R1939" s="462">
        <v>0</v>
      </c>
      <c r="S1939" s="463">
        <v>0</v>
      </c>
      <c r="T1939" s="437">
        <v>502.41502441470288</v>
      </c>
      <c r="U1939" s="456">
        <v>5.1840314348630331E-3</v>
      </c>
      <c r="V1939" s="457">
        <v>6.5737229456528093E-3</v>
      </c>
      <c r="W1939" s="437">
        <v>1.2523672163988803E-2</v>
      </c>
      <c r="X1939" s="456">
        <v>6.0873663256911983E-3</v>
      </c>
      <c r="Y1939" s="457">
        <v>8.2314294125277257E-3</v>
      </c>
      <c r="Z1939" s="437">
        <v>1.4398128534966937E-2</v>
      </c>
      <c r="AA1939" s="456">
        <v>2.0986284625705582E-3</v>
      </c>
      <c r="AB1939" s="457">
        <v>2.3516827234385885E-3</v>
      </c>
      <c r="AC1939" s="437">
        <v>4.0267072713682335E-3</v>
      </c>
      <c r="AD1939" s="456">
        <v>1.2131039125393449E-4</v>
      </c>
      <c r="AE1939" s="457">
        <v>1.1512577791563761E-4</v>
      </c>
      <c r="AF1939" s="437">
        <v>2.3916758154580414E-4</v>
      </c>
      <c r="AG1939" s="456">
        <v>3.9979172989063764E-3</v>
      </c>
      <c r="AH1939" s="457">
        <v>3.7884296724160337E-3</v>
      </c>
      <c r="AI1939" s="437">
        <v>8.6430910279013552E-3</v>
      </c>
      <c r="AJ1939" s="456">
        <v>6.9470677196338407E-4</v>
      </c>
      <c r="AK1939" s="457">
        <v>6.273862841528503E-4</v>
      </c>
      <c r="AL1939" s="437">
        <v>1.4369067203979706E-3</v>
      </c>
      <c r="AM1939" s="456">
        <v>1.1128384822549884E-3</v>
      </c>
      <c r="AN1939" s="457">
        <v>1.0930393960827949E-3</v>
      </c>
      <c r="AO1939" s="437">
        <v>1.9833522367860572E-3</v>
      </c>
      <c r="AP1939" s="462">
        <v>0</v>
      </c>
      <c r="AQ1939" s="463">
        <v>0</v>
      </c>
      <c r="AR1939" s="463">
        <v>0</v>
      </c>
      <c r="AS1939" s="456">
        <v>0</v>
      </c>
      <c r="AT1939" s="457">
        <v>0</v>
      </c>
      <c r="AU1939" s="457">
        <v>0</v>
      </c>
    </row>
    <row r="1940" spans="1:47" x14ac:dyDescent="0.2">
      <c r="A1940" s="231">
        <v>2023</v>
      </c>
      <c r="B1940" s="232">
        <v>16</v>
      </c>
      <c r="C1940" s="456">
        <v>2.3155316080896151</v>
      </c>
      <c r="D1940" s="457">
        <v>2.6477394255209536</v>
      </c>
      <c r="E1940" s="437">
        <v>6.2699345346816022</v>
      </c>
      <c r="F1940" s="456">
        <v>0.10478814535761763</v>
      </c>
      <c r="G1940" s="457">
        <v>0.10317889225197086</v>
      </c>
      <c r="H1940" s="437">
        <v>0.23655138367729833</v>
      </c>
      <c r="I1940" s="456">
        <v>0.10591410292704564</v>
      </c>
      <c r="J1940" s="457">
        <v>0.1247063881471424</v>
      </c>
      <c r="K1940" s="437">
        <v>0.3537883618805871</v>
      </c>
      <c r="L1940" s="462">
        <v>1.5139989869018431E-3</v>
      </c>
      <c r="M1940" s="463">
        <v>2.0000768352766269E-3</v>
      </c>
      <c r="N1940" s="437">
        <v>3.3774974478534372E-3</v>
      </c>
      <c r="O1940" s="456">
        <v>5.1341024359515741E-3</v>
      </c>
      <c r="P1940" s="457">
        <v>6.1383555191241949E-3</v>
      </c>
      <c r="Q1940" s="437">
        <v>2.0859251108980178E-2</v>
      </c>
      <c r="R1940" s="462">
        <v>0</v>
      </c>
      <c r="S1940" s="463">
        <v>0</v>
      </c>
      <c r="T1940" s="437">
        <v>503.67597395430965</v>
      </c>
      <c r="U1940" s="456">
        <v>5.2851688203280588E-3</v>
      </c>
      <c r="V1940" s="457">
        <v>6.7806652855732386E-3</v>
      </c>
      <c r="W1940" s="437">
        <v>1.3097565597064343E-2</v>
      </c>
      <c r="X1940" s="456">
        <v>6.2990602719232231E-3</v>
      </c>
      <c r="Y1940" s="457">
        <v>8.5699491938946836E-3</v>
      </c>
      <c r="Z1940" s="437">
        <v>1.4911785398962587E-2</v>
      </c>
      <c r="AA1940" s="456">
        <v>2.3110233601131239E-3</v>
      </c>
      <c r="AB1940" s="457">
        <v>2.6115357445779582E-3</v>
      </c>
      <c r="AC1940" s="437">
        <v>4.6865833758691095E-3</v>
      </c>
      <c r="AD1940" s="456">
        <v>1.3290265072910554E-4</v>
      </c>
      <c r="AE1940" s="457">
        <v>1.2902561510360009E-4</v>
      </c>
      <c r="AF1940" s="437">
        <v>2.7598561479141376E-4</v>
      </c>
      <c r="AG1940" s="456">
        <v>4.3798480649133113E-3</v>
      </c>
      <c r="AH1940" s="457">
        <v>4.2580875513319088E-3</v>
      </c>
      <c r="AI1940" s="437">
        <v>9.969921193852779E-3</v>
      </c>
      <c r="AJ1940" s="456">
        <v>7.5329068241264451E-4</v>
      </c>
      <c r="AK1940" s="457">
        <v>6.9581825390816518E-4</v>
      </c>
      <c r="AL1940" s="437">
        <v>1.6368286061141156E-3</v>
      </c>
      <c r="AM1940" s="456">
        <v>1.2262186680114804E-3</v>
      </c>
      <c r="AN1940" s="457">
        <v>1.2338768307795752E-3</v>
      </c>
      <c r="AO1940" s="437">
        <v>2.3136946460103739E-3</v>
      </c>
      <c r="AP1940" s="462">
        <v>0</v>
      </c>
      <c r="AQ1940" s="463">
        <v>0</v>
      </c>
      <c r="AR1940" s="463">
        <v>0</v>
      </c>
      <c r="AS1940" s="456">
        <v>0</v>
      </c>
      <c r="AT1940" s="457">
        <v>0</v>
      </c>
      <c r="AU1940" s="457">
        <v>0</v>
      </c>
    </row>
    <row r="1941" spans="1:47" x14ac:dyDescent="0.2">
      <c r="A1941" s="231">
        <v>2023</v>
      </c>
      <c r="B1941" s="232">
        <v>17</v>
      </c>
      <c r="C1941" s="456">
        <v>2.3510859096982726</v>
      </c>
      <c r="D1941" s="457">
        <v>2.6862350650444822</v>
      </c>
      <c r="E1941" s="437">
        <v>6.3491948734338637</v>
      </c>
      <c r="F1941" s="456">
        <v>0.10897172940984848</v>
      </c>
      <c r="G1941" s="457">
        <v>0.107577740973539</v>
      </c>
      <c r="H1941" s="437">
        <v>0.24650076704743046</v>
      </c>
      <c r="I1941" s="456">
        <v>0.1087130807351397</v>
      </c>
      <c r="J1941" s="457">
        <v>0.12779446146652032</v>
      </c>
      <c r="K1941" s="437">
        <v>0.36086421392542145</v>
      </c>
      <c r="L1941" s="462">
        <v>1.521005361450949E-3</v>
      </c>
      <c r="M1941" s="463">
        <v>2.0089902858994608E-3</v>
      </c>
      <c r="N1941" s="437">
        <v>3.3897573831627122E-3</v>
      </c>
      <c r="O1941" s="456">
        <v>5.221879454587376E-3</v>
      </c>
      <c r="P1941" s="457">
        <v>6.2581850924972411E-3</v>
      </c>
      <c r="Q1941" s="437">
        <v>2.109060176277594E-2</v>
      </c>
      <c r="R1941" s="462">
        <v>0</v>
      </c>
      <c r="S1941" s="463">
        <v>0</v>
      </c>
      <c r="T1941" s="437">
        <v>504.99962740571709</v>
      </c>
      <c r="U1941" s="456">
        <v>5.4548675711474509E-3</v>
      </c>
      <c r="V1941" s="457">
        <v>7.0228412742428942E-3</v>
      </c>
      <c r="W1941" s="437">
        <v>1.3540667920791425E-2</v>
      </c>
      <c r="X1941" s="456">
        <v>6.5242524983032089E-3</v>
      </c>
      <c r="Y1941" s="457">
        <v>8.9254894218712792E-3</v>
      </c>
      <c r="Z1941" s="437">
        <v>1.545183680701603E-2</v>
      </c>
      <c r="AA1941" s="456">
        <v>2.4532800057897393E-3</v>
      </c>
      <c r="AB1941" s="457">
        <v>2.7611570153069009E-3</v>
      </c>
      <c r="AC1941" s="437">
        <v>5.0039600057296728E-3</v>
      </c>
      <c r="AD1941" s="456">
        <v>1.3864496243005587E-4</v>
      </c>
      <c r="AE1941" s="457">
        <v>1.3500469615523183E-4</v>
      </c>
      <c r="AF1941" s="437">
        <v>2.8885301975246485E-4</v>
      </c>
      <c r="AG1941" s="456">
        <v>4.5411929455259677E-3</v>
      </c>
      <c r="AH1941" s="457">
        <v>4.428616904788899E-3</v>
      </c>
      <c r="AI1941" s="437">
        <v>1.0357144354617022E-2</v>
      </c>
      <c r="AJ1941" s="456">
        <v>7.8269443214989737E-4</v>
      </c>
      <c r="AK1941" s="457">
        <v>7.2689886029088889E-4</v>
      </c>
      <c r="AL1941" s="437">
        <v>1.7087517511931295E-3</v>
      </c>
      <c r="AM1941" s="456">
        <v>1.2755950047871481E-3</v>
      </c>
      <c r="AN1941" s="457">
        <v>1.285028772731608E-3</v>
      </c>
      <c r="AO1941" s="437">
        <v>2.4081247412539703E-3</v>
      </c>
      <c r="AP1941" s="462">
        <v>0</v>
      </c>
      <c r="AQ1941" s="463">
        <v>0</v>
      </c>
      <c r="AR1941" s="463">
        <v>0</v>
      </c>
      <c r="AS1941" s="456">
        <v>0</v>
      </c>
      <c r="AT1941" s="457">
        <v>0</v>
      </c>
      <c r="AU1941" s="457">
        <v>0</v>
      </c>
    </row>
    <row r="1942" spans="1:47" x14ac:dyDescent="0.2">
      <c r="A1942" s="231">
        <v>2023</v>
      </c>
      <c r="B1942" s="232">
        <v>18</v>
      </c>
      <c r="C1942" s="456">
        <v>2.3862122053670056</v>
      </c>
      <c r="D1942" s="457">
        <v>2.7234985384923029</v>
      </c>
      <c r="E1942" s="437">
        <v>6.4306213434104524</v>
      </c>
      <c r="F1942" s="456">
        <v>0.11335559184517144</v>
      </c>
      <c r="G1942" s="457">
        <v>0.11212245465182534</v>
      </c>
      <c r="H1942" s="437">
        <v>0.25692475579196544</v>
      </c>
      <c r="I1942" s="456">
        <v>0.11168935010037032</v>
      </c>
      <c r="J1942" s="457">
        <v>0.13103566415410633</v>
      </c>
      <c r="K1942" s="437">
        <v>0.36829803074177753</v>
      </c>
      <c r="L1942" s="462">
        <v>1.5285723594953156E-3</v>
      </c>
      <c r="M1942" s="463">
        <v>2.0184835191856022E-3</v>
      </c>
      <c r="N1942" s="437">
        <v>3.4029033677699647E-3</v>
      </c>
      <c r="O1942" s="456">
        <v>5.3150989695865151E-3</v>
      </c>
      <c r="P1942" s="457">
        <v>6.3835938771913342E-3</v>
      </c>
      <c r="Q1942" s="437">
        <v>2.1333387771752428E-2</v>
      </c>
      <c r="R1942" s="462">
        <v>0</v>
      </c>
      <c r="S1942" s="463">
        <v>0</v>
      </c>
      <c r="T1942" s="437">
        <v>506.38236517566298</v>
      </c>
      <c r="U1942" s="456">
        <v>5.6311624522589823E-3</v>
      </c>
      <c r="V1942" s="457">
        <v>7.27091715303605E-3</v>
      </c>
      <c r="W1942" s="437">
        <v>1.4004071527181895E-2</v>
      </c>
      <c r="X1942" s="456">
        <v>6.7627184104359379E-3</v>
      </c>
      <c r="Y1942" s="457">
        <v>9.2965842811806483E-3</v>
      </c>
      <c r="Z1942" s="437">
        <v>1.6015660260957462E-2</v>
      </c>
      <c r="AA1942" s="456">
        <v>2.6114725318918514E-3</v>
      </c>
      <c r="AB1942" s="457">
        <v>2.9227846958486217E-3</v>
      </c>
      <c r="AC1942" s="437">
        <v>5.3556922456287712E-3</v>
      </c>
      <c r="AD1942" s="456">
        <v>1.4472381684090677E-4</v>
      </c>
      <c r="AE1942" s="457">
        <v>1.4124405721759127E-4</v>
      </c>
      <c r="AF1942" s="437">
        <v>3.0244600636216952E-4</v>
      </c>
      <c r="AG1942" s="456">
        <v>4.7077358467918608E-3</v>
      </c>
      <c r="AH1942" s="457">
        <v>4.6026373564256127E-3</v>
      </c>
      <c r="AI1942" s="437">
        <v>1.0757768046074487E-2</v>
      </c>
      <c r="AJ1942" s="456">
        <v>8.1286751467262743E-4</v>
      </c>
      <c r="AK1942" s="457">
        <v>7.5849826931852736E-4</v>
      </c>
      <c r="AL1942" s="437">
        <v>1.7824276720207223E-3</v>
      </c>
      <c r="AM1942" s="456">
        <v>1.3279626112125066E-3</v>
      </c>
      <c r="AN1942" s="457">
        <v>1.3383913195941129E-3</v>
      </c>
      <c r="AO1942" s="437">
        <v>2.5085092006293845E-3</v>
      </c>
      <c r="AP1942" s="462">
        <v>0</v>
      </c>
      <c r="AQ1942" s="463">
        <v>0</v>
      </c>
      <c r="AR1942" s="463">
        <v>0</v>
      </c>
      <c r="AS1942" s="456">
        <v>0</v>
      </c>
      <c r="AT1942" s="457">
        <v>0</v>
      </c>
      <c r="AU1942" s="457">
        <v>0</v>
      </c>
    </row>
    <row r="1943" spans="1:47" x14ac:dyDescent="0.2">
      <c r="A1943" s="231">
        <v>2023</v>
      </c>
      <c r="B1943" s="232">
        <v>19</v>
      </c>
      <c r="C1943" s="456">
        <v>2.4281223792601674</v>
      </c>
      <c r="D1943" s="457">
        <v>2.7668727271633697</v>
      </c>
      <c r="E1943" s="437">
        <v>6.522123833234172</v>
      </c>
      <c r="F1943" s="456">
        <v>0.11788647338177329</v>
      </c>
      <c r="G1943" s="457">
        <v>0.11670112470574913</v>
      </c>
      <c r="H1943" s="437">
        <v>0.26715907565811942</v>
      </c>
      <c r="I1943" s="456">
        <v>0.11460728290847748</v>
      </c>
      <c r="J1943" s="457">
        <v>0.13407588390799838</v>
      </c>
      <c r="K1943" s="437">
        <v>0.3750503579666819</v>
      </c>
      <c r="L1943" s="462">
        <v>1.5337267150619012E-3</v>
      </c>
      <c r="M1943" s="463">
        <v>2.0250103127125649E-3</v>
      </c>
      <c r="N1943" s="437">
        <v>3.4100449149980002E-3</v>
      </c>
      <c r="O1943" s="456">
        <v>5.4062675099592304E-3</v>
      </c>
      <c r="P1943" s="457">
        <v>6.5043637563478272E-3</v>
      </c>
      <c r="Q1943" s="437">
        <v>2.1556861599099926E-2</v>
      </c>
      <c r="R1943" s="462">
        <v>0</v>
      </c>
      <c r="S1943" s="463">
        <v>0</v>
      </c>
      <c r="T1943" s="437">
        <v>507.59712075843436</v>
      </c>
      <c r="U1943" s="456">
        <v>5.8182699120354151E-3</v>
      </c>
      <c r="V1943" s="457">
        <v>7.5294858743608613E-3</v>
      </c>
      <c r="W1943" s="437">
        <v>1.446166436645957E-2</v>
      </c>
      <c r="X1943" s="456">
        <v>7.0112358976219024E-3</v>
      </c>
      <c r="Y1943" s="457">
        <v>9.6722953686919615E-3</v>
      </c>
      <c r="Z1943" s="437">
        <v>1.6586372370204921E-2</v>
      </c>
      <c r="AA1943" s="456">
        <v>2.7058520203167543E-3</v>
      </c>
      <c r="AB1943" s="457">
        <v>3.0370525638638728E-3</v>
      </c>
      <c r="AC1943" s="437">
        <v>5.5578483460454308E-3</v>
      </c>
      <c r="AD1943" s="456">
        <v>1.506034815406997E-4</v>
      </c>
      <c r="AE1943" s="457">
        <v>1.4718293099412718E-4</v>
      </c>
      <c r="AF1943" s="437">
        <v>3.1498231880382725E-4</v>
      </c>
      <c r="AG1943" s="456">
        <v>4.8984958273077944E-3</v>
      </c>
      <c r="AH1943" s="457">
        <v>4.792192079865607E-3</v>
      </c>
      <c r="AI1943" s="437">
        <v>1.1188709279019184E-2</v>
      </c>
      <c r="AJ1943" s="456">
        <v>8.4980794725088944E-4</v>
      </c>
      <c r="AK1943" s="457">
        <v>7.948167286057538E-4</v>
      </c>
      <c r="AL1943" s="437">
        <v>1.8675485969549483E-3</v>
      </c>
      <c r="AM1943" s="456">
        <v>1.3768314433134671E-3</v>
      </c>
      <c r="AN1943" s="457">
        <v>1.3878169543802101E-3</v>
      </c>
      <c r="AO1943" s="437">
        <v>2.5945433154193525E-3</v>
      </c>
      <c r="AP1943" s="462">
        <v>0</v>
      </c>
      <c r="AQ1943" s="463">
        <v>0</v>
      </c>
      <c r="AR1943" s="463">
        <v>0</v>
      </c>
      <c r="AS1943" s="456">
        <v>0</v>
      </c>
      <c r="AT1943" s="457">
        <v>0</v>
      </c>
      <c r="AU1943" s="457">
        <v>0</v>
      </c>
    </row>
    <row r="1944" spans="1:47" x14ac:dyDescent="0.2">
      <c r="A1944" s="231">
        <v>2023</v>
      </c>
      <c r="B1944" s="232">
        <v>20</v>
      </c>
      <c r="C1944" s="456">
        <v>2.4749495927172078</v>
      </c>
      <c r="D1944" s="457">
        <v>2.8140214427281682</v>
      </c>
      <c r="E1944" s="437">
        <v>6.6234879465207124</v>
      </c>
      <c r="F1944" s="456">
        <v>0.12261877944685044</v>
      </c>
      <c r="G1944" s="457">
        <v>0.12129514230181621</v>
      </c>
      <c r="H1944" s="437">
        <v>0.2774315264374711</v>
      </c>
      <c r="I1944" s="456">
        <v>0.11768382113937897</v>
      </c>
      <c r="J1944" s="457">
        <v>0.13716373330740653</v>
      </c>
      <c r="K1944" s="437">
        <v>0.38197596782125665</v>
      </c>
      <c r="L1944" s="462">
        <v>1.5396204334065678E-3</v>
      </c>
      <c r="M1944" s="463">
        <v>2.0321589110859455E-3</v>
      </c>
      <c r="N1944" s="437">
        <v>3.4183203975903433E-3</v>
      </c>
      <c r="O1944" s="456">
        <v>5.5013859374721478E-3</v>
      </c>
      <c r="P1944" s="457">
        <v>6.6253478305041387E-3</v>
      </c>
      <c r="Q1944" s="437">
        <v>2.1780498131435327E-2</v>
      </c>
      <c r="R1944" s="462">
        <v>0</v>
      </c>
      <c r="S1944" s="463">
        <v>0</v>
      </c>
      <c r="T1944" s="437">
        <v>509.00121314352663</v>
      </c>
      <c r="U1944" s="456">
        <v>6.014324381497258E-3</v>
      </c>
      <c r="V1944" s="457">
        <v>7.7895953688180055E-3</v>
      </c>
      <c r="W1944" s="437">
        <v>1.4922641742531445E-2</v>
      </c>
      <c r="X1944" s="456">
        <v>7.2707150939683085E-3</v>
      </c>
      <c r="Y1944" s="457">
        <v>1.0049074165652689E-2</v>
      </c>
      <c r="Z1944" s="437">
        <v>1.7158804496797866E-2</v>
      </c>
      <c r="AA1944" s="456">
        <v>2.8015290355735416E-3</v>
      </c>
      <c r="AB1944" s="457">
        <v>3.148346343703712E-3</v>
      </c>
      <c r="AC1944" s="437">
        <v>5.7531871418665167E-3</v>
      </c>
      <c r="AD1944" s="456">
        <v>1.5672600906718406E-4</v>
      </c>
      <c r="AE1944" s="457">
        <v>1.5312100656758468E-4</v>
      </c>
      <c r="AF1944" s="437">
        <v>3.2751410721100239E-4</v>
      </c>
      <c r="AG1944" s="456">
        <v>5.0984870232909886E-3</v>
      </c>
      <c r="AH1944" s="457">
        <v>4.9832657817204728E-3</v>
      </c>
      <c r="AI1944" s="437">
        <v>1.1623320820779949E-2</v>
      </c>
      <c r="AJ1944" s="456">
        <v>8.8858028637986159E-4</v>
      </c>
      <c r="AK1944" s="457">
        <v>8.3147757930545165E-4</v>
      </c>
      <c r="AL1944" s="437">
        <v>1.9534690262333009E-3</v>
      </c>
      <c r="AM1944" s="456">
        <v>1.4277128579831386E-3</v>
      </c>
      <c r="AN1944" s="457">
        <v>1.4372205187865451E-3</v>
      </c>
      <c r="AO1944" s="437">
        <v>2.6804806023250183E-3</v>
      </c>
      <c r="AP1944" s="462">
        <v>0</v>
      </c>
      <c r="AQ1944" s="463">
        <v>0</v>
      </c>
      <c r="AR1944" s="463">
        <v>0</v>
      </c>
      <c r="AS1944" s="456">
        <v>0</v>
      </c>
      <c r="AT1944" s="457">
        <v>0</v>
      </c>
      <c r="AU1944" s="457">
        <v>0</v>
      </c>
    </row>
    <row r="1945" spans="1:47" x14ac:dyDescent="0.2">
      <c r="A1945" s="231">
        <v>2023</v>
      </c>
      <c r="B1945" s="232">
        <v>21</v>
      </c>
      <c r="C1945" s="456">
        <v>2.7180181571667341</v>
      </c>
      <c r="D1945" s="457">
        <v>3.2005709156937567</v>
      </c>
      <c r="E1945" s="437">
        <v>8.0756056479651299</v>
      </c>
      <c r="F1945" s="456">
        <v>0.13543728357095827</v>
      </c>
      <c r="G1945" s="457">
        <v>0.13562766716848415</v>
      </c>
      <c r="H1945" s="437">
        <v>0.33701853044926094</v>
      </c>
      <c r="I1945" s="456">
        <v>0.12884823476066842</v>
      </c>
      <c r="J1945" s="457">
        <v>0.14998108290722678</v>
      </c>
      <c r="K1945" s="437">
        <v>0.43678540844748887</v>
      </c>
      <c r="L1945" s="462">
        <v>1.5456883429718305E-3</v>
      </c>
      <c r="M1945" s="463">
        <v>2.0391181526978634E-3</v>
      </c>
      <c r="N1945" s="437">
        <v>3.4262697232181841E-3</v>
      </c>
      <c r="O1945" s="456">
        <v>7.5810459124866858E-3</v>
      </c>
      <c r="P1945" s="457">
        <v>8.1159270093592289E-3</v>
      </c>
      <c r="Q1945" s="437">
        <v>2.7152951514711626E-2</v>
      </c>
      <c r="R1945" s="462">
        <v>0</v>
      </c>
      <c r="S1945" s="463">
        <v>0</v>
      </c>
      <c r="T1945" s="437">
        <v>510.37836692025201</v>
      </c>
      <c r="U1945" s="456">
        <v>6.5969271818626923E-3</v>
      </c>
      <c r="V1945" s="457">
        <v>8.5129358684470219E-3</v>
      </c>
      <c r="W1945" s="437">
        <v>1.7497908999168404E-2</v>
      </c>
      <c r="X1945" s="456">
        <v>7.53864085574744E-3</v>
      </c>
      <c r="Y1945" s="457">
        <v>1.0418764894857298E-2</v>
      </c>
      <c r="Z1945" s="437">
        <v>1.7720337493726798E-2</v>
      </c>
      <c r="AA1945" s="456">
        <v>3.069466407953342E-3</v>
      </c>
      <c r="AB1945" s="457">
        <v>3.4929225838719511E-3</v>
      </c>
      <c r="AC1945" s="437">
        <v>6.9323331455147276E-3</v>
      </c>
      <c r="AD1945" s="456">
        <v>1.7357917254296227E-4</v>
      </c>
      <c r="AE1945" s="457">
        <v>1.7169041507953845E-4</v>
      </c>
      <c r="AF1945" s="437">
        <v>3.9878872327434863E-4</v>
      </c>
      <c r="AG1945" s="456">
        <v>5.6385979932458835E-3</v>
      </c>
      <c r="AH1945" s="457">
        <v>5.5798176701469752E-3</v>
      </c>
      <c r="AI1945" s="437">
        <v>1.4136800984145331E-2</v>
      </c>
      <c r="AJ1945" s="456">
        <v>9.8360360753840391E-4</v>
      </c>
      <c r="AK1945" s="457">
        <v>9.3069041212255751E-4</v>
      </c>
      <c r="AL1945" s="437">
        <v>2.3826228052852517E-3</v>
      </c>
      <c r="AM1945" s="456">
        <v>1.5821088491920377E-3</v>
      </c>
      <c r="AN1945" s="457">
        <v>1.6136984255101458E-3</v>
      </c>
      <c r="AO1945" s="437">
        <v>3.2528010149451675E-3</v>
      </c>
      <c r="AP1945" s="462">
        <v>0</v>
      </c>
      <c r="AQ1945" s="463">
        <v>0</v>
      </c>
      <c r="AR1945" s="463">
        <v>0</v>
      </c>
      <c r="AS1945" s="456">
        <v>0</v>
      </c>
      <c r="AT1945" s="457">
        <v>0</v>
      </c>
      <c r="AU1945" s="457">
        <v>0</v>
      </c>
    </row>
    <row r="1946" spans="1:47" x14ac:dyDescent="0.2">
      <c r="A1946" s="231">
        <v>2023</v>
      </c>
      <c r="B1946" s="232">
        <v>22</v>
      </c>
      <c r="C1946" s="456">
        <v>2.7701250287522292</v>
      </c>
      <c r="D1946" s="457">
        <v>3.248586512130061</v>
      </c>
      <c r="E1946" s="437">
        <v>8.1876394658510865</v>
      </c>
      <c r="F1946" s="456">
        <v>0.14067786602740051</v>
      </c>
      <c r="G1946" s="457">
        <v>0.14018045576522892</v>
      </c>
      <c r="H1946" s="437">
        <v>0.3480982373156663</v>
      </c>
      <c r="I1946" s="456">
        <v>0.13224655647853423</v>
      </c>
      <c r="J1946" s="457">
        <v>0.15299393666274455</v>
      </c>
      <c r="K1946" s="437">
        <v>0.44388770685154622</v>
      </c>
      <c r="L1946" s="462">
        <v>1.5518207539281282E-3</v>
      </c>
      <c r="M1946" s="463">
        <v>2.0456107183693295E-3</v>
      </c>
      <c r="N1946" s="437">
        <v>3.4337051449521219E-3</v>
      </c>
      <c r="O1946" s="456">
        <v>7.7159733990253138E-3</v>
      </c>
      <c r="P1946" s="457">
        <v>8.2506237512761354E-3</v>
      </c>
      <c r="Q1946" s="437">
        <v>2.7425520325818079E-2</v>
      </c>
      <c r="R1946" s="462">
        <v>0</v>
      </c>
      <c r="S1946" s="463">
        <v>0</v>
      </c>
      <c r="T1946" s="437">
        <v>511.67964158869842</v>
      </c>
      <c r="U1946" s="456">
        <v>6.8126642257956144E-3</v>
      </c>
      <c r="V1946" s="457">
        <v>8.7637493283428021E-3</v>
      </c>
      <c r="W1946" s="437">
        <v>1.7975677716472703E-2</v>
      </c>
      <c r="X1946" s="456">
        <v>7.8106028735265712E-3</v>
      </c>
      <c r="Y1946" s="457">
        <v>1.0767975102791431E-2</v>
      </c>
      <c r="Z1946" s="437">
        <v>1.8250825097107324E-2</v>
      </c>
      <c r="AA1946" s="456">
        <v>3.1703449489429453E-3</v>
      </c>
      <c r="AB1946" s="457">
        <v>3.596465561817292E-3</v>
      </c>
      <c r="AC1946" s="437">
        <v>7.1264384646315231E-3</v>
      </c>
      <c r="AD1946" s="456">
        <v>1.8035826817530055E-4</v>
      </c>
      <c r="AE1946" s="457">
        <v>1.7756378395601032E-4</v>
      </c>
      <c r="AF1946" s="437">
        <v>4.1225515572339375E-4</v>
      </c>
      <c r="AG1946" s="456">
        <v>5.8614305324737907E-3</v>
      </c>
      <c r="AH1946" s="457">
        <v>5.770969073942085E-3</v>
      </c>
      <c r="AI1946" s="437">
        <v>1.4609982624412611E-2</v>
      </c>
      <c r="AJ1946" s="456">
        <v>1.0270163475419112E-3</v>
      </c>
      <c r="AK1946" s="457">
        <v>9.6763454947888729E-4</v>
      </c>
      <c r="AL1946" s="437">
        <v>2.4768853596078637E-3</v>
      </c>
      <c r="AM1946" s="456">
        <v>1.6383283248714827E-3</v>
      </c>
      <c r="AN1946" s="457">
        <v>1.6623532222555795E-3</v>
      </c>
      <c r="AO1946" s="437">
        <v>3.3443260037077948E-3</v>
      </c>
      <c r="AP1946" s="462">
        <v>0</v>
      </c>
      <c r="AQ1946" s="463">
        <v>0</v>
      </c>
      <c r="AR1946" s="463">
        <v>0</v>
      </c>
      <c r="AS1946" s="456">
        <v>0</v>
      </c>
      <c r="AT1946" s="457">
        <v>0</v>
      </c>
      <c r="AU1946" s="457">
        <v>0</v>
      </c>
    </row>
    <row r="1947" spans="1:47" x14ac:dyDescent="0.2">
      <c r="A1947" s="231">
        <v>2023</v>
      </c>
      <c r="B1947" s="232">
        <v>23</v>
      </c>
      <c r="C1947" s="456">
        <v>2.8227177294938151</v>
      </c>
      <c r="D1947" s="457">
        <v>3.2923310663255521</v>
      </c>
      <c r="E1947" s="437">
        <v>8.2898993040474096</v>
      </c>
      <c r="F1947" s="456">
        <v>0.14595291305110641</v>
      </c>
      <c r="G1947" s="457">
        <v>0.14429138883248496</v>
      </c>
      <c r="H1947" s="437">
        <v>0.35809680573390867</v>
      </c>
      <c r="I1947" s="456">
        <v>0.13566631658354109</v>
      </c>
      <c r="J1947" s="457">
        <v>0.15570944015138066</v>
      </c>
      <c r="K1947" s="437">
        <v>0.45028241101236111</v>
      </c>
      <c r="L1947" s="462">
        <v>1.5579684221200347E-3</v>
      </c>
      <c r="M1947" s="463">
        <v>2.0513630684411369E-3</v>
      </c>
      <c r="N1947" s="437">
        <v>3.4402320579826414E-3</v>
      </c>
      <c r="O1947" s="456">
        <v>7.8518561687425121E-3</v>
      </c>
      <c r="P1947" s="457">
        <v>8.3721796605346534E-3</v>
      </c>
      <c r="Q1947" s="437">
        <v>2.7671043069258154E-2</v>
      </c>
      <c r="R1947" s="462">
        <v>0</v>
      </c>
      <c r="S1947" s="463">
        <v>0</v>
      </c>
      <c r="T1947" s="437">
        <v>512.85764380325236</v>
      </c>
      <c r="U1947" s="456">
        <v>7.0299494611051122E-3</v>
      </c>
      <c r="V1947" s="457">
        <v>8.9905279245376789E-3</v>
      </c>
      <c r="W1947" s="437">
        <v>1.8407304789226055E-2</v>
      </c>
      <c r="X1947" s="456">
        <v>8.0845201964012767E-3</v>
      </c>
      <c r="Y1947" s="457">
        <v>1.1083783133692803E-2</v>
      </c>
      <c r="Z1947" s="437">
        <v>1.8730607957685132E-2</v>
      </c>
      <c r="AA1947" s="456">
        <v>3.2687810919448043E-3</v>
      </c>
      <c r="AB1947" s="457">
        <v>3.6850934049897678E-3</v>
      </c>
      <c r="AC1947" s="437">
        <v>7.2898187435060666E-3</v>
      </c>
      <c r="AD1947" s="456">
        <v>1.8716525743662528E-4</v>
      </c>
      <c r="AE1947" s="457">
        <v>1.8284221322959379E-4</v>
      </c>
      <c r="AF1947" s="437">
        <v>4.2433962680787457E-4</v>
      </c>
      <c r="AG1947" s="456">
        <v>6.0865440609590192E-3</v>
      </c>
      <c r="AH1947" s="457">
        <v>5.9448595912255644E-3</v>
      </c>
      <c r="AI1947" s="437">
        <v>1.5040157903304135E-2</v>
      </c>
      <c r="AJ1947" s="456">
        <v>1.0709707297629906E-3</v>
      </c>
      <c r="AK1947" s="457">
        <v>1.0013987180582794E-3</v>
      </c>
      <c r="AL1947" s="437">
        <v>2.5629884740360096E-3</v>
      </c>
      <c r="AM1947" s="456">
        <v>1.6947166872744036E-3</v>
      </c>
      <c r="AN1947" s="457">
        <v>1.7059372425482419E-3</v>
      </c>
      <c r="AO1947" s="437">
        <v>3.4260088856039239E-3</v>
      </c>
      <c r="AP1947" s="462">
        <v>0</v>
      </c>
      <c r="AQ1947" s="463">
        <v>0</v>
      </c>
      <c r="AR1947" s="463">
        <v>0</v>
      </c>
      <c r="AS1947" s="456">
        <v>0</v>
      </c>
      <c r="AT1947" s="457">
        <v>0</v>
      </c>
      <c r="AU1947" s="457">
        <v>0</v>
      </c>
    </row>
    <row r="1948" spans="1:47" x14ac:dyDescent="0.2">
      <c r="A1948" s="231">
        <v>2023</v>
      </c>
      <c r="B1948" s="232">
        <v>24</v>
      </c>
      <c r="C1948" s="456">
        <v>2.8746977865728076</v>
      </c>
      <c r="D1948" s="457">
        <v>3.3293150574156827</v>
      </c>
      <c r="E1948" s="437">
        <v>8.3765922381336466</v>
      </c>
      <c r="F1948" s="456">
        <v>0.1511466760420071</v>
      </c>
      <c r="G1948" s="457">
        <v>0.14771244710459913</v>
      </c>
      <c r="H1948" s="437">
        <v>0.36640570400720945</v>
      </c>
      <c r="I1948" s="456">
        <v>0.13903238820055969</v>
      </c>
      <c r="J1948" s="457">
        <v>0.15796139786567204</v>
      </c>
      <c r="K1948" s="437">
        <v>0.45557128901262162</v>
      </c>
      <c r="L1948" s="462">
        <v>1.563982272370633E-3</v>
      </c>
      <c r="M1948" s="463">
        <v>2.05598719085286E-3</v>
      </c>
      <c r="N1948" s="437">
        <v>3.4453754328532325E-3</v>
      </c>
      <c r="O1948" s="456">
        <v>7.9856611875394681E-3</v>
      </c>
      <c r="P1948" s="457">
        <v>8.473183825264366E-3</v>
      </c>
      <c r="Q1948" s="437">
        <v>2.7874198208567694E-2</v>
      </c>
      <c r="R1948" s="462">
        <v>0</v>
      </c>
      <c r="S1948" s="463">
        <v>0</v>
      </c>
      <c r="T1948" s="437">
        <v>513.83872506003456</v>
      </c>
      <c r="U1948" s="456">
        <v>7.2440646375278774E-3</v>
      </c>
      <c r="V1948" s="457">
        <v>9.1796222056591617E-3</v>
      </c>
      <c r="W1948" s="437">
        <v>1.876658402607366E-2</v>
      </c>
      <c r="X1948" s="456">
        <v>8.3544686168851526E-3</v>
      </c>
      <c r="Y1948" s="457">
        <v>1.1347235482200825E-2</v>
      </c>
      <c r="Z1948" s="437">
        <v>1.9130795898206585E-2</v>
      </c>
      <c r="AA1948" s="456">
        <v>3.361918670854704E-3</v>
      </c>
      <c r="AB1948" s="457">
        <v>3.7522112045177665E-3</v>
      </c>
      <c r="AC1948" s="437">
        <v>7.409481196829334E-3</v>
      </c>
      <c r="AD1948" s="456">
        <v>1.9384642351590243E-4</v>
      </c>
      <c r="AE1948" s="457">
        <v>1.8719821437775667E-4</v>
      </c>
      <c r="AF1948" s="437">
        <v>4.3428926747308299E-4</v>
      </c>
      <c r="AG1948" s="456">
        <v>6.3091931433641186E-3</v>
      </c>
      <c r="AH1948" s="457">
        <v>6.0913062593431983E-3</v>
      </c>
      <c r="AI1948" s="437">
        <v>1.540183463430142E-2</v>
      </c>
      <c r="AJ1948" s="456">
        <v>1.1145588618455314E-3</v>
      </c>
      <c r="AK1948" s="457">
        <v>1.0300471285715513E-3</v>
      </c>
      <c r="AL1948" s="437">
        <v>2.6359634038684862E-3</v>
      </c>
      <c r="AM1948" s="456">
        <v>1.7499814971638898E-3</v>
      </c>
      <c r="AN1948" s="457">
        <v>1.7417172280723182E-3</v>
      </c>
      <c r="AO1948" s="437">
        <v>3.4926063249118523E-3</v>
      </c>
      <c r="AP1948" s="462">
        <v>0</v>
      </c>
      <c r="AQ1948" s="463">
        <v>0</v>
      </c>
      <c r="AR1948" s="463">
        <v>0</v>
      </c>
      <c r="AS1948" s="456">
        <v>0</v>
      </c>
      <c r="AT1948" s="457">
        <v>0</v>
      </c>
      <c r="AU1948" s="457">
        <v>0</v>
      </c>
    </row>
    <row r="1949" spans="1:47" x14ac:dyDescent="0.2">
      <c r="A1949" s="231">
        <v>2023</v>
      </c>
      <c r="B1949" s="232">
        <v>25</v>
      </c>
      <c r="C1949" s="456">
        <v>2.9246858930931721</v>
      </c>
      <c r="D1949" s="457">
        <v>3.3577549478743101</v>
      </c>
      <c r="E1949" s="437">
        <v>8.4435681114507908</v>
      </c>
      <c r="F1949" s="456">
        <v>0.15612645548181456</v>
      </c>
      <c r="G1949" s="457">
        <v>0.15027942043104756</v>
      </c>
      <c r="H1949" s="437">
        <v>0.37262981562059361</v>
      </c>
      <c r="I1949" s="456">
        <v>0.14225947564452632</v>
      </c>
      <c r="J1949" s="457">
        <v>0.15964156398577004</v>
      </c>
      <c r="K1949" s="437">
        <v>0.45950387651755326</v>
      </c>
      <c r="L1949" s="462">
        <v>1.5697184863638558E-3</v>
      </c>
      <c r="M1949" s="463">
        <v>2.0592572208078114E-3</v>
      </c>
      <c r="N1949" s="437">
        <v>3.4488894484554825E-3</v>
      </c>
      <c r="O1949" s="456">
        <v>8.1140479242150995E-3</v>
      </c>
      <c r="P1949" s="457">
        <v>8.548752661480908E-3</v>
      </c>
      <c r="Q1949" s="437">
        <v>2.8025315902496017E-2</v>
      </c>
      <c r="R1949" s="462">
        <v>0</v>
      </c>
      <c r="S1949" s="463">
        <v>0</v>
      </c>
      <c r="T1949" s="437">
        <v>514.57807328560455</v>
      </c>
      <c r="U1949" s="456">
        <v>7.4495364658911118E-3</v>
      </c>
      <c r="V1949" s="457">
        <v>9.3219428752600829E-3</v>
      </c>
      <c r="W1949" s="437">
        <v>1.9036382471027485E-2</v>
      </c>
      <c r="X1949" s="456">
        <v>8.613491094772838E-3</v>
      </c>
      <c r="Y1949" s="457">
        <v>1.1545655942212121E-2</v>
      </c>
      <c r="Z1949" s="437">
        <v>1.9432347137053215E-2</v>
      </c>
      <c r="AA1949" s="456">
        <v>3.447961138255645E-3</v>
      </c>
      <c r="AB1949" s="457">
        <v>3.7949386615080058E-3</v>
      </c>
      <c r="AC1949" s="437">
        <v>7.4807052252319718E-3</v>
      </c>
      <c r="AD1949" s="456">
        <v>2.0023518647112426E-4</v>
      </c>
      <c r="AE1949" s="457">
        <v>1.9042566672700385E-4</v>
      </c>
      <c r="AF1949" s="437">
        <v>4.4163722514113229E-4</v>
      </c>
      <c r="AG1949" s="456">
        <v>6.5235255304194155E-3</v>
      </c>
      <c r="AH1949" s="457">
        <v>6.2031819589980766E-3</v>
      </c>
      <c r="AI1949" s="437">
        <v>1.5677666811826387E-2</v>
      </c>
      <c r="AJ1949" s="456">
        <v>1.1566248224387768E-3</v>
      </c>
      <c r="AK1949" s="457">
        <v>1.0521761226365159E-3</v>
      </c>
      <c r="AL1949" s="437">
        <v>2.6922587104796685E-3</v>
      </c>
      <c r="AM1949" s="456">
        <v>1.8027631666388036E-3</v>
      </c>
      <c r="AN1949" s="457">
        <v>1.7679988310763219E-3</v>
      </c>
      <c r="AO1949" s="437">
        <v>3.5410318744449427E-3</v>
      </c>
      <c r="AP1949" s="462">
        <v>0</v>
      </c>
      <c r="AQ1949" s="463">
        <v>0</v>
      </c>
      <c r="AR1949" s="463">
        <v>0</v>
      </c>
      <c r="AS1949" s="456">
        <v>0</v>
      </c>
      <c r="AT1949" s="457">
        <v>0</v>
      </c>
      <c r="AU1949" s="457">
        <v>0</v>
      </c>
    </row>
    <row r="1950" spans="1:47" x14ac:dyDescent="0.2">
      <c r="A1950" s="231">
        <v>2023</v>
      </c>
      <c r="B1950" s="232">
        <v>26</v>
      </c>
      <c r="C1950" s="456">
        <v>2.9834911623217129</v>
      </c>
      <c r="D1950" s="457">
        <v>3.39226863442157</v>
      </c>
      <c r="E1950" s="437">
        <v>8.4866348421467652</v>
      </c>
      <c r="F1950" s="456">
        <v>0.16126729037011511</v>
      </c>
      <c r="G1950" s="457">
        <v>0.15234077525949913</v>
      </c>
      <c r="H1950" s="437">
        <v>0.3763340997605516</v>
      </c>
      <c r="I1950" s="456">
        <v>0.14573160292308948</v>
      </c>
      <c r="J1950" s="457">
        <v>0.16117832140413135</v>
      </c>
      <c r="K1950" s="437">
        <v>0.46179365877640915</v>
      </c>
      <c r="L1950" s="462">
        <v>1.5749181907526602E-3</v>
      </c>
      <c r="M1950" s="463">
        <v>2.0607971143364466E-3</v>
      </c>
      <c r="N1950" s="437">
        <v>3.450430718633702E-3</v>
      </c>
      <c r="O1950" s="456">
        <v>8.2325963049033161E-3</v>
      </c>
      <c r="P1950" s="457">
        <v>8.5929676618315288E-3</v>
      </c>
      <c r="Q1950" s="437">
        <v>2.8113309219388257E-2</v>
      </c>
      <c r="R1950" s="462">
        <v>0</v>
      </c>
      <c r="S1950" s="463">
        <v>0</v>
      </c>
      <c r="T1950" s="437">
        <v>515.02466607044971</v>
      </c>
      <c r="U1950" s="456">
        <v>7.6621985305378726E-3</v>
      </c>
      <c r="V1950" s="457">
        <v>9.4380236472748485E-3</v>
      </c>
      <c r="W1950" s="437">
        <v>1.9197883766552234E-2</v>
      </c>
      <c r="X1950" s="456">
        <v>8.8537413105617795E-3</v>
      </c>
      <c r="Y1950" s="457">
        <v>1.1664964026866377E-2</v>
      </c>
      <c r="Z1950" s="437">
        <v>1.9614305359220686E-2</v>
      </c>
      <c r="AA1950" s="456">
        <v>3.5341269948321137E-3</v>
      </c>
      <c r="AB1950" s="457">
        <v>3.82103308988782E-3</v>
      </c>
      <c r="AC1950" s="437">
        <v>7.4953425266133921E-3</v>
      </c>
      <c r="AD1950" s="456">
        <v>2.0676115131624661E-4</v>
      </c>
      <c r="AE1950" s="457">
        <v>1.9291245135689308E-4</v>
      </c>
      <c r="AF1950" s="437">
        <v>4.4585087076517711E-4</v>
      </c>
      <c r="AG1950" s="456">
        <v>6.7453974773806352E-3</v>
      </c>
      <c r="AH1950" s="457">
        <v>6.2950528856198949E-3</v>
      </c>
      <c r="AI1950" s="437">
        <v>1.5849134269009222E-2</v>
      </c>
      <c r="AJ1950" s="456">
        <v>1.1996798441084912E-3</v>
      </c>
      <c r="AK1950" s="457">
        <v>1.0697938372214672E-3</v>
      </c>
      <c r="AL1950" s="437">
        <v>2.7282125513275438E-3</v>
      </c>
      <c r="AM1950" s="456">
        <v>1.8564969600727242E-3</v>
      </c>
      <c r="AN1950" s="457">
        <v>1.7882628371257427E-3</v>
      </c>
      <c r="AO1950" s="437">
        <v>3.5675993518545228E-3</v>
      </c>
      <c r="AP1950" s="462">
        <v>0</v>
      </c>
      <c r="AQ1950" s="463">
        <v>0</v>
      </c>
      <c r="AR1950" s="463">
        <v>0</v>
      </c>
      <c r="AS1950" s="456">
        <v>0</v>
      </c>
      <c r="AT1950" s="457">
        <v>0</v>
      </c>
      <c r="AU1950" s="457">
        <v>0</v>
      </c>
    </row>
    <row r="1951" spans="1:47" x14ac:dyDescent="0.2">
      <c r="A1951" s="231">
        <v>2023</v>
      </c>
      <c r="B1951" s="232">
        <v>27</v>
      </c>
      <c r="C1951" s="456">
        <v>3.0253908723697536</v>
      </c>
      <c r="D1951" s="457">
        <v>3.3977376496187524</v>
      </c>
      <c r="E1951" s="437">
        <v>8.5005096934907396</v>
      </c>
      <c r="F1951" s="456">
        <v>0.16538009387619618</v>
      </c>
      <c r="G1951" s="457">
        <v>0.15260457613267339</v>
      </c>
      <c r="H1951" s="437">
        <v>0.37692739330016528</v>
      </c>
      <c r="I1951" s="456">
        <v>0.14839043316514011</v>
      </c>
      <c r="J1951" s="457">
        <v>0.16131359933583111</v>
      </c>
      <c r="K1951" s="437">
        <v>0.46205134908664802</v>
      </c>
      <c r="L1951" s="462">
        <v>1.5795079784899899E-3</v>
      </c>
      <c r="M1951" s="463">
        <v>2.0603980655346721E-3</v>
      </c>
      <c r="N1951" s="437">
        <v>3.4494823148235629E-3</v>
      </c>
      <c r="O1951" s="456">
        <v>8.3382628865145414E-3</v>
      </c>
      <c r="P1951" s="457">
        <v>8.5997227829694191E-3</v>
      </c>
      <c r="Q1951" s="437">
        <v>2.8123075867628682E-2</v>
      </c>
      <c r="R1951" s="462">
        <v>0</v>
      </c>
      <c r="S1951" s="463">
        <v>0</v>
      </c>
      <c r="T1951" s="437">
        <v>515.10940751375165</v>
      </c>
      <c r="U1951" s="456">
        <v>7.8321875751474219E-3</v>
      </c>
      <c r="V1951" s="457">
        <v>9.4540685698888353E-3</v>
      </c>
      <c r="W1951" s="437">
        <v>1.9225685330832284E-2</v>
      </c>
      <c r="X1951" s="456">
        <v>9.0676748430027505E-3</v>
      </c>
      <c r="Y1951" s="457">
        <v>1.168778985781105E-2</v>
      </c>
      <c r="Z1951" s="437">
        <v>1.9648935018008948E-2</v>
      </c>
      <c r="AA1951" s="456">
        <v>3.594866899719453E-3</v>
      </c>
      <c r="AB1951" s="457">
        <v>3.7993672436823071E-3</v>
      </c>
      <c r="AC1951" s="437">
        <v>7.4391688750573221E-3</v>
      </c>
      <c r="AD1951" s="456">
        <v>2.119815587300295E-4</v>
      </c>
      <c r="AE1951" s="457">
        <v>1.9310434839854383E-4</v>
      </c>
      <c r="AF1951" s="437">
        <v>4.4619073985311715E-4</v>
      </c>
      <c r="AG1951" s="456">
        <v>6.9251571598688434E-3</v>
      </c>
      <c r="AH1951" s="457">
        <v>6.3133898424270404E-3</v>
      </c>
      <c r="AI1951" s="437">
        <v>1.5892038000834198E-2</v>
      </c>
      <c r="AJ1951" s="456">
        <v>1.2352856587013808E-3</v>
      </c>
      <c r="AK1951" s="457">
        <v>1.0742312974140237E-3</v>
      </c>
      <c r="AL1951" s="437">
        <v>2.7391359853992728E-3</v>
      </c>
      <c r="AM1951" s="456">
        <v>1.8993626187536034E-3</v>
      </c>
      <c r="AN1951" s="457">
        <v>1.7889949111985443E-3</v>
      </c>
      <c r="AO1951" s="437">
        <v>3.5670919815831755E-3</v>
      </c>
      <c r="AP1951" s="462">
        <v>0</v>
      </c>
      <c r="AQ1951" s="463">
        <v>0</v>
      </c>
      <c r="AR1951" s="463">
        <v>0</v>
      </c>
      <c r="AS1951" s="456">
        <v>0</v>
      </c>
      <c r="AT1951" s="457">
        <v>0</v>
      </c>
      <c r="AU1951" s="457">
        <v>0</v>
      </c>
    </row>
    <row r="1952" spans="1:47" x14ac:dyDescent="0.2">
      <c r="A1952" s="231">
        <v>2023</v>
      </c>
      <c r="B1952" s="232">
        <v>28</v>
      </c>
      <c r="C1952" s="456">
        <v>3.0605829087782488</v>
      </c>
      <c r="D1952" s="457">
        <v>3.4000853531614568</v>
      </c>
      <c r="E1952" s="437">
        <v>8.507134165969271</v>
      </c>
      <c r="F1952" s="456">
        <v>0.16880040143438382</v>
      </c>
      <c r="G1952" s="457">
        <v>0.15256923167397596</v>
      </c>
      <c r="H1952" s="437">
        <v>0.37679590836812249</v>
      </c>
      <c r="I1952" s="456">
        <v>0.15059808704407096</v>
      </c>
      <c r="J1952" s="457">
        <v>0.16125065881810591</v>
      </c>
      <c r="K1952" s="437">
        <v>0.4618423478578158</v>
      </c>
      <c r="L1952" s="462">
        <v>1.5832424665537781E-3</v>
      </c>
      <c r="M1952" s="463">
        <v>2.0595623931732787E-3</v>
      </c>
      <c r="N1952" s="437">
        <v>3.4480343816492985E-3</v>
      </c>
      <c r="O1952" s="456">
        <v>8.4260642078344879E-3</v>
      </c>
      <c r="P1952" s="457">
        <v>8.5976342717776263E-3</v>
      </c>
      <c r="Q1952" s="437">
        <v>2.8114931966231084E-2</v>
      </c>
      <c r="R1952" s="462">
        <v>0</v>
      </c>
      <c r="S1952" s="463">
        <v>0</v>
      </c>
      <c r="T1952" s="437">
        <v>515.10928087538036</v>
      </c>
      <c r="U1952" s="456">
        <v>7.9737726111639776E-3</v>
      </c>
      <c r="V1952" s="457">
        <v>9.4536810332200884E-3</v>
      </c>
      <c r="W1952" s="437">
        <v>1.9222191270383701E-2</v>
      </c>
      <c r="X1952" s="456">
        <v>9.2459256461464544E-3</v>
      </c>
      <c r="Y1952" s="457">
        <v>1.168777563806811E-2</v>
      </c>
      <c r="Z1952" s="437">
        <v>1.9648844442939468E-2</v>
      </c>
      <c r="AA1952" s="456">
        <v>3.6397284845789417E-3</v>
      </c>
      <c r="AB1952" s="457">
        <v>3.770952414262748E-3</v>
      </c>
      <c r="AC1952" s="437">
        <v>7.3705462143352244E-3</v>
      </c>
      <c r="AD1952" s="456">
        <v>2.1629141764591885E-4</v>
      </c>
      <c r="AE1952" s="457">
        <v>1.9291087951775956E-4</v>
      </c>
      <c r="AF1952" s="437">
        <v>4.4565284416375094E-4</v>
      </c>
      <c r="AG1952" s="456">
        <v>7.0761127364642983E-3</v>
      </c>
      <c r="AH1952" s="457">
        <v>6.3191733243314957E-3</v>
      </c>
      <c r="AI1952" s="437">
        <v>1.5903896890987253E-2</v>
      </c>
      <c r="AJ1952" s="456">
        <v>1.2653539812830668E-3</v>
      </c>
      <c r="AK1952" s="457">
        <v>1.0762440327346046E-3</v>
      </c>
      <c r="AL1952" s="437">
        <v>2.7438744038738101E-3</v>
      </c>
      <c r="AM1952" s="456">
        <v>1.9346185362707931E-3</v>
      </c>
      <c r="AN1952" s="457">
        <v>1.7865345975346082E-3</v>
      </c>
      <c r="AO1952" s="437">
        <v>3.5605919210864021E-3</v>
      </c>
      <c r="AP1952" s="462">
        <v>0</v>
      </c>
      <c r="AQ1952" s="463">
        <v>0</v>
      </c>
      <c r="AR1952" s="463">
        <v>0</v>
      </c>
      <c r="AS1952" s="456">
        <v>0</v>
      </c>
      <c r="AT1952" s="457">
        <v>0</v>
      </c>
      <c r="AU1952" s="457">
        <v>0</v>
      </c>
    </row>
    <row r="1953" spans="1:47" x14ac:dyDescent="0.2">
      <c r="A1953" s="231">
        <v>2023</v>
      </c>
      <c r="B1953" s="232">
        <v>29</v>
      </c>
      <c r="C1953" s="456">
        <v>0</v>
      </c>
      <c r="D1953" s="457">
        <v>0</v>
      </c>
      <c r="E1953" s="438">
        <v>8.5071244148330134</v>
      </c>
      <c r="F1953" s="456">
        <v>0</v>
      </c>
      <c r="G1953" s="457">
        <v>0</v>
      </c>
      <c r="H1953" s="438">
        <v>0.37679298904918102</v>
      </c>
      <c r="I1953" s="456">
        <v>0</v>
      </c>
      <c r="J1953" s="457">
        <v>0</v>
      </c>
      <c r="K1953" s="438">
        <v>0.46184177555849004</v>
      </c>
      <c r="L1953" s="462">
        <v>0</v>
      </c>
      <c r="M1953" s="463">
        <v>0</v>
      </c>
      <c r="N1953" s="438">
        <v>3.4480389997747834E-3</v>
      </c>
      <c r="O1953" s="456">
        <v>0</v>
      </c>
      <c r="P1953" s="457">
        <v>0</v>
      </c>
      <c r="Q1953" s="438">
        <v>2.81149095164527E-2</v>
      </c>
      <c r="R1953" s="462">
        <v>0</v>
      </c>
      <c r="S1953" s="463">
        <v>0</v>
      </c>
      <c r="T1953" s="438">
        <v>515.1102769160193</v>
      </c>
      <c r="U1953" s="456">
        <v>0</v>
      </c>
      <c r="V1953" s="457">
        <v>0</v>
      </c>
      <c r="W1953" s="438">
        <v>1.9222095356975756E-2</v>
      </c>
      <c r="X1953" s="456">
        <v>0</v>
      </c>
      <c r="Y1953" s="457">
        <v>0</v>
      </c>
      <c r="Z1953" s="438">
        <v>1.9648697029558154E-2</v>
      </c>
      <c r="AA1953" s="456">
        <v>0</v>
      </c>
      <c r="AB1953" s="457">
        <v>0</v>
      </c>
      <c r="AC1953" s="438">
        <v>7.3704753180657339E-3</v>
      </c>
      <c r="AD1953" s="456">
        <v>0</v>
      </c>
      <c r="AE1953" s="457">
        <v>0</v>
      </c>
      <c r="AF1953" s="438">
        <v>4.4564802994126934E-4</v>
      </c>
      <c r="AG1953" s="456">
        <v>0</v>
      </c>
      <c r="AH1953" s="457">
        <v>0</v>
      </c>
      <c r="AI1953" s="438">
        <v>1.5903773981146677E-2</v>
      </c>
      <c r="AJ1953" s="456">
        <v>0</v>
      </c>
      <c r="AK1953" s="457">
        <v>0</v>
      </c>
      <c r="AL1953" s="438">
        <v>2.7438503883938101E-3</v>
      </c>
      <c r="AM1953" s="456">
        <v>0</v>
      </c>
      <c r="AN1953" s="457">
        <v>0</v>
      </c>
      <c r="AO1953" s="438">
        <v>3.5605704282179926E-3</v>
      </c>
      <c r="AP1953" s="462">
        <v>0</v>
      </c>
      <c r="AQ1953" s="463">
        <v>0</v>
      </c>
      <c r="AR1953" s="463">
        <v>0</v>
      </c>
      <c r="AS1953" s="456">
        <v>0</v>
      </c>
      <c r="AT1953" s="457">
        <v>0</v>
      </c>
      <c r="AU1953" s="457">
        <v>0</v>
      </c>
    </row>
    <row r="1954" spans="1:47" x14ac:dyDescent="0.2">
      <c r="A1954" s="231">
        <v>2023</v>
      </c>
      <c r="B1954" s="232">
        <v>30</v>
      </c>
      <c r="C1954" s="456">
        <v>0</v>
      </c>
      <c r="D1954" s="457">
        <v>0</v>
      </c>
      <c r="E1954" s="438">
        <v>9.7761893075941728</v>
      </c>
      <c r="F1954" s="456">
        <v>0</v>
      </c>
      <c r="G1954" s="457">
        <v>0</v>
      </c>
      <c r="H1954" s="438">
        <v>0.39958027074984442</v>
      </c>
      <c r="I1954" s="456">
        <v>0</v>
      </c>
      <c r="J1954" s="457">
        <v>0</v>
      </c>
      <c r="K1954" s="438">
        <v>0.59666207334218546</v>
      </c>
      <c r="L1954" s="462">
        <v>0</v>
      </c>
      <c r="M1954" s="463">
        <v>0</v>
      </c>
      <c r="N1954" s="438">
        <v>3.4480464314253275E-3</v>
      </c>
      <c r="O1954" s="456">
        <v>0</v>
      </c>
      <c r="P1954" s="457">
        <v>0</v>
      </c>
      <c r="Q1954" s="438">
        <v>2.8114852717894281E-2</v>
      </c>
      <c r="R1954" s="462">
        <v>0</v>
      </c>
      <c r="S1954" s="463">
        <v>0</v>
      </c>
      <c r="T1954" s="438">
        <v>515.11120190179793</v>
      </c>
      <c r="U1954" s="456">
        <v>0</v>
      </c>
      <c r="V1954" s="457">
        <v>0</v>
      </c>
      <c r="W1954" s="438">
        <v>2.0497956308317165E-2</v>
      </c>
      <c r="X1954" s="456">
        <v>0</v>
      </c>
      <c r="Y1954" s="457">
        <v>0</v>
      </c>
      <c r="Z1954" s="438">
        <v>1.9648466805656524E-2</v>
      </c>
      <c r="AA1954" s="456">
        <v>0</v>
      </c>
      <c r="AB1954" s="457">
        <v>0</v>
      </c>
      <c r="AC1954" s="438">
        <v>7.792654544107251E-3</v>
      </c>
      <c r="AD1954" s="456">
        <v>0</v>
      </c>
      <c r="AE1954" s="457">
        <v>0</v>
      </c>
      <c r="AF1954" s="438">
        <v>4.7229495701127741E-4</v>
      </c>
      <c r="AG1954" s="456">
        <v>0</v>
      </c>
      <c r="AH1954" s="457">
        <v>0</v>
      </c>
      <c r="AI1954" s="438">
        <v>1.6873105732430501E-2</v>
      </c>
      <c r="AJ1954" s="456">
        <v>0</v>
      </c>
      <c r="AK1954" s="457">
        <v>0</v>
      </c>
      <c r="AL1954" s="438">
        <v>2.8982153721984231E-3</v>
      </c>
      <c r="AM1954" s="456">
        <v>0</v>
      </c>
      <c r="AN1954" s="457">
        <v>0</v>
      </c>
      <c r="AO1954" s="438">
        <v>3.7892643751364368E-3</v>
      </c>
      <c r="AP1954" s="462">
        <v>0</v>
      </c>
      <c r="AQ1954" s="463">
        <v>0</v>
      </c>
      <c r="AR1954" s="463">
        <v>0</v>
      </c>
      <c r="AS1954" s="456">
        <v>0</v>
      </c>
      <c r="AT1954" s="457">
        <v>0</v>
      </c>
      <c r="AU1954" s="457">
        <v>0</v>
      </c>
    </row>
    <row r="1955" spans="1:47" x14ac:dyDescent="0.2">
      <c r="A1955" s="231">
        <v>2023</v>
      </c>
      <c r="B1955" s="232">
        <v>31</v>
      </c>
      <c r="C1955" s="456">
        <v>0</v>
      </c>
      <c r="D1955" s="457">
        <v>0</v>
      </c>
      <c r="E1955" s="438">
        <v>11.089706044064648</v>
      </c>
      <c r="F1955" s="456">
        <v>0</v>
      </c>
      <c r="G1955" s="457">
        <v>0</v>
      </c>
      <c r="H1955" s="438">
        <v>0.42474778101179039</v>
      </c>
      <c r="I1955" s="456">
        <v>0</v>
      </c>
      <c r="J1955" s="457">
        <v>0</v>
      </c>
      <c r="K1955" s="438">
        <v>0.72635557239199844</v>
      </c>
      <c r="L1955" s="462">
        <v>0</v>
      </c>
      <c r="M1955" s="463">
        <v>0</v>
      </c>
      <c r="N1955" s="438">
        <v>3.4480502744016414E-3</v>
      </c>
      <c r="O1955" s="456">
        <v>0</v>
      </c>
      <c r="P1955" s="457">
        <v>0</v>
      </c>
      <c r="Q1955" s="438">
        <v>2.8114818130066409E-2</v>
      </c>
      <c r="R1955" s="462">
        <v>0</v>
      </c>
      <c r="S1955" s="463">
        <v>0</v>
      </c>
      <c r="T1955" s="438">
        <v>515.11274807116934</v>
      </c>
      <c r="U1955" s="456">
        <v>0</v>
      </c>
      <c r="V1955" s="457">
        <v>0</v>
      </c>
      <c r="W1955" s="438">
        <v>2.1883895633631176E-2</v>
      </c>
      <c r="X1955" s="456">
        <v>0</v>
      </c>
      <c r="Y1955" s="457">
        <v>0</v>
      </c>
      <c r="Z1955" s="438">
        <v>1.964811871951171E-2</v>
      </c>
      <c r="AA1955" s="456">
        <v>0</v>
      </c>
      <c r="AB1955" s="457">
        <v>0</v>
      </c>
      <c r="AC1955" s="438">
        <v>8.2632664389680824E-3</v>
      </c>
      <c r="AD1955" s="456">
        <v>0</v>
      </c>
      <c r="AE1955" s="457">
        <v>0</v>
      </c>
      <c r="AF1955" s="438">
        <v>5.0188725768906281E-4</v>
      </c>
      <c r="AG1955" s="456">
        <v>0</v>
      </c>
      <c r="AH1955" s="457">
        <v>0</v>
      </c>
      <c r="AI1955" s="438">
        <v>1.7942412001161083E-2</v>
      </c>
      <c r="AJ1955" s="456">
        <v>0</v>
      </c>
      <c r="AK1955" s="457">
        <v>0</v>
      </c>
      <c r="AL1955" s="438">
        <v>3.0713756111775607E-3</v>
      </c>
      <c r="AM1955" s="456">
        <v>0</v>
      </c>
      <c r="AN1955" s="457">
        <v>0</v>
      </c>
      <c r="AO1955" s="438">
        <v>4.0393331006651377E-3</v>
      </c>
      <c r="AP1955" s="462">
        <v>0</v>
      </c>
      <c r="AQ1955" s="463">
        <v>0</v>
      </c>
      <c r="AR1955" s="463">
        <v>0</v>
      </c>
      <c r="AS1955" s="456">
        <v>0</v>
      </c>
      <c r="AT1955" s="457">
        <v>0</v>
      </c>
      <c r="AU1955" s="457">
        <v>0</v>
      </c>
    </row>
    <row r="1956" spans="1:47" x14ac:dyDescent="0.2">
      <c r="A1956" s="231">
        <v>2023</v>
      </c>
      <c r="B1956" s="232">
        <v>32</v>
      </c>
      <c r="C1956" s="456">
        <v>0</v>
      </c>
      <c r="D1956" s="457">
        <v>0</v>
      </c>
      <c r="E1956" s="419">
        <v>11.089706044064648</v>
      </c>
      <c r="F1956" s="456">
        <v>0</v>
      </c>
      <c r="G1956" s="457">
        <v>0</v>
      </c>
      <c r="H1956" s="419">
        <v>0.42474778101179039</v>
      </c>
      <c r="I1956" s="456">
        <v>0</v>
      </c>
      <c r="J1956" s="457">
        <v>0</v>
      </c>
      <c r="K1956" s="419">
        <v>0.72635557239199844</v>
      </c>
      <c r="L1956" s="462">
        <v>0</v>
      </c>
      <c r="M1956" s="463">
        <v>0</v>
      </c>
      <c r="N1956" s="419">
        <v>3.4480502744016414E-3</v>
      </c>
      <c r="O1956" s="456">
        <v>0</v>
      </c>
      <c r="P1956" s="457">
        <v>0</v>
      </c>
      <c r="Q1956" s="419">
        <v>2.8114818130066409E-2</v>
      </c>
      <c r="R1956" s="462">
        <v>0</v>
      </c>
      <c r="S1956" s="463">
        <v>0</v>
      </c>
      <c r="T1956" s="419">
        <v>515.11274807116934</v>
      </c>
      <c r="U1956" s="456">
        <v>0</v>
      </c>
      <c r="V1956" s="457">
        <v>0</v>
      </c>
      <c r="W1956" s="419">
        <v>2.1883895633631176E-2</v>
      </c>
      <c r="X1956" s="456">
        <v>0</v>
      </c>
      <c r="Y1956" s="457">
        <v>0</v>
      </c>
      <c r="Z1956" s="419">
        <v>1.964811871951171E-2</v>
      </c>
      <c r="AA1956" s="456">
        <v>0</v>
      </c>
      <c r="AB1956" s="457">
        <v>0</v>
      </c>
      <c r="AC1956" s="419">
        <v>8.2632664389680824E-3</v>
      </c>
      <c r="AD1956" s="456">
        <v>0</v>
      </c>
      <c r="AE1956" s="457">
        <v>0</v>
      </c>
      <c r="AF1956" s="419">
        <v>5.0188725768906281E-4</v>
      </c>
      <c r="AG1956" s="456">
        <v>0</v>
      </c>
      <c r="AH1956" s="457">
        <v>0</v>
      </c>
      <c r="AI1956" s="419">
        <v>1.7942412001161083E-2</v>
      </c>
      <c r="AJ1956" s="456">
        <v>0</v>
      </c>
      <c r="AK1956" s="457">
        <v>0</v>
      </c>
      <c r="AL1956" s="419">
        <v>3.0713756111775607E-3</v>
      </c>
      <c r="AM1956" s="456">
        <v>0</v>
      </c>
      <c r="AN1956" s="457">
        <v>0</v>
      </c>
      <c r="AO1956" s="419">
        <v>4.0393331006651377E-3</v>
      </c>
      <c r="AP1956" s="462">
        <v>0</v>
      </c>
      <c r="AQ1956" s="463">
        <v>0</v>
      </c>
      <c r="AR1956" s="463">
        <v>0</v>
      </c>
      <c r="AS1956" s="456">
        <v>0</v>
      </c>
      <c r="AT1956" s="457">
        <v>0</v>
      </c>
      <c r="AU1956" s="457">
        <v>0</v>
      </c>
    </row>
    <row r="1957" spans="1:47" x14ac:dyDescent="0.2">
      <c r="A1957" s="231">
        <v>2023</v>
      </c>
      <c r="B1957" s="232">
        <v>33</v>
      </c>
      <c r="C1957" s="456">
        <v>0</v>
      </c>
      <c r="D1957" s="457">
        <v>0</v>
      </c>
      <c r="E1957" s="419">
        <v>11.089706044064648</v>
      </c>
      <c r="F1957" s="456">
        <v>0</v>
      </c>
      <c r="G1957" s="457">
        <v>0</v>
      </c>
      <c r="H1957" s="419">
        <v>0.42474778101179039</v>
      </c>
      <c r="I1957" s="456">
        <v>0</v>
      </c>
      <c r="J1957" s="457">
        <v>0</v>
      </c>
      <c r="K1957" s="419">
        <v>0.72635557239199844</v>
      </c>
      <c r="L1957" s="462">
        <v>0</v>
      </c>
      <c r="M1957" s="463">
        <v>0</v>
      </c>
      <c r="N1957" s="419">
        <v>3.4480502744016414E-3</v>
      </c>
      <c r="O1957" s="456">
        <v>0</v>
      </c>
      <c r="P1957" s="457">
        <v>0</v>
      </c>
      <c r="Q1957" s="419">
        <v>2.8114818130066409E-2</v>
      </c>
      <c r="R1957" s="462">
        <v>0</v>
      </c>
      <c r="S1957" s="463">
        <v>0</v>
      </c>
      <c r="T1957" s="419">
        <v>515.11274807116934</v>
      </c>
      <c r="U1957" s="456">
        <v>0</v>
      </c>
      <c r="V1957" s="457">
        <v>0</v>
      </c>
      <c r="W1957" s="419">
        <v>2.1883895633631176E-2</v>
      </c>
      <c r="X1957" s="456">
        <v>0</v>
      </c>
      <c r="Y1957" s="457">
        <v>0</v>
      </c>
      <c r="Z1957" s="419">
        <v>1.964811871951171E-2</v>
      </c>
      <c r="AA1957" s="456">
        <v>0</v>
      </c>
      <c r="AB1957" s="457">
        <v>0</v>
      </c>
      <c r="AC1957" s="419">
        <v>8.2632664389680824E-3</v>
      </c>
      <c r="AD1957" s="456">
        <v>0</v>
      </c>
      <c r="AE1957" s="457">
        <v>0</v>
      </c>
      <c r="AF1957" s="419">
        <v>5.0188725768906281E-4</v>
      </c>
      <c r="AG1957" s="456">
        <v>0</v>
      </c>
      <c r="AH1957" s="457">
        <v>0</v>
      </c>
      <c r="AI1957" s="419">
        <v>1.7942412001161083E-2</v>
      </c>
      <c r="AJ1957" s="456">
        <v>0</v>
      </c>
      <c r="AK1957" s="457">
        <v>0</v>
      </c>
      <c r="AL1957" s="419">
        <v>3.0713756111775607E-3</v>
      </c>
      <c r="AM1957" s="456">
        <v>0</v>
      </c>
      <c r="AN1957" s="457">
        <v>0</v>
      </c>
      <c r="AO1957" s="419">
        <v>4.0393331006651377E-3</v>
      </c>
      <c r="AP1957" s="462">
        <v>0</v>
      </c>
      <c r="AQ1957" s="463">
        <v>0</v>
      </c>
      <c r="AR1957" s="463">
        <v>0</v>
      </c>
      <c r="AS1957" s="456">
        <v>0</v>
      </c>
      <c r="AT1957" s="457">
        <v>0</v>
      </c>
      <c r="AU1957" s="457">
        <v>0</v>
      </c>
    </row>
    <row r="1958" spans="1:47" x14ac:dyDescent="0.2">
      <c r="A1958" s="231">
        <v>2023</v>
      </c>
      <c r="B1958" s="232">
        <v>34</v>
      </c>
      <c r="C1958" s="456">
        <v>0</v>
      </c>
      <c r="D1958" s="457">
        <v>0</v>
      </c>
      <c r="E1958" s="419">
        <v>11.089706044064648</v>
      </c>
      <c r="F1958" s="456">
        <v>0</v>
      </c>
      <c r="G1958" s="457">
        <v>0</v>
      </c>
      <c r="H1958" s="419">
        <v>0.42474778101179039</v>
      </c>
      <c r="I1958" s="456">
        <v>0</v>
      </c>
      <c r="J1958" s="457">
        <v>0</v>
      </c>
      <c r="K1958" s="419">
        <v>0.72635557239199844</v>
      </c>
      <c r="L1958" s="462">
        <v>0</v>
      </c>
      <c r="M1958" s="463">
        <v>0</v>
      </c>
      <c r="N1958" s="419">
        <v>3.4480502744016414E-3</v>
      </c>
      <c r="O1958" s="456">
        <v>0</v>
      </c>
      <c r="P1958" s="457">
        <v>0</v>
      </c>
      <c r="Q1958" s="419">
        <v>2.8114818130066409E-2</v>
      </c>
      <c r="R1958" s="462">
        <v>0</v>
      </c>
      <c r="S1958" s="463">
        <v>0</v>
      </c>
      <c r="T1958" s="419">
        <v>515.11274807116934</v>
      </c>
      <c r="U1958" s="456">
        <v>0</v>
      </c>
      <c r="V1958" s="457">
        <v>0</v>
      </c>
      <c r="W1958" s="419">
        <v>2.1883895633631176E-2</v>
      </c>
      <c r="X1958" s="456">
        <v>0</v>
      </c>
      <c r="Y1958" s="457">
        <v>0</v>
      </c>
      <c r="Z1958" s="419">
        <v>1.964811871951171E-2</v>
      </c>
      <c r="AA1958" s="456">
        <v>0</v>
      </c>
      <c r="AB1958" s="457">
        <v>0</v>
      </c>
      <c r="AC1958" s="419">
        <v>8.2632664389680824E-3</v>
      </c>
      <c r="AD1958" s="456">
        <v>0</v>
      </c>
      <c r="AE1958" s="457">
        <v>0</v>
      </c>
      <c r="AF1958" s="419">
        <v>5.0188725768906281E-4</v>
      </c>
      <c r="AG1958" s="456">
        <v>0</v>
      </c>
      <c r="AH1958" s="457">
        <v>0</v>
      </c>
      <c r="AI1958" s="419">
        <v>1.7942412001161083E-2</v>
      </c>
      <c r="AJ1958" s="456">
        <v>0</v>
      </c>
      <c r="AK1958" s="457">
        <v>0</v>
      </c>
      <c r="AL1958" s="419">
        <v>3.0713756111775607E-3</v>
      </c>
      <c r="AM1958" s="456">
        <v>0</v>
      </c>
      <c r="AN1958" s="457">
        <v>0</v>
      </c>
      <c r="AO1958" s="419">
        <v>4.0393331006651377E-3</v>
      </c>
      <c r="AP1958" s="462">
        <v>0</v>
      </c>
      <c r="AQ1958" s="463">
        <v>0</v>
      </c>
      <c r="AR1958" s="463">
        <v>0</v>
      </c>
      <c r="AS1958" s="456">
        <v>0</v>
      </c>
      <c r="AT1958" s="457">
        <v>0</v>
      </c>
      <c r="AU1958" s="457">
        <v>0</v>
      </c>
    </row>
    <row r="1959" spans="1:47" x14ac:dyDescent="0.2">
      <c r="A1959" s="231">
        <v>2023</v>
      </c>
      <c r="B1959" s="232">
        <v>35</v>
      </c>
      <c r="C1959" s="456">
        <v>0</v>
      </c>
      <c r="D1959" s="457">
        <v>0</v>
      </c>
      <c r="E1959" s="419">
        <v>11.089706044064648</v>
      </c>
      <c r="F1959" s="456">
        <v>0</v>
      </c>
      <c r="G1959" s="457">
        <v>0</v>
      </c>
      <c r="H1959" s="419">
        <v>0.42474778101179039</v>
      </c>
      <c r="I1959" s="456">
        <v>0</v>
      </c>
      <c r="J1959" s="457">
        <v>0</v>
      </c>
      <c r="K1959" s="419">
        <v>0.72635557239199844</v>
      </c>
      <c r="L1959" s="462">
        <v>0</v>
      </c>
      <c r="M1959" s="463">
        <v>0</v>
      </c>
      <c r="N1959" s="419">
        <v>3.4480502744016414E-3</v>
      </c>
      <c r="O1959" s="456">
        <v>0</v>
      </c>
      <c r="P1959" s="457">
        <v>0</v>
      </c>
      <c r="Q1959" s="419">
        <v>2.8114818130066409E-2</v>
      </c>
      <c r="R1959" s="462">
        <v>0</v>
      </c>
      <c r="S1959" s="463">
        <v>0</v>
      </c>
      <c r="T1959" s="419">
        <v>515.11274807116934</v>
      </c>
      <c r="U1959" s="456">
        <v>0</v>
      </c>
      <c r="V1959" s="457">
        <v>0</v>
      </c>
      <c r="W1959" s="419">
        <v>2.1883895633631176E-2</v>
      </c>
      <c r="X1959" s="456">
        <v>0</v>
      </c>
      <c r="Y1959" s="457">
        <v>0</v>
      </c>
      <c r="Z1959" s="419">
        <v>1.964811871951171E-2</v>
      </c>
      <c r="AA1959" s="456">
        <v>0</v>
      </c>
      <c r="AB1959" s="457">
        <v>0</v>
      </c>
      <c r="AC1959" s="419">
        <v>8.2632664389680824E-3</v>
      </c>
      <c r="AD1959" s="456">
        <v>0</v>
      </c>
      <c r="AE1959" s="457">
        <v>0</v>
      </c>
      <c r="AF1959" s="419">
        <v>5.0188725768906281E-4</v>
      </c>
      <c r="AG1959" s="456">
        <v>0</v>
      </c>
      <c r="AH1959" s="457">
        <v>0</v>
      </c>
      <c r="AI1959" s="419">
        <v>1.7942412001161083E-2</v>
      </c>
      <c r="AJ1959" s="456">
        <v>0</v>
      </c>
      <c r="AK1959" s="457">
        <v>0</v>
      </c>
      <c r="AL1959" s="419">
        <v>3.0713756111775607E-3</v>
      </c>
      <c r="AM1959" s="456">
        <v>0</v>
      </c>
      <c r="AN1959" s="457">
        <v>0</v>
      </c>
      <c r="AO1959" s="419">
        <v>4.0393331006651377E-3</v>
      </c>
      <c r="AP1959" s="462">
        <v>0</v>
      </c>
      <c r="AQ1959" s="463">
        <v>0</v>
      </c>
      <c r="AR1959" s="463">
        <v>0</v>
      </c>
      <c r="AS1959" s="456">
        <v>0</v>
      </c>
      <c r="AT1959" s="457">
        <v>0</v>
      </c>
      <c r="AU1959" s="457">
        <v>0</v>
      </c>
    </row>
    <row r="1960" spans="1:47" x14ac:dyDescent="0.2">
      <c r="A1960" s="231">
        <v>2023</v>
      </c>
      <c r="B1960" s="232">
        <v>36</v>
      </c>
      <c r="C1960" s="456">
        <v>0</v>
      </c>
      <c r="D1960" s="457">
        <v>0</v>
      </c>
      <c r="E1960" s="419">
        <v>11.089706044064648</v>
      </c>
      <c r="F1960" s="456">
        <v>0</v>
      </c>
      <c r="G1960" s="457">
        <v>0</v>
      </c>
      <c r="H1960" s="419">
        <v>0.42474778101179039</v>
      </c>
      <c r="I1960" s="456">
        <v>0</v>
      </c>
      <c r="J1960" s="457">
        <v>0</v>
      </c>
      <c r="K1960" s="419">
        <v>0.72635557239199844</v>
      </c>
      <c r="L1960" s="462">
        <v>0</v>
      </c>
      <c r="M1960" s="463">
        <v>0</v>
      </c>
      <c r="N1960" s="419">
        <v>3.4480502744016414E-3</v>
      </c>
      <c r="O1960" s="456">
        <v>0</v>
      </c>
      <c r="P1960" s="457">
        <v>0</v>
      </c>
      <c r="Q1960" s="419">
        <v>2.8114818130066409E-2</v>
      </c>
      <c r="R1960" s="462">
        <v>0</v>
      </c>
      <c r="S1960" s="463">
        <v>0</v>
      </c>
      <c r="T1960" s="419">
        <v>515.11274807116934</v>
      </c>
      <c r="U1960" s="456">
        <v>0</v>
      </c>
      <c r="V1960" s="457">
        <v>0</v>
      </c>
      <c r="W1960" s="419">
        <v>2.1883895633631176E-2</v>
      </c>
      <c r="X1960" s="456">
        <v>0</v>
      </c>
      <c r="Y1960" s="457">
        <v>0</v>
      </c>
      <c r="Z1960" s="419">
        <v>1.964811871951171E-2</v>
      </c>
      <c r="AA1960" s="456">
        <v>0</v>
      </c>
      <c r="AB1960" s="457">
        <v>0</v>
      </c>
      <c r="AC1960" s="419">
        <v>8.2632664389680824E-3</v>
      </c>
      <c r="AD1960" s="456">
        <v>0</v>
      </c>
      <c r="AE1960" s="457">
        <v>0</v>
      </c>
      <c r="AF1960" s="419">
        <v>5.0188725768906281E-4</v>
      </c>
      <c r="AG1960" s="456">
        <v>0</v>
      </c>
      <c r="AH1960" s="457">
        <v>0</v>
      </c>
      <c r="AI1960" s="419">
        <v>1.7942412001161083E-2</v>
      </c>
      <c r="AJ1960" s="456">
        <v>0</v>
      </c>
      <c r="AK1960" s="457">
        <v>0</v>
      </c>
      <c r="AL1960" s="419">
        <v>3.0713756111775607E-3</v>
      </c>
      <c r="AM1960" s="456">
        <v>0</v>
      </c>
      <c r="AN1960" s="457">
        <v>0</v>
      </c>
      <c r="AO1960" s="419">
        <v>4.0393331006651377E-3</v>
      </c>
      <c r="AP1960" s="462">
        <v>0</v>
      </c>
      <c r="AQ1960" s="463">
        <v>0</v>
      </c>
      <c r="AR1960" s="463">
        <v>0</v>
      </c>
      <c r="AS1960" s="456">
        <v>0</v>
      </c>
      <c r="AT1960" s="457">
        <v>0</v>
      </c>
      <c r="AU1960" s="457">
        <v>0</v>
      </c>
    </row>
    <row r="1961" spans="1:47" x14ac:dyDescent="0.2">
      <c r="A1961" s="231">
        <v>2023</v>
      </c>
      <c r="B1961" s="232">
        <v>37</v>
      </c>
      <c r="C1961" s="456">
        <v>0</v>
      </c>
      <c r="D1961" s="457">
        <v>0</v>
      </c>
      <c r="E1961" s="419">
        <v>11.089706044064648</v>
      </c>
      <c r="F1961" s="456">
        <v>0</v>
      </c>
      <c r="G1961" s="457">
        <v>0</v>
      </c>
      <c r="H1961" s="419">
        <v>0.42474778101179039</v>
      </c>
      <c r="I1961" s="456">
        <v>0</v>
      </c>
      <c r="J1961" s="457">
        <v>0</v>
      </c>
      <c r="K1961" s="419">
        <v>0.72635557239199844</v>
      </c>
      <c r="L1961" s="462">
        <v>0</v>
      </c>
      <c r="M1961" s="463">
        <v>0</v>
      </c>
      <c r="N1961" s="419">
        <v>3.4480502744016414E-3</v>
      </c>
      <c r="O1961" s="456">
        <v>0</v>
      </c>
      <c r="P1961" s="457">
        <v>0</v>
      </c>
      <c r="Q1961" s="419">
        <v>2.8114818130066409E-2</v>
      </c>
      <c r="R1961" s="462">
        <v>0</v>
      </c>
      <c r="S1961" s="463">
        <v>0</v>
      </c>
      <c r="T1961" s="419">
        <v>515.11274807116934</v>
      </c>
      <c r="U1961" s="456">
        <v>0</v>
      </c>
      <c r="V1961" s="457">
        <v>0</v>
      </c>
      <c r="W1961" s="419">
        <v>2.1883895633631176E-2</v>
      </c>
      <c r="X1961" s="456">
        <v>0</v>
      </c>
      <c r="Y1961" s="457">
        <v>0</v>
      </c>
      <c r="Z1961" s="419">
        <v>1.964811871951171E-2</v>
      </c>
      <c r="AA1961" s="456">
        <v>0</v>
      </c>
      <c r="AB1961" s="457">
        <v>0</v>
      </c>
      <c r="AC1961" s="419">
        <v>8.2632664389680824E-3</v>
      </c>
      <c r="AD1961" s="456">
        <v>0</v>
      </c>
      <c r="AE1961" s="457">
        <v>0</v>
      </c>
      <c r="AF1961" s="419">
        <v>5.0188725768906281E-4</v>
      </c>
      <c r="AG1961" s="456">
        <v>0</v>
      </c>
      <c r="AH1961" s="457">
        <v>0</v>
      </c>
      <c r="AI1961" s="419">
        <v>1.7942412001161083E-2</v>
      </c>
      <c r="AJ1961" s="456">
        <v>0</v>
      </c>
      <c r="AK1961" s="457">
        <v>0</v>
      </c>
      <c r="AL1961" s="419">
        <v>3.0713756111775607E-3</v>
      </c>
      <c r="AM1961" s="456">
        <v>0</v>
      </c>
      <c r="AN1961" s="457">
        <v>0</v>
      </c>
      <c r="AO1961" s="419">
        <v>4.0393331006651377E-3</v>
      </c>
      <c r="AP1961" s="462">
        <v>0</v>
      </c>
      <c r="AQ1961" s="463">
        <v>0</v>
      </c>
      <c r="AR1961" s="463">
        <v>0</v>
      </c>
      <c r="AS1961" s="456">
        <v>0</v>
      </c>
      <c r="AT1961" s="457">
        <v>0</v>
      </c>
      <c r="AU1961" s="457">
        <v>0</v>
      </c>
    </row>
    <row r="1962" spans="1:47" x14ac:dyDescent="0.2">
      <c r="A1962" s="231">
        <v>2023</v>
      </c>
      <c r="B1962" s="232">
        <v>38</v>
      </c>
      <c r="C1962" s="456">
        <v>0</v>
      </c>
      <c r="D1962" s="457">
        <v>0</v>
      </c>
      <c r="E1962" s="419">
        <v>11.089706044064648</v>
      </c>
      <c r="F1962" s="456">
        <v>0</v>
      </c>
      <c r="G1962" s="457">
        <v>0</v>
      </c>
      <c r="H1962" s="419">
        <v>0.42474778101179039</v>
      </c>
      <c r="I1962" s="456">
        <v>0</v>
      </c>
      <c r="J1962" s="457">
        <v>0</v>
      </c>
      <c r="K1962" s="419">
        <v>0.72635557239199844</v>
      </c>
      <c r="L1962" s="462">
        <v>0</v>
      </c>
      <c r="M1962" s="463">
        <v>0</v>
      </c>
      <c r="N1962" s="419">
        <v>3.4480502744016414E-3</v>
      </c>
      <c r="O1962" s="456">
        <v>0</v>
      </c>
      <c r="P1962" s="457">
        <v>0</v>
      </c>
      <c r="Q1962" s="419">
        <v>2.8114818130066409E-2</v>
      </c>
      <c r="R1962" s="462">
        <v>0</v>
      </c>
      <c r="S1962" s="463">
        <v>0</v>
      </c>
      <c r="T1962" s="419">
        <v>515.11274807116934</v>
      </c>
      <c r="U1962" s="456">
        <v>0</v>
      </c>
      <c r="V1962" s="457">
        <v>0</v>
      </c>
      <c r="W1962" s="419">
        <v>2.1883895633631176E-2</v>
      </c>
      <c r="X1962" s="456">
        <v>0</v>
      </c>
      <c r="Y1962" s="457">
        <v>0</v>
      </c>
      <c r="Z1962" s="419">
        <v>1.964811871951171E-2</v>
      </c>
      <c r="AA1962" s="456">
        <v>0</v>
      </c>
      <c r="AB1962" s="457">
        <v>0</v>
      </c>
      <c r="AC1962" s="419">
        <v>8.2632664389680824E-3</v>
      </c>
      <c r="AD1962" s="456">
        <v>0</v>
      </c>
      <c r="AE1962" s="457">
        <v>0</v>
      </c>
      <c r="AF1962" s="419">
        <v>5.0188725768906281E-4</v>
      </c>
      <c r="AG1962" s="456">
        <v>0</v>
      </c>
      <c r="AH1962" s="457">
        <v>0</v>
      </c>
      <c r="AI1962" s="419">
        <v>1.7942412001161083E-2</v>
      </c>
      <c r="AJ1962" s="456">
        <v>0</v>
      </c>
      <c r="AK1962" s="457">
        <v>0</v>
      </c>
      <c r="AL1962" s="419">
        <v>3.0713756111775607E-3</v>
      </c>
      <c r="AM1962" s="456">
        <v>0</v>
      </c>
      <c r="AN1962" s="457">
        <v>0</v>
      </c>
      <c r="AO1962" s="419">
        <v>4.0393331006651377E-3</v>
      </c>
      <c r="AP1962" s="462">
        <v>0</v>
      </c>
      <c r="AQ1962" s="463">
        <v>0</v>
      </c>
      <c r="AR1962" s="463">
        <v>0</v>
      </c>
      <c r="AS1962" s="456">
        <v>0</v>
      </c>
      <c r="AT1962" s="457">
        <v>0</v>
      </c>
      <c r="AU1962" s="457">
        <v>0</v>
      </c>
    </row>
    <row r="1963" spans="1:47" x14ac:dyDescent="0.2">
      <c r="A1963" s="231">
        <v>2023</v>
      </c>
      <c r="B1963" s="232">
        <v>39</v>
      </c>
      <c r="C1963" s="456">
        <v>0</v>
      </c>
      <c r="D1963" s="457">
        <v>0</v>
      </c>
      <c r="E1963" s="419">
        <v>11.089706044064648</v>
      </c>
      <c r="F1963" s="456">
        <v>0</v>
      </c>
      <c r="G1963" s="457">
        <v>0</v>
      </c>
      <c r="H1963" s="419">
        <v>0.42474778101179039</v>
      </c>
      <c r="I1963" s="456">
        <v>0</v>
      </c>
      <c r="J1963" s="457">
        <v>0</v>
      </c>
      <c r="K1963" s="419">
        <v>0.72635557239199844</v>
      </c>
      <c r="L1963" s="462">
        <v>0</v>
      </c>
      <c r="M1963" s="463">
        <v>0</v>
      </c>
      <c r="N1963" s="419">
        <v>3.4480502744016414E-3</v>
      </c>
      <c r="O1963" s="456">
        <v>0</v>
      </c>
      <c r="P1963" s="457">
        <v>0</v>
      </c>
      <c r="Q1963" s="419">
        <v>2.8114818130066409E-2</v>
      </c>
      <c r="R1963" s="462">
        <v>0</v>
      </c>
      <c r="S1963" s="463">
        <v>0</v>
      </c>
      <c r="T1963" s="419">
        <v>515.11274807116934</v>
      </c>
      <c r="U1963" s="456">
        <v>0</v>
      </c>
      <c r="V1963" s="457">
        <v>0</v>
      </c>
      <c r="W1963" s="419">
        <v>2.1883895633631176E-2</v>
      </c>
      <c r="X1963" s="456">
        <v>0</v>
      </c>
      <c r="Y1963" s="457">
        <v>0</v>
      </c>
      <c r="Z1963" s="419">
        <v>1.964811871951171E-2</v>
      </c>
      <c r="AA1963" s="456">
        <v>0</v>
      </c>
      <c r="AB1963" s="457">
        <v>0</v>
      </c>
      <c r="AC1963" s="419">
        <v>8.2632664389680824E-3</v>
      </c>
      <c r="AD1963" s="456">
        <v>0</v>
      </c>
      <c r="AE1963" s="457">
        <v>0</v>
      </c>
      <c r="AF1963" s="419">
        <v>5.0188725768906281E-4</v>
      </c>
      <c r="AG1963" s="456">
        <v>0</v>
      </c>
      <c r="AH1963" s="457">
        <v>0</v>
      </c>
      <c r="AI1963" s="419">
        <v>1.7942412001161083E-2</v>
      </c>
      <c r="AJ1963" s="456">
        <v>0</v>
      </c>
      <c r="AK1963" s="457">
        <v>0</v>
      </c>
      <c r="AL1963" s="419">
        <v>3.0713756111775607E-3</v>
      </c>
      <c r="AM1963" s="456">
        <v>0</v>
      </c>
      <c r="AN1963" s="457">
        <v>0</v>
      </c>
      <c r="AO1963" s="419">
        <v>4.0393331006651377E-3</v>
      </c>
      <c r="AP1963" s="462">
        <v>0</v>
      </c>
      <c r="AQ1963" s="463">
        <v>0</v>
      </c>
      <c r="AR1963" s="463">
        <v>0</v>
      </c>
      <c r="AS1963" s="456">
        <v>0</v>
      </c>
      <c r="AT1963" s="457">
        <v>0</v>
      </c>
      <c r="AU1963" s="457">
        <v>0</v>
      </c>
    </row>
    <row r="1964" spans="1:47" ht="13.5" thickBot="1" x14ac:dyDescent="0.25">
      <c r="A1964" s="233">
        <v>2023</v>
      </c>
      <c r="B1964" s="234">
        <v>40</v>
      </c>
      <c r="C1964" s="458">
        <v>0</v>
      </c>
      <c r="D1964" s="459">
        <v>0</v>
      </c>
      <c r="E1964" s="430">
        <v>11.089706044064648</v>
      </c>
      <c r="F1964" s="458">
        <v>0</v>
      </c>
      <c r="G1964" s="459">
        <v>0</v>
      </c>
      <c r="H1964" s="430">
        <v>0.42474778101179039</v>
      </c>
      <c r="I1964" s="458">
        <v>0</v>
      </c>
      <c r="J1964" s="459">
        <v>0</v>
      </c>
      <c r="K1964" s="430">
        <v>0.72635557239199844</v>
      </c>
      <c r="L1964" s="464">
        <v>0</v>
      </c>
      <c r="M1964" s="465">
        <v>0</v>
      </c>
      <c r="N1964" s="430">
        <v>3.4480502744016414E-3</v>
      </c>
      <c r="O1964" s="458">
        <v>0</v>
      </c>
      <c r="P1964" s="459">
        <v>0</v>
      </c>
      <c r="Q1964" s="430">
        <v>2.8114818130066409E-2</v>
      </c>
      <c r="R1964" s="464">
        <v>0</v>
      </c>
      <c r="S1964" s="465">
        <v>0</v>
      </c>
      <c r="T1964" s="430">
        <v>515.11274807116934</v>
      </c>
      <c r="U1964" s="458">
        <v>0</v>
      </c>
      <c r="V1964" s="459">
        <v>0</v>
      </c>
      <c r="W1964" s="430">
        <v>2.1883895633631176E-2</v>
      </c>
      <c r="X1964" s="458">
        <v>0</v>
      </c>
      <c r="Y1964" s="459">
        <v>0</v>
      </c>
      <c r="Z1964" s="430">
        <v>1.964811871951171E-2</v>
      </c>
      <c r="AA1964" s="458">
        <v>0</v>
      </c>
      <c r="AB1964" s="459">
        <v>0</v>
      </c>
      <c r="AC1964" s="430">
        <v>8.2632664389680824E-3</v>
      </c>
      <c r="AD1964" s="458">
        <v>0</v>
      </c>
      <c r="AE1964" s="459">
        <v>0</v>
      </c>
      <c r="AF1964" s="430">
        <v>5.0188725768906281E-4</v>
      </c>
      <c r="AG1964" s="458">
        <v>0</v>
      </c>
      <c r="AH1964" s="459">
        <v>0</v>
      </c>
      <c r="AI1964" s="430">
        <v>1.7942412001161083E-2</v>
      </c>
      <c r="AJ1964" s="458">
        <v>0</v>
      </c>
      <c r="AK1964" s="459">
        <v>0</v>
      </c>
      <c r="AL1964" s="430">
        <v>3.0713756111775607E-3</v>
      </c>
      <c r="AM1964" s="458">
        <v>0</v>
      </c>
      <c r="AN1964" s="459">
        <v>0</v>
      </c>
      <c r="AO1964" s="430">
        <v>4.0393331006651377E-3</v>
      </c>
      <c r="AP1964" s="464">
        <v>0</v>
      </c>
      <c r="AQ1964" s="465">
        <v>0</v>
      </c>
      <c r="AR1964" s="465">
        <v>0</v>
      </c>
      <c r="AS1964" s="458">
        <v>0</v>
      </c>
      <c r="AT1964" s="459">
        <v>0</v>
      </c>
      <c r="AU1964" s="459">
        <v>0</v>
      </c>
    </row>
    <row r="1965" spans="1:47" x14ac:dyDescent="0.2">
      <c r="A1965" s="229">
        <v>2024</v>
      </c>
      <c r="B1965" s="230">
        <v>1</v>
      </c>
      <c r="C1965" s="454">
        <v>0.80714691337031041</v>
      </c>
      <c r="D1965" s="455">
        <v>0.83504920966562413</v>
      </c>
      <c r="E1965" s="436">
        <v>1.8022679155883805</v>
      </c>
      <c r="F1965" s="454">
        <v>3.7755168571183287E-2</v>
      </c>
      <c r="G1965" s="455">
        <v>3.3332303857213058E-2</v>
      </c>
      <c r="H1965" s="436">
        <v>5.527850332895716E-2</v>
      </c>
      <c r="I1965" s="454">
        <v>3.4711656517763832E-2</v>
      </c>
      <c r="J1965" s="455">
        <v>3.687034922129398E-2</v>
      </c>
      <c r="K1965" s="436">
        <v>0.1029494119748811</v>
      </c>
      <c r="L1965" s="460">
        <v>1.4002050744857315E-3</v>
      </c>
      <c r="M1965" s="461">
        <v>1.8374044965679243E-3</v>
      </c>
      <c r="N1965" s="436">
        <v>3.2954788853891471E-3</v>
      </c>
      <c r="O1965" s="454">
        <v>1.6304840828150573E-3</v>
      </c>
      <c r="P1965" s="455">
        <v>2.0708381876864451E-3</v>
      </c>
      <c r="Q1965" s="436">
        <v>1.0074657454327703E-2</v>
      </c>
      <c r="R1965" s="460">
        <v>0</v>
      </c>
      <c r="S1965" s="461">
        <v>0</v>
      </c>
      <c r="T1965" s="436">
        <v>493.13761190320542</v>
      </c>
      <c r="U1965" s="454">
        <v>4.9835326485801138E-3</v>
      </c>
      <c r="V1965" s="455">
        <v>6.0257440253810336E-3</v>
      </c>
      <c r="W1965" s="436">
        <v>1.0153472506613793E-2</v>
      </c>
      <c r="X1965" s="454">
        <v>4.3628083273244012E-3</v>
      </c>
      <c r="Y1965" s="455">
        <v>5.56345129126588E-3</v>
      </c>
      <c r="Z1965" s="436">
        <v>1.034416752659474E-2</v>
      </c>
      <c r="AA1965" s="454">
        <v>7.8731458758951112E-4</v>
      </c>
      <c r="AB1965" s="455">
        <v>8.1516781961287626E-4</v>
      </c>
      <c r="AC1965" s="436">
        <v>1.0705998490848744E-3</v>
      </c>
      <c r="AD1965" s="454">
        <v>4.7799730731294675E-5</v>
      </c>
      <c r="AE1965" s="455">
        <v>4.1935087137638648E-5</v>
      </c>
      <c r="AF1965" s="436">
        <v>6.4112390816148268E-5</v>
      </c>
      <c r="AG1965" s="454">
        <v>1.5859521720393991E-3</v>
      </c>
      <c r="AH1965" s="455">
        <v>1.3803972742118488E-3</v>
      </c>
      <c r="AI1965" s="436">
        <v>2.3321483380426781E-3</v>
      </c>
      <c r="AJ1965" s="454">
        <v>2.9276951047169927E-4</v>
      </c>
      <c r="AK1965" s="455">
        <v>2.4816407396287087E-4</v>
      </c>
      <c r="AL1965" s="436">
        <v>4.1501643858312662E-4</v>
      </c>
      <c r="AM1965" s="454">
        <v>4.293194389950693E-4</v>
      </c>
      <c r="AN1965" s="455">
        <v>3.8346164962651494E-4</v>
      </c>
      <c r="AO1965" s="436">
        <v>5.0097714050054121E-4</v>
      </c>
      <c r="AP1965" s="460">
        <v>0</v>
      </c>
      <c r="AQ1965" s="461">
        <v>0</v>
      </c>
      <c r="AR1965" s="461">
        <v>0</v>
      </c>
      <c r="AS1965" s="454">
        <v>0</v>
      </c>
      <c r="AT1965" s="455">
        <v>0</v>
      </c>
      <c r="AU1965" s="455">
        <v>0</v>
      </c>
    </row>
    <row r="1966" spans="1:47" x14ac:dyDescent="0.2">
      <c r="A1966" s="231">
        <v>2024</v>
      </c>
      <c r="B1966" s="232">
        <v>2</v>
      </c>
      <c r="C1966" s="456">
        <v>0.81271886822587724</v>
      </c>
      <c r="D1966" s="457">
        <v>0.83935269195484641</v>
      </c>
      <c r="E1966" s="437">
        <v>1.8129841728452012</v>
      </c>
      <c r="F1966" s="456">
        <v>3.8496524738983601E-2</v>
      </c>
      <c r="G1966" s="457">
        <v>3.3982814986798462E-2</v>
      </c>
      <c r="H1966" s="437">
        <v>5.6293761937003119E-2</v>
      </c>
      <c r="I1966" s="456">
        <v>3.51073994477549E-2</v>
      </c>
      <c r="J1966" s="457">
        <v>3.7206267562229181E-2</v>
      </c>
      <c r="K1966" s="437">
        <v>0.10363329172789398</v>
      </c>
      <c r="L1966" s="462">
        <v>1.4022775131898705E-3</v>
      </c>
      <c r="M1966" s="463">
        <v>1.8405384507058815E-3</v>
      </c>
      <c r="N1966" s="437">
        <v>3.2977355500414798E-3</v>
      </c>
      <c r="O1966" s="456">
        <v>1.6399354304149595E-3</v>
      </c>
      <c r="P1966" s="457">
        <v>2.083011439907757E-3</v>
      </c>
      <c r="Q1966" s="437">
        <v>1.0091597430125181E-2</v>
      </c>
      <c r="R1966" s="462">
        <v>0</v>
      </c>
      <c r="S1966" s="463">
        <v>0</v>
      </c>
      <c r="T1966" s="437">
        <v>493.46041955752639</v>
      </c>
      <c r="U1966" s="456">
        <v>5.0658685973781672E-3</v>
      </c>
      <c r="V1966" s="457">
        <v>6.1446923050697501E-3</v>
      </c>
      <c r="W1966" s="437">
        <v>1.0284305858850403E-2</v>
      </c>
      <c r="X1966" s="456">
        <v>4.4281068891753005E-3</v>
      </c>
      <c r="Y1966" s="457">
        <v>5.6502257214434432E-3</v>
      </c>
      <c r="Z1966" s="437">
        <v>1.0475956727317369E-2</v>
      </c>
      <c r="AA1966" s="456">
        <v>8.1158426988499907E-4</v>
      </c>
      <c r="AB1966" s="457">
        <v>8.497960215284922E-4</v>
      </c>
      <c r="AC1966" s="437">
        <v>1.0920563409807036E-3</v>
      </c>
      <c r="AD1966" s="456">
        <v>4.8778365581854326E-5</v>
      </c>
      <c r="AE1966" s="457">
        <v>4.2805881554941568E-5</v>
      </c>
      <c r="AF1966" s="437">
        <v>6.5329231883842312E-5</v>
      </c>
      <c r="AG1966" s="456">
        <v>1.6151650512541973E-3</v>
      </c>
      <c r="AH1966" s="457">
        <v>1.4037461360951512E-3</v>
      </c>
      <c r="AI1966" s="437">
        <v>2.3744858262619642E-3</v>
      </c>
      <c r="AJ1966" s="456">
        <v>2.9819153779177824E-4</v>
      </c>
      <c r="AK1966" s="457">
        <v>2.5222946696900901E-4</v>
      </c>
      <c r="AL1966" s="437">
        <v>4.2322820462264743E-4</v>
      </c>
      <c r="AM1966" s="456">
        <v>4.3801495938424183E-4</v>
      </c>
      <c r="AN1966" s="457">
        <v>3.9163426000312772E-4</v>
      </c>
      <c r="AO1966" s="437">
        <v>5.0960899530146152E-4</v>
      </c>
      <c r="AP1966" s="462">
        <v>0</v>
      </c>
      <c r="AQ1966" s="463">
        <v>0</v>
      </c>
      <c r="AR1966" s="463">
        <v>0</v>
      </c>
      <c r="AS1966" s="456">
        <v>0</v>
      </c>
      <c r="AT1966" s="457">
        <v>0</v>
      </c>
      <c r="AU1966" s="457">
        <v>0</v>
      </c>
    </row>
    <row r="1967" spans="1:47" x14ac:dyDescent="0.2">
      <c r="A1967" s="231">
        <v>2024</v>
      </c>
      <c r="B1967" s="232">
        <v>3</v>
      </c>
      <c r="C1967" s="456">
        <v>0.81745074997177336</v>
      </c>
      <c r="D1967" s="457">
        <v>0.84272620705404822</v>
      </c>
      <c r="E1967" s="437">
        <v>1.8254729151905409</v>
      </c>
      <c r="F1967" s="456">
        <v>3.9314999467189783E-2</v>
      </c>
      <c r="G1967" s="457">
        <v>3.4726852056609837E-2</v>
      </c>
      <c r="H1967" s="437">
        <v>5.7463558432611798E-2</v>
      </c>
      <c r="I1967" s="456">
        <v>3.5510481517997065E-2</v>
      </c>
      <c r="J1967" s="457">
        <v>3.7548341721100567E-2</v>
      </c>
      <c r="K1967" s="437">
        <v>0.10442001233299315</v>
      </c>
      <c r="L1967" s="462">
        <v>1.4046806441332864E-3</v>
      </c>
      <c r="M1967" s="463">
        <v>1.8440436577438779E-3</v>
      </c>
      <c r="N1967" s="437">
        <v>3.3002368736074327E-3</v>
      </c>
      <c r="O1967" s="456">
        <v>1.650552344854582E-3</v>
      </c>
      <c r="P1967" s="457">
        <v>2.0971490036372116E-3</v>
      </c>
      <c r="Q1967" s="437">
        <v>1.0111025605384703E-2</v>
      </c>
      <c r="R1967" s="462">
        <v>0</v>
      </c>
      <c r="S1967" s="463">
        <v>0</v>
      </c>
      <c r="T1967" s="437">
        <v>493.83473635096749</v>
      </c>
      <c r="U1967" s="456">
        <v>5.1516051277872557E-3</v>
      </c>
      <c r="V1967" s="457">
        <v>6.2712707517690166E-3</v>
      </c>
      <c r="W1967" s="437">
        <v>1.0435078600195651E-2</v>
      </c>
      <c r="X1967" s="456">
        <v>4.5003046204706056E-3</v>
      </c>
      <c r="Y1967" s="457">
        <v>5.7502337043874047E-3</v>
      </c>
      <c r="Z1967" s="437">
        <v>1.0627932746080971E-2</v>
      </c>
      <c r="AA1967" s="456">
        <v>8.3991675191630831E-4</v>
      </c>
      <c r="AB1967" s="457">
        <v>8.8780545225157297E-4</v>
      </c>
      <c r="AC1967" s="437">
        <v>1.1159260132145264E-3</v>
      </c>
      <c r="AD1967" s="456">
        <v>4.9873457484397419E-5</v>
      </c>
      <c r="AE1967" s="457">
        <v>4.3810551393702923E-5</v>
      </c>
      <c r="AF1967" s="437">
        <v>6.6725786396874251E-5</v>
      </c>
      <c r="AG1967" s="456">
        <v>1.64692042874992E-3</v>
      </c>
      <c r="AH1967" s="457">
        <v>1.43055826886452E-3</v>
      </c>
      <c r="AI1967" s="437">
        <v>2.4234853786028539E-3</v>
      </c>
      <c r="AJ1967" s="456">
        <v>3.0406710870555149E-4</v>
      </c>
      <c r="AK1967" s="457">
        <v>2.5695300244789923E-4</v>
      </c>
      <c r="AL1967" s="437">
        <v>4.3275987997581949E-4</v>
      </c>
      <c r="AM1967" s="456">
        <v>4.4770749335035855E-4</v>
      </c>
      <c r="AN1967" s="457">
        <v>4.0091496955872117E-4</v>
      </c>
      <c r="AO1967" s="437">
        <v>5.1948785464097725E-4</v>
      </c>
      <c r="AP1967" s="462">
        <v>0</v>
      </c>
      <c r="AQ1967" s="463">
        <v>0</v>
      </c>
      <c r="AR1967" s="463">
        <v>0</v>
      </c>
      <c r="AS1967" s="456">
        <v>0</v>
      </c>
      <c r="AT1967" s="457">
        <v>0</v>
      </c>
      <c r="AU1967" s="457">
        <v>0</v>
      </c>
    </row>
    <row r="1968" spans="1:47" x14ac:dyDescent="0.2">
      <c r="A1968" s="231">
        <v>2024</v>
      </c>
      <c r="B1968" s="232">
        <v>4</v>
      </c>
      <c r="C1968" s="456">
        <v>0.82123472335570968</v>
      </c>
      <c r="D1968" s="457">
        <v>0.84503908851320841</v>
      </c>
      <c r="E1968" s="437">
        <v>1.8395259379420077</v>
      </c>
      <c r="F1968" s="456">
        <v>4.021144140559027E-2</v>
      </c>
      <c r="G1968" s="457">
        <v>3.5560407079615164E-2</v>
      </c>
      <c r="H1968" s="437">
        <v>5.8780442610973656E-2</v>
      </c>
      <c r="I1968" s="456">
        <v>3.5917743979173002E-2</v>
      </c>
      <c r="J1968" s="457">
        <v>3.7891488044184199E-2</v>
      </c>
      <c r="K1968" s="437">
        <v>0.10530527044849344</v>
      </c>
      <c r="L1968" s="462">
        <v>1.4074249589860117E-3</v>
      </c>
      <c r="M1968" s="463">
        <v>1.8479566003326846E-3</v>
      </c>
      <c r="N1968" s="437">
        <v>3.3030461545967252E-3</v>
      </c>
      <c r="O1968" s="456">
        <v>1.662339262496378E-3</v>
      </c>
      <c r="P1968" s="457">
        <v>2.1131746168350021E-3</v>
      </c>
      <c r="Q1968" s="437">
        <v>1.0132861209081353E-2</v>
      </c>
      <c r="R1968" s="462">
        <v>0</v>
      </c>
      <c r="S1968" s="463">
        <v>0</v>
      </c>
      <c r="T1968" s="437">
        <v>494.25491899941653</v>
      </c>
      <c r="U1968" s="456">
        <v>5.2413929466778248E-3</v>
      </c>
      <c r="V1968" s="457">
        <v>6.4058962758743454E-3</v>
      </c>
      <c r="W1968" s="437">
        <v>1.0604810508101662E-2</v>
      </c>
      <c r="X1968" s="456">
        <v>4.5794503685419683E-3</v>
      </c>
      <c r="Y1968" s="457">
        <v>5.8627846225251957E-3</v>
      </c>
      <c r="Z1968" s="437">
        <v>1.0798984748432515E-2</v>
      </c>
      <c r="AA1968" s="456">
        <v>8.7271191366853262E-4</v>
      </c>
      <c r="AB1968" s="457">
        <v>9.2997256685380418E-4</v>
      </c>
      <c r="AC1968" s="437">
        <v>1.142797987012234E-3</v>
      </c>
      <c r="AD1968" s="456">
        <v>5.1087511195466647E-5</v>
      </c>
      <c r="AE1968" s="457">
        <v>4.4945753007793588E-5</v>
      </c>
      <c r="AF1968" s="437">
        <v>6.8298243684369845E-5</v>
      </c>
      <c r="AG1968" s="456">
        <v>1.681173216630299E-3</v>
      </c>
      <c r="AH1968" s="457">
        <v>1.4605011479486513E-3</v>
      </c>
      <c r="AI1968" s="437">
        <v>2.4786470937084239E-3</v>
      </c>
      <c r="AJ1968" s="456">
        <v>3.103803265603717E-4</v>
      </c>
      <c r="AK1968" s="457">
        <v>2.6225538627623726E-4</v>
      </c>
      <c r="AL1968" s="437">
        <v>4.4349047511837867E-4</v>
      </c>
      <c r="AM1968" s="456">
        <v>4.5843093915160643E-4</v>
      </c>
      <c r="AN1968" s="457">
        <v>4.1129877216465247E-4</v>
      </c>
      <c r="AO1968" s="437">
        <v>5.3060912594709957E-4</v>
      </c>
      <c r="AP1968" s="462">
        <v>0</v>
      </c>
      <c r="AQ1968" s="463">
        <v>0</v>
      </c>
      <c r="AR1968" s="463">
        <v>0</v>
      </c>
      <c r="AS1968" s="456">
        <v>0</v>
      </c>
      <c r="AT1968" s="457">
        <v>0</v>
      </c>
      <c r="AU1968" s="457">
        <v>0</v>
      </c>
    </row>
    <row r="1969" spans="1:47" x14ac:dyDescent="0.2">
      <c r="A1969" s="231">
        <v>2024</v>
      </c>
      <c r="B1969" s="232">
        <v>5</v>
      </c>
      <c r="C1969" s="456">
        <v>1.2962513194818202</v>
      </c>
      <c r="D1969" s="457">
        <v>1.3560973676431354</v>
      </c>
      <c r="E1969" s="437">
        <v>3.2592647474036491</v>
      </c>
      <c r="F1969" s="456">
        <v>4.9034946525953499E-2</v>
      </c>
      <c r="G1969" s="457">
        <v>4.4287031024436103E-2</v>
      </c>
      <c r="H1969" s="437">
        <v>8.6944663852718013E-2</v>
      </c>
      <c r="I1969" s="456">
        <v>4.8974037200016328E-2</v>
      </c>
      <c r="J1969" s="457">
        <v>5.2771331633202481E-2</v>
      </c>
      <c r="K1969" s="437">
        <v>0.16461086662298291</v>
      </c>
      <c r="L1969" s="462">
        <v>1.4096723639570046E-3</v>
      </c>
      <c r="M1969" s="463">
        <v>1.8511652131869658E-3</v>
      </c>
      <c r="N1969" s="437">
        <v>3.3061870269325611E-3</v>
      </c>
      <c r="O1969" s="456">
        <v>2.0282723369476276E-3</v>
      </c>
      <c r="P1969" s="457">
        <v>3.1883354249701099E-3</v>
      </c>
      <c r="Q1969" s="437">
        <v>1.2565747588660183E-2</v>
      </c>
      <c r="R1969" s="462">
        <v>0</v>
      </c>
      <c r="S1969" s="463">
        <v>0</v>
      </c>
      <c r="T1969" s="437">
        <v>494.62046582913172</v>
      </c>
      <c r="U1969" s="456">
        <v>4.0980192062887019E-3</v>
      </c>
      <c r="V1969" s="457">
        <v>4.9414964732905665E-3</v>
      </c>
      <c r="W1969" s="437">
        <v>9.2234662195194283E-3</v>
      </c>
      <c r="X1969" s="456">
        <v>4.6658163267010019E-3</v>
      </c>
      <c r="Y1969" s="457">
        <v>5.9888639021484147E-3</v>
      </c>
      <c r="Z1969" s="437">
        <v>1.0991083947186391E-2</v>
      </c>
      <c r="AA1969" s="456">
        <v>1.053944235361E-3</v>
      </c>
      <c r="AB1969" s="457">
        <v>1.1462212463519115E-3</v>
      </c>
      <c r="AC1969" s="437">
        <v>1.6417524740794513E-3</v>
      </c>
      <c r="AD1969" s="456">
        <v>6.1910039684811855E-5</v>
      </c>
      <c r="AE1969" s="457">
        <v>5.542424583513227E-5</v>
      </c>
      <c r="AF1969" s="437">
        <v>1.0029057185407333E-4</v>
      </c>
      <c r="AG1969" s="456">
        <v>2.0547012939817052E-3</v>
      </c>
      <c r="AH1969" s="457">
        <v>1.8232983280383637E-3</v>
      </c>
      <c r="AI1969" s="437">
        <v>3.68255300146956E-3</v>
      </c>
      <c r="AJ1969" s="456">
        <v>3.6805855371670258E-4</v>
      </c>
      <c r="AK1969" s="457">
        <v>3.1439408857559929E-4</v>
      </c>
      <c r="AL1969" s="437">
        <v>6.2312179404837905E-4</v>
      </c>
      <c r="AM1969" s="456">
        <v>5.6353314002943169E-4</v>
      </c>
      <c r="AN1969" s="457">
        <v>5.1833228576487231E-4</v>
      </c>
      <c r="AO1969" s="437">
        <v>8.2218861027635382E-4</v>
      </c>
      <c r="AP1969" s="462">
        <v>0</v>
      </c>
      <c r="AQ1969" s="463">
        <v>0</v>
      </c>
      <c r="AR1969" s="463">
        <v>0</v>
      </c>
      <c r="AS1969" s="456">
        <v>0</v>
      </c>
      <c r="AT1969" s="457">
        <v>0</v>
      </c>
      <c r="AU1969" s="457">
        <v>0</v>
      </c>
    </row>
    <row r="1970" spans="1:47" x14ac:dyDescent="0.2">
      <c r="A1970" s="231">
        <v>2024</v>
      </c>
      <c r="B1970" s="232">
        <v>6</v>
      </c>
      <c r="C1970" s="456">
        <v>1.3045635049736934</v>
      </c>
      <c r="D1970" s="457">
        <v>1.364188569453104</v>
      </c>
      <c r="E1970" s="437">
        <v>3.283199534005953</v>
      </c>
      <c r="F1970" s="456">
        <v>5.0191351506821774E-2</v>
      </c>
      <c r="G1970" s="457">
        <v>4.5437113991554819E-2</v>
      </c>
      <c r="H1970" s="437">
        <v>8.9213477040685191E-2</v>
      </c>
      <c r="I1970" s="456">
        <v>4.9620096192786033E-2</v>
      </c>
      <c r="J1970" s="457">
        <v>5.3428527624156653E-2</v>
      </c>
      <c r="K1970" s="437">
        <v>0.1662373938460775</v>
      </c>
      <c r="L1970" s="462">
        <v>1.4125062155811994E-3</v>
      </c>
      <c r="M1970" s="463">
        <v>1.8550404298792844E-3</v>
      </c>
      <c r="N1970" s="437">
        <v>3.3108084779537041E-3</v>
      </c>
      <c r="O1970" s="456">
        <v>2.0447769520765577E-3</v>
      </c>
      <c r="P1970" s="457">
        <v>3.2172389416538654E-3</v>
      </c>
      <c r="Q1970" s="437">
        <v>1.2611232072618449E-2</v>
      </c>
      <c r="R1970" s="462">
        <v>0</v>
      </c>
      <c r="S1970" s="463">
        <v>0</v>
      </c>
      <c r="T1970" s="437">
        <v>495.14349460964468</v>
      </c>
      <c r="U1970" s="456">
        <v>4.1727498311444648E-3</v>
      </c>
      <c r="V1970" s="457">
        <v>5.0501350380802315E-3</v>
      </c>
      <c r="W1970" s="437">
        <v>9.3971325897993663E-3</v>
      </c>
      <c r="X1970" s="456">
        <v>4.7603053297560118E-3</v>
      </c>
      <c r="Y1970" s="457">
        <v>6.1296837010831736E-3</v>
      </c>
      <c r="Z1970" s="437">
        <v>1.1204998377840772E-2</v>
      </c>
      <c r="AA1970" s="456">
        <v>1.090287591559293E-3</v>
      </c>
      <c r="AB1970" s="457">
        <v>1.1929562536486156E-3</v>
      </c>
      <c r="AC1970" s="437">
        <v>1.7010557010032569E-3</v>
      </c>
      <c r="AD1970" s="456">
        <v>6.3455857854987385E-5</v>
      </c>
      <c r="AE1970" s="457">
        <v>5.6961043631992176E-5</v>
      </c>
      <c r="AF1970" s="437">
        <v>1.0310854534422573E-4</v>
      </c>
      <c r="AG1970" s="456">
        <v>2.1003060823925005E-3</v>
      </c>
      <c r="AH1970" s="457">
        <v>1.8669669744890737E-3</v>
      </c>
      <c r="AI1970" s="437">
        <v>3.774218172438185E-3</v>
      </c>
      <c r="AJ1970" s="456">
        <v>3.7663532911420589E-4</v>
      </c>
      <c r="AK1970" s="457">
        <v>3.224175907899857E-4</v>
      </c>
      <c r="AL1970" s="437">
        <v>6.4058902551665325E-4</v>
      </c>
      <c r="AM1970" s="456">
        <v>5.7704982753048169E-4</v>
      </c>
      <c r="AN1970" s="457">
        <v>5.3202577511149039E-4</v>
      </c>
      <c r="AO1970" s="437">
        <v>8.4251100940852344E-4</v>
      </c>
      <c r="AP1970" s="462">
        <v>0</v>
      </c>
      <c r="AQ1970" s="463">
        <v>0</v>
      </c>
      <c r="AR1970" s="463">
        <v>0</v>
      </c>
      <c r="AS1970" s="456">
        <v>0</v>
      </c>
      <c r="AT1970" s="457">
        <v>0</v>
      </c>
      <c r="AU1970" s="457">
        <v>0</v>
      </c>
    </row>
    <row r="1971" spans="1:47" x14ac:dyDescent="0.2">
      <c r="A1971" s="231">
        <v>2024</v>
      </c>
      <c r="B1971" s="232">
        <v>7</v>
      </c>
      <c r="C1971" s="456">
        <v>1.4595473031881874</v>
      </c>
      <c r="D1971" s="457">
        <v>1.5267320321859981</v>
      </c>
      <c r="E1971" s="437">
        <v>3.8083073769783993</v>
      </c>
      <c r="F1971" s="456">
        <v>5.6453715754804963E-2</v>
      </c>
      <c r="G1971" s="457">
        <v>5.1591438865633402E-2</v>
      </c>
      <c r="H1971" s="437">
        <v>0.11118882739560226</v>
      </c>
      <c r="I1971" s="456">
        <v>5.7551612976182512E-2</v>
      </c>
      <c r="J1971" s="457">
        <v>6.2430082434474898E-2</v>
      </c>
      <c r="K1971" s="437">
        <v>0.20216269865022066</v>
      </c>
      <c r="L1971" s="462">
        <v>1.4155309542549799E-3</v>
      </c>
      <c r="M1971" s="463">
        <v>1.8591120467297659E-3</v>
      </c>
      <c r="N1971" s="437">
        <v>3.3157721171778718E-3</v>
      </c>
      <c r="O1971" s="456">
        <v>2.3431406172542838E-3</v>
      </c>
      <c r="P1971" s="457">
        <v>3.5210077115927071E-3</v>
      </c>
      <c r="Q1971" s="437">
        <v>1.345472640373079E-2</v>
      </c>
      <c r="R1971" s="462">
        <v>0</v>
      </c>
      <c r="S1971" s="463">
        <v>0</v>
      </c>
      <c r="T1971" s="437">
        <v>495.72751647271161</v>
      </c>
      <c r="U1971" s="456">
        <v>4.4185598626763191E-3</v>
      </c>
      <c r="V1971" s="457">
        <v>5.2602964976906381E-3</v>
      </c>
      <c r="W1971" s="437">
        <v>1.0584023782311084E-2</v>
      </c>
      <c r="X1971" s="456">
        <v>4.8635758543129097E-3</v>
      </c>
      <c r="Y1971" s="457">
        <v>6.2862551248090244E-3</v>
      </c>
      <c r="Z1971" s="437">
        <v>1.1442936435478142E-2</v>
      </c>
      <c r="AA1971" s="456">
        <v>1.2256000223007078E-3</v>
      </c>
      <c r="AB1971" s="457">
        <v>1.3529315991369195E-3</v>
      </c>
      <c r="AC1971" s="437">
        <v>2.1081870849587597E-3</v>
      </c>
      <c r="AD1971" s="456">
        <v>7.1373309648619011E-5</v>
      </c>
      <c r="AE1971" s="457">
        <v>6.4583976332896191E-5</v>
      </c>
      <c r="AF1971" s="437">
        <v>1.2845499461891025E-4</v>
      </c>
      <c r="AG1971" s="456">
        <v>2.363533151583989E-3</v>
      </c>
      <c r="AH1971" s="457">
        <v>2.1208895809363549E-3</v>
      </c>
      <c r="AI1971" s="437">
        <v>4.7087870226426888E-3</v>
      </c>
      <c r="AJ1971" s="456">
        <v>4.1832449886747264E-4</v>
      </c>
      <c r="AK1971" s="457">
        <v>3.5987469086638417E-4</v>
      </c>
      <c r="AL1971" s="437">
        <v>7.8456067761275043E-4</v>
      </c>
      <c r="AM1971" s="456">
        <v>6.5385645475564836E-4</v>
      </c>
      <c r="AN1971" s="457">
        <v>6.0969266588100442E-4</v>
      </c>
      <c r="AO1971" s="437">
        <v>1.0668392881772882E-3</v>
      </c>
      <c r="AP1971" s="462">
        <v>0</v>
      </c>
      <c r="AQ1971" s="463">
        <v>0</v>
      </c>
      <c r="AR1971" s="463">
        <v>0</v>
      </c>
      <c r="AS1971" s="456">
        <v>0</v>
      </c>
      <c r="AT1971" s="457">
        <v>0</v>
      </c>
      <c r="AU1971" s="457">
        <v>0</v>
      </c>
    </row>
    <row r="1972" spans="1:47" x14ac:dyDescent="0.2">
      <c r="A1972" s="231">
        <v>2024</v>
      </c>
      <c r="B1972" s="232">
        <v>8</v>
      </c>
      <c r="C1972" s="456">
        <v>1.478483094231366</v>
      </c>
      <c r="D1972" s="457">
        <v>1.5459772986795965</v>
      </c>
      <c r="E1972" s="437">
        <v>3.8507766190593018</v>
      </c>
      <c r="F1972" s="456">
        <v>5.7999945629840705E-2</v>
      </c>
      <c r="G1972" s="457">
        <v>5.3166770491319175E-2</v>
      </c>
      <c r="H1972" s="437">
        <v>0.11438089734690474</v>
      </c>
      <c r="I1972" s="456">
        <v>5.8488518101244419E-2</v>
      </c>
      <c r="J1972" s="457">
        <v>6.3405435739076005E-2</v>
      </c>
      <c r="K1972" s="437">
        <v>0.20417327982838698</v>
      </c>
      <c r="L1972" s="462">
        <v>1.4170437225967797E-3</v>
      </c>
      <c r="M1972" s="463">
        <v>1.8612328236586758E-3</v>
      </c>
      <c r="N1972" s="437">
        <v>3.3171643568517427E-3</v>
      </c>
      <c r="O1972" s="456">
        <v>2.3626088846249336E-3</v>
      </c>
      <c r="P1972" s="457">
        <v>3.5552831150213638E-3</v>
      </c>
      <c r="Q1972" s="437">
        <v>1.3505551372633701E-2</v>
      </c>
      <c r="R1972" s="462">
        <v>0</v>
      </c>
      <c r="S1972" s="463">
        <v>0</v>
      </c>
      <c r="T1972" s="437">
        <v>496.37204434559038</v>
      </c>
      <c r="U1972" s="456">
        <v>4.5154734176368078E-3</v>
      </c>
      <c r="V1972" s="457">
        <v>5.3953012427314382E-3</v>
      </c>
      <c r="W1972" s="437">
        <v>1.0800995592880265E-2</v>
      </c>
      <c r="X1972" s="456">
        <v>4.97596771832781E-3</v>
      </c>
      <c r="Y1972" s="457">
        <v>6.4595395032945695E-3</v>
      </c>
      <c r="Z1972" s="437">
        <v>1.170607964233018E-2</v>
      </c>
      <c r="AA1972" s="456">
        <v>1.2378971582250801E-3</v>
      </c>
      <c r="AB1972" s="457">
        <v>1.3801629785619768E-3</v>
      </c>
      <c r="AC1972" s="437">
        <v>2.132921849490817E-3</v>
      </c>
      <c r="AD1972" s="456">
        <v>7.3239582415733122E-5</v>
      </c>
      <c r="AE1972" s="457">
        <v>6.6508799498964978E-5</v>
      </c>
      <c r="AF1972" s="437">
        <v>1.3210152010184164E-4</v>
      </c>
      <c r="AG1972" s="456">
        <v>2.434013901578721E-3</v>
      </c>
      <c r="AH1972" s="457">
        <v>2.1898327831728131E-3</v>
      </c>
      <c r="AI1972" s="437">
        <v>4.8532853953019628E-3</v>
      </c>
      <c r="AJ1972" s="456">
        <v>4.3247245660079509E-4</v>
      </c>
      <c r="AK1972" s="457">
        <v>3.7340707755669248E-4</v>
      </c>
      <c r="AL1972" s="437">
        <v>8.1425492849204685E-4</v>
      </c>
      <c r="AM1972" s="456">
        <v>6.6932595959376818E-4</v>
      </c>
      <c r="AN1972" s="457">
        <v>6.2590027586398127E-4</v>
      </c>
      <c r="AO1972" s="437">
        <v>1.0904933439282376E-3</v>
      </c>
      <c r="AP1972" s="462">
        <v>0</v>
      </c>
      <c r="AQ1972" s="463">
        <v>0</v>
      </c>
      <c r="AR1972" s="463">
        <v>0</v>
      </c>
      <c r="AS1972" s="456">
        <v>0</v>
      </c>
      <c r="AT1972" s="457">
        <v>0</v>
      </c>
      <c r="AU1972" s="457">
        <v>0</v>
      </c>
    </row>
    <row r="1973" spans="1:47" x14ac:dyDescent="0.2">
      <c r="A1973" s="231">
        <v>2024</v>
      </c>
      <c r="B1973" s="232">
        <v>9</v>
      </c>
      <c r="C1973" s="456">
        <v>1.5168057508606487</v>
      </c>
      <c r="D1973" s="457">
        <v>1.5823751177843126</v>
      </c>
      <c r="E1973" s="437">
        <v>3.9652659270393742</v>
      </c>
      <c r="F1973" s="456">
        <v>6.4667973375429136E-2</v>
      </c>
      <c r="G1973" s="457">
        <v>5.9763854204962691E-2</v>
      </c>
      <c r="H1973" s="437">
        <v>0.13519311886696622</v>
      </c>
      <c r="I1973" s="456">
        <v>6.8407003235905844E-2</v>
      </c>
      <c r="J1973" s="457">
        <v>7.4630053764647236E-2</v>
      </c>
      <c r="K1973" s="437">
        <v>0.24507923030313294</v>
      </c>
      <c r="L1973" s="462">
        <v>1.4199498681181273E-3</v>
      </c>
      <c r="M1973" s="463">
        <v>1.8649855035588665E-3</v>
      </c>
      <c r="N1973" s="437">
        <v>3.32179435521382E-3</v>
      </c>
      <c r="O1973" s="456">
        <v>2.717419849123355E-3</v>
      </c>
      <c r="P1973" s="457">
        <v>3.9071152641468347E-3</v>
      </c>
      <c r="Q1973" s="437">
        <v>1.4473932710945577E-2</v>
      </c>
      <c r="R1973" s="462">
        <v>0</v>
      </c>
      <c r="S1973" s="463">
        <v>0</v>
      </c>
      <c r="T1973" s="437">
        <v>496.89630342787592</v>
      </c>
      <c r="U1973" s="456">
        <v>4.5895270342498516E-3</v>
      </c>
      <c r="V1973" s="457">
        <v>5.4935857101939579E-3</v>
      </c>
      <c r="W1973" s="437">
        <v>1.1350110091574973E-2</v>
      </c>
      <c r="X1973" s="456">
        <v>5.0982511223819135E-3</v>
      </c>
      <c r="Y1973" s="457">
        <v>6.6503519251170798E-3</v>
      </c>
      <c r="Z1973" s="437">
        <v>1.1995991217111025E-2</v>
      </c>
      <c r="AA1973" s="456">
        <v>1.3770639528986118E-3</v>
      </c>
      <c r="AB1973" s="457">
        <v>1.5409906084548693E-3</v>
      </c>
      <c r="AC1973" s="437">
        <v>2.5129784734801357E-3</v>
      </c>
      <c r="AD1973" s="456">
        <v>8.1525821293773878E-5</v>
      </c>
      <c r="AE1973" s="457">
        <v>7.4545015700048682E-5</v>
      </c>
      <c r="AF1973" s="437">
        <v>1.558446552199568E-4</v>
      </c>
      <c r="AG1973" s="456">
        <v>2.7154512181008193E-3</v>
      </c>
      <c r="AH1973" s="457">
        <v>2.4641236207838591E-3</v>
      </c>
      <c r="AI1973" s="437">
        <v>5.7398950929620531E-3</v>
      </c>
      <c r="AJ1973" s="456">
        <v>4.7617516620461676E-4</v>
      </c>
      <c r="AK1973" s="457">
        <v>4.1308685161024468E-4</v>
      </c>
      <c r="AL1973" s="437">
        <v>9.4651930122326773E-4</v>
      </c>
      <c r="AM1973" s="456">
        <v>7.501320944493917E-4</v>
      </c>
      <c r="AN1973" s="457">
        <v>7.0839604005430289E-4</v>
      </c>
      <c r="AO1973" s="437">
        <v>1.3065817544839859E-3</v>
      </c>
      <c r="AP1973" s="462">
        <v>0</v>
      </c>
      <c r="AQ1973" s="463">
        <v>0</v>
      </c>
      <c r="AR1973" s="463">
        <v>0</v>
      </c>
      <c r="AS1973" s="456">
        <v>0</v>
      </c>
      <c r="AT1973" s="457">
        <v>0</v>
      </c>
      <c r="AU1973" s="457">
        <v>0</v>
      </c>
    </row>
    <row r="1974" spans="1:47" x14ac:dyDescent="0.2">
      <c r="A1974" s="231">
        <v>2024</v>
      </c>
      <c r="B1974" s="232">
        <v>10</v>
      </c>
      <c r="C1974" s="456">
        <v>1.5356115892149378</v>
      </c>
      <c r="D1974" s="457">
        <v>1.6017816415085186</v>
      </c>
      <c r="E1974" s="437">
        <v>4.0054341172243371</v>
      </c>
      <c r="F1974" s="456">
        <v>6.6673233896929779E-2</v>
      </c>
      <c r="G1974" s="457">
        <v>6.1832961342872486E-2</v>
      </c>
      <c r="H1974" s="437">
        <v>0.13966760283833565</v>
      </c>
      <c r="I1974" s="456">
        <v>6.9727065381988279E-2</v>
      </c>
      <c r="J1974" s="457">
        <v>7.6043943934044886E-2</v>
      </c>
      <c r="K1974" s="437">
        <v>0.24831153210421081</v>
      </c>
      <c r="L1974" s="462">
        <v>1.4236758288962957E-3</v>
      </c>
      <c r="M1974" s="463">
        <v>1.8697369365789959E-3</v>
      </c>
      <c r="N1974" s="437">
        <v>3.3282066935052174E-3</v>
      </c>
      <c r="O1974" s="456">
        <v>2.7471813859459675E-3</v>
      </c>
      <c r="P1974" s="457">
        <v>3.9567704126046606E-3</v>
      </c>
      <c r="Q1974" s="437">
        <v>1.4556901958355285E-2</v>
      </c>
      <c r="R1974" s="462">
        <v>0</v>
      </c>
      <c r="S1974" s="463">
        <v>0</v>
      </c>
      <c r="T1974" s="437">
        <v>497.67555663105304</v>
      </c>
      <c r="U1974" s="456">
        <v>4.6996481472840867E-3</v>
      </c>
      <c r="V1974" s="457">
        <v>5.646289330368346E-3</v>
      </c>
      <c r="W1974" s="437">
        <v>1.1622521925482692E-2</v>
      </c>
      <c r="X1974" s="456">
        <v>5.2313222517710685E-3</v>
      </c>
      <c r="Y1974" s="457">
        <v>6.8595785322643011E-3</v>
      </c>
      <c r="Z1974" s="437">
        <v>1.2313865606812786E-2</v>
      </c>
      <c r="AA1974" s="456">
        <v>1.4324465171409537E-3</v>
      </c>
      <c r="AB1974" s="457">
        <v>1.6039722626670859E-3</v>
      </c>
      <c r="AC1974" s="437">
        <v>2.6252843804767875E-3</v>
      </c>
      <c r="AD1974" s="456">
        <v>8.4185720761468936E-5</v>
      </c>
      <c r="AE1974" s="457">
        <v>7.7272125448536448E-5</v>
      </c>
      <c r="AF1974" s="437">
        <v>1.6142296077122949E-4</v>
      </c>
      <c r="AG1974" s="456">
        <v>2.7961912453654115E-3</v>
      </c>
      <c r="AH1974" s="457">
        <v>2.5467210318082987E-3</v>
      </c>
      <c r="AI1974" s="437">
        <v>5.9220073121606983E-3</v>
      </c>
      <c r="AJ1974" s="456">
        <v>4.9131174862103238E-4</v>
      </c>
      <c r="AK1974" s="457">
        <v>4.2844384577555975E-4</v>
      </c>
      <c r="AL1974" s="437">
        <v>9.8146543864409083E-4</v>
      </c>
      <c r="AM1974" s="456">
        <v>7.7299242862331134E-4</v>
      </c>
      <c r="AN1974" s="457">
        <v>7.3187792431891907E-4</v>
      </c>
      <c r="AO1974" s="437">
        <v>1.3464689981740985E-3</v>
      </c>
      <c r="AP1974" s="462">
        <v>0</v>
      </c>
      <c r="AQ1974" s="463">
        <v>0</v>
      </c>
      <c r="AR1974" s="463">
        <v>0</v>
      </c>
      <c r="AS1974" s="456">
        <v>0</v>
      </c>
      <c r="AT1974" s="457">
        <v>0</v>
      </c>
      <c r="AU1974" s="457">
        <v>0</v>
      </c>
    </row>
    <row r="1975" spans="1:47" x14ac:dyDescent="0.2">
      <c r="A1975" s="231">
        <v>2024</v>
      </c>
      <c r="B1975" s="232">
        <v>11</v>
      </c>
      <c r="C1975" s="456">
        <v>1.8635923320328822</v>
      </c>
      <c r="D1975" s="457">
        <v>1.949814271625496</v>
      </c>
      <c r="E1975" s="437">
        <v>5.0280518106434986</v>
      </c>
      <c r="F1975" s="456">
        <v>7.8633904145508179E-2</v>
      </c>
      <c r="G1975" s="457">
        <v>7.2571527629297222E-2</v>
      </c>
      <c r="H1975" s="437">
        <v>0.17599339219182952</v>
      </c>
      <c r="I1975" s="456">
        <v>7.9840114306659757E-2</v>
      </c>
      <c r="J1975" s="457">
        <v>8.7478570476181503E-2</v>
      </c>
      <c r="K1975" s="437">
        <v>0.28934858904881028</v>
      </c>
      <c r="L1975" s="462">
        <v>1.4277007486033337E-3</v>
      </c>
      <c r="M1975" s="463">
        <v>1.8749345305226987E-3</v>
      </c>
      <c r="N1975" s="437">
        <v>3.3353085344139254E-3</v>
      </c>
      <c r="O1975" s="456">
        <v>3.4630514956883484E-3</v>
      </c>
      <c r="P1975" s="457">
        <v>4.6023669549125693E-3</v>
      </c>
      <c r="Q1975" s="437">
        <v>1.6524278258088734E-2</v>
      </c>
      <c r="R1975" s="462">
        <v>0</v>
      </c>
      <c r="S1975" s="463">
        <v>0</v>
      </c>
      <c r="T1975" s="437">
        <v>498.53803902044882</v>
      </c>
      <c r="U1975" s="456">
        <v>4.3625202272749609E-3</v>
      </c>
      <c r="V1975" s="457">
        <v>5.2587381974573263E-3</v>
      </c>
      <c r="W1975" s="437">
        <v>1.1123389076831627E-2</v>
      </c>
      <c r="X1975" s="456">
        <v>5.3765254566467491E-3</v>
      </c>
      <c r="Y1975" s="457">
        <v>7.0906623420960834E-3</v>
      </c>
      <c r="Z1975" s="437">
        <v>1.2664952057598895E-2</v>
      </c>
      <c r="AA1975" s="456">
        <v>1.6785635473546431E-3</v>
      </c>
      <c r="AB1975" s="457">
        <v>1.8606131628286849E-3</v>
      </c>
      <c r="AC1975" s="437">
        <v>3.2919015361428166E-3</v>
      </c>
      <c r="AD1975" s="456">
        <v>9.9032016623636099E-5</v>
      </c>
      <c r="AE1975" s="457">
        <v>9.0322314397117817E-5</v>
      </c>
      <c r="AF1975" s="437">
        <v>2.0291391417840915E-4</v>
      </c>
      <c r="AG1975" s="456">
        <v>3.3020847855904818E-3</v>
      </c>
      <c r="AH1975" s="457">
        <v>2.9943391725708434E-3</v>
      </c>
      <c r="AI1975" s="437">
        <v>7.468881202280341E-3</v>
      </c>
      <c r="AJ1975" s="456">
        <v>5.6906923747270747E-4</v>
      </c>
      <c r="AK1975" s="457">
        <v>4.92437849096827E-4</v>
      </c>
      <c r="AL1975" s="437">
        <v>1.2113424110355259E-3</v>
      </c>
      <c r="AM1975" s="456">
        <v>9.183006575475155E-4</v>
      </c>
      <c r="AN1975" s="457">
        <v>8.6647804803302694E-4</v>
      </c>
      <c r="AO1975" s="437">
        <v>1.7250749809903517E-3</v>
      </c>
      <c r="AP1975" s="462">
        <v>0</v>
      </c>
      <c r="AQ1975" s="463">
        <v>0</v>
      </c>
      <c r="AR1975" s="463">
        <v>0</v>
      </c>
      <c r="AS1975" s="456">
        <v>0</v>
      </c>
      <c r="AT1975" s="457">
        <v>0</v>
      </c>
      <c r="AU1975" s="457">
        <v>0</v>
      </c>
    </row>
    <row r="1976" spans="1:47" x14ac:dyDescent="0.2">
      <c r="A1976" s="231">
        <v>2024</v>
      </c>
      <c r="B1976" s="232">
        <v>12</v>
      </c>
      <c r="C1976" s="456">
        <v>1.8876514673292546</v>
      </c>
      <c r="D1976" s="457">
        <v>1.975034925409979</v>
      </c>
      <c r="E1976" s="437">
        <v>5.0823401136808863</v>
      </c>
      <c r="F1976" s="456">
        <v>8.129089765325459E-2</v>
      </c>
      <c r="G1976" s="457">
        <v>7.5315871915307947E-2</v>
      </c>
      <c r="H1976" s="437">
        <v>0.18241323147252558</v>
      </c>
      <c r="I1976" s="456">
        <v>8.1560118913406518E-2</v>
      </c>
      <c r="J1976" s="457">
        <v>8.935600409636775E-2</v>
      </c>
      <c r="K1976" s="437">
        <v>0.29378830414151647</v>
      </c>
      <c r="L1976" s="462">
        <v>1.4321468739031062E-3</v>
      </c>
      <c r="M1976" s="463">
        <v>1.8804145960102593E-3</v>
      </c>
      <c r="N1976" s="437">
        <v>3.343325877552769E-3</v>
      </c>
      <c r="O1976" s="456">
        <v>3.5071103709806459E-3</v>
      </c>
      <c r="P1976" s="457">
        <v>4.6709334174383213E-3</v>
      </c>
      <c r="Q1976" s="437">
        <v>1.6646762293831351E-2</v>
      </c>
      <c r="R1976" s="462">
        <v>0</v>
      </c>
      <c r="S1976" s="463">
        <v>0</v>
      </c>
      <c r="T1976" s="437">
        <v>499.47748191023067</v>
      </c>
      <c r="U1976" s="456">
        <v>4.4772191037296153E-3</v>
      </c>
      <c r="V1976" s="457">
        <v>5.4205072802305321E-3</v>
      </c>
      <c r="W1976" s="437">
        <v>1.1434974893175472E-2</v>
      </c>
      <c r="X1976" s="456">
        <v>5.5342582131668872E-3</v>
      </c>
      <c r="Y1976" s="457">
        <v>7.342966439708558E-3</v>
      </c>
      <c r="Z1976" s="437">
        <v>1.3048305958910818E-2</v>
      </c>
      <c r="AA1976" s="456">
        <v>1.7527937509946004E-3</v>
      </c>
      <c r="AB1976" s="457">
        <v>1.9361466111044679E-3</v>
      </c>
      <c r="AC1976" s="437">
        <v>3.4636952562564281E-3</v>
      </c>
      <c r="AD1976" s="456">
        <v>1.0258631876304117E-4</v>
      </c>
      <c r="AE1976" s="457">
        <v>9.3954928062578558E-5</v>
      </c>
      <c r="AF1976" s="437">
        <v>2.1101109069677747E-4</v>
      </c>
      <c r="AG1976" s="456">
        <v>3.4086325510294326E-3</v>
      </c>
      <c r="AH1976" s="457">
        <v>3.1050728930780511E-3</v>
      </c>
      <c r="AI1976" s="437">
        <v>7.7274266576166798E-3</v>
      </c>
      <c r="AJ1976" s="456">
        <v>5.8899909967030401E-4</v>
      </c>
      <c r="AK1976" s="457">
        <v>5.1314136001364861E-4</v>
      </c>
      <c r="AL1976" s="437">
        <v>1.2606138010247808E-3</v>
      </c>
      <c r="AM1976" s="456">
        <v>9.4861581537299805E-4</v>
      </c>
      <c r="AN1976" s="457">
        <v>8.9720012195517059E-4</v>
      </c>
      <c r="AO1976" s="437">
        <v>1.7833462323693615E-3</v>
      </c>
      <c r="AP1976" s="462">
        <v>0</v>
      </c>
      <c r="AQ1976" s="463">
        <v>0</v>
      </c>
      <c r="AR1976" s="463">
        <v>0</v>
      </c>
      <c r="AS1976" s="456">
        <v>0</v>
      </c>
      <c r="AT1976" s="457">
        <v>0</v>
      </c>
      <c r="AU1976" s="457">
        <v>0</v>
      </c>
    </row>
    <row r="1977" spans="1:47" x14ac:dyDescent="0.2">
      <c r="A1977" s="231">
        <v>2024</v>
      </c>
      <c r="B1977" s="232">
        <v>13</v>
      </c>
      <c r="C1977" s="456">
        <v>1.9138067381683668</v>
      </c>
      <c r="D1977" s="457">
        <v>2.0025983134255849</v>
      </c>
      <c r="E1977" s="437">
        <v>5.1419405638984745</v>
      </c>
      <c r="F1977" s="456">
        <v>8.4163852778207177E-2</v>
      </c>
      <c r="G1977" s="457">
        <v>7.8292429188545704E-2</v>
      </c>
      <c r="H1977" s="437">
        <v>0.18938477107855139</v>
      </c>
      <c r="I1977" s="456">
        <v>8.3419152443665143E-2</v>
      </c>
      <c r="J1977" s="457">
        <v>9.1394990194972589E-2</v>
      </c>
      <c r="K1977" s="437">
        <v>0.29859160493177356</v>
      </c>
      <c r="L1977" s="462">
        <v>1.4368721491787929E-3</v>
      </c>
      <c r="M1977" s="463">
        <v>1.8861605344964829E-3</v>
      </c>
      <c r="N1977" s="437">
        <v>3.3518436514333666E-3</v>
      </c>
      <c r="O1977" s="456">
        <v>3.5546032142890604E-3</v>
      </c>
      <c r="P1977" s="457">
        <v>4.7451165905846651E-3</v>
      </c>
      <c r="Q1977" s="437">
        <v>1.6779021484625269E-2</v>
      </c>
      <c r="R1977" s="462">
        <v>0</v>
      </c>
      <c r="S1977" s="463">
        <v>0</v>
      </c>
      <c r="T1977" s="437">
        <v>500.49880181252769</v>
      </c>
      <c r="U1977" s="456">
        <v>4.6005525015091076E-3</v>
      </c>
      <c r="V1977" s="457">
        <v>5.5942208268333973E-3</v>
      </c>
      <c r="W1977" s="437">
        <v>1.1773234070892504E-2</v>
      </c>
      <c r="X1977" s="456">
        <v>5.7049285185740142E-3</v>
      </c>
      <c r="Y1977" s="457">
        <v>7.6171701373593569E-3</v>
      </c>
      <c r="Z1977" s="437">
        <v>1.3464882384490942E-2</v>
      </c>
      <c r="AA1977" s="456">
        <v>1.8313159930495558E-3</v>
      </c>
      <c r="AB1977" s="457">
        <v>2.0123493339669696E-3</v>
      </c>
      <c r="AC1977" s="437">
        <v>3.6488077023292555E-3</v>
      </c>
      <c r="AD1977" s="456">
        <v>1.0642708008042992E-4</v>
      </c>
      <c r="AE1977" s="457">
        <v>9.788858564405633E-5</v>
      </c>
      <c r="AF1977" s="437">
        <v>2.1979688362509019E-4</v>
      </c>
      <c r="AG1977" s="456">
        <v>3.5241396859877678E-3</v>
      </c>
      <c r="AH1977" s="457">
        <v>3.2261904589223041E-3</v>
      </c>
      <c r="AI1977" s="437">
        <v>8.0085516264595622E-3</v>
      </c>
      <c r="AJ1977" s="456">
        <v>6.1064228283856778E-4</v>
      </c>
      <c r="AK1977" s="457">
        <v>5.3588774463923707E-4</v>
      </c>
      <c r="AL1977" s="437">
        <v>1.3142517320322989E-3</v>
      </c>
      <c r="AM1977" s="456">
        <v>9.8128808568787289E-4</v>
      </c>
      <c r="AN1977" s="457">
        <v>9.302125229420507E-4</v>
      </c>
      <c r="AO1977" s="437">
        <v>1.8464207232276109E-3</v>
      </c>
      <c r="AP1977" s="462">
        <v>0</v>
      </c>
      <c r="AQ1977" s="463">
        <v>0</v>
      </c>
      <c r="AR1977" s="463">
        <v>0</v>
      </c>
      <c r="AS1977" s="456">
        <v>0</v>
      </c>
      <c r="AT1977" s="457">
        <v>0</v>
      </c>
      <c r="AU1977" s="457">
        <v>0</v>
      </c>
    </row>
    <row r="1978" spans="1:47" x14ac:dyDescent="0.2">
      <c r="A1978" s="231">
        <v>2024</v>
      </c>
      <c r="B1978" s="232">
        <v>14</v>
      </c>
      <c r="C1978" s="456">
        <v>1.9373500908681662</v>
      </c>
      <c r="D1978" s="457">
        <v>2.0271671300583498</v>
      </c>
      <c r="E1978" s="437">
        <v>5.191083256299196</v>
      </c>
      <c r="F1978" s="456">
        <v>8.7259358161731582E-2</v>
      </c>
      <c r="G1978" s="457">
        <v>8.1495978138120692E-2</v>
      </c>
      <c r="H1978" s="437">
        <v>0.19688832372216974</v>
      </c>
      <c r="I1978" s="456">
        <v>8.537735091362679E-2</v>
      </c>
      <c r="J1978" s="457">
        <v>9.3534386066107186E-2</v>
      </c>
      <c r="K1978" s="437">
        <v>0.30349947618284229</v>
      </c>
      <c r="L1978" s="462">
        <v>1.4409620577338991E-3</v>
      </c>
      <c r="M1978" s="463">
        <v>1.8910810500019845E-3</v>
      </c>
      <c r="N1978" s="437">
        <v>3.3586053250191398E-3</v>
      </c>
      <c r="O1978" s="456">
        <v>3.6058396384278067E-3</v>
      </c>
      <c r="P1978" s="457">
        <v>4.8251105468617838E-3</v>
      </c>
      <c r="Q1978" s="437">
        <v>1.6921981674825431E-2</v>
      </c>
      <c r="R1978" s="462">
        <v>0</v>
      </c>
      <c r="S1978" s="463">
        <v>0</v>
      </c>
      <c r="T1978" s="437">
        <v>501.22924510539821</v>
      </c>
      <c r="U1978" s="456">
        <v>4.7322428571626605E-3</v>
      </c>
      <c r="V1978" s="457">
        <v>5.7797712013575638E-3</v>
      </c>
      <c r="W1978" s="437">
        <v>1.2134259640753731E-2</v>
      </c>
      <c r="X1978" s="456">
        <v>5.8891832427738402E-3</v>
      </c>
      <c r="Y1978" s="457">
        <v>7.913091646790011E-3</v>
      </c>
      <c r="Z1978" s="437">
        <v>1.3914532808552312E-2</v>
      </c>
      <c r="AA1978" s="456">
        <v>1.9170279561426273E-3</v>
      </c>
      <c r="AB1978" s="457">
        <v>2.093891505842898E-3</v>
      </c>
      <c r="AC1978" s="437">
        <v>3.8538066945038333E-3</v>
      </c>
      <c r="AD1978" s="456">
        <v>1.105766144560045E-4</v>
      </c>
      <c r="AE1978" s="457">
        <v>1.0213242591954814E-4</v>
      </c>
      <c r="AF1978" s="437">
        <v>2.2929885305282417E-4</v>
      </c>
      <c r="AG1978" s="456">
        <v>3.6482363607915685E-3</v>
      </c>
      <c r="AH1978" s="457">
        <v>3.3564392505204942E-3</v>
      </c>
      <c r="AI1978" s="437">
        <v>8.3096179955742221E-3</v>
      </c>
      <c r="AJ1978" s="456">
        <v>6.3392276468992887E-4</v>
      </c>
      <c r="AK1978" s="457">
        <v>5.6042249682976926E-4</v>
      </c>
      <c r="AL1978" s="437">
        <v>1.3717730636713995E-3</v>
      </c>
      <c r="AM1978" s="456">
        <v>1.0165099231215357E-3</v>
      </c>
      <c r="AN1978" s="457">
        <v>9.6568201296757009E-4</v>
      </c>
      <c r="AO1978" s="437">
        <v>1.914474627177245E-3</v>
      </c>
      <c r="AP1978" s="462">
        <v>0</v>
      </c>
      <c r="AQ1978" s="463">
        <v>0</v>
      </c>
      <c r="AR1978" s="463">
        <v>0</v>
      </c>
      <c r="AS1978" s="456">
        <v>0</v>
      </c>
      <c r="AT1978" s="457">
        <v>0</v>
      </c>
      <c r="AU1978" s="457">
        <v>0</v>
      </c>
    </row>
    <row r="1979" spans="1:47" x14ac:dyDescent="0.2">
      <c r="A1979" s="231">
        <v>2024</v>
      </c>
      <c r="B1979" s="232">
        <v>15</v>
      </c>
      <c r="C1979" s="456">
        <v>1.9672192127902395</v>
      </c>
      <c r="D1979" s="457">
        <v>2.0586543044044605</v>
      </c>
      <c r="E1979" s="437">
        <v>5.2583806227151406</v>
      </c>
      <c r="F1979" s="456">
        <v>9.0603290193480054E-2</v>
      </c>
      <c r="G1979" s="457">
        <v>8.4954103627380928E-2</v>
      </c>
      <c r="H1979" s="437">
        <v>0.20500613426589462</v>
      </c>
      <c r="I1979" s="456">
        <v>8.7548708958395741E-2</v>
      </c>
      <c r="J1979" s="457">
        <v>9.591836310804322E-2</v>
      </c>
      <c r="K1979" s="437">
        <v>0.3091268425005661</v>
      </c>
      <c r="L1979" s="462">
        <v>1.446735513429316E-3</v>
      </c>
      <c r="M1979" s="463">
        <v>1.8980818710649793E-3</v>
      </c>
      <c r="N1979" s="437">
        <v>3.3690294564054806E-3</v>
      </c>
      <c r="O1979" s="456">
        <v>3.6615499126898305E-3</v>
      </c>
      <c r="P1979" s="457">
        <v>4.911848110906167E-3</v>
      </c>
      <c r="Q1979" s="437">
        <v>1.7076949339726671E-2</v>
      </c>
      <c r="R1979" s="462">
        <v>0</v>
      </c>
      <c r="S1979" s="463">
        <v>0</v>
      </c>
      <c r="T1979" s="437">
        <v>502.41249275417709</v>
      </c>
      <c r="U1979" s="456">
        <v>4.8747800676581018E-3</v>
      </c>
      <c r="V1979" s="457">
        <v>5.979469700658371E-3</v>
      </c>
      <c r="W1979" s="437">
        <v>1.2527257613108673E-2</v>
      </c>
      <c r="X1979" s="456">
        <v>6.0871827224226972E-3</v>
      </c>
      <c r="Y1979" s="457">
        <v>8.2311318247313033E-3</v>
      </c>
      <c r="Z1979" s="437">
        <v>1.4397156220810409E-2</v>
      </c>
      <c r="AA1979" s="456">
        <v>2.0164129092708314E-3</v>
      </c>
      <c r="AB1979" s="457">
        <v>2.1850174563863749E-3</v>
      </c>
      <c r="AC1979" s="437">
        <v>4.0906073062216492E-3</v>
      </c>
      <c r="AD1979" s="456">
        <v>1.1510169867073117E-4</v>
      </c>
      <c r="AE1979" s="457">
        <v>1.0674758252648068E-4</v>
      </c>
      <c r="AF1979" s="437">
        <v>2.3965223854667761E-4</v>
      </c>
      <c r="AG1979" s="456">
        <v>3.7805517592744992E-3</v>
      </c>
      <c r="AH1979" s="457">
        <v>3.4959656275113603E-3</v>
      </c>
      <c r="AI1979" s="437">
        <v>8.6313476159288229E-3</v>
      </c>
      <c r="AJ1979" s="456">
        <v>6.5843107920048603E-4</v>
      </c>
      <c r="AK1979" s="457">
        <v>5.8646261575393899E-4</v>
      </c>
      <c r="AL1979" s="437">
        <v>1.4323739024134595E-3</v>
      </c>
      <c r="AM1979" s="456">
        <v>1.0551456662264908E-3</v>
      </c>
      <c r="AN1979" s="457">
        <v>1.0043926418829179E-3</v>
      </c>
      <c r="AO1979" s="437">
        <v>1.9895750140283769E-3</v>
      </c>
      <c r="AP1979" s="462">
        <v>0</v>
      </c>
      <c r="AQ1979" s="463">
        <v>0</v>
      </c>
      <c r="AR1979" s="463">
        <v>0</v>
      </c>
      <c r="AS1979" s="456">
        <v>0</v>
      </c>
      <c r="AT1979" s="457">
        <v>0</v>
      </c>
      <c r="AU1979" s="457">
        <v>0</v>
      </c>
    </row>
    <row r="1980" spans="1:47" x14ac:dyDescent="0.2">
      <c r="A1980" s="231">
        <v>2024</v>
      </c>
      <c r="B1980" s="232">
        <v>16</v>
      </c>
      <c r="C1980" s="456">
        <v>2.1930476154143599</v>
      </c>
      <c r="D1980" s="457">
        <v>2.4254212886517883</v>
      </c>
      <c r="E1980" s="437">
        <v>6.257610951650129</v>
      </c>
      <c r="F1980" s="456">
        <v>9.912468632508338E-2</v>
      </c>
      <c r="G1980" s="457">
        <v>9.498300857955469E-2</v>
      </c>
      <c r="H1980" s="437">
        <v>0.23675088917205178</v>
      </c>
      <c r="I1980" s="456">
        <v>9.9080638901615059E-2</v>
      </c>
      <c r="J1980" s="457">
        <v>0.10891763768933117</v>
      </c>
      <c r="K1980" s="437">
        <v>0.35420201111042948</v>
      </c>
      <c r="L1980" s="462">
        <v>1.4532588258120427E-3</v>
      </c>
      <c r="M1980" s="463">
        <v>1.9064269372226798E-3</v>
      </c>
      <c r="N1980" s="437">
        <v>3.3808651414922379E-3</v>
      </c>
      <c r="O1980" s="456">
        <v>5.1381491274423222E-3</v>
      </c>
      <c r="P1980" s="457">
        <v>6.1424746273690137E-3</v>
      </c>
      <c r="Q1980" s="437">
        <v>2.0874827583129738E-2</v>
      </c>
      <c r="R1980" s="462">
        <v>0</v>
      </c>
      <c r="S1980" s="463">
        <v>0</v>
      </c>
      <c r="T1980" s="437">
        <v>503.6753937958843</v>
      </c>
      <c r="U1980" s="456">
        <v>4.9666762151361118E-3</v>
      </c>
      <c r="V1980" s="457">
        <v>6.1583583102740869E-3</v>
      </c>
      <c r="W1980" s="437">
        <v>1.310405177148709E-2</v>
      </c>
      <c r="X1980" s="456">
        <v>6.2992373718921248E-3</v>
      </c>
      <c r="Y1980" s="457">
        <v>8.5702119308299855E-3</v>
      </c>
      <c r="Z1980" s="437">
        <v>1.4912206104602883E-2</v>
      </c>
      <c r="AA1980" s="456">
        <v>2.2330992501828312E-3</v>
      </c>
      <c r="AB1980" s="457">
        <v>2.4486757754909752E-3</v>
      </c>
      <c r="AC1980" s="437">
        <v>4.7857803205774508E-3</v>
      </c>
      <c r="AD1980" s="456">
        <v>1.259290233738855E-4</v>
      </c>
      <c r="AE1980" s="457">
        <v>1.1925667312476908E-4</v>
      </c>
      <c r="AF1980" s="437">
        <v>2.7677185502550188E-4</v>
      </c>
      <c r="AG1980" s="456">
        <v>4.1294604870613944E-3</v>
      </c>
      <c r="AH1980" s="457">
        <v>3.9062560246673301E-3</v>
      </c>
      <c r="AI1980" s="437">
        <v>9.9533081610867526E-3</v>
      </c>
      <c r="AJ1980" s="456">
        <v>7.1150422213261217E-4</v>
      </c>
      <c r="AK1980" s="457">
        <v>6.4645591158498175E-4</v>
      </c>
      <c r="AL1980" s="437">
        <v>1.6300914498207874E-3</v>
      </c>
      <c r="AM1980" s="456">
        <v>1.1613129461476249E-3</v>
      </c>
      <c r="AN1980" s="457">
        <v>1.1304623252076339E-3</v>
      </c>
      <c r="AO1980" s="437">
        <v>2.3237331856720803E-3</v>
      </c>
      <c r="AP1980" s="462">
        <v>0</v>
      </c>
      <c r="AQ1980" s="463">
        <v>0</v>
      </c>
      <c r="AR1980" s="463">
        <v>0</v>
      </c>
      <c r="AS1980" s="456">
        <v>0</v>
      </c>
      <c r="AT1980" s="457">
        <v>0</v>
      </c>
      <c r="AU1980" s="457">
        <v>0</v>
      </c>
    </row>
    <row r="1981" spans="1:47" x14ac:dyDescent="0.2">
      <c r="A1981" s="231">
        <v>2024</v>
      </c>
      <c r="B1981" s="232">
        <v>17</v>
      </c>
      <c r="C1981" s="456">
        <v>2.2266140457300456</v>
      </c>
      <c r="D1981" s="457">
        <v>2.4611759300997895</v>
      </c>
      <c r="E1981" s="437">
        <v>6.335288572902976</v>
      </c>
      <c r="F1981" s="456">
        <v>0.10311768884359229</v>
      </c>
      <c r="G1981" s="457">
        <v>9.910622963755808E-2</v>
      </c>
      <c r="H1981" s="437">
        <v>0.24675649209177919</v>
      </c>
      <c r="I1981" s="456">
        <v>0.10179102695568111</v>
      </c>
      <c r="J1981" s="457">
        <v>0.1118400622097383</v>
      </c>
      <c r="K1981" s="437">
        <v>0.36135261211056241</v>
      </c>
      <c r="L1981" s="462">
        <v>1.4603388415187566E-3</v>
      </c>
      <c r="M1981" s="463">
        <v>1.9153683152126723E-3</v>
      </c>
      <c r="N1981" s="437">
        <v>3.3936306963747629E-3</v>
      </c>
      <c r="O1981" s="456">
        <v>5.2266720747617757E-3</v>
      </c>
      <c r="P1981" s="457">
        <v>6.2631204251939803E-3</v>
      </c>
      <c r="Q1981" s="437">
        <v>2.1108699849990305E-2</v>
      </c>
      <c r="R1981" s="462">
        <v>0</v>
      </c>
      <c r="S1981" s="463">
        <v>0</v>
      </c>
      <c r="T1981" s="437">
        <v>505.00306970384827</v>
      </c>
      <c r="U1981" s="456">
        <v>5.1284938124124815E-3</v>
      </c>
      <c r="V1981" s="457">
        <v>6.3849714600857591E-3</v>
      </c>
      <c r="W1981" s="437">
        <v>1.354903395590246E-2</v>
      </c>
      <c r="X1981" s="456">
        <v>6.5249183863895993E-3</v>
      </c>
      <c r="Y1981" s="457">
        <v>8.9264674902899202E-3</v>
      </c>
      <c r="Z1981" s="437">
        <v>1.5453392769437033E-2</v>
      </c>
      <c r="AA1981" s="456">
        <v>2.3771128145040937E-3</v>
      </c>
      <c r="AB1981" s="457">
        <v>2.5946733589201987E-3</v>
      </c>
      <c r="AC1981" s="437">
        <v>5.1227881298700432E-3</v>
      </c>
      <c r="AD1981" s="456">
        <v>1.3145038086285593E-4</v>
      </c>
      <c r="AE1981" s="457">
        <v>1.2489362131779092E-4</v>
      </c>
      <c r="AF1981" s="437">
        <v>2.8981482642069208E-4</v>
      </c>
      <c r="AG1981" s="456">
        <v>4.2811460875495011E-3</v>
      </c>
      <c r="AH1981" s="457">
        <v>4.0642361917118666E-3</v>
      </c>
      <c r="AI1981" s="437">
        <v>1.0338021957508658E-2</v>
      </c>
      <c r="AJ1981" s="456">
        <v>7.3885557893855992E-4</v>
      </c>
      <c r="AK1981" s="457">
        <v>6.7501423095384376E-4</v>
      </c>
      <c r="AL1981" s="437">
        <v>1.7008562233682453E-3</v>
      </c>
      <c r="AM1981" s="456">
        <v>1.2090793330217194E-3</v>
      </c>
      <c r="AN1981" s="457">
        <v>1.1789020554729421E-3</v>
      </c>
      <c r="AO1981" s="437">
        <v>2.4201484658117954E-3</v>
      </c>
      <c r="AP1981" s="462">
        <v>0</v>
      </c>
      <c r="AQ1981" s="463">
        <v>0</v>
      </c>
      <c r="AR1981" s="463">
        <v>0</v>
      </c>
      <c r="AS1981" s="456">
        <v>0</v>
      </c>
      <c r="AT1981" s="457">
        <v>0</v>
      </c>
      <c r="AU1981" s="457">
        <v>0</v>
      </c>
    </row>
    <row r="1982" spans="1:47" x14ac:dyDescent="0.2">
      <c r="A1982" s="231">
        <v>2024</v>
      </c>
      <c r="B1982" s="232">
        <v>18</v>
      </c>
      <c r="C1982" s="456">
        <v>2.2654493567613261</v>
      </c>
      <c r="D1982" s="457">
        <v>2.5022164026397959</v>
      </c>
      <c r="E1982" s="437">
        <v>6.4338787169688949</v>
      </c>
      <c r="F1982" s="456">
        <v>0.10716797816355789</v>
      </c>
      <c r="G1982" s="457">
        <v>0.10325754147861393</v>
      </c>
      <c r="H1982" s="437">
        <v>0.25681071858229226</v>
      </c>
      <c r="I1982" s="456">
        <v>0.10449419278843515</v>
      </c>
      <c r="J1982" s="457">
        <v>0.11469755351942812</v>
      </c>
      <c r="K1982" s="437">
        <v>0.36813131362760154</v>
      </c>
      <c r="L1982" s="462">
        <v>1.465641487412538E-3</v>
      </c>
      <c r="M1982" s="463">
        <v>1.9222840889446249E-3</v>
      </c>
      <c r="N1982" s="437">
        <v>3.4018372910940872E-3</v>
      </c>
      <c r="O1982" s="456">
        <v>5.3133705392344587E-3</v>
      </c>
      <c r="P1982" s="457">
        <v>6.3814844301477054E-3</v>
      </c>
      <c r="Q1982" s="437">
        <v>2.1327645322481926E-2</v>
      </c>
      <c r="R1982" s="462">
        <v>0</v>
      </c>
      <c r="S1982" s="463">
        <v>0</v>
      </c>
      <c r="T1982" s="437">
        <v>506.37598160006564</v>
      </c>
      <c r="U1982" s="456">
        <v>5.295877724219137E-3</v>
      </c>
      <c r="V1982" s="457">
        <v>6.619723412313378E-3</v>
      </c>
      <c r="W1982" s="437">
        <v>1.3999834016258077E-2</v>
      </c>
      <c r="X1982" s="456">
        <v>6.761442429451316E-3</v>
      </c>
      <c r="Y1982" s="457">
        <v>9.2947925436821961E-3</v>
      </c>
      <c r="Z1982" s="437">
        <v>1.6012969231354354E-2</v>
      </c>
      <c r="AA1982" s="456">
        <v>2.4614205063301924E-3</v>
      </c>
      <c r="AB1982" s="457">
        <v>2.698575419341221E-3</v>
      </c>
      <c r="AC1982" s="437">
        <v>5.3219613034888209E-3</v>
      </c>
      <c r="AD1982" s="456">
        <v>1.3670119140959673E-4</v>
      </c>
      <c r="AE1982" s="457">
        <v>1.3027103215553813E-4</v>
      </c>
      <c r="AF1982" s="437">
        <v>3.0212670592733303E-4</v>
      </c>
      <c r="AG1982" s="456">
        <v>4.4516178466280538E-3</v>
      </c>
      <c r="AH1982" s="457">
        <v>4.2359519294957043E-3</v>
      </c>
      <c r="AI1982" s="437">
        <v>1.0761231536510617E-2</v>
      </c>
      <c r="AJ1982" s="456">
        <v>7.7192015868849577E-4</v>
      </c>
      <c r="AK1982" s="457">
        <v>7.0794160114371848E-4</v>
      </c>
      <c r="AL1982" s="437">
        <v>1.7842543642794661E-3</v>
      </c>
      <c r="AM1982" s="456">
        <v>1.2528398321520872E-3</v>
      </c>
      <c r="AN1982" s="457">
        <v>1.223825439015805E-3</v>
      </c>
      <c r="AO1982" s="437">
        <v>2.5048426237121346E-3</v>
      </c>
      <c r="AP1982" s="462">
        <v>0</v>
      </c>
      <c r="AQ1982" s="463">
        <v>0</v>
      </c>
      <c r="AR1982" s="463">
        <v>0</v>
      </c>
      <c r="AS1982" s="456">
        <v>0</v>
      </c>
      <c r="AT1982" s="457">
        <v>0</v>
      </c>
      <c r="AU1982" s="457">
        <v>0</v>
      </c>
    </row>
    <row r="1983" spans="1:47" x14ac:dyDescent="0.2">
      <c r="A1983" s="231">
        <v>2024</v>
      </c>
      <c r="B1983" s="232">
        <v>19</v>
      </c>
      <c r="C1983" s="456">
        <v>2.3057946257884603</v>
      </c>
      <c r="D1983" s="457">
        <v>2.5433138486362714</v>
      </c>
      <c r="E1983" s="437">
        <v>6.5260430423261484</v>
      </c>
      <c r="F1983" s="456">
        <v>0.11147273597074586</v>
      </c>
      <c r="G1983" s="457">
        <v>0.10753462766780397</v>
      </c>
      <c r="H1983" s="437">
        <v>0.26704877187530723</v>
      </c>
      <c r="I1983" s="456">
        <v>0.10730616773292541</v>
      </c>
      <c r="J1983" s="457">
        <v>0.11757490825895341</v>
      </c>
      <c r="K1983" s="437">
        <v>0.37488259273600805</v>
      </c>
      <c r="L1983" s="462">
        <v>1.4706754938255951E-3</v>
      </c>
      <c r="M1983" s="463">
        <v>1.9286417583610888E-3</v>
      </c>
      <c r="N1983" s="437">
        <v>3.4088563358124434E-3</v>
      </c>
      <c r="O1983" s="456">
        <v>5.4044961452371703E-3</v>
      </c>
      <c r="P1983" s="457">
        <v>6.5022260543141372E-3</v>
      </c>
      <c r="Q1983" s="437">
        <v>2.1550884220299271E-2</v>
      </c>
      <c r="R1983" s="462">
        <v>0</v>
      </c>
      <c r="S1983" s="463">
        <v>0</v>
      </c>
      <c r="T1983" s="437">
        <v>507.59275421604553</v>
      </c>
      <c r="U1983" s="456">
        <v>5.4742815917944122E-3</v>
      </c>
      <c r="V1983" s="457">
        <v>6.8620615647243914E-3</v>
      </c>
      <c r="W1983" s="437">
        <v>1.4457840297056263E-2</v>
      </c>
      <c r="X1983" s="456">
        <v>7.0102333181730047E-3</v>
      </c>
      <c r="Y1983" s="457">
        <v>9.6709159214705704E-3</v>
      </c>
      <c r="Z1983" s="437">
        <v>1.6584368858617873E-2</v>
      </c>
      <c r="AA1983" s="456">
        <v>2.5485116188511429E-3</v>
      </c>
      <c r="AB1983" s="457">
        <v>2.8027886991565899E-3</v>
      </c>
      <c r="AC1983" s="437">
        <v>5.5184315084539394E-3</v>
      </c>
      <c r="AD1983" s="456">
        <v>1.4226171219771416E-4</v>
      </c>
      <c r="AE1983" s="457">
        <v>1.3578966048671565E-4</v>
      </c>
      <c r="AF1983" s="437">
        <v>3.1463448848469984E-4</v>
      </c>
      <c r="AG1983" s="456">
        <v>4.6334757476845512E-3</v>
      </c>
      <c r="AH1983" s="457">
        <v>4.4136147178733195E-3</v>
      </c>
      <c r="AI1983" s="437">
        <v>1.1193878931850153E-2</v>
      </c>
      <c r="AJ1983" s="456">
        <v>8.0717491185132277E-4</v>
      </c>
      <c r="AK1983" s="457">
        <v>7.4200350624203752E-4</v>
      </c>
      <c r="AL1983" s="437">
        <v>1.8699106719089311E-3</v>
      </c>
      <c r="AM1983" s="456">
        <v>1.2991618643339482E-3</v>
      </c>
      <c r="AN1983" s="457">
        <v>1.2699195883011593E-3</v>
      </c>
      <c r="AO1983" s="437">
        <v>2.5904526005168624E-3</v>
      </c>
      <c r="AP1983" s="462">
        <v>0</v>
      </c>
      <c r="AQ1983" s="463">
        <v>0</v>
      </c>
      <c r="AR1983" s="463">
        <v>0</v>
      </c>
      <c r="AS1983" s="456">
        <v>0</v>
      </c>
      <c r="AT1983" s="457">
        <v>0</v>
      </c>
      <c r="AU1983" s="457">
        <v>0</v>
      </c>
    </row>
    <row r="1984" spans="1:47" x14ac:dyDescent="0.2">
      <c r="A1984" s="231">
        <v>2024</v>
      </c>
      <c r="B1984" s="232">
        <v>20</v>
      </c>
      <c r="C1984" s="456">
        <v>2.3507824369725663</v>
      </c>
      <c r="D1984" s="457">
        <v>2.587808452681716</v>
      </c>
      <c r="E1984" s="437">
        <v>6.628131257650189</v>
      </c>
      <c r="F1984" s="456">
        <v>0.11597454924242016</v>
      </c>
      <c r="G1984" s="457">
        <v>0.11183122558738372</v>
      </c>
      <c r="H1984" s="437">
        <v>0.27733140249619431</v>
      </c>
      <c r="I1984" s="456">
        <v>0.11027349176606778</v>
      </c>
      <c r="J1984" s="457">
        <v>0.12049714797349298</v>
      </c>
      <c r="K1984" s="437">
        <v>0.38180439293576723</v>
      </c>
      <c r="L1984" s="462">
        <v>1.4764574182247242E-3</v>
      </c>
      <c r="M1984" s="463">
        <v>1.9356328163054335E-3</v>
      </c>
      <c r="N1984" s="437">
        <v>3.4170056004169677E-3</v>
      </c>
      <c r="O1984" s="456">
        <v>5.4997551659508254E-3</v>
      </c>
      <c r="P1984" s="457">
        <v>6.6234092927855912E-3</v>
      </c>
      <c r="Q1984" s="437">
        <v>2.177442406418428E-2</v>
      </c>
      <c r="R1984" s="462">
        <v>0</v>
      </c>
      <c r="S1984" s="463">
        <v>0</v>
      </c>
      <c r="T1984" s="437">
        <v>508.99938134070408</v>
      </c>
      <c r="U1984" s="456">
        <v>5.6614086694715057E-3</v>
      </c>
      <c r="V1984" s="457">
        <v>7.1060538502195746E-3</v>
      </c>
      <c r="W1984" s="437">
        <v>1.4919511288686505E-2</v>
      </c>
      <c r="X1984" s="456">
        <v>7.2702823403910499E-3</v>
      </c>
      <c r="Y1984" s="457">
        <v>1.0048523635097246E-2</v>
      </c>
      <c r="Z1984" s="437">
        <v>1.7158006174780846E-2</v>
      </c>
      <c r="AA1984" s="456">
        <v>2.63778165815626E-3</v>
      </c>
      <c r="AB1984" s="457">
        <v>2.9051346698762996E-3</v>
      </c>
      <c r="AC1984" s="437">
        <v>5.7078285309720925E-3</v>
      </c>
      <c r="AD1984" s="456">
        <v>1.4806568658362699E-4</v>
      </c>
      <c r="AE1984" s="457">
        <v>1.4131870529098683E-4</v>
      </c>
      <c r="AF1984" s="437">
        <v>3.2714343623158239E-4</v>
      </c>
      <c r="AG1984" s="456">
        <v>4.8241561748898652E-3</v>
      </c>
      <c r="AH1984" s="457">
        <v>4.592718227560146E-3</v>
      </c>
      <c r="AI1984" s="437">
        <v>1.1630526052348321E-2</v>
      </c>
      <c r="AJ1984" s="456">
        <v>8.4415927621116595E-4</v>
      </c>
      <c r="AK1984" s="457">
        <v>7.7636769050610773E-4</v>
      </c>
      <c r="AL1984" s="437">
        <v>1.9564573117703253E-3</v>
      </c>
      <c r="AM1984" s="456">
        <v>1.3475257295044851E-3</v>
      </c>
      <c r="AN1984" s="457">
        <v>1.3161132284915614E-3</v>
      </c>
      <c r="AO1984" s="437">
        <v>2.6759901634648463E-3</v>
      </c>
      <c r="AP1984" s="462">
        <v>0</v>
      </c>
      <c r="AQ1984" s="463">
        <v>0</v>
      </c>
      <c r="AR1984" s="463">
        <v>0</v>
      </c>
      <c r="AS1984" s="456">
        <v>0</v>
      </c>
      <c r="AT1984" s="457">
        <v>0</v>
      </c>
      <c r="AU1984" s="457">
        <v>0</v>
      </c>
    </row>
    <row r="1985" spans="1:47" x14ac:dyDescent="0.2">
      <c r="A1985" s="231">
        <v>2024</v>
      </c>
      <c r="B1985" s="232">
        <v>21</v>
      </c>
      <c r="C1985" s="456">
        <v>2.580214703945197</v>
      </c>
      <c r="D1985" s="457">
        <v>2.9400674526102497</v>
      </c>
      <c r="E1985" s="437">
        <v>8.0813348931035094</v>
      </c>
      <c r="F1985" s="456">
        <v>0.12776843974930691</v>
      </c>
      <c r="G1985" s="457">
        <v>0.12451890049736683</v>
      </c>
      <c r="H1985" s="437">
        <v>0.33690463032005902</v>
      </c>
      <c r="I1985" s="456">
        <v>0.12068604643597956</v>
      </c>
      <c r="J1985" s="457">
        <v>0.1317105907546598</v>
      </c>
      <c r="K1985" s="437">
        <v>0.43659551466652252</v>
      </c>
      <c r="L1985" s="462">
        <v>1.4824002262759271E-3</v>
      </c>
      <c r="M1985" s="463">
        <v>1.9424224327639125E-3</v>
      </c>
      <c r="N1985" s="437">
        <v>3.4249638875380492E-3</v>
      </c>
      <c r="O1985" s="456">
        <v>7.5788267370643734E-3</v>
      </c>
      <c r="P1985" s="457">
        <v>8.1135842960118748E-3</v>
      </c>
      <c r="Q1985" s="437">
        <v>2.7145196652624059E-2</v>
      </c>
      <c r="R1985" s="462">
        <v>0</v>
      </c>
      <c r="S1985" s="463">
        <v>0</v>
      </c>
      <c r="T1985" s="437">
        <v>510.37726265737291</v>
      </c>
      <c r="U1985" s="456">
        <v>6.1946930862193592E-3</v>
      </c>
      <c r="V1985" s="457">
        <v>7.7310271138643812E-3</v>
      </c>
      <c r="W1985" s="437">
        <v>1.7494504655895967E-2</v>
      </c>
      <c r="X1985" s="456">
        <v>7.5383381297749828E-3</v>
      </c>
      <c r="Y1985" s="457">
        <v>1.0418417228790116E-2</v>
      </c>
      <c r="Z1985" s="437">
        <v>1.7719878964716052E-2</v>
      </c>
      <c r="AA1985" s="456">
        <v>2.8809141516739391E-3</v>
      </c>
      <c r="AB1985" s="457">
        <v>3.2077162478991797E-3</v>
      </c>
      <c r="AC1985" s="437">
        <v>6.8775303290646772E-3</v>
      </c>
      <c r="AD1985" s="456">
        <v>1.6353677966656695E-4</v>
      </c>
      <c r="AE1985" s="457">
        <v>1.5775430586467912E-4</v>
      </c>
      <c r="AF1985" s="437">
        <v>3.983495394535401E-4</v>
      </c>
      <c r="AG1985" s="456">
        <v>5.3219133419918421E-3</v>
      </c>
      <c r="AH1985" s="457">
        <v>5.1214038727524095E-3</v>
      </c>
      <c r="AI1985" s="437">
        <v>1.4145845968192211E-2</v>
      </c>
      <c r="AJ1985" s="456">
        <v>9.3196361977672122E-4</v>
      </c>
      <c r="AK1985" s="457">
        <v>8.6527573655134909E-4</v>
      </c>
      <c r="AL1985" s="437">
        <v>2.3863258586841012E-3</v>
      </c>
      <c r="AM1985" s="456">
        <v>1.4891393235205658E-3</v>
      </c>
      <c r="AN1985" s="457">
        <v>1.4711354664997296E-3</v>
      </c>
      <c r="AO1985" s="437">
        <v>3.247431463770465E-3</v>
      </c>
      <c r="AP1985" s="462">
        <v>0</v>
      </c>
      <c r="AQ1985" s="463">
        <v>0</v>
      </c>
      <c r="AR1985" s="463">
        <v>0</v>
      </c>
      <c r="AS1985" s="456">
        <v>0</v>
      </c>
      <c r="AT1985" s="457">
        <v>0</v>
      </c>
      <c r="AU1985" s="457">
        <v>0</v>
      </c>
    </row>
    <row r="1986" spans="1:47" x14ac:dyDescent="0.2">
      <c r="A1986" s="231">
        <v>2024</v>
      </c>
      <c r="B1986" s="232">
        <v>22</v>
      </c>
      <c r="C1986" s="456">
        <v>2.6301336291787623</v>
      </c>
      <c r="D1986" s="457">
        <v>2.9851803753969546</v>
      </c>
      <c r="E1986" s="437">
        <v>8.1937678712906532</v>
      </c>
      <c r="F1986" s="456">
        <v>0.13273192235988945</v>
      </c>
      <c r="G1986" s="457">
        <v>0.12875028812809658</v>
      </c>
      <c r="H1986" s="437">
        <v>0.34798091391443581</v>
      </c>
      <c r="I1986" s="456">
        <v>0.12395525077515654</v>
      </c>
      <c r="J1986" s="457">
        <v>0.13455278228182935</v>
      </c>
      <c r="K1986" s="437">
        <v>0.44369070108790748</v>
      </c>
      <c r="L1986" s="462">
        <v>1.488409995219895E-3</v>
      </c>
      <c r="M1986" s="463">
        <v>1.9487547996149661E-3</v>
      </c>
      <c r="N1986" s="437">
        <v>3.4323298122014121E-3</v>
      </c>
      <c r="O1986" s="456">
        <v>7.7137667555003788E-3</v>
      </c>
      <c r="P1986" s="457">
        <v>8.2482673750031068E-3</v>
      </c>
      <c r="Q1986" s="437">
        <v>2.7417560583006324E-2</v>
      </c>
      <c r="R1986" s="462">
        <v>0</v>
      </c>
      <c r="S1986" s="463">
        <v>0</v>
      </c>
      <c r="T1986" s="437">
        <v>511.67882634016541</v>
      </c>
      <c r="U1986" s="456">
        <v>6.39962844898546E-3</v>
      </c>
      <c r="V1986" s="457">
        <v>7.9647930892869732E-3</v>
      </c>
      <c r="W1986" s="437">
        <v>1.7972348379262221E-2</v>
      </c>
      <c r="X1986" s="456">
        <v>7.8104479671297859E-3</v>
      </c>
      <c r="Y1986" s="457">
        <v>1.0767794030859585E-2</v>
      </c>
      <c r="Z1986" s="437">
        <v>1.8250627182388068E-2</v>
      </c>
      <c r="AA1986" s="456">
        <v>2.9743379142828917E-3</v>
      </c>
      <c r="AB1986" s="457">
        <v>3.3019476487467464E-3</v>
      </c>
      <c r="AC1986" s="437">
        <v>7.0667487880629156E-3</v>
      </c>
      <c r="AD1986" s="456">
        <v>1.6993202036795968E-4</v>
      </c>
      <c r="AE1986" s="457">
        <v>1.6318723040640828E-4</v>
      </c>
      <c r="AF1986" s="437">
        <v>4.1178386609029484E-4</v>
      </c>
      <c r="AG1986" s="456">
        <v>5.5334711769584174E-3</v>
      </c>
      <c r="AH1986" s="457">
        <v>5.2995434311640024E-3</v>
      </c>
      <c r="AI1986" s="437">
        <v>1.4620166980441052E-2</v>
      </c>
      <c r="AJ1986" s="456">
        <v>9.7319721248235655E-4</v>
      </c>
      <c r="AK1986" s="457">
        <v>8.9970886595803058E-4</v>
      </c>
      <c r="AL1986" s="437">
        <v>2.480984854413666E-3</v>
      </c>
      <c r="AM1986" s="456">
        <v>1.5423144823456393E-3</v>
      </c>
      <c r="AN1986" s="457">
        <v>1.5163087778666366E-3</v>
      </c>
      <c r="AO1986" s="437">
        <v>3.3385638688425987E-3</v>
      </c>
      <c r="AP1986" s="462">
        <v>0</v>
      </c>
      <c r="AQ1986" s="463">
        <v>0</v>
      </c>
      <c r="AR1986" s="463">
        <v>0</v>
      </c>
      <c r="AS1986" s="456">
        <v>0</v>
      </c>
      <c r="AT1986" s="457">
        <v>0</v>
      </c>
      <c r="AU1986" s="457">
        <v>0</v>
      </c>
    </row>
    <row r="1987" spans="1:47" x14ac:dyDescent="0.2">
      <c r="A1987" s="231">
        <v>2024</v>
      </c>
      <c r="B1987" s="232">
        <v>23</v>
      </c>
      <c r="C1987" s="456">
        <v>2.6804987570467578</v>
      </c>
      <c r="D1987" s="457">
        <v>3.0262792179264348</v>
      </c>
      <c r="E1987" s="437">
        <v>8.2963979619730317</v>
      </c>
      <c r="F1987" s="456">
        <v>0.13772635191230265</v>
      </c>
      <c r="G1987" s="457">
        <v>0.13257050068898574</v>
      </c>
      <c r="H1987" s="437">
        <v>0.35797352002817812</v>
      </c>
      <c r="I1987" s="456">
        <v>0.12724415951638343</v>
      </c>
      <c r="J1987" s="457">
        <v>0.13711493030627445</v>
      </c>
      <c r="K1987" s="437">
        <v>0.45007585263443656</v>
      </c>
      <c r="L1987" s="462">
        <v>1.4944298766158708E-3</v>
      </c>
      <c r="M1987" s="463">
        <v>1.9543671083343153E-3</v>
      </c>
      <c r="N1987" s="437">
        <v>3.4387817978964639E-3</v>
      </c>
      <c r="O1987" s="456">
        <v>7.8495959380448423E-3</v>
      </c>
      <c r="P1987" s="457">
        <v>8.3697996204149024E-3</v>
      </c>
      <c r="Q1987" s="437">
        <v>2.7662762433530278E-2</v>
      </c>
      <c r="R1987" s="462">
        <v>0</v>
      </c>
      <c r="S1987" s="463">
        <v>0</v>
      </c>
      <c r="T1987" s="437">
        <v>512.85535432756137</v>
      </c>
      <c r="U1987" s="456">
        <v>6.606000416459968E-3</v>
      </c>
      <c r="V1987" s="457">
        <v>8.1761271277187818E-3</v>
      </c>
      <c r="W1987" s="437">
        <v>1.8403905976919419E-2</v>
      </c>
      <c r="X1987" s="456">
        <v>8.0844551807137191E-3</v>
      </c>
      <c r="Y1987" s="457">
        <v>1.1083738819167681E-2</v>
      </c>
      <c r="Z1987" s="437">
        <v>1.8730554818584964E-2</v>
      </c>
      <c r="AA1987" s="456">
        <v>3.0653049715794892E-3</v>
      </c>
      <c r="AB1987" s="457">
        <v>3.3823117421194408E-3</v>
      </c>
      <c r="AC1987" s="437">
        <v>7.2251667519287232E-3</v>
      </c>
      <c r="AD1987" s="456">
        <v>1.7635058625195402E-4</v>
      </c>
      <c r="AE1987" s="457">
        <v>1.680662649949899E-4</v>
      </c>
      <c r="AF1987" s="437">
        <v>4.2383245106999626E-4</v>
      </c>
      <c r="AG1987" s="456">
        <v>5.7471614475545808E-3</v>
      </c>
      <c r="AH1987" s="457">
        <v>5.4616062656790065E-3</v>
      </c>
      <c r="AI1987" s="437">
        <v>1.5051302363399854E-2</v>
      </c>
      <c r="AJ1987" s="456">
        <v>1.0149377302413412E-3</v>
      </c>
      <c r="AK1987" s="457">
        <v>9.3118507026288151E-4</v>
      </c>
      <c r="AL1987" s="437">
        <v>2.5674650450154151E-3</v>
      </c>
      <c r="AM1987" s="456">
        <v>1.5956247497567989E-3</v>
      </c>
      <c r="AN1987" s="457">
        <v>1.5567601915582286E-3</v>
      </c>
      <c r="AO1987" s="437">
        <v>3.4198190718570014E-3</v>
      </c>
      <c r="AP1987" s="462">
        <v>0</v>
      </c>
      <c r="AQ1987" s="463">
        <v>0</v>
      </c>
      <c r="AR1987" s="463">
        <v>0</v>
      </c>
      <c r="AS1987" s="456">
        <v>0</v>
      </c>
      <c r="AT1987" s="457">
        <v>0</v>
      </c>
      <c r="AU1987" s="457">
        <v>0</v>
      </c>
    </row>
    <row r="1988" spans="1:47" x14ac:dyDescent="0.2">
      <c r="A1988" s="231">
        <v>2024</v>
      </c>
      <c r="B1988" s="232">
        <v>24</v>
      </c>
      <c r="C1988" s="456">
        <v>2.730193536428009</v>
      </c>
      <c r="D1988" s="457">
        <v>3.0609357554385919</v>
      </c>
      <c r="E1988" s="437">
        <v>8.3831719287104871</v>
      </c>
      <c r="F1988" s="456">
        <v>0.14264518133782769</v>
      </c>
      <c r="G1988" s="457">
        <v>0.13575055751052936</v>
      </c>
      <c r="H1988" s="437">
        <v>0.36628366218931735</v>
      </c>
      <c r="I1988" s="456">
        <v>0.13048366417422499</v>
      </c>
      <c r="J1988" s="457">
        <v>0.13924300885314825</v>
      </c>
      <c r="K1988" s="437">
        <v>0.45536698315071295</v>
      </c>
      <c r="L1988" s="462">
        <v>1.5003496571151249E-3</v>
      </c>
      <c r="M1988" s="463">
        <v>1.9589142553182851E-3</v>
      </c>
      <c r="N1988" s="437">
        <v>3.443929472775319E-3</v>
      </c>
      <c r="O1988" s="456">
        <v>7.983475671699174E-3</v>
      </c>
      <c r="P1988" s="457">
        <v>8.4708563431500853E-3</v>
      </c>
      <c r="Q1988" s="437">
        <v>2.786606820670106E-2</v>
      </c>
      <c r="R1988" s="462">
        <v>0</v>
      </c>
      <c r="S1988" s="463">
        <v>0</v>
      </c>
      <c r="T1988" s="437">
        <v>513.83812231967636</v>
      </c>
      <c r="U1988" s="456">
        <v>6.8093475405857033E-3</v>
      </c>
      <c r="V1988" s="457">
        <v>8.3523725096900335E-3</v>
      </c>
      <c r="W1988" s="437">
        <v>1.8763370634062363E-2</v>
      </c>
      <c r="X1988" s="456">
        <v>8.3544881545735521E-3</v>
      </c>
      <c r="Y1988" s="457">
        <v>1.1347300923750952E-2</v>
      </c>
      <c r="Z1988" s="437">
        <v>1.9130960018430641E-2</v>
      </c>
      <c r="AA1988" s="456">
        <v>3.1524504381916915E-3</v>
      </c>
      <c r="AB1988" s="457">
        <v>3.4438979041464231E-3</v>
      </c>
      <c r="AC1988" s="437">
        <v>7.3432211004737522E-3</v>
      </c>
      <c r="AD1988" s="456">
        <v>1.8265867176127531E-4</v>
      </c>
      <c r="AE1988" s="457">
        <v>1.7209854344848535E-4</v>
      </c>
      <c r="AF1988" s="437">
        <v>4.3377449810113488E-4</v>
      </c>
      <c r="AG1988" s="456">
        <v>5.9582574959998044E-3</v>
      </c>
      <c r="AH1988" s="457">
        <v>5.5979119016047376E-3</v>
      </c>
      <c r="AI1988" s="437">
        <v>1.5413531771645398E-2</v>
      </c>
      <c r="AJ1988" s="456">
        <v>1.0562473142289067E-3</v>
      </c>
      <c r="AK1988" s="457">
        <v>9.5782187043527852E-4</v>
      </c>
      <c r="AL1988" s="437">
        <v>2.640598186565864E-3</v>
      </c>
      <c r="AM1988" s="456">
        <v>1.6479719096286162E-3</v>
      </c>
      <c r="AN1988" s="457">
        <v>1.590051878367004E-3</v>
      </c>
      <c r="AO1988" s="437">
        <v>3.4863277730316118E-3</v>
      </c>
      <c r="AP1988" s="462">
        <v>0</v>
      </c>
      <c r="AQ1988" s="463">
        <v>0</v>
      </c>
      <c r="AR1988" s="463">
        <v>0</v>
      </c>
      <c r="AS1988" s="456">
        <v>0</v>
      </c>
      <c r="AT1988" s="457">
        <v>0</v>
      </c>
      <c r="AU1988" s="457">
        <v>0</v>
      </c>
    </row>
    <row r="1989" spans="1:47" x14ac:dyDescent="0.2">
      <c r="A1989" s="231">
        <v>2024</v>
      </c>
      <c r="B1989" s="232">
        <v>25</v>
      </c>
      <c r="C1989" s="456">
        <v>2.7778456270093606</v>
      </c>
      <c r="D1989" s="457">
        <v>3.0874242488505828</v>
      </c>
      <c r="E1989" s="437">
        <v>8.4501591950594079</v>
      </c>
      <c r="F1989" s="456">
        <v>0.14735122491313796</v>
      </c>
      <c r="G1989" s="457">
        <v>0.13812784189274216</v>
      </c>
      <c r="H1989" s="437">
        <v>0.37250498505256241</v>
      </c>
      <c r="I1989" s="456">
        <v>0.13358284941256726</v>
      </c>
      <c r="J1989" s="457">
        <v>0.14082605068317183</v>
      </c>
      <c r="K1989" s="437">
        <v>0.45929684798905401</v>
      </c>
      <c r="L1989" s="462">
        <v>1.5059161546500924E-3</v>
      </c>
      <c r="M1989" s="463">
        <v>1.9620347744269454E-3</v>
      </c>
      <c r="N1989" s="437">
        <v>3.4474318952305576E-3</v>
      </c>
      <c r="O1989" s="456">
        <v>8.1112825533932141E-3</v>
      </c>
      <c r="P1989" s="457">
        <v>8.5458372707279389E-3</v>
      </c>
      <c r="Q1989" s="437">
        <v>2.8017166951480751E-2</v>
      </c>
      <c r="R1989" s="462">
        <v>0</v>
      </c>
      <c r="S1989" s="463">
        <v>0</v>
      </c>
      <c r="T1989" s="437">
        <v>514.57813624002358</v>
      </c>
      <c r="U1989" s="456">
        <v>7.004078948062065E-3</v>
      </c>
      <c r="V1989" s="457">
        <v>8.4845501850883877E-3</v>
      </c>
      <c r="W1989" s="437">
        <v>1.9033085799597841E-2</v>
      </c>
      <c r="X1989" s="456">
        <v>8.6131152616395461E-3</v>
      </c>
      <c r="Y1989" s="457">
        <v>1.1545206178909277E-2</v>
      </c>
      <c r="Z1989" s="437">
        <v>1.9432420993954116E-2</v>
      </c>
      <c r="AA1989" s="456">
        <v>3.2326087955011659E-3</v>
      </c>
      <c r="AB1989" s="457">
        <v>3.4827320623360644E-3</v>
      </c>
      <c r="AC1989" s="437">
        <v>7.4131411631169052E-3</v>
      </c>
      <c r="AD1989" s="456">
        <v>1.886713172922005E-4</v>
      </c>
      <c r="AE1989" s="457">
        <v>1.75069235445158E-4</v>
      </c>
      <c r="AF1989" s="437">
        <v>4.411111712448596E-4</v>
      </c>
      <c r="AG1989" s="456">
        <v>6.1608548468986574E-3</v>
      </c>
      <c r="AH1989" s="457">
        <v>5.7014995954997047E-3</v>
      </c>
      <c r="AI1989" s="437">
        <v>1.5689589607621356E-2</v>
      </c>
      <c r="AJ1989" s="456">
        <v>1.0960092270233355E-3</v>
      </c>
      <c r="AK1989" s="457">
        <v>9.783088971780892E-4</v>
      </c>
      <c r="AL1989" s="437">
        <v>2.6969757519346945E-3</v>
      </c>
      <c r="AM1989" s="456">
        <v>1.6978196531094324E-3</v>
      </c>
      <c r="AN1989" s="457">
        <v>1.6143824970571495E-3</v>
      </c>
      <c r="AO1989" s="437">
        <v>3.5346472297851299E-3</v>
      </c>
      <c r="AP1989" s="462">
        <v>0</v>
      </c>
      <c r="AQ1989" s="463">
        <v>0</v>
      </c>
      <c r="AR1989" s="463">
        <v>0</v>
      </c>
      <c r="AS1989" s="456">
        <v>0</v>
      </c>
      <c r="AT1989" s="457">
        <v>0</v>
      </c>
      <c r="AU1989" s="457">
        <v>0</v>
      </c>
    </row>
    <row r="1990" spans="1:47" x14ac:dyDescent="0.2">
      <c r="A1990" s="231">
        <v>2024</v>
      </c>
      <c r="B1990" s="232">
        <v>26</v>
      </c>
      <c r="C1990" s="456">
        <v>2.8340752277905112</v>
      </c>
      <c r="D1990" s="457">
        <v>3.119485603248993</v>
      </c>
      <c r="E1990" s="437">
        <v>8.4935708102642806</v>
      </c>
      <c r="F1990" s="456">
        <v>0.15220216659825914</v>
      </c>
      <c r="G1990" s="457">
        <v>0.14001444953966116</v>
      </c>
      <c r="H1990" s="437">
        <v>0.37620080790859772</v>
      </c>
      <c r="I1990" s="456">
        <v>0.13690703612906605</v>
      </c>
      <c r="J1990" s="457">
        <v>0.1422342763761244</v>
      </c>
      <c r="K1990" s="437">
        <v>0.46157662500818286</v>
      </c>
      <c r="L1990" s="462">
        <v>1.5110878507690426E-3</v>
      </c>
      <c r="M1990" s="463">
        <v>1.9636331513186601E-3</v>
      </c>
      <c r="N1990" s="437">
        <v>3.4489078086841099E-3</v>
      </c>
      <c r="O1990" s="456">
        <v>8.2303764378844329E-3</v>
      </c>
      <c r="P1990" s="457">
        <v>8.590603478699603E-3</v>
      </c>
      <c r="Q1990" s="437">
        <v>2.8104779490392598E-2</v>
      </c>
      <c r="R1990" s="462">
        <v>0</v>
      </c>
      <c r="S1990" s="463">
        <v>0</v>
      </c>
      <c r="T1990" s="437">
        <v>515.02366912253433</v>
      </c>
      <c r="U1990" s="456">
        <v>7.2053182692784273E-3</v>
      </c>
      <c r="V1990" s="457">
        <v>8.5907708171538977E-3</v>
      </c>
      <c r="W1990" s="437">
        <v>1.9194374551739262E-2</v>
      </c>
      <c r="X1990" s="456">
        <v>8.8537553017721728E-3</v>
      </c>
      <c r="Y1990" s="457">
        <v>1.1665063042813379E-2</v>
      </c>
      <c r="Z1990" s="437">
        <v>1.9614399006885955E-2</v>
      </c>
      <c r="AA1990" s="456">
        <v>3.3115336884391219E-3</v>
      </c>
      <c r="AB1990" s="457">
        <v>3.5047360542888235E-3</v>
      </c>
      <c r="AC1990" s="437">
        <v>7.423712466151984E-3</v>
      </c>
      <c r="AD1990" s="456">
        <v>1.9481188455936521E-4</v>
      </c>
      <c r="AE1990" s="457">
        <v>1.7733799189109716E-4</v>
      </c>
      <c r="AF1990" s="437">
        <v>4.4529233026775945E-4</v>
      </c>
      <c r="AG1990" s="456">
        <v>6.3710604508412198E-3</v>
      </c>
      <c r="AH1990" s="457">
        <v>5.7862988406767665E-3</v>
      </c>
      <c r="AI1990" s="437">
        <v>1.5861714827569238E-2</v>
      </c>
      <c r="AJ1990" s="456">
        <v>1.1368361738913865E-3</v>
      </c>
      <c r="AK1990" s="457">
        <v>9.9465230204559465E-4</v>
      </c>
      <c r="AL1990" s="437">
        <v>2.7332000835240261E-3</v>
      </c>
      <c r="AM1990" s="456">
        <v>1.7484853407070252E-3</v>
      </c>
      <c r="AN1990" s="457">
        <v>1.6328656811964864E-3</v>
      </c>
      <c r="AO1990" s="437">
        <v>3.5608404772337308E-3</v>
      </c>
      <c r="AP1990" s="462">
        <v>0</v>
      </c>
      <c r="AQ1990" s="463">
        <v>0</v>
      </c>
      <c r="AR1990" s="463">
        <v>0</v>
      </c>
      <c r="AS1990" s="456">
        <v>0</v>
      </c>
      <c r="AT1990" s="457">
        <v>0</v>
      </c>
      <c r="AU1990" s="457">
        <v>0</v>
      </c>
    </row>
    <row r="1991" spans="1:47" x14ac:dyDescent="0.2">
      <c r="A1991" s="231">
        <v>2024</v>
      </c>
      <c r="B1991" s="232">
        <v>27</v>
      </c>
      <c r="C1991" s="456">
        <v>2.8740241156603212</v>
      </c>
      <c r="D1991" s="457">
        <v>3.1244476709741593</v>
      </c>
      <c r="E1991" s="437">
        <v>8.5071128645759071</v>
      </c>
      <c r="F1991" s="456">
        <v>0.15609645923120358</v>
      </c>
      <c r="G1991" s="457">
        <v>0.14025975635109017</v>
      </c>
      <c r="H1991" s="437">
        <v>0.37679722659777254</v>
      </c>
      <c r="I1991" s="456">
        <v>0.13946743721609781</v>
      </c>
      <c r="J1991" s="457">
        <v>0.14237015136293349</v>
      </c>
      <c r="K1991" s="437">
        <v>0.4618422213957824</v>
      </c>
      <c r="L1991" s="462">
        <v>1.5156360389245306E-3</v>
      </c>
      <c r="M1991" s="463">
        <v>1.9632969250899792E-3</v>
      </c>
      <c r="N1991" s="437">
        <v>3.4480267079390319E-3</v>
      </c>
      <c r="O1991" s="456">
        <v>8.3361413196864683E-3</v>
      </c>
      <c r="P1991" s="457">
        <v>8.5974079351942064E-3</v>
      </c>
      <c r="Q1991" s="437">
        <v>2.8114919778682714E-2</v>
      </c>
      <c r="R1991" s="462">
        <v>0</v>
      </c>
      <c r="S1991" s="463">
        <v>0</v>
      </c>
      <c r="T1991" s="437">
        <v>515.10957389488487</v>
      </c>
      <c r="U1991" s="456">
        <v>7.3666747825404718E-3</v>
      </c>
      <c r="V1991" s="457">
        <v>8.6057266411491695E-3</v>
      </c>
      <c r="W1991" s="437">
        <v>1.9222225924977968E-2</v>
      </c>
      <c r="X1991" s="456">
        <v>9.0676514000473715E-3</v>
      </c>
      <c r="Y1991" s="457">
        <v>1.1687816768153642E-2</v>
      </c>
      <c r="Z1991" s="437">
        <v>1.9648927221954056E-2</v>
      </c>
      <c r="AA1991" s="456">
        <v>3.369506629969066E-3</v>
      </c>
      <c r="AB1991" s="457">
        <v>3.4856230422347389E-3</v>
      </c>
      <c r="AC1991" s="437">
        <v>7.3705803783338398E-3</v>
      </c>
      <c r="AD1991" s="456">
        <v>1.9974578109105293E-4</v>
      </c>
      <c r="AE1991" s="457">
        <v>1.7751926937990698E-4</v>
      </c>
      <c r="AF1991" s="437">
        <v>4.4565296284399111E-4</v>
      </c>
      <c r="AG1991" s="456">
        <v>6.5411113705324047E-3</v>
      </c>
      <c r="AH1991" s="457">
        <v>5.8031032447219454E-3</v>
      </c>
      <c r="AI1991" s="437">
        <v>1.5903961551653151E-2</v>
      </c>
      <c r="AJ1991" s="456">
        <v>1.1704531919117388E-3</v>
      </c>
      <c r="AK1991" s="457">
        <v>9.9867736653961952E-4</v>
      </c>
      <c r="AL1991" s="437">
        <v>2.743891512310422E-3</v>
      </c>
      <c r="AM1991" s="456">
        <v>1.789166703286461E-3</v>
      </c>
      <c r="AN1991" s="457">
        <v>1.6336634203363658E-3</v>
      </c>
      <c r="AO1991" s="437">
        <v>3.5606059502521397E-3</v>
      </c>
      <c r="AP1991" s="462">
        <v>0</v>
      </c>
      <c r="AQ1991" s="463">
        <v>0</v>
      </c>
      <c r="AR1991" s="463">
        <v>0</v>
      </c>
      <c r="AS1991" s="456">
        <v>0</v>
      </c>
      <c r="AT1991" s="457">
        <v>0</v>
      </c>
      <c r="AU1991" s="457">
        <v>0</v>
      </c>
    </row>
    <row r="1992" spans="1:47" x14ac:dyDescent="0.2">
      <c r="A1992" s="231">
        <v>2024</v>
      </c>
      <c r="B1992" s="232">
        <v>28</v>
      </c>
      <c r="C1992" s="456">
        <v>0</v>
      </c>
      <c r="D1992" s="457">
        <v>0</v>
      </c>
      <c r="E1992" s="438">
        <v>8.507134165969271</v>
      </c>
      <c r="F1992" s="456">
        <v>0</v>
      </c>
      <c r="G1992" s="457">
        <v>0</v>
      </c>
      <c r="H1992" s="438">
        <v>0.37679590836812249</v>
      </c>
      <c r="I1992" s="456">
        <v>0</v>
      </c>
      <c r="J1992" s="457">
        <v>0</v>
      </c>
      <c r="K1992" s="438">
        <v>0.4618423478578158</v>
      </c>
      <c r="L1992" s="462">
        <v>0</v>
      </c>
      <c r="M1992" s="463">
        <v>0</v>
      </c>
      <c r="N1992" s="438">
        <v>3.4480343816492985E-3</v>
      </c>
      <c r="O1992" s="456">
        <v>0</v>
      </c>
      <c r="P1992" s="457">
        <v>0</v>
      </c>
      <c r="Q1992" s="438">
        <v>2.8114931966231084E-2</v>
      </c>
      <c r="R1992" s="462">
        <v>0</v>
      </c>
      <c r="S1992" s="463">
        <v>0</v>
      </c>
      <c r="T1992" s="438">
        <v>515.10928087538036</v>
      </c>
      <c r="U1992" s="456">
        <v>0</v>
      </c>
      <c r="V1992" s="457">
        <v>0</v>
      </c>
      <c r="W1992" s="438">
        <v>1.9222191270383701E-2</v>
      </c>
      <c r="X1992" s="456">
        <v>0</v>
      </c>
      <c r="Y1992" s="457">
        <v>0</v>
      </c>
      <c r="Z1992" s="438">
        <v>1.9648844442939468E-2</v>
      </c>
      <c r="AA1992" s="456">
        <v>0</v>
      </c>
      <c r="AB1992" s="457">
        <v>0</v>
      </c>
      <c r="AC1992" s="438">
        <v>7.3705462143352244E-3</v>
      </c>
      <c r="AD1992" s="456">
        <v>0</v>
      </c>
      <c r="AE1992" s="457">
        <v>0</v>
      </c>
      <c r="AF1992" s="438">
        <v>4.4565284416375094E-4</v>
      </c>
      <c r="AG1992" s="456">
        <v>0</v>
      </c>
      <c r="AH1992" s="457">
        <v>0</v>
      </c>
      <c r="AI1992" s="438">
        <v>1.5903896890987253E-2</v>
      </c>
      <c r="AJ1992" s="456">
        <v>0</v>
      </c>
      <c r="AK1992" s="457">
        <v>0</v>
      </c>
      <c r="AL1992" s="438">
        <v>2.7438744038738101E-3</v>
      </c>
      <c r="AM1992" s="456">
        <v>0</v>
      </c>
      <c r="AN1992" s="457">
        <v>0</v>
      </c>
      <c r="AO1992" s="438">
        <v>3.5605919210864021E-3</v>
      </c>
      <c r="AP1992" s="462">
        <v>0</v>
      </c>
      <c r="AQ1992" s="463">
        <v>0</v>
      </c>
      <c r="AR1992" s="463">
        <v>0</v>
      </c>
      <c r="AS1992" s="456">
        <v>0</v>
      </c>
      <c r="AT1992" s="457">
        <v>0</v>
      </c>
      <c r="AU1992" s="457">
        <v>0</v>
      </c>
    </row>
    <row r="1993" spans="1:47" x14ac:dyDescent="0.2">
      <c r="A1993" s="231">
        <v>2024</v>
      </c>
      <c r="B1993" s="232">
        <v>29</v>
      </c>
      <c r="C1993" s="456">
        <v>0</v>
      </c>
      <c r="D1993" s="457">
        <v>0</v>
      </c>
      <c r="E1993" s="438">
        <v>8.5071244148330134</v>
      </c>
      <c r="F1993" s="456">
        <v>0</v>
      </c>
      <c r="G1993" s="457">
        <v>0</v>
      </c>
      <c r="H1993" s="438">
        <v>0.37679298904918102</v>
      </c>
      <c r="I1993" s="456">
        <v>0</v>
      </c>
      <c r="J1993" s="457">
        <v>0</v>
      </c>
      <c r="K1993" s="438">
        <v>0.46184177555849004</v>
      </c>
      <c r="L1993" s="462">
        <v>0</v>
      </c>
      <c r="M1993" s="463">
        <v>0</v>
      </c>
      <c r="N1993" s="438">
        <v>3.4480389997747834E-3</v>
      </c>
      <c r="O1993" s="456">
        <v>0</v>
      </c>
      <c r="P1993" s="457">
        <v>0</v>
      </c>
      <c r="Q1993" s="438">
        <v>2.81149095164527E-2</v>
      </c>
      <c r="R1993" s="462">
        <v>0</v>
      </c>
      <c r="S1993" s="463">
        <v>0</v>
      </c>
      <c r="T1993" s="438">
        <v>515.1102769160193</v>
      </c>
      <c r="U1993" s="456">
        <v>0</v>
      </c>
      <c r="V1993" s="457">
        <v>0</v>
      </c>
      <c r="W1993" s="438">
        <v>1.9222095356975756E-2</v>
      </c>
      <c r="X1993" s="456">
        <v>0</v>
      </c>
      <c r="Y1993" s="457">
        <v>0</v>
      </c>
      <c r="Z1993" s="438">
        <v>1.9648697029558154E-2</v>
      </c>
      <c r="AA1993" s="456">
        <v>0</v>
      </c>
      <c r="AB1993" s="457">
        <v>0</v>
      </c>
      <c r="AC1993" s="438">
        <v>7.3704753180657339E-3</v>
      </c>
      <c r="AD1993" s="456">
        <v>0</v>
      </c>
      <c r="AE1993" s="457">
        <v>0</v>
      </c>
      <c r="AF1993" s="438">
        <v>4.4564802994126934E-4</v>
      </c>
      <c r="AG1993" s="456">
        <v>0</v>
      </c>
      <c r="AH1993" s="457">
        <v>0</v>
      </c>
      <c r="AI1993" s="438">
        <v>1.5903773981146677E-2</v>
      </c>
      <c r="AJ1993" s="456">
        <v>0</v>
      </c>
      <c r="AK1993" s="457">
        <v>0</v>
      </c>
      <c r="AL1993" s="438">
        <v>2.7438503883938101E-3</v>
      </c>
      <c r="AM1993" s="456">
        <v>0</v>
      </c>
      <c r="AN1993" s="457">
        <v>0</v>
      </c>
      <c r="AO1993" s="438">
        <v>3.5605704282179926E-3</v>
      </c>
      <c r="AP1993" s="462">
        <v>0</v>
      </c>
      <c r="AQ1993" s="463">
        <v>0</v>
      </c>
      <c r="AR1993" s="463">
        <v>0</v>
      </c>
      <c r="AS1993" s="456">
        <v>0</v>
      </c>
      <c r="AT1993" s="457">
        <v>0</v>
      </c>
      <c r="AU1993" s="457">
        <v>0</v>
      </c>
    </row>
    <row r="1994" spans="1:47" x14ac:dyDescent="0.2">
      <c r="A1994" s="231">
        <v>2024</v>
      </c>
      <c r="B1994" s="232">
        <v>30</v>
      </c>
      <c r="C1994" s="456">
        <v>0</v>
      </c>
      <c r="D1994" s="457">
        <v>0</v>
      </c>
      <c r="E1994" s="438">
        <v>9.7761893075941728</v>
      </c>
      <c r="F1994" s="456">
        <v>0</v>
      </c>
      <c r="G1994" s="457">
        <v>0</v>
      </c>
      <c r="H1994" s="438">
        <v>0.39958027074984442</v>
      </c>
      <c r="I1994" s="456">
        <v>0</v>
      </c>
      <c r="J1994" s="457">
        <v>0</v>
      </c>
      <c r="K1994" s="438">
        <v>0.59666207334218546</v>
      </c>
      <c r="L1994" s="462">
        <v>0</v>
      </c>
      <c r="M1994" s="463">
        <v>0</v>
      </c>
      <c r="N1994" s="438">
        <v>3.4480464314253275E-3</v>
      </c>
      <c r="O1994" s="456">
        <v>0</v>
      </c>
      <c r="P1994" s="457">
        <v>0</v>
      </c>
      <c r="Q1994" s="438">
        <v>2.8114852717894281E-2</v>
      </c>
      <c r="R1994" s="462">
        <v>0</v>
      </c>
      <c r="S1994" s="463">
        <v>0</v>
      </c>
      <c r="T1994" s="438">
        <v>515.11120190179793</v>
      </c>
      <c r="U1994" s="456">
        <v>0</v>
      </c>
      <c r="V1994" s="457">
        <v>0</v>
      </c>
      <c r="W1994" s="438">
        <v>2.0497956308317165E-2</v>
      </c>
      <c r="X1994" s="456">
        <v>0</v>
      </c>
      <c r="Y1994" s="457">
        <v>0</v>
      </c>
      <c r="Z1994" s="438">
        <v>1.9648466805656524E-2</v>
      </c>
      <c r="AA1994" s="456">
        <v>0</v>
      </c>
      <c r="AB1994" s="457">
        <v>0</v>
      </c>
      <c r="AC1994" s="438">
        <v>7.792654544107251E-3</v>
      </c>
      <c r="AD1994" s="456">
        <v>0</v>
      </c>
      <c r="AE1994" s="457">
        <v>0</v>
      </c>
      <c r="AF1994" s="438">
        <v>4.7229495701127741E-4</v>
      </c>
      <c r="AG1994" s="456">
        <v>0</v>
      </c>
      <c r="AH1994" s="457">
        <v>0</v>
      </c>
      <c r="AI1994" s="438">
        <v>1.6873105732430501E-2</v>
      </c>
      <c r="AJ1994" s="456">
        <v>0</v>
      </c>
      <c r="AK1994" s="457">
        <v>0</v>
      </c>
      <c r="AL1994" s="438">
        <v>2.8982153721984231E-3</v>
      </c>
      <c r="AM1994" s="456">
        <v>0</v>
      </c>
      <c r="AN1994" s="457">
        <v>0</v>
      </c>
      <c r="AO1994" s="438">
        <v>3.7892643751364368E-3</v>
      </c>
      <c r="AP1994" s="462">
        <v>0</v>
      </c>
      <c r="AQ1994" s="463">
        <v>0</v>
      </c>
      <c r="AR1994" s="463">
        <v>0</v>
      </c>
      <c r="AS1994" s="456">
        <v>0</v>
      </c>
      <c r="AT1994" s="457">
        <v>0</v>
      </c>
      <c r="AU1994" s="457">
        <v>0</v>
      </c>
    </row>
    <row r="1995" spans="1:47" x14ac:dyDescent="0.2">
      <c r="A1995" s="231">
        <v>2024</v>
      </c>
      <c r="B1995" s="232">
        <v>31</v>
      </c>
      <c r="C1995" s="456">
        <v>0</v>
      </c>
      <c r="D1995" s="457">
        <v>0</v>
      </c>
      <c r="E1995" s="438">
        <v>11.089706044064648</v>
      </c>
      <c r="F1995" s="456">
        <v>0</v>
      </c>
      <c r="G1995" s="457">
        <v>0</v>
      </c>
      <c r="H1995" s="438">
        <v>0.42474778101179039</v>
      </c>
      <c r="I1995" s="456">
        <v>0</v>
      </c>
      <c r="J1995" s="457">
        <v>0</v>
      </c>
      <c r="K1995" s="438">
        <v>0.72635557239199844</v>
      </c>
      <c r="L1995" s="462">
        <v>0</v>
      </c>
      <c r="M1995" s="463">
        <v>0</v>
      </c>
      <c r="N1995" s="438">
        <v>3.4480502744016414E-3</v>
      </c>
      <c r="O1995" s="456">
        <v>0</v>
      </c>
      <c r="P1995" s="457">
        <v>0</v>
      </c>
      <c r="Q1995" s="438">
        <v>2.8114818130066409E-2</v>
      </c>
      <c r="R1995" s="462">
        <v>0</v>
      </c>
      <c r="S1995" s="463">
        <v>0</v>
      </c>
      <c r="T1995" s="438">
        <v>515.11274807116934</v>
      </c>
      <c r="U1995" s="456">
        <v>0</v>
      </c>
      <c r="V1995" s="457">
        <v>0</v>
      </c>
      <c r="W1995" s="438">
        <v>2.1883895633631176E-2</v>
      </c>
      <c r="X1995" s="456">
        <v>0</v>
      </c>
      <c r="Y1995" s="457">
        <v>0</v>
      </c>
      <c r="Z1995" s="438">
        <v>1.964811871951171E-2</v>
      </c>
      <c r="AA1995" s="456">
        <v>0</v>
      </c>
      <c r="AB1995" s="457">
        <v>0</v>
      </c>
      <c r="AC1995" s="438">
        <v>8.2632664389680824E-3</v>
      </c>
      <c r="AD1995" s="456">
        <v>0</v>
      </c>
      <c r="AE1995" s="457">
        <v>0</v>
      </c>
      <c r="AF1995" s="438">
        <v>5.0188725768906281E-4</v>
      </c>
      <c r="AG1995" s="456">
        <v>0</v>
      </c>
      <c r="AH1995" s="457">
        <v>0</v>
      </c>
      <c r="AI1995" s="438">
        <v>1.7942412001161083E-2</v>
      </c>
      <c r="AJ1995" s="456">
        <v>0</v>
      </c>
      <c r="AK1995" s="457">
        <v>0</v>
      </c>
      <c r="AL1995" s="438">
        <v>3.0713756111775607E-3</v>
      </c>
      <c r="AM1995" s="456">
        <v>0</v>
      </c>
      <c r="AN1995" s="457">
        <v>0</v>
      </c>
      <c r="AO1995" s="438">
        <v>4.0393331006651377E-3</v>
      </c>
      <c r="AP1995" s="462">
        <v>0</v>
      </c>
      <c r="AQ1995" s="463">
        <v>0</v>
      </c>
      <c r="AR1995" s="463">
        <v>0</v>
      </c>
      <c r="AS1995" s="456">
        <v>0</v>
      </c>
      <c r="AT1995" s="457">
        <v>0</v>
      </c>
      <c r="AU1995" s="457">
        <v>0</v>
      </c>
    </row>
    <row r="1996" spans="1:47" x14ac:dyDescent="0.2">
      <c r="A1996" s="231">
        <v>2024</v>
      </c>
      <c r="B1996" s="232">
        <v>32</v>
      </c>
      <c r="C1996" s="456">
        <v>0</v>
      </c>
      <c r="D1996" s="457">
        <v>0</v>
      </c>
      <c r="E1996" s="419">
        <v>11.089706044064648</v>
      </c>
      <c r="F1996" s="456">
        <v>0</v>
      </c>
      <c r="G1996" s="457">
        <v>0</v>
      </c>
      <c r="H1996" s="419">
        <v>0.42474778101179039</v>
      </c>
      <c r="I1996" s="456">
        <v>0</v>
      </c>
      <c r="J1996" s="457">
        <v>0</v>
      </c>
      <c r="K1996" s="419">
        <v>0.72635557239199844</v>
      </c>
      <c r="L1996" s="462">
        <v>0</v>
      </c>
      <c r="M1996" s="463">
        <v>0</v>
      </c>
      <c r="N1996" s="419">
        <v>3.4480502744016414E-3</v>
      </c>
      <c r="O1996" s="456">
        <v>0</v>
      </c>
      <c r="P1996" s="457">
        <v>0</v>
      </c>
      <c r="Q1996" s="419">
        <v>2.8114818130066409E-2</v>
      </c>
      <c r="R1996" s="462">
        <v>0</v>
      </c>
      <c r="S1996" s="463">
        <v>0</v>
      </c>
      <c r="T1996" s="419">
        <v>515.11274807116934</v>
      </c>
      <c r="U1996" s="456">
        <v>0</v>
      </c>
      <c r="V1996" s="457">
        <v>0</v>
      </c>
      <c r="W1996" s="419">
        <v>2.1883895633631176E-2</v>
      </c>
      <c r="X1996" s="456">
        <v>0</v>
      </c>
      <c r="Y1996" s="457">
        <v>0</v>
      </c>
      <c r="Z1996" s="419">
        <v>1.964811871951171E-2</v>
      </c>
      <c r="AA1996" s="456">
        <v>0</v>
      </c>
      <c r="AB1996" s="457">
        <v>0</v>
      </c>
      <c r="AC1996" s="419">
        <v>8.2632664389680824E-3</v>
      </c>
      <c r="AD1996" s="456">
        <v>0</v>
      </c>
      <c r="AE1996" s="457">
        <v>0</v>
      </c>
      <c r="AF1996" s="419">
        <v>5.0188725768906281E-4</v>
      </c>
      <c r="AG1996" s="456">
        <v>0</v>
      </c>
      <c r="AH1996" s="457">
        <v>0</v>
      </c>
      <c r="AI1996" s="419">
        <v>1.7942412001161083E-2</v>
      </c>
      <c r="AJ1996" s="456">
        <v>0</v>
      </c>
      <c r="AK1996" s="457">
        <v>0</v>
      </c>
      <c r="AL1996" s="419">
        <v>3.0713756111775607E-3</v>
      </c>
      <c r="AM1996" s="456">
        <v>0</v>
      </c>
      <c r="AN1996" s="457">
        <v>0</v>
      </c>
      <c r="AO1996" s="419">
        <v>4.0393331006651377E-3</v>
      </c>
      <c r="AP1996" s="462">
        <v>0</v>
      </c>
      <c r="AQ1996" s="463">
        <v>0</v>
      </c>
      <c r="AR1996" s="463">
        <v>0</v>
      </c>
      <c r="AS1996" s="456">
        <v>0</v>
      </c>
      <c r="AT1996" s="457">
        <v>0</v>
      </c>
      <c r="AU1996" s="457">
        <v>0</v>
      </c>
    </row>
    <row r="1997" spans="1:47" x14ac:dyDescent="0.2">
      <c r="A1997" s="231">
        <v>2024</v>
      </c>
      <c r="B1997" s="232">
        <v>33</v>
      </c>
      <c r="C1997" s="456">
        <v>0</v>
      </c>
      <c r="D1997" s="457">
        <v>0</v>
      </c>
      <c r="E1997" s="419">
        <v>11.089706044064648</v>
      </c>
      <c r="F1997" s="456">
        <v>0</v>
      </c>
      <c r="G1997" s="457">
        <v>0</v>
      </c>
      <c r="H1997" s="419">
        <v>0.42474778101179039</v>
      </c>
      <c r="I1997" s="456">
        <v>0</v>
      </c>
      <c r="J1997" s="457">
        <v>0</v>
      </c>
      <c r="K1997" s="419">
        <v>0.72635557239199844</v>
      </c>
      <c r="L1997" s="462">
        <v>0</v>
      </c>
      <c r="M1997" s="463">
        <v>0</v>
      </c>
      <c r="N1997" s="419">
        <v>3.4480502744016414E-3</v>
      </c>
      <c r="O1997" s="456">
        <v>0</v>
      </c>
      <c r="P1997" s="457">
        <v>0</v>
      </c>
      <c r="Q1997" s="419">
        <v>2.8114818130066409E-2</v>
      </c>
      <c r="R1997" s="462">
        <v>0</v>
      </c>
      <c r="S1997" s="463">
        <v>0</v>
      </c>
      <c r="T1997" s="419">
        <v>515.11274807116934</v>
      </c>
      <c r="U1997" s="456">
        <v>0</v>
      </c>
      <c r="V1997" s="457">
        <v>0</v>
      </c>
      <c r="W1997" s="419">
        <v>2.1883895633631176E-2</v>
      </c>
      <c r="X1997" s="456">
        <v>0</v>
      </c>
      <c r="Y1997" s="457">
        <v>0</v>
      </c>
      <c r="Z1997" s="419">
        <v>1.964811871951171E-2</v>
      </c>
      <c r="AA1997" s="456">
        <v>0</v>
      </c>
      <c r="AB1997" s="457">
        <v>0</v>
      </c>
      <c r="AC1997" s="419">
        <v>8.2632664389680824E-3</v>
      </c>
      <c r="AD1997" s="456">
        <v>0</v>
      </c>
      <c r="AE1997" s="457">
        <v>0</v>
      </c>
      <c r="AF1997" s="419">
        <v>5.0188725768906281E-4</v>
      </c>
      <c r="AG1997" s="456">
        <v>0</v>
      </c>
      <c r="AH1997" s="457">
        <v>0</v>
      </c>
      <c r="AI1997" s="419">
        <v>1.7942412001161083E-2</v>
      </c>
      <c r="AJ1997" s="456">
        <v>0</v>
      </c>
      <c r="AK1997" s="457">
        <v>0</v>
      </c>
      <c r="AL1997" s="419">
        <v>3.0713756111775607E-3</v>
      </c>
      <c r="AM1997" s="456">
        <v>0</v>
      </c>
      <c r="AN1997" s="457">
        <v>0</v>
      </c>
      <c r="AO1997" s="419">
        <v>4.0393331006651377E-3</v>
      </c>
      <c r="AP1997" s="462">
        <v>0</v>
      </c>
      <c r="AQ1997" s="463">
        <v>0</v>
      </c>
      <c r="AR1997" s="463">
        <v>0</v>
      </c>
      <c r="AS1997" s="456">
        <v>0</v>
      </c>
      <c r="AT1997" s="457">
        <v>0</v>
      </c>
      <c r="AU1997" s="457">
        <v>0</v>
      </c>
    </row>
    <row r="1998" spans="1:47" x14ac:dyDescent="0.2">
      <c r="A1998" s="231">
        <v>2024</v>
      </c>
      <c r="B1998" s="232">
        <v>34</v>
      </c>
      <c r="C1998" s="456">
        <v>0</v>
      </c>
      <c r="D1998" s="457">
        <v>0</v>
      </c>
      <c r="E1998" s="419">
        <v>11.089706044064648</v>
      </c>
      <c r="F1998" s="456">
        <v>0</v>
      </c>
      <c r="G1998" s="457">
        <v>0</v>
      </c>
      <c r="H1998" s="419">
        <v>0.42474778101179039</v>
      </c>
      <c r="I1998" s="456">
        <v>0</v>
      </c>
      <c r="J1998" s="457">
        <v>0</v>
      </c>
      <c r="K1998" s="419">
        <v>0.72635557239199844</v>
      </c>
      <c r="L1998" s="462">
        <v>0</v>
      </c>
      <c r="M1998" s="463">
        <v>0</v>
      </c>
      <c r="N1998" s="419">
        <v>3.4480502744016414E-3</v>
      </c>
      <c r="O1998" s="456">
        <v>0</v>
      </c>
      <c r="P1998" s="457">
        <v>0</v>
      </c>
      <c r="Q1998" s="419">
        <v>2.8114818130066409E-2</v>
      </c>
      <c r="R1998" s="462">
        <v>0</v>
      </c>
      <c r="S1998" s="463">
        <v>0</v>
      </c>
      <c r="T1998" s="419">
        <v>515.11274807116934</v>
      </c>
      <c r="U1998" s="456">
        <v>0</v>
      </c>
      <c r="V1998" s="457">
        <v>0</v>
      </c>
      <c r="W1998" s="419">
        <v>2.1883895633631176E-2</v>
      </c>
      <c r="X1998" s="456">
        <v>0</v>
      </c>
      <c r="Y1998" s="457">
        <v>0</v>
      </c>
      <c r="Z1998" s="419">
        <v>1.964811871951171E-2</v>
      </c>
      <c r="AA1998" s="456">
        <v>0</v>
      </c>
      <c r="AB1998" s="457">
        <v>0</v>
      </c>
      <c r="AC1998" s="419">
        <v>8.2632664389680824E-3</v>
      </c>
      <c r="AD1998" s="456">
        <v>0</v>
      </c>
      <c r="AE1998" s="457">
        <v>0</v>
      </c>
      <c r="AF1998" s="419">
        <v>5.0188725768906281E-4</v>
      </c>
      <c r="AG1998" s="456">
        <v>0</v>
      </c>
      <c r="AH1998" s="457">
        <v>0</v>
      </c>
      <c r="AI1998" s="419">
        <v>1.7942412001161083E-2</v>
      </c>
      <c r="AJ1998" s="456">
        <v>0</v>
      </c>
      <c r="AK1998" s="457">
        <v>0</v>
      </c>
      <c r="AL1998" s="419">
        <v>3.0713756111775607E-3</v>
      </c>
      <c r="AM1998" s="456">
        <v>0</v>
      </c>
      <c r="AN1998" s="457">
        <v>0</v>
      </c>
      <c r="AO1998" s="419">
        <v>4.0393331006651377E-3</v>
      </c>
      <c r="AP1998" s="462">
        <v>0</v>
      </c>
      <c r="AQ1998" s="463">
        <v>0</v>
      </c>
      <c r="AR1998" s="463">
        <v>0</v>
      </c>
      <c r="AS1998" s="456">
        <v>0</v>
      </c>
      <c r="AT1998" s="457">
        <v>0</v>
      </c>
      <c r="AU1998" s="457">
        <v>0</v>
      </c>
    </row>
    <row r="1999" spans="1:47" x14ac:dyDescent="0.2">
      <c r="A1999" s="231">
        <v>2024</v>
      </c>
      <c r="B1999" s="232">
        <v>35</v>
      </c>
      <c r="C1999" s="456">
        <v>0</v>
      </c>
      <c r="D1999" s="457">
        <v>0</v>
      </c>
      <c r="E1999" s="419">
        <v>11.089706044064648</v>
      </c>
      <c r="F1999" s="456">
        <v>0</v>
      </c>
      <c r="G1999" s="457">
        <v>0</v>
      </c>
      <c r="H1999" s="419">
        <v>0.42474778101179039</v>
      </c>
      <c r="I1999" s="456">
        <v>0</v>
      </c>
      <c r="J1999" s="457">
        <v>0</v>
      </c>
      <c r="K1999" s="419">
        <v>0.72635557239199844</v>
      </c>
      <c r="L1999" s="462">
        <v>0</v>
      </c>
      <c r="M1999" s="463">
        <v>0</v>
      </c>
      <c r="N1999" s="419">
        <v>3.4480502744016414E-3</v>
      </c>
      <c r="O1999" s="456">
        <v>0</v>
      </c>
      <c r="P1999" s="457">
        <v>0</v>
      </c>
      <c r="Q1999" s="419">
        <v>2.8114818130066409E-2</v>
      </c>
      <c r="R1999" s="462">
        <v>0</v>
      </c>
      <c r="S1999" s="463">
        <v>0</v>
      </c>
      <c r="T1999" s="419">
        <v>515.11274807116934</v>
      </c>
      <c r="U1999" s="456">
        <v>0</v>
      </c>
      <c r="V1999" s="457">
        <v>0</v>
      </c>
      <c r="W1999" s="419">
        <v>2.1883895633631176E-2</v>
      </c>
      <c r="X1999" s="456">
        <v>0</v>
      </c>
      <c r="Y1999" s="457">
        <v>0</v>
      </c>
      <c r="Z1999" s="419">
        <v>1.964811871951171E-2</v>
      </c>
      <c r="AA1999" s="456">
        <v>0</v>
      </c>
      <c r="AB1999" s="457">
        <v>0</v>
      </c>
      <c r="AC1999" s="419">
        <v>8.2632664389680824E-3</v>
      </c>
      <c r="AD1999" s="456">
        <v>0</v>
      </c>
      <c r="AE1999" s="457">
        <v>0</v>
      </c>
      <c r="AF1999" s="419">
        <v>5.0188725768906281E-4</v>
      </c>
      <c r="AG1999" s="456">
        <v>0</v>
      </c>
      <c r="AH1999" s="457">
        <v>0</v>
      </c>
      <c r="AI1999" s="419">
        <v>1.7942412001161083E-2</v>
      </c>
      <c r="AJ1999" s="456">
        <v>0</v>
      </c>
      <c r="AK1999" s="457">
        <v>0</v>
      </c>
      <c r="AL1999" s="419">
        <v>3.0713756111775607E-3</v>
      </c>
      <c r="AM1999" s="456">
        <v>0</v>
      </c>
      <c r="AN1999" s="457">
        <v>0</v>
      </c>
      <c r="AO1999" s="419">
        <v>4.0393331006651377E-3</v>
      </c>
      <c r="AP1999" s="462">
        <v>0</v>
      </c>
      <c r="AQ1999" s="463">
        <v>0</v>
      </c>
      <c r="AR1999" s="463">
        <v>0</v>
      </c>
      <c r="AS1999" s="456">
        <v>0</v>
      </c>
      <c r="AT1999" s="457">
        <v>0</v>
      </c>
      <c r="AU1999" s="457">
        <v>0</v>
      </c>
    </row>
    <row r="2000" spans="1:47" x14ac:dyDescent="0.2">
      <c r="A2000" s="231">
        <v>2024</v>
      </c>
      <c r="B2000" s="232">
        <v>36</v>
      </c>
      <c r="C2000" s="456">
        <v>0</v>
      </c>
      <c r="D2000" s="457">
        <v>0</v>
      </c>
      <c r="E2000" s="419">
        <v>11.089706044064648</v>
      </c>
      <c r="F2000" s="456">
        <v>0</v>
      </c>
      <c r="G2000" s="457">
        <v>0</v>
      </c>
      <c r="H2000" s="419">
        <v>0.42474778101179039</v>
      </c>
      <c r="I2000" s="456">
        <v>0</v>
      </c>
      <c r="J2000" s="457">
        <v>0</v>
      </c>
      <c r="K2000" s="419">
        <v>0.72635557239199844</v>
      </c>
      <c r="L2000" s="462">
        <v>0</v>
      </c>
      <c r="M2000" s="463">
        <v>0</v>
      </c>
      <c r="N2000" s="419">
        <v>3.4480502744016414E-3</v>
      </c>
      <c r="O2000" s="456">
        <v>0</v>
      </c>
      <c r="P2000" s="457">
        <v>0</v>
      </c>
      <c r="Q2000" s="419">
        <v>2.8114818130066409E-2</v>
      </c>
      <c r="R2000" s="462">
        <v>0</v>
      </c>
      <c r="S2000" s="463">
        <v>0</v>
      </c>
      <c r="T2000" s="419">
        <v>515.11274807116934</v>
      </c>
      <c r="U2000" s="456">
        <v>0</v>
      </c>
      <c r="V2000" s="457">
        <v>0</v>
      </c>
      <c r="W2000" s="419">
        <v>2.1883895633631176E-2</v>
      </c>
      <c r="X2000" s="456">
        <v>0</v>
      </c>
      <c r="Y2000" s="457">
        <v>0</v>
      </c>
      <c r="Z2000" s="419">
        <v>1.964811871951171E-2</v>
      </c>
      <c r="AA2000" s="456">
        <v>0</v>
      </c>
      <c r="AB2000" s="457">
        <v>0</v>
      </c>
      <c r="AC2000" s="419">
        <v>8.2632664389680824E-3</v>
      </c>
      <c r="AD2000" s="456">
        <v>0</v>
      </c>
      <c r="AE2000" s="457">
        <v>0</v>
      </c>
      <c r="AF2000" s="419">
        <v>5.0188725768906281E-4</v>
      </c>
      <c r="AG2000" s="456">
        <v>0</v>
      </c>
      <c r="AH2000" s="457">
        <v>0</v>
      </c>
      <c r="AI2000" s="419">
        <v>1.7942412001161083E-2</v>
      </c>
      <c r="AJ2000" s="456">
        <v>0</v>
      </c>
      <c r="AK2000" s="457">
        <v>0</v>
      </c>
      <c r="AL2000" s="419">
        <v>3.0713756111775607E-3</v>
      </c>
      <c r="AM2000" s="456">
        <v>0</v>
      </c>
      <c r="AN2000" s="457">
        <v>0</v>
      </c>
      <c r="AO2000" s="419">
        <v>4.0393331006651377E-3</v>
      </c>
      <c r="AP2000" s="462">
        <v>0</v>
      </c>
      <c r="AQ2000" s="463">
        <v>0</v>
      </c>
      <c r="AR2000" s="463">
        <v>0</v>
      </c>
      <c r="AS2000" s="456">
        <v>0</v>
      </c>
      <c r="AT2000" s="457">
        <v>0</v>
      </c>
      <c r="AU2000" s="457">
        <v>0</v>
      </c>
    </row>
    <row r="2001" spans="1:47" x14ac:dyDescent="0.2">
      <c r="A2001" s="231">
        <v>2024</v>
      </c>
      <c r="B2001" s="232">
        <v>37</v>
      </c>
      <c r="C2001" s="456">
        <v>0</v>
      </c>
      <c r="D2001" s="457">
        <v>0</v>
      </c>
      <c r="E2001" s="419">
        <v>11.089706044064648</v>
      </c>
      <c r="F2001" s="456">
        <v>0</v>
      </c>
      <c r="G2001" s="457">
        <v>0</v>
      </c>
      <c r="H2001" s="419">
        <v>0.42474778101179039</v>
      </c>
      <c r="I2001" s="456">
        <v>0</v>
      </c>
      <c r="J2001" s="457">
        <v>0</v>
      </c>
      <c r="K2001" s="419">
        <v>0.72635557239199844</v>
      </c>
      <c r="L2001" s="462">
        <v>0</v>
      </c>
      <c r="M2001" s="463">
        <v>0</v>
      </c>
      <c r="N2001" s="419">
        <v>3.4480502744016414E-3</v>
      </c>
      <c r="O2001" s="456">
        <v>0</v>
      </c>
      <c r="P2001" s="457">
        <v>0</v>
      </c>
      <c r="Q2001" s="419">
        <v>2.8114818130066409E-2</v>
      </c>
      <c r="R2001" s="462">
        <v>0</v>
      </c>
      <c r="S2001" s="463">
        <v>0</v>
      </c>
      <c r="T2001" s="419">
        <v>515.11274807116934</v>
      </c>
      <c r="U2001" s="456">
        <v>0</v>
      </c>
      <c r="V2001" s="457">
        <v>0</v>
      </c>
      <c r="W2001" s="419">
        <v>2.1883895633631176E-2</v>
      </c>
      <c r="X2001" s="456">
        <v>0</v>
      </c>
      <c r="Y2001" s="457">
        <v>0</v>
      </c>
      <c r="Z2001" s="419">
        <v>1.964811871951171E-2</v>
      </c>
      <c r="AA2001" s="456">
        <v>0</v>
      </c>
      <c r="AB2001" s="457">
        <v>0</v>
      </c>
      <c r="AC2001" s="419">
        <v>8.2632664389680824E-3</v>
      </c>
      <c r="AD2001" s="456">
        <v>0</v>
      </c>
      <c r="AE2001" s="457">
        <v>0</v>
      </c>
      <c r="AF2001" s="419">
        <v>5.0188725768906281E-4</v>
      </c>
      <c r="AG2001" s="456">
        <v>0</v>
      </c>
      <c r="AH2001" s="457">
        <v>0</v>
      </c>
      <c r="AI2001" s="419">
        <v>1.7942412001161083E-2</v>
      </c>
      <c r="AJ2001" s="456">
        <v>0</v>
      </c>
      <c r="AK2001" s="457">
        <v>0</v>
      </c>
      <c r="AL2001" s="419">
        <v>3.0713756111775607E-3</v>
      </c>
      <c r="AM2001" s="456">
        <v>0</v>
      </c>
      <c r="AN2001" s="457">
        <v>0</v>
      </c>
      <c r="AO2001" s="419">
        <v>4.0393331006651377E-3</v>
      </c>
      <c r="AP2001" s="462">
        <v>0</v>
      </c>
      <c r="AQ2001" s="463">
        <v>0</v>
      </c>
      <c r="AR2001" s="463">
        <v>0</v>
      </c>
      <c r="AS2001" s="456">
        <v>0</v>
      </c>
      <c r="AT2001" s="457">
        <v>0</v>
      </c>
      <c r="AU2001" s="457">
        <v>0</v>
      </c>
    </row>
    <row r="2002" spans="1:47" x14ac:dyDescent="0.2">
      <c r="A2002" s="231">
        <v>2024</v>
      </c>
      <c r="B2002" s="232">
        <v>38</v>
      </c>
      <c r="C2002" s="456">
        <v>0</v>
      </c>
      <c r="D2002" s="457">
        <v>0</v>
      </c>
      <c r="E2002" s="419">
        <v>11.089706044064648</v>
      </c>
      <c r="F2002" s="456">
        <v>0</v>
      </c>
      <c r="G2002" s="457">
        <v>0</v>
      </c>
      <c r="H2002" s="419">
        <v>0.42474778101179039</v>
      </c>
      <c r="I2002" s="456">
        <v>0</v>
      </c>
      <c r="J2002" s="457">
        <v>0</v>
      </c>
      <c r="K2002" s="419">
        <v>0.72635557239199844</v>
      </c>
      <c r="L2002" s="462">
        <v>0</v>
      </c>
      <c r="M2002" s="463">
        <v>0</v>
      </c>
      <c r="N2002" s="419">
        <v>3.4480502744016414E-3</v>
      </c>
      <c r="O2002" s="456">
        <v>0</v>
      </c>
      <c r="P2002" s="457">
        <v>0</v>
      </c>
      <c r="Q2002" s="419">
        <v>2.8114818130066409E-2</v>
      </c>
      <c r="R2002" s="462">
        <v>0</v>
      </c>
      <c r="S2002" s="463">
        <v>0</v>
      </c>
      <c r="T2002" s="419">
        <v>515.11274807116934</v>
      </c>
      <c r="U2002" s="456">
        <v>0</v>
      </c>
      <c r="V2002" s="457">
        <v>0</v>
      </c>
      <c r="W2002" s="419">
        <v>2.1883895633631176E-2</v>
      </c>
      <c r="X2002" s="456">
        <v>0</v>
      </c>
      <c r="Y2002" s="457">
        <v>0</v>
      </c>
      <c r="Z2002" s="419">
        <v>1.964811871951171E-2</v>
      </c>
      <c r="AA2002" s="456">
        <v>0</v>
      </c>
      <c r="AB2002" s="457">
        <v>0</v>
      </c>
      <c r="AC2002" s="419">
        <v>8.2632664389680824E-3</v>
      </c>
      <c r="AD2002" s="456">
        <v>0</v>
      </c>
      <c r="AE2002" s="457">
        <v>0</v>
      </c>
      <c r="AF2002" s="419">
        <v>5.0188725768906281E-4</v>
      </c>
      <c r="AG2002" s="456">
        <v>0</v>
      </c>
      <c r="AH2002" s="457">
        <v>0</v>
      </c>
      <c r="AI2002" s="419">
        <v>1.7942412001161083E-2</v>
      </c>
      <c r="AJ2002" s="456">
        <v>0</v>
      </c>
      <c r="AK2002" s="457">
        <v>0</v>
      </c>
      <c r="AL2002" s="419">
        <v>3.0713756111775607E-3</v>
      </c>
      <c r="AM2002" s="456">
        <v>0</v>
      </c>
      <c r="AN2002" s="457">
        <v>0</v>
      </c>
      <c r="AO2002" s="419">
        <v>4.0393331006651377E-3</v>
      </c>
      <c r="AP2002" s="462">
        <v>0</v>
      </c>
      <c r="AQ2002" s="463">
        <v>0</v>
      </c>
      <c r="AR2002" s="463">
        <v>0</v>
      </c>
      <c r="AS2002" s="456">
        <v>0</v>
      </c>
      <c r="AT2002" s="457">
        <v>0</v>
      </c>
      <c r="AU2002" s="457">
        <v>0</v>
      </c>
    </row>
    <row r="2003" spans="1:47" x14ac:dyDescent="0.2">
      <c r="A2003" s="231">
        <v>2024</v>
      </c>
      <c r="B2003" s="232">
        <v>39</v>
      </c>
      <c r="C2003" s="456">
        <v>0</v>
      </c>
      <c r="D2003" s="457">
        <v>0</v>
      </c>
      <c r="E2003" s="419">
        <v>11.089706044064648</v>
      </c>
      <c r="F2003" s="456">
        <v>0</v>
      </c>
      <c r="G2003" s="457">
        <v>0</v>
      </c>
      <c r="H2003" s="419">
        <v>0.42474778101179039</v>
      </c>
      <c r="I2003" s="456">
        <v>0</v>
      </c>
      <c r="J2003" s="457">
        <v>0</v>
      </c>
      <c r="K2003" s="419">
        <v>0.72635557239199844</v>
      </c>
      <c r="L2003" s="462">
        <v>0</v>
      </c>
      <c r="M2003" s="463">
        <v>0</v>
      </c>
      <c r="N2003" s="419">
        <v>3.4480502744016414E-3</v>
      </c>
      <c r="O2003" s="456">
        <v>0</v>
      </c>
      <c r="P2003" s="457">
        <v>0</v>
      </c>
      <c r="Q2003" s="419">
        <v>2.8114818130066409E-2</v>
      </c>
      <c r="R2003" s="462">
        <v>0</v>
      </c>
      <c r="S2003" s="463">
        <v>0</v>
      </c>
      <c r="T2003" s="419">
        <v>515.11274807116934</v>
      </c>
      <c r="U2003" s="456">
        <v>0</v>
      </c>
      <c r="V2003" s="457">
        <v>0</v>
      </c>
      <c r="W2003" s="419">
        <v>2.1883895633631176E-2</v>
      </c>
      <c r="X2003" s="456">
        <v>0</v>
      </c>
      <c r="Y2003" s="457">
        <v>0</v>
      </c>
      <c r="Z2003" s="419">
        <v>1.964811871951171E-2</v>
      </c>
      <c r="AA2003" s="456">
        <v>0</v>
      </c>
      <c r="AB2003" s="457">
        <v>0</v>
      </c>
      <c r="AC2003" s="419">
        <v>8.2632664389680824E-3</v>
      </c>
      <c r="AD2003" s="456">
        <v>0</v>
      </c>
      <c r="AE2003" s="457">
        <v>0</v>
      </c>
      <c r="AF2003" s="419">
        <v>5.0188725768906281E-4</v>
      </c>
      <c r="AG2003" s="456">
        <v>0</v>
      </c>
      <c r="AH2003" s="457">
        <v>0</v>
      </c>
      <c r="AI2003" s="419">
        <v>1.7942412001161083E-2</v>
      </c>
      <c r="AJ2003" s="456">
        <v>0</v>
      </c>
      <c r="AK2003" s="457">
        <v>0</v>
      </c>
      <c r="AL2003" s="419">
        <v>3.0713756111775607E-3</v>
      </c>
      <c r="AM2003" s="456">
        <v>0</v>
      </c>
      <c r="AN2003" s="457">
        <v>0</v>
      </c>
      <c r="AO2003" s="419">
        <v>4.0393331006651377E-3</v>
      </c>
      <c r="AP2003" s="462">
        <v>0</v>
      </c>
      <c r="AQ2003" s="463">
        <v>0</v>
      </c>
      <c r="AR2003" s="463">
        <v>0</v>
      </c>
      <c r="AS2003" s="456">
        <v>0</v>
      </c>
      <c r="AT2003" s="457">
        <v>0</v>
      </c>
      <c r="AU2003" s="457">
        <v>0</v>
      </c>
    </row>
    <row r="2004" spans="1:47" ht="13.5" thickBot="1" x14ac:dyDescent="0.25">
      <c r="A2004" s="233">
        <v>2024</v>
      </c>
      <c r="B2004" s="234">
        <v>40</v>
      </c>
      <c r="C2004" s="458">
        <v>0</v>
      </c>
      <c r="D2004" s="459">
        <v>0</v>
      </c>
      <c r="E2004" s="430">
        <v>11.089706044064648</v>
      </c>
      <c r="F2004" s="458">
        <v>0</v>
      </c>
      <c r="G2004" s="459">
        <v>0</v>
      </c>
      <c r="H2004" s="430">
        <v>0.42474778101179039</v>
      </c>
      <c r="I2004" s="458">
        <v>0</v>
      </c>
      <c r="J2004" s="459">
        <v>0</v>
      </c>
      <c r="K2004" s="430">
        <v>0.72635557239199844</v>
      </c>
      <c r="L2004" s="464">
        <v>0</v>
      </c>
      <c r="M2004" s="465">
        <v>0</v>
      </c>
      <c r="N2004" s="430">
        <v>3.4480502744016414E-3</v>
      </c>
      <c r="O2004" s="458">
        <v>0</v>
      </c>
      <c r="P2004" s="459">
        <v>0</v>
      </c>
      <c r="Q2004" s="430">
        <v>2.8114818130066409E-2</v>
      </c>
      <c r="R2004" s="464">
        <v>0</v>
      </c>
      <c r="S2004" s="465">
        <v>0</v>
      </c>
      <c r="T2004" s="430">
        <v>515.11274807116934</v>
      </c>
      <c r="U2004" s="458">
        <v>0</v>
      </c>
      <c r="V2004" s="459">
        <v>0</v>
      </c>
      <c r="W2004" s="430">
        <v>2.1883895633631176E-2</v>
      </c>
      <c r="X2004" s="458">
        <v>0</v>
      </c>
      <c r="Y2004" s="459">
        <v>0</v>
      </c>
      <c r="Z2004" s="430">
        <v>1.964811871951171E-2</v>
      </c>
      <c r="AA2004" s="458">
        <v>0</v>
      </c>
      <c r="AB2004" s="459">
        <v>0</v>
      </c>
      <c r="AC2004" s="430">
        <v>8.2632664389680824E-3</v>
      </c>
      <c r="AD2004" s="458">
        <v>0</v>
      </c>
      <c r="AE2004" s="459">
        <v>0</v>
      </c>
      <c r="AF2004" s="430">
        <v>5.0188725768906281E-4</v>
      </c>
      <c r="AG2004" s="458">
        <v>0</v>
      </c>
      <c r="AH2004" s="459">
        <v>0</v>
      </c>
      <c r="AI2004" s="430">
        <v>1.7942412001161083E-2</v>
      </c>
      <c r="AJ2004" s="458">
        <v>0</v>
      </c>
      <c r="AK2004" s="459">
        <v>0</v>
      </c>
      <c r="AL2004" s="430">
        <v>3.0713756111775607E-3</v>
      </c>
      <c r="AM2004" s="458">
        <v>0</v>
      </c>
      <c r="AN2004" s="459">
        <v>0</v>
      </c>
      <c r="AO2004" s="430">
        <v>4.0393331006651377E-3</v>
      </c>
      <c r="AP2004" s="464">
        <v>0</v>
      </c>
      <c r="AQ2004" s="465">
        <v>0</v>
      </c>
      <c r="AR2004" s="465">
        <v>0</v>
      </c>
      <c r="AS2004" s="458">
        <v>0</v>
      </c>
      <c r="AT2004" s="459">
        <v>0</v>
      </c>
      <c r="AU2004" s="459">
        <v>0</v>
      </c>
    </row>
    <row r="2005" spans="1:47" x14ac:dyDescent="0.2">
      <c r="A2005" s="229">
        <v>2025</v>
      </c>
      <c r="B2005" s="230">
        <v>1</v>
      </c>
      <c r="C2005" s="454">
        <v>0.758367470192017</v>
      </c>
      <c r="D2005" s="455">
        <v>0.7746484835392633</v>
      </c>
      <c r="E2005" s="436">
        <v>1.8025703336345464</v>
      </c>
      <c r="F2005" s="454">
        <v>3.6298751240563108E-2</v>
      </c>
      <c r="G2005" s="455">
        <v>3.2031180969875291E-2</v>
      </c>
      <c r="H2005" s="436">
        <v>5.5317400439723073E-2</v>
      </c>
      <c r="I2005" s="454">
        <v>3.1985632103355505E-2</v>
      </c>
      <c r="J2005" s="455">
        <v>3.2416639775566594E-2</v>
      </c>
      <c r="K2005" s="436">
        <v>0.102977212563059</v>
      </c>
      <c r="L2005" s="460">
        <v>1.3425437657460123E-3</v>
      </c>
      <c r="M2005" s="461">
        <v>1.7544751665103777E-3</v>
      </c>
      <c r="N2005" s="436">
        <v>3.2956618437061966E-3</v>
      </c>
      <c r="O2005" s="454">
        <v>1.6312361726171102E-3</v>
      </c>
      <c r="P2005" s="455">
        <v>2.0720417736060748E-3</v>
      </c>
      <c r="Q2005" s="436">
        <v>1.0075433521271797E-2</v>
      </c>
      <c r="R2005" s="460">
        <v>0</v>
      </c>
      <c r="S2005" s="461">
        <v>0</v>
      </c>
      <c r="T2005" s="436">
        <v>493.15019246778564</v>
      </c>
      <c r="U2005" s="454">
        <v>4.7001398507204254E-3</v>
      </c>
      <c r="V2005" s="455">
        <v>5.6567477543859662E-3</v>
      </c>
      <c r="W2005" s="436">
        <v>1.0158459777434663E-2</v>
      </c>
      <c r="X2005" s="454">
        <v>4.3652509521767179E-3</v>
      </c>
      <c r="Y2005" s="455">
        <v>5.5667259754500452E-3</v>
      </c>
      <c r="Z2005" s="436">
        <v>1.0349144034210172E-2</v>
      </c>
      <c r="AA2005" s="454">
        <v>7.6714436290886614E-4</v>
      </c>
      <c r="AB2005" s="455">
        <v>8.0508908181682614E-4</v>
      </c>
      <c r="AC2005" s="436">
        <v>1.0721325188732275E-3</v>
      </c>
      <c r="AD2005" s="454">
        <v>4.5942195734091317E-5</v>
      </c>
      <c r="AE2005" s="455">
        <v>4.0353135728709276E-5</v>
      </c>
      <c r="AF2005" s="436">
        <v>6.4163392947354196E-5</v>
      </c>
      <c r="AG2005" s="454">
        <v>1.5221163441290033E-3</v>
      </c>
      <c r="AH2005" s="455">
        <v>1.321949846054965E-3</v>
      </c>
      <c r="AI2005" s="436">
        <v>2.3335862867592126E-3</v>
      </c>
      <c r="AJ2005" s="454">
        <v>2.8147187917702376E-4</v>
      </c>
      <c r="AK2005" s="455">
        <v>2.3889404611533008E-4</v>
      </c>
      <c r="AL2005" s="436">
        <v>4.1527209644023531E-4</v>
      </c>
      <c r="AM2005" s="454">
        <v>4.1305751365761301E-4</v>
      </c>
      <c r="AN2005" s="455">
        <v>3.6822160826177505E-4</v>
      </c>
      <c r="AO2005" s="436">
        <v>5.0136303355556653E-4</v>
      </c>
      <c r="AP2005" s="460">
        <v>0</v>
      </c>
      <c r="AQ2005" s="461">
        <v>0</v>
      </c>
      <c r="AR2005" s="461">
        <v>0</v>
      </c>
      <c r="AS2005" s="454">
        <v>0</v>
      </c>
      <c r="AT2005" s="455">
        <v>0</v>
      </c>
      <c r="AU2005" s="455">
        <v>0</v>
      </c>
    </row>
    <row r="2006" spans="1:47" x14ac:dyDescent="0.2">
      <c r="A2006" s="231">
        <v>2025</v>
      </c>
      <c r="B2006" s="232">
        <v>2</v>
      </c>
      <c r="C2006" s="456">
        <v>0.76350180208077567</v>
      </c>
      <c r="D2006" s="457">
        <v>0.77863293011408197</v>
      </c>
      <c r="E2006" s="437">
        <v>1.8132255152944461</v>
      </c>
      <c r="F2006" s="456">
        <v>3.7005537128732523E-2</v>
      </c>
      <c r="G2006" s="457">
        <v>3.2652310897331199E-2</v>
      </c>
      <c r="H2006" s="437">
        <v>5.6316058378608702E-2</v>
      </c>
      <c r="I2006" s="456">
        <v>3.2370835313663762E-2</v>
      </c>
      <c r="J2006" s="457">
        <v>3.2749672712509045E-2</v>
      </c>
      <c r="K2006" s="437">
        <v>0.10364867617908849</v>
      </c>
      <c r="L2006" s="462">
        <v>1.3447005760425623E-3</v>
      </c>
      <c r="M2006" s="463">
        <v>1.7575844706756933E-3</v>
      </c>
      <c r="N2006" s="437">
        <v>3.2977911491681453E-3</v>
      </c>
      <c r="O2006" s="456">
        <v>1.6407555440413571E-3</v>
      </c>
      <c r="P2006" s="457">
        <v>2.0842570110239768E-3</v>
      </c>
      <c r="Q2006" s="437">
        <v>1.0091992490600381E-2</v>
      </c>
      <c r="R2006" s="462">
        <v>0</v>
      </c>
      <c r="S2006" s="463">
        <v>0</v>
      </c>
      <c r="T2006" s="437">
        <v>493.4684982532703</v>
      </c>
      <c r="U2006" s="456">
        <v>4.7779083249538338E-3</v>
      </c>
      <c r="V2006" s="457">
        <v>5.7674586526454737E-3</v>
      </c>
      <c r="W2006" s="437">
        <v>1.0287186497834498E-2</v>
      </c>
      <c r="X2006" s="456">
        <v>4.4295014000839952E-3</v>
      </c>
      <c r="Y2006" s="457">
        <v>5.6521077983099554E-3</v>
      </c>
      <c r="Z2006" s="437">
        <v>1.0478886795017319E-2</v>
      </c>
      <c r="AA2006" s="456">
        <v>7.9244625386467801E-4</v>
      </c>
      <c r="AB2006" s="457">
        <v>8.3886686696743931E-4</v>
      </c>
      <c r="AC2006" s="437">
        <v>1.0925093157080775E-3</v>
      </c>
      <c r="AD2006" s="456">
        <v>4.6888211860126274E-5</v>
      </c>
      <c r="AE2006" s="457">
        <v>4.1193865441386487E-5</v>
      </c>
      <c r="AF2006" s="437">
        <v>6.5355676632760645E-5</v>
      </c>
      <c r="AG2006" s="456">
        <v>1.5493356553966805E-3</v>
      </c>
      <c r="AH2006" s="457">
        <v>1.3439215282035062E-3</v>
      </c>
      <c r="AI2006" s="437">
        <v>2.3754138353482258E-3</v>
      </c>
      <c r="AJ2006" s="456">
        <v>2.8645137504806114E-4</v>
      </c>
      <c r="AK2006" s="457">
        <v>2.4267250031555711E-4</v>
      </c>
      <c r="AL2006" s="437">
        <v>4.2340905066801853E-4</v>
      </c>
      <c r="AM2006" s="456">
        <v>4.2151283078162126E-4</v>
      </c>
      <c r="AN2006" s="457">
        <v>3.7610880249385549E-4</v>
      </c>
      <c r="AO2006" s="437">
        <v>5.0979676294802428E-4</v>
      </c>
      <c r="AP2006" s="462">
        <v>0</v>
      </c>
      <c r="AQ2006" s="463">
        <v>0</v>
      </c>
      <c r="AR2006" s="463">
        <v>0</v>
      </c>
      <c r="AS2006" s="456">
        <v>0</v>
      </c>
      <c r="AT2006" s="457">
        <v>0</v>
      </c>
      <c r="AU2006" s="457">
        <v>0</v>
      </c>
    </row>
    <row r="2007" spans="1:47" x14ac:dyDescent="0.2">
      <c r="A2007" s="231">
        <v>2025</v>
      </c>
      <c r="B2007" s="232">
        <v>3</v>
      </c>
      <c r="C2007" s="456">
        <v>0.7678611769465854</v>
      </c>
      <c r="D2007" s="457">
        <v>0.78180141426059802</v>
      </c>
      <c r="E2007" s="437">
        <v>1.8254861121751995</v>
      </c>
      <c r="F2007" s="456">
        <v>3.778423579857404E-2</v>
      </c>
      <c r="G2007" s="457">
        <v>3.336267315962814E-2</v>
      </c>
      <c r="H2007" s="437">
        <v>5.7464963629094527E-2</v>
      </c>
      <c r="I2007" s="456">
        <v>3.2766076997174036E-2</v>
      </c>
      <c r="J2007" s="457">
        <v>3.3096871138621704E-2</v>
      </c>
      <c r="K2007" s="437">
        <v>0.10442083250904782</v>
      </c>
      <c r="L2007" s="462">
        <v>1.3471776003840135E-3</v>
      </c>
      <c r="M2007" s="463">
        <v>1.7610898812690518E-3</v>
      </c>
      <c r="N2007" s="437">
        <v>3.300235261195059E-3</v>
      </c>
      <c r="O2007" s="456">
        <v>1.6513999592058914E-3</v>
      </c>
      <c r="P2007" s="457">
        <v>2.0983934455783958E-3</v>
      </c>
      <c r="Q2007" s="437">
        <v>1.0111034052898735E-2</v>
      </c>
      <c r="R2007" s="462">
        <v>0</v>
      </c>
      <c r="S2007" s="463">
        <v>0</v>
      </c>
      <c r="T2007" s="437">
        <v>493.83423657789729</v>
      </c>
      <c r="U2007" s="456">
        <v>4.8594656709415908E-3</v>
      </c>
      <c r="V2007" s="457">
        <v>5.8871056786918658E-3</v>
      </c>
      <c r="W2007" s="437">
        <v>1.043526589077683E-2</v>
      </c>
      <c r="X2007" s="456">
        <v>4.500390016041857E-3</v>
      </c>
      <c r="Y2007" s="457">
        <v>5.7503151851337492E-3</v>
      </c>
      <c r="Z2007" s="437">
        <v>1.062809130833931E-2</v>
      </c>
      <c r="AA2007" s="456">
        <v>8.2188282956881199E-4</v>
      </c>
      <c r="AB2007" s="457">
        <v>8.7659314856002426E-4</v>
      </c>
      <c r="AC2007" s="437">
        <v>1.1159530274171023E-3</v>
      </c>
      <c r="AD2007" s="456">
        <v>4.7943965883643214E-5</v>
      </c>
      <c r="AE2007" s="457">
        <v>4.2163176492045407E-5</v>
      </c>
      <c r="AF2007" s="437">
        <v>6.6727614683416363E-5</v>
      </c>
      <c r="AG2007" s="456">
        <v>1.5788488396214237E-3</v>
      </c>
      <c r="AH2007" s="457">
        <v>1.3690570860467369E-3</v>
      </c>
      <c r="AI2007" s="437">
        <v>2.4235436761695715E-3</v>
      </c>
      <c r="AJ2007" s="456">
        <v>2.9183086024639113E-4</v>
      </c>
      <c r="AK2007" s="457">
        <v>2.4703274638484911E-4</v>
      </c>
      <c r="AL2007" s="437">
        <v>4.3277115254792143E-4</v>
      </c>
      <c r="AM2007" s="456">
        <v>4.3092152306806235E-4</v>
      </c>
      <c r="AN2007" s="457">
        <v>3.8509263583977934E-4</v>
      </c>
      <c r="AO2007" s="437">
        <v>5.1949982006083161E-4</v>
      </c>
      <c r="AP2007" s="462">
        <v>0</v>
      </c>
      <c r="AQ2007" s="463">
        <v>0</v>
      </c>
      <c r="AR2007" s="463">
        <v>0</v>
      </c>
      <c r="AS2007" s="456">
        <v>0</v>
      </c>
      <c r="AT2007" s="457">
        <v>0</v>
      </c>
      <c r="AU2007" s="457">
        <v>0</v>
      </c>
    </row>
    <row r="2008" spans="1:47" x14ac:dyDescent="0.2">
      <c r="A2008" s="231">
        <v>2025</v>
      </c>
      <c r="B2008" s="232">
        <v>4</v>
      </c>
      <c r="C2008" s="456">
        <v>0.77167152302890085</v>
      </c>
      <c r="D2008" s="457">
        <v>0.78437072438093414</v>
      </c>
      <c r="E2008" s="437">
        <v>1.8382889442529227</v>
      </c>
      <c r="F2008" s="456">
        <v>3.8633993884087461E-2</v>
      </c>
      <c r="G2008" s="457">
        <v>3.4155480493725673E-2</v>
      </c>
      <c r="H2008" s="437">
        <v>5.8782065839203548E-2</v>
      </c>
      <c r="I2008" s="456">
        <v>3.3165516410566531E-2</v>
      </c>
      <c r="J2008" s="457">
        <v>3.3450092009899665E-2</v>
      </c>
      <c r="K2008" s="437">
        <v>0.10533934700720672</v>
      </c>
      <c r="L2008" s="462">
        <v>1.3496646322513268E-3</v>
      </c>
      <c r="M2008" s="463">
        <v>1.7645294413254143E-3</v>
      </c>
      <c r="N2008" s="437">
        <v>3.30424134336617E-3</v>
      </c>
      <c r="O2008" s="456">
        <v>1.6628539666454219E-3</v>
      </c>
      <c r="P2008" s="457">
        <v>2.1139612087746392E-3</v>
      </c>
      <c r="Q2008" s="437">
        <v>1.013510977840747E-2</v>
      </c>
      <c r="R2008" s="462">
        <v>0</v>
      </c>
      <c r="S2008" s="463">
        <v>0</v>
      </c>
      <c r="T2008" s="437">
        <v>494.33012520799309</v>
      </c>
      <c r="U2008" s="456">
        <v>4.9445628389016118E-3</v>
      </c>
      <c r="V2008" s="457">
        <v>6.0130008111875227E-3</v>
      </c>
      <c r="W2008" s="437">
        <v>1.0605081558531296E-2</v>
      </c>
      <c r="X2008" s="456">
        <v>4.5783524233955156E-3</v>
      </c>
      <c r="Y2008" s="457">
        <v>5.8613005087044838E-3</v>
      </c>
      <c r="Z2008" s="437">
        <v>1.0797261807243504E-2</v>
      </c>
      <c r="AA2008" s="456">
        <v>8.5090241186875563E-4</v>
      </c>
      <c r="AB2008" s="457">
        <v>9.1345063106518536E-4</v>
      </c>
      <c r="AC2008" s="437">
        <v>1.1512780012234074E-3</v>
      </c>
      <c r="AD2008" s="456">
        <v>4.9082963035381077E-5</v>
      </c>
      <c r="AE2008" s="457">
        <v>4.3230452415342525E-5</v>
      </c>
      <c r="AF2008" s="437">
        <v>6.8353492134420226E-5</v>
      </c>
      <c r="AG2008" s="456">
        <v>1.6118043899530925E-3</v>
      </c>
      <c r="AH2008" s="457">
        <v>1.3982194256424157E-3</v>
      </c>
      <c r="AI2008" s="437">
        <v>2.4765560209832923E-3</v>
      </c>
      <c r="AJ2008" s="456">
        <v>2.9794432700503152E-4</v>
      </c>
      <c r="AK2008" s="457">
        <v>2.5225434353740045E-4</v>
      </c>
      <c r="AL2008" s="437">
        <v>4.4281279813657127E-4</v>
      </c>
      <c r="AM2008" s="456">
        <v>4.4098215551086609E-4</v>
      </c>
      <c r="AN2008" s="457">
        <v>3.9480656198439152E-4</v>
      </c>
      <c r="AO2008" s="437">
        <v>5.3128677331583276E-4</v>
      </c>
      <c r="AP2008" s="462">
        <v>0</v>
      </c>
      <c r="AQ2008" s="463">
        <v>0</v>
      </c>
      <c r="AR2008" s="463">
        <v>0</v>
      </c>
      <c r="AS2008" s="456">
        <v>0</v>
      </c>
      <c r="AT2008" s="457">
        <v>0</v>
      </c>
      <c r="AU2008" s="457">
        <v>0</v>
      </c>
    </row>
    <row r="2009" spans="1:47" x14ac:dyDescent="0.2">
      <c r="A2009" s="231">
        <v>2025</v>
      </c>
      <c r="B2009" s="232">
        <v>5</v>
      </c>
      <c r="C2009" s="456">
        <v>1.2069379237330913</v>
      </c>
      <c r="D2009" s="457">
        <v>1.2474774500153567</v>
      </c>
      <c r="E2009" s="437">
        <v>3.2565149524040287</v>
      </c>
      <c r="F2009" s="456">
        <v>4.6427284630957084E-2</v>
      </c>
      <c r="G2009" s="457">
        <v>4.1838708580558687E-2</v>
      </c>
      <c r="H2009" s="437">
        <v>8.692496582877185E-2</v>
      </c>
      <c r="I2009" s="456">
        <v>4.4634862998984157E-2</v>
      </c>
      <c r="J2009" s="457">
        <v>4.5782236644409349E-2</v>
      </c>
      <c r="K2009" s="437">
        <v>0.16465022481435368</v>
      </c>
      <c r="L2009" s="462">
        <v>1.3517360686390301E-3</v>
      </c>
      <c r="M2009" s="463">
        <v>1.7673703411483263E-3</v>
      </c>
      <c r="N2009" s="437">
        <v>3.3072322782133914E-3</v>
      </c>
      <c r="O2009" s="456">
        <v>2.0286058366445303E-3</v>
      </c>
      <c r="P2009" s="457">
        <v>3.1890046818906165E-3</v>
      </c>
      <c r="Q2009" s="437">
        <v>1.2567640457842403E-2</v>
      </c>
      <c r="R2009" s="462">
        <v>0</v>
      </c>
      <c r="S2009" s="463">
        <v>0</v>
      </c>
      <c r="T2009" s="437">
        <v>494.60911564634284</v>
      </c>
      <c r="U2009" s="456">
        <v>3.815633954944882E-3</v>
      </c>
      <c r="V2009" s="457">
        <v>4.5651187535110972E-3</v>
      </c>
      <c r="W2009" s="437">
        <v>9.2217430228621368E-3</v>
      </c>
      <c r="X2009" s="456">
        <v>4.6637662969191496E-3</v>
      </c>
      <c r="Y2009" s="457">
        <v>5.9861175309588012E-3</v>
      </c>
      <c r="Z2009" s="437">
        <v>1.0986909687772989E-2</v>
      </c>
      <c r="AA2009" s="456">
        <v>1.0119165185314791E-3</v>
      </c>
      <c r="AB2009" s="457">
        <v>1.1064601745900775E-3</v>
      </c>
      <c r="AC2009" s="437">
        <v>1.6537589703992579E-3</v>
      </c>
      <c r="AD2009" s="456">
        <v>5.8631771844026723E-5</v>
      </c>
      <c r="AE2009" s="457">
        <v>5.2492690058606893E-5</v>
      </c>
      <c r="AF2009" s="437">
        <v>1.003395029312789E-4</v>
      </c>
      <c r="AG2009" s="456">
        <v>1.9414203619412872E-3</v>
      </c>
      <c r="AH2009" s="457">
        <v>1.7169835724220495E-3</v>
      </c>
      <c r="AI2009" s="437">
        <v>3.6784472866588538E-3</v>
      </c>
      <c r="AJ2009" s="456">
        <v>3.4911862384884388E-4</v>
      </c>
      <c r="AK2009" s="457">
        <v>2.9918489445097257E-4</v>
      </c>
      <c r="AL2009" s="437">
        <v>6.2190043670178909E-4</v>
      </c>
      <c r="AM2009" s="456">
        <v>5.3333845935553317E-4</v>
      </c>
      <c r="AN2009" s="457">
        <v>4.877730347958943E-4</v>
      </c>
      <c r="AO2009" s="437">
        <v>8.230627748751771E-4</v>
      </c>
      <c r="AP2009" s="462">
        <v>0</v>
      </c>
      <c r="AQ2009" s="463">
        <v>0</v>
      </c>
      <c r="AR2009" s="463">
        <v>0</v>
      </c>
      <c r="AS2009" s="456">
        <v>0</v>
      </c>
      <c r="AT2009" s="457">
        <v>0</v>
      </c>
      <c r="AU2009" s="457">
        <v>0</v>
      </c>
    </row>
    <row r="2010" spans="1:47" x14ac:dyDescent="0.2">
      <c r="A2010" s="231">
        <v>2025</v>
      </c>
      <c r="B2010" s="232">
        <v>6</v>
      </c>
      <c r="C2010" s="456">
        <v>1.2148939249105635</v>
      </c>
      <c r="D2010" s="457">
        <v>1.25533060265219</v>
      </c>
      <c r="E2010" s="437">
        <v>3.280465113902602</v>
      </c>
      <c r="F2010" s="456">
        <v>4.7530816653680925E-2</v>
      </c>
      <c r="G2010" s="457">
        <v>4.2938904211187817E-2</v>
      </c>
      <c r="H2010" s="437">
        <v>8.9183369979846244E-2</v>
      </c>
      <c r="I2010" s="456">
        <v>4.5262017238293206E-2</v>
      </c>
      <c r="J2010" s="457">
        <v>4.6424544078602061E-2</v>
      </c>
      <c r="K2010" s="437">
        <v>0.16626844412953434</v>
      </c>
      <c r="L2010" s="462">
        <v>1.3544727382789239E-3</v>
      </c>
      <c r="M2010" s="463">
        <v>1.7710131292230037E-3</v>
      </c>
      <c r="N2010" s="437">
        <v>3.3117834878891839E-3</v>
      </c>
      <c r="O2010" s="456">
        <v>2.04501337434667E-3</v>
      </c>
      <c r="P2010" s="457">
        <v>3.2177027265686722E-3</v>
      </c>
      <c r="Q2010" s="437">
        <v>1.2612833375911707E-2</v>
      </c>
      <c r="R2010" s="462">
        <v>0</v>
      </c>
      <c r="S2010" s="463">
        <v>0</v>
      </c>
      <c r="T2010" s="437">
        <v>495.13121780693001</v>
      </c>
      <c r="U2010" s="456">
        <v>3.8869479532983053E-3</v>
      </c>
      <c r="V2010" s="457">
        <v>4.6680595747972745E-3</v>
      </c>
      <c r="W2010" s="437">
        <v>9.3945933765522006E-3</v>
      </c>
      <c r="X2010" s="456">
        <v>4.7577569778258976E-3</v>
      </c>
      <c r="Y2010" s="457">
        <v>6.1262440328445373E-3</v>
      </c>
      <c r="Z2010" s="437">
        <v>1.1199821389190333E-2</v>
      </c>
      <c r="AA2010" s="456">
        <v>1.046188101433033E-3</v>
      </c>
      <c r="AB2010" s="457">
        <v>1.1493734469842905E-3</v>
      </c>
      <c r="AC2010" s="437">
        <v>1.712446925950753E-3</v>
      </c>
      <c r="AD2010" s="456">
        <v>6.0103043385928629E-5</v>
      </c>
      <c r="AE2010" s="457">
        <v>5.3956657391677041E-5</v>
      </c>
      <c r="AF2010" s="437">
        <v>1.0314212319778854E-4</v>
      </c>
      <c r="AG2010" s="456">
        <v>1.9849781722438855E-3</v>
      </c>
      <c r="AH2010" s="457">
        <v>1.7590544918704854E-3</v>
      </c>
      <c r="AI2010" s="437">
        <v>3.7697695462019006E-3</v>
      </c>
      <c r="AJ2010" s="456">
        <v>3.5729480781793301E-4</v>
      </c>
      <c r="AK2010" s="457">
        <v>3.0691444905394522E-4</v>
      </c>
      <c r="AL2010" s="437">
        <v>6.3931472403756513E-4</v>
      </c>
      <c r="AM2010" s="456">
        <v>5.4623343403352453E-4</v>
      </c>
      <c r="AN2010" s="457">
        <v>5.0080037800935215E-4</v>
      </c>
      <c r="AO2010" s="437">
        <v>8.4325489378333954E-4</v>
      </c>
      <c r="AP2010" s="462">
        <v>0</v>
      </c>
      <c r="AQ2010" s="463">
        <v>0</v>
      </c>
      <c r="AR2010" s="463">
        <v>0</v>
      </c>
      <c r="AS2010" s="456">
        <v>0</v>
      </c>
      <c r="AT2010" s="457">
        <v>0</v>
      </c>
      <c r="AU2010" s="457">
        <v>0</v>
      </c>
    </row>
    <row r="2011" spans="1:47" x14ac:dyDescent="0.2">
      <c r="A2011" s="231">
        <v>2025</v>
      </c>
      <c r="B2011" s="232">
        <v>7</v>
      </c>
      <c r="C2011" s="456">
        <v>1.3592932941133684</v>
      </c>
      <c r="D2011" s="457">
        <v>1.4056382859831289</v>
      </c>
      <c r="E2011" s="437">
        <v>3.8141619674578053</v>
      </c>
      <c r="F2011" s="456">
        <v>5.2989841130956741E-2</v>
      </c>
      <c r="G2011" s="457">
        <v>4.8293470574972505E-2</v>
      </c>
      <c r="H2011" s="437">
        <v>0.1110257187406682</v>
      </c>
      <c r="I2011" s="456">
        <v>5.2216536304425937E-2</v>
      </c>
      <c r="J2011" s="457">
        <v>5.3902127952334913E-2</v>
      </c>
      <c r="K2011" s="437">
        <v>0.20188418697855695</v>
      </c>
      <c r="L2011" s="462">
        <v>1.3557589739129211E-3</v>
      </c>
      <c r="M2011" s="463">
        <v>1.7727815634527373E-3</v>
      </c>
      <c r="N2011" s="437">
        <v>3.3127325166183953E-3</v>
      </c>
      <c r="O2011" s="456">
        <v>2.3406050880677362E-3</v>
      </c>
      <c r="P2011" s="457">
        <v>3.5174140352128565E-3</v>
      </c>
      <c r="Q2011" s="437">
        <v>1.3445223742824046E-2</v>
      </c>
      <c r="R2011" s="462">
        <v>0</v>
      </c>
      <c r="S2011" s="463">
        <v>0</v>
      </c>
      <c r="T2011" s="437">
        <v>495.70921848700738</v>
      </c>
      <c r="U2011" s="456">
        <v>4.0811004460016495E-3</v>
      </c>
      <c r="V2011" s="457">
        <v>4.8111183732596069E-3</v>
      </c>
      <c r="W2011" s="437">
        <v>1.0573361837762344E-2</v>
      </c>
      <c r="X2011" s="456">
        <v>4.8603764588959365E-3</v>
      </c>
      <c r="Y2011" s="457">
        <v>6.2819226977958807E-3</v>
      </c>
      <c r="Z2011" s="437">
        <v>1.1436230502006225E-2</v>
      </c>
      <c r="AA2011" s="456">
        <v>1.1350965920436454E-3</v>
      </c>
      <c r="AB2011" s="457">
        <v>1.2636376793482731E-3</v>
      </c>
      <c r="AC2011" s="437">
        <v>2.0645755059124642E-3</v>
      </c>
      <c r="AD2011" s="456">
        <v>6.6833975052764131E-5</v>
      </c>
      <c r="AE2011" s="457">
        <v>6.0470431539741531E-5</v>
      </c>
      <c r="AF2011" s="437">
        <v>1.2802383154124697E-4</v>
      </c>
      <c r="AG2011" s="456">
        <v>2.2220793070047689E-3</v>
      </c>
      <c r="AH2011" s="457">
        <v>1.9864835370587116E-3</v>
      </c>
      <c r="AI2011" s="437">
        <v>4.7125814731149782E-3</v>
      </c>
      <c r="AJ2011" s="456">
        <v>3.9601909876995148E-4</v>
      </c>
      <c r="AK2011" s="457">
        <v>3.4211523079760172E-4</v>
      </c>
      <c r="AL2011" s="437">
        <v>7.8670977658745333E-4</v>
      </c>
      <c r="AM2011" s="456">
        <v>6.110321687205903E-4</v>
      </c>
      <c r="AN2011" s="457">
        <v>5.6587246144826147E-4</v>
      </c>
      <c r="AO2011" s="437">
        <v>1.061986676865898E-3</v>
      </c>
      <c r="AP2011" s="462">
        <v>0</v>
      </c>
      <c r="AQ2011" s="463">
        <v>0</v>
      </c>
      <c r="AR2011" s="463">
        <v>0</v>
      </c>
      <c r="AS2011" s="456">
        <v>0</v>
      </c>
      <c r="AT2011" s="457">
        <v>0</v>
      </c>
      <c r="AU2011" s="457">
        <v>0</v>
      </c>
    </row>
    <row r="2012" spans="1:47" x14ac:dyDescent="0.2">
      <c r="A2012" s="231">
        <v>2025</v>
      </c>
      <c r="B2012" s="232">
        <v>8</v>
      </c>
      <c r="C2012" s="456">
        <v>1.3742897980806572</v>
      </c>
      <c r="D2012" s="457">
        <v>1.4208494392448077</v>
      </c>
      <c r="E2012" s="437">
        <v>3.8471428347018239</v>
      </c>
      <c r="F2012" s="456">
        <v>5.4485911346706779E-2</v>
      </c>
      <c r="G2012" s="457">
        <v>4.9816115151792441E-2</v>
      </c>
      <c r="H2012" s="437">
        <v>0.11431973826155628</v>
      </c>
      <c r="I2012" s="456">
        <v>5.3171505926748942E-2</v>
      </c>
      <c r="J2012" s="457">
        <v>5.4901210020572536E-2</v>
      </c>
      <c r="K2012" s="437">
        <v>0.20419647446316191</v>
      </c>
      <c r="L2012" s="462">
        <v>1.3588495151120889E-3</v>
      </c>
      <c r="M2012" s="463">
        <v>1.7767098593043113E-3</v>
      </c>
      <c r="N2012" s="437">
        <v>3.3181792837073186E-3</v>
      </c>
      <c r="O2012" s="456">
        <v>2.3626255251641844E-3</v>
      </c>
      <c r="P2012" s="457">
        <v>3.5552447538996584E-3</v>
      </c>
      <c r="Q2012" s="437">
        <v>1.3506964677926645E-2</v>
      </c>
      <c r="R2012" s="462">
        <v>0</v>
      </c>
      <c r="S2012" s="463">
        <v>0</v>
      </c>
      <c r="T2012" s="437">
        <v>496.3551747319417</v>
      </c>
      <c r="U2012" s="456">
        <v>4.1725327333624997E-3</v>
      </c>
      <c r="V2012" s="457">
        <v>4.9367995922668401E-3</v>
      </c>
      <c r="W2012" s="437">
        <v>1.0796636024619029E-2</v>
      </c>
      <c r="X2012" s="456">
        <v>4.9723133649881577E-3</v>
      </c>
      <c r="Y2012" s="457">
        <v>6.4545801510525027E-3</v>
      </c>
      <c r="Z2012" s="437">
        <v>1.1698594771906079E-2</v>
      </c>
      <c r="AA2012" s="456">
        <v>1.1764493148790677E-3</v>
      </c>
      <c r="AB2012" s="457">
        <v>1.3115994811008632E-3</v>
      </c>
      <c r="AC2012" s="437">
        <v>2.1477495096042781E-3</v>
      </c>
      <c r="AD2012" s="456">
        <v>6.8807503539927264E-5</v>
      </c>
      <c r="AE2012" s="457">
        <v>6.2468493423882183E-5</v>
      </c>
      <c r="AF2012" s="437">
        <v>1.3211963096043786E-4</v>
      </c>
      <c r="AG2012" s="456">
        <v>2.2823160665306533E-3</v>
      </c>
      <c r="AH2012" s="457">
        <v>2.0469662696552759E-3</v>
      </c>
      <c r="AI2012" s="437">
        <v>4.8464669525855033E-3</v>
      </c>
      <c r="AJ2012" s="456">
        <v>4.0729595283954865E-4</v>
      </c>
      <c r="AK2012" s="457">
        <v>3.5331528513816654E-4</v>
      </c>
      <c r="AL2012" s="437">
        <v>8.1236146775684199E-4</v>
      </c>
      <c r="AM2012" s="456">
        <v>6.2814761097740757E-4</v>
      </c>
      <c r="AN2012" s="457">
        <v>5.8327864519295029E-4</v>
      </c>
      <c r="AO2012" s="437">
        <v>1.0913436353448276E-3</v>
      </c>
      <c r="AP2012" s="462">
        <v>0</v>
      </c>
      <c r="AQ2012" s="463">
        <v>0</v>
      </c>
      <c r="AR2012" s="463">
        <v>0</v>
      </c>
      <c r="AS2012" s="456">
        <v>0</v>
      </c>
      <c r="AT2012" s="457">
        <v>0</v>
      </c>
      <c r="AU2012" s="457">
        <v>0</v>
      </c>
    </row>
    <row r="2013" spans="1:47" x14ac:dyDescent="0.2">
      <c r="A2013" s="231">
        <v>2025</v>
      </c>
      <c r="B2013" s="232">
        <v>9</v>
      </c>
      <c r="C2013" s="456">
        <v>1.408964602756444</v>
      </c>
      <c r="D2013" s="457">
        <v>1.4540116279933057</v>
      </c>
      <c r="E2013" s="437">
        <v>3.9613341895937588</v>
      </c>
      <c r="F2013" s="456">
        <v>6.0369477688055916E-2</v>
      </c>
      <c r="G2013" s="457">
        <v>5.5606851824788479E-2</v>
      </c>
      <c r="H2013" s="437">
        <v>0.13512254867682089</v>
      </c>
      <c r="I2013" s="456">
        <v>6.1957134605589902E-2</v>
      </c>
      <c r="J2013" s="457">
        <v>6.4338822297468429E-2</v>
      </c>
      <c r="K2013" s="437">
        <v>0.24511089996121155</v>
      </c>
      <c r="L2013" s="462">
        <v>1.3617564232124271E-3</v>
      </c>
      <c r="M2013" s="463">
        <v>1.7803728447741063E-3</v>
      </c>
      <c r="N2013" s="437">
        <v>3.3228620167828501E-3</v>
      </c>
      <c r="O2013" s="456">
        <v>2.7175249915285015E-3</v>
      </c>
      <c r="P2013" s="457">
        <v>3.9071232902067893E-3</v>
      </c>
      <c r="Q2013" s="437">
        <v>1.4475577793821033E-2</v>
      </c>
      <c r="R2013" s="462">
        <v>0</v>
      </c>
      <c r="S2013" s="463">
        <v>0</v>
      </c>
      <c r="T2013" s="437">
        <v>496.87648871309631</v>
      </c>
      <c r="U2013" s="456">
        <v>4.218297063608328E-3</v>
      </c>
      <c r="V2013" s="457">
        <v>4.9956351530817678E-3</v>
      </c>
      <c r="W2013" s="437">
        <v>1.1345599254823976E-2</v>
      </c>
      <c r="X2013" s="456">
        <v>5.0944376400040509E-3</v>
      </c>
      <c r="Y2013" s="457">
        <v>6.6451424209518677E-3</v>
      </c>
      <c r="Z2013" s="437">
        <v>1.1988098489980552E-2</v>
      </c>
      <c r="AA2013" s="456">
        <v>1.3018548027585418E-3</v>
      </c>
      <c r="AB2013" s="457">
        <v>1.4545078623610043E-3</v>
      </c>
      <c r="AC2013" s="437">
        <v>2.5312756850811831E-3</v>
      </c>
      <c r="AD2013" s="456">
        <v>7.6133078637930516E-5</v>
      </c>
      <c r="AE2013" s="457">
        <v>6.9567973699899158E-5</v>
      </c>
      <c r="AF2013" s="437">
        <v>1.558718562203623E-4</v>
      </c>
      <c r="AG2013" s="456">
        <v>2.5298404420834009E-3</v>
      </c>
      <c r="AH2013" s="457">
        <v>2.287094330253283E-3</v>
      </c>
      <c r="AI2013" s="437">
        <v>5.731755897489128E-3</v>
      </c>
      <c r="AJ2013" s="456">
        <v>4.4584133572270646E-4</v>
      </c>
      <c r="AK2013" s="457">
        <v>3.8882150613556718E-4</v>
      </c>
      <c r="AL2013" s="437">
        <v>9.442199061427852E-4</v>
      </c>
      <c r="AM2013" s="456">
        <v>6.9944597455618763E-4</v>
      </c>
      <c r="AN2013" s="457">
        <v>6.5501540765163283E-4</v>
      </c>
      <c r="AO2013" s="437">
        <v>1.3077145877493938E-3</v>
      </c>
      <c r="AP2013" s="462">
        <v>0</v>
      </c>
      <c r="AQ2013" s="463">
        <v>0</v>
      </c>
      <c r="AR2013" s="463">
        <v>0</v>
      </c>
      <c r="AS2013" s="456">
        <v>0</v>
      </c>
      <c r="AT2013" s="457">
        <v>0</v>
      </c>
      <c r="AU2013" s="457">
        <v>0</v>
      </c>
    </row>
    <row r="2014" spans="1:47" x14ac:dyDescent="0.2">
      <c r="A2014" s="231">
        <v>2025</v>
      </c>
      <c r="B2014" s="232">
        <v>10</v>
      </c>
      <c r="C2014" s="456">
        <v>1.4268886762395256</v>
      </c>
      <c r="D2014" s="457">
        <v>1.4725577481330479</v>
      </c>
      <c r="E2014" s="437">
        <v>4.0014266961458507</v>
      </c>
      <c r="F2014" s="456">
        <v>6.2269127982324354E-2</v>
      </c>
      <c r="G2014" s="457">
        <v>5.757438564911363E-2</v>
      </c>
      <c r="H2014" s="437">
        <v>0.13962918066236127</v>
      </c>
      <c r="I2014" s="456">
        <v>6.3222291589547563E-2</v>
      </c>
      <c r="J2014" s="457">
        <v>6.5686752211236016E-2</v>
      </c>
      <c r="K2014" s="437">
        <v>0.24837400228041598</v>
      </c>
      <c r="L2014" s="462">
        <v>1.3654316364338254E-3</v>
      </c>
      <c r="M2014" s="463">
        <v>1.785039386381769E-3</v>
      </c>
      <c r="N2014" s="437">
        <v>3.3294375775979059E-3</v>
      </c>
      <c r="O2014" s="456">
        <v>2.7474787390023483E-3</v>
      </c>
      <c r="P2014" s="457">
        <v>3.9570506032515322E-3</v>
      </c>
      <c r="Q2014" s="437">
        <v>1.4559391523161078E-2</v>
      </c>
      <c r="R2014" s="462">
        <v>0</v>
      </c>
      <c r="S2014" s="463">
        <v>0</v>
      </c>
      <c r="T2014" s="437">
        <v>497.66076000230987</v>
      </c>
      <c r="U2014" s="456">
        <v>4.3228747160840852E-3</v>
      </c>
      <c r="V2014" s="457">
        <v>5.1410457642284092E-3</v>
      </c>
      <c r="W2014" s="437">
        <v>1.1619842686788387E-2</v>
      </c>
      <c r="X2014" s="456">
        <v>5.2284261545247962E-3</v>
      </c>
      <c r="Y2014" s="457">
        <v>6.8556021905599685E-3</v>
      </c>
      <c r="Z2014" s="437">
        <v>1.2307827884235956E-2</v>
      </c>
      <c r="AA2014" s="456">
        <v>1.3546288973228262E-3</v>
      </c>
      <c r="AB2014" s="457">
        <v>1.5145883960423934E-3</v>
      </c>
      <c r="AC2014" s="437">
        <v>2.6472393492362922E-3</v>
      </c>
      <c r="AD2014" s="456">
        <v>7.8648704018747674E-5</v>
      </c>
      <c r="AE2014" s="457">
        <v>7.2156557879892352E-5</v>
      </c>
      <c r="AF2014" s="437">
        <v>1.6150647641745506E-4</v>
      </c>
      <c r="AG2014" s="456">
        <v>2.606212102549361E-3</v>
      </c>
      <c r="AH2014" s="457">
        <v>2.3655256356273687E-3</v>
      </c>
      <c r="AI2014" s="437">
        <v>5.9144035548262287E-3</v>
      </c>
      <c r="AJ2014" s="456">
        <v>4.601358523040982E-4</v>
      </c>
      <c r="AK2014" s="457">
        <v>4.0338541828995278E-4</v>
      </c>
      <c r="AL2014" s="437">
        <v>9.7916755793976944E-4</v>
      </c>
      <c r="AM2014" s="456">
        <v>7.2115465860068018E-4</v>
      </c>
      <c r="AN2014" s="457">
        <v>6.7737551652679131E-4</v>
      </c>
      <c r="AO2014" s="437">
        <v>1.3481174838307619E-3</v>
      </c>
      <c r="AP2014" s="462">
        <v>0</v>
      </c>
      <c r="AQ2014" s="463">
        <v>0</v>
      </c>
      <c r="AR2014" s="463">
        <v>0</v>
      </c>
      <c r="AS2014" s="456">
        <v>0</v>
      </c>
      <c r="AT2014" s="457">
        <v>0</v>
      </c>
      <c r="AU2014" s="457">
        <v>0</v>
      </c>
    </row>
    <row r="2015" spans="1:47" x14ac:dyDescent="0.2">
      <c r="A2015" s="231">
        <v>2025</v>
      </c>
      <c r="B2015" s="232">
        <v>11</v>
      </c>
      <c r="C2015" s="456">
        <v>1.7275886958451725</v>
      </c>
      <c r="D2015" s="457">
        <v>1.7882084518989976</v>
      </c>
      <c r="E2015" s="437">
        <v>5.0220737941466309</v>
      </c>
      <c r="F2015" s="456">
        <v>7.2754501267921448E-2</v>
      </c>
      <c r="G2015" s="457">
        <v>6.6950848462093829E-2</v>
      </c>
      <c r="H2015" s="437">
        <v>0.17599296815808882</v>
      </c>
      <c r="I2015" s="456">
        <v>7.2227236509225717E-2</v>
      </c>
      <c r="J2015" s="457">
        <v>7.538242189453323E-2</v>
      </c>
      <c r="K2015" s="437">
        <v>0.28948196998421066</v>
      </c>
      <c r="L2015" s="462">
        <v>1.3695002010648502E-3</v>
      </c>
      <c r="M2015" s="463">
        <v>1.7899995278962996E-3</v>
      </c>
      <c r="N2015" s="437">
        <v>3.3369571625040777E-3</v>
      </c>
      <c r="O2015" s="456">
        <v>3.463959951601613E-3</v>
      </c>
      <c r="P2015" s="457">
        <v>4.6031431170928073E-3</v>
      </c>
      <c r="Q2015" s="437">
        <v>1.652918073590785E-2</v>
      </c>
      <c r="R2015" s="462">
        <v>0</v>
      </c>
      <c r="S2015" s="463">
        <v>0</v>
      </c>
      <c r="T2015" s="437">
        <v>498.52615018545924</v>
      </c>
      <c r="U2015" s="456">
        <v>3.9865734413216157E-3</v>
      </c>
      <c r="V2015" s="457">
        <v>4.7628953149432534E-3</v>
      </c>
      <c r="W2015" s="437">
        <v>1.1122682295661589E-2</v>
      </c>
      <c r="X2015" s="456">
        <v>5.3743181133682648E-3</v>
      </c>
      <c r="Y2015" s="457">
        <v>7.0876220985506139E-3</v>
      </c>
      <c r="Z2015" s="437">
        <v>1.2660383539179558E-2</v>
      </c>
      <c r="AA2015" s="456">
        <v>1.5745458557915933E-3</v>
      </c>
      <c r="AB2015" s="457">
        <v>1.7361570053895457E-3</v>
      </c>
      <c r="AC2015" s="437">
        <v>3.3282807960444303E-3</v>
      </c>
      <c r="AD2015" s="456">
        <v>9.1692302815490675E-5</v>
      </c>
      <c r="AE2015" s="457">
        <v>8.3625539236012518E-5</v>
      </c>
      <c r="AF2015" s="437">
        <v>2.0311983472458452E-4</v>
      </c>
      <c r="AG2015" s="456">
        <v>3.0482741669242155E-3</v>
      </c>
      <c r="AH2015" s="457">
        <v>2.7561715323553165E-3</v>
      </c>
      <c r="AI2015" s="437">
        <v>7.4593071857157892E-3</v>
      </c>
      <c r="AJ2015" s="456">
        <v>5.2817731889040216E-4</v>
      </c>
      <c r="AK2015" s="457">
        <v>4.6055884256465175E-4</v>
      </c>
      <c r="AL2015" s="437">
        <v>1.2081345823667369E-3</v>
      </c>
      <c r="AM2015" s="456">
        <v>8.4857933157359879E-4</v>
      </c>
      <c r="AN2015" s="457">
        <v>7.9356995153530686E-4</v>
      </c>
      <c r="AO2015" s="437">
        <v>1.7283499555527568E-3</v>
      </c>
      <c r="AP2015" s="462">
        <v>0</v>
      </c>
      <c r="AQ2015" s="463">
        <v>0</v>
      </c>
      <c r="AR2015" s="463">
        <v>0</v>
      </c>
      <c r="AS2015" s="456">
        <v>0</v>
      </c>
      <c r="AT2015" s="457">
        <v>0</v>
      </c>
      <c r="AU2015" s="457">
        <v>0</v>
      </c>
    </row>
    <row r="2016" spans="1:47" x14ac:dyDescent="0.2">
      <c r="A2016" s="231">
        <v>2025</v>
      </c>
      <c r="B2016" s="232">
        <v>12</v>
      </c>
      <c r="C2016" s="456">
        <v>1.7503543628471983</v>
      </c>
      <c r="D2016" s="457">
        <v>1.812175268230795</v>
      </c>
      <c r="E2016" s="437">
        <v>5.0767041413090652</v>
      </c>
      <c r="F2016" s="456">
        <v>7.5239397747505848E-2</v>
      </c>
      <c r="G2016" s="457">
        <v>6.9528386456250563E-2</v>
      </c>
      <c r="H2016" s="437">
        <v>0.18242909341538754</v>
      </c>
      <c r="I2016" s="456">
        <v>7.3865177557372513E-2</v>
      </c>
      <c r="J2016" s="457">
        <v>7.7161828696274345E-2</v>
      </c>
      <c r="K2016" s="437">
        <v>0.29392717642028648</v>
      </c>
      <c r="L2016" s="462">
        <v>1.3738324944934765E-3</v>
      </c>
      <c r="M2016" s="463">
        <v>1.7952001415573629E-3</v>
      </c>
      <c r="N2016" s="437">
        <v>3.3449405763981916E-3</v>
      </c>
      <c r="O2016" s="456">
        <v>3.5081202645078145E-3</v>
      </c>
      <c r="P2016" s="457">
        <v>4.6717279232698916E-3</v>
      </c>
      <c r="Q2016" s="437">
        <v>1.6651708690925957E-2</v>
      </c>
      <c r="R2016" s="462">
        <v>0</v>
      </c>
      <c r="S2016" s="463">
        <v>0</v>
      </c>
      <c r="T2016" s="437">
        <v>499.46839054998645</v>
      </c>
      <c r="U2016" s="456">
        <v>4.0935666965062458E-3</v>
      </c>
      <c r="V2016" s="457">
        <v>4.9136362998947018E-3</v>
      </c>
      <c r="W2016" s="437">
        <v>1.1435007195834146E-2</v>
      </c>
      <c r="X2016" s="456">
        <v>5.5325719327494072E-3</v>
      </c>
      <c r="Y2016" s="457">
        <v>7.3406235648364277E-3</v>
      </c>
      <c r="Z2016" s="437">
        <v>1.304478610255751E-2</v>
      </c>
      <c r="AA2016" s="456">
        <v>1.6430071906609752E-3</v>
      </c>
      <c r="AB2016" s="457">
        <v>1.8021013456401445E-3</v>
      </c>
      <c r="AC2016" s="437">
        <v>3.5004861005591909E-3</v>
      </c>
      <c r="AD2016" s="456">
        <v>9.5010108156525348E-5</v>
      </c>
      <c r="AE2016" s="457">
        <v>8.7026006797162473E-5</v>
      </c>
      <c r="AF2016" s="437">
        <v>2.1123822754370004E-4</v>
      </c>
      <c r="AG2016" s="456">
        <v>3.1479691059784474E-3</v>
      </c>
      <c r="AH2016" s="457">
        <v>2.8609327811176463E-3</v>
      </c>
      <c r="AI2016" s="437">
        <v>7.718519622551448E-3</v>
      </c>
      <c r="AJ2016" s="456">
        <v>5.4682043234276559E-4</v>
      </c>
      <c r="AK2016" s="457">
        <v>4.8021762625614591E-4</v>
      </c>
      <c r="AL2016" s="437">
        <v>1.2575404423976963E-3</v>
      </c>
      <c r="AM2016" s="456">
        <v>8.7693328910196035E-4</v>
      </c>
      <c r="AN2016" s="457">
        <v>8.2220455693771859E-4</v>
      </c>
      <c r="AO2016" s="437">
        <v>1.7867350933874863E-3</v>
      </c>
      <c r="AP2016" s="462">
        <v>0</v>
      </c>
      <c r="AQ2016" s="463">
        <v>0</v>
      </c>
      <c r="AR2016" s="463">
        <v>0</v>
      </c>
      <c r="AS2016" s="456">
        <v>0</v>
      </c>
      <c r="AT2016" s="457">
        <v>0</v>
      </c>
      <c r="AU2016" s="457">
        <v>0</v>
      </c>
    </row>
    <row r="2017" spans="1:47" x14ac:dyDescent="0.2">
      <c r="A2017" s="231">
        <v>2025</v>
      </c>
      <c r="B2017" s="232">
        <v>13</v>
      </c>
      <c r="C2017" s="456">
        <v>1.7749868816382151</v>
      </c>
      <c r="D2017" s="457">
        <v>1.8382371570990788</v>
      </c>
      <c r="E2017" s="437">
        <v>5.1358822684643437</v>
      </c>
      <c r="F2017" s="456">
        <v>7.7930041295709976E-2</v>
      </c>
      <c r="G2017" s="457">
        <v>7.233022165958225E-2</v>
      </c>
      <c r="H2017" s="437">
        <v>0.18943499818127532</v>
      </c>
      <c r="I2017" s="456">
        <v>7.5638569601912398E-2</v>
      </c>
      <c r="J2017" s="457">
        <v>7.9097163785824806E-2</v>
      </c>
      <c r="K2017" s="437">
        <v>0.29876753935994621</v>
      </c>
      <c r="L2017" s="462">
        <v>1.3785173397998151E-3</v>
      </c>
      <c r="M2017" s="463">
        <v>1.8008549173956499E-3</v>
      </c>
      <c r="N2017" s="437">
        <v>3.3536788852933808E-3</v>
      </c>
      <c r="O2017" s="456">
        <v>3.5558730992008465E-3</v>
      </c>
      <c r="P2017" s="457">
        <v>4.7462137397733129E-3</v>
      </c>
      <c r="Q2017" s="437">
        <v>1.6785065312036048E-2</v>
      </c>
      <c r="R2017" s="462">
        <v>0</v>
      </c>
      <c r="S2017" s="463">
        <v>0</v>
      </c>
      <c r="T2017" s="437">
        <v>500.4932132403153</v>
      </c>
      <c r="U2017" s="456">
        <v>4.2091834491215551E-3</v>
      </c>
      <c r="V2017" s="457">
        <v>5.0770346823492251E-3</v>
      </c>
      <c r="W2017" s="437">
        <v>1.1774725904472346E-2</v>
      </c>
      <c r="X2017" s="456">
        <v>5.7038693640108626E-3</v>
      </c>
      <c r="Y2017" s="457">
        <v>7.6156625616504887E-3</v>
      </c>
      <c r="Z2017" s="437">
        <v>1.3462705850459656E-2</v>
      </c>
      <c r="AA2017" s="456">
        <v>1.7179507674016385E-3</v>
      </c>
      <c r="AB2017" s="457">
        <v>1.8732955459314427E-3</v>
      </c>
      <c r="AC2017" s="437">
        <v>3.6924791104034475E-3</v>
      </c>
      <c r="AD2017" s="456">
        <v>9.8609173462692429E-5</v>
      </c>
      <c r="AE2017" s="457">
        <v>9.0727951044087383E-5</v>
      </c>
      <c r="AF2017" s="437">
        <v>2.2010143464773363E-4</v>
      </c>
      <c r="AG2017" s="456">
        <v>3.2556507860106126E-3</v>
      </c>
      <c r="AH2017" s="457">
        <v>2.9747621992886443E-3</v>
      </c>
      <c r="AI2017" s="437">
        <v>7.9994624982413273E-3</v>
      </c>
      <c r="AJ2017" s="456">
        <v>5.6692911067230572E-4</v>
      </c>
      <c r="AK2017" s="457">
        <v>5.0157804520194107E-4</v>
      </c>
      <c r="AL2017" s="437">
        <v>1.310918541726004E-3</v>
      </c>
      <c r="AM2017" s="456">
        <v>9.0768894880025063E-4</v>
      </c>
      <c r="AN2017" s="457">
        <v>8.533272735439507E-4</v>
      </c>
      <c r="AO2017" s="437">
        <v>1.8506072996057135E-3</v>
      </c>
      <c r="AP2017" s="462">
        <v>0</v>
      </c>
      <c r="AQ2017" s="463">
        <v>0</v>
      </c>
      <c r="AR2017" s="463">
        <v>0</v>
      </c>
      <c r="AS2017" s="456">
        <v>0</v>
      </c>
      <c r="AT2017" s="457">
        <v>0</v>
      </c>
      <c r="AU2017" s="457">
        <v>0</v>
      </c>
    </row>
    <row r="2018" spans="1:47" x14ac:dyDescent="0.2">
      <c r="A2018" s="231">
        <v>2025</v>
      </c>
      <c r="B2018" s="232">
        <v>14</v>
      </c>
      <c r="C2018" s="456">
        <v>1.796891845717292</v>
      </c>
      <c r="D2018" s="457">
        <v>1.8612884528643678</v>
      </c>
      <c r="E2018" s="437">
        <v>5.183356160117321</v>
      </c>
      <c r="F2018" s="456">
        <v>8.0839593688904601E-2</v>
      </c>
      <c r="G2018" s="457">
        <v>7.5354824897870903E-2</v>
      </c>
      <c r="H2018" s="437">
        <v>0.19698954571795763</v>
      </c>
      <c r="I2018" s="456">
        <v>7.7524940649428414E-2</v>
      </c>
      <c r="J2018" s="457">
        <v>8.1152697449810476E-2</v>
      </c>
      <c r="K2018" s="437">
        <v>0.30375317121763434</v>
      </c>
      <c r="L2018" s="462">
        <v>1.382889858766264E-3</v>
      </c>
      <c r="M2018" s="463">
        <v>1.8060664578980492E-3</v>
      </c>
      <c r="N2018" s="437">
        <v>3.3610761184086034E-3</v>
      </c>
      <c r="O2018" s="456">
        <v>3.608129613192324E-3</v>
      </c>
      <c r="P2018" s="457">
        <v>4.8274486551959034E-3</v>
      </c>
      <c r="Q2018" s="437">
        <v>1.6930431816216496E-2</v>
      </c>
      <c r="R2018" s="462">
        <v>0</v>
      </c>
      <c r="S2018" s="463">
        <v>0</v>
      </c>
      <c r="T2018" s="437">
        <v>501.22703162451114</v>
      </c>
      <c r="U2018" s="456">
        <v>4.3328177737415093E-3</v>
      </c>
      <c r="V2018" s="457">
        <v>5.2515007714301438E-3</v>
      </c>
      <c r="W2018" s="437">
        <v>1.2137762650592911E-2</v>
      </c>
      <c r="X2018" s="456">
        <v>5.8889755323534472E-3</v>
      </c>
      <c r="Y2018" s="457">
        <v>7.9127947833668565E-3</v>
      </c>
      <c r="Z2018" s="437">
        <v>1.3913493834363567E-2</v>
      </c>
      <c r="AA2018" s="456">
        <v>1.805252788951561E-3</v>
      </c>
      <c r="AB2018" s="457">
        <v>1.9532375862963891E-3</v>
      </c>
      <c r="AC2018" s="437">
        <v>3.9148184108702853E-3</v>
      </c>
      <c r="AD2018" s="456">
        <v>1.0254502553270487E-4</v>
      </c>
      <c r="AE2018" s="457">
        <v>9.4761865408922146E-5</v>
      </c>
      <c r="AF2018" s="437">
        <v>2.2975951879257607E-4</v>
      </c>
      <c r="AG2018" s="456">
        <v>3.3704732354254544E-3</v>
      </c>
      <c r="AH2018" s="457">
        <v>3.0965954161062403E-3</v>
      </c>
      <c r="AI2018" s="437">
        <v>8.2983749566355493E-3</v>
      </c>
      <c r="AJ2018" s="456">
        <v>5.8821333818753286E-4</v>
      </c>
      <c r="AK2018" s="457">
        <v>5.2435855977853282E-4</v>
      </c>
      <c r="AL2018" s="437">
        <v>1.3674329477182416E-3</v>
      </c>
      <c r="AM2018" s="456">
        <v>9.4137518673612097E-4</v>
      </c>
      <c r="AN2018" s="457">
        <v>8.8719606460456468E-4</v>
      </c>
      <c r="AO2018" s="437">
        <v>1.9204717214504226E-3</v>
      </c>
      <c r="AP2018" s="462">
        <v>0</v>
      </c>
      <c r="AQ2018" s="463">
        <v>0</v>
      </c>
      <c r="AR2018" s="463">
        <v>0</v>
      </c>
      <c r="AS2018" s="456">
        <v>0</v>
      </c>
      <c r="AT2018" s="457">
        <v>0</v>
      </c>
      <c r="AU2018" s="457">
        <v>0</v>
      </c>
    </row>
    <row r="2019" spans="1:47" x14ac:dyDescent="0.2">
      <c r="A2019" s="231">
        <v>2025</v>
      </c>
      <c r="B2019" s="232">
        <v>15</v>
      </c>
      <c r="C2019" s="456">
        <v>1.8242793860890345</v>
      </c>
      <c r="D2019" s="457">
        <v>1.8902278403655561</v>
      </c>
      <c r="E2019" s="437">
        <v>5.2481641971262381</v>
      </c>
      <c r="F2019" s="456">
        <v>8.3982043006620266E-2</v>
      </c>
      <c r="G2019" s="457">
        <v>7.8633863349584762E-2</v>
      </c>
      <c r="H2019" s="437">
        <v>0.20517812664981602</v>
      </c>
      <c r="I2019" s="456">
        <v>7.9604027068611735E-2</v>
      </c>
      <c r="J2019" s="457">
        <v>8.3418171225592572E-2</v>
      </c>
      <c r="K2019" s="437">
        <v>0.30949066689889221</v>
      </c>
      <c r="L2019" s="462">
        <v>1.3889334769195125E-3</v>
      </c>
      <c r="M2019" s="463">
        <v>1.8137922155344335E-3</v>
      </c>
      <c r="N2019" s="437">
        <v>3.3723919393742843E-3</v>
      </c>
      <c r="O2019" s="456">
        <v>3.664530534124767E-3</v>
      </c>
      <c r="P2019" s="457">
        <v>4.9153968380427548E-3</v>
      </c>
      <c r="Q2019" s="437">
        <v>1.7088820177281777E-2</v>
      </c>
      <c r="R2019" s="462">
        <v>0</v>
      </c>
      <c r="S2019" s="463">
        <v>0</v>
      </c>
      <c r="T2019" s="437">
        <v>502.41351460646649</v>
      </c>
      <c r="U2019" s="456">
        <v>4.4687913594063343E-3</v>
      </c>
      <c r="V2019" s="457">
        <v>5.4460543232215291E-3</v>
      </c>
      <c r="W2019" s="437">
        <v>1.2533479017629117E-2</v>
      </c>
      <c r="X2019" s="456">
        <v>6.0873424103927319E-3</v>
      </c>
      <c r="Y2019" s="457">
        <v>8.2313770081676001E-3</v>
      </c>
      <c r="Z2019" s="437">
        <v>1.4397486474011054E-2</v>
      </c>
      <c r="AA2019" s="456">
        <v>1.9139909655717098E-3</v>
      </c>
      <c r="AB2019" s="457">
        <v>2.0656634504319649E-3</v>
      </c>
      <c r="AC2019" s="437">
        <v>4.1775140270468311E-3</v>
      </c>
      <c r="AD2019" s="456">
        <v>1.0685068594281766E-4</v>
      </c>
      <c r="AE2019" s="457">
        <v>9.9200662064373904E-5</v>
      </c>
      <c r="AF2019" s="437">
        <v>2.4033994786938864E-4</v>
      </c>
      <c r="AG2019" s="456">
        <v>3.4909952548369569E-3</v>
      </c>
      <c r="AH2019" s="457">
        <v>3.2232357747083704E-3</v>
      </c>
      <c r="AI2019" s="437">
        <v>8.61660664267766E-3</v>
      </c>
      <c r="AJ2019" s="456">
        <v>6.1009892003535151E-4</v>
      </c>
      <c r="AK2019" s="457">
        <v>5.4740171575784664E-4</v>
      </c>
      <c r="AL2019" s="437">
        <v>1.4264727126507392E-3</v>
      </c>
      <c r="AM2019" s="456">
        <v>9.7870648283956497E-4</v>
      </c>
      <c r="AN2019" s="457">
        <v>9.2544241699126265E-4</v>
      </c>
      <c r="AO2019" s="437">
        <v>1.9982207354454413E-3</v>
      </c>
      <c r="AP2019" s="462">
        <v>0</v>
      </c>
      <c r="AQ2019" s="463">
        <v>0</v>
      </c>
      <c r="AR2019" s="463">
        <v>0</v>
      </c>
      <c r="AS2019" s="456">
        <v>0</v>
      </c>
      <c r="AT2019" s="457">
        <v>0</v>
      </c>
      <c r="AU2019" s="457">
        <v>0</v>
      </c>
    </row>
    <row r="2020" spans="1:47" x14ac:dyDescent="0.2">
      <c r="A2020" s="231">
        <v>2025</v>
      </c>
      <c r="B2020" s="232">
        <v>16</v>
      </c>
      <c r="C2020" s="456">
        <v>2.031471415271576</v>
      </c>
      <c r="D2020" s="457">
        <v>2.222673651650477</v>
      </c>
      <c r="E2020" s="437">
        <v>6.2437865392399026</v>
      </c>
      <c r="F2020" s="456">
        <v>9.1585085674121061E-2</v>
      </c>
      <c r="G2020" s="457">
        <v>8.7498175798790906E-2</v>
      </c>
      <c r="H2020" s="437">
        <v>0.23699540510121125</v>
      </c>
      <c r="I2020" s="456">
        <v>8.9955649262048062E-2</v>
      </c>
      <c r="J2020" s="457">
        <v>9.4599329344756511E-2</v>
      </c>
      <c r="K2020" s="437">
        <v>0.35468672528143075</v>
      </c>
      <c r="L2020" s="462">
        <v>1.3955329893453176E-3</v>
      </c>
      <c r="M2020" s="463">
        <v>1.8221742066294655E-3</v>
      </c>
      <c r="N2020" s="437">
        <v>3.3847380696101232E-3</v>
      </c>
      <c r="O2020" s="456">
        <v>5.1430114822595624E-3</v>
      </c>
      <c r="P2020" s="457">
        <v>6.1476338988054637E-3</v>
      </c>
      <c r="Q2020" s="437">
        <v>2.0893040166719307E-2</v>
      </c>
      <c r="R2020" s="462">
        <v>0</v>
      </c>
      <c r="S2020" s="463">
        <v>0</v>
      </c>
      <c r="T2020" s="437">
        <v>503.6797412878139</v>
      </c>
      <c r="U2020" s="456">
        <v>4.5443971733017865E-3</v>
      </c>
      <c r="V2020" s="457">
        <v>5.5914006285418252E-3</v>
      </c>
      <c r="W2020" s="437">
        <v>1.3112228560039805E-2</v>
      </c>
      <c r="X2020" s="456">
        <v>6.2998884126689763E-3</v>
      </c>
      <c r="Y2020" s="457">
        <v>8.5710971695074946E-3</v>
      </c>
      <c r="Z2020" s="437">
        <v>1.4913640883951503E-2</v>
      </c>
      <c r="AA2020" s="456">
        <v>2.1184913664128572E-3</v>
      </c>
      <c r="AB2020" s="457">
        <v>2.3091145640213081E-3</v>
      </c>
      <c r="AC2020" s="437">
        <v>4.8992029386329839E-3</v>
      </c>
      <c r="AD2020" s="456">
        <v>1.165768118367869E-4</v>
      </c>
      <c r="AE2020" s="457">
        <v>1.1036813268378814E-4</v>
      </c>
      <c r="AF2020" s="437">
        <v>2.7768945780603821E-4</v>
      </c>
      <c r="AG2020" s="456">
        <v>3.7991787920322855E-3</v>
      </c>
      <c r="AH2020" s="457">
        <v>3.5828246585389635E-3</v>
      </c>
      <c r="AI2020" s="437">
        <v>9.935090604551354E-3</v>
      </c>
      <c r="AJ2020" s="456">
        <v>6.5691298644723905E-4</v>
      </c>
      <c r="AK2020" s="457">
        <v>6.0079881853656908E-4</v>
      </c>
      <c r="AL2020" s="437">
        <v>1.6225488992924046E-3</v>
      </c>
      <c r="AM2020" s="456">
        <v>1.0739549461918749E-3</v>
      </c>
      <c r="AN2020" s="457">
        <v>1.0364737390093843E-3</v>
      </c>
      <c r="AO2020" s="437">
        <v>2.3353281851173609E-3</v>
      </c>
      <c r="AP2020" s="462">
        <v>0</v>
      </c>
      <c r="AQ2020" s="463">
        <v>0</v>
      </c>
      <c r="AR2020" s="463">
        <v>0</v>
      </c>
      <c r="AS2020" s="456">
        <v>0</v>
      </c>
      <c r="AT2020" s="457">
        <v>0</v>
      </c>
      <c r="AU2020" s="457">
        <v>0</v>
      </c>
    </row>
    <row r="2021" spans="1:47" x14ac:dyDescent="0.2">
      <c r="A2021" s="231">
        <v>2025</v>
      </c>
      <c r="B2021" s="232">
        <v>17</v>
      </c>
      <c r="C2021" s="456">
        <v>2.0678136041899844</v>
      </c>
      <c r="D2021" s="457">
        <v>2.2617171224204924</v>
      </c>
      <c r="E2021" s="437">
        <v>6.3385531369839612</v>
      </c>
      <c r="F2021" s="456">
        <v>9.5192204559011326E-2</v>
      </c>
      <c r="G2021" s="457">
        <v>9.1266470752492182E-2</v>
      </c>
      <c r="H2021" s="437">
        <v>0.24664635573158697</v>
      </c>
      <c r="I2021" s="456">
        <v>9.2382128147958681E-2</v>
      </c>
      <c r="J2021" s="457">
        <v>9.7195243517103305E-2</v>
      </c>
      <c r="K2021" s="437">
        <v>0.36118920924748182</v>
      </c>
      <c r="L2021" s="462">
        <v>1.4004498200178351E-3</v>
      </c>
      <c r="M2021" s="463">
        <v>1.8286772632293449E-3</v>
      </c>
      <c r="N2021" s="437">
        <v>3.3925759803100416E-3</v>
      </c>
      <c r="O2021" s="456">
        <v>5.224967793186831E-3</v>
      </c>
      <c r="P2021" s="457">
        <v>6.2611857953439667E-3</v>
      </c>
      <c r="Q2021" s="437">
        <v>2.1102986092747321E-2</v>
      </c>
      <c r="R2021" s="462">
        <v>0</v>
      </c>
      <c r="S2021" s="463">
        <v>0</v>
      </c>
      <c r="T2021" s="437">
        <v>504.9973565315733</v>
      </c>
      <c r="U2021" s="456">
        <v>4.6948245676469366E-3</v>
      </c>
      <c r="V2021" s="457">
        <v>5.8056859667467431E-3</v>
      </c>
      <c r="W2021" s="437">
        <v>1.3544910689990201E-2</v>
      </c>
      <c r="X2021" s="456">
        <v>6.5236703325226124E-3</v>
      </c>
      <c r="Y2021" s="457">
        <v>8.9247112910306875E-3</v>
      </c>
      <c r="Z2021" s="437">
        <v>1.5450757535519308E-2</v>
      </c>
      <c r="AA2021" s="456">
        <v>2.193423896402332E-3</v>
      </c>
      <c r="AB2021" s="457">
        <v>2.4034811659988603E-3</v>
      </c>
      <c r="AC2021" s="437">
        <v>5.0905356851894679E-3</v>
      </c>
      <c r="AD2021" s="456">
        <v>1.2123160215728156E-4</v>
      </c>
      <c r="AE2021" s="457">
        <v>1.1522802553599915E-4</v>
      </c>
      <c r="AF2021" s="437">
        <v>2.8950851196833389E-4</v>
      </c>
      <c r="AG2021" s="456">
        <v>3.9510018703946105E-3</v>
      </c>
      <c r="AH2021" s="457">
        <v>3.7386502513411029E-3</v>
      </c>
      <c r="AI2021" s="437">
        <v>1.034127903831681E-2</v>
      </c>
      <c r="AJ2021" s="456">
        <v>6.8620716033944396E-4</v>
      </c>
      <c r="AK2021" s="457">
        <v>6.3050838491129967E-4</v>
      </c>
      <c r="AL2021" s="437">
        <v>1.7025897247115679E-3</v>
      </c>
      <c r="AM2021" s="456">
        <v>1.1130132004341777E-3</v>
      </c>
      <c r="AN2021" s="457">
        <v>1.077381942109288E-3</v>
      </c>
      <c r="AO2021" s="437">
        <v>2.4166104769601498E-3</v>
      </c>
      <c r="AP2021" s="462">
        <v>0</v>
      </c>
      <c r="AQ2021" s="463">
        <v>0</v>
      </c>
      <c r="AR2021" s="463">
        <v>0</v>
      </c>
      <c r="AS2021" s="456">
        <v>0</v>
      </c>
      <c r="AT2021" s="457">
        <v>0</v>
      </c>
      <c r="AU2021" s="457">
        <v>0</v>
      </c>
    </row>
    <row r="2022" spans="1:47" x14ac:dyDescent="0.2">
      <c r="A2022" s="231">
        <v>2025</v>
      </c>
      <c r="B2022" s="232">
        <v>18</v>
      </c>
      <c r="C2022" s="456">
        <v>2.1045504387154748</v>
      </c>
      <c r="D2022" s="457">
        <v>2.3006146473193256</v>
      </c>
      <c r="E2022" s="437">
        <v>6.4377825383093432</v>
      </c>
      <c r="F2022" s="456">
        <v>9.8962534641378372E-2</v>
      </c>
      <c r="G2022" s="457">
        <v>9.5153006130370532E-2</v>
      </c>
      <c r="H2022" s="437">
        <v>0.25670329422916238</v>
      </c>
      <c r="I2022" s="456">
        <v>9.4947394774164334E-2</v>
      </c>
      <c r="J2022" s="457">
        <v>9.9899542609237543E-2</v>
      </c>
      <c r="K2022" s="437">
        <v>0.36796542430948598</v>
      </c>
      <c r="L2022" s="462">
        <v>1.4056235539841885E-3</v>
      </c>
      <c r="M2022" s="463">
        <v>1.8354068939735605E-3</v>
      </c>
      <c r="N2022" s="437">
        <v>3.4006569146001163E-3</v>
      </c>
      <c r="O2022" s="456">
        <v>5.3116294619637615E-3</v>
      </c>
      <c r="P2022" s="457">
        <v>6.3795190290884896E-3</v>
      </c>
      <c r="Q2022" s="437">
        <v>2.1321669549003486E-2</v>
      </c>
      <c r="R2022" s="462">
        <v>0</v>
      </c>
      <c r="S2022" s="463">
        <v>0</v>
      </c>
      <c r="T2022" s="437">
        <v>506.37186470337849</v>
      </c>
      <c r="U2022" s="456">
        <v>4.8514945044635235E-3</v>
      </c>
      <c r="V2022" s="457">
        <v>6.0263299535239009E-3</v>
      </c>
      <c r="W2022" s="437">
        <v>1.3996039012864373E-2</v>
      </c>
      <c r="X2022" s="456">
        <v>6.7605054458713485E-3</v>
      </c>
      <c r="Y2022" s="457">
        <v>9.2934353123535693E-3</v>
      </c>
      <c r="Z2022" s="437">
        <v>1.6010933139947347E-2</v>
      </c>
      <c r="AA2022" s="456">
        <v>2.2696920860773941E-3</v>
      </c>
      <c r="AB2022" s="457">
        <v>2.4987461657083308E-3</v>
      </c>
      <c r="AC2022" s="437">
        <v>5.2842310946146203E-3</v>
      </c>
      <c r="AD2022" s="456">
        <v>1.2609149327025138E-4</v>
      </c>
      <c r="AE2022" s="457">
        <v>1.2023500329152222E-4</v>
      </c>
      <c r="AF2022" s="437">
        <v>3.0179189936702881E-4</v>
      </c>
      <c r="AG2022" s="456">
        <v>4.1102393100304665E-3</v>
      </c>
      <c r="AH2022" s="457">
        <v>3.8999092050970349E-3</v>
      </c>
      <c r="AI2022" s="437">
        <v>1.0766079677129479E-2</v>
      </c>
      <c r="AJ2022" s="456">
        <v>7.170949564315887E-4</v>
      </c>
      <c r="AK2022" s="457">
        <v>6.6142775393064244E-4</v>
      </c>
      <c r="AL2022" s="437">
        <v>1.7864975721650297E-3</v>
      </c>
      <c r="AM2022" s="456">
        <v>1.1536906251013465E-3</v>
      </c>
      <c r="AN2022" s="457">
        <v>1.1193962929344555E-3</v>
      </c>
      <c r="AO2022" s="437">
        <v>2.5008884358594381E-3</v>
      </c>
      <c r="AP2022" s="462">
        <v>0</v>
      </c>
      <c r="AQ2022" s="463">
        <v>0</v>
      </c>
      <c r="AR2022" s="463">
        <v>0</v>
      </c>
      <c r="AS2022" s="456">
        <v>0</v>
      </c>
      <c r="AT2022" s="457">
        <v>0</v>
      </c>
      <c r="AU2022" s="457">
        <v>0</v>
      </c>
    </row>
    <row r="2023" spans="1:47" x14ac:dyDescent="0.2">
      <c r="A2023" s="231">
        <v>2025</v>
      </c>
      <c r="B2023" s="232">
        <v>19</v>
      </c>
      <c r="C2023" s="456">
        <v>2.1426940123612255</v>
      </c>
      <c r="D2023" s="457">
        <v>2.3395761173486012</v>
      </c>
      <c r="E2023" s="437">
        <v>6.5306672129230003</v>
      </c>
      <c r="F2023" s="456">
        <v>0.10297113161809378</v>
      </c>
      <c r="G2023" s="457">
        <v>9.9158460325361811E-2</v>
      </c>
      <c r="H2023" s="437">
        <v>0.266950936115461</v>
      </c>
      <c r="I2023" s="456">
        <v>9.7623423818703328E-2</v>
      </c>
      <c r="J2023" s="457">
        <v>0.10263371572358748</v>
      </c>
      <c r="K2023" s="437">
        <v>0.37471301517979905</v>
      </c>
      <c r="L2023" s="462">
        <v>1.4105775283280767E-3</v>
      </c>
      <c r="M2023" s="463">
        <v>1.8416516413611245E-3</v>
      </c>
      <c r="N2023" s="437">
        <v>3.407552779581392E-3</v>
      </c>
      <c r="O2023" s="456">
        <v>5.4029007105900664E-3</v>
      </c>
      <c r="P2023" s="457">
        <v>6.5004459995072796E-3</v>
      </c>
      <c r="Q2023" s="437">
        <v>2.1544778100790866E-2</v>
      </c>
      <c r="R2023" s="462">
        <v>0</v>
      </c>
      <c r="S2023" s="463">
        <v>0</v>
      </c>
      <c r="T2023" s="437">
        <v>507.59048439767781</v>
      </c>
      <c r="U2023" s="456">
        <v>5.0184876263896713E-3</v>
      </c>
      <c r="V2023" s="457">
        <v>6.2540929876272995E-3</v>
      </c>
      <c r="W2023" s="437">
        <v>1.4454679944713925E-2</v>
      </c>
      <c r="X2023" s="456">
        <v>7.009852960728773E-3</v>
      </c>
      <c r="Y2023" s="457">
        <v>9.6703098289038485E-3</v>
      </c>
      <c r="Z2023" s="437">
        <v>1.6583490088610493E-2</v>
      </c>
      <c r="AA2023" s="456">
        <v>2.3493267365596818E-3</v>
      </c>
      <c r="AB2023" s="457">
        <v>2.5950346033476734E-3</v>
      </c>
      <c r="AC2023" s="437">
        <v>5.4749428567336337E-3</v>
      </c>
      <c r="AD2023" s="456">
        <v>1.312456240590772E-4</v>
      </c>
      <c r="AE2023" s="457">
        <v>1.2538030972848835E-4</v>
      </c>
      <c r="AF2023" s="437">
        <v>3.1427704947578486E-4</v>
      </c>
      <c r="AG2023" s="456">
        <v>4.2799403227460854E-3</v>
      </c>
      <c r="AH2023" s="457">
        <v>4.066621608425261E-3</v>
      </c>
      <c r="AI2023" s="437">
        <v>1.1200685215510658E-2</v>
      </c>
      <c r="AJ2023" s="456">
        <v>7.4998166552244037E-4</v>
      </c>
      <c r="AK2023" s="457">
        <v>6.9337603816566713E-4</v>
      </c>
      <c r="AL2023" s="437">
        <v>1.87275426581239E-3</v>
      </c>
      <c r="AM2023" s="456">
        <v>1.1968339131754962E-3</v>
      </c>
      <c r="AN2023" s="457">
        <v>1.1625791325687762E-3</v>
      </c>
      <c r="AO2023" s="437">
        <v>2.5861032149950341E-3</v>
      </c>
      <c r="AP2023" s="462">
        <v>0</v>
      </c>
      <c r="AQ2023" s="463">
        <v>0</v>
      </c>
      <c r="AR2023" s="463">
        <v>0</v>
      </c>
      <c r="AS2023" s="456">
        <v>0</v>
      </c>
      <c r="AT2023" s="457">
        <v>0</v>
      </c>
      <c r="AU2023" s="457">
        <v>0</v>
      </c>
    </row>
    <row r="2024" spans="1:47" x14ac:dyDescent="0.2">
      <c r="A2024" s="231">
        <v>2025</v>
      </c>
      <c r="B2024" s="232">
        <v>20</v>
      </c>
      <c r="C2024" s="456">
        <v>2.1850864119060525</v>
      </c>
      <c r="D2024" s="457">
        <v>2.3815523789258921</v>
      </c>
      <c r="E2024" s="437">
        <v>6.6328304235745623</v>
      </c>
      <c r="F2024" s="456">
        <v>0.10715617751656398</v>
      </c>
      <c r="G2024" s="457">
        <v>0.10317516051892991</v>
      </c>
      <c r="H2024" s="437">
        <v>0.27723501159742564</v>
      </c>
      <c r="I2024" s="456">
        <v>0.10043965565581643</v>
      </c>
      <c r="J2024" s="457">
        <v>0.10539986111957238</v>
      </c>
      <c r="K2024" s="437">
        <v>0.38163617562624647</v>
      </c>
      <c r="L2024" s="462">
        <v>1.4162452514254803E-3</v>
      </c>
      <c r="M2024" s="463">
        <v>1.8484840408401742E-3</v>
      </c>
      <c r="N2024" s="437">
        <v>3.4156999242320879E-3</v>
      </c>
      <c r="O2024" s="456">
        <v>5.4981536743368333E-3</v>
      </c>
      <c r="P2024" s="457">
        <v>6.6216275563315543E-3</v>
      </c>
      <c r="Q2024" s="437">
        <v>2.1768455531036852E-2</v>
      </c>
      <c r="R2024" s="462">
        <v>0</v>
      </c>
      <c r="S2024" s="463">
        <v>0</v>
      </c>
      <c r="T2024" s="437">
        <v>508.99684445515322</v>
      </c>
      <c r="U2024" s="456">
        <v>5.1932948744833106E-3</v>
      </c>
      <c r="V2024" s="457">
        <v>6.482933963349949E-3</v>
      </c>
      <c r="W2024" s="437">
        <v>1.491651148275772E-2</v>
      </c>
      <c r="X2024" s="456">
        <v>7.2700392034111602E-3</v>
      </c>
      <c r="Y2024" s="457">
        <v>1.004811876311586E-2</v>
      </c>
      <c r="Z2024" s="437">
        <v>1.7157395499792436E-2</v>
      </c>
      <c r="AA2024" s="456">
        <v>2.4307012687940404E-3</v>
      </c>
      <c r="AB2024" s="457">
        <v>2.6892984175346333E-3</v>
      </c>
      <c r="AC2024" s="437">
        <v>5.662548818049601E-3</v>
      </c>
      <c r="AD2024" s="456">
        <v>1.3661456711028993E-4</v>
      </c>
      <c r="AE2024" s="457">
        <v>1.3052498497666609E-4</v>
      </c>
      <c r="AF2024" s="437">
        <v>3.2677671254350855E-4</v>
      </c>
      <c r="AG2024" s="456">
        <v>4.457575907121961E-3</v>
      </c>
      <c r="AH2024" s="457">
        <v>4.2344009186115862E-3</v>
      </c>
      <c r="AI2024" s="437">
        <v>1.1637871618385188E-2</v>
      </c>
      <c r="AJ2024" s="456">
        <v>7.8442060516772515E-4</v>
      </c>
      <c r="AK2024" s="457">
        <v>7.2555581478976128E-4</v>
      </c>
      <c r="AL2024" s="437">
        <v>1.9594691456224439E-3</v>
      </c>
      <c r="AM2024" s="456">
        <v>1.2417932342793229E-3</v>
      </c>
      <c r="AN2024" s="457">
        <v>1.2057632896059801E-3</v>
      </c>
      <c r="AO2024" s="437">
        <v>2.671532347963411E-3</v>
      </c>
      <c r="AP2024" s="462">
        <v>0</v>
      </c>
      <c r="AQ2024" s="463">
        <v>0</v>
      </c>
      <c r="AR2024" s="463">
        <v>0</v>
      </c>
      <c r="AS2024" s="456">
        <v>0</v>
      </c>
      <c r="AT2024" s="457">
        <v>0</v>
      </c>
      <c r="AU2024" s="457">
        <v>0</v>
      </c>
    </row>
    <row r="2025" spans="1:47" x14ac:dyDescent="0.2">
      <c r="A2025" s="231">
        <v>2025</v>
      </c>
      <c r="B2025" s="232">
        <v>21</v>
      </c>
      <c r="C2025" s="456">
        <v>2.3962847411407671</v>
      </c>
      <c r="D2025" s="457">
        <v>2.7025224441451199</v>
      </c>
      <c r="E2025" s="437">
        <v>8.0874331988535886</v>
      </c>
      <c r="F2025" s="456">
        <v>0.1175878530621795</v>
      </c>
      <c r="G2025" s="457">
        <v>0.1143582597869688</v>
      </c>
      <c r="H2025" s="437">
        <v>0.33678733565471686</v>
      </c>
      <c r="I2025" s="456">
        <v>0.10985429928761684</v>
      </c>
      <c r="J2025" s="457">
        <v>0.11515972726970651</v>
      </c>
      <c r="K2025" s="437">
        <v>0.43639797334539465</v>
      </c>
      <c r="L2025" s="462">
        <v>1.4220717532466276E-3</v>
      </c>
      <c r="M2025" s="463">
        <v>1.8551267396944837E-3</v>
      </c>
      <c r="N2025" s="437">
        <v>3.4235841123894267E-3</v>
      </c>
      <c r="O2025" s="456">
        <v>7.5766434915771272E-3</v>
      </c>
      <c r="P2025" s="457">
        <v>8.1114404070717436E-3</v>
      </c>
      <c r="Q2025" s="437">
        <v>2.7137054267974001E-2</v>
      </c>
      <c r="R2025" s="462">
        <v>0</v>
      </c>
      <c r="S2025" s="463">
        <v>0</v>
      </c>
      <c r="T2025" s="437">
        <v>510.37516839472255</v>
      </c>
      <c r="U2025" s="456">
        <v>5.6610249563133442E-3</v>
      </c>
      <c r="V2025" s="457">
        <v>7.0181791828022692E-3</v>
      </c>
      <c r="W2025" s="437">
        <v>1.7491073052772824E-2</v>
      </c>
      <c r="X2025" s="456">
        <v>7.5382193010377022E-3</v>
      </c>
      <c r="Y2025" s="457">
        <v>1.0418199784109093E-2</v>
      </c>
      <c r="Z2025" s="437">
        <v>1.7719538036406898E-2</v>
      </c>
      <c r="AA2025" s="456">
        <v>2.6425758729986793E-3</v>
      </c>
      <c r="AB2025" s="457">
        <v>2.9544320607827871E-3</v>
      </c>
      <c r="AC2025" s="437">
        <v>6.8199166638637752E-3</v>
      </c>
      <c r="AD2025" s="456">
        <v>1.5025686756898457E-4</v>
      </c>
      <c r="AE2025" s="457">
        <v>1.4500978809891808E-4</v>
      </c>
      <c r="AF2025" s="437">
        <v>3.97890433940587E-4</v>
      </c>
      <c r="AG2025" s="456">
        <v>4.8986209168577124E-3</v>
      </c>
      <c r="AH2025" s="457">
        <v>4.7007970859352533E-3</v>
      </c>
      <c r="AI2025" s="437">
        <v>1.4155467194672264E-2</v>
      </c>
      <c r="AJ2025" s="456">
        <v>8.6249929727810141E-4</v>
      </c>
      <c r="AK2025" s="457">
        <v>8.0496414272541235E-4</v>
      </c>
      <c r="AL2025" s="437">
        <v>2.3902417980042239E-3</v>
      </c>
      <c r="AM2025" s="456">
        <v>1.366538138447219E-3</v>
      </c>
      <c r="AN2025" s="457">
        <v>1.3412265967587904E-3</v>
      </c>
      <c r="AO2025" s="437">
        <v>3.2418045010293977E-3</v>
      </c>
      <c r="AP2025" s="462">
        <v>0</v>
      </c>
      <c r="AQ2025" s="463">
        <v>0</v>
      </c>
      <c r="AR2025" s="463">
        <v>0</v>
      </c>
      <c r="AS2025" s="456">
        <v>0</v>
      </c>
      <c r="AT2025" s="457">
        <v>0</v>
      </c>
      <c r="AU2025" s="457">
        <v>0</v>
      </c>
    </row>
    <row r="2026" spans="1:47" x14ac:dyDescent="0.2">
      <c r="A2026" s="231">
        <v>2025</v>
      </c>
      <c r="B2026" s="232">
        <v>22</v>
      </c>
      <c r="C2026" s="456">
        <v>2.4432098557738433</v>
      </c>
      <c r="D2026" s="457">
        <v>2.7449582552620395</v>
      </c>
      <c r="E2026" s="437">
        <v>8.2002459992235988</v>
      </c>
      <c r="F2026" s="456">
        <v>0.12218152030130652</v>
      </c>
      <c r="G2026" s="457">
        <v>0.11829422843079015</v>
      </c>
      <c r="H2026" s="437">
        <v>0.34785896381516773</v>
      </c>
      <c r="I2026" s="456">
        <v>0.11295154747310691</v>
      </c>
      <c r="J2026" s="457">
        <v>0.1178462924307139</v>
      </c>
      <c r="K2026" s="437">
        <v>0.44348516247324771</v>
      </c>
      <c r="L2026" s="462">
        <v>1.4279599480922394E-3</v>
      </c>
      <c r="M2026" s="463">
        <v>1.8613137198478177E-3</v>
      </c>
      <c r="N2026" s="437">
        <v>3.4308868428198597E-3</v>
      </c>
      <c r="O2026" s="456">
        <v>7.711533407801072E-3</v>
      </c>
      <c r="P2026" s="457">
        <v>8.2460908711484062E-3</v>
      </c>
      <c r="Q2026" s="437">
        <v>2.7409222013805593E-2</v>
      </c>
      <c r="R2026" s="462">
        <v>0</v>
      </c>
      <c r="S2026" s="463">
        <v>0</v>
      </c>
      <c r="T2026" s="437">
        <v>511.67819065685126</v>
      </c>
      <c r="U2026" s="456">
        <v>5.8515452480333669E-3</v>
      </c>
      <c r="V2026" s="457">
        <v>7.2363285626480863E-3</v>
      </c>
      <c r="W2026" s="437">
        <v>1.7968923376968739E-2</v>
      </c>
      <c r="X2026" s="456">
        <v>7.8104133841790787E-3</v>
      </c>
      <c r="Y2026" s="457">
        <v>1.0767702080979095E-2</v>
      </c>
      <c r="Z2026" s="437">
        <v>1.8250515927820007E-2</v>
      </c>
      <c r="AA2026" s="456">
        <v>2.727106447617702E-3</v>
      </c>
      <c r="AB2026" s="457">
        <v>3.0404600256638045E-3</v>
      </c>
      <c r="AC2026" s="437">
        <v>7.0040898791304202E-3</v>
      </c>
      <c r="AD2026" s="456">
        <v>1.5614502379063488E-4</v>
      </c>
      <c r="AE2026" s="457">
        <v>1.5003800980182853E-4</v>
      </c>
      <c r="AF2026" s="437">
        <v>4.1128980766850311E-4</v>
      </c>
      <c r="AG2026" s="456">
        <v>5.0948714266441705E-3</v>
      </c>
      <c r="AH2026" s="457">
        <v>4.8669152773638579E-3</v>
      </c>
      <c r="AI2026" s="437">
        <v>1.463089189786476E-2</v>
      </c>
      <c r="AJ2026" s="456">
        <v>9.0073550929944718E-4</v>
      </c>
      <c r="AK2026" s="457">
        <v>8.3706920434813853E-4</v>
      </c>
      <c r="AL2026" s="437">
        <v>2.4853001886568685E-3</v>
      </c>
      <c r="AM2026" s="456">
        <v>1.4157177369507478E-3</v>
      </c>
      <c r="AN2026" s="457">
        <v>1.3832264394975421E-3</v>
      </c>
      <c r="AO2026" s="437">
        <v>3.3325193220450295E-3</v>
      </c>
      <c r="AP2026" s="462">
        <v>0</v>
      </c>
      <c r="AQ2026" s="463">
        <v>0</v>
      </c>
      <c r="AR2026" s="463">
        <v>0</v>
      </c>
      <c r="AS2026" s="456">
        <v>0</v>
      </c>
      <c r="AT2026" s="457">
        <v>0</v>
      </c>
      <c r="AU2026" s="457">
        <v>0</v>
      </c>
    </row>
    <row r="2027" spans="1:47" x14ac:dyDescent="0.2">
      <c r="A2027" s="231">
        <v>2025</v>
      </c>
      <c r="B2027" s="232">
        <v>23</v>
      </c>
      <c r="C2027" s="456">
        <v>2.4904792539323375</v>
      </c>
      <c r="D2027" s="457">
        <v>2.7835327596086668</v>
      </c>
      <c r="E2027" s="437">
        <v>8.3029728453128318</v>
      </c>
      <c r="F2027" s="456">
        <v>0.1268043794566989</v>
      </c>
      <c r="G2027" s="457">
        <v>0.12184918664035045</v>
      </c>
      <c r="H2027" s="437">
        <v>0.35785284368915327</v>
      </c>
      <c r="I2027" s="456">
        <v>0.11606919761930129</v>
      </c>
      <c r="J2027" s="457">
        <v>0.1202705636594382</v>
      </c>
      <c r="K2027" s="437">
        <v>0.44987232449457104</v>
      </c>
      <c r="L2027" s="462">
        <v>1.4338841854353694E-3</v>
      </c>
      <c r="M2027" s="463">
        <v>1.8668330065627664E-3</v>
      </c>
      <c r="N2027" s="437">
        <v>3.4373477967145306E-3</v>
      </c>
      <c r="O2027" s="456">
        <v>7.847418553761705E-3</v>
      </c>
      <c r="P2027" s="457">
        <v>8.3676763569221352E-3</v>
      </c>
      <c r="Q2027" s="437">
        <v>2.7654642605657722E-2</v>
      </c>
      <c r="R2027" s="462">
        <v>0</v>
      </c>
      <c r="S2027" s="463">
        <v>0</v>
      </c>
      <c r="T2027" s="437">
        <v>512.8567840063555</v>
      </c>
      <c r="U2027" s="456">
        <v>6.0433909465379331E-3</v>
      </c>
      <c r="V2027" s="457">
        <v>7.4335457919013472E-3</v>
      </c>
      <c r="W2027" s="437">
        <v>1.8400673061741653E-2</v>
      </c>
      <c r="X2027" s="456">
        <v>8.0844847772016185E-3</v>
      </c>
      <c r="Y2027" s="457">
        <v>1.1083739242396971E-2</v>
      </c>
      <c r="Z2027" s="437">
        <v>1.8730640084747528E-2</v>
      </c>
      <c r="AA2027" s="456">
        <v>2.8104001704439929E-3</v>
      </c>
      <c r="AB2027" s="457">
        <v>3.1146149747133508E-3</v>
      </c>
      <c r="AC2027" s="437">
        <v>7.1605803803358936E-3</v>
      </c>
      <c r="AD2027" s="456">
        <v>1.6206121302309105E-4</v>
      </c>
      <c r="AE2027" s="457">
        <v>1.5455864822191615E-4</v>
      </c>
      <c r="AF2027" s="437">
        <v>4.2332939670630703E-4</v>
      </c>
      <c r="AG2027" s="456">
        <v>5.2928440483844541E-3</v>
      </c>
      <c r="AH2027" s="457">
        <v>5.0178603140612534E-3</v>
      </c>
      <c r="AI2027" s="437">
        <v>1.506266938896221E-2</v>
      </c>
      <c r="AJ2027" s="456">
        <v>9.3936487505418605E-4</v>
      </c>
      <c r="AK2027" s="457">
        <v>8.6635042912958473E-4</v>
      </c>
      <c r="AL2027" s="437">
        <v>2.5719638615793895E-3</v>
      </c>
      <c r="AM2027" s="456">
        <v>1.4651059788516824E-3</v>
      </c>
      <c r="AN2027" s="457">
        <v>1.4209098836777767E-3</v>
      </c>
      <c r="AO2027" s="437">
        <v>3.413665198767376E-3</v>
      </c>
      <c r="AP2027" s="462">
        <v>0</v>
      </c>
      <c r="AQ2027" s="463">
        <v>0</v>
      </c>
      <c r="AR2027" s="463">
        <v>0</v>
      </c>
      <c r="AS2027" s="456">
        <v>0</v>
      </c>
      <c r="AT2027" s="457">
        <v>0</v>
      </c>
      <c r="AU2027" s="457">
        <v>0</v>
      </c>
    </row>
    <row r="2028" spans="1:47" x14ac:dyDescent="0.2">
      <c r="A2028" s="231">
        <v>2025</v>
      </c>
      <c r="B2028" s="232">
        <v>24</v>
      </c>
      <c r="C2028" s="456">
        <v>2.5370010485752497</v>
      </c>
      <c r="D2028" s="457">
        <v>2.8159188776699935</v>
      </c>
      <c r="E2028" s="437">
        <v>8.3897507981790884</v>
      </c>
      <c r="F2028" s="456">
        <v>0.13134929341398935</v>
      </c>
      <c r="G2028" s="457">
        <v>0.12480078022582573</v>
      </c>
      <c r="H2028" s="437">
        <v>0.36615888485475012</v>
      </c>
      <c r="I2028" s="456">
        <v>0.11913454317868298</v>
      </c>
      <c r="J2028" s="457">
        <v>0.1222798071047785</v>
      </c>
      <c r="K2028" s="437">
        <v>0.45516065305591086</v>
      </c>
      <c r="L2028" s="462">
        <v>1.4396389080289617E-3</v>
      </c>
      <c r="M2028" s="463">
        <v>1.8712138147347784E-3</v>
      </c>
      <c r="N2028" s="437">
        <v>3.4424818856554134E-3</v>
      </c>
      <c r="O2028" s="456">
        <v>7.9807596152632922E-3</v>
      </c>
      <c r="P2028" s="457">
        <v>8.4681670032929895E-3</v>
      </c>
      <c r="Q2028" s="437">
        <v>2.7857877183171103E-2</v>
      </c>
      <c r="R2028" s="462">
        <v>0</v>
      </c>
      <c r="S2028" s="463">
        <v>0</v>
      </c>
      <c r="T2028" s="437">
        <v>513.83821454143299</v>
      </c>
      <c r="U2028" s="456">
        <v>6.2321035225276081E-3</v>
      </c>
      <c r="V2028" s="457">
        <v>7.597617797220838E-3</v>
      </c>
      <c r="W2028" s="437">
        <v>1.8760048238651142E-2</v>
      </c>
      <c r="X2028" s="456">
        <v>8.354136949770748E-3</v>
      </c>
      <c r="Y2028" s="457">
        <v>1.1346799758193925E-2</v>
      </c>
      <c r="Z2028" s="437">
        <v>1.9131005261552952E-2</v>
      </c>
      <c r="AA2028" s="456">
        <v>2.8899237437549508E-3</v>
      </c>
      <c r="AB2028" s="457">
        <v>3.171174207579027E-3</v>
      </c>
      <c r="AC2028" s="437">
        <v>7.2768858333752849E-3</v>
      </c>
      <c r="AD2028" s="456">
        <v>1.6786038124333728E-4</v>
      </c>
      <c r="AE2028" s="457">
        <v>1.5828082765630705E-4</v>
      </c>
      <c r="AF2028" s="437">
        <v>4.3325612883221359E-4</v>
      </c>
      <c r="AG2028" s="456">
        <v>5.487942742855815E-3</v>
      </c>
      <c r="AH2028" s="457">
        <v>5.1443536752404919E-3</v>
      </c>
      <c r="AI2028" s="437">
        <v>1.5425128380417107E-2</v>
      </c>
      <c r="AJ2028" s="456">
        <v>9.7751117857397909E-4</v>
      </c>
      <c r="AK2028" s="457">
        <v>8.9105477891834926E-4</v>
      </c>
      <c r="AL2028" s="437">
        <v>2.6452040475062853E-3</v>
      </c>
      <c r="AM2028" s="456">
        <v>1.5134875142813586E-3</v>
      </c>
      <c r="AN2028" s="457">
        <v>1.4518218821487066E-3</v>
      </c>
      <c r="AO2028" s="437">
        <v>3.48003119928713E-3</v>
      </c>
      <c r="AP2028" s="462">
        <v>0</v>
      </c>
      <c r="AQ2028" s="463">
        <v>0</v>
      </c>
      <c r="AR2028" s="463">
        <v>0</v>
      </c>
      <c r="AS2028" s="456">
        <v>0</v>
      </c>
      <c r="AT2028" s="457">
        <v>0</v>
      </c>
      <c r="AU2028" s="457">
        <v>0</v>
      </c>
    </row>
    <row r="2029" spans="1:47" x14ac:dyDescent="0.2">
      <c r="A2029" s="231">
        <v>2025</v>
      </c>
      <c r="B2029" s="232">
        <v>25</v>
      </c>
      <c r="C2029" s="456">
        <v>2.5819141071470151</v>
      </c>
      <c r="D2029" s="457">
        <v>2.8409807424188949</v>
      </c>
      <c r="E2029" s="437">
        <v>8.457082366283764</v>
      </c>
      <c r="F2029" s="456">
        <v>0.13571078424499314</v>
      </c>
      <c r="G2029" s="457">
        <v>0.12701844506981411</v>
      </c>
      <c r="H2029" s="437">
        <v>0.37237095797142317</v>
      </c>
      <c r="I2029" s="456">
        <v>0.12207492441011208</v>
      </c>
      <c r="J2029" s="457">
        <v>0.1237831531187389</v>
      </c>
      <c r="K2029" s="437">
        <v>0.45908052508778241</v>
      </c>
      <c r="L2029" s="462">
        <v>1.445175256672675E-3</v>
      </c>
      <c r="M2029" s="463">
        <v>1.8743619289365808E-3</v>
      </c>
      <c r="N2029" s="437">
        <v>3.4459235684897527E-3</v>
      </c>
      <c r="O2029" s="456">
        <v>8.1091100705777061E-3</v>
      </c>
      <c r="P2029" s="457">
        <v>8.543704074555708E-3</v>
      </c>
      <c r="Q2029" s="437">
        <v>2.8008620430713057E-2</v>
      </c>
      <c r="R2029" s="462">
        <v>0</v>
      </c>
      <c r="S2029" s="463">
        <v>0</v>
      </c>
      <c r="T2029" s="437">
        <v>514.57785645504862</v>
      </c>
      <c r="U2029" s="456">
        <v>6.4133992137399148E-3</v>
      </c>
      <c r="V2029" s="457">
        <v>7.7213499266870992E-3</v>
      </c>
      <c r="W2029" s="437">
        <v>1.9029537812101822E-2</v>
      </c>
      <c r="X2029" s="456">
        <v>8.6131864333300664E-3</v>
      </c>
      <c r="Y2029" s="457">
        <v>1.1545240068204158E-2</v>
      </c>
      <c r="Z2029" s="437">
        <v>1.9432430381963021E-2</v>
      </c>
      <c r="AA2029" s="456">
        <v>2.962218791755488E-3</v>
      </c>
      <c r="AB2029" s="457">
        <v>3.2059918767799664E-3</v>
      </c>
      <c r="AC2029" s="437">
        <v>7.3422701228467767E-3</v>
      </c>
      <c r="AD2029" s="456">
        <v>1.7340763356155805E-4</v>
      </c>
      <c r="AE2029" s="457">
        <v>1.6103814812410306E-4</v>
      </c>
      <c r="AF2029" s="437">
        <v>4.4055620740971298E-4</v>
      </c>
      <c r="AG2029" s="456">
        <v>5.6764192749834616E-3</v>
      </c>
      <c r="AH2029" s="457">
        <v>5.2415689277247384E-3</v>
      </c>
      <c r="AI2029" s="437">
        <v>1.5701919016447661E-2</v>
      </c>
      <c r="AJ2029" s="456">
        <v>1.0144707677943348E-3</v>
      </c>
      <c r="AK2029" s="457">
        <v>9.102601816506009E-4</v>
      </c>
      <c r="AL2029" s="437">
        <v>2.7018876968417775E-3</v>
      </c>
      <c r="AM2029" s="456">
        <v>1.559674776658238E-3</v>
      </c>
      <c r="AN2029" s="457">
        <v>1.4745158690868644E-3</v>
      </c>
      <c r="AO2029" s="437">
        <v>3.5279349836107045E-3</v>
      </c>
      <c r="AP2029" s="462">
        <v>0</v>
      </c>
      <c r="AQ2029" s="463">
        <v>0</v>
      </c>
      <c r="AR2029" s="463">
        <v>0</v>
      </c>
      <c r="AS2029" s="456">
        <v>0</v>
      </c>
      <c r="AT2029" s="457">
        <v>0</v>
      </c>
      <c r="AU2029" s="457">
        <v>0</v>
      </c>
    </row>
    <row r="2030" spans="1:47" x14ac:dyDescent="0.2">
      <c r="A2030" s="231">
        <v>2025</v>
      </c>
      <c r="B2030" s="232">
        <v>26</v>
      </c>
      <c r="C2030" s="456">
        <v>2.6343185798139728</v>
      </c>
      <c r="D2030" s="457">
        <v>2.8704512986610542</v>
      </c>
      <c r="E2030" s="437">
        <v>8.5001777521777893</v>
      </c>
      <c r="F2030" s="456">
        <v>0.14016684718942818</v>
      </c>
      <c r="G2030" s="457">
        <v>0.12873819559472149</v>
      </c>
      <c r="H2030" s="437">
        <v>0.37606934680729859</v>
      </c>
      <c r="I2030" s="456">
        <v>0.12520007927861473</v>
      </c>
      <c r="J2030" s="457">
        <v>0.12507206506688184</v>
      </c>
      <c r="K2030" s="437">
        <v>0.46136771649068903</v>
      </c>
      <c r="L2030" s="462">
        <v>1.4502969968416702E-3</v>
      </c>
      <c r="M2030" s="463">
        <v>1.8759773557468363E-3</v>
      </c>
      <c r="N2030" s="437">
        <v>3.4474596130915627E-3</v>
      </c>
      <c r="O2030" s="456">
        <v>8.228323127684364E-3</v>
      </c>
      <c r="P2030" s="457">
        <v>8.5885306343700032E-3</v>
      </c>
      <c r="Q2030" s="437">
        <v>2.8096610082426355E-2</v>
      </c>
      <c r="R2030" s="462">
        <v>0</v>
      </c>
      <c r="S2030" s="463">
        <v>0</v>
      </c>
      <c r="T2030" s="437">
        <v>515.0237092133201</v>
      </c>
      <c r="U2030" s="456">
        <v>6.5989447558425845E-3</v>
      </c>
      <c r="V2030" s="457">
        <v>7.8180809370746434E-3</v>
      </c>
      <c r="W2030" s="437">
        <v>1.9190879243859957E-2</v>
      </c>
      <c r="X2030" s="456">
        <v>8.8537874513838939E-3</v>
      </c>
      <c r="Y2030" s="457">
        <v>1.1665010027634938E-2</v>
      </c>
      <c r="Z2030" s="437">
        <v>1.9614303204606498E-2</v>
      </c>
      <c r="AA2030" s="456">
        <v>3.0348908148380115E-3</v>
      </c>
      <c r="AB2030" s="457">
        <v>3.226438577410715E-3</v>
      </c>
      <c r="AC2030" s="437">
        <v>7.3552340278048474E-3</v>
      </c>
      <c r="AD2030" s="456">
        <v>1.7903340036238039E-4</v>
      </c>
      <c r="AE2030" s="457">
        <v>1.6310525639205627E-4</v>
      </c>
      <c r="AF2030" s="437">
        <v>4.4475425918159665E-4</v>
      </c>
      <c r="AG2030" s="456">
        <v>5.8694045650722745E-3</v>
      </c>
      <c r="AH2030" s="457">
        <v>5.318754814351262E-3</v>
      </c>
      <c r="AI2030" s="437">
        <v>1.5873528791302098E-2</v>
      </c>
      <c r="AJ2030" s="456">
        <v>1.0519165601259109E-3</v>
      </c>
      <c r="AK2030" s="457">
        <v>9.2516906388011592E-4</v>
      </c>
      <c r="AL2030" s="437">
        <v>2.7379237050336232E-3</v>
      </c>
      <c r="AM2030" s="456">
        <v>1.6063613198795731E-3</v>
      </c>
      <c r="AN2030" s="457">
        <v>1.4914265499059395E-3</v>
      </c>
      <c r="AO2030" s="437">
        <v>3.5543526189558187E-3</v>
      </c>
      <c r="AP2030" s="462">
        <v>0</v>
      </c>
      <c r="AQ2030" s="463">
        <v>0</v>
      </c>
      <c r="AR2030" s="463">
        <v>0</v>
      </c>
      <c r="AS2030" s="456">
        <v>0</v>
      </c>
      <c r="AT2030" s="457">
        <v>0</v>
      </c>
      <c r="AU2030" s="457">
        <v>0</v>
      </c>
    </row>
    <row r="2031" spans="1:47" x14ac:dyDescent="0.2">
      <c r="A2031" s="231">
        <v>2025</v>
      </c>
      <c r="B2031" s="232">
        <v>27</v>
      </c>
      <c r="C2031" s="456">
        <v>0</v>
      </c>
      <c r="D2031" s="457">
        <v>0</v>
      </c>
      <c r="E2031" s="438">
        <v>8.5071128645759071</v>
      </c>
      <c r="F2031" s="456">
        <v>0</v>
      </c>
      <c r="G2031" s="457">
        <v>0</v>
      </c>
      <c r="H2031" s="438">
        <v>0.37679722659777254</v>
      </c>
      <c r="I2031" s="456">
        <v>0</v>
      </c>
      <c r="J2031" s="457">
        <v>0</v>
      </c>
      <c r="K2031" s="438">
        <v>0.4618422213957824</v>
      </c>
      <c r="L2031" s="462">
        <v>0</v>
      </c>
      <c r="M2031" s="463">
        <v>0</v>
      </c>
      <c r="N2031" s="438">
        <v>3.4480267079390319E-3</v>
      </c>
      <c r="O2031" s="456">
        <v>0</v>
      </c>
      <c r="P2031" s="457">
        <v>0</v>
      </c>
      <c r="Q2031" s="438">
        <v>2.8114919778682714E-2</v>
      </c>
      <c r="R2031" s="462">
        <v>0</v>
      </c>
      <c r="S2031" s="463">
        <v>0</v>
      </c>
      <c r="T2031" s="438">
        <v>515.10957389488487</v>
      </c>
      <c r="U2031" s="456">
        <v>0</v>
      </c>
      <c r="V2031" s="457">
        <v>0</v>
      </c>
      <c r="W2031" s="438">
        <v>1.9222225924977968E-2</v>
      </c>
      <c r="X2031" s="456">
        <v>0</v>
      </c>
      <c r="Y2031" s="457">
        <v>0</v>
      </c>
      <c r="Z2031" s="438">
        <v>1.9648927221954056E-2</v>
      </c>
      <c r="AA2031" s="456">
        <v>0</v>
      </c>
      <c r="AB2031" s="457">
        <v>0</v>
      </c>
      <c r="AC2031" s="438">
        <v>7.3705803783338398E-3</v>
      </c>
      <c r="AD2031" s="456">
        <v>0</v>
      </c>
      <c r="AE2031" s="457">
        <v>0</v>
      </c>
      <c r="AF2031" s="438">
        <v>4.4565296284399111E-4</v>
      </c>
      <c r="AG2031" s="456">
        <v>0</v>
      </c>
      <c r="AH2031" s="457">
        <v>0</v>
      </c>
      <c r="AI2031" s="438">
        <v>1.5903961551653151E-2</v>
      </c>
      <c r="AJ2031" s="456">
        <v>0</v>
      </c>
      <c r="AK2031" s="457">
        <v>0</v>
      </c>
      <c r="AL2031" s="438">
        <v>2.743891512310422E-3</v>
      </c>
      <c r="AM2031" s="456">
        <v>0</v>
      </c>
      <c r="AN2031" s="457">
        <v>0</v>
      </c>
      <c r="AO2031" s="438">
        <v>3.5606059502521397E-3</v>
      </c>
      <c r="AP2031" s="462">
        <v>0</v>
      </c>
      <c r="AQ2031" s="463">
        <v>0</v>
      </c>
      <c r="AR2031" s="463">
        <v>0</v>
      </c>
      <c r="AS2031" s="456">
        <v>0</v>
      </c>
      <c r="AT2031" s="457">
        <v>0</v>
      </c>
      <c r="AU2031" s="457">
        <v>0</v>
      </c>
    </row>
    <row r="2032" spans="1:47" x14ac:dyDescent="0.2">
      <c r="A2032" s="231">
        <v>2025</v>
      </c>
      <c r="B2032" s="232">
        <v>28</v>
      </c>
      <c r="C2032" s="456">
        <v>0</v>
      </c>
      <c r="D2032" s="457">
        <v>0</v>
      </c>
      <c r="E2032" s="438">
        <v>8.507134165969271</v>
      </c>
      <c r="F2032" s="456">
        <v>0</v>
      </c>
      <c r="G2032" s="457">
        <v>0</v>
      </c>
      <c r="H2032" s="438">
        <v>0.37679590836812249</v>
      </c>
      <c r="I2032" s="456">
        <v>0</v>
      </c>
      <c r="J2032" s="457">
        <v>0</v>
      </c>
      <c r="K2032" s="438">
        <v>0.4618423478578158</v>
      </c>
      <c r="L2032" s="462">
        <v>0</v>
      </c>
      <c r="M2032" s="463">
        <v>0</v>
      </c>
      <c r="N2032" s="438">
        <v>3.4480343816492985E-3</v>
      </c>
      <c r="O2032" s="456">
        <v>0</v>
      </c>
      <c r="P2032" s="457">
        <v>0</v>
      </c>
      <c r="Q2032" s="438">
        <v>2.8114931966231084E-2</v>
      </c>
      <c r="R2032" s="462">
        <v>0</v>
      </c>
      <c r="S2032" s="463">
        <v>0</v>
      </c>
      <c r="T2032" s="438">
        <v>515.10928087538036</v>
      </c>
      <c r="U2032" s="456">
        <v>0</v>
      </c>
      <c r="V2032" s="457">
        <v>0</v>
      </c>
      <c r="W2032" s="438">
        <v>1.9222191270383701E-2</v>
      </c>
      <c r="X2032" s="456">
        <v>0</v>
      </c>
      <c r="Y2032" s="457">
        <v>0</v>
      </c>
      <c r="Z2032" s="438">
        <v>1.9648844442939468E-2</v>
      </c>
      <c r="AA2032" s="456">
        <v>0</v>
      </c>
      <c r="AB2032" s="457">
        <v>0</v>
      </c>
      <c r="AC2032" s="438">
        <v>7.3705462143352244E-3</v>
      </c>
      <c r="AD2032" s="456">
        <v>0</v>
      </c>
      <c r="AE2032" s="457">
        <v>0</v>
      </c>
      <c r="AF2032" s="438">
        <v>4.4565284416375094E-4</v>
      </c>
      <c r="AG2032" s="456">
        <v>0</v>
      </c>
      <c r="AH2032" s="457">
        <v>0</v>
      </c>
      <c r="AI2032" s="438">
        <v>1.5903896890987253E-2</v>
      </c>
      <c r="AJ2032" s="456">
        <v>0</v>
      </c>
      <c r="AK2032" s="457">
        <v>0</v>
      </c>
      <c r="AL2032" s="438">
        <v>2.7438744038738101E-3</v>
      </c>
      <c r="AM2032" s="456">
        <v>0</v>
      </c>
      <c r="AN2032" s="457">
        <v>0</v>
      </c>
      <c r="AO2032" s="438">
        <v>3.5605919210864021E-3</v>
      </c>
      <c r="AP2032" s="462">
        <v>0</v>
      </c>
      <c r="AQ2032" s="463">
        <v>0</v>
      </c>
      <c r="AR2032" s="463">
        <v>0</v>
      </c>
      <c r="AS2032" s="456">
        <v>0</v>
      </c>
      <c r="AT2032" s="457">
        <v>0</v>
      </c>
      <c r="AU2032" s="457">
        <v>0</v>
      </c>
    </row>
    <row r="2033" spans="1:47" x14ac:dyDescent="0.2">
      <c r="A2033" s="231">
        <v>2025</v>
      </c>
      <c r="B2033" s="232">
        <v>29</v>
      </c>
      <c r="C2033" s="456">
        <v>0</v>
      </c>
      <c r="D2033" s="457">
        <v>0</v>
      </c>
      <c r="E2033" s="438">
        <v>8.5071244148330134</v>
      </c>
      <c r="F2033" s="456">
        <v>0</v>
      </c>
      <c r="G2033" s="457">
        <v>0</v>
      </c>
      <c r="H2033" s="438">
        <v>0.37679298904918102</v>
      </c>
      <c r="I2033" s="456">
        <v>0</v>
      </c>
      <c r="J2033" s="457">
        <v>0</v>
      </c>
      <c r="K2033" s="438">
        <v>0.46184177555849004</v>
      </c>
      <c r="L2033" s="462">
        <v>0</v>
      </c>
      <c r="M2033" s="463">
        <v>0</v>
      </c>
      <c r="N2033" s="438">
        <v>3.4480389997747834E-3</v>
      </c>
      <c r="O2033" s="456">
        <v>0</v>
      </c>
      <c r="P2033" s="457">
        <v>0</v>
      </c>
      <c r="Q2033" s="438">
        <v>2.81149095164527E-2</v>
      </c>
      <c r="R2033" s="462">
        <v>0</v>
      </c>
      <c r="S2033" s="463">
        <v>0</v>
      </c>
      <c r="T2033" s="438">
        <v>515.1102769160193</v>
      </c>
      <c r="U2033" s="456">
        <v>0</v>
      </c>
      <c r="V2033" s="457">
        <v>0</v>
      </c>
      <c r="W2033" s="438">
        <v>1.9222095356975756E-2</v>
      </c>
      <c r="X2033" s="456">
        <v>0</v>
      </c>
      <c r="Y2033" s="457">
        <v>0</v>
      </c>
      <c r="Z2033" s="438">
        <v>1.9648697029558154E-2</v>
      </c>
      <c r="AA2033" s="456">
        <v>0</v>
      </c>
      <c r="AB2033" s="457">
        <v>0</v>
      </c>
      <c r="AC2033" s="438">
        <v>7.3704753180657339E-3</v>
      </c>
      <c r="AD2033" s="456">
        <v>0</v>
      </c>
      <c r="AE2033" s="457">
        <v>0</v>
      </c>
      <c r="AF2033" s="438">
        <v>4.4564802994126934E-4</v>
      </c>
      <c r="AG2033" s="456">
        <v>0</v>
      </c>
      <c r="AH2033" s="457">
        <v>0</v>
      </c>
      <c r="AI2033" s="438">
        <v>1.5903773981146677E-2</v>
      </c>
      <c r="AJ2033" s="456">
        <v>0</v>
      </c>
      <c r="AK2033" s="457">
        <v>0</v>
      </c>
      <c r="AL2033" s="438">
        <v>2.7438503883938101E-3</v>
      </c>
      <c r="AM2033" s="456">
        <v>0</v>
      </c>
      <c r="AN2033" s="457">
        <v>0</v>
      </c>
      <c r="AO2033" s="438">
        <v>3.5605704282179926E-3</v>
      </c>
      <c r="AP2033" s="462">
        <v>0</v>
      </c>
      <c r="AQ2033" s="463">
        <v>0</v>
      </c>
      <c r="AR2033" s="463">
        <v>0</v>
      </c>
      <c r="AS2033" s="456">
        <v>0</v>
      </c>
      <c r="AT2033" s="457">
        <v>0</v>
      </c>
      <c r="AU2033" s="457">
        <v>0</v>
      </c>
    </row>
    <row r="2034" spans="1:47" x14ac:dyDescent="0.2">
      <c r="A2034" s="231">
        <v>2025</v>
      </c>
      <c r="B2034" s="232">
        <v>30</v>
      </c>
      <c r="C2034" s="456">
        <v>0</v>
      </c>
      <c r="D2034" s="457">
        <v>0</v>
      </c>
      <c r="E2034" s="438">
        <v>9.7761893075941728</v>
      </c>
      <c r="F2034" s="456">
        <v>0</v>
      </c>
      <c r="G2034" s="457">
        <v>0</v>
      </c>
      <c r="H2034" s="438">
        <v>0.39958027074984442</v>
      </c>
      <c r="I2034" s="456">
        <v>0</v>
      </c>
      <c r="J2034" s="457">
        <v>0</v>
      </c>
      <c r="K2034" s="438">
        <v>0.59666207334218546</v>
      </c>
      <c r="L2034" s="462">
        <v>0</v>
      </c>
      <c r="M2034" s="463">
        <v>0</v>
      </c>
      <c r="N2034" s="438">
        <v>3.4480464314253275E-3</v>
      </c>
      <c r="O2034" s="456">
        <v>0</v>
      </c>
      <c r="P2034" s="457">
        <v>0</v>
      </c>
      <c r="Q2034" s="438">
        <v>2.8114852717894281E-2</v>
      </c>
      <c r="R2034" s="462">
        <v>0</v>
      </c>
      <c r="S2034" s="463">
        <v>0</v>
      </c>
      <c r="T2034" s="438">
        <v>515.11120190179793</v>
      </c>
      <c r="U2034" s="456">
        <v>0</v>
      </c>
      <c r="V2034" s="457">
        <v>0</v>
      </c>
      <c r="W2034" s="438">
        <v>2.0497956308317165E-2</v>
      </c>
      <c r="X2034" s="456">
        <v>0</v>
      </c>
      <c r="Y2034" s="457">
        <v>0</v>
      </c>
      <c r="Z2034" s="438">
        <v>1.9648466805656524E-2</v>
      </c>
      <c r="AA2034" s="456">
        <v>0</v>
      </c>
      <c r="AB2034" s="457">
        <v>0</v>
      </c>
      <c r="AC2034" s="438">
        <v>7.792654544107251E-3</v>
      </c>
      <c r="AD2034" s="456">
        <v>0</v>
      </c>
      <c r="AE2034" s="457">
        <v>0</v>
      </c>
      <c r="AF2034" s="438">
        <v>4.7229495701127741E-4</v>
      </c>
      <c r="AG2034" s="456">
        <v>0</v>
      </c>
      <c r="AH2034" s="457">
        <v>0</v>
      </c>
      <c r="AI2034" s="438">
        <v>1.6873105732430501E-2</v>
      </c>
      <c r="AJ2034" s="456">
        <v>0</v>
      </c>
      <c r="AK2034" s="457">
        <v>0</v>
      </c>
      <c r="AL2034" s="438">
        <v>2.8982153721984231E-3</v>
      </c>
      <c r="AM2034" s="456">
        <v>0</v>
      </c>
      <c r="AN2034" s="457">
        <v>0</v>
      </c>
      <c r="AO2034" s="438">
        <v>3.7892643751364368E-3</v>
      </c>
      <c r="AP2034" s="462">
        <v>0</v>
      </c>
      <c r="AQ2034" s="463">
        <v>0</v>
      </c>
      <c r="AR2034" s="463">
        <v>0</v>
      </c>
      <c r="AS2034" s="456">
        <v>0</v>
      </c>
      <c r="AT2034" s="457">
        <v>0</v>
      </c>
      <c r="AU2034" s="457">
        <v>0</v>
      </c>
    </row>
    <row r="2035" spans="1:47" x14ac:dyDescent="0.2">
      <c r="A2035" s="231">
        <v>2025</v>
      </c>
      <c r="B2035" s="232">
        <v>31</v>
      </c>
      <c r="C2035" s="456">
        <v>0</v>
      </c>
      <c r="D2035" s="457">
        <v>0</v>
      </c>
      <c r="E2035" s="438">
        <v>11.089706044064648</v>
      </c>
      <c r="F2035" s="456">
        <v>0</v>
      </c>
      <c r="G2035" s="457">
        <v>0</v>
      </c>
      <c r="H2035" s="438">
        <v>0.42474778101179039</v>
      </c>
      <c r="I2035" s="456">
        <v>0</v>
      </c>
      <c r="J2035" s="457">
        <v>0</v>
      </c>
      <c r="K2035" s="438">
        <v>0.72635557239199844</v>
      </c>
      <c r="L2035" s="462">
        <v>0</v>
      </c>
      <c r="M2035" s="463">
        <v>0</v>
      </c>
      <c r="N2035" s="438">
        <v>3.4480502744016414E-3</v>
      </c>
      <c r="O2035" s="456">
        <v>0</v>
      </c>
      <c r="P2035" s="457">
        <v>0</v>
      </c>
      <c r="Q2035" s="438">
        <v>2.8114818130066409E-2</v>
      </c>
      <c r="R2035" s="462">
        <v>0</v>
      </c>
      <c r="S2035" s="463">
        <v>0</v>
      </c>
      <c r="T2035" s="438">
        <v>515.11274807116934</v>
      </c>
      <c r="U2035" s="456">
        <v>0</v>
      </c>
      <c r="V2035" s="457">
        <v>0</v>
      </c>
      <c r="W2035" s="438">
        <v>2.1883895633631176E-2</v>
      </c>
      <c r="X2035" s="456">
        <v>0</v>
      </c>
      <c r="Y2035" s="457">
        <v>0</v>
      </c>
      <c r="Z2035" s="438">
        <v>1.964811871951171E-2</v>
      </c>
      <c r="AA2035" s="456">
        <v>0</v>
      </c>
      <c r="AB2035" s="457">
        <v>0</v>
      </c>
      <c r="AC2035" s="438">
        <v>8.2632664389680824E-3</v>
      </c>
      <c r="AD2035" s="456">
        <v>0</v>
      </c>
      <c r="AE2035" s="457">
        <v>0</v>
      </c>
      <c r="AF2035" s="438">
        <v>5.0188725768906281E-4</v>
      </c>
      <c r="AG2035" s="456">
        <v>0</v>
      </c>
      <c r="AH2035" s="457">
        <v>0</v>
      </c>
      <c r="AI2035" s="438">
        <v>1.7942412001161083E-2</v>
      </c>
      <c r="AJ2035" s="456">
        <v>0</v>
      </c>
      <c r="AK2035" s="457">
        <v>0</v>
      </c>
      <c r="AL2035" s="438">
        <v>3.0713756111775607E-3</v>
      </c>
      <c r="AM2035" s="456">
        <v>0</v>
      </c>
      <c r="AN2035" s="457">
        <v>0</v>
      </c>
      <c r="AO2035" s="438">
        <v>4.0393331006651377E-3</v>
      </c>
      <c r="AP2035" s="462">
        <v>0</v>
      </c>
      <c r="AQ2035" s="463">
        <v>0</v>
      </c>
      <c r="AR2035" s="463">
        <v>0</v>
      </c>
      <c r="AS2035" s="456">
        <v>0</v>
      </c>
      <c r="AT2035" s="457">
        <v>0</v>
      </c>
      <c r="AU2035" s="457">
        <v>0</v>
      </c>
    </row>
    <row r="2036" spans="1:47" x14ac:dyDescent="0.2">
      <c r="A2036" s="231">
        <v>2025</v>
      </c>
      <c r="B2036" s="232">
        <v>32</v>
      </c>
      <c r="C2036" s="456">
        <v>0</v>
      </c>
      <c r="D2036" s="457">
        <v>0</v>
      </c>
      <c r="E2036" s="419">
        <v>11.089706044064648</v>
      </c>
      <c r="F2036" s="456">
        <v>0</v>
      </c>
      <c r="G2036" s="457">
        <v>0</v>
      </c>
      <c r="H2036" s="419">
        <v>0.42474778101179039</v>
      </c>
      <c r="I2036" s="456">
        <v>0</v>
      </c>
      <c r="J2036" s="457">
        <v>0</v>
      </c>
      <c r="K2036" s="419">
        <v>0.72635557239199844</v>
      </c>
      <c r="L2036" s="462">
        <v>0</v>
      </c>
      <c r="M2036" s="463">
        <v>0</v>
      </c>
      <c r="N2036" s="419">
        <v>3.4480502744016414E-3</v>
      </c>
      <c r="O2036" s="456">
        <v>0</v>
      </c>
      <c r="P2036" s="457">
        <v>0</v>
      </c>
      <c r="Q2036" s="419">
        <v>2.8114818130066409E-2</v>
      </c>
      <c r="R2036" s="462">
        <v>0</v>
      </c>
      <c r="S2036" s="463">
        <v>0</v>
      </c>
      <c r="T2036" s="419">
        <v>515.11274807116934</v>
      </c>
      <c r="U2036" s="456">
        <v>0</v>
      </c>
      <c r="V2036" s="457">
        <v>0</v>
      </c>
      <c r="W2036" s="419">
        <v>2.1883895633631176E-2</v>
      </c>
      <c r="X2036" s="456">
        <v>0</v>
      </c>
      <c r="Y2036" s="457">
        <v>0</v>
      </c>
      <c r="Z2036" s="419">
        <v>1.964811871951171E-2</v>
      </c>
      <c r="AA2036" s="456">
        <v>0</v>
      </c>
      <c r="AB2036" s="457">
        <v>0</v>
      </c>
      <c r="AC2036" s="419">
        <v>8.2632664389680824E-3</v>
      </c>
      <c r="AD2036" s="456">
        <v>0</v>
      </c>
      <c r="AE2036" s="457">
        <v>0</v>
      </c>
      <c r="AF2036" s="419">
        <v>5.0188725768906281E-4</v>
      </c>
      <c r="AG2036" s="456">
        <v>0</v>
      </c>
      <c r="AH2036" s="457">
        <v>0</v>
      </c>
      <c r="AI2036" s="419">
        <v>1.7942412001161083E-2</v>
      </c>
      <c r="AJ2036" s="456">
        <v>0</v>
      </c>
      <c r="AK2036" s="457">
        <v>0</v>
      </c>
      <c r="AL2036" s="419">
        <v>3.0713756111775607E-3</v>
      </c>
      <c r="AM2036" s="456">
        <v>0</v>
      </c>
      <c r="AN2036" s="457">
        <v>0</v>
      </c>
      <c r="AO2036" s="419">
        <v>4.0393331006651377E-3</v>
      </c>
      <c r="AP2036" s="462">
        <v>0</v>
      </c>
      <c r="AQ2036" s="463">
        <v>0</v>
      </c>
      <c r="AR2036" s="463">
        <v>0</v>
      </c>
      <c r="AS2036" s="456">
        <v>0</v>
      </c>
      <c r="AT2036" s="457">
        <v>0</v>
      </c>
      <c r="AU2036" s="457">
        <v>0</v>
      </c>
    </row>
    <row r="2037" spans="1:47" x14ac:dyDescent="0.2">
      <c r="A2037" s="231">
        <v>2025</v>
      </c>
      <c r="B2037" s="232">
        <v>33</v>
      </c>
      <c r="C2037" s="456">
        <v>0</v>
      </c>
      <c r="D2037" s="457">
        <v>0</v>
      </c>
      <c r="E2037" s="419">
        <v>11.089706044064648</v>
      </c>
      <c r="F2037" s="456">
        <v>0</v>
      </c>
      <c r="G2037" s="457">
        <v>0</v>
      </c>
      <c r="H2037" s="419">
        <v>0.42474778101179039</v>
      </c>
      <c r="I2037" s="456">
        <v>0</v>
      </c>
      <c r="J2037" s="457">
        <v>0</v>
      </c>
      <c r="K2037" s="419">
        <v>0.72635557239199844</v>
      </c>
      <c r="L2037" s="462">
        <v>0</v>
      </c>
      <c r="M2037" s="463">
        <v>0</v>
      </c>
      <c r="N2037" s="419">
        <v>3.4480502744016414E-3</v>
      </c>
      <c r="O2037" s="456">
        <v>0</v>
      </c>
      <c r="P2037" s="457">
        <v>0</v>
      </c>
      <c r="Q2037" s="419">
        <v>2.8114818130066409E-2</v>
      </c>
      <c r="R2037" s="462">
        <v>0</v>
      </c>
      <c r="S2037" s="463">
        <v>0</v>
      </c>
      <c r="T2037" s="419">
        <v>515.11274807116934</v>
      </c>
      <c r="U2037" s="456">
        <v>0</v>
      </c>
      <c r="V2037" s="457">
        <v>0</v>
      </c>
      <c r="W2037" s="419">
        <v>2.1883895633631176E-2</v>
      </c>
      <c r="X2037" s="456">
        <v>0</v>
      </c>
      <c r="Y2037" s="457">
        <v>0</v>
      </c>
      <c r="Z2037" s="419">
        <v>1.964811871951171E-2</v>
      </c>
      <c r="AA2037" s="456">
        <v>0</v>
      </c>
      <c r="AB2037" s="457">
        <v>0</v>
      </c>
      <c r="AC2037" s="419">
        <v>8.2632664389680824E-3</v>
      </c>
      <c r="AD2037" s="456">
        <v>0</v>
      </c>
      <c r="AE2037" s="457">
        <v>0</v>
      </c>
      <c r="AF2037" s="419">
        <v>5.0188725768906281E-4</v>
      </c>
      <c r="AG2037" s="456">
        <v>0</v>
      </c>
      <c r="AH2037" s="457">
        <v>0</v>
      </c>
      <c r="AI2037" s="419">
        <v>1.7942412001161083E-2</v>
      </c>
      <c r="AJ2037" s="456">
        <v>0</v>
      </c>
      <c r="AK2037" s="457">
        <v>0</v>
      </c>
      <c r="AL2037" s="419">
        <v>3.0713756111775607E-3</v>
      </c>
      <c r="AM2037" s="456">
        <v>0</v>
      </c>
      <c r="AN2037" s="457">
        <v>0</v>
      </c>
      <c r="AO2037" s="419">
        <v>4.0393331006651377E-3</v>
      </c>
      <c r="AP2037" s="462">
        <v>0</v>
      </c>
      <c r="AQ2037" s="463">
        <v>0</v>
      </c>
      <c r="AR2037" s="463">
        <v>0</v>
      </c>
      <c r="AS2037" s="456">
        <v>0</v>
      </c>
      <c r="AT2037" s="457">
        <v>0</v>
      </c>
      <c r="AU2037" s="457">
        <v>0</v>
      </c>
    </row>
    <row r="2038" spans="1:47" x14ac:dyDescent="0.2">
      <c r="A2038" s="231">
        <v>2025</v>
      </c>
      <c r="B2038" s="232">
        <v>34</v>
      </c>
      <c r="C2038" s="456">
        <v>0</v>
      </c>
      <c r="D2038" s="457">
        <v>0</v>
      </c>
      <c r="E2038" s="419">
        <v>11.089706044064648</v>
      </c>
      <c r="F2038" s="456">
        <v>0</v>
      </c>
      <c r="G2038" s="457">
        <v>0</v>
      </c>
      <c r="H2038" s="419">
        <v>0.42474778101179039</v>
      </c>
      <c r="I2038" s="456">
        <v>0</v>
      </c>
      <c r="J2038" s="457">
        <v>0</v>
      </c>
      <c r="K2038" s="419">
        <v>0.72635557239199844</v>
      </c>
      <c r="L2038" s="462">
        <v>0</v>
      </c>
      <c r="M2038" s="463">
        <v>0</v>
      </c>
      <c r="N2038" s="419">
        <v>3.4480502744016414E-3</v>
      </c>
      <c r="O2038" s="456">
        <v>0</v>
      </c>
      <c r="P2038" s="457">
        <v>0</v>
      </c>
      <c r="Q2038" s="419">
        <v>2.8114818130066409E-2</v>
      </c>
      <c r="R2038" s="462">
        <v>0</v>
      </c>
      <c r="S2038" s="463">
        <v>0</v>
      </c>
      <c r="T2038" s="419">
        <v>515.11274807116934</v>
      </c>
      <c r="U2038" s="456">
        <v>0</v>
      </c>
      <c r="V2038" s="457">
        <v>0</v>
      </c>
      <c r="W2038" s="419">
        <v>2.1883895633631176E-2</v>
      </c>
      <c r="X2038" s="456">
        <v>0</v>
      </c>
      <c r="Y2038" s="457">
        <v>0</v>
      </c>
      <c r="Z2038" s="419">
        <v>1.964811871951171E-2</v>
      </c>
      <c r="AA2038" s="456">
        <v>0</v>
      </c>
      <c r="AB2038" s="457">
        <v>0</v>
      </c>
      <c r="AC2038" s="419">
        <v>8.2632664389680824E-3</v>
      </c>
      <c r="AD2038" s="456">
        <v>0</v>
      </c>
      <c r="AE2038" s="457">
        <v>0</v>
      </c>
      <c r="AF2038" s="419">
        <v>5.0188725768906281E-4</v>
      </c>
      <c r="AG2038" s="456">
        <v>0</v>
      </c>
      <c r="AH2038" s="457">
        <v>0</v>
      </c>
      <c r="AI2038" s="419">
        <v>1.7942412001161083E-2</v>
      </c>
      <c r="AJ2038" s="456">
        <v>0</v>
      </c>
      <c r="AK2038" s="457">
        <v>0</v>
      </c>
      <c r="AL2038" s="419">
        <v>3.0713756111775607E-3</v>
      </c>
      <c r="AM2038" s="456">
        <v>0</v>
      </c>
      <c r="AN2038" s="457">
        <v>0</v>
      </c>
      <c r="AO2038" s="419">
        <v>4.0393331006651377E-3</v>
      </c>
      <c r="AP2038" s="462">
        <v>0</v>
      </c>
      <c r="AQ2038" s="463">
        <v>0</v>
      </c>
      <c r="AR2038" s="463">
        <v>0</v>
      </c>
      <c r="AS2038" s="456">
        <v>0</v>
      </c>
      <c r="AT2038" s="457">
        <v>0</v>
      </c>
      <c r="AU2038" s="457">
        <v>0</v>
      </c>
    </row>
    <row r="2039" spans="1:47" x14ac:dyDescent="0.2">
      <c r="A2039" s="231">
        <v>2025</v>
      </c>
      <c r="B2039" s="232">
        <v>35</v>
      </c>
      <c r="C2039" s="456">
        <v>0</v>
      </c>
      <c r="D2039" s="457">
        <v>0</v>
      </c>
      <c r="E2039" s="419">
        <v>11.089706044064648</v>
      </c>
      <c r="F2039" s="456">
        <v>0</v>
      </c>
      <c r="G2039" s="457">
        <v>0</v>
      </c>
      <c r="H2039" s="419">
        <v>0.42474778101179039</v>
      </c>
      <c r="I2039" s="456">
        <v>0</v>
      </c>
      <c r="J2039" s="457">
        <v>0</v>
      </c>
      <c r="K2039" s="419">
        <v>0.72635557239199844</v>
      </c>
      <c r="L2039" s="462">
        <v>0</v>
      </c>
      <c r="M2039" s="463">
        <v>0</v>
      </c>
      <c r="N2039" s="419">
        <v>3.4480502744016414E-3</v>
      </c>
      <c r="O2039" s="456">
        <v>0</v>
      </c>
      <c r="P2039" s="457">
        <v>0</v>
      </c>
      <c r="Q2039" s="419">
        <v>2.8114818130066409E-2</v>
      </c>
      <c r="R2039" s="462">
        <v>0</v>
      </c>
      <c r="S2039" s="463">
        <v>0</v>
      </c>
      <c r="T2039" s="419">
        <v>515.11274807116934</v>
      </c>
      <c r="U2039" s="456">
        <v>0</v>
      </c>
      <c r="V2039" s="457">
        <v>0</v>
      </c>
      <c r="W2039" s="419">
        <v>2.1883895633631176E-2</v>
      </c>
      <c r="X2039" s="456">
        <v>0</v>
      </c>
      <c r="Y2039" s="457">
        <v>0</v>
      </c>
      <c r="Z2039" s="419">
        <v>1.964811871951171E-2</v>
      </c>
      <c r="AA2039" s="456">
        <v>0</v>
      </c>
      <c r="AB2039" s="457">
        <v>0</v>
      </c>
      <c r="AC2039" s="419">
        <v>8.2632664389680824E-3</v>
      </c>
      <c r="AD2039" s="456">
        <v>0</v>
      </c>
      <c r="AE2039" s="457">
        <v>0</v>
      </c>
      <c r="AF2039" s="419">
        <v>5.0188725768906281E-4</v>
      </c>
      <c r="AG2039" s="456">
        <v>0</v>
      </c>
      <c r="AH2039" s="457">
        <v>0</v>
      </c>
      <c r="AI2039" s="419">
        <v>1.7942412001161083E-2</v>
      </c>
      <c r="AJ2039" s="456">
        <v>0</v>
      </c>
      <c r="AK2039" s="457">
        <v>0</v>
      </c>
      <c r="AL2039" s="419">
        <v>3.0713756111775607E-3</v>
      </c>
      <c r="AM2039" s="456">
        <v>0</v>
      </c>
      <c r="AN2039" s="457">
        <v>0</v>
      </c>
      <c r="AO2039" s="419">
        <v>4.0393331006651377E-3</v>
      </c>
      <c r="AP2039" s="462">
        <v>0</v>
      </c>
      <c r="AQ2039" s="463">
        <v>0</v>
      </c>
      <c r="AR2039" s="463">
        <v>0</v>
      </c>
      <c r="AS2039" s="456">
        <v>0</v>
      </c>
      <c r="AT2039" s="457">
        <v>0</v>
      </c>
      <c r="AU2039" s="457">
        <v>0</v>
      </c>
    </row>
    <row r="2040" spans="1:47" x14ac:dyDescent="0.2">
      <c r="A2040" s="231">
        <v>2025</v>
      </c>
      <c r="B2040" s="232">
        <v>36</v>
      </c>
      <c r="C2040" s="456">
        <v>0</v>
      </c>
      <c r="D2040" s="457">
        <v>0</v>
      </c>
      <c r="E2040" s="419">
        <v>11.089706044064648</v>
      </c>
      <c r="F2040" s="456">
        <v>0</v>
      </c>
      <c r="G2040" s="457">
        <v>0</v>
      </c>
      <c r="H2040" s="419">
        <v>0.42474778101179039</v>
      </c>
      <c r="I2040" s="456">
        <v>0</v>
      </c>
      <c r="J2040" s="457">
        <v>0</v>
      </c>
      <c r="K2040" s="419">
        <v>0.72635557239199844</v>
      </c>
      <c r="L2040" s="462">
        <v>0</v>
      </c>
      <c r="M2040" s="463">
        <v>0</v>
      </c>
      <c r="N2040" s="419">
        <v>3.4480502744016414E-3</v>
      </c>
      <c r="O2040" s="456">
        <v>0</v>
      </c>
      <c r="P2040" s="457">
        <v>0</v>
      </c>
      <c r="Q2040" s="419">
        <v>2.8114818130066409E-2</v>
      </c>
      <c r="R2040" s="462">
        <v>0</v>
      </c>
      <c r="S2040" s="463">
        <v>0</v>
      </c>
      <c r="T2040" s="419">
        <v>515.11274807116934</v>
      </c>
      <c r="U2040" s="456">
        <v>0</v>
      </c>
      <c r="V2040" s="457">
        <v>0</v>
      </c>
      <c r="W2040" s="419">
        <v>2.1883895633631176E-2</v>
      </c>
      <c r="X2040" s="456">
        <v>0</v>
      </c>
      <c r="Y2040" s="457">
        <v>0</v>
      </c>
      <c r="Z2040" s="419">
        <v>1.964811871951171E-2</v>
      </c>
      <c r="AA2040" s="456">
        <v>0</v>
      </c>
      <c r="AB2040" s="457">
        <v>0</v>
      </c>
      <c r="AC2040" s="419">
        <v>8.2632664389680824E-3</v>
      </c>
      <c r="AD2040" s="456">
        <v>0</v>
      </c>
      <c r="AE2040" s="457">
        <v>0</v>
      </c>
      <c r="AF2040" s="419">
        <v>5.0188725768906281E-4</v>
      </c>
      <c r="AG2040" s="456">
        <v>0</v>
      </c>
      <c r="AH2040" s="457">
        <v>0</v>
      </c>
      <c r="AI2040" s="419">
        <v>1.7942412001161083E-2</v>
      </c>
      <c r="AJ2040" s="456">
        <v>0</v>
      </c>
      <c r="AK2040" s="457">
        <v>0</v>
      </c>
      <c r="AL2040" s="419">
        <v>3.0713756111775607E-3</v>
      </c>
      <c r="AM2040" s="456">
        <v>0</v>
      </c>
      <c r="AN2040" s="457">
        <v>0</v>
      </c>
      <c r="AO2040" s="419">
        <v>4.0393331006651377E-3</v>
      </c>
      <c r="AP2040" s="462">
        <v>0</v>
      </c>
      <c r="AQ2040" s="463">
        <v>0</v>
      </c>
      <c r="AR2040" s="463">
        <v>0</v>
      </c>
      <c r="AS2040" s="456">
        <v>0</v>
      </c>
      <c r="AT2040" s="457">
        <v>0</v>
      </c>
      <c r="AU2040" s="457">
        <v>0</v>
      </c>
    </row>
    <row r="2041" spans="1:47" x14ac:dyDescent="0.2">
      <c r="A2041" s="231">
        <v>2025</v>
      </c>
      <c r="B2041" s="232">
        <v>37</v>
      </c>
      <c r="C2041" s="456">
        <v>0</v>
      </c>
      <c r="D2041" s="457">
        <v>0</v>
      </c>
      <c r="E2041" s="419">
        <v>11.089706044064648</v>
      </c>
      <c r="F2041" s="456">
        <v>0</v>
      </c>
      <c r="G2041" s="457">
        <v>0</v>
      </c>
      <c r="H2041" s="419">
        <v>0.42474778101179039</v>
      </c>
      <c r="I2041" s="456">
        <v>0</v>
      </c>
      <c r="J2041" s="457">
        <v>0</v>
      </c>
      <c r="K2041" s="419">
        <v>0.72635557239199844</v>
      </c>
      <c r="L2041" s="462">
        <v>0</v>
      </c>
      <c r="M2041" s="463">
        <v>0</v>
      </c>
      <c r="N2041" s="419">
        <v>3.4480502744016414E-3</v>
      </c>
      <c r="O2041" s="456">
        <v>0</v>
      </c>
      <c r="P2041" s="457">
        <v>0</v>
      </c>
      <c r="Q2041" s="419">
        <v>2.8114818130066409E-2</v>
      </c>
      <c r="R2041" s="462">
        <v>0</v>
      </c>
      <c r="S2041" s="463">
        <v>0</v>
      </c>
      <c r="T2041" s="419">
        <v>515.11274807116934</v>
      </c>
      <c r="U2041" s="456">
        <v>0</v>
      </c>
      <c r="V2041" s="457">
        <v>0</v>
      </c>
      <c r="W2041" s="419">
        <v>2.1883895633631176E-2</v>
      </c>
      <c r="X2041" s="456">
        <v>0</v>
      </c>
      <c r="Y2041" s="457">
        <v>0</v>
      </c>
      <c r="Z2041" s="419">
        <v>1.964811871951171E-2</v>
      </c>
      <c r="AA2041" s="456">
        <v>0</v>
      </c>
      <c r="AB2041" s="457">
        <v>0</v>
      </c>
      <c r="AC2041" s="419">
        <v>8.2632664389680824E-3</v>
      </c>
      <c r="AD2041" s="456">
        <v>0</v>
      </c>
      <c r="AE2041" s="457">
        <v>0</v>
      </c>
      <c r="AF2041" s="419">
        <v>5.0188725768906281E-4</v>
      </c>
      <c r="AG2041" s="456">
        <v>0</v>
      </c>
      <c r="AH2041" s="457">
        <v>0</v>
      </c>
      <c r="AI2041" s="419">
        <v>1.7942412001161083E-2</v>
      </c>
      <c r="AJ2041" s="456">
        <v>0</v>
      </c>
      <c r="AK2041" s="457">
        <v>0</v>
      </c>
      <c r="AL2041" s="419">
        <v>3.0713756111775607E-3</v>
      </c>
      <c r="AM2041" s="456">
        <v>0</v>
      </c>
      <c r="AN2041" s="457">
        <v>0</v>
      </c>
      <c r="AO2041" s="419">
        <v>4.0393331006651377E-3</v>
      </c>
      <c r="AP2041" s="462">
        <v>0</v>
      </c>
      <c r="AQ2041" s="463">
        <v>0</v>
      </c>
      <c r="AR2041" s="463">
        <v>0</v>
      </c>
      <c r="AS2041" s="456">
        <v>0</v>
      </c>
      <c r="AT2041" s="457">
        <v>0</v>
      </c>
      <c r="AU2041" s="457">
        <v>0</v>
      </c>
    </row>
    <row r="2042" spans="1:47" x14ac:dyDescent="0.2">
      <c r="A2042" s="231">
        <v>2025</v>
      </c>
      <c r="B2042" s="232">
        <v>38</v>
      </c>
      <c r="C2042" s="456">
        <v>0</v>
      </c>
      <c r="D2042" s="457">
        <v>0</v>
      </c>
      <c r="E2042" s="419">
        <v>11.089706044064648</v>
      </c>
      <c r="F2042" s="456">
        <v>0</v>
      </c>
      <c r="G2042" s="457">
        <v>0</v>
      </c>
      <c r="H2042" s="419">
        <v>0.42474778101179039</v>
      </c>
      <c r="I2042" s="456">
        <v>0</v>
      </c>
      <c r="J2042" s="457">
        <v>0</v>
      </c>
      <c r="K2042" s="419">
        <v>0.72635557239199844</v>
      </c>
      <c r="L2042" s="462">
        <v>0</v>
      </c>
      <c r="M2042" s="463">
        <v>0</v>
      </c>
      <c r="N2042" s="419">
        <v>3.4480502744016414E-3</v>
      </c>
      <c r="O2042" s="456">
        <v>0</v>
      </c>
      <c r="P2042" s="457">
        <v>0</v>
      </c>
      <c r="Q2042" s="419">
        <v>2.8114818130066409E-2</v>
      </c>
      <c r="R2042" s="462">
        <v>0</v>
      </c>
      <c r="S2042" s="463">
        <v>0</v>
      </c>
      <c r="T2042" s="419">
        <v>515.11274807116934</v>
      </c>
      <c r="U2042" s="456">
        <v>0</v>
      </c>
      <c r="V2042" s="457">
        <v>0</v>
      </c>
      <c r="W2042" s="419">
        <v>2.1883895633631176E-2</v>
      </c>
      <c r="X2042" s="456">
        <v>0</v>
      </c>
      <c r="Y2042" s="457">
        <v>0</v>
      </c>
      <c r="Z2042" s="419">
        <v>1.964811871951171E-2</v>
      </c>
      <c r="AA2042" s="456">
        <v>0</v>
      </c>
      <c r="AB2042" s="457">
        <v>0</v>
      </c>
      <c r="AC2042" s="419">
        <v>8.2632664389680824E-3</v>
      </c>
      <c r="AD2042" s="456">
        <v>0</v>
      </c>
      <c r="AE2042" s="457">
        <v>0</v>
      </c>
      <c r="AF2042" s="419">
        <v>5.0188725768906281E-4</v>
      </c>
      <c r="AG2042" s="456">
        <v>0</v>
      </c>
      <c r="AH2042" s="457">
        <v>0</v>
      </c>
      <c r="AI2042" s="419">
        <v>1.7942412001161083E-2</v>
      </c>
      <c r="AJ2042" s="456">
        <v>0</v>
      </c>
      <c r="AK2042" s="457">
        <v>0</v>
      </c>
      <c r="AL2042" s="419">
        <v>3.0713756111775607E-3</v>
      </c>
      <c r="AM2042" s="456">
        <v>0</v>
      </c>
      <c r="AN2042" s="457">
        <v>0</v>
      </c>
      <c r="AO2042" s="419">
        <v>4.0393331006651377E-3</v>
      </c>
      <c r="AP2042" s="462">
        <v>0</v>
      </c>
      <c r="AQ2042" s="463">
        <v>0</v>
      </c>
      <c r="AR2042" s="463">
        <v>0</v>
      </c>
      <c r="AS2042" s="456">
        <v>0</v>
      </c>
      <c r="AT2042" s="457">
        <v>0</v>
      </c>
      <c r="AU2042" s="457">
        <v>0</v>
      </c>
    </row>
    <row r="2043" spans="1:47" x14ac:dyDescent="0.2">
      <c r="A2043" s="231">
        <v>2025</v>
      </c>
      <c r="B2043" s="232">
        <v>39</v>
      </c>
      <c r="C2043" s="456">
        <v>0</v>
      </c>
      <c r="D2043" s="457">
        <v>0</v>
      </c>
      <c r="E2043" s="419">
        <v>11.089706044064648</v>
      </c>
      <c r="F2043" s="456">
        <v>0</v>
      </c>
      <c r="G2043" s="457">
        <v>0</v>
      </c>
      <c r="H2043" s="419">
        <v>0.42474778101179039</v>
      </c>
      <c r="I2043" s="456">
        <v>0</v>
      </c>
      <c r="J2043" s="457">
        <v>0</v>
      </c>
      <c r="K2043" s="419">
        <v>0.72635557239199844</v>
      </c>
      <c r="L2043" s="462">
        <v>0</v>
      </c>
      <c r="M2043" s="463">
        <v>0</v>
      </c>
      <c r="N2043" s="419">
        <v>3.4480502744016414E-3</v>
      </c>
      <c r="O2043" s="456">
        <v>0</v>
      </c>
      <c r="P2043" s="457">
        <v>0</v>
      </c>
      <c r="Q2043" s="419">
        <v>2.8114818130066409E-2</v>
      </c>
      <c r="R2043" s="462">
        <v>0</v>
      </c>
      <c r="S2043" s="463">
        <v>0</v>
      </c>
      <c r="T2043" s="419">
        <v>515.11274807116934</v>
      </c>
      <c r="U2043" s="456">
        <v>0</v>
      </c>
      <c r="V2043" s="457">
        <v>0</v>
      </c>
      <c r="W2043" s="419">
        <v>2.1883895633631176E-2</v>
      </c>
      <c r="X2043" s="456">
        <v>0</v>
      </c>
      <c r="Y2043" s="457">
        <v>0</v>
      </c>
      <c r="Z2043" s="419">
        <v>1.964811871951171E-2</v>
      </c>
      <c r="AA2043" s="456">
        <v>0</v>
      </c>
      <c r="AB2043" s="457">
        <v>0</v>
      </c>
      <c r="AC2043" s="419">
        <v>8.2632664389680824E-3</v>
      </c>
      <c r="AD2043" s="456">
        <v>0</v>
      </c>
      <c r="AE2043" s="457">
        <v>0</v>
      </c>
      <c r="AF2043" s="419">
        <v>5.0188725768906281E-4</v>
      </c>
      <c r="AG2043" s="456">
        <v>0</v>
      </c>
      <c r="AH2043" s="457">
        <v>0</v>
      </c>
      <c r="AI2043" s="419">
        <v>1.7942412001161083E-2</v>
      </c>
      <c r="AJ2043" s="456">
        <v>0</v>
      </c>
      <c r="AK2043" s="457">
        <v>0</v>
      </c>
      <c r="AL2043" s="419">
        <v>3.0713756111775607E-3</v>
      </c>
      <c r="AM2043" s="456">
        <v>0</v>
      </c>
      <c r="AN2043" s="457">
        <v>0</v>
      </c>
      <c r="AO2043" s="419">
        <v>4.0393331006651377E-3</v>
      </c>
      <c r="AP2043" s="462">
        <v>0</v>
      </c>
      <c r="AQ2043" s="463">
        <v>0</v>
      </c>
      <c r="AR2043" s="463">
        <v>0</v>
      </c>
      <c r="AS2043" s="456">
        <v>0</v>
      </c>
      <c r="AT2043" s="457">
        <v>0</v>
      </c>
      <c r="AU2043" s="457">
        <v>0</v>
      </c>
    </row>
    <row r="2044" spans="1:47" ht="13.5" thickBot="1" x14ac:dyDescent="0.25">
      <c r="A2044" s="233">
        <v>2025</v>
      </c>
      <c r="B2044" s="234">
        <v>40</v>
      </c>
      <c r="C2044" s="458">
        <v>0</v>
      </c>
      <c r="D2044" s="459">
        <v>0</v>
      </c>
      <c r="E2044" s="430">
        <v>11.089706044064648</v>
      </c>
      <c r="F2044" s="458">
        <v>0</v>
      </c>
      <c r="G2044" s="459">
        <v>0</v>
      </c>
      <c r="H2044" s="430">
        <v>0.42474778101179039</v>
      </c>
      <c r="I2044" s="458">
        <v>0</v>
      </c>
      <c r="J2044" s="459">
        <v>0</v>
      </c>
      <c r="K2044" s="430">
        <v>0.72635557239199844</v>
      </c>
      <c r="L2044" s="464">
        <v>0</v>
      </c>
      <c r="M2044" s="465">
        <v>0</v>
      </c>
      <c r="N2044" s="430">
        <v>3.4480502744016414E-3</v>
      </c>
      <c r="O2044" s="458">
        <v>0</v>
      </c>
      <c r="P2044" s="459">
        <v>0</v>
      </c>
      <c r="Q2044" s="430">
        <v>2.8114818130066409E-2</v>
      </c>
      <c r="R2044" s="464">
        <v>0</v>
      </c>
      <c r="S2044" s="465">
        <v>0</v>
      </c>
      <c r="T2044" s="430">
        <v>515.11274807116934</v>
      </c>
      <c r="U2044" s="458">
        <v>0</v>
      </c>
      <c r="V2044" s="459">
        <v>0</v>
      </c>
      <c r="W2044" s="430">
        <v>2.1883895633631176E-2</v>
      </c>
      <c r="X2044" s="458">
        <v>0</v>
      </c>
      <c r="Y2044" s="459">
        <v>0</v>
      </c>
      <c r="Z2044" s="430">
        <v>1.964811871951171E-2</v>
      </c>
      <c r="AA2044" s="458">
        <v>0</v>
      </c>
      <c r="AB2044" s="459">
        <v>0</v>
      </c>
      <c r="AC2044" s="430">
        <v>8.2632664389680824E-3</v>
      </c>
      <c r="AD2044" s="458">
        <v>0</v>
      </c>
      <c r="AE2044" s="459">
        <v>0</v>
      </c>
      <c r="AF2044" s="430">
        <v>5.0188725768906281E-4</v>
      </c>
      <c r="AG2044" s="458">
        <v>0</v>
      </c>
      <c r="AH2044" s="459">
        <v>0</v>
      </c>
      <c r="AI2044" s="430">
        <v>1.7942412001161083E-2</v>
      </c>
      <c r="AJ2044" s="458">
        <v>0</v>
      </c>
      <c r="AK2044" s="459">
        <v>0</v>
      </c>
      <c r="AL2044" s="430">
        <v>3.0713756111775607E-3</v>
      </c>
      <c r="AM2044" s="458">
        <v>0</v>
      </c>
      <c r="AN2044" s="459">
        <v>0</v>
      </c>
      <c r="AO2044" s="430">
        <v>4.0393331006651377E-3</v>
      </c>
      <c r="AP2044" s="464">
        <v>0</v>
      </c>
      <c r="AQ2044" s="465">
        <v>0</v>
      </c>
      <c r="AR2044" s="465">
        <v>0</v>
      </c>
      <c r="AS2044" s="458">
        <v>0</v>
      </c>
      <c r="AT2044" s="459">
        <v>0</v>
      </c>
      <c r="AU2044" s="459">
        <v>0</v>
      </c>
    </row>
    <row r="2045" spans="1:47" x14ac:dyDescent="0.2">
      <c r="A2045" s="229">
        <v>2026</v>
      </c>
      <c r="B2045" s="230">
        <v>1</v>
      </c>
      <c r="C2045" s="454">
        <v>0.75806867775877096</v>
      </c>
      <c r="D2045" s="455">
        <v>0.77425604566862694</v>
      </c>
      <c r="E2045" s="436">
        <v>1.8027980268129189</v>
      </c>
      <c r="F2045" s="454">
        <v>3.63264169985726E-2</v>
      </c>
      <c r="G2045" s="455">
        <v>3.2065337383002365E-2</v>
      </c>
      <c r="H2045" s="436">
        <v>5.5339331853399502E-2</v>
      </c>
      <c r="I2045" s="454">
        <v>3.2002927490200249E-2</v>
      </c>
      <c r="J2045" s="455">
        <v>3.2431174982677835E-2</v>
      </c>
      <c r="K2045" s="436">
        <v>0.10299174029424565</v>
      </c>
      <c r="L2045" s="460">
        <v>1.3432109034814416E-3</v>
      </c>
      <c r="M2045" s="461">
        <v>1.7559635973805885E-3</v>
      </c>
      <c r="N2045" s="436">
        <v>3.2957066945242443E-3</v>
      </c>
      <c r="O2045" s="454">
        <v>1.6320548230342132E-3</v>
      </c>
      <c r="P2045" s="455">
        <v>2.073282137055901E-3</v>
      </c>
      <c r="Q2045" s="436">
        <v>1.007578736018652E-2</v>
      </c>
      <c r="R2045" s="460">
        <v>0</v>
      </c>
      <c r="S2045" s="461">
        <v>0</v>
      </c>
      <c r="T2045" s="436">
        <v>493.1565944110734</v>
      </c>
      <c r="U2045" s="454">
        <v>4.7095966778920488E-3</v>
      </c>
      <c r="V2045" s="455">
        <v>5.682715643651773E-3</v>
      </c>
      <c r="W2045" s="436">
        <v>1.0161304761904763E-2</v>
      </c>
      <c r="X2045" s="454">
        <v>4.3666209403285788E-3</v>
      </c>
      <c r="Y2045" s="455">
        <v>5.568580819387655E-3</v>
      </c>
      <c r="Z2045" s="436">
        <v>1.0352011839470706E-2</v>
      </c>
      <c r="AA2045" s="454">
        <v>7.7771982310555145E-4</v>
      </c>
      <c r="AB2045" s="455">
        <v>8.2389636097496798E-4</v>
      </c>
      <c r="AC2045" s="436">
        <v>1.0725807977713935E-3</v>
      </c>
      <c r="AD2045" s="454">
        <v>4.6019007576121209E-5</v>
      </c>
      <c r="AE2045" s="455">
        <v>4.0443934882788262E-5</v>
      </c>
      <c r="AF2045" s="436">
        <v>6.4189566779838061E-5</v>
      </c>
      <c r="AG2045" s="454">
        <v>1.5209624261073489E-3</v>
      </c>
      <c r="AH2045" s="455">
        <v>1.3197669328397297E-3</v>
      </c>
      <c r="AI2045" s="436">
        <v>2.3345029755375635E-3</v>
      </c>
      <c r="AJ2045" s="454">
        <v>2.8101226048612998E-4</v>
      </c>
      <c r="AK2045" s="455">
        <v>2.3808764793161293E-4</v>
      </c>
      <c r="AL2045" s="436">
        <v>4.1545080699921646E-4</v>
      </c>
      <c r="AM2045" s="454">
        <v>4.139519226782247E-4</v>
      </c>
      <c r="AN2045" s="455">
        <v>3.6956954367142676E-4</v>
      </c>
      <c r="AO2045" s="436">
        <v>5.0154827735701235E-4</v>
      </c>
      <c r="AP2045" s="460">
        <v>0</v>
      </c>
      <c r="AQ2045" s="461">
        <v>0</v>
      </c>
      <c r="AR2045" s="461">
        <v>0</v>
      </c>
      <c r="AS2045" s="454">
        <v>0</v>
      </c>
      <c r="AT2045" s="455">
        <v>0</v>
      </c>
      <c r="AU2045" s="455">
        <v>0</v>
      </c>
    </row>
    <row r="2046" spans="1:47" x14ac:dyDescent="0.2">
      <c r="A2046" s="231">
        <v>2026</v>
      </c>
      <c r="B2046" s="232">
        <v>2</v>
      </c>
      <c r="C2046" s="456">
        <v>0.7629030941291165</v>
      </c>
      <c r="D2046" s="457">
        <v>0.7779569485284008</v>
      </c>
      <c r="E2046" s="437">
        <v>1.8132352561649372</v>
      </c>
      <c r="F2046" s="456">
        <v>3.7022277980770325E-2</v>
      </c>
      <c r="G2046" s="457">
        <v>3.2675973040000493E-2</v>
      </c>
      <c r="H2046" s="437">
        <v>5.6317772088218129E-2</v>
      </c>
      <c r="I2046" s="456">
        <v>3.2383536623509554E-2</v>
      </c>
      <c r="J2046" s="457">
        <v>3.2760764230020563E-2</v>
      </c>
      <c r="K2046" s="437">
        <v>0.10364922508556801</v>
      </c>
      <c r="L2046" s="462">
        <v>1.3454992577172872E-3</v>
      </c>
      <c r="M2046" s="463">
        <v>1.759180697104274E-3</v>
      </c>
      <c r="N2046" s="437">
        <v>3.2977869289853119E-3</v>
      </c>
      <c r="O2046" s="456">
        <v>1.6416022810831967E-3</v>
      </c>
      <c r="P2046" s="457">
        <v>2.0855028171148497E-3</v>
      </c>
      <c r="Q2046" s="437">
        <v>1.0092003413430233E-2</v>
      </c>
      <c r="R2046" s="462">
        <v>0</v>
      </c>
      <c r="S2046" s="463">
        <v>0</v>
      </c>
      <c r="T2046" s="437">
        <v>493.46813996316757</v>
      </c>
      <c r="U2046" s="456">
        <v>4.7854140106750919E-3</v>
      </c>
      <c r="V2046" s="457">
        <v>5.7899142381663844E-3</v>
      </c>
      <c r="W2046" s="437">
        <v>1.0287380083546689E-2</v>
      </c>
      <c r="X2046" s="456">
        <v>4.429568518349707E-3</v>
      </c>
      <c r="Y2046" s="457">
        <v>5.6522066548901923E-3</v>
      </c>
      <c r="Z2046" s="437">
        <v>1.0479078291335401E-2</v>
      </c>
      <c r="AA2046" s="456">
        <v>8.050543454375498E-4</v>
      </c>
      <c r="AB2046" s="457">
        <v>8.5856714844689483E-4</v>
      </c>
      <c r="AC2046" s="437">
        <v>1.0925435251313838E-3</v>
      </c>
      <c r="AD2046" s="456">
        <v>4.6965915246882618E-5</v>
      </c>
      <c r="AE2046" s="457">
        <v>4.1282758624345257E-5</v>
      </c>
      <c r="AF2046" s="437">
        <v>6.5357767847998906E-5</v>
      </c>
      <c r="AG2046" s="456">
        <v>1.5470908442716473E-3</v>
      </c>
      <c r="AH2046" s="457">
        <v>1.3409031873991221E-3</v>
      </c>
      <c r="AI2046" s="437">
        <v>2.3754854565871631E-3</v>
      </c>
      <c r="AJ2046" s="456">
        <v>2.8572227774745906E-4</v>
      </c>
      <c r="AK2046" s="457">
        <v>2.4167112917502975E-4</v>
      </c>
      <c r="AL2046" s="437">
        <v>4.2342284328257638E-4</v>
      </c>
      <c r="AM2046" s="456">
        <v>4.2243968391361854E-4</v>
      </c>
      <c r="AN2046" s="457">
        <v>3.774355884913852E-4</v>
      </c>
      <c r="AO2046" s="437">
        <v>5.0981089718366783E-4</v>
      </c>
      <c r="AP2046" s="462">
        <v>0</v>
      </c>
      <c r="AQ2046" s="463">
        <v>0</v>
      </c>
      <c r="AR2046" s="463">
        <v>0</v>
      </c>
      <c r="AS2046" s="456">
        <v>0</v>
      </c>
      <c r="AT2046" s="457">
        <v>0</v>
      </c>
      <c r="AU2046" s="457">
        <v>0</v>
      </c>
    </row>
    <row r="2047" spans="1:47" x14ac:dyDescent="0.2">
      <c r="A2047" s="231">
        <v>2026</v>
      </c>
      <c r="B2047" s="232">
        <v>3</v>
      </c>
      <c r="C2047" s="456">
        <v>0.76726274284229712</v>
      </c>
      <c r="D2047" s="457">
        <v>0.78115734041686391</v>
      </c>
      <c r="E2047" s="437">
        <v>1.8242588066714001</v>
      </c>
      <c r="F2047" s="456">
        <v>3.7785574823296274E-2</v>
      </c>
      <c r="G2047" s="457">
        <v>3.3371262615787441E-2</v>
      </c>
      <c r="H2047" s="437">
        <v>5.7467072564667744E-2</v>
      </c>
      <c r="I2047" s="456">
        <v>3.2769025397688695E-2</v>
      </c>
      <c r="J2047" s="457">
        <v>3.3099136867643993E-2</v>
      </c>
      <c r="K2047" s="437">
        <v>0.10445524094428481</v>
      </c>
      <c r="L2047" s="462">
        <v>1.3477892551483439E-3</v>
      </c>
      <c r="M2047" s="463">
        <v>1.7623346888052593E-3</v>
      </c>
      <c r="N2047" s="437">
        <v>3.301443468919708E-3</v>
      </c>
      <c r="O2047" s="456">
        <v>1.6519167343798527E-3</v>
      </c>
      <c r="P2047" s="457">
        <v>2.0991868078172036E-3</v>
      </c>
      <c r="Q2047" s="437">
        <v>1.0113322171783417E-2</v>
      </c>
      <c r="R2047" s="462">
        <v>0</v>
      </c>
      <c r="S2047" s="463">
        <v>0</v>
      </c>
      <c r="T2047" s="437">
        <v>493.91134413018671</v>
      </c>
      <c r="U2047" s="456">
        <v>4.8642583400432086E-3</v>
      </c>
      <c r="V2047" s="457">
        <v>5.9038320554980362E-3</v>
      </c>
      <c r="W2047" s="437">
        <v>1.0435631660527302E-2</v>
      </c>
      <c r="X2047" s="456">
        <v>4.4992922771883428E-3</v>
      </c>
      <c r="Y2047" s="457">
        <v>5.7488778964626145E-3</v>
      </c>
      <c r="Z2047" s="437">
        <v>1.0626517959030439E-2</v>
      </c>
      <c r="AA2047" s="456">
        <v>8.3188720870671349E-4</v>
      </c>
      <c r="AB2047" s="457">
        <v>8.9239599837538164E-4</v>
      </c>
      <c r="AC2047" s="437">
        <v>1.1242453819105005E-3</v>
      </c>
      <c r="AD2047" s="456">
        <v>4.7991556387890542E-5</v>
      </c>
      <c r="AE2047" s="457">
        <v>4.2222042624718632E-5</v>
      </c>
      <c r="AF2047" s="437">
        <v>6.6782292782562462E-5</v>
      </c>
      <c r="AG2047" s="456">
        <v>1.5765085865200273E-3</v>
      </c>
      <c r="AH2047" s="457">
        <v>1.3661583024290609E-3</v>
      </c>
      <c r="AI2047" s="437">
        <v>2.4215282051377363E-3</v>
      </c>
      <c r="AJ2047" s="456">
        <v>2.9113833594532709E-4</v>
      </c>
      <c r="AK2047" s="457">
        <v>2.4613278351276474E-4</v>
      </c>
      <c r="AL2047" s="437">
        <v>4.3211503778403063E-4</v>
      </c>
      <c r="AM2047" s="456">
        <v>4.315376282103041E-4</v>
      </c>
      <c r="AN2047" s="457">
        <v>3.8605564782718909E-4</v>
      </c>
      <c r="AO2047" s="437">
        <v>5.2016843332874886E-4</v>
      </c>
      <c r="AP2047" s="462">
        <v>0</v>
      </c>
      <c r="AQ2047" s="463">
        <v>0</v>
      </c>
      <c r="AR2047" s="463">
        <v>0</v>
      </c>
      <c r="AS2047" s="456">
        <v>0</v>
      </c>
      <c r="AT2047" s="457">
        <v>0</v>
      </c>
      <c r="AU2047" s="457">
        <v>0</v>
      </c>
    </row>
    <row r="2048" spans="1:47" x14ac:dyDescent="0.2">
      <c r="A2048" s="231">
        <v>2026</v>
      </c>
      <c r="B2048" s="232">
        <v>4</v>
      </c>
      <c r="C2048" s="456">
        <v>0.77105431135753</v>
      </c>
      <c r="D2048" s="457">
        <v>0.78373331651233091</v>
      </c>
      <c r="E2048" s="437">
        <v>1.8367422103070166</v>
      </c>
      <c r="F2048" s="456">
        <v>3.8623260374676865E-2</v>
      </c>
      <c r="G2048" s="457">
        <v>3.4151850373793161E-2</v>
      </c>
      <c r="H2048" s="437">
        <v>5.8767494639410119E-2</v>
      </c>
      <c r="I2048" s="456">
        <v>3.3161290900693523E-2</v>
      </c>
      <c r="J2048" s="457">
        <v>3.3446074881499831E-2</v>
      </c>
      <c r="K2048" s="437">
        <v>0.10536193287252271</v>
      </c>
      <c r="L2048" s="462">
        <v>1.3501455746044069E-3</v>
      </c>
      <c r="M2048" s="463">
        <v>1.7654878795183833E-3</v>
      </c>
      <c r="N2048" s="437">
        <v>3.3053030865088499E-3</v>
      </c>
      <c r="O2048" s="456">
        <v>1.6631395684256452E-3</v>
      </c>
      <c r="P2048" s="457">
        <v>2.1144186319688812E-3</v>
      </c>
      <c r="Q2048" s="437">
        <v>1.0136372144580999E-2</v>
      </c>
      <c r="R2048" s="462">
        <v>0</v>
      </c>
      <c r="S2048" s="463">
        <v>0</v>
      </c>
      <c r="T2048" s="437">
        <v>494.3206171360431</v>
      </c>
      <c r="U2048" s="456">
        <v>4.9467958214683798E-3</v>
      </c>
      <c r="V2048" s="457">
        <v>6.0238960619673288E-3</v>
      </c>
      <c r="W2048" s="437">
        <v>1.0602902301503046E-2</v>
      </c>
      <c r="X2048" s="456">
        <v>4.5763547102276965E-3</v>
      </c>
      <c r="Y2048" s="457">
        <v>5.8586527099307477E-3</v>
      </c>
      <c r="Z2048" s="437">
        <v>1.0793288292880239E-2</v>
      </c>
      <c r="AA2048" s="456">
        <v>8.5897121649578174E-4</v>
      </c>
      <c r="AB2048" s="457">
        <v>9.2573653537124118E-4</v>
      </c>
      <c r="AC2048" s="437">
        <v>1.159912934230905E-3</v>
      </c>
      <c r="AD2048" s="456">
        <v>4.9108687185822092E-5</v>
      </c>
      <c r="AE2048" s="457">
        <v>4.3265792544806408E-5</v>
      </c>
      <c r="AF2048" s="437">
        <v>6.8389974718943605E-5</v>
      </c>
      <c r="AG2048" s="456">
        <v>1.6093334255882906E-3</v>
      </c>
      <c r="AH2048" s="457">
        <v>1.3954407912898201E-3</v>
      </c>
      <c r="AI2048" s="437">
        <v>2.4735669510552658E-3</v>
      </c>
      <c r="AJ2048" s="456">
        <v>2.9726780113029696E-4</v>
      </c>
      <c r="AK2048" s="457">
        <v>2.5144630438627379E-4</v>
      </c>
      <c r="AL2048" s="437">
        <v>4.4195088857546384E-4</v>
      </c>
      <c r="AM2048" s="456">
        <v>4.413677461441679E-4</v>
      </c>
      <c r="AN2048" s="457">
        <v>3.9546231090028568E-4</v>
      </c>
      <c r="AO2048" s="437">
        <v>5.3184379779702739E-4</v>
      </c>
      <c r="AP2048" s="462">
        <v>0</v>
      </c>
      <c r="AQ2048" s="463">
        <v>0</v>
      </c>
      <c r="AR2048" s="463">
        <v>0</v>
      </c>
      <c r="AS2048" s="456">
        <v>0</v>
      </c>
      <c r="AT2048" s="457">
        <v>0</v>
      </c>
      <c r="AU2048" s="457">
        <v>0</v>
      </c>
    </row>
    <row r="2049" spans="1:47" x14ac:dyDescent="0.2">
      <c r="A2049" s="231">
        <v>2026</v>
      </c>
      <c r="B2049" s="232">
        <v>5</v>
      </c>
      <c r="C2049" s="456">
        <v>1.2059276033617818</v>
      </c>
      <c r="D2049" s="457">
        <v>1.246443342498414</v>
      </c>
      <c r="E2049" s="437">
        <v>3.2537867777343497</v>
      </c>
      <c r="F2049" s="456">
        <v>4.6408490967423638E-2</v>
      </c>
      <c r="G2049" s="457">
        <v>4.1826931077478521E-2</v>
      </c>
      <c r="H2049" s="437">
        <v>8.6896048994940647E-2</v>
      </c>
      <c r="I2049" s="456">
        <v>4.4628412537897087E-2</v>
      </c>
      <c r="J2049" s="457">
        <v>4.5776798166642534E-2</v>
      </c>
      <c r="K2049" s="437">
        <v>0.16468217673030888</v>
      </c>
      <c r="L2049" s="462">
        <v>1.3521835853504184E-3</v>
      </c>
      <c r="M2049" s="463">
        <v>1.7682018085357189E-3</v>
      </c>
      <c r="N2049" s="437">
        <v>3.3082010348730378E-3</v>
      </c>
      <c r="O2049" s="456">
        <v>2.0288586806247143E-3</v>
      </c>
      <c r="P2049" s="457">
        <v>3.1894937812292656E-3</v>
      </c>
      <c r="Q2049" s="437">
        <v>1.2569250317892241E-2</v>
      </c>
      <c r="R2049" s="462">
        <v>0</v>
      </c>
      <c r="S2049" s="463">
        <v>0</v>
      </c>
      <c r="T2049" s="437">
        <v>494.59580203064019</v>
      </c>
      <c r="U2049" s="456">
        <v>3.8156437469033075E-3</v>
      </c>
      <c r="V2049" s="457">
        <v>4.5685433210525392E-3</v>
      </c>
      <c r="W2049" s="437">
        <v>9.2193183026597035E-3</v>
      </c>
      <c r="X2049" s="456">
        <v>4.6612956466683926E-3</v>
      </c>
      <c r="Y2049" s="457">
        <v>5.9827890665754132E-3</v>
      </c>
      <c r="Z2049" s="437">
        <v>1.0981916660091849E-2</v>
      </c>
      <c r="AA2049" s="456">
        <v>1.0205697907890126E-3</v>
      </c>
      <c r="AB2049" s="457">
        <v>1.1187707404444627E-3</v>
      </c>
      <c r="AC2049" s="437">
        <v>1.6648329832032393E-3</v>
      </c>
      <c r="AD2049" s="456">
        <v>5.8651761830113186E-5</v>
      </c>
      <c r="AE2049" s="457">
        <v>5.2521586254958717E-5</v>
      </c>
      <c r="AF2049" s="437">
        <v>1.0037276037642535E-4</v>
      </c>
      <c r="AG2049" s="456">
        <v>1.9383919849473967E-3</v>
      </c>
      <c r="AH2049" s="457">
        <v>1.7137371302380279E-3</v>
      </c>
      <c r="AI2049" s="437">
        <v>3.6741511916294867E-3</v>
      </c>
      <c r="AJ2049" s="456">
        <v>3.4830390260635994E-4</v>
      </c>
      <c r="AK2049" s="457">
        <v>2.9827544908221046E-4</v>
      </c>
      <c r="AL2049" s="437">
        <v>6.206666926296319E-4</v>
      </c>
      <c r="AM2049" s="456">
        <v>5.3371714797982865E-4</v>
      </c>
      <c r="AN2049" s="457">
        <v>4.8840735545956407E-4</v>
      </c>
      <c r="AO2049" s="437">
        <v>8.23796056602224E-4</v>
      </c>
      <c r="AP2049" s="462">
        <v>0</v>
      </c>
      <c r="AQ2049" s="463">
        <v>0</v>
      </c>
      <c r="AR2049" s="463">
        <v>0</v>
      </c>
      <c r="AS2049" s="456">
        <v>0</v>
      </c>
      <c r="AT2049" s="457">
        <v>0</v>
      </c>
      <c r="AU2049" s="457">
        <v>0</v>
      </c>
    </row>
    <row r="2050" spans="1:47" x14ac:dyDescent="0.2">
      <c r="A2050" s="231">
        <v>2026</v>
      </c>
      <c r="B2050" s="232">
        <v>6</v>
      </c>
      <c r="C2050" s="456">
        <v>1.2162857231983792</v>
      </c>
      <c r="D2050" s="457">
        <v>1.2568278247505824</v>
      </c>
      <c r="E2050" s="437">
        <v>3.2854711047655014</v>
      </c>
      <c r="F2050" s="456">
        <v>4.7465784074041853E-2</v>
      </c>
      <c r="G2050" s="457">
        <v>4.2884964156393562E-2</v>
      </c>
      <c r="H2050" s="437">
        <v>8.9052224584535739E-2</v>
      </c>
      <c r="I2050" s="456">
        <v>4.5202452317744737E-2</v>
      </c>
      <c r="J2050" s="457">
        <v>4.6363477503331016E-2</v>
      </c>
      <c r="K2050" s="437">
        <v>0.16603967552839774</v>
      </c>
      <c r="L2050" s="462">
        <v>1.3532485317459407E-3</v>
      </c>
      <c r="M2050" s="463">
        <v>1.7696476695012162E-3</v>
      </c>
      <c r="N2050" s="437">
        <v>3.3087569688130566E-3</v>
      </c>
      <c r="O2050" s="456">
        <v>2.0427917886080434E-3</v>
      </c>
      <c r="P2050" s="457">
        <v>3.2144030002781848E-3</v>
      </c>
      <c r="Q2050" s="437">
        <v>1.2604380112779057E-2</v>
      </c>
      <c r="R2050" s="462">
        <v>0</v>
      </c>
      <c r="S2050" s="463">
        <v>0</v>
      </c>
      <c r="T2050" s="437">
        <v>495.11461531214013</v>
      </c>
      <c r="U2050" s="456">
        <v>3.8847278284134127E-3</v>
      </c>
      <c r="V2050" s="457">
        <v>4.6674773877804819E-3</v>
      </c>
      <c r="W2050" s="437">
        <v>9.3851629349739462E-3</v>
      </c>
      <c r="X2050" s="456">
        <v>4.7546465992848548E-3</v>
      </c>
      <c r="Y2050" s="457">
        <v>6.1220529404450216E-3</v>
      </c>
      <c r="Z2050" s="437">
        <v>1.119339631288665E-2</v>
      </c>
      <c r="AA2050" s="456">
        <v>1.0258161675124108E-3</v>
      </c>
      <c r="AB2050" s="457">
        <v>1.1348037734573491E-3</v>
      </c>
      <c r="AC2050" s="437">
        <v>1.6767046048202843E-3</v>
      </c>
      <c r="AD2050" s="456">
        <v>5.9904878307385908E-5</v>
      </c>
      <c r="AE2050" s="457">
        <v>5.3794306841123677E-5</v>
      </c>
      <c r="AF2050" s="437">
        <v>1.0279017299837269E-4</v>
      </c>
      <c r="AG2050" s="456">
        <v>1.9874164574713291E-3</v>
      </c>
      <c r="AH2050" s="457">
        <v>1.7606967046718675E-3</v>
      </c>
      <c r="AI2050" s="437">
        <v>3.7730246385937415E-3</v>
      </c>
      <c r="AJ2050" s="456">
        <v>3.582968090299584E-4</v>
      </c>
      <c r="AK2050" s="457">
        <v>3.0763636452352277E-4</v>
      </c>
      <c r="AL2050" s="437">
        <v>6.4106741731109231E-4</v>
      </c>
      <c r="AM2050" s="456">
        <v>5.441894889432297E-4</v>
      </c>
      <c r="AN2050" s="457">
        <v>4.9919250969498855E-4</v>
      </c>
      <c r="AO2050" s="437">
        <v>8.3938626270394856E-4</v>
      </c>
      <c r="AP2050" s="462">
        <v>0</v>
      </c>
      <c r="AQ2050" s="463">
        <v>0</v>
      </c>
      <c r="AR2050" s="463">
        <v>0</v>
      </c>
      <c r="AS2050" s="456">
        <v>0</v>
      </c>
      <c r="AT2050" s="457">
        <v>0</v>
      </c>
      <c r="AU2050" s="457">
        <v>0</v>
      </c>
    </row>
    <row r="2051" spans="1:47" x14ac:dyDescent="0.2">
      <c r="A2051" s="231">
        <v>2026</v>
      </c>
      <c r="B2051" s="232">
        <v>7</v>
      </c>
      <c r="C2051" s="456">
        <v>1.3580410548455213</v>
      </c>
      <c r="D2051" s="457">
        <v>1.4044075799044164</v>
      </c>
      <c r="E2051" s="437">
        <v>3.810573913272747</v>
      </c>
      <c r="F2051" s="456">
        <v>5.2953826426177408E-2</v>
      </c>
      <c r="G2051" s="457">
        <v>4.8261110811948553E-2</v>
      </c>
      <c r="H2051" s="437">
        <v>0.11096741960478765</v>
      </c>
      <c r="I2051" s="456">
        <v>5.2202454604239966E-2</v>
      </c>
      <c r="J2051" s="457">
        <v>5.3891728140009545E-2</v>
      </c>
      <c r="K2051" s="437">
        <v>0.2019090176831623</v>
      </c>
      <c r="L2051" s="462">
        <v>1.3561095643370112E-3</v>
      </c>
      <c r="M2051" s="463">
        <v>1.7732257105926128E-3</v>
      </c>
      <c r="N2051" s="437">
        <v>3.3137528812219453E-3</v>
      </c>
      <c r="O2051" s="456">
        <v>2.340650222418526E-3</v>
      </c>
      <c r="P2051" s="457">
        <v>3.5174183672989881E-3</v>
      </c>
      <c r="Q2051" s="437">
        <v>1.3446734056212663E-2</v>
      </c>
      <c r="R2051" s="462">
        <v>0</v>
      </c>
      <c r="S2051" s="463">
        <v>0</v>
      </c>
      <c r="T2051" s="437">
        <v>495.69300362827698</v>
      </c>
      <c r="U2051" s="456">
        <v>4.0783582512601193E-3</v>
      </c>
      <c r="V2051" s="457">
        <v>4.8078154936656396E-3</v>
      </c>
      <c r="W2051" s="437">
        <v>1.0569243857806455E-2</v>
      </c>
      <c r="X2051" s="456">
        <v>4.8568330601914244E-3</v>
      </c>
      <c r="Y2051" s="457">
        <v>6.2771525718947748E-3</v>
      </c>
      <c r="Z2051" s="437">
        <v>1.1429072447119734E-2</v>
      </c>
      <c r="AA2051" s="456">
        <v>1.1422606746667177E-3</v>
      </c>
      <c r="AB2051" s="457">
        <v>1.2694473776300519E-3</v>
      </c>
      <c r="AC2051" s="437">
        <v>2.0789251817604697E-3</v>
      </c>
      <c r="AD2051" s="456">
        <v>6.6833809835957695E-5</v>
      </c>
      <c r="AE2051" s="457">
        <v>6.0468582255539686E-5</v>
      </c>
      <c r="AF2051" s="437">
        <v>1.280429190412148E-4</v>
      </c>
      <c r="AG2051" s="456">
        <v>2.2184494902535677E-3</v>
      </c>
      <c r="AH2051" s="457">
        <v>1.9833641565236691E-3</v>
      </c>
      <c r="AI2051" s="437">
        <v>4.7060326656300586E-3</v>
      </c>
      <c r="AJ2051" s="456">
        <v>3.9509552731307871E-4</v>
      </c>
      <c r="AK2051" s="457">
        <v>3.4132730463309001E-4</v>
      </c>
      <c r="AL2051" s="437">
        <v>7.8488594327359555E-4</v>
      </c>
      <c r="AM2051" s="456">
        <v>6.1119719515538118E-4</v>
      </c>
      <c r="AN2051" s="457">
        <v>5.6601734685294354E-4</v>
      </c>
      <c r="AO2051" s="437">
        <v>1.0628299946654348E-3</v>
      </c>
      <c r="AP2051" s="462">
        <v>0</v>
      </c>
      <c r="AQ2051" s="463">
        <v>0</v>
      </c>
      <c r="AR2051" s="463">
        <v>0</v>
      </c>
      <c r="AS2051" s="456">
        <v>0</v>
      </c>
      <c r="AT2051" s="457">
        <v>0</v>
      </c>
      <c r="AU2051" s="457">
        <v>0</v>
      </c>
    </row>
    <row r="2052" spans="1:47" x14ac:dyDescent="0.2">
      <c r="A2052" s="231">
        <v>2026</v>
      </c>
      <c r="B2052" s="232">
        <v>8</v>
      </c>
      <c r="C2052" s="456">
        <v>1.3728829621837757</v>
      </c>
      <c r="D2052" s="457">
        <v>1.4194695593476174</v>
      </c>
      <c r="E2052" s="437">
        <v>3.8433236490856331</v>
      </c>
      <c r="F2052" s="456">
        <v>5.4449525439347869E-2</v>
      </c>
      <c r="G2052" s="457">
        <v>4.9781236955671944E-2</v>
      </c>
      <c r="H2052" s="437">
        <v>0.11425900499422052</v>
      </c>
      <c r="I2052" s="456">
        <v>5.3159191290576814E-2</v>
      </c>
      <c r="J2052" s="457">
        <v>5.4893327481141389E-2</v>
      </c>
      <c r="K2052" s="437">
        <v>0.20422275505603013</v>
      </c>
      <c r="L2052" s="462">
        <v>1.3592538007044252E-3</v>
      </c>
      <c r="M2052" s="463">
        <v>1.7771363274102455E-3</v>
      </c>
      <c r="N2052" s="437">
        <v>3.3192360472955275E-3</v>
      </c>
      <c r="O2052" s="456">
        <v>2.3627508324208391E-3</v>
      </c>
      <c r="P2052" s="457">
        <v>3.5552999109251778E-3</v>
      </c>
      <c r="Q2052" s="437">
        <v>1.3508484251065274E-2</v>
      </c>
      <c r="R2052" s="462">
        <v>0</v>
      </c>
      <c r="S2052" s="463">
        <v>0</v>
      </c>
      <c r="T2052" s="437">
        <v>496.33482182417072</v>
      </c>
      <c r="U2052" s="456">
        <v>4.1691153420866508E-3</v>
      </c>
      <c r="V2052" s="457">
        <v>4.9315609276347153E-3</v>
      </c>
      <c r="W2052" s="437">
        <v>1.0792306374203758E-2</v>
      </c>
      <c r="X2052" s="456">
        <v>4.9686240599480106E-3</v>
      </c>
      <c r="Y2052" s="457">
        <v>6.4495823428092919E-3</v>
      </c>
      <c r="Z2052" s="437">
        <v>1.1691043743614023E-2</v>
      </c>
      <c r="AA2052" s="456">
        <v>1.1845972133676637E-3</v>
      </c>
      <c r="AB2052" s="457">
        <v>1.3164298724530482E-3</v>
      </c>
      <c r="AC2052" s="437">
        <v>2.1635083725773671E-3</v>
      </c>
      <c r="AD2052" s="456">
        <v>6.8815616810636676E-5</v>
      </c>
      <c r="AE2052" s="457">
        <v>6.2468957243024361E-5</v>
      </c>
      <c r="AF2052" s="437">
        <v>1.3214474013260803E-4</v>
      </c>
      <c r="AG2052" s="456">
        <v>2.2783416630310469E-3</v>
      </c>
      <c r="AH2052" s="457">
        <v>2.0437699482615534E-3</v>
      </c>
      <c r="AI2052" s="437">
        <v>4.83944538498483E-3</v>
      </c>
      <c r="AJ2052" s="456">
        <v>4.0626974195165599E-4</v>
      </c>
      <c r="AK2052" s="457">
        <v>3.5251400691723459E-4</v>
      </c>
      <c r="AL2052" s="437">
        <v>8.1039418896179845E-4</v>
      </c>
      <c r="AM2052" s="456">
        <v>6.2839084735834229E-4</v>
      </c>
      <c r="AN2052" s="457">
        <v>5.8338288882292934E-4</v>
      </c>
      <c r="AO2052" s="437">
        <v>1.0922793248279977E-3</v>
      </c>
      <c r="AP2052" s="462">
        <v>0</v>
      </c>
      <c r="AQ2052" s="463">
        <v>0</v>
      </c>
      <c r="AR2052" s="463">
        <v>0</v>
      </c>
      <c r="AS2052" s="456">
        <v>0</v>
      </c>
      <c r="AT2052" s="457">
        <v>0</v>
      </c>
      <c r="AU2052" s="457">
        <v>0</v>
      </c>
    </row>
    <row r="2053" spans="1:47" x14ac:dyDescent="0.2">
      <c r="A2053" s="231">
        <v>2026</v>
      </c>
      <c r="B2053" s="232">
        <v>9</v>
      </c>
      <c r="C2053" s="456">
        <v>1.4076635034954794</v>
      </c>
      <c r="D2053" s="457">
        <v>1.4527243243952448</v>
      </c>
      <c r="E2053" s="437">
        <v>3.9573698879281816</v>
      </c>
      <c r="F2053" s="456">
        <v>6.0343570753188233E-2</v>
      </c>
      <c r="G2053" s="457">
        <v>5.5581054435617221E-2</v>
      </c>
      <c r="H2053" s="437">
        <v>0.13508663321390488</v>
      </c>
      <c r="I2053" s="456">
        <v>6.1953200300771831E-2</v>
      </c>
      <c r="J2053" s="457">
        <v>6.4339421345333103E-2</v>
      </c>
      <c r="K2053" s="437">
        <v>0.24517524793733297</v>
      </c>
      <c r="L2053" s="462">
        <v>1.3621813948437669E-3</v>
      </c>
      <c r="M2053" s="463">
        <v>1.7808203913280477E-3</v>
      </c>
      <c r="N2053" s="437">
        <v>3.3240922278723419E-3</v>
      </c>
      <c r="O2053" s="456">
        <v>2.7178545991365603E-3</v>
      </c>
      <c r="P2053" s="457">
        <v>3.9074503875932351E-3</v>
      </c>
      <c r="Q2053" s="437">
        <v>1.4478140302413284E-2</v>
      </c>
      <c r="R2053" s="462">
        <v>0</v>
      </c>
      <c r="S2053" s="463">
        <v>0</v>
      </c>
      <c r="T2053" s="437">
        <v>496.86182377545856</v>
      </c>
      <c r="U2053" s="456">
        <v>4.2157378343967789E-3</v>
      </c>
      <c r="V2053" s="457">
        <v>4.991514719072331E-3</v>
      </c>
      <c r="W2053" s="437">
        <v>1.1343134997865541E-2</v>
      </c>
      <c r="X2053" s="456">
        <v>5.0916420538583444E-3</v>
      </c>
      <c r="Y2053" s="457">
        <v>6.6413306698698557E-3</v>
      </c>
      <c r="Z2053" s="437">
        <v>1.1982378772401497E-2</v>
      </c>
      <c r="AA2053" s="456">
        <v>1.3110307343842398E-3</v>
      </c>
      <c r="AB2053" s="457">
        <v>1.4600450278068162E-3</v>
      </c>
      <c r="AC2053" s="437">
        <v>2.5524323645471116E-3</v>
      </c>
      <c r="AD2053" s="456">
        <v>7.6158933563875265E-5</v>
      </c>
      <c r="AE2053" s="457">
        <v>6.9583640297808861E-5</v>
      </c>
      <c r="AF2053" s="437">
        <v>1.5595402418379234E-4</v>
      </c>
      <c r="AG2053" s="456">
        <v>2.5260857566382507E-3</v>
      </c>
      <c r="AH2053" s="457">
        <v>2.2841250348976149E-3</v>
      </c>
      <c r="AI2053" s="437">
        <v>5.7244886614975666E-3</v>
      </c>
      <c r="AJ2053" s="456">
        <v>4.4482674305292469E-4</v>
      </c>
      <c r="AK2053" s="457">
        <v>3.8803733594895337E-4</v>
      </c>
      <c r="AL2053" s="437">
        <v>9.4201863126316032E-4</v>
      </c>
      <c r="AM2053" s="456">
        <v>6.9988090151475212E-4</v>
      </c>
      <c r="AN2053" s="457">
        <v>6.5528023900725675E-4</v>
      </c>
      <c r="AO2053" s="437">
        <v>1.3093326485996157E-3</v>
      </c>
      <c r="AP2053" s="462">
        <v>0</v>
      </c>
      <c r="AQ2053" s="463">
        <v>0</v>
      </c>
      <c r="AR2053" s="463">
        <v>0</v>
      </c>
      <c r="AS2053" s="456">
        <v>0</v>
      </c>
      <c r="AT2053" s="457">
        <v>0</v>
      </c>
      <c r="AU2053" s="457">
        <v>0</v>
      </c>
    </row>
    <row r="2054" spans="1:47" x14ac:dyDescent="0.2">
      <c r="A2054" s="231">
        <v>2026</v>
      </c>
      <c r="B2054" s="232">
        <v>10</v>
      </c>
      <c r="C2054" s="456">
        <v>1.4253703747621602</v>
      </c>
      <c r="D2054" s="457">
        <v>1.4710667313503845</v>
      </c>
      <c r="E2054" s="437">
        <v>3.9966952143159276</v>
      </c>
      <c r="F2054" s="456">
        <v>6.2255590118066223E-2</v>
      </c>
      <c r="G2054" s="457">
        <v>5.755269917168894E-2</v>
      </c>
      <c r="H2054" s="437">
        <v>0.13962774298538327</v>
      </c>
      <c r="I2054" s="456">
        <v>6.3233378328680132E-2</v>
      </c>
      <c r="J2054" s="457">
        <v>6.5704917527526135E-2</v>
      </c>
      <c r="K2054" s="437">
        <v>0.24848945932521033</v>
      </c>
      <c r="L2054" s="462">
        <v>1.3659817113265606E-3</v>
      </c>
      <c r="M2054" s="463">
        <v>1.7853663583541869E-3</v>
      </c>
      <c r="N2054" s="437">
        <v>3.3310993972364518E-3</v>
      </c>
      <c r="O2054" s="456">
        <v>2.7482360666780965E-3</v>
      </c>
      <c r="P2054" s="457">
        <v>3.957782024308471E-3</v>
      </c>
      <c r="Q2054" s="437">
        <v>1.4563518781328742E-2</v>
      </c>
      <c r="R2054" s="462">
        <v>0</v>
      </c>
      <c r="S2054" s="463">
        <v>0</v>
      </c>
      <c r="T2054" s="437">
        <v>497.65037364290077</v>
      </c>
      <c r="U2054" s="456">
        <v>4.3190514385115725E-3</v>
      </c>
      <c r="V2054" s="457">
        <v>5.1319231092380353E-3</v>
      </c>
      <c r="W2054" s="437">
        <v>1.1619356288480522E-2</v>
      </c>
      <c r="X2054" s="456">
        <v>5.2262884944384701E-3</v>
      </c>
      <c r="Y2054" s="457">
        <v>6.8526953434705157E-3</v>
      </c>
      <c r="Z2054" s="437">
        <v>1.2303534920336512E-2</v>
      </c>
      <c r="AA2054" s="456">
        <v>1.3655953485613769E-3</v>
      </c>
      <c r="AB2054" s="457">
        <v>1.514581909271642E-3</v>
      </c>
      <c r="AC2054" s="437">
        <v>2.6767747626545088E-3</v>
      </c>
      <c r="AD2054" s="456">
        <v>7.8711052700205107E-5</v>
      </c>
      <c r="AE2054" s="457">
        <v>7.2186964064028359E-5</v>
      </c>
      <c r="AF2054" s="437">
        <v>1.6167515127837574E-4</v>
      </c>
      <c r="AG2054" s="456">
        <v>2.6023304821841727E-3</v>
      </c>
      <c r="AH2054" s="457">
        <v>2.3633988080200125E-3</v>
      </c>
      <c r="AI2054" s="437">
        <v>5.9065858614936306E-3</v>
      </c>
      <c r="AJ2054" s="456">
        <v>4.5902134796192896E-4</v>
      </c>
      <c r="AK2054" s="457">
        <v>4.0281934430717837E-4</v>
      </c>
      <c r="AL2054" s="437">
        <v>9.7658535331578687E-4</v>
      </c>
      <c r="AM2054" s="456">
        <v>7.2189113426671581E-4</v>
      </c>
      <c r="AN2054" s="457">
        <v>6.7748978974670171E-4</v>
      </c>
      <c r="AO2054" s="437">
        <v>1.3506817602340555E-3</v>
      </c>
      <c r="AP2054" s="462">
        <v>0</v>
      </c>
      <c r="AQ2054" s="463">
        <v>0</v>
      </c>
      <c r="AR2054" s="463">
        <v>0</v>
      </c>
      <c r="AS2054" s="456">
        <v>0</v>
      </c>
      <c r="AT2054" s="457">
        <v>0</v>
      </c>
      <c r="AU2054" s="457">
        <v>0</v>
      </c>
    </row>
    <row r="2055" spans="1:47" x14ac:dyDescent="0.2">
      <c r="A2055" s="231">
        <v>2026</v>
      </c>
      <c r="B2055" s="232">
        <v>11</v>
      </c>
      <c r="C2055" s="456">
        <v>1.7258307517245581</v>
      </c>
      <c r="D2055" s="457">
        <v>1.7864771963510233</v>
      </c>
      <c r="E2055" s="437">
        <v>5.0164965351165147</v>
      </c>
      <c r="F2055" s="456">
        <v>7.2746248745415923E-2</v>
      </c>
      <c r="G2055" s="457">
        <v>6.692916560605576E-2</v>
      </c>
      <c r="H2055" s="437">
        <v>0.17600979115134147</v>
      </c>
      <c r="I2055" s="456">
        <v>7.22466704609077E-2</v>
      </c>
      <c r="J2055" s="457">
        <v>7.541121597878736E-2</v>
      </c>
      <c r="K2055" s="437">
        <v>0.28962131945394459</v>
      </c>
      <c r="L2055" s="462">
        <v>1.3700295538894508E-3</v>
      </c>
      <c r="M2055" s="463">
        <v>1.7901608227115365E-3</v>
      </c>
      <c r="N2055" s="437">
        <v>3.3385769137369357E-3</v>
      </c>
      <c r="O2055" s="456">
        <v>3.4649952014393377E-3</v>
      </c>
      <c r="P2055" s="457">
        <v>4.6039886540008481E-3</v>
      </c>
      <c r="Q2055" s="437">
        <v>1.6534205905274525E-2</v>
      </c>
      <c r="R2055" s="462">
        <v>0</v>
      </c>
      <c r="S2055" s="463">
        <v>0</v>
      </c>
      <c r="T2055" s="437">
        <v>498.51757183897701</v>
      </c>
      <c r="U2055" s="456">
        <v>3.9831821143067637E-3</v>
      </c>
      <c r="V2055" s="457">
        <v>4.7547887642511461E-3</v>
      </c>
      <c r="W2055" s="437">
        <v>1.1122852325337078E-2</v>
      </c>
      <c r="X2055" s="456">
        <v>5.3727117228345167E-3</v>
      </c>
      <c r="Y2055" s="457">
        <v>7.0853775913930789E-3</v>
      </c>
      <c r="Z2055" s="437">
        <v>1.2657091409170438E-2</v>
      </c>
      <c r="AA2055" s="456">
        <v>1.5857397617682497E-3</v>
      </c>
      <c r="AB2055" s="457">
        <v>1.7310972812660443E-3</v>
      </c>
      <c r="AC2055" s="437">
        <v>3.3635993322236454E-3</v>
      </c>
      <c r="AD2055" s="456">
        <v>9.1768989652973591E-5</v>
      </c>
      <c r="AE2055" s="457">
        <v>8.3655643326308523E-5</v>
      </c>
      <c r="AF2055" s="437">
        <v>2.0333980076674499E-4</v>
      </c>
      <c r="AG2055" s="456">
        <v>3.0444244171680718E-3</v>
      </c>
      <c r="AH2055" s="457">
        <v>2.7548393450114762E-3</v>
      </c>
      <c r="AI2055" s="437">
        <v>7.4508506457505981E-3</v>
      </c>
      <c r="AJ2055" s="456">
        <v>5.2702330691674338E-4</v>
      </c>
      <c r="AK2055" s="457">
        <v>4.6018370382300668E-4</v>
      </c>
      <c r="AL2055" s="437">
        <v>1.2052020969303364E-3</v>
      </c>
      <c r="AM2055" s="456">
        <v>8.4946168239593959E-4</v>
      </c>
      <c r="AN2055" s="457">
        <v>7.9349856164953668E-4</v>
      </c>
      <c r="AO2055" s="437">
        <v>1.7316498402560093E-3</v>
      </c>
      <c r="AP2055" s="462">
        <v>0</v>
      </c>
      <c r="AQ2055" s="463">
        <v>0</v>
      </c>
      <c r="AR2055" s="463">
        <v>0</v>
      </c>
      <c r="AS2055" s="456">
        <v>0</v>
      </c>
      <c r="AT2055" s="457">
        <v>0</v>
      </c>
      <c r="AU2055" s="457">
        <v>0</v>
      </c>
    </row>
    <row r="2056" spans="1:47" x14ac:dyDescent="0.2">
      <c r="A2056" s="231">
        <v>2026</v>
      </c>
      <c r="B2056" s="232">
        <v>12</v>
      </c>
      <c r="C2056" s="456">
        <v>1.7485639035156513</v>
      </c>
      <c r="D2056" s="457">
        <v>1.8104108111757338</v>
      </c>
      <c r="E2056" s="437">
        <v>5.0706856275096932</v>
      </c>
      <c r="F2056" s="456">
        <v>7.524234649330265E-2</v>
      </c>
      <c r="G2056" s="457">
        <v>6.9515102597805412E-2</v>
      </c>
      <c r="H2056" s="437">
        <v>0.1824783802743434</v>
      </c>
      <c r="I2056" s="456">
        <v>7.3893840977167918E-2</v>
      </c>
      <c r="J2056" s="457">
        <v>7.7200494921938798E-2</v>
      </c>
      <c r="K2056" s="437">
        <v>0.29410211020923194</v>
      </c>
      <c r="L2056" s="462">
        <v>1.3744150400251298E-3</v>
      </c>
      <c r="M2056" s="463">
        <v>1.795394950538763E-3</v>
      </c>
      <c r="N2056" s="437">
        <v>3.3467740074485824E-3</v>
      </c>
      <c r="O2056" s="456">
        <v>3.5094121004326283E-3</v>
      </c>
      <c r="P2056" s="457">
        <v>4.6728825966261562E-3</v>
      </c>
      <c r="Q2056" s="437">
        <v>1.665778969606644E-2</v>
      </c>
      <c r="R2056" s="462">
        <v>0</v>
      </c>
      <c r="S2056" s="463">
        <v>0</v>
      </c>
      <c r="T2056" s="437">
        <v>499.4628770784866</v>
      </c>
      <c r="U2056" s="456">
        <v>4.0902959190032909E-3</v>
      </c>
      <c r="V2056" s="457">
        <v>4.9052180089374812E-3</v>
      </c>
      <c r="W2056" s="437">
        <v>1.1436569235947099E-2</v>
      </c>
      <c r="X2056" s="456">
        <v>5.5315577076079023E-3</v>
      </c>
      <c r="Y2056" s="457">
        <v>7.3392243566234973E-3</v>
      </c>
      <c r="Z2056" s="437">
        <v>1.3042745484163376E-2</v>
      </c>
      <c r="AA2056" s="456">
        <v>1.6557008723543621E-3</v>
      </c>
      <c r="AB2056" s="457">
        <v>1.7965399200517071E-3</v>
      </c>
      <c r="AC2056" s="437">
        <v>3.5423239163779969E-3</v>
      </c>
      <c r="AD2056" s="456">
        <v>9.5111320036954231E-5</v>
      </c>
      <c r="AE2056" s="457">
        <v>8.7074222692902679E-5</v>
      </c>
      <c r="AF2056" s="437">
        <v>2.1153109762818358E-4</v>
      </c>
      <c r="AG2056" s="456">
        <v>3.1441891356585455E-3</v>
      </c>
      <c r="AH2056" s="457">
        <v>2.859902350959819E-3</v>
      </c>
      <c r="AI2056" s="437">
        <v>7.7098705474298772E-3</v>
      </c>
      <c r="AJ2056" s="456">
        <v>5.4563437489153267E-4</v>
      </c>
      <c r="AK2056" s="457">
        <v>4.7989229881142265E-4</v>
      </c>
      <c r="AL2056" s="437">
        <v>1.2543561857036327E-3</v>
      </c>
      <c r="AM2056" s="456">
        <v>8.7803966124501854E-4</v>
      </c>
      <c r="AN2056" s="457">
        <v>8.2223077841521214E-4</v>
      </c>
      <c r="AO2056" s="437">
        <v>1.7907940337615487E-3</v>
      </c>
      <c r="AP2056" s="462">
        <v>0</v>
      </c>
      <c r="AQ2056" s="463">
        <v>0</v>
      </c>
      <c r="AR2056" s="463">
        <v>0</v>
      </c>
      <c r="AS2056" s="456">
        <v>0</v>
      </c>
      <c r="AT2056" s="457">
        <v>0</v>
      </c>
      <c r="AU2056" s="457">
        <v>0</v>
      </c>
    </row>
    <row r="2057" spans="1:47" x14ac:dyDescent="0.2">
      <c r="A2057" s="231">
        <v>2026</v>
      </c>
      <c r="B2057" s="232">
        <v>13</v>
      </c>
      <c r="C2057" s="456">
        <v>1.7727925329111709</v>
      </c>
      <c r="D2057" s="457">
        <v>1.8360388551327953</v>
      </c>
      <c r="E2057" s="437">
        <v>5.1281792007157119</v>
      </c>
      <c r="F2057" s="456">
        <v>7.7954670576555862E-2</v>
      </c>
      <c r="G2057" s="457">
        <v>7.2333284154830327E-2</v>
      </c>
      <c r="H2057" s="437">
        <v>0.18953411464649558</v>
      </c>
      <c r="I2057" s="456">
        <v>7.5689874239370472E-2</v>
      </c>
      <c r="J2057" s="457">
        <v>7.9160332389799942E-2</v>
      </c>
      <c r="K2057" s="437">
        <v>0.29902063903801879</v>
      </c>
      <c r="L2057" s="462">
        <v>1.3794440863601684E-3</v>
      </c>
      <c r="M2057" s="463">
        <v>1.8014020217852547E-3</v>
      </c>
      <c r="N2057" s="437">
        <v>3.3561435149944488E-3</v>
      </c>
      <c r="O2057" s="456">
        <v>3.5581847148364095E-3</v>
      </c>
      <c r="P2057" s="457">
        <v>4.7486072122345504E-3</v>
      </c>
      <c r="Q2057" s="437">
        <v>1.6793617744045013E-2</v>
      </c>
      <c r="R2057" s="462">
        <v>0</v>
      </c>
      <c r="S2057" s="463">
        <v>0</v>
      </c>
      <c r="T2057" s="437">
        <v>500.49122103225989</v>
      </c>
      <c r="U2057" s="456">
        <v>4.2061380054115539E-3</v>
      </c>
      <c r="V2057" s="457">
        <v>5.0680300888018169E-3</v>
      </c>
      <c r="W2057" s="437">
        <v>1.1778293487173333E-2</v>
      </c>
      <c r="X2057" s="456">
        <v>5.7036793142415127E-3</v>
      </c>
      <c r="Y2057" s="457">
        <v>7.6154179864482488E-3</v>
      </c>
      <c r="Z2057" s="437">
        <v>1.3461819610067972E-2</v>
      </c>
      <c r="AA2057" s="456">
        <v>1.7375549762577542E-3</v>
      </c>
      <c r="AB2057" s="457">
        <v>1.8707584909689156E-3</v>
      </c>
      <c r="AC2057" s="437">
        <v>3.750872500400741E-3</v>
      </c>
      <c r="AD2057" s="456">
        <v>9.8781950371636763E-5</v>
      </c>
      <c r="AE2057" s="457">
        <v>9.0832326084304023E-5</v>
      </c>
      <c r="AF2057" s="437">
        <v>2.2054449280385654E-4</v>
      </c>
      <c r="AG2057" s="456">
        <v>3.2510956524401864E-3</v>
      </c>
      <c r="AH2057" s="457">
        <v>2.9734515835644001E-3</v>
      </c>
      <c r="AI2057" s="437">
        <v>7.9888188572613105E-3</v>
      </c>
      <c r="AJ2057" s="456">
        <v>5.6537485442684178E-4</v>
      </c>
      <c r="AK2057" s="457">
        <v>5.0105580268665394E-4</v>
      </c>
      <c r="AL2057" s="437">
        <v>1.3067844874830158E-3</v>
      </c>
      <c r="AM2057" s="456">
        <v>9.0954160109627707E-4</v>
      </c>
      <c r="AN2057" s="457">
        <v>8.5384962618763999E-4</v>
      </c>
      <c r="AO2057" s="437">
        <v>1.8564195692804522E-3</v>
      </c>
      <c r="AP2057" s="462">
        <v>0</v>
      </c>
      <c r="AQ2057" s="463">
        <v>0</v>
      </c>
      <c r="AR2057" s="463">
        <v>0</v>
      </c>
      <c r="AS2057" s="456">
        <v>0</v>
      </c>
      <c r="AT2057" s="457">
        <v>0</v>
      </c>
      <c r="AU2057" s="457">
        <v>0</v>
      </c>
    </row>
    <row r="2058" spans="1:47" x14ac:dyDescent="0.2">
      <c r="A2058" s="231">
        <v>2026</v>
      </c>
      <c r="B2058" s="232">
        <v>14</v>
      </c>
      <c r="C2058" s="456">
        <v>1.7939262940729688</v>
      </c>
      <c r="D2058" s="457">
        <v>1.8582156107684495</v>
      </c>
      <c r="E2058" s="437">
        <v>5.1732027113360779</v>
      </c>
      <c r="F2058" s="456">
        <v>8.0887604931898754E-2</v>
      </c>
      <c r="G2058" s="457">
        <v>7.5390528796169129E-2</v>
      </c>
      <c r="H2058" s="437">
        <v>0.19715621860539179</v>
      </c>
      <c r="I2058" s="456">
        <v>7.7595570049385568E-2</v>
      </c>
      <c r="J2058" s="457">
        <v>8.123232611648798E-2</v>
      </c>
      <c r="K2058" s="437">
        <v>0.30411453767352986</v>
      </c>
      <c r="L2058" s="462">
        <v>1.384208965200692E-3</v>
      </c>
      <c r="M2058" s="463">
        <v>1.8074839177596926E-3</v>
      </c>
      <c r="N2058" s="437">
        <v>3.3644318933029661E-3</v>
      </c>
      <c r="O2058" s="456">
        <v>3.6111364798314493E-3</v>
      </c>
      <c r="P2058" s="457">
        <v>4.8310353236752229E-3</v>
      </c>
      <c r="Q2058" s="437">
        <v>1.6942403694315336E-2</v>
      </c>
      <c r="R2058" s="462">
        <v>0</v>
      </c>
      <c r="S2058" s="463">
        <v>0</v>
      </c>
      <c r="T2058" s="437">
        <v>501.22692420901268</v>
      </c>
      <c r="U2058" s="456">
        <v>4.3322068344772268E-3</v>
      </c>
      <c r="V2058" s="457">
        <v>5.2486176260161908E-3</v>
      </c>
      <c r="W2058" s="437">
        <v>1.2143948108723658E-2</v>
      </c>
      <c r="X2058" s="456">
        <v>5.8891539193495603E-3</v>
      </c>
      <c r="Y2058" s="457">
        <v>7.9130291005506531E-3</v>
      </c>
      <c r="Z2058" s="437">
        <v>1.3913916647767574E-2</v>
      </c>
      <c r="AA2058" s="456">
        <v>1.8400868914603705E-3</v>
      </c>
      <c r="AB2058" s="457">
        <v>1.9761975798231459E-3</v>
      </c>
      <c r="AC2058" s="437">
        <v>3.9978858671787919E-3</v>
      </c>
      <c r="AD2058" s="456">
        <v>1.028089860447351E-4</v>
      </c>
      <c r="AE2058" s="457">
        <v>9.4977827438850532E-5</v>
      </c>
      <c r="AF2058" s="437">
        <v>2.3041912469057765E-4</v>
      </c>
      <c r="AG2058" s="456">
        <v>3.3632998244800087E-3</v>
      </c>
      <c r="AH2058" s="457">
        <v>3.0913382584961142E-3</v>
      </c>
      <c r="AI2058" s="437">
        <v>8.2844124955969156E-3</v>
      </c>
      <c r="AJ2058" s="456">
        <v>5.8577324479759728E-4</v>
      </c>
      <c r="AK2058" s="457">
        <v>5.2254330715541155E-4</v>
      </c>
      <c r="AL2058" s="437">
        <v>1.3618112004863904E-3</v>
      </c>
      <c r="AM2058" s="456">
        <v>9.4442628740328688E-4</v>
      </c>
      <c r="AN2058" s="457">
        <v>8.8952351188172356E-4</v>
      </c>
      <c r="AO2058" s="437">
        <v>1.9288279249762353E-3</v>
      </c>
      <c r="AP2058" s="462">
        <v>0</v>
      </c>
      <c r="AQ2058" s="463">
        <v>0</v>
      </c>
      <c r="AR2058" s="463">
        <v>0</v>
      </c>
      <c r="AS2058" s="456">
        <v>0</v>
      </c>
      <c r="AT2058" s="457">
        <v>0</v>
      </c>
      <c r="AU2058" s="457">
        <v>0</v>
      </c>
    </row>
    <row r="2059" spans="1:47" x14ac:dyDescent="0.2">
      <c r="A2059" s="231">
        <v>2026</v>
      </c>
      <c r="B2059" s="232">
        <v>15</v>
      </c>
      <c r="C2059" s="456">
        <v>1.8209041193170454</v>
      </c>
      <c r="D2059" s="457">
        <v>1.8867160995836216</v>
      </c>
      <c r="E2059" s="437">
        <v>5.2366933223764711</v>
      </c>
      <c r="F2059" s="456">
        <v>8.4046152524965806E-2</v>
      </c>
      <c r="G2059" s="457">
        <v>7.8682927033801656E-2</v>
      </c>
      <c r="H2059" s="437">
        <v>0.20539028936892517</v>
      </c>
      <c r="I2059" s="456">
        <v>7.9690867803122928E-2</v>
      </c>
      <c r="J2059" s="457">
        <v>8.3515349069011063E-2</v>
      </c>
      <c r="K2059" s="437">
        <v>0.30991550197807277</v>
      </c>
      <c r="L2059" s="462">
        <v>1.3904766529239641E-3</v>
      </c>
      <c r="M2059" s="463">
        <v>1.8154511458261119E-3</v>
      </c>
      <c r="N2059" s="437">
        <v>3.3762448274855571E-3</v>
      </c>
      <c r="O2059" s="456">
        <v>3.668089673364136E-3</v>
      </c>
      <c r="P2059" s="457">
        <v>4.9196448581888142E-3</v>
      </c>
      <c r="Q2059" s="437">
        <v>1.710265876313119E-2</v>
      </c>
      <c r="R2059" s="462">
        <v>0</v>
      </c>
      <c r="S2059" s="463">
        <v>0</v>
      </c>
      <c r="T2059" s="437">
        <v>502.41567931420821</v>
      </c>
      <c r="U2059" s="456">
        <v>4.4683219317674357E-3</v>
      </c>
      <c r="V2059" s="457">
        <v>5.4429214368881254E-3</v>
      </c>
      <c r="W2059" s="437">
        <v>1.2541330944378209E-2</v>
      </c>
      <c r="X2059" s="456">
        <v>6.0879657095134253E-3</v>
      </c>
      <c r="Y2059" s="457">
        <v>8.2322331295134662E-3</v>
      </c>
      <c r="Z2059" s="437">
        <v>1.4398876921660683E-2</v>
      </c>
      <c r="AA2059" s="456">
        <v>1.9560049377393483E-3</v>
      </c>
      <c r="AB2059" s="457">
        <v>2.093591733175788E-3</v>
      </c>
      <c r="AC2059" s="437">
        <v>4.2769342346923893E-3</v>
      </c>
      <c r="AD2059" s="456">
        <v>1.0717625057115473E-4</v>
      </c>
      <c r="AE2059" s="457">
        <v>9.9469806780078392E-5</v>
      </c>
      <c r="AF2059" s="437">
        <v>2.411441382473062E-4</v>
      </c>
      <c r="AG2059" s="456">
        <v>3.4826301468750976E-3</v>
      </c>
      <c r="AH2059" s="457">
        <v>3.2170970390535754E-3</v>
      </c>
      <c r="AI2059" s="437">
        <v>8.6004984979220125E-3</v>
      </c>
      <c r="AJ2059" s="456">
        <v>6.0721774787159512E-4</v>
      </c>
      <c r="AK2059" s="457">
        <v>5.4525023495811617E-4</v>
      </c>
      <c r="AL2059" s="437">
        <v>1.4198791770229219E-3</v>
      </c>
      <c r="AM2059" s="456">
        <v>9.8242365925317403E-4</v>
      </c>
      <c r="AN2059" s="457">
        <v>9.2829867633120353E-4</v>
      </c>
      <c r="AO2059" s="437">
        <v>2.0082122465383727E-3</v>
      </c>
      <c r="AP2059" s="462">
        <v>0</v>
      </c>
      <c r="AQ2059" s="463">
        <v>0</v>
      </c>
      <c r="AR2059" s="463">
        <v>0</v>
      </c>
      <c r="AS2059" s="456">
        <v>0</v>
      </c>
      <c r="AT2059" s="457">
        <v>0</v>
      </c>
      <c r="AU2059" s="457">
        <v>0</v>
      </c>
    </row>
    <row r="2060" spans="1:47" x14ac:dyDescent="0.2">
      <c r="A2060" s="231">
        <v>2026</v>
      </c>
      <c r="B2060" s="232">
        <v>16</v>
      </c>
      <c r="C2060" s="456">
        <v>2.0323406354150744</v>
      </c>
      <c r="D2060" s="457">
        <v>2.2236547972175842</v>
      </c>
      <c r="E2060" s="437">
        <v>6.2470493435584924</v>
      </c>
      <c r="F2060" s="456">
        <v>9.1549689672852999E-2</v>
      </c>
      <c r="G2060" s="457">
        <v>8.7466542012171591E-2</v>
      </c>
      <c r="H2060" s="437">
        <v>0.23689077876758383</v>
      </c>
      <c r="I2060" s="456">
        <v>8.9918883890907866E-2</v>
      </c>
      <c r="J2060" s="457">
        <v>9.4560391759963738E-2</v>
      </c>
      <c r="K2060" s="437">
        <v>0.35452577905077676</v>
      </c>
      <c r="L2060" s="462">
        <v>1.3950817103203551E-3</v>
      </c>
      <c r="M2060" s="463">
        <v>1.8216286689513546E-3</v>
      </c>
      <c r="N2060" s="437">
        <v>3.3836850146893899E-3</v>
      </c>
      <c r="O2060" s="456">
        <v>5.1413284634069375E-3</v>
      </c>
      <c r="P2060" s="457">
        <v>6.1457218501978009E-3</v>
      </c>
      <c r="Q2060" s="437">
        <v>2.0887347225277585E-2</v>
      </c>
      <c r="R2060" s="462">
        <v>0</v>
      </c>
      <c r="S2060" s="463">
        <v>0</v>
      </c>
      <c r="T2060" s="437">
        <v>503.67319387796579</v>
      </c>
      <c r="U2060" s="456">
        <v>4.5434926493023425E-3</v>
      </c>
      <c r="V2060" s="457">
        <v>5.590619217076623E-3</v>
      </c>
      <c r="W2060" s="437">
        <v>1.3108253111958543E-2</v>
      </c>
      <c r="X2060" s="456">
        <v>6.2987016234799294E-3</v>
      </c>
      <c r="Y2060" s="457">
        <v>8.5694666016994103E-3</v>
      </c>
      <c r="Z2060" s="437">
        <v>1.49111806618455E-2</v>
      </c>
      <c r="AA2060" s="456">
        <v>2.1051463044440919E-3</v>
      </c>
      <c r="AB2060" s="457">
        <v>2.2978944180027765E-3</v>
      </c>
      <c r="AC2060" s="437">
        <v>4.8684347932990519E-3</v>
      </c>
      <c r="AD2060" s="456">
        <v>1.1646060531665201E-4</v>
      </c>
      <c r="AE2060" s="457">
        <v>1.1026500153033978E-4</v>
      </c>
      <c r="AF2060" s="437">
        <v>2.7739817477076355E-4</v>
      </c>
      <c r="AG2060" s="456">
        <v>3.8010404188066576E-3</v>
      </c>
      <c r="AH2060" s="457">
        <v>3.5843571526829733E-3</v>
      </c>
      <c r="AI2060" s="437">
        <v>9.9382033499406611E-3</v>
      </c>
      <c r="AJ2060" s="456">
        <v>6.5765805283705655E-4</v>
      </c>
      <c r="AK2060" s="457">
        <v>6.0143325426669804E-4</v>
      </c>
      <c r="AL2060" s="437">
        <v>1.6242102212037637E-3</v>
      </c>
      <c r="AM2060" s="456">
        <v>1.0726436185347352E-3</v>
      </c>
      <c r="AN2060" s="457">
        <v>1.0353234725949262E-3</v>
      </c>
      <c r="AO2060" s="437">
        <v>2.3319237071237377E-3</v>
      </c>
      <c r="AP2060" s="462">
        <v>0</v>
      </c>
      <c r="AQ2060" s="463">
        <v>0</v>
      </c>
      <c r="AR2060" s="463">
        <v>0</v>
      </c>
      <c r="AS2060" s="456">
        <v>0</v>
      </c>
      <c r="AT2060" s="457">
        <v>0</v>
      </c>
      <c r="AU2060" s="457">
        <v>0</v>
      </c>
    </row>
    <row r="2061" spans="1:47" x14ac:dyDescent="0.2">
      <c r="A2061" s="231">
        <v>2026</v>
      </c>
      <c r="B2061" s="232">
        <v>17</v>
      </c>
      <c r="C2061" s="456">
        <v>2.0688641570782189</v>
      </c>
      <c r="D2061" s="457">
        <v>2.2628915556976437</v>
      </c>
      <c r="E2061" s="437">
        <v>6.3424331142895189</v>
      </c>
      <c r="F2061" s="456">
        <v>9.5158359061750908E-2</v>
      </c>
      <c r="G2061" s="457">
        <v>9.1236035003217225E-2</v>
      </c>
      <c r="H2061" s="437">
        <v>0.24654378970518001</v>
      </c>
      <c r="I2061" s="456">
        <v>9.2344854070352936E-2</v>
      </c>
      <c r="J2061" s="457">
        <v>9.7155246568313106E-2</v>
      </c>
      <c r="K2061" s="437">
        <v>0.36102488068212185</v>
      </c>
      <c r="L2061" s="462">
        <v>1.3999494192768675E-3</v>
      </c>
      <c r="M2061" s="463">
        <v>1.8280687199240767E-3</v>
      </c>
      <c r="N2061" s="437">
        <v>3.3913954135558373E-3</v>
      </c>
      <c r="O2061" s="456">
        <v>5.2232354155681967E-3</v>
      </c>
      <c r="P2061" s="457">
        <v>6.259230685118476E-3</v>
      </c>
      <c r="Q2061" s="437">
        <v>2.1096976954760961E-2</v>
      </c>
      <c r="R2061" s="462">
        <v>0</v>
      </c>
      <c r="S2061" s="463">
        <v>0</v>
      </c>
      <c r="T2061" s="437">
        <v>504.99281150350811</v>
      </c>
      <c r="U2061" s="456">
        <v>4.694064812021591E-3</v>
      </c>
      <c r="V2061" s="457">
        <v>5.8051096785982012E-3</v>
      </c>
      <c r="W2061" s="437">
        <v>1.3541205913146373E-2</v>
      </c>
      <c r="X2061" s="456">
        <v>6.5227934228592908E-3</v>
      </c>
      <c r="Y2061" s="457">
        <v>8.9234177193282197E-3</v>
      </c>
      <c r="Z2061" s="437">
        <v>1.5448848445123823E-2</v>
      </c>
      <c r="AA2061" s="456">
        <v>2.1779175458563013E-3</v>
      </c>
      <c r="AB2061" s="457">
        <v>2.3902991546990398E-3</v>
      </c>
      <c r="AC2061" s="437">
        <v>5.0545131789102356E-3</v>
      </c>
      <c r="AD2061" s="456">
        <v>1.2110467156793433E-4</v>
      </c>
      <c r="AE2061" s="457">
        <v>1.1511515871232258E-4</v>
      </c>
      <c r="AF2061" s="437">
        <v>2.8918918448241624E-4</v>
      </c>
      <c r="AG2061" s="456">
        <v>3.9535007617571396E-3</v>
      </c>
      <c r="AH2061" s="457">
        <v>3.7407661805159351E-3</v>
      </c>
      <c r="AI2061" s="437">
        <v>1.0345887542092374E-2</v>
      </c>
      <c r="AJ2061" s="456">
        <v>6.8714155070288537E-4</v>
      </c>
      <c r="AK2061" s="457">
        <v>6.3131382319949337E-4</v>
      </c>
      <c r="AL2061" s="437">
        <v>1.7047337465423053E-3</v>
      </c>
      <c r="AM2061" s="456">
        <v>1.1115634745515388E-3</v>
      </c>
      <c r="AN2061" s="457">
        <v>1.0760999415922136E-3</v>
      </c>
      <c r="AO2061" s="437">
        <v>2.4127966879490814E-3</v>
      </c>
      <c r="AP2061" s="462">
        <v>0</v>
      </c>
      <c r="AQ2061" s="463">
        <v>0</v>
      </c>
      <c r="AR2061" s="463">
        <v>0</v>
      </c>
      <c r="AS2061" s="456">
        <v>0</v>
      </c>
      <c r="AT2061" s="457">
        <v>0</v>
      </c>
      <c r="AU2061" s="457">
        <v>0</v>
      </c>
    </row>
    <row r="2062" spans="1:47" x14ac:dyDescent="0.2">
      <c r="A2062" s="231">
        <v>2026</v>
      </c>
      <c r="B2062" s="232">
        <v>18</v>
      </c>
      <c r="C2062" s="456">
        <v>2.1057622740589932</v>
      </c>
      <c r="D2062" s="457">
        <v>2.3019599471686951</v>
      </c>
      <c r="E2062" s="437">
        <v>6.4424068790391278</v>
      </c>
      <c r="F2062" s="456">
        <v>9.8935032014568422E-2</v>
      </c>
      <c r="G2062" s="457">
        <v>9.5128784849630138E-2</v>
      </c>
      <c r="H2062" s="437">
        <v>0.25661128223499152</v>
      </c>
      <c r="I2062" s="456">
        <v>9.4913797153144311E-2</v>
      </c>
      <c r="J2062" s="457">
        <v>9.9863153513820815E-2</v>
      </c>
      <c r="K2062" s="437">
        <v>0.36779849597731895</v>
      </c>
      <c r="L2062" s="462">
        <v>1.4051066185789512E-3</v>
      </c>
      <c r="M2062" s="463">
        <v>1.8347822004865053E-3</v>
      </c>
      <c r="N2062" s="437">
        <v>3.3993645921471046E-3</v>
      </c>
      <c r="O2062" s="456">
        <v>5.3100190578918242E-3</v>
      </c>
      <c r="P2062" s="457">
        <v>6.3777522536295674E-3</v>
      </c>
      <c r="Q2062" s="437">
        <v>2.1315631251103039E-2</v>
      </c>
      <c r="R2062" s="462">
        <v>0</v>
      </c>
      <c r="S2062" s="463">
        <v>0</v>
      </c>
      <c r="T2062" s="437">
        <v>506.37060720058469</v>
      </c>
      <c r="U2062" s="456">
        <v>4.8510768214022814E-3</v>
      </c>
      <c r="V2062" s="457">
        <v>6.0262204971939419E-3</v>
      </c>
      <c r="W2062" s="437">
        <v>1.3993051071770542E-2</v>
      </c>
      <c r="X2062" s="456">
        <v>6.7601147129445057E-3</v>
      </c>
      <c r="Y2062" s="457">
        <v>9.292921213527202E-3</v>
      </c>
      <c r="Z2062" s="437">
        <v>1.6010216851177605E-2</v>
      </c>
      <c r="AA2062" s="456">
        <v>2.2528470134501027E-3</v>
      </c>
      <c r="AB2062" s="457">
        <v>2.4843687880656998E-3</v>
      </c>
      <c r="AC2062" s="437">
        <v>5.2426925964804789E-3</v>
      </c>
      <c r="AD2062" s="456">
        <v>1.2596494564234945E-4</v>
      </c>
      <c r="AE2062" s="457">
        <v>1.2012262429545378E-4</v>
      </c>
      <c r="AF2062" s="437">
        <v>3.0145275950062462E-4</v>
      </c>
      <c r="AG2062" s="456">
        <v>4.1133979138729499E-3</v>
      </c>
      <c r="AH2062" s="457">
        <v>3.9026526217611729E-3</v>
      </c>
      <c r="AI2062" s="437">
        <v>1.0772666782556249E-2</v>
      </c>
      <c r="AJ2062" s="456">
        <v>7.1820348498496066E-4</v>
      </c>
      <c r="AK2062" s="457">
        <v>6.6239680512856526E-4</v>
      </c>
      <c r="AL2062" s="437">
        <v>1.7892311238440252E-3</v>
      </c>
      <c r="AM2062" s="456">
        <v>1.1522102660947414E-3</v>
      </c>
      <c r="AN2062" s="457">
        <v>1.1180913641231833E-3</v>
      </c>
      <c r="AO2062" s="437">
        <v>2.4967052815876747E-3</v>
      </c>
      <c r="AP2062" s="462">
        <v>0</v>
      </c>
      <c r="AQ2062" s="463">
        <v>0</v>
      </c>
      <c r="AR2062" s="463">
        <v>0</v>
      </c>
      <c r="AS2062" s="456">
        <v>0</v>
      </c>
      <c r="AT2062" s="457">
        <v>0</v>
      </c>
      <c r="AU2062" s="457">
        <v>0</v>
      </c>
    </row>
    <row r="2063" spans="1:47" x14ac:dyDescent="0.2">
      <c r="A2063" s="231">
        <v>2026</v>
      </c>
      <c r="B2063" s="232">
        <v>19</v>
      </c>
      <c r="C2063" s="456">
        <v>2.1439974273500786</v>
      </c>
      <c r="D2063" s="457">
        <v>2.3410200390778506</v>
      </c>
      <c r="E2063" s="437">
        <v>6.5353262719700753</v>
      </c>
      <c r="F2063" s="456">
        <v>0.10294398605610861</v>
      </c>
      <c r="G2063" s="457">
        <v>9.9134645575902139E-2</v>
      </c>
      <c r="H2063" s="437">
        <v>0.26685944258149763</v>
      </c>
      <c r="I2063" s="456">
        <v>9.7589458026605541E-2</v>
      </c>
      <c r="J2063" s="457">
        <v>0.10259649712839358</v>
      </c>
      <c r="K2063" s="437">
        <v>0.37454638518916561</v>
      </c>
      <c r="L2063" s="462">
        <v>1.4100337550539718E-3</v>
      </c>
      <c r="M2063" s="463">
        <v>1.8409910129326959E-3</v>
      </c>
      <c r="N2063" s="437">
        <v>3.4062432174971993E-3</v>
      </c>
      <c r="O2063" s="456">
        <v>5.401273348909324E-3</v>
      </c>
      <c r="P2063" s="457">
        <v>6.4986732764799188E-3</v>
      </c>
      <c r="Q2063" s="437">
        <v>2.1538767487573083E-2</v>
      </c>
      <c r="R2063" s="462">
        <v>0</v>
      </c>
      <c r="S2063" s="463">
        <v>0</v>
      </c>
      <c r="T2063" s="437">
        <v>507.58731908964126</v>
      </c>
      <c r="U2063" s="456">
        <v>5.0181487156804438E-3</v>
      </c>
      <c r="V2063" s="457">
        <v>6.2540914075385531E-3</v>
      </c>
      <c r="W2063" s="437">
        <v>1.4451823020439684E-2</v>
      </c>
      <c r="X2063" s="456">
        <v>7.0095819734459748E-3</v>
      </c>
      <c r="Y2063" s="457">
        <v>9.6699640473016987E-3</v>
      </c>
      <c r="Z2063" s="437">
        <v>1.6582992245411158E-2</v>
      </c>
      <c r="AA2063" s="456">
        <v>2.3308591476708385E-3</v>
      </c>
      <c r="AB2063" s="457">
        <v>2.5791981316610956E-3</v>
      </c>
      <c r="AC2063" s="437">
        <v>5.4316054732253252E-3</v>
      </c>
      <c r="AD2063" s="456">
        <v>1.3110992281652377E-4</v>
      </c>
      <c r="AE2063" s="457">
        <v>1.2525945550637737E-4</v>
      </c>
      <c r="AF2063" s="437">
        <v>3.1392778845918984E-4</v>
      </c>
      <c r="AG2063" s="456">
        <v>4.2835296229684506E-3</v>
      </c>
      <c r="AH2063" s="457">
        <v>4.0697592425337483E-3</v>
      </c>
      <c r="AI2063" s="437">
        <v>1.1207782178286919E-2</v>
      </c>
      <c r="AJ2063" s="456">
        <v>7.5122214030016175E-4</v>
      </c>
      <c r="AK2063" s="457">
        <v>6.9446197184249369E-4</v>
      </c>
      <c r="AL2063" s="437">
        <v>1.8756507538828192E-3</v>
      </c>
      <c r="AM2063" s="456">
        <v>1.1952459029986036E-3</v>
      </c>
      <c r="AN2063" s="457">
        <v>1.1611732386264189E-3</v>
      </c>
      <c r="AO2063" s="437">
        <v>2.5818075857023388E-3</v>
      </c>
      <c r="AP2063" s="462">
        <v>0</v>
      </c>
      <c r="AQ2063" s="463">
        <v>0</v>
      </c>
      <c r="AR2063" s="463">
        <v>0</v>
      </c>
      <c r="AS2063" s="456">
        <v>0</v>
      </c>
      <c r="AT2063" s="457">
        <v>0</v>
      </c>
      <c r="AU2063" s="457">
        <v>0</v>
      </c>
    </row>
    <row r="2064" spans="1:47" x14ac:dyDescent="0.2">
      <c r="A2064" s="231">
        <v>2026</v>
      </c>
      <c r="B2064" s="232">
        <v>20</v>
      </c>
      <c r="C2064" s="456">
        <v>2.1864957654172312</v>
      </c>
      <c r="D2064" s="457">
        <v>2.383109598411719</v>
      </c>
      <c r="E2064" s="437">
        <v>6.6378361902795495</v>
      </c>
      <c r="F2064" s="456">
        <v>0.10712842689089259</v>
      </c>
      <c r="G2064" s="457">
        <v>0.10315118298222568</v>
      </c>
      <c r="H2064" s="437">
        <v>0.27714102915117511</v>
      </c>
      <c r="I2064" s="456">
        <v>0.10040482430225289</v>
      </c>
      <c r="J2064" s="457">
        <v>0.10536171418294844</v>
      </c>
      <c r="K2064" s="437">
        <v>0.38146431728578556</v>
      </c>
      <c r="L2064" s="462">
        <v>1.4156756472459809E-3</v>
      </c>
      <c r="M2064" s="463">
        <v>1.847792703168477E-3</v>
      </c>
      <c r="N2064" s="437">
        <v>3.414333474283241E-3</v>
      </c>
      <c r="O2064" s="456">
        <v>5.4965231720911977E-3</v>
      </c>
      <c r="P2064" s="457">
        <v>6.6198499464269591E-3</v>
      </c>
      <c r="Q2064" s="437">
        <v>2.1762325119920226E-2</v>
      </c>
      <c r="R2064" s="462">
        <v>0</v>
      </c>
      <c r="S2064" s="463">
        <v>0</v>
      </c>
      <c r="T2064" s="437">
        <v>508.99532885404898</v>
      </c>
      <c r="U2064" s="456">
        <v>5.1930374102468263E-3</v>
      </c>
      <c r="V2064" s="457">
        <v>6.4830611180907802E-3</v>
      </c>
      <c r="W2064" s="437">
        <v>1.4913734993430985E-2</v>
      </c>
      <c r="X2064" s="456">
        <v>7.2698989823508104E-3</v>
      </c>
      <c r="Y2064" s="457">
        <v>1.0047969361909605E-2</v>
      </c>
      <c r="Z2064" s="437">
        <v>1.7157196859881176E-2</v>
      </c>
      <c r="AA2064" s="456">
        <v>2.4105044038630966E-3</v>
      </c>
      <c r="AB2064" s="457">
        <v>2.6719251592157494E-3</v>
      </c>
      <c r="AC2064" s="437">
        <v>5.6150665627691422E-3</v>
      </c>
      <c r="AD2064" s="456">
        <v>1.36469163952755E-4</v>
      </c>
      <c r="AE2064" s="457">
        <v>1.3039549922467836E-4</v>
      </c>
      <c r="AF2064" s="437">
        <v>3.2640053160271364E-4</v>
      </c>
      <c r="AG2064" s="456">
        <v>4.4616122868495114E-3</v>
      </c>
      <c r="AH2064" s="457">
        <v>4.2379513445437306E-3</v>
      </c>
      <c r="AI2064" s="437">
        <v>1.1645946002514467E-2</v>
      </c>
      <c r="AJ2064" s="456">
        <v>7.8579773091464844E-4</v>
      </c>
      <c r="AK2064" s="457">
        <v>7.2677278815241268E-4</v>
      </c>
      <c r="AL2064" s="437">
        <v>1.9627041452000894E-3</v>
      </c>
      <c r="AM2064" s="456">
        <v>1.2400899652999799E-3</v>
      </c>
      <c r="AN2064" s="457">
        <v>1.2042508989451937E-3</v>
      </c>
      <c r="AO2064" s="437">
        <v>2.666907134280951E-3</v>
      </c>
      <c r="AP2064" s="462">
        <v>0</v>
      </c>
      <c r="AQ2064" s="463">
        <v>0</v>
      </c>
      <c r="AR2064" s="463">
        <v>0</v>
      </c>
      <c r="AS2064" s="456">
        <v>0</v>
      </c>
      <c r="AT2064" s="457">
        <v>0</v>
      </c>
      <c r="AU2064" s="457">
        <v>0</v>
      </c>
    </row>
    <row r="2065" spans="1:47" x14ac:dyDescent="0.2">
      <c r="A2065" s="231">
        <v>2026</v>
      </c>
      <c r="B2065" s="232">
        <v>21</v>
      </c>
      <c r="C2065" s="456">
        <v>2.3979113785707411</v>
      </c>
      <c r="D2065" s="457">
        <v>2.7043821740366218</v>
      </c>
      <c r="E2065" s="437">
        <v>8.093887405820869</v>
      </c>
      <c r="F2065" s="456">
        <v>0.11755858249786667</v>
      </c>
      <c r="G2065" s="457">
        <v>0.11433185662060009</v>
      </c>
      <c r="H2065" s="437">
        <v>0.33667218557664619</v>
      </c>
      <c r="I2065" s="456">
        <v>0.10981550919193725</v>
      </c>
      <c r="J2065" s="457">
        <v>0.11511709131941485</v>
      </c>
      <c r="K2065" s="437">
        <v>0.43619551187402889</v>
      </c>
      <c r="L2065" s="462">
        <v>1.4214718804438956E-3</v>
      </c>
      <c r="M2065" s="463">
        <v>1.8543956693114877E-3</v>
      </c>
      <c r="N2065" s="437">
        <v>3.4221496208691814E-3</v>
      </c>
      <c r="O2065" s="456">
        <v>7.5743887353027419E-3</v>
      </c>
      <c r="P2065" s="457">
        <v>8.1092493469237126E-3</v>
      </c>
      <c r="Q2065" s="437">
        <v>2.7128748578477191E-2</v>
      </c>
      <c r="R2065" s="462">
        <v>0</v>
      </c>
      <c r="S2065" s="463">
        <v>0</v>
      </c>
      <c r="T2065" s="437">
        <v>510.37499202419815</v>
      </c>
      <c r="U2065" s="456">
        <v>5.6607942233303284E-3</v>
      </c>
      <c r="V2065" s="457">
        <v>7.0183943209509115E-3</v>
      </c>
      <c r="W2065" s="437">
        <v>1.7487820717770438E-2</v>
      </c>
      <c r="X2065" s="456">
        <v>7.5381597805486205E-3</v>
      </c>
      <c r="Y2065" s="457">
        <v>1.0418146075825157E-2</v>
      </c>
      <c r="Z2065" s="437">
        <v>1.7719550113040824E-2</v>
      </c>
      <c r="AA2065" s="456">
        <v>2.6194719335924373E-3</v>
      </c>
      <c r="AB2065" s="457">
        <v>2.9343332078668703E-3</v>
      </c>
      <c r="AC2065" s="437">
        <v>6.759583330315462E-3</v>
      </c>
      <c r="AD2065" s="456">
        <v>1.5009355537392235E-4</v>
      </c>
      <c r="AE2065" s="457">
        <v>1.4486283752427066E-4</v>
      </c>
      <c r="AF2065" s="437">
        <v>3.9741764212878895E-4</v>
      </c>
      <c r="AG2065" s="456">
        <v>4.9033191211388877E-3</v>
      </c>
      <c r="AH2065" s="457">
        <v>4.7049618564439588E-3</v>
      </c>
      <c r="AI2065" s="437">
        <v>1.4165887780036874E-2</v>
      </c>
      <c r="AJ2065" s="456">
        <v>8.6410164335078078E-4</v>
      </c>
      <c r="AK2065" s="457">
        <v>8.0639364338554208E-4</v>
      </c>
      <c r="AL2065" s="437">
        <v>2.3944238539419429E-3</v>
      </c>
      <c r="AM2065" s="456">
        <v>1.3645984264888304E-3</v>
      </c>
      <c r="AN2065" s="457">
        <v>1.3394842034392242E-3</v>
      </c>
      <c r="AO2065" s="437">
        <v>3.2359589241893571E-3</v>
      </c>
      <c r="AP2065" s="462">
        <v>0</v>
      </c>
      <c r="AQ2065" s="463">
        <v>0</v>
      </c>
      <c r="AR2065" s="463">
        <v>0</v>
      </c>
      <c r="AS2065" s="456">
        <v>0</v>
      </c>
      <c r="AT2065" s="457">
        <v>0</v>
      </c>
      <c r="AU2065" s="457">
        <v>0</v>
      </c>
    </row>
    <row r="2066" spans="1:47" x14ac:dyDescent="0.2">
      <c r="A2066" s="231">
        <v>2026</v>
      </c>
      <c r="B2066" s="232">
        <v>22</v>
      </c>
      <c r="C2066" s="456">
        <v>2.4448665830346332</v>
      </c>
      <c r="D2066" s="457">
        <v>2.7468454201430745</v>
      </c>
      <c r="E2066" s="437">
        <v>8.2067770439771177</v>
      </c>
      <c r="F2066" s="456">
        <v>0.12215166910578691</v>
      </c>
      <c r="G2066" s="457">
        <v>0.11826838490748813</v>
      </c>
      <c r="H2066" s="437">
        <v>0.34774335171131543</v>
      </c>
      <c r="I2066" s="456">
        <v>0.11291278598811615</v>
      </c>
      <c r="J2066" s="457">
        <v>0.11780404503341839</v>
      </c>
      <c r="K2066" s="437">
        <v>0.44328375940414433</v>
      </c>
      <c r="L2066" s="462">
        <v>1.4273584618342246E-3</v>
      </c>
      <c r="M2066" s="463">
        <v>1.8605866916144495E-3</v>
      </c>
      <c r="N2066" s="437">
        <v>3.4294516106089809E-3</v>
      </c>
      <c r="O2066" s="456">
        <v>7.7093456964969524E-3</v>
      </c>
      <c r="P2066" s="457">
        <v>8.243969946302946E-3</v>
      </c>
      <c r="Q2066" s="437">
        <v>2.7401030100742445E-2</v>
      </c>
      <c r="R2066" s="462">
        <v>0</v>
      </c>
      <c r="S2066" s="463">
        <v>0</v>
      </c>
      <c r="T2066" s="437">
        <v>511.67910873309756</v>
      </c>
      <c r="U2066" s="456">
        <v>5.8513698164722981E-3</v>
      </c>
      <c r="V2066" s="457">
        <v>7.2366238307091154E-3</v>
      </c>
      <c r="W2066" s="437">
        <v>1.7965804770026923E-2</v>
      </c>
      <c r="X2066" s="456">
        <v>7.8104047606152435E-3</v>
      </c>
      <c r="Y2066" s="457">
        <v>1.0767777777739986E-2</v>
      </c>
      <c r="Z2066" s="437">
        <v>1.8250714477195437E-2</v>
      </c>
      <c r="AA2066" s="456">
        <v>2.7030463667370675E-3</v>
      </c>
      <c r="AB2066" s="457">
        <v>3.0196383445097352E-3</v>
      </c>
      <c r="AC2066" s="437">
        <v>6.9415707703812763E-3</v>
      </c>
      <c r="AD2066" s="456">
        <v>1.5597594102995967E-4</v>
      </c>
      <c r="AE2066" s="457">
        <v>1.498872129824049E-4</v>
      </c>
      <c r="AF2066" s="437">
        <v>4.1080455518928649E-4</v>
      </c>
      <c r="AG2066" s="456">
        <v>5.0998140886954115E-3</v>
      </c>
      <c r="AH2066" s="457">
        <v>4.8712937917857382E-3</v>
      </c>
      <c r="AI2066" s="437">
        <v>1.4641919474390549E-2</v>
      </c>
      <c r="AJ2066" s="456">
        <v>9.0241642655810314E-4</v>
      </c>
      <c r="AK2066" s="457">
        <v>8.3856187160945023E-4</v>
      </c>
      <c r="AL2066" s="437">
        <v>2.4896667933388124E-3</v>
      </c>
      <c r="AM2066" s="456">
        <v>1.4137182080463881E-3</v>
      </c>
      <c r="AN2066" s="457">
        <v>1.3814428936757509E-3</v>
      </c>
      <c r="AO2066" s="437">
        <v>3.3265311969086944E-3</v>
      </c>
      <c r="AP2066" s="462">
        <v>0</v>
      </c>
      <c r="AQ2066" s="463">
        <v>0</v>
      </c>
      <c r="AR2066" s="463">
        <v>0</v>
      </c>
      <c r="AS2066" s="456">
        <v>0</v>
      </c>
      <c r="AT2066" s="457">
        <v>0</v>
      </c>
      <c r="AU2066" s="457">
        <v>0</v>
      </c>
    </row>
    <row r="2067" spans="1:47" x14ac:dyDescent="0.2">
      <c r="A2067" s="231">
        <v>2026</v>
      </c>
      <c r="B2067" s="232">
        <v>23</v>
      </c>
      <c r="C2067" s="456">
        <v>2.4920482112939033</v>
      </c>
      <c r="D2067" s="457">
        <v>2.78531088552521</v>
      </c>
      <c r="E2067" s="437">
        <v>8.3095241725255899</v>
      </c>
      <c r="F2067" s="456">
        <v>0.12676672512770903</v>
      </c>
      <c r="G2067" s="457">
        <v>0.12181580295679843</v>
      </c>
      <c r="H2067" s="437">
        <v>0.35773286170978397</v>
      </c>
      <c r="I2067" s="456">
        <v>0.11602572223345613</v>
      </c>
      <c r="J2067" s="457">
        <v>0.12022314597622519</v>
      </c>
      <c r="K2067" s="437">
        <v>0.4496685818428956</v>
      </c>
      <c r="L2067" s="462">
        <v>1.4332120126206024E-3</v>
      </c>
      <c r="M2067" s="463">
        <v>1.8660092517166565E-3</v>
      </c>
      <c r="N2067" s="437">
        <v>3.4359049936928282E-3</v>
      </c>
      <c r="O2067" s="456">
        <v>7.8447025461652158E-3</v>
      </c>
      <c r="P2067" s="457">
        <v>8.3649904758841334E-3</v>
      </c>
      <c r="Q2067" s="437">
        <v>2.7646430757639659E-2</v>
      </c>
      <c r="R2067" s="462">
        <v>0</v>
      </c>
      <c r="S2067" s="463">
        <v>0</v>
      </c>
      <c r="T2067" s="437">
        <v>512.85676982971802</v>
      </c>
      <c r="U2067" s="456">
        <v>6.0429370316158002E-3</v>
      </c>
      <c r="V2067" s="457">
        <v>7.4335112577714364E-3</v>
      </c>
      <c r="W2067" s="437">
        <v>1.8397464730293654E-2</v>
      </c>
      <c r="X2067" s="456">
        <v>8.0841265216462736E-3</v>
      </c>
      <c r="Y2067" s="457">
        <v>1.1083299139172307E-2</v>
      </c>
      <c r="Z2067" s="437">
        <v>1.873083489076257E-2</v>
      </c>
      <c r="AA2067" s="456">
        <v>2.7851470858147567E-3</v>
      </c>
      <c r="AB2067" s="457">
        <v>3.0929115320838091E-3</v>
      </c>
      <c r="AC2067" s="437">
        <v>7.0959862256413922E-3</v>
      </c>
      <c r="AD2067" s="456">
        <v>1.618725608709925E-4</v>
      </c>
      <c r="AE2067" s="457">
        <v>1.5439054387598E-4</v>
      </c>
      <c r="AF2067" s="437">
        <v>4.2282637088220543E-4</v>
      </c>
      <c r="AG2067" s="456">
        <v>5.2975686738100719E-3</v>
      </c>
      <c r="AH2067" s="457">
        <v>5.0219639849109973E-3</v>
      </c>
      <c r="AI2067" s="437">
        <v>1.507395989445341E-2</v>
      </c>
      <c r="AJ2067" s="456">
        <v>9.4104273993063673E-4</v>
      </c>
      <c r="AK2067" s="457">
        <v>8.6782560311168529E-4</v>
      </c>
      <c r="AL2067" s="437">
        <v>2.5764693089943883E-3</v>
      </c>
      <c r="AM2067" s="456">
        <v>1.4629346747629655E-3</v>
      </c>
      <c r="AN2067" s="457">
        <v>1.4189791520049385E-3</v>
      </c>
      <c r="AO2067" s="437">
        <v>3.407510327302772E-3</v>
      </c>
      <c r="AP2067" s="462">
        <v>0</v>
      </c>
      <c r="AQ2067" s="463">
        <v>0</v>
      </c>
      <c r="AR2067" s="463">
        <v>0</v>
      </c>
      <c r="AS2067" s="456">
        <v>0</v>
      </c>
      <c r="AT2067" s="457">
        <v>0</v>
      </c>
      <c r="AU2067" s="457">
        <v>0</v>
      </c>
    </row>
    <row r="2068" spans="1:47" x14ac:dyDescent="0.2">
      <c r="A2068" s="231">
        <v>2026</v>
      </c>
      <c r="B2068" s="232">
        <v>24</v>
      </c>
      <c r="C2068" s="456">
        <v>2.5387713604576754</v>
      </c>
      <c r="D2068" s="457">
        <v>2.817924184659268</v>
      </c>
      <c r="E2068" s="437">
        <v>8.3966359285608299</v>
      </c>
      <c r="F2068" s="456">
        <v>0.13131599244987435</v>
      </c>
      <c r="G2068" s="457">
        <v>0.12477211297560668</v>
      </c>
      <c r="H2068" s="437">
        <v>0.36602873653877688</v>
      </c>
      <c r="I2068" s="456">
        <v>0.11909299366038949</v>
      </c>
      <c r="J2068" s="457">
        <v>0.12223490072336762</v>
      </c>
      <c r="K2068" s="437">
        <v>0.45494451662358559</v>
      </c>
      <c r="L2068" s="462">
        <v>1.4390121315609684E-3</v>
      </c>
      <c r="M2068" s="463">
        <v>1.870453555638971E-3</v>
      </c>
      <c r="N2068" s="437">
        <v>3.4409577284405671E-3</v>
      </c>
      <c r="O2068" s="456">
        <v>7.9785616871898366E-3</v>
      </c>
      <c r="P2068" s="457">
        <v>8.4660255369629536E-3</v>
      </c>
      <c r="Q2068" s="437">
        <v>2.7849297880007281E-2</v>
      </c>
      <c r="R2068" s="462">
        <v>0</v>
      </c>
      <c r="S2068" s="463">
        <v>0</v>
      </c>
      <c r="T2068" s="437">
        <v>513.83683318625879</v>
      </c>
      <c r="U2068" s="456">
        <v>6.2319218838462354E-3</v>
      </c>
      <c r="V2068" s="457">
        <v>7.5979517192560917E-3</v>
      </c>
      <c r="W2068" s="437">
        <v>1.8756564828625644E-2</v>
      </c>
      <c r="X2068" s="456">
        <v>8.3541381323032626E-3</v>
      </c>
      <c r="Y2068" s="457">
        <v>1.1346860471034528E-2</v>
      </c>
      <c r="Z2068" s="437">
        <v>1.9131050424433631E-2</v>
      </c>
      <c r="AA2068" s="456">
        <v>2.8627184008060236E-3</v>
      </c>
      <c r="AB2068" s="457">
        <v>3.1480143597395157E-3</v>
      </c>
      <c r="AC2068" s="437">
        <v>7.2073981273378992E-3</v>
      </c>
      <c r="AD2068" s="456">
        <v>1.6767023283236818E-4</v>
      </c>
      <c r="AE2068" s="457">
        <v>1.5811424656245589E-4</v>
      </c>
      <c r="AF2068" s="437">
        <v>4.3271388596909094E-4</v>
      </c>
      <c r="AG2068" s="456">
        <v>5.4935710027773062E-3</v>
      </c>
      <c r="AH2068" s="457">
        <v>5.149252905327471E-3</v>
      </c>
      <c r="AI2068" s="437">
        <v>1.5437294464010994E-2</v>
      </c>
      <c r="AJ2068" s="456">
        <v>9.7941855345308189E-4</v>
      </c>
      <c r="AK2068" s="457">
        <v>8.92718323508973E-4</v>
      </c>
      <c r="AL2068" s="437">
        <v>2.65003556339953E-3</v>
      </c>
      <c r="AM2068" s="456">
        <v>1.5112514699740637E-3</v>
      </c>
      <c r="AN2068" s="457">
        <v>1.4498595028898035E-3</v>
      </c>
      <c r="AO2068" s="437">
        <v>3.4734324974815107E-3</v>
      </c>
      <c r="AP2068" s="462">
        <v>0</v>
      </c>
      <c r="AQ2068" s="463">
        <v>0</v>
      </c>
      <c r="AR2068" s="463">
        <v>0</v>
      </c>
      <c r="AS2068" s="456">
        <v>0</v>
      </c>
      <c r="AT2068" s="457">
        <v>0</v>
      </c>
      <c r="AU2068" s="457">
        <v>0</v>
      </c>
    </row>
    <row r="2069" spans="1:47" x14ac:dyDescent="0.2">
      <c r="A2069" s="231">
        <v>2026</v>
      </c>
      <c r="B2069" s="232">
        <v>25</v>
      </c>
      <c r="C2069" s="456">
        <v>2.5836204954178448</v>
      </c>
      <c r="D2069" s="457">
        <v>2.8429020257017705</v>
      </c>
      <c r="E2069" s="437">
        <v>8.46369087966157</v>
      </c>
      <c r="F2069" s="456">
        <v>0.13567734503511242</v>
      </c>
      <c r="G2069" s="457">
        <v>0.12699012662682171</v>
      </c>
      <c r="H2069" s="437">
        <v>0.37224313131619452</v>
      </c>
      <c r="I2069" s="456">
        <v>0.12203444373994562</v>
      </c>
      <c r="J2069" s="457">
        <v>0.12373943847552626</v>
      </c>
      <c r="K2069" s="437">
        <v>0.45887258796236635</v>
      </c>
      <c r="L2069" s="462">
        <v>1.4445725937978964E-3</v>
      </c>
      <c r="M2069" s="463">
        <v>1.8736334732370962E-3</v>
      </c>
      <c r="N2069" s="437">
        <v>3.4444705579099798E-3</v>
      </c>
      <c r="O2069" s="456">
        <v>8.1070131825569346E-3</v>
      </c>
      <c r="P2069" s="457">
        <v>8.5416562029614271E-3</v>
      </c>
      <c r="Q2069" s="437">
        <v>2.8000471966721986E-2</v>
      </c>
      <c r="R2069" s="462">
        <v>0</v>
      </c>
      <c r="S2069" s="463">
        <v>0</v>
      </c>
      <c r="T2069" s="437">
        <v>514.57730301812694</v>
      </c>
      <c r="U2069" s="456">
        <v>6.4132193100491525E-3</v>
      </c>
      <c r="V2069" s="457">
        <v>7.7216697288445425E-3</v>
      </c>
      <c r="W2069" s="437">
        <v>1.9026138412318139E-2</v>
      </c>
      <c r="X2069" s="456">
        <v>8.6131522170967579E-3</v>
      </c>
      <c r="Y2069" s="457">
        <v>1.1545276217012958E-2</v>
      </c>
      <c r="Z2069" s="437">
        <v>1.9432492058558182E-2</v>
      </c>
      <c r="AA2069" s="456">
        <v>2.9352660944422346E-3</v>
      </c>
      <c r="AB2069" s="457">
        <v>3.1834607434951239E-3</v>
      </c>
      <c r="AC2069" s="437">
        <v>7.2746235415418912E-3</v>
      </c>
      <c r="AD2069" s="456">
        <v>1.7321814542128081E-4</v>
      </c>
      <c r="AE2069" s="457">
        <v>1.6087517140830717E-4</v>
      </c>
      <c r="AF2069" s="437">
        <v>4.4002698270698913E-4</v>
      </c>
      <c r="AG2069" s="456">
        <v>5.6819577286528209E-3</v>
      </c>
      <c r="AH2069" s="457">
        <v>5.2463067169783682E-3</v>
      </c>
      <c r="AI2069" s="437">
        <v>1.5713699347247596E-2</v>
      </c>
      <c r="AJ2069" s="456">
        <v>1.0163540785756611E-3</v>
      </c>
      <c r="AK2069" s="457">
        <v>9.1187620801703171E-4</v>
      </c>
      <c r="AL2069" s="437">
        <v>2.7065843081658493E-3</v>
      </c>
      <c r="AM2069" s="456">
        <v>1.557462869270784E-3</v>
      </c>
      <c r="AN2069" s="457">
        <v>1.4726074705272993E-3</v>
      </c>
      <c r="AO2069" s="437">
        <v>3.5215174067307043E-3</v>
      </c>
      <c r="AP2069" s="462">
        <v>0</v>
      </c>
      <c r="AQ2069" s="463">
        <v>0</v>
      </c>
      <c r="AR2069" s="463">
        <v>0</v>
      </c>
      <c r="AS2069" s="456">
        <v>0</v>
      </c>
      <c r="AT2069" s="457">
        <v>0</v>
      </c>
      <c r="AU2069" s="457">
        <v>0</v>
      </c>
    </row>
    <row r="2070" spans="1:47" x14ac:dyDescent="0.2">
      <c r="A2070" s="231">
        <v>2026</v>
      </c>
      <c r="B2070" s="232">
        <v>26</v>
      </c>
      <c r="C2070" s="456">
        <v>0</v>
      </c>
      <c r="D2070" s="457">
        <v>0</v>
      </c>
      <c r="E2070" s="438">
        <v>8.5001777521777893</v>
      </c>
      <c r="F2070" s="456">
        <v>0</v>
      </c>
      <c r="G2070" s="457">
        <v>0</v>
      </c>
      <c r="H2070" s="438">
        <v>0.37606934680729859</v>
      </c>
      <c r="I2070" s="456">
        <v>0</v>
      </c>
      <c r="J2070" s="457">
        <v>0</v>
      </c>
      <c r="K2070" s="438">
        <v>0.46136771649068903</v>
      </c>
      <c r="L2070" s="462">
        <v>0</v>
      </c>
      <c r="M2070" s="463">
        <v>0</v>
      </c>
      <c r="N2070" s="438">
        <v>3.4474596130915627E-3</v>
      </c>
      <c r="O2070" s="456">
        <v>0</v>
      </c>
      <c r="P2070" s="457">
        <v>0</v>
      </c>
      <c r="Q2070" s="438">
        <v>2.8096610082426355E-2</v>
      </c>
      <c r="R2070" s="462">
        <v>0</v>
      </c>
      <c r="S2070" s="463">
        <v>0</v>
      </c>
      <c r="T2070" s="438">
        <v>515.0237092133201</v>
      </c>
      <c r="U2070" s="456">
        <v>0</v>
      </c>
      <c r="V2070" s="457">
        <v>0</v>
      </c>
      <c r="W2070" s="438">
        <v>1.9190879243859957E-2</v>
      </c>
      <c r="X2070" s="456">
        <v>0</v>
      </c>
      <c r="Y2070" s="457">
        <v>0</v>
      </c>
      <c r="Z2070" s="438">
        <v>1.9614303204606498E-2</v>
      </c>
      <c r="AA2070" s="456">
        <v>0</v>
      </c>
      <c r="AB2070" s="457">
        <v>0</v>
      </c>
      <c r="AC2070" s="438">
        <v>7.3552340278048474E-3</v>
      </c>
      <c r="AD2070" s="456">
        <v>0</v>
      </c>
      <c r="AE2070" s="457">
        <v>0</v>
      </c>
      <c r="AF2070" s="438">
        <v>4.4475425918159665E-4</v>
      </c>
      <c r="AG2070" s="456">
        <v>0</v>
      </c>
      <c r="AH2070" s="457">
        <v>0</v>
      </c>
      <c r="AI2070" s="438">
        <v>1.5873528791302098E-2</v>
      </c>
      <c r="AJ2070" s="456">
        <v>0</v>
      </c>
      <c r="AK2070" s="457">
        <v>0</v>
      </c>
      <c r="AL2070" s="438">
        <v>2.7379237050336232E-3</v>
      </c>
      <c r="AM2070" s="456">
        <v>0</v>
      </c>
      <c r="AN2070" s="457">
        <v>0</v>
      </c>
      <c r="AO2070" s="438">
        <v>3.5543526189558187E-3</v>
      </c>
      <c r="AP2070" s="462">
        <v>0</v>
      </c>
      <c r="AQ2070" s="463">
        <v>0</v>
      </c>
      <c r="AR2070" s="463">
        <v>0</v>
      </c>
      <c r="AS2070" s="456">
        <v>0</v>
      </c>
      <c r="AT2070" s="457">
        <v>0</v>
      </c>
      <c r="AU2070" s="457">
        <v>0</v>
      </c>
    </row>
    <row r="2071" spans="1:47" x14ac:dyDescent="0.2">
      <c r="A2071" s="231">
        <v>2026</v>
      </c>
      <c r="B2071" s="232">
        <v>27</v>
      </c>
      <c r="C2071" s="456">
        <v>0</v>
      </c>
      <c r="D2071" s="457">
        <v>0</v>
      </c>
      <c r="E2071" s="438">
        <v>8.5071128645759071</v>
      </c>
      <c r="F2071" s="456">
        <v>0</v>
      </c>
      <c r="G2071" s="457">
        <v>0</v>
      </c>
      <c r="H2071" s="438">
        <v>0.37679722659777254</v>
      </c>
      <c r="I2071" s="456">
        <v>0</v>
      </c>
      <c r="J2071" s="457">
        <v>0</v>
      </c>
      <c r="K2071" s="438">
        <v>0.4618422213957824</v>
      </c>
      <c r="L2071" s="462">
        <v>0</v>
      </c>
      <c r="M2071" s="463">
        <v>0</v>
      </c>
      <c r="N2071" s="438">
        <v>3.4480267079390319E-3</v>
      </c>
      <c r="O2071" s="456">
        <v>0</v>
      </c>
      <c r="P2071" s="457">
        <v>0</v>
      </c>
      <c r="Q2071" s="438">
        <v>2.8114919778682714E-2</v>
      </c>
      <c r="R2071" s="462">
        <v>0</v>
      </c>
      <c r="S2071" s="463">
        <v>0</v>
      </c>
      <c r="T2071" s="438">
        <v>515.10957389488487</v>
      </c>
      <c r="U2071" s="456">
        <v>0</v>
      </c>
      <c r="V2071" s="457">
        <v>0</v>
      </c>
      <c r="W2071" s="438">
        <v>1.9222225924977968E-2</v>
      </c>
      <c r="X2071" s="456">
        <v>0</v>
      </c>
      <c r="Y2071" s="457">
        <v>0</v>
      </c>
      <c r="Z2071" s="438">
        <v>1.9648927221954056E-2</v>
      </c>
      <c r="AA2071" s="456">
        <v>0</v>
      </c>
      <c r="AB2071" s="457">
        <v>0</v>
      </c>
      <c r="AC2071" s="438">
        <v>7.3705803783338398E-3</v>
      </c>
      <c r="AD2071" s="456">
        <v>0</v>
      </c>
      <c r="AE2071" s="457">
        <v>0</v>
      </c>
      <c r="AF2071" s="438">
        <v>4.4565296284399111E-4</v>
      </c>
      <c r="AG2071" s="456">
        <v>0</v>
      </c>
      <c r="AH2071" s="457">
        <v>0</v>
      </c>
      <c r="AI2071" s="438">
        <v>1.5903961551653151E-2</v>
      </c>
      <c r="AJ2071" s="456">
        <v>0</v>
      </c>
      <c r="AK2071" s="457">
        <v>0</v>
      </c>
      <c r="AL2071" s="438">
        <v>2.743891512310422E-3</v>
      </c>
      <c r="AM2071" s="456">
        <v>0</v>
      </c>
      <c r="AN2071" s="457">
        <v>0</v>
      </c>
      <c r="AO2071" s="438">
        <v>3.5606059502521397E-3</v>
      </c>
      <c r="AP2071" s="462">
        <v>0</v>
      </c>
      <c r="AQ2071" s="463">
        <v>0</v>
      </c>
      <c r="AR2071" s="463">
        <v>0</v>
      </c>
      <c r="AS2071" s="456">
        <v>0</v>
      </c>
      <c r="AT2071" s="457">
        <v>0</v>
      </c>
      <c r="AU2071" s="457">
        <v>0</v>
      </c>
    </row>
    <row r="2072" spans="1:47" x14ac:dyDescent="0.2">
      <c r="A2072" s="231">
        <v>2026</v>
      </c>
      <c r="B2072" s="232">
        <v>28</v>
      </c>
      <c r="C2072" s="456">
        <v>0</v>
      </c>
      <c r="D2072" s="457">
        <v>0</v>
      </c>
      <c r="E2072" s="438">
        <v>8.507134165969271</v>
      </c>
      <c r="F2072" s="456">
        <v>0</v>
      </c>
      <c r="G2072" s="457">
        <v>0</v>
      </c>
      <c r="H2072" s="438">
        <v>0.37679590836812249</v>
      </c>
      <c r="I2072" s="456">
        <v>0</v>
      </c>
      <c r="J2072" s="457">
        <v>0</v>
      </c>
      <c r="K2072" s="438">
        <v>0.4618423478578158</v>
      </c>
      <c r="L2072" s="462">
        <v>0</v>
      </c>
      <c r="M2072" s="463">
        <v>0</v>
      </c>
      <c r="N2072" s="438">
        <v>3.4480343816492985E-3</v>
      </c>
      <c r="O2072" s="456">
        <v>0</v>
      </c>
      <c r="P2072" s="457">
        <v>0</v>
      </c>
      <c r="Q2072" s="438">
        <v>2.8114931966231084E-2</v>
      </c>
      <c r="R2072" s="462">
        <v>0</v>
      </c>
      <c r="S2072" s="463">
        <v>0</v>
      </c>
      <c r="T2072" s="438">
        <v>515.10928087538036</v>
      </c>
      <c r="U2072" s="456">
        <v>0</v>
      </c>
      <c r="V2072" s="457">
        <v>0</v>
      </c>
      <c r="W2072" s="438">
        <v>1.9222191270383701E-2</v>
      </c>
      <c r="X2072" s="456">
        <v>0</v>
      </c>
      <c r="Y2072" s="457">
        <v>0</v>
      </c>
      <c r="Z2072" s="438">
        <v>1.9648844442939468E-2</v>
      </c>
      <c r="AA2072" s="456">
        <v>0</v>
      </c>
      <c r="AB2072" s="457">
        <v>0</v>
      </c>
      <c r="AC2072" s="438">
        <v>7.3705462143352244E-3</v>
      </c>
      <c r="AD2072" s="456">
        <v>0</v>
      </c>
      <c r="AE2072" s="457">
        <v>0</v>
      </c>
      <c r="AF2072" s="438">
        <v>4.4565284416375094E-4</v>
      </c>
      <c r="AG2072" s="456">
        <v>0</v>
      </c>
      <c r="AH2072" s="457">
        <v>0</v>
      </c>
      <c r="AI2072" s="438">
        <v>1.5903896890987253E-2</v>
      </c>
      <c r="AJ2072" s="456">
        <v>0</v>
      </c>
      <c r="AK2072" s="457">
        <v>0</v>
      </c>
      <c r="AL2072" s="438">
        <v>2.7438744038738101E-3</v>
      </c>
      <c r="AM2072" s="456">
        <v>0</v>
      </c>
      <c r="AN2072" s="457">
        <v>0</v>
      </c>
      <c r="AO2072" s="438">
        <v>3.5605919210864021E-3</v>
      </c>
      <c r="AP2072" s="462">
        <v>0</v>
      </c>
      <c r="AQ2072" s="463">
        <v>0</v>
      </c>
      <c r="AR2072" s="463">
        <v>0</v>
      </c>
      <c r="AS2072" s="456">
        <v>0</v>
      </c>
      <c r="AT2072" s="457">
        <v>0</v>
      </c>
      <c r="AU2072" s="457">
        <v>0</v>
      </c>
    </row>
    <row r="2073" spans="1:47" x14ac:dyDescent="0.2">
      <c r="A2073" s="231">
        <v>2026</v>
      </c>
      <c r="B2073" s="232">
        <v>29</v>
      </c>
      <c r="C2073" s="456">
        <v>0</v>
      </c>
      <c r="D2073" s="457">
        <v>0</v>
      </c>
      <c r="E2073" s="438">
        <v>8.5071244148330134</v>
      </c>
      <c r="F2073" s="456">
        <v>0</v>
      </c>
      <c r="G2073" s="457">
        <v>0</v>
      </c>
      <c r="H2073" s="438">
        <v>0.37679298904918102</v>
      </c>
      <c r="I2073" s="456">
        <v>0</v>
      </c>
      <c r="J2073" s="457">
        <v>0</v>
      </c>
      <c r="K2073" s="438">
        <v>0.46184177555849004</v>
      </c>
      <c r="L2073" s="462">
        <v>0</v>
      </c>
      <c r="M2073" s="463">
        <v>0</v>
      </c>
      <c r="N2073" s="438">
        <v>3.4480389997747834E-3</v>
      </c>
      <c r="O2073" s="456">
        <v>0</v>
      </c>
      <c r="P2073" s="457">
        <v>0</v>
      </c>
      <c r="Q2073" s="438">
        <v>2.81149095164527E-2</v>
      </c>
      <c r="R2073" s="462">
        <v>0</v>
      </c>
      <c r="S2073" s="463">
        <v>0</v>
      </c>
      <c r="T2073" s="438">
        <v>515.1102769160193</v>
      </c>
      <c r="U2073" s="456">
        <v>0</v>
      </c>
      <c r="V2073" s="457">
        <v>0</v>
      </c>
      <c r="W2073" s="438">
        <v>1.9222095356975756E-2</v>
      </c>
      <c r="X2073" s="456">
        <v>0</v>
      </c>
      <c r="Y2073" s="457">
        <v>0</v>
      </c>
      <c r="Z2073" s="438">
        <v>1.9648697029558154E-2</v>
      </c>
      <c r="AA2073" s="456">
        <v>0</v>
      </c>
      <c r="AB2073" s="457">
        <v>0</v>
      </c>
      <c r="AC2073" s="438">
        <v>7.3704753180657339E-3</v>
      </c>
      <c r="AD2073" s="456">
        <v>0</v>
      </c>
      <c r="AE2073" s="457">
        <v>0</v>
      </c>
      <c r="AF2073" s="438">
        <v>4.4564802994126934E-4</v>
      </c>
      <c r="AG2073" s="456">
        <v>0</v>
      </c>
      <c r="AH2073" s="457">
        <v>0</v>
      </c>
      <c r="AI2073" s="438">
        <v>1.5903773981146677E-2</v>
      </c>
      <c r="AJ2073" s="456">
        <v>0</v>
      </c>
      <c r="AK2073" s="457">
        <v>0</v>
      </c>
      <c r="AL2073" s="438">
        <v>2.7438503883938101E-3</v>
      </c>
      <c r="AM2073" s="456">
        <v>0</v>
      </c>
      <c r="AN2073" s="457">
        <v>0</v>
      </c>
      <c r="AO2073" s="438">
        <v>3.5605704282179926E-3</v>
      </c>
      <c r="AP2073" s="462">
        <v>0</v>
      </c>
      <c r="AQ2073" s="463">
        <v>0</v>
      </c>
      <c r="AR2073" s="463">
        <v>0</v>
      </c>
      <c r="AS2073" s="456">
        <v>0</v>
      </c>
      <c r="AT2073" s="457">
        <v>0</v>
      </c>
      <c r="AU2073" s="457">
        <v>0</v>
      </c>
    </row>
    <row r="2074" spans="1:47" x14ac:dyDescent="0.2">
      <c r="A2074" s="231">
        <v>2026</v>
      </c>
      <c r="B2074" s="232">
        <v>30</v>
      </c>
      <c r="C2074" s="456">
        <v>0</v>
      </c>
      <c r="D2074" s="457">
        <v>0</v>
      </c>
      <c r="E2074" s="438">
        <v>9.7761893075941728</v>
      </c>
      <c r="F2074" s="456">
        <v>0</v>
      </c>
      <c r="G2074" s="457">
        <v>0</v>
      </c>
      <c r="H2074" s="438">
        <v>0.39958027074984442</v>
      </c>
      <c r="I2074" s="456">
        <v>0</v>
      </c>
      <c r="J2074" s="457">
        <v>0</v>
      </c>
      <c r="K2074" s="438">
        <v>0.59666207334218546</v>
      </c>
      <c r="L2074" s="462">
        <v>0</v>
      </c>
      <c r="M2074" s="463">
        <v>0</v>
      </c>
      <c r="N2074" s="438">
        <v>3.4480464314253275E-3</v>
      </c>
      <c r="O2074" s="456">
        <v>0</v>
      </c>
      <c r="P2074" s="457">
        <v>0</v>
      </c>
      <c r="Q2074" s="438">
        <v>2.8114852717894281E-2</v>
      </c>
      <c r="R2074" s="462">
        <v>0</v>
      </c>
      <c r="S2074" s="463">
        <v>0</v>
      </c>
      <c r="T2074" s="438">
        <v>515.11120190179793</v>
      </c>
      <c r="U2074" s="456">
        <v>0</v>
      </c>
      <c r="V2074" s="457">
        <v>0</v>
      </c>
      <c r="W2074" s="438">
        <v>2.0497956308317165E-2</v>
      </c>
      <c r="X2074" s="456">
        <v>0</v>
      </c>
      <c r="Y2074" s="457">
        <v>0</v>
      </c>
      <c r="Z2074" s="438">
        <v>1.9648466805656524E-2</v>
      </c>
      <c r="AA2074" s="456">
        <v>0</v>
      </c>
      <c r="AB2074" s="457">
        <v>0</v>
      </c>
      <c r="AC2074" s="438">
        <v>7.792654544107251E-3</v>
      </c>
      <c r="AD2074" s="456">
        <v>0</v>
      </c>
      <c r="AE2074" s="457">
        <v>0</v>
      </c>
      <c r="AF2074" s="438">
        <v>4.7229495701127741E-4</v>
      </c>
      <c r="AG2074" s="456">
        <v>0</v>
      </c>
      <c r="AH2074" s="457">
        <v>0</v>
      </c>
      <c r="AI2074" s="438">
        <v>1.6873105732430501E-2</v>
      </c>
      <c r="AJ2074" s="456">
        <v>0</v>
      </c>
      <c r="AK2074" s="457">
        <v>0</v>
      </c>
      <c r="AL2074" s="438">
        <v>2.8982153721984231E-3</v>
      </c>
      <c r="AM2074" s="456">
        <v>0</v>
      </c>
      <c r="AN2074" s="457">
        <v>0</v>
      </c>
      <c r="AO2074" s="438">
        <v>3.7892643751364368E-3</v>
      </c>
      <c r="AP2074" s="462">
        <v>0</v>
      </c>
      <c r="AQ2074" s="463">
        <v>0</v>
      </c>
      <c r="AR2074" s="463">
        <v>0</v>
      </c>
      <c r="AS2074" s="456">
        <v>0</v>
      </c>
      <c r="AT2074" s="457">
        <v>0</v>
      </c>
      <c r="AU2074" s="457">
        <v>0</v>
      </c>
    </row>
    <row r="2075" spans="1:47" x14ac:dyDescent="0.2">
      <c r="A2075" s="231">
        <v>2026</v>
      </c>
      <c r="B2075" s="232">
        <v>31</v>
      </c>
      <c r="C2075" s="456">
        <v>0</v>
      </c>
      <c r="D2075" s="457">
        <v>0</v>
      </c>
      <c r="E2075" s="438">
        <v>11.089706044064648</v>
      </c>
      <c r="F2075" s="456">
        <v>0</v>
      </c>
      <c r="G2075" s="457">
        <v>0</v>
      </c>
      <c r="H2075" s="438">
        <v>0.42474778101179039</v>
      </c>
      <c r="I2075" s="456">
        <v>0</v>
      </c>
      <c r="J2075" s="457">
        <v>0</v>
      </c>
      <c r="K2075" s="438">
        <v>0.72635557239199844</v>
      </c>
      <c r="L2075" s="462">
        <v>0</v>
      </c>
      <c r="M2075" s="463">
        <v>0</v>
      </c>
      <c r="N2075" s="438">
        <v>3.4480502744016414E-3</v>
      </c>
      <c r="O2075" s="456">
        <v>0</v>
      </c>
      <c r="P2075" s="457">
        <v>0</v>
      </c>
      <c r="Q2075" s="438">
        <v>2.8114818130066409E-2</v>
      </c>
      <c r="R2075" s="462">
        <v>0</v>
      </c>
      <c r="S2075" s="463">
        <v>0</v>
      </c>
      <c r="T2075" s="438">
        <v>515.11274807116934</v>
      </c>
      <c r="U2075" s="456">
        <v>0</v>
      </c>
      <c r="V2075" s="457">
        <v>0</v>
      </c>
      <c r="W2075" s="438">
        <v>2.1883895633631176E-2</v>
      </c>
      <c r="X2075" s="456">
        <v>0</v>
      </c>
      <c r="Y2075" s="457">
        <v>0</v>
      </c>
      <c r="Z2075" s="438">
        <v>1.964811871951171E-2</v>
      </c>
      <c r="AA2075" s="456">
        <v>0</v>
      </c>
      <c r="AB2075" s="457">
        <v>0</v>
      </c>
      <c r="AC2075" s="438">
        <v>8.2632664389680824E-3</v>
      </c>
      <c r="AD2075" s="456">
        <v>0</v>
      </c>
      <c r="AE2075" s="457">
        <v>0</v>
      </c>
      <c r="AF2075" s="438">
        <v>5.0188725768906281E-4</v>
      </c>
      <c r="AG2075" s="456">
        <v>0</v>
      </c>
      <c r="AH2075" s="457">
        <v>0</v>
      </c>
      <c r="AI2075" s="438">
        <v>1.7942412001161083E-2</v>
      </c>
      <c r="AJ2075" s="456">
        <v>0</v>
      </c>
      <c r="AK2075" s="457">
        <v>0</v>
      </c>
      <c r="AL2075" s="438">
        <v>3.0713756111775607E-3</v>
      </c>
      <c r="AM2075" s="456">
        <v>0</v>
      </c>
      <c r="AN2075" s="457">
        <v>0</v>
      </c>
      <c r="AO2075" s="438">
        <v>4.0393331006651377E-3</v>
      </c>
      <c r="AP2075" s="462">
        <v>0</v>
      </c>
      <c r="AQ2075" s="463">
        <v>0</v>
      </c>
      <c r="AR2075" s="463">
        <v>0</v>
      </c>
      <c r="AS2075" s="456">
        <v>0</v>
      </c>
      <c r="AT2075" s="457">
        <v>0</v>
      </c>
      <c r="AU2075" s="457">
        <v>0</v>
      </c>
    </row>
    <row r="2076" spans="1:47" x14ac:dyDescent="0.2">
      <c r="A2076" s="231">
        <v>2026</v>
      </c>
      <c r="B2076" s="232">
        <v>32</v>
      </c>
      <c r="C2076" s="456">
        <v>0</v>
      </c>
      <c r="D2076" s="457">
        <v>0</v>
      </c>
      <c r="E2076" s="419">
        <v>11.089706044064648</v>
      </c>
      <c r="F2076" s="456">
        <v>0</v>
      </c>
      <c r="G2076" s="457">
        <v>0</v>
      </c>
      <c r="H2076" s="419">
        <v>0.42474778101179039</v>
      </c>
      <c r="I2076" s="456">
        <v>0</v>
      </c>
      <c r="J2076" s="457">
        <v>0</v>
      </c>
      <c r="K2076" s="419">
        <v>0.72635557239199844</v>
      </c>
      <c r="L2076" s="462">
        <v>0</v>
      </c>
      <c r="M2076" s="463">
        <v>0</v>
      </c>
      <c r="N2076" s="419">
        <v>3.4480502744016414E-3</v>
      </c>
      <c r="O2076" s="456">
        <v>0</v>
      </c>
      <c r="P2076" s="457">
        <v>0</v>
      </c>
      <c r="Q2076" s="419">
        <v>2.8114818130066409E-2</v>
      </c>
      <c r="R2076" s="462">
        <v>0</v>
      </c>
      <c r="S2076" s="463">
        <v>0</v>
      </c>
      <c r="T2076" s="419">
        <v>515.11274807116934</v>
      </c>
      <c r="U2076" s="456">
        <v>0</v>
      </c>
      <c r="V2076" s="457">
        <v>0</v>
      </c>
      <c r="W2076" s="419">
        <v>2.1883895633631176E-2</v>
      </c>
      <c r="X2076" s="456">
        <v>0</v>
      </c>
      <c r="Y2076" s="457">
        <v>0</v>
      </c>
      <c r="Z2076" s="419">
        <v>1.964811871951171E-2</v>
      </c>
      <c r="AA2076" s="456">
        <v>0</v>
      </c>
      <c r="AB2076" s="457">
        <v>0</v>
      </c>
      <c r="AC2076" s="419">
        <v>8.2632664389680824E-3</v>
      </c>
      <c r="AD2076" s="456">
        <v>0</v>
      </c>
      <c r="AE2076" s="457">
        <v>0</v>
      </c>
      <c r="AF2076" s="419">
        <v>5.0188725768906281E-4</v>
      </c>
      <c r="AG2076" s="456">
        <v>0</v>
      </c>
      <c r="AH2076" s="457">
        <v>0</v>
      </c>
      <c r="AI2076" s="419">
        <v>1.7942412001161083E-2</v>
      </c>
      <c r="AJ2076" s="456">
        <v>0</v>
      </c>
      <c r="AK2076" s="457">
        <v>0</v>
      </c>
      <c r="AL2076" s="419">
        <v>3.0713756111775607E-3</v>
      </c>
      <c r="AM2076" s="456">
        <v>0</v>
      </c>
      <c r="AN2076" s="457">
        <v>0</v>
      </c>
      <c r="AO2076" s="419">
        <v>4.0393331006651377E-3</v>
      </c>
      <c r="AP2076" s="462">
        <v>0</v>
      </c>
      <c r="AQ2076" s="463">
        <v>0</v>
      </c>
      <c r="AR2076" s="463">
        <v>0</v>
      </c>
      <c r="AS2076" s="456">
        <v>0</v>
      </c>
      <c r="AT2076" s="457">
        <v>0</v>
      </c>
      <c r="AU2076" s="457">
        <v>0</v>
      </c>
    </row>
    <row r="2077" spans="1:47" x14ac:dyDescent="0.2">
      <c r="A2077" s="231">
        <v>2026</v>
      </c>
      <c r="B2077" s="232">
        <v>33</v>
      </c>
      <c r="C2077" s="456">
        <v>0</v>
      </c>
      <c r="D2077" s="457">
        <v>0</v>
      </c>
      <c r="E2077" s="419">
        <v>11.089706044064648</v>
      </c>
      <c r="F2077" s="456">
        <v>0</v>
      </c>
      <c r="G2077" s="457">
        <v>0</v>
      </c>
      <c r="H2077" s="419">
        <v>0.42474778101179039</v>
      </c>
      <c r="I2077" s="456">
        <v>0</v>
      </c>
      <c r="J2077" s="457">
        <v>0</v>
      </c>
      <c r="K2077" s="419">
        <v>0.72635557239199844</v>
      </c>
      <c r="L2077" s="462">
        <v>0</v>
      </c>
      <c r="M2077" s="463">
        <v>0</v>
      </c>
      <c r="N2077" s="419">
        <v>3.4480502744016414E-3</v>
      </c>
      <c r="O2077" s="456">
        <v>0</v>
      </c>
      <c r="P2077" s="457">
        <v>0</v>
      </c>
      <c r="Q2077" s="419">
        <v>2.8114818130066409E-2</v>
      </c>
      <c r="R2077" s="462">
        <v>0</v>
      </c>
      <c r="S2077" s="463">
        <v>0</v>
      </c>
      <c r="T2077" s="419">
        <v>515.11274807116934</v>
      </c>
      <c r="U2077" s="456">
        <v>0</v>
      </c>
      <c r="V2077" s="457">
        <v>0</v>
      </c>
      <c r="W2077" s="419">
        <v>2.1883895633631176E-2</v>
      </c>
      <c r="X2077" s="456">
        <v>0</v>
      </c>
      <c r="Y2077" s="457">
        <v>0</v>
      </c>
      <c r="Z2077" s="419">
        <v>1.964811871951171E-2</v>
      </c>
      <c r="AA2077" s="456">
        <v>0</v>
      </c>
      <c r="AB2077" s="457">
        <v>0</v>
      </c>
      <c r="AC2077" s="419">
        <v>8.2632664389680824E-3</v>
      </c>
      <c r="AD2077" s="456">
        <v>0</v>
      </c>
      <c r="AE2077" s="457">
        <v>0</v>
      </c>
      <c r="AF2077" s="419">
        <v>5.0188725768906281E-4</v>
      </c>
      <c r="AG2077" s="456">
        <v>0</v>
      </c>
      <c r="AH2077" s="457">
        <v>0</v>
      </c>
      <c r="AI2077" s="419">
        <v>1.7942412001161083E-2</v>
      </c>
      <c r="AJ2077" s="456">
        <v>0</v>
      </c>
      <c r="AK2077" s="457">
        <v>0</v>
      </c>
      <c r="AL2077" s="419">
        <v>3.0713756111775607E-3</v>
      </c>
      <c r="AM2077" s="456">
        <v>0</v>
      </c>
      <c r="AN2077" s="457">
        <v>0</v>
      </c>
      <c r="AO2077" s="419">
        <v>4.0393331006651377E-3</v>
      </c>
      <c r="AP2077" s="462">
        <v>0</v>
      </c>
      <c r="AQ2077" s="463">
        <v>0</v>
      </c>
      <c r="AR2077" s="463">
        <v>0</v>
      </c>
      <c r="AS2077" s="456">
        <v>0</v>
      </c>
      <c r="AT2077" s="457">
        <v>0</v>
      </c>
      <c r="AU2077" s="457">
        <v>0</v>
      </c>
    </row>
    <row r="2078" spans="1:47" x14ac:dyDescent="0.2">
      <c r="A2078" s="231">
        <v>2026</v>
      </c>
      <c r="B2078" s="232">
        <v>34</v>
      </c>
      <c r="C2078" s="456">
        <v>0</v>
      </c>
      <c r="D2078" s="457">
        <v>0</v>
      </c>
      <c r="E2078" s="419">
        <v>11.089706044064648</v>
      </c>
      <c r="F2078" s="456">
        <v>0</v>
      </c>
      <c r="G2078" s="457">
        <v>0</v>
      </c>
      <c r="H2078" s="419">
        <v>0.42474778101179039</v>
      </c>
      <c r="I2078" s="456">
        <v>0</v>
      </c>
      <c r="J2078" s="457">
        <v>0</v>
      </c>
      <c r="K2078" s="419">
        <v>0.72635557239199844</v>
      </c>
      <c r="L2078" s="462">
        <v>0</v>
      </c>
      <c r="M2078" s="463">
        <v>0</v>
      </c>
      <c r="N2078" s="419">
        <v>3.4480502744016414E-3</v>
      </c>
      <c r="O2078" s="456">
        <v>0</v>
      </c>
      <c r="P2078" s="457">
        <v>0</v>
      </c>
      <c r="Q2078" s="419">
        <v>2.8114818130066409E-2</v>
      </c>
      <c r="R2078" s="462">
        <v>0</v>
      </c>
      <c r="S2078" s="463">
        <v>0</v>
      </c>
      <c r="T2078" s="419">
        <v>515.11274807116934</v>
      </c>
      <c r="U2078" s="456">
        <v>0</v>
      </c>
      <c r="V2078" s="457">
        <v>0</v>
      </c>
      <c r="W2078" s="419">
        <v>2.1883895633631176E-2</v>
      </c>
      <c r="X2078" s="456">
        <v>0</v>
      </c>
      <c r="Y2078" s="457">
        <v>0</v>
      </c>
      <c r="Z2078" s="419">
        <v>1.964811871951171E-2</v>
      </c>
      <c r="AA2078" s="456">
        <v>0</v>
      </c>
      <c r="AB2078" s="457">
        <v>0</v>
      </c>
      <c r="AC2078" s="419">
        <v>8.2632664389680824E-3</v>
      </c>
      <c r="AD2078" s="456">
        <v>0</v>
      </c>
      <c r="AE2078" s="457">
        <v>0</v>
      </c>
      <c r="AF2078" s="419">
        <v>5.0188725768906281E-4</v>
      </c>
      <c r="AG2078" s="456">
        <v>0</v>
      </c>
      <c r="AH2078" s="457">
        <v>0</v>
      </c>
      <c r="AI2078" s="419">
        <v>1.7942412001161083E-2</v>
      </c>
      <c r="AJ2078" s="456">
        <v>0</v>
      </c>
      <c r="AK2078" s="457">
        <v>0</v>
      </c>
      <c r="AL2078" s="419">
        <v>3.0713756111775607E-3</v>
      </c>
      <c r="AM2078" s="456">
        <v>0</v>
      </c>
      <c r="AN2078" s="457">
        <v>0</v>
      </c>
      <c r="AO2078" s="419">
        <v>4.0393331006651377E-3</v>
      </c>
      <c r="AP2078" s="462">
        <v>0</v>
      </c>
      <c r="AQ2078" s="463">
        <v>0</v>
      </c>
      <c r="AR2078" s="463">
        <v>0</v>
      </c>
      <c r="AS2078" s="456">
        <v>0</v>
      </c>
      <c r="AT2078" s="457">
        <v>0</v>
      </c>
      <c r="AU2078" s="457">
        <v>0</v>
      </c>
    </row>
    <row r="2079" spans="1:47" x14ac:dyDescent="0.2">
      <c r="A2079" s="231">
        <v>2026</v>
      </c>
      <c r="B2079" s="232">
        <v>35</v>
      </c>
      <c r="C2079" s="456">
        <v>0</v>
      </c>
      <c r="D2079" s="457">
        <v>0</v>
      </c>
      <c r="E2079" s="419">
        <v>11.089706044064648</v>
      </c>
      <c r="F2079" s="456">
        <v>0</v>
      </c>
      <c r="G2079" s="457">
        <v>0</v>
      </c>
      <c r="H2079" s="419">
        <v>0.42474778101179039</v>
      </c>
      <c r="I2079" s="456">
        <v>0</v>
      </c>
      <c r="J2079" s="457">
        <v>0</v>
      </c>
      <c r="K2079" s="419">
        <v>0.72635557239199844</v>
      </c>
      <c r="L2079" s="462">
        <v>0</v>
      </c>
      <c r="M2079" s="463">
        <v>0</v>
      </c>
      <c r="N2079" s="419">
        <v>3.4480502744016414E-3</v>
      </c>
      <c r="O2079" s="456">
        <v>0</v>
      </c>
      <c r="P2079" s="457">
        <v>0</v>
      </c>
      <c r="Q2079" s="419">
        <v>2.8114818130066409E-2</v>
      </c>
      <c r="R2079" s="462">
        <v>0</v>
      </c>
      <c r="S2079" s="463">
        <v>0</v>
      </c>
      <c r="T2079" s="419">
        <v>515.11274807116934</v>
      </c>
      <c r="U2079" s="456">
        <v>0</v>
      </c>
      <c r="V2079" s="457">
        <v>0</v>
      </c>
      <c r="W2079" s="419">
        <v>2.1883895633631176E-2</v>
      </c>
      <c r="X2079" s="456">
        <v>0</v>
      </c>
      <c r="Y2079" s="457">
        <v>0</v>
      </c>
      <c r="Z2079" s="419">
        <v>1.964811871951171E-2</v>
      </c>
      <c r="AA2079" s="456">
        <v>0</v>
      </c>
      <c r="AB2079" s="457">
        <v>0</v>
      </c>
      <c r="AC2079" s="419">
        <v>8.2632664389680824E-3</v>
      </c>
      <c r="AD2079" s="456">
        <v>0</v>
      </c>
      <c r="AE2079" s="457">
        <v>0</v>
      </c>
      <c r="AF2079" s="419">
        <v>5.0188725768906281E-4</v>
      </c>
      <c r="AG2079" s="456">
        <v>0</v>
      </c>
      <c r="AH2079" s="457">
        <v>0</v>
      </c>
      <c r="AI2079" s="419">
        <v>1.7942412001161083E-2</v>
      </c>
      <c r="AJ2079" s="456">
        <v>0</v>
      </c>
      <c r="AK2079" s="457">
        <v>0</v>
      </c>
      <c r="AL2079" s="419">
        <v>3.0713756111775607E-3</v>
      </c>
      <c r="AM2079" s="456">
        <v>0</v>
      </c>
      <c r="AN2079" s="457">
        <v>0</v>
      </c>
      <c r="AO2079" s="419">
        <v>4.0393331006651377E-3</v>
      </c>
      <c r="AP2079" s="462">
        <v>0</v>
      </c>
      <c r="AQ2079" s="463">
        <v>0</v>
      </c>
      <c r="AR2079" s="463">
        <v>0</v>
      </c>
      <c r="AS2079" s="456">
        <v>0</v>
      </c>
      <c r="AT2079" s="457">
        <v>0</v>
      </c>
      <c r="AU2079" s="457">
        <v>0</v>
      </c>
    </row>
    <row r="2080" spans="1:47" x14ac:dyDescent="0.2">
      <c r="A2080" s="231">
        <v>2026</v>
      </c>
      <c r="B2080" s="232">
        <v>36</v>
      </c>
      <c r="C2080" s="456">
        <v>0</v>
      </c>
      <c r="D2080" s="457">
        <v>0</v>
      </c>
      <c r="E2080" s="419">
        <v>11.089706044064648</v>
      </c>
      <c r="F2080" s="456">
        <v>0</v>
      </c>
      <c r="G2080" s="457">
        <v>0</v>
      </c>
      <c r="H2080" s="419">
        <v>0.42474778101179039</v>
      </c>
      <c r="I2080" s="456">
        <v>0</v>
      </c>
      <c r="J2080" s="457">
        <v>0</v>
      </c>
      <c r="K2080" s="419">
        <v>0.72635557239199844</v>
      </c>
      <c r="L2080" s="462">
        <v>0</v>
      </c>
      <c r="M2080" s="463">
        <v>0</v>
      </c>
      <c r="N2080" s="419">
        <v>3.4480502744016414E-3</v>
      </c>
      <c r="O2080" s="456">
        <v>0</v>
      </c>
      <c r="P2080" s="457">
        <v>0</v>
      </c>
      <c r="Q2080" s="419">
        <v>2.8114818130066409E-2</v>
      </c>
      <c r="R2080" s="462">
        <v>0</v>
      </c>
      <c r="S2080" s="463">
        <v>0</v>
      </c>
      <c r="T2080" s="419">
        <v>515.11274807116934</v>
      </c>
      <c r="U2080" s="456">
        <v>0</v>
      </c>
      <c r="V2080" s="457">
        <v>0</v>
      </c>
      <c r="W2080" s="419">
        <v>2.1883895633631176E-2</v>
      </c>
      <c r="X2080" s="456">
        <v>0</v>
      </c>
      <c r="Y2080" s="457">
        <v>0</v>
      </c>
      <c r="Z2080" s="419">
        <v>1.964811871951171E-2</v>
      </c>
      <c r="AA2080" s="456">
        <v>0</v>
      </c>
      <c r="AB2080" s="457">
        <v>0</v>
      </c>
      <c r="AC2080" s="419">
        <v>8.2632664389680824E-3</v>
      </c>
      <c r="AD2080" s="456">
        <v>0</v>
      </c>
      <c r="AE2080" s="457">
        <v>0</v>
      </c>
      <c r="AF2080" s="419">
        <v>5.0188725768906281E-4</v>
      </c>
      <c r="AG2080" s="456">
        <v>0</v>
      </c>
      <c r="AH2080" s="457">
        <v>0</v>
      </c>
      <c r="AI2080" s="419">
        <v>1.7942412001161083E-2</v>
      </c>
      <c r="AJ2080" s="456">
        <v>0</v>
      </c>
      <c r="AK2080" s="457">
        <v>0</v>
      </c>
      <c r="AL2080" s="419">
        <v>3.0713756111775607E-3</v>
      </c>
      <c r="AM2080" s="456">
        <v>0</v>
      </c>
      <c r="AN2080" s="457">
        <v>0</v>
      </c>
      <c r="AO2080" s="419">
        <v>4.0393331006651377E-3</v>
      </c>
      <c r="AP2080" s="462">
        <v>0</v>
      </c>
      <c r="AQ2080" s="463">
        <v>0</v>
      </c>
      <c r="AR2080" s="463">
        <v>0</v>
      </c>
      <c r="AS2080" s="456">
        <v>0</v>
      </c>
      <c r="AT2080" s="457">
        <v>0</v>
      </c>
      <c r="AU2080" s="457">
        <v>0</v>
      </c>
    </row>
    <row r="2081" spans="1:47" x14ac:dyDescent="0.2">
      <c r="A2081" s="231">
        <v>2026</v>
      </c>
      <c r="B2081" s="232">
        <v>37</v>
      </c>
      <c r="C2081" s="456">
        <v>0</v>
      </c>
      <c r="D2081" s="457">
        <v>0</v>
      </c>
      <c r="E2081" s="419">
        <v>11.089706044064648</v>
      </c>
      <c r="F2081" s="456">
        <v>0</v>
      </c>
      <c r="G2081" s="457">
        <v>0</v>
      </c>
      <c r="H2081" s="419">
        <v>0.42474778101179039</v>
      </c>
      <c r="I2081" s="456">
        <v>0</v>
      </c>
      <c r="J2081" s="457">
        <v>0</v>
      </c>
      <c r="K2081" s="419">
        <v>0.72635557239199844</v>
      </c>
      <c r="L2081" s="462">
        <v>0</v>
      </c>
      <c r="M2081" s="463">
        <v>0</v>
      </c>
      <c r="N2081" s="419">
        <v>3.4480502744016414E-3</v>
      </c>
      <c r="O2081" s="456">
        <v>0</v>
      </c>
      <c r="P2081" s="457">
        <v>0</v>
      </c>
      <c r="Q2081" s="419">
        <v>2.8114818130066409E-2</v>
      </c>
      <c r="R2081" s="462">
        <v>0</v>
      </c>
      <c r="S2081" s="463">
        <v>0</v>
      </c>
      <c r="T2081" s="419">
        <v>515.11274807116934</v>
      </c>
      <c r="U2081" s="456">
        <v>0</v>
      </c>
      <c r="V2081" s="457">
        <v>0</v>
      </c>
      <c r="W2081" s="419">
        <v>2.1883895633631176E-2</v>
      </c>
      <c r="X2081" s="456">
        <v>0</v>
      </c>
      <c r="Y2081" s="457">
        <v>0</v>
      </c>
      <c r="Z2081" s="419">
        <v>1.964811871951171E-2</v>
      </c>
      <c r="AA2081" s="456">
        <v>0</v>
      </c>
      <c r="AB2081" s="457">
        <v>0</v>
      </c>
      <c r="AC2081" s="419">
        <v>8.2632664389680824E-3</v>
      </c>
      <c r="AD2081" s="456">
        <v>0</v>
      </c>
      <c r="AE2081" s="457">
        <v>0</v>
      </c>
      <c r="AF2081" s="419">
        <v>5.0188725768906281E-4</v>
      </c>
      <c r="AG2081" s="456">
        <v>0</v>
      </c>
      <c r="AH2081" s="457">
        <v>0</v>
      </c>
      <c r="AI2081" s="419">
        <v>1.7942412001161083E-2</v>
      </c>
      <c r="AJ2081" s="456">
        <v>0</v>
      </c>
      <c r="AK2081" s="457">
        <v>0</v>
      </c>
      <c r="AL2081" s="419">
        <v>3.0713756111775607E-3</v>
      </c>
      <c r="AM2081" s="456">
        <v>0</v>
      </c>
      <c r="AN2081" s="457">
        <v>0</v>
      </c>
      <c r="AO2081" s="419">
        <v>4.0393331006651377E-3</v>
      </c>
      <c r="AP2081" s="462">
        <v>0</v>
      </c>
      <c r="AQ2081" s="463">
        <v>0</v>
      </c>
      <c r="AR2081" s="463">
        <v>0</v>
      </c>
      <c r="AS2081" s="456">
        <v>0</v>
      </c>
      <c r="AT2081" s="457">
        <v>0</v>
      </c>
      <c r="AU2081" s="457">
        <v>0</v>
      </c>
    </row>
    <row r="2082" spans="1:47" x14ac:dyDescent="0.2">
      <c r="A2082" s="231">
        <v>2026</v>
      </c>
      <c r="B2082" s="232">
        <v>38</v>
      </c>
      <c r="C2082" s="456">
        <v>0</v>
      </c>
      <c r="D2082" s="457">
        <v>0</v>
      </c>
      <c r="E2082" s="419">
        <v>11.089706044064648</v>
      </c>
      <c r="F2082" s="456">
        <v>0</v>
      </c>
      <c r="G2082" s="457">
        <v>0</v>
      </c>
      <c r="H2082" s="419">
        <v>0.42474778101179039</v>
      </c>
      <c r="I2082" s="456">
        <v>0</v>
      </c>
      <c r="J2082" s="457">
        <v>0</v>
      </c>
      <c r="K2082" s="419">
        <v>0.72635557239199844</v>
      </c>
      <c r="L2082" s="462">
        <v>0</v>
      </c>
      <c r="M2082" s="463">
        <v>0</v>
      </c>
      <c r="N2082" s="419">
        <v>3.4480502744016414E-3</v>
      </c>
      <c r="O2082" s="456">
        <v>0</v>
      </c>
      <c r="P2082" s="457">
        <v>0</v>
      </c>
      <c r="Q2082" s="419">
        <v>2.8114818130066409E-2</v>
      </c>
      <c r="R2082" s="462">
        <v>0</v>
      </c>
      <c r="S2082" s="463">
        <v>0</v>
      </c>
      <c r="T2082" s="419">
        <v>515.11274807116934</v>
      </c>
      <c r="U2082" s="456">
        <v>0</v>
      </c>
      <c r="V2082" s="457">
        <v>0</v>
      </c>
      <c r="W2082" s="419">
        <v>2.1883895633631176E-2</v>
      </c>
      <c r="X2082" s="456">
        <v>0</v>
      </c>
      <c r="Y2082" s="457">
        <v>0</v>
      </c>
      <c r="Z2082" s="419">
        <v>1.964811871951171E-2</v>
      </c>
      <c r="AA2082" s="456">
        <v>0</v>
      </c>
      <c r="AB2082" s="457">
        <v>0</v>
      </c>
      <c r="AC2082" s="419">
        <v>8.2632664389680824E-3</v>
      </c>
      <c r="AD2082" s="456">
        <v>0</v>
      </c>
      <c r="AE2082" s="457">
        <v>0</v>
      </c>
      <c r="AF2082" s="419">
        <v>5.0188725768906281E-4</v>
      </c>
      <c r="AG2082" s="456">
        <v>0</v>
      </c>
      <c r="AH2082" s="457">
        <v>0</v>
      </c>
      <c r="AI2082" s="419">
        <v>1.7942412001161083E-2</v>
      </c>
      <c r="AJ2082" s="456">
        <v>0</v>
      </c>
      <c r="AK2082" s="457">
        <v>0</v>
      </c>
      <c r="AL2082" s="419">
        <v>3.0713756111775607E-3</v>
      </c>
      <c r="AM2082" s="456">
        <v>0</v>
      </c>
      <c r="AN2082" s="457">
        <v>0</v>
      </c>
      <c r="AO2082" s="419">
        <v>4.0393331006651377E-3</v>
      </c>
      <c r="AP2082" s="462">
        <v>0</v>
      </c>
      <c r="AQ2082" s="463">
        <v>0</v>
      </c>
      <c r="AR2082" s="463">
        <v>0</v>
      </c>
      <c r="AS2082" s="456">
        <v>0</v>
      </c>
      <c r="AT2082" s="457">
        <v>0</v>
      </c>
      <c r="AU2082" s="457">
        <v>0</v>
      </c>
    </row>
    <row r="2083" spans="1:47" x14ac:dyDescent="0.2">
      <c r="A2083" s="231">
        <v>2026</v>
      </c>
      <c r="B2083" s="232">
        <v>39</v>
      </c>
      <c r="C2083" s="456">
        <v>0</v>
      </c>
      <c r="D2083" s="457">
        <v>0</v>
      </c>
      <c r="E2083" s="419">
        <v>11.089706044064648</v>
      </c>
      <c r="F2083" s="456">
        <v>0</v>
      </c>
      <c r="G2083" s="457">
        <v>0</v>
      </c>
      <c r="H2083" s="419">
        <v>0.42474778101179039</v>
      </c>
      <c r="I2083" s="456">
        <v>0</v>
      </c>
      <c r="J2083" s="457">
        <v>0</v>
      </c>
      <c r="K2083" s="419">
        <v>0.72635557239199844</v>
      </c>
      <c r="L2083" s="462">
        <v>0</v>
      </c>
      <c r="M2083" s="463">
        <v>0</v>
      </c>
      <c r="N2083" s="419">
        <v>3.4480502744016414E-3</v>
      </c>
      <c r="O2083" s="456">
        <v>0</v>
      </c>
      <c r="P2083" s="457">
        <v>0</v>
      </c>
      <c r="Q2083" s="419">
        <v>2.8114818130066409E-2</v>
      </c>
      <c r="R2083" s="462">
        <v>0</v>
      </c>
      <c r="S2083" s="463">
        <v>0</v>
      </c>
      <c r="T2083" s="419">
        <v>515.11274807116934</v>
      </c>
      <c r="U2083" s="456">
        <v>0</v>
      </c>
      <c r="V2083" s="457">
        <v>0</v>
      </c>
      <c r="W2083" s="419">
        <v>2.1883895633631176E-2</v>
      </c>
      <c r="X2083" s="456">
        <v>0</v>
      </c>
      <c r="Y2083" s="457">
        <v>0</v>
      </c>
      <c r="Z2083" s="419">
        <v>1.964811871951171E-2</v>
      </c>
      <c r="AA2083" s="456">
        <v>0</v>
      </c>
      <c r="AB2083" s="457">
        <v>0</v>
      </c>
      <c r="AC2083" s="419">
        <v>8.2632664389680824E-3</v>
      </c>
      <c r="AD2083" s="456">
        <v>0</v>
      </c>
      <c r="AE2083" s="457">
        <v>0</v>
      </c>
      <c r="AF2083" s="419">
        <v>5.0188725768906281E-4</v>
      </c>
      <c r="AG2083" s="456">
        <v>0</v>
      </c>
      <c r="AH2083" s="457">
        <v>0</v>
      </c>
      <c r="AI2083" s="419">
        <v>1.7942412001161083E-2</v>
      </c>
      <c r="AJ2083" s="456">
        <v>0</v>
      </c>
      <c r="AK2083" s="457">
        <v>0</v>
      </c>
      <c r="AL2083" s="419">
        <v>3.0713756111775607E-3</v>
      </c>
      <c r="AM2083" s="456">
        <v>0</v>
      </c>
      <c r="AN2083" s="457">
        <v>0</v>
      </c>
      <c r="AO2083" s="419">
        <v>4.0393331006651377E-3</v>
      </c>
      <c r="AP2083" s="462">
        <v>0</v>
      </c>
      <c r="AQ2083" s="463">
        <v>0</v>
      </c>
      <c r="AR2083" s="463">
        <v>0</v>
      </c>
      <c r="AS2083" s="456">
        <v>0</v>
      </c>
      <c r="AT2083" s="457">
        <v>0</v>
      </c>
      <c r="AU2083" s="457">
        <v>0</v>
      </c>
    </row>
    <row r="2084" spans="1:47" ht="13.5" thickBot="1" x14ac:dyDescent="0.25">
      <c r="A2084" s="233">
        <v>2026</v>
      </c>
      <c r="B2084" s="234">
        <v>40</v>
      </c>
      <c r="C2084" s="458">
        <v>0</v>
      </c>
      <c r="D2084" s="459">
        <v>0</v>
      </c>
      <c r="E2084" s="430">
        <v>11.089706044064648</v>
      </c>
      <c r="F2084" s="458">
        <v>0</v>
      </c>
      <c r="G2084" s="459">
        <v>0</v>
      </c>
      <c r="H2084" s="430">
        <v>0.42474778101179039</v>
      </c>
      <c r="I2084" s="458">
        <v>0</v>
      </c>
      <c r="J2084" s="459">
        <v>0</v>
      </c>
      <c r="K2084" s="430">
        <v>0.72635557239199844</v>
      </c>
      <c r="L2084" s="464">
        <v>0</v>
      </c>
      <c r="M2084" s="465">
        <v>0</v>
      </c>
      <c r="N2084" s="430">
        <v>3.4480502744016414E-3</v>
      </c>
      <c r="O2084" s="458">
        <v>0</v>
      </c>
      <c r="P2084" s="459">
        <v>0</v>
      </c>
      <c r="Q2084" s="430">
        <v>2.8114818130066409E-2</v>
      </c>
      <c r="R2084" s="464">
        <v>0</v>
      </c>
      <c r="S2084" s="465">
        <v>0</v>
      </c>
      <c r="T2084" s="430">
        <v>515.11274807116934</v>
      </c>
      <c r="U2084" s="458">
        <v>0</v>
      </c>
      <c r="V2084" s="459">
        <v>0</v>
      </c>
      <c r="W2084" s="430">
        <v>2.1883895633631176E-2</v>
      </c>
      <c r="X2084" s="458">
        <v>0</v>
      </c>
      <c r="Y2084" s="459">
        <v>0</v>
      </c>
      <c r="Z2084" s="430">
        <v>1.964811871951171E-2</v>
      </c>
      <c r="AA2084" s="458">
        <v>0</v>
      </c>
      <c r="AB2084" s="459">
        <v>0</v>
      </c>
      <c r="AC2084" s="430">
        <v>8.2632664389680824E-3</v>
      </c>
      <c r="AD2084" s="458">
        <v>0</v>
      </c>
      <c r="AE2084" s="459">
        <v>0</v>
      </c>
      <c r="AF2084" s="430">
        <v>5.0188725768906281E-4</v>
      </c>
      <c r="AG2084" s="458">
        <v>0</v>
      </c>
      <c r="AH2084" s="459">
        <v>0</v>
      </c>
      <c r="AI2084" s="430">
        <v>1.7942412001161083E-2</v>
      </c>
      <c r="AJ2084" s="458">
        <v>0</v>
      </c>
      <c r="AK2084" s="459">
        <v>0</v>
      </c>
      <c r="AL2084" s="430">
        <v>3.0713756111775607E-3</v>
      </c>
      <c r="AM2084" s="458">
        <v>0</v>
      </c>
      <c r="AN2084" s="459">
        <v>0</v>
      </c>
      <c r="AO2084" s="430">
        <v>4.0393331006651377E-3</v>
      </c>
      <c r="AP2084" s="464">
        <v>0</v>
      </c>
      <c r="AQ2084" s="465">
        <v>0</v>
      </c>
      <c r="AR2084" s="465">
        <v>0</v>
      </c>
      <c r="AS2084" s="458">
        <v>0</v>
      </c>
      <c r="AT2084" s="459">
        <v>0</v>
      </c>
      <c r="AU2084" s="459">
        <v>0</v>
      </c>
    </row>
    <row r="2085" spans="1:47" x14ac:dyDescent="0.2">
      <c r="A2085" s="229">
        <v>2027</v>
      </c>
      <c r="B2085" s="230">
        <v>1</v>
      </c>
      <c r="C2085" s="454">
        <v>0.75747071720700676</v>
      </c>
      <c r="D2085" s="455">
        <v>0.77357952456778678</v>
      </c>
      <c r="E2085" s="436">
        <v>1.8028158413266473</v>
      </c>
      <c r="F2085" s="454">
        <v>3.6343099025711006E-2</v>
      </c>
      <c r="G2085" s="455">
        <v>3.2089236505856704E-2</v>
      </c>
      <c r="H2085" s="436">
        <v>5.5340766647246915E-2</v>
      </c>
      <c r="I2085" s="454">
        <v>3.2015624576760583E-2</v>
      </c>
      <c r="J2085" s="455">
        <v>3.2442108319329296E-2</v>
      </c>
      <c r="K2085" s="436">
        <v>0.10299289076382095</v>
      </c>
      <c r="L2085" s="460">
        <v>1.3440191327587247E-3</v>
      </c>
      <c r="M2085" s="461">
        <v>1.7576065816782443E-3</v>
      </c>
      <c r="N2085" s="436">
        <v>3.2957151155129246E-3</v>
      </c>
      <c r="O2085" s="454">
        <v>1.6329080118970721E-3</v>
      </c>
      <c r="P2085" s="455">
        <v>2.0745474779893126E-3</v>
      </c>
      <c r="Q2085" s="436">
        <v>1.0075825873461262E-2</v>
      </c>
      <c r="R2085" s="460">
        <v>0</v>
      </c>
      <c r="S2085" s="461">
        <v>0</v>
      </c>
      <c r="T2085" s="436">
        <v>493.15805261369235</v>
      </c>
      <c r="U2085" s="454">
        <v>4.7173359309506772E-3</v>
      </c>
      <c r="V2085" s="455">
        <v>5.7060369807700991E-3</v>
      </c>
      <c r="W2085" s="436">
        <v>1.016149292912479E-2</v>
      </c>
      <c r="X2085" s="454">
        <v>4.3666966148156322E-3</v>
      </c>
      <c r="Y2085" s="455">
        <v>5.568670247178999E-3</v>
      </c>
      <c r="Z2085" s="436">
        <v>1.0352186110706534E-2</v>
      </c>
      <c r="AA2085" s="454">
        <v>7.9026711939428557E-4</v>
      </c>
      <c r="AB2085" s="455">
        <v>8.4393669436884367E-4</v>
      </c>
      <c r="AC2085" s="436">
        <v>1.0726096379254141E-3</v>
      </c>
      <c r="AD2085" s="454">
        <v>4.6095775018804265E-5</v>
      </c>
      <c r="AE2085" s="455">
        <v>4.0532332183697274E-5</v>
      </c>
      <c r="AF2085" s="436">
        <v>6.4191313417670597E-5</v>
      </c>
      <c r="AG2085" s="454">
        <v>1.5187419921021035E-3</v>
      </c>
      <c r="AH2085" s="455">
        <v>1.3167118003007557E-3</v>
      </c>
      <c r="AI2085" s="436">
        <v>2.3345673415035061E-3</v>
      </c>
      <c r="AJ2085" s="454">
        <v>2.8028935836823464E-4</v>
      </c>
      <c r="AK2085" s="455">
        <v>2.3707421521981589E-4</v>
      </c>
      <c r="AL2085" s="436">
        <v>4.1546256320093219E-4</v>
      </c>
      <c r="AM2085" s="454">
        <v>4.1487283159458263E-4</v>
      </c>
      <c r="AN2085" s="455">
        <v>3.7090224759481454E-4</v>
      </c>
      <c r="AO2085" s="436">
        <v>5.0156075646920928E-4</v>
      </c>
      <c r="AP2085" s="460">
        <v>0</v>
      </c>
      <c r="AQ2085" s="461">
        <v>0</v>
      </c>
      <c r="AR2085" s="461">
        <v>0</v>
      </c>
      <c r="AS2085" s="454">
        <v>0</v>
      </c>
      <c r="AT2085" s="455">
        <v>0</v>
      </c>
      <c r="AU2085" s="455">
        <v>0</v>
      </c>
    </row>
    <row r="2086" spans="1:47" x14ac:dyDescent="0.2">
      <c r="A2086" s="231">
        <v>2027</v>
      </c>
      <c r="B2086" s="232">
        <v>2</v>
      </c>
      <c r="C2086" s="456">
        <v>0.76230714794434795</v>
      </c>
      <c r="D2086" s="457">
        <v>0.77731202328528681</v>
      </c>
      <c r="E2086" s="437">
        <v>1.8120186962313916</v>
      </c>
      <c r="F2086" s="456">
        <v>3.7023774329667046E-2</v>
      </c>
      <c r="G2086" s="457">
        <v>3.2685063231403293E-2</v>
      </c>
      <c r="H2086" s="437">
        <v>5.6319292503017572E-2</v>
      </c>
      <c r="I2086" s="456">
        <v>3.2386604803896456E-2</v>
      </c>
      <c r="J2086" s="457">
        <v>3.2762935863140628E-2</v>
      </c>
      <c r="K2086" s="437">
        <v>0.10368390041575395</v>
      </c>
      <c r="L2086" s="462">
        <v>1.346120436706764E-3</v>
      </c>
      <c r="M2086" s="463">
        <v>1.7604750554480754E-3</v>
      </c>
      <c r="N2086" s="437">
        <v>3.298995931869999E-3</v>
      </c>
      <c r="O2086" s="456">
        <v>1.6421289676350433E-3</v>
      </c>
      <c r="P2086" s="457">
        <v>2.0863174284039532E-3</v>
      </c>
      <c r="Q2086" s="437">
        <v>1.0094288659019421E-2</v>
      </c>
      <c r="R2086" s="462">
        <v>0</v>
      </c>
      <c r="S2086" s="463">
        <v>0</v>
      </c>
      <c r="T2086" s="437">
        <v>493.5451562430149</v>
      </c>
      <c r="U2086" s="456">
        <v>4.7904963073767647E-3</v>
      </c>
      <c r="V2086" s="457">
        <v>5.8076214198042484E-3</v>
      </c>
      <c r="W2086" s="437">
        <v>1.0287752371585678E-2</v>
      </c>
      <c r="X2086" s="456">
        <v>4.4285113339831124E-3</v>
      </c>
      <c r="Y2086" s="457">
        <v>5.6507808955010841E-3</v>
      </c>
      <c r="Z2086" s="437">
        <v>1.0477466136170593E-2</v>
      </c>
      <c r="AA2086" s="456">
        <v>8.1504062061531939E-4</v>
      </c>
      <c r="AB2086" s="457">
        <v>8.7477398418882291E-4</v>
      </c>
      <c r="AC2086" s="437">
        <v>1.1006457803209801E-3</v>
      </c>
      <c r="AD2086" s="456">
        <v>4.7012993896508006E-5</v>
      </c>
      <c r="AE2086" s="457">
        <v>4.1341505671105923E-5</v>
      </c>
      <c r="AF2086" s="437">
        <v>6.5410620805579129E-5</v>
      </c>
      <c r="AG2086" s="456">
        <v>1.5447730768191083E-3</v>
      </c>
      <c r="AH2086" s="457">
        <v>1.3379708844121613E-3</v>
      </c>
      <c r="AI2086" s="437">
        <v>2.3734948187223389E-3</v>
      </c>
      <c r="AJ2086" s="456">
        <v>2.8503569186137277E-4</v>
      </c>
      <c r="AK2086" s="457">
        <v>2.4075787889651332E-4</v>
      </c>
      <c r="AL2086" s="437">
        <v>4.2277666413339897E-4</v>
      </c>
      <c r="AM2086" s="456">
        <v>4.2305555347646088E-4</v>
      </c>
      <c r="AN2086" s="457">
        <v>3.7840991804878111E-4</v>
      </c>
      <c r="AO2086" s="437">
        <v>5.1046329062541908E-4</v>
      </c>
      <c r="AP2086" s="462">
        <v>0</v>
      </c>
      <c r="AQ2086" s="463">
        <v>0</v>
      </c>
      <c r="AR2086" s="463">
        <v>0</v>
      </c>
      <c r="AS2086" s="456">
        <v>0</v>
      </c>
      <c r="AT2086" s="457">
        <v>0</v>
      </c>
      <c r="AU2086" s="457">
        <v>0</v>
      </c>
    </row>
    <row r="2087" spans="1:47" x14ac:dyDescent="0.2">
      <c r="A2087" s="231">
        <v>2027</v>
      </c>
      <c r="B2087" s="232">
        <v>3</v>
      </c>
      <c r="C2087" s="456">
        <v>0.76664981886993733</v>
      </c>
      <c r="D2087" s="457">
        <v>0.78051911059791279</v>
      </c>
      <c r="E2087" s="437">
        <v>1.8227314361259548</v>
      </c>
      <c r="F2087" s="456">
        <v>3.7775351103425378E-2</v>
      </c>
      <c r="G2087" s="457">
        <v>3.3368335400481647E-2</v>
      </c>
      <c r="H2087" s="437">
        <v>5.7452594123846672E-2</v>
      </c>
      <c r="I2087" s="456">
        <v>3.2765080729796038E-2</v>
      </c>
      <c r="J2087" s="457">
        <v>3.3095174023443565E-2</v>
      </c>
      <c r="K2087" s="437">
        <v>0.10447837603868128</v>
      </c>
      <c r="L2087" s="462">
        <v>1.3482790889225052E-3</v>
      </c>
      <c r="M2087" s="463">
        <v>1.7633433614604166E-3</v>
      </c>
      <c r="N2087" s="437">
        <v>3.3025136919179786E-3</v>
      </c>
      <c r="O2087" s="456">
        <v>1.652213174272591E-3</v>
      </c>
      <c r="P2087" s="457">
        <v>2.0996707249235137E-3</v>
      </c>
      <c r="Q2087" s="437">
        <v>1.0114611771136352E-2</v>
      </c>
      <c r="R2087" s="462">
        <v>0</v>
      </c>
      <c r="S2087" s="463">
        <v>0</v>
      </c>
      <c r="T2087" s="437">
        <v>493.9032782944733</v>
      </c>
      <c r="U2087" s="456">
        <v>4.8668538243954564E-3</v>
      </c>
      <c r="V2087" s="457">
        <v>5.9158513193829487E-3</v>
      </c>
      <c r="W2087" s="437">
        <v>1.0433501987685594E-2</v>
      </c>
      <c r="X2087" s="456">
        <v>4.497354115432178E-3</v>
      </c>
      <c r="Y2087" s="457">
        <v>5.7462672698922216E-3</v>
      </c>
      <c r="Z2087" s="437">
        <v>1.0622572712312556E-2</v>
      </c>
      <c r="AA2087" s="456">
        <v>8.3997241147820516E-4</v>
      </c>
      <c r="AB2087" s="457">
        <v>9.0515950562514928E-4</v>
      </c>
      <c r="AC2087" s="437">
        <v>1.1326641713662333E-3</v>
      </c>
      <c r="AD2087" s="456">
        <v>4.8017241588144642E-5</v>
      </c>
      <c r="AE2087" s="457">
        <v>4.2257739751927004E-5</v>
      </c>
      <c r="AF2087" s="437">
        <v>6.6817224377345948E-5</v>
      </c>
      <c r="AG2087" s="456">
        <v>1.5740718794349351E-3</v>
      </c>
      <c r="AH2087" s="457">
        <v>1.3633429002792418E-3</v>
      </c>
      <c r="AI2087" s="437">
        <v>2.4185923284581108E-3</v>
      </c>
      <c r="AJ2087" s="456">
        <v>2.9046885177343146E-4</v>
      </c>
      <c r="AK2087" s="457">
        <v>2.4530973312066528E-4</v>
      </c>
      <c r="AL2087" s="437">
        <v>4.3126991845866532E-4</v>
      </c>
      <c r="AM2087" s="456">
        <v>4.3192743027971694E-4</v>
      </c>
      <c r="AN2087" s="457">
        <v>3.8672879980629625E-4</v>
      </c>
      <c r="AO2087" s="437">
        <v>5.207110206534402E-4</v>
      </c>
      <c r="AP2087" s="462">
        <v>0</v>
      </c>
      <c r="AQ2087" s="463">
        <v>0</v>
      </c>
      <c r="AR2087" s="463">
        <v>0</v>
      </c>
      <c r="AS2087" s="456">
        <v>0</v>
      </c>
      <c r="AT2087" s="457">
        <v>0</v>
      </c>
      <c r="AU2087" s="457">
        <v>0</v>
      </c>
    </row>
    <row r="2088" spans="1:47" x14ac:dyDescent="0.2">
      <c r="A2088" s="231">
        <v>2027</v>
      </c>
      <c r="B2088" s="232">
        <v>4</v>
      </c>
      <c r="C2088" s="456">
        <v>0.77039445159144826</v>
      </c>
      <c r="D2088" s="457">
        <v>0.7830626304182402</v>
      </c>
      <c r="E2088" s="437">
        <v>1.8352018237916297</v>
      </c>
      <c r="F2088" s="456">
        <v>3.8607575457199374E-2</v>
      </c>
      <c r="G2088" s="457">
        <v>3.4142853581839779E-2</v>
      </c>
      <c r="H2088" s="437">
        <v>5.8745442169230298E-2</v>
      </c>
      <c r="I2088" s="456">
        <v>3.3154407087328711E-2</v>
      </c>
      <c r="J2088" s="457">
        <v>3.3439803948232698E-2</v>
      </c>
      <c r="K2088" s="437">
        <v>0.10537916406611468</v>
      </c>
      <c r="L2088" s="462">
        <v>1.3506025752404712E-3</v>
      </c>
      <c r="M2088" s="463">
        <v>1.766373112319006E-3</v>
      </c>
      <c r="N2088" s="437">
        <v>3.3062821682949745E-3</v>
      </c>
      <c r="O2088" s="456">
        <v>1.6633600214393241E-3</v>
      </c>
      <c r="P2088" s="457">
        <v>2.1147791346353981E-3</v>
      </c>
      <c r="Q2088" s="437">
        <v>1.0137423146034106E-2</v>
      </c>
      <c r="R2088" s="462">
        <v>0</v>
      </c>
      <c r="S2088" s="463">
        <v>0</v>
      </c>
      <c r="T2088" s="437">
        <v>494.30853810324595</v>
      </c>
      <c r="U2088" s="456">
        <v>4.947895513085593E-3</v>
      </c>
      <c r="V2088" s="457">
        <v>6.0323476947778528E-3</v>
      </c>
      <c r="W2088" s="437">
        <v>1.0599791968616278E-2</v>
      </c>
      <c r="X2088" s="456">
        <v>4.5739360491636773E-3</v>
      </c>
      <c r="Y2088" s="457">
        <v>5.8553897465571918E-3</v>
      </c>
      <c r="Z2088" s="437">
        <v>1.0788370712155786E-2</v>
      </c>
      <c r="AA2088" s="456">
        <v>8.6658753743345206E-4</v>
      </c>
      <c r="AB2088" s="457">
        <v>9.3689669596814184E-4</v>
      </c>
      <c r="AC2088" s="437">
        <v>1.1678544717547657E-3</v>
      </c>
      <c r="AD2088" s="456">
        <v>4.9127509277732974E-5</v>
      </c>
      <c r="AE2088" s="457">
        <v>4.3292572167317674E-5</v>
      </c>
      <c r="AF2088" s="437">
        <v>6.8414061572229668E-5</v>
      </c>
      <c r="AG2088" s="456">
        <v>1.6067179570262002E-3</v>
      </c>
      <c r="AH2088" s="457">
        <v>1.3926151159774243E-3</v>
      </c>
      <c r="AI2088" s="437">
        <v>2.4704056592816234E-3</v>
      </c>
      <c r="AJ2088" s="456">
        <v>2.9657000357631949E-4</v>
      </c>
      <c r="AK2088" s="457">
        <v>2.5065032584685546E-4</v>
      </c>
      <c r="AL2088" s="437">
        <v>4.4107257485507373E-4</v>
      </c>
      <c r="AM2088" s="456">
        <v>4.4168076281248978E-4</v>
      </c>
      <c r="AN2088" s="457">
        <v>3.9600001679488919E-4</v>
      </c>
      <c r="AO2088" s="437">
        <v>5.3229662986858408E-4</v>
      </c>
      <c r="AP2088" s="462">
        <v>0</v>
      </c>
      <c r="AQ2088" s="463">
        <v>0</v>
      </c>
      <c r="AR2088" s="463">
        <v>0</v>
      </c>
      <c r="AS2088" s="456">
        <v>0</v>
      </c>
      <c r="AT2088" s="457">
        <v>0</v>
      </c>
      <c r="AU2088" s="457">
        <v>0</v>
      </c>
    </row>
    <row r="2089" spans="1:47" x14ac:dyDescent="0.2">
      <c r="A2089" s="231">
        <v>2027</v>
      </c>
      <c r="B2089" s="232">
        <v>5</v>
      </c>
      <c r="C2089" s="456">
        <v>1.207327893324464</v>
      </c>
      <c r="D2089" s="457">
        <v>1.247946428747833</v>
      </c>
      <c r="E2089" s="437">
        <v>3.2588166634672304</v>
      </c>
      <c r="F2089" s="456">
        <v>4.6345333241957901E-2</v>
      </c>
      <c r="G2089" s="457">
        <v>4.1775328946812219E-2</v>
      </c>
      <c r="H2089" s="437">
        <v>8.6768037249062374E-2</v>
      </c>
      <c r="I2089" s="456">
        <v>4.4569580955871678E-2</v>
      </c>
      <c r="J2089" s="457">
        <v>4.5716122741618362E-2</v>
      </c>
      <c r="K2089" s="437">
        <v>0.1644554835652273</v>
      </c>
      <c r="L2089" s="462">
        <v>1.3509733647289702E-3</v>
      </c>
      <c r="M2089" s="463">
        <v>1.766894990455282E-3</v>
      </c>
      <c r="N2089" s="437">
        <v>3.3051879212549497E-3</v>
      </c>
      <c r="O2089" s="456">
        <v>2.0266479888951987E-3</v>
      </c>
      <c r="P2089" s="457">
        <v>3.186238616826972E-3</v>
      </c>
      <c r="Q2089" s="437">
        <v>1.256083805821789E-2</v>
      </c>
      <c r="R2089" s="462">
        <v>0</v>
      </c>
      <c r="S2089" s="463">
        <v>0</v>
      </c>
      <c r="T2089" s="437">
        <v>494.58031518159657</v>
      </c>
      <c r="U2089" s="456">
        <v>3.813702602738936E-3</v>
      </c>
      <c r="V2089" s="457">
        <v>4.5687111500840056E-3</v>
      </c>
      <c r="W2089" s="437">
        <v>9.210057162595358E-3</v>
      </c>
      <c r="X2089" s="456">
        <v>4.6582646092392889E-3</v>
      </c>
      <c r="Y2089" s="457">
        <v>5.9787074061731192E-3</v>
      </c>
      <c r="Z2089" s="437">
        <v>1.0975633533543833E-2</v>
      </c>
      <c r="AA2089" s="456">
        <v>1.0009499710291107E-3</v>
      </c>
      <c r="AB2089" s="457">
        <v>1.1055730617496808E-3</v>
      </c>
      <c r="AC2089" s="437">
        <v>1.6301090048990489E-3</v>
      </c>
      <c r="AD2089" s="456">
        <v>5.8459246876675872E-5</v>
      </c>
      <c r="AE2089" s="457">
        <v>5.2365453450874042E-5</v>
      </c>
      <c r="AF2089" s="437">
        <v>1.0003033533102532E-4</v>
      </c>
      <c r="AG2089" s="456">
        <v>1.9407325072885485E-3</v>
      </c>
      <c r="AH2089" s="457">
        <v>1.7151982675045934E-3</v>
      </c>
      <c r="AI2089" s="437">
        <v>3.6772803947964128E-3</v>
      </c>
      <c r="AJ2089" s="456">
        <v>3.4927129997736419E-4</v>
      </c>
      <c r="AK2089" s="457">
        <v>2.9893423717670996E-4</v>
      </c>
      <c r="AL2089" s="437">
        <v>6.2236387401000512E-4</v>
      </c>
      <c r="AM2089" s="456">
        <v>5.3173419400265743E-4</v>
      </c>
      <c r="AN2089" s="457">
        <v>4.8688293173951655E-4</v>
      </c>
      <c r="AO2089" s="437">
        <v>8.2001684167282965E-4</v>
      </c>
      <c r="AP2089" s="462">
        <v>0</v>
      </c>
      <c r="AQ2089" s="463">
        <v>0</v>
      </c>
      <c r="AR2089" s="463">
        <v>0</v>
      </c>
      <c r="AS2089" s="456">
        <v>0</v>
      </c>
      <c r="AT2089" s="457">
        <v>0</v>
      </c>
      <c r="AU2089" s="457">
        <v>0</v>
      </c>
    </row>
    <row r="2090" spans="1:47" x14ac:dyDescent="0.2">
      <c r="A2090" s="231">
        <v>2027</v>
      </c>
      <c r="B2090" s="232">
        <v>6</v>
      </c>
      <c r="C2090" s="456">
        <v>1.2151600115746812</v>
      </c>
      <c r="D2090" s="457">
        <v>1.2557187831689762</v>
      </c>
      <c r="E2090" s="437">
        <v>3.2823666707124901</v>
      </c>
      <c r="F2090" s="456">
        <v>4.7433611567035294E-2</v>
      </c>
      <c r="G2090" s="457">
        <v>4.2856697523918928E-2</v>
      </c>
      <c r="H2090" s="437">
        <v>8.9003023565125156E-2</v>
      </c>
      <c r="I2090" s="456">
        <v>4.5189225225133453E-2</v>
      </c>
      <c r="J2090" s="457">
        <v>4.6353207793831577E-2</v>
      </c>
      <c r="K2090" s="437">
        <v>0.16605861884671982</v>
      </c>
      <c r="L2090" s="462">
        <v>1.3536121457854273E-3</v>
      </c>
      <c r="M2090" s="463">
        <v>1.770146339521388E-3</v>
      </c>
      <c r="N2090" s="437">
        <v>3.3097645859903914E-3</v>
      </c>
      <c r="O2090" s="456">
        <v>2.0428547478884558E-3</v>
      </c>
      <c r="P2090" s="457">
        <v>3.2144712942722311E-3</v>
      </c>
      <c r="Q2090" s="437">
        <v>1.2605722335639166E-2</v>
      </c>
      <c r="R2090" s="462">
        <v>0</v>
      </c>
      <c r="S2090" s="463">
        <v>0</v>
      </c>
      <c r="T2090" s="437">
        <v>495.09680004965139</v>
      </c>
      <c r="U2090" s="456">
        <v>3.8822383605640835E-3</v>
      </c>
      <c r="V2090" s="457">
        <v>4.6648650313363552E-3</v>
      </c>
      <c r="W2090" s="437">
        <v>9.3811435998557048E-3</v>
      </c>
      <c r="X2090" s="456">
        <v>4.7512067063633168E-3</v>
      </c>
      <c r="Y2090" s="457">
        <v>6.1174135358167542E-3</v>
      </c>
      <c r="Z2090" s="437">
        <v>1.1186350024793911E-2</v>
      </c>
      <c r="AA2090" s="456">
        <v>1.0325831771371638E-3</v>
      </c>
      <c r="AB2090" s="457">
        <v>1.1410317743389404E-3</v>
      </c>
      <c r="AC2090" s="437">
        <v>1.688453758454131E-3</v>
      </c>
      <c r="AD2090" s="456">
        <v>5.9906569858667211E-5</v>
      </c>
      <c r="AE2090" s="457">
        <v>5.3795108918606619E-5</v>
      </c>
      <c r="AF2090" s="437">
        <v>1.0280533305287933E-4</v>
      </c>
      <c r="AG2090" s="456">
        <v>1.9840900205035684E-3</v>
      </c>
      <c r="AH2090" s="457">
        <v>1.7577382208942356E-3</v>
      </c>
      <c r="AI2090" s="437">
        <v>3.7675895742289049E-3</v>
      </c>
      <c r="AJ2090" s="456">
        <v>3.5745427741330397E-4</v>
      </c>
      <c r="AK2090" s="457">
        <v>3.0688723807840057E-4</v>
      </c>
      <c r="AL2090" s="437">
        <v>6.3957543417941895E-4</v>
      </c>
      <c r="AM2090" s="456">
        <v>5.4434604294896353E-4</v>
      </c>
      <c r="AN2090" s="457">
        <v>4.9935505651869125E-4</v>
      </c>
      <c r="AO2090" s="437">
        <v>8.4003204885830433E-4</v>
      </c>
      <c r="AP2090" s="462">
        <v>0</v>
      </c>
      <c r="AQ2090" s="463">
        <v>0</v>
      </c>
      <c r="AR2090" s="463">
        <v>0</v>
      </c>
      <c r="AS2090" s="456">
        <v>0</v>
      </c>
      <c r="AT2090" s="457">
        <v>0</v>
      </c>
      <c r="AU2090" s="457">
        <v>0</v>
      </c>
    </row>
    <row r="2091" spans="1:47" x14ac:dyDescent="0.2">
      <c r="A2091" s="231">
        <v>2027</v>
      </c>
      <c r="B2091" s="232">
        <v>7</v>
      </c>
      <c r="C2091" s="456">
        <v>1.3566515805381385</v>
      </c>
      <c r="D2091" s="457">
        <v>1.4030441099752873</v>
      </c>
      <c r="E2091" s="437">
        <v>3.806812214998792</v>
      </c>
      <c r="F2091" s="456">
        <v>5.291866703660817E-2</v>
      </c>
      <c r="G2091" s="457">
        <v>4.8228313017420837E-2</v>
      </c>
      <c r="H2091" s="437">
        <v>0.11090875761263998</v>
      </c>
      <c r="I2091" s="456">
        <v>5.2190684146087733E-2</v>
      </c>
      <c r="J2091" s="457">
        <v>5.3884293338700616E-2</v>
      </c>
      <c r="K2091" s="437">
        <v>0.20193706424763291</v>
      </c>
      <c r="L2091" s="462">
        <v>1.3565210708389316E-3</v>
      </c>
      <c r="M2091" s="463">
        <v>1.7737049181353098E-3</v>
      </c>
      <c r="N2091" s="437">
        <v>3.3148231112636595E-3</v>
      </c>
      <c r="O2091" s="456">
        <v>2.340799376336071E-3</v>
      </c>
      <c r="P2091" s="457">
        <v>3.5175518128421294E-3</v>
      </c>
      <c r="Q2091" s="437">
        <v>1.3448343638707149E-2</v>
      </c>
      <c r="R2091" s="462">
        <v>0</v>
      </c>
      <c r="S2091" s="463">
        <v>0</v>
      </c>
      <c r="T2091" s="437">
        <v>495.6753204816992</v>
      </c>
      <c r="U2091" s="456">
        <v>4.0752612808565907E-3</v>
      </c>
      <c r="V2091" s="457">
        <v>4.803459890003762E-3</v>
      </c>
      <c r="W2091" s="437">
        <v>1.0565099796996267E-2</v>
      </c>
      <c r="X2091" s="456">
        <v>4.8532431105141041E-3</v>
      </c>
      <c r="Y2091" s="457">
        <v>6.2723121548208804E-3</v>
      </c>
      <c r="Z2091" s="437">
        <v>1.1421732915734258E-2</v>
      </c>
      <c r="AA2091" s="456">
        <v>1.1504313554629615E-3</v>
      </c>
      <c r="AB2091" s="457">
        <v>1.2751757537891764E-3</v>
      </c>
      <c r="AC2091" s="437">
        <v>2.0941513405246478E-3</v>
      </c>
      <c r="AD2091" s="456">
        <v>6.6842220842860947E-5</v>
      </c>
      <c r="AE2091" s="457">
        <v>6.0470786284464718E-5</v>
      </c>
      <c r="AF2091" s="437">
        <v>1.2806662970899787E-4</v>
      </c>
      <c r="AG2091" s="456">
        <v>2.2145497789381398E-3</v>
      </c>
      <c r="AH2091" s="457">
        <v>1.9801280521093748E-3</v>
      </c>
      <c r="AI2091" s="437">
        <v>4.6992370266162962E-3</v>
      </c>
      <c r="AJ2091" s="456">
        <v>3.9408727187920757E-4</v>
      </c>
      <c r="AK2091" s="457">
        <v>3.4050604899364548E-4</v>
      </c>
      <c r="AL2091" s="437">
        <v>7.8298263290647614E-4</v>
      </c>
      <c r="AM2091" s="456">
        <v>6.1145033541021418E-4</v>
      </c>
      <c r="AN2091" s="457">
        <v>5.661676735106984E-4</v>
      </c>
      <c r="AO2091" s="437">
        <v>1.0637425149430167E-3</v>
      </c>
      <c r="AP2091" s="462">
        <v>0</v>
      </c>
      <c r="AQ2091" s="463">
        <v>0</v>
      </c>
      <c r="AR2091" s="463">
        <v>0</v>
      </c>
      <c r="AS2091" s="456">
        <v>0</v>
      </c>
      <c r="AT2091" s="457">
        <v>0</v>
      </c>
      <c r="AU2091" s="457">
        <v>0</v>
      </c>
    </row>
    <row r="2092" spans="1:47" x14ac:dyDescent="0.2">
      <c r="A2092" s="231">
        <v>2027</v>
      </c>
      <c r="B2092" s="232">
        <v>8</v>
      </c>
      <c r="C2092" s="456">
        <v>1.3716125601083007</v>
      </c>
      <c r="D2092" s="457">
        <v>1.4182082568750711</v>
      </c>
      <c r="E2092" s="437">
        <v>3.8394800862867151</v>
      </c>
      <c r="F2092" s="456">
        <v>5.442624292099122E-2</v>
      </c>
      <c r="G2092" s="457">
        <v>4.9758767352893099E-2</v>
      </c>
      <c r="H2092" s="437">
        <v>0.11422650992625724</v>
      </c>
      <c r="I2092" s="456">
        <v>5.3154872524088133E-2</v>
      </c>
      <c r="J2092" s="457">
        <v>5.4892709430433076E-2</v>
      </c>
      <c r="K2092" s="437">
        <v>0.20427605372114502</v>
      </c>
      <c r="L2092" s="462">
        <v>1.359688273149228E-3</v>
      </c>
      <c r="M2092" s="463">
        <v>1.7776350437899234E-3</v>
      </c>
      <c r="N2092" s="437">
        <v>3.3204740659268459E-3</v>
      </c>
      <c r="O2092" s="456">
        <v>2.3630625248183914E-3</v>
      </c>
      <c r="P2092" s="457">
        <v>3.5556763064458598E-3</v>
      </c>
      <c r="Q2092" s="437">
        <v>1.3510826127689463E-2</v>
      </c>
      <c r="R2092" s="462">
        <v>0</v>
      </c>
      <c r="S2092" s="463">
        <v>0</v>
      </c>
      <c r="T2092" s="437">
        <v>496.32038018714923</v>
      </c>
      <c r="U2092" s="456">
        <v>4.1666915312211835E-3</v>
      </c>
      <c r="V2092" s="457">
        <v>4.9279495786756266E-3</v>
      </c>
      <c r="W2092" s="437">
        <v>1.0789864766379817E-2</v>
      </c>
      <c r="X2092" s="456">
        <v>4.965911106655522E-3</v>
      </c>
      <c r="Y2092" s="457">
        <v>6.4458922451424549E-3</v>
      </c>
      <c r="Z2092" s="437">
        <v>1.1685435527690954E-2</v>
      </c>
      <c r="AA2092" s="456">
        <v>1.1932692817850166E-3</v>
      </c>
      <c r="AB2092" s="457">
        <v>1.3225714693641916E-3</v>
      </c>
      <c r="AC2092" s="437">
        <v>2.1817035348109465E-3</v>
      </c>
      <c r="AD2092" s="456">
        <v>6.8840916877346465E-5</v>
      </c>
      <c r="AE2092" s="457">
        <v>6.248591563868752E-5</v>
      </c>
      <c r="AF2092" s="437">
        <v>1.3221438377147889E-4</v>
      </c>
      <c r="AG2092" s="456">
        <v>2.2748690690749542E-3</v>
      </c>
      <c r="AH2092" s="457">
        <v>2.0409075530876488E-3</v>
      </c>
      <c r="AI2092" s="437">
        <v>4.8331103343306021E-3</v>
      </c>
      <c r="AJ2092" s="456">
        <v>4.0533677385378407E-4</v>
      </c>
      <c r="AK2092" s="457">
        <v>3.5175867599185443E-4</v>
      </c>
      <c r="AL2092" s="437">
        <v>8.0849884719878438E-4</v>
      </c>
      <c r="AM2092" s="456">
        <v>6.287908002168361E-4</v>
      </c>
      <c r="AN2092" s="457">
        <v>5.8365894556699604E-4</v>
      </c>
      <c r="AO2092" s="437">
        <v>1.0936134179978124E-3</v>
      </c>
      <c r="AP2092" s="462">
        <v>0</v>
      </c>
      <c r="AQ2092" s="463">
        <v>0</v>
      </c>
      <c r="AR2092" s="463">
        <v>0</v>
      </c>
      <c r="AS2092" s="456">
        <v>0</v>
      </c>
      <c r="AT2092" s="457">
        <v>0</v>
      </c>
      <c r="AU2092" s="457">
        <v>0</v>
      </c>
    </row>
    <row r="2093" spans="1:47" x14ac:dyDescent="0.2">
      <c r="A2093" s="231">
        <v>2027</v>
      </c>
      <c r="B2093" s="232">
        <v>9</v>
      </c>
      <c r="C2093" s="456">
        <v>1.4061574586735208</v>
      </c>
      <c r="D2093" s="457">
        <v>1.4512414622383514</v>
      </c>
      <c r="E2093" s="437">
        <v>3.9526802605563285</v>
      </c>
      <c r="F2093" s="456">
        <v>6.0330846479871574E-2</v>
      </c>
      <c r="G2093" s="457">
        <v>5.556110880729398E-2</v>
      </c>
      <c r="H2093" s="437">
        <v>0.13508501148764473</v>
      </c>
      <c r="I2093" s="456">
        <v>6.1964471531206766E-2</v>
      </c>
      <c r="J2093" s="457">
        <v>6.4357427309338466E-2</v>
      </c>
      <c r="K2093" s="437">
        <v>0.24529173590191275</v>
      </c>
      <c r="L2093" s="462">
        <v>1.3627387484580031E-3</v>
      </c>
      <c r="M2093" s="463">
        <v>1.7811916750218055E-3</v>
      </c>
      <c r="N2093" s="437">
        <v>3.3257584974627475E-3</v>
      </c>
      <c r="O2093" s="456">
        <v>2.7186322533213308E-3</v>
      </c>
      <c r="P2093" s="457">
        <v>3.9082531603105075E-3</v>
      </c>
      <c r="Q2093" s="437">
        <v>1.4482328490217494E-2</v>
      </c>
      <c r="R2093" s="462">
        <v>0</v>
      </c>
      <c r="S2093" s="463">
        <v>0</v>
      </c>
      <c r="T2093" s="437">
        <v>496.85306952411662</v>
      </c>
      <c r="U2093" s="456">
        <v>4.2122388455657815E-3</v>
      </c>
      <c r="V2093" s="457">
        <v>4.9832724837221808E-3</v>
      </c>
      <c r="W2093" s="437">
        <v>1.134270842172703E-2</v>
      </c>
      <c r="X2093" s="456">
        <v>5.0895739696656056E-3</v>
      </c>
      <c r="Y2093" s="457">
        <v>6.638521287059003E-3</v>
      </c>
      <c r="Z2093" s="437">
        <v>1.1978150139167035E-2</v>
      </c>
      <c r="AA2093" s="456">
        <v>1.3219191460139737E-3</v>
      </c>
      <c r="AB2093" s="457">
        <v>1.46115308918656E-3</v>
      </c>
      <c r="AC2093" s="437">
        <v>2.5808403270425307E-3</v>
      </c>
      <c r="AD2093" s="456">
        <v>7.6220017941636538E-5</v>
      </c>
      <c r="AE2093" s="457">
        <v>6.9614441389990097E-5</v>
      </c>
      <c r="AF2093" s="437">
        <v>1.5611520845354874E-4</v>
      </c>
      <c r="AG2093" s="456">
        <v>2.5222981418838611E-3</v>
      </c>
      <c r="AH2093" s="457">
        <v>2.2819245640690626E-3</v>
      </c>
      <c r="AI2093" s="437">
        <v>5.7169340796943413E-3</v>
      </c>
      <c r="AJ2093" s="456">
        <v>4.4373852369275718E-4</v>
      </c>
      <c r="AK2093" s="457">
        <v>3.874422433321777E-4</v>
      </c>
      <c r="AL2093" s="437">
        <v>9.3952457008842196E-4</v>
      </c>
      <c r="AM2093" s="456">
        <v>7.006131683453909E-4</v>
      </c>
      <c r="AN2093" s="457">
        <v>6.5544193608760976E-4</v>
      </c>
      <c r="AO2093" s="437">
        <v>1.3118206113590847E-3</v>
      </c>
      <c r="AP2093" s="462">
        <v>0</v>
      </c>
      <c r="AQ2093" s="463">
        <v>0</v>
      </c>
      <c r="AR2093" s="463">
        <v>0</v>
      </c>
      <c r="AS2093" s="456">
        <v>0</v>
      </c>
      <c r="AT2093" s="457">
        <v>0</v>
      </c>
      <c r="AU2093" s="457">
        <v>0</v>
      </c>
    </row>
    <row r="2094" spans="1:47" x14ac:dyDescent="0.2">
      <c r="A2094" s="231">
        <v>2027</v>
      </c>
      <c r="B2094" s="232">
        <v>10</v>
      </c>
      <c r="C2094" s="456">
        <v>1.4239342014910585</v>
      </c>
      <c r="D2094" s="457">
        <v>1.4696614456781014</v>
      </c>
      <c r="E2094" s="437">
        <v>3.9922798320209418</v>
      </c>
      <c r="F2094" s="456">
        <v>6.2248953262008425E-2</v>
      </c>
      <c r="G2094" s="457">
        <v>5.7534587170711561E-2</v>
      </c>
      <c r="H2094" s="437">
        <v>0.13963944649561891</v>
      </c>
      <c r="I2094" s="456">
        <v>6.3249758224475483E-2</v>
      </c>
      <c r="J2094" s="457">
        <v>6.572919028570004E-2</v>
      </c>
      <c r="K2094" s="437">
        <v>0.24861029875640669</v>
      </c>
      <c r="L2094" s="462">
        <v>1.3665153079231239E-3</v>
      </c>
      <c r="M2094" s="463">
        <v>1.7855765672083108E-3</v>
      </c>
      <c r="N2094" s="437">
        <v>3.3327174257083711E-3</v>
      </c>
      <c r="O2094" s="456">
        <v>2.7490867916380854E-3</v>
      </c>
      <c r="P2094" s="457">
        <v>3.9585996254615594E-3</v>
      </c>
      <c r="Q2094" s="437">
        <v>1.4567715753735635E-2</v>
      </c>
      <c r="R2094" s="462">
        <v>0</v>
      </c>
      <c r="S2094" s="463">
        <v>0</v>
      </c>
      <c r="T2094" s="437">
        <v>497.64324879143402</v>
      </c>
      <c r="U2094" s="456">
        <v>4.3149513993829226E-3</v>
      </c>
      <c r="V2094" s="457">
        <v>5.1211636372110363E-3</v>
      </c>
      <c r="W2094" s="437">
        <v>1.161966690018199E-2</v>
      </c>
      <c r="X2094" s="456">
        <v>5.2247195231211029E-3</v>
      </c>
      <c r="Y2094" s="457">
        <v>6.8505480270079589E-3</v>
      </c>
      <c r="Z2094" s="437">
        <v>1.2300298367701587E-2</v>
      </c>
      <c r="AA2094" s="456">
        <v>1.3757112145105174E-3</v>
      </c>
      <c r="AB2094" s="457">
        <v>1.5113684685454268E-3</v>
      </c>
      <c r="AC2094" s="437">
        <v>2.705407180289319E-3</v>
      </c>
      <c r="AD2094" s="456">
        <v>7.878101132523024E-5</v>
      </c>
      <c r="AE2094" s="457">
        <v>7.2216998542479525E-5</v>
      </c>
      <c r="AF2094" s="437">
        <v>1.6185229381312989E-4</v>
      </c>
      <c r="AG2094" s="456">
        <v>2.5989070367401818E-3</v>
      </c>
      <c r="AH2094" s="457">
        <v>2.3619992866993683E-3</v>
      </c>
      <c r="AI2094" s="437">
        <v>5.8995927481071088E-3</v>
      </c>
      <c r="AJ2094" s="456">
        <v>4.5801448583176915E-4</v>
      </c>
      <c r="AK2094" s="457">
        <v>4.0244880587123901E-4</v>
      </c>
      <c r="AL2094" s="437">
        <v>9.7420583016743253E-4</v>
      </c>
      <c r="AM2094" s="456">
        <v>7.2265294085522398E-4</v>
      </c>
      <c r="AN2094" s="457">
        <v>6.7746049511187669E-4</v>
      </c>
      <c r="AO2094" s="437">
        <v>1.3532516789576388E-3</v>
      </c>
      <c r="AP2094" s="462">
        <v>0</v>
      </c>
      <c r="AQ2094" s="463">
        <v>0</v>
      </c>
      <c r="AR2094" s="463">
        <v>0</v>
      </c>
      <c r="AS2094" s="456">
        <v>0</v>
      </c>
      <c r="AT2094" s="457">
        <v>0</v>
      </c>
      <c r="AU2094" s="457">
        <v>0</v>
      </c>
    </row>
    <row r="2095" spans="1:47" x14ac:dyDescent="0.2">
      <c r="A2095" s="231">
        <v>2027</v>
      </c>
      <c r="B2095" s="232">
        <v>11</v>
      </c>
      <c r="C2095" s="456">
        <v>1.7240550436942448</v>
      </c>
      <c r="D2095" s="457">
        <v>1.7847193356348932</v>
      </c>
      <c r="E2095" s="437">
        <v>5.0105162376822125</v>
      </c>
      <c r="F2095" s="456">
        <v>7.2749516668287037E-2</v>
      </c>
      <c r="G2095" s="457">
        <v>6.6917429007842796E-2</v>
      </c>
      <c r="H2095" s="437">
        <v>0.17605710833136223</v>
      </c>
      <c r="I2095" s="456">
        <v>7.227530382920086E-2</v>
      </c>
      <c r="J2095" s="457">
        <v>7.5449213317353603E-2</v>
      </c>
      <c r="K2095" s="437">
        <v>0.28979686135660343</v>
      </c>
      <c r="L2095" s="462">
        <v>1.3706185065158001E-3</v>
      </c>
      <c r="M2095" s="463">
        <v>1.7903970952065579E-3</v>
      </c>
      <c r="N2095" s="437">
        <v>3.340405663494E-3</v>
      </c>
      <c r="O2095" s="456">
        <v>3.466321794866591E-3</v>
      </c>
      <c r="P2095" s="457">
        <v>4.605226856421678E-3</v>
      </c>
      <c r="Q2095" s="437">
        <v>1.6540341610345018E-2</v>
      </c>
      <c r="R2095" s="462">
        <v>0</v>
      </c>
      <c r="S2095" s="463">
        <v>0</v>
      </c>
      <c r="T2095" s="437">
        <v>498.51272683200506</v>
      </c>
      <c r="U2095" s="456">
        <v>3.9801692541666968E-3</v>
      </c>
      <c r="V2095" s="457">
        <v>4.7469687145753709E-3</v>
      </c>
      <c r="W2095" s="437">
        <v>1.1124419370666418E-2</v>
      </c>
      <c r="X2095" s="456">
        <v>5.3717145407080414E-3</v>
      </c>
      <c r="Y2095" s="457">
        <v>7.0840332429566001E-3</v>
      </c>
      <c r="Z2095" s="437">
        <v>1.265508372804334E-2</v>
      </c>
      <c r="AA2095" s="456">
        <v>1.5982688597188093E-3</v>
      </c>
      <c r="AB2095" s="457">
        <v>1.7269199731000206E-3</v>
      </c>
      <c r="AC2095" s="437">
        <v>3.4037178098758627E-3</v>
      </c>
      <c r="AD2095" s="456">
        <v>9.1867644458309966E-5</v>
      </c>
      <c r="AE2095" s="457">
        <v>8.3703564099669734E-5</v>
      </c>
      <c r="AF2095" s="437">
        <v>2.036196813518988E-4</v>
      </c>
      <c r="AG2095" s="456">
        <v>3.0407598462033137E-3</v>
      </c>
      <c r="AH2095" s="457">
        <v>2.753704343787597E-3</v>
      </c>
      <c r="AI2095" s="437">
        <v>7.4425524656424732E-3</v>
      </c>
      <c r="AJ2095" s="456">
        <v>5.2586781218900633E-4</v>
      </c>
      <c r="AK2095" s="457">
        <v>4.5981945993532792E-4</v>
      </c>
      <c r="AL2095" s="437">
        <v>1.2021448668802629E-3</v>
      </c>
      <c r="AM2095" s="456">
        <v>8.5055659749037416E-4</v>
      </c>
      <c r="AN2095" s="457">
        <v>7.9358047865581453E-4</v>
      </c>
      <c r="AO2095" s="437">
        <v>1.7355822713793377E-3</v>
      </c>
      <c r="AP2095" s="462">
        <v>0</v>
      </c>
      <c r="AQ2095" s="463">
        <v>0</v>
      </c>
      <c r="AR2095" s="463">
        <v>0</v>
      </c>
      <c r="AS2095" s="456">
        <v>0</v>
      </c>
      <c r="AT2095" s="457">
        <v>0</v>
      </c>
      <c r="AU2095" s="457">
        <v>0</v>
      </c>
    </row>
    <row r="2096" spans="1:47" x14ac:dyDescent="0.2">
      <c r="A2096" s="231">
        <v>2027</v>
      </c>
      <c r="B2096" s="232">
        <v>12</v>
      </c>
      <c r="C2096" s="456">
        <v>1.7463852760696423</v>
      </c>
      <c r="D2096" s="457">
        <v>1.8082197552728756</v>
      </c>
      <c r="E2096" s="437">
        <v>5.0630341137278467</v>
      </c>
      <c r="F2096" s="456">
        <v>7.526652319798835E-2</v>
      </c>
      <c r="G2096" s="457">
        <v>6.951892712846669E-2</v>
      </c>
      <c r="H2096" s="437">
        <v>0.18257255216286764</v>
      </c>
      <c r="I2096" s="456">
        <v>7.3944495755311077E-2</v>
      </c>
      <c r="J2096" s="457">
        <v>7.7262532775247306E-2</v>
      </c>
      <c r="K2096" s="437">
        <v>0.29435420414703378</v>
      </c>
      <c r="L2096" s="462">
        <v>1.3753475813772225E-3</v>
      </c>
      <c r="M2096" s="463">
        <v>1.7959759581626026E-3</v>
      </c>
      <c r="N2096" s="437">
        <v>3.3492325971705181E-3</v>
      </c>
      <c r="O2096" s="456">
        <v>3.51175693097218E-3</v>
      </c>
      <c r="P2096" s="457">
        <v>4.6753507120909574E-3</v>
      </c>
      <c r="Q2096" s="437">
        <v>1.6666378412613855E-2</v>
      </c>
      <c r="R2096" s="462">
        <v>0</v>
      </c>
      <c r="S2096" s="463">
        <v>0</v>
      </c>
      <c r="T2096" s="437">
        <v>499.46045528296474</v>
      </c>
      <c r="U2096" s="456">
        <v>4.0875027975606458E-3</v>
      </c>
      <c r="V2096" s="457">
        <v>4.8968112478376766E-3</v>
      </c>
      <c r="W2096" s="437">
        <v>1.1440057432669355E-2</v>
      </c>
      <c r="X2096" s="456">
        <v>5.5314039189904712E-3</v>
      </c>
      <c r="Y2096" s="457">
        <v>7.3389588734241954E-3</v>
      </c>
      <c r="Z2096" s="437">
        <v>1.3041805563867869E-2</v>
      </c>
      <c r="AA2096" s="456">
        <v>1.6748551186829563E-3</v>
      </c>
      <c r="AB2096" s="457">
        <v>1.7952080558761416E-3</v>
      </c>
      <c r="AC2096" s="437">
        <v>3.5982120859749654E-3</v>
      </c>
      <c r="AD2096" s="456">
        <v>9.5278620741753983E-5</v>
      </c>
      <c r="AE2096" s="457">
        <v>8.7175715417061101E-5</v>
      </c>
      <c r="AF2096" s="437">
        <v>2.1195379758013201E-4</v>
      </c>
      <c r="AG2096" s="456">
        <v>3.139788660548478E-3</v>
      </c>
      <c r="AH2096" s="457">
        <v>2.8585090763083554E-3</v>
      </c>
      <c r="AI2096" s="437">
        <v>7.6996555508517051E-3</v>
      </c>
      <c r="AJ2096" s="456">
        <v>5.441270388756638E-4</v>
      </c>
      <c r="AK2096" s="457">
        <v>4.7934246369664614E-4</v>
      </c>
      <c r="AL2096" s="437">
        <v>1.2503911751520172E-3</v>
      </c>
      <c r="AM2096" s="456">
        <v>8.798527709291522E-4</v>
      </c>
      <c r="AN2096" s="457">
        <v>8.2278706856491108E-4</v>
      </c>
      <c r="AO2096" s="437">
        <v>1.7964091290112825E-3</v>
      </c>
      <c r="AP2096" s="462">
        <v>0</v>
      </c>
      <c r="AQ2096" s="463">
        <v>0</v>
      </c>
      <c r="AR2096" s="463">
        <v>0</v>
      </c>
      <c r="AS2096" s="456">
        <v>0</v>
      </c>
      <c r="AT2096" s="457">
        <v>0</v>
      </c>
      <c r="AU2096" s="457">
        <v>0</v>
      </c>
    </row>
    <row r="2097" spans="1:47" x14ac:dyDescent="0.2">
      <c r="A2097" s="231">
        <v>2027</v>
      </c>
      <c r="B2097" s="232">
        <v>13</v>
      </c>
      <c r="C2097" s="456">
        <v>1.7698385071938674</v>
      </c>
      <c r="D2097" s="457">
        <v>1.8329784597670251</v>
      </c>
      <c r="E2097" s="437">
        <v>5.1180590210046475</v>
      </c>
      <c r="F2097" s="456">
        <v>7.8001199442486013E-2</v>
      </c>
      <c r="G2097" s="457">
        <v>7.2368657051679663E-2</v>
      </c>
      <c r="H2097" s="437">
        <v>0.18969313704286725</v>
      </c>
      <c r="I2097" s="456">
        <v>7.5759509427038005E-2</v>
      </c>
      <c r="J2097" s="457">
        <v>7.9238899315681816E-2</v>
      </c>
      <c r="K2097" s="437">
        <v>0.29938096940310094</v>
      </c>
      <c r="L2097" s="462">
        <v>1.3807679273893268E-3</v>
      </c>
      <c r="M2097" s="463">
        <v>1.8028614251420119E-3</v>
      </c>
      <c r="N2097" s="437">
        <v>3.3595102806099715E-3</v>
      </c>
      <c r="O2097" s="456">
        <v>3.5612235750328339E-3</v>
      </c>
      <c r="P2097" s="457">
        <v>4.7522764297519135E-3</v>
      </c>
      <c r="Q2097" s="437">
        <v>1.6805633750209308E-2</v>
      </c>
      <c r="R2097" s="462">
        <v>0</v>
      </c>
      <c r="S2097" s="463">
        <v>0</v>
      </c>
      <c r="T2097" s="437">
        <v>500.49258075082275</v>
      </c>
      <c r="U2097" s="456">
        <v>4.2057033934052137E-3</v>
      </c>
      <c r="V2097" s="457">
        <v>5.0655807718705996E-3</v>
      </c>
      <c r="W2097" s="437">
        <v>1.1784347812627721E-2</v>
      </c>
      <c r="X2097" s="456">
        <v>5.7038456938241803E-3</v>
      </c>
      <c r="Y2097" s="457">
        <v>7.6156409340553009E-3</v>
      </c>
      <c r="Z2097" s="437">
        <v>1.346214197955131E-2</v>
      </c>
      <c r="AA2097" s="456">
        <v>1.7713378711511081E-3</v>
      </c>
      <c r="AB2097" s="457">
        <v>1.8938810370264373E-3</v>
      </c>
      <c r="AC2097" s="437">
        <v>3.8302983679785289E-3</v>
      </c>
      <c r="AD2097" s="456">
        <v>9.9036553338761182E-5</v>
      </c>
      <c r="AE2097" s="457">
        <v>9.1040839269151594E-5</v>
      </c>
      <c r="AF2097" s="437">
        <v>2.2117380382359793E-4</v>
      </c>
      <c r="AG2097" s="456">
        <v>3.2441714422623774E-3</v>
      </c>
      <c r="AH2097" s="457">
        <v>2.9682776701332992E-3</v>
      </c>
      <c r="AI2097" s="437">
        <v>7.9754764563134198E-3</v>
      </c>
      <c r="AJ2097" s="456">
        <v>5.6301781761857524E-4</v>
      </c>
      <c r="AK2097" s="457">
        <v>4.9927097619187561E-4</v>
      </c>
      <c r="AL2097" s="437">
        <v>1.3014024349176376E-3</v>
      </c>
      <c r="AM2097" s="456">
        <v>9.1250792682323297E-4</v>
      </c>
      <c r="AN2097" s="457">
        <v>8.5614323916237151E-4</v>
      </c>
      <c r="AO2097" s="437">
        <v>1.8644886175151255E-3</v>
      </c>
      <c r="AP2097" s="462">
        <v>0</v>
      </c>
      <c r="AQ2097" s="463">
        <v>0</v>
      </c>
      <c r="AR2097" s="463">
        <v>0</v>
      </c>
      <c r="AS2097" s="456">
        <v>0</v>
      </c>
      <c r="AT2097" s="457">
        <v>0</v>
      </c>
      <c r="AU2097" s="457">
        <v>0</v>
      </c>
    </row>
    <row r="2098" spans="1:47" x14ac:dyDescent="0.2">
      <c r="A2098" s="231">
        <v>2027</v>
      </c>
      <c r="B2098" s="232">
        <v>14</v>
      </c>
      <c r="C2098" s="456">
        <v>1.7905672536064787</v>
      </c>
      <c r="D2098" s="457">
        <v>1.8547230532747412</v>
      </c>
      <c r="E2098" s="437">
        <v>5.1617907600548723</v>
      </c>
      <c r="F2098" s="456">
        <v>8.0949198820358934E-2</v>
      </c>
      <c r="G2098" s="457">
        <v>7.543837348224923E-2</v>
      </c>
      <c r="H2098" s="437">
        <v>0.19735913684419565</v>
      </c>
      <c r="I2098" s="456">
        <v>7.7680780647328959E-2</v>
      </c>
      <c r="J2098" s="457">
        <v>8.1327783266180273E-2</v>
      </c>
      <c r="K2098" s="437">
        <v>0.30453589707451706</v>
      </c>
      <c r="L2098" s="462">
        <v>1.3857456936058972E-3</v>
      </c>
      <c r="M2098" s="463">
        <v>1.8091763021615486E-3</v>
      </c>
      <c r="N2098" s="437">
        <v>3.3682760502172396E-3</v>
      </c>
      <c r="O2098" s="456">
        <v>3.6147118256992508E-3</v>
      </c>
      <c r="P2098" s="457">
        <v>4.8353639830236526E-3</v>
      </c>
      <c r="Q2098" s="437">
        <v>1.6956314443903178E-2</v>
      </c>
      <c r="R2098" s="462">
        <v>0</v>
      </c>
      <c r="S2098" s="463">
        <v>0</v>
      </c>
      <c r="T2098" s="437">
        <v>501.23076678366544</v>
      </c>
      <c r="U2098" s="456">
        <v>4.331902140013005E-3</v>
      </c>
      <c r="V2098" s="457">
        <v>5.2459184549327022E-3</v>
      </c>
      <c r="W2098" s="437">
        <v>1.2151639974820041E-2</v>
      </c>
      <c r="X2098" s="456">
        <v>5.8897160183801409E-3</v>
      </c>
      <c r="Y2098" s="457">
        <v>7.9138420295493707E-3</v>
      </c>
      <c r="Z2098" s="437">
        <v>1.3915169959887518E-2</v>
      </c>
      <c r="AA2098" s="456">
        <v>1.8807237131743032E-3</v>
      </c>
      <c r="AB2098" s="457">
        <v>2.004038827595085E-3</v>
      </c>
      <c r="AC2098" s="437">
        <v>4.0928546281666523E-3</v>
      </c>
      <c r="AD2098" s="456">
        <v>1.0312188509643656E-4</v>
      </c>
      <c r="AE2098" s="457">
        <v>9.5236425125171009E-5</v>
      </c>
      <c r="AF2098" s="437">
        <v>2.311860300886986E-4</v>
      </c>
      <c r="AG2098" s="456">
        <v>3.3552214242164751E-3</v>
      </c>
      <c r="AH2098" s="457">
        <v>3.085333241717619E-3</v>
      </c>
      <c r="AI2098" s="437">
        <v>8.2690435424304445E-3</v>
      </c>
      <c r="AJ2098" s="456">
        <v>5.8299272128544853E-4</v>
      </c>
      <c r="AK2098" s="457">
        <v>5.2043848412634006E-4</v>
      </c>
      <c r="AL2098" s="437">
        <v>1.3555077299189364E-3</v>
      </c>
      <c r="AM2098" s="456">
        <v>9.4802730435329728E-4</v>
      </c>
      <c r="AN2098" s="457">
        <v>8.9231974134865719E-4</v>
      </c>
      <c r="AO2098" s="437">
        <v>1.9384654831187287E-3</v>
      </c>
      <c r="AP2098" s="462">
        <v>0</v>
      </c>
      <c r="AQ2098" s="463">
        <v>0</v>
      </c>
      <c r="AR2098" s="463">
        <v>0</v>
      </c>
      <c r="AS2098" s="456">
        <v>0</v>
      </c>
      <c r="AT2098" s="457">
        <v>0</v>
      </c>
      <c r="AU2098" s="457">
        <v>0</v>
      </c>
    </row>
    <row r="2099" spans="1:47" x14ac:dyDescent="0.2">
      <c r="A2099" s="231">
        <v>2027</v>
      </c>
      <c r="B2099" s="232">
        <v>15</v>
      </c>
      <c r="C2099" s="456">
        <v>1.8216615841046724</v>
      </c>
      <c r="D2099" s="457">
        <v>1.8875221930645021</v>
      </c>
      <c r="E2099" s="437">
        <v>5.2393846451483226</v>
      </c>
      <c r="F2099" s="456">
        <v>8.4013577444242094E-2</v>
      </c>
      <c r="G2099" s="457">
        <v>7.8654978966248942E-2</v>
      </c>
      <c r="H2099" s="437">
        <v>0.20529807038408066</v>
      </c>
      <c r="I2099" s="456">
        <v>7.9658064985453664E-2</v>
      </c>
      <c r="J2099" s="457">
        <v>8.3480629638689102E-2</v>
      </c>
      <c r="K2099" s="437">
        <v>0.30977504105458875</v>
      </c>
      <c r="L2099" s="462">
        <v>1.3900312188908632E-3</v>
      </c>
      <c r="M2099" s="463">
        <v>1.8149490059714624E-3</v>
      </c>
      <c r="N2099" s="437">
        <v>3.3752120288325711E-3</v>
      </c>
      <c r="O2099" s="456">
        <v>3.6668723959041283E-3</v>
      </c>
      <c r="P2099" s="457">
        <v>4.9181246294560926E-3</v>
      </c>
      <c r="Q2099" s="437">
        <v>1.7098362011677921E-2</v>
      </c>
      <c r="R2099" s="462">
        <v>0</v>
      </c>
      <c r="S2099" s="463">
        <v>0</v>
      </c>
      <c r="T2099" s="437">
        <v>502.41066313797091</v>
      </c>
      <c r="U2099" s="456">
        <v>4.4675703748441138E-3</v>
      </c>
      <c r="V2099" s="457">
        <v>5.4425104644667613E-3</v>
      </c>
      <c r="W2099" s="437">
        <v>1.2537486641764795E-2</v>
      </c>
      <c r="X2099" s="456">
        <v>6.0868433887406887E-3</v>
      </c>
      <c r="Y2099" s="457">
        <v>8.2306622901700231E-3</v>
      </c>
      <c r="Z2099" s="437">
        <v>1.4396442270648733E-2</v>
      </c>
      <c r="AA2099" s="456">
        <v>1.9439492786621118E-3</v>
      </c>
      <c r="AB2099" s="457">
        <v>2.0846437142947416E-3</v>
      </c>
      <c r="AC2099" s="437">
        <v>4.2499457211771985E-3</v>
      </c>
      <c r="AD2099" s="456">
        <v>1.070685785128858E-4</v>
      </c>
      <c r="AE2099" s="457">
        <v>9.9377059547810511E-5</v>
      </c>
      <c r="AF2099" s="437">
        <v>2.4088721032031849E-4</v>
      </c>
      <c r="AG2099" s="456">
        <v>3.4843025257653621E-3</v>
      </c>
      <c r="AH2099" s="457">
        <v>3.2183137482444464E-3</v>
      </c>
      <c r="AI2099" s="437">
        <v>8.6032317325784608E-3</v>
      </c>
      <c r="AJ2099" s="456">
        <v>6.0788950020628136E-4</v>
      </c>
      <c r="AK2099" s="457">
        <v>5.4576596068198321E-4</v>
      </c>
      <c r="AL2099" s="437">
        <v>1.421322099573988E-3</v>
      </c>
      <c r="AM2099" s="456">
        <v>9.8123724009101894E-4</v>
      </c>
      <c r="AN2099" s="457">
        <v>9.2731644349202378E-4</v>
      </c>
      <c r="AO2099" s="437">
        <v>2.0052668632016212E-3</v>
      </c>
      <c r="AP2099" s="462">
        <v>0</v>
      </c>
      <c r="AQ2099" s="463">
        <v>0</v>
      </c>
      <c r="AR2099" s="463">
        <v>0</v>
      </c>
      <c r="AS2099" s="456">
        <v>0</v>
      </c>
      <c r="AT2099" s="457">
        <v>0</v>
      </c>
      <c r="AU2099" s="457">
        <v>0</v>
      </c>
    </row>
    <row r="2100" spans="1:47" x14ac:dyDescent="0.2">
      <c r="A2100" s="231">
        <v>2027</v>
      </c>
      <c r="B2100" s="232">
        <v>16</v>
      </c>
      <c r="C2100" s="456">
        <v>2.033385480588322</v>
      </c>
      <c r="D2100" s="457">
        <v>2.2248272024875417</v>
      </c>
      <c r="E2100" s="437">
        <v>6.2509237885372073</v>
      </c>
      <c r="F2100" s="456">
        <v>9.1517392015774524E-2</v>
      </c>
      <c r="G2100" s="457">
        <v>8.7438522170846647E-2</v>
      </c>
      <c r="H2100" s="437">
        <v>0.23679153518096824</v>
      </c>
      <c r="I2100" s="456">
        <v>8.9882202021875968E-2</v>
      </c>
      <c r="J2100" s="457">
        <v>9.4520853292911211E-2</v>
      </c>
      <c r="K2100" s="437">
        <v>0.35436381915297471</v>
      </c>
      <c r="L2100" s="462">
        <v>1.3945894779711788E-3</v>
      </c>
      <c r="M2100" s="463">
        <v>1.8210667583731547E-3</v>
      </c>
      <c r="N2100" s="437">
        <v>3.3825096581117874E-3</v>
      </c>
      <c r="O2100" s="456">
        <v>5.1395978053950112E-3</v>
      </c>
      <c r="P2100" s="457">
        <v>6.1438133296842857E-3</v>
      </c>
      <c r="Q2100" s="437">
        <v>2.0881332885364663E-2</v>
      </c>
      <c r="R2100" s="462">
        <v>0</v>
      </c>
      <c r="S2100" s="463">
        <v>0</v>
      </c>
      <c r="T2100" s="437">
        <v>503.66953919990885</v>
      </c>
      <c r="U2100" s="456">
        <v>4.5428750967682141E-3</v>
      </c>
      <c r="V2100" s="457">
        <v>5.5903382051916166E-3</v>
      </c>
      <c r="W2100" s="437">
        <v>1.3104649806904015E-2</v>
      </c>
      <c r="X2100" s="456">
        <v>6.2978449405196816E-3</v>
      </c>
      <c r="Y2100" s="457">
        <v>8.5682418703036459E-3</v>
      </c>
      <c r="Z2100" s="437">
        <v>1.4909282321630525E-2</v>
      </c>
      <c r="AA2100" s="456">
        <v>2.0906165013461703E-3</v>
      </c>
      <c r="AB2100" s="457">
        <v>2.2867223977946142E-3</v>
      </c>
      <c r="AC2100" s="437">
        <v>4.8340274899244893E-3</v>
      </c>
      <c r="AD2100" s="456">
        <v>1.1633975824612786E-4</v>
      </c>
      <c r="AE2100" s="457">
        <v>1.1015933975162424E-4</v>
      </c>
      <c r="AF2100" s="437">
        <v>2.7709218141813079E-4</v>
      </c>
      <c r="AG2100" s="456">
        <v>3.8033679061152794E-3</v>
      </c>
      <c r="AH2100" s="457">
        <v>3.5861723864821834E-3</v>
      </c>
      <c r="AI2100" s="437">
        <v>9.9425604679620975E-3</v>
      </c>
      <c r="AJ2100" s="456">
        <v>6.5853658972356819E-4</v>
      </c>
      <c r="AK2100" s="457">
        <v>6.0214068312436397E-4</v>
      </c>
      <c r="AL2100" s="437">
        <v>1.6262480480046747E-3</v>
      </c>
      <c r="AM2100" s="456">
        <v>1.0712642316309505E-3</v>
      </c>
      <c r="AN2100" s="457">
        <v>1.034149039292025E-3</v>
      </c>
      <c r="AO2100" s="437">
        <v>2.3282415114290688E-3</v>
      </c>
      <c r="AP2100" s="462">
        <v>0</v>
      </c>
      <c r="AQ2100" s="463">
        <v>0</v>
      </c>
      <c r="AR2100" s="463">
        <v>0</v>
      </c>
      <c r="AS2100" s="456">
        <v>0</v>
      </c>
      <c r="AT2100" s="457">
        <v>0</v>
      </c>
      <c r="AU2100" s="457">
        <v>0</v>
      </c>
    </row>
    <row r="2101" spans="1:47" x14ac:dyDescent="0.2">
      <c r="A2101" s="231">
        <v>2027</v>
      </c>
      <c r="B2101" s="232">
        <v>17</v>
      </c>
      <c r="C2101" s="456">
        <v>2.0700631644929333</v>
      </c>
      <c r="D2101" s="457">
        <v>2.2642233795859683</v>
      </c>
      <c r="E2101" s="437">
        <v>6.3470244355810834</v>
      </c>
      <c r="F2101" s="456">
        <v>9.5132183306970347E-2</v>
      </c>
      <c r="G2101" s="457">
        <v>9.1213908307628128E-2</v>
      </c>
      <c r="H2101" s="437">
        <v>0.24645364304235778</v>
      </c>
      <c r="I2101" s="456">
        <v>9.2311869626937562E-2</v>
      </c>
      <c r="J2101" s="457">
        <v>9.7118942199003577E-2</v>
      </c>
      <c r="K2101" s="437">
        <v>0.36085850001504799</v>
      </c>
      <c r="L2101" s="462">
        <v>1.3994399876138329E-3</v>
      </c>
      <c r="M2101" s="463">
        <v>1.8274864474301907E-3</v>
      </c>
      <c r="N2101" s="437">
        <v>3.3901039579416229E-3</v>
      </c>
      <c r="O2101" s="456">
        <v>5.221626557648208E-3</v>
      </c>
      <c r="P2101" s="457">
        <v>6.2574889918588089E-3</v>
      </c>
      <c r="Q2101" s="437">
        <v>2.1090851864978818E-2</v>
      </c>
      <c r="R2101" s="462">
        <v>0</v>
      </c>
      <c r="S2101" s="463">
        <v>0</v>
      </c>
      <c r="T2101" s="437">
        <v>504.99107415814342</v>
      </c>
      <c r="U2101" s="456">
        <v>4.6937828803532101E-3</v>
      </c>
      <c r="V2101" s="457">
        <v>5.8052602080424483E-3</v>
      </c>
      <c r="W2101" s="437">
        <v>1.3538226838351182E-2</v>
      </c>
      <c r="X2101" s="456">
        <v>6.5223970283593523E-3</v>
      </c>
      <c r="Y2101" s="457">
        <v>8.9229278276105294E-3</v>
      </c>
      <c r="Z2101" s="437">
        <v>1.5448049541194303E-2</v>
      </c>
      <c r="AA2101" s="456">
        <v>2.1621199042105941E-3</v>
      </c>
      <c r="AB2101" s="457">
        <v>2.378044033351661E-3</v>
      </c>
      <c r="AC2101" s="437">
        <v>5.014810799080646E-3</v>
      </c>
      <c r="AD2101" s="456">
        <v>1.2098429543793446E-4</v>
      </c>
      <c r="AE2101" s="457">
        <v>1.1500997828688739E-4</v>
      </c>
      <c r="AF2101" s="437">
        <v>2.8886288053627912E-4</v>
      </c>
      <c r="AG2101" s="456">
        <v>3.9564770061039532E-3</v>
      </c>
      <c r="AH2101" s="457">
        <v>3.7431711538288255E-3</v>
      </c>
      <c r="AI2101" s="437">
        <v>1.03520644276294E-2</v>
      </c>
      <c r="AJ2101" s="456">
        <v>6.8818675797844512E-4</v>
      </c>
      <c r="AK2101" s="457">
        <v>6.3217383651873794E-4</v>
      </c>
      <c r="AL2101" s="437">
        <v>1.7073280052842246E-3</v>
      </c>
      <c r="AM2101" s="456">
        <v>1.1101562037664678E-3</v>
      </c>
      <c r="AN2101" s="457">
        <v>1.0749032583349714E-3</v>
      </c>
      <c r="AO2101" s="437">
        <v>2.4087495426199047E-3</v>
      </c>
      <c r="AP2101" s="462">
        <v>0</v>
      </c>
      <c r="AQ2101" s="463">
        <v>0</v>
      </c>
      <c r="AR2101" s="463">
        <v>0</v>
      </c>
      <c r="AS2101" s="456">
        <v>0</v>
      </c>
      <c r="AT2101" s="457">
        <v>0</v>
      </c>
      <c r="AU2101" s="457">
        <v>0</v>
      </c>
    </row>
    <row r="2102" spans="1:47" x14ac:dyDescent="0.2">
      <c r="A2102" s="231">
        <v>2027</v>
      </c>
      <c r="B2102" s="232">
        <v>18</v>
      </c>
      <c r="C2102" s="456">
        <v>2.1070614828169294</v>
      </c>
      <c r="D2102" s="457">
        <v>2.3033903522879178</v>
      </c>
      <c r="E2102" s="437">
        <v>6.4470543455558298</v>
      </c>
      <c r="F2102" s="456">
        <v>9.8909214412808491E-2</v>
      </c>
      <c r="G2102" s="457">
        <v>9.5106951101196491E-2</v>
      </c>
      <c r="H2102" s="437">
        <v>0.25652161214117652</v>
      </c>
      <c r="I2102" s="456">
        <v>9.4880282292722828E-2</v>
      </c>
      <c r="J2102" s="457">
        <v>9.9825691909104064E-2</v>
      </c>
      <c r="K2102" s="437">
        <v>0.36763321100663693</v>
      </c>
      <c r="L2102" s="462">
        <v>1.404571501874274E-3</v>
      </c>
      <c r="M2102" s="463">
        <v>1.8341614280324256E-3</v>
      </c>
      <c r="N2102" s="437">
        <v>3.3980651025100838E-3</v>
      </c>
      <c r="O2102" s="456">
        <v>5.3084078700283508E-3</v>
      </c>
      <c r="P2102" s="457">
        <v>6.3759825791757678E-3</v>
      </c>
      <c r="Q2102" s="437">
        <v>2.1309548164134804E-2</v>
      </c>
      <c r="R2102" s="462">
        <v>0</v>
      </c>
      <c r="S2102" s="463">
        <v>0</v>
      </c>
      <c r="T2102" s="437">
        <v>506.36781363641131</v>
      </c>
      <c r="U2102" s="456">
        <v>4.8508850480598036E-3</v>
      </c>
      <c r="V2102" s="457">
        <v>6.0264792374559945E-3</v>
      </c>
      <c r="W2102" s="437">
        <v>1.399017008557687E-2</v>
      </c>
      <c r="X2102" s="456">
        <v>6.7598669356983112E-3</v>
      </c>
      <c r="Y2102" s="457">
        <v>9.2925598570948436E-3</v>
      </c>
      <c r="Z2102" s="437">
        <v>1.600962966283305E-2</v>
      </c>
      <c r="AA2102" s="456">
        <v>2.2355317804055742E-3</v>
      </c>
      <c r="AB2102" s="457">
        <v>2.4707741282080139E-3</v>
      </c>
      <c r="AC2102" s="437">
        <v>5.2012224941370352E-3</v>
      </c>
      <c r="AD2102" s="456">
        <v>1.258361922472778E-4</v>
      </c>
      <c r="AE2102" s="457">
        <v>1.200093991617036E-4</v>
      </c>
      <c r="AF2102" s="437">
        <v>3.0111621096562716E-4</v>
      </c>
      <c r="AG2102" s="456">
        <v>4.1167796329112886E-3</v>
      </c>
      <c r="AH2102" s="457">
        <v>3.905422341620409E-3</v>
      </c>
      <c r="AI2102" s="437">
        <v>1.0779337787819339E-2</v>
      </c>
      <c r="AJ2102" s="456">
        <v>7.1937379520155102E-4</v>
      </c>
      <c r="AK2102" s="457">
        <v>6.6336655630103234E-4</v>
      </c>
      <c r="AL2102" s="437">
        <v>1.7919832699271646E-3</v>
      </c>
      <c r="AM2102" s="456">
        <v>1.1507025401233223E-3</v>
      </c>
      <c r="AN2102" s="457">
        <v>1.1167984517959954E-3</v>
      </c>
      <c r="AO2102" s="437">
        <v>2.4925442261602183E-3</v>
      </c>
      <c r="AP2102" s="462">
        <v>0</v>
      </c>
      <c r="AQ2102" s="463">
        <v>0</v>
      </c>
      <c r="AR2102" s="463">
        <v>0</v>
      </c>
      <c r="AS2102" s="456">
        <v>0</v>
      </c>
      <c r="AT2102" s="457">
        <v>0</v>
      </c>
      <c r="AU2102" s="457">
        <v>0</v>
      </c>
    </row>
    <row r="2103" spans="1:47" x14ac:dyDescent="0.2">
      <c r="A2103" s="231">
        <v>2027</v>
      </c>
      <c r="B2103" s="232">
        <v>19</v>
      </c>
      <c r="C2103" s="456">
        <v>2.1453918237621945</v>
      </c>
      <c r="D2103" s="457">
        <v>2.3425528910177382</v>
      </c>
      <c r="E2103" s="437">
        <v>6.5403274118094039</v>
      </c>
      <c r="F2103" s="456">
        <v>0.10291793886806463</v>
      </c>
      <c r="G2103" s="457">
        <v>9.9112305953485427E-2</v>
      </c>
      <c r="H2103" s="437">
        <v>0.26676797469099955</v>
      </c>
      <c r="I2103" s="456">
        <v>9.7555204665829398E-2</v>
      </c>
      <c r="J2103" s="457">
        <v>0.10255837141014087</v>
      </c>
      <c r="K2103" s="437">
        <v>0.37437604229868915</v>
      </c>
      <c r="L2103" s="462">
        <v>1.4094731863892507E-3</v>
      </c>
      <c r="M2103" s="463">
        <v>1.840339182665039E-3</v>
      </c>
      <c r="N2103" s="437">
        <v>3.40488799993533E-3</v>
      </c>
      <c r="O2103" s="456">
        <v>5.3996394262743816E-3</v>
      </c>
      <c r="P2103" s="457">
        <v>6.4968973044949767E-3</v>
      </c>
      <c r="Q2103" s="437">
        <v>2.153262994246671E-2</v>
      </c>
      <c r="R2103" s="462">
        <v>0</v>
      </c>
      <c r="S2103" s="463">
        <v>0</v>
      </c>
      <c r="T2103" s="437">
        <v>507.58743418978514</v>
      </c>
      <c r="U2103" s="456">
        <v>5.0180187902132758E-3</v>
      </c>
      <c r="V2103" s="457">
        <v>6.2544705103831522E-3</v>
      </c>
      <c r="W2103" s="437">
        <v>1.4449044445496611E-2</v>
      </c>
      <c r="X2103" s="456">
        <v>7.0094592442936548E-3</v>
      </c>
      <c r="Y2103" s="457">
        <v>9.6697988033678621E-3</v>
      </c>
      <c r="Z2103" s="437">
        <v>1.6582732923988697E-2</v>
      </c>
      <c r="AA2103" s="456">
        <v>2.3119013979497898E-3</v>
      </c>
      <c r="AB2103" s="457">
        <v>2.5641758241685313E-3</v>
      </c>
      <c r="AC2103" s="437">
        <v>5.3860774086336542E-3</v>
      </c>
      <c r="AD2103" s="456">
        <v>1.3097125405552297E-4</v>
      </c>
      <c r="AE2103" s="457">
        <v>1.2513762301705333E-4</v>
      </c>
      <c r="AF2103" s="437">
        <v>3.1356584451293796E-4</v>
      </c>
      <c r="AG2103" s="456">
        <v>4.2873485358479266E-3</v>
      </c>
      <c r="AH2103" s="457">
        <v>4.072919788112357E-3</v>
      </c>
      <c r="AI2103" s="437">
        <v>1.1215452798529223E-2</v>
      </c>
      <c r="AJ2103" s="456">
        <v>7.5252601036124723E-4</v>
      </c>
      <c r="AK2103" s="457">
        <v>6.9555299743207758E-4</v>
      </c>
      <c r="AL2103" s="437">
        <v>1.8787370097362742E-3</v>
      </c>
      <c r="AM2103" s="456">
        <v>1.1936223145714144E-3</v>
      </c>
      <c r="AN2103" s="457">
        <v>1.1597792633583582E-3</v>
      </c>
      <c r="AO2103" s="437">
        <v>2.5773287317668605E-3</v>
      </c>
      <c r="AP2103" s="462">
        <v>0</v>
      </c>
      <c r="AQ2103" s="463">
        <v>0</v>
      </c>
      <c r="AR2103" s="463">
        <v>0</v>
      </c>
      <c r="AS2103" s="456">
        <v>0</v>
      </c>
      <c r="AT2103" s="457">
        <v>0</v>
      </c>
      <c r="AU2103" s="457">
        <v>0</v>
      </c>
    </row>
    <row r="2104" spans="1:47" x14ac:dyDescent="0.2">
      <c r="A2104" s="231">
        <v>2027</v>
      </c>
      <c r="B2104" s="232">
        <v>20</v>
      </c>
      <c r="C2104" s="456">
        <v>2.1879772835017879</v>
      </c>
      <c r="D2104" s="457">
        <v>2.3847405371790709</v>
      </c>
      <c r="E2104" s="437">
        <v>6.6431367127560845</v>
      </c>
      <c r="F2104" s="456">
        <v>0.10710140056171136</v>
      </c>
      <c r="G2104" s="457">
        <v>0.10312837719262019</v>
      </c>
      <c r="H2104" s="437">
        <v>0.27704425833659735</v>
      </c>
      <c r="I2104" s="456">
        <v>0.10036909281743578</v>
      </c>
      <c r="J2104" s="457">
        <v>0.10532212704872759</v>
      </c>
      <c r="K2104" s="437">
        <v>0.38128551058596588</v>
      </c>
      <c r="L2104" s="462">
        <v>1.4150847434585946E-3</v>
      </c>
      <c r="M2104" s="463">
        <v>1.8471055843440006E-3</v>
      </c>
      <c r="N2104" s="437">
        <v>3.412899140965112E-3</v>
      </c>
      <c r="O2104" s="456">
        <v>5.4948466448807229E-3</v>
      </c>
      <c r="P2104" s="457">
        <v>6.6180446992103294E-3</v>
      </c>
      <c r="Q2104" s="437">
        <v>2.175597124023361E-2</v>
      </c>
      <c r="R2104" s="462">
        <v>0</v>
      </c>
      <c r="S2104" s="463">
        <v>0</v>
      </c>
      <c r="T2104" s="437">
        <v>508.99487723761109</v>
      </c>
      <c r="U2104" s="456">
        <v>5.1929530855489587E-3</v>
      </c>
      <c r="V2104" s="457">
        <v>6.4835110779137327E-3</v>
      </c>
      <c r="W2104" s="437">
        <v>1.4910900154567317E-2</v>
      </c>
      <c r="X2104" s="456">
        <v>7.2698405845843198E-3</v>
      </c>
      <c r="Y2104" s="457">
        <v>1.0047894632011417E-2</v>
      </c>
      <c r="Z2104" s="437">
        <v>1.7157053590355895E-2</v>
      </c>
      <c r="AA2104" s="456">
        <v>2.3897566669943732E-3</v>
      </c>
      <c r="AB2104" s="457">
        <v>2.6553740740980188E-3</v>
      </c>
      <c r="AC2104" s="437">
        <v>5.5652318706295436E-3</v>
      </c>
      <c r="AD2104" s="456">
        <v>1.3631929320956536E-4</v>
      </c>
      <c r="AE2104" s="457">
        <v>1.3026364291966676E-4</v>
      </c>
      <c r="AF2104" s="437">
        <v>3.2600744885309929E-4</v>
      </c>
      <c r="AG2104" s="456">
        <v>4.4658528010435572E-3</v>
      </c>
      <c r="AH2104" s="457">
        <v>4.2414883135705201E-3</v>
      </c>
      <c r="AI2104" s="437">
        <v>1.1654496027718226E-2</v>
      </c>
      <c r="AJ2104" s="456">
        <v>7.8724038234969014E-4</v>
      </c>
      <c r="AK2104" s="457">
        <v>7.2798306821006485E-4</v>
      </c>
      <c r="AL2104" s="437">
        <v>1.9661139024948369E-3</v>
      </c>
      <c r="AM2104" s="456">
        <v>1.2383330934433664E-3</v>
      </c>
      <c r="AN2104" s="457">
        <v>1.2027413365053659E-3</v>
      </c>
      <c r="AO2104" s="437">
        <v>2.6620640155774655E-3</v>
      </c>
      <c r="AP2104" s="462">
        <v>0</v>
      </c>
      <c r="AQ2104" s="463">
        <v>0</v>
      </c>
      <c r="AR2104" s="463">
        <v>0</v>
      </c>
      <c r="AS2104" s="456">
        <v>0</v>
      </c>
      <c r="AT2104" s="457">
        <v>0</v>
      </c>
      <c r="AU2104" s="457">
        <v>0</v>
      </c>
    </row>
    <row r="2105" spans="1:47" x14ac:dyDescent="0.2">
      <c r="A2105" s="231">
        <v>2027</v>
      </c>
      <c r="B2105" s="232">
        <v>21</v>
      </c>
      <c r="C2105" s="456">
        <v>2.3995565692287086</v>
      </c>
      <c r="D2105" s="457">
        <v>2.7062502447046564</v>
      </c>
      <c r="E2105" s="437">
        <v>8.100392071412065</v>
      </c>
      <c r="F2105" s="456">
        <v>0.11753044946762019</v>
      </c>
      <c r="G2105" s="457">
        <v>0.11430796810955204</v>
      </c>
      <c r="H2105" s="437">
        <v>0.33655817087887158</v>
      </c>
      <c r="I2105" s="456">
        <v>0.10977748319410242</v>
      </c>
      <c r="J2105" s="457">
        <v>0.11507453140757293</v>
      </c>
      <c r="K2105" s="437">
        <v>0.43599528971525886</v>
      </c>
      <c r="L2105" s="462">
        <v>1.4208827606383527E-3</v>
      </c>
      <c r="M2105" s="463">
        <v>1.8537084685249156E-3</v>
      </c>
      <c r="N2105" s="437">
        <v>3.4207226791506552E-3</v>
      </c>
      <c r="O2105" s="456">
        <v>7.5721875326086709E-3</v>
      </c>
      <c r="P2105" s="457">
        <v>8.1071642116469292E-3</v>
      </c>
      <c r="Q2105" s="437">
        <v>2.7120554776946165E-2</v>
      </c>
      <c r="R2105" s="462">
        <v>0</v>
      </c>
      <c r="S2105" s="463">
        <v>0</v>
      </c>
      <c r="T2105" s="437">
        <v>510.37648810797396</v>
      </c>
      <c r="U2105" s="456">
        <v>5.660769266523002E-3</v>
      </c>
      <c r="V2105" s="457">
        <v>7.0189820518365767E-3</v>
      </c>
      <c r="W2105" s="437">
        <v>1.7484646166223052E-2</v>
      </c>
      <c r="X2105" s="456">
        <v>7.538189855788217E-3</v>
      </c>
      <c r="Y2105" s="457">
        <v>1.0418168207461326E-2</v>
      </c>
      <c r="Z2105" s="437">
        <v>1.7719592958071944E-2</v>
      </c>
      <c r="AA2105" s="456">
        <v>2.5968255162308602E-3</v>
      </c>
      <c r="AB2105" s="457">
        <v>2.9161322136683388E-3</v>
      </c>
      <c r="AC2105" s="437">
        <v>6.6992646234690983E-3</v>
      </c>
      <c r="AD2105" s="456">
        <v>1.4993253029305198E-4</v>
      </c>
      <c r="AE2105" s="457">
        <v>1.4472022233812481E-4</v>
      </c>
      <c r="AF2105" s="437">
        <v>3.9694684354218913E-4</v>
      </c>
      <c r="AG2105" s="456">
        <v>4.9080026541655358E-3</v>
      </c>
      <c r="AH2105" s="457">
        <v>4.7088945106040052E-3</v>
      </c>
      <c r="AI2105" s="437">
        <v>1.4176405809505065E-2</v>
      </c>
      <c r="AJ2105" s="456">
        <v>8.6569593486958548E-4</v>
      </c>
      <c r="AK2105" s="457">
        <v>8.0774683882212561E-4</v>
      </c>
      <c r="AL2105" s="437">
        <v>2.3986122403567181E-3</v>
      </c>
      <c r="AM2105" s="456">
        <v>1.3626971891817271E-3</v>
      </c>
      <c r="AN2105" s="457">
        <v>1.337829416755928E-3</v>
      </c>
      <c r="AO2105" s="437">
        <v>3.2301300873822142E-3</v>
      </c>
      <c r="AP2105" s="462">
        <v>0</v>
      </c>
      <c r="AQ2105" s="463">
        <v>0</v>
      </c>
      <c r="AR2105" s="463">
        <v>0</v>
      </c>
      <c r="AS2105" s="456">
        <v>0</v>
      </c>
      <c r="AT2105" s="457">
        <v>0</v>
      </c>
      <c r="AU2105" s="457">
        <v>0</v>
      </c>
    </row>
    <row r="2106" spans="1:47" x14ac:dyDescent="0.2">
      <c r="A2106" s="231">
        <v>2027</v>
      </c>
      <c r="B2106" s="232">
        <v>22</v>
      </c>
      <c r="C2106" s="456">
        <v>2.4464128566500287</v>
      </c>
      <c r="D2106" s="457">
        <v>2.7486095535026251</v>
      </c>
      <c r="E2106" s="437">
        <v>8.2133010145332239</v>
      </c>
      <c r="F2106" s="456">
        <v>0.12211548234009337</v>
      </c>
      <c r="G2106" s="457">
        <v>0.11823707828833822</v>
      </c>
      <c r="H2106" s="437">
        <v>0.34762454103927143</v>
      </c>
      <c r="I2106" s="456">
        <v>0.11286966242549067</v>
      </c>
      <c r="J2106" s="457">
        <v>0.11775655424559561</v>
      </c>
      <c r="K2106" s="437">
        <v>0.44308006594163107</v>
      </c>
      <c r="L2106" s="462">
        <v>1.4266925642028529E-3</v>
      </c>
      <c r="M2106" s="463">
        <v>1.8598042191367928E-3</v>
      </c>
      <c r="N2106" s="437">
        <v>3.428008410685756E-3</v>
      </c>
      <c r="O2106" s="456">
        <v>7.7065883907415089E-3</v>
      </c>
      <c r="P2106" s="457">
        <v>8.2413291613584478E-3</v>
      </c>
      <c r="Q2106" s="437">
        <v>2.7392760234624277E-2</v>
      </c>
      <c r="R2106" s="462">
        <v>0</v>
      </c>
      <c r="S2106" s="463">
        <v>0</v>
      </c>
      <c r="T2106" s="437">
        <v>511.67837962085912</v>
      </c>
      <c r="U2106" s="456">
        <v>5.8510514071913253E-3</v>
      </c>
      <c r="V2106" s="457">
        <v>7.2368949234682565E-3</v>
      </c>
      <c r="W2106" s="437">
        <v>1.79625189991309E-2</v>
      </c>
      <c r="X2106" s="456">
        <v>7.8100646472487887E-3</v>
      </c>
      <c r="Y2106" s="457">
        <v>1.0767308431786738E-2</v>
      </c>
      <c r="Z2106" s="437">
        <v>1.825068680931358E-2</v>
      </c>
      <c r="AA2106" s="456">
        <v>2.6792358882090045E-3</v>
      </c>
      <c r="AB2106" s="457">
        <v>3.0005635116982987E-3</v>
      </c>
      <c r="AC2106" s="437">
        <v>6.8789636902249268E-3</v>
      </c>
      <c r="AD2106" s="456">
        <v>1.5579545391727808E-4</v>
      </c>
      <c r="AE2106" s="457">
        <v>1.4972691161836704E-4</v>
      </c>
      <c r="AF2106" s="437">
        <v>4.103144248858381E-4</v>
      </c>
      <c r="AG2106" s="456">
        <v>5.1042630400923734E-3</v>
      </c>
      <c r="AH2106" s="457">
        <v>4.8749747539306399E-3</v>
      </c>
      <c r="AI2106" s="437">
        <v>1.4652750004751743E-2</v>
      </c>
      <c r="AJ2106" s="456">
        <v>9.0400671115692442E-4</v>
      </c>
      <c r="AK2106" s="457">
        <v>8.3990227116608536E-4</v>
      </c>
      <c r="AL2106" s="437">
        <v>2.4940065613708743E-3</v>
      </c>
      <c r="AM2106" s="456">
        <v>1.4116463223215504E-3</v>
      </c>
      <c r="AN2106" s="457">
        <v>1.3796415804932273E-3</v>
      </c>
      <c r="AO2106" s="437">
        <v>3.3205176452502749E-3</v>
      </c>
      <c r="AP2106" s="462">
        <v>0</v>
      </c>
      <c r="AQ2106" s="463">
        <v>0</v>
      </c>
      <c r="AR2106" s="463">
        <v>0</v>
      </c>
      <c r="AS2106" s="456">
        <v>0</v>
      </c>
      <c r="AT2106" s="457">
        <v>0</v>
      </c>
      <c r="AU2106" s="457">
        <v>0</v>
      </c>
    </row>
    <row r="2107" spans="1:47" x14ac:dyDescent="0.2">
      <c r="A2107" s="231">
        <v>2027</v>
      </c>
      <c r="B2107" s="232">
        <v>23</v>
      </c>
      <c r="C2107" s="456">
        <v>2.4938022473150121</v>
      </c>
      <c r="D2107" s="457">
        <v>2.7873000780552233</v>
      </c>
      <c r="E2107" s="437">
        <v>8.3163998946815187</v>
      </c>
      <c r="F2107" s="456">
        <v>0.12673508408333761</v>
      </c>
      <c r="G2107" s="457">
        <v>0.12178932805525952</v>
      </c>
      <c r="H2107" s="437">
        <v>0.35760340047174127</v>
      </c>
      <c r="I2107" s="456">
        <v>0.11598469509120195</v>
      </c>
      <c r="J2107" s="457">
        <v>0.12017796554456708</v>
      </c>
      <c r="K2107" s="437">
        <v>0.44945312677877869</v>
      </c>
      <c r="L2107" s="462">
        <v>1.4325943195851885E-3</v>
      </c>
      <c r="M2107" s="463">
        <v>1.8652913286842673E-3</v>
      </c>
      <c r="N2107" s="437">
        <v>3.4343979539871406E-3</v>
      </c>
      <c r="O2107" s="456">
        <v>7.842482463226063E-3</v>
      </c>
      <c r="P2107" s="457">
        <v>8.3628982882197542E-3</v>
      </c>
      <c r="Q2107" s="437">
        <v>2.7637824155501936E-2</v>
      </c>
      <c r="R2107" s="462">
        <v>0</v>
      </c>
      <c r="S2107" s="463">
        <v>0</v>
      </c>
      <c r="T2107" s="437">
        <v>512.85624639019125</v>
      </c>
      <c r="U2107" s="456">
        <v>6.0429244036042835E-3</v>
      </c>
      <c r="V2107" s="457">
        <v>7.4341473317297672E-3</v>
      </c>
      <c r="W2107" s="437">
        <v>1.8393960907778024E-2</v>
      </c>
      <c r="X2107" s="456">
        <v>8.0841662817841345E-3</v>
      </c>
      <c r="Y2107" s="457">
        <v>1.1083341693215286E-2</v>
      </c>
      <c r="Z2107" s="437">
        <v>1.8730800150280193E-2</v>
      </c>
      <c r="AA2107" s="456">
        <v>2.7594321686918366E-3</v>
      </c>
      <c r="AB2107" s="457">
        <v>3.072361479118233E-3</v>
      </c>
      <c r="AC2107" s="437">
        <v>7.0282296452663512E-3</v>
      </c>
      <c r="AD2107" s="456">
        <v>1.616907695134464E-4</v>
      </c>
      <c r="AE2107" s="457">
        <v>1.5423116885571029E-4</v>
      </c>
      <c r="AF2107" s="437">
        <v>4.222951545342258E-4</v>
      </c>
      <c r="AG2107" s="456">
        <v>5.3029184932964647E-3</v>
      </c>
      <c r="AH2107" s="457">
        <v>5.0264416056362655E-3</v>
      </c>
      <c r="AI2107" s="437">
        <v>1.5085749073875363E-2</v>
      </c>
      <c r="AJ2107" s="456">
        <v>9.4285897980736369E-4</v>
      </c>
      <c r="AK2107" s="457">
        <v>8.693552154813522E-4</v>
      </c>
      <c r="AL2107" s="437">
        <v>2.5811571167205067E-3</v>
      </c>
      <c r="AM2107" s="456">
        <v>1.4608034680203389E-3</v>
      </c>
      <c r="AN2107" s="457">
        <v>1.4171412143488015E-3</v>
      </c>
      <c r="AO2107" s="437">
        <v>3.4010348254471063E-3</v>
      </c>
      <c r="AP2107" s="462">
        <v>0</v>
      </c>
      <c r="AQ2107" s="463">
        <v>0</v>
      </c>
      <c r="AR2107" s="463">
        <v>0</v>
      </c>
      <c r="AS2107" s="456">
        <v>0</v>
      </c>
      <c r="AT2107" s="457">
        <v>0</v>
      </c>
      <c r="AU2107" s="457">
        <v>0</v>
      </c>
    </row>
    <row r="2108" spans="1:47" x14ac:dyDescent="0.2">
      <c r="A2108" s="231">
        <v>2027</v>
      </c>
      <c r="B2108" s="232">
        <v>24</v>
      </c>
      <c r="C2108" s="456">
        <v>2.540465243590269</v>
      </c>
      <c r="D2108" s="457">
        <v>2.8198334171753188</v>
      </c>
      <c r="E2108" s="437">
        <v>8.4032200224290197</v>
      </c>
      <c r="F2108" s="456">
        <v>0.13128414863853333</v>
      </c>
      <c r="G2108" s="457">
        <v>0.12474573660928016</v>
      </c>
      <c r="H2108" s="437">
        <v>0.36590021690897573</v>
      </c>
      <c r="I2108" s="456">
        <v>0.11905306508083478</v>
      </c>
      <c r="J2108" s="457">
        <v>0.12219089723760175</v>
      </c>
      <c r="K2108" s="437">
        <v>0.45473681185053705</v>
      </c>
      <c r="L2108" s="462">
        <v>1.4384210673508413E-3</v>
      </c>
      <c r="M2108" s="463">
        <v>1.8697692158786451E-3</v>
      </c>
      <c r="N2108" s="437">
        <v>3.4395154562376681E-3</v>
      </c>
      <c r="O2108" s="456">
        <v>7.9764529802607877E-3</v>
      </c>
      <c r="P2108" s="457">
        <v>8.4640368133580661E-3</v>
      </c>
      <c r="Q2108" s="437">
        <v>2.78411085026159E-2</v>
      </c>
      <c r="R2108" s="462">
        <v>0</v>
      </c>
      <c r="S2108" s="463">
        <v>0</v>
      </c>
      <c r="T2108" s="437">
        <v>513.83742185353287</v>
      </c>
      <c r="U2108" s="456">
        <v>6.23193227518267E-3</v>
      </c>
      <c r="V2108" s="457">
        <v>7.5985978608243921E-3</v>
      </c>
      <c r="W2108" s="437">
        <v>1.8753105389725945E-2</v>
      </c>
      <c r="X2108" s="456">
        <v>8.3541550946049335E-3</v>
      </c>
      <c r="Y2108" s="457">
        <v>1.1346862029686103E-2</v>
      </c>
      <c r="Z2108" s="437">
        <v>1.9130956080429379E-2</v>
      </c>
      <c r="AA2108" s="456">
        <v>2.8371922629551309E-3</v>
      </c>
      <c r="AB2108" s="457">
        <v>3.1279828130070272E-3</v>
      </c>
      <c r="AC2108" s="437">
        <v>7.1409698566614385E-3</v>
      </c>
      <c r="AD2108" s="456">
        <v>1.6748880829976504E-4</v>
      </c>
      <c r="AE2108" s="457">
        <v>1.5795725774773233E-4</v>
      </c>
      <c r="AF2108" s="437">
        <v>4.3219084330264857E-4</v>
      </c>
      <c r="AG2108" s="456">
        <v>5.4988748398682574E-3</v>
      </c>
      <c r="AH2108" s="457">
        <v>5.1536101962418963E-3</v>
      </c>
      <c r="AI2108" s="437">
        <v>1.5448726582421378E-2</v>
      </c>
      <c r="AJ2108" s="456">
        <v>9.8121385124544727E-4</v>
      </c>
      <c r="AK2108" s="457">
        <v>8.942088338733693E-4</v>
      </c>
      <c r="AL2108" s="437">
        <v>2.654617859976169E-3</v>
      </c>
      <c r="AM2108" s="456">
        <v>1.5091376992461486E-3</v>
      </c>
      <c r="AN2108" s="457">
        <v>1.448065635140675E-3</v>
      </c>
      <c r="AO2108" s="437">
        <v>3.4670979973291105E-3</v>
      </c>
      <c r="AP2108" s="462">
        <v>0</v>
      </c>
      <c r="AQ2108" s="463">
        <v>0</v>
      </c>
      <c r="AR2108" s="463">
        <v>0</v>
      </c>
      <c r="AS2108" s="456">
        <v>0</v>
      </c>
      <c r="AT2108" s="457">
        <v>0</v>
      </c>
      <c r="AU2108" s="457">
        <v>0</v>
      </c>
    </row>
    <row r="2109" spans="1:47" x14ac:dyDescent="0.2">
      <c r="A2109" s="231">
        <v>2027</v>
      </c>
      <c r="B2109" s="232">
        <v>25</v>
      </c>
      <c r="C2109" s="456">
        <v>0</v>
      </c>
      <c r="D2109" s="457">
        <v>0</v>
      </c>
      <c r="E2109" s="438">
        <v>8.46369087966157</v>
      </c>
      <c r="F2109" s="456">
        <v>0</v>
      </c>
      <c r="G2109" s="457">
        <v>0</v>
      </c>
      <c r="H2109" s="438">
        <v>0.37224313131619452</v>
      </c>
      <c r="I2109" s="456">
        <v>0</v>
      </c>
      <c r="J2109" s="457">
        <v>0</v>
      </c>
      <c r="K2109" s="438">
        <v>0.45887258796236635</v>
      </c>
      <c r="L2109" s="462">
        <v>0</v>
      </c>
      <c r="M2109" s="463">
        <v>0</v>
      </c>
      <c r="N2109" s="438">
        <v>3.4444705579099798E-3</v>
      </c>
      <c r="O2109" s="456">
        <v>0</v>
      </c>
      <c r="P2109" s="457">
        <v>0</v>
      </c>
      <c r="Q2109" s="438">
        <v>2.8000471966721986E-2</v>
      </c>
      <c r="R2109" s="462">
        <v>0</v>
      </c>
      <c r="S2109" s="463">
        <v>0</v>
      </c>
      <c r="T2109" s="438">
        <v>514.57730301812694</v>
      </c>
      <c r="U2109" s="456">
        <v>0</v>
      </c>
      <c r="V2109" s="457">
        <v>0</v>
      </c>
      <c r="W2109" s="438">
        <v>1.9026138412318139E-2</v>
      </c>
      <c r="X2109" s="456">
        <v>0</v>
      </c>
      <c r="Y2109" s="457">
        <v>0</v>
      </c>
      <c r="Z2109" s="438">
        <v>1.9432492058558182E-2</v>
      </c>
      <c r="AA2109" s="456">
        <v>0</v>
      </c>
      <c r="AB2109" s="457">
        <v>0</v>
      </c>
      <c r="AC2109" s="438">
        <v>7.2746235415418912E-3</v>
      </c>
      <c r="AD2109" s="456">
        <v>0</v>
      </c>
      <c r="AE2109" s="457">
        <v>0</v>
      </c>
      <c r="AF2109" s="438">
        <v>4.4002698270698913E-4</v>
      </c>
      <c r="AG2109" s="456">
        <v>0</v>
      </c>
      <c r="AH2109" s="457">
        <v>0</v>
      </c>
      <c r="AI2109" s="438">
        <v>1.5713699347247596E-2</v>
      </c>
      <c r="AJ2109" s="456">
        <v>0</v>
      </c>
      <c r="AK2109" s="457">
        <v>0</v>
      </c>
      <c r="AL2109" s="438">
        <v>2.7065843081658493E-3</v>
      </c>
      <c r="AM2109" s="456">
        <v>0</v>
      </c>
      <c r="AN2109" s="457">
        <v>0</v>
      </c>
      <c r="AO2109" s="438">
        <v>3.5215174067307043E-3</v>
      </c>
      <c r="AP2109" s="462">
        <v>0</v>
      </c>
      <c r="AQ2109" s="463">
        <v>0</v>
      </c>
      <c r="AR2109" s="463">
        <v>0</v>
      </c>
      <c r="AS2109" s="456">
        <v>0</v>
      </c>
      <c r="AT2109" s="457">
        <v>0</v>
      </c>
      <c r="AU2109" s="457">
        <v>0</v>
      </c>
    </row>
    <row r="2110" spans="1:47" x14ac:dyDescent="0.2">
      <c r="A2110" s="231">
        <v>2027</v>
      </c>
      <c r="B2110" s="232">
        <v>26</v>
      </c>
      <c r="C2110" s="456">
        <v>0</v>
      </c>
      <c r="D2110" s="457">
        <v>0</v>
      </c>
      <c r="E2110" s="438">
        <v>8.5001777521777893</v>
      </c>
      <c r="F2110" s="456">
        <v>0</v>
      </c>
      <c r="G2110" s="457">
        <v>0</v>
      </c>
      <c r="H2110" s="438">
        <v>0.37606934680729859</v>
      </c>
      <c r="I2110" s="456">
        <v>0</v>
      </c>
      <c r="J2110" s="457">
        <v>0</v>
      </c>
      <c r="K2110" s="438">
        <v>0.46136771649068903</v>
      </c>
      <c r="L2110" s="462">
        <v>0</v>
      </c>
      <c r="M2110" s="463">
        <v>0</v>
      </c>
      <c r="N2110" s="438">
        <v>3.4474596130915627E-3</v>
      </c>
      <c r="O2110" s="456">
        <v>0</v>
      </c>
      <c r="P2110" s="457">
        <v>0</v>
      </c>
      <c r="Q2110" s="438">
        <v>2.8096610082426355E-2</v>
      </c>
      <c r="R2110" s="462">
        <v>0</v>
      </c>
      <c r="S2110" s="463">
        <v>0</v>
      </c>
      <c r="T2110" s="438">
        <v>515.0237092133201</v>
      </c>
      <c r="U2110" s="456">
        <v>0</v>
      </c>
      <c r="V2110" s="457">
        <v>0</v>
      </c>
      <c r="W2110" s="438">
        <v>1.9190879243859957E-2</v>
      </c>
      <c r="X2110" s="456">
        <v>0</v>
      </c>
      <c r="Y2110" s="457">
        <v>0</v>
      </c>
      <c r="Z2110" s="438">
        <v>1.9614303204606498E-2</v>
      </c>
      <c r="AA2110" s="456">
        <v>0</v>
      </c>
      <c r="AB2110" s="457">
        <v>0</v>
      </c>
      <c r="AC2110" s="438">
        <v>7.3552340278048474E-3</v>
      </c>
      <c r="AD2110" s="456">
        <v>0</v>
      </c>
      <c r="AE2110" s="457">
        <v>0</v>
      </c>
      <c r="AF2110" s="438">
        <v>4.4475425918159665E-4</v>
      </c>
      <c r="AG2110" s="456">
        <v>0</v>
      </c>
      <c r="AH2110" s="457">
        <v>0</v>
      </c>
      <c r="AI2110" s="438">
        <v>1.5873528791302098E-2</v>
      </c>
      <c r="AJ2110" s="456">
        <v>0</v>
      </c>
      <c r="AK2110" s="457">
        <v>0</v>
      </c>
      <c r="AL2110" s="438">
        <v>2.7379237050336232E-3</v>
      </c>
      <c r="AM2110" s="456">
        <v>0</v>
      </c>
      <c r="AN2110" s="457">
        <v>0</v>
      </c>
      <c r="AO2110" s="438">
        <v>3.5543526189558187E-3</v>
      </c>
      <c r="AP2110" s="462">
        <v>0</v>
      </c>
      <c r="AQ2110" s="463">
        <v>0</v>
      </c>
      <c r="AR2110" s="463">
        <v>0</v>
      </c>
      <c r="AS2110" s="456">
        <v>0</v>
      </c>
      <c r="AT2110" s="457">
        <v>0</v>
      </c>
      <c r="AU2110" s="457">
        <v>0</v>
      </c>
    </row>
    <row r="2111" spans="1:47" x14ac:dyDescent="0.2">
      <c r="A2111" s="231">
        <v>2027</v>
      </c>
      <c r="B2111" s="232">
        <v>27</v>
      </c>
      <c r="C2111" s="456">
        <v>0</v>
      </c>
      <c r="D2111" s="457">
        <v>0</v>
      </c>
      <c r="E2111" s="438">
        <v>8.5071128645759071</v>
      </c>
      <c r="F2111" s="456">
        <v>0</v>
      </c>
      <c r="G2111" s="457">
        <v>0</v>
      </c>
      <c r="H2111" s="438">
        <v>0.37679722659777254</v>
      </c>
      <c r="I2111" s="456">
        <v>0</v>
      </c>
      <c r="J2111" s="457">
        <v>0</v>
      </c>
      <c r="K2111" s="438">
        <v>0.4618422213957824</v>
      </c>
      <c r="L2111" s="462">
        <v>0</v>
      </c>
      <c r="M2111" s="463">
        <v>0</v>
      </c>
      <c r="N2111" s="438">
        <v>3.4480267079390319E-3</v>
      </c>
      <c r="O2111" s="456">
        <v>0</v>
      </c>
      <c r="P2111" s="457">
        <v>0</v>
      </c>
      <c r="Q2111" s="438">
        <v>2.8114919778682714E-2</v>
      </c>
      <c r="R2111" s="462">
        <v>0</v>
      </c>
      <c r="S2111" s="463">
        <v>0</v>
      </c>
      <c r="T2111" s="438">
        <v>515.10957389488487</v>
      </c>
      <c r="U2111" s="456">
        <v>0</v>
      </c>
      <c r="V2111" s="457">
        <v>0</v>
      </c>
      <c r="W2111" s="438">
        <v>1.9222225924977968E-2</v>
      </c>
      <c r="X2111" s="456">
        <v>0</v>
      </c>
      <c r="Y2111" s="457">
        <v>0</v>
      </c>
      <c r="Z2111" s="438">
        <v>1.9648927221954056E-2</v>
      </c>
      <c r="AA2111" s="456">
        <v>0</v>
      </c>
      <c r="AB2111" s="457">
        <v>0</v>
      </c>
      <c r="AC2111" s="438">
        <v>7.3705803783338398E-3</v>
      </c>
      <c r="AD2111" s="456">
        <v>0</v>
      </c>
      <c r="AE2111" s="457">
        <v>0</v>
      </c>
      <c r="AF2111" s="438">
        <v>4.4565296284399111E-4</v>
      </c>
      <c r="AG2111" s="456">
        <v>0</v>
      </c>
      <c r="AH2111" s="457">
        <v>0</v>
      </c>
      <c r="AI2111" s="438">
        <v>1.5903961551653151E-2</v>
      </c>
      <c r="AJ2111" s="456">
        <v>0</v>
      </c>
      <c r="AK2111" s="457">
        <v>0</v>
      </c>
      <c r="AL2111" s="438">
        <v>2.743891512310422E-3</v>
      </c>
      <c r="AM2111" s="456">
        <v>0</v>
      </c>
      <c r="AN2111" s="457">
        <v>0</v>
      </c>
      <c r="AO2111" s="438">
        <v>3.5606059502521397E-3</v>
      </c>
      <c r="AP2111" s="462">
        <v>0</v>
      </c>
      <c r="AQ2111" s="463">
        <v>0</v>
      </c>
      <c r="AR2111" s="463">
        <v>0</v>
      </c>
      <c r="AS2111" s="456">
        <v>0</v>
      </c>
      <c r="AT2111" s="457">
        <v>0</v>
      </c>
      <c r="AU2111" s="457">
        <v>0</v>
      </c>
    </row>
    <row r="2112" spans="1:47" x14ac:dyDescent="0.2">
      <c r="A2112" s="231">
        <v>2027</v>
      </c>
      <c r="B2112" s="232">
        <v>28</v>
      </c>
      <c r="C2112" s="456">
        <v>0</v>
      </c>
      <c r="D2112" s="457">
        <v>0</v>
      </c>
      <c r="E2112" s="438">
        <v>8.507134165969271</v>
      </c>
      <c r="F2112" s="456">
        <v>0</v>
      </c>
      <c r="G2112" s="457">
        <v>0</v>
      </c>
      <c r="H2112" s="438">
        <v>0.37679590836812249</v>
      </c>
      <c r="I2112" s="456">
        <v>0</v>
      </c>
      <c r="J2112" s="457">
        <v>0</v>
      </c>
      <c r="K2112" s="438">
        <v>0.4618423478578158</v>
      </c>
      <c r="L2112" s="462">
        <v>0</v>
      </c>
      <c r="M2112" s="463">
        <v>0</v>
      </c>
      <c r="N2112" s="438">
        <v>3.4480343816492985E-3</v>
      </c>
      <c r="O2112" s="456">
        <v>0</v>
      </c>
      <c r="P2112" s="457">
        <v>0</v>
      </c>
      <c r="Q2112" s="438">
        <v>2.8114931966231084E-2</v>
      </c>
      <c r="R2112" s="462">
        <v>0</v>
      </c>
      <c r="S2112" s="463">
        <v>0</v>
      </c>
      <c r="T2112" s="438">
        <v>515.10928087538036</v>
      </c>
      <c r="U2112" s="456">
        <v>0</v>
      </c>
      <c r="V2112" s="457">
        <v>0</v>
      </c>
      <c r="W2112" s="438">
        <v>1.9222191270383701E-2</v>
      </c>
      <c r="X2112" s="456">
        <v>0</v>
      </c>
      <c r="Y2112" s="457">
        <v>0</v>
      </c>
      <c r="Z2112" s="438">
        <v>1.9648844442939468E-2</v>
      </c>
      <c r="AA2112" s="456">
        <v>0</v>
      </c>
      <c r="AB2112" s="457">
        <v>0</v>
      </c>
      <c r="AC2112" s="438">
        <v>7.3705462143352244E-3</v>
      </c>
      <c r="AD2112" s="456">
        <v>0</v>
      </c>
      <c r="AE2112" s="457">
        <v>0</v>
      </c>
      <c r="AF2112" s="438">
        <v>4.4565284416375094E-4</v>
      </c>
      <c r="AG2112" s="456">
        <v>0</v>
      </c>
      <c r="AH2112" s="457">
        <v>0</v>
      </c>
      <c r="AI2112" s="438">
        <v>1.5903896890987253E-2</v>
      </c>
      <c r="AJ2112" s="456">
        <v>0</v>
      </c>
      <c r="AK2112" s="457">
        <v>0</v>
      </c>
      <c r="AL2112" s="438">
        <v>2.7438744038738101E-3</v>
      </c>
      <c r="AM2112" s="456">
        <v>0</v>
      </c>
      <c r="AN2112" s="457">
        <v>0</v>
      </c>
      <c r="AO2112" s="438">
        <v>3.5605919210864021E-3</v>
      </c>
      <c r="AP2112" s="462">
        <v>0</v>
      </c>
      <c r="AQ2112" s="463">
        <v>0</v>
      </c>
      <c r="AR2112" s="463">
        <v>0</v>
      </c>
      <c r="AS2112" s="456">
        <v>0</v>
      </c>
      <c r="AT2112" s="457">
        <v>0</v>
      </c>
      <c r="AU2112" s="457">
        <v>0</v>
      </c>
    </row>
    <row r="2113" spans="1:47" x14ac:dyDescent="0.2">
      <c r="A2113" s="231">
        <v>2027</v>
      </c>
      <c r="B2113" s="232">
        <v>29</v>
      </c>
      <c r="C2113" s="456">
        <v>0</v>
      </c>
      <c r="D2113" s="457">
        <v>0</v>
      </c>
      <c r="E2113" s="438">
        <v>8.5071244148330134</v>
      </c>
      <c r="F2113" s="456">
        <v>0</v>
      </c>
      <c r="G2113" s="457">
        <v>0</v>
      </c>
      <c r="H2113" s="438">
        <v>0.37679298904918102</v>
      </c>
      <c r="I2113" s="456">
        <v>0</v>
      </c>
      <c r="J2113" s="457">
        <v>0</v>
      </c>
      <c r="K2113" s="438">
        <v>0.46184177555849004</v>
      </c>
      <c r="L2113" s="462">
        <v>0</v>
      </c>
      <c r="M2113" s="463">
        <v>0</v>
      </c>
      <c r="N2113" s="438">
        <v>3.4480389997747834E-3</v>
      </c>
      <c r="O2113" s="456">
        <v>0</v>
      </c>
      <c r="P2113" s="457">
        <v>0</v>
      </c>
      <c r="Q2113" s="438">
        <v>2.81149095164527E-2</v>
      </c>
      <c r="R2113" s="462">
        <v>0</v>
      </c>
      <c r="S2113" s="463">
        <v>0</v>
      </c>
      <c r="T2113" s="438">
        <v>515.1102769160193</v>
      </c>
      <c r="U2113" s="456">
        <v>0</v>
      </c>
      <c r="V2113" s="457">
        <v>0</v>
      </c>
      <c r="W2113" s="438">
        <v>1.9222095356975756E-2</v>
      </c>
      <c r="X2113" s="456">
        <v>0</v>
      </c>
      <c r="Y2113" s="457">
        <v>0</v>
      </c>
      <c r="Z2113" s="438">
        <v>1.9648697029558154E-2</v>
      </c>
      <c r="AA2113" s="456">
        <v>0</v>
      </c>
      <c r="AB2113" s="457">
        <v>0</v>
      </c>
      <c r="AC2113" s="438">
        <v>7.3704753180657339E-3</v>
      </c>
      <c r="AD2113" s="456">
        <v>0</v>
      </c>
      <c r="AE2113" s="457">
        <v>0</v>
      </c>
      <c r="AF2113" s="438">
        <v>4.4564802994126934E-4</v>
      </c>
      <c r="AG2113" s="456">
        <v>0</v>
      </c>
      <c r="AH2113" s="457">
        <v>0</v>
      </c>
      <c r="AI2113" s="438">
        <v>1.5903773981146677E-2</v>
      </c>
      <c r="AJ2113" s="456">
        <v>0</v>
      </c>
      <c r="AK2113" s="457">
        <v>0</v>
      </c>
      <c r="AL2113" s="438">
        <v>2.7438503883938101E-3</v>
      </c>
      <c r="AM2113" s="456">
        <v>0</v>
      </c>
      <c r="AN2113" s="457">
        <v>0</v>
      </c>
      <c r="AO2113" s="438">
        <v>3.5605704282179926E-3</v>
      </c>
      <c r="AP2113" s="462">
        <v>0</v>
      </c>
      <c r="AQ2113" s="463">
        <v>0</v>
      </c>
      <c r="AR2113" s="463">
        <v>0</v>
      </c>
      <c r="AS2113" s="456">
        <v>0</v>
      </c>
      <c r="AT2113" s="457">
        <v>0</v>
      </c>
      <c r="AU2113" s="457">
        <v>0</v>
      </c>
    </row>
    <row r="2114" spans="1:47" x14ac:dyDescent="0.2">
      <c r="A2114" s="231">
        <v>2027</v>
      </c>
      <c r="B2114" s="232">
        <v>30</v>
      </c>
      <c r="C2114" s="456">
        <v>0</v>
      </c>
      <c r="D2114" s="457">
        <v>0</v>
      </c>
      <c r="E2114" s="438">
        <v>9.7761893075941728</v>
      </c>
      <c r="F2114" s="456">
        <v>0</v>
      </c>
      <c r="G2114" s="457">
        <v>0</v>
      </c>
      <c r="H2114" s="438">
        <v>0.39958027074984442</v>
      </c>
      <c r="I2114" s="456">
        <v>0</v>
      </c>
      <c r="J2114" s="457">
        <v>0</v>
      </c>
      <c r="K2114" s="438">
        <v>0.59666207334218546</v>
      </c>
      <c r="L2114" s="462">
        <v>0</v>
      </c>
      <c r="M2114" s="463">
        <v>0</v>
      </c>
      <c r="N2114" s="438">
        <v>3.4480464314253275E-3</v>
      </c>
      <c r="O2114" s="456">
        <v>0</v>
      </c>
      <c r="P2114" s="457">
        <v>0</v>
      </c>
      <c r="Q2114" s="438">
        <v>2.8114852717894281E-2</v>
      </c>
      <c r="R2114" s="462">
        <v>0</v>
      </c>
      <c r="S2114" s="463">
        <v>0</v>
      </c>
      <c r="T2114" s="438">
        <v>515.11120190179793</v>
      </c>
      <c r="U2114" s="456">
        <v>0</v>
      </c>
      <c r="V2114" s="457">
        <v>0</v>
      </c>
      <c r="W2114" s="438">
        <v>2.0497956308317165E-2</v>
      </c>
      <c r="X2114" s="456">
        <v>0</v>
      </c>
      <c r="Y2114" s="457">
        <v>0</v>
      </c>
      <c r="Z2114" s="438">
        <v>1.9648466805656524E-2</v>
      </c>
      <c r="AA2114" s="456">
        <v>0</v>
      </c>
      <c r="AB2114" s="457">
        <v>0</v>
      </c>
      <c r="AC2114" s="438">
        <v>7.792654544107251E-3</v>
      </c>
      <c r="AD2114" s="456">
        <v>0</v>
      </c>
      <c r="AE2114" s="457">
        <v>0</v>
      </c>
      <c r="AF2114" s="438">
        <v>4.7229495701127741E-4</v>
      </c>
      <c r="AG2114" s="456">
        <v>0</v>
      </c>
      <c r="AH2114" s="457">
        <v>0</v>
      </c>
      <c r="AI2114" s="438">
        <v>1.6873105732430501E-2</v>
      </c>
      <c r="AJ2114" s="456">
        <v>0</v>
      </c>
      <c r="AK2114" s="457">
        <v>0</v>
      </c>
      <c r="AL2114" s="438">
        <v>2.8982153721984231E-3</v>
      </c>
      <c r="AM2114" s="456">
        <v>0</v>
      </c>
      <c r="AN2114" s="457">
        <v>0</v>
      </c>
      <c r="AO2114" s="438">
        <v>3.7892643751364368E-3</v>
      </c>
      <c r="AP2114" s="462">
        <v>0</v>
      </c>
      <c r="AQ2114" s="463">
        <v>0</v>
      </c>
      <c r="AR2114" s="463">
        <v>0</v>
      </c>
      <c r="AS2114" s="456">
        <v>0</v>
      </c>
      <c r="AT2114" s="457">
        <v>0</v>
      </c>
      <c r="AU2114" s="457">
        <v>0</v>
      </c>
    </row>
    <row r="2115" spans="1:47" x14ac:dyDescent="0.2">
      <c r="A2115" s="231">
        <v>2027</v>
      </c>
      <c r="B2115" s="232">
        <v>31</v>
      </c>
      <c r="C2115" s="456">
        <v>0</v>
      </c>
      <c r="D2115" s="457">
        <v>0</v>
      </c>
      <c r="E2115" s="438">
        <v>11.089706044064648</v>
      </c>
      <c r="F2115" s="456">
        <v>0</v>
      </c>
      <c r="G2115" s="457">
        <v>0</v>
      </c>
      <c r="H2115" s="438">
        <v>0.42474778101179039</v>
      </c>
      <c r="I2115" s="456">
        <v>0</v>
      </c>
      <c r="J2115" s="457">
        <v>0</v>
      </c>
      <c r="K2115" s="438">
        <v>0.72635557239199844</v>
      </c>
      <c r="L2115" s="462">
        <v>0</v>
      </c>
      <c r="M2115" s="463">
        <v>0</v>
      </c>
      <c r="N2115" s="438">
        <v>3.4480502744016414E-3</v>
      </c>
      <c r="O2115" s="456">
        <v>0</v>
      </c>
      <c r="P2115" s="457">
        <v>0</v>
      </c>
      <c r="Q2115" s="438">
        <v>2.8114818130066409E-2</v>
      </c>
      <c r="R2115" s="462">
        <v>0</v>
      </c>
      <c r="S2115" s="463">
        <v>0</v>
      </c>
      <c r="T2115" s="438">
        <v>515.11274807116934</v>
      </c>
      <c r="U2115" s="456">
        <v>0</v>
      </c>
      <c r="V2115" s="457">
        <v>0</v>
      </c>
      <c r="W2115" s="438">
        <v>2.1883895633631176E-2</v>
      </c>
      <c r="X2115" s="456">
        <v>0</v>
      </c>
      <c r="Y2115" s="457">
        <v>0</v>
      </c>
      <c r="Z2115" s="438">
        <v>1.964811871951171E-2</v>
      </c>
      <c r="AA2115" s="456">
        <v>0</v>
      </c>
      <c r="AB2115" s="457">
        <v>0</v>
      </c>
      <c r="AC2115" s="438">
        <v>8.2632664389680824E-3</v>
      </c>
      <c r="AD2115" s="456">
        <v>0</v>
      </c>
      <c r="AE2115" s="457">
        <v>0</v>
      </c>
      <c r="AF2115" s="438">
        <v>5.0188725768906281E-4</v>
      </c>
      <c r="AG2115" s="456">
        <v>0</v>
      </c>
      <c r="AH2115" s="457">
        <v>0</v>
      </c>
      <c r="AI2115" s="438">
        <v>1.7942412001161083E-2</v>
      </c>
      <c r="AJ2115" s="456">
        <v>0</v>
      </c>
      <c r="AK2115" s="457">
        <v>0</v>
      </c>
      <c r="AL2115" s="438">
        <v>3.0713756111775607E-3</v>
      </c>
      <c r="AM2115" s="456">
        <v>0</v>
      </c>
      <c r="AN2115" s="457">
        <v>0</v>
      </c>
      <c r="AO2115" s="438">
        <v>4.0393331006651377E-3</v>
      </c>
      <c r="AP2115" s="462">
        <v>0</v>
      </c>
      <c r="AQ2115" s="463">
        <v>0</v>
      </c>
      <c r="AR2115" s="463">
        <v>0</v>
      </c>
      <c r="AS2115" s="456">
        <v>0</v>
      </c>
      <c r="AT2115" s="457">
        <v>0</v>
      </c>
      <c r="AU2115" s="457">
        <v>0</v>
      </c>
    </row>
    <row r="2116" spans="1:47" x14ac:dyDescent="0.2">
      <c r="A2116" s="231">
        <v>2027</v>
      </c>
      <c r="B2116" s="232">
        <v>32</v>
      </c>
      <c r="C2116" s="456">
        <v>0</v>
      </c>
      <c r="D2116" s="457">
        <v>0</v>
      </c>
      <c r="E2116" s="419">
        <v>11.089706044064648</v>
      </c>
      <c r="F2116" s="456">
        <v>0</v>
      </c>
      <c r="G2116" s="457">
        <v>0</v>
      </c>
      <c r="H2116" s="419">
        <v>0.42474778101179039</v>
      </c>
      <c r="I2116" s="456">
        <v>0</v>
      </c>
      <c r="J2116" s="457">
        <v>0</v>
      </c>
      <c r="K2116" s="419">
        <v>0.72635557239199844</v>
      </c>
      <c r="L2116" s="462">
        <v>0</v>
      </c>
      <c r="M2116" s="463">
        <v>0</v>
      </c>
      <c r="N2116" s="419">
        <v>3.4480502744016414E-3</v>
      </c>
      <c r="O2116" s="456">
        <v>0</v>
      </c>
      <c r="P2116" s="457">
        <v>0</v>
      </c>
      <c r="Q2116" s="419">
        <v>2.8114818130066409E-2</v>
      </c>
      <c r="R2116" s="462">
        <v>0</v>
      </c>
      <c r="S2116" s="463">
        <v>0</v>
      </c>
      <c r="T2116" s="419">
        <v>515.11274807116934</v>
      </c>
      <c r="U2116" s="456">
        <v>0</v>
      </c>
      <c r="V2116" s="457">
        <v>0</v>
      </c>
      <c r="W2116" s="419">
        <v>2.1883895633631176E-2</v>
      </c>
      <c r="X2116" s="456">
        <v>0</v>
      </c>
      <c r="Y2116" s="457">
        <v>0</v>
      </c>
      <c r="Z2116" s="419">
        <v>1.964811871951171E-2</v>
      </c>
      <c r="AA2116" s="456">
        <v>0</v>
      </c>
      <c r="AB2116" s="457">
        <v>0</v>
      </c>
      <c r="AC2116" s="419">
        <v>8.2632664389680824E-3</v>
      </c>
      <c r="AD2116" s="456">
        <v>0</v>
      </c>
      <c r="AE2116" s="457">
        <v>0</v>
      </c>
      <c r="AF2116" s="419">
        <v>5.0188725768906281E-4</v>
      </c>
      <c r="AG2116" s="456">
        <v>0</v>
      </c>
      <c r="AH2116" s="457">
        <v>0</v>
      </c>
      <c r="AI2116" s="419">
        <v>1.7942412001161083E-2</v>
      </c>
      <c r="AJ2116" s="456">
        <v>0</v>
      </c>
      <c r="AK2116" s="457">
        <v>0</v>
      </c>
      <c r="AL2116" s="419">
        <v>3.0713756111775607E-3</v>
      </c>
      <c r="AM2116" s="456">
        <v>0</v>
      </c>
      <c r="AN2116" s="457">
        <v>0</v>
      </c>
      <c r="AO2116" s="419">
        <v>4.0393331006651377E-3</v>
      </c>
      <c r="AP2116" s="462">
        <v>0</v>
      </c>
      <c r="AQ2116" s="463">
        <v>0</v>
      </c>
      <c r="AR2116" s="463">
        <v>0</v>
      </c>
      <c r="AS2116" s="456">
        <v>0</v>
      </c>
      <c r="AT2116" s="457">
        <v>0</v>
      </c>
      <c r="AU2116" s="457">
        <v>0</v>
      </c>
    </row>
    <row r="2117" spans="1:47" x14ac:dyDescent="0.2">
      <c r="A2117" s="231">
        <v>2027</v>
      </c>
      <c r="B2117" s="232">
        <v>33</v>
      </c>
      <c r="C2117" s="456">
        <v>0</v>
      </c>
      <c r="D2117" s="457">
        <v>0</v>
      </c>
      <c r="E2117" s="419">
        <v>11.089706044064648</v>
      </c>
      <c r="F2117" s="456">
        <v>0</v>
      </c>
      <c r="G2117" s="457">
        <v>0</v>
      </c>
      <c r="H2117" s="419">
        <v>0.42474778101179039</v>
      </c>
      <c r="I2117" s="456">
        <v>0</v>
      </c>
      <c r="J2117" s="457">
        <v>0</v>
      </c>
      <c r="K2117" s="419">
        <v>0.72635557239199844</v>
      </c>
      <c r="L2117" s="462">
        <v>0</v>
      </c>
      <c r="M2117" s="463">
        <v>0</v>
      </c>
      <c r="N2117" s="419">
        <v>3.4480502744016414E-3</v>
      </c>
      <c r="O2117" s="456">
        <v>0</v>
      </c>
      <c r="P2117" s="457">
        <v>0</v>
      </c>
      <c r="Q2117" s="419">
        <v>2.8114818130066409E-2</v>
      </c>
      <c r="R2117" s="462">
        <v>0</v>
      </c>
      <c r="S2117" s="463">
        <v>0</v>
      </c>
      <c r="T2117" s="419">
        <v>515.11274807116934</v>
      </c>
      <c r="U2117" s="456">
        <v>0</v>
      </c>
      <c r="V2117" s="457">
        <v>0</v>
      </c>
      <c r="W2117" s="419">
        <v>2.1883895633631176E-2</v>
      </c>
      <c r="X2117" s="456">
        <v>0</v>
      </c>
      <c r="Y2117" s="457">
        <v>0</v>
      </c>
      <c r="Z2117" s="419">
        <v>1.964811871951171E-2</v>
      </c>
      <c r="AA2117" s="456">
        <v>0</v>
      </c>
      <c r="AB2117" s="457">
        <v>0</v>
      </c>
      <c r="AC2117" s="419">
        <v>8.2632664389680824E-3</v>
      </c>
      <c r="AD2117" s="456">
        <v>0</v>
      </c>
      <c r="AE2117" s="457">
        <v>0</v>
      </c>
      <c r="AF2117" s="419">
        <v>5.0188725768906281E-4</v>
      </c>
      <c r="AG2117" s="456">
        <v>0</v>
      </c>
      <c r="AH2117" s="457">
        <v>0</v>
      </c>
      <c r="AI2117" s="419">
        <v>1.7942412001161083E-2</v>
      </c>
      <c r="AJ2117" s="456">
        <v>0</v>
      </c>
      <c r="AK2117" s="457">
        <v>0</v>
      </c>
      <c r="AL2117" s="419">
        <v>3.0713756111775607E-3</v>
      </c>
      <c r="AM2117" s="456">
        <v>0</v>
      </c>
      <c r="AN2117" s="457">
        <v>0</v>
      </c>
      <c r="AO2117" s="419">
        <v>4.0393331006651377E-3</v>
      </c>
      <c r="AP2117" s="462">
        <v>0</v>
      </c>
      <c r="AQ2117" s="463">
        <v>0</v>
      </c>
      <c r="AR2117" s="463">
        <v>0</v>
      </c>
      <c r="AS2117" s="456">
        <v>0</v>
      </c>
      <c r="AT2117" s="457">
        <v>0</v>
      </c>
      <c r="AU2117" s="457">
        <v>0</v>
      </c>
    </row>
    <row r="2118" spans="1:47" x14ac:dyDescent="0.2">
      <c r="A2118" s="231">
        <v>2027</v>
      </c>
      <c r="B2118" s="232">
        <v>34</v>
      </c>
      <c r="C2118" s="456">
        <v>0</v>
      </c>
      <c r="D2118" s="457">
        <v>0</v>
      </c>
      <c r="E2118" s="419">
        <v>11.089706044064648</v>
      </c>
      <c r="F2118" s="456">
        <v>0</v>
      </c>
      <c r="G2118" s="457">
        <v>0</v>
      </c>
      <c r="H2118" s="419">
        <v>0.42474778101179039</v>
      </c>
      <c r="I2118" s="456">
        <v>0</v>
      </c>
      <c r="J2118" s="457">
        <v>0</v>
      </c>
      <c r="K2118" s="419">
        <v>0.72635557239199844</v>
      </c>
      <c r="L2118" s="462">
        <v>0</v>
      </c>
      <c r="M2118" s="463">
        <v>0</v>
      </c>
      <c r="N2118" s="419">
        <v>3.4480502744016414E-3</v>
      </c>
      <c r="O2118" s="456">
        <v>0</v>
      </c>
      <c r="P2118" s="457">
        <v>0</v>
      </c>
      <c r="Q2118" s="419">
        <v>2.8114818130066409E-2</v>
      </c>
      <c r="R2118" s="462">
        <v>0</v>
      </c>
      <c r="S2118" s="463">
        <v>0</v>
      </c>
      <c r="T2118" s="419">
        <v>515.11274807116934</v>
      </c>
      <c r="U2118" s="456">
        <v>0</v>
      </c>
      <c r="V2118" s="457">
        <v>0</v>
      </c>
      <c r="W2118" s="419">
        <v>2.1883895633631176E-2</v>
      </c>
      <c r="X2118" s="456">
        <v>0</v>
      </c>
      <c r="Y2118" s="457">
        <v>0</v>
      </c>
      <c r="Z2118" s="419">
        <v>1.964811871951171E-2</v>
      </c>
      <c r="AA2118" s="456">
        <v>0</v>
      </c>
      <c r="AB2118" s="457">
        <v>0</v>
      </c>
      <c r="AC2118" s="419">
        <v>8.2632664389680824E-3</v>
      </c>
      <c r="AD2118" s="456">
        <v>0</v>
      </c>
      <c r="AE2118" s="457">
        <v>0</v>
      </c>
      <c r="AF2118" s="419">
        <v>5.0188725768906281E-4</v>
      </c>
      <c r="AG2118" s="456">
        <v>0</v>
      </c>
      <c r="AH2118" s="457">
        <v>0</v>
      </c>
      <c r="AI2118" s="419">
        <v>1.7942412001161083E-2</v>
      </c>
      <c r="AJ2118" s="456">
        <v>0</v>
      </c>
      <c r="AK2118" s="457">
        <v>0</v>
      </c>
      <c r="AL2118" s="419">
        <v>3.0713756111775607E-3</v>
      </c>
      <c r="AM2118" s="456">
        <v>0</v>
      </c>
      <c r="AN2118" s="457">
        <v>0</v>
      </c>
      <c r="AO2118" s="419">
        <v>4.0393331006651377E-3</v>
      </c>
      <c r="AP2118" s="462">
        <v>0</v>
      </c>
      <c r="AQ2118" s="463">
        <v>0</v>
      </c>
      <c r="AR2118" s="463">
        <v>0</v>
      </c>
      <c r="AS2118" s="456">
        <v>0</v>
      </c>
      <c r="AT2118" s="457">
        <v>0</v>
      </c>
      <c r="AU2118" s="457">
        <v>0</v>
      </c>
    </row>
    <row r="2119" spans="1:47" x14ac:dyDescent="0.2">
      <c r="A2119" s="231">
        <v>2027</v>
      </c>
      <c r="B2119" s="232">
        <v>35</v>
      </c>
      <c r="C2119" s="456">
        <v>0</v>
      </c>
      <c r="D2119" s="457">
        <v>0</v>
      </c>
      <c r="E2119" s="419">
        <v>11.089706044064648</v>
      </c>
      <c r="F2119" s="456">
        <v>0</v>
      </c>
      <c r="G2119" s="457">
        <v>0</v>
      </c>
      <c r="H2119" s="419">
        <v>0.42474778101179039</v>
      </c>
      <c r="I2119" s="456">
        <v>0</v>
      </c>
      <c r="J2119" s="457">
        <v>0</v>
      </c>
      <c r="K2119" s="419">
        <v>0.72635557239199844</v>
      </c>
      <c r="L2119" s="462">
        <v>0</v>
      </c>
      <c r="M2119" s="463">
        <v>0</v>
      </c>
      <c r="N2119" s="419">
        <v>3.4480502744016414E-3</v>
      </c>
      <c r="O2119" s="456">
        <v>0</v>
      </c>
      <c r="P2119" s="457">
        <v>0</v>
      </c>
      <c r="Q2119" s="419">
        <v>2.8114818130066409E-2</v>
      </c>
      <c r="R2119" s="462">
        <v>0</v>
      </c>
      <c r="S2119" s="463">
        <v>0</v>
      </c>
      <c r="T2119" s="419">
        <v>515.11274807116934</v>
      </c>
      <c r="U2119" s="456">
        <v>0</v>
      </c>
      <c r="V2119" s="457">
        <v>0</v>
      </c>
      <c r="W2119" s="419">
        <v>2.1883895633631176E-2</v>
      </c>
      <c r="X2119" s="456">
        <v>0</v>
      </c>
      <c r="Y2119" s="457">
        <v>0</v>
      </c>
      <c r="Z2119" s="419">
        <v>1.964811871951171E-2</v>
      </c>
      <c r="AA2119" s="456">
        <v>0</v>
      </c>
      <c r="AB2119" s="457">
        <v>0</v>
      </c>
      <c r="AC2119" s="419">
        <v>8.2632664389680824E-3</v>
      </c>
      <c r="AD2119" s="456">
        <v>0</v>
      </c>
      <c r="AE2119" s="457">
        <v>0</v>
      </c>
      <c r="AF2119" s="419">
        <v>5.0188725768906281E-4</v>
      </c>
      <c r="AG2119" s="456">
        <v>0</v>
      </c>
      <c r="AH2119" s="457">
        <v>0</v>
      </c>
      <c r="AI2119" s="419">
        <v>1.7942412001161083E-2</v>
      </c>
      <c r="AJ2119" s="456">
        <v>0</v>
      </c>
      <c r="AK2119" s="457">
        <v>0</v>
      </c>
      <c r="AL2119" s="419">
        <v>3.0713756111775607E-3</v>
      </c>
      <c r="AM2119" s="456">
        <v>0</v>
      </c>
      <c r="AN2119" s="457">
        <v>0</v>
      </c>
      <c r="AO2119" s="419">
        <v>4.0393331006651377E-3</v>
      </c>
      <c r="AP2119" s="462">
        <v>0</v>
      </c>
      <c r="AQ2119" s="463">
        <v>0</v>
      </c>
      <c r="AR2119" s="463">
        <v>0</v>
      </c>
      <c r="AS2119" s="456">
        <v>0</v>
      </c>
      <c r="AT2119" s="457">
        <v>0</v>
      </c>
      <c r="AU2119" s="457">
        <v>0</v>
      </c>
    </row>
    <row r="2120" spans="1:47" x14ac:dyDescent="0.2">
      <c r="A2120" s="231">
        <v>2027</v>
      </c>
      <c r="B2120" s="232">
        <v>36</v>
      </c>
      <c r="C2120" s="456">
        <v>0</v>
      </c>
      <c r="D2120" s="457">
        <v>0</v>
      </c>
      <c r="E2120" s="419">
        <v>11.089706044064648</v>
      </c>
      <c r="F2120" s="456">
        <v>0</v>
      </c>
      <c r="G2120" s="457">
        <v>0</v>
      </c>
      <c r="H2120" s="419">
        <v>0.42474778101179039</v>
      </c>
      <c r="I2120" s="456">
        <v>0</v>
      </c>
      <c r="J2120" s="457">
        <v>0</v>
      </c>
      <c r="K2120" s="419">
        <v>0.72635557239199844</v>
      </c>
      <c r="L2120" s="462">
        <v>0</v>
      </c>
      <c r="M2120" s="463">
        <v>0</v>
      </c>
      <c r="N2120" s="419">
        <v>3.4480502744016414E-3</v>
      </c>
      <c r="O2120" s="456">
        <v>0</v>
      </c>
      <c r="P2120" s="457">
        <v>0</v>
      </c>
      <c r="Q2120" s="419">
        <v>2.8114818130066409E-2</v>
      </c>
      <c r="R2120" s="462">
        <v>0</v>
      </c>
      <c r="S2120" s="463">
        <v>0</v>
      </c>
      <c r="T2120" s="419">
        <v>515.11274807116934</v>
      </c>
      <c r="U2120" s="456">
        <v>0</v>
      </c>
      <c r="V2120" s="457">
        <v>0</v>
      </c>
      <c r="W2120" s="419">
        <v>2.1883895633631176E-2</v>
      </c>
      <c r="X2120" s="456">
        <v>0</v>
      </c>
      <c r="Y2120" s="457">
        <v>0</v>
      </c>
      <c r="Z2120" s="419">
        <v>1.964811871951171E-2</v>
      </c>
      <c r="AA2120" s="456">
        <v>0</v>
      </c>
      <c r="AB2120" s="457">
        <v>0</v>
      </c>
      <c r="AC2120" s="419">
        <v>8.2632664389680824E-3</v>
      </c>
      <c r="AD2120" s="456">
        <v>0</v>
      </c>
      <c r="AE2120" s="457">
        <v>0</v>
      </c>
      <c r="AF2120" s="419">
        <v>5.0188725768906281E-4</v>
      </c>
      <c r="AG2120" s="456">
        <v>0</v>
      </c>
      <c r="AH2120" s="457">
        <v>0</v>
      </c>
      <c r="AI2120" s="419">
        <v>1.7942412001161083E-2</v>
      </c>
      <c r="AJ2120" s="456">
        <v>0</v>
      </c>
      <c r="AK2120" s="457">
        <v>0</v>
      </c>
      <c r="AL2120" s="419">
        <v>3.0713756111775607E-3</v>
      </c>
      <c r="AM2120" s="456">
        <v>0</v>
      </c>
      <c r="AN2120" s="457">
        <v>0</v>
      </c>
      <c r="AO2120" s="419">
        <v>4.0393331006651377E-3</v>
      </c>
      <c r="AP2120" s="462">
        <v>0</v>
      </c>
      <c r="AQ2120" s="463">
        <v>0</v>
      </c>
      <c r="AR2120" s="463">
        <v>0</v>
      </c>
      <c r="AS2120" s="456">
        <v>0</v>
      </c>
      <c r="AT2120" s="457">
        <v>0</v>
      </c>
      <c r="AU2120" s="457">
        <v>0</v>
      </c>
    </row>
    <row r="2121" spans="1:47" x14ac:dyDescent="0.2">
      <c r="A2121" s="231">
        <v>2027</v>
      </c>
      <c r="B2121" s="232">
        <v>37</v>
      </c>
      <c r="C2121" s="456">
        <v>0</v>
      </c>
      <c r="D2121" s="457">
        <v>0</v>
      </c>
      <c r="E2121" s="419">
        <v>11.089706044064648</v>
      </c>
      <c r="F2121" s="456">
        <v>0</v>
      </c>
      <c r="G2121" s="457">
        <v>0</v>
      </c>
      <c r="H2121" s="419">
        <v>0.42474778101179039</v>
      </c>
      <c r="I2121" s="456">
        <v>0</v>
      </c>
      <c r="J2121" s="457">
        <v>0</v>
      </c>
      <c r="K2121" s="419">
        <v>0.72635557239199844</v>
      </c>
      <c r="L2121" s="462">
        <v>0</v>
      </c>
      <c r="M2121" s="463">
        <v>0</v>
      </c>
      <c r="N2121" s="419">
        <v>3.4480502744016414E-3</v>
      </c>
      <c r="O2121" s="456">
        <v>0</v>
      </c>
      <c r="P2121" s="457">
        <v>0</v>
      </c>
      <c r="Q2121" s="419">
        <v>2.8114818130066409E-2</v>
      </c>
      <c r="R2121" s="462">
        <v>0</v>
      </c>
      <c r="S2121" s="463">
        <v>0</v>
      </c>
      <c r="T2121" s="419">
        <v>515.11274807116934</v>
      </c>
      <c r="U2121" s="456">
        <v>0</v>
      </c>
      <c r="V2121" s="457">
        <v>0</v>
      </c>
      <c r="W2121" s="419">
        <v>2.1883895633631176E-2</v>
      </c>
      <c r="X2121" s="456">
        <v>0</v>
      </c>
      <c r="Y2121" s="457">
        <v>0</v>
      </c>
      <c r="Z2121" s="419">
        <v>1.964811871951171E-2</v>
      </c>
      <c r="AA2121" s="456">
        <v>0</v>
      </c>
      <c r="AB2121" s="457">
        <v>0</v>
      </c>
      <c r="AC2121" s="419">
        <v>8.2632664389680824E-3</v>
      </c>
      <c r="AD2121" s="456">
        <v>0</v>
      </c>
      <c r="AE2121" s="457">
        <v>0</v>
      </c>
      <c r="AF2121" s="419">
        <v>5.0188725768906281E-4</v>
      </c>
      <c r="AG2121" s="456">
        <v>0</v>
      </c>
      <c r="AH2121" s="457">
        <v>0</v>
      </c>
      <c r="AI2121" s="419">
        <v>1.7942412001161083E-2</v>
      </c>
      <c r="AJ2121" s="456">
        <v>0</v>
      </c>
      <c r="AK2121" s="457">
        <v>0</v>
      </c>
      <c r="AL2121" s="419">
        <v>3.0713756111775607E-3</v>
      </c>
      <c r="AM2121" s="456">
        <v>0</v>
      </c>
      <c r="AN2121" s="457">
        <v>0</v>
      </c>
      <c r="AO2121" s="419">
        <v>4.0393331006651377E-3</v>
      </c>
      <c r="AP2121" s="462">
        <v>0</v>
      </c>
      <c r="AQ2121" s="463">
        <v>0</v>
      </c>
      <c r="AR2121" s="463">
        <v>0</v>
      </c>
      <c r="AS2121" s="456">
        <v>0</v>
      </c>
      <c r="AT2121" s="457">
        <v>0</v>
      </c>
      <c r="AU2121" s="457">
        <v>0</v>
      </c>
    </row>
    <row r="2122" spans="1:47" x14ac:dyDescent="0.2">
      <c r="A2122" s="231">
        <v>2027</v>
      </c>
      <c r="B2122" s="232">
        <v>38</v>
      </c>
      <c r="C2122" s="456">
        <v>0</v>
      </c>
      <c r="D2122" s="457">
        <v>0</v>
      </c>
      <c r="E2122" s="419">
        <v>11.089706044064648</v>
      </c>
      <c r="F2122" s="456">
        <v>0</v>
      </c>
      <c r="G2122" s="457">
        <v>0</v>
      </c>
      <c r="H2122" s="419">
        <v>0.42474778101179039</v>
      </c>
      <c r="I2122" s="456">
        <v>0</v>
      </c>
      <c r="J2122" s="457">
        <v>0</v>
      </c>
      <c r="K2122" s="419">
        <v>0.72635557239199844</v>
      </c>
      <c r="L2122" s="462">
        <v>0</v>
      </c>
      <c r="M2122" s="463">
        <v>0</v>
      </c>
      <c r="N2122" s="419">
        <v>3.4480502744016414E-3</v>
      </c>
      <c r="O2122" s="456">
        <v>0</v>
      </c>
      <c r="P2122" s="457">
        <v>0</v>
      </c>
      <c r="Q2122" s="419">
        <v>2.8114818130066409E-2</v>
      </c>
      <c r="R2122" s="462">
        <v>0</v>
      </c>
      <c r="S2122" s="463">
        <v>0</v>
      </c>
      <c r="T2122" s="419">
        <v>515.11274807116934</v>
      </c>
      <c r="U2122" s="456">
        <v>0</v>
      </c>
      <c r="V2122" s="457">
        <v>0</v>
      </c>
      <c r="W2122" s="419">
        <v>2.1883895633631176E-2</v>
      </c>
      <c r="X2122" s="456">
        <v>0</v>
      </c>
      <c r="Y2122" s="457">
        <v>0</v>
      </c>
      <c r="Z2122" s="419">
        <v>1.964811871951171E-2</v>
      </c>
      <c r="AA2122" s="456">
        <v>0</v>
      </c>
      <c r="AB2122" s="457">
        <v>0</v>
      </c>
      <c r="AC2122" s="419">
        <v>8.2632664389680824E-3</v>
      </c>
      <c r="AD2122" s="456">
        <v>0</v>
      </c>
      <c r="AE2122" s="457">
        <v>0</v>
      </c>
      <c r="AF2122" s="419">
        <v>5.0188725768906281E-4</v>
      </c>
      <c r="AG2122" s="456">
        <v>0</v>
      </c>
      <c r="AH2122" s="457">
        <v>0</v>
      </c>
      <c r="AI2122" s="419">
        <v>1.7942412001161083E-2</v>
      </c>
      <c r="AJ2122" s="456">
        <v>0</v>
      </c>
      <c r="AK2122" s="457">
        <v>0</v>
      </c>
      <c r="AL2122" s="419">
        <v>3.0713756111775607E-3</v>
      </c>
      <c r="AM2122" s="456">
        <v>0</v>
      </c>
      <c r="AN2122" s="457">
        <v>0</v>
      </c>
      <c r="AO2122" s="419">
        <v>4.0393331006651377E-3</v>
      </c>
      <c r="AP2122" s="462">
        <v>0</v>
      </c>
      <c r="AQ2122" s="463">
        <v>0</v>
      </c>
      <c r="AR2122" s="463">
        <v>0</v>
      </c>
      <c r="AS2122" s="456">
        <v>0</v>
      </c>
      <c r="AT2122" s="457">
        <v>0</v>
      </c>
      <c r="AU2122" s="457">
        <v>0</v>
      </c>
    </row>
    <row r="2123" spans="1:47" x14ac:dyDescent="0.2">
      <c r="A2123" s="231">
        <v>2027</v>
      </c>
      <c r="B2123" s="232">
        <v>39</v>
      </c>
      <c r="C2123" s="456">
        <v>0</v>
      </c>
      <c r="D2123" s="457">
        <v>0</v>
      </c>
      <c r="E2123" s="419">
        <v>11.089706044064648</v>
      </c>
      <c r="F2123" s="456">
        <v>0</v>
      </c>
      <c r="G2123" s="457">
        <v>0</v>
      </c>
      <c r="H2123" s="419">
        <v>0.42474778101179039</v>
      </c>
      <c r="I2123" s="456">
        <v>0</v>
      </c>
      <c r="J2123" s="457">
        <v>0</v>
      </c>
      <c r="K2123" s="419">
        <v>0.72635557239199844</v>
      </c>
      <c r="L2123" s="462">
        <v>0</v>
      </c>
      <c r="M2123" s="463">
        <v>0</v>
      </c>
      <c r="N2123" s="419">
        <v>3.4480502744016414E-3</v>
      </c>
      <c r="O2123" s="456">
        <v>0</v>
      </c>
      <c r="P2123" s="457">
        <v>0</v>
      </c>
      <c r="Q2123" s="419">
        <v>2.8114818130066409E-2</v>
      </c>
      <c r="R2123" s="462">
        <v>0</v>
      </c>
      <c r="S2123" s="463">
        <v>0</v>
      </c>
      <c r="T2123" s="419">
        <v>515.11274807116934</v>
      </c>
      <c r="U2123" s="456">
        <v>0</v>
      </c>
      <c r="V2123" s="457">
        <v>0</v>
      </c>
      <c r="W2123" s="419">
        <v>2.1883895633631176E-2</v>
      </c>
      <c r="X2123" s="456">
        <v>0</v>
      </c>
      <c r="Y2123" s="457">
        <v>0</v>
      </c>
      <c r="Z2123" s="419">
        <v>1.964811871951171E-2</v>
      </c>
      <c r="AA2123" s="456">
        <v>0</v>
      </c>
      <c r="AB2123" s="457">
        <v>0</v>
      </c>
      <c r="AC2123" s="419">
        <v>8.2632664389680824E-3</v>
      </c>
      <c r="AD2123" s="456">
        <v>0</v>
      </c>
      <c r="AE2123" s="457">
        <v>0</v>
      </c>
      <c r="AF2123" s="419">
        <v>5.0188725768906281E-4</v>
      </c>
      <c r="AG2123" s="456">
        <v>0</v>
      </c>
      <c r="AH2123" s="457">
        <v>0</v>
      </c>
      <c r="AI2123" s="419">
        <v>1.7942412001161083E-2</v>
      </c>
      <c r="AJ2123" s="456">
        <v>0</v>
      </c>
      <c r="AK2123" s="457">
        <v>0</v>
      </c>
      <c r="AL2123" s="419">
        <v>3.0713756111775607E-3</v>
      </c>
      <c r="AM2123" s="456">
        <v>0</v>
      </c>
      <c r="AN2123" s="457">
        <v>0</v>
      </c>
      <c r="AO2123" s="419">
        <v>4.0393331006651377E-3</v>
      </c>
      <c r="AP2123" s="462">
        <v>0</v>
      </c>
      <c r="AQ2123" s="463">
        <v>0</v>
      </c>
      <c r="AR2123" s="463">
        <v>0</v>
      </c>
      <c r="AS2123" s="456">
        <v>0</v>
      </c>
      <c r="AT2123" s="457">
        <v>0</v>
      </c>
      <c r="AU2123" s="457">
        <v>0</v>
      </c>
    </row>
    <row r="2124" spans="1:47" ht="13.5" thickBot="1" x14ac:dyDescent="0.25">
      <c r="A2124" s="233">
        <v>2027</v>
      </c>
      <c r="B2124" s="234">
        <v>40</v>
      </c>
      <c r="C2124" s="458">
        <v>0</v>
      </c>
      <c r="D2124" s="459">
        <v>0</v>
      </c>
      <c r="E2124" s="430">
        <v>11.089706044064648</v>
      </c>
      <c r="F2124" s="458">
        <v>0</v>
      </c>
      <c r="G2124" s="459">
        <v>0</v>
      </c>
      <c r="H2124" s="430">
        <v>0.42474778101179039</v>
      </c>
      <c r="I2124" s="458">
        <v>0</v>
      </c>
      <c r="J2124" s="459">
        <v>0</v>
      </c>
      <c r="K2124" s="430">
        <v>0.72635557239199844</v>
      </c>
      <c r="L2124" s="464">
        <v>0</v>
      </c>
      <c r="M2124" s="465">
        <v>0</v>
      </c>
      <c r="N2124" s="430">
        <v>3.4480502744016414E-3</v>
      </c>
      <c r="O2124" s="458">
        <v>0</v>
      </c>
      <c r="P2124" s="459">
        <v>0</v>
      </c>
      <c r="Q2124" s="430">
        <v>2.8114818130066409E-2</v>
      </c>
      <c r="R2124" s="464">
        <v>0</v>
      </c>
      <c r="S2124" s="465">
        <v>0</v>
      </c>
      <c r="T2124" s="430">
        <v>515.11274807116934</v>
      </c>
      <c r="U2124" s="458">
        <v>0</v>
      </c>
      <c r="V2124" s="459">
        <v>0</v>
      </c>
      <c r="W2124" s="430">
        <v>2.1883895633631176E-2</v>
      </c>
      <c r="X2124" s="458">
        <v>0</v>
      </c>
      <c r="Y2124" s="459">
        <v>0</v>
      </c>
      <c r="Z2124" s="430">
        <v>1.964811871951171E-2</v>
      </c>
      <c r="AA2124" s="458">
        <v>0</v>
      </c>
      <c r="AB2124" s="459">
        <v>0</v>
      </c>
      <c r="AC2124" s="430">
        <v>8.2632664389680824E-3</v>
      </c>
      <c r="AD2124" s="458">
        <v>0</v>
      </c>
      <c r="AE2124" s="459">
        <v>0</v>
      </c>
      <c r="AF2124" s="430">
        <v>5.0188725768906281E-4</v>
      </c>
      <c r="AG2124" s="458">
        <v>0</v>
      </c>
      <c r="AH2124" s="459">
        <v>0</v>
      </c>
      <c r="AI2124" s="430">
        <v>1.7942412001161083E-2</v>
      </c>
      <c r="AJ2124" s="458">
        <v>0</v>
      </c>
      <c r="AK2124" s="459">
        <v>0</v>
      </c>
      <c r="AL2124" s="430">
        <v>3.0713756111775607E-3</v>
      </c>
      <c r="AM2124" s="458">
        <v>0</v>
      </c>
      <c r="AN2124" s="459">
        <v>0</v>
      </c>
      <c r="AO2124" s="430">
        <v>4.0393331006651377E-3</v>
      </c>
      <c r="AP2124" s="464">
        <v>0</v>
      </c>
      <c r="AQ2124" s="465">
        <v>0</v>
      </c>
      <c r="AR2124" s="465">
        <v>0</v>
      </c>
      <c r="AS2124" s="458">
        <v>0</v>
      </c>
      <c r="AT2124" s="459">
        <v>0</v>
      </c>
      <c r="AU2124" s="459">
        <v>0</v>
      </c>
    </row>
    <row r="2125" spans="1:47" x14ac:dyDescent="0.2">
      <c r="A2125" s="229">
        <v>2028</v>
      </c>
      <c r="B2125" s="230">
        <v>1</v>
      </c>
      <c r="C2125" s="454">
        <v>0.75687769933732996</v>
      </c>
      <c r="D2125" s="455">
        <v>0.77293470661125285</v>
      </c>
      <c r="E2125" s="436">
        <v>1.8016040838734326</v>
      </c>
      <c r="F2125" s="454">
        <v>3.6344704161458082E-2</v>
      </c>
      <c r="G2125" s="455">
        <v>3.2098725687598556E-2</v>
      </c>
      <c r="H2125" s="436">
        <v>5.534267824997504E-2</v>
      </c>
      <c r="I2125" s="454">
        <v>3.201867529761273E-2</v>
      </c>
      <c r="J2125" s="455">
        <v>3.2444259141668992E-2</v>
      </c>
      <c r="K2125" s="436">
        <v>0.103027374744005</v>
      </c>
      <c r="L2125" s="460">
        <v>1.3446457424486106E-3</v>
      </c>
      <c r="M2125" s="461">
        <v>1.7589296534457036E-3</v>
      </c>
      <c r="N2125" s="436">
        <v>3.2969232582873548E-3</v>
      </c>
      <c r="O2125" s="454">
        <v>1.6334386393008521E-3</v>
      </c>
      <c r="P2125" s="455">
        <v>2.0753756759634614E-3</v>
      </c>
      <c r="Q2125" s="436">
        <v>1.0078115016809006E-2</v>
      </c>
      <c r="R2125" s="460">
        <v>0</v>
      </c>
      <c r="S2125" s="461">
        <v>0</v>
      </c>
      <c r="T2125" s="436">
        <v>493.23436580354041</v>
      </c>
      <c r="U2125" s="454">
        <v>4.72263234056152E-3</v>
      </c>
      <c r="V2125" s="455">
        <v>5.724293104027306E-3</v>
      </c>
      <c r="W2125" s="436">
        <v>1.0161866104710997E-2</v>
      </c>
      <c r="X2125" s="454">
        <v>4.3656542257771653E-3</v>
      </c>
      <c r="Y2125" s="455">
        <v>5.5672752204712159E-3</v>
      </c>
      <c r="Z2125" s="436">
        <v>1.0350602169116761E-2</v>
      </c>
      <c r="AA2125" s="454">
        <v>8.0021762191192136E-4</v>
      </c>
      <c r="AB2125" s="455">
        <v>8.6029104649081685E-4</v>
      </c>
      <c r="AC2125" s="436">
        <v>1.080564126966644E-3</v>
      </c>
      <c r="AD2125" s="454">
        <v>4.6142297113854779E-5</v>
      </c>
      <c r="AE2125" s="455">
        <v>4.059129210744223E-5</v>
      </c>
      <c r="AF2125" s="436">
        <v>6.4243480069389719E-5</v>
      </c>
      <c r="AG2125" s="454">
        <v>1.5164454045206079E-3</v>
      </c>
      <c r="AH2125" s="455">
        <v>1.3137785153430272E-3</v>
      </c>
      <c r="AI2125" s="436">
        <v>2.3326213786385715E-3</v>
      </c>
      <c r="AJ2125" s="454">
        <v>2.7960948137222078E-4</v>
      </c>
      <c r="AK2125" s="455">
        <v>2.3615907285589013E-4</v>
      </c>
      <c r="AL2125" s="436">
        <v>4.1482932575645449E-4</v>
      </c>
      <c r="AM2125" s="454">
        <v>4.1548596257930435E-4</v>
      </c>
      <c r="AN2125" s="455">
        <v>3.7188858707448361E-4</v>
      </c>
      <c r="AO2125" s="436">
        <v>5.0220415322872107E-4</v>
      </c>
      <c r="AP2125" s="460">
        <v>0</v>
      </c>
      <c r="AQ2125" s="461">
        <v>0</v>
      </c>
      <c r="AR2125" s="461">
        <v>0</v>
      </c>
      <c r="AS2125" s="454">
        <v>0</v>
      </c>
      <c r="AT2125" s="455">
        <v>0</v>
      </c>
      <c r="AU2125" s="455">
        <v>0</v>
      </c>
    </row>
    <row r="2126" spans="1:47" x14ac:dyDescent="0.2">
      <c r="A2126" s="231">
        <v>2028</v>
      </c>
      <c r="B2126" s="232">
        <v>2</v>
      </c>
      <c r="C2126" s="456">
        <v>0.76169718980377743</v>
      </c>
      <c r="D2126" s="457">
        <v>0.77667586713149228</v>
      </c>
      <c r="E2126" s="437">
        <v>1.8104983863985553</v>
      </c>
      <c r="F2126" s="456">
        <v>3.7013987696704206E-2</v>
      </c>
      <c r="G2126" s="457">
        <v>3.2682665613231077E-2</v>
      </c>
      <c r="H2126" s="437">
        <v>5.6305312696266797E-2</v>
      </c>
      <c r="I2126" s="456">
        <v>3.2382841721698363E-2</v>
      </c>
      <c r="J2126" s="457">
        <v>3.2759125502202911E-2</v>
      </c>
      <c r="K2126" s="437">
        <v>0.10370730578057859</v>
      </c>
      <c r="L2126" s="462">
        <v>1.346615866575805E-3</v>
      </c>
      <c r="M2126" s="463">
        <v>1.7615125842405102E-3</v>
      </c>
      <c r="N2126" s="437">
        <v>3.3000587780273438E-3</v>
      </c>
      <c r="O2126" s="456">
        <v>1.6424344778677403E-3</v>
      </c>
      <c r="P2126" s="457">
        <v>2.0868180658138074E-3</v>
      </c>
      <c r="Q2126" s="437">
        <v>1.009558747021729E-2</v>
      </c>
      <c r="R2126" s="462">
        <v>0</v>
      </c>
      <c r="S2126" s="463">
        <v>0</v>
      </c>
      <c r="T2126" s="437">
        <v>493.53631534686667</v>
      </c>
      <c r="U2126" s="456">
        <v>4.7933544460766926E-3</v>
      </c>
      <c r="V2126" s="457">
        <v>5.8202727191227844E-3</v>
      </c>
      <c r="W2126" s="437">
        <v>1.0285691373663612E-2</v>
      </c>
      <c r="X2126" s="456">
        <v>4.4266105841792676E-3</v>
      </c>
      <c r="Y2126" s="457">
        <v>5.6482317791799359E-3</v>
      </c>
      <c r="Z2126" s="437">
        <v>1.0473627063795362E-2</v>
      </c>
      <c r="AA2126" s="456">
        <v>8.2311214222544667E-4</v>
      </c>
      <c r="AB2126" s="457">
        <v>8.8771695952329598E-4</v>
      </c>
      <c r="AC2126" s="437">
        <v>1.1088895604688051E-3</v>
      </c>
      <c r="AD2126" s="456">
        <v>4.7038523722140063E-5</v>
      </c>
      <c r="AE2126" s="457">
        <v>4.1377796371713319E-5</v>
      </c>
      <c r="AF2126" s="437">
        <v>6.5445179811441921E-5</v>
      </c>
      <c r="AG2126" s="456">
        <v>1.5423729736689907E-3</v>
      </c>
      <c r="AH2126" s="457">
        <v>1.3351607328400844E-3</v>
      </c>
      <c r="AI2126" s="437">
        <v>2.3706326825702661E-3</v>
      </c>
      <c r="AJ2126" s="456">
        <v>2.8437378607936939E-4</v>
      </c>
      <c r="AK2126" s="457">
        <v>2.3993372246062763E-4</v>
      </c>
      <c r="AL2126" s="437">
        <v>4.2195149792600316E-4</v>
      </c>
      <c r="AM2126" s="456">
        <v>4.2344612732398681E-4</v>
      </c>
      <c r="AN2126" s="457">
        <v>3.7909892380378544E-4</v>
      </c>
      <c r="AO2126" s="437">
        <v>5.1099796130904844E-4</v>
      </c>
      <c r="AP2126" s="462">
        <v>0</v>
      </c>
      <c r="AQ2126" s="463">
        <v>0</v>
      </c>
      <c r="AR2126" s="463">
        <v>0</v>
      </c>
      <c r="AS2126" s="456">
        <v>0</v>
      </c>
      <c r="AT2126" s="457">
        <v>0</v>
      </c>
      <c r="AU2126" s="457">
        <v>0</v>
      </c>
    </row>
    <row r="2127" spans="1:47" x14ac:dyDescent="0.2">
      <c r="A2127" s="231">
        <v>2028</v>
      </c>
      <c r="B2127" s="232">
        <v>3</v>
      </c>
      <c r="C2127" s="456">
        <v>0.76599338051531396</v>
      </c>
      <c r="D2127" s="457">
        <v>0.77985197726197741</v>
      </c>
      <c r="E2127" s="437">
        <v>1.8211959146170371</v>
      </c>
      <c r="F2127" s="456">
        <v>3.7760198867738903E-2</v>
      </c>
      <c r="G2127" s="457">
        <v>3.3360101672808243E-2</v>
      </c>
      <c r="H2127" s="437">
        <v>5.7431059217512355E-2</v>
      </c>
      <c r="I2127" s="456">
        <v>3.2758497556219061E-2</v>
      </c>
      <c r="J2127" s="457">
        <v>3.3089113517438644E-2</v>
      </c>
      <c r="K2127" s="437">
        <v>0.10449590014690212</v>
      </c>
      <c r="L2127" s="462">
        <v>1.3487421662423857E-3</v>
      </c>
      <c r="M2127" s="463">
        <v>1.764258101204985E-3</v>
      </c>
      <c r="N2127" s="437">
        <v>3.3034740060264721E-3</v>
      </c>
      <c r="O2127" s="456">
        <v>1.6524447650418238E-3</v>
      </c>
      <c r="P2127" s="457">
        <v>2.1000516098492413E-3</v>
      </c>
      <c r="Q2127" s="437">
        <v>1.0115646952329525E-2</v>
      </c>
      <c r="R2127" s="462">
        <v>0</v>
      </c>
      <c r="S2127" s="463">
        <v>0</v>
      </c>
      <c r="T2127" s="437">
        <v>493.88922002490551</v>
      </c>
      <c r="U2127" s="456">
        <v>4.8682452073170205E-3</v>
      </c>
      <c r="V2127" s="457">
        <v>5.9249993133571729E-3</v>
      </c>
      <c r="W2127" s="437">
        <v>1.0430474048208106E-2</v>
      </c>
      <c r="X2127" s="456">
        <v>4.4949941147236754E-3</v>
      </c>
      <c r="Y2127" s="457">
        <v>5.7431050281675309E-3</v>
      </c>
      <c r="Z2127" s="437">
        <v>1.0617751865620318E-2</v>
      </c>
      <c r="AA2127" s="456">
        <v>8.4757531497891658E-4</v>
      </c>
      <c r="AB2127" s="457">
        <v>9.1651269691836077E-4</v>
      </c>
      <c r="AC2127" s="437">
        <v>1.1404158872539939E-3</v>
      </c>
      <c r="AD2127" s="456">
        <v>4.8036033469904418E-5</v>
      </c>
      <c r="AE2127" s="457">
        <v>4.2285245317528775E-5</v>
      </c>
      <c r="AF2127" s="437">
        <v>6.6840843467623752E-5</v>
      </c>
      <c r="AG2127" s="456">
        <v>1.5714965980709664E-3</v>
      </c>
      <c r="AH2127" s="457">
        <v>1.3605335419138297E-3</v>
      </c>
      <c r="AI2127" s="437">
        <v>2.4155100053002139E-3</v>
      </c>
      <c r="AJ2127" s="456">
        <v>2.8978010897033298E-4</v>
      </c>
      <c r="AK2127" s="457">
        <v>2.4451377691666205E-4</v>
      </c>
      <c r="AL2127" s="437">
        <v>4.304131764421076E-4</v>
      </c>
      <c r="AM2127" s="456">
        <v>4.3224343077637086E-4</v>
      </c>
      <c r="AN2127" s="457">
        <v>3.8728523597885111E-4</v>
      </c>
      <c r="AO2127" s="437">
        <v>5.211550635383788E-4</v>
      </c>
      <c r="AP2127" s="462">
        <v>0</v>
      </c>
      <c r="AQ2127" s="463">
        <v>0</v>
      </c>
      <c r="AR2127" s="463">
        <v>0</v>
      </c>
      <c r="AS2127" s="456">
        <v>0</v>
      </c>
      <c r="AT2127" s="457">
        <v>0</v>
      </c>
      <c r="AU2127" s="457">
        <v>0</v>
      </c>
    </row>
    <row r="2128" spans="1:47" x14ac:dyDescent="0.2">
      <c r="A2128" s="231">
        <v>2028</v>
      </c>
      <c r="B2128" s="232">
        <v>4</v>
      </c>
      <c r="C2128" s="456">
        <v>0.77114456192414993</v>
      </c>
      <c r="D2128" s="457">
        <v>0.78386510050432234</v>
      </c>
      <c r="E2128" s="437">
        <v>1.8378431490445142</v>
      </c>
      <c r="F2128" s="456">
        <v>3.8553387311771666E-2</v>
      </c>
      <c r="G2128" s="457">
        <v>3.4099627473184929E-2</v>
      </c>
      <c r="H2128" s="437">
        <v>5.8657016475830506E-2</v>
      </c>
      <c r="I2128" s="456">
        <v>3.3111244437903684E-2</v>
      </c>
      <c r="J2128" s="457">
        <v>3.3395884725006632E-2</v>
      </c>
      <c r="K2128" s="437">
        <v>0.1052353362656976</v>
      </c>
      <c r="L2128" s="462">
        <v>1.3494015773805694E-3</v>
      </c>
      <c r="M2128" s="463">
        <v>1.7650947277940022E-3</v>
      </c>
      <c r="N2128" s="437">
        <v>3.3032678010859727E-3</v>
      </c>
      <c r="O2128" s="456">
        <v>1.6615425294378256E-3</v>
      </c>
      <c r="P2128" s="457">
        <v>2.1126179358561398E-3</v>
      </c>
      <c r="Q2128" s="437">
        <v>1.0132068958282055E-2</v>
      </c>
      <c r="R2128" s="462">
        <v>0</v>
      </c>
      <c r="S2128" s="463">
        <v>0</v>
      </c>
      <c r="T2128" s="437">
        <v>494.29382388673315</v>
      </c>
      <c r="U2128" s="456">
        <v>4.9460981564808009E-3</v>
      </c>
      <c r="V2128" s="457">
        <v>6.035131432937259E-3</v>
      </c>
      <c r="W2128" s="437">
        <v>1.0589163301308031E-2</v>
      </c>
      <c r="X2128" s="456">
        <v>4.5709908387847678E-3</v>
      </c>
      <c r="Y2128" s="457">
        <v>5.8514278040654949E-3</v>
      </c>
      <c r="Z2128" s="437">
        <v>1.0782282215798621E-2</v>
      </c>
      <c r="AA2128" s="456">
        <v>8.4988271336828387E-4</v>
      </c>
      <c r="AB2128" s="457">
        <v>9.2613251808520394E-4</v>
      </c>
      <c r="AC2128" s="437">
        <v>1.1429341084601041E-3</v>
      </c>
      <c r="AD2128" s="456">
        <v>4.8960249886286832E-5</v>
      </c>
      <c r="AE2128" s="457">
        <v>4.3159596968449803E-5</v>
      </c>
      <c r="AF2128" s="437">
        <v>6.8169242044143955E-5</v>
      </c>
      <c r="AG2128" s="456">
        <v>1.6087413704302868E-3</v>
      </c>
      <c r="AH2128" s="457">
        <v>1.3938415190564741E-3</v>
      </c>
      <c r="AI2128" s="437">
        <v>2.4728630667860338E-3</v>
      </c>
      <c r="AJ2128" s="456">
        <v>2.9737500281900399E-4</v>
      </c>
      <c r="AK2128" s="457">
        <v>2.511734368053755E-4</v>
      </c>
      <c r="AL2128" s="437">
        <v>4.4227657556459828E-4</v>
      </c>
      <c r="AM2128" s="456">
        <v>4.4003533306198719E-4</v>
      </c>
      <c r="AN2128" s="457">
        <v>3.9478434915039172E-4</v>
      </c>
      <c r="AO2128" s="437">
        <v>5.2978963029292161E-4</v>
      </c>
      <c r="AP2128" s="462">
        <v>0</v>
      </c>
      <c r="AQ2128" s="463">
        <v>0</v>
      </c>
      <c r="AR2128" s="463">
        <v>0</v>
      </c>
      <c r="AS2128" s="456">
        <v>0</v>
      </c>
      <c r="AT2128" s="457">
        <v>0</v>
      </c>
      <c r="AU2128" s="457">
        <v>0</v>
      </c>
    </row>
    <row r="2129" spans="1:47" x14ac:dyDescent="0.2">
      <c r="A2129" s="231">
        <v>2028</v>
      </c>
      <c r="B2129" s="232">
        <v>5</v>
      </c>
      <c r="C2129" s="456">
        <v>1.2062124540115455</v>
      </c>
      <c r="D2129" s="457">
        <v>1.2468456254178293</v>
      </c>
      <c r="E2129" s="437">
        <v>3.2557431369398957</v>
      </c>
      <c r="F2129" s="456">
        <v>4.6314155907390159E-2</v>
      </c>
      <c r="G2129" s="457">
        <v>4.1748350996417258E-2</v>
      </c>
      <c r="H2129" s="437">
        <v>8.6720722614068838E-2</v>
      </c>
      <c r="I2129" s="456">
        <v>4.4556866389640792E-2</v>
      </c>
      <c r="J2129" s="457">
        <v>4.5706288912625501E-2</v>
      </c>
      <c r="K2129" s="437">
        <v>0.16447576056246174</v>
      </c>
      <c r="L2129" s="462">
        <v>1.3513424869784922E-3</v>
      </c>
      <c r="M2129" s="463">
        <v>1.7674187062858811E-3</v>
      </c>
      <c r="N2129" s="437">
        <v>3.3062006234464048E-3</v>
      </c>
      <c r="O2129" s="456">
        <v>2.0267304704226908E-3</v>
      </c>
      <c r="P2129" s="457">
        <v>3.1863462855061015E-3</v>
      </c>
      <c r="Q2129" s="437">
        <v>1.2562244960109974E-2</v>
      </c>
      <c r="R2129" s="462">
        <v>0</v>
      </c>
      <c r="S2129" s="463">
        <v>0</v>
      </c>
      <c r="T2129" s="437">
        <v>494.56379231019145</v>
      </c>
      <c r="U2129" s="456">
        <v>3.8114598575886508E-3</v>
      </c>
      <c r="V2129" s="457">
        <v>4.5666433191937214E-3</v>
      </c>
      <c r="W2129" s="437">
        <v>9.206224920279742E-3</v>
      </c>
      <c r="X2129" s="456">
        <v>4.6549258927666886E-3</v>
      </c>
      <c r="Y2129" s="457">
        <v>5.974204518813666E-3</v>
      </c>
      <c r="Z2129" s="437">
        <v>1.096882330555435E-2</v>
      </c>
      <c r="AA2129" s="456">
        <v>1.0077296765923234E-3</v>
      </c>
      <c r="AB2129" s="457">
        <v>1.1121513724753308E-3</v>
      </c>
      <c r="AC2129" s="437">
        <v>1.6415238796913063E-3</v>
      </c>
      <c r="AD2129" s="456">
        <v>5.8461357645918165E-5</v>
      </c>
      <c r="AE2129" s="457">
        <v>5.2367795742759122E-5</v>
      </c>
      <c r="AF2129" s="437">
        <v>1.000454430314813E-4</v>
      </c>
      <c r="AG2129" s="456">
        <v>1.9374696417527495E-3</v>
      </c>
      <c r="AH2129" s="457">
        <v>1.7122588463753168E-3</v>
      </c>
      <c r="AI2129" s="437">
        <v>3.6720160545998764E-3</v>
      </c>
      <c r="AJ2129" s="456">
        <v>3.4844210909759497E-4</v>
      </c>
      <c r="AK2129" s="457">
        <v>2.9818401379849452E-4</v>
      </c>
      <c r="AL2129" s="437">
        <v>6.2091670838749743E-4</v>
      </c>
      <c r="AM2129" s="456">
        <v>5.3189920528096894E-4</v>
      </c>
      <c r="AN2129" s="457">
        <v>4.8707729893665862E-4</v>
      </c>
      <c r="AO2129" s="437">
        <v>8.2065388107117616E-4</v>
      </c>
      <c r="AP2129" s="462">
        <v>0</v>
      </c>
      <c r="AQ2129" s="463">
        <v>0</v>
      </c>
      <c r="AR2129" s="463">
        <v>0</v>
      </c>
      <c r="AS2129" s="456">
        <v>0</v>
      </c>
      <c r="AT2129" s="457">
        <v>0</v>
      </c>
      <c r="AU2129" s="457">
        <v>0</v>
      </c>
    </row>
    <row r="2130" spans="1:47" x14ac:dyDescent="0.2">
      <c r="A2130" s="231">
        <v>2028</v>
      </c>
      <c r="B2130" s="232">
        <v>6</v>
      </c>
      <c r="C2130" s="456">
        <v>1.2139128873349072</v>
      </c>
      <c r="D2130" s="457">
        <v>1.2544926373889262</v>
      </c>
      <c r="E2130" s="437">
        <v>3.2791260785760952</v>
      </c>
      <c r="F2130" s="456">
        <v>4.7402112972501013E-2</v>
      </c>
      <c r="G2130" s="457">
        <v>4.2827770200716819E-2</v>
      </c>
      <c r="H2130" s="437">
        <v>8.8954215935216588E-2</v>
      </c>
      <c r="I2130" s="456">
        <v>4.5178098809787008E-2</v>
      </c>
      <c r="J2130" s="457">
        <v>4.6345601628352134E-2</v>
      </c>
      <c r="K2130" s="437">
        <v>0.16608095346924481</v>
      </c>
      <c r="L2130" s="462">
        <v>1.3540341778723885E-3</v>
      </c>
      <c r="M2130" s="463">
        <v>1.7706510472032008E-3</v>
      </c>
      <c r="N2130" s="437">
        <v>3.3108399416586476E-3</v>
      </c>
      <c r="O2130" s="456">
        <v>2.043014765607319E-3</v>
      </c>
      <c r="P2130" s="457">
        <v>3.2146416033581185E-3</v>
      </c>
      <c r="Q2130" s="437">
        <v>1.2607212523018664E-2</v>
      </c>
      <c r="R2130" s="462">
        <v>0</v>
      </c>
      <c r="S2130" s="463">
        <v>0</v>
      </c>
      <c r="T2130" s="437">
        <v>495.07908578395563</v>
      </c>
      <c r="U2130" s="456">
        <v>3.8793344796802256E-3</v>
      </c>
      <c r="V2130" s="457">
        <v>4.6609206824422111E-3</v>
      </c>
      <c r="W2130" s="437">
        <v>9.3771654650766385E-3</v>
      </c>
      <c r="X2130" s="456">
        <v>4.7477430909422073E-3</v>
      </c>
      <c r="Y2130" s="457">
        <v>6.112713100196625E-3</v>
      </c>
      <c r="Z2130" s="437">
        <v>1.117924809517332E-2</v>
      </c>
      <c r="AA2130" s="456">
        <v>1.040209100555781E-3</v>
      </c>
      <c r="AB2130" s="457">
        <v>1.1467413253056797E-3</v>
      </c>
      <c r="AC2130" s="437">
        <v>1.7009409216136747E-3</v>
      </c>
      <c r="AD2130" s="456">
        <v>5.9915989433958645E-5</v>
      </c>
      <c r="AE2130" s="457">
        <v>5.3799734278543497E-5</v>
      </c>
      <c r="AF2130" s="437">
        <v>1.0282567995636996E-4</v>
      </c>
      <c r="AG2130" s="456">
        <v>1.9805245713735513E-3</v>
      </c>
      <c r="AH2130" s="457">
        <v>1.7547498649202026E-3</v>
      </c>
      <c r="AI2130" s="437">
        <v>3.7619853357314754E-3</v>
      </c>
      <c r="AJ2130" s="456">
        <v>3.5653912098676977E-4</v>
      </c>
      <c r="AK2130" s="457">
        <v>3.0613042020880812E-4</v>
      </c>
      <c r="AL2130" s="437">
        <v>6.3802559067680322E-4</v>
      </c>
      <c r="AM2130" s="456">
        <v>5.4457703595003643E-4</v>
      </c>
      <c r="AN2130" s="457">
        <v>4.9951462662288601E-4</v>
      </c>
      <c r="AO2130" s="437">
        <v>8.4074582130483789E-4</v>
      </c>
      <c r="AP2130" s="462">
        <v>0</v>
      </c>
      <c r="AQ2130" s="463">
        <v>0</v>
      </c>
      <c r="AR2130" s="463">
        <v>0</v>
      </c>
      <c r="AS2130" s="456">
        <v>0</v>
      </c>
      <c r="AT2130" s="457">
        <v>0</v>
      </c>
      <c r="AU2130" s="457">
        <v>0</v>
      </c>
    </row>
    <row r="2131" spans="1:47" x14ac:dyDescent="0.2">
      <c r="A2131" s="231">
        <v>2028</v>
      </c>
      <c r="B2131" s="232">
        <v>7</v>
      </c>
      <c r="C2131" s="456">
        <v>1.3553963999668135</v>
      </c>
      <c r="D2131" s="457">
        <v>1.4017938582685443</v>
      </c>
      <c r="E2131" s="437">
        <v>3.8030034677450231</v>
      </c>
      <c r="F2131" s="456">
        <v>5.2896372127617337E-2</v>
      </c>
      <c r="G2131" s="457">
        <v>4.8207201416571914E-2</v>
      </c>
      <c r="H2131" s="437">
        <v>0.11087766392024906</v>
      </c>
      <c r="I2131" s="456">
        <v>5.2186913050044713E-2</v>
      </c>
      <c r="J2131" s="457">
        <v>5.3883925188297405E-2</v>
      </c>
      <c r="K2131" s="437">
        <v>0.20199153187994637</v>
      </c>
      <c r="L2131" s="462">
        <v>1.3569634847912014E-3</v>
      </c>
      <c r="M2131" s="463">
        <v>1.7742301927686029E-3</v>
      </c>
      <c r="N2131" s="437">
        <v>3.3160609569032819E-3</v>
      </c>
      <c r="O2131" s="456">
        <v>2.3411380212832807E-3</v>
      </c>
      <c r="P2131" s="457">
        <v>3.5179684768858908E-3</v>
      </c>
      <c r="Q2131" s="437">
        <v>1.3450741449607301E-2</v>
      </c>
      <c r="R2131" s="462">
        <v>0</v>
      </c>
      <c r="S2131" s="463">
        <v>0</v>
      </c>
      <c r="T2131" s="437">
        <v>495.66131093210646</v>
      </c>
      <c r="U2131" s="456">
        <v>4.0730960099941357E-3</v>
      </c>
      <c r="V2131" s="457">
        <v>4.8004146870473099E-3</v>
      </c>
      <c r="W2131" s="437">
        <v>1.0562819181770692E-2</v>
      </c>
      <c r="X2131" s="456">
        <v>4.8506169781137943E-3</v>
      </c>
      <c r="Y2131" s="457">
        <v>6.2687324500535309E-3</v>
      </c>
      <c r="Z2131" s="437">
        <v>1.1416332479010046E-2</v>
      </c>
      <c r="AA2131" s="456">
        <v>1.159046790038971E-3</v>
      </c>
      <c r="AB2131" s="457">
        <v>1.2816797082891205E-3</v>
      </c>
      <c r="AC2131" s="437">
        <v>2.1117432561113744E-3</v>
      </c>
      <c r="AD2131" s="456">
        <v>6.6867386698800106E-5</v>
      </c>
      <c r="AE2131" s="457">
        <v>6.0488757579871381E-5</v>
      </c>
      <c r="AF2131" s="437">
        <v>1.2813399337214694E-4</v>
      </c>
      <c r="AG2131" s="456">
        <v>2.2111603331462018E-3</v>
      </c>
      <c r="AH2131" s="457">
        <v>1.9772956282754126E-3</v>
      </c>
      <c r="AI2131" s="437">
        <v>4.6931309720813835E-3</v>
      </c>
      <c r="AJ2131" s="456">
        <v>3.9317451040756212E-4</v>
      </c>
      <c r="AK2131" s="457">
        <v>3.3975161285353372E-4</v>
      </c>
      <c r="AL2131" s="437">
        <v>7.8115051083636723E-4</v>
      </c>
      <c r="AM2131" s="456">
        <v>6.1185289746087338E-4</v>
      </c>
      <c r="AN2131" s="457">
        <v>5.6647516022786503E-4</v>
      </c>
      <c r="AO2131" s="437">
        <v>1.0650509313855328E-3</v>
      </c>
      <c r="AP2131" s="462">
        <v>0</v>
      </c>
      <c r="AQ2131" s="463">
        <v>0</v>
      </c>
      <c r="AR2131" s="463">
        <v>0</v>
      </c>
      <c r="AS2131" s="456">
        <v>0</v>
      </c>
      <c r="AT2131" s="457">
        <v>0</v>
      </c>
      <c r="AU2131" s="457">
        <v>0</v>
      </c>
    </row>
    <row r="2132" spans="1:47" x14ac:dyDescent="0.2">
      <c r="A2132" s="231">
        <v>2028</v>
      </c>
      <c r="B2132" s="232">
        <v>8</v>
      </c>
      <c r="C2132" s="456">
        <v>1.3701436014980892</v>
      </c>
      <c r="D2132" s="457">
        <v>1.416758537162955</v>
      </c>
      <c r="E2132" s="437">
        <v>3.834927422284454</v>
      </c>
      <c r="F2132" s="456">
        <v>5.4414825829672893E-2</v>
      </c>
      <c r="G2132" s="457">
        <v>4.9741202919315962E-2</v>
      </c>
      <c r="H2132" s="437">
        <v>0.11422420325680316</v>
      </c>
      <c r="I2132" s="456">
        <v>5.3163665507087732E-2</v>
      </c>
      <c r="J2132" s="457">
        <v>5.4907126445962171E-2</v>
      </c>
      <c r="K2132" s="437">
        <v>0.20437231879527776</v>
      </c>
      <c r="L2132" s="462">
        <v>1.3602492818096373E-3</v>
      </c>
      <c r="M2132" s="463">
        <v>1.7780304895107289E-3</v>
      </c>
      <c r="N2132" s="437">
        <v>3.3221291284818329E-3</v>
      </c>
      <c r="O2132" s="456">
        <v>2.363769559398488E-3</v>
      </c>
      <c r="P2132" s="457">
        <v>3.5564621945095467E-3</v>
      </c>
      <c r="Q2132" s="437">
        <v>1.3514613988303189E-2</v>
      </c>
      <c r="R2132" s="462">
        <v>0</v>
      </c>
      <c r="S2132" s="463">
        <v>0</v>
      </c>
      <c r="T2132" s="437">
        <v>496.31076997569573</v>
      </c>
      <c r="U2132" s="456">
        <v>4.1631027161842093E-3</v>
      </c>
      <c r="V2132" s="457">
        <v>4.9193894818122018E-3</v>
      </c>
      <c r="W2132" s="437">
        <v>1.0789420205233196E-2</v>
      </c>
      <c r="X2132" s="456">
        <v>4.9639222927977634E-3</v>
      </c>
      <c r="Y2132" s="457">
        <v>6.443177893162946E-3</v>
      </c>
      <c r="Z2132" s="437">
        <v>1.1681371755078633E-2</v>
      </c>
      <c r="AA2132" s="456">
        <v>1.203436461796365E-3</v>
      </c>
      <c r="AB2132" s="457">
        <v>1.324156208796363E-3</v>
      </c>
      <c r="AC2132" s="437">
        <v>2.2061595134998525E-3</v>
      </c>
      <c r="AD2132" s="456">
        <v>6.8898426003091354E-5</v>
      </c>
      <c r="AE2132" s="457">
        <v>6.2516639358957944E-5</v>
      </c>
      <c r="AF2132" s="437">
        <v>1.323537263900116E-4</v>
      </c>
      <c r="AG2132" s="456">
        <v>2.2713669408341484E-3</v>
      </c>
      <c r="AH2132" s="457">
        <v>2.0388142446951629E-3</v>
      </c>
      <c r="AI2132" s="437">
        <v>4.8265577203584842E-3</v>
      </c>
      <c r="AJ2132" s="456">
        <v>4.0434104414905877E-4</v>
      </c>
      <c r="AK2132" s="457">
        <v>3.5120151288344431E-4</v>
      </c>
      <c r="AL2132" s="437">
        <v>8.0636119604228637E-4</v>
      </c>
      <c r="AM2132" s="456">
        <v>6.2945450375370194E-4</v>
      </c>
      <c r="AN2132" s="457">
        <v>5.8382921805671636E-4</v>
      </c>
      <c r="AO2132" s="437">
        <v>1.0956896756062243E-3</v>
      </c>
      <c r="AP2132" s="462">
        <v>0</v>
      </c>
      <c r="AQ2132" s="463">
        <v>0</v>
      </c>
      <c r="AR2132" s="463">
        <v>0</v>
      </c>
      <c r="AS2132" s="456">
        <v>0</v>
      </c>
      <c r="AT2132" s="457">
        <v>0</v>
      </c>
      <c r="AU2132" s="457">
        <v>0</v>
      </c>
    </row>
    <row r="2133" spans="1:47" x14ac:dyDescent="0.2">
      <c r="A2133" s="231">
        <v>2028</v>
      </c>
      <c r="B2133" s="232">
        <v>9</v>
      </c>
      <c r="C2133" s="456">
        <v>1.4047352344349098</v>
      </c>
      <c r="D2133" s="457">
        <v>1.4498490486680167</v>
      </c>
      <c r="E2133" s="437">
        <v>3.9483064775625474</v>
      </c>
      <c r="F2133" s="456">
        <v>6.0324558686705144E-2</v>
      </c>
      <c r="G2133" s="457">
        <v>5.5544397593734328E-2</v>
      </c>
      <c r="H2133" s="437">
        <v>0.13509649794061521</v>
      </c>
      <c r="I2133" s="456">
        <v>6.1981020055854173E-2</v>
      </c>
      <c r="J2133" s="457">
        <v>6.438175170632425E-2</v>
      </c>
      <c r="K2133" s="437">
        <v>0.24541248820840364</v>
      </c>
      <c r="L2133" s="462">
        <v>1.3632779241405171E-3</v>
      </c>
      <c r="M2133" s="463">
        <v>1.7814257321964457E-3</v>
      </c>
      <c r="N2133" s="437">
        <v>3.3273707397891246E-3</v>
      </c>
      <c r="O2133" s="456">
        <v>2.7195090246858807E-3</v>
      </c>
      <c r="P2133" s="457">
        <v>3.9091293510722675E-3</v>
      </c>
      <c r="Q2133" s="437">
        <v>1.4486560808256417E-2</v>
      </c>
      <c r="R2133" s="462">
        <v>0</v>
      </c>
      <c r="S2133" s="463">
        <v>0</v>
      </c>
      <c r="T2133" s="437">
        <v>496.84510984262783</v>
      </c>
      <c r="U2133" s="456">
        <v>4.208406088138745E-3</v>
      </c>
      <c r="V2133" s="457">
        <v>4.9732039769154737E-3</v>
      </c>
      <c r="W2133" s="437">
        <v>1.1343111086784673E-2</v>
      </c>
      <c r="X2133" s="456">
        <v>5.0880702286231492E-3</v>
      </c>
      <c r="Y2133" s="457">
        <v>6.6364539005541309E-3</v>
      </c>
      <c r="Z2133" s="437">
        <v>1.1975056865966836E-2</v>
      </c>
      <c r="AA2133" s="456">
        <v>1.3318848712956224E-3</v>
      </c>
      <c r="AB2133" s="457">
        <v>1.4585630464231476E-3</v>
      </c>
      <c r="AC2133" s="437">
        <v>2.608413089540346E-3</v>
      </c>
      <c r="AD2133" s="456">
        <v>7.6288166435150789E-5</v>
      </c>
      <c r="AE2133" s="457">
        <v>6.9645084991467275E-5</v>
      </c>
      <c r="AF2133" s="437">
        <v>1.5628626001404147E-4</v>
      </c>
      <c r="AG2133" s="456">
        <v>2.5189695886224835E-3</v>
      </c>
      <c r="AH2133" s="457">
        <v>2.280529473305969E-3</v>
      </c>
      <c r="AI2133" s="437">
        <v>5.7102380344637759E-3</v>
      </c>
      <c r="AJ2133" s="456">
        <v>4.427568228978906E-4</v>
      </c>
      <c r="AK2133" s="457">
        <v>3.8706550230964979E-4</v>
      </c>
      <c r="AL2133" s="437">
        <v>9.3723939282620438E-4</v>
      </c>
      <c r="AM2133" s="456">
        <v>7.0136648434908843E-4</v>
      </c>
      <c r="AN2133" s="457">
        <v>6.5545525714655654E-4</v>
      </c>
      <c r="AO2133" s="437">
        <v>1.3143222687231396E-3</v>
      </c>
      <c r="AP2133" s="462">
        <v>0</v>
      </c>
      <c r="AQ2133" s="463">
        <v>0</v>
      </c>
      <c r="AR2133" s="463">
        <v>0</v>
      </c>
      <c r="AS2133" s="456">
        <v>0</v>
      </c>
      <c r="AT2133" s="457">
        <v>0</v>
      </c>
      <c r="AU2133" s="457">
        <v>0</v>
      </c>
    </row>
    <row r="2134" spans="1:47" x14ac:dyDescent="0.2">
      <c r="A2134" s="231">
        <v>2028</v>
      </c>
      <c r="B2134" s="232">
        <v>10</v>
      </c>
      <c r="C2134" s="456">
        <v>1.422494838792921</v>
      </c>
      <c r="D2134" s="457">
        <v>1.4682403479027017</v>
      </c>
      <c r="E2134" s="437">
        <v>3.987556260260833</v>
      </c>
      <c r="F2134" s="456">
        <v>6.2252148241941058E-2</v>
      </c>
      <c r="G2134" s="457">
        <v>5.75247590850975E-2</v>
      </c>
      <c r="H2134" s="437">
        <v>0.13967586681360436</v>
      </c>
      <c r="I2134" s="456">
        <v>6.3274375682918119E-2</v>
      </c>
      <c r="J2134" s="457">
        <v>6.5761799413028954E-2</v>
      </c>
      <c r="K2134" s="437">
        <v>0.24876080527617853</v>
      </c>
      <c r="L2134" s="462">
        <v>1.3671102270482269E-3</v>
      </c>
      <c r="M2134" s="463">
        <v>1.785828169320865E-3</v>
      </c>
      <c r="N2134" s="437">
        <v>3.3345426389249167E-3</v>
      </c>
      <c r="O2134" s="456">
        <v>2.750170699607429E-3</v>
      </c>
      <c r="P2134" s="457">
        <v>3.9597241915013638E-3</v>
      </c>
      <c r="Q2134" s="437">
        <v>1.4572772898980615E-2</v>
      </c>
      <c r="R2134" s="462">
        <v>0</v>
      </c>
      <c r="S2134" s="463">
        <v>0</v>
      </c>
      <c r="T2134" s="437">
        <v>497.6370417698916</v>
      </c>
      <c r="U2134" s="456">
        <v>4.3111775511993208E-3</v>
      </c>
      <c r="V2134" s="457">
        <v>5.1103974282035794E-3</v>
      </c>
      <c r="W2134" s="437">
        <v>1.1621431725897309E-2</v>
      </c>
      <c r="X2134" s="456">
        <v>5.2237830660776113E-3</v>
      </c>
      <c r="Y2134" s="457">
        <v>6.8492363296420444E-3</v>
      </c>
      <c r="Z2134" s="437">
        <v>1.2298356700029421E-2</v>
      </c>
      <c r="AA2134" s="456">
        <v>1.3869003887520537E-3</v>
      </c>
      <c r="AB2134" s="457">
        <v>1.5083219279999551E-3</v>
      </c>
      <c r="AC2134" s="437">
        <v>2.7379471575500859E-3</v>
      </c>
      <c r="AD2134" s="456">
        <v>7.8869880539200304E-5</v>
      </c>
      <c r="AE2134" s="457">
        <v>7.2262380606476803E-5</v>
      </c>
      <c r="AF2134" s="437">
        <v>1.6207988229893704E-4</v>
      </c>
      <c r="AG2134" s="456">
        <v>2.5956497832657173E-3</v>
      </c>
      <c r="AH2134" s="457">
        <v>2.3608538160683934E-3</v>
      </c>
      <c r="AI2134" s="437">
        <v>5.8927558164299813E-3</v>
      </c>
      <c r="AJ2134" s="456">
        <v>4.5701068411331373E-4</v>
      </c>
      <c r="AK2134" s="457">
        <v>4.0211669879237579E-4</v>
      </c>
      <c r="AL2134" s="437">
        <v>9.7173807828438005E-4</v>
      </c>
      <c r="AM2134" s="456">
        <v>7.2359209577770966E-4</v>
      </c>
      <c r="AN2134" s="457">
        <v>6.7755049010403327E-4</v>
      </c>
      <c r="AO2134" s="437">
        <v>1.3563322034449115E-3</v>
      </c>
      <c r="AP2134" s="462">
        <v>0</v>
      </c>
      <c r="AQ2134" s="463">
        <v>0</v>
      </c>
      <c r="AR2134" s="463">
        <v>0</v>
      </c>
      <c r="AS2134" s="456">
        <v>0</v>
      </c>
      <c r="AT2134" s="457">
        <v>0</v>
      </c>
      <c r="AU2134" s="457">
        <v>0</v>
      </c>
    </row>
    <row r="2135" spans="1:47" x14ac:dyDescent="0.2">
      <c r="A2135" s="231">
        <v>2028</v>
      </c>
      <c r="B2135" s="232">
        <v>11</v>
      </c>
      <c r="C2135" s="456">
        <v>1.7218850369595478</v>
      </c>
      <c r="D2135" s="457">
        <v>1.7825414070542751</v>
      </c>
      <c r="E2135" s="437">
        <v>5.0028991823664288</v>
      </c>
      <c r="F2135" s="456">
        <v>7.2772994417005771E-2</v>
      </c>
      <c r="G2135" s="457">
        <v>6.6922027805713213E-2</v>
      </c>
      <c r="H2135" s="437">
        <v>0.17614763811826156</v>
      </c>
      <c r="I2135" s="456">
        <v>7.2325428350398735E-2</v>
      </c>
      <c r="J2135" s="457">
        <v>7.551073244540038E-2</v>
      </c>
      <c r="K2135" s="437">
        <v>0.29004728086756865</v>
      </c>
      <c r="L2135" s="462">
        <v>1.3715534833653033E-3</v>
      </c>
      <c r="M2135" s="463">
        <v>1.7909965556104175E-3</v>
      </c>
      <c r="N2135" s="437">
        <v>3.34285704114705E-3</v>
      </c>
      <c r="O2135" s="456">
        <v>3.4686904879018309E-3</v>
      </c>
      <c r="P2135" s="457">
        <v>4.6077547180792787E-3</v>
      </c>
      <c r="Q2135" s="437">
        <v>1.6548960452396809E-2</v>
      </c>
      <c r="R2135" s="462">
        <v>0</v>
      </c>
      <c r="S2135" s="463">
        <v>0</v>
      </c>
      <c r="T2135" s="437">
        <v>498.5097548070155</v>
      </c>
      <c r="U2135" s="456">
        <v>3.977553330530857E-3</v>
      </c>
      <c r="V2135" s="457">
        <v>4.7390477703539071E-3</v>
      </c>
      <c r="W2135" s="437">
        <v>1.1127878990878685E-2</v>
      </c>
      <c r="X2135" s="456">
        <v>5.3715736762446108E-3</v>
      </c>
      <c r="Y2135" s="457">
        <v>7.0837888455630811E-3</v>
      </c>
      <c r="Z2135" s="437">
        <v>1.2654161873000619E-2</v>
      </c>
      <c r="AA2135" s="456">
        <v>1.6169137229314402E-3</v>
      </c>
      <c r="AB2135" s="457">
        <v>1.7261150219194717E-3</v>
      </c>
      <c r="AC2135" s="437">
        <v>3.4573216181798473E-3</v>
      </c>
      <c r="AD2135" s="456">
        <v>9.2029198473433403E-5</v>
      </c>
      <c r="AE2135" s="457">
        <v>8.3802616703415136E-5</v>
      </c>
      <c r="AF2135" s="437">
        <v>2.0402499761328018E-4</v>
      </c>
      <c r="AG2135" s="456">
        <v>3.0364949217468844E-3</v>
      </c>
      <c r="AH2135" s="457">
        <v>2.7523369559857833E-3</v>
      </c>
      <c r="AI2135" s="437">
        <v>7.4327853424659739E-3</v>
      </c>
      <c r="AJ2135" s="456">
        <v>5.2440609264635732E-4</v>
      </c>
      <c r="AK2135" s="457">
        <v>4.5927301843779221E-4</v>
      </c>
      <c r="AL2135" s="437">
        <v>1.1983396164743539E-3</v>
      </c>
      <c r="AM2135" s="456">
        <v>8.5232516994876385E-4</v>
      </c>
      <c r="AN2135" s="457">
        <v>7.9415992010301224E-4</v>
      </c>
      <c r="AO2135" s="437">
        <v>1.7410219529678658E-3</v>
      </c>
      <c r="AP2135" s="462">
        <v>0</v>
      </c>
      <c r="AQ2135" s="463">
        <v>0</v>
      </c>
      <c r="AR2135" s="463">
        <v>0</v>
      </c>
      <c r="AS2135" s="456">
        <v>0</v>
      </c>
      <c r="AT2135" s="457">
        <v>0</v>
      </c>
      <c r="AU2135" s="457">
        <v>0</v>
      </c>
    </row>
    <row r="2136" spans="1:47" x14ac:dyDescent="0.2">
      <c r="A2136" s="231">
        <v>2028</v>
      </c>
      <c r="B2136" s="232">
        <v>12</v>
      </c>
      <c r="C2136" s="456">
        <v>1.7434459158285329</v>
      </c>
      <c r="D2136" s="457">
        <v>1.8051696278985199</v>
      </c>
      <c r="E2136" s="437">
        <v>5.0529551147653953</v>
      </c>
      <c r="F2136" s="456">
        <v>7.5311539273655539E-2</v>
      </c>
      <c r="G2136" s="457">
        <v>6.9553479946878133E-2</v>
      </c>
      <c r="H2136" s="437">
        <v>0.18272604607260126</v>
      </c>
      <c r="I2136" s="456">
        <v>7.4013261273250447E-2</v>
      </c>
      <c r="J2136" s="457">
        <v>7.7339800272501202E-2</v>
      </c>
      <c r="K2136" s="437">
        <v>0.29471207373061631</v>
      </c>
      <c r="L2136" s="462">
        <v>1.3766704759940213E-3</v>
      </c>
      <c r="M2136" s="463">
        <v>1.7974439939607277E-3</v>
      </c>
      <c r="N2136" s="437">
        <v>3.352583772679689E-3</v>
      </c>
      <c r="O2136" s="456">
        <v>3.5148162488651716E-3</v>
      </c>
      <c r="P2136" s="457">
        <v>4.6790646920407564E-3</v>
      </c>
      <c r="Q2136" s="437">
        <v>1.6678465558946923E-2</v>
      </c>
      <c r="R2136" s="462">
        <v>0</v>
      </c>
      <c r="S2136" s="463">
        <v>0</v>
      </c>
      <c r="T2136" s="437">
        <v>499.46191447455828</v>
      </c>
      <c r="U2136" s="456">
        <v>4.0871947341660671E-3</v>
      </c>
      <c r="V2136" s="457">
        <v>4.8946982979475983E-3</v>
      </c>
      <c r="W2136" s="437">
        <v>1.1446039057173184E-2</v>
      </c>
      <c r="X2136" s="456">
        <v>5.5315407459917568E-3</v>
      </c>
      <c r="Y2136" s="457">
        <v>7.3391700045065547E-3</v>
      </c>
      <c r="Z2136" s="437">
        <v>1.3042126149223484E-2</v>
      </c>
      <c r="AA2136" s="456">
        <v>1.7075869998814687E-3</v>
      </c>
      <c r="AB2136" s="457">
        <v>1.817917344636702E-3</v>
      </c>
      <c r="AC2136" s="437">
        <v>3.6742847037386909E-3</v>
      </c>
      <c r="AD2136" s="456">
        <v>9.5523992181219711E-5</v>
      </c>
      <c r="AE2136" s="457">
        <v>8.7376885534972063E-5</v>
      </c>
      <c r="AF2136" s="437">
        <v>2.1255672167073768E-4</v>
      </c>
      <c r="AG2136" s="456">
        <v>3.1330915837673085E-3</v>
      </c>
      <c r="AH2136" s="457">
        <v>2.8534990589425672E-3</v>
      </c>
      <c r="AI2136" s="437">
        <v>7.6869417953071822E-3</v>
      </c>
      <c r="AJ2136" s="456">
        <v>5.4184856649622899E-4</v>
      </c>
      <c r="AK2136" s="457">
        <v>4.7761039890079098E-4</v>
      </c>
      <c r="AL2136" s="437">
        <v>1.2452402656372506E-3</v>
      </c>
      <c r="AM2136" s="456">
        <v>8.8273398532275722E-4</v>
      </c>
      <c r="AN2136" s="457">
        <v>8.2503957918808439E-4</v>
      </c>
      <c r="AO2136" s="437">
        <v>1.8042167029969967E-3</v>
      </c>
      <c r="AP2136" s="462">
        <v>0</v>
      </c>
      <c r="AQ2136" s="463">
        <v>0</v>
      </c>
      <c r="AR2136" s="463">
        <v>0</v>
      </c>
      <c r="AS2136" s="456">
        <v>0</v>
      </c>
      <c r="AT2136" s="457">
        <v>0</v>
      </c>
      <c r="AU2136" s="457">
        <v>0</v>
      </c>
    </row>
    <row r="2137" spans="1:47" x14ac:dyDescent="0.2">
      <c r="A2137" s="231">
        <v>2028</v>
      </c>
      <c r="B2137" s="232">
        <v>13</v>
      </c>
      <c r="C2137" s="456">
        <v>1.7664869852362228</v>
      </c>
      <c r="D2137" s="457">
        <v>1.8294905557009395</v>
      </c>
      <c r="E2137" s="437">
        <v>5.1066507546596753</v>
      </c>
      <c r="F2137" s="456">
        <v>7.8060827067404512E-2</v>
      </c>
      <c r="G2137" s="457">
        <v>7.2415100834611251E-2</v>
      </c>
      <c r="H2137" s="437">
        <v>0.18988768950859108</v>
      </c>
      <c r="I2137" s="456">
        <v>7.5843560405462418E-2</v>
      </c>
      <c r="J2137" s="457">
        <v>7.9332776421333212E-2</v>
      </c>
      <c r="K2137" s="437">
        <v>0.29979876110158188</v>
      </c>
      <c r="L2137" s="462">
        <v>1.3823046951173981E-3</v>
      </c>
      <c r="M2137" s="463">
        <v>1.8045613100975849E-3</v>
      </c>
      <c r="N2137" s="437">
        <v>3.3633396258094558E-3</v>
      </c>
      <c r="O2137" s="456">
        <v>3.5648234028245302E-3</v>
      </c>
      <c r="P2137" s="457">
        <v>4.7566449997752409E-3</v>
      </c>
      <c r="Q2137" s="437">
        <v>1.681954317106293E-2</v>
      </c>
      <c r="R2137" s="462">
        <v>0</v>
      </c>
      <c r="S2137" s="463">
        <v>0</v>
      </c>
      <c r="T2137" s="437">
        <v>500.49498775321103</v>
      </c>
      <c r="U2137" s="456">
        <v>4.2055259059651925E-3</v>
      </c>
      <c r="V2137" s="457">
        <v>5.0632181734317711E-3</v>
      </c>
      <c r="W2137" s="437">
        <v>1.1791899370932923E-2</v>
      </c>
      <c r="X2137" s="456">
        <v>5.7044064906131E-3</v>
      </c>
      <c r="Y2137" s="457">
        <v>7.6164187663686992E-3</v>
      </c>
      <c r="Z2137" s="437">
        <v>1.3463318586080198E-2</v>
      </c>
      <c r="AA2137" s="456">
        <v>1.8106044534171566E-3</v>
      </c>
      <c r="AB2137" s="457">
        <v>1.9210573473026924E-3</v>
      </c>
      <c r="AC2137" s="437">
        <v>3.9211292793455274E-3</v>
      </c>
      <c r="AD2137" s="456">
        <v>9.9337841458146652E-5</v>
      </c>
      <c r="AE2137" s="457">
        <v>9.1289576560356275E-5</v>
      </c>
      <c r="AF2137" s="437">
        <v>2.2190814262519986E-4</v>
      </c>
      <c r="AG2137" s="456">
        <v>3.2363858198241951E-3</v>
      </c>
      <c r="AH2137" s="457">
        <v>2.9624746359867907E-3</v>
      </c>
      <c r="AI2137" s="437">
        <v>7.9608253198351318E-3</v>
      </c>
      <c r="AJ2137" s="456">
        <v>5.6033569783743358E-4</v>
      </c>
      <c r="AK2137" s="457">
        <v>4.9723651064749919E-4</v>
      </c>
      <c r="AL2137" s="437">
        <v>1.295376384091298E-3</v>
      </c>
      <c r="AM2137" s="456">
        <v>9.1600077208424022E-4</v>
      </c>
      <c r="AN2137" s="457">
        <v>8.5887749257203966E-4</v>
      </c>
      <c r="AO2137" s="437">
        <v>1.8737974211541358E-3</v>
      </c>
      <c r="AP2137" s="462">
        <v>0</v>
      </c>
      <c r="AQ2137" s="463">
        <v>0</v>
      </c>
      <c r="AR2137" s="463">
        <v>0</v>
      </c>
      <c r="AS2137" s="456">
        <v>0</v>
      </c>
      <c r="AT2137" s="457">
        <v>0</v>
      </c>
      <c r="AU2137" s="457">
        <v>0</v>
      </c>
    </row>
    <row r="2138" spans="1:47" x14ac:dyDescent="0.2">
      <c r="A2138" s="231">
        <v>2028</v>
      </c>
      <c r="B2138" s="232">
        <v>14</v>
      </c>
      <c r="C2138" s="456">
        <v>1.7913230657242512</v>
      </c>
      <c r="D2138" s="457">
        <v>1.8555246820440712</v>
      </c>
      <c r="E2138" s="437">
        <v>5.1644717001702798</v>
      </c>
      <c r="F2138" s="456">
        <v>8.091832108824018E-2</v>
      </c>
      <c r="G2138" s="457">
        <v>7.541231075327301E-2</v>
      </c>
      <c r="H2138" s="437">
        <v>0.19727103330182133</v>
      </c>
      <c r="I2138" s="456">
        <v>7.7648898690228368E-2</v>
      </c>
      <c r="J2138" s="457">
        <v>8.1293464804013324E-2</v>
      </c>
      <c r="K2138" s="437">
        <v>0.30439736391861966</v>
      </c>
      <c r="L2138" s="462">
        <v>1.3853102547275898E-3</v>
      </c>
      <c r="M2138" s="463">
        <v>1.808697181445401E-3</v>
      </c>
      <c r="N2138" s="437">
        <v>3.3672340738891784E-3</v>
      </c>
      <c r="O2138" s="456">
        <v>3.613510603037821E-3</v>
      </c>
      <c r="P2138" s="457">
        <v>4.8338651184917179E-3</v>
      </c>
      <c r="Q2138" s="437">
        <v>1.6951995766170444E-2</v>
      </c>
      <c r="R2138" s="462">
        <v>0</v>
      </c>
      <c r="S2138" s="463">
        <v>0</v>
      </c>
      <c r="T2138" s="437">
        <v>501.22365054294835</v>
      </c>
      <c r="U2138" s="456">
        <v>4.3312798424135785E-3</v>
      </c>
      <c r="V2138" s="457">
        <v>5.2458069541410713E-3</v>
      </c>
      <c r="W2138" s="437">
        <v>1.2147908803610441E-2</v>
      </c>
      <c r="X2138" s="456">
        <v>5.8886559547492966E-3</v>
      </c>
      <c r="Y2138" s="457">
        <v>7.9123421591043106E-3</v>
      </c>
      <c r="Z2138" s="437">
        <v>1.3912843266785159E-2</v>
      </c>
      <c r="AA2138" s="456">
        <v>1.8693783964708961E-3</v>
      </c>
      <c r="AB2138" s="457">
        <v>1.9961805436209856E-3</v>
      </c>
      <c r="AC2138" s="437">
        <v>4.067067882771544E-3</v>
      </c>
      <c r="AD2138" s="456">
        <v>1.0301941464762021E-4</v>
      </c>
      <c r="AE2138" s="457">
        <v>9.5149999801882594E-5</v>
      </c>
      <c r="AF2138" s="437">
        <v>2.3094166067747448E-4</v>
      </c>
      <c r="AG2138" s="456">
        <v>3.3568088430873059E-3</v>
      </c>
      <c r="AH2138" s="457">
        <v>3.0863989745318716E-3</v>
      </c>
      <c r="AI2138" s="437">
        <v>8.2716470398088819E-3</v>
      </c>
      <c r="AJ2138" s="456">
        <v>5.8362816861897999E-4</v>
      </c>
      <c r="AK2138" s="457">
        <v>5.2090288966026696E-4</v>
      </c>
      <c r="AL2138" s="437">
        <v>1.3568857922015697E-3</v>
      </c>
      <c r="AM2138" s="456">
        <v>9.4689919010170116E-4</v>
      </c>
      <c r="AN2138" s="457">
        <v>8.9142215655533988E-4</v>
      </c>
      <c r="AO2138" s="437">
        <v>1.9356238299557162E-3</v>
      </c>
      <c r="AP2138" s="462">
        <v>0</v>
      </c>
      <c r="AQ2138" s="463">
        <v>0</v>
      </c>
      <c r="AR2138" s="463">
        <v>0</v>
      </c>
      <c r="AS2138" s="456">
        <v>0</v>
      </c>
      <c r="AT2138" s="457">
        <v>0</v>
      </c>
      <c r="AU2138" s="457">
        <v>0</v>
      </c>
    </row>
    <row r="2139" spans="1:47" x14ac:dyDescent="0.2">
      <c r="A2139" s="231">
        <v>2028</v>
      </c>
      <c r="B2139" s="232">
        <v>15</v>
      </c>
      <c r="C2139" s="456">
        <v>1.8225788680225596</v>
      </c>
      <c r="D2139" s="457">
        <v>1.8884880143788918</v>
      </c>
      <c r="E2139" s="437">
        <v>5.2425846102902618</v>
      </c>
      <c r="F2139" s="456">
        <v>8.3984033338239159E-2</v>
      </c>
      <c r="G2139" s="457">
        <v>7.8630204926401145E-2</v>
      </c>
      <c r="H2139" s="437">
        <v>0.20521188523750483</v>
      </c>
      <c r="I2139" s="456">
        <v>7.9625719791836455E-2</v>
      </c>
      <c r="J2139" s="457">
        <v>8.3445508196507673E-2</v>
      </c>
      <c r="K2139" s="437">
        <v>0.3096326284316977</v>
      </c>
      <c r="L2139" s="462">
        <v>1.3895464076972516E-3</v>
      </c>
      <c r="M2139" s="463">
        <v>1.814409043804074E-3</v>
      </c>
      <c r="N2139" s="437">
        <v>3.3740306469662849E-3</v>
      </c>
      <c r="O2139" s="456">
        <v>3.6656282253720021E-3</v>
      </c>
      <c r="P2139" s="457">
        <v>4.9165884969649886E-3</v>
      </c>
      <c r="Q2139" s="437">
        <v>1.7093829185268035E-2</v>
      </c>
      <c r="R2139" s="462">
        <v>0</v>
      </c>
      <c r="S2139" s="463">
        <v>0</v>
      </c>
      <c r="T2139" s="437">
        <v>502.40687161841521</v>
      </c>
      <c r="U2139" s="456">
        <v>4.4671019234732365E-3</v>
      </c>
      <c r="V2139" s="457">
        <v>5.4426238930345575E-3</v>
      </c>
      <c r="W2139" s="437">
        <v>1.2534023138332186E-2</v>
      </c>
      <c r="X2139" s="456">
        <v>6.0860264758408273E-3</v>
      </c>
      <c r="Y2139" s="457">
        <v>8.2294943720452752E-3</v>
      </c>
      <c r="Z2139" s="437">
        <v>1.4394632987821726E-2</v>
      </c>
      <c r="AA2139" s="456">
        <v>1.9307320852427717E-3</v>
      </c>
      <c r="AB2139" s="457">
        <v>2.0751844731151524E-3</v>
      </c>
      <c r="AC2139" s="437">
        <v>4.2197867858007072E-3</v>
      </c>
      <c r="AD2139" s="456">
        <v>1.0695707498101589E-4</v>
      </c>
      <c r="AE2139" s="457">
        <v>9.9282641128331159E-5</v>
      </c>
      <c r="AF2139" s="437">
        <v>2.4061971858126683E-4</v>
      </c>
      <c r="AG2139" s="456">
        <v>3.4864467771581319E-3</v>
      </c>
      <c r="AH2139" s="457">
        <v>3.2198827858596949E-3</v>
      </c>
      <c r="AI2139" s="437">
        <v>8.6070931009717515E-3</v>
      </c>
      <c r="AJ2139" s="456">
        <v>6.0869129083636385E-4</v>
      </c>
      <c r="AK2139" s="457">
        <v>5.4637617155617758E-4</v>
      </c>
      <c r="AL2139" s="437">
        <v>1.4231038843891843E-3</v>
      </c>
      <c r="AM2139" s="456">
        <v>9.7998884972117298E-4</v>
      </c>
      <c r="AN2139" s="457">
        <v>9.2631271693300048E-4</v>
      </c>
      <c r="AO2139" s="437">
        <v>2.0020888566000396E-3</v>
      </c>
      <c r="AP2139" s="462">
        <v>0</v>
      </c>
      <c r="AQ2139" s="463">
        <v>0</v>
      </c>
      <c r="AR2139" s="463">
        <v>0</v>
      </c>
      <c r="AS2139" s="456">
        <v>0</v>
      </c>
      <c r="AT2139" s="457">
        <v>0</v>
      </c>
      <c r="AU2139" s="457">
        <v>0</v>
      </c>
    </row>
    <row r="2140" spans="1:47" x14ac:dyDescent="0.2">
      <c r="A2140" s="231">
        <v>2028</v>
      </c>
      <c r="B2140" s="232">
        <v>16</v>
      </c>
      <c r="C2140" s="456">
        <v>2.0345795213136588</v>
      </c>
      <c r="D2140" s="457">
        <v>2.2261457607417787</v>
      </c>
      <c r="E2140" s="437">
        <v>6.255476932923286</v>
      </c>
      <c r="F2140" s="456">
        <v>9.1492956789900812E-2</v>
      </c>
      <c r="G2140" s="457">
        <v>8.7418388396883054E-2</v>
      </c>
      <c r="H2140" s="437">
        <v>0.23670452243494017</v>
      </c>
      <c r="I2140" s="456">
        <v>8.9849782895477098E-2</v>
      </c>
      <c r="J2140" s="457">
        <v>9.4484802742063265E-2</v>
      </c>
      <c r="K2140" s="437">
        <v>0.35419831405962304</v>
      </c>
      <c r="L2140" s="462">
        <v>1.3940887702736568E-3</v>
      </c>
      <c r="M2140" s="463">
        <v>1.8205038935211479E-3</v>
      </c>
      <c r="N2140" s="437">
        <v>3.3812131376751418E-3</v>
      </c>
      <c r="O2140" s="456">
        <v>5.1379994173680003E-3</v>
      </c>
      <c r="P2140" s="457">
        <v>6.142078491533442E-3</v>
      </c>
      <c r="Q2140" s="437">
        <v>2.0875141739636373E-2</v>
      </c>
      <c r="R2140" s="462">
        <v>0</v>
      </c>
      <c r="S2140" s="463">
        <v>0</v>
      </c>
      <c r="T2140" s="437">
        <v>503.66685812374254</v>
      </c>
      <c r="U2140" s="456">
        <v>4.542703438368244E-3</v>
      </c>
      <c r="V2140" s="457">
        <v>5.5907265746505241E-3</v>
      </c>
      <c r="W2140" s="437">
        <v>1.3101678476833148E-2</v>
      </c>
      <c r="X2140" s="456">
        <v>6.2974988393719603E-3</v>
      </c>
      <c r="Y2140" s="457">
        <v>8.5677576285511179E-3</v>
      </c>
      <c r="Z2140" s="437">
        <v>1.4908491176016885E-2</v>
      </c>
      <c r="AA2140" s="456">
        <v>2.0757354970492234E-3</v>
      </c>
      <c r="AB2140" s="457">
        <v>2.2758240759846518E-3</v>
      </c>
      <c r="AC2140" s="437">
        <v>4.7960963558607191E-3</v>
      </c>
      <c r="AD2140" s="456">
        <v>1.1622518274615528E-4</v>
      </c>
      <c r="AE2140" s="457">
        <v>1.1006132313331086E-4</v>
      </c>
      <c r="AF2140" s="437">
        <v>2.767789687574873E-4</v>
      </c>
      <c r="AG2140" s="456">
        <v>3.8061998906732692E-3</v>
      </c>
      <c r="AH2140" s="457">
        <v>3.5883700585734239E-3</v>
      </c>
      <c r="AI2140" s="437">
        <v>9.9484081120910072E-3</v>
      </c>
      <c r="AJ2140" s="456">
        <v>6.595293028435153E-4</v>
      </c>
      <c r="AK2140" s="457">
        <v>6.0292586146781639E-4</v>
      </c>
      <c r="AL2140" s="437">
        <v>1.6287179705987572E-3</v>
      </c>
      <c r="AM2140" s="456">
        <v>1.0699282526517508E-3</v>
      </c>
      <c r="AN2140" s="457">
        <v>1.0330541128912578E-3</v>
      </c>
      <c r="AO2140" s="437">
        <v>2.3243306080786138E-3</v>
      </c>
      <c r="AP2140" s="462">
        <v>0</v>
      </c>
      <c r="AQ2140" s="463">
        <v>0</v>
      </c>
      <c r="AR2140" s="463">
        <v>0</v>
      </c>
      <c r="AS2140" s="456">
        <v>0</v>
      </c>
      <c r="AT2140" s="457">
        <v>0</v>
      </c>
      <c r="AU2140" s="457">
        <v>0</v>
      </c>
    </row>
    <row r="2141" spans="1:47" x14ac:dyDescent="0.2">
      <c r="A2141" s="231">
        <v>2028</v>
      </c>
      <c r="B2141" s="232">
        <v>17</v>
      </c>
      <c r="C2141" s="456">
        <v>2.071351609564088</v>
      </c>
      <c r="D2141" s="457">
        <v>2.2656438683962201</v>
      </c>
      <c r="E2141" s="437">
        <v>6.351660038066008</v>
      </c>
      <c r="F2141" s="456">
        <v>9.5107918374444322E-2</v>
      </c>
      <c r="G2141" s="457">
        <v>9.1193714560802205E-2</v>
      </c>
      <c r="H2141" s="437">
        <v>0.24636872005008517</v>
      </c>
      <c r="I2141" s="456">
        <v>9.2278711481620715E-2</v>
      </c>
      <c r="J2141" s="457">
        <v>9.7082056266269118E-2</v>
      </c>
      <c r="K2141" s="437">
        <v>0.36069558285240866</v>
      </c>
      <c r="L2141" s="462">
        <v>1.3989132801401018E-3</v>
      </c>
      <c r="M2141" s="463">
        <v>1.8268897939833497E-3</v>
      </c>
      <c r="N2141" s="437">
        <v>3.3888074795155911E-3</v>
      </c>
      <c r="O2141" s="456">
        <v>5.2200068257388507E-3</v>
      </c>
      <c r="P2141" s="457">
        <v>6.2557350402400597E-3</v>
      </c>
      <c r="Q2141" s="437">
        <v>2.1084796772184552E-2</v>
      </c>
      <c r="R2141" s="462">
        <v>0</v>
      </c>
      <c r="S2141" s="463">
        <v>0</v>
      </c>
      <c r="T2141" s="437">
        <v>504.98921253887409</v>
      </c>
      <c r="U2141" s="456">
        <v>4.6936867891636588E-3</v>
      </c>
      <c r="V2141" s="457">
        <v>5.8057750613721851E-3</v>
      </c>
      <c r="W2141" s="437">
        <v>1.3535441007101681E-2</v>
      </c>
      <c r="X2141" s="456">
        <v>6.522187140626504E-3</v>
      </c>
      <c r="Y2141" s="457">
        <v>8.9225977583995055E-3</v>
      </c>
      <c r="Z2141" s="437">
        <v>1.5447554894447633E-2</v>
      </c>
      <c r="AA2141" s="456">
        <v>2.1457942722277229E-3</v>
      </c>
      <c r="AB2141" s="457">
        <v>2.3659036492966203E-3</v>
      </c>
      <c r="AC2141" s="437">
        <v>4.9752221589357834E-3</v>
      </c>
      <c r="AD2141" s="456">
        <v>1.2086153389588428E-4</v>
      </c>
      <c r="AE2141" s="457">
        <v>1.149042595352546E-4</v>
      </c>
      <c r="AF2141" s="437">
        <v>2.8854268869034729E-4</v>
      </c>
      <c r="AG2141" s="456">
        <v>3.9596970385080785E-3</v>
      </c>
      <c r="AH2141" s="457">
        <v>3.7457014917052444E-3</v>
      </c>
      <c r="AI2141" s="437">
        <v>1.0358455541538393E-2</v>
      </c>
      <c r="AJ2141" s="456">
        <v>6.8929876303208118E-4</v>
      </c>
      <c r="AK2141" s="457">
        <v>6.3306526709804218E-4</v>
      </c>
      <c r="AL2141" s="437">
        <v>1.7099619889097057E-3</v>
      </c>
      <c r="AM2141" s="456">
        <v>1.1087211280865037E-3</v>
      </c>
      <c r="AN2141" s="457">
        <v>1.0737182349285564E-3</v>
      </c>
      <c r="AO2141" s="437">
        <v>2.4047439095955842E-3</v>
      </c>
      <c r="AP2141" s="462">
        <v>0</v>
      </c>
      <c r="AQ2141" s="463">
        <v>0</v>
      </c>
      <c r="AR2141" s="463">
        <v>0</v>
      </c>
      <c r="AS2141" s="456">
        <v>0</v>
      </c>
      <c r="AT2141" s="457">
        <v>0</v>
      </c>
      <c r="AU2141" s="457">
        <v>0</v>
      </c>
    </row>
    <row r="2142" spans="1:47" x14ac:dyDescent="0.2">
      <c r="A2142" s="231">
        <v>2028</v>
      </c>
      <c r="B2142" s="232">
        <v>18</v>
      </c>
      <c r="C2142" s="456">
        <v>2.1084437908651208</v>
      </c>
      <c r="D2142" s="457">
        <v>2.3049138122536639</v>
      </c>
      <c r="E2142" s="437">
        <v>6.4520278791622738</v>
      </c>
      <c r="F2142" s="456">
        <v>9.8884513642839442E-2</v>
      </c>
      <c r="G2142" s="457">
        <v>9.5086591909374518E-2</v>
      </c>
      <c r="H2142" s="437">
        <v>0.25643362256252145</v>
      </c>
      <c r="I2142" s="456">
        <v>9.4846328211051795E-2</v>
      </c>
      <c r="J2142" s="457">
        <v>9.9787725622843423E-2</v>
      </c>
      <c r="K2142" s="437">
        <v>0.36746347359343173</v>
      </c>
      <c r="L2142" s="462">
        <v>1.4040179130654679E-3</v>
      </c>
      <c r="M2142" s="463">
        <v>1.8335342927252294E-3</v>
      </c>
      <c r="N2142" s="437">
        <v>3.3967052242612466E-3</v>
      </c>
      <c r="O2142" s="456">
        <v>5.3067578041934692E-3</v>
      </c>
      <c r="P2142" s="457">
        <v>6.3742249704158314E-3</v>
      </c>
      <c r="Q2142" s="437">
        <v>2.1303340856431818E-2</v>
      </c>
      <c r="R2142" s="462">
        <v>0</v>
      </c>
      <c r="S2142" s="463">
        <v>0</v>
      </c>
      <c r="T2142" s="437">
        <v>506.36848289750594</v>
      </c>
      <c r="U2142" s="456">
        <v>4.8508558263750763E-3</v>
      </c>
      <c r="V2142" s="457">
        <v>6.0271168421948632E-3</v>
      </c>
      <c r="W2142" s="437">
        <v>1.3987423215412458E-2</v>
      </c>
      <c r="X2142" s="456">
        <v>6.7597576335968806E-3</v>
      </c>
      <c r="Y2142" s="457">
        <v>9.2923817637921222E-3</v>
      </c>
      <c r="Z2142" s="437">
        <v>1.6009369249893261E-2</v>
      </c>
      <c r="AA2142" s="456">
        <v>2.2176464887989837E-3</v>
      </c>
      <c r="AB2142" s="457">
        <v>2.457293165640998E-3</v>
      </c>
      <c r="AC2142" s="437">
        <v>5.1576950729023798E-3</v>
      </c>
      <c r="AD2142" s="456">
        <v>1.2570421452633816E-4</v>
      </c>
      <c r="AE2142" s="457">
        <v>1.1989547945914326E-4</v>
      </c>
      <c r="AF2142" s="437">
        <v>3.0077002170635764E-4</v>
      </c>
      <c r="AG2142" s="456">
        <v>4.1204199729614989E-3</v>
      </c>
      <c r="AH2142" s="457">
        <v>3.908327794190803E-3</v>
      </c>
      <c r="AI2142" s="437">
        <v>1.0786624973079584E-2</v>
      </c>
      <c r="AJ2142" s="456">
        <v>7.2061084526468962E-4</v>
      </c>
      <c r="AK2142" s="457">
        <v>6.6437152533384823E-4</v>
      </c>
      <c r="AL2142" s="437">
        <v>1.7949320944273795E-3</v>
      </c>
      <c r="AM2142" s="456">
        <v>1.1491589643457833E-3</v>
      </c>
      <c r="AN2142" s="457">
        <v>1.1155169452776994E-3</v>
      </c>
      <c r="AO2142" s="437">
        <v>2.488218945173027E-3</v>
      </c>
      <c r="AP2142" s="462">
        <v>0</v>
      </c>
      <c r="AQ2142" s="463">
        <v>0</v>
      </c>
      <c r="AR2142" s="463">
        <v>0</v>
      </c>
      <c r="AS2142" s="456">
        <v>0</v>
      </c>
      <c r="AT2142" s="457">
        <v>0</v>
      </c>
      <c r="AU2142" s="457">
        <v>0</v>
      </c>
    </row>
    <row r="2143" spans="1:47" x14ac:dyDescent="0.2">
      <c r="A2143" s="231">
        <v>2028</v>
      </c>
      <c r="B2143" s="232">
        <v>19</v>
      </c>
      <c r="C2143" s="456">
        <v>2.1468635334700408</v>
      </c>
      <c r="D2143" s="457">
        <v>2.3441699469727642</v>
      </c>
      <c r="E2143" s="437">
        <v>6.545602274806507</v>
      </c>
      <c r="F2143" s="456">
        <v>0.10289201244573713</v>
      </c>
      <c r="G2143" s="457">
        <v>9.9091374309040456E-2</v>
      </c>
      <c r="H2143" s="437">
        <v>0.26667487317713573</v>
      </c>
      <c r="I2143" s="456">
        <v>9.7519815495648102E-2</v>
      </c>
      <c r="J2143" s="457">
        <v>0.10251867644431131</v>
      </c>
      <c r="K2143" s="437">
        <v>0.37419856660430345</v>
      </c>
      <c r="L2143" s="462">
        <v>1.4088921814561209E-3</v>
      </c>
      <c r="M2143" s="463">
        <v>1.8396767626275739E-3</v>
      </c>
      <c r="N2143" s="437">
        <v>3.4034549795985579E-3</v>
      </c>
      <c r="O2143" s="456">
        <v>5.3979640105673299E-3</v>
      </c>
      <c r="P2143" s="457">
        <v>6.4951103599747723E-3</v>
      </c>
      <c r="Q2143" s="437">
        <v>2.1526212996325553E-2</v>
      </c>
      <c r="R2143" s="462">
        <v>0</v>
      </c>
      <c r="S2143" s="463">
        <v>0</v>
      </c>
      <c r="T2143" s="437">
        <v>507.58765529797085</v>
      </c>
      <c r="U2143" s="456">
        <v>5.0180401671277705E-3</v>
      </c>
      <c r="V2143" s="457">
        <v>6.2551880738720396E-3</v>
      </c>
      <c r="W2143" s="437">
        <v>1.4446235122042704E-2</v>
      </c>
      <c r="X2143" s="456">
        <v>7.0094221894069888E-3</v>
      </c>
      <c r="Y2143" s="457">
        <v>9.6697238684628466E-3</v>
      </c>
      <c r="Z2143" s="437">
        <v>1.6582616690758056E-2</v>
      </c>
      <c r="AA2143" s="456">
        <v>2.2923231364870688E-3</v>
      </c>
      <c r="AB2143" s="457">
        <v>2.54924782307611E-3</v>
      </c>
      <c r="AC2143" s="437">
        <v>5.33835302728121E-3</v>
      </c>
      <c r="AD2143" s="456">
        <v>1.3082859004530245E-4</v>
      </c>
      <c r="AE2143" s="457">
        <v>1.2501381779351898E-4</v>
      </c>
      <c r="AF2143" s="437">
        <v>3.1318916104788392E-4</v>
      </c>
      <c r="AG2143" s="456">
        <v>4.2913665845440889E-3</v>
      </c>
      <c r="AH2143" s="457">
        <v>4.0761850044203256E-3</v>
      </c>
      <c r="AI2143" s="437">
        <v>1.1223606172122301E-2</v>
      </c>
      <c r="AJ2143" s="456">
        <v>7.5388845370585726E-4</v>
      </c>
      <c r="AK2143" s="457">
        <v>6.9667294866896301E-4</v>
      </c>
      <c r="AL2143" s="437">
        <v>1.882001445483322E-3</v>
      </c>
      <c r="AM2143" s="456">
        <v>1.1919562837143438E-3</v>
      </c>
      <c r="AN2143" s="457">
        <v>1.1583879422509067E-3</v>
      </c>
      <c r="AO2143" s="437">
        <v>2.5726477503522222E-3</v>
      </c>
      <c r="AP2143" s="462">
        <v>0</v>
      </c>
      <c r="AQ2143" s="463">
        <v>0</v>
      </c>
      <c r="AR2143" s="463">
        <v>0</v>
      </c>
      <c r="AS2143" s="456">
        <v>0</v>
      </c>
      <c r="AT2143" s="457">
        <v>0</v>
      </c>
      <c r="AU2143" s="457">
        <v>0</v>
      </c>
    </row>
    <row r="2144" spans="1:47" x14ac:dyDescent="0.2">
      <c r="A2144" s="231">
        <v>2028</v>
      </c>
      <c r="B2144" s="232">
        <v>20</v>
      </c>
      <c r="C2144" s="456">
        <v>2.1894789975166118</v>
      </c>
      <c r="D2144" s="457">
        <v>2.3863786288054283</v>
      </c>
      <c r="E2144" s="437">
        <v>6.6484853188729947</v>
      </c>
      <c r="F2144" s="456">
        <v>0.1070754635990637</v>
      </c>
      <c r="G2144" s="457">
        <v>0.10310741381434513</v>
      </c>
      <c r="H2144" s="437">
        <v>0.27695025361659065</v>
      </c>
      <c r="I2144" s="456">
        <v>0.10033402712774066</v>
      </c>
      <c r="J2144" s="457">
        <v>0.10528280893220202</v>
      </c>
      <c r="K2144" s="437">
        <v>0.38110847091228284</v>
      </c>
      <c r="L2144" s="462">
        <v>1.4145032065456305E-3</v>
      </c>
      <c r="M2144" s="463">
        <v>1.8464426816996809E-3</v>
      </c>
      <c r="N2144" s="437">
        <v>3.411472310684146E-3</v>
      </c>
      <c r="O2144" s="456">
        <v>5.4932083149060052E-3</v>
      </c>
      <c r="P2144" s="457">
        <v>6.6163146105425556E-3</v>
      </c>
      <c r="Q2144" s="437">
        <v>2.1749637441886831E-2</v>
      </c>
      <c r="R2144" s="462">
        <v>0</v>
      </c>
      <c r="S2144" s="463">
        <v>0</v>
      </c>
      <c r="T2144" s="437">
        <v>508.99518065925025</v>
      </c>
      <c r="U2144" s="456">
        <v>5.1930268821757993E-3</v>
      </c>
      <c r="V2144" s="457">
        <v>6.4843166701280472E-3</v>
      </c>
      <c r="W2144" s="437">
        <v>1.4908195687197401E-2</v>
      </c>
      <c r="X2144" s="456">
        <v>7.2698639280531331E-3</v>
      </c>
      <c r="Y2144" s="457">
        <v>1.0047918861387417E-2</v>
      </c>
      <c r="Z2144" s="437">
        <v>1.7157093549700925E-2</v>
      </c>
      <c r="AA2144" s="456">
        <v>2.369338898065117E-3</v>
      </c>
      <c r="AB2144" s="457">
        <v>2.6398053553966629E-3</v>
      </c>
      <c r="AC2144" s="437">
        <v>5.5154488339475083E-3</v>
      </c>
      <c r="AD2144" s="456">
        <v>1.3617150613798871E-4</v>
      </c>
      <c r="AE2144" s="457">
        <v>1.3013546827507212E-4</v>
      </c>
      <c r="AF2144" s="437">
        <v>3.2561807259731462E-4</v>
      </c>
      <c r="AG2144" s="456">
        <v>4.4700942636449244E-3</v>
      </c>
      <c r="AH2144" s="457">
        <v>4.2449430157945126E-3</v>
      </c>
      <c r="AI2144" s="437">
        <v>1.1663148348677288E-2</v>
      </c>
      <c r="AJ2144" s="456">
        <v>7.8867327003842721E-4</v>
      </c>
      <c r="AK2144" s="457">
        <v>7.2915791345882467E-4</v>
      </c>
      <c r="AL2144" s="437">
        <v>1.9695495508018565E-3</v>
      </c>
      <c r="AM2144" s="456">
        <v>1.2366113837969249E-3</v>
      </c>
      <c r="AN2144" s="457">
        <v>1.201309125727134E-3</v>
      </c>
      <c r="AO2144" s="437">
        <v>2.657247472521974E-3</v>
      </c>
      <c r="AP2144" s="462">
        <v>0</v>
      </c>
      <c r="AQ2144" s="463">
        <v>0</v>
      </c>
      <c r="AR2144" s="463">
        <v>0</v>
      </c>
      <c r="AS2144" s="456">
        <v>0</v>
      </c>
      <c r="AT2144" s="457">
        <v>0</v>
      </c>
      <c r="AU2144" s="457">
        <v>0</v>
      </c>
    </row>
    <row r="2145" spans="1:47" x14ac:dyDescent="0.2">
      <c r="A2145" s="231">
        <v>2028</v>
      </c>
      <c r="B2145" s="232">
        <v>21</v>
      </c>
      <c r="C2145" s="456">
        <v>2.4010893444181876</v>
      </c>
      <c r="D2145" s="457">
        <v>2.7079940262569435</v>
      </c>
      <c r="E2145" s="437">
        <v>8.106861881646255</v>
      </c>
      <c r="F2145" s="456">
        <v>0.11749610992181155</v>
      </c>
      <c r="G2145" s="457">
        <v>0.11427899973772497</v>
      </c>
      <c r="H2145" s="437">
        <v>0.33644301094587398</v>
      </c>
      <c r="I2145" s="456">
        <v>0.10973498752987459</v>
      </c>
      <c r="J2145" s="457">
        <v>0.11502729924978208</v>
      </c>
      <c r="K2145" s="437">
        <v>0.43579271006654302</v>
      </c>
      <c r="L2145" s="462">
        <v>1.420225853608064E-3</v>
      </c>
      <c r="M2145" s="463">
        <v>1.8529505831735035E-3</v>
      </c>
      <c r="N2145" s="437">
        <v>3.4192905351579845E-3</v>
      </c>
      <c r="O2145" s="456">
        <v>7.5694188004665295E-3</v>
      </c>
      <c r="P2145" s="457">
        <v>8.1045226922280642E-3</v>
      </c>
      <c r="Q2145" s="437">
        <v>2.7112177639694195E-2</v>
      </c>
      <c r="R2145" s="462">
        <v>0</v>
      </c>
      <c r="S2145" s="463">
        <v>0</v>
      </c>
      <c r="T2145" s="437">
        <v>510.37608857039226</v>
      </c>
      <c r="U2145" s="456">
        <v>5.6605831686830964E-3</v>
      </c>
      <c r="V2145" s="457">
        <v>7.019573396265702E-3</v>
      </c>
      <c r="W2145" s="437">
        <v>1.748140516683221E-2</v>
      </c>
      <c r="X2145" s="456">
        <v>7.5378515502816327E-3</v>
      </c>
      <c r="Y2145" s="457">
        <v>1.0417726622530715E-2</v>
      </c>
      <c r="Z2145" s="437">
        <v>1.771960392817554E-2</v>
      </c>
      <c r="AA2145" s="456">
        <v>2.5743164404678134E-3</v>
      </c>
      <c r="AB2145" s="457">
        <v>2.898814785906971E-3</v>
      </c>
      <c r="AC2145" s="437">
        <v>6.6389155720227647E-3</v>
      </c>
      <c r="AD2145" s="456">
        <v>1.4976013691166061E-4</v>
      </c>
      <c r="AE2145" s="457">
        <v>1.4456917869778342E-4</v>
      </c>
      <c r="AF2145" s="437">
        <v>3.9647460228409094E-4</v>
      </c>
      <c r="AG2145" s="456">
        <v>4.9122265232397887E-3</v>
      </c>
      <c r="AH2145" s="457">
        <v>4.7123017223724764E-3</v>
      </c>
      <c r="AI2145" s="437">
        <v>1.4186826510100097E-2</v>
      </c>
      <c r="AJ2145" s="456">
        <v>8.6720798258272758E-4</v>
      </c>
      <c r="AK2145" s="457">
        <v>8.089934842681676E-4</v>
      </c>
      <c r="AL2145" s="437">
        <v>2.4027973165828805E-3</v>
      </c>
      <c r="AM2145" s="456">
        <v>1.3607204415323159E-3</v>
      </c>
      <c r="AN2145" s="457">
        <v>1.3361574423005908E-3</v>
      </c>
      <c r="AO2145" s="437">
        <v>3.2242866334233912E-3</v>
      </c>
      <c r="AP2145" s="462">
        <v>0</v>
      </c>
      <c r="AQ2145" s="463">
        <v>0</v>
      </c>
      <c r="AR2145" s="463">
        <v>0</v>
      </c>
      <c r="AS2145" s="456">
        <v>0</v>
      </c>
      <c r="AT2145" s="457">
        <v>0</v>
      </c>
      <c r="AU2145" s="457">
        <v>0</v>
      </c>
    </row>
    <row r="2146" spans="1:47" x14ac:dyDescent="0.2">
      <c r="A2146" s="231">
        <v>2028</v>
      </c>
      <c r="B2146" s="232">
        <v>22</v>
      </c>
      <c r="C2146" s="456">
        <v>2.4481499414653007</v>
      </c>
      <c r="D2146" s="457">
        <v>2.7505760857378179</v>
      </c>
      <c r="E2146" s="437">
        <v>8.2201442898977835</v>
      </c>
      <c r="F2146" s="456">
        <v>0.12208526709604586</v>
      </c>
      <c r="G2146" s="457">
        <v>0.11821260184684458</v>
      </c>
      <c r="H2146" s="437">
        <v>0.34749985314321108</v>
      </c>
      <c r="I2146" s="456">
        <v>0.1128291252115176</v>
      </c>
      <c r="J2146" s="457">
        <v>0.11771143242250715</v>
      </c>
      <c r="K2146" s="437">
        <v>0.44286684324713183</v>
      </c>
      <c r="L2146" s="462">
        <v>1.4260820656954469E-3</v>
      </c>
      <c r="M2146" s="463">
        <v>1.8591105711881337E-3</v>
      </c>
      <c r="N2146" s="437">
        <v>3.4265110012282186E-3</v>
      </c>
      <c r="O2146" s="456">
        <v>7.7043446086736914E-3</v>
      </c>
      <c r="P2146" s="457">
        <v>8.2392378222892696E-3</v>
      </c>
      <c r="Q2146" s="437">
        <v>2.738415050025568E-2</v>
      </c>
      <c r="R2146" s="462">
        <v>0</v>
      </c>
      <c r="S2146" s="463">
        <v>0</v>
      </c>
      <c r="T2146" s="437">
        <v>511.67943769156017</v>
      </c>
      <c r="U2146" s="456">
        <v>5.8511587007174515E-3</v>
      </c>
      <c r="V2146" s="457">
        <v>7.2378652485703522E-3</v>
      </c>
      <c r="W2146" s="437">
        <v>1.7959077300863227E-2</v>
      </c>
      <c r="X2146" s="456">
        <v>7.8100891050683473E-3</v>
      </c>
      <c r="Y2146" s="457">
        <v>1.0767349385804724E-2</v>
      </c>
      <c r="Z2146" s="437">
        <v>1.8250699844993688E-2</v>
      </c>
      <c r="AA2146" s="456">
        <v>2.6548780966769679E-3</v>
      </c>
      <c r="AB2146" s="457">
        <v>2.9817616316589841E-3</v>
      </c>
      <c r="AC2146" s="437">
        <v>6.8133713788942367E-3</v>
      </c>
      <c r="AD2146" s="456">
        <v>1.5562145986764062E-4</v>
      </c>
      <c r="AE2146" s="457">
        <v>1.4957575096051165E-4</v>
      </c>
      <c r="AF2146" s="437">
        <v>4.0980165625500292E-4</v>
      </c>
      <c r="AG2146" s="456">
        <v>5.1093576952939051E-3</v>
      </c>
      <c r="AH2146" s="457">
        <v>4.8791629565024426E-3</v>
      </c>
      <c r="AI2146" s="437">
        <v>1.4664149610250355E-2</v>
      </c>
      <c r="AJ2146" s="456">
        <v>9.0573409639891527E-4</v>
      </c>
      <c r="AK2146" s="457">
        <v>8.413356367081759E-4</v>
      </c>
      <c r="AL2146" s="437">
        <v>2.4985560047672611E-3</v>
      </c>
      <c r="AM2146" s="456">
        <v>1.4096074550107749E-3</v>
      </c>
      <c r="AN2146" s="457">
        <v>1.3779288477620371E-3</v>
      </c>
      <c r="AO2146" s="437">
        <v>3.3142155406749867E-3</v>
      </c>
      <c r="AP2146" s="462">
        <v>0</v>
      </c>
      <c r="AQ2146" s="463">
        <v>0</v>
      </c>
      <c r="AR2146" s="463">
        <v>0</v>
      </c>
      <c r="AS2146" s="456">
        <v>0</v>
      </c>
      <c r="AT2146" s="457">
        <v>0</v>
      </c>
      <c r="AU2146" s="457">
        <v>0</v>
      </c>
    </row>
    <row r="2147" spans="1:47" x14ac:dyDescent="0.2">
      <c r="A2147" s="231">
        <v>2028</v>
      </c>
      <c r="B2147" s="232">
        <v>23</v>
      </c>
      <c r="C2147" s="456">
        <v>2.4954747816239422</v>
      </c>
      <c r="D2147" s="457">
        <v>2.7891897435957556</v>
      </c>
      <c r="E2147" s="437">
        <v>8.322950056345082</v>
      </c>
      <c r="F2147" s="456">
        <v>0.12670464472271986</v>
      </c>
      <c r="G2147" s="457">
        <v>0.12176473604417605</v>
      </c>
      <c r="H2147" s="437">
        <v>0.35747924875243103</v>
      </c>
      <c r="I2147" s="456">
        <v>0.11594499135735094</v>
      </c>
      <c r="J2147" s="457">
        <v>0.12013397137935335</v>
      </c>
      <c r="K2147" s="437">
        <v>0.44924756628372881</v>
      </c>
      <c r="L2147" s="462">
        <v>1.4320087026618896E-3</v>
      </c>
      <c r="M2147" s="463">
        <v>1.8646283401622271E-3</v>
      </c>
      <c r="N2147" s="437">
        <v>3.4329541484319306E-3</v>
      </c>
      <c r="O2147" s="456">
        <v>7.8403493632252571E-3</v>
      </c>
      <c r="P2147" s="457">
        <v>8.3609024934883057E-3</v>
      </c>
      <c r="Q2147" s="437">
        <v>2.7629569736972202E-2</v>
      </c>
      <c r="R2147" s="462">
        <v>0</v>
      </c>
      <c r="S2147" s="463">
        <v>0</v>
      </c>
      <c r="T2147" s="437">
        <v>512.85707938598</v>
      </c>
      <c r="U2147" s="456">
        <v>6.0430280297110728E-3</v>
      </c>
      <c r="V2147" s="457">
        <v>7.4351378041359285E-3</v>
      </c>
      <c r="W2147" s="437">
        <v>1.8390522110900857E-2</v>
      </c>
      <c r="X2147" s="456">
        <v>8.084167752778702E-3</v>
      </c>
      <c r="Y2147" s="457">
        <v>1.1083332447665137E-2</v>
      </c>
      <c r="Z2147" s="437">
        <v>1.8730718470483458E-2</v>
      </c>
      <c r="AA2147" s="456">
        <v>2.7352164009732901E-3</v>
      </c>
      <c r="AB2147" s="457">
        <v>3.0539793512076481E-3</v>
      </c>
      <c r="AC2147" s="437">
        <v>6.9635242637272965E-3</v>
      </c>
      <c r="AD2147" s="456">
        <v>1.6151681188186464E-4</v>
      </c>
      <c r="AE2147" s="457">
        <v>1.5408205017114523E-4</v>
      </c>
      <c r="AF2147" s="437">
        <v>4.2178683610245512E-4</v>
      </c>
      <c r="AG2147" s="456">
        <v>5.307974262495096E-3</v>
      </c>
      <c r="AH2147" s="457">
        <v>5.0305331802734041E-3</v>
      </c>
      <c r="AI2147" s="437">
        <v>1.5096912557077163E-2</v>
      </c>
      <c r="AJ2147" s="456">
        <v>9.445722568362829E-4</v>
      </c>
      <c r="AK2147" s="457">
        <v>8.7075839145204831E-4</v>
      </c>
      <c r="AL2147" s="437">
        <v>2.5856281416422474E-3</v>
      </c>
      <c r="AM2147" s="456">
        <v>1.4587783472982286E-3</v>
      </c>
      <c r="AN2147" s="457">
        <v>1.4154652911558074E-3</v>
      </c>
      <c r="AO2147" s="437">
        <v>3.3948419207412515E-3</v>
      </c>
      <c r="AP2147" s="462">
        <v>0</v>
      </c>
      <c r="AQ2147" s="463">
        <v>0</v>
      </c>
      <c r="AR2147" s="463">
        <v>0</v>
      </c>
      <c r="AS2147" s="456">
        <v>0</v>
      </c>
      <c r="AT2147" s="457">
        <v>0</v>
      </c>
      <c r="AU2147" s="457">
        <v>0</v>
      </c>
    </row>
    <row r="2148" spans="1:47" x14ac:dyDescent="0.2">
      <c r="A2148" s="231">
        <v>2028</v>
      </c>
      <c r="B2148" s="232">
        <v>24</v>
      </c>
      <c r="C2148" s="456">
        <v>0</v>
      </c>
      <c r="D2148" s="457">
        <v>0</v>
      </c>
      <c r="E2148" s="438">
        <v>8.4032200224290197</v>
      </c>
      <c r="F2148" s="456">
        <v>0</v>
      </c>
      <c r="G2148" s="457">
        <v>0</v>
      </c>
      <c r="H2148" s="438">
        <v>0.36590021690897573</v>
      </c>
      <c r="I2148" s="456">
        <v>0</v>
      </c>
      <c r="J2148" s="457">
        <v>0</v>
      </c>
      <c r="K2148" s="438">
        <v>0.45473681185053705</v>
      </c>
      <c r="L2148" s="462">
        <v>0</v>
      </c>
      <c r="M2148" s="463">
        <v>0</v>
      </c>
      <c r="N2148" s="438">
        <v>3.4395154562376681E-3</v>
      </c>
      <c r="O2148" s="456">
        <v>0</v>
      </c>
      <c r="P2148" s="457">
        <v>0</v>
      </c>
      <c r="Q2148" s="438">
        <v>2.78411085026159E-2</v>
      </c>
      <c r="R2148" s="462">
        <v>0</v>
      </c>
      <c r="S2148" s="463">
        <v>0</v>
      </c>
      <c r="T2148" s="438">
        <v>513.83742185353287</v>
      </c>
      <c r="U2148" s="456">
        <v>0</v>
      </c>
      <c r="V2148" s="457">
        <v>0</v>
      </c>
      <c r="W2148" s="438">
        <v>1.8753105389725945E-2</v>
      </c>
      <c r="X2148" s="456">
        <v>0</v>
      </c>
      <c r="Y2148" s="457">
        <v>0</v>
      </c>
      <c r="Z2148" s="438">
        <v>1.9130956080429379E-2</v>
      </c>
      <c r="AA2148" s="456">
        <v>0</v>
      </c>
      <c r="AB2148" s="457">
        <v>0</v>
      </c>
      <c r="AC2148" s="438">
        <v>7.1409698566614385E-3</v>
      </c>
      <c r="AD2148" s="456">
        <v>0</v>
      </c>
      <c r="AE2148" s="457">
        <v>0</v>
      </c>
      <c r="AF2148" s="438">
        <v>4.3219084330264857E-4</v>
      </c>
      <c r="AG2148" s="456">
        <v>0</v>
      </c>
      <c r="AH2148" s="457">
        <v>0</v>
      </c>
      <c r="AI2148" s="438">
        <v>1.5448726582421378E-2</v>
      </c>
      <c r="AJ2148" s="456">
        <v>0</v>
      </c>
      <c r="AK2148" s="457">
        <v>0</v>
      </c>
      <c r="AL2148" s="438">
        <v>2.654617859976169E-3</v>
      </c>
      <c r="AM2148" s="456">
        <v>0</v>
      </c>
      <c r="AN2148" s="457">
        <v>0</v>
      </c>
      <c r="AO2148" s="438">
        <v>3.4670979973291105E-3</v>
      </c>
      <c r="AP2148" s="462">
        <v>0</v>
      </c>
      <c r="AQ2148" s="463">
        <v>0</v>
      </c>
      <c r="AR2148" s="463">
        <v>0</v>
      </c>
      <c r="AS2148" s="456">
        <v>0</v>
      </c>
      <c r="AT2148" s="457">
        <v>0</v>
      </c>
      <c r="AU2148" s="457">
        <v>0</v>
      </c>
    </row>
    <row r="2149" spans="1:47" x14ac:dyDescent="0.2">
      <c r="A2149" s="231">
        <v>2028</v>
      </c>
      <c r="B2149" s="232">
        <v>25</v>
      </c>
      <c r="C2149" s="456">
        <v>0</v>
      </c>
      <c r="D2149" s="457">
        <v>0</v>
      </c>
      <c r="E2149" s="438">
        <v>8.46369087966157</v>
      </c>
      <c r="F2149" s="456">
        <v>0</v>
      </c>
      <c r="G2149" s="457">
        <v>0</v>
      </c>
      <c r="H2149" s="438">
        <v>0.37224313131619452</v>
      </c>
      <c r="I2149" s="456">
        <v>0</v>
      </c>
      <c r="J2149" s="457">
        <v>0</v>
      </c>
      <c r="K2149" s="438">
        <v>0.45887258796236635</v>
      </c>
      <c r="L2149" s="462">
        <v>0</v>
      </c>
      <c r="M2149" s="463">
        <v>0</v>
      </c>
      <c r="N2149" s="438">
        <v>3.4444705579099798E-3</v>
      </c>
      <c r="O2149" s="456">
        <v>0</v>
      </c>
      <c r="P2149" s="457">
        <v>0</v>
      </c>
      <c r="Q2149" s="438">
        <v>2.8000471966721986E-2</v>
      </c>
      <c r="R2149" s="462">
        <v>0</v>
      </c>
      <c r="S2149" s="463">
        <v>0</v>
      </c>
      <c r="T2149" s="438">
        <v>514.57730301812694</v>
      </c>
      <c r="U2149" s="456">
        <v>0</v>
      </c>
      <c r="V2149" s="457">
        <v>0</v>
      </c>
      <c r="W2149" s="438">
        <v>1.9026138412318139E-2</v>
      </c>
      <c r="X2149" s="456">
        <v>0</v>
      </c>
      <c r="Y2149" s="457">
        <v>0</v>
      </c>
      <c r="Z2149" s="438">
        <v>1.9432492058558182E-2</v>
      </c>
      <c r="AA2149" s="456">
        <v>0</v>
      </c>
      <c r="AB2149" s="457">
        <v>0</v>
      </c>
      <c r="AC2149" s="438">
        <v>7.2746235415418912E-3</v>
      </c>
      <c r="AD2149" s="456">
        <v>0</v>
      </c>
      <c r="AE2149" s="457">
        <v>0</v>
      </c>
      <c r="AF2149" s="438">
        <v>4.4002698270698913E-4</v>
      </c>
      <c r="AG2149" s="456">
        <v>0</v>
      </c>
      <c r="AH2149" s="457">
        <v>0</v>
      </c>
      <c r="AI2149" s="438">
        <v>1.5713699347247596E-2</v>
      </c>
      <c r="AJ2149" s="456">
        <v>0</v>
      </c>
      <c r="AK2149" s="457">
        <v>0</v>
      </c>
      <c r="AL2149" s="438">
        <v>2.7065843081658493E-3</v>
      </c>
      <c r="AM2149" s="456">
        <v>0</v>
      </c>
      <c r="AN2149" s="457">
        <v>0</v>
      </c>
      <c r="AO2149" s="438">
        <v>3.5215174067307043E-3</v>
      </c>
      <c r="AP2149" s="462">
        <v>0</v>
      </c>
      <c r="AQ2149" s="463">
        <v>0</v>
      </c>
      <c r="AR2149" s="463">
        <v>0</v>
      </c>
      <c r="AS2149" s="456">
        <v>0</v>
      </c>
      <c r="AT2149" s="457">
        <v>0</v>
      </c>
      <c r="AU2149" s="457">
        <v>0</v>
      </c>
    </row>
    <row r="2150" spans="1:47" x14ac:dyDescent="0.2">
      <c r="A2150" s="231">
        <v>2028</v>
      </c>
      <c r="B2150" s="232">
        <v>26</v>
      </c>
      <c r="C2150" s="456">
        <v>0</v>
      </c>
      <c r="D2150" s="457">
        <v>0</v>
      </c>
      <c r="E2150" s="438">
        <v>8.5001777521777893</v>
      </c>
      <c r="F2150" s="456">
        <v>0</v>
      </c>
      <c r="G2150" s="457">
        <v>0</v>
      </c>
      <c r="H2150" s="438">
        <v>0.37606934680729859</v>
      </c>
      <c r="I2150" s="456">
        <v>0</v>
      </c>
      <c r="J2150" s="457">
        <v>0</v>
      </c>
      <c r="K2150" s="438">
        <v>0.46136771649068903</v>
      </c>
      <c r="L2150" s="462">
        <v>0</v>
      </c>
      <c r="M2150" s="463">
        <v>0</v>
      </c>
      <c r="N2150" s="438">
        <v>3.4474596130915627E-3</v>
      </c>
      <c r="O2150" s="456">
        <v>0</v>
      </c>
      <c r="P2150" s="457">
        <v>0</v>
      </c>
      <c r="Q2150" s="438">
        <v>2.8096610082426355E-2</v>
      </c>
      <c r="R2150" s="462">
        <v>0</v>
      </c>
      <c r="S2150" s="463">
        <v>0</v>
      </c>
      <c r="T2150" s="438">
        <v>515.0237092133201</v>
      </c>
      <c r="U2150" s="456">
        <v>0</v>
      </c>
      <c r="V2150" s="457">
        <v>0</v>
      </c>
      <c r="W2150" s="438">
        <v>1.9190879243859957E-2</v>
      </c>
      <c r="X2150" s="456">
        <v>0</v>
      </c>
      <c r="Y2150" s="457">
        <v>0</v>
      </c>
      <c r="Z2150" s="438">
        <v>1.9614303204606498E-2</v>
      </c>
      <c r="AA2150" s="456">
        <v>0</v>
      </c>
      <c r="AB2150" s="457">
        <v>0</v>
      </c>
      <c r="AC2150" s="438">
        <v>7.3552340278048474E-3</v>
      </c>
      <c r="AD2150" s="456">
        <v>0</v>
      </c>
      <c r="AE2150" s="457">
        <v>0</v>
      </c>
      <c r="AF2150" s="438">
        <v>4.4475425918159665E-4</v>
      </c>
      <c r="AG2150" s="456">
        <v>0</v>
      </c>
      <c r="AH2150" s="457">
        <v>0</v>
      </c>
      <c r="AI2150" s="438">
        <v>1.5873528791302098E-2</v>
      </c>
      <c r="AJ2150" s="456">
        <v>0</v>
      </c>
      <c r="AK2150" s="457">
        <v>0</v>
      </c>
      <c r="AL2150" s="438">
        <v>2.7379237050336232E-3</v>
      </c>
      <c r="AM2150" s="456">
        <v>0</v>
      </c>
      <c r="AN2150" s="457">
        <v>0</v>
      </c>
      <c r="AO2150" s="438">
        <v>3.5543526189558187E-3</v>
      </c>
      <c r="AP2150" s="462">
        <v>0</v>
      </c>
      <c r="AQ2150" s="463">
        <v>0</v>
      </c>
      <c r="AR2150" s="463">
        <v>0</v>
      </c>
      <c r="AS2150" s="456">
        <v>0</v>
      </c>
      <c r="AT2150" s="457">
        <v>0</v>
      </c>
      <c r="AU2150" s="457">
        <v>0</v>
      </c>
    </row>
    <row r="2151" spans="1:47" x14ac:dyDescent="0.2">
      <c r="A2151" s="231">
        <v>2028</v>
      </c>
      <c r="B2151" s="232">
        <v>27</v>
      </c>
      <c r="C2151" s="456">
        <v>0</v>
      </c>
      <c r="D2151" s="457">
        <v>0</v>
      </c>
      <c r="E2151" s="438">
        <v>8.5071128645759071</v>
      </c>
      <c r="F2151" s="456">
        <v>0</v>
      </c>
      <c r="G2151" s="457">
        <v>0</v>
      </c>
      <c r="H2151" s="438">
        <v>0.37679722659777254</v>
      </c>
      <c r="I2151" s="456">
        <v>0</v>
      </c>
      <c r="J2151" s="457">
        <v>0</v>
      </c>
      <c r="K2151" s="438">
        <v>0.4618422213957824</v>
      </c>
      <c r="L2151" s="462">
        <v>0</v>
      </c>
      <c r="M2151" s="463">
        <v>0</v>
      </c>
      <c r="N2151" s="438">
        <v>3.4480267079390319E-3</v>
      </c>
      <c r="O2151" s="456">
        <v>0</v>
      </c>
      <c r="P2151" s="457">
        <v>0</v>
      </c>
      <c r="Q2151" s="438">
        <v>2.8114919778682714E-2</v>
      </c>
      <c r="R2151" s="462">
        <v>0</v>
      </c>
      <c r="S2151" s="463">
        <v>0</v>
      </c>
      <c r="T2151" s="438">
        <v>515.10957389488487</v>
      </c>
      <c r="U2151" s="456">
        <v>0</v>
      </c>
      <c r="V2151" s="457">
        <v>0</v>
      </c>
      <c r="W2151" s="438">
        <v>1.9222225924977968E-2</v>
      </c>
      <c r="X2151" s="456">
        <v>0</v>
      </c>
      <c r="Y2151" s="457">
        <v>0</v>
      </c>
      <c r="Z2151" s="438">
        <v>1.9648927221954056E-2</v>
      </c>
      <c r="AA2151" s="456">
        <v>0</v>
      </c>
      <c r="AB2151" s="457">
        <v>0</v>
      </c>
      <c r="AC2151" s="438">
        <v>7.3705803783338398E-3</v>
      </c>
      <c r="AD2151" s="456">
        <v>0</v>
      </c>
      <c r="AE2151" s="457">
        <v>0</v>
      </c>
      <c r="AF2151" s="438">
        <v>4.4565296284399111E-4</v>
      </c>
      <c r="AG2151" s="456">
        <v>0</v>
      </c>
      <c r="AH2151" s="457">
        <v>0</v>
      </c>
      <c r="AI2151" s="438">
        <v>1.5903961551653151E-2</v>
      </c>
      <c r="AJ2151" s="456">
        <v>0</v>
      </c>
      <c r="AK2151" s="457">
        <v>0</v>
      </c>
      <c r="AL2151" s="438">
        <v>2.743891512310422E-3</v>
      </c>
      <c r="AM2151" s="456">
        <v>0</v>
      </c>
      <c r="AN2151" s="457">
        <v>0</v>
      </c>
      <c r="AO2151" s="438">
        <v>3.5606059502521397E-3</v>
      </c>
      <c r="AP2151" s="462">
        <v>0</v>
      </c>
      <c r="AQ2151" s="463">
        <v>0</v>
      </c>
      <c r="AR2151" s="463">
        <v>0</v>
      </c>
      <c r="AS2151" s="456">
        <v>0</v>
      </c>
      <c r="AT2151" s="457">
        <v>0</v>
      </c>
      <c r="AU2151" s="457">
        <v>0</v>
      </c>
    </row>
    <row r="2152" spans="1:47" x14ac:dyDescent="0.2">
      <c r="A2152" s="231">
        <v>2028</v>
      </c>
      <c r="B2152" s="232">
        <v>28</v>
      </c>
      <c r="C2152" s="456">
        <v>0</v>
      </c>
      <c r="D2152" s="457">
        <v>0</v>
      </c>
      <c r="E2152" s="438">
        <v>8.507134165969271</v>
      </c>
      <c r="F2152" s="456">
        <v>0</v>
      </c>
      <c r="G2152" s="457">
        <v>0</v>
      </c>
      <c r="H2152" s="438">
        <v>0.37679590836812249</v>
      </c>
      <c r="I2152" s="456">
        <v>0</v>
      </c>
      <c r="J2152" s="457">
        <v>0</v>
      </c>
      <c r="K2152" s="438">
        <v>0.4618423478578158</v>
      </c>
      <c r="L2152" s="462">
        <v>0</v>
      </c>
      <c r="M2152" s="463">
        <v>0</v>
      </c>
      <c r="N2152" s="438">
        <v>3.4480343816492985E-3</v>
      </c>
      <c r="O2152" s="456">
        <v>0</v>
      </c>
      <c r="P2152" s="457">
        <v>0</v>
      </c>
      <c r="Q2152" s="438">
        <v>2.8114931966231084E-2</v>
      </c>
      <c r="R2152" s="462">
        <v>0</v>
      </c>
      <c r="S2152" s="463">
        <v>0</v>
      </c>
      <c r="T2152" s="438">
        <v>515.10928087538036</v>
      </c>
      <c r="U2152" s="456">
        <v>0</v>
      </c>
      <c r="V2152" s="457">
        <v>0</v>
      </c>
      <c r="W2152" s="438">
        <v>1.9222191270383701E-2</v>
      </c>
      <c r="X2152" s="456">
        <v>0</v>
      </c>
      <c r="Y2152" s="457">
        <v>0</v>
      </c>
      <c r="Z2152" s="438">
        <v>1.9648844442939468E-2</v>
      </c>
      <c r="AA2152" s="456">
        <v>0</v>
      </c>
      <c r="AB2152" s="457">
        <v>0</v>
      </c>
      <c r="AC2152" s="438">
        <v>7.3705462143352244E-3</v>
      </c>
      <c r="AD2152" s="456">
        <v>0</v>
      </c>
      <c r="AE2152" s="457">
        <v>0</v>
      </c>
      <c r="AF2152" s="438">
        <v>4.4565284416375094E-4</v>
      </c>
      <c r="AG2152" s="456">
        <v>0</v>
      </c>
      <c r="AH2152" s="457">
        <v>0</v>
      </c>
      <c r="AI2152" s="438">
        <v>1.5903896890987253E-2</v>
      </c>
      <c r="AJ2152" s="456">
        <v>0</v>
      </c>
      <c r="AK2152" s="457">
        <v>0</v>
      </c>
      <c r="AL2152" s="438">
        <v>2.7438744038738101E-3</v>
      </c>
      <c r="AM2152" s="456">
        <v>0</v>
      </c>
      <c r="AN2152" s="457">
        <v>0</v>
      </c>
      <c r="AO2152" s="438">
        <v>3.5605919210864021E-3</v>
      </c>
      <c r="AP2152" s="462">
        <v>0</v>
      </c>
      <c r="AQ2152" s="463">
        <v>0</v>
      </c>
      <c r="AR2152" s="463">
        <v>0</v>
      </c>
      <c r="AS2152" s="456">
        <v>0</v>
      </c>
      <c r="AT2152" s="457">
        <v>0</v>
      </c>
      <c r="AU2152" s="457">
        <v>0</v>
      </c>
    </row>
    <row r="2153" spans="1:47" x14ac:dyDescent="0.2">
      <c r="A2153" s="231">
        <v>2028</v>
      </c>
      <c r="B2153" s="232">
        <v>29</v>
      </c>
      <c r="C2153" s="456">
        <v>0</v>
      </c>
      <c r="D2153" s="457">
        <v>0</v>
      </c>
      <c r="E2153" s="438">
        <v>8.5071244148330134</v>
      </c>
      <c r="F2153" s="456">
        <v>0</v>
      </c>
      <c r="G2153" s="457">
        <v>0</v>
      </c>
      <c r="H2153" s="438">
        <v>0.37679298904918102</v>
      </c>
      <c r="I2153" s="456">
        <v>0</v>
      </c>
      <c r="J2153" s="457">
        <v>0</v>
      </c>
      <c r="K2153" s="438">
        <v>0.46184177555849004</v>
      </c>
      <c r="L2153" s="462">
        <v>0</v>
      </c>
      <c r="M2153" s="463">
        <v>0</v>
      </c>
      <c r="N2153" s="438">
        <v>3.4480389997747834E-3</v>
      </c>
      <c r="O2153" s="456">
        <v>0</v>
      </c>
      <c r="P2153" s="457">
        <v>0</v>
      </c>
      <c r="Q2153" s="438">
        <v>2.81149095164527E-2</v>
      </c>
      <c r="R2153" s="462">
        <v>0</v>
      </c>
      <c r="S2153" s="463">
        <v>0</v>
      </c>
      <c r="T2153" s="438">
        <v>515.1102769160193</v>
      </c>
      <c r="U2153" s="456">
        <v>0</v>
      </c>
      <c r="V2153" s="457">
        <v>0</v>
      </c>
      <c r="W2153" s="438">
        <v>1.9222095356975756E-2</v>
      </c>
      <c r="X2153" s="456">
        <v>0</v>
      </c>
      <c r="Y2153" s="457">
        <v>0</v>
      </c>
      <c r="Z2153" s="438">
        <v>1.9648697029558154E-2</v>
      </c>
      <c r="AA2153" s="456">
        <v>0</v>
      </c>
      <c r="AB2153" s="457">
        <v>0</v>
      </c>
      <c r="AC2153" s="438">
        <v>7.3704753180657339E-3</v>
      </c>
      <c r="AD2153" s="456">
        <v>0</v>
      </c>
      <c r="AE2153" s="457">
        <v>0</v>
      </c>
      <c r="AF2153" s="438">
        <v>4.4564802994126934E-4</v>
      </c>
      <c r="AG2153" s="456">
        <v>0</v>
      </c>
      <c r="AH2153" s="457">
        <v>0</v>
      </c>
      <c r="AI2153" s="438">
        <v>1.5903773981146677E-2</v>
      </c>
      <c r="AJ2153" s="456">
        <v>0</v>
      </c>
      <c r="AK2153" s="457">
        <v>0</v>
      </c>
      <c r="AL2153" s="438">
        <v>2.7438503883938101E-3</v>
      </c>
      <c r="AM2153" s="456">
        <v>0</v>
      </c>
      <c r="AN2153" s="457">
        <v>0</v>
      </c>
      <c r="AO2153" s="438">
        <v>3.5605704282179926E-3</v>
      </c>
      <c r="AP2153" s="462">
        <v>0</v>
      </c>
      <c r="AQ2153" s="463">
        <v>0</v>
      </c>
      <c r="AR2153" s="463">
        <v>0</v>
      </c>
      <c r="AS2153" s="456">
        <v>0</v>
      </c>
      <c r="AT2153" s="457">
        <v>0</v>
      </c>
      <c r="AU2153" s="457">
        <v>0</v>
      </c>
    </row>
    <row r="2154" spans="1:47" x14ac:dyDescent="0.2">
      <c r="A2154" s="231">
        <v>2028</v>
      </c>
      <c r="B2154" s="232">
        <v>30</v>
      </c>
      <c r="C2154" s="456">
        <v>0</v>
      </c>
      <c r="D2154" s="457">
        <v>0</v>
      </c>
      <c r="E2154" s="438">
        <v>9.7761893075941728</v>
      </c>
      <c r="F2154" s="456">
        <v>0</v>
      </c>
      <c r="G2154" s="457">
        <v>0</v>
      </c>
      <c r="H2154" s="438">
        <v>0.39958027074984442</v>
      </c>
      <c r="I2154" s="456">
        <v>0</v>
      </c>
      <c r="J2154" s="457">
        <v>0</v>
      </c>
      <c r="K2154" s="438">
        <v>0.59666207334218546</v>
      </c>
      <c r="L2154" s="462">
        <v>0</v>
      </c>
      <c r="M2154" s="463">
        <v>0</v>
      </c>
      <c r="N2154" s="438">
        <v>3.4480464314253275E-3</v>
      </c>
      <c r="O2154" s="456">
        <v>0</v>
      </c>
      <c r="P2154" s="457">
        <v>0</v>
      </c>
      <c r="Q2154" s="438">
        <v>2.8114852717894281E-2</v>
      </c>
      <c r="R2154" s="462">
        <v>0</v>
      </c>
      <c r="S2154" s="463">
        <v>0</v>
      </c>
      <c r="T2154" s="438">
        <v>515.11120190179793</v>
      </c>
      <c r="U2154" s="456">
        <v>0</v>
      </c>
      <c r="V2154" s="457">
        <v>0</v>
      </c>
      <c r="W2154" s="438">
        <v>2.0497956308317165E-2</v>
      </c>
      <c r="X2154" s="456">
        <v>0</v>
      </c>
      <c r="Y2154" s="457">
        <v>0</v>
      </c>
      <c r="Z2154" s="438">
        <v>1.9648466805656524E-2</v>
      </c>
      <c r="AA2154" s="456">
        <v>0</v>
      </c>
      <c r="AB2154" s="457">
        <v>0</v>
      </c>
      <c r="AC2154" s="438">
        <v>7.792654544107251E-3</v>
      </c>
      <c r="AD2154" s="456">
        <v>0</v>
      </c>
      <c r="AE2154" s="457">
        <v>0</v>
      </c>
      <c r="AF2154" s="438">
        <v>4.7229495701127741E-4</v>
      </c>
      <c r="AG2154" s="456">
        <v>0</v>
      </c>
      <c r="AH2154" s="457">
        <v>0</v>
      </c>
      <c r="AI2154" s="438">
        <v>1.6873105732430501E-2</v>
      </c>
      <c r="AJ2154" s="456">
        <v>0</v>
      </c>
      <c r="AK2154" s="457">
        <v>0</v>
      </c>
      <c r="AL2154" s="438">
        <v>2.8982153721984231E-3</v>
      </c>
      <c r="AM2154" s="456">
        <v>0</v>
      </c>
      <c r="AN2154" s="457">
        <v>0</v>
      </c>
      <c r="AO2154" s="438">
        <v>3.7892643751364368E-3</v>
      </c>
      <c r="AP2154" s="462">
        <v>0</v>
      </c>
      <c r="AQ2154" s="463">
        <v>0</v>
      </c>
      <c r="AR2154" s="463">
        <v>0</v>
      </c>
      <c r="AS2154" s="456">
        <v>0</v>
      </c>
      <c r="AT2154" s="457">
        <v>0</v>
      </c>
      <c r="AU2154" s="457">
        <v>0</v>
      </c>
    </row>
    <row r="2155" spans="1:47" x14ac:dyDescent="0.2">
      <c r="A2155" s="231">
        <v>2028</v>
      </c>
      <c r="B2155" s="232">
        <v>31</v>
      </c>
      <c r="C2155" s="456">
        <v>0</v>
      </c>
      <c r="D2155" s="457">
        <v>0</v>
      </c>
      <c r="E2155" s="438">
        <v>11.089706044064648</v>
      </c>
      <c r="F2155" s="456">
        <v>0</v>
      </c>
      <c r="G2155" s="457">
        <v>0</v>
      </c>
      <c r="H2155" s="438">
        <v>0.42474778101179039</v>
      </c>
      <c r="I2155" s="456">
        <v>0</v>
      </c>
      <c r="J2155" s="457">
        <v>0</v>
      </c>
      <c r="K2155" s="438">
        <v>0.72635557239199844</v>
      </c>
      <c r="L2155" s="462">
        <v>0</v>
      </c>
      <c r="M2155" s="463">
        <v>0</v>
      </c>
      <c r="N2155" s="438">
        <v>3.4480502744016414E-3</v>
      </c>
      <c r="O2155" s="456">
        <v>0</v>
      </c>
      <c r="P2155" s="457">
        <v>0</v>
      </c>
      <c r="Q2155" s="438">
        <v>2.8114818130066409E-2</v>
      </c>
      <c r="R2155" s="462">
        <v>0</v>
      </c>
      <c r="S2155" s="463">
        <v>0</v>
      </c>
      <c r="T2155" s="438">
        <v>515.11274807116934</v>
      </c>
      <c r="U2155" s="456">
        <v>0</v>
      </c>
      <c r="V2155" s="457">
        <v>0</v>
      </c>
      <c r="W2155" s="438">
        <v>2.1883895633631176E-2</v>
      </c>
      <c r="X2155" s="456">
        <v>0</v>
      </c>
      <c r="Y2155" s="457">
        <v>0</v>
      </c>
      <c r="Z2155" s="438">
        <v>1.964811871951171E-2</v>
      </c>
      <c r="AA2155" s="456">
        <v>0</v>
      </c>
      <c r="AB2155" s="457">
        <v>0</v>
      </c>
      <c r="AC2155" s="438">
        <v>8.2632664389680824E-3</v>
      </c>
      <c r="AD2155" s="456">
        <v>0</v>
      </c>
      <c r="AE2155" s="457">
        <v>0</v>
      </c>
      <c r="AF2155" s="438">
        <v>5.0188725768906281E-4</v>
      </c>
      <c r="AG2155" s="456">
        <v>0</v>
      </c>
      <c r="AH2155" s="457">
        <v>0</v>
      </c>
      <c r="AI2155" s="438">
        <v>1.7942412001161083E-2</v>
      </c>
      <c r="AJ2155" s="456">
        <v>0</v>
      </c>
      <c r="AK2155" s="457">
        <v>0</v>
      </c>
      <c r="AL2155" s="438">
        <v>3.0713756111775607E-3</v>
      </c>
      <c r="AM2155" s="456">
        <v>0</v>
      </c>
      <c r="AN2155" s="457">
        <v>0</v>
      </c>
      <c r="AO2155" s="438">
        <v>4.0393331006651377E-3</v>
      </c>
      <c r="AP2155" s="462">
        <v>0</v>
      </c>
      <c r="AQ2155" s="463">
        <v>0</v>
      </c>
      <c r="AR2155" s="463">
        <v>0</v>
      </c>
      <c r="AS2155" s="456">
        <v>0</v>
      </c>
      <c r="AT2155" s="457">
        <v>0</v>
      </c>
      <c r="AU2155" s="457">
        <v>0</v>
      </c>
    </row>
    <row r="2156" spans="1:47" x14ac:dyDescent="0.2">
      <c r="A2156" s="231">
        <v>2028</v>
      </c>
      <c r="B2156" s="232">
        <v>32</v>
      </c>
      <c r="C2156" s="456">
        <v>0</v>
      </c>
      <c r="D2156" s="457">
        <v>0</v>
      </c>
      <c r="E2156" s="419">
        <v>11.089706044064648</v>
      </c>
      <c r="F2156" s="456">
        <v>0</v>
      </c>
      <c r="G2156" s="457">
        <v>0</v>
      </c>
      <c r="H2156" s="419">
        <v>0.42474778101179039</v>
      </c>
      <c r="I2156" s="456">
        <v>0</v>
      </c>
      <c r="J2156" s="457">
        <v>0</v>
      </c>
      <c r="K2156" s="419">
        <v>0.72635557239199844</v>
      </c>
      <c r="L2156" s="462">
        <v>0</v>
      </c>
      <c r="M2156" s="463">
        <v>0</v>
      </c>
      <c r="N2156" s="419">
        <v>3.4480502744016414E-3</v>
      </c>
      <c r="O2156" s="456">
        <v>0</v>
      </c>
      <c r="P2156" s="457">
        <v>0</v>
      </c>
      <c r="Q2156" s="419">
        <v>2.8114818130066409E-2</v>
      </c>
      <c r="R2156" s="462">
        <v>0</v>
      </c>
      <c r="S2156" s="463">
        <v>0</v>
      </c>
      <c r="T2156" s="419">
        <v>515.11274807116934</v>
      </c>
      <c r="U2156" s="456">
        <v>0</v>
      </c>
      <c r="V2156" s="457">
        <v>0</v>
      </c>
      <c r="W2156" s="419">
        <v>2.1883895633631176E-2</v>
      </c>
      <c r="X2156" s="456">
        <v>0</v>
      </c>
      <c r="Y2156" s="457">
        <v>0</v>
      </c>
      <c r="Z2156" s="419">
        <v>1.964811871951171E-2</v>
      </c>
      <c r="AA2156" s="456">
        <v>0</v>
      </c>
      <c r="AB2156" s="457">
        <v>0</v>
      </c>
      <c r="AC2156" s="419">
        <v>8.2632664389680824E-3</v>
      </c>
      <c r="AD2156" s="456">
        <v>0</v>
      </c>
      <c r="AE2156" s="457">
        <v>0</v>
      </c>
      <c r="AF2156" s="419">
        <v>5.0188725768906281E-4</v>
      </c>
      <c r="AG2156" s="456">
        <v>0</v>
      </c>
      <c r="AH2156" s="457">
        <v>0</v>
      </c>
      <c r="AI2156" s="419">
        <v>1.7942412001161083E-2</v>
      </c>
      <c r="AJ2156" s="456">
        <v>0</v>
      </c>
      <c r="AK2156" s="457">
        <v>0</v>
      </c>
      <c r="AL2156" s="419">
        <v>3.0713756111775607E-3</v>
      </c>
      <c r="AM2156" s="456">
        <v>0</v>
      </c>
      <c r="AN2156" s="457">
        <v>0</v>
      </c>
      <c r="AO2156" s="419">
        <v>4.0393331006651377E-3</v>
      </c>
      <c r="AP2156" s="462">
        <v>0</v>
      </c>
      <c r="AQ2156" s="463">
        <v>0</v>
      </c>
      <c r="AR2156" s="463">
        <v>0</v>
      </c>
      <c r="AS2156" s="456">
        <v>0</v>
      </c>
      <c r="AT2156" s="457">
        <v>0</v>
      </c>
      <c r="AU2156" s="457">
        <v>0</v>
      </c>
    </row>
    <row r="2157" spans="1:47" x14ac:dyDescent="0.2">
      <c r="A2157" s="231">
        <v>2028</v>
      </c>
      <c r="B2157" s="232">
        <v>33</v>
      </c>
      <c r="C2157" s="456">
        <v>0</v>
      </c>
      <c r="D2157" s="457">
        <v>0</v>
      </c>
      <c r="E2157" s="419">
        <v>11.089706044064648</v>
      </c>
      <c r="F2157" s="456">
        <v>0</v>
      </c>
      <c r="G2157" s="457">
        <v>0</v>
      </c>
      <c r="H2157" s="419">
        <v>0.42474778101179039</v>
      </c>
      <c r="I2157" s="456">
        <v>0</v>
      </c>
      <c r="J2157" s="457">
        <v>0</v>
      </c>
      <c r="K2157" s="419">
        <v>0.72635557239199844</v>
      </c>
      <c r="L2157" s="462">
        <v>0</v>
      </c>
      <c r="M2157" s="463">
        <v>0</v>
      </c>
      <c r="N2157" s="419">
        <v>3.4480502744016414E-3</v>
      </c>
      <c r="O2157" s="456">
        <v>0</v>
      </c>
      <c r="P2157" s="457">
        <v>0</v>
      </c>
      <c r="Q2157" s="419">
        <v>2.8114818130066409E-2</v>
      </c>
      <c r="R2157" s="462">
        <v>0</v>
      </c>
      <c r="S2157" s="463">
        <v>0</v>
      </c>
      <c r="T2157" s="419">
        <v>515.11274807116934</v>
      </c>
      <c r="U2157" s="456">
        <v>0</v>
      </c>
      <c r="V2157" s="457">
        <v>0</v>
      </c>
      <c r="W2157" s="419">
        <v>2.1883895633631176E-2</v>
      </c>
      <c r="X2157" s="456">
        <v>0</v>
      </c>
      <c r="Y2157" s="457">
        <v>0</v>
      </c>
      <c r="Z2157" s="419">
        <v>1.964811871951171E-2</v>
      </c>
      <c r="AA2157" s="456">
        <v>0</v>
      </c>
      <c r="AB2157" s="457">
        <v>0</v>
      </c>
      <c r="AC2157" s="419">
        <v>8.2632664389680824E-3</v>
      </c>
      <c r="AD2157" s="456">
        <v>0</v>
      </c>
      <c r="AE2157" s="457">
        <v>0</v>
      </c>
      <c r="AF2157" s="419">
        <v>5.0188725768906281E-4</v>
      </c>
      <c r="AG2157" s="456">
        <v>0</v>
      </c>
      <c r="AH2157" s="457">
        <v>0</v>
      </c>
      <c r="AI2157" s="419">
        <v>1.7942412001161083E-2</v>
      </c>
      <c r="AJ2157" s="456">
        <v>0</v>
      </c>
      <c r="AK2157" s="457">
        <v>0</v>
      </c>
      <c r="AL2157" s="419">
        <v>3.0713756111775607E-3</v>
      </c>
      <c r="AM2157" s="456">
        <v>0</v>
      </c>
      <c r="AN2157" s="457">
        <v>0</v>
      </c>
      <c r="AO2157" s="419">
        <v>4.0393331006651377E-3</v>
      </c>
      <c r="AP2157" s="462">
        <v>0</v>
      </c>
      <c r="AQ2157" s="463">
        <v>0</v>
      </c>
      <c r="AR2157" s="463">
        <v>0</v>
      </c>
      <c r="AS2157" s="456">
        <v>0</v>
      </c>
      <c r="AT2157" s="457">
        <v>0</v>
      </c>
      <c r="AU2157" s="457">
        <v>0</v>
      </c>
    </row>
    <row r="2158" spans="1:47" x14ac:dyDescent="0.2">
      <c r="A2158" s="231">
        <v>2028</v>
      </c>
      <c r="B2158" s="232">
        <v>34</v>
      </c>
      <c r="C2158" s="456">
        <v>0</v>
      </c>
      <c r="D2158" s="457">
        <v>0</v>
      </c>
      <c r="E2158" s="419">
        <v>11.089706044064648</v>
      </c>
      <c r="F2158" s="456">
        <v>0</v>
      </c>
      <c r="G2158" s="457">
        <v>0</v>
      </c>
      <c r="H2158" s="419">
        <v>0.42474778101179039</v>
      </c>
      <c r="I2158" s="456">
        <v>0</v>
      </c>
      <c r="J2158" s="457">
        <v>0</v>
      </c>
      <c r="K2158" s="419">
        <v>0.72635557239199844</v>
      </c>
      <c r="L2158" s="462">
        <v>0</v>
      </c>
      <c r="M2158" s="463">
        <v>0</v>
      </c>
      <c r="N2158" s="419">
        <v>3.4480502744016414E-3</v>
      </c>
      <c r="O2158" s="456">
        <v>0</v>
      </c>
      <c r="P2158" s="457">
        <v>0</v>
      </c>
      <c r="Q2158" s="419">
        <v>2.8114818130066409E-2</v>
      </c>
      <c r="R2158" s="462">
        <v>0</v>
      </c>
      <c r="S2158" s="463">
        <v>0</v>
      </c>
      <c r="T2158" s="419">
        <v>515.11274807116934</v>
      </c>
      <c r="U2158" s="456">
        <v>0</v>
      </c>
      <c r="V2158" s="457">
        <v>0</v>
      </c>
      <c r="W2158" s="419">
        <v>2.1883895633631176E-2</v>
      </c>
      <c r="X2158" s="456">
        <v>0</v>
      </c>
      <c r="Y2158" s="457">
        <v>0</v>
      </c>
      <c r="Z2158" s="419">
        <v>1.964811871951171E-2</v>
      </c>
      <c r="AA2158" s="456">
        <v>0</v>
      </c>
      <c r="AB2158" s="457">
        <v>0</v>
      </c>
      <c r="AC2158" s="419">
        <v>8.2632664389680824E-3</v>
      </c>
      <c r="AD2158" s="456">
        <v>0</v>
      </c>
      <c r="AE2158" s="457">
        <v>0</v>
      </c>
      <c r="AF2158" s="419">
        <v>5.0188725768906281E-4</v>
      </c>
      <c r="AG2158" s="456">
        <v>0</v>
      </c>
      <c r="AH2158" s="457">
        <v>0</v>
      </c>
      <c r="AI2158" s="419">
        <v>1.7942412001161083E-2</v>
      </c>
      <c r="AJ2158" s="456">
        <v>0</v>
      </c>
      <c r="AK2158" s="457">
        <v>0</v>
      </c>
      <c r="AL2158" s="419">
        <v>3.0713756111775607E-3</v>
      </c>
      <c r="AM2158" s="456">
        <v>0</v>
      </c>
      <c r="AN2158" s="457">
        <v>0</v>
      </c>
      <c r="AO2158" s="419">
        <v>4.0393331006651377E-3</v>
      </c>
      <c r="AP2158" s="462">
        <v>0</v>
      </c>
      <c r="AQ2158" s="463">
        <v>0</v>
      </c>
      <c r="AR2158" s="463">
        <v>0</v>
      </c>
      <c r="AS2158" s="456">
        <v>0</v>
      </c>
      <c r="AT2158" s="457">
        <v>0</v>
      </c>
      <c r="AU2158" s="457">
        <v>0</v>
      </c>
    </row>
    <row r="2159" spans="1:47" x14ac:dyDescent="0.2">
      <c r="A2159" s="231">
        <v>2028</v>
      </c>
      <c r="B2159" s="232">
        <v>35</v>
      </c>
      <c r="C2159" s="456">
        <v>0</v>
      </c>
      <c r="D2159" s="457">
        <v>0</v>
      </c>
      <c r="E2159" s="419">
        <v>11.089706044064648</v>
      </c>
      <c r="F2159" s="456">
        <v>0</v>
      </c>
      <c r="G2159" s="457">
        <v>0</v>
      </c>
      <c r="H2159" s="419">
        <v>0.42474778101179039</v>
      </c>
      <c r="I2159" s="456">
        <v>0</v>
      </c>
      <c r="J2159" s="457">
        <v>0</v>
      </c>
      <c r="K2159" s="419">
        <v>0.72635557239199844</v>
      </c>
      <c r="L2159" s="462">
        <v>0</v>
      </c>
      <c r="M2159" s="463">
        <v>0</v>
      </c>
      <c r="N2159" s="419">
        <v>3.4480502744016414E-3</v>
      </c>
      <c r="O2159" s="456">
        <v>0</v>
      </c>
      <c r="P2159" s="457">
        <v>0</v>
      </c>
      <c r="Q2159" s="419">
        <v>2.8114818130066409E-2</v>
      </c>
      <c r="R2159" s="462">
        <v>0</v>
      </c>
      <c r="S2159" s="463">
        <v>0</v>
      </c>
      <c r="T2159" s="419">
        <v>515.11274807116934</v>
      </c>
      <c r="U2159" s="456">
        <v>0</v>
      </c>
      <c r="V2159" s="457">
        <v>0</v>
      </c>
      <c r="W2159" s="419">
        <v>2.1883895633631176E-2</v>
      </c>
      <c r="X2159" s="456">
        <v>0</v>
      </c>
      <c r="Y2159" s="457">
        <v>0</v>
      </c>
      <c r="Z2159" s="419">
        <v>1.964811871951171E-2</v>
      </c>
      <c r="AA2159" s="456">
        <v>0</v>
      </c>
      <c r="AB2159" s="457">
        <v>0</v>
      </c>
      <c r="AC2159" s="419">
        <v>8.2632664389680824E-3</v>
      </c>
      <c r="AD2159" s="456">
        <v>0</v>
      </c>
      <c r="AE2159" s="457">
        <v>0</v>
      </c>
      <c r="AF2159" s="419">
        <v>5.0188725768906281E-4</v>
      </c>
      <c r="AG2159" s="456">
        <v>0</v>
      </c>
      <c r="AH2159" s="457">
        <v>0</v>
      </c>
      <c r="AI2159" s="419">
        <v>1.7942412001161083E-2</v>
      </c>
      <c r="AJ2159" s="456">
        <v>0</v>
      </c>
      <c r="AK2159" s="457">
        <v>0</v>
      </c>
      <c r="AL2159" s="419">
        <v>3.0713756111775607E-3</v>
      </c>
      <c r="AM2159" s="456">
        <v>0</v>
      </c>
      <c r="AN2159" s="457">
        <v>0</v>
      </c>
      <c r="AO2159" s="419">
        <v>4.0393331006651377E-3</v>
      </c>
      <c r="AP2159" s="462">
        <v>0</v>
      </c>
      <c r="AQ2159" s="463">
        <v>0</v>
      </c>
      <c r="AR2159" s="463">
        <v>0</v>
      </c>
      <c r="AS2159" s="456">
        <v>0</v>
      </c>
      <c r="AT2159" s="457">
        <v>0</v>
      </c>
      <c r="AU2159" s="457">
        <v>0</v>
      </c>
    </row>
    <row r="2160" spans="1:47" x14ac:dyDescent="0.2">
      <c r="A2160" s="231">
        <v>2028</v>
      </c>
      <c r="B2160" s="232">
        <v>36</v>
      </c>
      <c r="C2160" s="456">
        <v>0</v>
      </c>
      <c r="D2160" s="457">
        <v>0</v>
      </c>
      <c r="E2160" s="419">
        <v>11.089706044064648</v>
      </c>
      <c r="F2160" s="456">
        <v>0</v>
      </c>
      <c r="G2160" s="457">
        <v>0</v>
      </c>
      <c r="H2160" s="419">
        <v>0.42474778101179039</v>
      </c>
      <c r="I2160" s="456">
        <v>0</v>
      </c>
      <c r="J2160" s="457">
        <v>0</v>
      </c>
      <c r="K2160" s="419">
        <v>0.72635557239199844</v>
      </c>
      <c r="L2160" s="462">
        <v>0</v>
      </c>
      <c r="M2160" s="463">
        <v>0</v>
      </c>
      <c r="N2160" s="419">
        <v>3.4480502744016414E-3</v>
      </c>
      <c r="O2160" s="456">
        <v>0</v>
      </c>
      <c r="P2160" s="457">
        <v>0</v>
      </c>
      <c r="Q2160" s="419">
        <v>2.8114818130066409E-2</v>
      </c>
      <c r="R2160" s="462">
        <v>0</v>
      </c>
      <c r="S2160" s="463">
        <v>0</v>
      </c>
      <c r="T2160" s="419">
        <v>515.11274807116934</v>
      </c>
      <c r="U2160" s="456">
        <v>0</v>
      </c>
      <c r="V2160" s="457">
        <v>0</v>
      </c>
      <c r="W2160" s="419">
        <v>2.1883895633631176E-2</v>
      </c>
      <c r="X2160" s="456">
        <v>0</v>
      </c>
      <c r="Y2160" s="457">
        <v>0</v>
      </c>
      <c r="Z2160" s="419">
        <v>1.964811871951171E-2</v>
      </c>
      <c r="AA2160" s="456">
        <v>0</v>
      </c>
      <c r="AB2160" s="457">
        <v>0</v>
      </c>
      <c r="AC2160" s="419">
        <v>8.2632664389680824E-3</v>
      </c>
      <c r="AD2160" s="456">
        <v>0</v>
      </c>
      <c r="AE2160" s="457">
        <v>0</v>
      </c>
      <c r="AF2160" s="419">
        <v>5.0188725768906281E-4</v>
      </c>
      <c r="AG2160" s="456">
        <v>0</v>
      </c>
      <c r="AH2160" s="457">
        <v>0</v>
      </c>
      <c r="AI2160" s="419">
        <v>1.7942412001161083E-2</v>
      </c>
      <c r="AJ2160" s="456">
        <v>0</v>
      </c>
      <c r="AK2160" s="457">
        <v>0</v>
      </c>
      <c r="AL2160" s="419">
        <v>3.0713756111775607E-3</v>
      </c>
      <c r="AM2160" s="456">
        <v>0</v>
      </c>
      <c r="AN2160" s="457">
        <v>0</v>
      </c>
      <c r="AO2160" s="419">
        <v>4.0393331006651377E-3</v>
      </c>
      <c r="AP2160" s="462">
        <v>0</v>
      </c>
      <c r="AQ2160" s="463">
        <v>0</v>
      </c>
      <c r="AR2160" s="463">
        <v>0</v>
      </c>
      <c r="AS2160" s="456">
        <v>0</v>
      </c>
      <c r="AT2160" s="457">
        <v>0</v>
      </c>
      <c r="AU2160" s="457">
        <v>0</v>
      </c>
    </row>
    <row r="2161" spans="1:47" x14ac:dyDescent="0.2">
      <c r="A2161" s="231">
        <v>2028</v>
      </c>
      <c r="B2161" s="232">
        <v>37</v>
      </c>
      <c r="C2161" s="456">
        <v>0</v>
      </c>
      <c r="D2161" s="457">
        <v>0</v>
      </c>
      <c r="E2161" s="419">
        <v>11.089706044064648</v>
      </c>
      <c r="F2161" s="456">
        <v>0</v>
      </c>
      <c r="G2161" s="457">
        <v>0</v>
      </c>
      <c r="H2161" s="419">
        <v>0.42474778101179039</v>
      </c>
      <c r="I2161" s="456">
        <v>0</v>
      </c>
      <c r="J2161" s="457">
        <v>0</v>
      </c>
      <c r="K2161" s="419">
        <v>0.72635557239199844</v>
      </c>
      <c r="L2161" s="462">
        <v>0</v>
      </c>
      <c r="M2161" s="463">
        <v>0</v>
      </c>
      <c r="N2161" s="419">
        <v>3.4480502744016414E-3</v>
      </c>
      <c r="O2161" s="456">
        <v>0</v>
      </c>
      <c r="P2161" s="457">
        <v>0</v>
      </c>
      <c r="Q2161" s="419">
        <v>2.8114818130066409E-2</v>
      </c>
      <c r="R2161" s="462">
        <v>0</v>
      </c>
      <c r="S2161" s="463">
        <v>0</v>
      </c>
      <c r="T2161" s="419">
        <v>515.11274807116934</v>
      </c>
      <c r="U2161" s="456">
        <v>0</v>
      </c>
      <c r="V2161" s="457">
        <v>0</v>
      </c>
      <c r="W2161" s="419">
        <v>2.1883895633631176E-2</v>
      </c>
      <c r="X2161" s="456">
        <v>0</v>
      </c>
      <c r="Y2161" s="457">
        <v>0</v>
      </c>
      <c r="Z2161" s="419">
        <v>1.964811871951171E-2</v>
      </c>
      <c r="AA2161" s="456">
        <v>0</v>
      </c>
      <c r="AB2161" s="457">
        <v>0</v>
      </c>
      <c r="AC2161" s="419">
        <v>8.2632664389680824E-3</v>
      </c>
      <c r="AD2161" s="456">
        <v>0</v>
      </c>
      <c r="AE2161" s="457">
        <v>0</v>
      </c>
      <c r="AF2161" s="419">
        <v>5.0188725768906281E-4</v>
      </c>
      <c r="AG2161" s="456">
        <v>0</v>
      </c>
      <c r="AH2161" s="457">
        <v>0</v>
      </c>
      <c r="AI2161" s="419">
        <v>1.7942412001161083E-2</v>
      </c>
      <c r="AJ2161" s="456">
        <v>0</v>
      </c>
      <c r="AK2161" s="457">
        <v>0</v>
      </c>
      <c r="AL2161" s="419">
        <v>3.0713756111775607E-3</v>
      </c>
      <c r="AM2161" s="456">
        <v>0</v>
      </c>
      <c r="AN2161" s="457">
        <v>0</v>
      </c>
      <c r="AO2161" s="419">
        <v>4.0393331006651377E-3</v>
      </c>
      <c r="AP2161" s="462">
        <v>0</v>
      </c>
      <c r="AQ2161" s="463">
        <v>0</v>
      </c>
      <c r="AR2161" s="463">
        <v>0</v>
      </c>
      <c r="AS2161" s="456">
        <v>0</v>
      </c>
      <c r="AT2161" s="457">
        <v>0</v>
      </c>
      <c r="AU2161" s="457">
        <v>0</v>
      </c>
    </row>
    <row r="2162" spans="1:47" x14ac:dyDescent="0.2">
      <c r="A2162" s="231">
        <v>2028</v>
      </c>
      <c r="B2162" s="232">
        <v>38</v>
      </c>
      <c r="C2162" s="456">
        <v>0</v>
      </c>
      <c r="D2162" s="457">
        <v>0</v>
      </c>
      <c r="E2162" s="419">
        <v>11.089706044064648</v>
      </c>
      <c r="F2162" s="456">
        <v>0</v>
      </c>
      <c r="G2162" s="457">
        <v>0</v>
      </c>
      <c r="H2162" s="419">
        <v>0.42474778101179039</v>
      </c>
      <c r="I2162" s="456">
        <v>0</v>
      </c>
      <c r="J2162" s="457">
        <v>0</v>
      </c>
      <c r="K2162" s="419">
        <v>0.72635557239199844</v>
      </c>
      <c r="L2162" s="462">
        <v>0</v>
      </c>
      <c r="M2162" s="463">
        <v>0</v>
      </c>
      <c r="N2162" s="419">
        <v>3.4480502744016414E-3</v>
      </c>
      <c r="O2162" s="456">
        <v>0</v>
      </c>
      <c r="P2162" s="457">
        <v>0</v>
      </c>
      <c r="Q2162" s="419">
        <v>2.8114818130066409E-2</v>
      </c>
      <c r="R2162" s="462">
        <v>0</v>
      </c>
      <c r="S2162" s="463">
        <v>0</v>
      </c>
      <c r="T2162" s="419">
        <v>515.11274807116934</v>
      </c>
      <c r="U2162" s="456">
        <v>0</v>
      </c>
      <c r="V2162" s="457">
        <v>0</v>
      </c>
      <c r="W2162" s="419">
        <v>2.1883895633631176E-2</v>
      </c>
      <c r="X2162" s="456">
        <v>0</v>
      </c>
      <c r="Y2162" s="457">
        <v>0</v>
      </c>
      <c r="Z2162" s="419">
        <v>1.964811871951171E-2</v>
      </c>
      <c r="AA2162" s="456">
        <v>0</v>
      </c>
      <c r="AB2162" s="457">
        <v>0</v>
      </c>
      <c r="AC2162" s="419">
        <v>8.2632664389680824E-3</v>
      </c>
      <c r="AD2162" s="456">
        <v>0</v>
      </c>
      <c r="AE2162" s="457">
        <v>0</v>
      </c>
      <c r="AF2162" s="419">
        <v>5.0188725768906281E-4</v>
      </c>
      <c r="AG2162" s="456">
        <v>0</v>
      </c>
      <c r="AH2162" s="457">
        <v>0</v>
      </c>
      <c r="AI2162" s="419">
        <v>1.7942412001161083E-2</v>
      </c>
      <c r="AJ2162" s="456">
        <v>0</v>
      </c>
      <c r="AK2162" s="457">
        <v>0</v>
      </c>
      <c r="AL2162" s="419">
        <v>3.0713756111775607E-3</v>
      </c>
      <c r="AM2162" s="456">
        <v>0</v>
      </c>
      <c r="AN2162" s="457">
        <v>0</v>
      </c>
      <c r="AO2162" s="419">
        <v>4.0393331006651377E-3</v>
      </c>
      <c r="AP2162" s="462">
        <v>0</v>
      </c>
      <c r="AQ2162" s="463">
        <v>0</v>
      </c>
      <c r="AR2162" s="463">
        <v>0</v>
      </c>
      <c r="AS2162" s="456">
        <v>0</v>
      </c>
      <c r="AT2162" s="457">
        <v>0</v>
      </c>
      <c r="AU2162" s="457">
        <v>0</v>
      </c>
    </row>
    <row r="2163" spans="1:47" x14ac:dyDescent="0.2">
      <c r="A2163" s="231">
        <v>2028</v>
      </c>
      <c r="B2163" s="232">
        <v>39</v>
      </c>
      <c r="C2163" s="456">
        <v>0</v>
      </c>
      <c r="D2163" s="457">
        <v>0</v>
      </c>
      <c r="E2163" s="419">
        <v>11.089706044064648</v>
      </c>
      <c r="F2163" s="456">
        <v>0</v>
      </c>
      <c r="G2163" s="457">
        <v>0</v>
      </c>
      <c r="H2163" s="419">
        <v>0.42474778101179039</v>
      </c>
      <c r="I2163" s="456">
        <v>0</v>
      </c>
      <c r="J2163" s="457">
        <v>0</v>
      </c>
      <c r="K2163" s="419">
        <v>0.72635557239199844</v>
      </c>
      <c r="L2163" s="462">
        <v>0</v>
      </c>
      <c r="M2163" s="463">
        <v>0</v>
      </c>
      <c r="N2163" s="419">
        <v>3.4480502744016414E-3</v>
      </c>
      <c r="O2163" s="456">
        <v>0</v>
      </c>
      <c r="P2163" s="457">
        <v>0</v>
      </c>
      <c r="Q2163" s="419">
        <v>2.8114818130066409E-2</v>
      </c>
      <c r="R2163" s="462">
        <v>0</v>
      </c>
      <c r="S2163" s="463">
        <v>0</v>
      </c>
      <c r="T2163" s="419">
        <v>515.11274807116934</v>
      </c>
      <c r="U2163" s="456">
        <v>0</v>
      </c>
      <c r="V2163" s="457">
        <v>0</v>
      </c>
      <c r="W2163" s="419">
        <v>2.1883895633631176E-2</v>
      </c>
      <c r="X2163" s="456">
        <v>0</v>
      </c>
      <c r="Y2163" s="457">
        <v>0</v>
      </c>
      <c r="Z2163" s="419">
        <v>1.964811871951171E-2</v>
      </c>
      <c r="AA2163" s="456">
        <v>0</v>
      </c>
      <c r="AB2163" s="457">
        <v>0</v>
      </c>
      <c r="AC2163" s="419">
        <v>8.2632664389680824E-3</v>
      </c>
      <c r="AD2163" s="456">
        <v>0</v>
      </c>
      <c r="AE2163" s="457">
        <v>0</v>
      </c>
      <c r="AF2163" s="419">
        <v>5.0188725768906281E-4</v>
      </c>
      <c r="AG2163" s="456">
        <v>0</v>
      </c>
      <c r="AH2163" s="457">
        <v>0</v>
      </c>
      <c r="AI2163" s="419">
        <v>1.7942412001161083E-2</v>
      </c>
      <c r="AJ2163" s="456">
        <v>0</v>
      </c>
      <c r="AK2163" s="457">
        <v>0</v>
      </c>
      <c r="AL2163" s="419">
        <v>3.0713756111775607E-3</v>
      </c>
      <c r="AM2163" s="456">
        <v>0</v>
      </c>
      <c r="AN2163" s="457">
        <v>0</v>
      </c>
      <c r="AO2163" s="419">
        <v>4.0393331006651377E-3</v>
      </c>
      <c r="AP2163" s="462">
        <v>0</v>
      </c>
      <c r="AQ2163" s="463">
        <v>0</v>
      </c>
      <c r="AR2163" s="463">
        <v>0</v>
      </c>
      <c r="AS2163" s="456">
        <v>0</v>
      </c>
      <c r="AT2163" s="457">
        <v>0</v>
      </c>
      <c r="AU2163" s="457">
        <v>0</v>
      </c>
    </row>
    <row r="2164" spans="1:47" ht="13.5" thickBot="1" x14ac:dyDescent="0.25">
      <c r="A2164" s="233">
        <v>2028</v>
      </c>
      <c r="B2164" s="234">
        <v>40</v>
      </c>
      <c r="C2164" s="458">
        <v>0</v>
      </c>
      <c r="D2164" s="459">
        <v>0</v>
      </c>
      <c r="E2164" s="430">
        <v>11.089706044064648</v>
      </c>
      <c r="F2164" s="458">
        <v>0</v>
      </c>
      <c r="G2164" s="459">
        <v>0</v>
      </c>
      <c r="H2164" s="430">
        <v>0.42474778101179039</v>
      </c>
      <c r="I2164" s="458">
        <v>0</v>
      </c>
      <c r="J2164" s="459">
        <v>0</v>
      </c>
      <c r="K2164" s="430">
        <v>0.72635557239199844</v>
      </c>
      <c r="L2164" s="464">
        <v>0</v>
      </c>
      <c r="M2164" s="465">
        <v>0</v>
      </c>
      <c r="N2164" s="430">
        <v>3.4480502744016414E-3</v>
      </c>
      <c r="O2164" s="458">
        <v>0</v>
      </c>
      <c r="P2164" s="459">
        <v>0</v>
      </c>
      <c r="Q2164" s="430">
        <v>2.8114818130066409E-2</v>
      </c>
      <c r="R2164" s="464">
        <v>0</v>
      </c>
      <c r="S2164" s="465">
        <v>0</v>
      </c>
      <c r="T2164" s="430">
        <v>515.11274807116934</v>
      </c>
      <c r="U2164" s="458">
        <v>0</v>
      </c>
      <c r="V2164" s="459">
        <v>0</v>
      </c>
      <c r="W2164" s="430">
        <v>2.1883895633631176E-2</v>
      </c>
      <c r="X2164" s="458">
        <v>0</v>
      </c>
      <c r="Y2164" s="459">
        <v>0</v>
      </c>
      <c r="Z2164" s="430">
        <v>1.964811871951171E-2</v>
      </c>
      <c r="AA2164" s="458">
        <v>0</v>
      </c>
      <c r="AB2164" s="459">
        <v>0</v>
      </c>
      <c r="AC2164" s="430">
        <v>8.2632664389680824E-3</v>
      </c>
      <c r="AD2164" s="458">
        <v>0</v>
      </c>
      <c r="AE2164" s="459">
        <v>0</v>
      </c>
      <c r="AF2164" s="430">
        <v>5.0188725768906281E-4</v>
      </c>
      <c r="AG2164" s="458">
        <v>0</v>
      </c>
      <c r="AH2164" s="459">
        <v>0</v>
      </c>
      <c r="AI2164" s="430">
        <v>1.7942412001161083E-2</v>
      </c>
      <c r="AJ2164" s="458">
        <v>0</v>
      </c>
      <c r="AK2164" s="459">
        <v>0</v>
      </c>
      <c r="AL2164" s="430">
        <v>3.0713756111775607E-3</v>
      </c>
      <c r="AM2164" s="458">
        <v>0</v>
      </c>
      <c r="AN2164" s="459">
        <v>0</v>
      </c>
      <c r="AO2164" s="430">
        <v>4.0393331006651377E-3</v>
      </c>
      <c r="AP2164" s="464">
        <v>0</v>
      </c>
      <c r="AQ2164" s="465">
        <v>0</v>
      </c>
      <c r="AR2164" s="465">
        <v>0</v>
      </c>
      <c r="AS2164" s="458">
        <v>0</v>
      </c>
      <c r="AT2164" s="459">
        <v>0</v>
      </c>
      <c r="AU2164" s="459">
        <v>0</v>
      </c>
    </row>
    <row r="2165" spans="1:47" x14ac:dyDescent="0.2">
      <c r="A2165" s="229">
        <v>2029</v>
      </c>
      <c r="B2165" s="230">
        <v>1</v>
      </c>
      <c r="C2165" s="454">
        <v>0.75627164768614386</v>
      </c>
      <c r="D2165" s="455">
        <v>0.77229936906907837</v>
      </c>
      <c r="E2165" s="436">
        <v>1.8000888848160546</v>
      </c>
      <c r="F2165" s="454">
        <v>3.6335215147469367E-2</v>
      </c>
      <c r="G2165" s="455">
        <v>3.2096873264605807E-2</v>
      </c>
      <c r="H2165" s="436">
        <v>5.5328607929922884E-2</v>
      </c>
      <c r="I2165" s="454">
        <v>3.2015075375645553E-2</v>
      </c>
      <c r="J2165" s="455">
        <v>3.2440419695912513E-2</v>
      </c>
      <c r="K2165" s="436">
        <v>0.1030510854621506</v>
      </c>
      <c r="L2165" s="460">
        <v>1.3451495016610427E-3</v>
      </c>
      <c r="M2165" s="461">
        <v>1.7600040197266254E-3</v>
      </c>
      <c r="N2165" s="436">
        <v>3.2979847348641859E-3</v>
      </c>
      <c r="O2165" s="454">
        <v>1.6337516873224671E-3</v>
      </c>
      <c r="P2165" s="455">
        <v>2.0758932957605121E-3</v>
      </c>
      <c r="Q2165" s="436">
        <v>1.0079423688117144E-2</v>
      </c>
      <c r="R2165" s="460">
        <v>0</v>
      </c>
      <c r="S2165" s="461">
        <v>0</v>
      </c>
      <c r="T2165" s="436">
        <v>493.22595895268012</v>
      </c>
      <c r="U2165" s="454">
        <v>4.7257666036060299E-3</v>
      </c>
      <c r="V2165" s="455">
        <v>5.7377823262944874E-3</v>
      </c>
      <c r="W2165" s="436">
        <v>1.015986989006773E-2</v>
      </c>
      <c r="X2165" s="454">
        <v>4.3637832219551222E-3</v>
      </c>
      <c r="Y2165" s="455">
        <v>5.5647693153402745E-3</v>
      </c>
      <c r="Z2165" s="436">
        <v>1.0346836492444512E-2</v>
      </c>
      <c r="AA2165" s="454">
        <v>8.0830094642021853E-4</v>
      </c>
      <c r="AB2165" s="455">
        <v>8.7356696403130172E-4</v>
      </c>
      <c r="AC2165" s="436">
        <v>1.0886495710962737E-3</v>
      </c>
      <c r="AD2165" s="454">
        <v>4.6167761809318936E-5</v>
      </c>
      <c r="AE2165" s="455">
        <v>4.0628288197479429E-5</v>
      </c>
      <c r="AF2165" s="436">
        <v>6.427719864545899E-5</v>
      </c>
      <c r="AG2165" s="454">
        <v>1.5140697791921471E-3</v>
      </c>
      <c r="AH2165" s="455">
        <v>1.3109471401123224E-3</v>
      </c>
      <c r="AI2165" s="436">
        <v>2.3298039324168313E-3</v>
      </c>
      <c r="AJ2165" s="454">
        <v>2.7895293565335434E-4</v>
      </c>
      <c r="AK2165" s="455">
        <v>2.3532546189418963E-4</v>
      </c>
      <c r="AL2165" s="436">
        <v>4.1401850760687471E-4</v>
      </c>
      <c r="AM2165" s="454">
        <v>4.1587923884599774E-4</v>
      </c>
      <c r="AN2165" s="455">
        <v>3.7259805690762691E-4</v>
      </c>
      <c r="AO2165" s="436">
        <v>5.0272936585967452E-4</v>
      </c>
      <c r="AP2165" s="460">
        <v>0</v>
      </c>
      <c r="AQ2165" s="461">
        <v>0</v>
      </c>
      <c r="AR2165" s="461">
        <v>0</v>
      </c>
      <c r="AS2165" s="454">
        <v>0</v>
      </c>
      <c r="AT2165" s="455">
        <v>0</v>
      </c>
      <c r="AU2165" s="455">
        <v>0</v>
      </c>
    </row>
    <row r="2166" spans="1:47" x14ac:dyDescent="0.2">
      <c r="A2166" s="231">
        <v>2029</v>
      </c>
      <c r="B2166" s="232">
        <v>2</v>
      </c>
      <c r="C2166" s="456">
        <v>0.76104679245532103</v>
      </c>
      <c r="D2166" s="457">
        <v>0.77600917388051172</v>
      </c>
      <c r="E2166" s="437">
        <v>1.8089774997793349</v>
      </c>
      <c r="F2166" s="456">
        <v>3.6999342246230887E-2</v>
      </c>
      <c r="G2166" s="457">
        <v>3.2675215258942306E-2</v>
      </c>
      <c r="H2166" s="437">
        <v>5.6284346567338064E-2</v>
      </c>
      <c r="I2166" s="456">
        <v>3.2376520485457284E-2</v>
      </c>
      <c r="J2166" s="457">
        <v>3.2753189949108204E-2</v>
      </c>
      <c r="K2166" s="437">
        <v>0.10372528147651244</v>
      </c>
      <c r="L2166" s="462">
        <v>1.3470884917405977E-3</v>
      </c>
      <c r="M2166" s="463">
        <v>1.7624641525396112E-3</v>
      </c>
      <c r="N2166" s="437">
        <v>3.3010382367998307E-3</v>
      </c>
      <c r="O2166" s="456">
        <v>1.6426772872428889E-3</v>
      </c>
      <c r="P2166" s="457">
        <v>2.087220767206902E-3</v>
      </c>
      <c r="Q2166" s="437">
        <v>1.0096662319719845E-2</v>
      </c>
      <c r="R2166" s="462">
        <v>0</v>
      </c>
      <c r="S2166" s="463">
        <v>0</v>
      </c>
      <c r="T2166" s="437">
        <v>493.523699401557</v>
      </c>
      <c r="U2166" s="456">
        <v>4.795063163153231E-3</v>
      </c>
      <c r="V2166" s="457">
        <v>5.8303127217394302E-3</v>
      </c>
      <c r="W2166" s="437">
        <v>1.0282764577117942E-2</v>
      </c>
      <c r="X2166" s="456">
        <v>4.4242958585244321E-3</v>
      </c>
      <c r="Y2166" s="457">
        <v>5.6451344190322269E-3</v>
      </c>
      <c r="Z2166" s="437">
        <v>1.046893392412661E-2</v>
      </c>
      <c r="AA2166" s="456">
        <v>8.3072168474477269E-4</v>
      </c>
      <c r="AB2166" s="457">
        <v>8.9940941774291827E-4</v>
      </c>
      <c r="AC2166" s="437">
        <v>1.1164749464225819E-3</v>
      </c>
      <c r="AD2166" s="456">
        <v>4.7057406891141596E-5</v>
      </c>
      <c r="AE2166" s="457">
        <v>4.1406087669965285E-5</v>
      </c>
      <c r="AF2166" s="437">
        <v>6.5468257771814924E-5</v>
      </c>
      <c r="AG2166" s="456">
        <v>1.5398299389701576E-3</v>
      </c>
      <c r="AH2166" s="457">
        <v>1.332339087499859E-3</v>
      </c>
      <c r="AI2166" s="437">
        <v>2.3676167970060197E-3</v>
      </c>
      <c r="AJ2166" s="456">
        <v>2.8369272616426174E-4</v>
      </c>
      <c r="AK2166" s="457">
        <v>2.3912976705994646E-4</v>
      </c>
      <c r="AL2166" s="437">
        <v>4.2111287446819779E-4</v>
      </c>
      <c r="AM2166" s="456">
        <v>4.2376623414843573E-4</v>
      </c>
      <c r="AN2166" s="457">
        <v>3.7967738219315942E-4</v>
      </c>
      <c r="AO2166" s="437">
        <v>5.1143482143802845E-4</v>
      </c>
      <c r="AP2166" s="462">
        <v>0</v>
      </c>
      <c r="AQ2166" s="463">
        <v>0</v>
      </c>
      <c r="AR2166" s="463">
        <v>0</v>
      </c>
      <c r="AS2166" s="456">
        <v>0</v>
      </c>
      <c r="AT2166" s="457">
        <v>0</v>
      </c>
      <c r="AU2166" s="457">
        <v>0</v>
      </c>
    </row>
    <row r="2167" spans="1:47" x14ac:dyDescent="0.2">
      <c r="A2167" s="231">
        <v>2029</v>
      </c>
      <c r="B2167" s="232">
        <v>3</v>
      </c>
      <c r="C2167" s="456">
        <v>0.76675297349647675</v>
      </c>
      <c r="D2167" s="457">
        <v>0.78066067954290963</v>
      </c>
      <c r="E2167" s="437">
        <v>1.8238460620908179</v>
      </c>
      <c r="F2167" s="456">
        <v>3.7707377553256378E-2</v>
      </c>
      <c r="G2167" s="457">
        <v>3.3318452588449232E-2</v>
      </c>
      <c r="H2167" s="437">
        <v>5.7344640740463741E-2</v>
      </c>
      <c r="I2167" s="456">
        <v>3.2715734045822231E-2</v>
      </c>
      <c r="J2167" s="457">
        <v>3.3045470631837492E-2</v>
      </c>
      <c r="K2167" s="437">
        <v>0.10435337689370794</v>
      </c>
      <c r="L2167" s="462">
        <v>1.3475536322560932E-3</v>
      </c>
      <c r="M2167" s="463">
        <v>1.7630216661913161E-3</v>
      </c>
      <c r="N2167" s="437">
        <v>3.3004767446739034E-3</v>
      </c>
      <c r="O2167" s="456">
        <v>1.6506368347805626E-3</v>
      </c>
      <c r="P2167" s="457">
        <v>2.0979113154255291E-3</v>
      </c>
      <c r="Q2167" s="437">
        <v>1.0110323158909839E-2</v>
      </c>
      <c r="R2167" s="462">
        <v>0</v>
      </c>
      <c r="S2167" s="463">
        <v>0</v>
      </c>
      <c r="T2167" s="437">
        <v>493.87565054168482</v>
      </c>
      <c r="U2167" s="456">
        <v>4.8667983592086943E-3</v>
      </c>
      <c r="V2167" s="457">
        <v>5.9287679060908739E-3</v>
      </c>
      <c r="W2167" s="437">
        <v>1.0420044564271602E-2</v>
      </c>
      <c r="X2167" s="456">
        <v>4.4920991607021359E-3</v>
      </c>
      <c r="Y2167" s="457">
        <v>5.7392173294456561E-3</v>
      </c>
      <c r="Z2167" s="437">
        <v>1.0611827499968076E-2</v>
      </c>
      <c r="AA2167" s="456">
        <v>8.3141850763060866E-4</v>
      </c>
      <c r="AB2167" s="457">
        <v>9.0659985886721271E-4</v>
      </c>
      <c r="AC2167" s="437">
        <v>1.1160907989281226E-3</v>
      </c>
      <c r="AD2167" s="456">
        <v>4.787298742936413E-5</v>
      </c>
      <c r="AE2167" s="457">
        <v>4.2156895452846117E-5</v>
      </c>
      <c r="AF2167" s="437">
        <v>6.6601898605793164E-5</v>
      </c>
      <c r="AG2167" s="456">
        <v>1.5734473504094724E-3</v>
      </c>
      <c r="AH2167" s="457">
        <v>1.3616533898395066E-3</v>
      </c>
      <c r="AI2167" s="437">
        <v>2.4179071009144525E-3</v>
      </c>
      <c r="AJ2167" s="456">
        <v>2.9055937324453936E-4</v>
      </c>
      <c r="AK2167" s="457">
        <v>2.449986526976499E-4</v>
      </c>
      <c r="AL2167" s="437">
        <v>4.3158767012588543E-4</v>
      </c>
      <c r="AM2167" s="456">
        <v>4.3064261913275316E-4</v>
      </c>
      <c r="AN2167" s="457">
        <v>3.8612976515934878E-4</v>
      </c>
      <c r="AO2167" s="437">
        <v>5.1870259614700547E-4</v>
      </c>
      <c r="AP2167" s="462">
        <v>0</v>
      </c>
      <c r="AQ2167" s="463">
        <v>0</v>
      </c>
      <c r="AR2167" s="463">
        <v>0</v>
      </c>
      <c r="AS2167" s="456">
        <v>0</v>
      </c>
      <c r="AT2167" s="457">
        <v>0</v>
      </c>
      <c r="AU2167" s="457">
        <v>0</v>
      </c>
    </row>
    <row r="2168" spans="1:47" x14ac:dyDescent="0.2">
      <c r="A2168" s="231">
        <v>2029</v>
      </c>
      <c r="B2168" s="232">
        <v>4</v>
      </c>
      <c r="C2168" s="456">
        <v>0.77040393174796662</v>
      </c>
      <c r="D2168" s="457">
        <v>0.78314256143557059</v>
      </c>
      <c r="E2168" s="437">
        <v>1.8360835083886722</v>
      </c>
      <c r="F2168" s="456">
        <v>3.8527018385852943E-2</v>
      </c>
      <c r="G2168" s="457">
        <v>3.4077541050581431E-2</v>
      </c>
      <c r="H2168" s="437">
        <v>5.8621902522081916E-2</v>
      </c>
      <c r="I2168" s="456">
        <v>3.3099292478343104E-2</v>
      </c>
      <c r="J2168" s="457">
        <v>3.3385939995752192E-2</v>
      </c>
      <c r="K2168" s="437">
        <v>0.10524445557915664</v>
      </c>
      <c r="L2168" s="462">
        <v>1.3497805543452063E-3</v>
      </c>
      <c r="M2168" s="463">
        <v>1.7656556394835617E-3</v>
      </c>
      <c r="N2168" s="437">
        <v>3.3042845534293585E-3</v>
      </c>
      <c r="O2168" s="456">
        <v>1.6616268946377947E-3</v>
      </c>
      <c r="P2168" s="457">
        <v>2.1127194470873119E-3</v>
      </c>
      <c r="Q2168" s="437">
        <v>1.0132990309761213E-2</v>
      </c>
      <c r="R2168" s="462">
        <v>0</v>
      </c>
      <c r="S2168" s="463">
        <v>0</v>
      </c>
      <c r="T2168" s="437">
        <v>494.27722113665658</v>
      </c>
      <c r="U2168" s="456">
        <v>4.9434511787755982E-3</v>
      </c>
      <c r="V2168" s="457">
        <v>6.0337477704452752E-3</v>
      </c>
      <c r="W2168" s="437">
        <v>1.0584339016490097E-2</v>
      </c>
      <c r="X2168" s="456">
        <v>4.5677307819767671E-3</v>
      </c>
      <c r="Y2168" s="457">
        <v>5.8470225896001763E-3</v>
      </c>
      <c r="Z2168" s="437">
        <v>1.0775635622848029E-2</v>
      </c>
      <c r="AA2168" s="456">
        <v>8.558675794140422E-4</v>
      </c>
      <c r="AB2168" s="457">
        <v>9.3226124210419713E-4</v>
      </c>
      <c r="AC2168" s="437">
        <v>1.1511300365102822E-3</v>
      </c>
      <c r="AD2168" s="456">
        <v>4.8963703951563489E-5</v>
      </c>
      <c r="AE2168" s="457">
        <v>4.3163896638563696E-5</v>
      </c>
      <c r="AF2168" s="437">
        <v>6.8180941651580063E-5</v>
      </c>
      <c r="AG2168" s="456">
        <v>1.605915962947064E-3</v>
      </c>
      <c r="AH2168" s="457">
        <v>1.3912925472343493E-3</v>
      </c>
      <c r="AI2168" s="437">
        <v>2.4690163049024315E-3</v>
      </c>
      <c r="AJ2168" s="456">
        <v>2.9666583967003797E-4</v>
      </c>
      <c r="AK2168" s="457">
        <v>2.5052252086688281E-4</v>
      </c>
      <c r="AL2168" s="437">
        <v>4.4124823779305547E-4</v>
      </c>
      <c r="AM2168" s="456">
        <v>4.4016332062084122E-4</v>
      </c>
      <c r="AN2168" s="457">
        <v>3.9495516650129219E-4</v>
      </c>
      <c r="AO2168" s="437">
        <v>5.3017217376021887E-4</v>
      </c>
      <c r="AP2168" s="462">
        <v>0</v>
      </c>
      <c r="AQ2168" s="463">
        <v>0</v>
      </c>
      <c r="AR2168" s="463">
        <v>0</v>
      </c>
      <c r="AS2168" s="456">
        <v>0</v>
      </c>
      <c r="AT2168" s="457">
        <v>0</v>
      </c>
      <c r="AU2168" s="457">
        <v>0</v>
      </c>
    </row>
    <row r="2169" spans="1:47" x14ac:dyDescent="0.2">
      <c r="A2169" s="231">
        <v>2029</v>
      </c>
      <c r="B2169" s="232">
        <v>5</v>
      </c>
      <c r="C2169" s="456">
        <v>1.2049757591160399</v>
      </c>
      <c r="D2169" s="457">
        <v>1.2456266088260912</v>
      </c>
      <c r="E2169" s="437">
        <v>3.2525287067099193</v>
      </c>
      <c r="F2169" s="456">
        <v>4.6283676084730253E-2</v>
      </c>
      <c r="G2169" s="457">
        <v>4.1721049055273213E-2</v>
      </c>
      <c r="H2169" s="437">
        <v>8.6673555214776682E-2</v>
      </c>
      <c r="I2169" s="456">
        <v>4.4546215287301315E-2</v>
      </c>
      <c r="J2169" s="457">
        <v>4.569913160880764E-2</v>
      </c>
      <c r="K2169" s="437">
        <v>0.16449946641659816</v>
      </c>
      <c r="L2169" s="462">
        <v>1.3517707452409622E-3</v>
      </c>
      <c r="M2169" s="463">
        <v>1.767961280533819E-3</v>
      </c>
      <c r="N2169" s="437">
        <v>3.3072746887471351E-3</v>
      </c>
      <c r="O2169" s="456">
        <v>2.0269085653066513E-3</v>
      </c>
      <c r="P2169" s="457">
        <v>3.1865689471510502E-3</v>
      </c>
      <c r="Q2169" s="437">
        <v>1.2563781068303579E-2</v>
      </c>
      <c r="R2169" s="462">
        <v>0</v>
      </c>
      <c r="S2169" s="463">
        <v>0</v>
      </c>
      <c r="T2169" s="437">
        <v>494.54614323612043</v>
      </c>
      <c r="U2169" s="456">
        <v>3.8087991970124102E-3</v>
      </c>
      <c r="V2169" s="457">
        <v>4.5633569783711386E-3</v>
      </c>
      <c r="W2169" s="437">
        <v>9.2023857596167276E-3</v>
      </c>
      <c r="X2169" s="456">
        <v>4.6515299194431689E-3</v>
      </c>
      <c r="Y2169" s="457">
        <v>5.9696600059927071E-3</v>
      </c>
      <c r="Z2169" s="437">
        <v>1.0961911074902532E-2</v>
      </c>
      <c r="AA2169" s="456">
        <v>1.0153491368951242E-3</v>
      </c>
      <c r="AB2169" s="457">
        <v>1.1183562915532241E-3</v>
      </c>
      <c r="AC2169" s="437">
        <v>1.6536510703990851E-3</v>
      </c>
      <c r="AD2169" s="456">
        <v>5.8470986459262821E-5</v>
      </c>
      <c r="AE2169" s="457">
        <v>5.2373832114799992E-5</v>
      </c>
      <c r="AF2169" s="437">
        <v>1.0006498460860832E-4</v>
      </c>
      <c r="AG2169" s="456">
        <v>1.9339714185529094E-3</v>
      </c>
      <c r="AH2169" s="457">
        <v>1.7092701889866399E-3</v>
      </c>
      <c r="AI2169" s="437">
        <v>3.6665803571799232E-3</v>
      </c>
      <c r="AJ2169" s="456">
        <v>3.4754165689042556E-4</v>
      </c>
      <c r="AK2169" s="457">
        <v>2.9742052980673088E-4</v>
      </c>
      <c r="AL2169" s="437">
        <v>6.1941270537588667E-4</v>
      </c>
      <c r="AM2169" s="456">
        <v>5.3213728392379432E-4</v>
      </c>
      <c r="AN2169" s="457">
        <v>4.8727195951450068E-4</v>
      </c>
      <c r="AO2169" s="437">
        <v>8.2135179140537429E-4</v>
      </c>
      <c r="AP2169" s="462">
        <v>0</v>
      </c>
      <c r="AQ2169" s="463">
        <v>0</v>
      </c>
      <c r="AR2169" s="463">
        <v>0</v>
      </c>
      <c r="AS2169" s="456">
        <v>0</v>
      </c>
      <c r="AT2169" s="457">
        <v>0</v>
      </c>
      <c r="AU2169" s="457">
        <v>0</v>
      </c>
    </row>
    <row r="2170" spans="1:47" x14ac:dyDescent="0.2">
      <c r="A2170" s="231">
        <v>2029</v>
      </c>
      <c r="B2170" s="232">
        <v>6</v>
      </c>
      <c r="C2170" s="456">
        <v>1.2127854219488374</v>
      </c>
      <c r="D2170" s="457">
        <v>1.253370383815972</v>
      </c>
      <c r="E2170" s="437">
        <v>3.2758528322469207</v>
      </c>
      <c r="F2170" s="456">
        <v>4.738215124840453E-2</v>
      </c>
      <c r="G2170" s="457">
        <v>4.2809594737004873E-2</v>
      </c>
      <c r="H2170" s="437">
        <v>8.8928440618704127E-2</v>
      </c>
      <c r="I2170" s="456">
        <v>4.5173806509883091E-2</v>
      </c>
      <c r="J2170" s="457">
        <v>4.634424473629669E-2</v>
      </c>
      <c r="K2170" s="437">
        <v>0.16612546916085039</v>
      </c>
      <c r="L2170" s="462">
        <v>1.3544801066331825E-3</v>
      </c>
      <c r="M2170" s="463">
        <v>1.7712131538733743E-3</v>
      </c>
      <c r="N2170" s="437">
        <v>3.3120821124412387E-3</v>
      </c>
      <c r="O2170" s="456">
        <v>2.0433262460325028E-3</v>
      </c>
      <c r="P2170" s="457">
        <v>3.2150757442315813E-3</v>
      </c>
      <c r="Q2170" s="437">
        <v>1.2609428090324979E-2</v>
      </c>
      <c r="R2170" s="462">
        <v>0</v>
      </c>
      <c r="S2170" s="463">
        <v>0</v>
      </c>
      <c r="T2170" s="437">
        <v>495.06701820563109</v>
      </c>
      <c r="U2170" s="456">
        <v>3.8773256122088119E-3</v>
      </c>
      <c r="V2170" s="457">
        <v>4.6583897438398228E-3</v>
      </c>
      <c r="W2170" s="437">
        <v>9.3749003935810864E-3</v>
      </c>
      <c r="X2170" s="456">
        <v>4.745174898410932E-3</v>
      </c>
      <c r="Y2170" s="457">
        <v>6.1092600867302489E-3</v>
      </c>
      <c r="Z2170" s="437">
        <v>1.1174029745776019E-2</v>
      </c>
      <c r="AA2170" s="456">
        <v>1.048236749907444E-3</v>
      </c>
      <c r="AB2170" s="457">
        <v>1.1532948527428781E-3</v>
      </c>
      <c r="AC2170" s="437">
        <v>1.7153685272533188E-3</v>
      </c>
      <c r="AD2170" s="456">
        <v>5.9940338780927145E-5</v>
      </c>
      <c r="AE2170" s="457">
        <v>5.3818634529093425E-5</v>
      </c>
      <c r="AF2170" s="437">
        <v>1.0288201880702833E-4</v>
      </c>
      <c r="AG2170" s="456">
        <v>1.9774134413627397E-3</v>
      </c>
      <c r="AH2170" s="457">
        <v>1.7521004819924643E-3</v>
      </c>
      <c r="AI2170" s="437">
        <v>3.7569423418742877E-3</v>
      </c>
      <c r="AJ2170" s="456">
        <v>3.5570814119966046E-4</v>
      </c>
      <c r="AK2170" s="457">
        <v>3.0542716193811883E-4</v>
      </c>
      <c r="AL2170" s="437">
        <v>6.3653384697112951E-4</v>
      </c>
      <c r="AM2170" s="456">
        <v>5.4494218892390275E-4</v>
      </c>
      <c r="AN2170" s="457">
        <v>4.9981827948616009E-4</v>
      </c>
      <c r="AO2170" s="437">
        <v>8.4177186454863445E-4</v>
      </c>
      <c r="AP2170" s="462">
        <v>0</v>
      </c>
      <c r="AQ2170" s="463">
        <v>0</v>
      </c>
      <c r="AR2170" s="463">
        <v>0</v>
      </c>
      <c r="AS2170" s="456">
        <v>0</v>
      </c>
      <c r="AT2170" s="457">
        <v>0</v>
      </c>
      <c r="AU2170" s="457">
        <v>0</v>
      </c>
    </row>
    <row r="2171" spans="1:47" x14ac:dyDescent="0.2">
      <c r="A2171" s="231">
        <v>2029</v>
      </c>
      <c r="B2171" s="232">
        <v>7</v>
      </c>
      <c r="C2171" s="456">
        <v>1.3539427640656465</v>
      </c>
      <c r="D2171" s="457">
        <v>1.4003527351111538</v>
      </c>
      <c r="E2171" s="437">
        <v>3.7984856232153232</v>
      </c>
      <c r="F2171" s="456">
        <v>5.2885587368248284E-2</v>
      </c>
      <c r="G2171" s="457">
        <v>4.8190950958900525E-2</v>
      </c>
      <c r="H2171" s="437">
        <v>0.11087540194215598</v>
      </c>
      <c r="I2171" s="456">
        <v>5.2195857472146591E-2</v>
      </c>
      <c r="J2171" s="457">
        <v>5.3898379309048838E-2</v>
      </c>
      <c r="K2171" s="437">
        <v>0.20208900284924408</v>
      </c>
      <c r="L2171" s="462">
        <v>1.3575321620397254E-3</v>
      </c>
      <c r="M2171" s="463">
        <v>1.77465842313194E-3</v>
      </c>
      <c r="N2171" s="437">
        <v>3.3177273424048084E-3</v>
      </c>
      <c r="O2171" s="456">
        <v>2.3418655446289702E-3</v>
      </c>
      <c r="P2171" s="457">
        <v>3.5188099801289905E-3</v>
      </c>
      <c r="Q2171" s="437">
        <v>1.3454586608787223E-2</v>
      </c>
      <c r="R2171" s="462">
        <v>0</v>
      </c>
      <c r="S2171" s="463">
        <v>0</v>
      </c>
      <c r="T2171" s="437">
        <v>495.65218456898612</v>
      </c>
      <c r="U2171" s="456">
        <v>4.0697658208852386E-3</v>
      </c>
      <c r="V2171" s="457">
        <v>4.7925933198440926E-3</v>
      </c>
      <c r="W2171" s="437">
        <v>1.0562468071889715E-2</v>
      </c>
      <c r="X2171" s="456">
        <v>4.8486915225066313E-3</v>
      </c>
      <c r="Y2171" s="457">
        <v>6.2661146103536762E-3</v>
      </c>
      <c r="Z2171" s="437">
        <v>1.141240111866473E-2</v>
      </c>
      <c r="AA2171" s="456">
        <v>1.1690921273274965E-3</v>
      </c>
      <c r="AB2171" s="457">
        <v>1.2838539686730885E-3</v>
      </c>
      <c r="AC2171" s="437">
        <v>2.1353866041859022E-3</v>
      </c>
      <c r="AD2171" s="456">
        <v>6.6923676628337841E-5</v>
      </c>
      <c r="AE2171" s="457">
        <v>6.0520062051479728E-5</v>
      </c>
      <c r="AF2171" s="437">
        <v>1.282685118425884E-4</v>
      </c>
      <c r="AG2171" s="456">
        <v>2.2077436604138151E-3</v>
      </c>
      <c r="AH2171" s="457">
        <v>1.9751892778232063E-3</v>
      </c>
      <c r="AI2171" s="437">
        <v>4.6868008701913986E-3</v>
      </c>
      <c r="AJ2171" s="456">
        <v>3.9220091607635197E-4</v>
      </c>
      <c r="AK2171" s="457">
        <v>3.3918625443209963E-4</v>
      </c>
      <c r="AL2171" s="437">
        <v>7.7908398853172574E-4</v>
      </c>
      <c r="AM2171" s="456">
        <v>6.1251205837295312E-4</v>
      </c>
      <c r="AN2171" s="457">
        <v>5.6668010971863334E-4</v>
      </c>
      <c r="AO2171" s="437">
        <v>1.0670727403899283E-3</v>
      </c>
      <c r="AP2171" s="462">
        <v>0</v>
      </c>
      <c r="AQ2171" s="463">
        <v>0</v>
      </c>
      <c r="AR2171" s="463">
        <v>0</v>
      </c>
      <c r="AS2171" s="456">
        <v>0</v>
      </c>
      <c r="AT2171" s="457">
        <v>0</v>
      </c>
      <c r="AU2171" s="457">
        <v>0</v>
      </c>
    </row>
    <row r="2172" spans="1:47" x14ac:dyDescent="0.2">
      <c r="A2172" s="231">
        <v>2029</v>
      </c>
      <c r="B2172" s="232">
        <v>8</v>
      </c>
      <c r="C2172" s="456">
        <v>1.3687567158869529</v>
      </c>
      <c r="D2172" s="457">
        <v>1.4153906580065847</v>
      </c>
      <c r="E2172" s="437">
        <v>3.8306792760751147</v>
      </c>
      <c r="F2172" s="456">
        <v>5.440949503214243E-2</v>
      </c>
      <c r="G2172" s="457">
        <v>4.9726445278618449E-2</v>
      </c>
      <c r="H2172" s="437">
        <v>0.11423344898004785</v>
      </c>
      <c r="I2172" s="456">
        <v>5.3177155729871958E-2</v>
      </c>
      <c r="J2172" s="457">
        <v>5.4926878009583492E-2</v>
      </c>
      <c r="K2172" s="437">
        <v>0.2044730836777145</v>
      </c>
      <c r="L2172" s="462">
        <v>1.360795222679966E-3</v>
      </c>
      <c r="M2172" s="463">
        <v>1.7782905595233062E-3</v>
      </c>
      <c r="N2172" s="437">
        <v>3.3237453725095288E-3</v>
      </c>
      <c r="O2172" s="456">
        <v>2.3645621050535567E-3</v>
      </c>
      <c r="P2172" s="457">
        <v>3.5573145731800145E-3</v>
      </c>
      <c r="Q2172" s="437">
        <v>1.3518447994393586E-2</v>
      </c>
      <c r="R2172" s="462">
        <v>0</v>
      </c>
      <c r="S2172" s="463">
        <v>0</v>
      </c>
      <c r="T2172" s="437">
        <v>496.30432698441763</v>
      </c>
      <c r="U2172" s="456">
        <v>4.159108333613235E-3</v>
      </c>
      <c r="V2172" s="457">
        <v>4.9087701257403606E-3</v>
      </c>
      <c r="W2172" s="437">
        <v>1.0789764821244972E-2</v>
      </c>
      <c r="X2172" s="456">
        <v>4.9624533384847102E-3</v>
      </c>
      <c r="Y2172" s="457">
        <v>6.4411872077799479E-3</v>
      </c>
      <c r="Z2172" s="437">
        <v>1.167839112425282E-2</v>
      </c>
      <c r="AA2172" s="456">
        <v>1.2127477186283332E-3</v>
      </c>
      <c r="AB2172" s="457">
        <v>1.3224771170860443E-3</v>
      </c>
      <c r="AC2172" s="437">
        <v>2.2298880055398934E-3</v>
      </c>
      <c r="AD2172" s="456">
        <v>6.8962455340577792E-5</v>
      </c>
      <c r="AE2172" s="457">
        <v>6.2546928172338447E-5</v>
      </c>
      <c r="AF2172" s="437">
        <v>1.3250104774049194E-4</v>
      </c>
      <c r="AG2172" s="456">
        <v>2.2682907939545545E-3</v>
      </c>
      <c r="AH2172" s="457">
        <v>2.0374139049312563E-3</v>
      </c>
      <c r="AI2172" s="437">
        <v>4.8207300592313981E-3</v>
      </c>
      <c r="AJ2172" s="456">
        <v>4.0344440415660329E-4</v>
      </c>
      <c r="AK2172" s="457">
        <v>3.5083756373616555E-4</v>
      </c>
      <c r="AL2172" s="437">
        <v>8.044010506959347E-4</v>
      </c>
      <c r="AM2172" s="456">
        <v>6.3013791953170795E-4</v>
      </c>
      <c r="AN2172" s="457">
        <v>5.8386463234874565E-4</v>
      </c>
      <c r="AO2172" s="437">
        <v>1.0977792298692902E-3</v>
      </c>
      <c r="AP2172" s="462">
        <v>0</v>
      </c>
      <c r="AQ2172" s="463">
        <v>0</v>
      </c>
      <c r="AR2172" s="463">
        <v>0</v>
      </c>
      <c r="AS2172" s="456">
        <v>0</v>
      </c>
      <c r="AT2172" s="457">
        <v>0</v>
      </c>
      <c r="AU2172" s="457">
        <v>0</v>
      </c>
    </row>
    <row r="2173" spans="1:47" x14ac:dyDescent="0.2">
      <c r="A2173" s="231">
        <v>2029</v>
      </c>
      <c r="B2173" s="232">
        <v>9</v>
      </c>
      <c r="C2173" s="456">
        <v>1.4033064971128266</v>
      </c>
      <c r="D2173" s="457">
        <v>1.4484336459259954</v>
      </c>
      <c r="E2173" s="437">
        <v>3.9436173374575683</v>
      </c>
      <c r="F2173" s="456">
        <v>6.0328003755108515E-2</v>
      </c>
      <c r="G2173" s="457">
        <v>5.5535533327294516E-2</v>
      </c>
      <c r="H2173" s="437">
        <v>0.13513227042477649</v>
      </c>
      <c r="I2173" s="456">
        <v>6.2005596446245724E-2</v>
      </c>
      <c r="J2173" s="457">
        <v>6.4413948352175926E-2</v>
      </c>
      <c r="K2173" s="437">
        <v>0.24556373862334663</v>
      </c>
      <c r="L2173" s="462">
        <v>1.3638781741249306E-3</v>
      </c>
      <c r="M2173" s="463">
        <v>1.7817031276970488E-3</v>
      </c>
      <c r="N2173" s="437">
        <v>3.3291981354461515E-3</v>
      </c>
      <c r="O2173" s="456">
        <v>2.7206150066742068E-3</v>
      </c>
      <c r="P2173" s="457">
        <v>3.9103023517727238E-3</v>
      </c>
      <c r="Q2173" s="437">
        <v>1.4491695875809637E-2</v>
      </c>
      <c r="R2173" s="462">
        <v>0</v>
      </c>
      <c r="S2173" s="463">
        <v>0</v>
      </c>
      <c r="T2173" s="437">
        <v>496.83942031841656</v>
      </c>
      <c r="U2173" s="456">
        <v>4.204876290661538E-3</v>
      </c>
      <c r="V2173" s="457">
        <v>4.9631469379041908E-3</v>
      </c>
      <c r="W2173" s="437">
        <v>1.1344931717149056E-2</v>
      </c>
      <c r="X2173" s="456">
        <v>5.0871436174327036E-3</v>
      </c>
      <c r="Y2173" s="457">
        <v>6.6352213977216518E-3</v>
      </c>
      <c r="Z2173" s="437">
        <v>1.1973212041766133E-2</v>
      </c>
      <c r="AA2173" s="456">
        <v>1.3428712862553773E-3</v>
      </c>
      <c r="AB2173" s="457">
        <v>1.4562283600564666E-3</v>
      </c>
      <c r="AC2173" s="437">
        <v>2.6397540396963276E-3</v>
      </c>
      <c r="AD2173" s="456">
        <v>7.6374576913035015E-5</v>
      </c>
      <c r="AE2173" s="457">
        <v>6.9690248923027283E-5</v>
      </c>
      <c r="AF2173" s="437">
        <v>1.5650507767795064E-4</v>
      </c>
      <c r="AG2173" s="456">
        <v>2.5158055032700249E-3</v>
      </c>
      <c r="AH2173" s="457">
        <v>2.2793618939528316E-3</v>
      </c>
      <c r="AI2173" s="437">
        <v>5.70368007235144E-3</v>
      </c>
      <c r="AJ2173" s="456">
        <v>4.4178021407856609E-4</v>
      </c>
      <c r="AK2173" s="457">
        <v>3.867208865825184E-4</v>
      </c>
      <c r="AL2173" s="437">
        <v>9.3486339367774001E-4</v>
      </c>
      <c r="AM2173" s="456">
        <v>7.0228923078393432E-4</v>
      </c>
      <c r="AN2173" s="457">
        <v>6.5558082680294296E-4</v>
      </c>
      <c r="AO2173" s="437">
        <v>1.3173159575965211E-3</v>
      </c>
      <c r="AP2173" s="462">
        <v>0</v>
      </c>
      <c r="AQ2173" s="463">
        <v>0</v>
      </c>
      <c r="AR2173" s="463">
        <v>0</v>
      </c>
      <c r="AS2173" s="456">
        <v>0</v>
      </c>
      <c r="AT2173" s="457">
        <v>0</v>
      </c>
      <c r="AU2173" s="457">
        <v>0</v>
      </c>
    </row>
    <row r="2174" spans="1:47" x14ac:dyDescent="0.2">
      <c r="A2174" s="231">
        <v>2029</v>
      </c>
      <c r="B2174" s="232">
        <v>10</v>
      </c>
      <c r="C2174" s="456">
        <v>1.4207488706248628</v>
      </c>
      <c r="D2174" s="457">
        <v>1.4664865847811237</v>
      </c>
      <c r="E2174" s="437">
        <v>3.9815753833673653</v>
      </c>
      <c r="F2174" s="456">
        <v>6.2272783196553189E-2</v>
      </c>
      <c r="G2174" s="457">
        <v>5.7528780869592198E-2</v>
      </c>
      <c r="H2174" s="437">
        <v>0.13974792766388389</v>
      </c>
      <c r="I2174" s="456">
        <v>6.3317648817610137E-2</v>
      </c>
      <c r="J2174" s="457">
        <v>6.5814602270797232E-2</v>
      </c>
      <c r="K2174" s="437">
        <v>0.24897754170474351</v>
      </c>
      <c r="L2174" s="462">
        <v>1.3680469764803351E-3</v>
      </c>
      <c r="M2174" s="463">
        <v>1.7864460039781749E-3</v>
      </c>
      <c r="N2174" s="437">
        <v>3.3369960095622491E-3</v>
      </c>
      <c r="O2174" s="456">
        <v>2.7520919690092252E-3</v>
      </c>
      <c r="P2174" s="457">
        <v>3.9619726843002712E-3</v>
      </c>
      <c r="Q2174" s="437">
        <v>1.4579958734633412E-2</v>
      </c>
      <c r="R2174" s="462">
        <v>0</v>
      </c>
      <c r="S2174" s="463">
        <v>0</v>
      </c>
      <c r="T2174" s="437">
        <v>497.63571694749294</v>
      </c>
      <c r="U2174" s="456">
        <v>4.3077692433194439E-3</v>
      </c>
      <c r="V2174" s="457">
        <v>5.0991804882947068E-3</v>
      </c>
      <c r="W2174" s="437">
        <v>1.162524490325147E-2</v>
      </c>
      <c r="X2174" s="456">
        <v>5.2236372133609875E-3</v>
      </c>
      <c r="Y2174" s="457">
        <v>6.8490018464148848E-3</v>
      </c>
      <c r="Z2174" s="437">
        <v>1.2297524240254244E-2</v>
      </c>
      <c r="AA2174" s="456">
        <v>1.4034102790173046E-3</v>
      </c>
      <c r="AB2174" s="457">
        <v>1.5083208503004159E-3</v>
      </c>
      <c r="AC2174" s="437">
        <v>2.7814531518907527E-3</v>
      </c>
      <c r="AD2174" s="456">
        <v>7.90137858131446E-5</v>
      </c>
      <c r="AE2174" s="457">
        <v>7.2352381535802993E-5</v>
      </c>
      <c r="AF2174" s="437">
        <v>1.6240939092846847E-4</v>
      </c>
      <c r="AG2174" s="456">
        <v>2.5918341844525677E-3</v>
      </c>
      <c r="AH2174" s="457">
        <v>2.359459173481738E-3</v>
      </c>
      <c r="AI2174" s="437">
        <v>5.8847199827465535E-3</v>
      </c>
      <c r="AJ2174" s="456">
        <v>4.5574281405879778E-4</v>
      </c>
      <c r="AK2174" s="457">
        <v>4.0162056692789687E-4</v>
      </c>
      <c r="AL2174" s="437">
        <v>9.6866924119237263E-4</v>
      </c>
      <c r="AM2174" s="456">
        <v>7.2510116569725769E-4</v>
      </c>
      <c r="AN2174" s="457">
        <v>6.780591565390576E-4</v>
      </c>
      <c r="AO2174" s="437">
        <v>1.3606032432894992E-3</v>
      </c>
      <c r="AP2174" s="462">
        <v>0</v>
      </c>
      <c r="AQ2174" s="463">
        <v>0</v>
      </c>
      <c r="AR2174" s="463">
        <v>0</v>
      </c>
      <c r="AS2174" s="456">
        <v>0</v>
      </c>
      <c r="AT2174" s="457">
        <v>0</v>
      </c>
      <c r="AU2174" s="457">
        <v>0</v>
      </c>
    </row>
    <row r="2175" spans="1:47" x14ac:dyDescent="0.2">
      <c r="A2175" s="231">
        <v>2029</v>
      </c>
      <c r="B2175" s="232">
        <v>11</v>
      </c>
      <c r="C2175" s="456">
        <v>1.7189639050005989</v>
      </c>
      <c r="D2175" s="457">
        <v>1.7795068646606267</v>
      </c>
      <c r="E2175" s="437">
        <v>4.9928738026447483</v>
      </c>
      <c r="F2175" s="456">
        <v>7.2816746736905733E-2</v>
      </c>
      <c r="G2175" s="457">
        <v>6.6955899689354809E-2</v>
      </c>
      <c r="H2175" s="437">
        <v>0.17629561662948406</v>
      </c>
      <c r="I2175" s="456">
        <v>7.2393384977358269E-2</v>
      </c>
      <c r="J2175" s="457">
        <v>7.5586887708088496E-2</v>
      </c>
      <c r="K2175" s="437">
        <v>0.29040305554928142</v>
      </c>
      <c r="L2175" s="462">
        <v>1.3728745033373901E-3</v>
      </c>
      <c r="M2175" s="463">
        <v>1.7924842024461532E-3</v>
      </c>
      <c r="N2175" s="437">
        <v>3.3462072483755071E-3</v>
      </c>
      <c r="O2175" s="456">
        <v>3.4717636339267454E-3</v>
      </c>
      <c r="P2175" s="457">
        <v>4.6115133923568434E-3</v>
      </c>
      <c r="Q2175" s="437">
        <v>1.6561113784478183E-2</v>
      </c>
      <c r="R2175" s="462">
        <v>0</v>
      </c>
      <c r="S2175" s="463">
        <v>0</v>
      </c>
      <c r="T2175" s="437">
        <v>498.51132352969648</v>
      </c>
      <c r="U2175" s="456">
        <v>3.9773697130949326E-3</v>
      </c>
      <c r="V2175" s="457">
        <v>4.7372852065196034E-3</v>
      </c>
      <c r="W2175" s="437">
        <v>1.1133799314773669E-2</v>
      </c>
      <c r="X2175" s="456">
        <v>5.3716922200424738E-3</v>
      </c>
      <c r="Y2175" s="457">
        <v>7.0839994019413974E-3</v>
      </c>
      <c r="Z2175" s="437">
        <v>1.2654484076457783E-2</v>
      </c>
      <c r="AA2175" s="456">
        <v>1.6486644275040046E-3</v>
      </c>
      <c r="AB2175" s="457">
        <v>1.7486040580100058E-3</v>
      </c>
      <c r="AC2175" s="437">
        <v>3.5302879331630052E-3</v>
      </c>
      <c r="AD2175" s="456">
        <v>9.2266239552317545E-5</v>
      </c>
      <c r="AE2175" s="457">
        <v>8.3997025732893181E-5</v>
      </c>
      <c r="AF2175" s="437">
        <v>2.0460394137436345E-4</v>
      </c>
      <c r="AG2175" s="456">
        <v>3.0300188740560933E-3</v>
      </c>
      <c r="AH2175" s="457">
        <v>2.7474446504060276E-3</v>
      </c>
      <c r="AI2175" s="437">
        <v>7.4206501389748446E-3</v>
      </c>
      <c r="AJ2175" s="456">
        <v>5.2220237374156942E-4</v>
      </c>
      <c r="AK2175" s="457">
        <v>4.5758257219339374E-4</v>
      </c>
      <c r="AL2175" s="437">
        <v>1.1934064938392227E-3</v>
      </c>
      <c r="AM2175" s="456">
        <v>8.5513000991105197E-4</v>
      </c>
      <c r="AN2175" s="457">
        <v>7.9637843718202098E-4</v>
      </c>
      <c r="AO2175" s="437">
        <v>1.7485920883398589E-3</v>
      </c>
      <c r="AP2175" s="462">
        <v>0</v>
      </c>
      <c r="AQ2175" s="463">
        <v>0</v>
      </c>
      <c r="AR2175" s="463">
        <v>0</v>
      </c>
      <c r="AS2175" s="456">
        <v>0</v>
      </c>
      <c r="AT2175" s="457">
        <v>0</v>
      </c>
      <c r="AU2175" s="457">
        <v>0</v>
      </c>
    </row>
    <row r="2176" spans="1:47" x14ac:dyDescent="0.2">
      <c r="A2176" s="231">
        <v>2029</v>
      </c>
      <c r="B2176" s="232">
        <v>12</v>
      </c>
      <c r="C2176" s="456">
        <v>1.7401159746830221</v>
      </c>
      <c r="D2176" s="457">
        <v>1.8017014436913783</v>
      </c>
      <c r="E2176" s="437">
        <v>5.0416047260203065</v>
      </c>
      <c r="F2176" s="456">
        <v>7.5369337322965108E-2</v>
      </c>
      <c r="G2176" s="457">
        <v>6.9598759357035744E-2</v>
      </c>
      <c r="H2176" s="437">
        <v>0.18291378122452792</v>
      </c>
      <c r="I2176" s="456">
        <v>7.4096228408793527E-2</v>
      </c>
      <c r="J2176" s="457">
        <v>7.7432344768985042E-2</v>
      </c>
      <c r="K2176" s="437">
        <v>0.2951274288858689</v>
      </c>
      <c r="L2176" s="462">
        <v>1.3782049549008297E-3</v>
      </c>
      <c r="M2176" s="463">
        <v>1.7991646380301771E-3</v>
      </c>
      <c r="N2176" s="437">
        <v>3.3564184258069781E-3</v>
      </c>
      <c r="O2176" s="456">
        <v>3.5184341408789747E-3</v>
      </c>
      <c r="P2176" s="457">
        <v>4.6834875811415846E-3</v>
      </c>
      <c r="Q2176" s="437">
        <v>1.6692434023689019E-2</v>
      </c>
      <c r="R2176" s="462">
        <v>0</v>
      </c>
      <c r="S2176" s="463">
        <v>0</v>
      </c>
      <c r="T2176" s="437">
        <v>499.46481038904983</v>
      </c>
      <c r="U2176" s="456">
        <v>4.087143077165129E-3</v>
      </c>
      <c r="V2176" s="457">
        <v>4.8926851572962176E-3</v>
      </c>
      <c r="W2176" s="437">
        <v>1.1453483345703331E-2</v>
      </c>
      <c r="X2176" s="456">
        <v>5.5320782855962126E-3</v>
      </c>
      <c r="Y2176" s="457">
        <v>7.3399179126289226E-3</v>
      </c>
      <c r="Z2176" s="437">
        <v>1.3043282361158299E-2</v>
      </c>
      <c r="AA2176" s="456">
        <v>1.745587110138655E-3</v>
      </c>
      <c r="AB2176" s="457">
        <v>1.8446313404193674E-3</v>
      </c>
      <c r="AC2176" s="437">
        <v>3.7612707914418072E-3</v>
      </c>
      <c r="AD2176" s="456">
        <v>9.5814701772039366E-5</v>
      </c>
      <c r="AE2176" s="457">
        <v>8.7616757648966632E-5</v>
      </c>
      <c r="AF2176" s="437">
        <v>2.1326071195787685E-4</v>
      </c>
      <c r="AG2176" s="456">
        <v>3.1255852579740433E-3</v>
      </c>
      <c r="AH2176" s="457">
        <v>2.8478693899960622E-3</v>
      </c>
      <c r="AI2176" s="437">
        <v>7.6729967125936313E-3</v>
      </c>
      <c r="AJ2176" s="456">
        <v>5.3926020331236581E-4</v>
      </c>
      <c r="AK2176" s="457">
        <v>4.7563379146649265E-4</v>
      </c>
      <c r="AL2176" s="437">
        <v>1.2394794137932541E-3</v>
      </c>
      <c r="AM2176" s="456">
        <v>8.8612715244599442E-4</v>
      </c>
      <c r="AN2176" s="457">
        <v>8.2771776656402737E-4</v>
      </c>
      <c r="AO2176" s="437">
        <v>1.813229492168988E-3</v>
      </c>
      <c r="AP2176" s="462">
        <v>0</v>
      </c>
      <c r="AQ2176" s="463">
        <v>0</v>
      </c>
      <c r="AR2176" s="463">
        <v>0</v>
      </c>
      <c r="AS2176" s="456">
        <v>0</v>
      </c>
      <c r="AT2176" s="457">
        <v>0</v>
      </c>
      <c r="AU2176" s="457">
        <v>0</v>
      </c>
    </row>
    <row r="2177" spans="1:47" x14ac:dyDescent="0.2">
      <c r="A2177" s="231">
        <v>2029</v>
      </c>
      <c r="B2177" s="232">
        <v>13</v>
      </c>
      <c r="C2177" s="456">
        <v>1.7672450743433046</v>
      </c>
      <c r="D2177" s="457">
        <v>1.8302929696714676</v>
      </c>
      <c r="E2177" s="437">
        <v>5.109364458563129</v>
      </c>
      <c r="F2177" s="456">
        <v>7.8031318392093693E-2</v>
      </c>
      <c r="G2177" s="457">
        <v>7.2391192092893811E-2</v>
      </c>
      <c r="H2177" s="437">
        <v>0.189803723899576</v>
      </c>
      <c r="I2177" s="456">
        <v>7.5812173418825263E-2</v>
      </c>
      <c r="J2177" s="457">
        <v>7.9298959830708032E-2</v>
      </c>
      <c r="K2177" s="437">
        <v>0.29966309589317125</v>
      </c>
      <c r="L2177" s="462">
        <v>1.3818757889997254E-3</v>
      </c>
      <c r="M2177" s="463">
        <v>1.8041135709596437E-3</v>
      </c>
      <c r="N2177" s="437">
        <v>3.3623027412856233E-3</v>
      </c>
      <c r="O2177" s="456">
        <v>3.5636262301370161E-3</v>
      </c>
      <c r="P2177" s="457">
        <v>4.7551792916812972E-3</v>
      </c>
      <c r="Q2177" s="437">
        <v>1.6815324368525914E-2</v>
      </c>
      <c r="R2177" s="462">
        <v>0</v>
      </c>
      <c r="S2177" s="463">
        <v>0</v>
      </c>
      <c r="T2177" s="437">
        <v>500.49126551555725</v>
      </c>
      <c r="U2177" s="456">
        <v>4.2050225157919466E-3</v>
      </c>
      <c r="V2177" s="457">
        <v>5.0634257237076154E-3</v>
      </c>
      <c r="W2177" s="437">
        <v>1.178832070031767E-2</v>
      </c>
      <c r="X2177" s="456">
        <v>5.7033728865160003E-3</v>
      </c>
      <c r="Y2177" s="457">
        <v>7.6149790916478204E-3</v>
      </c>
      <c r="Z2177" s="437">
        <v>1.3461147776017087E-2</v>
      </c>
      <c r="AA2177" s="456">
        <v>1.7999283606347785E-3</v>
      </c>
      <c r="AB2177" s="457">
        <v>1.9144035763639393E-3</v>
      </c>
      <c r="AC2177" s="437">
        <v>3.8964747791606228E-3</v>
      </c>
      <c r="AD2177" s="456">
        <v>9.9239762096288504E-5</v>
      </c>
      <c r="AE2177" s="457">
        <v>9.1209168718328127E-5</v>
      </c>
      <c r="AF2177" s="437">
        <v>2.2167388742809716E-4</v>
      </c>
      <c r="AG2177" s="456">
        <v>3.2378765213201036E-3</v>
      </c>
      <c r="AH2177" s="457">
        <v>2.9633953143960445E-3</v>
      </c>
      <c r="AI2177" s="437">
        <v>7.9633225784785135E-3</v>
      </c>
      <c r="AJ2177" s="456">
        <v>5.6093769902162613E-4</v>
      </c>
      <c r="AK2177" s="457">
        <v>4.976440268528382E-4</v>
      </c>
      <c r="AL2177" s="437">
        <v>1.2966987280746492E-3</v>
      </c>
      <c r="AM2177" s="456">
        <v>9.1492376738863928E-4</v>
      </c>
      <c r="AN2177" s="457">
        <v>8.580638213085348E-4</v>
      </c>
      <c r="AO2177" s="437">
        <v>1.8710611194170325E-3</v>
      </c>
      <c r="AP2177" s="462">
        <v>0</v>
      </c>
      <c r="AQ2177" s="463">
        <v>0</v>
      </c>
      <c r="AR2177" s="463">
        <v>0</v>
      </c>
      <c r="AS2177" s="456">
        <v>0</v>
      </c>
      <c r="AT2177" s="457">
        <v>0</v>
      </c>
      <c r="AU2177" s="457">
        <v>0</v>
      </c>
    </row>
    <row r="2178" spans="1:47" x14ac:dyDescent="0.2">
      <c r="A2178" s="231">
        <v>2029</v>
      </c>
      <c r="B2178" s="232">
        <v>14</v>
      </c>
      <c r="C2178" s="456">
        <v>1.792234527392615</v>
      </c>
      <c r="D2178" s="457">
        <v>1.8564833816905553</v>
      </c>
      <c r="E2178" s="437">
        <v>5.1676921109255254</v>
      </c>
      <c r="F2178" s="456">
        <v>8.0890053907024667E-2</v>
      </c>
      <c r="G2178" s="457">
        <v>7.538955196801328E-2</v>
      </c>
      <c r="H2178" s="437">
        <v>0.19718914597544596</v>
      </c>
      <c r="I2178" s="456">
        <v>7.7616947292241362E-2</v>
      </c>
      <c r="J2178" s="457">
        <v>8.1258791315024656E-2</v>
      </c>
      <c r="K2178" s="437">
        <v>0.30425795931512867</v>
      </c>
      <c r="L2178" s="462">
        <v>1.3848323425778705E-3</v>
      </c>
      <c r="M2178" s="463">
        <v>1.8081899359362404E-3</v>
      </c>
      <c r="N2178" s="437">
        <v>3.3660709333087221E-3</v>
      </c>
      <c r="O2178" s="456">
        <v>3.6122648852376237E-3</v>
      </c>
      <c r="P2178" s="457">
        <v>4.8323508559798946E-3</v>
      </c>
      <c r="Q2178" s="437">
        <v>1.6947494128554029E-2</v>
      </c>
      <c r="R2178" s="462">
        <v>0</v>
      </c>
      <c r="S2178" s="463">
        <v>0</v>
      </c>
      <c r="T2178" s="437">
        <v>501.22114555300305</v>
      </c>
      <c r="U2178" s="456">
        <v>4.3309244765074627E-3</v>
      </c>
      <c r="V2178" s="457">
        <v>5.2462285831402708E-3</v>
      </c>
      <c r="W2178" s="437">
        <v>1.2144591564746754E-2</v>
      </c>
      <c r="X2178" s="456">
        <v>5.8878509711208548E-3</v>
      </c>
      <c r="Y2178" s="457">
        <v>7.9112206891843017E-3</v>
      </c>
      <c r="Z2178" s="437">
        <v>1.3911188981850649E-2</v>
      </c>
      <c r="AA2178" s="456">
        <v>1.8569129965290555E-3</v>
      </c>
      <c r="AB2178" s="457">
        <v>1.9880430016291366E-3</v>
      </c>
      <c r="AC2178" s="437">
        <v>4.0382694396303813E-3</v>
      </c>
      <c r="AD2178" s="456">
        <v>1.0291255730582151E-4</v>
      </c>
      <c r="AE2178" s="457">
        <v>9.5061877753098941E-5</v>
      </c>
      <c r="AF2178" s="437">
        <v>2.3068604544401459E-4</v>
      </c>
      <c r="AG2178" s="456">
        <v>3.358831233740949E-3</v>
      </c>
      <c r="AH2178" s="457">
        <v>3.0877840243000855E-3</v>
      </c>
      <c r="AI2178" s="437">
        <v>8.2753433752335206E-3</v>
      </c>
      <c r="AJ2178" s="456">
        <v>5.8438654331627793E-4</v>
      </c>
      <c r="AK2178" s="457">
        <v>5.2144579181538501E-4</v>
      </c>
      <c r="AL2178" s="437">
        <v>1.3585941403167086E-3</v>
      </c>
      <c r="AM2178" s="456">
        <v>9.4570679928989061E-4</v>
      </c>
      <c r="AN2178" s="457">
        <v>8.9050819414776691E-4</v>
      </c>
      <c r="AO2178" s="437">
        <v>1.9325669165327897E-3</v>
      </c>
      <c r="AP2178" s="462">
        <v>0</v>
      </c>
      <c r="AQ2178" s="463">
        <v>0</v>
      </c>
      <c r="AR2178" s="463">
        <v>0</v>
      </c>
      <c r="AS2178" s="456">
        <v>0</v>
      </c>
      <c r="AT2178" s="457">
        <v>0</v>
      </c>
      <c r="AU2178" s="457">
        <v>0</v>
      </c>
    </row>
    <row r="2179" spans="1:47" x14ac:dyDescent="0.2">
      <c r="A2179" s="231">
        <v>2029</v>
      </c>
      <c r="B2179" s="232">
        <v>15</v>
      </c>
      <c r="C2179" s="456">
        <v>1.8236242194572443</v>
      </c>
      <c r="D2179" s="457">
        <v>1.8895773329402221</v>
      </c>
      <c r="E2179" s="437">
        <v>5.2463758147610111</v>
      </c>
      <c r="F2179" s="456">
        <v>8.3961262512035367E-2</v>
      </c>
      <c r="G2179" s="457">
        <v>7.8612583808141387E-2</v>
      </c>
      <c r="H2179" s="437">
        <v>0.20513724205771433</v>
      </c>
      <c r="I2179" s="456">
        <v>7.9596848739481391E-2</v>
      </c>
      <c r="J2179" s="457">
        <v>8.3413353787621061E-2</v>
      </c>
      <c r="K2179" s="437">
        <v>0.3094884053556104</v>
      </c>
      <c r="L2179" s="462">
        <v>1.389049677420536E-3</v>
      </c>
      <c r="M2179" s="463">
        <v>1.813876756321898E-3</v>
      </c>
      <c r="N2179" s="437">
        <v>3.372745022808629E-3</v>
      </c>
      <c r="O2179" s="456">
        <v>3.6644579073139101E-3</v>
      </c>
      <c r="P2179" s="457">
        <v>4.9151886624350322E-3</v>
      </c>
      <c r="Q2179" s="437">
        <v>1.7089153774759825E-2</v>
      </c>
      <c r="R2179" s="462">
        <v>0</v>
      </c>
      <c r="S2179" s="463">
        <v>0</v>
      </c>
      <c r="T2179" s="437">
        <v>502.405494328256</v>
      </c>
      <c r="U2179" s="456">
        <v>4.4670590361366993E-3</v>
      </c>
      <c r="V2179" s="457">
        <v>5.4434790268823542E-3</v>
      </c>
      <c r="W2179" s="437">
        <v>1.2531231555891463E-2</v>
      </c>
      <c r="X2179" s="456">
        <v>6.0856873942446042E-3</v>
      </c>
      <c r="Y2179" s="457">
        <v>8.2290341467951798E-3</v>
      </c>
      <c r="Z2179" s="437">
        <v>1.4393943313936687E-2</v>
      </c>
      <c r="AA2179" s="456">
        <v>1.9171852188821694E-3</v>
      </c>
      <c r="AB2179" s="457">
        <v>2.0661850513065297E-3</v>
      </c>
      <c r="AC2179" s="437">
        <v>4.1865668430181692E-3</v>
      </c>
      <c r="AD2179" s="456">
        <v>1.0685043747708948E-4</v>
      </c>
      <c r="AE2179" s="457">
        <v>9.9194836416199864E-5</v>
      </c>
      <c r="AF2179" s="437">
        <v>2.4034659076083991E-4</v>
      </c>
      <c r="AG2179" s="456">
        <v>3.4890318347303236E-3</v>
      </c>
      <c r="AH2179" s="457">
        <v>3.2217671084281961E-3</v>
      </c>
      <c r="AI2179" s="437">
        <v>8.612300701791276E-3</v>
      </c>
      <c r="AJ2179" s="456">
        <v>6.0959390957708831E-4</v>
      </c>
      <c r="AK2179" s="457">
        <v>5.4704487569610829E-4</v>
      </c>
      <c r="AL2179" s="437">
        <v>1.4252705025825192E-3</v>
      </c>
      <c r="AM2179" s="456">
        <v>9.7877616382100623E-4</v>
      </c>
      <c r="AN2179" s="457">
        <v>9.2538418383701442E-4</v>
      </c>
      <c r="AO2179" s="437">
        <v>1.9987269058155265E-3</v>
      </c>
      <c r="AP2179" s="462">
        <v>0</v>
      </c>
      <c r="AQ2179" s="463">
        <v>0</v>
      </c>
      <c r="AR2179" s="463">
        <v>0</v>
      </c>
      <c r="AS2179" s="456">
        <v>0</v>
      </c>
      <c r="AT2179" s="457">
        <v>0</v>
      </c>
      <c r="AU2179" s="457">
        <v>0</v>
      </c>
    </row>
    <row r="2180" spans="1:47" x14ac:dyDescent="0.2">
      <c r="A2180" s="231">
        <v>2029</v>
      </c>
      <c r="B2180" s="232">
        <v>16</v>
      </c>
      <c r="C2180" s="456">
        <v>2.0358559579894826</v>
      </c>
      <c r="D2180" s="457">
        <v>2.2275561855015988</v>
      </c>
      <c r="E2180" s="437">
        <v>6.2601116461084159</v>
      </c>
      <c r="F2180" s="456">
        <v>9.1469523981887887E-2</v>
      </c>
      <c r="G2180" s="457">
        <v>8.7400082901429726E-2</v>
      </c>
      <c r="H2180" s="437">
        <v>0.23662395952810625</v>
      </c>
      <c r="I2180" s="456">
        <v>8.9817101492596432E-2</v>
      </c>
      <c r="J2180" s="457">
        <v>9.4448105315743089E-2</v>
      </c>
      <c r="K2180" s="437">
        <v>0.35403747117212703</v>
      </c>
      <c r="L2180" s="462">
        <v>1.3935669416589936E-3</v>
      </c>
      <c r="M2180" s="463">
        <v>1.8199420837831711E-3</v>
      </c>
      <c r="N2180" s="437">
        <v>3.3799358394694919E-3</v>
      </c>
      <c r="O2180" s="456">
        <v>5.1363556835161374E-3</v>
      </c>
      <c r="P2180" s="457">
        <v>6.1403481709786109E-3</v>
      </c>
      <c r="Q2180" s="437">
        <v>2.0869151044536741E-2</v>
      </c>
      <c r="R2180" s="462">
        <v>0</v>
      </c>
      <c r="S2180" s="463">
        <v>0</v>
      </c>
      <c r="T2180" s="437">
        <v>503.66694982377709</v>
      </c>
      <c r="U2180" s="456">
        <v>4.5426931698526948E-3</v>
      </c>
      <c r="V2180" s="457">
        <v>5.5915141261008057E-3</v>
      </c>
      <c r="W2180" s="437">
        <v>1.3098994400796494E-2</v>
      </c>
      <c r="X2180" s="456">
        <v>6.2972670391597653E-3</v>
      </c>
      <c r="Y2180" s="457">
        <v>8.5674475274575331E-3</v>
      </c>
      <c r="Z2180" s="437">
        <v>1.4908084853182388E-2</v>
      </c>
      <c r="AA2180" s="456">
        <v>2.0603481558974721E-3</v>
      </c>
      <c r="AB2180" s="457">
        <v>2.2652753622938275E-3</v>
      </c>
      <c r="AC2180" s="437">
        <v>4.7583138568216719E-3</v>
      </c>
      <c r="AD2180" s="456">
        <v>1.1610770473922602E-4</v>
      </c>
      <c r="AE2180" s="457">
        <v>1.0996308911307489E-4</v>
      </c>
      <c r="AF2180" s="437">
        <v>2.764744860437471E-4</v>
      </c>
      <c r="AG2180" s="456">
        <v>3.809220302048227E-3</v>
      </c>
      <c r="AH2180" s="457">
        <v>3.5906428940448284E-3</v>
      </c>
      <c r="AI2180" s="437">
        <v>9.9545113256319789E-3</v>
      </c>
      <c r="AJ2180" s="456">
        <v>6.6058173505061828E-4</v>
      </c>
      <c r="AK2180" s="457">
        <v>6.0373282037386048E-4</v>
      </c>
      <c r="AL2180" s="437">
        <v>1.6312374748649132E-3</v>
      </c>
      <c r="AM2180" s="456">
        <v>1.0685553087858076E-3</v>
      </c>
      <c r="AN2180" s="457">
        <v>1.0319744438100115E-3</v>
      </c>
      <c r="AO2180" s="437">
        <v>2.3204757169942546E-3</v>
      </c>
      <c r="AP2180" s="462">
        <v>0</v>
      </c>
      <c r="AQ2180" s="463">
        <v>0</v>
      </c>
      <c r="AR2180" s="463">
        <v>0</v>
      </c>
      <c r="AS2180" s="456">
        <v>0</v>
      </c>
      <c r="AT2180" s="457">
        <v>0</v>
      </c>
      <c r="AU2180" s="457">
        <v>0</v>
      </c>
    </row>
    <row r="2181" spans="1:47" x14ac:dyDescent="0.2">
      <c r="A2181" s="231">
        <v>2029</v>
      </c>
      <c r="B2181" s="232">
        <v>17</v>
      </c>
      <c r="C2181" s="456">
        <v>2.072723790724984</v>
      </c>
      <c r="D2181" s="457">
        <v>2.26715200894215</v>
      </c>
      <c r="E2181" s="437">
        <v>6.3565872882465921</v>
      </c>
      <c r="F2181" s="456">
        <v>9.508415338915141E-2</v>
      </c>
      <c r="G2181" s="457">
        <v>9.1175485841223522E-2</v>
      </c>
      <c r="H2181" s="437">
        <v>0.24628345844144506</v>
      </c>
      <c r="I2181" s="456">
        <v>9.2245182902353687E-2</v>
      </c>
      <c r="J2181" s="457">
        <v>9.7044371120987613E-2</v>
      </c>
      <c r="K2181" s="437">
        <v>0.36052716625449072</v>
      </c>
      <c r="L2181" s="462">
        <v>1.3983663335457731E-3</v>
      </c>
      <c r="M2181" s="463">
        <v>1.8262923176960786E-3</v>
      </c>
      <c r="N2181" s="437">
        <v>3.3874582886333016E-3</v>
      </c>
      <c r="O2181" s="456">
        <v>5.2183406978084735E-3</v>
      </c>
      <c r="P2181" s="457">
        <v>6.2539903789421191E-3</v>
      </c>
      <c r="Q2181" s="437">
        <v>2.1078535385856103E-2</v>
      </c>
      <c r="R2181" s="462">
        <v>0</v>
      </c>
      <c r="S2181" s="463">
        <v>0</v>
      </c>
      <c r="T2181" s="437">
        <v>504.98917063769272</v>
      </c>
      <c r="U2181" s="456">
        <v>4.6937455584676567E-3</v>
      </c>
      <c r="V2181" s="457">
        <v>5.806670739071154E-3</v>
      </c>
      <c r="W2181" s="437">
        <v>1.3532702880969012E-2</v>
      </c>
      <c r="X2181" s="456">
        <v>6.5220568112818742E-3</v>
      </c>
      <c r="Y2181" s="457">
        <v>8.9224158546566453E-3</v>
      </c>
      <c r="Z2181" s="437">
        <v>1.5447268256324533E-2</v>
      </c>
      <c r="AA2181" s="456">
        <v>2.1289322150642655E-3</v>
      </c>
      <c r="AB2181" s="457">
        <v>2.3541171459854318E-3</v>
      </c>
      <c r="AC2181" s="437">
        <v>4.9336415660396178E-3</v>
      </c>
      <c r="AD2181" s="456">
        <v>1.2073570815786538E-4</v>
      </c>
      <c r="AE2181" s="457">
        <v>1.1479832468634565E-4</v>
      </c>
      <c r="AF2181" s="437">
        <v>2.8821099979417188E-4</v>
      </c>
      <c r="AG2181" s="456">
        <v>3.9631082582395026E-3</v>
      </c>
      <c r="AH2181" s="457">
        <v>3.74832666451415E-3</v>
      </c>
      <c r="AI2181" s="437">
        <v>1.0365359403847113E-2</v>
      </c>
      <c r="AJ2181" s="456">
        <v>6.9047057799938175E-4</v>
      </c>
      <c r="AK2181" s="457">
        <v>6.3397893678567669E-4</v>
      </c>
      <c r="AL2181" s="437">
        <v>1.7127680988348886E-3</v>
      </c>
      <c r="AM2181" s="456">
        <v>1.107247662990884E-3</v>
      </c>
      <c r="AN2181" s="457">
        <v>1.0725487310769334E-3</v>
      </c>
      <c r="AO2181" s="437">
        <v>2.4005652552891573E-3</v>
      </c>
      <c r="AP2181" s="462">
        <v>0</v>
      </c>
      <c r="AQ2181" s="463">
        <v>0</v>
      </c>
      <c r="AR2181" s="463">
        <v>0</v>
      </c>
      <c r="AS2181" s="456">
        <v>0</v>
      </c>
      <c r="AT2181" s="457">
        <v>0</v>
      </c>
      <c r="AU2181" s="457">
        <v>0</v>
      </c>
    </row>
    <row r="2182" spans="1:47" x14ac:dyDescent="0.2">
      <c r="A2182" s="231">
        <v>2029</v>
      </c>
      <c r="B2182" s="232">
        <v>18</v>
      </c>
      <c r="C2182" s="456">
        <v>2.1099018055446614</v>
      </c>
      <c r="D2182" s="457">
        <v>2.3065135045255687</v>
      </c>
      <c r="E2182" s="437">
        <v>6.4572693299670556</v>
      </c>
      <c r="F2182" s="456">
        <v>9.8859979308779364E-2</v>
      </c>
      <c r="G2182" s="457">
        <v>9.5067541412503329E-2</v>
      </c>
      <c r="H2182" s="437">
        <v>0.25634421222559062</v>
      </c>
      <c r="I2182" s="456">
        <v>9.4811427631819781E-2</v>
      </c>
      <c r="J2182" s="457">
        <v>9.9748470127972791E-2</v>
      </c>
      <c r="K2182" s="437">
        <v>0.3672874437853717</v>
      </c>
      <c r="L2182" s="462">
        <v>1.4034431939422833E-3</v>
      </c>
      <c r="M2182" s="463">
        <v>1.8329026938324281E-3</v>
      </c>
      <c r="N2182" s="437">
        <v>3.3952763569129116E-3</v>
      </c>
      <c r="O2182" s="456">
        <v>5.3050610452247942E-3</v>
      </c>
      <c r="P2182" s="457">
        <v>6.3724392759967156E-3</v>
      </c>
      <c r="Q2182" s="437">
        <v>2.1296892871013648E-2</v>
      </c>
      <c r="R2182" s="462">
        <v>0</v>
      </c>
      <c r="S2182" s="463">
        <v>0</v>
      </c>
      <c r="T2182" s="437">
        <v>506.3671619097675</v>
      </c>
      <c r="U2182" s="456">
        <v>4.8509658048223343E-3</v>
      </c>
      <c r="V2182" s="457">
        <v>6.0280986907170998E-3</v>
      </c>
      <c r="W2182" s="437">
        <v>1.398467532638179E-2</v>
      </c>
      <c r="X2182" s="456">
        <v>6.759734980471146E-3</v>
      </c>
      <c r="Y2182" s="457">
        <v>9.2923290584476358E-3</v>
      </c>
      <c r="Z2182" s="437">
        <v>1.6009257886191071E-2</v>
      </c>
      <c r="AA2182" s="456">
        <v>2.1991881620748595E-3</v>
      </c>
      <c r="AB2182" s="457">
        <v>2.4441648604437817E-3</v>
      </c>
      <c r="AC2182" s="437">
        <v>5.1120457385003806E-3</v>
      </c>
      <c r="AD2182" s="456">
        <v>1.2556819722865835E-4</v>
      </c>
      <c r="AE2182" s="457">
        <v>1.1977986378720835E-4</v>
      </c>
      <c r="AF2182" s="437">
        <v>3.004099270744366E-4</v>
      </c>
      <c r="AG2182" s="456">
        <v>4.1242000375063875E-3</v>
      </c>
      <c r="AH2182" s="457">
        <v>3.9112841824233127E-3</v>
      </c>
      <c r="AI2182" s="437">
        <v>1.0794384234187729E-2</v>
      </c>
      <c r="AJ2182" s="456">
        <v>7.2190658105759779E-4</v>
      </c>
      <c r="AK2182" s="457">
        <v>6.6539352431325808E-4</v>
      </c>
      <c r="AL2182" s="437">
        <v>1.7980512919181205E-3</v>
      </c>
      <c r="AM2182" s="456">
        <v>1.1475678726459244E-3</v>
      </c>
      <c r="AN2182" s="457">
        <v>1.1142432458156905E-3</v>
      </c>
      <c r="AO2182" s="437">
        <v>2.4837022253090188E-3</v>
      </c>
      <c r="AP2182" s="462">
        <v>0</v>
      </c>
      <c r="AQ2182" s="463">
        <v>0</v>
      </c>
      <c r="AR2182" s="463">
        <v>0</v>
      </c>
      <c r="AS2182" s="456">
        <v>0</v>
      </c>
      <c r="AT2182" s="457">
        <v>0</v>
      </c>
      <c r="AU2182" s="457">
        <v>0</v>
      </c>
    </row>
    <row r="2183" spans="1:47" x14ac:dyDescent="0.2">
      <c r="A2183" s="231">
        <v>2029</v>
      </c>
      <c r="B2183" s="232">
        <v>19</v>
      </c>
      <c r="C2183" s="456">
        <v>2.1483495797088858</v>
      </c>
      <c r="D2183" s="457">
        <v>2.3457928355194517</v>
      </c>
      <c r="E2183" s="437">
        <v>6.5508917328291805</v>
      </c>
      <c r="F2183" s="456">
        <v>0.10286753586887132</v>
      </c>
      <c r="G2183" s="457">
        <v>9.9072646547725948E-2</v>
      </c>
      <c r="H2183" s="437">
        <v>0.26658433573139312</v>
      </c>
      <c r="I2183" s="456">
        <v>9.7485295549829973E-2</v>
      </c>
      <c r="J2183" s="457">
        <v>0.10247998491710747</v>
      </c>
      <c r="K2183" s="437">
        <v>0.37402274984207351</v>
      </c>
      <c r="L2183" s="462">
        <v>1.4083168271392715E-3</v>
      </c>
      <c r="M2183" s="463">
        <v>1.8390475887246007E-3</v>
      </c>
      <c r="N2183" s="437">
        <v>3.402029526583924E-3</v>
      </c>
      <c r="O2183" s="456">
        <v>5.3962951997811983E-3</v>
      </c>
      <c r="P2183" s="457">
        <v>6.4933877930727132E-3</v>
      </c>
      <c r="Q2183" s="437">
        <v>2.1519838574032311E-2</v>
      </c>
      <c r="R2183" s="462">
        <v>0</v>
      </c>
      <c r="S2183" s="463">
        <v>0</v>
      </c>
      <c r="T2183" s="437">
        <v>507.5861438199592</v>
      </c>
      <c r="U2183" s="456">
        <v>5.018213107235177E-3</v>
      </c>
      <c r="V2183" s="457">
        <v>6.2562743597765593E-3</v>
      </c>
      <c r="W2183" s="437">
        <v>1.4443553233744928E-2</v>
      </c>
      <c r="X2183" s="456">
        <v>7.0094473990739443E-3</v>
      </c>
      <c r="Y2183" s="457">
        <v>9.6697971509549958E-3</v>
      </c>
      <c r="Z2183" s="437">
        <v>1.658265125727712E-2</v>
      </c>
      <c r="AA2183" s="456">
        <v>2.2730681582445152E-3</v>
      </c>
      <c r="AB2183" s="457">
        <v>2.5355346406289998E-3</v>
      </c>
      <c r="AC2183" s="437">
        <v>5.290666344375315E-3</v>
      </c>
      <c r="AD2183" s="456">
        <v>1.3068763834616913E-4</v>
      </c>
      <c r="AE2183" s="457">
        <v>1.2489417424012798E-4</v>
      </c>
      <c r="AF2183" s="437">
        <v>3.1281615793109414E-4</v>
      </c>
      <c r="AG2183" s="456">
        <v>4.2953812469319289E-3</v>
      </c>
      <c r="AH2183" s="457">
        <v>4.0793273625443546E-3</v>
      </c>
      <c r="AI2183" s="437">
        <v>1.1231874213207657E-2</v>
      </c>
      <c r="AJ2183" s="456">
        <v>7.5524819466501352E-4</v>
      </c>
      <c r="AK2183" s="457">
        <v>6.9774888245585848E-4</v>
      </c>
      <c r="AL2183" s="437">
        <v>1.8852908575298017E-3</v>
      </c>
      <c r="AM2183" s="456">
        <v>1.190312301579331E-3</v>
      </c>
      <c r="AN2183" s="457">
        <v>1.1570779981156239E-3</v>
      </c>
      <c r="AO2183" s="437">
        <v>2.5679922763691895E-3</v>
      </c>
      <c r="AP2183" s="462">
        <v>0</v>
      </c>
      <c r="AQ2183" s="463">
        <v>0</v>
      </c>
      <c r="AR2183" s="463">
        <v>0</v>
      </c>
      <c r="AS2183" s="456">
        <v>0</v>
      </c>
      <c r="AT2183" s="457">
        <v>0</v>
      </c>
      <c r="AU2183" s="457">
        <v>0</v>
      </c>
    </row>
    <row r="2184" spans="1:47" x14ac:dyDescent="0.2">
      <c r="A2184" s="231">
        <v>2029</v>
      </c>
      <c r="B2184" s="232">
        <v>20</v>
      </c>
      <c r="C2184" s="456">
        <v>2.1908766117972176</v>
      </c>
      <c r="D2184" s="457">
        <v>2.3879064315679899</v>
      </c>
      <c r="E2184" s="437">
        <v>6.6538216978891027</v>
      </c>
      <c r="F2184" s="456">
        <v>0.10704443439825907</v>
      </c>
      <c r="G2184" s="457">
        <v>0.10308248454050013</v>
      </c>
      <c r="H2184" s="437">
        <v>0.27685706813875244</v>
      </c>
      <c r="I2184" s="456">
        <v>0.10029495527271487</v>
      </c>
      <c r="J2184" s="457">
        <v>0.10523933347841062</v>
      </c>
      <c r="K2184" s="437">
        <v>0.38093193877925885</v>
      </c>
      <c r="L2184" s="462">
        <v>1.4138519604537413E-3</v>
      </c>
      <c r="M2184" s="463">
        <v>1.8457159792078604E-3</v>
      </c>
      <c r="N2184" s="437">
        <v>3.4100419583123864E-3</v>
      </c>
      <c r="O2184" s="456">
        <v>5.4911463844376247E-3</v>
      </c>
      <c r="P2184" s="457">
        <v>6.6141405501495328E-3</v>
      </c>
      <c r="Q2184" s="437">
        <v>2.174335437360627E-2</v>
      </c>
      <c r="R2184" s="462">
        <v>0</v>
      </c>
      <c r="S2184" s="463">
        <v>0</v>
      </c>
      <c r="T2184" s="437">
        <v>508.99598371387691</v>
      </c>
      <c r="U2184" s="456">
        <v>5.1929620919148288E-3</v>
      </c>
      <c r="V2184" s="457">
        <v>6.48514707373056E-3</v>
      </c>
      <c r="W2184" s="437">
        <v>1.4905501690486319E-2</v>
      </c>
      <c r="X2184" s="456">
        <v>7.2695435910678412E-3</v>
      </c>
      <c r="Y2184" s="457">
        <v>1.0047500966864725E-2</v>
      </c>
      <c r="Z2184" s="437">
        <v>1.7157177937496201E-2</v>
      </c>
      <c r="AA2184" s="456">
        <v>2.349073036600746E-3</v>
      </c>
      <c r="AB2184" s="457">
        <v>2.6253363222361456E-3</v>
      </c>
      <c r="AC2184" s="437">
        <v>5.465678563141875E-3</v>
      </c>
      <c r="AD2184" s="456">
        <v>1.3601411950081872E-4</v>
      </c>
      <c r="AE2184" s="457">
        <v>1.3000108911330826E-4</v>
      </c>
      <c r="AF2184" s="437">
        <v>3.252295710805301E-4</v>
      </c>
      <c r="AG2184" s="456">
        <v>4.4739277951094348E-3</v>
      </c>
      <c r="AH2184" s="457">
        <v>4.2478842500462315E-3</v>
      </c>
      <c r="AI2184" s="437">
        <v>1.1671855281112406E-2</v>
      </c>
      <c r="AJ2184" s="456">
        <v>7.9002918990123594E-4</v>
      </c>
      <c r="AK2184" s="457">
        <v>7.3022561451856378E-4</v>
      </c>
      <c r="AL2184" s="437">
        <v>1.9729925198742632E-3</v>
      </c>
      <c r="AM2184" s="456">
        <v>1.2348237362410199E-3</v>
      </c>
      <c r="AN2184" s="457">
        <v>1.1998679847203791E-3</v>
      </c>
      <c r="AO2184" s="437">
        <v>2.6524353540905905E-3</v>
      </c>
      <c r="AP2184" s="462">
        <v>0</v>
      </c>
      <c r="AQ2184" s="463">
        <v>0</v>
      </c>
      <c r="AR2184" s="463">
        <v>0</v>
      </c>
      <c r="AS2184" s="456">
        <v>0</v>
      </c>
      <c r="AT2184" s="457">
        <v>0</v>
      </c>
      <c r="AU2184" s="457">
        <v>0</v>
      </c>
    </row>
    <row r="2185" spans="1:47" x14ac:dyDescent="0.2">
      <c r="A2185" s="231">
        <v>2029</v>
      </c>
      <c r="B2185" s="232">
        <v>21</v>
      </c>
      <c r="C2185" s="456">
        <v>2.4028069181871325</v>
      </c>
      <c r="D2185" s="457">
        <v>2.7099459154685857</v>
      </c>
      <c r="E2185" s="437">
        <v>8.1136676227126898</v>
      </c>
      <c r="F2185" s="456">
        <v>0.1174668830720067</v>
      </c>
      <c r="G2185" s="457">
        <v>0.11425654862717749</v>
      </c>
      <c r="H2185" s="437">
        <v>0.33632289592683967</v>
      </c>
      <c r="I2185" s="456">
        <v>0.10969484882324572</v>
      </c>
      <c r="J2185" s="457">
        <v>0.11498260325005934</v>
      </c>
      <c r="K2185" s="437">
        <v>0.43558115568617206</v>
      </c>
      <c r="L2185" s="462">
        <v>1.4196213980979804E-3</v>
      </c>
      <c r="M2185" s="463">
        <v>1.8522907420202503E-3</v>
      </c>
      <c r="N2185" s="437">
        <v>3.4177866664421119E-3</v>
      </c>
      <c r="O2185" s="456">
        <v>7.5671644421046276E-3</v>
      </c>
      <c r="P2185" s="457">
        <v>8.1024538304790734E-3</v>
      </c>
      <c r="Q2185" s="437">
        <v>2.7103482733354223E-2</v>
      </c>
      <c r="R2185" s="462">
        <v>0</v>
      </c>
      <c r="S2185" s="463">
        <v>0</v>
      </c>
      <c r="T2185" s="437">
        <v>510.3764620683267</v>
      </c>
      <c r="U2185" s="456">
        <v>5.6607821367404961E-3</v>
      </c>
      <c r="V2185" s="457">
        <v>7.0208704523937859E-3</v>
      </c>
      <c r="W2185" s="437">
        <v>1.7478023713085145E-2</v>
      </c>
      <c r="X2185" s="456">
        <v>7.5378838923350101E-3</v>
      </c>
      <c r="Y2185" s="457">
        <v>1.0417782064550249E-2</v>
      </c>
      <c r="Z2185" s="437">
        <v>1.7719643293222065E-2</v>
      </c>
      <c r="AA2185" s="456">
        <v>2.5512890789108149E-3</v>
      </c>
      <c r="AB2185" s="457">
        <v>2.8820803321702015E-3</v>
      </c>
      <c r="AC2185" s="437">
        <v>6.5756886529182426E-3</v>
      </c>
      <c r="AD2185" s="456">
        <v>1.495936463523312E-4</v>
      </c>
      <c r="AE2185" s="457">
        <v>1.4442721120825469E-4</v>
      </c>
      <c r="AF2185" s="437">
        <v>3.9598017397455236E-4</v>
      </c>
      <c r="AG2185" s="456">
        <v>4.9170648233618237E-3</v>
      </c>
      <c r="AH2185" s="457">
        <v>4.716155907742995E-3</v>
      </c>
      <c r="AI2185" s="437">
        <v>1.4197772334172609E-2</v>
      </c>
      <c r="AJ2185" s="456">
        <v>8.6884791292576348E-4</v>
      </c>
      <c r="AK2185" s="457">
        <v>8.1031659078703415E-4</v>
      </c>
      <c r="AL2185" s="437">
        <v>2.4071812248953705E-3</v>
      </c>
      <c r="AM2185" s="456">
        <v>1.3587731086125443E-3</v>
      </c>
      <c r="AN2185" s="457">
        <v>1.3345791133272998E-3</v>
      </c>
      <c r="AO2185" s="437">
        <v>3.2181664867413874E-3</v>
      </c>
      <c r="AP2185" s="462">
        <v>0</v>
      </c>
      <c r="AQ2185" s="463">
        <v>0</v>
      </c>
      <c r="AR2185" s="463">
        <v>0</v>
      </c>
      <c r="AS2185" s="456">
        <v>0</v>
      </c>
      <c r="AT2185" s="457">
        <v>0</v>
      </c>
      <c r="AU2185" s="457">
        <v>0</v>
      </c>
    </row>
    <row r="2186" spans="1:47" x14ac:dyDescent="0.2">
      <c r="A2186" s="231">
        <v>2029</v>
      </c>
      <c r="B2186" s="232">
        <v>22</v>
      </c>
      <c r="C2186" s="456">
        <v>2.449804130913098</v>
      </c>
      <c r="D2186" s="457">
        <v>2.7524494795819576</v>
      </c>
      <c r="E2186" s="437">
        <v>8.2266405932199032</v>
      </c>
      <c r="F2186" s="456">
        <v>0.12205630596357149</v>
      </c>
      <c r="G2186" s="457">
        <v>0.11819047260263515</v>
      </c>
      <c r="H2186" s="437">
        <v>0.3473780611411158</v>
      </c>
      <c r="I2186" s="456">
        <v>0.11278992382823586</v>
      </c>
      <c r="J2186" s="457">
        <v>0.11766766014098184</v>
      </c>
      <c r="K2186" s="437">
        <v>0.44266088477946958</v>
      </c>
      <c r="L2186" s="462">
        <v>1.4255052611857417E-3</v>
      </c>
      <c r="M2186" s="463">
        <v>1.8584799946121035E-3</v>
      </c>
      <c r="N2186" s="437">
        <v>3.4250603548836322E-3</v>
      </c>
      <c r="O2186" s="456">
        <v>7.7021965666055825E-3</v>
      </c>
      <c r="P2186" s="457">
        <v>8.2372719379493146E-3</v>
      </c>
      <c r="Q2186" s="437">
        <v>2.7375762791881843E-2</v>
      </c>
      <c r="R2186" s="462">
        <v>0</v>
      </c>
      <c r="S2186" s="463">
        <v>0</v>
      </c>
      <c r="T2186" s="437">
        <v>511.67767563039894</v>
      </c>
      <c r="U2186" s="456">
        <v>5.8513762626510998E-3</v>
      </c>
      <c r="V2186" s="457">
        <v>7.2391842316395383E-3</v>
      </c>
      <c r="W2186" s="437">
        <v>1.795566879583143E-2</v>
      </c>
      <c r="X2186" s="456">
        <v>7.8100972216199873E-3</v>
      </c>
      <c r="Y2186" s="457">
        <v>1.076735632339639E-2</v>
      </c>
      <c r="Z2186" s="437">
        <v>1.8250591215782198E-2</v>
      </c>
      <c r="AA2186" s="456">
        <v>2.631975304003178E-3</v>
      </c>
      <c r="AB2186" s="457">
        <v>2.9654073416325731E-3</v>
      </c>
      <c r="AC2186" s="437">
        <v>6.7506819665054812E-3</v>
      </c>
      <c r="AD2186" s="456">
        <v>1.5545530062271391E-4</v>
      </c>
      <c r="AE2186" s="457">
        <v>1.4943511243242045E-4</v>
      </c>
      <c r="AF2186" s="437">
        <v>4.0930753950431403E-4</v>
      </c>
      <c r="AG2186" s="456">
        <v>5.1141530635162025E-3</v>
      </c>
      <c r="AH2186" s="457">
        <v>4.8829264186454353E-3</v>
      </c>
      <c r="AI2186" s="437">
        <v>1.4674895328341871E-2</v>
      </c>
      <c r="AJ2186" s="456">
        <v>9.0736381353724203E-4</v>
      </c>
      <c r="AK2186" s="457">
        <v>8.4263263105545578E-4</v>
      </c>
      <c r="AL2186" s="437">
        <v>2.5028771781972162E-3</v>
      </c>
      <c r="AM2186" s="456">
        <v>1.4076735215801045E-3</v>
      </c>
      <c r="AN2186" s="457">
        <v>1.3763816623457447E-3</v>
      </c>
      <c r="AO2186" s="437">
        <v>3.3081674849305487E-3</v>
      </c>
      <c r="AP2186" s="462">
        <v>0</v>
      </c>
      <c r="AQ2186" s="463">
        <v>0</v>
      </c>
      <c r="AR2186" s="463">
        <v>0</v>
      </c>
      <c r="AS2186" s="456">
        <v>0</v>
      </c>
      <c r="AT2186" s="457">
        <v>0</v>
      </c>
      <c r="AU2186" s="457">
        <v>0</v>
      </c>
    </row>
    <row r="2187" spans="1:47" x14ac:dyDescent="0.2">
      <c r="A2187" s="231">
        <v>2029</v>
      </c>
      <c r="B2187" s="232">
        <v>23</v>
      </c>
      <c r="C2187" s="456">
        <v>0</v>
      </c>
      <c r="D2187" s="457">
        <v>0</v>
      </c>
      <c r="E2187" s="438">
        <v>8.322950056345082</v>
      </c>
      <c r="F2187" s="456">
        <v>0</v>
      </c>
      <c r="G2187" s="457">
        <v>0</v>
      </c>
      <c r="H2187" s="438">
        <v>0.35747924875243103</v>
      </c>
      <c r="I2187" s="456">
        <v>0</v>
      </c>
      <c r="J2187" s="457">
        <v>0</v>
      </c>
      <c r="K2187" s="438">
        <v>0.44924756628372881</v>
      </c>
      <c r="L2187" s="462">
        <v>0</v>
      </c>
      <c r="M2187" s="463">
        <v>0</v>
      </c>
      <c r="N2187" s="438">
        <v>3.4329541484319306E-3</v>
      </c>
      <c r="O2187" s="456">
        <v>0</v>
      </c>
      <c r="P2187" s="457">
        <v>0</v>
      </c>
      <c r="Q2187" s="438">
        <v>2.7629569736972202E-2</v>
      </c>
      <c r="R2187" s="462">
        <v>0</v>
      </c>
      <c r="S2187" s="463">
        <v>0</v>
      </c>
      <c r="T2187" s="438">
        <v>512.85707938598</v>
      </c>
      <c r="U2187" s="456">
        <v>0</v>
      </c>
      <c r="V2187" s="457">
        <v>0</v>
      </c>
      <c r="W2187" s="438">
        <v>1.8390522110900857E-2</v>
      </c>
      <c r="X2187" s="456">
        <v>0</v>
      </c>
      <c r="Y2187" s="457">
        <v>0</v>
      </c>
      <c r="Z2187" s="438">
        <v>1.8730718470483458E-2</v>
      </c>
      <c r="AA2187" s="456">
        <v>0</v>
      </c>
      <c r="AB2187" s="457">
        <v>0</v>
      </c>
      <c r="AC2187" s="438">
        <v>6.9635242637272965E-3</v>
      </c>
      <c r="AD2187" s="456">
        <v>0</v>
      </c>
      <c r="AE2187" s="457">
        <v>0</v>
      </c>
      <c r="AF2187" s="438">
        <v>4.2178683610245512E-4</v>
      </c>
      <c r="AG2187" s="456">
        <v>0</v>
      </c>
      <c r="AH2187" s="457">
        <v>0</v>
      </c>
      <c r="AI2187" s="438">
        <v>1.5096912557077163E-2</v>
      </c>
      <c r="AJ2187" s="456">
        <v>0</v>
      </c>
      <c r="AK2187" s="457">
        <v>0</v>
      </c>
      <c r="AL2187" s="438">
        <v>2.5856281416422474E-3</v>
      </c>
      <c r="AM2187" s="456">
        <v>0</v>
      </c>
      <c r="AN2187" s="457">
        <v>0</v>
      </c>
      <c r="AO2187" s="438">
        <v>3.3948419207412515E-3</v>
      </c>
      <c r="AP2187" s="462">
        <v>0</v>
      </c>
      <c r="AQ2187" s="463">
        <v>0</v>
      </c>
      <c r="AR2187" s="463">
        <v>0</v>
      </c>
      <c r="AS2187" s="456">
        <v>0</v>
      </c>
      <c r="AT2187" s="457">
        <v>0</v>
      </c>
      <c r="AU2187" s="457">
        <v>0</v>
      </c>
    </row>
    <row r="2188" spans="1:47" x14ac:dyDescent="0.2">
      <c r="A2188" s="231">
        <v>2029</v>
      </c>
      <c r="B2188" s="232">
        <v>24</v>
      </c>
      <c r="C2188" s="456">
        <v>0</v>
      </c>
      <c r="D2188" s="457">
        <v>0</v>
      </c>
      <c r="E2188" s="438">
        <v>8.4032200224290197</v>
      </c>
      <c r="F2188" s="456">
        <v>0</v>
      </c>
      <c r="G2188" s="457">
        <v>0</v>
      </c>
      <c r="H2188" s="438">
        <v>0.36590021690897573</v>
      </c>
      <c r="I2188" s="456">
        <v>0</v>
      </c>
      <c r="J2188" s="457">
        <v>0</v>
      </c>
      <c r="K2188" s="438">
        <v>0.45473681185053705</v>
      </c>
      <c r="L2188" s="462">
        <v>0</v>
      </c>
      <c r="M2188" s="463">
        <v>0</v>
      </c>
      <c r="N2188" s="438">
        <v>3.4395154562376681E-3</v>
      </c>
      <c r="O2188" s="456">
        <v>0</v>
      </c>
      <c r="P2188" s="457">
        <v>0</v>
      </c>
      <c r="Q2188" s="438">
        <v>2.78411085026159E-2</v>
      </c>
      <c r="R2188" s="462">
        <v>0</v>
      </c>
      <c r="S2188" s="463">
        <v>0</v>
      </c>
      <c r="T2188" s="438">
        <v>513.83742185353287</v>
      </c>
      <c r="U2188" s="456">
        <v>0</v>
      </c>
      <c r="V2188" s="457">
        <v>0</v>
      </c>
      <c r="W2188" s="438">
        <v>1.8753105389725945E-2</v>
      </c>
      <c r="X2188" s="456">
        <v>0</v>
      </c>
      <c r="Y2188" s="457">
        <v>0</v>
      </c>
      <c r="Z2188" s="438">
        <v>1.9130956080429379E-2</v>
      </c>
      <c r="AA2188" s="456">
        <v>0</v>
      </c>
      <c r="AB2188" s="457">
        <v>0</v>
      </c>
      <c r="AC2188" s="438">
        <v>7.1409698566614385E-3</v>
      </c>
      <c r="AD2188" s="456">
        <v>0</v>
      </c>
      <c r="AE2188" s="457">
        <v>0</v>
      </c>
      <c r="AF2188" s="438">
        <v>4.3219084330264857E-4</v>
      </c>
      <c r="AG2188" s="456">
        <v>0</v>
      </c>
      <c r="AH2188" s="457">
        <v>0</v>
      </c>
      <c r="AI2188" s="438">
        <v>1.5448726582421378E-2</v>
      </c>
      <c r="AJ2188" s="456">
        <v>0</v>
      </c>
      <c r="AK2188" s="457">
        <v>0</v>
      </c>
      <c r="AL2188" s="438">
        <v>2.654617859976169E-3</v>
      </c>
      <c r="AM2188" s="456">
        <v>0</v>
      </c>
      <c r="AN2188" s="457">
        <v>0</v>
      </c>
      <c r="AO2188" s="438">
        <v>3.4670979973291105E-3</v>
      </c>
      <c r="AP2188" s="462">
        <v>0</v>
      </c>
      <c r="AQ2188" s="463">
        <v>0</v>
      </c>
      <c r="AR2188" s="463">
        <v>0</v>
      </c>
      <c r="AS2188" s="456">
        <v>0</v>
      </c>
      <c r="AT2188" s="457">
        <v>0</v>
      </c>
      <c r="AU2188" s="457">
        <v>0</v>
      </c>
    </row>
    <row r="2189" spans="1:47" x14ac:dyDescent="0.2">
      <c r="A2189" s="231">
        <v>2029</v>
      </c>
      <c r="B2189" s="232">
        <v>25</v>
      </c>
      <c r="C2189" s="456">
        <v>0</v>
      </c>
      <c r="D2189" s="457">
        <v>0</v>
      </c>
      <c r="E2189" s="438">
        <v>8.46369087966157</v>
      </c>
      <c r="F2189" s="456">
        <v>0</v>
      </c>
      <c r="G2189" s="457">
        <v>0</v>
      </c>
      <c r="H2189" s="438">
        <v>0.37224313131619452</v>
      </c>
      <c r="I2189" s="456">
        <v>0</v>
      </c>
      <c r="J2189" s="457">
        <v>0</v>
      </c>
      <c r="K2189" s="438">
        <v>0.45887258796236635</v>
      </c>
      <c r="L2189" s="462">
        <v>0</v>
      </c>
      <c r="M2189" s="463">
        <v>0</v>
      </c>
      <c r="N2189" s="438">
        <v>3.4444705579099798E-3</v>
      </c>
      <c r="O2189" s="456">
        <v>0</v>
      </c>
      <c r="P2189" s="457">
        <v>0</v>
      </c>
      <c r="Q2189" s="438">
        <v>2.8000471966721986E-2</v>
      </c>
      <c r="R2189" s="462">
        <v>0</v>
      </c>
      <c r="S2189" s="463">
        <v>0</v>
      </c>
      <c r="T2189" s="438">
        <v>514.57730301812694</v>
      </c>
      <c r="U2189" s="456">
        <v>0</v>
      </c>
      <c r="V2189" s="457">
        <v>0</v>
      </c>
      <c r="W2189" s="438">
        <v>1.9026138412318139E-2</v>
      </c>
      <c r="X2189" s="456">
        <v>0</v>
      </c>
      <c r="Y2189" s="457">
        <v>0</v>
      </c>
      <c r="Z2189" s="438">
        <v>1.9432492058558182E-2</v>
      </c>
      <c r="AA2189" s="456">
        <v>0</v>
      </c>
      <c r="AB2189" s="457">
        <v>0</v>
      </c>
      <c r="AC2189" s="438">
        <v>7.2746235415418912E-3</v>
      </c>
      <c r="AD2189" s="456">
        <v>0</v>
      </c>
      <c r="AE2189" s="457">
        <v>0</v>
      </c>
      <c r="AF2189" s="438">
        <v>4.4002698270698913E-4</v>
      </c>
      <c r="AG2189" s="456">
        <v>0</v>
      </c>
      <c r="AH2189" s="457">
        <v>0</v>
      </c>
      <c r="AI2189" s="438">
        <v>1.5713699347247596E-2</v>
      </c>
      <c r="AJ2189" s="456">
        <v>0</v>
      </c>
      <c r="AK2189" s="457">
        <v>0</v>
      </c>
      <c r="AL2189" s="438">
        <v>2.7065843081658493E-3</v>
      </c>
      <c r="AM2189" s="456">
        <v>0</v>
      </c>
      <c r="AN2189" s="457">
        <v>0</v>
      </c>
      <c r="AO2189" s="438">
        <v>3.5215174067307043E-3</v>
      </c>
      <c r="AP2189" s="462">
        <v>0</v>
      </c>
      <c r="AQ2189" s="463">
        <v>0</v>
      </c>
      <c r="AR2189" s="463">
        <v>0</v>
      </c>
      <c r="AS2189" s="456">
        <v>0</v>
      </c>
      <c r="AT2189" s="457">
        <v>0</v>
      </c>
      <c r="AU2189" s="457">
        <v>0</v>
      </c>
    </row>
    <row r="2190" spans="1:47" x14ac:dyDescent="0.2">
      <c r="A2190" s="231">
        <v>2029</v>
      </c>
      <c r="B2190" s="232">
        <v>26</v>
      </c>
      <c r="C2190" s="456">
        <v>0</v>
      </c>
      <c r="D2190" s="457">
        <v>0</v>
      </c>
      <c r="E2190" s="438">
        <v>8.5001777521777893</v>
      </c>
      <c r="F2190" s="456">
        <v>0</v>
      </c>
      <c r="G2190" s="457">
        <v>0</v>
      </c>
      <c r="H2190" s="438">
        <v>0.37606934680729859</v>
      </c>
      <c r="I2190" s="456">
        <v>0</v>
      </c>
      <c r="J2190" s="457">
        <v>0</v>
      </c>
      <c r="K2190" s="438">
        <v>0.46136771649068903</v>
      </c>
      <c r="L2190" s="462">
        <v>0</v>
      </c>
      <c r="M2190" s="463">
        <v>0</v>
      </c>
      <c r="N2190" s="438">
        <v>3.4474596130915627E-3</v>
      </c>
      <c r="O2190" s="456">
        <v>0</v>
      </c>
      <c r="P2190" s="457">
        <v>0</v>
      </c>
      <c r="Q2190" s="438">
        <v>2.8096610082426355E-2</v>
      </c>
      <c r="R2190" s="462">
        <v>0</v>
      </c>
      <c r="S2190" s="463">
        <v>0</v>
      </c>
      <c r="T2190" s="438">
        <v>515.0237092133201</v>
      </c>
      <c r="U2190" s="456">
        <v>0</v>
      </c>
      <c r="V2190" s="457">
        <v>0</v>
      </c>
      <c r="W2190" s="438">
        <v>1.9190879243859957E-2</v>
      </c>
      <c r="X2190" s="456">
        <v>0</v>
      </c>
      <c r="Y2190" s="457">
        <v>0</v>
      </c>
      <c r="Z2190" s="438">
        <v>1.9614303204606498E-2</v>
      </c>
      <c r="AA2190" s="456">
        <v>0</v>
      </c>
      <c r="AB2190" s="457">
        <v>0</v>
      </c>
      <c r="AC2190" s="438">
        <v>7.3552340278048474E-3</v>
      </c>
      <c r="AD2190" s="456">
        <v>0</v>
      </c>
      <c r="AE2190" s="457">
        <v>0</v>
      </c>
      <c r="AF2190" s="438">
        <v>4.4475425918159665E-4</v>
      </c>
      <c r="AG2190" s="456">
        <v>0</v>
      </c>
      <c r="AH2190" s="457">
        <v>0</v>
      </c>
      <c r="AI2190" s="438">
        <v>1.5873528791302098E-2</v>
      </c>
      <c r="AJ2190" s="456">
        <v>0</v>
      </c>
      <c r="AK2190" s="457">
        <v>0</v>
      </c>
      <c r="AL2190" s="438">
        <v>2.7379237050336232E-3</v>
      </c>
      <c r="AM2190" s="456">
        <v>0</v>
      </c>
      <c r="AN2190" s="457">
        <v>0</v>
      </c>
      <c r="AO2190" s="438">
        <v>3.5543526189558187E-3</v>
      </c>
      <c r="AP2190" s="462">
        <v>0</v>
      </c>
      <c r="AQ2190" s="463">
        <v>0</v>
      </c>
      <c r="AR2190" s="463">
        <v>0</v>
      </c>
      <c r="AS2190" s="456">
        <v>0</v>
      </c>
      <c r="AT2190" s="457">
        <v>0</v>
      </c>
      <c r="AU2190" s="457">
        <v>0</v>
      </c>
    </row>
    <row r="2191" spans="1:47" x14ac:dyDescent="0.2">
      <c r="A2191" s="231">
        <v>2029</v>
      </c>
      <c r="B2191" s="232">
        <v>27</v>
      </c>
      <c r="C2191" s="456">
        <v>0</v>
      </c>
      <c r="D2191" s="457">
        <v>0</v>
      </c>
      <c r="E2191" s="438">
        <v>8.5071128645759071</v>
      </c>
      <c r="F2191" s="456">
        <v>0</v>
      </c>
      <c r="G2191" s="457">
        <v>0</v>
      </c>
      <c r="H2191" s="438">
        <v>0.37679722659777254</v>
      </c>
      <c r="I2191" s="456">
        <v>0</v>
      </c>
      <c r="J2191" s="457">
        <v>0</v>
      </c>
      <c r="K2191" s="438">
        <v>0.4618422213957824</v>
      </c>
      <c r="L2191" s="462">
        <v>0</v>
      </c>
      <c r="M2191" s="463">
        <v>0</v>
      </c>
      <c r="N2191" s="438">
        <v>3.4480267079390319E-3</v>
      </c>
      <c r="O2191" s="456">
        <v>0</v>
      </c>
      <c r="P2191" s="457">
        <v>0</v>
      </c>
      <c r="Q2191" s="438">
        <v>2.8114919778682714E-2</v>
      </c>
      <c r="R2191" s="462">
        <v>0</v>
      </c>
      <c r="S2191" s="463">
        <v>0</v>
      </c>
      <c r="T2191" s="438">
        <v>515.10957389488487</v>
      </c>
      <c r="U2191" s="456">
        <v>0</v>
      </c>
      <c r="V2191" s="457">
        <v>0</v>
      </c>
      <c r="W2191" s="438">
        <v>1.9222225924977968E-2</v>
      </c>
      <c r="X2191" s="456">
        <v>0</v>
      </c>
      <c r="Y2191" s="457">
        <v>0</v>
      </c>
      <c r="Z2191" s="438">
        <v>1.9648927221954056E-2</v>
      </c>
      <c r="AA2191" s="456">
        <v>0</v>
      </c>
      <c r="AB2191" s="457">
        <v>0</v>
      </c>
      <c r="AC2191" s="438">
        <v>7.3705803783338398E-3</v>
      </c>
      <c r="AD2191" s="456">
        <v>0</v>
      </c>
      <c r="AE2191" s="457">
        <v>0</v>
      </c>
      <c r="AF2191" s="438">
        <v>4.4565296284399111E-4</v>
      </c>
      <c r="AG2191" s="456">
        <v>0</v>
      </c>
      <c r="AH2191" s="457">
        <v>0</v>
      </c>
      <c r="AI2191" s="438">
        <v>1.5903961551653151E-2</v>
      </c>
      <c r="AJ2191" s="456">
        <v>0</v>
      </c>
      <c r="AK2191" s="457">
        <v>0</v>
      </c>
      <c r="AL2191" s="438">
        <v>2.743891512310422E-3</v>
      </c>
      <c r="AM2191" s="456">
        <v>0</v>
      </c>
      <c r="AN2191" s="457">
        <v>0</v>
      </c>
      <c r="AO2191" s="438">
        <v>3.5606059502521397E-3</v>
      </c>
      <c r="AP2191" s="462">
        <v>0</v>
      </c>
      <c r="AQ2191" s="463">
        <v>0</v>
      </c>
      <c r="AR2191" s="463">
        <v>0</v>
      </c>
      <c r="AS2191" s="456">
        <v>0</v>
      </c>
      <c r="AT2191" s="457">
        <v>0</v>
      </c>
      <c r="AU2191" s="457">
        <v>0</v>
      </c>
    </row>
    <row r="2192" spans="1:47" x14ac:dyDescent="0.2">
      <c r="A2192" s="231">
        <v>2029</v>
      </c>
      <c r="B2192" s="232">
        <v>28</v>
      </c>
      <c r="C2192" s="456">
        <v>0</v>
      </c>
      <c r="D2192" s="457">
        <v>0</v>
      </c>
      <c r="E2192" s="438">
        <v>8.507134165969271</v>
      </c>
      <c r="F2192" s="456">
        <v>0</v>
      </c>
      <c r="G2192" s="457">
        <v>0</v>
      </c>
      <c r="H2192" s="438">
        <v>0.37679590836812249</v>
      </c>
      <c r="I2192" s="456">
        <v>0</v>
      </c>
      <c r="J2192" s="457">
        <v>0</v>
      </c>
      <c r="K2192" s="438">
        <v>0.4618423478578158</v>
      </c>
      <c r="L2192" s="462">
        <v>0</v>
      </c>
      <c r="M2192" s="463">
        <v>0</v>
      </c>
      <c r="N2192" s="438">
        <v>3.4480343816492985E-3</v>
      </c>
      <c r="O2192" s="456">
        <v>0</v>
      </c>
      <c r="P2192" s="457">
        <v>0</v>
      </c>
      <c r="Q2192" s="438">
        <v>2.8114931966231084E-2</v>
      </c>
      <c r="R2192" s="462">
        <v>0</v>
      </c>
      <c r="S2192" s="463">
        <v>0</v>
      </c>
      <c r="T2192" s="438">
        <v>515.10928087538036</v>
      </c>
      <c r="U2192" s="456">
        <v>0</v>
      </c>
      <c r="V2192" s="457">
        <v>0</v>
      </c>
      <c r="W2192" s="438">
        <v>1.9222191270383701E-2</v>
      </c>
      <c r="X2192" s="456">
        <v>0</v>
      </c>
      <c r="Y2192" s="457">
        <v>0</v>
      </c>
      <c r="Z2192" s="438">
        <v>1.9648844442939468E-2</v>
      </c>
      <c r="AA2192" s="456">
        <v>0</v>
      </c>
      <c r="AB2192" s="457">
        <v>0</v>
      </c>
      <c r="AC2192" s="438">
        <v>7.3705462143352244E-3</v>
      </c>
      <c r="AD2192" s="456">
        <v>0</v>
      </c>
      <c r="AE2192" s="457">
        <v>0</v>
      </c>
      <c r="AF2192" s="438">
        <v>4.4565284416375094E-4</v>
      </c>
      <c r="AG2192" s="456">
        <v>0</v>
      </c>
      <c r="AH2192" s="457">
        <v>0</v>
      </c>
      <c r="AI2192" s="438">
        <v>1.5903896890987253E-2</v>
      </c>
      <c r="AJ2192" s="456">
        <v>0</v>
      </c>
      <c r="AK2192" s="457">
        <v>0</v>
      </c>
      <c r="AL2192" s="438">
        <v>2.7438744038738101E-3</v>
      </c>
      <c r="AM2192" s="456">
        <v>0</v>
      </c>
      <c r="AN2192" s="457">
        <v>0</v>
      </c>
      <c r="AO2192" s="438">
        <v>3.5605919210864021E-3</v>
      </c>
      <c r="AP2192" s="462">
        <v>0</v>
      </c>
      <c r="AQ2192" s="463">
        <v>0</v>
      </c>
      <c r="AR2192" s="463">
        <v>0</v>
      </c>
      <c r="AS2192" s="456">
        <v>0</v>
      </c>
      <c r="AT2192" s="457">
        <v>0</v>
      </c>
      <c r="AU2192" s="457">
        <v>0</v>
      </c>
    </row>
    <row r="2193" spans="1:47" x14ac:dyDescent="0.2">
      <c r="A2193" s="231">
        <v>2029</v>
      </c>
      <c r="B2193" s="232">
        <v>29</v>
      </c>
      <c r="C2193" s="456">
        <v>0</v>
      </c>
      <c r="D2193" s="457">
        <v>0</v>
      </c>
      <c r="E2193" s="438">
        <v>8.5071244148330134</v>
      </c>
      <c r="F2193" s="456">
        <v>0</v>
      </c>
      <c r="G2193" s="457">
        <v>0</v>
      </c>
      <c r="H2193" s="438">
        <v>0.37679298904918102</v>
      </c>
      <c r="I2193" s="456">
        <v>0</v>
      </c>
      <c r="J2193" s="457">
        <v>0</v>
      </c>
      <c r="K2193" s="438">
        <v>0.46184177555849004</v>
      </c>
      <c r="L2193" s="462">
        <v>0</v>
      </c>
      <c r="M2193" s="463">
        <v>0</v>
      </c>
      <c r="N2193" s="438">
        <v>3.4480389997747834E-3</v>
      </c>
      <c r="O2193" s="456">
        <v>0</v>
      </c>
      <c r="P2193" s="457">
        <v>0</v>
      </c>
      <c r="Q2193" s="438">
        <v>2.81149095164527E-2</v>
      </c>
      <c r="R2193" s="462">
        <v>0</v>
      </c>
      <c r="S2193" s="463">
        <v>0</v>
      </c>
      <c r="T2193" s="438">
        <v>515.1102769160193</v>
      </c>
      <c r="U2193" s="456">
        <v>0</v>
      </c>
      <c r="V2193" s="457">
        <v>0</v>
      </c>
      <c r="W2193" s="438">
        <v>1.9222095356975756E-2</v>
      </c>
      <c r="X2193" s="456">
        <v>0</v>
      </c>
      <c r="Y2193" s="457">
        <v>0</v>
      </c>
      <c r="Z2193" s="438">
        <v>1.9648697029558154E-2</v>
      </c>
      <c r="AA2193" s="456">
        <v>0</v>
      </c>
      <c r="AB2193" s="457">
        <v>0</v>
      </c>
      <c r="AC2193" s="438">
        <v>7.3704753180657339E-3</v>
      </c>
      <c r="AD2193" s="456">
        <v>0</v>
      </c>
      <c r="AE2193" s="457">
        <v>0</v>
      </c>
      <c r="AF2193" s="438">
        <v>4.4564802994126934E-4</v>
      </c>
      <c r="AG2193" s="456">
        <v>0</v>
      </c>
      <c r="AH2193" s="457">
        <v>0</v>
      </c>
      <c r="AI2193" s="438">
        <v>1.5903773981146677E-2</v>
      </c>
      <c r="AJ2193" s="456">
        <v>0</v>
      </c>
      <c r="AK2193" s="457">
        <v>0</v>
      </c>
      <c r="AL2193" s="438">
        <v>2.7438503883938101E-3</v>
      </c>
      <c r="AM2193" s="456">
        <v>0</v>
      </c>
      <c r="AN2193" s="457">
        <v>0</v>
      </c>
      <c r="AO2193" s="438">
        <v>3.5605704282179926E-3</v>
      </c>
      <c r="AP2193" s="462">
        <v>0</v>
      </c>
      <c r="AQ2193" s="463">
        <v>0</v>
      </c>
      <c r="AR2193" s="463">
        <v>0</v>
      </c>
      <c r="AS2193" s="456">
        <v>0</v>
      </c>
      <c r="AT2193" s="457">
        <v>0</v>
      </c>
      <c r="AU2193" s="457">
        <v>0</v>
      </c>
    </row>
    <row r="2194" spans="1:47" x14ac:dyDescent="0.2">
      <c r="A2194" s="231">
        <v>2029</v>
      </c>
      <c r="B2194" s="232">
        <v>30</v>
      </c>
      <c r="C2194" s="456">
        <v>0</v>
      </c>
      <c r="D2194" s="457">
        <v>0</v>
      </c>
      <c r="E2194" s="438">
        <v>9.7761893075941728</v>
      </c>
      <c r="F2194" s="456">
        <v>0</v>
      </c>
      <c r="G2194" s="457">
        <v>0</v>
      </c>
      <c r="H2194" s="438">
        <v>0.39958027074984442</v>
      </c>
      <c r="I2194" s="456">
        <v>0</v>
      </c>
      <c r="J2194" s="457">
        <v>0</v>
      </c>
      <c r="K2194" s="438">
        <v>0.59666207334218546</v>
      </c>
      <c r="L2194" s="462">
        <v>0</v>
      </c>
      <c r="M2194" s="463">
        <v>0</v>
      </c>
      <c r="N2194" s="438">
        <v>3.4480464314253275E-3</v>
      </c>
      <c r="O2194" s="456">
        <v>0</v>
      </c>
      <c r="P2194" s="457">
        <v>0</v>
      </c>
      <c r="Q2194" s="438">
        <v>2.8114852717894281E-2</v>
      </c>
      <c r="R2194" s="462">
        <v>0</v>
      </c>
      <c r="S2194" s="463">
        <v>0</v>
      </c>
      <c r="T2194" s="438">
        <v>515.11120190179793</v>
      </c>
      <c r="U2194" s="456">
        <v>0</v>
      </c>
      <c r="V2194" s="457">
        <v>0</v>
      </c>
      <c r="W2194" s="438">
        <v>2.0497956308317165E-2</v>
      </c>
      <c r="X2194" s="456">
        <v>0</v>
      </c>
      <c r="Y2194" s="457">
        <v>0</v>
      </c>
      <c r="Z2194" s="438">
        <v>1.9648466805656524E-2</v>
      </c>
      <c r="AA2194" s="456">
        <v>0</v>
      </c>
      <c r="AB2194" s="457">
        <v>0</v>
      </c>
      <c r="AC2194" s="438">
        <v>7.792654544107251E-3</v>
      </c>
      <c r="AD2194" s="456">
        <v>0</v>
      </c>
      <c r="AE2194" s="457">
        <v>0</v>
      </c>
      <c r="AF2194" s="438">
        <v>4.7229495701127741E-4</v>
      </c>
      <c r="AG2194" s="456">
        <v>0</v>
      </c>
      <c r="AH2194" s="457">
        <v>0</v>
      </c>
      <c r="AI2194" s="438">
        <v>1.6873105732430501E-2</v>
      </c>
      <c r="AJ2194" s="456">
        <v>0</v>
      </c>
      <c r="AK2194" s="457">
        <v>0</v>
      </c>
      <c r="AL2194" s="438">
        <v>2.8982153721984231E-3</v>
      </c>
      <c r="AM2194" s="456">
        <v>0</v>
      </c>
      <c r="AN2194" s="457">
        <v>0</v>
      </c>
      <c r="AO2194" s="438">
        <v>3.7892643751364368E-3</v>
      </c>
      <c r="AP2194" s="462">
        <v>0</v>
      </c>
      <c r="AQ2194" s="463">
        <v>0</v>
      </c>
      <c r="AR2194" s="463">
        <v>0</v>
      </c>
      <c r="AS2194" s="456">
        <v>0</v>
      </c>
      <c r="AT2194" s="457">
        <v>0</v>
      </c>
      <c r="AU2194" s="457">
        <v>0</v>
      </c>
    </row>
    <row r="2195" spans="1:47" x14ac:dyDescent="0.2">
      <c r="A2195" s="231">
        <v>2029</v>
      </c>
      <c r="B2195" s="232">
        <v>31</v>
      </c>
      <c r="C2195" s="456">
        <v>0</v>
      </c>
      <c r="D2195" s="457">
        <v>0</v>
      </c>
      <c r="E2195" s="438">
        <v>11.089706044064648</v>
      </c>
      <c r="F2195" s="456">
        <v>0</v>
      </c>
      <c r="G2195" s="457">
        <v>0</v>
      </c>
      <c r="H2195" s="438">
        <v>0.42474778101179039</v>
      </c>
      <c r="I2195" s="456">
        <v>0</v>
      </c>
      <c r="J2195" s="457">
        <v>0</v>
      </c>
      <c r="K2195" s="438">
        <v>0.72635557239199844</v>
      </c>
      <c r="L2195" s="462">
        <v>0</v>
      </c>
      <c r="M2195" s="463">
        <v>0</v>
      </c>
      <c r="N2195" s="438">
        <v>3.4480502744016414E-3</v>
      </c>
      <c r="O2195" s="456">
        <v>0</v>
      </c>
      <c r="P2195" s="457">
        <v>0</v>
      </c>
      <c r="Q2195" s="438">
        <v>2.8114818130066409E-2</v>
      </c>
      <c r="R2195" s="462">
        <v>0</v>
      </c>
      <c r="S2195" s="463">
        <v>0</v>
      </c>
      <c r="T2195" s="438">
        <v>515.11274807116934</v>
      </c>
      <c r="U2195" s="456">
        <v>0</v>
      </c>
      <c r="V2195" s="457">
        <v>0</v>
      </c>
      <c r="W2195" s="438">
        <v>2.1883895633631176E-2</v>
      </c>
      <c r="X2195" s="456">
        <v>0</v>
      </c>
      <c r="Y2195" s="457">
        <v>0</v>
      </c>
      <c r="Z2195" s="438">
        <v>1.964811871951171E-2</v>
      </c>
      <c r="AA2195" s="456">
        <v>0</v>
      </c>
      <c r="AB2195" s="457">
        <v>0</v>
      </c>
      <c r="AC2195" s="438">
        <v>8.2632664389680824E-3</v>
      </c>
      <c r="AD2195" s="456">
        <v>0</v>
      </c>
      <c r="AE2195" s="457">
        <v>0</v>
      </c>
      <c r="AF2195" s="438">
        <v>5.0188725768906281E-4</v>
      </c>
      <c r="AG2195" s="456">
        <v>0</v>
      </c>
      <c r="AH2195" s="457">
        <v>0</v>
      </c>
      <c r="AI2195" s="438">
        <v>1.7942412001161083E-2</v>
      </c>
      <c r="AJ2195" s="456">
        <v>0</v>
      </c>
      <c r="AK2195" s="457">
        <v>0</v>
      </c>
      <c r="AL2195" s="438">
        <v>3.0713756111775607E-3</v>
      </c>
      <c r="AM2195" s="456">
        <v>0</v>
      </c>
      <c r="AN2195" s="457">
        <v>0</v>
      </c>
      <c r="AO2195" s="438">
        <v>4.0393331006651377E-3</v>
      </c>
      <c r="AP2195" s="462">
        <v>0</v>
      </c>
      <c r="AQ2195" s="463">
        <v>0</v>
      </c>
      <c r="AR2195" s="463">
        <v>0</v>
      </c>
      <c r="AS2195" s="456">
        <v>0</v>
      </c>
      <c r="AT2195" s="457">
        <v>0</v>
      </c>
      <c r="AU2195" s="457">
        <v>0</v>
      </c>
    </row>
    <row r="2196" spans="1:47" x14ac:dyDescent="0.2">
      <c r="A2196" s="231">
        <v>2029</v>
      </c>
      <c r="B2196" s="232">
        <v>32</v>
      </c>
      <c r="C2196" s="456">
        <v>0</v>
      </c>
      <c r="D2196" s="457">
        <v>0</v>
      </c>
      <c r="E2196" s="419">
        <v>11.089706044064648</v>
      </c>
      <c r="F2196" s="456">
        <v>0</v>
      </c>
      <c r="G2196" s="457">
        <v>0</v>
      </c>
      <c r="H2196" s="419">
        <v>0.42474778101179039</v>
      </c>
      <c r="I2196" s="456">
        <v>0</v>
      </c>
      <c r="J2196" s="457">
        <v>0</v>
      </c>
      <c r="K2196" s="419">
        <v>0.72635557239199844</v>
      </c>
      <c r="L2196" s="462">
        <v>0</v>
      </c>
      <c r="M2196" s="463">
        <v>0</v>
      </c>
      <c r="N2196" s="419">
        <v>3.4480502744016414E-3</v>
      </c>
      <c r="O2196" s="456">
        <v>0</v>
      </c>
      <c r="P2196" s="457">
        <v>0</v>
      </c>
      <c r="Q2196" s="419">
        <v>2.8114818130066409E-2</v>
      </c>
      <c r="R2196" s="462">
        <v>0</v>
      </c>
      <c r="S2196" s="463">
        <v>0</v>
      </c>
      <c r="T2196" s="419">
        <v>515.11274807116934</v>
      </c>
      <c r="U2196" s="456">
        <v>0</v>
      </c>
      <c r="V2196" s="457">
        <v>0</v>
      </c>
      <c r="W2196" s="419">
        <v>2.1883895633631176E-2</v>
      </c>
      <c r="X2196" s="456">
        <v>0</v>
      </c>
      <c r="Y2196" s="457">
        <v>0</v>
      </c>
      <c r="Z2196" s="419">
        <v>1.964811871951171E-2</v>
      </c>
      <c r="AA2196" s="456">
        <v>0</v>
      </c>
      <c r="AB2196" s="457">
        <v>0</v>
      </c>
      <c r="AC2196" s="419">
        <v>8.2632664389680824E-3</v>
      </c>
      <c r="AD2196" s="456">
        <v>0</v>
      </c>
      <c r="AE2196" s="457">
        <v>0</v>
      </c>
      <c r="AF2196" s="419">
        <v>5.0188725768906281E-4</v>
      </c>
      <c r="AG2196" s="456">
        <v>0</v>
      </c>
      <c r="AH2196" s="457">
        <v>0</v>
      </c>
      <c r="AI2196" s="419">
        <v>1.7942412001161083E-2</v>
      </c>
      <c r="AJ2196" s="456">
        <v>0</v>
      </c>
      <c r="AK2196" s="457">
        <v>0</v>
      </c>
      <c r="AL2196" s="419">
        <v>3.0713756111775607E-3</v>
      </c>
      <c r="AM2196" s="456">
        <v>0</v>
      </c>
      <c r="AN2196" s="457">
        <v>0</v>
      </c>
      <c r="AO2196" s="419">
        <v>4.0393331006651377E-3</v>
      </c>
      <c r="AP2196" s="462">
        <v>0</v>
      </c>
      <c r="AQ2196" s="463">
        <v>0</v>
      </c>
      <c r="AR2196" s="463">
        <v>0</v>
      </c>
      <c r="AS2196" s="456">
        <v>0</v>
      </c>
      <c r="AT2196" s="457">
        <v>0</v>
      </c>
      <c r="AU2196" s="457">
        <v>0</v>
      </c>
    </row>
    <row r="2197" spans="1:47" x14ac:dyDescent="0.2">
      <c r="A2197" s="231">
        <v>2029</v>
      </c>
      <c r="B2197" s="232">
        <v>33</v>
      </c>
      <c r="C2197" s="456">
        <v>0</v>
      </c>
      <c r="D2197" s="457">
        <v>0</v>
      </c>
      <c r="E2197" s="419">
        <v>11.089706044064648</v>
      </c>
      <c r="F2197" s="456">
        <v>0</v>
      </c>
      <c r="G2197" s="457">
        <v>0</v>
      </c>
      <c r="H2197" s="419">
        <v>0.42474778101179039</v>
      </c>
      <c r="I2197" s="456">
        <v>0</v>
      </c>
      <c r="J2197" s="457">
        <v>0</v>
      </c>
      <c r="K2197" s="419">
        <v>0.72635557239199844</v>
      </c>
      <c r="L2197" s="462">
        <v>0</v>
      </c>
      <c r="M2197" s="463">
        <v>0</v>
      </c>
      <c r="N2197" s="419">
        <v>3.4480502744016414E-3</v>
      </c>
      <c r="O2197" s="456">
        <v>0</v>
      </c>
      <c r="P2197" s="457">
        <v>0</v>
      </c>
      <c r="Q2197" s="419">
        <v>2.8114818130066409E-2</v>
      </c>
      <c r="R2197" s="462">
        <v>0</v>
      </c>
      <c r="S2197" s="463">
        <v>0</v>
      </c>
      <c r="T2197" s="419">
        <v>515.11274807116934</v>
      </c>
      <c r="U2197" s="456">
        <v>0</v>
      </c>
      <c r="V2197" s="457">
        <v>0</v>
      </c>
      <c r="W2197" s="419">
        <v>2.1883895633631176E-2</v>
      </c>
      <c r="X2197" s="456">
        <v>0</v>
      </c>
      <c r="Y2197" s="457">
        <v>0</v>
      </c>
      <c r="Z2197" s="419">
        <v>1.964811871951171E-2</v>
      </c>
      <c r="AA2197" s="456">
        <v>0</v>
      </c>
      <c r="AB2197" s="457">
        <v>0</v>
      </c>
      <c r="AC2197" s="419">
        <v>8.2632664389680824E-3</v>
      </c>
      <c r="AD2197" s="456">
        <v>0</v>
      </c>
      <c r="AE2197" s="457">
        <v>0</v>
      </c>
      <c r="AF2197" s="419">
        <v>5.0188725768906281E-4</v>
      </c>
      <c r="AG2197" s="456">
        <v>0</v>
      </c>
      <c r="AH2197" s="457">
        <v>0</v>
      </c>
      <c r="AI2197" s="419">
        <v>1.7942412001161083E-2</v>
      </c>
      <c r="AJ2197" s="456">
        <v>0</v>
      </c>
      <c r="AK2197" s="457">
        <v>0</v>
      </c>
      <c r="AL2197" s="419">
        <v>3.0713756111775607E-3</v>
      </c>
      <c r="AM2197" s="456">
        <v>0</v>
      </c>
      <c r="AN2197" s="457">
        <v>0</v>
      </c>
      <c r="AO2197" s="419">
        <v>4.0393331006651377E-3</v>
      </c>
      <c r="AP2197" s="462">
        <v>0</v>
      </c>
      <c r="AQ2197" s="463">
        <v>0</v>
      </c>
      <c r="AR2197" s="463">
        <v>0</v>
      </c>
      <c r="AS2197" s="456">
        <v>0</v>
      </c>
      <c r="AT2197" s="457">
        <v>0</v>
      </c>
      <c r="AU2197" s="457">
        <v>0</v>
      </c>
    </row>
    <row r="2198" spans="1:47" x14ac:dyDescent="0.2">
      <c r="A2198" s="231">
        <v>2029</v>
      </c>
      <c r="B2198" s="232">
        <v>34</v>
      </c>
      <c r="C2198" s="456">
        <v>0</v>
      </c>
      <c r="D2198" s="457">
        <v>0</v>
      </c>
      <c r="E2198" s="419">
        <v>11.089706044064648</v>
      </c>
      <c r="F2198" s="456">
        <v>0</v>
      </c>
      <c r="G2198" s="457">
        <v>0</v>
      </c>
      <c r="H2198" s="419">
        <v>0.42474778101179039</v>
      </c>
      <c r="I2198" s="456">
        <v>0</v>
      </c>
      <c r="J2198" s="457">
        <v>0</v>
      </c>
      <c r="K2198" s="419">
        <v>0.72635557239199844</v>
      </c>
      <c r="L2198" s="462">
        <v>0</v>
      </c>
      <c r="M2198" s="463">
        <v>0</v>
      </c>
      <c r="N2198" s="419">
        <v>3.4480502744016414E-3</v>
      </c>
      <c r="O2198" s="456">
        <v>0</v>
      </c>
      <c r="P2198" s="457">
        <v>0</v>
      </c>
      <c r="Q2198" s="419">
        <v>2.8114818130066409E-2</v>
      </c>
      <c r="R2198" s="462">
        <v>0</v>
      </c>
      <c r="S2198" s="463">
        <v>0</v>
      </c>
      <c r="T2198" s="419">
        <v>515.11274807116934</v>
      </c>
      <c r="U2198" s="456">
        <v>0</v>
      </c>
      <c r="V2198" s="457">
        <v>0</v>
      </c>
      <c r="W2198" s="419">
        <v>2.1883895633631176E-2</v>
      </c>
      <c r="X2198" s="456">
        <v>0</v>
      </c>
      <c r="Y2198" s="457">
        <v>0</v>
      </c>
      <c r="Z2198" s="419">
        <v>1.964811871951171E-2</v>
      </c>
      <c r="AA2198" s="456">
        <v>0</v>
      </c>
      <c r="AB2198" s="457">
        <v>0</v>
      </c>
      <c r="AC2198" s="419">
        <v>8.2632664389680824E-3</v>
      </c>
      <c r="AD2198" s="456">
        <v>0</v>
      </c>
      <c r="AE2198" s="457">
        <v>0</v>
      </c>
      <c r="AF2198" s="419">
        <v>5.0188725768906281E-4</v>
      </c>
      <c r="AG2198" s="456">
        <v>0</v>
      </c>
      <c r="AH2198" s="457">
        <v>0</v>
      </c>
      <c r="AI2198" s="419">
        <v>1.7942412001161083E-2</v>
      </c>
      <c r="AJ2198" s="456">
        <v>0</v>
      </c>
      <c r="AK2198" s="457">
        <v>0</v>
      </c>
      <c r="AL2198" s="419">
        <v>3.0713756111775607E-3</v>
      </c>
      <c r="AM2198" s="456">
        <v>0</v>
      </c>
      <c r="AN2198" s="457">
        <v>0</v>
      </c>
      <c r="AO2198" s="419">
        <v>4.0393331006651377E-3</v>
      </c>
      <c r="AP2198" s="462">
        <v>0</v>
      </c>
      <c r="AQ2198" s="463">
        <v>0</v>
      </c>
      <c r="AR2198" s="463">
        <v>0</v>
      </c>
      <c r="AS2198" s="456">
        <v>0</v>
      </c>
      <c r="AT2198" s="457">
        <v>0</v>
      </c>
      <c r="AU2198" s="457">
        <v>0</v>
      </c>
    </row>
    <row r="2199" spans="1:47" x14ac:dyDescent="0.2">
      <c r="A2199" s="231">
        <v>2029</v>
      </c>
      <c r="B2199" s="232">
        <v>35</v>
      </c>
      <c r="C2199" s="456">
        <v>0</v>
      </c>
      <c r="D2199" s="457">
        <v>0</v>
      </c>
      <c r="E2199" s="419">
        <v>11.089706044064648</v>
      </c>
      <c r="F2199" s="456">
        <v>0</v>
      </c>
      <c r="G2199" s="457">
        <v>0</v>
      </c>
      <c r="H2199" s="419">
        <v>0.42474778101179039</v>
      </c>
      <c r="I2199" s="456">
        <v>0</v>
      </c>
      <c r="J2199" s="457">
        <v>0</v>
      </c>
      <c r="K2199" s="419">
        <v>0.72635557239199844</v>
      </c>
      <c r="L2199" s="462">
        <v>0</v>
      </c>
      <c r="M2199" s="463">
        <v>0</v>
      </c>
      <c r="N2199" s="419">
        <v>3.4480502744016414E-3</v>
      </c>
      <c r="O2199" s="456">
        <v>0</v>
      </c>
      <c r="P2199" s="457">
        <v>0</v>
      </c>
      <c r="Q2199" s="419">
        <v>2.8114818130066409E-2</v>
      </c>
      <c r="R2199" s="462">
        <v>0</v>
      </c>
      <c r="S2199" s="463">
        <v>0</v>
      </c>
      <c r="T2199" s="419">
        <v>515.11274807116934</v>
      </c>
      <c r="U2199" s="456">
        <v>0</v>
      </c>
      <c r="V2199" s="457">
        <v>0</v>
      </c>
      <c r="W2199" s="419">
        <v>2.1883895633631176E-2</v>
      </c>
      <c r="X2199" s="456">
        <v>0</v>
      </c>
      <c r="Y2199" s="457">
        <v>0</v>
      </c>
      <c r="Z2199" s="419">
        <v>1.964811871951171E-2</v>
      </c>
      <c r="AA2199" s="456">
        <v>0</v>
      </c>
      <c r="AB2199" s="457">
        <v>0</v>
      </c>
      <c r="AC2199" s="419">
        <v>8.2632664389680824E-3</v>
      </c>
      <c r="AD2199" s="456">
        <v>0</v>
      </c>
      <c r="AE2199" s="457">
        <v>0</v>
      </c>
      <c r="AF2199" s="419">
        <v>5.0188725768906281E-4</v>
      </c>
      <c r="AG2199" s="456">
        <v>0</v>
      </c>
      <c r="AH2199" s="457">
        <v>0</v>
      </c>
      <c r="AI2199" s="419">
        <v>1.7942412001161083E-2</v>
      </c>
      <c r="AJ2199" s="456">
        <v>0</v>
      </c>
      <c r="AK2199" s="457">
        <v>0</v>
      </c>
      <c r="AL2199" s="419">
        <v>3.0713756111775607E-3</v>
      </c>
      <c r="AM2199" s="456">
        <v>0</v>
      </c>
      <c r="AN2199" s="457">
        <v>0</v>
      </c>
      <c r="AO2199" s="419">
        <v>4.0393331006651377E-3</v>
      </c>
      <c r="AP2199" s="462">
        <v>0</v>
      </c>
      <c r="AQ2199" s="463">
        <v>0</v>
      </c>
      <c r="AR2199" s="463">
        <v>0</v>
      </c>
      <c r="AS2199" s="456">
        <v>0</v>
      </c>
      <c r="AT2199" s="457">
        <v>0</v>
      </c>
      <c r="AU2199" s="457">
        <v>0</v>
      </c>
    </row>
    <row r="2200" spans="1:47" x14ac:dyDescent="0.2">
      <c r="A2200" s="231">
        <v>2029</v>
      </c>
      <c r="B2200" s="232">
        <v>36</v>
      </c>
      <c r="C2200" s="456">
        <v>0</v>
      </c>
      <c r="D2200" s="457">
        <v>0</v>
      </c>
      <c r="E2200" s="419">
        <v>11.089706044064648</v>
      </c>
      <c r="F2200" s="456">
        <v>0</v>
      </c>
      <c r="G2200" s="457">
        <v>0</v>
      </c>
      <c r="H2200" s="419">
        <v>0.42474778101179039</v>
      </c>
      <c r="I2200" s="456">
        <v>0</v>
      </c>
      <c r="J2200" s="457">
        <v>0</v>
      </c>
      <c r="K2200" s="419">
        <v>0.72635557239199844</v>
      </c>
      <c r="L2200" s="462">
        <v>0</v>
      </c>
      <c r="M2200" s="463">
        <v>0</v>
      </c>
      <c r="N2200" s="419">
        <v>3.4480502744016414E-3</v>
      </c>
      <c r="O2200" s="456">
        <v>0</v>
      </c>
      <c r="P2200" s="457">
        <v>0</v>
      </c>
      <c r="Q2200" s="419">
        <v>2.8114818130066409E-2</v>
      </c>
      <c r="R2200" s="462">
        <v>0</v>
      </c>
      <c r="S2200" s="463">
        <v>0</v>
      </c>
      <c r="T2200" s="419">
        <v>515.11274807116934</v>
      </c>
      <c r="U2200" s="456">
        <v>0</v>
      </c>
      <c r="V2200" s="457">
        <v>0</v>
      </c>
      <c r="W2200" s="419">
        <v>2.1883895633631176E-2</v>
      </c>
      <c r="X2200" s="456">
        <v>0</v>
      </c>
      <c r="Y2200" s="457">
        <v>0</v>
      </c>
      <c r="Z2200" s="419">
        <v>1.964811871951171E-2</v>
      </c>
      <c r="AA2200" s="456">
        <v>0</v>
      </c>
      <c r="AB2200" s="457">
        <v>0</v>
      </c>
      <c r="AC2200" s="419">
        <v>8.2632664389680824E-3</v>
      </c>
      <c r="AD2200" s="456">
        <v>0</v>
      </c>
      <c r="AE2200" s="457">
        <v>0</v>
      </c>
      <c r="AF2200" s="419">
        <v>5.0188725768906281E-4</v>
      </c>
      <c r="AG2200" s="456">
        <v>0</v>
      </c>
      <c r="AH2200" s="457">
        <v>0</v>
      </c>
      <c r="AI2200" s="419">
        <v>1.7942412001161083E-2</v>
      </c>
      <c r="AJ2200" s="456">
        <v>0</v>
      </c>
      <c r="AK2200" s="457">
        <v>0</v>
      </c>
      <c r="AL2200" s="419">
        <v>3.0713756111775607E-3</v>
      </c>
      <c r="AM2200" s="456">
        <v>0</v>
      </c>
      <c r="AN2200" s="457">
        <v>0</v>
      </c>
      <c r="AO2200" s="419">
        <v>4.0393331006651377E-3</v>
      </c>
      <c r="AP2200" s="462">
        <v>0</v>
      </c>
      <c r="AQ2200" s="463">
        <v>0</v>
      </c>
      <c r="AR2200" s="463">
        <v>0</v>
      </c>
      <c r="AS2200" s="456">
        <v>0</v>
      </c>
      <c r="AT2200" s="457">
        <v>0</v>
      </c>
      <c r="AU2200" s="457">
        <v>0</v>
      </c>
    </row>
    <row r="2201" spans="1:47" x14ac:dyDescent="0.2">
      <c r="A2201" s="231">
        <v>2029</v>
      </c>
      <c r="B2201" s="232">
        <v>37</v>
      </c>
      <c r="C2201" s="456">
        <v>0</v>
      </c>
      <c r="D2201" s="457">
        <v>0</v>
      </c>
      <c r="E2201" s="419">
        <v>11.089706044064648</v>
      </c>
      <c r="F2201" s="456">
        <v>0</v>
      </c>
      <c r="G2201" s="457">
        <v>0</v>
      </c>
      <c r="H2201" s="419">
        <v>0.42474778101179039</v>
      </c>
      <c r="I2201" s="456">
        <v>0</v>
      </c>
      <c r="J2201" s="457">
        <v>0</v>
      </c>
      <c r="K2201" s="419">
        <v>0.72635557239199844</v>
      </c>
      <c r="L2201" s="462">
        <v>0</v>
      </c>
      <c r="M2201" s="463">
        <v>0</v>
      </c>
      <c r="N2201" s="419">
        <v>3.4480502744016414E-3</v>
      </c>
      <c r="O2201" s="456">
        <v>0</v>
      </c>
      <c r="P2201" s="457">
        <v>0</v>
      </c>
      <c r="Q2201" s="419">
        <v>2.8114818130066409E-2</v>
      </c>
      <c r="R2201" s="462">
        <v>0</v>
      </c>
      <c r="S2201" s="463">
        <v>0</v>
      </c>
      <c r="T2201" s="419">
        <v>515.11274807116934</v>
      </c>
      <c r="U2201" s="456">
        <v>0</v>
      </c>
      <c r="V2201" s="457">
        <v>0</v>
      </c>
      <c r="W2201" s="419">
        <v>2.1883895633631176E-2</v>
      </c>
      <c r="X2201" s="456">
        <v>0</v>
      </c>
      <c r="Y2201" s="457">
        <v>0</v>
      </c>
      <c r="Z2201" s="419">
        <v>1.964811871951171E-2</v>
      </c>
      <c r="AA2201" s="456">
        <v>0</v>
      </c>
      <c r="AB2201" s="457">
        <v>0</v>
      </c>
      <c r="AC2201" s="419">
        <v>8.2632664389680824E-3</v>
      </c>
      <c r="AD2201" s="456">
        <v>0</v>
      </c>
      <c r="AE2201" s="457">
        <v>0</v>
      </c>
      <c r="AF2201" s="419">
        <v>5.0188725768906281E-4</v>
      </c>
      <c r="AG2201" s="456">
        <v>0</v>
      </c>
      <c r="AH2201" s="457">
        <v>0</v>
      </c>
      <c r="AI2201" s="419">
        <v>1.7942412001161083E-2</v>
      </c>
      <c r="AJ2201" s="456">
        <v>0</v>
      </c>
      <c r="AK2201" s="457">
        <v>0</v>
      </c>
      <c r="AL2201" s="419">
        <v>3.0713756111775607E-3</v>
      </c>
      <c r="AM2201" s="456">
        <v>0</v>
      </c>
      <c r="AN2201" s="457">
        <v>0</v>
      </c>
      <c r="AO2201" s="419">
        <v>4.0393331006651377E-3</v>
      </c>
      <c r="AP2201" s="462">
        <v>0</v>
      </c>
      <c r="AQ2201" s="463">
        <v>0</v>
      </c>
      <c r="AR2201" s="463">
        <v>0</v>
      </c>
      <c r="AS2201" s="456">
        <v>0</v>
      </c>
      <c r="AT2201" s="457">
        <v>0</v>
      </c>
      <c r="AU2201" s="457">
        <v>0</v>
      </c>
    </row>
    <row r="2202" spans="1:47" x14ac:dyDescent="0.2">
      <c r="A2202" s="231">
        <v>2029</v>
      </c>
      <c r="B2202" s="232">
        <v>38</v>
      </c>
      <c r="C2202" s="456">
        <v>0</v>
      </c>
      <c r="D2202" s="457">
        <v>0</v>
      </c>
      <c r="E2202" s="419">
        <v>11.089706044064648</v>
      </c>
      <c r="F2202" s="456">
        <v>0</v>
      </c>
      <c r="G2202" s="457">
        <v>0</v>
      </c>
      <c r="H2202" s="419">
        <v>0.42474778101179039</v>
      </c>
      <c r="I2202" s="456">
        <v>0</v>
      </c>
      <c r="J2202" s="457">
        <v>0</v>
      </c>
      <c r="K2202" s="419">
        <v>0.72635557239199844</v>
      </c>
      <c r="L2202" s="462">
        <v>0</v>
      </c>
      <c r="M2202" s="463">
        <v>0</v>
      </c>
      <c r="N2202" s="419">
        <v>3.4480502744016414E-3</v>
      </c>
      <c r="O2202" s="456">
        <v>0</v>
      </c>
      <c r="P2202" s="457">
        <v>0</v>
      </c>
      <c r="Q2202" s="419">
        <v>2.8114818130066409E-2</v>
      </c>
      <c r="R2202" s="462">
        <v>0</v>
      </c>
      <c r="S2202" s="463">
        <v>0</v>
      </c>
      <c r="T2202" s="419">
        <v>515.11274807116934</v>
      </c>
      <c r="U2202" s="456">
        <v>0</v>
      </c>
      <c r="V2202" s="457">
        <v>0</v>
      </c>
      <c r="W2202" s="419">
        <v>2.1883895633631176E-2</v>
      </c>
      <c r="X2202" s="456">
        <v>0</v>
      </c>
      <c r="Y2202" s="457">
        <v>0</v>
      </c>
      <c r="Z2202" s="419">
        <v>1.964811871951171E-2</v>
      </c>
      <c r="AA2202" s="456">
        <v>0</v>
      </c>
      <c r="AB2202" s="457">
        <v>0</v>
      </c>
      <c r="AC2202" s="419">
        <v>8.2632664389680824E-3</v>
      </c>
      <c r="AD2202" s="456">
        <v>0</v>
      </c>
      <c r="AE2202" s="457">
        <v>0</v>
      </c>
      <c r="AF2202" s="419">
        <v>5.0188725768906281E-4</v>
      </c>
      <c r="AG2202" s="456">
        <v>0</v>
      </c>
      <c r="AH2202" s="457">
        <v>0</v>
      </c>
      <c r="AI2202" s="419">
        <v>1.7942412001161083E-2</v>
      </c>
      <c r="AJ2202" s="456">
        <v>0</v>
      </c>
      <c r="AK2202" s="457">
        <v>0</v>
      </c>
      <c r="AL2202" s="419">
        <v>3.0713756111775607E-3</v>
      </c>
      <c r="AM2202" s="456">
        <v>0</v>
      </c>
      <c r="AN2202" s="457">
        <v>0</v>
      </c>
      <c r="AO2202" s="419">
        <v>4.0393331006651377E-3</v>
      </c>
      <c r="AP2202" s="462">
        <v>0</v>
      </c>
      <c r="AQ2202" s="463">
        <v>0</v>
      </c>
      <c r="AR2202" s="463">
        <v>0</v>
      </c>
      <c r="AS2202" s="456">
        <v>0</v>
      </c>
      <c r="AT2202" s="457">
        <v>0</v>
      </c>
      <c r="AU2202" s="457">
        <v>0</v>
      </c>
    </row>
    <row r="2203" spans="1:47" x14ac:dyDescent="0.2">
      <c r="A2203" s="231">
        <v>2029</v>
      </c>
      <c r="B2203" s="232">
        <v>39</v>
      </c>
      <c r="C2203" s="456">
        <v>0</v>
      </c>
      <c r="D2203" s="457">
        <v>0</v>
      </c>
      <c r="E2203" s="419">
        <v>11.089706044064648</v>
      </c>
      <c r="F2203" s="456">
        <v>0</v>
      </c>
      <c r="G2203" s="457">
        <v>0</v>
      </c>
      <c r="H2203" s="419">
        <v>0.42474778101179039</v>
      </c>
      <c r="I2203" s="456">
        <v>0</v>
      </c>
      <c r="J2203" s="457">
        <v>0</v>
      </c>
      <c r="K2203" s="419">
        <v>0.72635557239199844</v>
      </c>
      <c r="L2203" s="462">
        <v>0</v>
      </c>
      <c r="M2203" s="463">
        <v>0</v>
      </c>
      <c r="N2203" s="419">
        <v>3.4480502744016414E-3</v>
      </c>
      <c r="O2203" s="456">
        <v>0</v>
      </c>
      <c r="P2203" s="457">
        <v>0</v>
      </c>
      <c r="Q2203" s="419">
        <v>2.8114818130066409E-2</v>
      </c>
      <c r="R2203" s="462">
        <v>0</v>
      </c>
      <c r="S2203" s="463">
        <v>0</v>
      </c>
      <c r="T2203" s="419">
        <v>515.11274807116934</v>
      </c>
      <c r="U2203" s="456">
        <v>0</v>
      </c>
      <c r="V2203" s="457">
        <v>0</v>
      </c>
      <c r="W2203" s="419">
        <v>2.1883895633631176E-2</v>
      </c>
      <c r="X2203" s="456">
        <v>0</v>
      </c>
      <c r="Y2203" s="457">
        <v>0</v>
      </c>
      <c r="Z2203" s="419">
        <v>1.964811871951171E-2</v>
      </c>
      <c r="AA2203" s="456">
        <v>0</v>
      </c>
      <c r="AB2203" s="457">
        <v>0</v>
      </c>
      <c r="AC2203" s="419">
        <v>8.2632664389680824E-3</v>
      </c>
      <c r="AD2203" s="456">
        <v>0</v>
      </c>
      <c r="AE2203" s="457">
        <v>0</v>
      </c>
      <c r="AF2203" s="419">
        <v>5.0188725768906281E-4</v>
      </c>
      <c r="AG2203" s="456">
        <v>0</v>
      </c>
      <c r="AH2203" s="457">
        <v>0</v>
      </c>
      <c r="AI2203" s="419">
        <v>1.7942412001161083E-2</v>
      </c>
      <c r="AJ2203" s="456">
        <v>0</v>
      </c>
      <c r="AK2203" s="457">
        <v>0</v>
      </c>
      <c r="AL2203" s="419">
        <v>3.0713756111775607E-3</v>
      </c>
      <c r="AM2203" s="456">
        <v>0</v>
      </c>
      <c r="AN2203" s="457">
        <v>0</v>
      </c>
      <c r="AO2203" s="419">
        <v>4.0393331006651377E-3</v>
      </c>
      <c r="AP2203" s="462">
        <v>0</v>
      </c>
      <c r="AQ2203" s="463">
        <v>0</v>
      </c>
      <c r="AR2203" s="463">
        <v>0</v>
      </c>
      <c r="AS2203" s="456">
        <v>0</v>
      </c>
      <c r="AT2203" s="457">
        <v>0</v>
      </c>
      <c r="AU2203" s="457">
        <v>0</v>
      </c>
    </row>
    <row r="2204" spans="1:47" ht="13.5" thickBot="1" x14ac:dyDescent="0.25">
      <c r="A2204" s="233">
        <v>2029</v>
      </c>
      <c r="B2204" s="234">
        <v>40</v>
      </c>
      <c r="C2204" s="458">
        <v>0</v>
      </c>
      <c r="D2204" s="459">
        <v>0</v>
      </c>
      <c r="E2204" s="430">
        <v>11.089706044064648</v>
      </c>
      <c r="F2204" s="458">
        <v>0</v>
      </c>
      <c r="G2204" s="459">
        <v>0</v>
      </c>
      <c r="H2204" s="430">
        <v>0.42474778101179039</v>
      </c>
      <c r="I2204" s="458">
        <v>0</v>
      </c>
      <c r="J2204" s="459">
        <v>0</v>
      </c>
      <c r="K2204" s="430">
        <v>0.72635557239199844</v>
      </c>
      <c r="L2204" s="464">
        <v>0</v>
      </c>
      <c r="M2204" s="465">
        <v>0</v>
      </c>
      <c r="N2204" s="430">
        <v>3.4480502744016414E-3</v>
      </c>
      <c r="O2204" s="458">
        <v>0</v>
      </c>
      <c r="P2204" s="459">
        <v>0</v>
      </c>
      <c r="Q2204" s="430">
        <v>2.8114818130066409E-2</v>
      </c>
      <c r="R2204" s="464">
        <v>0</v>
      </c>
      <c r="S2204" s="465">
        <v>0</v>
      </c>
      <c r="T2204" s="430">
        <v>515.11274807116934</v>
      </c>
      <c r="U2204" s="458">
        <v>0</v>
      </c>
      <c r="V2204" s="459">
        <v>0</v>
      </c>
      <c r="W2204" s="430">
        <v>2.1883895633631176E-2</v>
      </c>
      <c r="X2204" s="458">
        <v>0</v>
      </c>
      <c r="Y2204" s="459">
        <v>0</v>
      </c>
      <c r="Z2204" s="430">
        <v>1.964811871951171E-2</v>
      </c>
      <c r="AA2204" s="458">
        <v>0</v>
      </c>
      <c r="AB2204" s="459">
        <v>0</v>
      </c>
      <c r="AC2204" s="430">
        <v>8.2632664389680824E-3</v>
      </c>
      <c r="AD2204" s="458">
        <v>0</v>
      </c>
      <c r="AE2204" s="459">
        <v>0</v>
      </c>
      <c r="AF2204" s="430">
        <v>5.0188725768906281E-4</v>
      </c>
      <c r="AG2204" s="458">
        <v>0</v>
      </c>
      <c r="AH2204" s="459">
        <v>0</v>
      </c>
      <c r="AI2204" s="430">
        <v>1.7942412001161083E-2</v>
      </c>
      <c r="AJ2204" s="458">
        <v>0</v>
      </c>
      <c r="AK2204" s="459">
        <v>0</v>
      </c>
      <c r="AL2204" s="430">
        <v>3.0713756111775607E-3</v>
      </c>
      <c r="AM2204" s="458">
        <v>0</v>
      </c>
      <c r="AN2204" s="459">
        <v>0</v>
      </c>
      <c r="AO2204" s="430">
        <v>4.0393331006651377E-3</v>
      </c>
      <c r="AP2204" s="464">
        <v>0</v>
      </c>
      <c r="AQ2204" s="465">
        <v>0</v>
      </c>
      <c r="AR2204" s="465">
        <v>0</v>
      </c>
      <c r="AS2204" s="458">
        <v>0</v>
      </c>
      <c r="AT2204" s="459">
        <v>0</v>
      </c>
      <c r="AU2204" s="459">
        <v>0</v>
      </c>
    </row>
    <row r="2205" spans="1:47" x14ac:dyDescent="0.2">
      <c r="A2205" s="229">
        <v>2030</v>
      </c>
      <c r="B2205" s="230">
        <v>1</v>
      </c>
      <c r="C2205" s="454">
        <v>0.75562553221404072</v>
      </c>
      <c r="D2205" s="455">
        <v>0.77163821490070084</v>
      </c>
      <c r="E2205" s="436">
        <v>1.7985747900374753</v>
      </c>
      <c r="F2205" s="454">
        <v>3.6320827454169285E-2</v>
      </c>
      <c r="G2205" s="455">
        <v>3.2089685346698579E-2</v>
      </c>
      <c r="H2205" s="436">
        <v>5.5308298933558792E-2</v>
      </c>
      <c r="I2205" s="454">
        <v>3.2008965038909848E-2</v>
      </c>
      <c r="J2205" s="455">
        <v>3.2434742646322207E-2</v>
      </c>
      <c r="K2205" s="436">
        <v>0.10306934580321617</v>
      </c>
      <c r="L2205" s="460">
        <v>1.3456217108465903E-3</v>
      </c>
      <c r="M2205" s="461">
        <v>1.7609557914438081E-3</v>
      </c>
      <c r="N2205" s="436">
        <v>3.2989499917494983E-3</v>
      </c>
      <c r="O2205" s="454">
        <v>1.6340012059272702E-3</v>
      </c>
      <c r="P2205" s="455">
        <v>2.0763023967235255E-3</v>
      </c>
      <c r="Q2205" s="436">
        <v>1.0080488789691533E-2</v>
      </c>
      <c r="R2205" s="460">
        <v>0</v>
      </c>
      <c r="S2205" s="461">
        <v>0</v>
      </c>
      <c r="T2205" s="436">
        <v>493.21255845523382</v>
      </c>
      <c r="U2205" s="454">
        <v>4.7274774019580293E-3</v>
      </c>
      <c r="V2205" s="455">
        <v>5.7476969001463004E-3</v>
      </c>
      <c r="W2205" s="436">
        <v>1.0157035058680633E-2</v>
      </c>
      <c r="X2205" s="454">
        <v>4.3614997103338217E-3</v>
      </c>
      <c r="Y2205" s="455">
        <v>5.5617448295373307E-3</v>
      </c>
      <c r="Z2205" s="436">
        <v>1.0342259753029295E-2</v>
      </c>
      <c r="AA2205" s="454">
        <v>8.157819567178805E-4</v>
      </c>
      <c r="AB2205" s="455">
        <v>8.850294913432757E-4</v>
      </c>
      <c r="AC2205" s="436">
        <v>1.0961010613378063E-3</v>
      </c>
      <c r="AD2205" s="454">
        <v>4.6186212683638328E-5</v>
      </c>
      <c r="AE2205" s="455">
        <v>4.0656433736912968E-5</v>
      </c>
      <c r="AF2205" s="436">
        <v>6.4300083287544468E-5</v>
      </c>
      <c r="AG2205" s="454">
        <v>1.5115763521678786E-3</v>
      </c>
      <c r="AH2205" s="455">
        <v>1.3081854478274959E-3</v>
      </c>
      <c r="AI2205" s="436">
        <v>2.3268557914273027E-3</v>
      </c>
      <c r="AJ2205" s="454">
        <v>2.7828367665200211E-4</v>
      </c>
      <c r="AK2205" s="455">
        <v>2.3453821815079201E-4</v>
      </c>
      <c r="AL2205" s="436">
        <v>4.1319833697092597E-4</v>
      </c>
      <c r="AM2205" s="454">
        <v>4.1619398868474966E-4</v>
      </c>
      <c r="AN2205" s="455">
        <v>3.7317353868235607E-4</v>
      </c>
      <c r="AO2205" s="436">
        <v>5.0316216030470715E-4</v>
      </c>
      <c r="AP2205" s="460">
        <v>0</v>
      </c>
      <c r="AQ2205" s="461">
        <v>0</v>
      </c>
      <c r="AR2205" s="461">
        <v>0</v>
      </c>
      <c r="AS2205" s="454">
        <v>0</v>
      </c>
      <c r="AT2205" s="455">
        <v>0</v>
      </c>
      <c r="AU2205" s="455">
        <v>0</v>
      </c>
    </row>
    <row r="2206" spans="1:47" x14ac:dyDescent="0.2">
      <c r="A2206" s="231">
        <v>2030</v>
      </c>
      <c r="B2206" s="232">
        <v>2</v>
      </c>
      <c r="C2206" s="456">
        <v>0.76181329997953884</v>
      </c>
      <c r="D2206" s="457">
        <v>0.77682740674578077</v>
      </c>
      <c r="E2206" s="437">
        <v>1.8116213575047626</v>
      </c>
      <c r="F2206" s="456">
        <v>3.6947711960838805E-2</v>
      </c>
      <c r="G2206" s="457">
        <v>3.2634657411637409E-2</v>
      </c>
      <c r="H2206" s="437">
        <v>5.6199895564423549E-2</v>
      </c>
      <c r="I2206" s="456">
        <v>3.2334290034236553E-2</v>
      </c>
      <c r="J2206" s="457">
        <v>3.271001998366236E-2</v>
      </c>
      <c r="K2206" s="437">
        <v>0.10358323922213984</v>
      </c>
      <c r="L2206" s="462">
        <v>1.3459046939640308E-3</v>
      </c>
      <c r="M2206" s="463">
        <v>1.7612313795076137E-3</v>
      </c>
      <c r="N2206" s="437">
        <v>3.2980261693577365E-3</v>
      </c>
      <c r="O2206" s="456">
        <v>1.6408758022864161E-3</v>
      </c>
      <c r="P2206" s="457">
        <v>2.0850872537721788E-3</v>
      </c>
      <c r="Q2206" s="437">
        <v>1.009131505456504E-2</v>
      </c>
      <c r="R2206" s="462">
        <v>0</v>
      </c>
      <c r="S2206" s="463">
        <v>0</v>
      </c>
      <c r="T2206" s="437">
        <v>493.50915103813412</v>
      </c>
      <c r="U2206" s="456">
        <v>4.7936527402449745E-3</v>
      </c>
      <c r="V2206" s="457">
        <v>5.8340008813106171E-3</v>
      </c>
      <c r="W2206" s="437">
        <v>1.0272489962162039E-2</v>
      </c>
      <c r="X2206" s="456">
        <v>4.4214785935435472E-3</v>
      </c>
      <c r="Y2206" s="457">
        <v>5.6413496557114872E-3</v>
      </c>
      <c r="Z2206" s="437">
        <v>1.0463144353836634E-2</v>
      </c>
      <c r="AA2206" s="456">
        <v>8.1491420463269243E-4</v>
      </c>
      <c r="AB2206" s="457">
        <v>8.896844540452406E-4</v>
      </c>
      <c r="AC2206" s="437">
        <v>1.0926761925792729E-3</v>
      </c>
      <c r="AD2206" s="456">
        <v>4.689792264882697E-5</v>
      </c>
      <c r="AE2206" s="457">
        <v>4.1281027146871143E-5</v>
      </c>
      <c r="AF2206" s="437">
        <v>6.5234769878950053E-5</v>
      </c>
      <c r="AG2206" s="456">
        <v>1.5417426573593916E-3</v>
      </c>
      <c r="AH2206" s="457">
        <v>1.3334395049162024E-3</v>
      </c>
      <c r="AI2206" s="437">
        <v>2.3699650958392262E-3</v>
      </c>
      <c r="AJ2206" s="456">
        <v>2.8445562252105486E-4</v>
      </c>
      <c r="AK2206" s="457">
        <v>2.3960666570298027E-4</v>
      </c>
      <c r="AL2206" s="437">
        <v>4.2226370552637526E-4</v>
      </c>
      <c r="AM2206" s="456">
        <v>4.2219895190097312E-4</v>
      </c>
      <c r="AN2206" s="457">
        <v>3.7855282960756081E-4</v>
      </c>
      <c r="AO2206" s="437">
        <v>5.0903018133829675E-4</v>
      </c>
      <c r="AP2206" s="462">
        <v>0</v>
      </c>
      <c r="AQ2206" s="463">
        <v>0</v>
      </c>
      <c r="AR2206" s="463">
        <v>0</v>
      </c>
      <c r="AS2206" s="456">
        <v>0</v>
      </c>
      <c r="AT2206" s="457">
        <v>0</v>
      </c>
      <c r="AU2206" s="457">
        <v>0</v>
      </c>
    </row>
    <row r="2207" spans="1:47" x14ac:dyDescent="0.2">
      <c r="A2207" s="231">
        <v>2030</v>
      </c>
      <c r="B2207" s="232">
        <v>3</v>
      </c>
      <c r="C2207" s="456">
        <v>0.76601835779185057</v>
      </c>
      <c r="D2207" s="457">
        <v>0.77994460831618817</v>
      </c>
      <c r="E2207" s="437">
        <v>1.8220941236859549</v>
      </c>
      <c r="F2207" s="456">
        <v>3.7681589429133404E-2</v>
      </c>
      <c r="G2207" s="457">
        <v>3.3297031573210227E-2</v>
      </c>
      <c r="H2207" s="437">
        <v>5.7310558897125115E-2</v>
      </c>
      <c r="I2207" s="456">
        <v>3.2704264993700327E-2</v>
      </c>
      <c r="J2207" s="457">
        <v>3.3036045050866547E-2</v>
      </c>
      <c r="K2207" s="437">
        <v>0.10436262316087937</v>
      </c>
      <c r="L2207" s="462">
        <v>1.3479315060325678E-3</v>
      </c>
      <c r="M2207" s="463">
        <v>1.7635805424167394E-3</v>
      </c>
      <c r="N2207" s="437">
        <v>3.3014803495189224E-3</v>
      </c>
      <c r="O2207" s="456">
        <v>1.6507318951528827E-3</v>
      </c>
      <c r="P2207" s="457">
        <v>2.0980262210358118E-3</v>
      </c>
      <c r="Q2207" s="437">
        <v>1.0111239044062135E-2</v>
      </c>
      <c r="R2207" s="462">
        <v>0</v>
      </c>
      <c r="S2207" s="463">
        <v>0</v>
      </c>
      <c r="T2207" s="437">
        <v>493.85787123711305</v>
      </c>
      <c r="U2207" s="456">
        <v>4.8642162399677204E-3</v>
      </c>
      <c r="V2207" s="457">
        <v>5.9273580194391731E-3</v>
      </c>
      <c r="W2207" s="437">
        <v>1.04153521624039E-2</v>
      </c>
      <c r="X2207" s="456">
        <v>4.4889189839293032E-3</v>
      </c>
      <c r="Y2207" s="457">
        <v>5.7349496724650893E-3</v>
      </c>
      <c r="Z2207" s="437">
        <v>1.0605349971573523E-2</v>
      </c>
      <c r="AA2207" s="456">
        <v>8.3726528361452901E-4</v>
      </c>
      <c r="AB2207" s="457">
        <v>9.1250984969498228E-4</v>
      </c>
      <c r="AC2207" s="437">
        <v>1.1240936967456209E-3</v>
      </c>
      <c r="AD2207" s="456">
        <v>4.7876364011295011E-5</v>
      </c>
      <c r="AE2207" s="457">
        <v>4.2161474696370263E-5</v>
      </c>
      <c r="AF2207" s="437">
        <v>6.6613763665530803E-5</v>
      </c>
      <c r="AG2207" s="456">
        <v>1.5706934750200632E-3</v>
      </c>
      <c r="AH2207" s="457">
        <v>1.359177785511038E-3</v>
      </c>
      <c r="AI2207" s="437">
        <v>2.4141615764563589E-3</v>
      </c>
      <c r="AJ2207" s="456">
        <v>2.8986685599947536E-4</v>
      </c>
      <c r="AK2207" s="457">
        <v>2.4436768110502112E-4</v>
      </c>
      <c r="AL2207" s="437">
        <v>4.305862481033927E-4</v>
      </c>
      <c r="AM2207" s="456">
        <v>4.3076871817846851E-4</v>
      </c>
      <c r="AN2207" s="457">
        <v>3.8630225647567136E-4</v>
      </c>
      <c r="AO2207" s="437">
        <v>5.1907910563423637E-4</v>
      </c>
      <c r="AP2207" s="462">
        <v>0</v>
      </c>
      <c r="AQ2207" s="463">
        <v>0</v>
      </c>
      <c r="AR2207" s="463">
        <v>0</v>
      </c>
      <c r="AS2207" s="456">
        <v>0</v>
      </c>
      <c r="AT2207" s="457">
        <v>0</v>
      </c>
      <c r="AU2207" s="457">
        <v>0</v>
      </c>
    </row>
    <row r="2208" spans="1:47" x14ac:dyDescent="0.2">
      <c r="A2208" s="231">
        <v>2030</v>
      </c>
      <c r="B2208" s="232">
        <v>4</v>
      </c>
      <c r="C2208" s="456">
        <v>0.76959183880418636</v>
      </c>
      <c r="D2208" s="457">
        <v>0.78235536309124676</v>
      </c>
      <c r="E2208" s="437">
        <v>1.8342475713460469</v>
      </c>
      <c r="F2208" s="456">
        <v>3.8501133442322491E-2</v>
      </c>
      <c r="G2208" s="457">
        <v>3.4054531977679006E-2</v>
      </c>
      <c r="H2208" s="437">
        <v>5.8587496905337072E-2</v>
      </c>
      <c r="I2208" s="456">
        <v>3.3088755641225966E-2</v>
      </c>
      <c r="J2208" s="457">
        <v>3.3377994993051344E-2</v>
      </c>
      <c r="K2208" s="437">
        <v>0.10525557170990441</v>
      </c>
      <c r="L2208" s="462">
        <v>1.3502082441218038E-3</v>
      </c>
      <c r="M2208" s="463">
        <v>1.7661964829869541E-3</v>
      </c>
      <c r="N2208" s="437">
        <v>3.3053630883610671E-3</v>
      </c>
      <c r="O2208" s="456">
        <v>1.6617868855929089E-3</v>
      </c>
      <c r="P2208" s="457">
        <v>2.1128863313456029E-3</v>
      </c>
      <c r="Q2208" s="437">
        <v>1.0134003640448933E-2</v>
      </c>
      <c r="R2208" s="462">
        <v>0</v>
      </c>
      <c r="S2208" s="463">
        <v>0</v>
      </c>
      <c r="T2208" s="437">
        <v>494.26001920566569</v>
      </c>
      <c r="U2208" s="456">
        <v>4.9397645726461043E-3</v>
      </c>
      <c r="V2208" s="457">
        <v>6.0290442965834122E-3</v>
      </c>
      <c r="W2208" s="437">
        <v>1.0579580176151963E-2</v>
      </c>
      <c r="X2208" s="456">
        <v>4.564427178499089E-3</v>
      </c>
      <c r="Y2208" s="457">
        <v>5.8426157714459833E-3</v>
      </c>
      <c r="Z2208" s="437">
        <v>1.0768971221510345E-2</v>
      </c>
      <c r="AA2208" s="456">
        <v>8.6240927724920403E-4</v>
      </c>
      <c r="AB2208" s="457">
        <v>9.3742975008503243E-4</v>
      </c>
      <c r="AC2208" s="437">
        <v>1.1598450106531427E-3</v>
      </c>
      <c r="AD2208" s="456">
        <v>4.8973511643782118E-5</v>
      </c>
      <c r="AE2208" s="457">
        <v>4.3170441486379323E-5</v>
      </c>
      <c r="AF2208" s="437">
        <v>6.8196670105181029E-5</v>
      </c>
      <c r="AG2208" s="456">
        <v>1.6029172634125755E-3</v>
      </c>
      <c r="AH2208" s="457">
        <v>1.388772788667908E-3</v>
      </c>
      <c r="AI2208" s="437">
        <v>2.4650644383843227E-3</v>
      </c>
      <c r="AJ2208" s="456">
        <v>2.9590466381226128E-4</v>
      </c>
      <c r="AK2208" s="457">
        <v>2.4988986314234492E-4</v>
      </c>
      <c r="AL2208" s="437">
        <v>4.4018376483562633E-4</v>
      </c>
      <c r="AM2208" s="456">
        <v>4.403426747336441E-4</v>
      </c>
      <c r="AN2208" s="457">
        <v>3.9509604879941221E-4</v>
      </c>
      <c r="AO2208" s="437">
        <v>5.3059831687847926E-4</v>
      </c>
      <c r="AP2208" s="462">
        <v>0</v>
      </c>
      <c r="AQ2208" s="463">
        <v>0</v>
      </c>
      <c r="AR2208" s="463">
        <v>0</v>
      </c>
      <c r="AS2208" s="456">
        <v>0</v>
      </c>
      <c r="AT2208" s="457">
        <v>0</v>
      </c>
      <c r="AU2208" s="457">
        <v>0</v>
      </c>
    </row>
    <row r="2209" spans="1:47" x14ac:dyDescent="0.2">
      <c r="A2209" s="231">
        <v>2030</v>
      </c>
      <c r="B2209" s="232">
        <v>5</v>
      </c>
      <c r="C2209" s="456">
        <v>1.2038579471117219</v>
      </c>
      <c r="D2209" s="457">
        <v>1.2445142707243215</v>
      </c>
      <c r="E2209" s="437">
        <v>3.2492795883496597</v>
      </c>
      <c r="F2209" s="456">
        <v>4.6264190850278081E-2</v>
      </c>
      <c r="G2209" s="457">
        <v>4.17032571145311E-2</v>
      </c>
      <c r="H2209" s="437">
        <v>8.6648918907513112E-2</v>
      </c>
      <c r="I2209" s="456">
        <v>4.4542456975182235E-2</v>
      </c>
      <c r="J2209" s="457">
        <v>4.5698243441630364E-2</v>
      </c>
      <c r="K2209" s="437">
        <v>0.16454445140996915</v>
      </c>
      <c r="L2209" s="462">
        <v>1.352219503960682E-3</v>
      </c>
      <c r="M2209" s="463">
        <v>1.7685165793691791E-3</v>
      </c>
      <c r="N2209" s="437">
        <v>3.3085145001143365E-3</v>
      </c>
      <c r="O2209" s="456">
        <v>2.0272371797325551E-3</v>
      </c>
      <c r="P2209" s="457">
        <v>3.1870190522355455E-3</v>
      </c>
      <c r="Q2209" s="437">
        <v>1.2566028727505068E-2</v>
      </c>
      <c r="R2209" s="462">
        <v>0</v>
      </c>
      <c r="S2209" s="463">
        <v>0</v>
      </c>
      <c r="T2209" s="437">
        <v>494.53385584582935</v>
      </c>
      <c r="U2209" s="456">
        <v>3.8068482568358319E-3</v>
      </c>
      <c r="V2209" s="457">
        <v>4.560858909670275E-3</v>
      </c>
      <c r="W2209" s="437">
        <v>9.2002489295069396E-3</v>
      </c>
      <c r="X2209" s="456">
        <v>4.6490488124062727E-3</v>
      </c>
      <c r="Y2209" s="457">
        <v>5.9663096228866784E-3</v>
      </c>
      <c r="Z2209" s="437">
        <v>1.0956908421931784E-2</v>
      </c>
      <c r="AA2209" s="456">
        <v>1.0231652820172404E-3</v>
      </c>
      <c r="AB2209" s="457">
        <v>1.1246169174088509E-3</v>
      </c>
      <c r="AC2209" s="437">
        <v>1.6676785619718075E-3</v>
      </c>
      <c r="AD2209" s="456">
        <v>5.8494734340530481E-5</v>
      </c>
      <c r="AE2209" s="457">
        <v>5.2392363287757105E-5</v>
      </c>
      <c r="AF2209" s="437">
        <v>1.0012028783332991E-4</v>
      </c>
      <c r="AG2209" s="456">
        <v>1.9309434032389581E-3</v>
      </c>
      <c r="AH2209" s="457">
        <v>1.7067158702707842E-3</v>
      </c>
      <c r="AI2209" s="437">
        <v>3.6617058658995815E-3</v>
      </c>
      <c r="AJ2209" s="456">
        <v>3.4673188692119379E-4</v>
      </c>
      <c r="AK2209" s="457">
        <v>2.967423280545654E-4</v>
      </c>
      <c r="AL2209" s="437">
        <v>6.1796941083869933E-4</v>
      </c>
      <c r="AM2209" s="456">
        <v>5.3249468959402403E-4</v>
      </c>
      <c r="AN2209" s="457">
        <v>4.8757288888616625E-4</v>
      </c>
      <c r="AO2209" s="437">
        <v>8.2236215297917521E-4</v>
      </c>
      <c r="AP2209" s="462">
        <v>0</v>
      </c>
      <c r="AQ2209" s="463">
        <v>0</v>
      </c>
      <c r="AR2209" s="463">
        <v>0</v>
      </c>
      <c r="AS2209" s="456">
        <v>0</v>
      </c>
      <c r="AT2209" s="457">
        <v>0</v>
      </c>
      <c r="AU2209" s="457">
        <v>0</v>
      </c>
    </row>
    <row r="2210" spans="1:47" x14ac:dyDescent="0.2">
      <c r="A2210" s="231">
        <v>2030</v>
      </c>
      <c r="B2210" s="232">
        <v>6</v>
      </c>
      <c r="C2210" s="456">
        <v>1.211489310455484</v>
      </c>
      <c r="D2210" s="457">
        <v>1.2520873329448097</v>
      </c>
      <c r="E2210" s="437">
        <v>3.271950099386427</v>
      </c>
      <c r="F2210" s="456">
        <v>4.7372612741318681E-2</v>
      </c>
      <c r="G2210" s="457">
        <v>4.2794931203367394E-2</v>
      </c>
      <c r="H2210" s="437">
        <v>8.8926361336855275E-2</v>
      </c>
      <c r="I2210" s="456">
        <v>4.5180822066266946E-2</v>
      </c>
      <c r="J2210" s="457">
        <v>4.6355926001493061E-2</v>
      </c>
      <c r="K2210" s="437">
        <v>0.16620478944471356</v>
      </c>
      <c r="L2210" s="462">
        <v>1.3550490622597268E-3</v>
      </c>
      <c r="M2210" s="463">
        <v>1.7716309973115859E-3</v>
      </c>
      <c r="N2210" s="437">
        <v>3.3137356105379478E-3</v>
      </c>
      <c r="O2210" s="456">
        <v>2.0439803395953344E-3</v>
      </c>
      <c r="P2210" s="457">
        <v>3.2158702668008314E-3</v>
      </c>
      <c r="Q2210" s="437">
        <v>1.2612868708360848E-2</v>
      </c>
      <c r="R2210" s="462">
        <v>0</v>
      </c>
      <c r="S2210" s="463">
        <v>0</v>
      </c>
      <c r="T2210" s="437">
        <v>495.05614752330354</v>
      </c>
      <c r="U2210" s="456">
        <v>3.8739126158831775E-3</v>
      </c>
      <c r="V2210" s="457">
        <v>4.65039144383013E-3</v>
      </c>
      <c r="W2210" s="437">
        <v>9.3743543200740676E-3</v>
      </c>
      <c r="X2210" s="456">
        <v>4.7432866270239512E-3</v>
      </c>
      <c r="Y2210" s="457">
        <v>6.1067410964476309E-3</v>
      </c>
      <c r="Z2210" s="437">
        <v>1.1170250274598555E-2</v>
      </c>
      <c r="AA2210" s="456">
        <v>1.0573695519788524E-3</v>
      </c>
      <c r="AB2210" s="457">
        <v>1.1551301103680848E-3</v>
      </c>
      <c r="AC2210" s="437">
        <v>1.7347603159044822E-3</v>
      </c>
      <c r="AD2210" s="456">
        <v>5.9992968692845296E-5</v>
      </c>
      <c r="AE2210" s="457">
        <v>5.3848236795101753E-5</v>
      </c>
      <c r="AF2210" s="437">
        <v>1.0299292711689765E-4</v>
      </c>
      <c r="AG2210" s="456">
        <v>1.9743061380877855E-3</v>
      </c>
      <c r="AH2210" s="457">
        <v>1.7502060333547545E-3</v>
      </c>
      <c r="AI2210" s="437">
        <v>3.7517122256918055E-3</v>
      </c>
      <c r="AJ2210" s="456">
        <v>3.5483414020095886E-4</v>
      </c>
      <c r="AK2210" s="457">
        <v>3.0493168456253203E-4</v>
      </c>
      <c r="AL2210" s="437">
        <v>6.3485588760871941E-4</v>
      </c>
      <c r="AM2210" s="456">
        <v>5.4552782075990229E-4</v>
      </c>
      <c r="AN2210" s="457">
        <v>4.9999268306589637E-4</v>
      </c>
      <c r="AO2210" s="437">
        <v>8.4337641945053719E-4</v>
      </c>
      <c r="AP2210" s="462">
        <v>0</v>
      </c>
      <c r="AQ2210" s="463">
        <v>0</v>
      </c>
      <c r="AR2210" s="463">
        <v>0</v>
      </c>
      <c r="AS2210" s="456">
        <v>0</v>
      </c>
      <c r="AT2210" s="457">
        <v>0</v>
      </c>
      <c r="AU2210" s="457">
        <v>0</v>
      </c>
    </row>
    <row r="2211" spans="1:47" x14ac:dyDescent="0.2">
      <c r="A2211" s="231">
        <v>2030</v>
      </c>
      <c r="B2211" s="232">
        <v>7</v>
      </c>
      <c r="C2211" s="456">
        <v>1.3525649732012679</v>
      </c>
      <c r="D2211" s="457">
        <v>1.3989961821960495</v>
      </c>
      <c r="E2211" s="437">
        <v>3.7942462437587823</v>
      </c>
      <c r="F2211" s="456">
        <v>5.2880348476527519E-2</v>
      </c>
      <c r="G2211" s="457">
        <v>4.8176677380072891E-2</v>
      </c>
      <c r="H2211" s="437">
        <v>0.11088468611733622</v>
      </c>
      <c r="I2211" s="456">
        <v>5.2209525592790157E-2</v>
      </c>
      <c r="J2211" s="457">
        <v>5.3918350212953201E-2</v>
      </c>
      <c r="K2211" s="437">
        <v>0.20218953612667759</v>
      </c>
      <c r="L2211" s="462">
        <v>1.3580763193853647E-3</v>
      </c>
      <c r="M2211" s="463">
        <v>1.7749072193242216E-3</v>
      </c>
      <c r="N2211" s="437">
        <v>3.3193236242315513E-3</v>
      </c>
      <c r="O2211" s="456">
        <v>2.3426711341971813E-3</v>
      </c>
      <c r="P2211" s="457">
        <v>3.5196866100442145E-3</v>
      </c>
      <c r="Q2211" s="437">
        <v>1.3458398792546173E-2</v>
      </c>
      <c r="R2211" s="462">
        <v>0</v>
      </c>
      <c r="S2211" s="463">
        <v>0</v>
      </c>
      <c r="T2211" s="437">
        <v>495.6433224395181</v>
      </c>
      <c r="U2211" s="456">
        <v>4.0658548203170043E-3</v>
      </c>
      <c r="V2211" s="457">
        <v>4.7821709231750586E-3</v>
      </c>
      <c r="W2211" s="437">
        <v>1.0562863748210312E-2</v>
      </c>
      <c r="X2211" s="456">
        <v>4.8472655732695515E-3</v>
      </c>
      <c r="Y2211" s="457">
        <v>6.2642023889077844E-3</v>
      </c>
      <c r="Z2211" s="437">
        <v>1.1409538979995342E-2</v>
      </c>
      <c r="AA2211" s="456">
        <v>1.1780865028121544E-3</v>
      </c>
      <c r="AB2211" s="457">
        <v>1.2819875261780591E-3</v>
      </c>
      <c r="AC2211" s="437">
        <v>2.1583326862271305E-3</v>
      </c>
      <c r="AD2211" s="456">
        <v>6.6985679838467608E-5</v>
      </c>
      <c r="AE2211" s="457">
        <v>6.0549430606137741E-5</v>
      </c>
      <c r="AF2211" s="437">
        <v>1.2841173530419599E-4</v>
      </c>
      <c r="AG2211" s="456">
        <v>2.2047663506473678E-3</v>
      </c>
      <c r="AH2211" s="457">
        <v>1.9738875659793993E-3</v>
      </c>
      <c r="AI2211" s="437">
        <v>4.6811908694716683E-3</v>
      </c>
      <c r="AJ2211" s="456">
        <v>3.9133235786874759E-4</v>
      </c>
      <c r="AK2211" s="457">
        <v>3.3884631516019207E-4</v>
      </c>
      <c r="AL2211" s="437">
        <v>7.7719361919342084E-4</v>
      </c>
      <c r="AM2211" s="456">
        <v>6.1317540225341144E-4</v>
      </c>
      <c r="AN2211" s="457">
        <v>5.6671444129732839E-4</v>
      </c>
      <c r="AO2211" s="437">
        <v>1.0691114316881637E-3</v>
      </c>
      <c r="AP2211" s="462">
        <v>0</v>
      </c>
      <c r="AQ2211" s="463">
        <v>0</v>
      </c>
      <c r="AR2211" s="463">
        <v>0</v>
      </c>
      <c r="AS2211" s="456">
        <v>0</v>
      </c>
      <c r="AT2211" s="457">
        <v>0</v>
      </c>
      <c r="AU2211" s="457">
        <v>0</v>
      </c>
    </row>
    <row r="2212" spans="1:47" x14ac:dyDescent="0.2">
      <c r="A2212" s="231">
        <v>2030</v>
      </c>
      <c r="B2212" s="232">
        <v>8</v>
      </c>
      <c r="C2212" s="456">
        <v>1.3673626817976996</v>
      </c>
      <c r="D2212" s="457">
        <v>1.4140069615093511</v>
      </c>
      <c r="E2212" s="437">
        <v>3.8261231456425957</v>
      </c>
      <c r="F2212" s="456">
        <v>5.4412771936962513E-2</v>
      </c>
      <c r="G2212" s="457">
        <v>4.9718436884137934E-2</v>
      </c>
      <c r="H2212" s="437">
        <v>0.11426345648709561</v>
      </c>
      <c r="I2212" s="456">
        <v>5.3197427173296556E-2</v>
      </c>
      <c r="J2212" s="457">
        <v>5.4953838078603046E-2</v>
      </c>
      <c r="K2212" s="437">
        <v>0.20459887271404681</v>
      </c>
      <c r="L2212" s="462">
        <v>1.3613928451977257E-3</v>
      </c>
      <c r="M2212" s="463">
        <v>1.7785578437930977E-3</v>
      </c>
      <c r="N2212" s="437">
        <v>3.3255739227060822E-3</v>
      </c>
      <c r="O2212" s="456">
        <v>2.3655405748879456E-3</v>
      </c>
      <c r="P2212" s="457">
        <v>3.5584209414966802E-3</v>
      </c>
      <c r="Q2212" s="437">
        <v>1.3523065757065474E-2</v>
      </c>
      <c r="R2212" s="462">
        <v>0</v>
      </c>
      <c r="S2212" s="463">
        <v>0</v>
      </c>
      <c r="T2212" s="437">
        <v>496.29877199681806</v>
      </c>
      <c r="U2212" s="456">
        <v>4.1552160632255418E-3</v>
      </c>
      <c r="V2212" s="457">
        <v>4.8975493762690031E-3</v>
      </c>
      <c r="W2212" s="437">
        <v>1.0791477962165723E-2</v>
      </c>
      <c r="X2212" s="456">
        <v>4.9615739028351438E-3</v>
      </c>
      <c r="Y2212" s="457">
        <v>6.4400100151262773E-3</v>
      </c>
      <c r="Z2212" s="437">
        <v>1.1676650267339833E-2</v>
      </c>
      <c r="AA2212" s="456">
        <v>1.222784579143628E-3</v>
      </c>
      <c r="AB2212" s="457">
        <v>1.3201854478128306E-3</v>
      </c>
      <c r="AC2212" s="437">
        <v>2.2568701334275214E-3</v>
      </c>
      <c r="AD2212" s="456">
        <v>6.9042715687625151E-5</v>
      </c>
      <c r="AE2212" s="457">
        <v>6.2589284068028655E-5</v>
      </c>
      <c r="AF2212" s="437">
        <v>1.326905413354024E-4</v>
      </c>
      <c r="AG2212" s="456">
        <v>2.2653872398203673E-3</v>
      </c>
      <c r="AH2212" s="457">
        <v>2.0363503864458911E-3</v>
      </c>
      <c r="AI2212" s="437">
        <v>4.8150370722222346E-3</v>
      </c>
      <c r="AJ2212" s="456">
        <v>4.0256159080636017E-4</v>
      </c>
      <c r="AK2212" s="457">
        <v>3.5054151752149306E-4</v>
      </c>
      <c r="AL2212" s="437">
        <v>8.0236759758578599E-4</v>
      </c>
      <c r="AM2212" s="456">
        <v>6.3096323182612189E-4</v>
      </c>
      <c r="AN2212" s="457">
        <v>5.8396611834203983E-4</v>
      </c>
      <c r="AO2212" s="437">
        <v>1.1002873882322709E-3</v>
      </c>
      <c r="AP2212" s="462">
        <v>0</v>
      </c>
      <c r="AQ2212" s="463">
        <v>0</v>
      </c>
      <c r="AR2212" s="463">
        <v>0</v>
      </c>
      <c r="AS2212" s="456">
        <v>0</v>
      </c>
      <c r="AT2212" s="457">
        <v>0</v>
      </c>
      <c r="AU2212" s="457">
        <v>0</v>
      </c>
    </row>
    <row r="2213" spans="1:47" x14ac:dyDescent="0.2">
      <c r="A2213" s="231">
        <v>2030</v>
      </c>
      <c r="B2213" s="232">
        <v>9</v>
      </c>
      <c r="C2213" s="456">
        <v>1.4015705770222606</v>
      </c>
      <c r="D2213" s="457">
        <v>1.4466891786668943</v>
      </c>
      <c r="E2213" s="437">
        <v>3.9376445984006745</v>
      </c>
      <c r="F2213" s="456">
        <v>6.0347856202774337E-2</v>
      </c>
      <c r="G2213" s="457">
        <v>5.5539388456692901E-2</v>
      </c>
      <c r="H2213" s="437">
        <v>0.13520239943112397</v>
      </c>
      <c r="I2213" s="456">
        <v>6.2048438065873596E-2</v>
      </c>
      <c r="J2213" s="457">
        <v>6.4466488876440839E-2</v>
      </c>
      <c r="K2213" s="437">
        <v>0.24577858076478801</v>
      </c>
      <c r="L2213" s="462">
        <v>1.3648083181899706E-3</v>
      </c>
      <c r="M2213" s="463">
        <v>1.7823073215435981E-3</v>
      </c>
      <c r="N2213" s="437">
        <v>3.3316413840113841E-3</v>
      </c>
      <c r="O2213" s="456">
        <v>2.7225472497696543E-3</v>
      </c>
      <c r="P2213" s="457">
        <v>3.9125757507411894E-3</v>
      </c>
      <c r="Q2213" s="437">
        <v>1.4498867745476767E-2</v>
      </c>
      <c r="R2213" s="462">
        <v>0</v>
      </c>
      <c r="S2213" s="463">
        <v>0</v>
      </c>
      <c r="T2213" s="437">
        <v>496.83709930550327</v>
      </c>
      <c r="U2213" s="456">
        <v>4.2015406910786215E-3</v>
      </c>
      <c r="V2213" s="457">
        <v>4.9521636267516956E-3</v>
      </c>
      <c r="W2213" s="437">
        <v>1.1348713449545736E-2</v>
      </c>
      <c r="X2213" s="456">
        <v>5.0870093138039255E-3</v>
      </c>
      <c r="Y2213" s="457">
        <v>6.634994805797388E-3</v>
      </c>
      <c r="Z2213" s="437">
        <v>1.197241451551081E-2</v>
      </c>
      <c r="AA2213" s="456">
        <v>1.3587797141062694E-3</v>
      </c>
      <c r="AB2213" s="457">
        <v>1.4559159028532816E-3</v>
      </c>
      <c r="AC2213" s="437">
        <v>2.6816379887866387E-3</v>
      </c>
      <c r="AD2213" s="456">
        <v>7.6513429969501061E-5</v>
      </c>
      <c r="AE2213" s="457">
        <v>6.9776781751461556E-5</v>
      </c>
      <c r="AF2213" s="437">
        <v>1.5682305615566234E-4</v>
      </c>
      <c r="AG2213" s="456">
        <v>2.5121233980829934E-3</v>
      </c>
      <c r="AH2213" s="457">
        <v>2.2780734834406914E-3</v>
      </c>
      <c r="AI2213" s="437">
        <v>5.6959685966465178E-3</v>
      </c>
      <c r="AJ2213" s="456">
        <v>4.4055489209748015E-4</v>
      </c>
      <c r="AK2213" s="457">
        <v>3.862574901487523E-4</v>
      </c>
      <c r="AL2213" s="437">
        <v>9.3191574579121119E-4</v>
      </c>
      <c r="AM2213" s="456">
        <v>7.037506677443166E-4</v>
      </c>
      <c r="AN2213" s="457">
        <v>6.5607232141562963E-4</v>
      </c>
      <c r="AO2213" s="437">
        <v>1.3214665129999588E-3</v>
      </c>
      <c r="AP2213" s="462">
        <v>0</v>
      </c>
      <c r="AQ2213" s="463">
        <v>0</v>
      </c>
      <c r="AR2213" s="463">
        <v>0</v>
      </c>
      <c r="AS2213" s="456">
        <v>0</v>
      </c>
      <c r="AT2213" s="457">
        <v>0</v>
      </c>
      <c r="AU2213" s="457">
        <v>0</v>
      </c>
    </row>
    <row r="2214" spans="1:47" x14ac:dyDescent="0.2">
      <c r="A2214" s="231">
        <v>2030</v>
      </c>
      <c r="B2214" s="232">
        <v>10</v>
      </c>
      <c r="C2214" s="456">
        <v>1.4183978675478581</v>
      </c>
      <c r="D2214" s="457">
        <v>1.4640465458718128</v>
      </c>
      <c r="E2214" s="437">
        <v>3.9736823679421418</v>
      </c>
      <c r="F2214" s="456">
        <v>6.2311351533006605E-2</v>
      </c>
      <c r="G2214" s="457">
        <v>5.755865332901474E-2</v>
      </c>
      <c r="H2214" s="437">
        <v>0.13986543843062219</v>
      </c>
      <c r="I2214" s="456">
        <v>6.3376509139710671E-2</v>
      </c>
      <c r="J2214" s="457">
        <v>6.588039991238373E-2</v>
      </c>
      <c r="K2214" s="437">
        <v>0.24928238601419359</v>
      </c>
      <c r="L2214" s="462">
        <v>1.3693644289788864E-3</v>
      </c>
      <c r="M2214" s="463">
        <v>1.7879233779064245E-3</v>
      </c>
      <c r="N2214" s="437">
        <v>3.3403276842950903E-3</v>
      </c>
      <c r="O2214" s="456">
        <v>2.7545723573254091E-3</v>
      </c>
      <c r="P2214" s="457">
        <v>3.9652712104025203E-3</v>
      </c>
      <c r="Q2214" s="437">
        <v>1.4589965382216154E-2</v>
      </c>
      <c r="R2214" s="462">
        <v>0</v>
      </c>
      <c r="S2214" s="463">
        <v>0</v>
      </c>
      <c r="T2214" s="437">
        <v>497.63616527341492</v>
      </c>
      <c r="U2214" s="456">
        <v>4.3073622304080888E-3</v>
      </c>
      <c r="V2214" s="457">
        <v>5.0963577130236758E-3</v>
      </c>
      <c r="W2214" s="437">
        <v>1.1631592466172073E-2</v>
      </c>
      <c r="X2214" s="456">
        <v>5.2237644172949084E-3</v>
      </c>
      <c r="Y2214" s="457">
        <v>6.8491971992844991E-3</v>
      </c>
      <c r="Z2214" s="437">
        <v>1.2297839954047573E-2</v>
      </c>
      <c r="AA2214" s="456">
        <v>1.4312007808268278E-3</v>
      </c>
      <c r="AB2214" s="457">
        <v>1.5279761995734623E-3</v>
      </c>
      <c r="AC2214" s="437">
        <v>2.8406508872505887E-3</v>
      </c>
      <c r="AD2214" s="456">
        <v>7.9224530235416323E-5</v>
      </c>
      <c r="AE2214" s="457">
        <v>7.2526327858197192E-5</v>
      </c>
      <c r="AF2214" s="437">
        <v>1.6287944448647096E-4</v>
      </c>
      <c r="AG2214" s="456">
        <v>2.5861417820202534E-3</v>
      </c>
      <c r="AH2214" s="457">
        <v>2.3551388072895582E-3</v>
      </c>
      <c r="AI2214" s="437">
        <v>5.8746878321275231E-3</v>
      </c>
      <c r="AJ2214" s="456">
        <v>4.538426955972155E-4</v>
      </c>
      <c r="AK2214" s="457">
        <v>4.0016239767969367E-4</v>
      </c>
      <c r="AL2214" s="437">
        <v>9.6468722521952943E-4</v>
      </c>
      <c r="AM2214" s="456">
        <v>7.2749093005237118E-4</v>
      </c>
      <c r="AN2214" s="457">
        <v>6.7995441645443396E-4</v>
      </c>
      <c r="AO2214" s="437">
        <v>1.3665468143226835E-3</v>
      </c>
      <c r="AP2214" s="462">
        <v>0</v>
      </c>
      <c r="AQ2214" s="463">
        <v>0</v>
      </c>
      <c r="AR2214" s="463">
        <v>0</v>
      </c>
      <c r="AS2214" s="456">
        <v>0</v>
      </c>
      <c r="AT2214" s="457">
        <v>0</v>
      </c>
      <c r="AU2214" s="457">
        <v>0</v>
      </c>
    </row>
    <row r="2215" spans="1:47" x14ac:dyDescent="0.2">
      <c r="A2215" s="231">
        <v>2030</v>
      </c>
      <c r="B2215" s="232">
        <v>11</v>
      </c>
      <c r="C2215" s="456">
        <v>1.7156566758398664</v>
      </c>
      <c r="D2215" s="457">
        <v>1.7760544581159832</v>
      </c>
      <c r="E2215" s="437">
        <v>4.9815670630470494</v>
      </c>
      <c r="F2215" s="456">
        <v>7.2872661047299017E-2</v>
      </c>
      <c r="G2215" s="457">
        <v>6.6999554773188696E-2</v>
      </c>
      <c r="H2215" s="437">
        <v>0.17647723861786213</v>
      </c>
      <c r="I2215" s="456">
        <v>7.2475447768616405E-2</v>
      </c>
      <c r="J2215" s="457">
        <v>7.5678289844423388E-2</v>
      </c>
      <c r="K2215" s="437">
        <v>0.29081570583272676</v>
      </c>
      <c r="L2215" s="462">
        <v>1.3744084718938926E-3</v>
      </c>
      <c r="M2215" s="463">
        <v>1.7941918647115425E-3</v>
      </c>
      <c r="N2215" s="437">
        <v>3.3500202230515785E-3</v>
      </c>
      <c r="O2215" s="456">
        <v>3.4754105514405065E-3</v>
      </c>
      <c r="P2215" s="457">
        <v>4.6159730439331581E-3</v>
      </c>
      <c r="Q2215" s="437">
        <v>1.6575111766845868E-2</v>
      </c>
      <c r="R2215" s="462">
        <v>0</v>
      </c>
      <c r="S2215" s="463">
        <v>0</v>
      </c>
      <c r="T2215" s="437">
        <v>498.51334850008618</v>
      </c>
      <c r="U2215" s="456">
        <v>3.9773374829433711E-3</v>
      </c>
      <c r="V2215" s="457">
        <v>4.7353502868533572E-3</v>
      </c>
      <c r="W2215" s="437">
        <v>1.1141156707108482E-2</v>
      </c>
      <c r="X2215" s="456">
        <v>5.3722468558558729E-3</v>
      </c>
      <c r="Y2215" s="457">
        <v>7.0847327657446854E-3</v>
      </c>
      <c r="Z2215" s="437">
        <v>1.2655621043805252E-2</v>
      </c>
      <c r="AA2215" s="456">
        <v>1.6852777879763448E-3</v>
      </c>
      <c r="AB2215" s="457">
        <v>1.7739984715122172E-3</v>
      </c>
      <c r="AC2215" s="437">
        <v>3.6137494855821529E-3</v>
      </c>
      <c r="AD2215" s="456">
        <v>9.2546636165694279E-5</v>
      </c>
      <c r="AE2215" s="457">
        <v>8.4227255737700417E-5</v>
      </c>
      <c r="AF2215" s="437">
        <v>2.052799838086983E-4</v>
      </c>
      <c r="AG2215" s="456">
        <v>3.0228068557587649E-3</v>
      </c>
      <c r="AH2215" s="457">
        <v>2.7421028328939003E-3</v>
      </c>
      <c r="AI2215" s="437">
        <v>7.4073491726874986E-3</v>
      </c>
      <c r="AJ2215" s="456">
        <v>5.1970995187626502E-4</v>
      </c>
      <c r="AK2215" s="457">
        <v>4.5570101245534695E-4</v>
      </c>
      <c r="AL2215" s="437">
        <v>1.1878878003235686E-3</v>
      </c>
      <c r="AM2215" s="456">
        <v>8.5841768118324478E-4</v>
      </c>
      <c r="AN2215" s="457">
        <v>7.9896709004499504E-4</v>
      </c>
      <c r="AO2215" s="437">
        <v>1.7573269466214323E-3</v>
      </c>
      <c r="AP2215" s="462">
        <v>0</v>
      </c>
      <c r="AQ2215" s="463">
        <v>0</v>
      </c>
      <c r="AR2215" s="463">
        <v>0</v>
      </c>
      <c r="AS2215" s="456">
        <v>0</v>
      </c>
      <c r="AT2215" s="457">
        <v>0</v>
      </c>
      <c r="AU2215" s="457">
        <v>0</v>
      </c>
    </row>
    <row r="2216" spans="1:47" x14ac:dyDescent="0.2">
      <c r="A2216" s="231">
        <v>2030</v>
      </c>
      <c r="B2216" s="232">
        <v>12</v>
      </c>
      <c r="C2216" s="456">
        <v>1.740873022729224</v>
      </c>
      <c r="D2216" s="457">
        <v>1.8025047120267563</v>
      </c>
      <c r="E2216" s="437">
        <v>5.0443019776457678</v>
      </c>
      <c r="F2216" s="456">
        <v>7.5340940501040204E-2</v>
      </c>
      <c r="G2216" s="457">
        <v>6.9576020561412308E-2</v>
      </c>
      <c r="H2216" s="437">
        <v>0.18283351737391351</v>
      </c>
      <c r="I2216" s="456">
        <v>7.4065545111823908E-2</v>
      </c>
      <c r="J2216" s="457">
        <v>7.7399414868782254E-2</v>
      </c>
      <c r="K2216" s="437">
        <v>0.29499313934973459</v>
      </c>
      <c r="L2216" s="462">
        <v>1.3777805591480778E-3</v>
      </c>
      <c r="M2216" s="463">
        <v>1.7987157564944545E-3</v>
      </c>
      <c r="N2216" s="437">
        <v>3.3553755658795284E-3</v>
      </c>
      <c r="O2216" s="456">
        <v>3.5172464103919239E-3</v>
      </c>
      <c r="P2216" s="457">
        <v>4.6820326466949069E-3</v>
      </c>
      <c r="Q2216" s="437">
        <v>1.6688187065231987E-2</v>
      </c>
      <c r="R2216" s="462">
        <v>0</v>
      </c>
      <c r="S2216" s="463">
        <v>0</v>
      </c>
      <c r="T2216" s="437">
        <v>499.45941669876817</v>
      </c>
      <c r="U2216" s="456">
        <v>4.086660569560527E-3</v>
      </c>
      <c r="V2216" s="457">
        <v>4.8929310590850534E-3</v>
      </c>
      <c r="W2216" s="437">
        <v>1.1450017052415723E-2</v>
      </c>
      <c r="X2216" s="456">
        <v>5.5310994287169485E-3</v>
      </c>
      <c r="Y2216" s="457">
        <v>7.3385728251370731E-3</v>
      </c>
      <c r="Z2216" s="437">
        <v>1.3041234985909129E-2</v>
      </c>
      <c r="AA2216" s="456">
        <v>1.7353090887688978E-3</v>
      </c>
      <c r="AB2216" s="457">
        <v>1.8381860549710771E-3</v>
      </c>
      <c r="AC2216" s="437">
        <v>3.7376806469925469E-3</v>
      </c>
      <c r="AD2216" s="456">
        <v>9.5720335643332218E-5</v>
      </c>
      <c r="AE2216" s="457">
        <v>8.7540411187530523E-5</v>
      </c>
      <c r="AF2216" s="437">
        <v>2.1303719309272168E-4</v>
      </c>
      <c r="AG2216" s="456">
        <v>3.1270198767648885E-3</v>
      </c>
      <c r="AH2216" s="457">
        <v>2.8487577804042238E-3</v>
      </c>
      <c r="AI2216" s="437">
        <v>7.6753860145571864E-3</v>
      </c>
      <c r="AJ2216" s="456">
        <v>5.3983912657556228E-4</v>
      </c>
      <c r="AK2216" s="457">
        <v>4.7602895833732961E-4</v>
      </c>
      <c r="AL2216" s="437">
        <v>1.2407459001792856E-3</v>
      </c>
      <c r="AM2216" s="456">
        <v>8.8508698094181247E-4</v>
      </c>
      <c r="AN2216" s="457">
        <v>8.2694497840788339E-4</v>
      </c>
      <c r="AO2216" s="437">
        <v>1.8105895646456721E-3</v>
      </c>
      <c r="AP2216" s="462">
        <v>0</v>
      </c>
      <c r="AQ2216" s="463">
        <v>0</v>
      </c>
      <c r="AR2216" s="463">
        <v>0</v>
      </c>
      <c r="AS2216" s="456">
        <v>0</v>
      </c>
      <c r="AT2216" s="457">
        <v>0</v>
      </c>
      <c r="AU2216" s="457">
        <v>0</v>
      </c>
    </row>
    <row r="2217" spans="1:47" x14ac:dyDescent="0.2">
      <c r="A2217" s="231">
        <v>2030</v>
      </c>
      <c r="B2217" s="232">
        <v>13</v>
      </c>
      <c r="C2217" s="456">
        <v>1.76815721524675</v>
      </c>
      <c r="D2217" s="457">
        <v>1.8312514673911355</v>
      </c>
      <c r="E2217" s="437">
        <v>5.1125482501839121</v>
      </c>
      <c r="F2217" s="456">
        <v>7.8004131633140517E-2</v>
      </c>
      <c r="G2217" s="457">
        <v>7.2369297220339537E-2</v>
      </c>
      <c r="H2217" s="437">
        <v>0.18972497067893546</v>
      </c>
      <c r="I2217" s="456">
        <v>7.5780941492699691E-2</v>
      </c>
      <c r="J2217" s="457">
        <v>7.9264899948460851E-2</v>
      </c>
      <c r="K2217" s="437">
        <v>0.29952337152516045</v>
      </c>
      <c r="L2217" s="462">
        <v>1.3814007774658715E-3</v>
      </c>
      <c r="M2217" s="463">
        <v>1.8035996945338334E-3</v>
      </c>
      <c r="N2217" s="437">
        <v>3.3611326390687074E-3</v>
      </c>
      <c r="O2217" s="456">
        <v>3.5623854472111621E-3</v>
      </c>
      <c r="P2217" s="457">
        <v>4.7536594231408456E-3</v>
      </c>
      <c r="Q2217" s="437">
        <v>1.6810741117516674E-2</v>
      </c>
      <c r="R2217" s="462">
        <v>0</v>
      </c>
      <c r="S2217" s="463">
        <v>0</v>
      </c>
      <c r="T2217" s="437">
        <v>500.48597837671838</v>
      </c>
      <c r="U2217" s="456">
        <v>4.2046780345211957E-3</v>
      </c>
      <c r="V2217" s="457">
        <v>5.0638705483851019E-3</v>
      </c>
      <c r="W2217" s="437">
        <v>1.1785038538314576E-2</v>
      </c>
      <c r="X2217" s="456">
        <v>5.7026146646883087E-3</v>
      </c>
      <c r="Y2217" s="457">
        <v>7.613941416137391E-3</v>
      </c>
      <c r="Z2217" s="437">
        <v>1.3459535695951779E-2</v>
      </c>
      <c r="AA2217" s="456">
        <v>1.7879570046809355E-3</v>
      </c>
      <c r="AB2217" s="457">
        <v>1.9065392823705099E-3</v>
      </c>
      <c r="AC2217" s="437">
        <v>3.8689255666920948E-3</v>
      </c>
      <c r="AD2217" s="456">
        <v>9.913721791756222E-5</v>
      </c>
      <c r="AE2217" s="457">
        <v>9.1125265461784545E-5</v>
      </c>
      <c r="AF2217" s="437">
        <v>2.2142969963456216E-4</v>
      </c>
      <c r="AG2217" s="456">
        <v>3.2398199288974213E-3</v>
      </c>
      <c r="AH2217" s="457">
        <v>2.9647236586909562E-3</v>
      </c>
      <c r="AI2217" s="437">
        <v>7.9668320859102026E-3</v>
      </c>
      <c r="AJ2217" s="456">
        <v>5.6166745016639804E-4</v>
      </c>
      <c r="AK2217" s="457">
        <v>4.9816782653171556E-4</v>
      </c>
      <c r="AL2217" s="437">
        <v>1.2983285408298653E-3</v>
      </c>
      <c r="AM2217" s="456">
        <v>9.1377395281864169E-4</v>
      </c>
      <c r="AN2217" s="457">
        <v>8.5719354275079311E-4</v>
      </c>
      <c r="AO2217" s="437">
        <v>1.8681022221435479E-3</v>
      </c>
      <c r="AP2217" s="462">
        <v>0</v>
      </c>
      <c r="AQ2217" s="463">
        <v>0</v>
      </c>
      <c r="AR2217" s="463">
        <v>0</v>
      </c>
      <c r="AS2217" s="456">
        <v>0</v>
      </c>
      <c r="AT2217" s="457">
        <v>0</v>
      </c>
      <c r="AU2217" s="457">
        <v>0</v>
      </c>
    </row>
    <row r="2218" spans="1:47" x14ac:dyDescent="0.2">
      <c r="A2218" s="231">
        <v>2030</v>
      </c>
      <c r="B2218" s="232">
        <v>14</v>
      </c>
      <c r="C2218" s="456">
        <v>1.7932821468029494</v>
      </c>
      <c r="D2218" s="457">
        <v>1.857567264328329</v>
      </c>
      <c r="E2218" s="437">
        <v>5.1714443162105717</v>
      </c>
      <c r="F2218" s="456">
        <v>8.086851297576847E-2</v>
      </c>
      <c r="G2218" s="457">
        <v>7.5372682463298868E-2</v>
      </c>
      <c r="H2218" s="437">
        <v>0.19711775645791296</v>
      </c>
      <c r="I2218" s="456">
        <v>7.7588774978978994E-2</v>
      </c>
      <c r="J2218" s="457">
        <v>8.1227050311040216E-2</v>
      </c>
      <c r="K2218" s="437">
        <v>0.30411426342384434</v>
      </c>
      <c r="L2218" s="462">
        <v>1.3843443294038569E-3</v>
      </c>
      <c r="M2218" s="463">
        <v>1.8076520227921632E-3</v>
      </c>
      <c r="N2218" s="437">
        <v>3.3647771444755194E-3</v>
      </c>
      <c r="O2218" s="456">
        <v>3.6111041508652439E-3</v>
      </c>
      <c r="P2218" s="457">
        <v>4.8309356581604816E-3</v>
      </c>
      <c r="Q2218" s="437">
        <v>1.694276211580914E-2</v>
      </c>
      <c r="R2218" s="462">
        <v>0</v>
      </c>
      <c r="S2218" s="463">
        <v>0</v>
      </c>
      <c r="T2218" s="437">
        <v>501.2181777415891</v>
      </c>
      <c r="U2218" s="456">
        <v>4.330900684785915E-3</v>
      </c>
      <c r="V2218" s="457">
        <v>5.2470911898253834E-3</v>
      </c>
      <c r="W2218" s="437">
        <v>1.2141837882488996E-2</v>
      </c>
      <c r="X2218" s="456">
        <v>5.887570768536938E-3</v>
      </c>
      <c r="Y2218" s="457">
        <v>7.9107990387133845E-3</v>
      </c>
      <c r="Z2218" s="437">
        <v>1.3910546252699402E-2</v>
      </c>
      <c r="AA2218" s="456">
        <v>1.843919349556527E-3</v>
      </c>
      <c r="AB2218" s="457">
        <v>1.9793617576266053E-3</v>
      </c>
      <c r="AC2218" s="437">
        <v>4.0065454644151012E-3</v>
      </c>
      <c r="AD2218" s="456">
        <v>1.0281066870879896E-4</v>
      </c>
      <c r="AE2218" s="457">
        <v>9.4978581712799049E-5</v>
      </c>
      <c r="AF2218" s="437">
        <v>2.3042566219421535E-4</v>
      </c>
      <c r="AG2218" s="456">
        <v>3.361316197904377E-3</v>
      </c>
      <c r="AH2218" s="457">
        <v>3.0895848465332856E-3</v>
      </c>
      <c r="AI2218" s="437">
        <v>8.2803135766630082E-3</v>
      </c>
      <c r="AJ2218" s="456">
        <v>5.8525583421456377E-4</v>
      </c>
      <c r="AK2218" s="457">
        <v>5.2209010796801583E-4</v>
      </c>
      <c r="AL2218" s="437">
        <v>1.3606653827545109E-3</v>
      </c>
      <c r="AM2218" s="456">
        <v>9.4454046488621113E-4</v>
      </c>
      <c r="AN2218" s="457">
        <v>8.8962541596227895E-4</v>
      </c>
      <c r="AO2218" s="437">
        <v>1.9293238078380002E-3</v>
      </c>
      <c r="AP2218" s="462">
        <v>0</v>
      </c>
      <c r="AQ2218" s="463">
        <v>0</v>
      </c>
      <c r="AR2218" s="463">
        <v>0</v>
      </c>
      <c r="AS2218" s="456">
        <v>0</v>
      </c>
      <c r="AT2218" s="457">
        <v>0</v>
      </c>
      <c r="AU2218" s="457">
        <v>0</v>
      </c>
    </row>
    <row r="2219" spans="1:47" x14ac:dyDescent="0.2">
      <c r="A2219" s="231">
        <v>2030</v>
      </c>
      <c r="B2219" s="232">
        <v>15</v>
      </c>
      <c r="C2219" s="456">
        <v>1.8247537305929145</v>
      </c>
      <c r="D2219" s="457">
        <v>1.8907498586815079</v>
      </c>
      <c r="E2219" s="437">
        <v>5.2502024980353532</v>
      </c>
      <c r="F2219" s="456">
        <v>8.3939764288861587E-2</v>
      </c>
      <c r="G2219" s="457">
        <v>7.8596213559840047E-2</v>
      </c>
      <c r="H2219" s="437">
        <v>0.20506771487817013</v>
      </c>
      <c r="I2219" s="456">
        <v>7.9568078365828188E-2</v>
      </c>
      <c r="J2219" s="457">
        <v>8.3381223631003157E-2</v>
      </c>
      <c r="K2219" s="437">
        <v>0.3093469933630747</v>
      </c>
      <c r="L2219" s="462">
        <v>1.3885350989804304E-3</v>
      </c>
      <c r="M2219" s="463">
        <v>1.8133127626766218E-3</v>
      </c>
      <c r="N2219" s="437">
        <v>3.3714593098537011E-3</v>
      </c>
      <c r="O2219" s="456">
        <v>3.6632751444417837E-3</v>
      </c>
      <c r="P2219" s="457">
        <v>4.913764947343531E-3</v>
      </c>
      <c r="Q2219" s="437">
        <v>1.7084540853022058E-2</v>
      </c>
      <c r="R2219" s="462">
        <v>0</v>
      </c>
      <c r="S2219" s="463">
        <v>0</v>
      </c>
      <c r="T2219" s="437">
        <v>502.40400541963686</v>
      </c>
      <c r="U2219" s="456">
        <v>4.4671060872851082E-3</v>
      </c>
      <c r="V2219" s="457">
        <v>5.4444782089967435E-3</v>
      </c>
      <c r="W2219" s="437">
        <v>1.2528645926343399E-2</v>
      </c>
      <c r="X2219" s="456">
        <v>6.0854948980920793E-3</v>
      </c>
      <c r="Y2219" s="457">
        <v>8.2287759345177711E-3</v>
      </c>
      <c r="Z2219" s="437">
        <v>1.4393564809277823E-2</v>
      </c>
      <c r="AA2219" s="456">
        <v>1.9029364975833858E-3</v>
      </c>
      <c r="AB2219" s="457">
        <v>2.0564729548168004E-3</v>
      </c>
      <c r="AC2219" s="437">
        <v>4.1534607657940301E-3</v>
      </c>
      <c r="AD2219" s="456">
        <v>1.06741583619185E-4</v>
      </c>
      <c r="AE2219" s="457">
        <v>9.91053957094003E-5</v>
      </c>
      <c r="AF2219" s="437">
        <v>2.4008042890713276E-4</v>
      </c>
      <c r="AG2219" s="456">
        <v>3.4918535045773721E-3</v>
      </c>
      <c r="AH2219" s="457">
        <v>3.2238667554206671E-3</v>
      </c>
      <c r="AI2219" s="437">
        <v>8.6177065390070241E-3</v>
      </c>
      <c r="AJ2219" s="456">
        <v>6.1056525420600887E-4</v>
      </c>
      <c r="AK2219" s="457">
        <v>5.4778018811571625E-4</v>
      </c>
      <c r="AL2219" s="437">
        <v>1.4274772639025644E-3</v>
      </c>
      <c r="AM2219" s="456">
        <v>9.7752400105359993E-4</v>
      </c>
      <c r="AN2219" s="457">
        <v>9.2442934651082984E-4</v>
      </c>
      <c r="AO2219" s="437">
        <v>1.9954033735655632E-3</v>
      </c>
      <c r="AP2219" s="462">
        <v>0</v>
      </c>
      <c r="AQ2219" s="463">
        <v>0</v>
      </c>
      <c r="AR2219" s="463">
        <v>0</v>
      </c>
      <c r="AS2219" s="456">
        <v>0</v>
      </c>
      <c r="AT2219" s="457">
        <v>0</v>
      </c>
      <c r="AU2219" s="457">
        <v>0</v>
      </c>
    </row>
    <row r="2220" spans="1:47" x14ac:dyDescent="0.2">
      <c r="A2220" s="231">
        <v>2030</v>
      </c>
      <c r="B2220" s="232">
        <v>16</v>
      </c>
      <c r="C2220" s="456">
        <v>2.0372197746396736</v>
      </c>
      <c r="D2220" s="457">
        <v>2.2290486346005176</v>
      </c>
      <c r="E2220" s="437">
        <v>6.2650037290540022</v>
      </c>
      <c r="F2220" s="456">
        <v>9.1446779242103302E-2</v>
      </c>
      <c r="G2220" s="457">
        <v>8.7382579241203906E-2</v>
      </c>
      <c r="H2220" s="437">
        <v>0.23654272879771984</v>
      </c>
      <c r="I2220" s="456">
        <v>8.9783904074696178E-2</v>
      </c>
      <c r="J2220" s="457">
        <v>9.4410789666755104E-2</v>
      </c>
      <c r="K2220" s="437">
        <v>0.3538698614580717</v>
      </c>
      <c r="L2220" s="462">
        <v>1.3930250900081364E-3</v>
      </c>
      <c r="M2220" s="463">
        <v>1.8193405785297404E-3</v>
      </c>
      <c r="N2220" s="437">
        <v>3.3785804613620306E-3</v>
      </c>
      <c r="O2220" s="456">
        <v>5.1346877428730883E-3</v>
      </c>
      <c r="P2220" s="457">
        <v>6.1385628047113975E-3</v>
      </c>
      <c r="Q2220" s="437">
        <v>2.0862820424675611E-2</v>
      </c>
      <c r="R2220" s="462">
        <v>0</v>
      </c>
      <c r="S2220" s="463">
        <v>0</v>
      </c>
      <c r="T2220" s="437">
        <v>503.66542321721187</v>
      </c>
      <c r="U2220" s="456">
        <v>4.5427457100148958E-3</v>
      </c>
      <c r="V2220" s="457">
        <v>5.5924178944262602E-3</v>
      </c>
      <c r="W2220" s="437">
        <v>1.3096324208951283E-2</v>
      </c>
      <c r="X2220" s="456">
        <v>6.297183747551457E-3</v>
      </c>
      <c r="Y2220" s="457">
        <v>8.5673010793769887E-3</v>
      </c>
      <c r="Z2220" s="437">
        <v>1.4907835025926049E-2</v>
      </c>
      <c r="AA2220" s="456">
        <v>2.0441894635916174E-3</v>
      </c>
      <c r="AB2220" s="457">
        <v>2.2539258328511617E-3</v>
      </c>
      <c r="AC2220" s="437">
        <v>4.7186354399921301E-3</v>
      </c>
      <c r="AD2220" s="456">
        <v>1.1598720563534194E-4</v>
      </c>
      <c r="AE2220" s="457">
        <v>1.0986235586354746E-4</v>
      </c>
      <c r="AF2220" s="437">
        <v>2.761582745909172E-4</v>
      </c>
      <c r="AG2220" s="456">
        <v>3.8125041214984879E-3</v>
      </c>
      <c r="AH2220" s="457">
        <v>3.5931417774040233E-3</v>
      </c>
      <c r="AI2220" s="437">
        <v>9.9610949452614717E-3</v>
      </c>
      <c r="AJ2220" s="456">
        <v>6.6170536091045805E-4</v>
      </c>
      <c r="AK2220" s="457">
        <v>6.0460930654385864E-4</v>
      </c>
      <c r="AL2220" s="437">
        <v>1.6339220755855043E-3</v>
      </c>
      <c r="AM2220" s="456">
        <v>1.0671351507675236E-3</v>
      </c>
      <c r="AN2220" s="457">
        <v>1.0308603463432668E-3</v>
      </c>
      <c r="AO2220" s="437">
        <v>2.3164454064422933E-3</v>
      </c>
      <c r="AP2220" s="462">
        <v>0</v>
      </c>
      <c r="AQ2220" s="463">
        <v>0</v>
      </c>
      <c r="AR2220" s="463">
        <v>0</v>
      </c>
      <c r="AS2220" s="456">
        <v>0</v>
      </c>
      <c r="AT2220" s="457">
        <v>0</v>
      </c>
      <c r="AU2220" s="457">
        <v>0</v>
      </c>
    </row>
    <row r="2221" spans="1:47" x14ac:dyDescent="0.2">
      <c r="A2221" s="231">
        <v>2030</v>
      </c>
      <c r="B2221" s="232">
        <v>17</v>
      </c>
      <c r="C2221" s="456">
        <v>2.074181140177263</v>
      </c>
      <c r="D2221" s="457">
        <v>2.2687434226793899</v>
      </c>
      <c r="E2221" s="437">
        <v>6.3618050401713573</v>
      </c>
      <c r="F2221" s="456">
        <v>9.5060983527785595E-2</v>
      </c>
      <c r="G2221" s="457">
        <v>9.115755840428294E-2</v>
      </c>
      <c r="H2221" s="437">
        <v>0.24619932106927722</v>
      </c>
      <c r="I2221" s="456">
        <v>9.221112970428863E-2</v>
      </c>
      <c r="J2221" s="457">
        <v>9.7005615410576618E-2</v>
      </c>
      <c r="K2221" s="437">
        <v>0.36035279632078315</v>
      </c>
      <c r="L2221" s="462">
        <v>1.3977987333083296E-3</v>
      </c>
      <c r="M2221" s="463">
        <v>1.8256613523936296E-3</v>
      </c>
      <c r="N2221" s="437">
        <v>3.3860309617154212E-3</v>
      </c>
      <c r="O2221" s="456">
        <v>5.2166421326083883E-3</v>
      </c>
      <c r="P2221" s="457">
        <v>6.2521815613716661E-3</v>
      </c>
      <c r="Q2221" s="437">
        <v>2.1072041199542122E-2</v>
      </c>
      <c r="R2221" s="462">
        <v>0</v>
      </c>
      <c r="S2221" s="463">
        <v>0</v>
      </c>
      <c r="T2221" s="437">
        <v>504.98802205364944</v>
      </c>
      <c r="U2221" s="456">
        <v>4.6938575513147691E-3</v>
      </c>
      <c r="V2221" s="457">
        <v>5.8076790298806271E-3</v>
      </c>
      <c r="W2221" s="437">
        <v>1.3530063330781541E-2</v>
      </c>
      <c r="X2221" s="456">
        <v>6.5220632797175623E-3</v>
      </c>
      <c r="Y2221" s="457">
        <v>8.922382698772581E-3</v>
      </c>
      <c r="Z2221" s="437">
        <v>1.5447276931047549E-2</v>
      </c>
      <c r="AA2221" s="456">
        <v>2.1112517932681393E-3</v>
      </c>
      <c r="AB2221" s="457">
        <v>2.3414755704794336E-3</v>
      </c>
      <c r="AC2221" s="437">
        <v>4.8900942700721454E-3</v>
      </c>
      <c r="AD2221" s="456">
        <v>1.2060553745833633E-4</v>
      </c>
      <c r="AE2221" s="457">
        <v>1.1468892659703152E-4</v>
      </c>
      <c r="AF2221" s="437">
        <v>2.8786921080102996E-4</v>
      </c>
      <c r="AG2221" s="456">
        <v>3.9667667953014489E-3</v>
      </c>
      <c r="AH2221" s="457">
        <v>3.7511706733304377E-3</v>
      </c>
      <c r="AI2221" s="437">
        <v>1.0372817995530501E-2</v>
      </c>
      <c r="AJ2221" s="456">
        <v>6.9171212776035799E-4</v>
      </c>
      <c r="AK2221" s="457">
        <v>6.3495995286835089E-4</v>
      </c>
      <c r="AL2221" s="437">
        <v>1.7157616319081973E-3</v>
      </c>
      <c r="AM2221" s="456">
        <v>1.1057166970920894E-3</v>
      </c>
      <c r="AN2221" s="457">
        <v>1.0713350955053802E-3</v>
      </c>
      <c r="AO2221" s="437">
        <v>2.3962206215541169E-3</v>
      </c>
      <c r="AP2221" s="462">
        <v>0</v>
      </c>
      <c r="AQ2221" s="463">
        <v>0</v>
      </c>
      <c r="AR2221" s="463">
        <v>0</v>
      </c>
      <c r="AS2221" s="456">
        <v>0</v>
      </c>
      <c r="AT2221" s="457">
        <v>0</v>
      </c>
      <c r="AU2221" s="457">
        <v>0</v>
      </c>
    </row>
    <row r="2222" spans="1:47" x14ac:dyDescent="0.2">
      <c r="A2222" s="231">
        <v>2030</v>
      </c>
      <c r="B2222" s="232">
        <v>18</v>
      </c>
      <c r="C2222" s="456">
        <v>2.1113757514794145</v>
      </c>
      <c r="D2222" s="457">
        <v>2.3081251893421153</v>
      </c>
      <c r="E2222" s="437">
        <v>6.4625364337405466</v>
      </c>
      <c r="F2222" s="456">
        <v>9.8836681615989894E-2</v>
      </c>
      <c r="G2222" s="457">
        <v>9.5049610665486686E-2</v>
      </c>
      <c r="H2222" s="437">
        <v>0.25625824726003488</v>
      </c>
      <c r="I2222" s="456">
        <v>9.4777395202742296E-2</v>
      </c>
      <c r="J2222" s="457">
        <v>9.971002045799475E-2</v>
      </c>
      <c r="K2222" s="437">
        <v>0.36711267112507273</v>
      </c>
      <c r="L2222" s="462">
        <v>1.402871402911939E-3</v>
      </c>
      <c r="M2222" s="463">
        <v>1.8322710437722448E-3</v>
      </c>
      <c r="N2222" s="437">
        <v>3.3938554043048286E-3</v>
      </c>
      <c r="O2222" s="456">
        <v>5.3033877378140873E-3</v>
      </c>
      <c r="P2222" s="457">
        <v>6.3706955235312219E-3</v>
      </c>
      <c r="Q2222" s="437">
        <v>2.1290456895917177E-2</v>
      </c>
      <c r="R2222" s="462">
        <v>0</v>
      </c>
      <c r="S2222" s="463">
        <v>0</v>
      </c>
      <c r="T2222" s="437">
        <v>506.36759976730656</v>
      </c>
      <c r="U2222" s="456">
        <v>4.85112384452721E-3</v>
      </c>
      <c r="V2222" s="457">
        <v>6.0292036793475239E-3</v>
      </c>
      <c r="W2222" s="437">
        <v>1.3982076956369986E-2</v>
      </c>
      <c r="X2222" s="456">
        <v>6.7597557801251824E-3</v>
      </c>
      <c r="Y2222" s="457">
        <v>9.2923979231082452E-3</v>
      </c>
      <c r="Z2222" s="437">
        <v>1.6009349621873184E-2</v>
      </c>
      <c r="AA2222" s="456">
        <v>2.1807554150782261E-3</v>
      </c>
      <c r="AB2222" s="457">
        <v>2.4309518060740549E-3</v>
      </c>
      <c r="AC2222" s="437">
        <v>5.0664831199534631E-3</v>
      </c>
      <c r="AD2222" s="456">
        <v>1.254334587024943E-4</v>
      </c>
      <c r="AE2222" s="457">
        <v>1.1966649922679664E-4</v>
      </c>
      <c r="AF2222" s="437">
        <v>3.0005432860965675E-4</v>
      </c>
      <c r="AG2222" s="456">
        <v>4.128063417848239E-3</v>
      </c>
      <c r="AH2222" s="457">
        <v>3.9143047582457201E-3</v>
      </c>
      <c r="AI2222" s="437">
        <v>1.0802309054101221E-2</v>
      </c>
      <c r="AJ2222" s="456">
        <v>7.2320566435523043E-4</v>
      </c>
      <c r="AK2222" s="457">
        <v>6.6642572268393256E-4</v>
      </c>
      <c r="AL2222" s="437">
        <v>1.8012020104712036E-3</v>
      </c>
      <c r="AM2222" s="456">
        <v>1.1459883936242273E-3</v>
      </c>
      <c r="AN2222" s="457">
        <v>1.1129928052425713E-3</v>
      </c>
      <c r="AO2222" s="437">
        <v>2.479213049447353E-3</v>
      </c>
      <c r="AP2222" s="462">
        <v>0</v>
      </c>
      <c r="AQ2222" s="463">
        <v>0</v>
      </c>
      <c r="AR2222" s="463">
        <v>0</v>
      </c>
      <c r="AS2222" s="456">
        <v>0</v>
      </c>
      <c r="AT2222" s="457">
        <v>0</v>
      </c>
      <c r="AU2222" s="457">
        <v>0</v>
      </c>
    </row>
    <row r="2223" spans="1:47" x14ac:dyDescent="0.2">
      <c r="A2223" s="231">
        <v>2030</v>
      </c>
      <c r="B2223" s="232">
        <v>19</v>
      </c>
      <c r="C2223" s="456">
        <v>2.1497365666204682</v>
      </c>
      <c r="D2223" s="457">
        <v>2.347307895127873</v>
      </c>
      <c r="E2223" s="437">
        <v>6.5561878193065688</v>
      </c>
      <c r="F2223" s="456">
        <v>0.10283759161632432</v>
      </c>
      <c r="G2223" s="457">
        <v>9.9048891341511888E-2</v>
      </c>
      <c r="H2223" s="437">
        <v>0.26649494720948319</v>
      </c>
      <c r="I2223" s="456">
        <v>9.7447000579373694E-2</v>
      </c>
      <c r="J2223" s="457">
        <v>0.1024371425467655</v>
      </c>
      <c r="K2223" s="437">
        <v>0.37384663208897195</v>
      </c>
      <c r="L2223" s="462">
        <v>1.4076702069741314E-3</v>
      </c>
      <c r="M2223" s="463">
        <v>1.8383189397624419E-3</v>
      </c>
      <c r="N2223" s="437">
        <v>3.4005959638072274E-3</v>
      </c>
      <c r="O2223" s="456">
        <v>5.3942291806632816E-3</v>
      </c>
      <c r="P2223" s="457">
        <v>6.4911981966117738E-3</v>
      </c>
      <c r="Q2223" s="437">
        <v>2.1513453671213489E-2</v>
      </c>
      <c r="R2223" s="462">
        <v>0</v>
      </c>
      <c r="S2223" s="463">
        <v>0</v>
      </c>
      <c r="T2223" s="437">
        <v>507.58505639627253</v>
      </c>
      <c r="U2223" s="456">
        <v>5.0181493032050127E-3</v>
      </c>
      <c r="V2223" s="457">
        <v>6.2571270693600372E-3</v>
      </c>
      <c r="W2223" s="437">
        <v>1.4440920549427024E-2</v>
      </c>
      <c r="X2223" s="456">
        <v>7.0091520356811397E-3</v>
      </c>
      <c r="Y2223" s="457">
        <v>9.6694040296280009E-3</v>
      </c>
      <c r="Z2223" s="437">
        <v>1.6582748712632538E-2</v>
      </c>
      <c r="AA2223" s="456">
        <v>2.2536675000691649E-3</v>
      </c>
      <c r="AB2223" s="457">
        <v>2.521559411629206E-3</v>
      </c>
      <c r="AC2223" s="437">
        <v>5.2430096127193031E-3</v>
      </c>
      <c r="AD2223" s="456">
        <v>1.3053689787116942E-4</v>
      </c>
      <c r="AE2223" s="457">
        <v>1.2476630824545935E-4</v>
      </c>
      <c r="AF2223" s="437">
        <v>3.124442579467475E-4</v>
      </c>
      <c r="AG2223" s="456">
        <v>4.2990513921089173E-3</v>
      </c>
      <c r="AH2223" s="457">
        <v>4.0821626036723156E-3</v>
      </c>
      <c r="AI2223" s="437">
        <v>1.1240192727641497E-2</v>
      </c>
      <c r="AJ2223" s="456">
        <v>7.5655170103071877E-4</v>
      </c>
      <c r="AK2223" s="457">
        <v>6.9877963579660293E-4</v>
      </c>
      <c r="AL2223" s="437">
        <v>1.8885887184918926E-3</v>
      </c>
      <c r="AM2223" s="456">
        <v>1.1885935460416038E-3</v>
      </c>
      <c r="AN2223" s="457">
        <v>1.1557029932976869E-3</v>
      </c>
      <c r="AO2223" s="437">
        <v>2.5633414312596484E-3</v>
      </c>
      <c r="AP2223" s="462">
        <v>0</v>
      </c>
      <c r="AQ2223" s="463">
        <v>0</v>
      </c>
      <c r="AR2223" s="463">
        <v>0</v>
      </c>
      <c r="AS2223" s="456">
        <v>0</v>
      </c>
      <c r="AT2223" s="457">
        <v>0</v>
      </c>
      <c r="AU2223" s="457">
        <v>0</v>
      </c>
    </row>
    <row r="2224" spans="1:47" x14ac:dyDescent="0.2">
      <c r="A2224" s="231">
        <v>2030</v>
      </c>
      <c r="B2224" s="232">
        <v>20</v>
      </c>
      <c r="C2224" s="456">
        <v>2.1924509348609034</v>
      </c>
      <c r="D2224" s="457">
        <v>2.3896229822212702</v>
      </c>
      <c r="E2224" s="437">
        <v>6.6594119086203047</v>
      </c>
      <c r="F2224" s="456">
        <v>0.10701825118550548</v>
      </c>
      <c r="G2224" s="457">
        <v>0.10306224081243591</v>
      </c>
      <c r="H2224" s="437">
        <v>0.27675852612776003</v>
      </c>
      <c r="I2224" s="456">
        <v>0.10025848350383802</v>
      </c>
      <c r="J2224" s="457">
        <v>0.10519833666650691</v>
      </c>
      <c r="K2224" s="437">
        <v>0.38074560377885752</v>
      </c>
      <c r="L2224" s="462">
        <v>1.4132557322146929E-3</v>
      </c>
      <c r="M2224" s="463">
        <v>1.8450534860175122E-3</v>
      </c>
      <c r="N2224" s="437">
        <v>3.4085444152058401E-3</v>
      </c>
      <c r="O2224" s="456">
        <v>5.4894689656740129E-3</v>
      </c>
      <c r="P2224" s="457">
        <v>6.6123943546558426E-3</v>
      </c>
      <c r="Q2224" s="437">
        <v>2.1736689347311464E-2</v>
      </c>
      <c r="R2224" s="462">
        <v>0</v>
      </c>
      <c r="S2224" s="463">
        <v>0</v>
      </c>
      <c r="T2224" s="437">
        <v>508.99709455636849</v>
      </c>
      <c r="U2224" s="456">
        <v>5.1931580951497247E-3</v>
      </c>
      <c r="V2224" s="457">
        <v>6.486354336235769E-3</v>
      </c>
      <c r="W2224" s="437">
        <v>1.4902682008030037E-2</v>
      </c>
      <c r="X2224" s="456">
        <v>7.2695998527115106E-3</v>
      </c>
      <c r="Y2224" s="457">
        <v>1.0047583266634951E-2</v>
      </c>
      <c r="Z2224" s="437">
        <v>1.7157236417633205E-2</v>
      </c>
      <c r="AA2224" s="456">
        <v>2.3280158275266311E-3</v>
      </c>
      <c r="AB2224" s="457">
        <v>2.6100146215242643E-3</v>
      </c>
      <c r="AC2224" s="437">
        <v>5.4135176127965545E-3</v>
      </c>
      <c r="AD2224" s="456">
        <v>1.3586103163003326E-4</v>
      </c>
      <c r="AE2224" s="457">
        <v>1.2987185435030477E-4</v>
      </c>
      <c r="AF2224" s="437">
        <v>3.2482178069037507E-4</v>
      </c>
      <c r="AG2224" s="456">
        <v>4.4783480437186165E-3</v>
      </c>
      <c r="AH2224" s="457">
        <v>4.2514082490033066E-3</v>
      </c>
      <c r="AI2224" s="437">
        <v>1.1680945906146364E-2</v>
      </c>
      <c r="AJ2224" s="456">
        <v>7.9152057595486972E-4</v>
      </c>
      <c r="AK2224" s="457">
        <v>7.3142409746624324E-4</v>
      </c>
      <c r="AL2224" s="437">
        <v>1.9765928228282115E-3</v>
      </c>
      <c r="AM2224" s="456">
        <v>1.2330442032047575E-3</v>
      </c>
      <c r="AN2224" s="457">
        <v>1.1984550947618314E-3</v>
      </c>
      <c r="AO2224" s="437">
        <v>2.6473856815463917E-3</v>
      </c>
      <c r="AP2224" s="462">
        <v>0</v>
      </c>
      <c r="AQ2224" s="463">
        <v>0</v>
      </c>
      <c r="AR2224" s="463">
        <v>0</v>
      </c>
      <c r="AS2224" s="456">
        <v>0</v>
      </c>
      <c r="AT2224" s="457">
        <v>0</v>
      </c>
      <c r="AU2224" s="457">
        <v>0</v>
      </c>
    </row>
    <row r="2225" spans="1:47" x14ac:dyDescent="0.2">
      <c r="A2225" s="231">
        <v>2030</v>
      </c>
      <c r="B2225" s="232">
        <v>21</v>
      </c>
      <c r="C2225" s="456">
        <v>2.404445924292578</v>
      </c>
      <c r="D2225" s="457">
        <v>2.7118058525823532</v>
      </c>
      <c r="E2225" s="437">
        <v>8.120131069980502</v>
      </c>
      <c r="F2225" s="456">
        <v>0.11743969943679192</v>
      </c>
      <c r="G2225" s="457">
        <v>0.11423523043177804</v>
      </c>
      <c r="H2225" s="437">
        <v>0.33620647882241494</v>
      </c>
      <c r="I2225" s="456">
        <v>0.10965631436696273</v>
      </c>
      <c r="J2225" s="457">
        <v>0.1149394244126981</v>
      </c>
      <c r="K2225" s="437">
        <v>0.43537670575577897</v>
      </c>
      <c r="L2225" s="462">
        <v>1.419050650758355E-3</v>
      </c>
      <c r="M2225" s="463">
        <v>1.8516577811536323E-3</v>
      </c>
      <c r="N2225" s="437">
        <v>3.4163376385150882E-3</v>
      </c>
      <c r="O2225" s="456">
        <v>7.5650007597376596E-3</v>
      </c>
      <c r="P2225" s="457">
        <v>8.1004663353953787E-3</v>
      </c>
      <c r="Q2225" s="437">
        <v>2.7095079245920001E-2</v>
      </c>
      <c r="R2225" s="462">
        <v>0</v>
      </c>
      <c r="S2225" s="463">
        <v>0</v>
      </c>
      <c r="T2225" s="437">
        <v>510.37458589564318</v>
      </c>
      <c r="U2225" s="456">
        <v>5.6609949905765738E-3</v>
      </c>
      <c r="V2225" s="457">
        <v>7.0222271254908606E-3</v>
      </c>
      <c r="W2225" s="437">
        <v>1.7474706848363043E-2</v>
      </c>
      <c r="X2225" s="456">
        <v>7.5379078833825329E-3</v>
      </c>
      <c r="Y2225" s="457">
        <v>1.0417823524037015E-2</v>
      </c>
      <c r="Z2225" s="437">
        <v>1.7719608540865815E-2</v>
      </c>
      <c r="AA2225" s="456">
        <v>2.5293259943974895E-3</v>
      </c>
      <c r="AB2225" s="457">
        <v>2.866186987504518E-3</v>
      </c>
      <c r="AC2225" s="437">
        <v>6.5152875249966154E-3</v>
      </c>
      <c r="AD2225" s="456">
        <v>1.4943464235133618E-4</v>
      </c>
      <c r="AE2225" s="457">
        <v>1.4429256414944753E-4</v>
      </c>
      <c r="AF2225" s="437">
        <v>3.9550598281602663E-4</v>
      </c>
      <c r="AG2225" s="456">
        <v>4.9216652443874187E-3</v>
      </c>
      <c r="AH2225" s="457">
        <v>4.7198137242701462E-3</v>
      </c>
      <c r="AI2225" s="437">
        <v>1.4208155471022303E-2</v>
      </c>
      <c r="AJ2225" s="456">
        <v>8.7041446034314773E-4</v>
      </c>
      <c r="AK2225" s="457">
        <v>8.1157465449731151E-4</v>
      </c>
      <c r="AL2225" s="437">
        <v>2.4113537516225873E-3</v>
      </c>
      <c r="AM2225" s="456">
        <v>1.3569125504944658E-3</v>
      </c>
      <c r="AN2225" s="457">
        <v>1.3330986797231257E-3</v>
      </c>
      <c r="AO2225" s="437">
        <v>3.2123085280020584E-3</v>
      </c>
      <c r="AP2225" s="462">
        <v>0</v>
      </c>
      <c r="AQ2225" s="463">
        <v>0</v>
      </c>
      <c r="AR2225" s="463">
        <v>0</v>
      </c>
      <c r="AS2225" s="456">
        <v>0</v>
      </c>
      <c r="AT2225" s="457">
        <v>0</v>
      </c>
      <c r="AU2225" s="457">
        <v>0</v>
      </c>
    </row>
    <row r="2226" spans="1:47" x14ac:dyDescent="0.2">
      <c r="A2226" s="231">
        <v>2030</v>
      </c>
      <c r="B2226" s="232">
        <v>22</v>
      </c>
      <c r="C2226" s="456">
        <v>0</v>
      </c>
      <c r="D2226" s="457">
        <v>0</v>
      </c>
      <c r="E2226" s="438">
        <v>8.2266405932199032</v>
      </c>
      <c r="F2226" s="456">
        <v>0</v>
      </c>
      <c r="G2226" s="457">
        <v>0</v>
      </c>
      <c r="H2226" s="438">
        <v>0.3473780611411158</v>
      </c>
      <c r="I2226" s="456">
        <v>0</v>
      </c>
      <c r="J2226" s="457">
        <v>0</v>
      </c>
      <c r="K2226" s="438">
        <v>0.44266088477946958</v>
      </c>
      <c r="L2226" s="462">
        <v>0</v>
      </c>
      <c r="M2226" s="463">
        <v>0</v>
      </c>
      <c r="N2226" s="438">
        <v>3.4250603548836322E-3</v>
      </c>
      <c r="O2226" s="456">
        <v>0</v>
      </c>
      <c r="P2226" s="457">
        <v>0</v>
      </c>
      <c r="Q2226" s="438">
        <v>2.7375762791881843E-2</v>
      </c>
      <c r="R2226" s="462">
        <v>0</v>
      </c>
      <c r="S2226" s="463">
        <v>0</v>
      </c>
      <c r="T2226" s="438">
        <v>511.67767563039894</v>
      </c>
      <c r="U2226" s="456">
        <v>0</v>
      </c>
      <c r="V2226" s="457">
        <v>0</v>
      </c>
      <c r="W2226" s="438">
        <v>1.795566879583143E-2</v>
      </c>
      <c r="X2226" s="456">
        <v>0</v>
      </c>
      <c r="Y2226" s="457">
        <v>0</v>
      </c>
      <c r="Z2226" s="438">
        <v>1.8250591215782198E-2</v>
      </c>
      <c r="AA2226" s="456">
        <v>0</v>
      </c>
      <c r="AB2226" s="457">
        <v>0</v>
      </c>
      <c r="AC2226" s="438">
        <v>6.7506819665054812E-3</v>
      </c>
      <c r="AD2226" s="456">
        <v>0</v>
      </c>
      <c r="AE2226" s="457">
        <v>0</v>
      </c>
      <c r="AF2226" s="438">
        <v>4.0930753950431403E-4</v>
      </c>
      <c r="AG2226" s="456">
        <v>0</v>
      </c>
      <c r="AH2226" s="457">
        <v>0</v>
      </c>
      <c r="AI2226" s="438">
        <v>1.4674895328341871E-2</v>
      </c>
      <c r="AJ2226" s="456">
        <v>0</v>
      </c>
      <c r="AK2226" s="457">
        <v>0</v>
      </c>
      <c r="AL2226" s="438">
        <v>2.5028771781972162E-3</v>
      </c>
      <c r="AM2226" s="456">
        <v>0</v>
      </c>
      <c r="AN2226" s="457">
        <v>0</v>
      </c>
      <c r="AO2226" s="438">
        <v>3.3081674849305487E-3</v>
      </c>
      <c r="AP2226" s="462">
        <v>0</v>
      </c>
      <c r="AQ2226" s="463">
        <v>0</v>
      </c>
      <c r="AR2226" s="463">
        <v>0</v>
      </c>
      <c r="AS2226" s="456">
        <v>0</v>
      </c>
      <c r="AT2226" s="457">
        <v>0</v>
      </c>
      <c r="AU2226" s="457">
        <v>0</v>
      </c>
    </row>
    <row r="2227" spans="1:47" x14ac:dyDescent="0.2">
      <c r="A2227" s="231">
        <v>2030</v>
      </c>
      <c r="B2227" s="232">
        <v>23</v>
      </c>
      <c r="C2227" s="456">
        <v>0</v>
      </c>
      <c r="D2227" s="457">
        <v>0</v>
      </c>
      <c r="E2227" s="438">
        <v>8.322950056345082</v>
      </c>
      <c r="F2227" s="456">
        <v>0</v>
      </c>
      <c r="G2227" s="457">
        <v>0</v>
      </c>
      <c r="H2227" s="438">
        <v>0.35747924875243103</v>
      </c>
      <c r="I2227" s="456">
        <v>0</v>
      </c>
      <c r="J2227" s="457">
        <v>0</v>
      </c>
      <c r="K2227" s="438">
        <v>0.44924756628372881</v>
      </c>
      <c r="L2227" s="462">
        <v>0</v>
      </c>
      <c r="M2227" s="463">
        <v>0</v>
      </c>
      <c r="N2227" s="438">
        <v>3.4329541484319306E-3</v>
      </c>
      <c r="O2227" s="456">
        <v>0</v>
      </c>
      <c r="P2227" s="457">
        <v>0</v>
      </c>
      <c r="Q2227" s="438">
        <v>2.7629569736972202E-2</v>
      </c>
      <c r="R2227" s="462">
        <v>0</v>
      </c>
      <c r="S2227" s="463">
        <v>0</v>
      </c>
      <c r="T2227" s="438">
        <v>512.85707938598</v>
      </c>
      <c r="U2227" s="456">
        <v>0</v>
      </c>
      <c r="V2227" s="457">
        <v>0</v>
      </c>
      <c r="W2227" s="438">
        <v>1.8390522110900857E-2</v>
      </c>
      <c r="X2227" s="456">
        <v>0</v>
      </c>
      <c r="Y2227" s="457">
        <v>0</v>
      </c>
      <c r="Z2227" s="438">
        <v>1.8730718470483458E-2</v>
      </c>
      <c r="AA2227" s="456">
        <v>0</v>
      </c>
      <c r="AB2227" s="457">
        <v>0</v>
      </c>
      <c r="AC2227" s="438">
        <v>6.9635242637272965E-3</v>
      </c>
      <c r="AD2227" s="456">
        <v>0</v>
      </c>
      <c r="AE2227" s="457">
        <v>0</v>
      </c>
      <c r="AF2227" s="438">
        <v>4.2178683610245512E-4</v>
      </c>
      <c r="AG2227" s="456">
        <v>0</v>
      </c>
      <c r="AH2227" s="457">
        <v>0</v>
      </c>
      <c r="AI2227" s="438">
        <v>1.5096912557077163E-2</v>
      </c>
      <c r="AJ2227" s="456">
        <v>0</v>
      </c>
      <c r="AK2227" s="457">
        <v>0</v>
      </c>
      <c r="AL2227" s="438">
        <v>2.5856281416422474E-3</v>
      </c>
      <c r="AM2227" s="456">
        <v>0</v>
      </c>
      <c r="AN2227" s="457">
        <v>0</v>
      </c>
      <c r="AO2227" s="438">
        <v>3.3948419207412515E-3</v>
      </c>
      <c r="AP2227" s="462">
        <v>0</v>
      </c>
      <c r="AQ2227" s="463">
        <v>0</v>
      </c>
      <c r="AR2227" s="463">
        <v>0</v>
      </c>
      <c r="AS2227" s="456">
        <v>0</v>
      </c>
      <c r="AT2227" s="457">
        <v>0</v>
      </c>
      <c r="AU2227" s="457">
        <v>0</v>
      </c>
    </row>
    <row r="2228" spans="1:47" x14ac:dyDescent="0.2">
      <c r="A2228" s="231">
        <v>2030</v>
      </c>
      <c r="B2228" s="232">
        <v>24</v>
      </c>
      <c r="C2228" s="456">
        <v>0</v>
      </c>
      <c r="D2228" s="457">
        <v>0</v>
      </c>
      <c r="E2228" s="438">
        <v>8.4032200224290197</v>
      </c>
      <c r="F2228" s="456">
        <v>0</v>
      </c>
      <c r="G2228" s="457">
        <v>0</v>
      </c>
      <c r="H2228" s="438">
        <v>0.36590021690897573</v>
      </c>
      <c r="I2228" s="456">
        <v>0</v>
      </c>
      <c r="J2228" s="457">
        <v>0</v>
      </c>
      <c r="K2228" s="438">
        <v>0.45473681185053705</v>
      </c>
      <c r="L2228" s="462">
        <v>0</v>
      </c>
      <c r="M2228" s="463">
        <v>0</v>
      </c>
      <c r="N2228" s="438">
        <v>3.4395154562376681E-3</v>
      </c>
      <c r="O2228" s="456">
        <v>0</v>
      </c>
      <c r="P2228" s="457">
        <v>0</v>
      </c>
      <c r="Q2228" s="438">
        <v>2.78411085026159E-2</v>
      </c>
      <c r="R2228" s="462">
        <v>0</v>
      </c>
      <c r="S2228" s="463">
        <v>0</v>
      </c>
      <c r="T2228" s="438">
        <v>513.83742185353287</v>
      </c>
      <c r="U2228" s="456">
        <v>0</v>
      </c>
      <c r="V2228" s="457">
        <v>0</v>
      </c>
      <c r="W2228" s="438">
        <v>1.8753105389725945E-2</v>
      </c>
      <c r="X2228" s="456">
        <v>0</v>
      </c>
      <c r="Y2228" s="457">
        <v>0</v>
      </c>
      <c r="Z2228" s="438">
        <v>1.9130956080429379E-2</v>
      </c>
      <c r="AA2228" s="456">
        <v>0</v>
      </c>
      <c r="AB2228" s="457">
        <v>0</v>
      </c>
      <c r="AC2228" s="438">
        <v>7.1409698566614385E-3</v>
      </c>
      <c r="AD2228" s="456">
        <v>0</v>
      </c>
      <c r="AE2228" s="457">
        <v>0</v>
      </c>
      <c r="AF2228" s="438">
        <v>4.3219084330264857E-4</v>
      </c>
      <c r="AG2228" s="456">
        <v>0</v>
      </c>
      <c r="AH2228" s="457">
        <v>0</v>
      </c>
      <c r="AI2228" s="438">
        <v>1.5448726582421378E-2</v>
      </c>
      <c r="AJ2228" s="456">
        <v>0</v>
      </c>
      <c r="AK2228" s="457">
        <v>0</v>
      </c>
      <c r="AL2228" s="438">
        <v>2.654617859976169E-3</v>
      </c>
      <c r="AM2228" s="456">
        <v>0</v>
      </c>
      <c r="AN2228" s="457">
        <v>0</v>
      </c>
      <c r="AO2228" s="438">
        <v>3.4670979973291105E-3</v>
      </c>
      <c r="AP2228" s="462">
        <v>0</v>
      </c>
      <c r="AQ2228" s="463">
        <v>0</v>
      </c>
      <c r="AR2228" s="463">
        <v>0</v>
      </c>
      <c r="AS2228" s="456">
        <v>0</v>
      </c>
      <c r="AT2228" s="457">
        <v>0</v>
      </c>
      <c r="AU2228" s="457">
        <v>0</v>
      </c>
    </row>
    <row r="2229" spans="1:47" x14ac:dyDescent="0.2">
      <c r="A2229" s="231">
        <v>2030</v>
      </c>
      <c r="B2229" s="232">
        <v>25</v>
      </c>
      <c r="C2229" s="456">
        <v>0</v>
      </c>
      <c r="D2229" s="457">
        <v>0</v>
      </c>
      <c r="E2229" s="438">
        <v>8.46369087966157</v>
      </c>
      <c r="F2229" s="456">
        <v>0</v>
      </c>
      <c r="G2229" s="457">
        <v>0</v>
      </c>
      <c r="H2229" s="438">
        <v>0.37224313131619452</v>
      </c>
      <c r="I2229" s="456">
        <v>0</v>
      </c>
      <c r="J2229" s="457">
        <v>0</v>
      </c>
      <c r="K2229" s="438">
        <v>0.45887258796236635</v>
      </c>
      <c r="L2229" s="462">
        <v>0</v>
      </c>
      <c r="M2229" s="463">
        <v>0</v>
      </c>
      <c r="N2229" s="438">
        <v>3.4444705579099798E-3</v>
      </c>
      <c r="O2229" s="456">
        <v>0</v>
      </c>
      <c r="P2229" s="457">
        <v>0</v>
      </c>
      <c r="Q2229" s="438">
        <v>2.8000471966721986E-2</v>
      </c>
      <c r="R2229" s="462">
        <v>0</v>
      </c>
      <c r="S2229" s="463">
        <v>0</v>
      </c>
      <c r="T2229" s="438">
        <v>514.57730301812694</v>
      </c>
      <c r="U2229" s="456">
        <v>0</v>
      </c>
      <c r="V2229" s="457">
        <v>0</v>
      </c>
      <c r="W2229" s="438">
        <v>1.9026138412318139E-2</v>
      </c>
      <c r="X2229" s="456">
        <v>0</v>
      </c>
      <c r="Y2229" s="457">
        <v>0</v>
      </c>
      <c r="Z2229" s="438">
        <v>1.9432492058558182E-2</v>
      </c>
      <c r="AA2229" s="456">
        <v>0</v>
      </c>
      <c r="AB2229" s="457">
        <v>0</v>
      </c>
      <c r="AC2229" s="438">
        <v>7.2746235415418912E-3</v>
      </c>
      <c r="AD2229" s="456">
        <v>0</v>
      </c>
      <c r="AE2229" s="457">
        <v>0</v>
      </c>
      <c r="AF2229" s="438">
        <v>4.4002698270698913E-4</v>
      </c>
      <c r="AG2229" s="456">
        <v>0</v>
      </c>
      <c r="AH2229" s="457">
        <v>0</v>
      </c>
      <c r="AI2229" s="438">
        <v>1.5713699347247596E-2</v>
      </c>
      <c r="AJ2229" s="456">
        <v>0</v>
      </c>
      <c r="AK2229" s="457">
        <v>0</v>
      </c>
      <c r="AL2229" s="438">
        <v>2.7065843081658493E-3</v>
      </c>
      <c r="AM2229" s="456">
        <v>0</v>
      </c>
      <c r="AN2229" s="457">
        <v>0</v>
      </c>
      <c r="AO2229" s="438">
        <v>3.5215174067307043E-3</v>
      </c>
      <c r="AP2229" s="462">
        <v>0</v>
      </c>
      <c r="AQ2229" s="463">
        <v>0</v>
      </c>
      <c r="AR2229" s="463">
        <v>0</v>
      </c>
      <c r="AS2229" s="456">
        <v>0</v>
      </c>
      <c r="AT2229" s="457">
        <v>0</v>
      </c>
      <c r="AU2229" s="457">
        <v>0</v>
      </c>
    </row>
    <row r="2230" spans="1:47" x14ac:dyDescent="0.2">
      <c r="A2230" s="231">
        <v>2030</v>
      </c>
      <c r="B2230" s="232">
        <v>26</v>
      </c>
      <c r="C2230" s="456">
        <v>0</v>
      </c>
      <c r="D2230" s="457">
        <v>0</v>
      </c>
      <c r="E2230" s="438">
        <v>8.5001777521777893</v>
      </c>
      <c r="F2230" s="456">
        <v>0</v>
      </c>
      <c r="G2230" s="457">
        <v>0</v>
      </c>
      <c r="H2230" s="438">
        <v>0.37606934680729859</v>
      </c>
      <c r="I2230" s="456">
        <v>0</v>
      </c>
      <c r="J2230" s="457">
        <v>0</v>
      </c>
      <c r="K2230" s="438">
        <v>0.46136771649068903</v>
      </c>
      <c r="L2230" s="462">
        <v>0</v>
      </c>
      <c r="M2230" s="463">
        <v>0</v>
      </c>
      <c r="N2230" s="438">
        <v>3.4474596130915627E-3</v>
      </c>
      <c r="O2230" s="456">
        <v>0</v>
      </c>
      <c r="P2230" s="457">
        <v>0</v>
      </c>
      <c r="Q2230" s="438">
        <v>2.8096610082426355E-2</v>
      </c>
      <c r="R2230" s="462">
        <v>0</v>
      </c>
      <c r="S2230" s="463">
        <v>0</v>
      </c>
      <c r="T2230" s="438">
        <v>515.0237092133201</v>
      </c>
      <c r="U2230" s="456">
        <v>0</v>
      </c>
      <c r="V2230" s="457">
        <v>0</v>
      </c>
      <c r="W2230" s="438">
        <v>1.9190879243859957E-2</v>
      </c>
      <c r="X2230" s="456">
        <v>0</v>
      </c>
      <c r="Y2230" s="457">
        <v>0</v>
      </c>
      <c r="Z2230" s="438">
        <v>1.9614303204606498E-2</v>
      </c>
      <c r="AA2230" s="456">
        <v>0</v>
      </c>
      <c r="AB2230" s="457">
        <v>0</v>
      </c>
      <c r="AC2230" s="438">
        <v>7.3552340278048474E-3</v>
      </c>
      <c r="AD2230" s="456">
        <v>0</v>
      </c>
      <c r="AE2230" s="457">
        <v>0</v>
      </c>
      <c r="AF2230" s="438">
        <v>4.4475425918159665E-4</v>
      </c>
      <c r="AG2230" s="456">
        <v>0</v>
      </c>
      <c r="AH2230" s="457">
        <v>0</v>
      </c>
      <c r="AI2230" s="438">
        <v>1.5873528791302098E-2</v>
      </c>
      <c r="AJ2230" s="456">
        <v>0</v>
      </c>
      <c r="AK2230" s="457">
        <v>0</v>
      </c>
      <c r="AL2230" s="438">
        <v>2.7379237050336232E-3</v>
      </c>
      <c r="AM2230" s="456">
        <v>0</v>
      </c>
      <c r="AN2230" s="457">
        <v>0</v>
      </c>
      <c r="AO2230" s="438">
        <v>3.5543526189558187E-3</v>
      </c>
      <c r="AP2230" s="462">
        <v>0</v>
      </c>
      <c r="AQ2230" s="463">
        <v>0</v>
      </c>
      <c r="AR2230" s="463">
        <v>0</v>
      </c>
      <c r="AS2230" s="456">
        <v>0</v>
      </c>
      <c r="AT2230" s="457">
        <v>0</v>
      </c>
      <c r="AU2230" s="457">
        <v>0</v>
      </c>
    </row>
    <row r="2231" spans="1:47" x14ac:dyDescent="0.2">
      <c r="A2231" s="231">
        <v>2030</v>
      </c>
      <c r="B2231" s="232">
        <v>27</v>
      </c>
      <c r="C2231" s="456">
        <v>0</v>
      </c>
      <c r="D2231" s="457">
        <v>0</v>
      </c>
      <c r="E2231" s="438">
        <v>8.5071128645759071</v>
      </c>
      <c r="F2231" s="456">
        <v>0</v>
      </c>
      <c r="G2231" s="457">
        <v>0</v>
      </c>
      <c r="H2231" s="438">
        <v>0.37679722659777254</v>
      </c>
      <c r="I2231" s="456">
        <v>0</v>
      </c>
      <c r="J2231" s="457">
        <v>0</v>
      </c>
      <c r="K2231" s="438">
        <v>0.4618422213957824</v>
      </c>
      <c r="L2231" s="462">
        <v>0</v>
      </c>
      <c r="M2231" s="463">
        <v>0</v>
      </c>
      <c r="N2231" s="438">
        <v>3.4480267079390319E-3</v>
      </c>
      <c r="O2231" s="456">
        <v>0</v>
      </c>
      <c r="P2231" s="457">
        <v>0</v>
      </c>
      <c r="Q2231" s="438">
        <v>2.8114919778682714E-2</v>
      </c>
      <c r="R2231" s="462">
        <v>0</v>
      </c>
      <c r="S2231" s="463">
        <v>0</v>
      </c>
      <c r="T2231" s="438">
        <v>515.10957389488487</v>
      </c>
      <c r="U2231" s="456">
        <v>0</v>
      </c>
      <c r="V2231" s="457">
        <v>0</v>
      </c>
      <c r="W2231" s="438">
        <v>1.9222225924977968E-2</v>
      </c>
      <c r="X2231" s="456">
        <v>0</v>
      </c>
      <c r="Y2231" s="457">
        <v>0</v>
      </c>
      <c r="Z2231" s="438">
        <v>1.9648927221954056E-2</v>
      </c>
      <c r="AA2231" s="456">
        <v>0</v>
      </c>
      <c r="AB2231" s="457">
        <v>0</v>
      </c>
      <c r="AC2231" s="438">
        <v>7.3705803783338398E-3</v>
      </c>
      <c r="AD2231" s="456">
        <v>0</v>
      </c>
      <c r="AE2231" s="457">
        <v>0</v>
      </c>
      <c r="AF2231" s="438">
        <v>4.4565296284399111E-4</v>
      </c>
      <c r="AG2231" s="456">
        <v>0</v>
      </c>
      <c r="AH2231" s="457">
        <v>0</v>
      </c>
      <c r="AI2231" s="438">
        <v>1.5903961551653151E-2</v>
      </c>
      <c r="AJ2231" s="456">
        <v>0</v>
      </c>
      <c r="AK2231" s="457">
        <v>0</v>
      </c>
      <c r="AL2231" s="438">
        <v>2.743891512310422E-3</v>
      </c>
      <c r="AM2231" s="456">
        <v>0</v>
      </c>
      <c r="AN2231" s="457">
        <v>0</v>
      </c>
      <c r="AO2231" s="438">
        <v>3.5606059502521397E-3</v>
      </c>
      <c r="AP2231" s="462">
        <v>0</v>
      </c>
      <c r="AQ2231" s="463">
        <v>0</v>
      </c>
      <c r="AR2231" s="463">
        <v>0</v>
      </c>
      <c r="AS2231" s="456">
        <v>0</v>
      </c>
      <c r="AT2231" s="457">
        <v>0</v>
      </c>
      <c r="AU2231" s="457">
        <v>0</v>
      </c>
    </row>
    <row r="2232" spans="1:47" x14ac:dyDescent="0.2">
      <c r="A2232" s="231">
        <v>2030</v>
      </c>
      <c r="B2232" s="232">
        <v>28</v>
      </c>
      <c r="C2232" s="456">
        <v>0</v>
      </c>
      <c r="D2232" s="457">
        <v>0</v>
      </c>
      <c r="E2232" s="438">
        <v>8.507134165969271</v>
      </c>
      <c r="F2232" s="456">
        <v>0</v>
      </c>
      <c r="G2232" s="457">
        <v>0</v>
      </c>
      <c r="H2232" s="438">
        <v>0.37679590836812249</v>
      </c>
      <c r="I2232" s="456">
        <v>0</v>
      </c>
      <c r="J2232" s="457">
        <v>0</v>
      </c>
      <c r="K2232" s="438">
        <v>0.4618423478578158</v>
      </c>
      <c r="L2232" s="462">
        <v>0</v>
      </c>
      <c r="M2232" s="463">
        <v>0</v>
      </c>
      <c r="N2232" s="438">
        <v>3.4480343816492985E-3</v>
      </c>
      <c r="O2232" s="456">
        <v>0</v>
      </c>
      <c r="P2232" s="457">
        <v>0</v>
      </c>
      <c r="Q2232" s="438">
        <v>2.8114931966231084E-2</v>
      </c>
      <c r="R2232" s="462">
        <v>0</v>
      </c>
      <c r="S2232" s="463">
        <v>0</v>
      </c>
      <c r="T2232" s="438">
        <v>515.10928087538036</v>
      </c>
      <c r="U2232" s="456">
        <v>0</v>
      </c>
      <c r="V2232" s="457">
        <v>0</v>
      </c>
      <c r="W2232" s="438">
        <v>1.9222191270383701E-2</v>
      </c>
      <c r="X2232" s="456">
        <v>0</v>
      </c>
      <c r="Y2232" s="457">
        <v>0</v>
      </c>
      <c r="Z2232" s="438">
        <v>1.9648844442939468E-2</v>
      </c>
      <c r="AA2232" s="456">
        <v>0</v>
      </c>
      <c r="AB2232" s="457">
        <v>0</v>
      </c>
      <c r="AC2232" s="438">
        <v>7.3705462143352244E-3</v>
      </c>
      <c r="AD2232" s="456">
        <v>0</v>
      </c>
      <c r="AE2232" s="457">
        <v>0</v>
      </c>
      <c r="AF2232" s="438">
        <v>4.4565284416375094E-4</v>
      </c>
      <c r="AG2232" s="456">
        <v>0</v>
      </c>
      <c r="AH2232" s="457">
        <v>0</v>
      </c>
      <c r="AI2232" s="438">
        <v>1.5903896890987253E-2</v>
      </c>
      <c r="AJ2232" s="456">
        <v>0</v>
      </c>
      <c r="AK2232" s="457">
        <v>0</v>
      </c>
      <c r="AL2232" s="438">
        <v>2.7438744038738101E-3</v>
      </c>
      <c r="AM2232" s="456">
        <v>0</v>
      </c>
      <c r="AN2232" s="457">
        <v>0</v>
      </c>
      <c r="AO2232" s="438">
        <v>3.5605919210864021E-3</v>
      </c>
      <c r="AP2232" s="462">
        <v>0</v>
      </c>
      <c r="AQ2232" s="463">
        <v>0</v>
      </c>
      <c r="AR2232" s="463">
        <v>0</v>
      </c>
      <c r="AS2232" s="456">
        <v>0</v>
      </c>
      <c r="AT2232" s="457">
        <v>0</v>
      </c>
      <c r="AU2232" s="457">
        <v>0</v>
      </c>
    </row>
    <row r="2233" spans="1:47" x14ac:dyDescent="0.2">
      <c r="A2233" s="231">
        <v>2030</v>
      </c>
      <c r="B2233" s="232">
        <v>29</v>
      </c>
      <c r="C2233" s="456">
        <v>0</v>
      </c>
      <c r="D2233" s="457">
        <v>0</v>
      </c>
      <c r="E2233" s="438">
        <v>8.5071244148330134</v>
      </c>
      <c r="F2233" s="456">
        <v>0</v>
      </c>
      <c r="G2233" s="457">
        <v>0</v>
      </c>
      <c r="H2233" s="438">
        <v>0.37679298904918102</v>
      </c>
      <c r="I2233" s="456">
        <v>0</v>
      </c>
      <c r="J2233" s="457">
        <v>0</v>
      </c>
      <c r="K2233" s="438">
        <v>0.46184177555849004</v>
      </c>
      <c r="L2233" s="462">
        <v>0</v>
      </c>
      <c r="M2233" s="463">
        <v>0</v>
      </c>
      <c r="N2233" s="438">
        <v>3.4480389997747834E-3</v>
      </c>
      <c r="O2233" s="456">
        <v>0</v>
      </c>
      <c r="P2233" s="457">
        <v>0</v>
      </c>
      <c r="Q2233" s="438">
        <v>2.81149095164527E-2</v>
      </c>
      <c r="R2233" s="462">
        <v>0</v>
      </c>
      <c r="S2233" s="463">
        <v>0</v>
      </c>
      <c r="T2233" s="438">
        <v>515.1102769160193</v>
      </c>
      <c r="U2233" s="456">
        <v>0</v>
      </c>
      <c r="V2233" s="457">
        <v>0</v>
      </c>
      <c r="W2233" s="438">
        <v>1.9222095356975756E-2</v>
      </c>
      <c r="X2233" s="456">
        <v>0</v>
      </c>
      <c r="Y2233" s="457">
        <v>0</v>
      </c>
      <c r="Z2233" s="438">
        <v>1.9648697029558154E-2</v>
      </c>
      <c r="AA2233" s="456">
        <v>0</v>
      </c>
      <c r="AB2233" s="457">
        <v>0</v>
      </c>
      <c r="AC2233" s="438">
        <v>7.3704753180657339E-3</v>
      </c>
      <c r="AD2233" s="456">
        <v>0</v>
      </c>
      <c r="AE2233" s="457">
        <v>0</v>
      </c>
      <c r="AF2233" s="438">
        <v>4.4564802994126934E-4</v>
      </c>
      <c r="AG2233" s="456">
        <v>0</v>
      </c>
      <c r="AH2233" s="457">
        <v>0</v>
      </c>
      <c r="AI2233" s="438">
        <v>1.5903773981146677E-2</v>
      </c>
      <c r="AJ2233" s="456">
        <v>0</v>
      </c>
      <c r="AK2233" s="457">
        <v>0</v>
      </c>
      <c r="AL2233" s="438">
        <v>2.7438503883938101E-3</v>
      </c>
      <c r="AM2233" s="456">
        <v>0</v>
      </c>
      <c r="AN2233" s="457">
        <v>0</v>
      </c>
      <c r="AO2233" s="438">
        <v>3.5605704282179926E-3</v>
      </c>
      <c r="AP2233" s="462">
        <v>0</v>
      </c>
      <c r="AQ2233" s="463">
        <v>0</v>
      </c>
      <c r="AR2233" s="463">
        <v>0</v>
      </c>
      <c r="AS2233" s="456">
        <v>0</v>
      </c>
      <c r="AT2233" s="457">
        <v>0</v>
      </c>
      <c r="AU2233" s="457">
        <v>0</v>
      </c>
    </row>
    <row r="2234" spans="1:47" x14ac:dyDescent="0.2">
      <c r="A2234" s="231">
        <v>2030</v>
      </c>
      <c r="B2234" s="232">
        <v>30</v>
      </c>
      <c r="C2234" s="456">
        <v>0</v>
      </c>
      <c r="D2234" s="457">
        <v>0</v>
      </c>
      <c r="E2234" s="438">
        <v>9.7761893075941728</v>
      </c>
      <c r="F2234" s="456">
        <v>0</v>
      </c>
      <c r="G2234" s="457">
        <v>0</v>
      </c>
      <c r="H2234" s="438">
        <v>0.39958027074984442</v>
      </c>
      <c r="I2234" s="456">
        <v>0</v>
      </c>
      <c r="J2234" s="457">
        <v>0</v>
      </c>
      <c r="K2234" s="438">
        <v>0.59666207334218546</v>
      </c>
      <c r="L2234" s="462">
        <v>0</v>
      </c>
      <c r="M2234" s="463">
        <v>0</v>
      </c>
      <c r="N2234" s="438">
        <v>3.4480464314253275E-3</v>
      </c>
      <c r="O2234" s="456">
        <v>0</v>
      </c>
      <c r="P2234" s="457">
        <v>0</v>
      </c>
      <c r="Q2234" s="438">
        <v>2.8114852717894281E-2</v>
      </c>
      <c r="R2234" s="462">
        <v>0</v>
      </c>
      <c r="S2234" s="463">
        <v>0</v>
      </c>
      <c r="T2234" s="438">
        <v>515.11120190179793</v>
      </c>
      <c r="U2234" s="456">
        <v>0</v>
      </c>
      <c r="V2234" s="457">
        <v>0</v>
      </c>
      <c r="W2234" s="438">
        <v>2.0497956308317165E-2</v>
      </c>
      <c r="X2234" s="456">
        <v>0</v>
      </c>
      <c r="Y2234" s="457">
        <v>0</v>
      </c>
      <c r="Z2234" s="438">
        <v>1.9648466805656524E-2</v>
      </c>
      <c r="AA2234" s="456">
        <v>0</v>
      </c>
      <c r="AB2234" s="457">
        <v>0</v>
      </c>
      <c r="AC2234" s="438">
        <v>7.792654544107251E-3</v>
      </c>
      <c r="AD2234" s="456">
        <v>0</v>
      </c>
      <c r="AE2234" s="457">
        <v>0</v>
      </c>
      <c r="AF2234" s="438">
        <v>4.7229495701127741E-4</v>
      </c>
      <c r="AG2234" s="456">
        <v>0</v>
      </c>
      <c r="AH2234" s="457">
        <v>0</v>
      </c>
      <c r="AI2234" s="438">
        <v>1.6873105732430501E-2</v>
      </c>
      <c r="AJ2234" s="456">
        <v>0</v>
      </c>
      <c r="AK2234" s="457">
        <v>0</v>
      </c>
      <c r="AL2234" s="438">
        <v>2.8982153721984231E-3</v>
      </c>
      <c r="AM2234" s="456">
        <v>0</v>
      </c>
      <c r="AN2234" s="457">
        <v>0</v>
      </c>
      <c r="AO2234" s="438">
        <v>3.7892643751364368E-3</v>
      </c>
      <c r="AP2234" s="462">
        <v>0</v>
      </c>
      <c r="AQ2234" s="463">
        <v>0</v>
      </c>
      <c r="AR2234" s="463">
        <v>0</v>
      </c>
      <c r="AS2234" s="456">
        <v>0</v>
      </c>
      <c r="AT2234" s="457">
        <v>0</v>
      </c>
      <c r="AU2234" s="457">
        <v>0</v>
      </c>
    </row>
    <row r="2235" spans="1:47" x14ac:dyDescent="0.2">
      <c r="A2235" s="231">
        <v>2030</v>
      </c>
      <c r="B2235" s="232">
        <v>31</v>
      </c>
      <c r="C2235" s="456">
        <v>0</v>
      </c>
      <c r="D2235" s="457">
        <v>0</v>
      </c>
      <c r="E2235" s="438">
        <v>11.089706044064648</v>
      </c>
      <c r="F2235" s="456">
        <v>0</v>
      </c>
      <c r="G2235" s="457">
        <v>0</v>
      </c>
      <c r="H2235" s="438">
        <v>0.42474778101179039</v>
      </c>
      <c r="I2235" s="456">
        <v>0</v>
      </c>
      <c r="J2235" s="457">
        <v>0</v>
      </c>
      <c r="K2235" s="438">
        <v>0.72635557239199844</v>
      </c>
      <c r="L2235" s="462">
        <v>0</v>
      </c>
      <c r="M2235" s="463">
        <v>0</v>
      </c>
      <c r="N2235" s="438">
        <v>3.4480502744016414E-3</v>
      </c>
      <c r="O2235" s="456">
        <v>0</v>
      </c>
      <c r="P2235" s="457">
        <v>0</v>
      </c>
      <c r="Q2235" s="438">
        <v>2.8114818130066409E-2</v>
      </c>
      <c r="R2235" s="462">
        <v>0</v>
      </c>
      <c r="S2235" s="463">
        <v>0</v>
      </c>
      <c r="T2235" s="438">
        <v>515.11274807116934</v>
      </c>
      <c r="U2235" s="456">
        <v>0</v>
      </c>
      <c r="V2235" s="457">
        <v>0</v>
      </c>
      <c r="W2235" s="438">
        <v>2.1883895633631176E-2</v>
      </c>
      <c r="X2235" s="456">
        <v>0</v>
      </c>
      <c r="Y2235" s="457">
        <v>0</v>
      </c>
      <c r="Z2235" s="438">
        <v>1.964811871951171E-2</v>
      </c>
      <c r="AA2235" s="456">
        <v>0</v>
      </c>
      <c r="AB2235" s="457">
        <v>0</v>
      </c>
      <c r="AC2235" s="438">
        <v>8.2632664389680824E-3</v>
      </c>
      <c r="AD2235" s="456">
        <v>0</v>
      </c>
      <c r="AE2235" s="457">
        <v>0</v>
      </c>
      <c r="AF2235" s="438">
        <v>5.0188725768906281E-4</v>
      </c>
      <c r="AG2235" s="456">
        <v>0</v>
      </c>
      <c r="AH2235" s="457">
        <v>0</v>
      </c>
      <c r="AI2235" s="438">
        <v>1.7942412001161083E-2</v>
      </c>
      <c r="AJ2235" s="456">
        <v>0</v>
      </c>
      <c r="AK2235" s="457">
        <v>0</v>
      </c>
      <c r="AL2235" s="438">
        <v>3.0713756111775607E-3</v>
      </c>
      <c r="AM2235" s="456">
        <v>0</v>
      </c>
      <c r="AN2235" s="457">
        <v>0</v>
      </c>
      <c r="AO2235" s="438">
        <v>4.0393331006651377E-3</v>
      </c>
      <c r="AP2235" s="462">
        <v>0</v>
      </c>
      <c r="AQ2235" s="463">
        <v>0</v>
      </c>
      <c r="AR2235" s="463">
        <v>0</v>
      </c>
      <c r="AS2235" s="456">
        <v>0</v>
      </c>
      <c r="AT2235" s="457">
        <v>0</v>
      </c>
      <c r="AU2235" s="457">
        <v>0</v>
      </c>
    </row>
    <row r="2236" spans="1:47" x14ac:dyDescent="0.2">
      <c r="A2236" s="231">
        <v>2030</v>
      </c>
      <c r="B2236" s="232">
        <v>32</v>
      </c>
      <c r="C2236" s="456">
        <v>0</v>
      </c>
      <c r="D2236" s="457">
        <v>0</v>
      </c>
      <c r="E2236" s="419">
        <v>11.089706044064648</v>
      </c>
      <c r="F2236" s="456">
        <v>0</v>
      </c>
      <c r="G2236" s="457">
        <v>0</v>
      </c>
      <c r="H2236" s="419">
        <v>0.42474778101179039</v>
      </c>
      <c r="I2236" s="456">
        <v>0</v>
      </c>
      <c r="J2236" s="457">
        <v>0</v>
      </c>
      <c r="K2236" s="419">
        <v>0.72635557239199844</v>
      </c>
      <c r="L2236" s="462">
        <v>0</v>
      </c>
      <c r="M2236" s="463">
        <v>0</v>
      </c>
      <c r="N2236" s="419">
        <v>3.4480502744016414E-3</v>
      </c>
      <c r="O2236" s="456">
        <v>0</v>
      </c>
      <c r="P2236" s="457">
        <v>0</v>
      </c>
      <c r="Q2236" s="419">
        <v>2.8114818130066409E-2</v>
      </c>
      <c r="R2236" s="462">
        <v>0</v>
      </c>
      <c r="S2236" s="463">
        <v>0</v>
      </c>
      <c r="T2236" s="419">
        <v>515.11274807116934</v>
      </c>
      <c r="U2236" s="456">
        <v>0</v>
      </c>
      <c r="V2236" s="457">
        <v>0</v>
      </c>
      <c r="W2236" s="419">
        <v>2.1883895633631176E-2</v>
      </c>
      <c r="X2236" s="456">
        <v>0</v>
      </c>
      <c r="Y2236" s="457">
        <v>0</v>
      </c>
      <c r="Z2236" s="419">
        <v>1.964811871951171E-2</v>
      </c>
      <c r="AA2236" s="456">
        <v>0</v>
      </c>
      <c r="AB2236" s="457">
        <v>0</v>
      </c>
      <c r="AC2236" s="419">
        <v>8.2632664389680824E-3</v>
      </c>
      <c r="AD2236" s="456">
        <v>0</v>
      </c>
      <c r="AE2236" s="457">
        <v>0</v>
      </c>
      <c r="AF2236" s="419">
        <v>5.0188725768906281E-4</v>
      </c>
      <c r="AG2236" s="456">
        <v>0</v>
      </c>
      <c r="AH2236" s="457">
        <v>0</v>
      </c>
      <c r="AI2236" s="419">
        <v>1.7942412001161083E-2</v>
      </c>
      <c r="AJ2236" s="456">
        <v>0</v>
      </c>
      <c r="AK2236" s="457">
        <v>0</v>
      </c>
      <c r="AL2236" s="419">
        <v>3.0713756111775607E-3</v>
      </c>
      <c r="AM2236" s="456">
        <v>0</v>
      </c>
      <c r="AN2236" s="457">
        <v>0</v>
      </c>
      <c r="AO2236" s="419">
        <v>4.0393331006651377E-3</v>
      </c>
      <c r="AP2236" s="462">
        <v>0</v>
      </c>
      <c r="AQ2236" s="463">
        <v>0</v>
      </c>
      <c r="AR2236" s="463">
        <v>0</v>
      </c>
      <c r="AS2236" s="456">
        <v>0</v>
      </c>
      <c r="AT2236" s="457">
        <v>0</v>
      </c>
      <c r="AU2236" s="457">
        <v>0</v>
      </c>
    </row>
    <row r="2237" spans="1:47" x14ac:dyDescent="0.2">
      <c r="A2237" s="231">
        <v>2030</v>
      </c>
      <c r="B2237" s="232">
        <v>33</v>
      </c>
      <c r="C2237" s="456">
        <v>0</v>
      </c>
      <c r="D2237" s="457">
        <v>0</v>
      </c>
      <c r="E2237" s="419">
        <v>11.089706044064648</v>
      </c>
      <c r="F2237" s="456">
        <v>0</v>
      </c>
      <c r="G2237" s="457">
        <v>0</v>
      </c>
      <c r="H2237" s="419">
        <v>0.42474778101179039</v>
      </c>
      <c r="I2237" s="456">
        <v>0</v>
      </c>
      <c r="J2237" s="457">
        <v>0</v>
      </c>
      <c r="K2237" s="419">
        <v>0.72635557239199844</v>
      </c>
      <c r="L2237" s="462">
        <v>0</v>
      </c>
      <c r="M2237" s="463">
        <v>0</v>
      </c>
      <c r="N2237" s="419">
        <v>3.4480502744016414E-3</v>
      </c>
      <c r="O2237" s="456">
        <v>0</v>
      </c>
      <c r="P2237" s="457">
        <v>0</v>
      </c>
      <c r="Q2237" s="419">
        <v>2.8114818130066409E-2</v>
      </c>
      <c r="R2237" s="462">
        <v>0</v>
      </c>
      <c r="S2237" s="463">
        <v>0</v>
      </c>
      <c r="T2237" s="419">
        <v>515.11274807116934</v>
      </c>
      <c r="U2237" s="456">
        <v>0</v>
      </c>
      <c r="V2237" s="457">
        <v>0</v>
      </c>
      <c r="W2237" s="419">
        <v>2.1883895633631176E-2</v>
      </c>
      <c r="X2237" s="456">
        <v>0</v>
      </c>
      <c r="Y2237" s="457">
        <v>0</v>
      </c>
      <c r="Z2237" s="419">
        <v>1.964811871951171E-2</v>
      </c>
      <c r="AA2237" s="456">
        <v>0</v>
      </c>
      <c r="AB2237" s="457">
        <v>0</v>
      </c>
      <c r="AC2237" s="419">
        <v>8.2632664389680824E-3</v>
      </c>
      <c r="AD2237" s="456">
        <v>0</v>
      </c>
      <c r="AE2237" s="457">
        <v>0</v>
      </c>
      <c r="AF2237" s="419">
        <v>5.0188725768906281E-4</v>
      </c>
      <c r="AG2237" s="456">
        <v>0</v>
      </c>
      <c r="AH2237" s="457">
        <v>0</v>
      </c>
      <c r="AI2237" s="419">
        <v>1.7942412001161083E-2</v>
      </c>
      <c r="AJ2237" s="456">
        <v>0</v>
      </c>
      <c r="AK2237" s="457">
        <v>0</v>
      </c>
      <c r="AL2237" s="419">
        <v>3.0713756111775607E-3</v>
      </c>
      <c r="AM2237" s="456">
        <v>0</v>
      </c>
      <c r="AN2237" s="457">
        <v>0</v>
      </c>
      <c r="AO2237" s="419">
        <v>4.0393331006651377E-3</v>
      </c>
      <c r="AP2237" s="462">
        <v>0</v>
      </c>
      <c r="AQ2237" s="463">
        <v>0</v>
      </c>
      <c r="AR2237" s="463">
        <v>0</v>
      </c>
      <c r="AS2237" s="456">
        <v>0</v>
      </c>
      <c r="AT2237" s="457">
        <v>0</v>
      </c>
      <c r="AU2237" s="457">
        <v>0</v>
      </c>
    </row>
    <row r="2238" spans="1:47" x14ac:dyDescent="0.2">
      <c r="A2238" s="231">
        <v>2030</v>
      </c>
      <c r="B2238" s="232">
        <v>34</v>
      </c>
      <c r="C2238" s="456">
        <v>0</v>
      </c>
      <c r="D2238" s="457">
        <v>0</v>
      </c>
      <c r="E2238" s="419">
        <v>11.089706044064648</v>
      </c>
      <c r="F2238" s="456">
        <v>0</v>
      </c>
      <c r="G2238" s="457">
        <v>0</v>
      </c>
      <c r="H2238" s="419">
        <v>0.42474778101179039</v>
      </c>
      <c r="I2238" s="456">
        <v>0</v>
      </c>
      <c r="J2238" s="457">
        <v>0</v>
      </c>
      <c r="K2238" s="419">
        <v>0.72635557239199844</v>
      </c>
      <c r="L2238" s="462">
        <v>0</v>
      </c>
      <c r="M2238" s="463">
        <v>0</v>
      </c>
      <c r="N2238" s="419">
        <v>3.4480502744016414E-3</v>
      </c>
      <c r="O2238" s="456">
        <v>0</v>
      </c>
      <c r="P2238" s="457">
        <v>0</v>
      </c>
      <c r="Q2238" s="419">
        <v>2.8114818130066409E-2</v>
      </c>
      <c r="R2238" s="462">
        <v>0</v>
      </c>
      <c r="S2238" s="463">
        <v>0</v>
      </c>
      <c r="T2238" s="419">
        <v>515.11274807116934</v>
      </c>
      <c r="U2238" s="456">
        <v>0</v>
      </c>
      <c r="V2238" s="457">
        <v>0</v>
      </c>
      <c r="W2238" s="419">
        <v>2.1883895633631176E-2</v>
      </c>
      <c r="X2238" s="456">
        <v>0</v>
      </c>
      <c r="Y2238" s="457">
        <v>0</v>
      </c>
      <c r="Z2238" s="419">
        <v>1.964811871951171E-2</v>
      </c>
      <c r="AA2238" s="456">
        <v>0</v>
      </c>
      <c r="AB2238" s="457">
        <v>0</v>
      </c>
      <c r="AC2238" s="419">
        <v>8.2632664389680824E-3</v>
      </c>
      <c r="AD2238" s="456">
        <v>0</v>
      </c>
      <c r="AE2238" s="457">
        <v>0</v>
      </c>
      <c r="AF2238" s="419">
        <v>5.0188725768906281E-4</v>
      </c>
      <c r="AG2238" s="456">
        <v>0</v>
      </c>
      <c r="AH2238" s="457">
        <v>0</v>
      </c>
      <c r="AI2238" s="419">
        <v>1.7942412001161083E-2</v>
      </c>
      <c r="AJ2238" s="456">
        <v>0</v>
      </c>
      <c r="AK2238" s="457">
        <v>0</v>
      </c>
      <c r="AL2238" s="419">
        <v>3.0713756111775607E-3</v>
      </c>
      <c r="AM2238" s="456">
        <v>0</v>
      </c>
      <c r="AN2238" s="457">
        <v>0</v>
      </c>
      <c r="AO2238" s="419">
        <v>4.0393331006651377E-3</v>
      </c>
      <c r="AP2238" s="462">
        <v>0</v>
      </c>
      <c r="AQ2238" s="463">
        <v>0</v>
      </c>
      <c r="AR2238" s="463">
        <v>0</v>
      </c>
      <c r="AS2238" s="456">
        <v>0</v>
      </c>
      <c r="AT2238" s="457">
        <v>0</v>
      </c>
      <c r="AU2238" s="457">
        <v>0</v>
      </c>
    </row>
    <row r="2239" spans="1:47" x14ac:dyDescent="0.2">
      <c r="A2239" s="231">
        <v>2030</v>
      </c>
      <c r="B2239" s="232">
        <v>35</v>
      </c>
      <c r="C2239" s="456">
        <v>0</v>
      </c>
      <c r="D2239" s="457">
        <v>0</v>
      </c>
      <c r="E2239" s="419">
        <v>11.089706044064648</v>
      </c>
      <c r="F2239" s="456">
        <v>0</v>
      </c>
      <c r="G2239" s="457">
        <v>0</v>
      </c>
      <c r="H2239" s="419">
        <v>0.42474778101179039</v>
      </c>
      <c r="I2239" s="456">
        <v>0</v>
      </c>
      <c r="J2239" s="457">
        <v>0</v>
      </c>
      <c r="K2239" s="419">
        <v>0.72635557239199844</v>
      </c>
      <c r="L2239" s="462">
        <v>0</v>
      </c>
      <c r="M2239" s="463">
        <v>0</v>
      </c>
      <c r="N2239" s="419">
        <v>3.4480502744016414E-3</v>
      </c>
      <c r="O2239" s="456">
        <v>0</v>
      </c>
      <c r="P2239" s="457">
        <v>0</v>
      </c>
      <c r="Q2239" s="419">
        <v>2.8114818130066409E-2</v>
      </c>
      <c r="R2239" s="462">
        <v>0</v>
      </c>
      <c r="S2239" s="463">
        <v>0</v>
      </c>
      <c r="T2239" s="419">
        <v>515.11274807116934</v>
      </c>
      <c r="U2239" s="456">
        <v>0</v>
      </c>
      <c r="V2239" s="457">
        <v>0</v>
      </c>
      <c r="W2239" s="419">
        <v>2.1883895633631176E-2</v>
      </c>
      <c r="X2239" s="456">
        <v>0</v>
      </c>
      <c r="Y2239" s="457">
        <v>0</v>
      </c>
      <c r="Z2239" s="419">
        <v>1.964811871951171E-2</v>
      </c>
      <c r="AA2239" s="456">
        <v>0</v>
      </c>
      <c r="AB2239" s="457">
        <v>0</v>
      </c>
      <c r="AC2239" s="419">
        <v>8.2632664389680824E-3</v>
      </c>
      <c r="AD2239" s="456">
        <v>0</v>
      </c>
      <c r="AE2239" s="457">
        <v>0</v>
      </c>
      <c r="AF2239" s="419">
        <v>5.0188725768906281E-4</v>
      </c>
      <c r="AG2239" s="456">
        <v>0</v>
      </c>
      <c r="AH2239" s="457">
        <v>0</v>
      </c>
      <c r="AI2239" s="419">
        <v>1.7942412001161083E-2</v>
      </c>
      <c r="AJ2239" s="456">
        <v>0</v>
      </c>
      <c r="AK2239" s="457">
        <v>0</v>
      </c>
      <c r="AL2239" s="419">
        <v>3.0713756111775607E-3</v>
      </c>
      <c r="AM2239" s="456">
        <v>0</v>
      </c>
      <c r="AN2239" s="457">
        <v>0</v>
      </c>
      <c r="AO2239" s="419">
        <v>4.0393331006651377E-3</v>
      </c>
      <c r="AP2239" s="462">
        <v>0</v>
      </c>
      <c r="AQ2239" s="463">
        <v>0</v>
      </c>
      <c r="AR2239" s="463">
        <v>0</v>
      </c>
      <c r="AS2239" s="456">
        <v>0</v>
      </c>
      <c r="AT2239" s="457">
        <v>0</v>
      </c>
      <c r="AU2239" s="457">
        <v>0</v>
      </c>
    </row>
    <row r="2240" spans="1:47" x14ac:dyDescent="0.2">
      <c r="A2240" s="231">
        <v>2030</v>
      </c>
      <c r="B2240" s="232">
        <v>36</v>
      </c>
      <c r="C2240" s="456">
        <v>0</v>
      </c>
      <c r="D2240" s="457">
        <v>0</v>
      </c>
      <c r="E2240" s="419">
        <v>11.089706044064648</v>
      </c>
      <c r="F2240" s="456">
        <v>0</v>
      </c>
      <c r="G2240" s="457">
        <v>0</v>
      </c>
      <c r="H2240" s="419">
        <v>0.42474778101179039</v>
      </c>
      <c r="I2240" s="456">
        <v>0</v>
      </c>
      <c r="J2240" s="457">
        <v>0</v>
      </c>
      <c r="K2240" s="419">
        <v>0.72635557239199844</v>
      </c>
      <c r="L2240" s="462">
        <v>0</v>
      </c>
      <c r="M2240" s="463">
        <v>0</v>
      </c>
      <c r="N2240" s="419">
        <v>3.4480502744016414E-3</v>
      </c>
      <c r="O2240" s="456">
        <v>0</v>
      </c>
      <c r="P2240" s="457">
        <v>0</v>
      </c>
      <c r="Q2240" s="419">
        <v>2.8114818130066409E-2</v>
      </c>
      <c r="R2240" s="462">
        <v>0</v>
      </c>
      <c r="S2240" s="463">
        <v>0</v>
      </c>
      <c r="T2240" s="419">
        <v>515.11274807116934</v>
      </c>
      <c r="U2240" s="456">
        <v>0</v>
      </c>
      <c r="V2240" s="457">
        <v>0</v>
      </c>
      <c r="W2240" s="419">
        <v>2.1883895633631176E-2</v>
      </c>
      <c r="X2240" s="456">
        <v>0</v>
      </c>
      <c r="Y2240" s="457">
        <v>0</v>
      </c>
      <c r="Z2240" s="419">
        <v>1.964811871951171E-2</v>
      </c>
      <c r="AA2240" s="456">
        <v>0</v>
      </c>
      <c r="AB2240" s="457">
        <v>0</v>
      </c>
      <c r="AC2240" s="419">
        <v>8.2632664389680824E-3</v>
      </c>
      <c r="AD2240" s="456">
        <v>0</v>
      </c>
      <c r="AE2240" s="457">
        <v>0</v>
      </c>
      <c r="AF2240" s="419">
        <v>5.0188725768906281E-4</v>
      </c>
      <c r="AG2240" s="456">
        <v>0</v>
      </c>
      <c r="AH2240" s="457">
        <v>0</v>
      </c>
      <c r="AI2240" s="419">
        <v>1.7942412001161083E-2</v>
      </c>
      <c r="AJ2240" s="456">
        <v>0</v>
      </c>
      <c r="AK2240" s="457">
        <v>0</v>
      </c>
      <c r="AL2240" s="419">
        <v>3.0713756111775607E-3</v>
      </c>
      <c r="AM2240" s="456">
        <v>0</v>
      </c>
      <c r="AN2240" s="457">
        <v>0</v>
      </c>
      <c r="AO2240" s="419">
        <v>4.0393331006651377E-3</v>
      </c>
      <c r="AP2240" s="462">
        <v>0</v>
      </c>
      <c r="AQ2240" s="463">
        <v>0</v>
      </c>
      <c r="AR2240" s="463">
        <v>0</v>
      </c>
      <c r="AS2240" s="456">
        <v>0</v>
      </c>
      <c r="AT2240" s="457">
        <v>0</v>
      </c>
      <c r="AU2240" s="457">
        <v>0</v>
      </c>
    </row>
    <row r="2241" spans="1:47" x14ac:dyDescent="0.2">
      <c r="A2241" s="231">
        <v>2030</v>
      </c>
      <c r="B2241" s="232">
        <v>37</v>
      </c>
      <c r="C2241" s="456">
        <v>0</v>
      </c>
      <c r="D2241" s="457">
        <v>0</v>
      </c>
      <c r="E2241" s="419">
        <v>11.089706044064648</v>
      </c>
      <c r="F2241" s="456">
        <v>0</v>
      </c>
      <c r="G2241" s="457">
        <v>0</v>
      </c>
      <c r="H2241" s="419">
        <v>0.42474778101179039</v>
      </c>
      <c r="I2241" s="456">
        <v>0</v>
      </c>
      <c r="J2241" s="457">
        <v>0</v>
      </c>
      <c r="K2241" s="419">
        <v>0.72635557239199844</v>
      </c>
      <c r="L2241" s="462">
        <v>0</v>
      </c>
      <c r="M2241" s="463">
        <v>0</v>
      </c>
      <c r="N2241" s="419">
        <v>3.4480502744016414E-3</v>
      </c>
      <c r="O2241" s="456">
        <v>0</v>
      </c>
      <c r="P2241" s="457">
        <v>0</v>
      </c>
      <c r="Q2241" s="419">
        <v>2.8114818130066409E-2</v>
      </c>
      <c r="R2241" s="462">
        <v>0</v>
      </c>
      <c r="S2241" s="463">
        <v>0</v>
      </c>
      <c r="T2241" s="419">
        <v>515.11274807116934</v>
      </c>
      <c r="U2241" s="456">
        <v>0</v>
      </c>
      <c r="V2241" s="457">
        <v>0</v>
      </c>
      <c r="W2241" s="419">
        <v>2.1883895633631176E-2</v>
      </c>
      <c r="X2241" s="456">
        <v>0</v>
      </c>
      <c r="Y2241" s="457">
        <v>0</v>
      </c>
      <c r="Z2241" s="419">
        <v>1.964811871951171E-2</v>
      </c>
      <c r="AA2241" s="456">
        <v>0</v>
      </c>
      <c r="AB2241" s="457">
        <v>0</v>
      </c>
      <c r="AC2241" s="419">
        <v>8.2632664389680824E-3</v>
      </c>
      <c r="AD2241" s="456">
        <v>0</v>
      </c>
      <c r="AE2241" s="457">
        <v>0</v>
      </c>
      <c r="AF2241" s="419">
        <v>5.0188725768906281E-4</v>
      </c>
      <c r="AG2241" s="456">
        <v>0</v>
      </c>
      <c r="AH2241" s="457">
        <v>0</v>
      </c>
      <c r="AI2241" s="419">
        <v>1.7942412001161083E-2</v>
      </c>
      <c r="AJ2241" s="456">
        <v>0</v>
      </c>
      <c r="AK2241" s="457">
        <v>0</v>
      </c>
      <c r="AL2241" s="419">
        <v>3.0713756111775607E-3</v>
      </c>
      <c r="AM2241" s="456">
        <v>0</v>
      </c>
      <c r="AN2241" s="457">
        <v>0</v>
      </c>
      <c r="AO2241" s="419">
        <v>4.0393331006651377E-3</v>
      </c>
      <c r="AP2241" s="462">
        <v>0</v>
      </c>
      <c r="AQ2241" s="463">
        <v>0</v>
      </c>
      <c r="AR2241" s="463">
        <v>0</v>
      </c>
      <c r="AS2241" s="456">
        <v>0</v>
      </c>
      <c r="AT2241" s="457">
        <v>0</v>
      </c>
      <c r="AU2241" s="457">
        <v>0</v>
      </c>
    </row>
    <row r="2242" spans="1:47" x14ac:dyDescent="0.2">
      <c r="A2242" s="231">
        <v>2030</v>
      </c>
      <c r="B2242" s="232">
        <v>38</v>
      </c>
      <c r="C2242" s="456">
        <v>0</v>
      </c>
      <c r="D2242" s="457">
        <v>0</v>
      </c>
      <c r="E2242" s="419">
        <v>11.089706044064648</v>
      </c>
      <c r="F2242" s="456">
        <v>0</v>
      </c>
      <c r="G2242" s="457">
        <v>0</v>
      </c>
      <c r="H2242" s="419">
        <v>0.42474778101179039</v>
      </c>
      <c r="I2242" s="456">
        <v>0</v>
      </c>
      <c r="J2242" s="457">
        <v>0</v>
      </c>
      <c r="K2242" s="419">
        <v>0.72635557239199844</v>
      </c>
      <c r="L2242" s="462">
        <v>0</v>
      </c>
      <c r="M2242" s="463">
        <v>0</v>
      </c>
      <c r="N2242" s="419">
        <v>3.4480502744016414E-3</v>
      </c>
      <c r="O2242" s="456">
        <v>0</v>
      </c>
      <c r="P2242" s="457">
        <v>0</v>
      </c>
      <c r="Q2242" s="419">
        <v>2.8114818130066409E-2</v>
      </c>
      <c r="R2242" s="462">
        <v>0</v>
      </c>
      <c r="S2242" s="463">
        <v>0</v>
      </c>
      <c r="T2242" s="419">
        <v>515.11274807116934</v>
      </c>
      <c r="U2242" s="456">
        <v>0</v>
      </c>
      <c r="V2242" s="457">
        <v>0</v>
      </c>
      <c r="W2242" s="419">
        <v>2.1883895633631176E-2</v>
      </c>
      <c r="X2242" s="456">
        <v>0</v>
      </c>
      <c r="Y2242" s="457">
        <v>0</v>
      </c>
      <c r="Z2242" s="419">
        <v>1.964811871951171E-2</v>
      </c>
      <c r="AA2242" s="456">
        <v>0</v>
      </c>
      <c r="AB2242" s="457">
        <v>0</v>
      </c>
      <c r="AC2242" s="419">
        <v>8.2632664389680824E-3</v>
      </c>
      <c r="AD2242" s="456">
        <v>0</v>
      </c>
      <c r="AE2242" s="457">
        <v>0</v>
      </c>
      <c r="AF2242" s="419">
        <v>5.0188725768906281E-4</v>
      </c>
      <c r="AG2242" s="456">
        <v>0</v>
      </c>
      <c r="AH2242" s="457">
        <v>0</v>
      </c>
      <c r="AI2242" s="419">
        <v>1.7942412001161083E-2</v>
      </c>
      <c r="AJ2242" s="456">
        <v>0</v>
      </c>
      <c r="AK2242" s="457">
        <v>0</v>
      </c>
      <c r="AL2242" s="419">
        <v>3.0713756111775607E-3</v>
      </c>
      <c r="AM2242" s="456">
        <v>0</v>
      </c>
      <c r="AN2242" s="457">
        <v>0</v>
      </c>
      <c r="AO2242" s="419">
        <v>4.0393331006651377E-3</v>
      </c>
      <c r="AP2242" s="462">
        <v>0</v>
      </c>
      <c r="AQ2242" s="463">
        <v>0</v>
      </c>
      <c r="AR2242" s="463">
        <v>0</v>
      </c>
      <c r="AS2242" s="456">
        <v>0</v>
      </c>
      <c r="AT2242" s="457">
        <v>0</v>
      </c>
      <c r="AU2242" s="457">
        <v>0</v>
      </c>
    </row>
    <row r="2243" spans="1:47" x14ac:dyDescent="0.2">
      <c r="A2243" s="231">
        <v>2030</v>
      </c>
      <c r="B2243" s="232">
        <v>39</v>
      </c>
      <c r="C2243" s="456">
        <v>0</v>
      </c>
      <c r="D2243" s="457">
        <v>0</v>
      </c>
      <c r="E2243" s="419">
        <v>11.089706044064648</v>
      </c>
      <c r="F2243" s="456">
        <v>0</v>
      </c>
      <c r="G2243" s="457">
        <v>0</v>
      </c>
      <c r="H2243" s="419">
        <v>0.42474778101179039</v>
      </c>
      <c r="I2243" s="456">
        <v>0</v>
      </c>
      <c r="J2243" s="457">
        <v>0</v>
      </c>
      <c r="K2243" s="419">
        <v>0.72635557239199844</v>
      </c>
      <c r="L2243" s="462">
        <v>0</v>
      </c>
      <c r="M2243" s="463">
        <v>0</v>
      </c>
      <c r="N2243" s="419">
        <v>3.4480502744016414E-3</v>
      </c>
      <c r="O2243" s="456">
        <v>0</v>
      </c>
      <c r="P2243" s="457">
        <v>0</v>
      </c>
      <c r="Q2243" s="419">
        <v>2.8114818130066409E-2</v>
      </c>
      <c r="R2243" s="462">
        <v>0</v>
      </c>
      <c r="S2243" s="463">
        <v>0</v>
      </c>
      <c r="T2243" s="419">
        <v>515.11274807116934</v>
      </c>
      <c r="U2243" s="456">
        <v>0</v>
      </c>
      <c r="V2243" s="457">
        <v>0</v>
      </c>
      <c r="W2243" s="419">
        <v>2.1883895633631176E-2</v>
      </c>
      <c r="X2243" s="456">
        <v>0</v>
      </c>
      <c r="Y2243" s="457">
        <v>0</v>
      </c>
      <c r="Z2243" s="419">
        <v>1.964811871951171E-2</v>
      </c>
      <c r="AA2243" s="456">
        <v>0</v>
      </c>
      <c r="AB2243" s="457">
        <v>0</v>
      </c>
      <c r="AC2243" s="419">
        <v>8.2632664389680824E-3</v>
      </c>
      <c r="AD2243" s="456">
        <v>0</v>
      </c>
      <c r="AE2243" s="457">
        <v>0</v>
      </c>
      <c r="AF2243" s="419">
        <v>5.0188725768906281E-4</v>
      </c>
      <c r="AG2243" s="456">
        <v>0</v>
      </c>
      <c r="AH2243" s="457">
        <v>0</v>
      </c>
      <c r="AI2243" s="419">
        <v>1.7942412001161083E-2</v>
      </c>
      <c r="AJ2243" s="456">
        <v>0</v>
      </c>
      <c r="AK2243" s="457">
        <v>0</v>
      </c>
      <c r="AL2243" s="419">
        <v>3.0713756111775607E-3</v>
      </c>
      <c r="AM2243" s="456">
        <v>0</v>
      </c>
      <c r="AN2243" s="457">
        <v>0</v>
      </c>
      <c r="AO2243" s="419">
        <v>4.0393331006651377E-3</v>
      </c>
      <c r="AP2243" s="462">
        <v>0</v>
      </c>
      <c r="AQ2243" s="463">
        <v>0</v>
      </c>
      <c r="AR2243" s="463">
        <v>0</v>
      </c>
      <c r="AS2243" s="456">
        <v>0</v>
      </c>
      <c r="AT2243" s="457">
        <v>0</v>
      </c>
      <c r="AU2243" s="457">
        <v>0</v>
      </c>
    </row>
    <row r="2244" spans="1:47" ht="13.5" thickBot="1" x14ac:dyDescent="0.25">
      <c r="A2244" s="233">
        <v>2030</v>
      </c>
      <c r="B2244" s="234">
        <v>40</v>
      </c>
      <c r="C2244" s="458">
        <v>0</v>
      </c>
      <c r="D2244" s="459">
        <v>0</v>
      </c>
      <c r="E2244" s="430">
        <v>11.089706044064648</v>
      </c>
      <c r="F2244" s="458">
        <v>0</v>
      </c>
      <c r="G2244" s="459">
        <v>0</v>
      </c>
      <c r="H2244" s="430">
        <v>0.42474778101179039</v>
      </c>
      <c r="I2244" s="458">
        <v>0</v>
      </c>
      <c r="J2244" s="459">
        <v>0</v>
      </c>
      <c r="K2244" s="430">
        <v>0.72635557239199844</v>
      </c>
      <c r="L2244" s="464">
        <v>0</v>
      </c>
      <c r="M2244" s="465">
        <v>0</v>
      </c>
      <c r="N2244" s="430">
        <v>3.4480502744016414E-3</v>
      </c>
      <c r="O2244" s="458">
        <v>0</v>
      </c>
      <c r="P2244" s="459">
        <v>0</v>
      </c>
      <c r="Q2244" s="430">
        <v>2.8114818130066409E-2</v>
      </c>
      <c r="R2244" s="464">
        <v>0</v>
      </c>
      <c r="S2244" s="465">
        <v>0</v>
      </c>
      <c r="T2244" s="430">
        <v>515.11274807116934</v>
      </c>
      <c r="U2244" s="458">
        <v>0</v>
      </c>
      <c r="V2244" s="459">
        <v>0</v>
      </c>
      <c r="W2244" s="430">
        <v>2.1883895633631176E-2</v>
      </c>
      <c r="X2244" s="458">
        <v>0</v>
      </c>
      <c r="Y2244" s="459">
        <v>0</v>
      </c>
      <c r="Z2244" s="430">
        <v>1.964811871951171E-2</v>
      </c>
      <c r="AA2244" s="458">
        <v>0</v>
      </c>
      <c r="AB2244" s="459">
        <v>0</v>
      </c>
      <c r="AC2244" s="430">
        <v>8.2632664389680824E-3</v>
      </c>
      <c r="AD2244" s="458">
        <v>0</v>
      </c>
      <c r="AE2244" s="459">
        <v>0</v>
      </c>
      <c r="AF2244" s="430">
        <v>5.0188725768906281E-4</v>
      </c>
      <c r="AG2244" s="458">
        <v>0</v>
      </c>
      <c r="AH2244" s="459">
        <v>0</v>
      </c>
      <c r="AI2244" s="430">
        <v>1.7942412001161083E-2</v>
      </c>
      <c r="AJ2244" s="458">
        <v>0</v>
      </c>
      <c r="AK2244" s="459">
        <v>0</v>
      </c>
      <c r="AL2244" s="430">
        <v>3.0713756111775607E-3</v>
      </c>
      <c r="AM2244" s="458">
        <v>0</v>
      </c>
      <c r="AN2244" s="459">
        <v>0</v>
      </c>
      <c r="AO2244" s="430">
        <v>4.0393331006651377E-3</v>
      </c>
      <c r="AP2244" s="464">
        <v>0</v>
      </c>
      <c r="AQ2244" s="465">
        <v>0</v>
      </c>
      <c r="AR2244" s="465">
        <v>0</v>
      </c>
      <c r="AS2244" s="458">
        <v>0</v>
      </c>
      <c r="AT2244" s="459">
        <v>0</v>
      </c>
      <c r="AU2244" s="459">
        <v>0</v>
      </c>
    </row>
    <row r="2245" spans="1:47" x14ac:dyDescent="0.2">
      <c r="A2245" s="229">
        <v>2031</v>
      </c>
      <c r="B2245" s="230">
        <v>1</v>
      </c>
      <c r="C2245" s="454">
        <v>0.75639771998926564</v>
      </c>
      <c r="D2245" s="455">
        <v>0.77246899671523317</v>
      </c>
      <c r="E2245" s="436">
        <v>1.8012213285538445</v>
      </c>
      <c r="F2245" s="454">
        <v>3.6269649368349616E-2</v>
      </c>
      <c r="G2245" s="455">
        <v>3.2048099077426E-2</v>
      </c>
      <c r="H2245" s="436">
        <v>5.5225099796877342E-2</v>
      </c>
      <c r="I2245" s="454">
        <v>3.196719267505891E-2</v>
      </c>
      <c r="J2245" s="455">
        <v>3.2392352290554274E-2</v>
      </c>
      <c r="K2245" s="436">
        <v>0.10292798563451766</v>
      </c>
      <c r="L2245" s="460">
        <v>1.344417524612968E-3</v>
      </c>
      <c r="M2245" s="461">
        <v>1.7596191619338349E-3</v>
      </c>
      <c r="N2245" s="436">
        <v>3.2959477453047936E-3</v>
      </c>
      <c r="O2245" s="454">
        <v>1.6321923773697658E-3</v>
      </c>
      <c r="P2245" s="455">
        <v>2.0741361225164517E-3</v>
      </c>
      <c r="Q2245" s="436">
        <v>1.0075136208939527E-2</v>
      </c>
      <c r="R2245" s="460">
        <v>0</v>
      </c>
      <c r="S2245" s="461">
        <v>0</v>
      </c>
      <c r="T2245" s="436">
        <v>493.19723158852719</v>
      </c>
      <c r="U2245" s="454">
        <v>4.7251845500488852E-3</v>
      </c>
      <c r="V2245" s="455">
        <v>5.7483835923348558E-3</v>
      </c>
      <c r="W2245" s="436">
        <v>1.0146852696398329E-2</v>
      </c>
      <c r="X2245" s="454">
        <v>4.3587433856510762E-3</v>
      </c>
      <c r="Y2245" s="455">
        <v>5.5580223934131694E-3</v>
      </c>
      <c r="Z2245" s="436">
        <v>1.0336521722979875E-2</v>
      </c>
      <c r="AA2245" s="454">
        <v>7.9981634763432862E-4</v>
      </c>
      <c r="AB2245" s="455">
        <v>8.7388885002123208E-4</v>
      </c>
      <c r="AC2245" s="436">
        <v>1.0727375955883718E-3</v>
      </c>
      <c r="AD2245" s="454">
        <v>4.6028547057871077E-5</v>
      </c>
      <c r="AE2245" s="455">
        <v>4.0529344790748765E-5</v>
      </c>
      <c r="AF2245" s="436">
        <v>6.4070484640854495E-5</v>
      </c>
      <c r="AG2245" s="454">
        <v>1.5135035761790125E-3</v>
      </c>
      <c r="AH2245" s="455">
        <v>1.3094571899957973E-3</v>
      </c>
      <c r="AI2245" s="436">
        <v>2.3291427785085092E-3</v>
      </c>
      <c r="AJ2245" s="454">
        <v>2.7905119425668479E-4</v>
      </c>
      <c r="AK2245" s="455">
        <v>2.3507368405736853E-4</v>
      </c>
      <c r="AL2245" s="436">
        <v>4.1432407940525417E-4</v>
      </c>
      <c r="AM2245" s="454">
        <v>4.1462780910805317E-4</v>
      </c>
      <c r="AN2245" s="455">
        <v>3.7196945941171146E-4</v>
      </c>
      <c r="AO2245" s="436">
        <v>5.0079425667746719E-4</v>
      </c>
      <c r="AP2245" s="460">
        <v>0</v>
      </c>
      <c r="AQ2245" s="461">
        <v>0</v>
      </c>
      <c r="AR2245" s="461">
        <v>0</v>
      </c>
      <c r="AS2245" s="454">
        <v>0</v>
      </c>
      <c r="AT2245" s="455">
        <v>0</v>
      </c>
      <c r="AU2245" s="455">
        <v>0</v>
      </c>
    </row>
    <row r="2246" spans="1:47" x14ac:dyDescent="0.2">
      <c r="A2246" s="231">
        <v>2031</v>
      </c>
      <c r="B2246" s="232">
        <v>2</v>
      </c>
      <c r="C2246" s="456">
        <v>0.76108741754910547</v>
      </c>
      <c r="D2246" s="457">
        <v>0.77612691277595625</v>
      </c>
      <c r="E2246" s="437">
        <v>1.8098992657250836</v>
      </c>
      <c r="F2246" s="456">
        <v>3.6921946144745123E-2</v>
      </c>
      <c r="G2246" s="457">
        <v>3.2611836733284161E-2</v>
      </c>
      <c r="H2246" s="437">
        <v>5.6166550420964571E-2</v>
      </c>
      <c r="I2246" s="456">
        <v>3.2323263770733045E-2</v>
      </c>
      <c r="J2246" s="457">
        <v>3.2701420438353029E-2</v>
      </c>
      <c r="K2246" s="437">
        <v>0.10359388182730453</v>
      </c>
      <c r="L2246" s="462">
        <v>1.3462608057695663E-3</v>
      </c>
      <c r="M2246" s="463">
        <v>1.761682582944929E-3</v>
      </c>
      <c r="N2246" s="437">
        <v>3.2990534601531497E-3</v>
      </c>
      <c r="O2246" s="456">
        <v>1.6409707729660122E-3</v>
      </c>
      <c r="P2246" s="457">
        <v>2.0851778932215893E-3</v>
      </c>
      <c r="Q2246" s="437">
        <v>1.0092310635212034E-2</v>
      </c>
      <c r="R2246" s="462">
        <v>0</v>
      </c>
      <c r="S2246" s="463">
        <v>0</v>
      </c>
      <c r="T2246" s="437">
        <v>493.49483207504841</v>
      </c>
      <c r="U2246" s="456">
        <v>4.7902083521724776E-3</v>
      </c>
      <c r="V2246" s="457">
        <v>5.8296003535344204E-3</v>
      </c>
      <c r="W2246" s="437">
        <v>1.0267970308997216E-2</v>
      </c>
      <c r="X2246" s="456">
        <v>4.4183449625385916E-3</v>
      </c>
      <c r="Y2246" s="457">
        <v>5.6371714429396336E-3</v>
      </c>
      <c r="Z2246" s="437">
        <v>1.0456805260622376E-2</v>
      </c>
      <c r="AA2246" s="456">
        <v>8.2016572079313392E-4</v>
      </c>
      <c r="AB2246" s="457">
        <v>8.938058580070298E-4</v>
      </c>
      <c r="AC2246" s="437">
        <v>1.1005069133496468E-3</v>
      </c>
      <c r="AD2246" s="456">
        <v>4.6899916452685217E-5</v>
      </c>
      <c r="AE2246" s="457">
        <v>4.1280886672812034E-5</v>
      </c>
      <c r="AF2246" s="437">
        <v>6.5246095855746807E-5</v>
      </c>
      <c r="AG2246" s="456">
        <v>1.5391024603007683E-3</v>
      </c>
      <c r="AH2246" s="457">
        <v>1.3312211096519492E-3</v>
      </c>
      <c r="AI2246" s="437">
        <v>2.366301633596469E-3</v>
      </c>
      <c r="AJ2246" s="456">
        <v>2.837972059864535E-4</v>
      </c>
      <c r="AK2246" s="457">
        <v>2.3905970769076541E-4</v>
      </c>
      <c r="AL2246" s="437">
        <v>4.2128357064222097E-4</v>
      </c>
      <c r="AM2246" s="456">
        <v>4.2229484656825883E-4</v>
      </c>
      <c r="AN2246" s="457">
        <v>3.7861838279797013E-4</v>
      </c>
      <c r="AO2246" s="437">
        <v>5.094013751567423E-4</v>
      </c>
      <c r="AP2246" s="462">
        <v>0</v>
      </c>
      <c r="AQ2246" s="463">
        <v>0</v>
      </c>
      <c r="AR2246" s="463">
        <v>0</v>
      </c>
      <c r="AS2246" s="456">
        <v>0</v>
      </c>
      <c r="AT2246" s="457">
        <v>0</v>
      </c>
      <c r="AU2246" s="457">
        <v>0</v>
      </c>
    </row>
    <row r="2247" spans="1:47" x14ac:dyDescent="0.2">
      <c r="A2247" s="231">
        <v>2031</v>
      </c>
      <c r="B2247" s="232">
        <v>3</v>
      </c>
      <c r="C2247" s="456">
        <v>0.76521740208220201</v>
      </c>
      <c r="D2247" s="457">
        <v>0.77917346951147493</v>
      </c>
      <c r="E2247" s="437">
        <v>1.8202788354122914</v>
      </c>
      <c r="F2247" s="456">
        <v>3.7655839294753808E-2</v>
      </c>
      <c r="G2247" s="457">
        <v>3.3272710162625875E-2</v>
      </c>
      <c r="H2247" s="437">
        <v>5.7276933071509807E-2</v>
      </c>
      <c r="I2247" s="456">
        <v>3.2694351383371026E-2</v>
      </c>
      <c r="J2247" s="457">
        <v>3.3029002333826211E-2</v>
      </c>
      <c r="K2247" s="437">
        <v>0.10437492700800743</v>
      </c>
      <c r="L2247" s="462">
        <v>1.3483423236901214E-3</v>
      </c>
      <c r="M2247" s="463">
        <v>1.7640134239617061E-3</v>
      </c>
      <c r="N2247" s="437">
        <v>3.3025730449920861E-3</v>
      </c>
      <c r="O2247" s="456">
        <v>1.6508975140379664E-3</v>
      </c>
      <c r="P2247" s="457">
        <v>2.0981703678967386E-3</v>
      </c>
      <c r="Q2247" s="437">
        <v>1.0112301196868456E-2</v>
      </c>
      <c r="R2247" s="462">
        <v>0</v>
      </c>
      <c r="S2247" s="463">
        <v>0</v>
      </c>
      <c r="T2247" s="437">
        <v>493.84276934077604</v>
      </c>
      <c r="U2247" s="456">
        <v>4.8596904469795426E-3</v>
      </c>
      <c r="V2247" s="457">
        <v>5.9196908977242595E-3</v>
      </c>
      <c r="W2247" s="437">
        <v>1.0410760120659205E-2</v>
      </c>
      <c r="X2247" s="456">
        <v>4.4856872154975993E-3</v>
      </c>
      <c r="Y2247" s="457">
        <v>5.730636149245189E-3</v>
      </c>
      <c r="Z2247" s="437">
        <v>1.059884586846422E-2</v>
      </c>
      <c r="AA2247" s="456">
        <v>8.4317884210102984E-4</v>
      </c>
      <c r="AB2247" s="457">
        <v>9.1585928144425081E-4</v>
      </c>
      <c r="AC2247" s="437">
        <v>1.1325996811046891E-3</v>
      </c>
      <c r="AD2247" s="456">
        <v>4.7884732884775956E-5</v>
      </c>
      <c r="AE2247" s="457">
        <v>4.2163114810656373E-5</v>
      </c>
      <c r="AF2247" s="437">
        <v>6.6628655034323914E-5</v>
      </c>
      <c r="AG2247" s="456">
        <v>1.5678195372555697E-3</v>
      </c>
      <c r="AH2247" s="457">
        <v>1.3569304567272115E-3</v>
      </c>
      <c r="AI2247" s="437">
        <v>2.4103008323616759E-3</v>
      </c>
      <c r="AJ2247" s="456">
        <v>2.8914383264347468E-4</v>
      </c>
      <c r="AK2247" s="457">
        <v>2.4382214715337833E-4</v>
      </c>
      <c r="AL2247" s="437">
        <v>4.2954634402246454E-4</v>
      </c>
      <c r="AM2247" s="456">
        <v>4.309171185517098E-4</v>
      </c>
      <c r="AN2247" s="457">
        <v>3.8633540984835834E-4</v>
      </c>
      <c r="AO2247" s="437">
        <v>5.1949732505223594E-4</v>
      </c>
      <c r="AP2247" s="462">
        <v>0</v>
      </c>
      <c r="AQ2247" s="463">
        <v>0</v>
      </c>
      <c r="AR2247" s="463">
        <v>0</v>
      </c>
      <c r="AS2247" s="456">
        <v>0</v>
      </c>
      <c r="AT2247" s="457">
        <v>0</v>
      </c>
      <c r="AU2247" s="457">
        <v>0</v>
      </c>
    </row>
    <row r="2248" spans="1:47" x14ac:dyDescent="0.2">
      <c r="A2248" s="231">
        <v>2031</v>
      </c>
      <c r="B2248" s="232">
        <v>4</v>
      </c>
      <c r="C2248" s="456">
        <v>0.76887635004486476</v>
      </c>
      <c r="D2248" s="457">
        <v>0.78166016648442183</v>
      </c>
      <c r="E2248" s="437">
        <v>1.8324120995997393</v>
      </c>
      <c r="F2248" s="456">
        <v>3.8484220285854118E-2</v>
      </c>
      <c r="G2248" s="457">
        <v>3.4037830949028305E-2</v>
      </c>
      <c r="H2248" s="437">
        <v>5.8568319780322071E-2</v>
      </c>
      <c r="I2248" s="456">
        <v>3.3083929314514003E-2</v>
      </c>
      <c r="J2248" s="457">
        <v>3.3375547266074737E-2</v>
      </c>
      <c r="K2248" s="437">
        <v>0.10528096802382945</v>
      </c>
      <c r="L2248" s="462">
        <v>1.3506388889936497E-3</v>
      </c>
      <c r="M2248" s="463">
        <v>1.7666462297177912E-3</v>
      </c>
      <c r="N2248" s="437">
        <v>3.3066022153960721E-3</v>
      </c>
      <c r="O2248" s="456">
        <v>1.6620618796848691E-3</v>
      </c>
      <c r="P2248" s="457">
        <v>2.1131661513574249E-3</v>
      </c>
      <c r="Q2248" s="437">
        <v>1.0135443832592144E-2</v>
      </c>
      <c r="R2248" s="462">
        <v>0</v>
      </c>
      <c r="S2248" s="463">
        <v>0</v>
      </c>
      <c r="T2248" s="437">
        <v>494.24737968909989</v>
      </c>
      <c r="U2248" s="456">
        <v>4.9360929978896307E-3</v>
      </c>
      <c r="V2248" s="457">
        <v>6.0223332306419321E-3</v>
      </c>
      <c r="W2248" s="437">
        <v>1.057674420552918E-2</v>
      </c>
      <c r="X2248" s="456">
        <v>4.5619907115650622E-3</v>
      </c>
      <c r="Y2248" s="457">
        <v>5.8393456001294888E-3</v>
      </c>
      <c r="Z2248" s="437">
        <v>1.0764015638089918E-2</v>
      </c>
      <c r="AA2248" s="456">
        <v>8.6864338638735906E-4</v>
      </c>
      <c r="AB2248" s="457">
        <v>9.4102592446009079E-4</v>
      </c>
      <c r="AC2248" s="437">
        <v>1.1699052789723541E-3</v>
      </c>
      <c r="AD2248" s="456">
        <v>4.8994146136961926E-5</v>
      </c>
      <c r="AE2248" s="457">
        <v>4.3182624017880758E-5</v>
      </c>
      <c r="AF2248" s="437">
        <v>6.8236514139439643E-5</v>
      </c>
      <c r="AG2248" s="456">
        <v>1.6003765733493582E-3</v>
      </c>
      <c r="AH2248" s="457">
        <v>1.3868145428889412E-3</v>
      </c>
      <c r="AI2248" s="437">
        <v>2.4614688541375784E-3</v>
      </c>
      <c r="AJ2248" s="456">
        <v>2.9524182743162177E-4</v>
      </c>
      <c r="AK2248" s="457">
        <v>2.4939686468782078E-4</v>
      </c>
      <c r="AL2248" s="437">
        <v>4.3915707344317236E-4</v>
      </c>
      <c r="AM2248" s="456">
        <v>4.4059864754884479E-4</v>
      </c>
      <c r="AN2248" s="457">
        <v>3.9521890030301651E-4</v>
      </c>
      <c r="AO2248" s="437">
        <v>5.3123196872382019E-4</v>
      </c>
      <c r="AP2248" s="462">
        <v>0</v>
      </c>
      <c r="AQ2248" s="463">
        <v>0</v>
      </c>
      <c r="AR2248" s="463">
        <v>0</v>
      </c>
      <c r="AS2248" s="456">
        <v>0</v>
      </c>
      <c r="AT2248" s="457">
        <v>0</v>
      </c>
      <c r="AU2248" s="457">
        <v>0</v>
      </c>
    </row>
    <row r="2249" spans="1:47" x14ac:dyDescent="0.2">
      <c r="A2249" s="231">
        <v>2031</v>
      </c>
      <c r="B2249" s="232">
        <v>5</v>
      </c>
      <c r="C2249" s="456">
        <v>1.2025721898850543</v>
      </c>
      <c r="D2249" s="457">
        <v>1.2432500678887404</v>
      </c>
      <c r="E2249" s="437">
        <v>3.2454149985451375</v>
      </c>
      <c r="F2249" s="456">
        <v>4.6254302143627524E-2</v>
      </c>
      <c r="G2249" s="457">
        <v>4.1686920086172537E-2</v>
      </c>
      <c r="H2249" s="437">
        <v>8.6646429176286982E-2</v>
      </c>
      <c r="I2249" s="456">
        <v>4.454985396160234E-2</v>
      </c>
      <c r="J2249" s="457">
        <v>4.5710812737743571E-2</v>
      </c>
      <c r="K2249" s="437">
        <v>0.16462441984918938</v>
      </c>
      <c r="L2249" s="462">
        <v>1.3527683820771972E-3</v>
      </c>
      <c r="M2249" s="463">
        <v>1.7688308357781569E-3</v>
      </c>
      <c r="N2249" s="437">
        <v>3.3101737239652307E-3</v>
      </c>
      <c r="O2249" s="456">
        <v>2.0278957560937116E-3</v>
      </c>
      <c r="P2249" s="457">
        <v>3.1877851415885029E-3</v>
      </c>
      <c r="Q2249" s="437">
        <v>1.2569510355085104E-2</v>
      </c>
      <c r="R2249" s="462">
        <v>0</v>
      </c>
      <c r="S2249" s="463">
        <v>0</v>
      </c>
      <c r="T2249" s="437">
        <v>494.5245154471649</v>
      </c>
      <c r="U2249" s="456">
        <v>3.8029810897243967E-3</v>
      </c>
      <c r="V2249" s="457">
        <v>4.5513151428433745E-3</v>
      </c>
      <c r="W2249" s="437">
        <v>9.1997582765859214E-3</v>
      </c>
      <c r="X2249" s="456">
        <v>4.6472102157556145E-3</v>
      </c>
      <c r="Y2249" s="457">
        <v>5.9638489159526348E-3</v>
      </c>
      <c r="Z2249" s="437">
        <v>1.0953190864051578E-2</v>
      </c>
      <c r="AA2249" s="456">
        <v>1.0314972843903057E-3</v>
      </c>
      <c r="AB2249" s="457">
        <v>1.1243583564873262E-3</v>
      </c>
      <c r="AC2249" s="437">
        <v>1.686504315375874E-3</v>
      </c>
      <c r="AD2249" s="456">
        <v>5.8544564176249725E-5</v>
      </c>
      <c r="AE2249" s="457">
        <v>5.2415608638697193E-5</v>
      </c>
      <c r="AF2249" s="437">
        <v>1.0022788117724349E-4</v>
      </c>
      <c r="AG2249" s="456">
        <v>1.9279904182999028E-3</v>
      </c>
      <c r="AH2249" s="457">
        <v>1.7051333769564651E-3</v>
      </c>
      <c r="AI2249" s="437">
        <v>3.6566203936760962E-3</v>
      </c>
      <c r="AJ2249" s="456">
        <v>3.4590409310114259E-4</v>
      </c>
      <c r="AK2249" s="457">
        <v>2.9634726239196647E-4</v>
      </c>
      <c r="AL2249" s="437">
        <v>6.1633618010742788E-4</v>
      </c>
      <c r="AM2249" s="456">
        <v>5.330342788803363E-4</v>
      </c>
      <c r="AN2249" s="457">
        <v>4.8761630608643795E-4</v>
      </c>
      <c r="AO2249" s="437">
        <v>8.2392774529917796E-4</v>
      </c>
      <c r="AP2249" s="462">
        <v>0</v>
      </c>
      <c r="AQ2249" s="463">
        <v>0</v>
      </c>
      <c r="AR2249" s="463">
        <v>0</v>
      </c>
      <c r="AS2249" s="456">
        <v>0</v>
      </c>
      <c r="AT2249" s="457">
        <v>0</v>
      </c>
      <c r="AU2249" s="457">
        <v>0</v>
      </c>
    </row>
    <row r="2250" spans="1:47" x14ac:dyDescent="0.2">
      <c r="A2250" s="231">
        <v>2031</v>
      </c>
      <c r="B2250" s="232">
        <v>6</v>
      </c>
      <c r="C2250" s="456">
        <v>1.2102661135115909</v>
      </c>
      <c r="D2250" s="457">
        <v>1.2508902602019758</v>
      </c>
      <c r="E2250" s="437">
        <v>3.268320614194995</v>
      </c>
      <c r="F2250" s="456">
        <v>4.7367436491578992E-2</v>
      </c>
      <c r="G2250" s="457">
        <v>4.2779925867159958E-2</v>
      </c>
      <c r="H2250" s="437">
        <v>8.893294279281784E-2</v>
      </c>
      <c r="I2250" s="456">
        <v>4.5192028636523877E-2</v>
      </c>
      <c r="J2250" s="457">
        <v>4.6372935684248835E-2</v>
      </c>
      <c r="K2250" s="437">
        <v>0.16628730895750812</v>
      </c>
      <c r="L2250" s="462">
        <v>1.3555710286045047E-3</v>
      </c>
      <c r="M2250" s="463">
        <v>1.7717761579196681E-3</v>
      </c>
      <c r="N2250" s="437">
        <v>3.3153427425584117E-3</v>
      </c>
      <c r="O2250" s="456">
        <v>2.0446918917930018E-3</v>
      </c>
      <c r="P2250" s="457">
        <v>3.2166449481118645E-3</v>
      </c>
      <c r="Q2250" s="437">
        <v>1.2616351280419599E-2</v>
      </c>
      <c r="R2250" s="462">
        <v>0</v>
      </c>
      <c r="S2250" s="463">
        <v>0</v>
      </c>
      <c r="T2250" s="437">
        <v>495.04971358302384</v>
      </c>
      <c r="U2250" s="456">
        <v>3.8693620720493872E-3</v>
      </c>
      <c r="V2250" s="457">
        <v>4.6381307656418944E-3</v>
      </c>
      <c r="W2250" s="437">
        <v>9.374530826129138E-3</v>
      </c>
      <c r="X2250" s="456">
        <v>4.7419091589942638E-3</v>
      </c>
      <c r="Y2250" s="457">
        <v>6.1048744713509025E-3</v>
      </c>
      <c r="Z2250" s="437">
        <v>1.1167479262834179E-2</v>
      </c>
      <c r="AA2250" s="456">
        <v>1.0650095592569652E-3</v>
      </c>
      <c r="AB2250" s="457">
        <v>1.1514912808217232E-3</v>
      </c>
      <c r="AC2250" s="437">
        <v>1.7535722254835926E-3</v>
      </c>
      <c r="AD2250" s="456">
        <v>6.0049344165511581E-5</v>
      </c>
      <c r="AE2250" s="457">
        <v>5.3870347401041925E-5</v>
      </c>
      <c r="AF2250" s="437">
        <v>1.0311069813236768E-4</v>
      </c>
      <c r="AG2250" s="456">
        <v>1.9716591863181217E-3</v>
      </c>
      <c r="AH2250" s="457">
        <v>1.7492408011855187E-3</v>
      </c>
      <c r="AI2250" s="437">
        <v>3.7470549908235336E-3</v>
      </c>
      <c r="AJ2250" s="456">
        <v>3.540780299554651E-4</v>
      </c>
      <c r="AK2250" s="457">
        <v>3.0471600872585745E-4</v>
      </c>
      <c r="AL2250" s="437">
        <v>6.3331653143995333E-4</v>
      </c>
      <c r="AM2250" s="456">
        <v>5.4608538938546265E-4</v>
      </c>
      <c r="AN2250" s="457">
        <v>4.9988868155289808E-4</v>
      </c>
      <c r="AO2250" s="437">
        <v>8.4498992339556041E-4</v>
      </c>
      <c r="AP2250" s="462">
        <v>0</v>
      </c>
      <c r="AQ2250" s="463">
        <v>0</v>
      </c>
      <c r="AR2250" s="463">
        <v>0</v>
      </c>
      <c r="AS2250" s="456">
        <v>0</v>
      </c>
      <c r="AT2250" s="457">
        <v>0</v>
      </c>
      <c r="AU2250" s="457">
        <v>0</v>
      </c>
    </row>
    <row r="2251" spans="1:47" x14ac:dyDescent="0.2">
      <c r="A2251" s="231">
        <v>2031</v>
      </c>
      <c r="B2251" s="232">
        <v>7</v>
      </c>
      <c r="C2251" s="456">
        <v>1.3511876860742327</v>
      </c>
      <c r="D2251" s="457">
        <v>1.3976330082408175</v>
      </c>
      <c r="E2251" s="437">
        <v>3.7897349924259491</v>
      </c>
      <c r="F2251" s="456">
        <v>5.2882901591805712E-2</v>
      </c>
      <c r="G2251" s="457">
        <v>4.8166654427460757E-2</v>
      </c>
      <c r="H2251" s="437">
        <v>0.11091385154155259</v>
      </c>
      <c r="I2251" s="456">
        <v>5.2230027076955628E-2</v>
      </c>
      <c r="J2251" s="457">
        <v>5.394597385762722E-2</v>
      </c>
      <c r="K2251" s="437">
        <v>0.20231580288025083</v>
      </c>
      <c r="L2251" s="462">
        <v>1.3586547608471489E-3</v>
      </c>
      <c r="M2251" s="463">
        <v>1.7750743041800945E-3</v>
      </c>
      <c r="N2251" s="437">
        <v>3.321156960562152E-3</v>
      </c>
      <c r="O2251" s="456">
        <v>2.3436536918873554E-3</v>
      </c>
      <c r="P2251" s="457">
        <v>3.5207551799449135E-3</v>
      </c>
      <c r="Q2251" s="437">
        <v>1.3463086820836767E-2</v>
      </c>
      <c r="R2251" s="462">
        <v>0</v>
      </c>
      <c r="S2251" s="463">
        <v>0</v>
      </c>
      <c r="T2251" s="437">
        <v>495.63990619084149</v>
      </c>
      <c r="U2251" s="456">
        <v>4.0615880947804097E-3</v>
      </c>
      <c r="V2251" s="457">
        <v>4.7696194117401889E-3</v>
      </c>
      <c r="W2251" s="437">
        <v>1.0564604460333435E-2</v>
      </c>
      <c r="X2251" s="456">
        <v>4.8464008385381797E-3</v>
      </c>
      <c r="Y2251" s="457">
        <v>6.2630510697369596E-3</v>
      </c>
      <c r="Z2251" s="437">
        <v>1.1407841122613427E-2</v>
      </c>
      <c r="AA2251" s="456">
        <v>1.187230231806013E-3</v>
      </c>
      <c r="AB2251" s="457">
        <v>1.2776151356805241E-3</v>
      </c>
      <c r="AC2251" s="437">
        <v>2.1844120345608981E-3</v>
      </c>
      <c r="AD2251" s="456">
        <v>6.7062048382377019E-5</v>
      </c>
      <c r="AE2251" s="457">
        <v>6.0584431279238011E-5</v>
      </c>
      <c r="AF2251" s="437">
        <v>1.2859435368093626E-4</v>
      </c>
      <c r="AG2251" s="456">
        <v>2.2020266539415027E-3</v>
      </c>
      <c r="AH2251" s="457">
        <v>1.9731397818641048E-3</v>
      </c>
      <c r="AI2251" s="437">
        <v>4.6756954228449584E-3</v>
      </c>
      <c r="AJ2251" s="456">
        <v>3.9050160337123483E-4</v>
      </c>
      <c r="AK2251" s="457">
        <v>3.3865035162967391E-4</v>
      </c>
      <c r="AL2251" s="437">
        <v>7.752277779439397E-4</v>
      </c>
      <c r="AM2251" s="456">
        <v>6.1394467801318743E-4</v>
      </c>
      <c r="AN2251" s="457">
        <v>5.6667842090006744E-4</v>
      </c>
      <c r="AO2251" s="437">
        <v>1.0715531467940913E-3</v>
      </c>
      <c r="AP2251" s="462">
        <v>0</v>
      </c>
      <c r="AQ2251" s="463">
        <v>0</v>
      </c>
      <c r="AR2251" s="463">
        <v>0</v>
      </c>
      <c r="AS2251" s="456">
        <v>0</v>
      </c>
      <c r="AT2251" s="457">
        <v>0</v>
      </c>
      <c r="AU2251" s="457">
        <v>0</v>
      </c>
    </row>
    <row r="2252" spans="1:47" x14ac:dyDescent="0.2">
      <c r="A2252" s="231">
        <v>2031</v>
      </c>
      <c r="B2252" s="232">
        <v>8</v>
      </c>
      <c r="C2252" s="456">
        <v>1.365670271285258</v>
      </c>
      <c r="D2252" s="457">
        <v>1.4123080150044325</v>
      </c>
      <c r="E2252" s="437">
        <v>3.8203396942968495</v>
      </c>
      <c r="F2252" s="456">
        <v>5.4430180762455593E-2</v>
      </c>
      <c r="G2252" s="457">
        <v>4.971934988599086E-2</v>
      </c>
      <c r="H2252" s="437">
        <v>0.11432241260597684</v>
      </c>
      <c r="I2252" s="456">
        <v>5.3233508122441701E-2</v>
      </c>
      <c r="J2252" s="457">
        <v>5.4998420358254807E-2</v>
      </c>
      <c r="K2252" s="437">
        <v>0.20477846248893089</v>
      </c>
      <c r="L2252" s="462">
        <v>1.362304022938379E-3</v>
      </c>
      <c r="M2252" s="463">
        <v>1.7790673327600379E-3</v>
      </c>
      <c r="N2252" s="437">
        <v>3.3280184928546554E-3</v>
      </c>
      <c r="O2252" s="456">
        <v>2.3672371481528514E-3</v>
      </c>
      <c r="P2252" s="457">
        <v>3.5604783054823019E-3</v>
      </c>
      <c r="Q2252" s="437">
        <v>1.3529549818986766E-2</v>
      </c>
      <c r="R2252" s="462">
        <v>0</v>
      </c>
      <c r="S2252" s="463">
        <v>0</v>
      </c>
      <c r="T2252" s="437">
        <v>496.2970382144365</v>
      </c>
      <c r="U2252" s="456">
        <v>4.1509968502426763E-3</v>
      </c>
      <c r="V2252" s="457">
        <v>4.883685523146883E-3</v>
      </c>
      <c r="W2252" s="437">
        <v>1.0795046356741965E-2</v>
      </c>
      <c r="X2252" s="456">
        <v>4.9614333543833251E-3</v>
      </c>
      <c r="Y2252" s="457">
        <v>6.4397767836904488E-3</v>
      </c>
      <c r="Z2252" s="437">
        <v>1.1675884691891375E-2</v>
      </c>
      <c r="AA2252" s="456">
        <v>1.2367879837277584E-3</v>
      </c>
      <c r="AB2252" s="457">
        <v>1.3178891346481182E-3</v>
      </c>
      <c r="AC2252" s="437">
        <v>2.2929184941125761E-3</v>
      </c>
      <c r="AD2252" s="456">
        <v>6.9169336021303435E-5</v>
      </c>
      <c r="AE2252" s="457">
        <v>6.2663272877582177E-5</v>
      </c>
      <c r="AF2252" s="437">
        <v>1.3296401184533841E-4</v>
      </c>
      <c r="AG2252" s="456">
        <v>2.2620502046217981E-3</v>
      </c>
      <c r="AH2252" s="457">
        <v>2.0353673195175133E-3</v>
      </c>
      <c r="AI2252" s="437">
        <v>4.8083155851834057E-3</v>
      </c>
      <c r="AJ2252" s="456">
        <v>4.0147394718222286E-4</v>
      </c>
      <c r="AK2252" s="457">
        <v>3.5021377447584786E-4</v>
      </c>
      <c r="AL2252" s="437">
        <v>7.9983849250813419E-4</v>
      </c>
      <c r="AM2252" s="456">
        <v>6.3223817158357051E-4</v>
      </c>
      <c r="AN2252" s="457">
        <v>5.8425764227481192E-4</v>
      </c>
      <c r="AO2252" s="437">
        <v>1.1037624827836975E-3</v>
      </c>
      <c r="AP2252" s="462">
        <v>0</v>
      </c>
      <c r="AQ2252" s="463">
        <v>0</v>
      </c>
      <c r="AR2252" s="463">
        <v>0</v>
      </c>
      <c r="AS2252" s="456">
        <v>0</v>
      </c>
      <c r="AT2252" s="457">
        <v>0</v>
      </c>
      <c r="AU2252" s="457">
        <v>0</v>
      </c>
    </row>
    <row r="2253" spans="1:47" x14ac:dyDescent="0.2">
      <c r="A2253" s="231">
        <v>2031</v>
      </c>
      <c r="B2253" s="232">
        <v>9</v>
      </c>
      <c r="C2253" s="456">
        <v>1.3992382464889837</v>
      </c>
      <c r="D2253" s="457">
        <v>1.4442735354716165</v>
      </c>
      <c r="E2253" s="437">
        <v>3.9298029879890701</v>
      </c>
      <c r="F2253" s="456">
        <v>6.0384684893211645E-2</v>
      </c>
      <c r="G2253" s="457">
        <v>5.5566082643088287E-2</v>
      </c>
      <c r="H2253" s="437">
        <v>0.13531563815161124</v>
      </c>
      <c r="I2253" s="456">
        <v>6.2106996381724081E-2</v>
      </c>
      <c r="J2253" s="457">
        <v>6.4532532859261096E-2</v>
      </c>
      <c r="K2253" s="437">
        <v>0.2460831646990479</v>
      </c>
      <c r="L2253" s="462">
        <v>1.3661091284545796E-3</v>
      </c>
      <c r="M2253" s="463">
        <v>1.7836954191828569E-3</v>
      </c>
      <c r="N2253" s="437">
        <v>3.3349829425820829E-3</v>
      </c>
      <c r="O2253" s="456">
        <v>2.7250359627313979E-3</v>
      </c>
      <c r="P2253" s="457">
        <v>3.9158393701545805E-3</v>
      </c>
      <c r="Q2253" s="437">
        <v>1.4508941909365518E-2</v>
      </c>
      <c r="R2253" s="462">
        <v>0</v>
      </c>
      <c r="S2253" s="463">
        <v>0</v>
      </c>
      <c r="T2253" s="437">
        <v>496.8391306443263</v>
      </c>
      <c r="U2253" s="456">
        <v>4.2007693295197986E-3</v>
      </c>
      <c r="V2253" s="457">
        <v>4.9481028030221846E-3</v>
      </c>
      <c r="W2253" s="437">
        <v>1.1355006765444051E-2</v>
      </c>
      <c r="X2253" s="456">
        <v>5.0871323276891738E-3</v>
      </c>
      <c r="Y2253" s="457">
        <v>6.6351861017742743E-3</v>
      </c>
      <c r="Z2253" s="437">
        <v>1.1972724196347645E-2</v>
      </c>
      <c r="AA2253" s="456">
        <v>1.3850623884099525E-3</v>
      </c>
      <c r="AB2253" s="457">
        <v>1.4726948955743864E-3</v>
      </c>
      <c r="AC2253" s="437">
        <v>2.7386322013371279E-3</v>
      </c>
      <c r="AD2253" s="456">
        <v>7.6715930682672584E-5</v>
      </c>
      <c r="AE2253" s="457">
        <v>6.9938371148038322E-5</v>
      </c>
      <c r="AF2253" s="437">
        <v>1.5727569327015812E-4</v>
      </c>
      <c r="AG2253" s="456">
        <v>2.5067101266431635E-3</v>
      </c>
      <c r="AH2253" s="457">
        <v>2.274213048103455E-3</v>
      </c>
      <c r="AI2253" s="437">
        <v>5.6863572501669978E-3</v>
      </c>
      <c r="AJ2253" s="456">
        <v>4.387440402615386E-4</v>
      </c>
      <c r="AK2253" s="457">
        <v>3.8494446075521774E-4</v>
      </c>
      <c r="AL2253" s="437">
        <v>9.2808377024127073E-4</v>
      </c>
      <c r="AM2253" s="456">
        <v>7.0603777134525976E-4</v>
      </c>
      <c r="AN2253" s="457">
        <v>6.5777005979796325E-4</v>
      </c>
      <c r="AO2253" s="437">
        <v>1.3272359339137124E-3</v>
      </c>
      <c r="AP2253" s="462">
        <v>0</v>
      </c>
      <c r="AQ2253" s="463">
        <v>0</v>
      </c>
      <c r="AR2253" s="463">
        <v>0</v>
      </c>
      <c r="AS2253" s="456">
        <v>0</v>
      </c>
      <c r="AT2253" s="457">
        <v>0</v>
      </c>
      <c r="AU2253" s="457">
        <v>0</v>
      </c>
    </row>
    <row r="2254" spans="1:47" x14ac:dyDescent="0.2">
      <c r="A2254" s="231">
        <v>2031</v>
      </c>
      <c r="B2254" s="232">
        <v>10</v>
      </c>
      <c r="C2254" s="456">
        <v>1.4157408637538853</v>
      </c>
      <c r="D2254" s="457">
        <v>1.4612859343656175</v>
      </c>
      <c r="E2254" s="437">
        <v>3.9648032496640591</v>
      </c>
      <c r="F2254" s="456">
        <v>6.2359948060117812E-2</v>
      </c>
      <c r="G2254" s="457">
        <v>5.7594922238900642E-2</v>
      </c>
      <c r="H2254" s="437">
        <v>0.14000937341408901</v>
      </c>
      <c r="I2254" s="456">
        <v>6.3447661069159306E-2</v>
      </c>
      <c r="J2254" s="457">
        <v>6.5960431955076435E-2</v>
      </c>
      <c r="K2254" s="437">
        <v>0.24963704184284718</v>
      </c>
      <c r="L2254" s="462">
        <v>1.370874725144755E-3</v>
      </c>
      <c r="M2254" s="463">
        <v>1.7895420292173801E-3</v>
      </c>
      <c r="N2254" s="437">
        <v>3.3441393035566792E-3</v>
      </c>
      <c r="O2254" s="456">
        <v>2.7574992020785753E-3</v>
      </c>
      <c r="P2254" s="457">
        <v>3.9691202639670978E-3</v>
      </c>
      <c r="Q2254" s="437">
        <v>1.4601528731050202E-2</v>
      </c>
      <c r="R2254" s="462">
        <v>0</v>
      </c>
      <c r="S2254" s="463">
        <v>0</v>
      </c>
      <c r="T2254" s="437">
        <v>497.63807377758127</v>
      </c>
      <c r="U2254" s="456">
        <v>4.3066702650007768E-3</v>
      </c>
      <c r="V2254" s="457">
        <v>5.0917993297311479E-3</v>
      </c>
      <c r="W2254" s="437">
        <v>1.1639439479632179E-2</v>
      </c>
      <c r="X2254" s="456">
        <v>5.2242745540840114E-3</v>
      </c>
      <c r="Y2254" s="457">
        <v>6.849897547373739E-3</v>
      </c>
      <c r="Z2254" s="437">
        <v>1.2298913647397644E-2</v>
      </c>
      <c r="AA2254" s="456">
        <v>1.4626685520246687E-3</v>
      </c>
      <c r="AB2254" s="457">
        <v>1.5482322702677328E-3</v>
      </c>
      <c r="AC2254" s="437">
        <v>2.9083523050768625E-3</v>
      </c>
      <c r="AD2254" s="456">
        <v>7.9472190867450209E-5</v>
      </c>
      <c r="AE2254" s="457">
        <v>7.2725921268863448E-5</v>
      </c>
      <c r="AF2254" s="437">
        <v>1.6342741210258427E-4</v>
      </c>
      <c r="AG2254" s="456">
        <v>2.5798625887965489E-3</v>
      </c>
      <c r="AH2254" s="457">
        <v>2.3506556925751432E-3</v>
      </c>
      <c r="AI2254" s="437">
        <v>5.8636779473743902E-3</v>
      </c>
      <c r="AJ2254" s="456">
        <v>4.5171803865401666E-4</v>
      </c>
      <c r="AK2254" s="457">
        <v>3.986188945439503E-4</v>
      </c>
      <c r="AL2254" s="437">
        <v>9.6023026997861202E-4</v>
      </c>
      <c r="AM2254" s="456">
        <v>7.3026216409935994E-4</v>
      </c>
      <c r="AN2254" s="457">
        <v>6.8202863567997708E-4</v>
      </c>
      <c r="AO2254" s="437">
        <v>1.3734054599442564E-3</v>
      </c>
      <c r="AP2254" s="462">
        <v>0</v>
      </c>
      <c r="AQ2254" s="463">
        <v>0</v>
      </c>
      <c r="AR2254" s="463">
        <v>0</v>
      </c>
      <c r="AS2254" s="456">
        <v>0</v>
      </c>
      <c r="AT2254" s="457">
        <v>0</v>
      </c>
      <c r="AU2254" s="457">
        <v>0</v>
      </c>
    </row>
    <row r="2255" spans="1:47" x14ac:dyDescent="0.2">
      <c r="A2255" s="231">
        <v>2031</v>
      </c>
      <c r="B2255" s="232">
        <v>11</v>
      </c>
      <c r="C2255" s="456">
        <v>1.716414567267593</v>
      </c>
      <c r="D2255" s="457">
        <v>1.7768658204645364</v>
      </c>
      <c r="E2255" s="437">
        <v>4.9842664835129753</v>
      </c>
      <c r="F2255" s="456">
        <v>7.2844480033263811E-2</v>
      </c>
      <c r="G2255" s="457">
        <v>6.697498926434689E-2</v>
      </c>
      <c r="H2255" s="437">
        <v>0.1763997030854598</v>
      </c>
      <c r="I2255" s="456">
        <v>7.2445374187043915E-2</v>
      </c>
      <c r="J2255" s="457">
        <v>7.5646674285022864E-2</v>
      </c>
      <c r="K2255" s="437">
        <v>0.29068317335953281</v>
      </c>
      <c r="L2255" s="462">
        <v>1.3739675968561446E-3</v>
      </c>
      <c r="M2255" s="463">
        <v>1.7936637568661596E-3</v>
      </c>
      <c r="N2255" s="437">
        <v>3.3489921120703962E-3</v>
      </c>
      <c r="O2255" s="456">
        <v>3.4742113760844462E-3</v>
      </c>
      <c r="P2255" s="457">
        <v>4.6144413412209494E-3</v>
      </c>
      <c r="Q2255" s="437">
        <v>1.6570875356131817E-2</v>
      </c>
      <c r="R2255" s="462">
        <v>0</v>
      </c>
      <c r="S2255" s="463">
        <v>0</v>
      </c>
      <c r="T2255" s="437">
        <v>498.50869229924592</v>
      </c>
      <c r="U2255" s="456">
        <v>3.9765591139530772E-3</v>
      </c>
      <c r="V2255" s="457">
        <v>4.7346675208024261E-3</v>
      </c>
      <c r="W2255" s="437">
        <v>1.1137755802314032E-2</v>
      </c>
      <c r="X2255" s="456">
        <v>5.3712743927990993E-3</v>
      </c>
      <c r="Y2255" s="457">
        <v>7.0833972090513734E-3</v>
      </c>
      <c r="Z2255" s="437">
        <v>1.2653621833911714E-2</v>
      </c>
      <c r="AA2255" s="456">
        <v>1.6747253313843791E-3</v>
      </c>
      <c r="AB2255" s="457">
        <v>1.7654872522337129E-3</v>
      </c>
      <c r="AC2255" s="437">
        <v>3.5911009681801592E-3</v>
      </c>
      <c r="AD2255" s="456">
        <v>9.2453947710470407E-5</v>
      </c>
      <c r="AE2255" s="457">
        <v>8.4147589407028873E-5</v>
      </c>
      <c r="AF2255" s="437">
        <v>2.0506475303298425E-4</v>
      </c>
      <c r="AG2255" s="456">
        <v>3.0242668230351269E-3</v>
      </c>
      <c r="AH2255" s="457">
        <v>2.7432535800954953E-3</v>
      </c>
      <c r="AI2255" s="437">
        <v>7.4096005825934411E-3</v>
      </c>
      <c r="AJ2255" s="456">
        <v>5.2029449001339903E-4</v>
      </c>
      <c r="AK2255" s="457">
        <v>4.5617471418025026E-4</v>
      </c>
      <c r="AL2255" s="437">
        <v>1.1891001210384794E-3</v>
      </c>
      <c r="AM2255" s="456">
        <v>8.5737010164806538E-4</v>
      </c>
      <c r="AN2255" s="457">
        <v>7.9806798739280539E-4</v>
      </c>
      <c r="AO2255" s="437">
        <v>1.7547679393581888E-3</v>
      </c>
      <c r="AP2255" s="462">
        <v>0</v>
      </c>
      <c r="AQ2255" s="463">
        <v>0</v>
      </c>
      <c r="AR2255" s="463">
        <v>0</v>
      </c>
      <c r="AS2255" s="456">
        <v>0</v>
      </c>
      <c r="AT2255" s="457">
        <v>0</v>
      </c>
      <c r="AU2255" s="457">
        <v>0</v>
      </c>
    </row>
    <row r="2256" spans="1:47" x14ac:dyDescent="0.2">
      <c r="A2256" s="231">
        <v>2031</v>
      </c>
      <c r="B2256" s="232">
        <v>12</v>
      </c>
      <c r="C2256" s="456">
        <v>1.7417869489514488</v>
      </c>
      <c r="D2256" s="457">
        <v>1.8034740016502435</v>
      </c>
      <c r="E2256" s="437">
        <v>5.0474994942008289</v>
      </c>
      <c r="F2256" s="456">
        <v>7.531392044660587E-2</v>
      </c>
      <c r="G2256" s="457">
        <v>6.9552564391224786E-2</v>
      </c>
      <c r="H2256" s="437">
        <v>0.18275758042925555</v>
      </c>
      <c r="I2256" s="456">
        <v>7.4034987458710289E-2</v>
      </c>
      <c r="J2256" s="457">
        <v>7.7366717665272949E-2</v>
      </c>
      <c r="K2256" s="437">
        <v>0.29485616395080361</v>
      </c>
      <c r="L2256" s="462">
        <v>1.3772924121761593E-3</v>
      </c>
      <c r="M2256" s="463">
        <v>1.7981293193516975E-3</v>
      </c>
      <c r="N2256" s="437">
        <v>3.3542237914274678E-3</v>
      </c>
      <c r="O2256" s="456">
        <v>3.5159982804965468E-3</v>
      </c>
      <c r="P2256" s="457">
        <v>4.680447343875906E-3</v>
      </c>
      <c r="Q2256" s="437">
        <v>1.6683680002344395E-2</v>
      </c>
      <c r="R2256" s="462">
        <v>0</v>
      </c>
      <c r="S2256" s="463">
        <v>0</v>
      </c>
      <c r="T2256" s="437">
        <v>499.45650756003556</v>
      </c>
      <c r="U2256" s="456">
        <v>4.0860147585143839E-3</v>
      </c>
      <c r="V2256" s="457">
        <v>4.892417794580022E-3</v>
      </c>
      <c r="W2256" s="437">
        <v>1.1446836104897178E-2</v>
      </c>
      <c r="X2256" s="456">
        <v>5.530360104615435E-3</v>
      </c>
      <c r="Y2256" s="457">
        <v>7.3375469821157667E-3</v>
      </c>
      <c r="Z2256" s="437">
        <v>1.3039696700176986E-2</v>
      </c>
      <c r="AA2256" s="456">
        <v>1.7231174424392848E-3</v>
      </c>
      <c r="AB2256" s="457">
        <v>1.8282318850413779E-3</v>
      </c>
      <c r="AC2256" s="437">
        <v>3.7112956436586436E-3</v>
      </c>
      <c r="AD2256" s="456">
        <v>9.5619900506665567E-5</v>
      </c>
      <c r="AE2256" s="457">
        <v>8.7453675604971711E-5</v>
      </c>
      <c r="AF2256" s="437">
        <v>2.128027365262467E-4</v>
      </c>
      <c r="AG2256" s="456">
        <v>3.1289771573616999E-3</v>
      </c>
      <c r="AH2256" s="457">
        <v>2.8503414499174398E-3</v>
      </c>
      <c r="AI2256" s="437">
        <v>7.6787312113126508E-3</v>
      </c>
      <c r="AJ2256" s="456">
        <v>5.4056932921056318E-4</v>
      </c>
      <c r="AK2256" s="457">
        <v>4.7663190850216991E-4</v>
      </c>
      <c r="AL2256" s="437">
        <v>1.242306692181225E-3</v>
      </c>
      <c r="AM2256" s="456">
        <v>8.839349023141616E-4</v>
      </c>
      <c r="AN2256" s="457">
        <v>8.2594935774901246E-4</v>
      </c>
      <c r="AO2256" s="437">
        <v>1.8077314502870389E-3</v>
      </c>
      <c r="AP2256" s="462">
        <v>0</v>
      </c>
      <c r="AQ2256" s="463">
        <v>0</v>
      </c>
      <c r="AR2256" s="463">
        <v>0</v>
      </c>
      <c r="AS2256" s="456">
        <v>0</v>
      </c>
      <c r="AT2256" s="457">
        <v>0</v>
      </c>
      <c r="AU2256" s="457">
        <v>0</v>
      </c>
    </row>
    <row r="2257" spans="1:47" x14ac:dyDescent="0.2">
      <c r="A2257" s="231">
        <v>2031</v>
      </c>
      <c r="B2257" s="232">
        <v>13</v>
      </c>
      <c r="C2257" s="456">
        <v>1.7692006376951088</v>
      </c>
      <c r="D2257" s="457">
        <v>1.8323473985443441</v>
      </c>
      <c r="E2257" s="437">
        <v>5.1163171853893026</v>
      </c>
      <c r="F2257" s="456">
        <v>7.7982421873640004E-2</v>
      </c>
      <c r="G2257" s="457">
        <v>7.2350659120107561E-2</v>
      </c>
      <c r="H2257" s="437">
        <v>0.18965642942197841</v>
      </c>
      <c r="I2257" s="456">
        <v>7.5753133534563935E-2</v>
      </c>
      <c r="J2257" s="457">
        <v>7.9234643768159474E-2</v>
      </c>
      <c r="K2257" s="437">
        <v>0.29938192034092936</v>
      </c>
      <c r="L2257" s="462">
        <v>1.3808946293730894E-3</v>
      </c>
      <c r="M2257" s="463">
        <v>1.8029887713120335E-3</v>
      </c>
      <c r="N2257" s="437">
        <v>3.3598525176859535E-3</v>
      </c>
      <c r="O2257" s="456">
        <v>3.5611990034053291E-3</v>
      </c>
      <c r="P2257" s="457">
        <v>4.7521710331083255E-3</v>
      </c>
      <c r="Q2257" s="437">
        <v>1.6806057460099631E-2</v>
      </c>
      <c r="R2257" s="462">
        <v>0</v>
      </c>
      <c r="S2257" s="463">
        <v>0</v>
      </c>
      <c r="T2257" s="437">
        <v>500.48485892889522</v>
      </c>
      <c r="U2257" s="456">
        <v>4.2043190750586448E-3</v>
      </c>
      <c r="V2257" s="457">
        <v>5.0637220815349295E-3</v>
      </c>
      <c r="W2257" s="437">
        <v>1.1782344101442487E-2</v>
      </c>
      <c r="X2257" s="456">
        <v>5.7023042000004772E-3</v>
      </c>
      <c r="Y2257" s="457">
        <v>7.6134891861289241E-3</v>
      </c>
      <c r="Z2257" s="437">
        <v>1.3458924974967699E-2</v>
      </c>
      <c r="AA2257" s="456">
        <v>1.7747681331647892E-3</v>
      </c>
      <c r="AB2257" s="457">
        <v>1.8957063203675001E-3</v>
      </c>
      <c r="AC2257" s="437">
        <v>3.8385786104091902E-3</v>
      </c>
      <c r="AD2257" s="456">
        <v>9.9037368548276784E-5</v>
      </c>
      <c r="AE2257" s="457">
        <v>9.103897258263062E-5</v>
      </c>
      <c r="AF2257" s="437">
        <v>2.2118030158001594E-4</v>
      </c>
      <c r="AG2257" s="456">
        <v>3.2422948818537365E-3</v>
      </c>
      <c r="AH2257" s="457">
        <v>2.9667741187657582E-3</v>
      </c>
      <c r="AI2257" s="437">
        <v>7.9715610232779979E-3</v>
      </c>
      <c r="AJ2257" s="456">
        <v>5.6252939775290958E-4</v>
      </c>
      <c r="AK2257" s="457">
        <v>4.9889012445697347E-4</v>
      </c>
      <c r="AL2257" s="437">
        <v>1.3003073092685668E-3</v>
      </c>
      <c r="AM2257" s="456">
        <v>9.1260251664088739E-4</v>
      </c>
      <c r="AN2257" s="457">
        <v>8.5618004589154068E-4</v>
      </c>
      <c r="AO2257" s="437">
        <v>1.8649697856450984E-3</v>
      </c>
      <c r="AP2257" s="462">
        <v>0</v>
      </c>
      <c r="AQ2257" s="463">
        <v>0</v>
      </c>
      <c r="AR2257" s="463">
        <v>0</v>
      </c>
      <c r="AS2257" s="456">
        <v>0</v>
      </c>
      <c r="AT2257" s="457">
        <v>0</v>
      </c>
      <c r="AU2257" s="457">
        <v>0</v>
      </c>
    </row>
    <row r="2258" spans="1:47" x14ac:dyDescent="0.2">
      <c r="A2258" s="231">
        <v>2031</v>
      </c>
      <c r="B2258" s="232">
        <v>14</v>
      </c>
      <c r="C2258" s="456">
        <v>1.7944018995162725</v>
      </c>
      <c r="D2258" s="457">
        <v>1.8587431776789123</v>
      </c>
      <c r="E2258" s="437">
        <v>5.1752460719233291</v>
      </c>
      <c r="F2258" s="456">
        <v>8.0846658260015428E-2</v>
      </c>
      <c r="G2258" s="457">
        <v>7.5354246396136901E-2</v>
      </c>
      <c r="H2258" s="437">
        <v>0.1970495437901954</v>
      </c>
      <c r="I2258" s="456">
        <v>7.7560344467023201E-2</v>
      </c>
      <c r="J2258" s="457">
        <v>8.1196204647952241E-2</v>
      </c>
      <c r="K2258" s="437">
        <v>0.30397326462603158</v>
      </c>
      <c r="L2258" s="462">
        <v>1.3838091587140692E-3</v>
      </c>
      <c r="M2258" s="463">
        <v>1.8070116048583482E-3</v>
      </c>
      <c r="N2258" s="437">
        <v>3.3634928690444476E-3</v>
      </c>
      <c r="O2258" s="456">
        <v>3.6098853381632454E-3</v>
      </c>
      <c r="P2258" s="457">
        <v>4.829427099132368E-3</v>
      </c>
      <c r="Q2258" s="437">
        <v>1.6938131831994951E-2</v>
      </c>
      <c r="R2258" s="462">
        <v>0</v>
      </c>
      <c r="S2258" s="463">
        <v>0</v>
      </c>
      <c r="T2258" s="437">
        <v>501.21722272186537</v>
      </c>
      <c r="U2258" s="456">
        <v>4.3305913114324622E-3</v>
      </c>
      <c r="V2258" s="457">
        <v>5.2470368359304369E-3</v>
      </c>
      <c r="W2258" s="437">
        <v>1.2139232357772983E-2</v>
      </c>
      <c r="X2258" s="456">
        <v>5.8873456515660585E-3</v>
      </c>
      <c r="Y2258" s="457">
        <v>7.9104924847668828E-3</v>
      </c>
      <c r="Z2258" s="437">
        <v>1.391008015565769E-2</v>
      </c>
      <c r="AA2258" s="456">
        <v>1.8295104126148888E-3</v>
      </c>
      <c r="AB2258" s="457">
        <v>1.9674331910524219E-3</v>
      </c>
      <c r="AC2258" s="437">
        <v>3.9748759649601657E-3</v>
      </c>
      <c r="AD2258" s="456">
        <v>1.0270369489032708E-4</v>
      </c>
      <c r="AE2258" s="457">
        <v>9.4885866285444024E-5</v>
      </c>
      <c r="AF2258" s="437">
        <v>2.3016885816226729E-4</v>
      </c>
      <c r="AG2258" s="456">
        <v>3.3641022024923717E-3</v>
      </c>
      <c r="AH2258" s="457">
        <v>3.0919309200006084E-3</v>
      </c>
      <c r="AI2258" s="437">
        <v>8.285407138399481E-3</v>
      </c>
      <c r="AJ2258" s="456">
        <v>5.8621554649851231E-4</v>
      </c>
      <c r="AK2258" s="457">
        <v>5.2290237943424477E-4</v>
      </c>
      <c r="AL2258" s="437">
        <v>1.3627600072847498E-3</v>
      </c>
      <c r="AM2258" s="456">
        <v>9.4328399897059478E-4</v>
      </c>
      <c r="AN2258" s="457">
        <v>8.8853380608919208E-4</v>
      </c>
      <c r="AO2258" s="437">
        <v>1.9261050090146441E-3</v>
      </c>
      <c r="AP2258" s="462">
        <v>0</v>
      </c>
      <c r="AQ2258" s="463">
        <v>0</v>
      </c>
      <c r="AR2258" s="463">
        <v>0</v>
      </c>
      <c r="AS2258" s="456">
        <v>0</v>
      </c>
      <c r="AT2258" s="457">
        <v>0</v>
      </c>
      <c r="AU2258" s="457">
        <v>0</v>
      </c>
    </row>
    <row r="2259" spans="1:47" x14ac:dyDescent="0.2">
      <c r="A2259" s="231">
        <v>2031</v>
      </c>
      <c r="B2259" s="232">
        <v>15</v>
      </c>
      <c r="C2259" s="456">
        <v>1.8259621578988712</v>
      </c>
      <c r="D2259" s="457">
        <v>1.8920071843130044</v>
      </c>
      <c r="E2259" s="437">
        <v>5.2542742058215826</v>
      </c>
      <c r="F2259" s="456">
        <v>8.3918116465387479E-2</v>
      </c>
      <c r="G2259" s="457">
        <v>7.8577304726367619E-2</v>
      </c>
      <c r="H2259" s="437">
        <v>0.20499713659787533</v>
      </c>
      <c r="I2259" s="456">
        <v>7.9539202462033706E-2</v>
      </c>
      <c r="J2259" s="457">
        <v>8.334924969655827E-2</v>
      </c>
      <c r="K2259" s="437">
        <v>0.30920060086492396</v>
      </c>
      <c r="L2259" s="462">
        <v>1.3879793091581018E-3</v>
      </c>
      <c r="M2259" s="463">
        <v>1.812635626475568E-3</v>
      </c>
      <c r="N2259" s="437">
        <v>3.3701057460307996E-3</v>
      </c>
      <c r="O2259" s="456">
        <v>3.6620446429685887E-3</v>
      </c>
      <c r="P2259" s="457">
        <v>4.9122254576867584E-3</v>
      </c>
      <c r="Q2259" s="437">
        <v>1.7079767897746213E-2</v>
      </c>
      <c r="R2259" s="462">
        <v>0</v>
      </c>
      <c r="S2259" s="463">
        <v>0</v>
      </c>
      <c r="T2259" s="437">
        <v>502.40349760751297</v>
      </c>
      <c r="U2259" s="456">
        <v>4.4668735066650516E-3</v>
      </c>
      <c r="V2259" s="457">
        <v>5.4445131701409194E-3</v>
      </c>
      <c r="W2259" s="437">
        <v>1.2526090050666022E-2</v>
      </c>
      <c r="X2259" s="456">
        <v>6.0853770173538279E-3</v>
      </c>
      <c r="Y2259" s="457">
        <v>8.2285928212259482E-3</v>
      </c>
      <c r="Z2259" s="437">
        <v>1.4393342738998215E-2</v>
      </c>
      <c r="AA2259" s="456">
        <v>1.88721463998511E-3</v>
      </c>
      <c r="AB2259" s="457">
        <v>2.043345487616882E-3</v>
      </c>
      <c r="AC2259" s="437">
        <v>4.1186793287496517E-3</v>
      </c>
      <c r="AD2259" s="456">
        <v>1.0662734037830279E-4</v>
      </c>
      <c r="AE2259" s="457">
        <v>9.9005419812735334E-5</v>
      </c>
      <c r="AF2259" s="437">
        <v>2.3980293440496527E-4</v>
      </c>
      <c r="AG2259" s="456">
        <v>3.4949914978175266E-3</v>
      </c>
      <c r="AH2259" s="457">
        <v>3.2265353699396379E-3</v>
      </c>
      <c r="AI2259" s="437">
        <v>8.6235443524037246E-3</v>
      </c>
      <c r="AJ2259" s="456">
        <v>6.1163202761026529E-4</v>
      </c>
      <c r="AK2259" s="457">
        <v>5.4869032745186121E-4</v>
      </c>
      <c r="AL2259" s="437">
        <v>1.4298246971818206E-3</v>
      </c>
      <c r="AM2259" s="456">
        <v>9.7618117696137959E-4</v>
      </c>
      <c r="AN2259" s="457">
        <v>9.232520776164577E-4</v>
      </c>
      <c r="AO2259" s="437">
        <v>1.9919340448059882E-3</v>
      </c>
      <c r="AP2259" s="462">
        <v>0</v>
      </c>
      <c r="AQ2259" s="463">
        <v>0</v>
      </c>
      <c r="AR2259" s="463">
        <v>0</v>
      </c>
      <c r="AS2259" s="456">
        <v>0</v>
      </c>
      <c r="AT2259" s="457">
        <v>0</v>
      </c>
      <c r="AU2259" s="457">
        <v>0</v>
      </c>
    </row>
    <row r="2260" spans="1:47" x14ac:dyDescent="0.2">
      <c r="A2260" s="231">
        <v>2031</v>
      </c>
      <c r="B2260" s="232">
        <v>16</v>
      </c>
      <c r="C2260" s="456">
        <v>2.0386651807250651</v>
      </c>
      <c r="D2260" s="457">
        <v>2.2306450355877971</v>
      </c>
      <c r="E2260" s="437">
        <v>6.2701846458822788</v>
      </c>
      <c r="F2260" s="456">
        <v>9.142355992380867E-2</v>
      </c>
      <c r="G2260" s="457">
        <v>8.73619956608465E-2</v>
      </c>
      <c r="H2260" s="437">
        <v>0.23646034437283289</v>
      </c>
      <c r="I2260" s="456">
        <v>8.9750315346799003E-2</v>
      </c>
      <c r="J2260" s="457">
        <v>9.4373743081153913E-2</v>
      </c>
      <c r="K2260" s="437">
        <v>0.35369644408834761</v>
      </c>
      <c r="L2260" s="462">
        <v>1.3924407394859508E-3</v>
      </c>
      <c r="M2260" s="463">
        <v>1.8186307060793769E-3</v>
      </c>
      <c r="N2260" s="437">
        <v>3.3771571112008124E-3</v>
      </c>
      <c r="O2260" s="456">
        <v>5.1329478524550628E-3</v>
      </c>
      <c r="P2260" s="457">
        <v>6.1366380956089702E-3</v>
      </c>
      <c r="Q2260" s="437">
        <v>2.0856258327205442E-2</v>
      </c>
      <c r="R2260" s="462">
        <v>0</v>
      </c>
      <c r="S2260" s="463">
        <v>0</v>
      </c>
      <c r="T2260" s="437">
        <v>503.66488625402934</v>
      </c>
      <c r="U2260" s="456">
        <v>4.5425421508896984E-3</v>
      </c>
      <c r="V2260" s="457">
        <v>5.5924386486122125E-3</v>
      </c>
      <c r="W2260" s="437">
        <v>1.3093665726939079E-2</v>
      </c>
      <c r="X2260" s="456">
        <v>6.297135347266088E-3</v>
      </c>
      <c r="Y2260" s="457">
        <v>8.5672310483783289E-3</v>
      </c>
      <c r="Z2260" s="437">
        <v>1.4907752463816851E-2</v>
      </c>
      <c r="AA2260" s="456">
        <v>2.0264232257584855E-3</v>
      </c>
      <c r="AB2260" s="457">
        <v>2.2387929480310008E-3</v>
      </c>
      <c r="AC2260" s="437">
        <v>4.6770234454867081E-3</v>
      </c>
      <c r="AD2260" s="456">
        <v>1.1586030933387669E-4</v>
      </c>
      <c r="AE2260" s="457">
        <v>1.0974960787162583E-4</v>
      </c>
      <c r="AF2260" s="437">
        <v>2.7582983969868825E-4</v>
      </c>
      <c r="AG2260" s="456">
        <v>3.8160963150408339E-3</v>
      </c>
      <c r="AH2260" s="457">
        <v>3.5962480480842803E-3</v>
      </c>
      <c r="AI2260" s="437">
        <v>9.9681281345198759E-3</v>
      </c>
      <c r="AJ2260" s="456">
        <v>6.6292864324180446E-4</v>
      </c>
      <c r="AK2260" s="457">
        <v>6.0567426724305326E-4</v>
      </c>
      <c r="AL2260" s="437">
        <v>1.6367630096011364E-3</v>
      </c>
      <c r="AM2260" s="456">
        <v>1.0656096926589455E-3</v>
      </c>
      <c r="AN2260" s="457">
        <v>1.0294934809178809E-3</v>
      </c>
      <c r="AO2260" s="437">
        <v>2.3122411572446835E-3</v>
      </c>
      <c r="AP2260" s="462">
        <v>0</v>
      </c>
      <c r="AQ2260" s="463">
        <v>0</v>
      </c>
      <c r="AR2260" s="463">
        <v>0</v>
      </c>
      <c r="AS2260" s="456">
        <v>0</v>
      </c>
      <c r="AT2260" s="457">
        <v>0</v>
      </c>
      <c r="AU2260" s="457">
        <v>0</v>
      </c>
    </row>
    <row r="2261" spans="1:47" x14ac:dyDescent="0.2">
      <c r="A2261" s="231">
        <v>2031</v>
      </c>
      <c r="B2261" s="232">
        <v>17</v>
      </c>
      <c r="C2261" s="456">
        <v>2.075646331715153</v>
      </c>
      <c r="D2261" s="457">
        <v>2.2703584695745449</v>
      </c>
      <c r="E2261" s="437">
        <v>6.3670454591805044</v>
      </c>
      <c r="F2261" s="456">
        <v>9.503746795063843E-2</v>
      </c>
      <c r="G2261" s="457">
        <v>9.1136779374583157E-2</v>
      </c>
      <c r="H2261" s="437">
        <v>0.24611672264855006</v>
      </c>
      <c r="I2261" s="456">
        <v>9.217748456573327E-2</v>
      </c>
      <c r="J2261" s="457">
        <v>9.6968601103635324E-2</v>
      </c>
      <c r="K2261" s="437">
        <v>0.36018012119994702</v>
      </c>
      <c r="L2261" s="462">
        <v>1.3972117410988778E-3</v>
      </c>
      <c r="M2261" s="463">
        <v>1.8249480956510108E-3</v>
      </c>
      <c r="N2261" s="437">
        <v>3.3846104128603203E-3</v>
      </c>
      <c r="O2261" s="456">
        <v>5.2149305384629596E-3</v>
      </c>
      <c r="P2261" s="457">
        <v>6.2503035310370741E-3</v>
      </c>
      <c r="Q2261" s="437">
        <v>2.1065601781945522E-2</v>
      </c>
      <c r="R2261" s="462">
        <v>0</v>
      </c>
      <c r="S2261" s="463">
        <v>0</v>
      </c>
      <c r="T2261" s="437">
        <v>504.98799731041618</v>
      </c>
      <c r="U2261" s="456">
        <v>4.6936841911698387E-3</v>
      </c>
      <c r="V2261" s="457">
        <v>5.8077664873587443E-3</v>
      </c>
      <c r="W2261" s="437">
        <v>1.3527501991503429E-2</v>
      </c>
      <c r="X2261" s="456">
        <v>6.5220751541511688E-3</v>
      </c>
      <c r="Y2261" s="457">
        <v>8.9224183459001866E-3</v>
      </c>
      <c r="Z2261" s="437">
        <v>1.5447357989896427E-2</v>
      </c>
      <c r="AA2261" s="456">
        <v>2.0927319704789815E-3</v>
      </c>
      <c r="AB2261" s="457">
        <v>2.3256374473386346E-3</v>
      </c>
      <c r="AC2261" s="437">
        <v>4.8465739141035236E-3</v>
      </c>
      <c r="AD2261" s="456">
        <v>1.2047401739374312E-4</v>
      </c>
      <c r="AE2261" s="457">
        <v>1.1457165719766841E-4</v>
      </c>
      <c r="AF2261" s="437">
        <v>2.8752944059262848E-4</v>
      </c>
      <c r="AG2261" s="456">
        <v>3.9705418100904983E-3</v>
      </c>
      <c r="AH2261" s="457">
        <v>3.7544575355804954E-3</v>
      </c>
      <c r="AI2261" s="437">
        <v>1.0380357987596326E-2</v>
      </c>
      <c r="AJ2261" s="456">
        <v>6.9299504973419166E-4</v>
      </c>
      <c r="AK2261" s="457">
        <v>6.3608072743390003E-4</v>
      </c>
      <c r="AL2261" s="437">
        <v>1.7187658812335591E-3</v>
      </c>
      <c r="AM2261" s="456">
        <v>1.104142263609001E-3</v>
      </c>
      <c r="AN2261" s="457">
        <v>1.0699226096988806E-3</v>
      </c>
      <c r="AO2261" s="437">
        <v>2.3918901533476807E-3</v>
      </c>
      <c r="AP2261" s="462">
        <v>0</v>
      </c>
      <c r="AQ2261" s="463">
        <v>0</v>
      </c>
      <c r="AR2261" s="463">
        <v>0</v>
      </c>
      <c r="AS2261" s="456">
        <v>0</v>
      </c>
      <c r="AT2261" s="457">
        <v>0</v>
      </c>
      <c r="AU2261" s="457">
        <v>0</v>
      </c>
    </row>
    <row r="2262" spans="1:47" x14ac:dyDescent="0.2">
      <c r="A2262" s="231">
        <v>2031</v>
      </c>
      <c r="B2262" s="232">
        <v>18</v>
      </c>
      <c r="C2262" s="456">
        <v>2.1127593584426454</v>
      </c>
      <c r="D2262" s="457">
        <v>2.3096483527757714</v>
      </c>
      <c r="E2262" s="437">
        <v>6.4678207711639066</v>
      </c>
      <c r="F2262" s="456">
        <v>9.8806865362732199E-2</v>
      </c>
      <c r="G2262" s="457">
        <v>9.5023328461743481E-2</v>
      </c>
      <c r="H2262" s="437">
        <v>0.2561717374952816</v>
      </c>
      <c r="I2262" s="456">
        <v>9.4739623532588968E-2</v>
      </c>
      <c r="J2262" s="457">
        <v>9.9668666397731184E-2</v>
      </c>
      <c r="K2262" s="437">
        <v>0.36693828135051049</v>
      </c>
      <c r="L2262" s="462">
        <v>1.4022108192642362E-3</v>
      </c>
      <c r="M2262" s="463">
        <v>1.8314638879888816E-3</v>
      </c>
      <c r="N2262" s="437">
        <v>3.392432703817427E-3</v>
      </c>
      <c r="O2262" s="456">
        <v>5.301287851887139E-3</v>
      </c>
      <c r="P2262" s="457">
        <v>6.3683657543903522E-3</v>
      </c>
      <c r="Q2262" s="437">
        <v>2.1284047185657309E-2</v>
      </c>
      <c r="R2262" s="462">
        <v>0</v>
      </c>
      <c r="S2262" s="463">
        <v>0</v>
      </c>
      <c r="T2262" s="437">
        <v>506.36739511836765</v>
      </c>
      <c r="U2262" s="456">
        <v>4.8507230660619809E-3</v>
      </c>
      <c r="V2262" s="457">
        <v>6.029021400454024E-3</v>
      </c>
      <c r="W2262" s="437">
        <v>1.3979450251077264E-2</v>
      </c>
      <c r="X2262" s="456">
        <v>6.7594548453040809E-3</v>
      </c>
      <c r="Y2262" s="457">
        <v>9.2919952045957162E-3</v>
      </c>
      <c r="Z2262" s="437">
        <v>1.6009417358617335E-2</v>
      </c>
      <c r="AA2262" s="456">
        <v>2.1612766910423268E-3</v>
      </c>
      <c r="AB2262" s="457">
        <v>2.41422512044304E-3</v>
      </c>
      <c r="AC2262" s="437">
        <v>5.0208900372947333E-3</v>
      </c>
      <c r="AD2262" s="456">
        <v>1.2528650163754322E-4</v>
      </c>
      <c r="AE2262" s="457">
        <v>1.1953497149236623E-4</v>
      </c>
      <c r="AF2262" s="437">
        <v>2.996977418274143E-4</v>
      </c>
      <c r="AG2262" s="456">
        <v>4.1316854261315098E-3</v>
      </c>
      <c r="AH2262" s="457">
        <v>3.9174453878347585E-3</v>
      </c>
      <c r="AI2262" s="437">
        <v>1.081020829122563E-2</v>
      </c>
      <c r="AJ2262" s="456">
        <v>7.2449119719545946E-4</v>
      </c>
      <c r="AK2262" s="457">
        <v>6.6755243752424629E-4</v>
      </c>
      <c r="AL2262" s="437">
        <v>1.8043458285918904E-3</v>
      </c>
      <c r="AM2262" s="456">
        <v>1.1442758798664899E-3</v>
      </c>
      <c r="AN2262" s="457">
        <v>1.111450502772933E-3</v>
      </c>
      <c r="AO2262" s="437">
        <v>2.474719994167218E-3</v>
      </c>
      <c r="AP2262" s="462">
        <v>0</v>
      </c>
      <c r="AQ2262" s="463">
        <v>0</v>
      </c>
      <c r="AR2262" s="463">
        <v>0</v>
      </c>
      <c r="AS2262" s="456">
        <v>0</v>
      </c>
      <c r="AT2262" s="457">
        <v>0</v>
      </c>
      <c r="AU2262" s="457">
        <v>0</v>
      </c>
    </row>
    <row r="2263" spans="1:47" x14ac:dyDescent="0.2">
      <c r="A2263" s="231">
        <v>2031</v>
      </c>
      <c r="B2263" s="232">
        <v>19</v>
      </c>
      <c r="C2263" s="456">
        <v>2.1512993833548943</v>
      </c>
      <c r="D2263" s="457">
        <v>2.3490304819543497</v>
      </c>
      <c r="E2263" s="437">
        <v>6.5617451470060777</v>
      </c>
      <c r="F2263" s="456">
        <v>0.10281147041767245</v>
      </c>
      <c r="G2263" s="457">
        <v>9.9025500754177181E-2</v>
      </c>
      <c r="H2263" s="437">
        <v>0.266399858541638</v>
      </c>
      <c r="I2263" s="456">
        <v>9.7410779267691636E-2</v>
      </c>
      <c r="J2263" s="457">
        <v>0.10239736607310899</v>
      </c>
      <c r="K2263" s="437">
        <v>0.37366201287650991</v>
      </c>
      <c r="L2263" s="462">
        <v>1.407059587635362E-3</v>
      </c>
      <c r="M2263" s="463">
        <v>1.8375766664853756E-3</v>
      </c>
      <c r="N2263" s="437">
        <v>3.3991090134452488E-3</v>
      </c>
      <c r="O2263" s="456">
        <v>5.3925121372396913E-3</v>
      </c>
      <c r="P2263" s="457">
        <v>6.4893065262241296E-3</v>
      </c>
      <c r="Q2263" s="437">
        <v>2.150677502070716E-2</v>
      </c>
      <c r="R2263" s="462">
        <v>0</v>
      </c>
      <c r="S2263" s="463">
        <v>0</v>
      </c>
      <c r="T2263" s="437">
        <v>507.58795615014253</v>
      </c>
      <c r="U2263" s="456">
        <v>5.0179880508486319E-3</v>
      </c>
      <c r="V2263" s="457">
        <v>6.2572492367653056E-3</v>
      </c>
      <c r="W2263" s="437">
        <v>1.4438104871374572E-2</v>
      </c>
      <c r="X2263" s="456">
        <v>7.0091687884837805E-3</v>
      </c>
      <c r="Y2263" s="457">
        <v>9.6694113494142156E-3</v>
      </c>
      <c r="Z2263" s="437">
        <v>1.6582760404620079E-2</v>
      </c>
      <c r="AA2263" s="456">
        <v>2.2325655888005471E-3</v>
      </c>
      <c r="AB2263" s="457">
        <v>2.5033524732823364E-3</v>
      </c>
      <c r="AC2263" s="437">
        <v>5.1930229372610928E-3</v>
      </c>
      <c r="AD2263" s="456">
        <v>1.3038777980567683E-4</v>
      </c>
      <c r="AE2263" s="457">
        <v>1.2463230515837151E-4</v>
      </c>
      <c r="AF2263" s="437">
        <v>3.1205283715639645E-4</v>
      </c>
      <c r="AG2263" s="456">
        <v>4.3034017877287903E-3</v>
      </c>
      <c r="AH2263" s="457">
        <v>4.0859784171067047E-3</v>
      </c>
      <c r="AI2263" s="437">
        <v>1.1248839482749566E-2</v>
      </c>
      <c r="AJ2263" s="456">
        <v>7.5801858604824049E-4</v>
      </c>
      <c r="AK2263" s="457">
        <v>7.0007243931648178E-4</v>
      </c>
      <c r="AL2263" s="437">
        <v>1.8920316705830298E-3</v>
      </c>
      <c r="AM2263" s="456">
        <v>1.1868227310160759E-3</v>
      </c>
      <c r="AN2263" s="457">
        <v>1.1541076528952365E-3</v>
      </c>
      <c r="AO2263" s="437">
        <v>2.5584606626195719E-3</v>
      </c>
      <c r="AP2263" s="462">
        <v>0</v>
      </c>
      <c r="AQ2263" s="463">
        <v>0</v>
      </c>
      <c r="AR2263" s="463">
        <v>0</v>
      </c>
      <c r="AS2263" s="456">
        <v>0</v>
      </c>
      <c r="AT2263" s="457">
        <v>0</v>
      </c>
      <c r="AU2263" s="457">
        <v>0</v>
      </c>
    </row>
    <row r="2264" spans="1:47" x14ac:dyDescent="0.2">
      <c r="A2264" s="231">
        <v>2031</v>
      </c>
      <c r="B2264" s="232">
        <v>20</v>
      </c>
      <c r="C2264" s="456">
        <v>2.1939541346989064</v>
      </c>
      <c r="D2264" s="457">
        <v>2.3912799714143582</v>
      </c>
      <c r="E2264" s="437">
        <v>6.6647276644767235</v>
      </c>
      <c r="F2264" s="456">
        <v>0.10699139149101784</v>
      </c>
      <c r="G2264" s="457">
        <v>0.10303838735846776</v>
      </c>
      <c r="H2264" s="437">
        <v>0.27666200868913121</v>
      </c>
      <c r="I2264" s="456">
        <v>0.10022319105466503</v>
      </c>
      <c r="J2264" s="457">
        <v>0.10515961530872125</v>
      </c>
      <c r="K2264" s="437">
        <v>0.38056602274308099</v>
      </c>
      <c r="L2264" s="462">
        <v>1.412666866243824E-3</v>
      </c>
      <c r="M2264" s="463">
        <v>1.8443406930786972E-3</v>
      </c>
      <c r="N2264" s="437">
        <v>3.4071061769452736E-3</v>
      </c>
      <c r="O2264" s="456">
        <v>5.487827309726483E-3</v>
      </c>
      <c r="P2264" s="457">
        <v>6.6105998854046341E-3</v>
      </c>
      <c r="Q2264" s="437">
        <v>2.1730285155081359E-2</v>
      </c>
      <c r="R2264" s="462">
        <v>0</v>
      </c>
      <c r="S2264" s="463">
        <v>0</v>
      </c>
      <c r="T2264" s="437">
        <v>508.99488107464828</v>
      </c>
      <c r="U2264" s="456">
        <v>5.19299167478059E-3</v>
      </c>
      <c r="V2264" s="457">
        <v>6.4864693072399122E-3</v>
      </c>
      <c r="W2264" s="437">
        <v>1.4899832819810565E-2</v>
      </c>
      <c r="X2264" s="456">
        <v>7.2695878245272226E-3</v>
      </c>
      <c r="Y2264" s="457">
        <v>1.0047562868511434E-2</v>
      </c>
      <c r="Z2264" s="437">
        <v>1.7157162419914902E-2</v>
      </c>
      <c r="AA2264" s="456">
        <v>2.3069433898973571E-3</v>
      </c>
      <c r="AB2264" s="457">
        <v>2.5918756472567799E-3</v>
      </c>
      <c r="AC2264" s="437">
        <v>5.3636458581264286E-3</v>
      </c>
      <c r="AD2264" s="456">
        <v>1.3571129079194744E-4</v>
      </c>
      <c r="AE2264" s="457">
        <v>1.2973748999047552E-4</v>
      </c>
      <c r="AF2264" s="437">
        <v>3.2442878865685253E-4</v>
      </c>
      <c r="AG2264" s="456">
        <v>4.4826717775049898E-3</v>
      </c>
      <c r="AH2264" s="457">
        <v>4.2551987591567184E-3</v>
      </c>
      <c r="AI2264" s="437">
        <v>1.1689509395564684E-2</v>
      </c>
      <c r="AJ2264" s="456">
        <v>7.9298229150154677E-4</v>
      </c>
      <c r="AK2264" s="457">
        <v>7.3270990001607968E-4</v>
      </c>
      <c r="AL2264" s="437">
        <v>1.9800064801682397E-3</v>
      </c>
      <c r="AM2264" s="456">
        <v>1.2312835302751202E-3</v>
      </c>
      <c r="AN2264" s="457">
        <v>1.1968686944872412E-3</v>
      </c>
      <c r="AO2264" s="437">
        <v>2.6425402137232844E-3</v>
      </c>
      <c r="AP2264" s="462">
        <v>0</v>
      </c>
      <c r="AQ2264" s="463">
        <v>0</v>
      </c>
      <c r="AR2264" s="463">
        <v>0</v>
      </c>
      <c r="AS2264" s="456">
        <v>0</v>
      </c>
      <c r="AT2264" s="457">
        <v>0</v>
      </c>
      <c r="AU2264" s="457">
        <v>0</v>
      </c>
    </row>
    <row r="2265" spans="1:47" x14ac:dyDescent="0.2">
      <c r="A2265" s="231">
        <v>2031</v>
      </c>
      <c r="B2265" s="232">
        <v>21</v>
      </c>
      <c r="C2265" s="456">
        <v>0</v>
      </c>
      <c r="D2265" s="457">
        <v>0</v>
      </c>
      <c r="E2265" s="438">
        <v>8.120131069980502</v>
      </c>
      <c r="F2265" s="456">
        <v>0</v>
      </c>
      <c r="G2265" s="457">
        <v>0</v>
      </c>
      <c r="H2265" s="438">
        <v>0.33620647882241494</v>
      </c>
      <c r="I2265" s="456">
        <v>0</v>
      </c>
      <c r="J2265" s="457">
        <v>0</v>
      </c>
      <c r="K2265" s="438">
        <v>0.43537670575577897</v>
      </c>
      <c r="L2265" s="462">
        <v>0</v>
      </c>
      <c r="M2265" s="463">
        <v>0</v>
      </c>
      <c r="N2265" s="438">
        <v>3.4163376385150882E-3</v>
      </c>
      <c r="O2265" s="456">
        <v>0</v>
      </c>
      <c r="P2265" s="457">
        <v>0</v>
      </c>
      <c r="Q2265" s="438">
        <v>2.7095079245920001E-2</v>
      </c>
      <c r="R2265" s="462">
        <v>0</v>
      </c>
      <c r="S2265" s="463">
        <v>0</v>
      </c>
      <c r="T2265" s="438">
        <v>510.37458589564318</v>
      </c>
      <c r="U2265" s="456">
        <v>0</v>
      </c>
      <c r="V2265" s="457">
        <v>0</v>
      </c>
      <c r="W2265" s="438">
        <v>1.7474706848363043E-2</v>
      </c>
      <c r="X2265" s="456">
        <v>0</v>
      </c>
      <c r="Y2265" s="457">
        <v>0</v>
      </c>
      <c r="Z2265" s="438">
        <v>1.7719608540865815E-2</v>
      </c>
      <c r="AA2265" s="456">
        <v>0</v>
      </c>
      <c r="AB2265" s="457">
        <v>0</v>
      </c>
      <c r="AC2265" s="438">
        <v>6.5152875249966154E-3</v>
      </c>
      <c r="AD2265" s="456">
        <v>0</v>
      </c>
      <c r="AE2265" s="457">
        <v>0</v>
      </c>
      <c r="AF2265" s="438">
        <v>3.9550598281602663E-4</v>
      </c>
      <c r="AG2265" s="456">
        <v>0</v>
      </c>
      <c r="AH2265" s="457">
        <v>0</v>
      </c>
      <c r="AI2265" s="438">
        <v>1.4208155471022303E-2</v>
      </c>
      <c r="AJ2265" s="456">
        <v>0</v>
      </c>
      <c r="AK2265" s="457">
        <v>0</v>
      </c>
      <c r="AL2265" s="438">
        <v>2.4113537516225873E-3</v>
      </c>
      <c r="AM2265" s="456">
        <v>0</v>
      </c>
      <c r="AN2265" s="457">
        <v>0</v>
      </c>
      <c r="AO2265" s="438">
        <v>3.2123085280020584E-3</v>
      </c>
      <c r="AP2265" s="462">
        <v>0</v>
      </c>
      <c r="AQ2265" s="463">
        <v>0</v>
      </c>
      <c r="AR2265" s="463">
        <v>0</v>
      </c>
      <c r="AS2265" s="456">
        <v>0</v>
      </c>
      <c r="AT2265" s="457">
        <v>0</v>
      </c>
      <c r="AU2265" s="457">
        <v>0</v>
      </c>
    </row>
    <row r="2266" spans="1:47" x14ac:dyDescent="0.2">
      <c r="A2266" s="231">
        <v>2031</v>
      </c>
      <c r="B2266" s="232">
        <v>22</v>
      </c>
      <c r="C2266" s="456">
        <v>0</v>
      </c>
      <c r="D2266" s="457">
        <v>0</v>
      </c>
      <c r="E2266" s="438">
        <v>8.2266405932199032</v>
      </c>
      <c r="F2266" s="456">
        <v>0</v>
      </c>
      <c r="G2266" s="457">
        <v>0</v>
      </c>
      <c r="H2266" s="438">
        <v>0.3473780611411158</v>
      </c>
      <c r="I2266" s="456">
        <v>0</v>
      </c>
      <c r="J2266" s="457">
        <v>0</v>
      </c>
      <c r="K2266" s="438">
        <v>0.44266088477946958</v>
      </c>
      <c r="L2266" s="462">
        <v>0</v>
      </c>
      <c r="M2266" s="463">
        <v>0</v>
      </c>
      <c r="N2266" s="438">
        <v>3.4250603548836322E-3</v>
      </c>
      <c r="O2266" s="456">
        <v>0</v>
      </c>
      <c r="P2266" s="457">
        <v>0</v>
      </c>
      <c r="Q2266" s="438">
        <v>2.7375762791881843E-2</v>
      </c>
      <c r="R2266" s="462">
        <v>0</v>
      </c>
      <c r="S2266" s="463">
        <v>0</v>
      </c>
      <c r="T2266" s="438">
        <v>511.67767563039894</v>
      </c>
      <c r="U2266" s="456">
        <v>0</v>
      </c>
      <c r="V2266" s="457">
        <v>0</v>
      </c>
      <c r="W2266" s="438">
        <v>1.795566879583143E-2</v>
      </c>
      <c r="X2266" s="456">
        <v>0</v>
      </c>
      <c r="Y2266" s="457">
        <v>0</v>
      </c>
      <c r="Z2266" s="438">
        <v>1.8250591215782198E-2</v>
      </c>
      <c r="AA2266" s="456">
        <v>0</v>
      </c>
      <c r="AB2266" s="457">
        <v>0</v>
      </c>
      <c r="AC2266" s="438">
        <v>6.7506819665054812E-3</v>
      </c>
      <c r="AD2266" s="456">
        <v>0</v>
      </c>
      <c r="AE2266" s="457">
        <v>0</v>
      </c>
      <c r="AF2266" s="438">
        <v>4.0930753950431403E-4</v>
      </c>
      <c r="AG2266" s="456">
        <v>0</v>
      </c>
      <c r="AH2266" s="457">
        <v>0</v>
      </c>
      <c r="AI2266" s="438">
        <v>1.4674895328341871E-2</v>
      </c>
      <c r="AJ2266" s="456">
        <v>0</v>
      </c>
      <c r="AK2266" s="457">
        <v>0</v>
      </c>
      <c r="AL2266" s="438">
        <v>2.5028771781972162E-3</v>
      </c>
      <c r="AM2266" s="456">
        <v>0</v>
      </c>
      <c r="AN2266" s="457">
        <v>0</v>
      </c>
      <c r="AO2266" s="438">
        <v>3.3081674849305487E-3</v>
      </c>
      <c r="AP2266" s="462">
        <v>0</v>
      </c>
      <c r="AQ2266" s="463">
        <v>0</v>
      </c>
      <c r="AR2266" s="463">
        <v>0</v>
      </c>
      <c r="AS2266" s="456">
        <v>0</v>
      </c>
      <c r="AT2266" s="457">
        <v>0</v>
      </c>
      <c r="AU2266" s="457">
        <v>0</v>
      </c>
    </row>
    <row r="2267" spans="1:47" x14ac:dyDescent="0.2">
      <c r="A2267" s="231">
        <v>2031</v>
      </c>
      <c r="B2267" s="232">
        <v>23</v>
      </c>
      <c r="C2267" s="456">
        <v>0</v>
      </c>
      <c r="D2267" s="457">
        <v>0</v>
      </c>
      <c r="E2267" s="438">
        <v>8.322950056345082</v>
      </c>
      <c r="F2267" s="456">
        <v>0</v>
      </c>
      <c r="G2267" s="457">
        <v>0</v>
      </c>
      <c r="H2267" s="438">
        <v>0.35747924875243103</v>
      </c>
      <c r="I2267" s="456">
        <v>0</v>
      </c>
      <c r="J2267" s="457">
        <v>0</v>
      </c>
      <c r="K2267" s="438">
        <v>0.44924756628372881</v>
      </c>
      <c r="L2267" s="462">
        <v>0</v>
      </c>
      <c r="M2267" s="463">
        <v>0</v>
      </c>
      <c r="N2267" s="438">
        <v>3.4329541484319306E-3</v>
      </c>
      <c r="O2267" s="456">
        <v>0</v>
      </c>
      <c r="P2267" s="457">
        <v>0</v>
      </c>
      <c r="Q2267" s="438">
        <v>2.7629569736972202E-2</v>
      </c>
      <c r="R2267" s="462">
        <v>0</v>
      </c>
      <c r="S2267" s="463">
        <v>0</v>
      </c>
      <c r="T2267" s="438">
        <v>512.85707938598</v>
      </c>
      <c r="U2267" s="456">
        <v>0</v>
      </c>
      <c r="V2267" s="457">
        <v>0</v>
      </c>
      <c r="W2267" s="438">
        <v>1.8390522110900857E-2</v>
      </c>
      <c r="X2267" s="456">
        <v>0</v>
      </c>
      <c r="Y2267" s="457">
        <v>0</v>
      </c>
      <c r="Z2267" s="438">
        <v>1.8730718470483458E-2</v>
      </c>
      <c r="AA2267" s="456">
        <v>0</v>
      </c>
      <c r="AB2267" s="457">
        <v>0</v>
      </c>
      <c r="AC2267" s="438">
        <v>6.9635242637272965E-3</v>
      </c>
      <c r="AD2267" s="456">
        <v>0</v>
      </c>
      <c r="AE2267" s="457">
        <v>0</v>
      </c>
      <c r="AF2267" s="438">
        <v>4.2178683610245512E-4</v>
      </c>
      <c r="AG2267" s="456">
        <v>0</v>
      </c>
      <c r="AH2267" s="457">
        <v>0</v>
      </c>
      <c r="AI2267" s="438">
        <v>1.5096912557077163E-2</v>
      </c>
      <c r="AJ2267" s="456">
        <v>0</v>
      </c>
      <c r="AK2267" s="457">
        <v>0</v>
      </c>
      <c r="AL2267" s="438">
        <v>2.5856281416422474E-3</v>
      </c>
      <c r="AM2267" s="456">
        <v>0</v>
      </c>
      <c r="AN2267" s="457">
        <v>0</v>
      </c>
      <c r="AO2267" s="438">
        <v>3.3948419207412515E-3</v>
      </c>
      <c r="AP2267" s="462">
        <v>0</v>
      </c>
      <c r="AQ2267" s="463">
        <v>0</v>
      </c>
      <c r="AR2267" s="463">
        <v>0</v>
      </c>
      <c r="AS2267" s="456">
        <v>0</v>
      </c>
      <c r="AT2267" s="457">
        <v>0</v>
      </c>
      <c r="AU2267" s="457">
        <v>0</v>
      </c>
    </row>
    <row r="2268" spans="1:47" x14ac:dyDescent="0.2">
      <c r="A2268" s="231">
        <v>2031</v>
      </c>
      <c r="B2268" s="232">
        <v>24</v>
      </c>
      <c r="C2268" s="456">
        <v>0</v>
      </c>
      <c r="D2268" s="457">
        <v>0</v>
      </c>
      <c r="E2268" s="438">
        <v>8.4032200224290197</v>
      </c>
      <c r="F2268" s="456">
        <v>0</v>
      </c>
      <c r="G2268" s="457">
        <v>0</v>
      </c>
      <c r="H2268" s="438">
        <v>0.36590021690897573</v>
      </c>
      <c r="I2268" s="456">
        <v>0</v>
      </c>
      <c r="J2268" s="457">
        <v>0</v>
      </c>
      <c r="K2268" s="438">
        <v>0.45473681185053705</v>
      </c>
      <c r="L2268" s="462">
        <v>0</v>
      </c>
      <c r="M2268" s="463">
        <v>0</v>
      </c>
      <c r="N2268" s="438">
        <v>3.4395154562376681E-3</v>
      </c>
      <c r="O2268" s="456">
        <v>0</v>
      </c>
      <c r="P2268" s="457">
        <v>0</v>
      </c>
      <c r="Q2268" s="438">
        <v>2.78411085026159E-2</v>
      </c>
      <c r="R2268" s="462">
        <v>0</v>
      </c>
      <c r="S2268" s="463">
        <v>0</v>
      </c>
      <c r="T2268" s="438">
        <v>513.83742185353287</v>
      </c>
      <c r="U2268" s="456">
        <v>0</v>
      </c>
      <c r="V2268" s="457">
        <v>0</v>
      </c>
      <c r="W2268" s="438">
        <v>1.8753105389725945E-2</v>
      </c>
      <c r="X2268" s="456">
        <v>0</v>
      </c>
      <c r="Y2268" s="457">
        <v>0</v>
      </c>
      <c r="Z2268" s="438">
        <v>1.9130956080429379E-2</v>
      </c>
      <c r="AA2268" s="456">
        <v>0</v>
      </c>
      <c r="AB2268" s="457">
        <v>0</v>
      </c>
      <c r="AC2268" s="438">
        <v>7.1409698566614385E-3</v>
      </c>
      <c r="AD2268" s="456">
        <v>0</v>
      </c>
      <c r="AE2268" s="457">
        <v>0</v>
      </c>
      <c r="AF2268" s="438">
        <v>4.3219084330264857E-4</v>
      </c>
      <c r="AG2268" s="456">
        <v>0</v>
      </c>
      <c r="AH2268" s="457">
        <v>0</v>
      </c>
      <c r="AI2268" s="438">
        <v>1.5448726582421378E-2</v>
      </c>
      <c r="AJ2268" s="456">
        <v>0</v>
      </c>
      <c r="AK2268" s="457">
        <v>0</v>
      </c>
      <c r="AL2268" s="438">
        <v>2.654617859976169E-3</v>
      </c>
      <c r="AM2268" s="456">
        <v>0</v>
      </c>
      <c r="AN2268" s="457">
        <v>0</v>
      </c>
      <c r="AO2268" s="438">
        <v>3.4670979973291105E-3</v>
      </c>
      <c r="AP2268" s="462">
        <v>0</v>
      </c>
      <c r="AQ2268" s="463">
        <v>0</v>
      </c>
      <c r="AR2268" s="463">
        <v>0</v>
      </c>
      <c r="AS2268" s="456">
        <v>0</v>
      </c>
      <c r="AT2268" s="457">
        <v>0</v>
      </c>
      <c r="AU2268" s="457">
        <v>0</v>
      </c>
    </row>
    <row r="2269" spans="1:47" x14ac:dyDescent="0.2">
      <c r="A2269" s="231">
        <v>2031</v>
      </c>
      <c r="B2269" s="232">
        <v>25</v>
      </c>
      <c r="C2269" s="456">
        <v>0</v>
      </c>
      <c r="D2269" s="457">
        <v>0</v>
      </c>
      <c r="E2269" s="438">
        <v>8.46369087966157</v>
      </c>
      <c r="F2269" s="456">
        <v>0</v>
      </c>
      <c r="G2269" s="457">
        <v>0</v>
      </c>
      <c r="H2269" s="438">
        <v>0.37224313131619452</v>
      </c>
      <c r="I2269" s="456">
        <v>0</v>
      </c>
      <c r="J2269" s="457">
        <v>0</v>
      </c>
      <c r="K2269" s="438">
        <v>0.45887258796236635</v>
      </c>
      <c r="L2269" s="462">
        <v>0</v>
      </c>
      <c r="M2269" s="463">
        <v>0</v>
      </c>
      <c r="N2269" s="438">
        <v>3.4444705579099798E-3</v>
      </c>
      <c r="O2269" s="456">
        <v>0</v>
      </c>
      <c r="P2269" s="457">
        <v>0</v>
      </c>
      <c r="Q2269" s="438">
        <v>2.8000471966721986E-2</v>
      </c>
      <c r="R2269" s="462">
        <v>0</v>
      </c>
      <c r="S2269" s="463">
        <v>0</v>
      </c>
      <c r="T2269" s="438">
        <v>514.57730301812694</v>
      </c>
      <c r="U2269" s="456">
        <v>0</v>
      </c>
      <c r="V2269" s="457">
        <v>0</v>
      </c>
      <c r="W2269" s="438">
        <v>1.9026138412318139E-2</v>
      </c>
      <c r="X2269" s="456">
        <v>0</v>
      </c>
      <c r="Y2269" s="457">
        <v>0</v>
      </c>
      <c r="Z2269" s="438">
        <v>1.9432492058558182E-2</v>
      </c>
      <c r="AA2269" s="456">
        <v>0</v>
      </c>
      <c r="AB2269" s="457">
        <v>0</v>
      </c>
      <c r="AC2269" s="438">
        <v>7.2746235415418912E-3</v>
      </c>
      <c r="AD2269" s="456">
        <v>0</v>
      </c>
      <c r="AE2269" s="457">
        <v>0</v>
      </c>
      <c r="AF2269" s="438">
        <v>4.4002698270698913E-4</v>
      </c>
      <c r="AG2269" s="456">
        <v>0</v>
      </c>
      <c r="AH2269" s="457">
        <v>0</v>
      </c>
      <c r="AI2269" s="438">
        <v>1.5713699347247596E-2</v>
      </c>
      <c r="AJ2269" s="456">
        <v>0</v>
      </c>
      <c r="AK2269" s="457">
        <v>0</v>
      </c>
      <c r="AL2269" s="438">
        <v>2.7065843081658493E-3</v>
      </c>
      <c r="AM2269" s="456">
        <v>0</v>
      </c>
      <c r="AN2269" s="457">
        <v>0</v>
      </c>
      <c r="AO2269" s="438">
        <v>3.5215174067307043E-3</v>
      </c>
      <c r="AP2269" s="462">
        <v>0</v>
      </c>
      <c r="AQ2269" s="463">
        <v>0</v>
      </c>
      <c r="AR2269" s="463">
        <v>0</v>
      </c>
      <c r="AS2269" s="456">
        <v>0</v>
      </c>
      <c r="AT2269" s="457">
        <v>0</v>
      </c>
      <c r="AU2269" s="457">
        <v>0</v>
      </c>
    </row>
    <row r="2270" spans="1:47" x14ac:dyDescent="0.2">
      <c r="A2270" s="231">
        <v>2031</v>
      </c>
      <c r="B2270" s="232">
        <v>26</v>
      </c>
      <c r="C2270" s="456">
        <v>0</v>
      </c>
      <c r="D2270" s="457">
        <v>0</v>
      </c>
      <c r="E2270" s="438">
        <v>8.5001777521777893</v>
      </c>
      <c r="F2270" s="456">
        <v>0</v>
      </c>
      <c r="G2270" s="457">
        <v>0</v>
      </c>
      <c r="H2270" s="438">
        <v>0.37606934680729859</v>
      </c>
      <c r="I2270" s="456">
        <v>0</v>
      </c>
      <c r="J2270" s="457">
        <v>0</v>
      </c>
      <c r="K2270" s="438">
        <v>0.46136771649068903</v>
      </c>
      <c r="L2270" s="462">
        <v>0</v>
      </c>
      <c r="M2270" s="463">
        <v>0</v>
      </c>
      <c r="N2270" s="438">
        <v>3.4474596130915627E-3</v>
      </c>
      <c r="O2270" s="456">
        <v>0</v>
      </c>
      <c r="P2270" s="457">
        <v>0</v>
      </c>
      <c r="Q2270" s="438">
        <v>2.8096610082426355E-2</v>
      </c>
      <c r="R2270" s="462">
        <v>0</v>
      </c>
      <c r="S2270" s="463">
        <v>0</v>
      </c>
      <c r="T2270" s="438">
        <v>515.0237092133201</v>
      </c>
      <c r="U2270" s="456">
        <v>0</v>
      </c>
      <c r="V2270" s="457">
        <v>0</v>
      </c>
      <c r="W2270" s="438">
        <v>1.9190879243859957E-2</v>
      </c>
      <c r="X2270" s="456">
        <v>0</v>
      </c>
      <c r="Y2270" s="457">
        <v>0</v>
      </c>
      <c r="Z2270" s="438">
        <v>1.9614303204606498E-2</v>
      </c>
      <c r="AA2270" s="456">
        <v>0</v>
      </c>
      <c r="AB2270" s="457">
        <v>0</v>
      </c>
      <c r="AC2270" s="438">
        <v>7.3552340278048474E-3</v>
      </c>
      <c r="AD2270" s="456">
        <v>0</v>
      </c>
      <c r="AE2270" s="457">
        <v>0</v>
      </c>
      <c r="AF2270" s="438">
        <v>4.4475425918159665E-4</v>
      </c>
      <c r="AG2270" s="456">
        <v>0</v>
      </c>
      <c r="AH2270" s="457">
        <v>0</v>
      </c>
      <c r="AI2270" s="438">
        <v>1.5873528791302098E-2</v>
      </c>
      <c r="AJ2270" s="456">
        <v>0</v>
      </c>
      <c r="AK2270" s="457">
        <v>0</v>
      </c>
      <c r="AL2270" s="438">
        <v>2.7379237050336232E-3</v>
      </c>
      <c r="AM2270" s="456">
        <v>0</v>
      </c>
      <c r="AN2270" s="457">
        <v>0</v>
      </c>
      <c r="AO2270" s="438">
        <v>3.5543526189558187E-3</v>
      </c>
      <c r="AP2270" s="462">
        <v>0</v>
      </c>
      <c r="AQ2270" s="463">
        <v>0</v>
      </c>
      <c r="AR2270" s="463">
        <v>0</v>
      </c>
      <c r="AS2270" s="456">
        <v>0</v>
      </c>
      <c r="AT2270" s="457">
        <v>0</v>
      </c>
      <c r="AU2270" s="457">
        <v>0</v>
      </c>
    </row>
    <row r="2271" spans="1:47" x14ac:dyDescent="0.2">
      <c r="A2271" s="231">
        <v>2031</v>
      </c>
      <c r="B2271" s="232">
        <v>27</v>
      </c>
      <c r="C2271" s="456">
        <v>0</v>
      </c>
      <c r="D2271" s="457">
        <v>0</v>
      </c>
      <c r="E2271" s="438">
        <v>8.5071128645759071</v>
      </c>
      <c r="F2271" s="456">
        <v>0</v>
      </c>
      <c r="G2271" s="457">
        <v>0</v>
      </c>
      <c r="H2271" s="438">
        <v>0.37679722659777254</v>
      </c>
      <c r="I2271" s="456">
        <v>0</v>
      </c>
      <c r="J2271" s="457">
        <v>0</v>
      </c>
      <c r="K2271" s="438">
        <v>0.4618422213957824</v>
      </c>
      <c r="L2271" s="462">
        <v>0</v>
      </c>
      <c r="M2271" s="463">
        <v>0</v>
      </c>
      <c r="N2271" s="438">
        <v>3.4480267079390319E-3</v>
      </c>
      <c r="O2271" s="456">
        <v>0</v>
      </c>
      <c r="P2271" s="457">
        <v>0</v>
      </c>
      <c r="Q2271" s="438">
        <v>2.8114919778682714E-2</v>
      </c>
      <c r="R2271" s="462">
        <v>0</v>
      </c>
      <c r="S2271" s="463">
        <v>0</v>
      </c>
      <c r="T2271" s="438">
        <v>515.10957389488487</v>
      </c>
      <c r="U2271" s="456">
        <v>0</v>
      </c>
      <c r="V2271" s="457">
        <v>0</v>
      </c>
      <c r="W2271" s="438">
        <v>1.9222225924977968E-2</v>
      </c>
      <c r="X2271" s="456">
        <v>0</v>
      </c>
      <c r="Y2271" s="457">
        <v>0</v>
      </c>
      <c r="Z2271" s="438">
        <v>1.9648927221954056E-2</v>
      </c>
      <c r="AA2271" s="456">
        <v>0</v>
      </c>
      <c r="AB2271" s="457">
        <v>0</v>
      </c>
      <c r="AC2271" s="438">
        <v>7.3705803783338398E-3</v>
      </c>
      <c r="AD2271" s="456">
        <v>0</v>
      </c>
      <c r="AE2271" s="457">
        <v>0</v>
      </c>
      <c r="AF2271" s="438">
        <v>4.4565296284399111E-4</v>
      </c>
      <c r="AG2271" s="456">
        <v>0</v>
      </c>
      <c r="AH2271" s="457">
        <v>0</v>
      </c>
      <c r="AI2271" s="438">
        <v>1.5903961551653151E-2</v>
      </c>
      <c r="AJ2271" s="456">
        <v>0</v>
      </c>
      <c r="AK2271" s="457">
        <v>0</v>
      </c>
      <c r="AL2271" s="438">
        <v>2.743891512310422E-3</v>
      </c>
      <c r="AM2271" s="456">
        <v>0</v>
      </c>
      <c r="AN2271" s="457">
        <v>0</v>
      </c>
      <c r="AO2271" s="438">
        <v>3.5606059502521397E-3</v>
      </c>
      <c r="AP2271" s="462">
        <v>0</v>
      </c>
      <c r="AQ2271" s="463">
        <v>0</v>
      </c>
      <c r="AR2271" s="463">
        <v>0</v>
      </c>
      <c r="AS2271" s="456">
        <v>0</v>
      </c>
      <c r="AT2271" s="457">
        <v>0</v>
      </c>
      <c r="AU2271" s="457">
        <v>0</v>
      </c>
    </row>
    <row r="2272" spans="1:47" x14ac:dyDescent="0.2">
      <c r="A2272" s="231">
        <v>2031</v>
      </c>
      <c r="B2272" s="232">
        <v>28</v>
      </c>
      <c r="C2272" s="456">
        <v>0</v>
      </c>
      <c r="D2272" s="457">
        <v>0</v>
      </c>
      <c r="E2272" s="438">
        <v>8.507134165969271</v>
      </c>
      <c r="F2272" s="456">
        <v>0</v>
      </c>
      <c r="G2272" s="457">
        <v>0</v>
      </c>
      <c r="H2272" s="438">
        <v>0.37679590836812249</v>
      </c>
      <c r="I2272" s="456">
        <v>0</v>
      </c>
      <c r="J2272" s="457">
        <v>0</v>
      </c>
      <c r="K2272" s="438">
        <v>0.4618423478578158</v>
      </c>
      <c r="L2272" s="462">
        <v>0</v>
      </c>
      <c r="M2272" s="463">
        <v>0</v>
      </c>
      <c r="N2272" s="438">
        <v>3.4480343816492985E-3</v>
      </c>
      <c r="O2272" s="456">
        <v>0</v>
      </c>
      <c r="P2272" s="457">
        <v>0</v>
      </c>
      <c r="Q2272" s="438">
        <v>2.8114931966231084E-2</v>
      </c>
      <c r="R2272" s="462">
        <v>0</v>
      </c>
      <c r="S2272" s="463">
        <v>0</v>
      </c>
      <c r="T2272" s="438">
        <v>515.10928087538036</v>
      </c>
      <c r="U2272" s="456">
        <v>0</v>
      </c>
      <c r="V2272" s="457">
        <v>0</v>
      </c>
      <c r="W2272" s="438">
        <v>1.9222191270383701E-2</v>
      </c>
      <c r="X2272" s="456">
        <v>0</v>
      </c>
      <c r="Y2272" s="457">
        <v>0</v>
      </c>
      <c r="Z2272" s="438">
        <v>1.9648844442939468E-2</v>
      </c>
      <c r="AA2272" s="456">
        <v>0</v>
      </c>
      <c r="AB2272" s="457">
        <v>0</v>
      </c>
      <c r="AC2272" s="438">
        <v>7.3705462143352244E-3</v>
      </c>
      <c r="AD2272" s="456">
        <v>0</v>
      </c>
      <c r="AE2272" s="457">
        <v>0</v>
      </c>
      <c r="AF2272" s="438">
        <v>4.4565284416375094E-4</v>
      </c>
      <c r="AG2272" s="456">
        <v>0</v>
      </c>
      <c r="AH2272" s="457">
        <v>0</v>
      </c>
      <c r="AI2272" s="438">
        <v>1.5903896890987253E-2</v>
      </c>
      <c r="AJ2272" s="456">
        <v>0</v>
      </c>
      <c r="AK2272" s="457">
        <v>0</v>
      </c>
      <c r="AL2272" s="438">
        <v>2.7438744038738101E-3</v>
      </c>
      <c r="AM2272" s="456">
        <v>0</v>
      </c>
      <c r="AN2272" s="457">
        <v>0</v>
      </c>
      <c r="AO2272" s="438">
        <v>3.5605919210864021E-3</v>
      </c>
      <c r="AP2272" s="462">
        <v>0</v>
      </c>
      <c r="AQ2272" s="463">
        <v>0</v>
      </c>
      <c r="AR2272" s="463">
        <v>0</v>
      </c>
      <c r="AS2272" s="456">
        <v>0</v>
      </c>
      <c r="AT2272" s="457">
        <v>0</v>
      </c>
      <c r="AU2272" s="457">
        <v>0</v>
      </c>
    </row>
    <row r="2273" spans="1:47" x14ac:dyDescent="0.2">
      <c r="A2273" s="231">
        <v>2031</v>
      </c>
      <c r="B2273" s="232">
        <v>29</v>
      </c>
      <c r="C2273" s="456">
        <v>0</v>
      </c>
      <c r="D2273" s="457">
        <v>0</v>
      </c>
      <c r="E2273" s="438">
        <v>8.5071244148330134</v>
      </c>
      <c r="F2273" s="456">
        <v>0</v>
      </c>
      <c r="G2273" s="457">
        <v>0</v>
      </c>
      <c r="H2273" s="438">
        <v>0.37679298904918102</v>
      </c>
      <c r="I2273" s="456">
        <v>0</v>
      </c>
      <c r="J2273" s="457">
        <v>0</v>
      </c>
      <c r="K2273" s="438">
        <v>0.46184177555849004</v>
      </c>
      <c r="L2273" s="462">
        <v>0</v>
      </c>
      <c r="M2273" s="463">
        <v>0</v>
      </c>
      <c r="N2273" s="438">
        <v>3.4480389997747834E-3</v>
      </c>
      <c r="O2273" s="456">
        <v>0</v>
      </c>
      <c r="P2273" s="457">
        <v>0</v>
      </c>
      <c r="Q2273" s="438">
        <v>2.81149095164527E-2</v>
      </c>
      <c r="R2273" s="462">
        <v>0</v>
      </c>
      <c r="S2273" s="463">
        <v>0</v>
      </c>
      <c r="T2273" s="438">
        <v>515.1102769160193</v>
      </c>
      <c r="U2273" s="456">
        <v>0</v>
      </c>
      <c r="V2273" s="457">
        <v>0</v>
      </c>
      <c r="W2273" s="438">
        <v>1.9222095356975756E-2</v>
      </c>
      <c r="X2273" s="456">
        <v>0</v>
      </c>
      <c r="Y2273" s="457">
        <v>0</v>
      </c>
      <c r="Z2273" s="438">
        <v>1.9648697029558154E-2</v>
      </c>
      <c r="AA2273" s="456">
        <v>0</v>
      </c>
      <c r="AB2273" s="457">
        <v>0</v>
      </c>
      <c r="AC2273" s="438">
        <v>7.3704753180657339E-3</v>
      </c>
      <c r="AD2273" s="456">
        <v>0</v>
      </c>
      <c r="AE2273" s="457">
        <v>0</v>
      </c>
      <c r="AF2273" s="438">
        <v>4.4564802994126934E-4</v>
      </c>
      <c r="AG2273" s="456">
        <v>0</v>
      </c>
      <c r="AH2273" s="457">
        <v>0</v>
      </c>
      <c r="AI2273" s="438">
        <v>1.5903773981146677E-2</v>
      </c>
      <c r="AJ2273" s="456">
        <v>0</v>
      </c>
      <c r="AK2273" s="457">
        <v>0</v>
      </c>
      <c r="AL2273" s="438">
        <v>2.7438503883938101E-3</v>
      </c>
      <c r="AM2273" s="456">
        <v>0</v>
      </c>
      <c r="AN2273" s="457">
        <v>0</v>
      </c>
      <c r="AO2273" s="438">
        <v>3.5605704282179926E-3</v>
      </c>
      <c r="AP2273" s="462">
        <v>0</v>
      </c>
      <c r="AQ2273" s="463">
        <v>0</v>
      </c>
      <c r="AR2273" s="463">
        <v>0</v>
      </c>
      <c r="AS2273" s="456">
        <v>0</v>
      </c>
      <c r="AT2273" s="457">
        <v>0</v>
      </c>
      <c r="AU2273" s="457">
        <v>0</v>
      </c>
    </row>
    <row r="2274" spans="1:47" x14ac:dyDescent="0.2">
      <c r="A2274" s="231">
        <v>2031</v>
      </c>
      <c r="B2274" s="232">
        <v>30</v>
      </c>
      <c r="C2274" s="456">
        <v>0</v>
      </c>
      <c r="D2274" s="457">
        <v>0</v>
      </c>
      <c r="E2274" s="438">
        <v>9.7761893075941728</v>
      </c>
      <c r="F2274" s="456">
        <v>0</v>
      </c>
      <c r="G2274" s="457">
        <v>0</v>
      </c>
      <c r="H2274" s="438">
        <v>0.39958027074984442</v>
      </c>
      <c r="I2274" s="456">
        <v>0</v>
      </c>
      <c r="J2274" s="457">
        <v>0</v>
      </c>
      <c r="K2274" s="438">
        <v>0.59666207334218546</v>
      </c>
      <c r="L2274" s="462">
        <v>0</v>
      </c>
      <c r="M2274" s="463">
        <v>0</v>
      </c>
      <c r="N2274" s="438">
        <v>3.4480464314253275E-3</v>
      </c>
      <c r="O2274" s="456">
        <v>0</v>
      </c>
      <c r="P2274" s="457">
        <v>0</v>
      </c>
      <c r="Q2274" s="438">
        <v>2.8114852717894281E-2</v>
      </c>
      <c r="R2274" s="462">
        <v>0</v>
      </c>
      <c r="S2274" s="463">
        <v>0</v>
      </c>
      <c r="T2274" s="438">
        <v>515.11120190179793</v>
      </c>
      <c r="U2274" s="456">
        <v>0</v>
      </c>
      <c r="V2274" s="457">
        <v>0</v>
      </c>
      <c r="W2274" s="438">
        <v>2.0497956308317165E-2</v>
      </c>
      <c r="X2274" s="456">
        <v>0</v>
      </c>
      <c r="Y2274" s="457">
        <v>0</v>
      </c>
      <c r="Z2274" s="438">
        <v>1.9648466805656524E-2</v>
      </c>
      <c r="AA2274" s="456">
        <v>0</v>
      </c>
      <c r="AB2274" s="457">
        <v>0</v>
      </c>
      <c r="AC2274" s="438">
        <v>7.792654544107251E-3</v>
      </c>
      <c r="AD2274" s="456">
        <v>0</v>
      </c>
      <c r="AE2274" s="457">
        <v>0</v>
      </c>
      <c r="AF2274" s="438">
        <v>4.7229495701127741E-4</v>
      </c>
      <c r="AG2274" s="456">
        <v>0</v>
      </c>
      <c r="AH2274" s="457">
        <v>0</v>
      </c>
      <c r="AI2274" s="438">
        <v>1.6873105732430501E-2</v>
      </c>
      <c r="AJ2274" s="456">
        <v>0</v>
      </c>
      <c r="AK2274" s="457">
        <v>0</v>
      </c>
      <c r="AL2274" s="438">
        <v>2.8982153721984231E-3</v>
      </c>
      <c r="AM2274" s="456">
        <v>0</v>
      </c>
      <c r="AN2274" s="457">
        <v>0</v>
      </c>
      <c r="AO2274" s="438">
        <v>3.7892643751364368E-3</v>
      </c>
      <c r="AP2274" s="462">
        <v>0</v>
      </c>
      <c r="AQ2274" s="463">
        <v>0</v>
      </c>
      <c r="AR2274" s="463">
        <v>0</v>
      </c>
      <c r="AS2274" s="456">
        <v>0</v>
      </c>
      <c r="AT2274" s="457">
        <v>0</v>
      </c>
      <c r="AU2274" s="457">
        <v>0</v>
      </c>
    </row>
    <row r="2275" spans="1:47" x14ac:dyDescent="0.2">
      <c r="A2275" s="231">
        <v>2031</v>
      </c>
      <c r="B2275" s="232">
        <v>31</v>
      </c>
      <c r="C2275" s="456">
        <v>0</v>
      </c>
      <c r="D2275" s="457">
        <v>0</v>
      </c>
      <c r="E2275" s="438">
        <v>11.089706044064648</v>
      </c>
      <c r="F2275" s="456">
        <v>0</v>
      </c>
      <c r="G2275" s="457">
        <v>0</v>
      </c>
      <c r="H2275" s="438">
        <v>0.42474778101179039</v>
      </c>
      <c r="I2275" s="456">
        <v>0</v>
      </c>
      <c r="J2275" s="457">
        <v>0</v>
      </c>
      <c r="K2275" s="438">
        <v>0.72635557239199844</v>
      </c>
      <c r="L2275" s="462">
        <v>0</v>
      </c>
      <c r="M2275" s="463">
        <v>0</v>
      </c>
      <c r="N2275" s="438">
        <v>3.4480502744016414E-3</v>
      </c>
      <c r="O2275" s="456">
        <v>0</v>
      </c>
      <c r="P2275" s="457">
        <v>0</v>
      </c>
      <c r="Q2275" s="438">
        <v>2.8114818130066409E-2</v>
      </c>
      <c r="R2275" s="462">
        <v>0</v>
      </c>
      <c r="S2275" s="463">
        <v>0</v>
      </c>
      <c r="T2275" s="438">
        <v>515.11274807116934</v>
      </c>
      <c r="U2275" s="456">
        <v>0</v>
      </c>
      <c r="V2275" s="457">
        <v>0</v>
      </c>
      <c r="W2275" s="438">
        <v>2.1883895633631176E-2</v>
      </c>
      <c r="X2275" s="456">
        <v>0</v>
      </c>
      <c r="Y2275" s="457">
        <v>0</v>
      </c>
      <c r="Z2275" s="438">
        <v>1.964811871951171E-2</v>
      </c>
      <c r="AA2275" s="456">
        <v>0</v>
      </c>
      <c r="AB2275" s="457">
        <v>0</v>
      </c>
      <c r="AC2275" s="438">
        <v>8.2632664389680824E-3</v>
      </c>
      <c r="AD2275" s="456">
        <v>0</v>
      </c>
      <c r="AE2275" s="457">
        <v>0</v>
      </c>
      <c r="AF2275" s="438">
        <v>5.0188725768906281E-4</v>
      </c>
      <c r="AG2275" s="456">
        <v>0</v>
      </c>
      <c r="AH2275" s="457">
        <v>0</v>
      </c>
      <c r="AI2275" s="438">
        <v>1.7942412001161083E-2</v>
      </c>
      <c r="AJ2275" s="456">
        <v>0</v>
      </c>
      <c r="AK2275" s="457">
        <v>0</v>
      </c>
      <c r="AL2275" s="438">
        <v>3.0713756111775607E-3</v>
      </c>
      <c r="AM2275" s="456">
        <v>0</v>
      </c>
      <c r="AN2275" s="457">
        <v>0</v>
      </c>
      <c r="AO2275" s="438">
        <v>4.0393331006651377E-3</v>
      </c>
      <c r="AP2275" s="462">
        <v>0</v>
      </c>
      <c r="AQ2275" s="463">
        <v>0</v>
      </c>
      <c r="AR2275" s="463">
        <v>0</v>
      </c>
      <c r="AS2275" s="456">
        <v>0</v>
      </c>
      <c r="AT2275" s="457">
        <v>0</v>
      </c>
      <c r="AU2275" s="457">
        <v>0</v>
      </c>
    </row>
    <row r="2276" spans="1:47" x14ac:dyDescent="0.2">
      <c r="A2276" s="231">
        <v>2031</v>
      </c>
      <c r="B2276" s="232">
        <v>32</v>
      </c>
      <c r="C2276" s="456">
        <v>0</v>
      </c>
      <c r="D2276" s="457">
        <v>0</v>
      </c>
      <c r="E2276" s="419">
        <v>11.089706044064648</v>
      </c>
      <c r="F2276" s="456">
        <v>0</v>
      </c>
      <c r="G2276" s="457">
        <v>0</v>
      </c>
      <c r="H2276" s="419">
        <v>0.42474778101179039</v>
      </c>
      <c r="I2276" s="456">
        <v>0</v>
      </c>
      <c r="J2276" s="457">
        <v>0</v>
      </c>
      <c r="K2276" s="419">
        <v>0.72635557239199844</v>
      </c>
      <c r="L2276" s="462">
        <v>0</v>
      </c>
      <c r="M2276" s="463">
        <v>0</v>
      </c>
      <c r="N2276" s="419">
        <v>3.4480502744016414E-3</v>
      </c>
      <c r="O2276" s="456">
        <v>0</v>
      </c>
      <c r="P2276" s="457">
        <v>0</v>
      </c>
      <c r="Q2276" s="419">
        <v>2.8114818130066409E-2</v>
      </c>
      <c r="R2276" s="462">
        <v>0</v>
      </c>
      <c r="S2276" s="463">
        <v>0</v>
      </c>
      <c r="T2276" s="419">
        <v>515.11274807116934</v>
      </c>
      <c r="U2276" s="456">
        <v>0</v>
      </c>
      <c r="V2276" s="457">
        <v>0</v>
      </c>
      <c r="W2276" s="419">
        <v>2.1883895633631176E-2</v>
      </c>
      <c r="X2276" s="456">
        <v>0</v>
      </c>
      <c r="Y2276" s="457">
        <v>0</v>
      </c>
      <c r="Z2276" s="419">
        <v>1.964811871951171E-2</v>
      </c>
      <c r="AA2276" s="456">
        <v>0</v>
      </c>
      <c r="AB2276" s="457">
        <v>0</v>
      </c>
      <c r="AC2276" s="419">
        <v>8.2632664389680824E-3</v>
      </c>
      <c r="AD2276" s="456">
        <v>0</v>
      </c>
      <c r="AE2276" s="457">
        <v>0</v>
      </c>
      <c r="AF2276" s="419">
        <v>5.0188725768906281E-4</v>
      </c>
      <c r="AG2276" s="456">
        <v>0</v>
      </c>
      <c r="AH2276" s="457">
        <v>0</v>
      </c>
      <c r="AI2276" s="419">
        <v>1.7942412001161083E-2</v>
      </c>
      <c r="AJ2276" s="456">
        <v>0</v>
      </c>
      <c r="AK2276" s="457">
        <v>0</v>
      </c>
      <c r="AL2276" s="419">
        <v>3.0713756111775607E-3</v>
      </c>
      <c r="AM2276" s="456">
        <v>0</v>
      </c>
      <c r="AN2276" s="457">
        <v>0</v>
      </c>
      <c r="AO2276" s="419">
        <v>4.0393331006651377E-3</v>
      </c>
      <c r="AP2276" s="462">
        <v>0</v>
      </c>
      <c r="AQ2276" s="463">
        <v>0</v>
      </c>
      <c r="AR2276" s="463">
        <v>0</v>
      </c>
      <c r="AS2276" s="456">
        <v>0</v>
      </c>
      <c r="AT2276" s="457">
        <v>0</v>
      </c>
      <c r="AU2276" s="457">
        <v>0</v>
      </c>
    </row>
    <row r="2277" spans="1:47" x14ac:dyDescent="0.2">
      <c r="A2277" s="231">
        <v>2031</v>
      </c>
      <c r="B2277" s="232">
        <v>33</v>
      </c>
      <c r="C2277" s="456">
        <v>0</v>
      </c>
      <c r="D2277" s="457">
        <v>0</v>
      </c>
      <c r="E2277" s="419">
        <v>11.089706044064648</v>
      </c>
      <c r="F2277" s="456">
        <v>0</v>
      </c>
      <c r="G2277" s="457">
        <v>0</v>
      </c>
      <c r="H2277" s="419">
        <v>0.42474778101179039</v>
      </c>
      <c r="I2277" s="456">
        <v>0</v>
      </c>
      <c r="J2277" s="457">
        <v>0</v>
      </c>
      <c r="K2277" s="419">
        <v>0.72635557239199844</v>
      </c>
      <c r="L2277" s="462">
        <v>0</v>
      </c>
      <c r="M2277" s="463">
        <v>0</v>
      </c>
      <c r="N2277" s="419">
        <v>3.4480502744016414E-3</v>
      </c>
      <c r="O2277" s="456">
        <v>0</v>
      </c>
      <c r="P2277" s="457">
        <v>0</v>
      </c>
      <c r="Q2277" s="419">
        <v>2.8114818130066409E-2</v>
      </c>
      <c r="R2277" s="462">
        <v>0</v>
      </c>
      <c r="S2277" s="463">
        <v>0</v>
      </c>
      <c r="T2277" s="419">
        <v>515.11274807116934</v>
      </c>
      <c r="U2277" s="456">
        <v>0</v>
      </c>
      <c r="V2277" s="457">
        <v>0</v>
      </c>
      <c r="W2277" s="419">
        <v>2.1883895633631176E-2</v>
      </c>
      <c r="X2277" s="456">
        <v>0</v>
      </c>
      <c r="Y2277" s="457">
        <v>0</v>
      </c>
      <c r="Z2277" s="419">
        <v>1.964811871951171E-2</v>
      </c>
      <c r="AA2277" s="456">
        <v>0</v>
      </c>
      <c r="AB2277" s="457">
        <v>0</v>
      </c>
      <c r="AC2277" s="419">
        <v>8.2632664389680824E-3</v>
      </c>
      <c r="AD2277" s="456">
        <v>0</v>
      </c>
      <c r="AE2277" s="457">
        <v>0</v>
      </c>
      <c r="AF2277" s="419">
        <v>5.0188725768906281E-4</v>
      </c>
      <c r="AG2277" s="456">
        <v>0</v>
      </c>
      <c r="AH2277" s="457">
        <v>0</v>
      </c>
      <c r="AI2277" s="419">
        <v>1.7942412001161083E-2</v>
      </c>
      <c r="AJ2277" s="456">
        <v>0</v>
      </c>
      <c r="AK2277" s="457">
        <v>0</v>
      </c>
      <c r="AL2277" s="419">
        <v>3.0713756111775607E-3</v>
      </c>
      <c r="AM2277" s="456">
        <v>0</v>
      </c>
      <c r="AN2277" s="457">
        <v>0</v>
      </c>
      <c r="AO2277" s="419">
        <v>4.0393331006651377E-3</v>
      </c>
      <c r="AP2277" s="462">
        <v>0</v>
      </c>
      <c r="AQ2277" s="463">
        <v>0</v>
      </c>
      <c r="AR2277" s="463">
        <v>0</v>
      </c>
      <c r="AS2277" s="456">
        <v>0</v>
      </c>
      <c r="AT2277" s="457">
        <v>0</v>
      </c>
      <c r="AU2277" s="457">
        <v>0</v>
      </c>
    </row>
    <row r="2278" spans="1:47" x14ac:dyDescent="0.2">
      <c r="A2278" s="231">
        <v>2031</v>
      </c>
      <c r="B2278" s="232">
        <v>34</v>
      </c>
      <c r="C2278" s="456">
        <v>0</v>
      </c>
      <c r="D2278" s="457">
        <v>0</v>
      </c>
      <c r="E2278" s="419">
        <v>11.089706044064648</v>
      </c>
      <c r="F2278" s="456">
        <v>0</v>
      </c>
      <c r="G2278" s="457">
        <v>0</v>
      </c>
      <c r="H2278" s="419">
        <v>0.42474778101179039</v>
      </c>
      <c r="I2278" s="456">
        <v>0</v>
      </c>
      <c r="J2278" s="457">
        <v>0</v>
      </c>
      <c r="K2278" s="419">
        <v>0.72635557239199844</v>
      </c>
      <c r="L2278" s="462">
        <v>0</v>
      </c>
      <c r="M2278" s="463">
        <v>0</v>
      </c>
      <c r="N2278" s="419">
        <v>3.4480502744016414E-3</v>
      </c>
      <c r="O2278" s="456">
        <v>0</v>
      </c>
      <c r="P2278" s="457">
        <v>0</v>
      </c>
      <c r="Q2278" s="419">
        <v>2.8114818130066409E-2</v>
      </c>
      <c r="R2278" s="462">
        <v>0</v>
      </c>
      <c r="S2278" s="463">
        <v>0</v>
      </c>
      <c r="T2278" s="419">
        <v>515.11274807116934</v>
      </c>
      <c r="U2278" s="456">
        <v>0</v>
      </c>
      <c r="V2278" s="457">
        <v>0</v>
      </c>
      <c r="W2278" s="419">
        <v>2.1883895633631176E-2</v>
      </c>
      <c r="X2278" s="456">
        <v>0</v>
      </c>
      <c r="Y2278" s="457">
        <v>0</v>
      </c>
      <c r="Z2278" s="419">
        <v>1.964811871951171E-2</v>
      </c>
      <c r="AA2278" s="456">
        <v>0</v>
      </c>
      <c r="AB2278" s="457">
        <v>0</v>
      </c>
      <c r="AC2278" s="419">
        <v>8.2632664389680824E-3</v>
      </c>
      <c r="AD2278" s="456">
        <v>0</v>
      </c>
      <c r="AE2278" s="457">
        <v>0</v>
      </c>
      <c r="AF2278" s="419">
        <v>5.0188725768906281E-4</v>
      </c>
      <c r="AG2278" s="456">
        <v>0</v>
      </c>
      <c r="AH2278" s="457">
        <v>0</v>
      </c>
      <c r="AI2278" s="419">
        <v>1.7942412001161083E-2</v>
      </c>
      <c r="AJ2278" s="456">
        <v>0</v>
      </c>
      <c r="AK2278" s="457">
        <v>0</v>
      </c>
      <c r="AL2278" s="419">
        <v>3.0713756111775607E-3</v>
      </c>
      <c r="AM2278" s="456">
        <v>0</v>
      </c>
      <c r="AN2278" s="457">
        <v>0</v>
      </c>
      <c r="AO2278" s="419">
        <v>4.0393331006651377E-3</v>
      </c>
      <c r="AP2278" s="462">
        <v>0</v>
      </c>
      <c r="AQ2278" s="463">
        <v>0</v>
      </c>
      <c r="AR2278" s="463">
        <v>0</v>
      </c>
      <c r="AS2278" s="456">
        <v>0</v>
      </c>
      <c r="AT2278" s="457">
        <v>0</v>
      </c>
      <c r="AU2278" s="457">
        <v>0</v>
      </c>
    </row>
    <row r="2279" spans="1:47" x14ac:dyDescent="0.2">
      <c r="A2279" s="231">
        <v>2031</v>
      </c>
      <c r="B2279" s="232">
        <v>35</v>
      </c>
      <c r="C2279" s="456">
        <v>0</v>
      </c>
      <c r="D2279" s="457">
        <v>0</v>
      </c>
      <c r="E2279" s="419">
        <v>11.089706044064648</v>
      </c>
      <c r="F2279" s="456">
        <v>0</v>
      </c>
      <c r="G2279" s="457">
        <v>0</v>
      </c>
      <c r="H2279" s="419">
        <v>0.42474778101179039</v>
      </c>
      <c r="I2279" s="456">
        <v>0</v>
      </c>
      <c r="J2279" s="457">
        <v>0</v>
      </c>
      <c r="K2279" s="419">
        <v>0.72635557239199844</v>
      </c>
      <c r="L2279" s="462">
        <v>0</v>
      </c>
      <c r="M2279" s="463">
        <v>0</v>
      </c>
      <c r="N2279" s="419">
        <v>3.4480502744016414E-3</v>
      </c>
      <c r="O2279" s="456">
        <v>0</v>
      </c>
      <c r="P2279" s="457">
        <v>0</v>
      </c>
      <c r="Q2279" s="419">
        <v>2.8114818130066409E-2</v>
      </c>
      <c r="R2279" s="462">
        <v>0</v>
      </c>
      <c r="S2279" s="463">
        <v>0</v>
      </c>
      <c r="T2279" s="419">
        <v>515.11274807116934</v>
      </c>
      <c r="U2279" s="456">
        <v>0</v>
      </c>
      <c r="V2279" s="457">
        <v>0</v>
      </c>
      <c r="W2279" s="419">
        <v>2.1883895633631176E-2</v>
      </c>
      <c r="X2279" s="456">
        <v>0</v>
      </c>
      <c r="Y2279" s="457">
        <v>0</v>
      </c>
      <c r="Z2279" s="419">
        <v>1.964811871951171E-2</v>
      </c>
      <c r="AA2279" s="456">
        <v>0</v>
      </c>
      <c r="AB2279" s="457">
        <v>0</v>
      </c>
      <c r="AC2279" s="419">
        <v>8.2632664389680824E-3</v>
      </c>
      <c r="AD2279" s="456">
        <v>0</v>
      </c>
      <c r="AE2279" s="457">
        <v>0</v>
      </c>
      <c r="AF2279" s="419">
        <v>5.0188725768906281E-4</v>
      </c>
      <c r="AG2279" s="456">
        <v>0</v>
      </c>
      <c r="AH2279" s="457">
        <v>0</v>
      </c>
      <c r="AI2279" s="419">
        <v>1.7942412001161083E-2</v>
      </c>
      <c r="AJ2279" s="456">
        <v>0</v>
      </c>
      <c r="AK2279" s="457">
        <v>0</v>
      </c>
      <c r="AL2279" s="419">
        <v>3.0713756111775607E-3</v>
      </c>
      <c r="AM2279" s="456">
        <v>0</v>
      </c>
      <c r="AN2279" s="457">
        <v>0</v>
      </c>
      <c r="AO2279" s="419">
        <v>4.0393331006651377E-3</v>
      </c>
      <c r="AP2279" s="462">
        <v>0</v>
      </c>
      <c r="AQ2279" s="463">
        <v>0</v>
      </c>
      <c r="AR2279" s="463">
        <v>0</v>
      </c>
      <c r="AS2279" s="456">
        <v>0</v>
      </c>
      <c r="AT2279" s="457">
        <v>0</v>
      </c>
      <c r="AU2279" s="457">
        <v>0</v>
      </c>
    </row>
    <row r="2280" spans="1:47" x14ac:dyDescent="0.2">
      <c r="A2280" s="231">
        <v>2031</v>
      </c>
      <c r="B2280" s="232">
        <v>36</v>
      </c>
      <c r="C2280" s="456">
        <v>0</v>
      </c>
      <c r="D2280" s="457">
        <v>0</v>
      </c>
      <c r="E2280" s="419">
        <v>11.089706044064648</v>
      </c>
      <c r="F2280" s="456">
        <v>0</v>
      </c>
      <c r="G2280" s="457">
        <v>0</v>
      </c>
      <c r="H2280" s="419">
        <v>0.42474778101179039</v>
      </c>
      <c r="I2280" s="456">
        <v>0</v>
      </c>
      <c r="J2280" s="457">
        <v>0</v>
      </c>
      <c r="K2280" s="419">
        <v>0.72635557239199844</v>
      </c>
      <c r="L2280" s="462">
        <v>0</v>
      </c>
      <c r="M2280" s="463">
        <v>0</v>
      </c>
      <c r="N2280" s="419">
        <v>3.4480502744016414E-3</v>
      </c>
      <c r="O2280" s="456">
        <v>0</v>
      </c>
      <c r="P2280" s="457">
        <v>0</v>
      </c>
      <c r="Q2280" s="419">
        <v>2.8114818130066409E-2</v>
      </c>
      <c r="R2280" s="462">
        <v>0</v>
      </c>
      <c r="S2280" s="463">
        <v>0</v>
      </c>
      <c r="T2280" s="419">
        <v>515.11274807116934</v>
      </c>
      <c r="U2280" s="456">
        <v>0</v>
      </c>
      <c r="V2280" s="457">
        <v>0</v>
      </c>
      <c r="W2280" s="419">
        <v>2.1883895633631176E-2</v>
      </c>
      <c r="X2280" s="456">
        <v>0</v>
      </c>
      <c r="Y2280" s="457">
        <v>0</v>
      </c>
      <c r="Z2280" s="419">
        <v>1.964811871951171E-2</v>
      </c>
      <c r="AA2280" s="456">
        <v>0</v>
      </c>
      <c r="AB2280" s="457">
        <v>0</v>
      </c>
      <c r="AC2280" s="419">
        <v>8.2632664389680824E-3</v>
      </c>
      <c r="AD2280" s="456">
        <v>0</v>
      </c>
      <c r="AE2280" s="457">
        <v>0</v>
      </c>
      <c r="AF2280" s="419">
        <v>5.0188725768906281E-4</v>
      </c>
      <c r="AG2280" s="456">
        <v>0</v>
      </c>
      <c r="AH2280" s="457">
        <v>0</v>
      </c>
      <c r="AI2280" s="419">
        <v>1.7942412001161083E-2</v>
      </c>
      <c r="AJ2280" s="456">
        <v>0</v>
      </c>
      <c r="AK2280" s="457">
        <v>0</v>
      </c>
      <c r="AL2280" s="419">
        <v>3.0713756111775607E-3</v>
      </c>
      <c r="AM2280" s="456">
        <v>0</v>
      </c>
      <c r="AN2280" s="457">
        <v>0</v>
      </c>
      <c r="AO2280" s="419">
        <v>4.0393331006651377E-3</v>
      </c>
      <c r="AP2280" s="462">
        <v>0</v>
      </c>
      <c r="AQ2280" s="463">
        <v>0</v>
      </c>
      <c r="AR2280" s="463">
        <v>0</v>
      </c>
      <c r="AS2280" s="456">
        <v>0</v>
      </c>
      <c r="AT2280" s="457">
        <v>0</v>
      </c>
      <c r="AU2280" s="457">
        <v>0</v>
      </c>
    </row>
    <row r="2281" spans="1:47" x14ac:dyDescent="0.2">
      <c r="A2281" s="231">
        <v>2031</v>
      </c>
      <c r="B2281" s="232">
        <v>37</v>
      </c>
      <c r="C2281" s="456">
        <v>0</v>
      </c>
      <c r="D2281" s="457">
        <v>0</v>
      </c>
      <c r="E2281" s="419">
        <v>11.089706044064648</v>
      </c>
      <c r="F2281" s="456">
        <v>0</v>
      </c>
      <c r="G2281" s="457">
        <v>0</v>
      </c>
      <c r="H2281" s="419">
        <v>0.42474778101179039</v>
      </c>
      <c r="I2281" s="456">
        <v>0</v>
      </c>
      <c r="J2281" s="457">
        <v>0</v>
      </c>
      <c r="K2281" s="419">
        <v>0.72635557239199844</v>
      </c>
      <c r="L2281" s="462">
        <v>0</v>
      </c>
      <c r="M2281" s="463">
        <v>0</v>
      </c>
      <c r="N2281" s="419">
        <v>3.4480502744016414E-3</v>
      </c>
      <c r="O2281" s="456">
        <v>0</v>
      </c>
      <c r="P2281" s="457">
        <v>0</v>
      </c>
      <c r="Q2281" s="419">
        <v>2.8114818130066409E-2</v>
      </c>
      <c r="R2281" s="462">
        <v>0</v>
      </c>
      <c r="S2281" s="463">
        <v>0</v>
      </c>
      <c r="T2281" s="419">
        <v>515.11274807116934</v>
      </c>
      <c r="U2281" s="456">
        <v>0</v>
      </c>
      <c r="V2281" s="457">
        <v>0</v>
      </c>
      <c r="W2281" s="419">
        <v>2.1883895633631176E-2</v>
      </c>
      <c r="X2281" s="456">
        <v>0</v>
      </c>
      <c r="Y2281" s="457">
        <v>0</v>
      </c>
      <c r="Z2281" s="419">
        <v>1.964811871951171E-2</v>
      </c>
      <c r="AA2281" s="456">
        <v>0</v>
      </c>
      <c r="AB2281" s="457">
        <v>0</v>
      </c>
      <c r="AC2281" s="419">
        <v>8.2632664389680824E-3</v>
      </c>
      <c r="AD2281" s="456">
        <v>0</v>
      </c>
      <c r="AE2281" s="457">
        <v>0</v>
      </c>
      <c r="AF2281" s="419">
        <v>5.0188725768906281E-4</v>
      </c>
      <c r="AG2281" s="456">
        <v>0</v>
      </c>
      <c r="AH2281" s="457">
        <v>0</v>
      </c>
      <c r="AI2281" s="419">
        <v>1.7942412001161083E-2</v>
      </c>
      <c r="AJ2281" s="456">
        <v>0</v>
      </c>
      <c r="AK2281" s="457">
        <v>0</v>
      </c>
      <c r="AL2281" s="419">
        <v>3.0713756111775607E-3</v>
      </c>
      <c r="AM2281" s="456">
        <v>0</v>
      </c>
      <c r="AN2281" s="457">
        <v>0</v>
      </c>
      <c r="AO2281" s="419">
        <v>4.0393331006651377E-3</v>
      </c>
      <c r="AP2281" s="462">
        <v>0</v>
      </c>
      <c r="AQ2281" s="463">
        <v>0</v>
      </c>
      <c r="AR2281" s="463">
        <v>0</v>
      </c>
      <c r="AS2281" s="456">
        <v>0</v>
      </c>
      <c r="AT2281" s="457">
        <v>0</v>
      </c>
      <c r="AU2281" s="457">
        <v>0</v>
      </c>
    </row>
    <row r="2282" spans="1:47" x14ac:dyDescent="0.2">
      <c r="A2282" s="231">
        <v>2031</v>
      </c>
      <c r="B2282" s="232">
        <v>38</v>
      </c>
      <c r="C2282" s="456">
        <v>0</v>
      </c>
      <c r="D2282" s="457">
        <v>0</v>
      </c>
      <c r="E2282" s="419">
        <v>11.089706044064648</v>
      </c>
      <c r="F2282" s="456">
        <v>0</v>
      </c>
      <c r="G2282" s="457">
        <v>0</v>
      </c>
      <c r="H2282" s="419">
        <v>0.42474778101179039</v>
      </c>
      <c r="I2282" s="456">
        <v>0</v>
      </c>
      <c r="J2282" s="457">
        <v>0</v>
      </c>
      <c r="K2282" s="419">
        <v>0.72635557239199844</v>
      </c>
      <c r="L2282" s="462">
        <v>0</v>
      </c>
      <c r="M2282" s="463">
        <v>0</v>
      </c>
      <c r="N2282" s="419">
        <v>3.4480502744016414E-3</v>
      </c>
      <c r="O2282" s="456">
        <v>0</v>
      </c>
      <c r="P2282" s="457">
        <v>0</v>
      </c>
      <c r="Q2282" s="419">
        <v>2.8114818130066409E-2</v>
      </c>
      <c r="R2282" s="462">
        <v>0</v>
      </c>
      <c r="S2282" s="463">
        <v>0</v>
      </c>
      <c r="T2282" s="419">
        <v>515.11274807116934</v>
      </c>
      <c r="U2282" s="456">
        <v>0</v>
      </c>
      <c r="V2282" s="457">
        <v>0</v>
      </c>
      <c r="W2282" s="419">
        <v>2.1883895633631176E-2</v>
      </c>
      <c r="X2282" s="456">
        <v>0</v>
      </c>
      <c r="Y2282" s="457">
        <v>0</v>
      </c>
      <c r="Z2282" s="419">
        <v>1.964811871951171E-2</v>
      </c>
      <c r="AA2282" s="456">
        <v>0</v>
      </c>
      <c r="AB2282" s="457">
        <v>0</v>
      </c>
      <c r="AC2282" s="419">
        <v>8.2632664389680824E-3</v>
      </c>
      <c r="AD2282" s="456">
        <v>0</v>
      </c>
      <c r="AE2282" s="457">
        <v>0</v>
      </c>
      <c r="AF2282" s="419">
        <v>5.0188725768906281E-4</v>
      </c>
      <c r="AG2282" s="456">
        <v>0</v>
      </c>
      <c r="AH2282" s="457">
        <v>0</v>
      </c>
      <c r="AI2282" s="419">
        <v>1.7942412001161083E-2</v>
      </c>
      <c r="AJ2282" s="456">
        <v>0</v>
      </c>
      <c r="AK2282" s="457">
        <v>0</v>
      </c>
      <c r="AL2282" s="419">
        <v>3.0713756111775607E-3</v>
      </c>
      <c r="AM2282" s="456">
        <v>0</v>
      </c>
      <c r="AN2282" s="457">
        <v>0</v>
      </c>
      <c r="AO2282" s="419">
        <v>4.0393331006651377E-3</v>
      </c>
      <c r="AP2282" s="462">
        <v>0</v>
      </c>
      <c r="AQ2282" s="463">
        <v>0</v>
      </c>
      <c r="AR2282" s="463">
        <v>0</v>
      </c>
      <c r="AS2282" s="456">
        <v>0</v>
      </c>
      <c r="AT2282" s="457">
        <v>0</v>
      </c>
      <c r="AU2282" s="457">
        <v>0</v>
      </c>
    </row>
    <row r="2283" spans="1:47" x14ac:dyDescent="0.2">
      <c r="A2283" s="231">
        <v>2031</v>
      </c>
      <c r="B2283" s="232">
        <v>39</v>
      </c>
      <c r="C2283" s="456">
        <v>0</v>
      </c>
      <c r="D2283" s="457">
        <v>0</v>
      </c>
      <c r="E2283" s="419">
        <v>11.089706044064648</v>
      </c>
      <c r="F2283" s="456">
        <v>0</v>
      </c>
      <c r="G2283" s="457">
        <v>0</v>
      </c>
      <c r="H2283" s="419">
        <v>0.42474778101179039</v>
      </c>
      <c r="I2283" s="456">
        <v>0</v>
      </c>
      <c r="J2283" s="457">
        <v>0</v>
      </c>
      <c r="K2283" s="419">
        <v>0.72635557239199844</v>
      </c>
      <c r="L2283" s="462">
        <v>0</v>
      </c>
      <c r="M2283" s="463">
        <v>0</v>
      </c>
      <c r="N2283" s="419">
        <v>3.4480502744016414E-3</v>
      </c>
      <c r="O2283" s="456">
        <v>0</v>
      </c>
      <c r="P2283" s="457">
        <v>0</v>
      </c>
      <c r="Q2283" s="419">
        <v>2.8114818130066409E-2</v>
      </c>
      <c r="R2283" s="462">
        <v>0</v>
      </c>
      <c r="S2283" s="463">
        <v>0</v>
      </c>
      <c r="T2283" s="419">
        <v>515.11274807116934</v>
      </c>
      <c r="U2283" s="456">
        <v>0</v>
      </c>
      <c r="V2283" s="457">
        <v>0</v>
      </c>
      <c r="W2283" s="419">
        <v>2.1883895633631176E-2</v>
      </c>
      <c r="X2283" s="456">
        <v>0</v>
      </c>
      <c r="Y2283" s="457">
        <v>0</v>
      </c>
      <c r="Z2283" s="419">
        <v>1.964811871951171E-2</v>
      </c>
      <c r="AA2283" s="456">
        <v>0</v>
      </c>
      <c r="AB2283" s="457">
        <v>0</v>
      </c>
      <c r="AC2283" s="419">
        <v>8.2632664389680824E-3</v>
      </c>
      <c r="AD2283" s="456">
        <v>0</v>
      </c>
      <c r="AE2283" s="457">
        <v>0</v>
      </c>
      <c r="AF2283" s="419">
        <v>5.0188725768906281E-4</v>
      </c>
      <c r="AG2283" s="456">
        <v>0</v>
      </c>
      <c r="AH2283" s="457">
        <v>0</v>
      </c>
      <c r="AI2283" s="419">
        <v>1.7942412001161083E-2</v>
      </c>
      <c r="AJ2283" s="456">
        <v>0</v>
      </c>
      <c r="AK2283" s="457">
        <v>0</v>
      </c>
      <c r="AL2283" s="419">
        <v>3.0713756111775607E-3</v>
      </c>
      <c r="AM2283" s="456">
        <v>0</v>
      </c>
      <c r="AN2283" s="457">
        <v>0</v>
      </c>
      <c r="AO2283" s="419">
        <v>4.0393331006651377E-3</v>
      </c>
      <c r="AP2283" s="462">
        <v>0</v>
      </c>
      <c r="AQ2283" s="463">
        <v>0</v>
      </c>
      <c r="AR2283" s="463">
        <v>0</v>
      </c>
      <c r="AS2283" s="456">
        <v>0</v>
      </c>
      <c r="AT2283" s="457">
        <v>0</v>
      </c>
      <c r="AU2283" s="457">
        <v>0</v>
      </c>
    </row>
    <row r="2284" spans="1:47" ht="13.5" thickBot="1" x14ac:dyDescent="0.25">
      <c r="A2284" s="233">
        <v>2031</v>
      </c>
      <c r="B2284" s="234">
        <v>40</v>
      </c>
      <c r="C2284" s="458">
        <v>0</v>
      </c>
      <c r="D2284" s="459">
        <v>0</v>
      </c>
      <c r="E2284" s="430">
        <v>11.089706044064648</v>
      </c>
      <c r="F2284" s="458">
        <v>0</v>
      </c>
      <c r="G2284" s="459">
        <v>0</v>
      </c>
      <c r="H2284" s="430">
        <v>0.42474778101179039</v>
      </c>
      <c r="I2284" s="458">
        <v>0</v>
      </c>
      <c r="J2284" s="459">
        <v>0</v>
      </c>
      <c r="K2284" s="430">
        <v>0.72635557239199844</v>
      </c>
      <c r="L2284" s="464">
        <v>0</v>
      </c>
      <c r="M2284" s="465">
        <v>0</v>
      </c>
      <c r="N2284" s="430">
        <v>3.4480502744016414E-3</v>
      </c>
      <c r="O2284" s="458">
        <v>0</v>
      </c>
      <c r="P2284" s="459">
        <v>0</v>
      </c>
      <c r="Q2284" s="430">
        <v>2.8114818130066409E-2</v>
      </c>
      <c r="R2284" s="464">
        <v>0</v>
      </c>
      <c r="S2284" s="465">
        <v>0</v>
      </c>
      <c r="T2284" s="430">
        <v>515.11274807116934</v>
      </c>
      <c r="U2284" s="458">
        <v>0</v>
      </c>
      <c r="V2284" s="459">
        <v>0</v>
      </c>
      <c r="W2284" s="430">
        <v>2.1883895633631176E-2</v>
      </c>
      <c r="X2284" s="458">
        <v>0</v>
      </c>
      <c r="Y2284" s="459">
        <v>0</v>
      </c>
      <c r="Z2284" s="430">
        <v>1.964811871951171E-2</v>
      </c>
      <c r="AA2284" s="458">
        <v>0</v>
      </c>
      <c r="AB2284" s="459">
        <v>0</v>
      </c>
      <c r="AC2284" s="430">
        <v>8.2632664389680824E-3</v>
      </c>
      <c r="AD2284" s="458">
        <v>0</v>
      </c>
      <c r="AE2284" s="459">
        <v>0</v>
      </c>
      <c r="AF2284" s="430">
        <v>5.0188725768906281E-4</v>
      </c>
      <c r="AG2284" s="458">
        <v>0</v>
      </c>
      <c r="AH2284" s="459">
        <v>0</v>
      </c>
      <c r="AI2284" s="430">
        <v>1.7942412001161083E-2</v>
      </c>
      <c r="AJ2284" s="458">
        <v>0</v>
      </c>
      <c r="AK2284" s="459">
        <v>0</v>
      </c>
      <c r="AL2284" s="430">
        <v>3.0713756111775607E-3</v>
      </c>
      <c r="AM2284" s="458">
        <v>0</v>
      </c>
      <c r="AN2284" s="459">
        <v>0</v>
      </c>
      <c r="AO2284" s="430">
        <v>4.0393331006651377E-3</v>
      </c>
      <c r="AP2284" s="464">
        <v>0</v>
      </c>
      <c r="AQ2284" s="465">
        <v>0</v>
      </c>
      <c r="AR2284" s="465">
        <v>0</v>
      </c>
      <c r="AS2284" s="458">
        <v>0</v>
      </c>
      <c r="AT2284" s="459">
        <v>0</v>
      </c>
      <c r="AU2284" s="459">
        <v>0</v>
      </c>
    </row>
    <row r="2285" spans="1:47" x14ac:dyDescent="0.2">
      <c r="A2285" s="229">
        <v>2032</v>
      </c>
      <c r="B2285" s="230">
        <v>1</v>
      </c>
      <c r="C2285" s="454">
        <v>0.75568335625513305</v>
      </c>
      <c r="D2285" s="455">
        <v>0.77178717103162042</v>
      </c>
      <c r="E2285" s="436">
        <v>1.799508694399448</v>
      </c>
      <c r="F2285" s="454">
        <v>3.6243808262604808E-2</v>
      </c>
      <c r="G2285" s="455">
        <v>3.2023531710633511E-2</v>
      </c>
      <c r="H2285" s="436">
        <v>5.519226568323788E-2</v>
      </c>
      <c r="I2285" s="454">
        <v>3.1956728107954566E-2</v>
      </c>
      <c r="J2285" s="455">
        <v>3.2384623057083443E-2</v>
      </c>
      <c r="K2285" s="436">
        <v>0.10293904257913861</v>
      </c>
      <c r="L2285" s="460">
        <v>1.3447523522759752E-3</v>
      </c>
      <c r="M2285" s="461">
        <v>1.7599398592702414E-3</v>
      </c>
      <c r="N2285" s="436">
        <v>3.2969764255166602E-3</v>
      </c>
      <c r="O2285" s="454">
        <v>1.6322926061385966E-3</v>
      </c>
      <c r="P2285" s="455">
        <v>2.0741939212467904E-3</v>
      </c>
      <c r="Q2285" s="436">
        <v>1.0076146968690167E-2</v>
      </c>
      <c r="R2285" s="460">
        <v>0</v>
      </c>
      <c r="S2285" s="461">
        <v>0</v>
      </c>
      <c r="T2285" s="436">
        <v>493.18393725532241</v>
      </c>
      <c r="U2285" s="454">
        <v>4.7207017197311947E-3</v>
      </c>
      <c r="V2285" s="455">
        <v>5.7404180332840844E-3</v>
      </c>
      <c r="W2285" s="436">
        <v>1.0142409528962624E-2</v>
      </c>
      <c r="X2285" s="454">
        <v>4.3556717476986645E-3</v>
      </c>
      <c r="Y2285" s="455">
        <v>5.5539186593080679E-3</v>
      </c>
      <c r="Z2285" s="436">
        <v>1.033032084280495E-2</v>
      </c>
      <c r="AA2285" s="454">
        <v>8.0439326695916217E-4</v>
      </c>
      <c r="AB2285" s="455">
        <v>8.7592243272679527E-4</v>
      </c>
      <c r="AC2285" s="436">
        <v>1.0804194765469655E-3</v>
      </c>
      <c r="AD2285" s="454">
        <v>4.6029142362862732E-5</v>
      </c>
      <c r="AE2285" s="455">
        <v>4.052384250435404E-5</v>
      </c>
      <c r="AF2285" s="436">
        <v>6.408149254806444E-5</v>
      </c>
      <c r="AG2285" s="454">
        <v>1.510983612278345E-3</v>
      </c>
      <c r="AH2285" s="455">
        <v>1.3075315361054274E-3</v>
      </c>
      <c r="AI2285" s="436">
        <v>2.3255463825823885E-3</v>
      </c>
      <c r="AJ2285" s="454">
        <v>2.7843067802021021E-4</v>
      </c>
      <c r="AK2285" s="455">
        <v>2.3462289083441939E-4</v>
      </c>
      <c r="AL2285" s="436">
        <v>4.1336154576779982E-4</v>
      </c>
      <c r="AM2285" s="454">
        <v>4.1469044734616993E-4</v>
      </c>
      <c r="AN2285" s="455">
        <v>3.7191307965234725E-4</v>
      </c>
      <c r="AO2285" s="436">
        <v>5.0115985117905914E-4</v>
      </c>
      <c r="AP2285" s="460">
        <v>0</v>
      </c>
      <c r="AQ2285" s="461">
        <v>0</v>
      </c>
      <c r="AR2285" s="461">
        <v>0</v>
      </c>
      <c r="AS2285" s="454">
        <v>0</v>
      </c>
      <c r="AT2285" s="455">
        <v>0</v>
      </c>
      <c r="AU2285" s="455">
        <v>0</v>
      </c>
    </row>
    <row r="2286" spans="1:47" x14ac:dyDescent="0.2">
      <c r="A2286" s="231">
        <v>2032</v>
      </c>
      <c r="B2286" s="232">
        <v>2</v>
      </c>
      <c r="C2286" s="456">
        <v>0.76029548102421651</v>
      </c>
      <c r="D2286" s="457">
        <v>0.77537267013437761</v>
      </c>
      <c r="E2286" s="437">
        <v>1.8080922644803767</v>
      </c>
      <c r="F2286" s="456">
        <v>3.6896072467544179E-2</v>
      </c>
      <c r="G2286" s="457">
        <v>3.2585859728842682E-2</v>
      </c>
      <c r="H2286" s="437">
        <v>5.6133343874868014E-2</v>
      </c>
      <c r="I2286" s="456">
        <v>3.231385788800907E-2</v>
      </c>
      <c r="J2286" s="457">
        <v>3.269528923331963E-2</v>
      </c>
      <c r="K2286" s="437">
        <v>0.10360624341973595</v>
      </c>
      <c r="L2286" s="462">
        <v>1.3466471892786764E-3</v>
      </c>
      <c r="M2286" s="463">
        <v>1.7619820356775898E-3</v>
      </c>
      <c r="N2286" s="437">
        <v>3.3001272057859399E-3</v>
      </c>
      <c r="O2286" s="456">
        <v>1.6411390318227896E-3</v>
      </c>
      <c r="P2286" s="457">
        <v>2.0852899524968797E-3</v>
      </c>
      <c r="Q2286" s="437">
        <v>1.0093344555331434E-2</v>
      </c>
      <c r="R2286" s="462">
        <v>0</v>
      </c>
      <c r="S2286" s="463">
        <v>0</v>
      </c>
      <c r="T2286" s="437">
        <v>493.47811984568989</v>
      </c>
      <c r="U2286" s="456">
        <v>4.7846483459993696E-3</v>
      </c>
      <c r="V2286" s="457">
        <v>5.818409048649136E-3</v>
      </c>
      <c r="W2286" s="437">
        <v>1.0263428310662995E-2</v>
      </c>
      <c r="X2286" s="456">
        <v>4.4151894855135087E-3</v>
      </c>
      <c r="Y2286" s="457">
        <v>5.63292838327672E-3</v>
      </c>
      <c r="Z2286" s="437">
        <v>1.0450392676480128E-2</v>
      </c>
      <c r="AA2286" s="456">
        <v>8.2537554296829299E-4</v>
      </c>
      <c r="AB2286" s="457">
        <v>8.950548392269535E-4</v>
      </c>
      <c r="AC2286" s="437">
        <v>1.108822516787092E-3</v>
      </c>
      <c r="AD2286" s="456">
        <v>4.6906622615273846E-5</v>
      </c>
      <c r="AE2286" s="457">
        <v>4.1277081868904727E-5</v>
      </c>
      <c r="AF2286" s="437">
        <v>6.526048941360774E-5</v>
      </c>
      <c r="AG2286" s="456">
        <v>1.5363591430957188E-3</v>
      </c>
      <c r="AH2286" s="457">
        <v>1.3292679483134049E-3</v>
      </c>
      <c r="AI2286" s="437">
        <v>2.3625113075643697E-3</v>
      </c>
      <c r="AJ2286" s="456">
        <v>2.8311447818934229E-4</v>
      </c>
      <c r="AK2286" s="457">
        <v>2.386121799386224E-4</v>
      </c>
      <c r="AL2286" s="437">
        <v>4.2026336928842057E-4</v>
      </c>
      <c r="AM2286" s="456">
        <v>4.2240721001042764E-4</v>
      </c>
      <c r="AN2286" s="457">
        <v>3.7852928082497185E-4</v>
      </c>
      <c r="AO2286" s="437">
        <v>5.0980979206779705E-4</v>
      </c>
      <c r="AP2286" s="462">
        <v>0</v>
      </c>
      <c r="AQ2286" s="463">
        <v>0</v>
      </c>
      <c r="AR2286" s="463">
        <v>0</v>
      </c>
      <c r="AS2286" s="456">
        <v>0</v>
      </c>
      <c r="AT2286" s="457">
        <v>0</v>
      </c>
      <c r="AU2286" s="457">
        <v>0</v>
      </c>
    </row>
    <row r="2287" spans="1:47" x14ac:dyDescent="0.2">
      <c r="A2287" s="231">
        <v>2032</v>
      </c>
      <c r="B2287" s="232">
        <v>3</v>
      </c>
      <c r="C2287" s="456">
        <v>0.76450818230048367</v>
      </c>
      <c r="D2287" s="457">
        <v>0.77849362957790635</v>
      </c>
      <c r="E2287" s="437">
        <v>1.8184595307117948</v>
      </c>
      <c r="F2287" s="456">
        <v>3.7638666773018574E-2</v>
      </c>
      <c r="G2287" s="457">
        <v>3.325427848023451E-2</v>
      </c>
      <c r="H2287" s="437">
        <v>5.725794507677056E-2</v>
      </c>
      <c r="I2287" s="456">
        <v>3.2689935962059699E-2</v>
      </c>
      <c r="J2287" s="457">
        <v>3.3027481299364267E-2</v>
      </c>
      <c r="K2287" s="437">
        <v>0.10440049457827889</v>
      </c>
      <c r="L2287" s="462">
        <v>1.3487477282749241E-3</v>
      </c>
      <c r="M2287" s="463">
        <v>1.7643359173643281E-3</v>
      </c>
      <c r="N2287" s="437">
        <v>3.3038054919663678E-3</v>
      </c>
      <c r="O2287" s="456">
        <v>1.651171787320295E-3</v>
      </c>
      <c r="P2287" s="457">
        <v>2.0984212202272419E-3</v>
      </c>
      <c r="Q2287" s="437">
        <v>1.0113746007270927E-2</v>
      </c>
      <c r="R2287" s="462">
        <v>0</v>
      </c>
      <c r="S2287" s="463">
        <v>0</v>
      </c>
      <c r="T2287" s="437">
        <v>493.83022043459346</v>
      </c>
      <c r="U2287" s="456">
        <v>4.8549667526668365E-3</v>
      </c>
      <c r="V2287" s="457">
        <v>5.9094354056323734E-3</v>
      </c>
      <c r="W2287" s="437">
        <v>1.0408006478965649E-2</v>
      </c>
      <c r="X2287" s="456">
        <v>4.4833157097762316E-3</v>
      </c>
      <c r="Y2287" s="457">
        <v>5.7274483624875552E-3</v>
      </c>
      <c r="Z2287" s="437">
        <v>1.0593998488122491E-2</v>
      </c>
      <c r="AA2287" s="456">
        <v>8.4868679468562587E-4</v>
      </c>
      <c r="AB2287" s="457">
        <v>9.173251064356682E-4</v>
      </c>
      <c r="AC2287" s="437">
        <v>1.1424143016837464E-3</v>
      </c>
      <c r="AD2287" s="456">
        <v>4.7903371274879654E-5</v>
      </c>
      <c r="AE2287" s="457">
        <v>4.2169680299139581E-5</v>
      </c>
      <c r="AF2287" s="437">
        <v>6.6667454108812379E-5</v>
      </c>
      <c r="AG2287" s="456">
        <v>1.5654096702781362E-3</v>
      </c>
      <c r="AH2287" s="457">
        <v>1.3552736706966639E-3</v>
      </c>
      <c r="AI2287" s="437">
        <v>2.4067885742709823E-3</v>
      </c>
      <c r="AJ2287" s="456">
        <v>2.8852091241711025E-4</v>
      </c>
      <c r="AK2287" s="457">
        <v>2.4342884725958436E-4</v>
      </c>
      <c r="AL2287" s="437">
        <v>4.2854256969256116E-4</v>
      </c>
      <c r="AM2287" s="456">
        <v>4.3113395799554438E-4</v>
      </c>
      <c r="AN2287" s="457">
        <v>3.8633353311563675E-4</v>
      </c>
      <c r="AO2287" s="437">
        <v>5.201169549574607E-4</v>
      </c>
      <c r="AP2287" s="462">
        <v>0</v>
      </c>
      <c r="AQ2287" s="463">
        <v>0</v>
      </c>
      <c r="AR2287" s="463">
        <v>0</v>
      </c>
      <c r="AS2287" s="456">
        <v>0</v>
      </c>
      <c r="AT2287" s="457">
        <v>0</v>
      </c>
      <c r="AU2287" s="457">
        <v>0</v>
      </c>
    </row>
    <row r="2288" spans="1:47" x14ac:dyDescent="0.2">
      <c r="A2288" s="231">
        <v>2032</v>
      </c>
      <c r="B2288" s="232">
        <v>4</v>
      </c>
      <c r="C2288" s="456">
        <v>0.76807836616324887</v>
      </c>
      <c r="D2288" s="457">
        <v>0.78090205223943054</v>
      </c>
      <c r="E2288" s="437">
        <v>1.8302667302972959</v>
      </c>
      <c r="F2288" s="456">
        <v>3.8475263801881467E-2</v>
      </c>
      <c r="G2288" s="457">
        <v>3.4021801345998616E-2</v>
      </c>
      <c r="H2288" s="437">
        <v>5.8565005395975943E-2</v>
      </c>
      <c r="I2288" s="456">
        <v>3.3087346425191719E-2</v>
      </c>
      <c r="J2288" s="457">
        <v>3.338298384303659E-2</v>
      </c>
      <c r="K2288" s="437">
        <v>0.1053286737485771</v>
      </c>
      <c r="L2288" s="462">
        <v>1.3511620561455686E-3</v>
      </c>
      <c r="M2288" s="463">
        <v>1.7668335089007026E-3</v>
      </c>
      <c r="N2288" s="437">
        <v>3.3082652861345591E-3</v>
      </c>
      <c r="O2288" s="456">
        <v>1.6626046297151908E-3</v>
      </c>
      <c r="P2288" s="457">
        <v>2.1136467375524443E-3</v>
      </c>
      <c r="Q2288" s="437">
        <v>1.0137688040942689E-2</v>
      </c>
      <c r="R2288" s="462">
        <v>0</v>
      </c>
      <c r="S2288" s="463">
        <v>0</v>
      </c>
      <c r="T2288" s="437">
        <v>494.23890868234702</v>
      </c>
      <c r="U2288" s="456">
        <v>4.9286263550825686E-3</v>
      </c>
      <c r="V2288" s="457">
        <v>6.002065758051605E-3</v>
      </c>
      <c r="W2288" s="437">
        <v>1.0575876901527134E-2</v>
      </c>
      <c r="X2288" s="456">
        <v>4.560204078259268E-3</v>
      </c>
      <c r="Y2288" s="457">
        <v>5.836945806165823E-3</v>
      </c>
      <c r="Z2288" s="437">
        <v>1.0760435300031046E-2</v>
      </c>
      <c r="AA2288" s="456">
        <v>8.7525162703098504E-4</v>
      </c>
      <c r="AB2288" s="457">
        <v>9.3887453369144046E-4</v>
      </c>
      <c r="AC2288" s="437">
        <v>1.1834202833256951E-3</v>
      </c>
      <c r="AD2288" s="456">
        <v>4.9037189778960672E-5</v>
      </c>
      <c r="AE2288" s="457">
        <v>4.3198480811543366E-5</v>
      </c>
      <c r="AF2288" s="437">
        <v>6.8314257184778909E-5</v>
      </c>
      <c r="AG2288" s="456">
        <v>1.5978895819897638E-3</v>
      </c>
      <c r="AH2288" s="457">
        <v>1.3856660532507667E-3</v>
      </c>
      <c r="AI2288" s="437">
        <v>2.4577150665996482E-3</v>
      </c>
      <c r="AJ2288" s="456">
        <v>2.9456835429387586E-4</v>
      </c>
      <c r="AK2288" s="457">
        <v>2.4915705771767001E-4</v>
      </c>
      <c r="AL2288" s="437">
        <v>4.3799990205934102E-4</v>
      </c>
      <c r="AM2288" s="456">
        <v>4.4100010018181335E-4</v>
      </c>
      <c r="AN2288" s="457">
        <v>3.9511297553320086E-4</v>
      </c>
      <c r="AO2288" s="437">
        <v>5.3223954326390012E-4</v>
      </c>
      <c r="AP2288" s="462">
        <v>0</v>
      </c>
      <c r="AQ2288" s="463">
        <v>0</v>
      </c>
      <c r="AR2288" s="463">
        <v>0</v>
      </c>
      <c r="AS2288" s="456">
        <v>0</v>
      </c>
      <c r="AT2288" s="457">
        <v>0</v>
      </c>
      <c r="AU2288" s="457">
        <v>0</v>
      </c>
    </row>
    <row r="2289" spans="1:47" x14ac:dyDescent="0.2">
      <c r="A2289" s="231">
        <v>2032</v>
      </c>
      <c r="B2289" s="232">
        <v>5</v>
      </c>
      <c r="C2289" s="456">
        <v>1.2013581518412726</v>
      </c>
      <c r="D2289" s="457">
        <v>1.2420707855389674</v>
      </c>
      <c r="E2289" s="437">
        <v>3.2418153390422813</v>
      </c>
      <c r="F2289" s="456">
        <v>4.6248684176839451E-2</v>
      </c>
      <c r="G2289" s="457">
        <v>4.1669981148367757E-2</v>
      </c>
      <c r="H2289" s="437">
        <v>8.66530353550716E-2</v>
      </c>
      <c r="I2289" s="456">
        <v>4.4561380557948747E-2</v>
      </c>
      <c r="J2289" s="457">
        <v>4.5728748674834764E-2</v>
      </c>
      <c r="K2289" s="437">
        <v>0.16470737912604189</v>
      </c>
      <c r="L2289" s="462">
        <v>1.3532690389876816E-3</v>
      </c>
      <c r="M2289" s="463">
        <v>1.7688560566134597E-3</v>
      </c>
      <c r="N2289" s="437">
        <v>3.3117942278950495E-3</v>
      </c>
      <c r="O2289" s="456">
        <v>2.0286075965835334E-3</v>
      </c>
      <c r="P2289" s="457">
        <v>3.188519991136654E-3</v>
      </c>
      <c r="Q2289" s="437">
        <v>1.257305870741765E-2</v>
      </c>
      <c r="R2289" s="462">
        <v>0</v>
      </c>
      <c r="S2289" s="463">
        <v>0</v>
      </c>
      <c r="T2289" s="437">
        <v>494.5189538446773</v>
      </c>
      <c r="U2289" s="456">
        <v>3.7979260257491564E-3</v>
      </c>
      <c r="V2289" s="457">
        <v>4.5373753091984209E-3</v>
      </c>
      <c r="W2289" s="437">
        <v>9.1999901509821538E-3</v>
      </c>
      <c r="X2289" s="456">
        <v>4.6458652517818166E-3</v>
      </c>
      <c r="Y2289" s="457">
        <v>5.9620308870756084E-3</v>
      </c>
      <c r="Z2289" s="437">
        <v>1.0950499881192594E-2</v>
      </c>
      <c r="AA2289" s="456">
        <v>1.0382985599767089E-3</v>
      </c>
      <c r="AB2289" s="457">
        <v>1.1184968413115411E-3</v>
      </c>
      <c r="AC2289" s="437">
        <v>1.7047741444125304E-3</v>
      </c>
      <c r="AD2289" s="456">
        <v>5.8597884480082059E-5</v>
      </c>
      <c r="AE2289" s="457">
        <v>5.2431113961371827E-5</v>
      </c>
      <c r="AF2289" s="437">
        <v>1.0034214354101796E-4</v>
      </c>
      <c r="AG2289" s="456">
        <v>1.9254918295502235E-3</v>
      </c>
      <c r="AH2289" s="457">
        <v>1.704501864613506E-3</v>
      </c>
      <c r="AI2289" s="437">
        <v>3.6521006000741485E-3</v>
      </c>
      <c r="AJ2289" s="456">
        <v>3.4519464147033112E-4</v>
      </c>
      <c r="AK2289" s="457">
        <v>2.9623546447536485E-4</v>
      </c>
      <c r="AL2289" s="437">
        <v>6.148404517158189E-4</v>
      </c>
      <c r="AM2289" s="456">
        <v>5.3354303951666396E-4</v>
      </c>
      <c r="AN2289" s="457">
        <v>4.8737536132107849E-4</v>
      </c>
      <c r="AO2289" s="437">
        <v>8.2550729794807611E-4</v>
      </c>
      <c r="AP2289" s="462">
        <v>0</v>
      </c>
      <c r="AQ2289" s="463">
        <v>0</v>
      </c>
      <c r="AR2289" s="463">
        <v>0</v>
      </c>
      <c r="AS2289" s="456">
        <v>0</v>
      </c>
      <c r="AT2289" s="457">
        <v>0</v>
      </c>
      <c r="AU2289" s="457">
        <v>0</v>
      </c>
    </row>
    <row r="2290" spans="1:47" x14ac:dyDescent="0.2">
      <c r="A2290" s="231">
        <v>2032</v>
      </c>
      <c r="B2290" s="232">
        <v>6</v>
      </c>
      <c r="C2290" s="456">
        <v>1.2090440828776958</v>
      </c>
      <c r="D2290" s="457">
        <v>1.249693055473216</v>
      </c>
      <c r="E2290" s="437">
        <v>3.2644423691262805</v>
      </c>
      <c r="F2290" s="456">
        <v>4.7369408109237253E-2</v>
      </c>
      <c r="G2290" s="457">
        <v>4.2768513952859633E-2</v>
      </c>
      <c r="H2290" s="437">
        <v>8.8955636110713332E-2</v>
      </c>
      <c r="I2290" s="456">
        <v>4.5209236158966416E-2</v>
      </c>
      <c r="J2290" s="457">
        <v>4.6396721607258488E-2</v>
      </c>
      <c r="K2290" s="437">
        <v>0.16639014244420353</v>
      </c>
      <c r="L2290" s="462">
        <v>1.3561289756038454E-3</v>
      </c>
      <c r="M2290" s="463">
        <v>1.7718326361826197E-3</v>
      </c>
      <c r="N2290" s="437">
        <v>3.3171834175480227E-3</v>
      </c>
      <c r="O2290" s="456">
        <v>2.0455562463462403E-3</v>
      </c>
      <c r="P2290" s="457">
        <v>3.2175951486297437E-3</v>
      </c>
      <c r="Q2290" s="437">
        <v>1.2620571309830315E-2</v>
      </c>
      <c r="R2290" s="462">
        <v>0</v>
      </c>
      <c r="S2290" s="463">
        <v>0</v>
      </c>
      <c r="T2290" s="437">
        <v>495.0465396968271</v>
      </c>
      <c r="U2290" s="456">
        <v>3.8643704195578375E-3</v>
      </c>
      <c r="V2290" s="457">
        <v>4.6235578133593663E-3</v>
      </c>
      <c r="W2290" s="437">
        <v>9.3758733711106108E-3</v>
      </c>
      <c r="X2290" s="456">
        <v>4.7410870266297233E-3</v>
      </c>
      <c r="Y2290" s="457">
        <v>6.1037447880495678E-3</v>
      </c>
      <c r="Z2290" s="437">
        <v>1.1165810199864984E-2</v>
      </c>
      <c r="AA2290" s="456">
        <v>1.0727327127399604E-3</v>
      </c>
      <c r="AB2290" s="457">
        <v>1.1453872126300658E-3</v>
      </c>
      <c r="AC2290" s="437">
        <v>1.7749471280404229E-3</v>
      </c>
      <c r="AD2290" s="456">
        <v>6.011866261617176E-5</v>
      </c>
      <c r="AE2290" s="457">
        <v>5.389748090827129E-5</v>
      </c>
      <c r="AF2290" s="437">
        <v>1.0326021232330257E-4</v>
      </c>
      <c r="AG2290" s="456">
        <v>1.9692336685230125E-3</v>
      </c>
      <c r="AH2290" s="457">
        <v>1.7488022330885199E-3</v>
      </c>
      <c r="AI2290" s="437">
        <v>3.7424662582083738E-3</v>
      </c>
      <c r="AJ2290" s="456">
        <v>3.5335850568277735E-4</v>
      </c>
      <c r="AK2290" s="457">
        <v>3.04639393863154E-4</v>
      </c>
      <c r="AL2290" s="437">
        <v>6.3171421353026619E-4</v>
      </c>
      <c r="AM2290" s="456">
        <v>5.4673560164540582E-4</v>
      </c>
      <c r="AN2290" s="457">
        <v>4.9971295560272285E-4</v>
      </c>
      <c r="AO2290" s="437">
        <v>8.469268436879896E-4</v>
      </c>
      <c r="AP2290" s="462">
        <v>0</v>
      </c>
      <c r="AQ2290" s="463">
        <v>0</v>
      </c>
      <c r="AR2290" s="463">
        <v>0</v>
      </c>
      <c r="AS2290" s="456">
        <v>0</v>
      </c>
      <c r="AT2290" s="457">
        <v>0</v>
      </c>
      <c r="AU2290" s="457">
        <v>0</v>
      </c>
    </row>
    <row r="2291" spans="1:47" x14ac:dyDescent="0.2">
      <c r="A2291" s="231">
        <v>2032</v>
      </c>
      <c r="B2291" s="232">
        <v>7</v>
      </c>
      <c r="C2291" s="456">
        <v>1.3495073650386793</v>
      </c>
      <c r="D2291" s="457">
        <v>1.3959562951488556</v>
      </c>
      <c r="E2291" s="437">
        <v>3.7839817886234988</v>
      </c>
      <c r="F2291" s="456">
        <v>5.2899189707257412E-2</v>
      </c>
      <c r="G2291" s="457">
        <v>4.8165328696749561E-2</v>
      </c>
      <c r="H2291" s="437">
        <v>0.11097076850676109</v>
      </c>
      <c r="I2291" s="456">
        <v>5.2266065454637925E-2</v>
      </c>
      <c r="J2291" s="457">
        <v>5.3991170761882826E-2</v>
      </c>
      <c r="K2291" s="437">
        <v>0.20249468262544451</v>
      </c>
      <c r="L2291" s="462">
        <v>1.3595447939067011E-3</v>
      </c>
      <c r="M2291" s="463">
        <v>1.7754806006240794E-3</v>
      </c>
      <c r="N2291" s="437">
        <v>3.3236093547769716E-3</v>
      </c>
      <c r="O2291" s="456">
        <v>2.3453531462390852E-3</v>
      </c>
      <c r="P2291" s="457">
        <v>3.5227825742555033E-3</v>
      </c>
      <c r="Q2291" s="437">
        <v>1.3469609018573849E-2</v>
      </c>
      <c r="R2291" s="462">
        <v>0</v>
      </c>
      <c r="S2291" s="463">
        <v>0</v>
      </c>
      <c r="T2291" s="437">
        <v>495.63938525052197</v>
      </c>
      <c r="U2291" s="456">
        <v>4.0569491996384375E-3</v>
      </c>
      <c r="V2291" s="457">
        <v>4.7543852008460853E-3</v>
      </c>
      <c r="W2291" s="437">
        <v>1.0568161628670131E-2</v>
      </c>
      <c r="X2291" s="456">
        <v>4.8462783885965324E-3</v>
      </c>
      <c r="Y2291" s="457">
        <v>6.2628443148502605E-3</v>
      </c>
      <c r="Z2291" s="437">
        <v>1.1407074897467472E-2</v>
      </c>
      <c r="AA2291" s="456">
        <v>1.2001597476725557E-3</v>
      </c>
      <c r="AB2291" s="457">
        <v>1.2730470564694084E-3</v>
      </c>
      <c r="AC2291" s="437">
        <v>2.2192562098488906E-3</v>
      </c>
      <c r="AD2291" s="456">
        <v>6.7183403531257858E-5</v>
      </c>
      <c r="AE2291" s="457">
        <v>6.0649914528111648E-5</v>
      </c>
      <c r="AF2291" s="437">
        <v>1.2885851406703482E-4</v>
      </c>
      <c r="AG2291" s="456">
        <v>2.1988799534671841E-3</v>
      </c>
      <c r="AH2291" s="457">
        <v>1.9725075327322403E-3</v>
      </c>
      <c r="AI2291" s="437">
        <v>4.6692063571479141E-3</v>
      </c>
      <c r="AJ2291" s="456">
        <v>3.894746107202875E-4</v>
      </c>
      <c r="AK2291" s="457">
        <v>3.3843272650239839E-4</v>
      </c>
      <c r="AL2291" s="437">
        <v>7.7278135598997085E-4</v>
      </c>
      <c r="AM2291" s="456">
        <v>6.151482327910057E-4</v>
      </c>
      <c r="AN2291" s="457">
        <v>5.6682078965042957E-4</v>
      </c>
      <c r="AO2291" s="437">
        <v>1.0749383253617368E-3</v>
      </c>
      <c r="AP2291" s="462">
        <v>0</v>
      </c>
      <c r="AQ2291" s="463">
        <v>0</v>
      </c>
      <c r="AR2291" s="463">
        <v>0</v>
      </c>
      <c r="AS2291" s="456">
        <v>0</v>
      </c>
      <c r="AT2291" s="457">
        <v>0</v>
      </c>
      <c r="AU2291" s="457">
        <v>0</v>
      </c>
    </row>
    <row r="2292" spans="1:47" x14ac:dyDescent="0.2">
      <c r="A2292" s="231">
        <v>2032</v>
      </c>
      <c r="B2292" s="232">
        <v>8</v>
      </c>
      <c r="C2292" s="456">
        <v>1.3633968467044668</v>
      </c>
      <c r="D2292" s="457">
        <v>1.4099534066596435</v>
      </c>
      <c r="E2292" s="437">
        <v>3.8127111180257272</v>
      </c>
      <c r="F2292" s="456">
        <v>5.4463396810371878E-2</v>
      </c>
      <c r="G2292" s="457">
        <v>4.9741324707432685E-2</v>
      </c>
      <c r="H2292" s="437">
        <v>0.11441755146487104</v>
      </c>
      <c r="I2292" s="456">
        <v>5.3282940499314313E-2</v>
      </c>
      <c r="J2292" s="457">
        <v>5.5054686469820348E-2</v>
      </c>
      <c r="K2292" s="437">
        <v>0.20503126292519383</v>
      </c>
      <c r="L2292" s="462">
        <v>1.3635814224886638E-3</v>
      </c>
      <c r="M2292" s="463">
        <v>1.7803530851969397E-3</v>
      </c>
      <c r="N2292" s="437">
        <v>3.3313501649442508E-3</v>
      </c>
      <c r="O2292" s="456">
        <v>2.3694223401008502E-3</v>
      </c>
      <c r="P2292" s="457">
        <v>3.5634482398021992E-3</v>
      </c>
      <c r="Q2292" s="437">
        <v>1.353856541745032E-2</v>
      </c>
      <c r="R2292" s="462">
        <v>0</v>
      </c>
      <c r="S2292" s="463">
        <v>0</v>
      </c>
      <c r="T2292" s="437">
        <v>496.29800179664676</v>
      </c>
      <c r="U2292" s="456">
        <v>4.1495039168700882E-3</v>
      </c>
      <c r="V2292" s="457">
        <v>4.8773186057093154E-3</v>
      </c>
      <c r="W2292" s="437">
        <v>1.0800956898406423E-2</v>
      </c>
      <c r="X2292" s="456">
        <v>4.9615564089555602E-3</v>
      </c>
      <c r="Y2292" s="457">
        <v>6.4399561579555481E-3</v>
      </c>
      <c r="Z2292" s="437">
        <v>1.1676123281673449E-2</v>
      </c>
      <c r="AA2292" s="456">
        <v>1.2602157513724351E-3</v>
      </c>
      <c r="AB2292" s="457">
        <v>1.3308984760919123E-3</v>
      </c>
      <c r="AC2292" s="437">
        <v>2.3419581326574518E-3</v>
      </c>
      <c r="AD2292" s="456">
        <v>6.9354982639256788E-5</v>
      </c>
      <c r="AE2292" s="457">
        <v>6.2806089898454493E-5</v>
      </c>
      <c r="AF2292" s="437">
        <v>1.3335251289924434E-4</v>
      </c>
      <c r="AG2292" s="456">
        <v>2.2571565341583158E-3</v>
      </c>
      <c r="AH2292" s="457">
        <v>2.0321053521780322E-3</v>
      </c>
      <c r="AI2292" s="437">
        <v>4.7998924370984911E-3</v>
      </c>
      <c r="AJ2292" s="456">
        <v>3.9985900641904842E-4</v>
      </c>
      <c r="AK2292" s="457">
        <v>3.4912743696978411E-4</v>
      </c>
      <c r="AL2292" s="437">
        <v>7.9654864770248128E-4</v>
      </c>
      <c r="AM2292" s="456">
        <v>6.3425875564934102E-4</v>
      </c>
      <c r="AN2292" s="457">
        <v>5.8562655295141199E-4</v>
      </c>
      <c r="AO2292" s="437">
        <v>1.108596716495935E-3</v>
      </c>
      <c r="AP2292" s="462">
        <v>0</v>
      </c>
      <c r="AQ2292" s="463">
        <v>0</v>
      </c>
      <c r="AR2292" s="463">
        <v>0</v>
      </c>
      <c r="AS2292" s="456">
        <v>0</v>
      </c>
      <c r="AT2292" s="457">
        <v>0</v>
      </c>
      <c r="AU2292" s="457">
        <v>0</v>
      </c>
    </row>
    <row r="2293" spans="1:47" x14ac:dyDescent="0.2">
      <c r="A2293" s="231">
        <v>2032</v>
      </c>
      <c r="B2293" s="232">
        <v>9</v>
      </c>
      <c r="C2293" s="456">
        <v>1.3965996608391957</v>
      </c>
      <c r="D2293" s="457">
        <v>1.4415369209837461</v>
      </c>
      <c r="E2293" s="437">
        <v>3.9209588944711182</v>
      </c>
      <c r="F2293" s="456">
        <v>6.0431077776250119E-2</v>
      </c>
      <c r="G2293" s="457">
        <v>5.5598505099052078E-2</v>
      </c>
      <c r="H2293" s="437">
        <v>0.13545387252750879</v>
      </c>
      <c r="I2293" s="456">
        <v>6.2177569356137184E-2</v>
      </c>
      <c r="J2293" s="457">
        <v>6.461256429218637E-2</v>
      </c>
      <c r="K2293" s="437">
        <v>0.24643578942076202</v>
      </c>
      <c r="L2293" s="462">
        <v>1.3675974183114362E-3</v>
      </c>
      <c r="M2293" s="463">
        <v>1.7852109249080878E-3</v>
      </c>
      <c r="N2293" s="437">
        <v>3.3387814296889219E-3</v>
      </c>
      <c r="O2293" s="456">
        <v>2.7279597686168818E-3</v>
      </c>
      <c r="P2293" s="457">
        <v>3.9196505581840166E-3</v>
      </c>
      <c r="Q2293" s="437">
        <v>1.4520527189854835E-2</v>
      </c>
      <c r="R2293" s="462">
        <v>0</v>
      </c>
      <c r="S2293" s="463">
        <v>0</v>
      </c>
      <c r="T2293" s="437">
        <v>496.84059467155231</v>
      </c>
      <c r="U2293" s="456">
        <v>4.1996453927282528E-3</v>
      </c>
      <c r="V2293" s="457">
        <v>4.9421562409989279E-3</v>
      </c>
      <c r="W2293" s="437">
        <v>1.1362721157083859E-2</v>
      </c>
      <c r="X2293" s="456">
        <v>5.0876315425516577E-3</v>
      </c>
      <c r="Y2293" s="457">
        <v>6.6358332488668037E-3</v>
      </c>
      <c r="Z2293" s="437">
        <v>1.1973694998527813E-2</v>
      </c>
      <c r="AA2293" s="456">
        <v>1.4148186600464762E-3</v>
      </c>
      <c r="AB2293" s="457">
        <v>1.4897231349869798E-3</v>
      </c>
      <c r="AC2293" s="437">
        <v>2.8037920933909281E-3</v>
      </c>
      <c r="AD2293" s="456">
        <v>7.6953811206535328E-5</v>
      </c>
      <c r="AE2293" s="457">
        <v>7.0124227409578386E-5</v>
      </c>
      <c r="AF2293" s="437">
        <v>1.578020217718968E-4</v>
      </c>
      <c r="AG2293" s="456">
        <v>2.5007302570810496E-3</v>
      </c>
      <c r="AH2293" s="457">
        <v>2.2702313423527596E-3</v>
      </c>
      <c r="AI2293" s="437">
        <v>5.6757606731126717E-3</v>
      </c>
      <c r="AJ2293" s="456">
        <v>4.3671845436970511E-4</v>
      </c>
      <c r="AK2293" s="457">
        <v>3.8356187083325152E-4</v>
      </c>
      <c r="AL2293" s="437">
        <v>9.2379044587990772E-4</v>
      </c>
      <c r="AM2293" s="456">
        <v>7.0868770315464166E-4</v>
      </c>
      <c r="AN2293" s="457">
        <v>6.5962541492780886E-4</v>
      </c>
      <c r="AO2293" s="437">
        <v>1.3338918980100435E-3</v>
      </c>
      <c r="AP2293" s="462">
        <v>0</v>
      </c>
      <c r="AQ2293" s="463">
        <v>0</v>
      </c>
      <c r="AR2293" s="463">
        <v>0</v>
      </c>
      <c r="AS2293" s="456">
        <v>0</v>
      </c>
      <c r="AT2293" s="457">
        <v>0</v>
      </c>
      <c r="AU2293" s="457">
        <v>0</v>
      </c>
    </row>
    <row r="2294" spans="1:47" x14ac:dyDescent="0.2">
      <c r="A2294" s="231">
        <v>2032</v>
      </c>
      <c r="B2294" s="232">
        <v>10</v>
      </c>
      <c r="C2294" s="456">
        <v>1.4163458857421396</v>
      </c>
      <c r="D2294" s="457">
        <v>1.4619391717107615</v>
      </c>
      <c r="E2294" s="437">
        <v>3.9669138712011867</v>
      </c>
      <c r="F2294" s="456">
        <v>6.2334635550843037E-2</v>
      </c>
      <c r="G2294" s="457">
        <v>5.7570825062640808E-2</v>
      </c>
      <c r="H2294" s="437">
        <v>0.13994649413979782</v>
      </c>
      <c r="I2294" s="456">
        <v>6.3421857109990973E-2</v>
      </c>
      <c r="J2294" s="457">
        <v>6.5933886551112958E-2</v>
      </c>
      <c r="K2294" s="437">
        <v>0.24952370058820886</v>
      </c>
      <c r="L2294" s="462">
        <v>1.3704201563229722E-3</v>
      </c>
      <c r="M2294" s="463">
        <v>1.7889207255855333E-3</v>
      </c>
      <c r="N2294" s="437">
        <v>3.3431155912587848E-3</v>
      </c>
      <c r="O2294" s="456">
        <v>2.7565319947136465E-3</v>
      </c>
      <c r="P2294" s="457">
        <v>3.9677324911974454E-3</v>
      </c>
      <c r="Q2294" s="437">
        <v>1.4598062476466226E-2</v>
      </c>
      <c r="R2294" s="462">
        <v>0</v>
      </c>
      <c r="S2294" s="463">
        <v>0</v>
      </c>
      <c r="T2294" s="437">
        <v>497.63451575805158</v>
      </c>
      <c r="U2294" s="456">
        <v>4.305361332680697E-3</v>
      </c>
      <c r="V2294" s="457">
        <v>5.0896020214685703E-3</v>
      </c>
      <c r="W2294" s="437">
        <v>1.1635854704960407E-2</v>
      </c>
      <c r="X2294" s="456">
        <v>5.2233531811736612E-3</v>
      </c>
      <c r="Y2294" s="457">
        <v>6.8486285772524176E-3</v>
      </c>
      <c r="Z2294" s="437">
        <v>1.229694798782765E-2</v>
      </c>
      <c r="AA2294" s="456">
        <v>1.4527432231170277E-3</v>
      </c>
      <c r="AB2294" s="457">
        <v>1.5382164593402939E-3</v>
      </c>
      <c r="AC2294" s="437">
        <v>2.8899658427270335E-3</v>
      </c>
      <c r="AD2294" s="456">
        <v>7.9388535349419071E-5</v>
      </c>
      <c r="AE2294" s="457">
        <v>7.2648617863650732E-5</v>
      </c>
      <c r="AF2294" s="437">
        <v>1.632521393418905E-4</v>
      </c>
      <c r="AG2294" s="456">
        <v>2.5812434919219042E-3</v>
      </c>
      <c r="AH2294" s="457">
        <v>2.3520095606980353E-3</v>
      </c>
      <c r="AI2294" s="437">
        <v>5.8655369829153942E-3</v>
      </c>
      <c r="AJ2294" s="456">
        <v>4.5225066783940651E-4</v>
      </c>
      <c r="AK2294" s="457">
        <v>3.9913575811855606E-4</v>
      </c>
      <c r="AL2294" s="437">
        <v>9.6120307958357518E-4</v>
      </c>
      <c r="AM2294" s="456">
        <v>7.2932499569783673E-4</v>
      </c>
      <c r="AN2294" s="457">
        <v>6.8109972919261656E-4</v>
      </c>
      <c r="AO2294" s="437">
        <v>1.3713829616689278E-3</v>
      </c>
      <c r="AP2294" s="462">
        <v>0</v>
      </c>
      <c r="AQ2294" s="463">
        <v>0</v>
      </c>
      <c r="AR2294" s="463">
        <v>0</v>
      </c>
      <c r="AS2294" s="456">
        <v>0</v>
      </c>
      <c r="AT2294" s="457">
        <v>0</v>
      </c>
      <c r="AU2294" s="457">
        <v>0</v>
      </c>
    </row>
    <row r="2295" spans="1:47" x14ac:dyDescent="0.2">
      <c r="A2295" s="231">
        <v>2032</v>
      </c>
      <c r="B2295" s="232">
        <v>11</v>
      </c>
      <c r="C2295" s="456">
        <v>1.7173271541748332</v>
      </c>
      <c r="D2295" s="457">
        <v>1.7778429773355278</v>
      </c>
      <c r="E2295" s="437">
        <v>4.9874639111976009</v>
      </c>
      <c r="F2295" s="456">
        <v>7.2817741940229816E-2</v>
      </c>
      <c r="G2295" s="457">
        <v>6.6949667876751162E-2</v>
      </c>
      <c r="H2295" s="437">
        <v>0.17632623308159226</v>
      </c>
      <c r="I2295" s="456">
        <v>7.2415609175139409E-2</v>
      </c>
      <c r="J2295" s="457">
        <v>7.5615708673476542E-2</v>
      </c>
      <c r="K2295" s="437">
        <v>0.29054767033382617</v>
      </c>
      <c r="L2295" s="462">
        <v>1.3734621446835108E-3</v>
      </c>
      <c r="M2295" s="463">
        <v>1.7929813902250833E-3</v>
      </c>
      <c r="N2295" s="437">
        <v>3.3478393912097127E-3</v>
      </c>
      <c r="O2295" s="456">
        <v>3.4729453625132259E-3</v>
      </c>
      <c r="P2295" s="457">
        <v>4.6127871113859041E-3</v>
      </c>
      <c r="Q2295" s="437">
        <v>1.6566370915279072E-2</v>
      </c>
      <c r="R2295" s="462">
        <v>0</v>
      </c>
      <c r="S2295" s="463">
        <v>0</v>
      </c>
      <c r="T2295" s="437">
        <v>498.50617253450196</v>
      </c>
      <c r="U2295" s="456">
        <v>3.9755651117578663E-3</v>
      </c>
      <c r="V2295" s="457">
        <v>4.7330686022175284E-3</v>
      </c>
      <c r="W2295" s="437">
        <v>1.1134641259440286E-2</v>
      </c>
      <c r="X2295" s="456">
        <v>5.370553737285037E-3</v>
      </c>
      <c r="Y2295" s="457">
        <v>7.0824113148658975E-3</v>
      </c>
      <c r="Z2295" s="437">
        <v>1.2652127890049828E-2</v>
      </c>
      <c r="AA2295" s="456">
        <v>1.6621717014736303E-3</v>
      </c>
      <c r="AB2295" s="457">
        <v>1.753046942654179E-3</v>
      </c>
      <c r="AC2295" s="437">
        <v>3.565782370648534E-3</v>
      </c>
      <c r="AD2295" s="456">
        <v>9.2355119199467401E-5</v>
      </c>
      <c r="AE2295" s="457">
        <v>8.4056983379070919E-5</v>
      </c>
      <c r="AF2295" s="437">
        <v>2.0483968925748413E-4</v>
      </c>
      <c r="AG2295" s="456">
        <v>3.0262531493307622E-3</v>
      </c>
      <c r="AH2295" s="457">
        <v>2.7451562785001625E-3</v>
      </c>
      <c r="AI2295" s="437">
        <v>7.4127900628782623E-3</v>
      </c>
      <c r="AJ2295" s="456">
        <v>5.2103140413400147E-4</v>
      </c>
      <c r="AK2295" s="457">
        <v>4.5687340539649876E-4</v>
      </c>
      <c r="AL2295" s="437">
        <v>1.1905901915994239E-3</v>
      </c>
      <c r="AM2295" s="456">
        <v>8.5620602978268888E-4</v>
      </c>
      <c r="AN2295" s="457">
        <v>7.9692587497558654E-4</v>
      </c>
      <c r="AO2295" s="437">
        <v>1.7519965779934955E-3</v>
      </c>
      <c r="AP2295" s="462">
        <v>0</v>
      </c>
      <c r="AQ2295" s="463">
        <v>0</v>
      </c>
      <c r="AR2295" s="463">
        <v>0</v>
      </c>
      <c r="AS2295" s="456">
        <v>0</v>
      </c>
      <c r="AT2295" s="457">
        <v>0</v>
      </c>
      <c r="AU2295" s="457">
        <v>0</v>
      </c>
    </row>
    <row r="2296" spans="1:47" x14ac:dyDescent="0.2">
      <c r="A2296" s="231">
        <v>2032</v>
      </c>
      <c r="B2296" s="232">
        <v>12</v>
      </c>
      <c r="C2296" s="456">
        <v>1.7428297929580705</v>
      </c>
      <c r="D2296" s="457">
        <v>1.804575735596385</v>
      </c>
      <c r="E2296" s="437">
        <v>5.0512499797746084</v>
      </c>
      <c r="F2296" s="456">
        <v>7.5292301180391263E-2</v>
      </c>
      <c r="G2296" s="457">
        <v>6.9531661458909239E-2</v>
      </c>
      <c r="H2296" s="437">
        <v>0.18269058466170493</v>
      </c>
      <c r="I2296" s="456">
        <v>7.4007851908550887E-2</v>
      </c>
      <c r="J2296" s="457">
        <v>7.7338005176292524E-2</v>
      </c>
      <c r="K2296" s="437">
        <v>0.29471473147986782</v>
      </c>
      <c r="L2296" s="462">
        <v>1.3767688390760103E-3</v>
      </c>
      <c r="M2296" s="463">
        <v>1.7974201853852734E-3</v>
      </c>
      <c r="N2296" s="437">
        <v>3.3529460821368276E-3</v>
      </c>
      <c r="O2296" s="456">
        <v>3.5147896379684315E-3</v>
      </c>
      <c r="P2296" s="457">
        <v>4.6788685106138542E-3</v>
      </c>
      <c r="Q2296" s="437">
        <v>1.667896411263927E-2</v>
      </c>
      <c r="R2296" s="462">
        <v>0</v>
      </c>
      <c r="S2296" s="463">
        <v>0</v>
      </c>
      <c r="T2296" s="437">
        <v>499.45539704313694</v>
      </c>
      <c r="U2296" s="456">
        <v>4.0852816506966516E-3</v>
      </c>
      <c r="V2296" s="457">
        <v>4.8911356729884085E-3</v>
      </c>
      <c r="W2296" s="437">
        <v>1.144415422047779E-2</v>
      </c>
      <c r="X2296" s="456">
        <v>5.5300510748373813E-3</v>
      </c>
      <c r="Y2296" s="457">
        <v>7.3371140347700797E-3</v>
      </c>
      <c r="Z2296" s="437">
        <v>1.3039051220669173E-2</v>
      </c>
      <c r="AA2296" s="456">
        <v>1.7095882123523507E-3</v>
      </c>
      <c r="AB2296" s="457">
        <v>1.8148389288248994E-3</v>
      </c>
      <c r="AC2296" s="437">
        <v>3.6822135166912043E-3</v>
      </c>
      <c r="AD2296" s="456">
        <v>9.5521724926949669E-5</v>
      </c>
      <c r="AE2296" s="457">
        <v>8.7363078087871344E-5</v>
      </c>
      <c r="AF2296" s="437">
        <v>2.125635813233571E-4</v>
      </c>
      <c r="AG2296" s="456">
        <v>3.1314585824582983E-3</v>
      </c>
      <c r="AH2296" s="457">
        <v>2.8527011443656553E-3</v>
      </c>
      <c r="AI2296" s="437">
        <v>7.6832051916707724E-3</v>
      </c>
      <c r="AJ2296" s="456">
        <v>5.4143472427400485E-4</v>
      </c>
      <c r="AK2296" s="457">
        <v>4.7744831080881922E-4</v>
      </c>
      <c r="AL2296" s="437">
        <v>1.2441913995578568E-3</v>
      </c>
      <c r="AM2296" s="456">
        <v>8.8275195423991547E-4</v>
      </c>
      <c r="AN2296" s="457">
        <v>8.2478074702186678E-4</v>
      </c>
      <c r="AO2296" s="437">
        <v>1.8046913961721088E-3</v>
      </c>
      <c r="AP2296" s="462">
        <v>0</v>
      </c>
      <c r="AQ2296" s="463">
        <v>0</v>
      </c>
      <c r="AR2296" s="463">
        <v>0</v>
      </c>
      <c r="AS2296" s="456">
        <v>0</v>
      </c>
      <c r="AT2296" s="457">
        <v>0</v>
      </c>
      <c r="AU2296" s="457">
        <v>0</v>
      </c>
    </row>
    <row r="2297" spans="1:47" x14ac:dyDescent="0.2">
      <c r="A2297" s="231">
        <v>2032</v>
      </c>
      <c r="B2297" s="232">
        <v>13</v>
      </c>
      <c r="C2297" s="456">
        <v>1.7703249417306903</v>
      </c>
      <c r="D2297" s="457">
        <v>1.8335282970219939</v>
      </c>
      <c r="E2297" s="437">
        <v>5.1201241762442482</v>
      </c>
      <c r="F2297" s="456">
        <v>7.7960895519988443E-2</v>
      </c>
      <c r="G2297" s="457">
        <v>7.2329507569844326E-2</v>
      </c>
      <c r="H2297" s="437">
        <v>0.18959077571733671</v>
      </c>
      <c r="I2297" s="456">
        <v>7.5725540304600769E-2</v>
      </c>
      <c r="J2297" s="457">
        <v>7.920510065877813E-2</v>
      </c>
      <c r="K2297" s="437">
        <v>0.29924192916571168</v>
      </c>
      <c r="L2297" s="462">
        <v>1.3803468815922343E-3</v>
      </c>
      <c r="M2297" s="463">
        <v>1.8022470047668873E-3</v>
      </c>
      <c r="N2297" s="437">
        <v>3.3585741463189444E-3</v>
      </c>
      <c r="O2297" s="456">
        <v>3.5599723327125713E-3</v>
      </c>
      <c r="P2297" s="457">
        <v>4.7505609449266231E-3</v>
      </c>
      <c r="Q2297" s="437">
        <v>1.6801414798758615E-2</v>
      </c>
      <c r="R2297" s="462">
        <v>0</v>
      </c>
      <c r="S2297" s="463">
        <v>0</v>
      </c>
      <c r="T2297" s="437">
        <v>500.48371277863129</v>
      </c>
      <c r="U2297" s="456">
        <v>4.2036390965599305E-3</v>
      </c>
      <c r="V2297" s="457">
        <v>5.0624805969540325E-3</v>
      </c>
      <c r="W2297" s="437">
        <v>1.1779808761513548E-2</v>
      </c>
      <c r="X2297" s="456">
        <v>5.702113019837262E-3</v>
      </c>
      <c r="Y2297" s="457">
        <v>7.6132005272108779E-3</v>
      </c>
      <c r="Z2297" s="437">
        <v>1.3458478336752403E-2</v>
      </c>
      <c r="AA2297" s="456">
        <v>1.760053158496419E-3</v>
      </c>
      <c r="AB2297" s="457">
        <v>1.8811400858107187E-3</v>
      </c>
      <c r="AC2297" s="437">
        <v>3.8082965698879368E-3</v>
      </c>
      <c r="AD2297" s="456">
        <v>9.8932707397293501E-5</v>
      </c>
      <c r="AE2297" s="457">
        <v>9.0941906369071575E-5</v>
      </c>
      <c r="AF2297" s="437">
        <v>2.2093507545307075E-4</v>
      </c>
      <c r="AG2297" s="456">
        <v>3.2450885852521503E-3</v>
      </c>
      <c r="AH2297" s="457">
        <v>2.9694173454836233E-3</v>
      </c>
      <c r="AI2297" s="437">
        <v>7.9764108019414574E-3</v>
      </c>
      <c r="AJ2297" s="456">
        <v>5.6349175718245633E-4</v>
      </c>
      <c r="AK2297" s="457">
        <v>4.997984141792782E-4</v>
      </c>
      <c r="AL2297" s="437">
        <v>1.3023097718468893E-3</v>
      </c>
      <c r="AM2297" s="456">
        <v>9.1134070933289587E-4</v>
      </c>
      <c r="AN2297" s="457">
        <v>8.5492939014925246E-4</v>
      </c>
      <c r="AO2297" s="437">
        <v>1.8618620423230456E-3</v>
      </c>
      <c r="AP2297" s="462">
        <v>0</v>
      </c>
      <c r="AQ2297" s="463">
        <v>0</v>
      </c>
      <c r="AR2297" s="463">
        <v>0</v>
      </c>
      <c r="AS2297" s="456">
        <v>0</v>
      </c>
      <c r="AT2297" s="457">
        <v>0</v>
      </c>
      <c r="AU2297" s="457">
        <v>0</v>
      </c>
    </row>
    <row r="2298" spans="1:47" x14ac:dyDescent="0.2">
      <c r="A2298" s="231">
        <v>2032</v>
      </c>
      <c r="B2298" s="232">
        <v>14</v>
      </c>
      <c r="C2298" s="456">
        <v>1.7956055186679862</v>
      </c>
      <c r="D2298" s="457">
        <v>1.8600098280109021</v>
      </c>
      <c r="E2298" s="437">
        <v>5.1792954571935628</v>
      </c>
      <c r="F2298" s="456">
        <v>8.0825025386885532E-2</v>
      </c>
      <c r="G2298" s="457">
        <v>7.5332903207616458E-2</v>
      </c>
      <c r="H2298" s="437">
        <v>0.19698185913358901</v>
      </c>
      <c r="I2298" s="456">
        <v>7.7532214550347214E-2</v>
      </c>
      <c r="J2298" s="457">
        <v>8.1165864079530164E-2</v>
      </c>
      <c r="K2298" s="437">
        <v>0.30382809891110241</v>
      </c>
      <c r="L2298" s="462">
        <v>1.3832386790741202E-3</v>
      </c>
      <c r="M2298" s="463">
        <v>1.8062402736150486E-3</v>
      </c>
      <c r="N2298" s="437">
        <v>3.3621572678821854E-3</v>
      </c>
      <c r="O2298" s="456">
        <v>3.6086347508226179E-3</v>
      </c>
      <c r="P2298" s="457">
        <v>4.8277924171898903E-3</v>
      </c>
      <c r="Q2298" s="437">
        <v>1.6933329167205597E-2</v>
      </c>
      <c r="R2298" s="462">
        <v>0</v>
      </c>
      <c r="S2298" s="463">
        <v>0</v>
      </c>
      <c r="T2298" s="437">
        <v>501.21718208687508</v>
      </c>
      <c r="U2298" s="456">
        <v>4.3299572086863448E-3</v>
      </c>
      <c r="V2298" s="457">
        <v>5.2458459408535607E-3</v>
      </c>
      <c r="W2298" s="437">
        <v>1.2136724914202368E-2</v>
      </c>
      <c r="X2298" s="456">
        <v>5.8872406885188211E-3</v>
      </c>
      <c r="Y2298" s="457">
        <v>7.9103463754911455E-3</v>
      </c>
      <c r="Z2298" s="437">
        <v>1.3909865253734917E-2</v>
      </c>
      <c r="AA2298" s="456">
        <v>1.8135198054887649E-3</v>
      </c>
      <c r="AB2298" s="457">
        <v>1.951590425790721E-3</v>
      </c>
      <c r="AC2298" s="437">
        <v>3.9416456990702346E-3</v>
      </c>
      <c r="AD2298" s="456">
        <v>1.0259203310603331E-4</v>
      </c>
      <c r="AE2298" s="457">
        <v>9.4781813334253042E-5</v>
      </c>
      <c r="AF2298" s="437">
        <v>2.2990427727826191E-4</v>
      </c>
      <c r="AG2298" s="456">
        <v>3.3672413515900557E-3</v>
      </c>
      <c r="AH2298" s="457">
        <v>3.0949168251914079E-3</v>
      </c>
      <c r="AI2298" s="437">
        <v>8.2909464779683563E-3</v>
      </c>
      <c r="AJ2298" s="456">
        <v>5.8728114901649916E-4</v>
      </c>
      <c r="AK2298" s="457">
        <v>5.2391035509550686E-4</v>
      </c>
      <c r="AL2298" s="437">
        <v>1.3649994359847314E-3</v>
      </c>
      <c r="AM2298" s="456">
        <v>9.4193609213143366E-4</v>
      </c>
      <c r="AN2298" s="457">
        <v>8.8719565235257877E-4</v>
      </c>
      <c r="AO2298" s="437">
        <v>1.9227559225084795E-3</v>
      </c>
      <c r="AP2298" s="462">
        <v>0</v>
      </c>
      <c r="AQ2298" s="463">
        <v>0</v>
      </c>
      <c r="AR2298" s="463">
        <v>0</v>
      </c>
      <c r="AS2298" s="456">
        <v>0</v>
      </c>
      <c r="AT2298" s="457">
        <v>0</v>
      </c>
      <c r="AU2298" s="457">
        <v>0</v>
      </c>
    </row>
    <row r="2299" spans="1:47" x14ac:dyDescent="0.2">
      <c r="A2299" s="231">
        <v>2032</v>
      </c>
      <c r="B2299" s="232">
        <v>15</v>
      </c>
      <c r="C2299" s="456">
        <v>1.8272375218540995</v>
      </c>
      <c r="D2299" s="457">
        <v>1.8933557197254156</v>
      </c>
      <c r="E2299" s="437">
        <v>5.2585739383925922</v>
      </c>
      <c r="F2299" s="456">
        <v>8.3895287575163235E-2</v>
      </c>
      <c r="G2299" s="457">
        <v>7.8555113639897894E-2</v>
      </c>
      <c r="H2299" s="437">
        <v>0.20492572305501516</v>
      </c>
      <c r="I2299" s="456">
        <v>7.9509639719597805E-2</v>
      </c>
      <c r="J2299" s="457">
        <v>8.3317774043440679E-2</v>
      </c>
      <c r="K2299" s="437">
        <v>0.30904760254969427</v>
      </c>
      <c r="L2299" s="462">
        <v>1.3873755348821073E-3</v>
      </c>
      <c r="M2299" s="463">
        <v>1.8118292157141452E-3</v>
      </c>
      <c r="N2299" s="437">
        <v>3.3686987506584454E-3</v>
      </c>
      <c r="O2299" s="456">
        <v>3.6607455269304754E-3</v>
      </c>
      <c r="P2299" s="457">
        <v>4.9105547385798788E-3</v>
      </c>
      <c r="Q2299" s="437">
        <v>1.7074778029171803E-2</v>
      </c>
      <c r="R2299" s="462">
        <v>0</v>
      </c>
      <c r="S2299" s="463">
        <v>0</v>
      </c>
      <c r="T2299" s="437">
        <v>502.40245475989627</v>
      </c>
      <c r="U2299" s="456">
        <v>4.4662445257294117E-3</v>
      </c>
      <c r="V2299" s="457">
        <v>5.4433385568247467E-3</v>
      </c>
      <c r="W2299" s="437">
        <v>1.2523497737524973E-2</v>
      </c>
      <c r="X2299" s="456">
        <v>6.0853298726023242E-3</v>
      </c>
      <c r="Y2299" s="457">
        <v>8.2285308838887898E-3</v>
      </c>
      <c r="Z2299" s="437">
        <v>1.4393239476551288E-2</v>
      </c>
      <c r="AA2299" s="456">
        <v>1.8698187901524041E-3</v>
      </c>
      <c r="AB2299" s="457">
        <v>2.0261010908553209E-3</v>
      </c>
      <c r="AC2299" s="437">
        <v>4.0822011248208565E-3</v>
      </c>
      <c r="AD2299" s="456">
        <v>1.0650646991504332E-4</v>
      </c>
      <c r="AE2299" s="457">
        <v>9.8892831739753136E-5</v>
      </c>
      <c r="AF2299" s="437">
        <v>2.3951441137793776E-4</v>
      </c>
      <c r="AG2299" s="456">
        <v>3.4984442741166051E-3</v>
      </c>
      <c r="AH2299" s="457">
        <v>3.2298229301800986E-3</v>
      </c>
      <c r="AI2299" s="437">
        <v>8.6297480214418305E-3</v>
      </c>
      <c r="AJ2299" s="456">
        <v>6.1280009660848829E-4</v>
      </c>
      <c r="AK2299" s="457">
        <v>5.4979884102459838E-4</v>
      </c>
      <c r="AL2299" s="437">
        <v>1.4323067418909857E-3</v>
      </c>
      <c r="AM2299" s="456">
        <v>9.7472558118930997E-4</v>
      </c>
      <c r="AN2299" s="457">
        <v>9.2181115591936816E-4</v>
      </c>
      <c r="AO2299" s="437">
        <v>1.9883080273698536E-3</v>
      </c>
      <c r="AP2299" s="462">
        <v>0</v>
      </c>
      <c r="AQ2299" s="463">
        <v>0</v>
      </c>
      <c r="AR2299" s="463">
        <v>0</v>
      </c>
      <c r="AS2299" s="456">
        <v>0</v>
      </c>
      <c r="AT2299" s="457">
        <v>0</v>
      </c>
      <c r="AU2299" s="457">
        <v>0</v>
      </c>
    </row>
    <row r="2300" spans="1:47" x14ac:dyDescent="0.2">
      <c r="A2300" s="231">
        <v>2032</v>
      </c>
      <c r="B2300" s="232">
        <v>16</v>
      </c>
      <c r="C2300" s="456">
        <v>2.0401242967635462</v>
      </c>
      <c r="D2300" s="457">
        <v>2.2322713576579494</v>
      </c>
      <c r="E2300" s="437">
        <v>6.2754046456323218</v>
      </c>
      <c r="F2300" s="456">
        <v>9.1400071370368652E-2</v>
      </c>
      <c r="G2300" s="457">
        <v>8.733851761540902E-2</v>
      </c>
      <c r="H2300" s="437">
        <v>0.23638059232416489</v>
      </c>
      <c r="I2300" s="456">
        <v>8.9717702333992302E-2</v>
      </c>
      <c r="J2300" s="457">
        <v>9.4338612923784385E-2</v>
      </c>
      <c r="K2300" s="437">
        <v>0.35352530760089124</v>
      </c>
      <c r="L2300" s="462">
        <v>1.391836390078759E-3</v>
      </c>
      <c r="M2300" s="463">
        <v>1.8178236811476189E-3</v>
      </c>
      <c r="N2300" s="437">
        <v>3.3757429818009701E-3</v>
      </c>
      <c r="O2300" s="456">
        <v>5.131190415173236E-3</v>
      </c>
      <c r="P2300" s="457">
        <v>6.1346339446872594E-3</v>
      </c>
      <c r="Q2300" s="437">
        <v>2.0849804496132256E-2</v>
      </c>
      <c r="R2300" s="462">
        <v>0</v>
      </c>
      <c r="S2300" s="463">
        <v>0</v>
      </c>
      <c r="T2300" s="437">
        <v>503.66582646347405</v>
      </c>
      <c r="U2300" s="456">
        <v>4.5419885635323235E-3</v>
      </c>
      <c r="V2300" s="457">
        <v>5.5914039111344092E-3</v>
      </c>
      <c r="W2300" s="437">
        <v>1.3091124871329306E-2</v>
      </c>
      <c r="X2300" s="456">
        <v>6.2971587528810238E-3</v>
      </c>
      <c r="Y2300" s="457">
        <v>8.5672645286028505E-3</v>
      </c>
      <c r="Z2300" s="437">
        <v>1.4907789714233366E-2</v>
      </c>
      <c r="AA2300" s="456">
        <v>2.0076547656867412E-3</v>
      </c>
      <c r="AB2300" s="457">
        <v>2.2198528106959171E-3</v>
      </c>
      <c r="AC2300" s="437">
        <v>4.6354551564342979E-3</v>
      </c>
      <c r="AD2300" s="456">
        <v>1.1573173750916762E-4</v>
      </c>
      <c r="AE2300" s="457">
        <v>1.0962759092082617E-4</v>
      </c>
      <c r="AF2300" s="437">
        <v>2.7550492237769439E-4</v>
      </c>
      <c r="AG2300" s="456">
        <v>3.8198624200395785E-3</v>
      </c>
      <c r="AH2300" s="457">
        <v>3.5999036767133804E-3</v>
      </c>
      <c r="AI2300" s="437">
        <v>9.9752676223182745E-3</v>
      </c>
      <c r="AJ2300" s="456">
        <v>6.6420299766906945E-4</v>
      </c>
      <c r="AK2300" s="457">
        <v>6.0690629084924469E-4</v>
      </c>
      <c r="AL2300" s="437">
        <v>1.6396242306796736E-3</v>
      </c>
      <c r="AM2300" s="456">
        <v>1.0640316156259168E-3</v>
      </c>
      <c r="AN2300" s="457">
        <v>1.0278952435669128E-3</v>
      </c>
      <c r="AO2300" s="437">
        <v>2.3080579663859345E-3</v>
      </c>
      <c r="AP2300" s="462">
        <v>0</v>
      </c>
      <c r="AQ2300" s="463">
        <v>0</v>
      </c>
      <c r="AR2300" s="463">
        <v>0</v>
      </c>
      <c r="AS2300" s="456">
        <v>0</v>
      </c>
      <c r="AT2300" s="457">
        <v>0</v>
      </c>
      <c r="AU2300" s="457">
        <v>0</v>
      </c>
    </row>
    <row r="2301" spans="1:47" x14ac:dyDescent="0.2">
      <c r="A2301" s="231">
        <v>2032</v>
      </c>
      <c r="B2301" s="232">
        <v>17</v>
      </c>
      <c r="C2301" s="456">
        <v>2.0770215403694503</v>
      </c>
      <c r="D2301" s="457">
        <v>2.2718943695581362</v>
      </c>
      <c r="E2301" s="437">
        <v>6.372305248747919</v>
      </c>
      <c r="F2301" s="456">
        <v>9.5007956404034852E-2</v>
      </c>
      <c r="G2301" s="457">
        <v>9.1107494365526884E-2</v>
      </c>
      <c r="H2301" s="437">
        <v>0.24603282190985318</v>
      </c>
      <c r="I2301" s="456">
        <v>9.2140912340543779E-2</v>
      </c>
      <c r="J2301" s="457">
        <v>9.6929167559062251E-2</v>
      </c>
      <c r="K2301" s="437">
        <v>0.36000676825713412</v>
      </c>
      <c r="L2301" s="462">
        <v>1.3965349937126907E-3</v>
      </c>
      <c r="M2301" s="463">
        <v>1.8240459896101354E-3</v>
      </c>
      <c r="N2301" s="437">
        <v>3.3831968312773774E-3</v>
      </c>
      <c r="O2301" s="456">
        <v>5.2127918902839668E-3</v>
      </c>
      <c r="P2301" s="457">
        <v>6.2478457109495988E-3</v>
      </c>
      <c r="Q2301" s="437">
        <v>2.1059166121007476E-2</v>
      </c>
      <c r="R2301" s="462">
        <v>0</v>
      </c>
      <c r="S2301" s="463">
        <v>0</v>
      </c>
      <c r="T2301" s="437">
        <v>504.98938514406638</v>
      </c>
      <c r="U2301" s="456">
        <v>4.6928997075296811E-3</v>
      </c>
      <c r="V2301" s="457">
        <v>5.8064243066864888E-3</v>
      </c>
      <c r="W2301" s="437">
        <v>1.3524879200431134E-2</v>
      </c>
      <c r="X2301" s="456">
        <v>6.5217647360132445E-3</v>
      </c>
      <c r="Y2301" s="457">
        <v>8.9220098948673086E-3</v>
      </c>
      <c r="Z2301" s="437">
        <v>1.5447350998662976E-2</v>
      </c>
      <c r="AA2301" s="456">
        <v>2.0730044101754585E-3</v>
      </c>
      <c r="AB2301" s="457">
        <v>2.305652688625441E-3</v>
      </c>
      <c r="AC2301" s="437">
        <v>4.8030178016416738E-3</v>
      </c>
      <c r="AD2301" s="456">
        <v>1.2033052291542145E-4</v>
      </c>
      <c r="AE2301" s="457">
        <v>1.1443516136191372E-4</v>
      </c>
      <c r="AF2301" s="437">
        <v>2.8718779021730614E-4</v>
      </c>
      <c r="AG2301" s="456">
        <v>3.9741457337017496E-3</v>
      </c>
      <c r="AH2301" s="457">
        <v>3.757975203380478E-3</v>
      </c>
      <c r="AI2301" s="437">
        <v>1.0387838202687879E-2</v>
      </c>
      <c r="AJ2301" s="456">
        <v>6.9427279118499112E-4</v>
      </c>
      <c r="AK2301" s="457">
        <v>6.3732680534683004E-4</v>
      </c>
      <c r="AL2301" s="437">
        <v>1.7217605078712599E-3</v>
      </c>
      <c r="AM2301" s="456">
        <v>1.1024303421598119E-3</v>
      </c>
      <c r="AN2301" s="457">
        <v>1.0681868064334396E-3</v>
      </c>
      <c r="AO2301" s="437">
        <v>2.3875491046351921E-3</v>
      </c>
      <c r="AP2301" s="462">
        <v>0</v>
      </c>
      <c r="AQ2301" s="463">
        <v>0</v>
      </c>
      <c r="AR2301" s="463">
        <v>0</v>
      </c>
      <c r="AS2301" s="456">
        <v>0</v>
      </c>
      <c r="AT2301" s="457">
        <v>0</v>
      </c>
      <c r="AU2301" s="457">
        <v>0</v>
      </c>
    </row>
    <row r="2302" spans="1:47" x14ac:dyDescent="0.2">
      <c r="A2302" s="231">
        <v>2032</v>
      </c>
      <c r="B2302" s="232">
        <v>18</v>
      </c>
      <c r="C2302" s="456">
        <v>2.1143172113046416</v>
      </c>
      <c r="D2302" s="457">
        <v>2.3113812932805726</v>
      </c>
      <c r="E2302" s="437">
        <v>6.4733557563146711</v>
      </c>
      <c r="F2302" s="456">
        <v>9.8780647392053347E-2</v>
      </c>
      <c r="G2302" s="457">
        <v>9.4996523034917457E-2</v>
      </c>
      <c r="H2302" s="437">
        <v>0.25607970630972904</v>
      </c>
      <c r="I2302" s="456">
        <v>9.4704638709798047E-2</v>
      </c>
      <c r="J2302" s="457">
        <v>9.9630954260705756E-2</v>
      </c>
      <c r="K2302" s="437">
        <v>0.36675517977731659</v>
      </c>
      <c r="L2302" s="462">
        <v>1.4015839044335334E-3</v>
      </c>
      <c r="M2302" s="463">
        <v>1.8306224615668284E-3</v>
      </c>
      <c r="N2302" s="437">
        <v>3.3909468070699414E-3</v>
      </c>
      <c r="O2302" s="456">
        <v>5.2995186349732767E-3</v>
      </c>
      <c r="P2302" s="457">
        <v>6.366332726923816E-3</v>
      </c>
      <c r="Q2302" s="437">
        <v>2.1277353918017817E-2</v>
      </c>
      <c r="R2302" s="462">
        <v>0</v>
      </c>
      <c r="S2302" s="463">
        <v>0</v>
      </c>
      <c r="T2302" s="437">
        <v>506.36780643673615</v>
      </c>
      <c r="U2302" s="456">
        <v>4.8501609466767241E-3</v>
      </c>
      <c r="V2302" s="457">
        <v>6.0279354407570228E-3</v>
      </c>
      <c r="W2302" s="437">
        <v>1.3976660819580327E-2</v>
      </c>
      <c r="X2302" s="456">
        <v>6.7594778880699057E-3</v>
      </c>
      <c r="Y2302" s="457">
        <v>9.2920145791081637E-3</v>
      </c>
      <c r="Z2302" s="437">
        <v>1.6009418475694787E-2</v>
      </c>
      <c r="AA2302" s="456">
        <v>2.1399583506542977E-3</v>
      </c>
      <c r="AB2302" s="457">
        <v>2.3926152337528511E-3</v>
      </c>
      <c r="AC2302" s="437">
        <v>4.9730982411159055E-3</v>
      </c>
      <c r="AD2302" s="456">
        <v>1.2514086411666547E-4</v>
      </c>
      <c r="AE2302" s="457">
        <v>1.1939567231626854E-4</v>
      </c>
      <c r="AF2302" s="437">
        <v>2.9932292661769396E-4</v>
      </c>
      <c r="AG2302" s="456">
        <v>4.1359967543148374E-3</v>
      </c>
      <c r="AH2302" s="457">
        <v>3.9216352033569629E-3</v>
      </c>
      <c r="AI2302" s="437">
        <v>1.0818439971743659E-2</v>
      </c>
      <c r="AJ2302" s="456">
        <v>7.2594547344614457E-4</v>
      </c>
      <c r="AK2302" s="457">
        <v>6.6896624103623091E-4</v>
      </c>
      <c r="AL2302" s="437">
        <v>1.8076322685962965E-3</v>
      </c>
      <c r="AM2302" s="456">
        <v>1.1425070858820374E-3</v>
      </c>
      <c r="AN2302" s="457">
        <v>1.10965251281743E-3</v>
      </c>
      <c r="AO2302" s="437">
        <v>2.4700034313886966E-3</v>
      </c>
      <c r="AP2302" s="462">
        <v>0</v>
      </c>
      <c r="AQ2302" s="463">
        <v>0</v>
      </c>
      <c r="AR2302" s="463">
        <v>0</v>
      </c>
      <c r="AS2302" s="456">
        <v>0</v>
      </c>
      <c r="AT2302" s="457">
        <v>0</v>
      </c>
      <c r="AU2302" s="457">
        <v>0</v>
      </c>
    </row>
    <row r="2303" spans="1:47" x14ac:dyDescent="0.2">
      <c r="A2303" s="231">
        <v>2032</v>
      </c>
      <c r="B2303" s="232">
        <v>19</v>
      </c>
      <c r="C2303" s="456">
        <v>2.1528006551802545</v>
      </c>
      <c r="D2303" s="457">
        <v>2.350695705725022</v>
      </c>
      <c r="E2303" s="437">
        <v>6.5670260179842401</v>
      </c>
      <c r="F2303" s="456">
        <v>0.10278454210918163</v>
      </c>
      <c r="G2303" s="457">
        <v>9.8998363673733492E-2</v>
      </c>
      <c r="H2303" s="437">
        <v>0.26630635464585495</v>
      </c>
      <c r="I2303" s="456">
        <v>9.7376582147913865E-2</v>
      </c>
      <c r="J2303" s="457">
        <v>0.10236049880682349</v>
      </c>
      <c r="K2303" s="437">
        <v>0.37348408456758941</v>
      </c>
      <c r="L2303" s="462">
        <v>1.4064557180519068E-3</v>
      </c>
      <c r="M2303" s="463">
        <v>1.8367641782469149E-3</v>
      </c>
      <c r="N2303" s="437">
        <v>3.3976730839116826E-3</v>
      </c>
      <c r="O2303" s="456">
        <v>5.3908230923905122E-3</v>
      </c>
      <c r="P2303" s="457">
        <v>6.4873601066390042E-3</v>
      </c>
      <c r="Q2303" s="437">
        <v>2.1500326444772514E-2</v>
      </c>
      <c r="R2303" s="462">
        <v>0</v>
      </c>
      <c r="S2303" s="463">
        <v>0</v>
      </c>
      <c r="T2303" s="437">
        <v>507.58632036588932</v>
      </c>
      <c r="U2303" s="456">
        <v>5.0174050097167352E-3</v>
      </c>
      <c r="V2303" s="457">
        <v>6.2561219498393581E-3</v>
      </c>
      <c r="W2303" s="437">
        <v>1.4435319211405678E-2</v>
      </c>
      <c r="X2303" s="456">
        <v>7.0091697468197579E-3</v>
      </c>
      <c r="Y2303" s="457">
        <v>9.6694191737209043E-3</v>
      </c>
      <c r="Z2303" s="437">
        <v>1.6582668563476656E-2</v>
      </c>
      <c r="AA2303" s="456">
        <v>2.2112250088862518E-3</v>
      </c>
      <c r="AB2303" s="457">
        <v>2.4815847965862134E-3</v>
      </c>
      <c r="AC2303" s="437">
        <v>5.1452436669591657E-3</v>
      </c>
      <c r="AD2303" s="456">
        <v>1.3024177686086073E-4</v>
      </c>
      <c r="AE2303" s="457">
        <v>1.2449210393179869E-4</v>
      </c>
      <c r="AF2303" s="437">
        <v>3.1167579218407921E-4</v>
      </c>
      <c r="AG2303" s="456">
        <v>4.3076942245538347E-3</v>
      </c>
      <c r="AH2303" s="457">
        <v>4.090176701843036E-3</v>
      </c>
      <c r="AI2303" s="437">
        <v>1.1256987274089044E-2</v>
      </c>
      <c r="AJ2303" s="456">
        <v>7.5946973939705642E-4</v>
      </c>
      <c r="AK2303" s="457">
        <v>7.0148783189768582E-4</v>
      </c>
      <c r="AL2303" s="437">
        <v>1.8952956342347612E-3</v>
      </c>
      <c r="AM2303" s="456">
        <v>1.1850589557749805E-3</v>
      </c>
      <c r="AN2303" s="457">
        <v>1.1523054427485225E-3</v>
      </c>
      <c r="AO2303" s="437">
        <v>2.5537762473298413E-3</v>
      </c>
      <c r="AP2303" s="462">
        <v>0</v>
      </c>
      <c r="AQ2303" s="463">
        <v>0</v>
      </c>
      <c r="AR2303" s="463">
        <v>0</v>
      </c>
      <c r="AS2303" s="456">
        <v>0</v>
      </c>
      <c r="AT2303" s="457">
        <v>0</v>
      </c>
      <c r="AU2303" s="457">
        <v>0</v>
      </c>
    </row>
    <row r="2304" spans="1:47" x14ac:dyDescent="0.2">
      <c r="A2304" s="231">
        <v>2032</v>
      </c>
      <c r="B2304" s="232">
        <v>20</v>
      </c>
      <c r="C2304" s="456">
        <v>0</v>
      </c>
      <c r="D2304" s="457">
        <v>0</v>
      </c>
      <c r="E2304" s="438">
        <v>6.6647276644767235</v>
      </c>
      <c r="F2304" s="456">
        <v>0</v>
      </c>
      <c r="G2304" s="457">
        <v>0</v>
      </c>
      <c r="H2304" s="438">
        <v>0.27666200868913121</v>
      </c>
      <c r="I2304" s="456">
        <v>0</v>
      </c>
      <c r="J2304" s="457">
        <v>0</v>
      </c>
      <c r="K2304" s="438">
        <v>0.38056602274308099</v>
      </c>
      <c r="L2304" s="462">
        <v>0</v>
      </c>
      <c r="M2304" s="463">
        <v>0</v>
      </c>
      <c r="N2304" s="438">
        <v>3.4071061769452736E-3</v>
      </c>
      <c r="O2304" s="456">
        <v>0</v>
      </c>
      <c r="P2304" s="457">
        <v>0</v>
      </c>
      <c r="Q2304" s="438">
        <v>2.1730285155081359E-2</v>
      </c>
      <c r="R2304" s="462">
        <v>0</v>
      </c>
      <c r="S2304" s="463">
        <v>0</v>
      </c>
      <c r="T2304" s="438">
        <v>508.99488107464828</v>
      </c>
      <c r="U2304" s="456">
        <v>0</v>
      </c>
      <c r="V2304" s="457">
        <v>0</v>
      </c>
      <c r="W2304" s="438">
        <v>1.4899832819810565E-2</v>
      </c>
      <c r="X2304" s="456">
        <v>0</v>
      </c>
      <c r="Y2304" s="457">
        <v>0</v>
      </c>
      <c r="Z2304" s="438">
        <v>1.7157162419914902E-2</v>
      </c>
      <c r="AA2304" s="456">
        <v>0</v>
      </c>
      <c r="AB2304" s="457">
        <v>0</v>
      </c>
      <c r="AC2304" s="438">
        <v>5.3636458581264286E-3</v>
      </c>
      <c r="AD2304" s="456">
        <v>0</v>
      </c>
      <c r="AE2304" s="457">
        <v>0</v>
      </c>
      <c r="AF2304" s="438">
        <v>3.2442878865685253E-4</v>
      </c>
      <c r="AG2304" s="456">
        <v>0</v>
      </c>
      <c r="AH2304" s="457">
        <v>0</v>
      </c>
      <c r="AI2304" s="438">
        <v>1.1689509395564684E-2</v>
      </c>
      <c r="AJ2304" s="456">
        <v>0</v>
      </c>
      <c r="AK2304" s="457">
        <v>0</v>
      </c>
      <c r="AL2304" s="438">
        <v>1.9800064801682397E-3</v>
      </c>
      <c r="AM2304" s="456">
        <v>0</v>
      </c>
      <c r="AN2304" s="457">
        <v>0</v>
      </c>
      <c r="AO2304" s="438">
        <v>2.6425402137232844E-3</v>
      </c>
      <c r="AP2304" s="462">
        <v>0</v>
      </c>
      <c r="AQ2304" s="463">
        <v>0</v>
      </c>
      <c r="AR2304" s="463">
        <v>0</v>
      </c>
      <c r="AS2304" s="456">
        <v>0</v>
      </c>
      <c r="AT2304" s="457">
        <v>0</v>
      </c>
      <c r="AU2304" s="457">
        <v>0</v>
      </c>
    </row>
    <row r="2305" spans="1:47" x14ac:dyDescent="0.2">
      <c r="A2305" s="231">
        <v>2032</v>
      </c>
      <c r="B2305" s="232">
        <v>21</v>
      </c>
      <c r="C2305" s="456">
        <v>0</v>
      </c>
      <c r="D2305" s="457">
        <v>0</v>
      </c>
      <c r="E2305" s="438">
        <v>8.120131069980502</v>
      </c>
      <c r="F2305" s="456">
        <v>0</v>
      </c>
      <c r="G2305" s="457">
        <v>0</v>
      </c>
      <c r="H2305" s="438">
        <v>0.33620647882241494</v>
      </c>
      <c r="I2305" s="456">
        <v>0</v>
      </c>
      <c r="J2305" s="457">
        <v>0</v>
      </c>
      <c r="K2305" s="438">
        <v>0.43537670575577897</v>
      </c>
      <c r="L2305" s="462">
        <v>0</v>
      </c>
      <c r="M2305" s="463">
        <v>0</v>
      </c>
      <c r="N2305" s="438">
        <v>3.4163376385150882E-3</v>
      </c>
      <c r="O2305" s="456">
        <v>0</v>
      </c>
      <c r="P2305" s="457">
        <v>0</v>
      </c>
      <c r="Q2305" s="438">
        <v>2.7095079245920001E-2</v>
      </c>
      <c r="R2305" s="462">
        <v>0</v>
      </c>
      <c r="S2305" s="463">
        <v>0</v>
      </c>
      <c r="T2305" s="438">
        <v>510.37458589564318</v>
      </c>
      <c r="U2305" s="456">
        <v>0</v>
      </c>
      <c r="V2305" s="457">
        <v>0</v>
      </c>
      <c r="W2305" s="438">
        <v>1.7474706848363043E-2</v>
      </c>
      <c r="X2305" s="456">
        <v>0</v>
      </c>
      <c r="Y2305" s="457">
        <v>0</v>
      </c>
      <c r="Z2305" s="438">
        <v>1.7719608540865815E-2</v>
      </c>
      <c r="AA2305" s="456">
        <v>0</v>
      </c>
      <c r="AB2305" s="457">
        <v>0</v>
      </c>
      <c r="AC2305" s="438">
        <v>6.5152875249966154E-3</v>
      </c>
      <c r="AD2305" s="456">
        <v>0</v>
      </c>
      <c r="AE2305" s="457">
        <v>0</v>
      </c>
      <c r="AF2305" s="438">
        <v>3.9550598281602663E-4</v>
      </c>
      <c r="AG2305" s="456">
        <v>0</v>
      </c>
      <c r="AH2305" s="457">
        <v>0</v>
      </c>
      <c r="AI2305" s="438">
        <v>1.4208155471022303E-2</v>
      </c>
      <c r="AJ2305" s="456">
        <v>0</v>
      </c>
      <c r="AK2305" s="457">
        <v>0</v>
      </c>
      <c r="AL2305" s="438">
        <v>2.4113537516225873E-3</v>
      </c>
      <c r="AM2305" s="456">
        <v>0</v>
      </c>
      <c r="AN2305" s="457">
        <v>0</v>
      </c>
      <c r="AO2305" s="438">
        <v>3.2123085280020584E-3</v>
      </c>
      <c r="AP2305" s="462">
        <v>0</v>
      </c>
      <c r="AQ2305" s="463">
        <v>0</v>
      </c>
      <c r="AR2305" s="463">
        <v>0</v>
      </c>
      <c r="AS2305" s="456">
        <v>0</v>
      </c>
      <c r="AT2305" s="457">
        <v>0</v>
      </c>
      <c r="AU2305" s="457">
        <v>0</v>
      </c>
    </row>
    <row r="2306" spans="1:47" x14ac:dyDescent="0.2">
      <c r="A2306" s="231">
        <v>2032</v>
      </c>
      <c r="B2306" s="232">
        <v>22</v>
      </c>
      <c r="C2306" s="456">
        <v>0</v>
      </c>
      <c r="D2306" s="457">
        <v>0</v>
      </c>
      <c r="E2306" s="438">
        <v>8.2266405932199032</v>
      </c>
      <c r="F2306" s="456">
        <v>0</v>
      </c>
      <c r="G2306" s="457">
        <v>0</v>
      </c>
      <c r="H2306" s="438">
        <v>0.3473780611411158</v>
      </c>
      <c r="I2306" s="456">
        <v>0</v>
      </c>
      <c r="J2306" s="457">
        <v>0</v>
      </c>
      <c r="K2306" s="438">
        <v>0.44266088477946958</v>
      </c>
      <c r="L2306" s="462">
        <v>0</v>
      </c>
      <c r="M2306" s="463">
        <v>0</v>
      </c>
      <c r="N2306" s="438">
        <v>3.4250603548836322E-3</v>
      </c>
      <c r="O2306" s="456">
        <v>0</v>
      </c>
      <c r="P2306" s="457">
        <v>0</v>
      </c>
      <c r="Q2306" s="438">
        <v>2.7375762791881843E-2</v>
      </c>
      <c r="R2306" s="462">
        <v>0</v>
      </c>
      <c r="S2306" s="463">
        <v>0</v>
      </c>
      <c r="T2306" s="438">
        <v>511.67767563039894</v>
      </c>
      <c r="U2306" s="456">
        <v>0</v>
      </c>
      <c r="V2306" s="457">
        <v>0</v>
      </c>
      <c r="W2306" s="438">
        <v>1.795566879583143E-2</v>
      </c>
      <c r="X2306" s="456">
        <v>0</v>
      </c>
      <c r="Y2306" s="457">
        <v>0</v>
      </c>
      <c r="Z2306" s="438">
        <v>1.8250591215782198E-2</v>
      </c>
      <c r="AA2306" s="456">
        <v>0</v>
      </c>
      <c r="AB2306" s="457">
        <v>0</v>
      </c>
      <c r="AC2306" s="438">
        <v>6.7506819665054812E-3</v>
      </c>
      <c r="AD2306" s="456">
        <v>0</v>
      </c>
      <c r="AE2306" s="457">
        <v>0</v>
      </c>
      <c r="AF2306" s="438">
        <v>4.0930753950431403E-4</v>
      </c>
      <c r="AG2306" s="456">
        <v>0</v>
      </c>
      <c r="AH2306" s="457">
        <v>0</v>
      </c>
      <c r="AI2306" s="438">
        <v>1.4674895328341871E-2</v>
      </c>
      <c r="AJ2306" s="456">
        <v>0</v>
      </c>
      <c r="AK2306" s="457">
        <v>0</v>
      </c>
      <c r="AL2306" s="438">
        <v>2.5028771781972162E-3</v>
      </c>
      <c r="AM2306" s="456">
        <v>0</v>
      </c>
      <c r="AN2306" s="457">
        <v>0</v>
      </c>
      <c r="AO2306" s="438">
        <v>3.3081674849305487E-3</v>
      </c>
      <c r="AP2306" s="462">
        <v>0</v>
      </c>
      <c r="AQ2306" s="463">
        <v>0</v>
      </c>
      <c r="AR2306" s="463">
        <v>0</v>
      </c>
      <c r="AS2306" s="456">
        <v>0</v>
      </c>
      <c r="AT2306" s="457">
        <v>0</v>
      </c>
      <c r="AU2306" s="457">
        <v>0</v>
      </c>
    </row>
    <row r="2307" spans="1:47" x14ac:dyDescent="0.2">
      <c r="A2307" s="231">
        <v>2032</v>
      </c>
      <c r="B2307" s="232">
        <v>23</v>
      </c>
      <c r="C2307" s="456">
        <v>0</v>
      </c>
      <c r="D2307" s="457">
        <v>0</v>
      </c>
      <c r="E2307" s="438">
        <v>8.322950056345082</v>
      </c>
      <c r="F2307" s="456">
        <v>0</v>
      </c>
      <c r="G2307" s="457">
        <v>0</v>
      </c>
      <c r="H2307" s="438">
        <v>0.35747924875243103</v>
      </c>
      <c r="I2307" s="456">
        <v>0</v>
      </c>
      <c r="J2307" s="457">
        <v>0</v>
      </c>
      <c r="K2307" s="438">
        <v>0.44924756628372881</v>
      </c>
      <c r="L2307" s="462">
        <v>0</v>
      </c>
      <c r="M2307" s="463">
        <v>0</v>
      </c>
      <c r="N2307" s="438">
        <v>3.4329541484319306E-3</v>
      </c>
      <c r="O2307" s="456">
        <v>0</v>
      </c>
      <c r="P2307" s="457">
        <v>0</v>
      </c>
      <c r="Q2307" s="438">
        <v>2.7629569736972202E-2</v>
      </c>
      <c r="R2307" s="462">
        <v>0</v>
      </c>
      <c r="S2307" s="463">
        <v>0</v>
      </c>
      <c r="T2307" s="438">
        <v>512.85707938598</v>
      </c>
      <c r="U2307" s="456">
        <v>0</v>
      </c>
      <c r="V2307" s="457">
        <v>0</v>
      </c>
      <c r="W2307" s="438">
        <v>1.8390522110900857E-2</v>
      </c>
      <c r="X2307" s="456">
        <v>0</v>
      </c>
      <c r="Y2307" s="457">
        <v>0</v>
      </c>
      <c r="Z2307" s="438">
        <v>1.8730718470483458E-2</v>
      </c>
      <c r="AA2307" s="456">
        <v>0</v>
      </c>
      <c r="AB2307" s="457">
        <v>0</v>
      </c>
      <c r="AC2307" s="438">
        <v>6.9635242637272965E-3</v>
      </c>
      <c r="AD2307" s="456">
        <v>0</v>
      </c>
      <c r="AE2307" s="457">
        <v>0</v>
      </c>
      <c r="AF2307" s="438">
        <v>4.2178683610245512E-4</v>
      </c>
      <c r="AG2307" s="456">
        <v>0</v>
      </c>
      <c r="AH2307" s="457">
        <v>0</v>
      </c>
      <c r="AI2307" s="438">
        <v>1.5096912557077163E-2</v>
      </c>
      <c r="AJ2307" s="456">
        <v>0</v>
      </c>
      <c r="AK2307" s="457">
        <v>0</v>
      </c>
      <c r="AL2307" s="438">
        <v>2.5856281416422474E-3</v>
      </c>
      <c r="AM2307" s="456">
        <v>0</v>
      </c>
      <c r="AN2307" s="457">
        <v>0</v>
      </c>
      <c r="AO2307" s="438">
        <v>3.3948419207412515E-3</v>
      </c>
      <c r="AP2307" s="462">
        <v>0</v>
      </c>
      <c r="AQ2307" s="463">
        <v>0</v>
      </c>
      <c r="AR2307" s="463">
        <v>0</v>
      </c>
      <c r="AS2307" s="456">
        <v>0</v>
      </c>
      <c r="AT2307" s="457">
        <v>0</v>
      </c>
      <c r="AU2307" s="457">
        <v>0</v>
      </c>
    </row>
    <row r="2308" spans="1:47" x14ac:dyDescent="0.2">
      <c r="A2308" s="231">
        <v>2032</v>
      </c>
      <c r="B2308" s="232">
        <v>24</v>
      </c>
      <c r="C2308" s="456">
        <v>0</v>
      </c>
      <c r="D2308" s="457">
        <v>0</v>
      </c>
      <c r="E2308" s="438">
        <v>8.4032200224290197</v>
      </c>
      <c r="F2308" s="456">
        <v>0</v>
      </c>
      <c r="G2308" s="457">
        <v>0</v>
      </c>
      <c r="H2308" s="438">
        <v>0.36590021690897573</v>
      </c>
      <c r="I2308" s="456">
        <v>0</v>
      </c>
      <c r="J2308" s="457">
        <v>0</v>
      </c>
      <c r="K2308" s="438">
        <v>0.45473681185053705</v>
      </c>
      <c r="L2308" s="462">
        <v>0</v>
      </c>
      <c r="M2308" s="463">
        <v>0</v>
      </c>
      <c r="N2308" s="438">
        <v>3.4395154562376681E-3</v>
      </c>
      <c r="O2308" s="456">
        <v>0</v>
      </c>
      <c r="P2308" s="457">
        <v>0</v>
      </c>
      <c r="Q2308" s="438">
        <v>2.78411085026159E-2</v>
      </c>
      <c r="R2308" s="462">
        <v>0</v>
      </c>
      <c r="S2308" s="463">
        <v>0</v>
      </c>
      <c r="T2308" s="438">
        <v>513.83742185353287</v>
      </c>
      <c r="U2308" s="456">
        <v>0</v>
      </c>
      <c r="V2308" s="457">
        <v>0</v>
      </c>
      <c r="W2308" s="438">
        <v>1.8753105389725945E-2</v>
      </c>
      <c r="X2308" s="456">
        <v>0</v>
      </c>
      <c r="Y2308" s="457">
        <v>0</v>
      </c>
      <c r="Z2308" s="438">
        <v>1.9130956080429379E-2</v>
      </c>
      <c r="AA2308" s="456">
        <v>0</v>
      </c>
      <c r="AB2308" s="457">
        <v>0</v>
      </c>
      <c r="AC2308" s="438">
        <v>7.1409698566614385E-3</v>
      </c>
      <c r="AD2308" s="456">
        <v>0</v>
      </c>
      <c r="AE2308" s="457">
        <v>0</v>
      </c>
      <c r="AF2308" s="438">
        <v>4.3219084330264857E-4</v>
      </c>
      <c r="AG2308" s="456">
        <v>0</v>
      </c>
      <c r="AH2308" s="457">
        <v>0</v>
      </c>
      <c r="AI2308" s="438">
        <v>1.5448726582421378E-2</v>
      </c>
      <c r="AJ2308" s="456">
        <v>0</v>
      </c>
      <c r="AK2308" s="457">
        <v>0</v>
      </c>
      <c r="AL2308" s="438">
        <v>2.654617859976169E-3</v>
      </c>
      <c r="AM2308" s="456">
        <v>0</v>
      </c>
      <c r="AN2308" s="457">
        <v>0</v>
      </c>
      <c r="AO2308" s="438">
        <v>3.4670979973291105E-3</v>
      </c>
      <c r="AP2308" s="462">
        <v>0</v>
      </c>
      <c r="AQ2308" s="463">
        <v>0</v>
      </c>
      <c r="AR2308" s="463">
        <v>0</v>
      </c>
      <c r="AS2308" s="456">
        <v>0</v>
      </c>
      <c r="AT2308" s="457">
        <v>0</v>
      </c>
      <c r="AU2308" s="457">
        <v>0</v>
      </c>
    </row>
    <row r="2309" spans="1:47" x14ac:dyDescent="0.2">
      <c r="A2309" s="231">
        <v>2032</v>
      </c>
      <c r="B2309" s="232">
        <v>25</v>
      </c>
      <c r="C2309" s="456">
        <v>0</v>
      </c>
      <c r="D2309" s="457">
        <v>0</v>
      </c>
      <c r="E2309" s="438">
        <v>8.46369087966157</v>
      </c>
      <c r="F2309" s="456">
        <v>0</v>
      </c>
      <c r="G2309" s="457">
        <v>0</v>
      </c>
      <c r="H2309" s="438">
        <v>0.37224313131619452</v>
      </c>
      <c r="I2309" s="456">
        <v>0</v>
      </c>
      <c r="J2309" s="457">
        <v>0</v>
      </c>
      <c r="K2309" s="438">
        <v>0.45887258796236635</v>
      </c>
      <c r="L2309" s="462">
        <v>0</v>
      </c>
      <c r="M2309" s="463">
        <v>0</v>
      </c>
      <c r="N2309" s="438">
        <v>3.4444705579099798E-3</v>
      </c>
      <c r="O2309" s="456">
        <v>0</v>
      </c>
      <c r="P2309" s="457">
        <v>0</v>
      </c>
      <c r="Q2309" s="438">
        <v>2.8000471966721986E-2</v>
      </c>
      <c r="R2309" s="462">
        <v>0</v>
      </c>
      <c r="S2309" s="463">
        <v>0</v>
      </c>
      <c r="T2309" s="438">
        <v>514.57730301812694</v>
      </c>
      <c r="U2309" s="456">
        <v>0</v>
      </c>
      <c r="V2309" s="457">
        <v>0</v>
      </c>
      <c r="W2309" s="438">
        <v>1.9026138412318139E-2</v>
      </c>
      <c r="X2309" s="456">
        <v>0</v>
      </c>
      <c r="Y2309" s="457">
        <v>0</v>
      </c>
      <c r="Z2309" s="438">
        <v>1.9432492058558182E-2</v>
      </c>
      <c r="AA2309" s="456">
        <v>0</v>
      </c>
      <c r="AB2309" s="457">
        <v>0</v>
      </c>
      <c r="AC2309" s="438">
        <v>7.2746235415418912E-3</v>
      </c>
      <c r="AD2309" s="456">
        <v>0</v>
      </c>
      <c r="AE2309" s="457">
        <v>0</v>
      </c>
      <c r="AF2309" s="438">
        <v>4.4002698270698913E-4</v>
      </c>
      <c r="AG2309" s="456">
        <v>0</v>
      </c>
      <c r="AH2309" s="457">
        <v>0</v>
      </c>
      <c r="AI2309" s="438">
        <v>1.5713699347247596E-2</v>
      </c>
      <c r="AJ2309" s="456">
        <v>0</v>
      </c>
      <c r="AK2309" s="457">
        <v>0</v>
      </c>
      <c r="AL2309" s="438">
        <v>2.7065843081658493E-3</v>
      </c>
      <c r="AM2309" s="456">
        <v>0</v>
      </c>
      <c r="AN2309" s="457">
        <v>0</v>
      </c>
      <c r="AO2309" s="438">
        <v>3.5215174067307043E-3</v>
      </c>
      <c r="AP2309" s="462">
        <v>0</v>
      </c>
      <c r="AQ2309" s="463">
        <v>0</v>
      </c>
      <c r="AR2309" s="463">
        <v>0</v>
      </c>
      <c r="AS2309" s="456">
        <v>0</v>
      </c>
      <c r="AT2309" s="457">
        <v>0</v>
      </c>
      <c r="AU2309" s="457">
        <v>0</v>
      </c>
    </row>
    <row r="2310" spans="1:47" x14ac:dyDescent="0.2">
      <c r="A2310" s="231">
        <v>2032</v>
      </c>
      <c r="B2310" s="232">
        <v>26</v>
      </c>
      <c r="C2310" s="456">
        <v>0</v>
      </c>
      <c r="D2310" s="457">
        <v>0</v>
      </c>
      <c r="E2310" s="438">
        <v>8.5001777521777893</v>
      </c>
      <c r="F2310" s="456">
        <v>0</v>
      </c>
      <c r="G2310" s="457">
        <v>0</v>
      </c>
      <c r="H2310" s="438">
        <v>0.37606934680729859</v>
      </c>
      <c r="I2310" s="456">
        <v>0</v>
      </c>
      <c r="J2310" s="457">
        <v>0</v>
      </c>
      <c r="K2310" s="438">
        <v>0.46136771649068903</v>
      </c>
      <c r="L2310" s="462">
        <v>0</v>
      </c>
      <c r="M2310" s="463">
        <v>0</v>
      </c>
      <c r="N2310" s="438">
        <v>3.4474596130915627E-3</v>
      </c>
      <c r="O2310" s="456">
        <v>0</v>
      </c>
      <c r="P2310" s="457">
        <v>0</v>
      </c>
      <c r="Q2310" s="438">
        <v>2.8096610082426355E-2</v>
      </c>
      <c r="R2310" s="462">
        <v>0</v>
      </c>
      <c r="S2310" s="463">
        <v>0</v>
      </c>
      <c r="T2310" s="438">
        <v>515.0237092133201</v>
      </c>
      <c r="U2310" s="456">
        <v>0</v>
      </c>
      <c r="V2310" s="457">
        <v>0</v>
      </c>
      <c r="W2310" s="438">
        <v>1.9190879243859957E-2</v>
      </c>
      <c r="X2310" s="456">
        <v>0</v>
      </c>
      <c r="Y2310" s="457">
        <v>0</v>
      </c>
      <c r="Z2310" s="438">
        <v>1.9614303204606498E-2</v>
      </c>
      <c r="AA2310" s="456">
        <v>0</v>
      </c>
      <c r="AB2310" s="457">
        <v>0</v>
      </c>
      <c r="AC2310" s="438">
        <v>7.3552340278048474E-3</v>
      </c>
      <c r="AD2310" s="456">
        <v>0</v>
      </c>
      <c r="AE2310" s="457">
        <v>0</v>
      </c>
      <c r="AF2310" s="438">
        <v>4.4475425918159665E-4</v>
      </c>
      <c r="AG2310" s="456">
        <v>0</v>
      </c>
      <c r="AH2310" s="457">
        <v>0</v>
      </c>
      <c r="AI2310" s="438">
        <v>1.5873528791302098E-2</v>
      </c>
      <c r="AJ2310" s="456">
        <v>0</v>
      </c>
      <c r="AK2310" s="457">
        <v>0</v>
      </c>
      <c r="AL2310" s="438">
        <v>2.7379237050336232E-3</v>
      </c>
      <c r="AM2310" s="456">
        <v>0</v>
      </c>
      <c r="AN2310" s="457">
        <v>0</v>
      </c>
      <c r="AO2310" s="438">
        <v>3.5543526189558187E-3</v>
      </c>
      <c r="AP2310" s="462">
        <v>0</v>
      </c>
      <c r="AQ2310" s="463">
        <v>0</v>
      </c>
      <c r="AR2310" s="463">
        <v>0</v>
      </c>
      <c r="AS2310" s="456">
        <v>0</v>
      </c>
      <c r="AT2310" s="457">
        <v>0</v>
      </c>
      <c r="AU2310" s="457">
        <v>0</v>
      </c>
    </row>
    <row r="2311" spans="1:47" x14ac:dyDescent="0.2">
      <c r="A2311" s="231">
        <v>2032</v>
      </c>
      <c r="B2311" s="232">
        <v>27</v>
      </c>
      <c r="C2311" s="456">
        <v>0</v>
      </c>
      <c r="D2311" s="457">
        <v>0</v>
      </c>
      <c r="E2311" s="438">
        <v>8.5071128645759071</v>
      </c>
      <c r="F2311" s="456">
        <v>0</v>
      </c>
      <c r="G2311" s="457">
        <v>0</v>
      </c>
      <c r="H2311" s="438">
        <v>0.37679722659777254</v>
      </c>
      <c r="I2311" s="456">
        <v>0</v>
      </c>
      <c r="J2311" s="457">
        <v>0</v>
      </c>
      <c r="K2311" s="438">
        <v>0.4618422213957824</v>
      </c>
      <c r="L2311" s="462">
        <v>0</v>
      </c>
      <c r="M2311" s="463">
        <v>0</v>
      </c>
      <c r="N2311" s="438">
        <v>3.4480267079390319E-3</v>
      </c>
      <c r="O2311" s="456">
        <v>0</v>
      </c>
      <c r="P2311" s="457">
        <v>0</v>
      </c>
      <c r="Q2311" s="438">
        <v>2.8114919778682714E-2</v>
      </c>
      <c r="R2311" s="462">
        <v>0</v>
      </c>
      <c r="S2311" s="463">
        <v>0</v>
      </c>
      <c r="T2311" s="438">
        <v>515.10957389488487</v>
      </c>
      <c r="U2311" s="456">
        <v>0</v>
      </c>
      <c r="V2311" s="457">
        <v>0</v>
      </c>
      <c r="W2311" s="438">
        <v>1.9222225924977968E-2</v>
      </c>
      <c r="X2311" s="456">
        <v>0</v>
      </c>
      <c r="Y2311" s="457">
        <v>0</v>
      </c>
      <c r="Z2311" s="438">
        <v>1.9648927221954056E-2</v>
      </c>
      <c r="AA2311" s="456">
        <v>0</v>
      </c>
      <c r="AB2311" s="457">
        <v>0</v>
      </c>
      <c r="AC2311" s="438">
        <v>7.3705803783338398E-3</v>
      </c>
      <c r="AD2311" s="456">
        <v>0</v>
      </c>
      <c r="AE2311" s="457">
        <v>0</v>
      </c>
      <c r="AF2311" s="438">
        <v>4.4565296284399111E-4</v>
      </c>
      <c r="AG2311" s="456">
        <v>0</v>
      </c>
      <c r="AH2311" s="457">
        <v>0</v>
      </c>
      <c r="AI2311" s="438">
        <v>1.5903961551653151E-2</v>
      </c>
      <c r="AJ2311" s="456">
        <v>0</v>
      </c>
      <c r="AK2311" s="457">
        <v>0</v>
      </c>
      <c r="AL2311" s="438">
        <v>2.743891512310422E-3</v>
      </c>
      <c r="AM2311" s="456">
        <v>0</v>
      </c>
      <c r="AN2311" s="457">
        <v>0</v>
      </c>
      <c r="AO2311" s="438">
        <v>3.5606059502521397E-3</v>
      </c>
      <c r="AP2311" s="462">
        <v>0</v>
      </c>
      <c r="AQ2311" s="463">
        <v>0</v>
      </c>
      <c r="AR2311" s="463">
        <v>0</v>
      </c>
      <c r="AS2311" s="456">
        <v>0</v>
      </c>
      <c r="AT2311" s="457">
        <v>0</v>
      </c>
      <c r="AU2311" s="457">
        <v>0</v>
      </c>
    </row>
    <row r="2312" spans="1:47" x14ac:dyDescent="0.2">
      <c r="A2312" s="231">
        <v>2032</v>
      </c>
      <c r="B2312" s="232">
        <v>28</v>
      </c>
      <c r="C2312" s="456">
        <v>0</v>
      </c>
      <c r="D2312" s="457">
        <v>0</v>
      </c>
      <c r="E2312" s="438">
        <v>8.507134165969271</v>
      </c>
      <c r="F2312" s="456">
        <v>0</v>
      </c>
      <c r="G2312" s="457">
        <v>0</v>
      </c>
      <c r="H2312" s="438">
        <v>0.37679590836812249</v>
      </c>
      <c r="I2312" s="456">
        <v>0</v>
      </c>
      <c r="J2312" s="457">
        <v>0</v>
      </c>
      <c r="K2312" s="438">
        <v>0.4618423478578158</v>
      </c>
      <c r="L2312" s="462">
        <v>0</v>
      </c>
      <c r="M2312" s="463">
        <v>0</v>
      </c>
      <c r="N2312" s="438">
        <v>3.4480343816492985E-3</v>
      </c>
      <c r="O2312" s="456">
        <v>0</v>
      </c>
      <c r="P2312" s="457">
        <v>0</v>
      </c>
      <c r="Q2312" s="438">
        <v>2.8114931966231084E-2</v>
      </c>
      <c r="R2312" s="462">
        <v>0</v>
      </c>
      <c r="S2312" s="463">
        <v>0</v>
      </c>
      <c r="T2312" s="438">
        <v>515.10928087538036</v>
      </c>
      <c r="U2312" s="456">
        <v>0</v>
      </c>
      <c r="V2312" s="457">
        <v>0</v>
      </c>
      <c r="W2312" s="438">
        <v>1.9222191270383701E-2</v>
      </c>
      <c r="X2312" s="456">
        <v>0</v>
      </c>
      <c r="Y2312" s="457">
        <v>0</v>
      </c>
      <c r="Z2312" s="438">
        <v>1.9648844442939468E-2</v>
      </c>
      <c r="AA2312" s="456">
        <v>0</v>
      </c>
      <c r="AB2312" s="457">
        <v>0</v>
      </c>
      <c r="AC2312" s="438">
        <v>7.3705462143352244E-3</v>
      </c>
      <c r="AD2312" s="456">
        <v>0</v>
      </c>
      <c r="AE2312" s="457">
        <v>0</v>
      </c>
      <c r="AF2312" s="438">
        <v>4.4565284416375094E-4</v>
      </c>
      <c r="AG2312" s="456">
        <v>0</v>
      </c>
      <c r="AH2312" s="457">
        <v>0</v>
      </c>
      <c r="AI2312" s="438">
        <v>1.5903896890987253E-2</v>
      </c>
      <c r="AJ2312" s="456">
        <v>0</v>
      </c>
      <c r="AK2312" s="457">
        <v>0</v>
      </c>
      <c r="AL2312" s="438">
        <v>2.7438744038738101E-3</v>
      </c>
      <c r="AM2312" s="456">
        <v>0</v>
      </c>
      <c r="AN2312" s="457">
        <v>0</v>
      </c>
      <c r="AO2312" s="438">
        <v>3.5605919210864021E-3</v>
      </c>
      <c r="AP2312" s="462">
        <v>0</v>
      </c>
      <c r="AQ2312" s="463">
        <v>0</v>
      </c>
      <c r="AR2312" s="463">
        <v>0</v>
      </c>
      <c r="AS2312" s="456">
        <v>0</v>
      </c>
      <c r="AT2312" s="457">
        <v>0</v>
      </c>
      <c r="AU2312" s="457">
        <v>0</v>
      </c>
    </row>
    <row r="2313" spans="1:47" x14ac:dyDescent="0.2">
      <c r="A2313" s="231">
        <v>2032</v>
      </c>
      <c r="B2313" s="232">
        <v>29</v>
      </c>
      <c r="C2313" s="456">
        <v>0</v>
      </c>
      <c r="D2313" s="457">
        <v>0</v>
      </c>
      <c r="E2313" s="438">
        <v>8.5071244148330134</v>
      </c>
      <c r="F2313" s="456">
        <v>0</v>
      </c>
      <c r="G2313" s="457">
        <v>0</v>
      </c>
      <c r="H2313" s="438">
        <v>0.37679298904918102</v>
      </c>
      <c r="I2313" s="456">
        <v>0</v>
      </c>
      <c r="J2313" s="457">
        <v>0</v>
      </c>
      <c r="K2313" s="438">
        <v>0.46184177555849004</v>
      </c>
      <c r="L2313" s="462">
        <v>0</v>
      </c>
      <c r="M2313" s="463">
        <v>0</v>
      </c>
      <c r="N2313" s="438">
        <v>3.4480389997747834E-3</v>
      </c>
      <c r="O2313" s="456">
        <v>0</v>
      </c>
      <c r="P2313" s="457">
        <v>0</v>
      </c>
      <c r="Q2313" s="438">
        <v>2.81149095164527E-2</v>
      </c>
      <c r="R2313" s="462">
        <v>0</v>
      </c>
      <c r="S2313" s="463">
        <v>0</v>
      </c>
      <c r="T2313" s="438">
        <v>515.1102769160193</v>
      </c>
      <c r="U2313" s="456">
        <v>0</v>
      </c>
      <c r="V2313" s="457">
        <v>0</v>
      </c>
      <c r="W2313" s="438">
        <v>1.9222095356975756E-2</v>
      </c>
      <c r="X2313" s="456">
        <v>0</v>
      </c>
      <c r="Y2313" s="457">
        <v>0</v>
      </c>
      <c r="Z2313" s="438">
        <v>1.9648697029558154E-2</v>
      </c>
      <c r="AA2313" s="456">
        <v>0</v>
      </c>
      <c r="AB2313" s="457">
        <v>0</v>
      </c>
      <c r="AC2313" s="438">
        <v>7.3704753180657339E-3</v>
      </c>
      <c r="AD2313" s="456">
        <v>0</v>
      </c>
      <c r="AE2313" s="457">
        <v>0</v>
      </c>
      <c r="AF2313" s="438">
        <v>4.4564802994126934E-4</v>
      </c>
      <c r="AG2313" s="456">
        <v>0</v>
      </c>
      <c r="AH2313" s="457">
        <v>0</v>
      </c>
      <c r="AI2313" s="438">
        <v>1.5903773981146677E-2</v>
      </c>
      <c r="AJ2313" s="456">
        <v>0</v>
      </c>
      <c r="AK2313" s="457">
        <v>0</v>
      </c>
      <c r="AL2313" s="438">
        <v>2.7438503883938101E-3</v>
      </c>
      <c r="AM2313" s="456">
        <v>0</v>
      </c>
      <c r="AN2313" s="457">
        <v>0</v>
      </c>
      <c r="AO2313" s="438">
        <v>3.5605704282179926E-3</v>
      </c>
      <c r="AP2313" s="462">
        <v>0</v>
      </c>
      <c r="AQ2313" s="463">
        <v>0</v>
      </c>
      <c r="AR2313" s="463">
        <v>0</v>
      </c>
      <c r="AS2313" s="456">
        <v>0</v>
      </c>
      <c r="AT2313" s="457">
        <v>0</v>
      </c>
      <c r="AU2313" s="457">
        <v>0</v>
      </c>
    </row>
    <row r="2314" spans="1:47" x14ac:dyDescent="0.2">
      <c r="A2314" s="231">
        <v>2032</v>
      </c>
      <c r="B2314" s="232">
        <v>30</v>
      </c>
      <c r="C2314" s="456">
        <v>0</v>
      </c>
      <c r="D2314" s="457">
        <v>0</v>
      </c>
      <c r="E2314" s="438">
        <v>9.7761893075941728</v>
      </c>
      <c r="F2314" s="456">
        <v>0</v>
      </c>
      <c r="G2314" s="457">
        <v>0</v>
      </c>
      <c r="H2314" s="438">
        <v>0.39958027074984442</v>
      </c>
      <c r="I2314" s="456">
        <v>0</v>
      </c>
      <c r="J2314" s="457">
        <v>0</v>
      </c>
      <c r="K2314" s="438">
        <v>0.59666207334218546</v>
      </c>
      <c r="L2314" s="462">
        <v>0</v>
      </c>
      <c r="M2314" s="463">
        <v>0</v>
      </c>
      <c r="N2314" s="438">
        <v>3.4480464314253275E-3</v>
      </c>
      <c r="O2314" s="456">
        <v>0</v>
      </c>
      <c r="P2314" s="457">
        <v>0</v>
      </c>
      <c r="Q2314" s="438">
        <v>2.8114852717894281E-2</v>
      </c>
      <c r="R2314" s="462">
        <v>0</v>
      </c>
      <c r="S2314" s="463">
        <v>0</v>
      </c>
      <c r="T2314" s="438">
        <v>515.11120190179793</v>
      </c>
      <c r="U2314" s="456">
        <v>0</v>
      </c>
      <c r="V2314" s="457">
        <v>0</v>
      </c>
      <c r="W2314" s="438">
        <v>2.0497956308317165E-2</v>
      </c>
      <c r="X2314" s="456">
        <v>0</v>
      </c>
      <c r="Y2314" s="457">
        <v>0</v>
      </c>
      <c r="Z2314" s="438">
        <v>1.9648466805656524E-2</v>
      </c>
      <c r="AA2314" s="456">
        <v>0</v>
      </c>
      <c r="AB2314" s="457">
        <v>0</v>
      </c>
      <c r="AC2314" s="438">
        <v>7.792654544107251E-3</v>
      </c>
      <c r="AD2314" s="456">
        <v>0</v>
      </c>
      <c r="AE2314" s="457">
        <v>0</v>
      </c>
      <c r="AF2314" s="438">
        <v>4.7229495701127741E-4</v>
      </c>
      <c r="AG2314" s="456">
        <v>0</v>
      </c>
      <c r="AH2314" s="457">
        <v>0</v>
      </c>
      <c r="AI2314" s="438">
        <v>1.6873105732430501E-2</v>
      </c>
      <c r="AJ2314" s="456">
        <v>0</v>
      </c>
      <c r="AK2314" s="457">
        <v>0</v>
      </c>
      <c r="AL2314" s="438">
        <v>2.8982153721984231E-3</v>
      </c>
      <c r="AM2314" s="456">
        <v>0</v>
      </c>
      <c r="AN2314" s="457">
        <v>0</v>
      </c>
      <c r="AO2314" s="438">
        <v>3.7892643751364368E-3</v>
      </c>
      <c r="AP2314" s="462">
        <v>0</v>
      </c>
      <c r="AQ2314" s="463">
        <v>0</v>
      </c>
      <c r="AR2314" s="463">
        <v>0</v>
      </c>
      <c r="AS2314" s="456">
        <v>0</v>
      </c>
      <c r="AT2314" s="457">
        <v>0</v>
      </c>
      <c r="AU2314" s="457">
        <v>0</v>
      </c>
    </row>
    <row r="2315" spans="1:47" x14ac:dyDescent="0.2">
      <c r="A2315" s="231">
        <v>2032</v>
      </c>
      <c r="B2315" s="232">
        <v>31</v>
      </c>
      <c r="C2315" s="456">
        <v>0</v>
      </c>
      <c r="D2315" s="457">
        <v>0</v>
      </c>
      <c r="E2315" s="438">
        <v>11.089706044064648</v>
      </c>
      <c r="F2315" s="456">
        <v>0</v>
      </c>
      <c r="G2315" s="457">
        <v>0</v>
      </c>
      <c r="H2315" s="438">
        <v>0.42474778101179039</v>
      </c>
      <c r="I2315" s="456">
        <v>0</v>
      </c>
      <c r="J2315" s="457">
        <v>0</v>
      </c>
      <c r="K2315" s="438">
        <v>0.72635557239199844</v>
      </c>
      <c r="L2315" s="462">
        <v>0</v>
      </c>
      <c r="M2315" s="463">
        <v>0</v>
      </c>
      <c r="N2315" s="438">
        <v>3.4480502744016414E-3</v>
      </c>
      <c r="O2315" s="456">
        <v>0</v>
      </c>
      <c r="P2315" s="457">
        <v>0</v>
      </c>
      <c r="Q2315" s="438">
        <v>2.8114818130066409E-2</v>
      </c>
      <c r="R2315" s="462">
        <v>0</v>
      </c>
      <c r="S2315" s="463">
        <v>0</v>
      </c>
      <c r="T2315" s="438">
        <v>515.11274807116934</v>
      </c>
      <c r="U2315" s="456">
        <v>0</v>
      </c>
      <c r="V2315" s="457">
        <v>0</v>
      </c>
      <c r="W2315" s="438">
        <v>2.1883895633631176E-2</v>
      </c>
      <c r="X2315" s="456">
        <v>0</v>
      </c>
      <c r="Y2315" s="457">
        <v>0</v>
      </c>
      <c r="Z2315" s="438">
        <v>1.964811871951171E-2</v>
      </c>
      <c r="AA2315" s="456">
        <v>0</v>
      </c>
      <c r="AB2315" s="457">
        <v>0</v>
      </c>
      <c r="AC2315" s="438">
        <v>8.2632664389680824E-3</v>
      </c>
      <c r="AD2315" s="456">
        <v>0</v>
      </c>
      <c r="AE2315" s="457">
        <v>0</v>
      </c>
      <c r="AF2315" s="438">
        <v>5.0188725768906281E-4</v>
      </c>
      <c r="AG2315" s="456">
        <v>0</v>
      </c>
      <c r="AH2315" s="457">
        <v>0</v>
      </c>
      <c r="AI2315" s="438">
        <v>1.7942412001161083E-2</v>
      </c>
      <c r="AJ2315" s="456">
        <v>0</v>
      </c>
      <c r="AK2315" s="457">
        <v>0</v>
      </c>
      <c r="AL2315" s="438">
        <v>3.0713756111775607E-3</v>
      </c>
      <c r="AM2315" s="456">
        <v>0</v>
      </c>
      <c r="AN2315" s="457">
        <v>0</v>
      </c>
      <c r="AO2315" s="438">
        <v>4.0393331006651377E-3</v>
      </c>
      <c r="AP2315" s="462">
        <v>0</v>
      </c>
      <c r="AQ2315" s="463">
        <v>0</v>
      </c>
      <c r="AR2315" s="463">
        <v>0</v>
      </c>
      <c r="AS2315" s="456">
        <v>0</v>
      </c>
      <c r="AT2315" s="457">
        <v>0</v>
      </c>
      <c r="AU2315" s="457">
        <v>0</v>
      </c>
    </row>
    <row r="2316" spans="1:47" x14ac:dyDescent="0.2">
      <c r="A2316" s="231">
        <v>2032</v>
      </c>
      <c r="B2316" s="232">
        <v>32</v>
      </c>
      <c r="C2316" s="456">
        <v>0</v>
      </c>
      <c r="D2316" s="457">
        <v>0</v>
      </c>
      <c r="E2316" s="419">
        <v>11.089706044064648</v>
      </c>
      <c r="F2316" s="456">
        <v>0</v>
      </c>
      <c r="G2316" s="457">
        <v>0</v>
      </c>
      <c r="H2316" s="419">
        <v>0.42474778101179039</v>
      </c>
      <c r="I2316" s="456">
        <v>0</v>
      </c>
      <c r="J2316" s="457">
        <v>0</v>
      </c>
      <c r="K2316" s="419">
        <v>0.72635557239199844</v>
      </c>
      <c r="L2316" s="462">
        <v>0</v>
      </c>
      <c r="M2316" s="463">
        <v>0</v>
      </c>
      <c r="N2316" s="419">
        <v>3.4480502744016414E-3</v>
      </c>
      <c r="O2316" s="456">
        <v>0</v>
      </c>
      <c r="P2316" s="457">
        <v>0</v>
      </c>
      <c r="Q2316" s="419">
        <v>2.8114818130066409E-2</v>
      </c>
      <c r="R2316" s="462">
        <v>0</v>
      </c>
      <c r="S2316" s="463">
        <v>0</v>
      </c>
      <c r="T2316" s="419">
        <v>515.11274807116934</v>
      </c>
      <c r="U2316" s="456">
        <v>0</v>
      </c>
      <c r="V2316" s="457">
        <v>0</v>
      </c>
      <c r="W2316" s="419">
        <v>2.1883895633631176E-2</v>
      </c>
      <c r="X2316" s="456">
        <v>0</v>
      </c>
      <c r="Y2316" s="457">
        <v>0</v>
      </c>
      <c r="Z2316" s="419">
        <v>1.964811871951171E-2</v>
      </c>
      <c r="AA2316" s="456">
        <v>0</v>
      </c>
      <c r="AB2316" s="457">
        <v>0</v>
      </c>
      <c r="AC2316" s="419">
        <v>8.2632664389680824E-3</v>
      </c>
      <c r="AD2316" s="456">
        <v>0</v>
      </c>
      <c r="AE2316" s="457">
        <v>0</v>
      </c>
      <c r="AF2316" s="419">
        <v>5.0188725768906281E-4</v>
      </c>
      <c r="AG2316" s="456">
        <v>0</v>
      </c>
      <c r="AH2316" s="457">
        <v>0</v>
      </c>
      <c r="AI2316" s="419">
        <v>1.7942412001161083E-2</v>
      </c>
      <c r="AJ2316" s="456">
        <v>0</v>
      </c>
      <c r="AK2316" s="457">
        <v>0</v>
      </c>
      <c r="AL2316" s="419">
        <v>3.0713756111775607E-3</v>
      </c>
      <c r="AM2316" s="456">
        <v>0</v>
      </c>
      <c r="AN2316" s="457">
        <v>0</v>
      </c>
      <c r="AO2316" s="419">
        <v>4.0393331006651377E-3</v>
      </c>
      <c r="AP2316" s="462">
        <v>0</v>
      </c>
      <c r="AQ2316" s="463">
        <v>0</v>
      </c>
      <c r="AR2316" s="463">
        <v>0</v>
      </c>
      <c r="AS2316" s="456">
        <v>0</v>
      </c>
      <c r="AT2316" s="457">
        <v>0</v>
      </c>
      <c r="AU2316" s="457">
        <v>0</v>
      </c>
    </row>
    <row r="2317" spans="1:47" x14ac:dyDescent="0.2">
      <c r="A2317" s="231">
        <v>2032</v>
      </c>
      <c r="B2317" s="232">
        <v>33</v>
      </c>
      <c r="C2317" s="456">
        <v>0</v>
      </c>
      <c r="D2317" s="457">
        <v>0</v>
      </c>
      <c r="E2317" s="419">
        <v>11.089706044064648</v>
      </c>
      <c r="F2317" s="456">
        <v>0</v>
      </c>
      <c r="G2317" s="457">
        <v>0</v>
      </c>
      <c r="H2317" s="419">
        <v>0.42474778101179039</v>
      </c>
      <c r="I2317" s="456">
        <v>0</v>
      </c>
      <c r="J2317" s="457">
        <v>0</v>
      </c>
      <c r="K2317" s="419">
        <v>0.72635557239199844</v>
      </c>
      <c r="L2317" s="462">
        <v>0</v>
      </c>
      <c r="M2317" s="463">
        <v>0</v>
      </c>
      <c r="N2317" s="419">
        <v>3.4480502744016414E-3</v>
      </c>
      <c r="O2317" s="456">
        <v>0</v>
      </c>
      <c r="P2317" s="457">
        <v>0</v>
      </c>
      <c r="Q2317" s="419">
        <v>2.8114818130066409E-2</v>
      </c>
      <c r="R2317" s="462">
        <v>0</v>
      </c>
      <c r="S2317" s="463">
        <v>0</v>
      </c>
      <c r="T2317" s="419">
        <v>515.11274807116934</v>
      </c>
      <c r="U2317" s="456">
        <v>0</v>
      </c>
      <c r="V2317" s="457">
        <v>0</v>
      </c>
      <c r="W2317" s="419">
        <v>2.1883895633631176E-2</v>
      </c>
      <c r="X2317" s="456">
        <v>0</v>
      </c>
      <c r="Y2317" s="457">
        <v>0</v>
      </c>
      <c r="Z2317" s="419">
        <v>1.964811871951171E-2</v>
      </c>
      <c r="AA2317" s="456">
        <v>0</v>
      </c>
      <c r="AB2317" s="457">
        <v>0</v>
      </c>
      <c r="AC2317" s="419">
        <v>8.2632664389680824E-3</v>
      </c>
      <c r="AD2317" s="456">
        <v>0</v>
      </c>
      <c r="AE2317" s="457">
        <v>0</v>
      </c>
      <c r="AF2317" s="419">
        <v>5.0188725768906281E-4</v>
      </c>
      <c r="AG2317" s="456">
        <v>0</v>
      </c>
      <c r="AH2317" s="457">
        <v>0</v>
      </c>
      <c r="AI2317" s="419">
        <v>1.7942412001161083E-2</v>
      </c>
      <c r="AJ2317" s="456">
        <v>0</v>
      </c>
      <c r="AK2317" s="457">
        <v>0</v>
      </c>
      <c r="AL2317" s="419">
        <v>3.0713756111775607E-3</v>
      </c>
      <c r="AM2317" s="456">
        <v>0</v>
      </c>
      <c r="AN2317" s="457">
        <v>0</v>
      </c>
      <c r="AO2317" s="419">
        <v>4.0393331006651377E-3</v>
      </c>
      <c r="AP2317" s="462">
        <v>0</v>
      </c>
      <c r="AQ2317" s="463">
        <v>0</v>
      </c>
      <c r="AR2317" s="463">
        <v>0</v>
      </c>
      <c r="AS2317" s="456">
        <v>0</v>
      </c>
      <c r="AT2317" s="457">
        <v>0</v>
      </c>
      <c r="AU2317" s="457">
        <v>0</v>
      </c>
    </row>
    <row r="2318" spans="1:47" x14ac:dyDescent="0.2">
      <c r="A2318" s="231">
        <v>2032</v>
      </c>
      <c r="B2318" s="232">
        <v>34</v>
      </c>
      <c r="C2318" s="456">
        <v>0</v>
      </c>
      <c r="D2318" s="457">
        <v>0</v>
      </c>
      <c r="E2318" s="419">
        <v>11.089706044064648</v>
      </c>
      <c r="F2318" s="456">
        <v>0</v>
      </c>
      <c r="G2318" s="457">
        <v>0</v>
      </c>
      <c r="H2318" s="419">
        <v>0.42474778101179039</v>
      </c>
      <c r="I2318" s="456">
        <v>0</v>
      </c>
      <c r="J2318" s="457">
        <v>0</v>
      </c>
      <c r="K2318" s="419">
        <v>0.72635557239199844</v>
      </c>
      <c r="L2318" s="462">
        <v>0</v>
      </c>
      <c r="M2318" s="463">
        <v>0</v>
      </c>
      <c r="N2318" s="419">
        <v>3.4480502744016414E-3</v>
      </c>
      <c r="O2318" s="456">
        <v>0</v>
      </c>
      <c r="P2318" s="457">
        <v>0</v>
      </c>
      <c r="Q2318" s="419">
        <v>2.8114818130066409E-2</v>
      </c>
      <c r="R2318" s="462">
        <v>0</v>
      </c>
      <c r="S2318" s="463">
        <v>0</v>
      </c>
      <c r="T2318" s="419">
        <v>515.11274807116934</v>
      </c>
      <c r="U2318" s="456">
        <v>0</v>
      </c>
      <c r="V2318" s="457">
        <v>0</v>
      </c>
      <c r="W2318" s="419">
        <v>2.1883895633631176E-2</v>
      </c>
      <c r="X2318" s="456">
        <v>0</v>
      </c>
      <c r="Y2318" s="457">
        <v>0</v>
      </c>
      <c r="Z2318" s="419">
        <v>1.964811871951171E-2</v>
      </c>
      <c r="AA2318" s="456">
        <v>0</v>
      </c>
      <c r="AB2318" s="457">
        <v>0</v>
      </c>
      <c r="AC2318" s="419">
        <v>8.2632664389680824E-3</v>
      </c>
      <c r="AD2318" s="456">
        <v>0</v>
      </c>
      <c r="AE2318" s="457">
        <v>0</v>
      </c>
      <c r="AF2318" s="419">
        <v>5.0188725768906281E-4</v>
      </c>
      <c r="AG2318" s="456">
        <v>0</v>
      </c>
      <c r="AH2318" s="457">
        <v>0</v>
      </c>
      <c r="AI2318" s="419">
        <v>1.7942412001161083E-2</v>
      </c>
      <c r="AJ2318" s="456">
        <v>0</v>
      </c>
      <c r="AK2318" s="457">
        <v>0</v>
      </c>
      <c r="AL2318" s="419">
        <v>3.0713756111775607E-3</v>
      </c>
      <c r="AM2318" s="456">
        <v>0</v>
      </c>
      <c r="AN2318" s="457">
        <v>0</v>
      </c>
      <c r="AO2318" s="419">
        <v>4.0393331006651377E-3</v>
      </c>
      <c r="AP2318" s="462">
        <v>0</v>
      </c>
      <c r="AQ2318" s="463">
        <v>0</v>
      </c>
      <c r="AR2318" s="463">
        <v>0</v>
      </c>
      <c r="AS2318" s="456">
        <v>0</v>
      </c>
      <c r="AT2318" s="457">
        <v>0</v>
      </c>
      <c r="AU2318" s="457">
        <v>0</v>
      </c>
    </row>
    <row r="2319" spans="1:47" x14ac:dyDescent="0.2">
      <c r="A2319" s="231">
        <v>2032</v>
      </c>
      <c r="B2319" s="232">
        <v>35</v>
      </c>
      <c r="C2319" s="456">
        <v>0</v>
      </c>
      <c r="D2319" s="457">
        <v>0</v>
      </c>
      <c r="E2319" s="419">
        <v>11.089706044064648</v>
      </c>
      <c r="F2319" s="456">
        <v>0</v>
      </c>
      <c r="G2319" s="457">
        <v>0</v>
      </c>
      <c r="H2319" s="419">
        <v>0.42474778101179039</v>
      </c>
      <c r="I2319" s="456">
        <v>0</v>
      </c>
      <c r="J2319" s="457">
        <v>0</v>
      </c>
      <c r="K2319" s="419">
        <v>0.72635557239199844</v>
      </c>
      <c r="L2319" s="462">
        <v>0</v>
      </c>
      <c r="M2319" s="463">
        <v>0</v>
      </c>
      <c r="N2319" s="419">
        <v>3.4480502744016414E-3</v>
      </c>
      <c r="O2319" s="456">
        <v>0</v>
      </c>
      <c r="P2319" s="457">
        <v>0</v>
      </c>
      <c r="Q2319" s="419">
        <v>2.8114818130066409E-2</v>
      </c>
      <c r="R2319" s="462">
        <v>0</v>
      </c>
      <c r="S2319" s="463">
        <v>0</v>
      </c>
      <c r="T2319" s="419">
        <v>515.11274807116934</v>
      </c>
      <c r="U2319" s="456">
        <v>0</v>
      </c>
      <c r="V2319" s="457">
        <v>0</v>
      </c>
      <c r="W2319" s="419">
        <v>2.1883895633631176E-2</v>
      </c>
      <c r="X2319" s="456">
        <v>0</v>
      </c>
      <c r="Y2319" s="457">
        <v>0</v>
      </c>
      <c r="Z2319" s="419">
        <v>1.964811871951171E-2</v>
      </c>
      <c r="AA2319" s="456">
        <v>0</v>
      </c>
      <c r="AB2319" s="457">
        <v>0</v>
      </c>
      <c r="AC2319" s="419">
        <v>8.2632664389680824E-3</v>
      </c>
      <c r="AD2319" s="456">
        <v>0</v>
      </c>
      <c r="AE2319" s="457">
        <v>0</v>
      </c>
      <c r="AF2319" s="419">
        <v>5.0188725768906281E-4</v>
      </c>
      <c r="AG2319" s="456">
        <v>0</v>
      </c>
      <c r="AH2319" s="457">
        <v>0</v>
      </c>
      <c r="AI2319" s="419">
        <v>1.7942412001161083E-2</v>
      </c>
      <c r="AJ2319" s="456">
        <v>0</v>
      </c>
      <c r="AK2319" s="457">
        <v>0</v>
      </c>
      <c r="AL2319" s="419">
        <v>3.0713756111775607E-3</v>
      </c>
      <c r="AM2319" s="456">
        <v>0</v>
      </c>
      <c r="AN2319" s="457">
        <v>0</v>
      </c>
      <c r="AO2319" s="419">
        <v>4.0393331006651377E-3</v>
      </c>
      <c r="AP2319" s="462">
        <v>0</v>
      </c>
      <c r="AQ2319" s="463">
        <v>0</v>
      </c>
      <c r="AR2319" s="463">
        <v>0</v>
      </c>
      <c r="AS2319" s="456">
        <v>0</v>
      </c>
      <c r="AT2319" s="457">
        <v>0</v>
      </c>
      <c r="AU2319" s="457">
        <v>0</v>
      </c>
    </row>
    <row r="2320" spans="1:47" x14ac:dyDescent="0.2">
      <c r="A2320" s="231">
        <v>2032</v>
      </c>
      <c r="B2320" s="232">
        <v>36</v>
      </c>
      <c r="C2320" s="456">
        <v>0</v>
      </c>
      <c r="D2320" s="457">
        <v>0</v>
      </c>
      <c r="E2320" s="419">
        <v>11.089706044064648</v>
      </c>
      <c r="F2320" s="456">
        <v>0</v>
      </c>
      <c r="G2320" s="457">
        <v>0</v>
      </c>
      <c r="H2320" s="419">
        <v>0.42474778101179039</v>
      </c>
      <c r="I2320" s="456">
        <v>0</v>
      </c>
      <c r="J2320" s="457">
        <v>0</v>
      </c>
      <c r="K2320" s="419">
        <v>0.72635557239199844</v>
      </c>
      <c r="L2320" s="462">
        <v>0</v>
      </c>
      <c r="M2320" s="463">
        <v>0</v>
      </c>
      <c r="N2320" s="419">
        <v>3.4480502744016414E-3</v>
      </c>
      <c r="O2320" s="456">
        <v>0</v>
      </c>
      <c r="P2320" s="457">
        <v>0</v>
      </c>
      <c r="Q2320" s="419">
        <v>2.8114818130066409E-2</v>
      </c>
      <c r="R2320" s="462">
        <v>0</v>
      </c>
      <c r="S2320" s="463">
        <v>0</v>
      </c>
      <c r="T2320" s="419">
        <v>515.11274807116934</v>
      </c>
      <c r="U2320" s="456">
        <v>0</v>
      </c>
      <c r="V2320" s="457">
        <v>0</v>
      </c>
      <c r="W2320" s="419">
        <v>2.1883895633631176E-2</v>
      </c>
      <c r="X2320" s="456">
        <v>0</v>
      </c>
      <c r="Y2320" s="457">
        <v>0</v>
      </c>
      <c r="Z2320" s="419">
        <v>1.964811871951171E-2</v>
      </c>
      <c r="AA2320" s="456">
        <v>0</v>
      </c>
      <c r="AB2320" s="457">
        <v>0</v>
      </c>
      <c r="AC2320" s="419">
        <v>8.2632664389680824E-3</v>
      </c>
      <c r="AD2320" s="456">
        <v>0</v>
      </c>
      <c r="AE2320" s="457">
        <v>0</v>
      </c>
      <c r="AF2320" s="419">
        <v>5.0188725768906281E-4</v>
      </c>
      <c r="AG2320" s="456">
        <v>0</v>
      </c>
      <c r="AH2320" s="457">
        <v>0</v>
      </c>
      <c r="AI2320" s="419">
        <v>1.7942412001161083E-2</v>
      </c>
      <c r="AJ2320" s="456">
        <v>0</v>
      </c>
      <c r="AK2320" s="457">
        <v>0</v>
      </c>
      <c r="AL2320" s="419">
        <v>3.0713756111775607E-3</v>
      </c>
      <c r="AM2320" s="456">
        <v>0</v>
      </c>
      <c r="AN2320" s="457">
        <v>0</v>
      </c>
      <c r="AO2320" s="419">
        <v>4.0393331006651377E-3</v>
      </c>
      <c r="AP2320" s="462">
        <v>0</v>
      </c>
      <c r="AQ2320" s="463">
        <v>0</v>
      </c>
      <c r="AR2320" s="463">
        <v>0</v>
      </c>
      <c r="AS2320" s="456">
        <v>0</v>
      </c>
      <c r="AT2320" s="457">
        <v>0</v>
      </c>
      <c r="AU2320" s="457">
        <v>0</v>
      </c>
    </row>
    <row r="2321" spans="1:47" x14ac:dyDescent="0.2">
      <c r="A2321" s="231">
        <v>2032</v>
      </c>
      <c r="B2321" s="232">
        <v>37</v>
      </c>
      <c r="C2321" s="456">
        <v>0</v>
      </c>
      <c r="D2321" s="457">
        <v>0</v>
      </c>
      <c r="E2321" s="419">
        <v>11.089706044064648</v>
      </c>
      <c r="F2321" s="456">
        <v>0</v>
      </c>
      <c r="G2321" s="457">
        <v>0</v>
      </c>
      <c r="H2321" s="419">
        <v>0.42474778101179039</v>
      </c>
      <c r="I2321" s="456">
        <v>0</v>
      </c>
      <c r="J2321" s="457">
        <v>0</v>
      </c>
      <c r="K2321" s="419">
        <v>0.72635557239199844</v>
      </c>
      <c r="L2321" s="462">
        <v>0</v>
      </c>
      <c r="M2321" s="463">
        <v>0</v>
      </c>
      <c r="N2321" s="419">
        <v>3.4480502744016414E-3</v>
      </c>
      <c r="O2321" s="456">
        <v>0</v>
      </c>
      <c r="P2321" s="457">
        <v>0</v>
      </c>
      <c r="Q2321" s="419">
        <v>2.8114818130066409E-2</v>
      </c>
      <c r="R2321" s="462">
        <v>0</v>
      </c>
      <c r="S2321" s="463">
        <v>0</v>
      </c>
      <c r="T2321" s="419">
        <v>515.11274807116934</v>
      </c>
      <c r="U2321" s="456">
        <v>0</v>
      </c>
      <c r="V2321" s="457">
        <v>0</v>
      </c>
      <c r="W2321" s="419">
        <v>2.1883895633631176E-2</v>
      </c>
      <c r="X2321" s="456">
        <v>0</v>
      </c>
      <c r="Y2321" s="457">
        <v>0</v>
      </c>
      <c r="Z2321" s="419">
        <v>1.964811871951171E-2</v>
      </c>
      <c r="AA2321" s="456">
        <v>0</v>
      </c>
      <c r="AB2321" s="457">
        <v>0</v>
      </c>
      <c r="AC2321" s="419">
        <v>8.2632664389680824E-3</v>
      </c>
      <c r="AD2321" s="456">
        <v>0</v>
      </c>
      <c r="AE2321" s="457">
        <v>0</v>
      </c>
      <c r="AF2321" s="419">
        <v>5.0188725768906281E-4</v>
      </c>
      <c r="AG2321" s="456">
        <v>0</v>
      </c>
      <c r="AH2321" s="457">
        <v>0</v>
      </c>
      <c r="AI2321" s="419">
        <v>1.7942412001161083E-2</v>
      </c>
      <c r="AJ2321" s="456">
        <v>0</v>
      </c>
      <c r="AK2321" s="457">
        <v>0</v>
      </c>
      <c r="AL2321" s="419">
        <v>3.0713756111775607E-3</v>
      </c>
      <c r="AM2321" s="456">
        <v>0</v>
      </c>
      <c r="AN2321" s="457">
        <v>0</v>
      </c>
      <c r="AO2321" s="419">
        <v>4.0393331006651377E-3</v>
      </c>
      <c r="AP2321" s="462">
        <v>0</v>
      </c>
      <c r="AQ2321" s="463">
        <v>0</v>
      </c>
      <c r="AR2321" s="463">
        <v>0</v>
      </c>
      <c r="AS2321" s="456">
        <v>0</v>
      </c>
      <c r="AT2321" s="457">
        <v>0</v>
      </c>
      <c r="AU2321" s="457">
        <v>0</v>
      </c>
    </row>
    <row r="2322" spans="1:47" x14ac:dyDescent="0.2">
      <c r="A2322" s="231">
        <v>2032</v>
      </c>
      <c r="B2322" s="232">
        <v>38</v>
      </c>
      <c r="C2322" s="456">
        <v>0</v>
      </c>
      <c r="D2322" s="457">
        <v>0</v>
      </c>
      <c r="E2322" s="419">
        <v>11.089706044064648</v>
      </c>
      <c r="F2322" s="456">
        <v>0</v>
      </c>
      <c r="G2322" s="457">
        <v>0</v>
      </c>
      <c r="H2322" s="419">
        <v>0.42474778101179039</v>
      </c>
      <c r="I2322" s="456">
        <v>0</v>
      </c>
      <c r="J2322" s="457">
        <v>0</v>
      </c>
      <c r="K2322" s="419">
        <v>0.72635557239199844</v>
      </c>
      <c r="L2322" s="462">
        <v>0</v>
      </c>
      <c r="M2322" s="463">
        <v>0</v>
      </c>
      <c r="N2322" s="419">
        <v>3.4480502744016414E-3</v>
      </c>
      <c r="O2322" s="456">
        <v>0</v>
      </c>
      <c r="P2322" s="457">
        <v>0</v>
      </c>
      <c r="Q2322" s="419">
        <v>2.8114818130066409E-2</v>
      </c>
      <c r="R2322" s="462">
        <v>0</v>
      </c>
      <c r="S2322" s="463">
        <v>0</v>
      </c>
      <c r="T2322" s="419">
        <v>515.11274807116934</v>
      </c>
      <c r="U2322" s="456">
        <v>0</v>
      </c>
      <c r="V2322" s="457">
        <v>0</v>
      </c>
      <c r="W2322" s="419">
        <v>2.1883895633631176E-2</v>
      </c>
      <c r="X2322" s="456">
        <v>0</v>
      </c>
      <c r="Y2322" s="457">
        <v>0</v>
      </c>
      <c r="Z2322" s="419">
        <v>1.964811871951171E-2</v>
      </c>
      <c r="AA2322" s="456">
        <v>0</v>
      </c>
      <c r="AB2322" s="457">
        <v>0</v>
      </c>
      <c r="AC2322" s="419">
        <v>8.2632664389680824E-3</v>
      </c>
      <c r="AD2322" s="456">
        <v>0</v>
      </c>
      <c r="AE2322" s="457">
        <v>0</v>
      </c>
      <c r="AF2322" s="419">
        <v>5.0188725768906281E-4</v>
      </c>
      <c r="AG2322" s="456">
        <v>0</v>
      </c>
      <c r="AH2322" s="457">
        <v>0</v>
      </c>
      <c r="AI2322" s="419">
        <v>1.7942412001161083E-2</v>
      </c>
      <c r="AJ2322" s="456">
        <v>0</v>
      </c>
      <c r="AK2322" s="457">
        <v>0</v>
      </c>
      <c r="AL2322" s="419">
        <v>3.0713756111775607E-3</v>
      </c>
      <c r="AM2322" s="456">
        <v>0</v>
      </c>
      <c r="AN2322" s="457">
        <v>0</v>
      </c>
      <c r="AO2322" s="419">
        <v>4.0393331006651377E-3</v>
      </c>
      <c r="AP2322" s="462">
        <v>0</v>
      </c>
      <c r="AQ2322" s="463">
        <v>0</v>
      </c>
      <c r="AR2322" s="463">
        <v>0</v>
      </c>
      <c r="AS2322" s="456">
        <v>0</v>
      </c>
      <c r="AT2322" s="457">
        <v>0</v>
      </c>
      <c r="AU2322" s="457">
        <v>0</v>
      </c>
    </row>
    <row r="2323" spans="1:47" x14ac:dyDescent="0.2">
      <c r="A2323" s="231">
        <v>2032</v>
      </c>
      <c r="B2323" s="232">
        <v>39</v>
      </c>
      <c r="C2323" s="456">
        <v>0</v>
      </c>
      <c r="D2323" s="457">
        <v>0</v>
      </c>
      <c r="E2323" s="419">
        <v>11.089706044064648</v>
      </c>
      <c r="F2323" s="456">
        <v>0</v>
      </c>
      <c r="G2323" s="457">
        <v>0</v>
      </c>
      <c r="H2323" s="419">
        <v>0.42474778101179039</v>
      </c>
      <c r="I2323" s="456">
        <v>0</v>
      </c>
      <c r="J2323" s="457">
        <v>0</v>
      </c>
      <c r="K2323" s="419">
        <v>0.72635557239199844</v>
      </c>
      <c r="L2323" s="462">
        <v>0</v>
      </c>
      <c r="M2323" s="463">
        <v>0</v>
      </c>
      <c r="N2323" s="419">
        <v>3.4480502744016414E-3</v>
      </c>
      <c r="O2323" s="456">
        <v>0</v>
      </c>
      <c r="P2323" s="457">
        <v>0</v>
      </c>
      <c r="Q2323" s="419">
        <v>2.8114818130066409E-2</v>
      </c>
      <c r="R2323" s="462">
        <v>0</v>
      </c>
      <c r="S2323" s="463">
        <v>0</v>
      </c>
      <c r="T2323" s="419">
        <v>515.11274807116934</v>
      </c>
      <c r="U2323" s="456">
        <v>0</v>
      </c>
      <c r="V2323" s="457">
        <v>0</v>
      </c>
      <c r="W2323" s="419">
        <v>2.1883895633631176E-2</v>
      </c>
      <c r="X2323" s="456">
        <v>0</v>
      </c>
      <c r="Y2323" s="457">
        <v>0</v>
      </c>
      <c r="Z2323" s="419">
        <v>1.964811871951171E-2</v>
      </c>
      <c r="AA2323" s="456">
        <v>0</v>
      </c>
      <c r="AB2323" s="457">
        <v>0</v>
      </c>
      <c r="AC2323" s="419">
        <v>8.2632664389680824E-3</v>
      </c>
      <c r="AD2323" s="456">
        <v>0</v>
      </c>
      <c r="AE2323" s="457">
        <v>0</v>
      </c>
      <c r="AF2323" s="419">
        <v>5.0188725768906281E-4</v>
      </c>
      <c r="AG2323" s="456">
        <v>0</v>
      </c>
      <c r="AH2323" s="457">
        <v>0</v>
      </c>
      <c r="AI2323" s="419">
        <v>1.7942412001161083E-2</v>
      </c>
      <c r="AJ2323" s="456">
        <v>0</v>
      </c>
      <c r="AK2323" s="457">
        <v>0</v>
      </c>
      <c r="AL2323" s="419">
        <v>3.0713756111775607E-3</v>
      </c>
      <c r="AM2323" s="456">
        <v>0</v>
      </c>
      <c r="AN2323" s="457">
        <v>0</v>
      </c>
      <c r="AO2323" s="419">
        <v>4.0393331006651377E-3</v>
      </c>
      <c r="AP2323" s="462">
        <v>0</v>
      </c>
      <c r="AQ2323" s="463">
        <v>0</v>
      </c>
      <c r="AR2323" s="463">
        <v>0</v>
      </c>
      <c r="AS2323" s="456">
        <v>0</v>
      </c>
      <c r="AT2323" s="457">
        <v>0</v>
      </c>
      <c r="AU2323" s="457">
        <v>0</v>
      </c>
    </row>
    <row r="2324" spans="1:47" ht="13.5" thickBot="1" x14ac:dyDescent="0.25">
      <c r="A2324" s="233">
        <v>2032</v>
      </c>
      <c r="B2324" s="234">
        <v>40</v>
      </c>
      <c r="C2324" s="458">
        <v>0</v>
      </c>
      <c r="D2324" s="459">
        <v>0</v>
      </c>
      <c r="E2324" s="430">
        <v>11.089706044064648</v>
      </c>
      <c r="F2324" s="458">
        <v>0</v>
      </c>
      <c r="G2324" s="459">
        <v>0</v>
      </c>
      <c r="H2324" s="430">
        <v>0.42474778101179039</v>
      </c>
      <c r="I2324" s="458">
        <v>0</v>
      </c>
      <c r="J2324" s="459">
        <v>0</v>
      </c>
      <c r="K2324" s="430">
        <v>0.72635557239199844</v>
      </c>
      <c r="L2324" s="464">
        <v>0</v>
      </c>
      <c r="M2324" s="465">
        <v>0</v>
      </c>
      <c r="N2324" s="430">
        <v>3.4480502744016414E-3</v>
      </c>
      <c r="O2324" s="458">
        <v>0</v>
      </c>
      <c r="P2324" s="459">
        <v>0</v>
      </c>
      <c r="Q2324" s="430">
        <v>2.8114818130066409E-2</v>
      </c>
      <c r="R2324" s="464">
        <v>0</v>
      </c>
      <c r="S2324" s="465">
        <v>0</v>
      </c>
      <c r="T2324" s="430">
        <v>515.11274807116934</v>
      </c>
      <c r="U2324" s="458">
        <v>0</v>
      </c>
      <c r="V2324" s="459">
        <v>0</v>
      </c>
      <c r="W2324" s="430">
        <v>2.1883895633631176E-2</v>
      </c>
      <c r="X2324" s="458">
        <v>0</v>
      </c>
      <c r="Y2324" s="459">
        <v>0</v>
      </c>
      <c r="Z2324" s="430">
        <v>1.964811871951171E-2</v>
      </c>
      <c r="AA2324" s="458">
        <v>0</v>
      </c>
      <c r="AB2324" s="459">
        <v>0</v>
      </c>
      <c r="AC2324" s="430">
        <v>8.2632664389680824E-3</v>
      </c>
      <c r="AD2324" s="458">
        <v>0</v>
      </c>
      <c r="AE2324" s="459">
        <v>0</v>
      </c>
      <c r="AF2324" s="430">
        <v>5.0188725768906281E-4</v>
      </c>
      <c r="AG2324" s="458">
        <v>0</v>
      </c>
      <c r="AH2324" s="459">
        <v>0</v>
      </c>
      <c r="AI2324" s="430">
        <v>1.7942412001161083E-2</v>
      </c>
      <c r="AJ2324" s="458">
        <v>0</v>
      </c>
      <c r="AK2324" s="459">
        <v>0</v>
      </c>
      <c r="AL2324" s="430">
        <v>3.0713756111775607E-3</v>
      </c>
      <c r="AM2324" s="458">
        <v>0</v>
      </c>
      <c r="AN2324" s="459">
        <v>0</v>
      </c>
      <c r="AO2324" s="430">
        <v>4.0393331006651377E-3</v>
      </c>
      <c r="AP2324" s="464">
        <v>0</v>
      </c>
      <c r="AQ2324" s="465">
        <v>0</v>
      </c>
      <c r="AR2324" s="465">
        <v>0</v>
      </c>
      <c r="AS2324" s="458">
        <v>0</v>
      </c>
      <c r="AT2324" s="459">
        <v>0</v>
      </c>
      <c r="AU2324" s="459">
        <v>0</v>
      </c>
    </row>
    <row r="2325" spans="1:47" x14ac:dyDescent="0.2">
      <c r="A2325" s="229">
        <v>2033</v>
      </c>
      <c r="B2325" s="230">
        <v>1</v>
      </c>
      <c r="C2325" s="454">
        <v>0.75489927231224851</v>
      </c>
      <c r="D2325" s="455">
        <v>0.77104232596908262</v>
      </c>
      <c r="E2325" s="436">
        <v>1.7977256559267154</v>
      </c>
      <c r="F2325" s="454">
        <v>3.6218273503444816E-2</v>
      </c>
      <c r="G2325" s="455">
        <v>3.19971808050733E-2</v>
      </c>
      <c r="H2325" s="436">
        <v>5.5159686353064091E-2</v>
      </c>
      <c r="I2325" s="454">
        <v>3.1947744501410295E-2</v>
      </c>
      <c r="J2325" s="455">
        <v>3.237906289848929E-2</v>
      </c>
      <c r="K2325" s="436">
        <v>0.10295238581468014</v>
      </c>
      <c r="L2325" s="460">
        <v>1.3451294428803791E-3</v>
      </c>
      <c r="M2325" s="461">
        <v>1.7601874988835539E-3</v>
      </c>
      <c r="N2325" s="436">
        <v>3.2980688386145766E-3</v>
      </c>
      <c r="O2325" s="454">
        <v>1.632466433337653E-3</v>
      </c>
      <c r="P2325" s="455">
        <v>2.0742992602897298E-3</v>
      </c>
      <c r="Q2325" s="436">
        <v>1.0077238864352411E-2</v>
      </c>
      <c r="R2325" s="460">
        <v>0</v>
      </c>
      <c r="S2325" s="461">
        <v>0</v>
      </c>
      <c r="T2325" s="436">
        <v>493.16881232759567</v>
      </c>
      <c r="U2325" s="454">
        <v>4.7148381479493757E-3</v>
      </c>
      <c r="V2325" s="455">
        <v>5.7279571667385671E-3</v>
      </c>
      <c r="W2325" s="436">
        <v>1.013801451773373E-2</v>
      </c>
      <c r="X2325" s="454">
        <v>4.3525798057026978E-3</v>
      </c>
      <c r="Y2325" s="455">
        <v>5.5497417368755358E-3</v>
      </c>
      <c r="Z2325" s="436">
        <v>1.0324021974584815E-2</v>
      </c>
      <c r="AA2325" s="454">
        <v>8.0929625212008678E-4</v>
      </c>
      <c r="AB2325" s="455">
        <v>8.7635222649875026E-4</v>
      </c>
      <c r="AC2325" s="436">
        <v>1.0885828016597402E-3</v>
      </c>
      <c r="AD2325" s="454">
        <v>4.6035182008859118E-5</v>
      </c>
      <c r="AE2325" s="455">
        <v>4.051790322119342E-5</v>
      </c>
      <c r="AF2325" s="436">
        <v>6.409563499695537E-5</v>
      </c>
      <c r="AG2325" s="454">
        <v>1.5083210493664709E-3</v>
      </c>
      <c r="AH2325" s="455">
        <v>1.305713921833295E-3</v>
      </c>
      <c r="AI2325" s="436">
        <v>2.3218265325476075E-3</v>
      </c>
      <c r="AJ2325" s="454">
        <v>2.7776974333784351E-4</v>
      </c>
      <c r="AK2325" s="455">
        <v>2.3421689857582194E-4</v>
      </c>
      <c r="AL2325" s="436">
        <v>4.123605891611126E-4</v>
      </c>
      <c r="AM2325" s="454">
        <v>4.1478932221439144E-4</v>
      </c>
      <c r="AN2325" s="455">
        <v>3.7177596941918997E-4</v>
      </c>
      <c r="AO2325" s="436">
        <v>5.0156339388212105E-4</v>
      </c>
      <c r="AP2325" s="460">
        <v>0</v>
      </c>
      <c r="AQ2325" s="461">
        <v>0</v>
      </c>
      <c r="AR2325" s="461">
        <v>0</v>
      </c>
      <c r="AS2325" s="454">
        <v>0</v>
      </c>
      <c r="AT2325" s="455">
        <v>0</v>
      </c>
      <c r="AU2325" s="455">
        <v>0</v>
      </c>
    </row>
    <row r="2326" spans="1:47" x14ac:dyDescent="0.2">
      <c r="A2326" s="231">
        <v>2033</v>
      </c>
      <c r="B2326" s="232">
        <v>2</v>
      </c>
      <c r="C2326" s="456">
        <v>0.75959263972113289</v>
      </c>
      <c r="D2326" s="457">
        <v>0.7747003133057806</v>
      </c>
      <c r="E2326" s="437">
        <v>1.8062898929195239</v>
      </c>
      <c r="F2326" s="456">
        <v>3.6879023839716529E-2</v>
      </c>
      <c r="G2326" s="457">
        <v>3.2566857871125517E-2</v>
      </c>
      <c r="H2326" s="437">
        <v>5.6114879043800664E-2</v>
      </c>
      <c r="I2326" s="456">
        <v>3.2309803276897982E-2</v>
      </c>
      <c r="J2326" s="457">
        <v>3.2694196510642273E-2</v>
      </c>
      <c r="K2326" s="437">
        <v>0.10363283112241663</v>
      </c>
      <c r="L2326" s="462">
        <v>1.3470429680894462E-3</v>
      </c>
      <c r="M2326" s="463">
        <v>1.7622522518215085E-3</v>
      </c>
      <c r="N2326" s="437">
        <v>3.3013777505043777E-3</v>
      </c>
      <c r="O2326" s="456">
        <v>1.6414198034672095E-3</v>
      </c>
      <c r="P2326" s="457">
        <v>2.0855304349151893E-3</v>
      </c>
      <c r="Q2326" s="437">
        <v>1.009483497961975E-2</v>
      </c>
      <c r="R2326" s="462">
        <v>0</v>
      </c>
      <c r="S2326" s="463">
        <v>0</v>
      </c>
      <c r="T2326" s="437">
        <v>493.46683967754154</v>
      </c>
      <c r="U2326" s="456">
        <v>4.7796140857389044E-3</v>
      </c>
      <c r="V2326" s="457">
        <v>5.8068746661320272E-3</v>
      </c>
      <c r="W2326" s="437">
        <v>1.0260791130507223E-2</v>
      </c>
      <c r="X2326" s="456">
        <v>4.4128603124196555E-3</v>
      </c>
      <c r="Y2326" s="457">
        <v>5.6297935933481503E-3</v>
      </c>
      <c r="Z2326" s="437">
        <v>1.0445661843731411E-2</v>
      </c>
      <c r="AA2326" s="456">
        <v>8.3055935780059148E-4</v>
      </c>
      <c r="AB2326" s="457">
        <v>8.9568694867230014E-4</v>
      </c>
      <c r="AC2326" s="437">
        <v>1.1184284353771817E-3</v>
      </c>
      <c r="AD2326" s="456">
        <v>4.6924347837822009E-5</v>
      </c>
      <c r="AE2326" s="457">
        <v>4.1281176030954034E-5</v>
      </c>
      <c r="AF2326" s="437">
        <v>6.52984348458072E-5</v>
      </c>
      <c r="AG2326" s="456">
        <v>1.5340265226704516E-3</v>
      </c>
      <c r="AH2326" s="457">
        <v>1.327743546898217E-3</v>
      </c>
      <c r="AI2326" s="437">
        <v>2.3590786656679124E-3</v>
      </c>
      <c r="AJ2326" s="456">
        <v>2.8251361656247899E-4</v>
      </c>
      <c r="AK2326" s="457">
        <v>2.3826063881390077E-4</v>
      </c>
      <c r="AL2326" s="437">
        <v>4.1928173461114549E-4</v>
      </c>
      <c r="AM2326" s="456">
        <v>4.2260807089704403E-4</v>
      </c>
      <c r="AN2326" s="457">
        <v>3.7847732621109525E-4</v>
      </c>
      <c r="AO2326" s="437">
        <v>5.1041965398967775E-4</v>
      </c>
      <c r="AP2326" s="462">
        <v>0</v>
      </c>
      <c r="AQ2326" s="463">
        <v>0</v>
      </c>
      <c r="AR2326" s="463">
        <v>0</v>
      </c>
      <c r="AS2326" s="456">
        <v>0</v>
      </c>
      <c r="AT2326" s="457">
        <v>0</v>
      </c>
      <c r="AU2326" s="457">
        <v>0</v>
      </c>
    </row>
    <row r="2327" spans="1:47" x14ac:dyDescent="0.2">
      <c r="A2327" s="231">
        <v>2033</v>
      </c>
      <c r="B2327" s="232">
        <v>3</v>
      </c>
      <c r="C2327" s="456">
        <v>0.76371341046976127</v>
      </c>
      <c r="D2327" s="457">
        <v>0.77773800497809742</v>
      </c>
      <c r="E2327" s="437">
        <v>1.8163306199792351</v>
      </c>
      <c r="F2327" s="456">
        <v>3.7629774499814049E-2</v>
      </c>
      <c r="G2327" s="457">
        <v>3.3237688934259262E-2</v>
      </c>
      <c r="H2327" s="437">
        <v>5.7254847556546175E-2</v>
      </c>
      <c r="I2327" s="456">
        <v>3.2693653043020951E-2</v>
      </c>
      <c r="J2327" s="457">
        <v>3.3035270836444981E-2</v>
      </c>
      <c r="K2327" s="437">
        <v>0.10444860253966118</v>
      </c>
      <c r="L2327" s="462">
        <v>1.3492633137660475E-3</v>
      </c>
      <c r="M2327" s="463">
        <v>1.7644727054015338E-3</v>
      </c>
      <c r="N2327" s="437">
        <v>3.305479194055343E-3</v>
      </c>
      <c r="O2327" s="456">
        <v>1.651722291464002E-3</v>
      </c>
      <c r="P2327" s="457">
        <v>2.0988955178620644E-3</v>
      </c>
      <c r="Q2327" s="437">
        <v>1.0116031719887028E-2</v>
      </c>
      <c r="R2327" s="462">
        <v>0</v>
      </c>
      <c r="S2327" s="463">
        <v>0</v>
      </c>
      <c r="T2327" s="437">
        <v>493.82288636194511</v>
      </c>
      <c r="U2327" s="456">
        <v>4.84728400605197E-3</v>
      </c>
      <c r="V2327" s="457">
        <v>5.888206007828042E-3</v>
      </c>
      <c r="W2327" s="437">
        <v>1.0407196592523822E-2</v>
      </c>
      <c r="X2327" s="456">
        <v>4.4815777129323395E-3</v>
      </c>
      <c r="Y2327" s="457">
        <v>5.7250907055505654E-3</v>
      </c>
      <c r="Z2327" s="437">
        <v>1.0590465019861587E-2</v>
      </c>
      <c r="AA2327" s="456">
        <v>8.5494619202846158E-4</v>
      </c>
      <c r="AB2327" s="457">
        <v>9.1447124103183407E-4</v>
      </c>
      <c r="AC2327" s="437">
        <v>1.1556055623079837E-3</v>
      </c>
      <c r="AD2327" s="456">
        <v>4.7944967788539182E-5</v>
      </c>
      <c r="AE2327" s="457">
        <v>4.2182936283888775E-5</v>
      </c>
      <c r="AF2327" s="437">
        <v>6.6743527496164107E-5</v>
      </c>
      <c r="AG2327" s="456">
        <v>1.5630055507496689E-3</v>
      </c>
      <c r="AH2327" s="457">
        <v>1.3542418451423582E-3</v>
      </c>
      <c r="AI2327" s="437">
        <v>2.4031196727178667E-3</v>
      </c>
      <c r="AJ2327" s="456">
        <v>2.8787120932826548E-4</v>
      </c>
      <c r="AK2327" s="457">
        <v>2.4322556498545275E-4</v>
      </c>
      <c r="AL2327" s="437">
        <v>4.2741272417373314E-4</v>
      </c>
      <c r="AM2327" s="456">
        <v>4.3151655446290946E-4</v>
      </c>
      <c r="AN2327" s="457">
        <v>3.8618299127985193E-4</v>
      </c>
      <c r="AO2327" s="437">
        <v>5.2110359032327786E-4</v>
      </c>
      <c r="AP2327" s="462">
        <v>0</v>
      </c>
      <c r="AQ2327" s="463">
        <v>0</v>
      </c>
      <c r="AR2327" s="463">
        <v>0</v>
      </c>
      <c r="AS2327" s="456">
        <v>0</v>
      </c>
      <c r="AT2327" s="457">
        <v>0</v>
      </c>
      <c r="AU2327" s="457">
        <v>0</v>
      </c>
    </row>
    <row r="2328" spans="1:47" x14ac:dyDescent="0.2">
      <c r="A2328" s="231">
        <v>2033</v>
      </c>
      <c r="B2328" s="232">
        <v>4</v>
      </c>
      <c r="C2328" s="456">
        <v>0.76733490733909049</v>
      </c>
      <c r="D2328" s="457">
        <v>0.78020222193865041</v>
      </c>
      <c r="E2328" s="437">
        <v>1.8282719941957644</v>
      </c>
      <c r="F2328" s="456">
        <v>3.8470462682126304E-2</v>
      </c>
      <c r="G2328" s="457">
        <v>3.4006554342600713E-2</v>
      </c>
      <c r="H2328" s="437">
        <v>5.8567907977150419E-2</v>
      </c>
      <c r="I2328" s="456">
        <v>3.3094008429359743E-2</v>
      </c>
      <c r="J2328" s="457">
        <v>3.3394119517512387E-2</v>
      </c>
      <c r="K2328" s="437">
        <v>0.10537880859247285</v>
      </c>
      <c r="L2328" s="462">
        <v>1.3516540496101639E-3</v>
      </c>
      <c r="M2328" s="463">
        <v>1.7668158504686284E-3</v>
      </c>
      <c r="N2328" s="437">
        <v>3.3098777620630755E-3</v>
      </c>
      <c r="O2328" s="456">
        <v>1.6631966562850624E-3</v>
      </c>
      <c r="P2328" s="457">
        <v>2.114138178848621E-3</v>
      </c>
      <c r="Q2328" s="437">
        <v>1.013994547127302E-2</v>
      </c>
      <c r="R2328" s="462">
        <v>0</v>
      </c>
      <c r="S2328" s="463">
        <v>0</v>
      </c>
      <c r="T2328" s="437">
        <v>494.23306944878129</v>
      </c>
      <c r="U2328" s="456">
        <v>4.9197019948566297E-3</v>
      </c>
      <c r="V2328" s="457">
        <v>5.9760842069324499E-3</v>
      </c>
      <c r="W2328" s="437">
        <v>1.0575809029627315E-2</v>
      </c>
      <c r="X2328" s="456">
        <v>4.5588916552363155E-3</v>
      </c>
      <c r="Y2328" s="457">
        <v>5.8351728850994343E-3</v>
      </c>
      <c r="Z2328" s="437">
        <v>1.0757730103043551E-2</v>
      </c>
      <c r="AA2328" s="456">
        <v>8.8095711928745473E-4</v>
      </c>
      <c r="AB2328" s="457">
        <v>9.3336151394032266E-4</v>
      </c>
      <c r="AC2328" s="437">
        <v>1.1965301116764321E-3</v>
      </c>
      <c r="AD2328" s="456">
        <v>4.908427371182782E-5</v>
      </c>
      <c r="AE2328" s="457">
        <v>4.3211155499393713E-5</v>
      </c>
      <c r="AF2328" s="437">
        <v>6.8396372628253395E-5</v>
      </c>
      <c r="AG2328" s="456">
        <v>1.5957454696449156E-3</v>
      </c>
      <c r="AH2328" s="457">
        <v>1.3851249431862855E-3</v>
      </c>
      <c r="AI2328" s="437">
        <v>2.4543510625792109E-3</v>
      </c>
      <c r="AJ2328" s="456">
        <v>2.9397914027098915E-4</v>
      </c>
      <c r="AK2328" s="457">
        <v>2.4909903960196783E-4</v>
      </c>
      <c r="AL2328" s="437">
        <v>4.3693666403394379E-4</v>
      </c>
      <c r="AM2328" s="456">
        <v>4.4140052028818346E-4</v>
      </c>
      <c r="AN2328" s="457">
        <v>3.9485315055341215E-4</v>
      </c>
      <c r="AO2328" s="437">
        <v>5.3325803151920337E-4</v>
      </c>
      <c r="AP2328" s="462">
        <v>0</v>
      </c>
      <c r="AQ2328" s="463">
        <v>0</v>
      </c>
      <c r="AR2328" s="463">
        <v>0</v>
      </c>
      <c r="AS2328" s="456">
        <v>0</v>
      </c>
      <c r="AT2328" s="457">
        <v>0</v>
      </c>
      <c r="AU2328" s="457">
        <v>0</v>
      </c>
    </row>
    <row r="2329" spans="1:47" x14ac:dyDescent="0.2">
      <c r="A2329" s="231">
        <v>2033</v>
      </c>
      <c r="B2329" s="232">
        <v>5</v>
      </c>
      <c r="C2329" s="456">
        <v>1.2001399775050952</v>
      </c>
      <c r="D2329" s="457">
        <v>1.2408772870374296</v>
      </c>
      <c r="E2329" s="437">
        <v>3.2379419940727825</v>
      </c>
      <c r="F2329" s="456">
        <v>4.6250270132336305E-2</v>
      </c>
      <c r="G2329" s="457">
        <v>4.165807314177522E-2</v>
      </c>
      <c r="H2329" s="437">
        <v>8.66747396862865E-2</v>
      </c>
      <c r="I2329" s="456">
        <v>4.4578689276472502E-2</v>
      </c>
      <c r="J2329" s="457">
        <v>4.5752805801633899E-2</v>
      </c>
      <c r="K2329" s="437">
        <v>0.16480983103295366</v>
      </c>
      <c r="L2329" s="462">
        <v>1.3538148810174884E-3</v>
      </c>
      <c r="M2329" s="463">
        <v>1.7688708507158702E-3</v>
      </c>
      <c r="N2329" s="437">
        <v>3.313614265335784E-3</v>
      </c>
      <c r="O2329" s="456">
        <v>2.0294758562170983E-3</v>
      </c>
      <c r="P2329" s="457">
        <v>3.1894675669522908E-3</v>
      </c>
      <c r="Q2329" s="437">
        <v>1.2577236111607602E-2</v>
      </c>
      <c r="R2329" s="462">
        <v>0</v>
      </c>
      <c r="S2329" s="463">
        <v>0</v>
      </c>
      <c r="T2329" s="437">
        <v>494.51423657502664</v>
      </c>
      <c r="U2329" s="456">
        <v>3.7928572269623605E-3</v>
      </c>
      <c r="V2329" s="457">
        <v>4.5224533107065083E-3</v>
      </c>
      <c r="W2329" s="437">
        <v>9.2013159729937462E-3</v>
      </c>
      <c r="X2329" s="456">
        <v>4.6450472093009206E-3</v>
      </c>
      <c r="Y2329" s="457">
        <v>5.960924515446951E-3</v>
      </c>
      <c r="Z2329" s="437">
        <v>1.094879719433519E-2</v>
      </c>
      <c r="AA2329" s="456">
        <v>1.0456215162059847E-3</v>
      </c>
      <c r="AB2329" s="457">
        <v>1.1117641824938305E-3</v>
      </c>
      <c r="AC2329" s="437">
        <v>1.7255228396005813E-3</v>
      </c>
      <c r="AD2329" s="456">
        <v>5.866480229962665E-5</v>
      </c>
      <c r="AE2329" s="457">
        <v>5.2455288928914172E-5</v>
      </c>
      <c r="AF2329" s="437">
        <v>1.0048685477548814E-4</v>
      </c>
      <c r="AG2329" s="456">
        <v>1.9231512281317332E-3</v>
      </c>
      <c r="AH2329" s="457">
        <v>1.7041788975338504E-3</v>
      </c>
      <c r="AI2329" s="437">
        <v>3.6476353905451173E-3</v>
      </c>
      <c r="AJ2329" s="456">
        <v>3.4450087694025281E-4</v>
      </c>
      <c r="AK2329" s="457">
        <v>2.9619430310072763E-4</v>
      </c>
      <c r="AL2329" s="437">
        <v>6.1327930350871631E-4</v>
      </c>
      <c r="AM2329" s="456">
        <v>5.3416623004596717E-4</v>
      </c>
      <c r="AN2329" s="457">
        <v>4.8715490230499407E-4</v>
      </c>
      <c r="AO2329" s="437">
        <v>8.2739670896133277E-4</v>
      </c>
      <c r="AP2329" s="462">
        <v>0</v>
      </c>
      <c r="AQ2329" s="463">
        <v>0</v>
      </c>
      <c r="AR2329" s="463">
        <v>0</v>
      </c>
      <c r="AS2329" s="456">
        <v>0</v>
      </c>
      <c r="AT2329" s="457">
        <v>0</v>
      </c>
      <c r="AU2329" s="457">
        <v>0</v>
      </c>
    </row>
    <row r="2330" spans="1:47" x14ac:dyDescent="0.2">
      <c r="A2330" s="231">
        <v>2033</v>
      </c>
      <c r="B2330" s="232">
        <v>6</v>
      </c>
      <c r="C2330" s="456">
        <v>1.2075544167593639</v>
      </c>
      <c r="D2330" s="457">
        <v>1.2482079837403588</v>
      </c>
      <c r="E2330" s="437">
        <v>3.2595035607529246</v>
      </c>
      <c r="F2330" s="456">
        <v>4.7383907055568268E-2</v>
      </c>
      <c r="G2330" s="457">
        <v>4.2766207481872237E-2</v>
      </c>
      <c r="H2330" s="437">
        <v>8.9000677056748051E-2</v>
      </c>
      <c r="I2330" s="456">
        <v>4.523956882517248E-2</v>
      </c>
      <c r="J2330" s="457">
        <v>4.643491281835567E-2</v>
      </c>
      <c r="K2330" s="437">
        <v>0.16653696712755214</v>
      </c>
      <c r="L2330" s="462">
        <v>1.3570115987945855E-3</v>
      </c>
      <c r="M2330" s="463">
        <v>1.7721985571447333E-3</v>
      </c>
      <c r="N2330" s="437">
        <v>3.3196273624509776E-3</v>
      </c>
      <c r="O2330" s="456">
        <v>2.0470562457279933E-3</v>
      </c>
      <c r="P2330" s="457">
        <v>3.2194688150190185E-3</v>
      </c>
      <c r="Q2330" s="437">
        <v>1.2626423811419978E-2</v>
      </c>
      <c r="R2330" s="462">
        <v>0</v>
      </c>
      <c r="S2330" s="463">
        <v>0</v>
      </c>
      <c r="T2330" s="437">
        <v>495.04505540045324</v>
      </c>
      <c r="U2330" s="456">
        <v>3.8593444977728535E-3</v>
      </c>
      <c r="V2330" s="457">
        <v>4.6074952153153216E-3</v>
      </c>
      <c r="W2330" s="437">
        <v>9.3788473881945972E-3</v>
      </c>
      <c r="X2330" s="456">
        <v>4.7409560688982015E-3</v>
      </c>
      <c r="Y2330" s="457">
        <v>6.1035344241768472E-3</v>
      </c>
      <c r="Z2330" s="437">
        <v>1.1165068591667033E-2</v>
      </c>
      <c r="AA2330" s="456">
        <v>1.0843462318715393E-3</v>
      </c>
      <c r="AB2330" s="457">
        <v>1.1406387342448869E-3</v>
      </c>
      <c r="AC2330" s="437">
        <v>1.8035101767040805E-3</v>
      </c>
      <c r="AD2330" s="456">
        <v>6.0229877295700802E-5</v>
      </c>
      <c r="AE2330" s="457">
        <v>5.3955941031263866E-5</v>
      </c>
      <c r="AF2330" s="437">
        <v>1.0347694015514118E-4</v>
      </c>
      <c r="AG2330" s="456">
        <v>1.9663559034479843E-3</v>
      </c>
      <c r="AH2330" s="457">
        <v>1.7482436123118484E-3</v>
      </c>
      <c r="AI2330" s="437">
        <v>3.7370556453980384E-3</v>
      </c>
      <c r="AJ2330" s="456">
        <v>3.5244124646704799E-4</v>
      </c>
      <c r="AK2330" s="457">
        <v>3.0447824728856171E-4</v>
      </c>
      <c r="AL2330" s="437">
        <v>6.2972158279104044E-4</v>
      </c>
      <c r="AM2330" s="456">
        <v>5.4779775915216641E-4</v>
      </c>
      <c r="AN2330" s="457">
        <v>4.9978078917087873E-4</v>
      </c>
      <c r="AO2330" s="437">
        <v>8.4961707436211097E-4</v>
      </c>
      <c r="AP2330" s="462">
        <v>0</v>
      </c>
      <c r="AQ2330" s="463">
        <v>0</v>
      </c>
      <c r="AR2330" s="463">
        <v>0</v>
      </c>
      <c r="AS2330" s="456">
        <v>0</v>
      </c>
      <c r="AT2330" s="457">
        <v>0</v>
      </c>
      <c r="AU2330" s="457">
        <v>0</v>
      </c>
    </row>
    <row r="2331" spans="1:47" x14ac:dyDescent="0.2">
      <c r="A2331" s="231">
        <v>2033</v>
      </c>
      <c r="B2331" s="232">
        <v>7</v>
      </c>
      <c r="C2331" s="456">
        <v>1.3472450301288679</v>
      </c>
      <c r="D2331" s="457">
        <v>1.3936136483513937</v>
      </c>
      <c r="E2331" s="437">
        <v>3.7763787778041764</v>
      </c>
      <c r="F2331" s="456">
        <v>5.2931299056806033E-2</v>
      </c>
      <c r="G2331" s="457">
        <v>4.8185603104376321E-2</v>
      </c>
      <c r="H2331" s="437">
        <v>0.1110628828504933</v>
      </c>
      <c r="I2331" s="456">
        <v>5.2315026234531499E-2</v>
      </c>
      <c r="J2331" s="457">
        <v>5.4047257481407963E-2</v>
      </c>
      <c r="K2331" s="437">
        <v>0.20274684163735296</v>
      </c>
      <c r="L2331" s="462">
        <v>1.3608127838464889E-3</v>
      </c>
      <c r="M2331" s="463">
        <v>1.776724002763425E-3</v>
      </c>
      <c r="N2331" s="437">
        <v>3.3269314162759317E-3</v>
      </c>
      <c r="O2331" s="456">
        <v>2.3475416741320404E-3</v>
      </c>
      <c r="P2331" s="457">
        <v>3.5257496600344012E-3</v>
      </c>
      <c r="Q2331" s="437">
        <v>1.3478644348149764E-2</v>
      </c>
      <c r="R2331" s="462">
        <v>0</v>
      </c>
      <c r="S2331" s="463">
        <v>0</v>
      </c>
      <c r="T2331" s="437">
        <v>495.6401696068034</v>
      </c>
      <c r="U2331" s="456">
        <v>4.0553321277284633E-3</v>
      </c>
      <c r="V2331" s="457">
        <v>4.7475304968969123E-3</v>
      </c>
      <c r="W2331" s="437">
        <v>1.0574002325387789E-2</v>
      </c>
      <c r="X2331" s="456">
        <v>4.8463934325777358E-3</v>
      </c>
      <c r="Y2331" s="457">
        <v>6.262992637838684E-3</v>
      </c>
      <c r="Z2331" s="437">
        <v>1.1407279128916431E-2</v>
      </c>
      <c r="AA2331" s="456">
        <v>1.2226783787940251E-3</v>
      </c>
      <c r="AB2331" s="457">
        <v>1.2847573243098419E-3</v>
      </c>
      <c r="AC2331" s="437">
        <v>2.2666576539232606E-3</v>
      </c>
      <c r="AD2331" s="456">
        <v>6.7362951422812275E-5</v>
      </c>
      <c r="AE2331" s="457">
        <v>6.0785602605717165E-5</v>
      </c>
      <c r="AF2331" s="437">
        <v>1.2923397252877556E-4</v>
      </c>
      <c r="AG2331" s="456">
        <v>2.194163755761759E-3</v>
      </c>
      <c r="AH2331" s="457">
        <v>1.969473629814165E-3</v>
      </c>
      <c r="AI2331" s="437">
        <v>4.6610750364686811E-3</v>
      </c>
      <c r="AJ2331" s="456">
        <v>3.8791719257224265E-4</v>
      </c>
      <c r="AK2331" s="457">
        <v>3.374183851183809E-4</v>
      </c>
      <c r="AL2331" s="437">
        <v>7.6959802613746299E-4</v>
      </c>
      <c r="AM2331" s="456">
        <v>6.171020552945167E-4</v>
      </c>
      <c r="AN2331" s="457">
        <v>5.6809489506506167E-4</v>
      </c>
      <c r="AO2331" s="437">
        <v>1.079641645091221E-3</v>
      </c>
      <c r="AP2331" s="462">
        <v>0</v>
      </c>
      <c r="AQ2331" s="463">
        <v>0</v>
      </c>
      <c r="AR2331" s="463">
        <v>0</v>
      </c>
      <c r="AS2331" s="456">
        <v>0</v>
      </c>
      <c r="AT2331" s="457">
        <v>0</v>
      </c>
      <c r="AU2331" s="457">
        <v>0</v>
      </c>
    </row>
    <row r="2332" spans="1:47" x14ac:dyDescent="0.2">
      <c r="A2332" s="231">
        <v>2033</v>
      </c>
      <c r="B2332" s="232">
        <v>8</v>
      </c>
      <c r="C2332" s="456">
        <v>1.3608213707560437</v>
      </c>
      <c r="D2332" s="457">
        <v>1.4072733874859273</v>
      </c>
      <c r="E2332" s="437">
        <v>3.8041332652534803</v>
      </c>
      <c r="F2332" s="456">
        <v>5.4505903467117929E-2</v>
      </c>
      <c r="G2332" s="457">
        <v>4.9769968820285622E-2</v>
      </c>
      <c r="H2332" s="437">
        <v>0.1145345255059827</v>
      </c>
      <c r="I2332" s="456">
        <v>5.334266413420663E-2</v>
      </c>
      <c r="J2332" s="457">
        <v>5.512232260913353E-2</v>
      </c>
      <c r="K2332" s="437">
        <v>0.20532558273346482</v>
      </c>
      <c r="L2332" s="462">
        <v>1.3650624195956371E-3</v>
      </c>
      <c r="M2332" s="463">
        <v>1.7818290673569689E-3</v>
      </c>
      <c r="N2332" s="437">
        <v>3.3351496887543265E-3</v>
      </c>
      <c r="O2332" s="456">
        <v>2.3720024450558674E-3</v>
      </c>
      <c r="P2332" s="457">
        <v>3.5669604732271347E-3</v>
      </c>
      <c r="Q2332" s="437">
        <v>1.3548985277343231E-2</v>
      </c>
      <c r="R2332" s="462">
        <v>0</v>
      </c>
      <c r="S2332" s="463">
        <v>0</v>
      </c>
      <c r="T2332" s="437">
        <v>496.30099469879246</v>
      </c>
      <c r="U2332" s="456">
        <v>4.147961447937003E-3</v>
      </c>
      <c r="V2332" s="457">
        <v>4.8699088262687635E-3</v>
      </c>
      <c r="W2332" s="437">
        <v>1.0808251170019682E-2</v>
      </c>
      <c r="X2332" s="456">
        <v>4.9620378824304983E-3</v>
      </c>
      <c r="Y2332" s="457">
        <v>6.4405810183183762E-3</v>
      </c>
      <c r="Z2332" s="437">
        <v>1.1677061882189437E-2</v>
      </c>
      <c r="AA2332" s="456">
        <v>1.2872573965365063E-3</v>
      </c>
      <c r="AB2332" s="457">
        <v>1.3456260314320563E-3</v>
      </c>
      <c r="AC2332" s="437">
        <v>2.3980389713693438E-3</v>
      </c>
      <c r="AD2332" s="456">
        <v>6.9574473591973345E-5</v>
      </c>
      <c r="AE2332" s="457">
        <v>6.2974893295249332E-5</v>
      </c>
      <c r="AF2332" s="437">
        <v>1.3380563366649704E-4</v>
      </c>
      <c r="AG2332" s="456">
        <v>2.2516918463194977E-3</v>
      </c>
      <c r="AH2332" s="457">
        <v>2.0285374621541695E-3</v>
      </c>
      <c r="AI2332" s="437">
        <v>4.790635792524184E-3</v>
      </c>
      <c r="AJ2332" s="456">
        <v>3.9803194615248337E-4</v>
      </c>
      <c r="AK2332" s="457">
        <v>3.4791623105272121E-4</v>
      </c>
      <c r="AL2332" s="437">
        <v>7.9286436463737954E-4</v>
      </c>
      <c r="AM2332" s="456">
        <v>6.3663222093149579E-4</v>
      </c>
      <c r="AN2332" s="457">
        <v>5.8722197976798936E-4</v>
      </c>
      <c r="AO2332" s="437">
        <v>1.1141763958836359E-3</v>
      </c>
      <c r="AP2332" s="462">
        <v>0</v>
      </c>
      <c r="AQ2332" s="463">
        <v>0</v>
      </c>
      <c r="AR2332" s="463">
        <v>0</v>
      </c>
      <c r="AS2332" s="456">
        <v>0</v>
      </c>
      <c r="AT2332" s="457">
        <v>0</v>
      </c>
      <c r="AU2332" s="457">
        <v>0</v>
      </c>
    </row>
    <row r="2333" spans="1:47" x14ac:dyDescent="0.2">
      <c r="A2333" s="231">
        <v>2033</v>
      </c>
      <c r="B2333" s="232">
        <v>9</v>
      </c>
      <c r="C2333" s="456">
        <v>1.3972028584422069</v>
      </c>
      <c r="D2333" s="457">
        <v>1.4421959703256009</v>
      </c>
      <c r="E2333" s="437">
        <v>3.9230677221096601</v>
      </c>
      <c r="F2333" s="456">
        <v>6.0406373814333579E-2</v>
      </c>
      <c r="G2333" s="457">
        <v>5.557440300285011E-2</v>
      </c>
      <c r="H2333" s="437">
        <v>0.13539335331705227</v>
      </c>
      <c r="I2333" s="456">
        <v>6.2152220131463369E-2</v>
      </c>
      <c r="J2333" s="457">
        <v>6.4587033515324035E-2</v>
      </c>
      <c r="K2333" s="437">
        <v>0.24632392724396057</v>
      </c>
      <c r="L2333" s="462">
        <v>1.3671363111394819E-3</v>
      </c>
      <c r="M2333" s="463">
        <v>1.7845550782265688E-3</v>
      </c>
      <c r="N2333" s="437">
        <v>3.3377605442894871E-3</v>
      </c>
      <c r="O2333" s="456">
        <v>2.7269860412715771E-3</v>
      </c>
      <c r="P2333" s="457">
        <v>3.9182543179803447E-3</v>
      </c>
      <c r="Q2333" s="437">
        <v>1.4517084371560098E-2</v>
      </c>
      <c r="R2333" s="462">
        <v>0</v>
      </c>
      <c r="S2333" s="463">
        <v>0</v>
      </c>
      <c r="T2333" s="437">
        <v>496.83766742299434</v>
      </c>
      <c r="U2333" s="456">
        <v>4.1981905500911351E-3</v>
      </c>
      <c r="V2333" s="457">
        <v>4.9393955561571222E-3</v>
      </c>
      <c r="W2333" s="437">
        <v>1.1359244152251653E-2</v>
      </c>
      <c r="X2333" s="456">
        <v>5.0867472834946852E-3</v>
      </c>
      <c r="Y2333" s="457">
        <v>6.634624175086719E-3</v>
      </c>
      <c r="Z2333" s="437">
        <v>1.1971817166648179E-2</v>
      </c>
      <c r="AA2333" s="456">
        <v>1.4049705070023489E-3</v>
      </c>
      <c r="AB2333" s="457">
        <v>1.479088037939856E-3</v>
      </c>
      <c r="AC2333" s="437">
        <v>2.7860915314443847E-3</v>
      </c>
      <c r="AD2333" s="456">
        <v>7.6872269795294075E-5</v>
      </c>
      <c r="AE2333" s="457">
        <v>7.0047264208686994E-5</v>
      </c>
      <c r="AF2333" s="437">
        <v>1.576336175304745E-4</v>
      </c>
      <c r="AG2333" s="456">
        <v>2.5020974581011204E-3</v>
      </c>
      <c r="AH2333" s="457">
        <v>2.2716574062553044E-3</v>
      </c>
      <c r="AI2333" s="437">
        <v>5.6775487580283486E-3</v>
      </c>
      <c r="AJ2333" s="456">
        <v>4.3724490018973703E-4</v>
      </c>
      <c r="AK2333" s="457">
        <v>3.8410149035407161E-4</v>
      </c>
      <c r="AL2333" s="437">
        <v>9.2472392418005227E-4</v>
      </c>
      <c r="AM2333" s="456">
        <v>7.0776405079264379E-4</v>
      </c>
      <c r="AN2333" s="457">
        <v>6.5866337798380493E-4</v>
      </c>
      <c r="AO2333" s="437">
        <v>1.3319305338194256E-3</v>
      </c>
      <c r="AP2333" s="462">
        <v>0</v>
      </c>
      <c r="AQ2333" s="463">
        <v>0</v>
      </c>
      <c r="AR2333" s="463">
        <v>0</v>
      </c>
      <c r="AS2333" s="456">
        <v>0</v>
      </c>
      <c r="AT2333" s="457">
        <v>0</v>
      </c>
      <c r="AU2333" s="457">
        <v>0</v>
      </c>
    </row>
    <row r="2334" spans="1:47" x14ac:dyDescent="0.2">
      <c r="A2334" s="231">
        <v>2033</v>
      </c>
      <c r="B2334" s="232">
        <v>10</v>
      </c>
      <c r="C2334" s="456">
        <v>1.4170741931655504</v>
      </c>
      <c r="D2334" s="457">
        <v>1.4627259706766436</v>
      </c>
      <c r="E2334" s="437">
        <v>3.9694143338643992</v>
      </c>
      <c r="F2334" s="456">
        <v>6.2310873965111535E-2</v>
      </c>
      <c r="G2334" s="457">
        <v>5.7547341055956991E-2</v>
      </c>
      <c r="H2334" s="437">
        <v>0.13988754261845765</v>
      </c>
      <c r="I2334" s="456">
        <v>6.3395950677818724E-2</v>
      </c>
      <c r="J2334" s="457">
        <v>6.5907452009007508E-2</v>
      </c>
      <c r="K2334" s="437">
        <v>0.24940717567473694</v>
      </c>
      <c r="L2334" s="462">
        <v>1.3699087614227417E-3</v>
      </c>
      <c r="M2334" s="463">
        <v>1.7882022925028755E-3</v>
      </c>
      <c r="N2334" s="437">
        <v>3.3419673137537391E-3</v>
      </c>
      <c r="O2334" s="456">
        <v>2.7555069315651735E-3</v>
      </c>
      <c r="P2334" s="457">
        <v>3.9662658104800599E-3</v>
      </c>
      <c r="Q2334" s="437">
        <v>1.4594345100338111E-2</v>
      </c>
      <c r="R2334" s="462">
        <v>0</v>
      </c>
      <c r="S2334" s="463">
        <v>0</v>
      </c>
      <c r="T2334" s="437">
        <v>497.63166470223132</v>
      </c>
      <c r="U2334" s="456">
        <v>4.3040146470794743E-3</v>
      </c>
      <c r="V2334" s="457">
        <v>5.086950326352928E-3</v>
      </c>
      <c r="W2334" s="437">
        <v>1.1632568069520113E-2</v>
      </c>
      <c r="X2334" s="456">
        <v>5.222673938468838E-3</v>
      </c>
      <c r="Y2334" s="457">
        <v>6.8476703068657075E-3</v>
      </c>
      <c r="Z2334" s="437">
        <v>1.2295486467421906E-2</v>
      </c>
      <c r="AA2334" s="456">
        <v>1.4415020316150102E-3</v>
      </c>
      <c r="AB2334" s="457">
        <v>1.5262512894952194E-3</v>
      </c>
      <c r="AC2334" s="437">
        <v>2.8694179209591037E-3</v>
      </c>
      <c r="AD2334" s="456">
        <v>7.9300355185304728E-5</v>
      </c>
      <c r="AE2334" s="457">
        <v>7.2565286177470197E-5</v>
      </c>
      <c r="AF2334" s="437">
        <v>1.6306894405623232E-4</v>
      </c>
      <c r="AG2334" s="456">
        <v>2.5830227946041168E-3</v>
      </c>
      <c r="AH2334" s="457">
        <v>2.3538149423662008E-3</v>
      </c>
      <c r="AI2334" s="437">
        <v>5.8681716180414784E-3</v>
      </c>
      <c r="AJ2334" s="456">
        <v>4.5289811962114413E-4</v>
      </c>
      <c r="AK2334" s="457">
        <v>3.9978576699533746E-4</v>
      </c>
      <c r="AL2334" s="437">
        <v>9.6240390127258144E-4</v>
      </c>
      <c r="AM2334" s="456">
        <v>7.2831351798534599E-4</v>
      </c>
      <c r="AN2334" s="457">
        <v>6.8005065289468067E-4</v>
      </c>
      <c r="AO2334" s="437">
        <v>1.3692021700468695E-3</v>
      </c>
      <c r="AP2334" s="462">
        <v>0</v>
      </c>
      <c r="AQ2334" s="463">
        <v>0</v>
      </c>
      <c r="AR2334" s="463">
        <v>0</v>
      </c>
      <c r="AS2334" s="456">
        <v>0</v>
      </c>
      <c r="AT2334" s="457">
        <v>0</v>
      </c>
      <c r="AU2334" s="457">
        <v>0</v>
      </c>
    </row>
    <row r="2335" spans="1:47" x14ac:dyDescent="0.2">
      <c r="A2335" s="231">
        <v>2033</v>
      </c>
      <c r="B2335" s="232">
        <v>11</v>
      </c>
      <c r="C2335" s="456">
        <v>1.7183634117021467</v>
      </c>
      <c r="D2335" s="457">
        <v>1.778946321598988</v>
      </c>
      <c r="E2335" s="437">
        <v>4.9911920386750088</v>
      </c>
      <c r="F2335" s="456">
        <v>7.2796411622979798E-2</v>
      </c>
      <c r="G2335" s="457">
        <v>6.6928257671147462E-2</v>
      </c>
      <c r="H2335" s="437">
        <v>0.1762612491001003</v>
      </c>
      <c r="I2335" s="456">
        <v>7.2388913618873882E-2</v>
      </c>
      <c r="J2335" s="457">
        <v>7.5587925929508887E-2</v>
      </c>
      <c r="K2335" s="437">
        <v>0.29040705587099436</v>
      </c>
      <c r="L2335" s="462">
        <v>1.3729337304378792E-3</v>
      </c>
      <c r="M2335" s="463">
        <v>1.7922367069848587E-3</v>
      </c>
      <c r="N2335" s="437">
        <v>3.3465592773251058E-3</v>
      </c>
      <c r="O2335" s="456">
        <v>3.4717300675455895E-3</v>
      </c>
      <c r="P2335" s="457">
        <v>4.6111779109127438E-3</v>
      </c>
      <c r="Q2335" s="437">
        <v>1.6561598117075724E-2</v>
      </c>
      <c r="R2335" s="462">
        <v>0</v>
      </c>
      <c r="S2335" s="463">
        <v>0</v>
      </c>
      <c r="T2335" s="437">
        <v>498.50455147174682</v>
      </c>
      <c r="U2335" s="456">
        <v>3.9747055470680422E-3</v>
      </c>
      <c r="V2335" s="457">
        <v>4.7313479801063749E-3</v>
      </c>
      <c r="W2335" s="437">
        <v>1.1131968714784396E-2</v>
      </c>
      <c r="X2335" s="456">
        <v>5.3702779755597464E-3</v>
      </c>
      <c r="Y2335" s="457">
        <v>7.0820062779692657E-3</v>
      </c>
      <c r="Z2335" s="437">
        <v>1.2651446554370926E-2</v>
      </c>
      <c r="AA2335" s="456">
        <v>1.648827063297048E-3</v>
      </c>
      <c r="AB2335" s="457">
        <v>1.7390163375287542E-3</v>
      </c>
      <c r="AC2335" s="437">
        <v>3.5378705880539864E-3</v>
      </c>
      <c r="AD2335" s="456">
        <v>9.2259681829054614E-5</v>
      </c>
      <c r="AE2335" s="457">
        <v>8.3966856371375616E-5</v>
      </c>
      <c r="AF2335" s="437">
        <v>2.0460871087185772E-4</v>
      </c>
      <c r="AG2335" s="456">
        <v>3.0286816131225723E-3</v>
      </c>
      <c r="AH2335" s="457">
        <v>2.7475688644406017E-3</v>
      </c>
      <c r="AI2335" s="437">
        <v>7.417024004559178E-3</v>
      </c>
      <c r="AJ2335" s="456">
        <v>5.2187877952864295E-4</v>
      </c>
      <c r="AK2335" s="457">
        <v>4.5770626342890163E-4</v>
      </c>
      <c r="AL2335" s="437">
        <v>1.1923910299696087E-3</v>
      </c>
      <c r="AM2335" s="456">
        <v>8.5504307105681526E-4</v>
      </c>
      <c r="AN2335" s="457">
        <v>7.957201337998233E-4</v>
      </c>
      <c r="AO2335" s="437">
        <v>1.7490479100468275E-3</v>
      </c>
      <c r="AP2335" s="462">
        <v>0</v>
      </c>
      <c r="AQ2335" s="463">
        <v>0</v>
      </c>
      <c r="AR2335" s="463">
        <v>0</v>
      </c>
      <c r="AS2335" s="456">
        <v>0</v>
      </c>
      <c r="AT2335" s="457">
        <v>0</v>
      </c>
      <c r="AU2335" s="457">
        <v>0</v>
      </c>
    </row>
    <row r="2336" spans="1:47" x14ac:dyDescent="0.2">
      <c r="A2336" s="231">
        <v>2033</v>
      </c>
      <c r="B2336" s="232">
        <v>12</v>
      </c>
      <c r="C2336" s="456">
        <v>1.7439447721770129</v>
      </c>
      <c r="D2336" s="457">
        <v>1.8057590222094824</v>
      </c>
      <c r="E2336" s="437">
        <v>5.0550425004210942</v>
      </c>
      <c r="F2336" s="456">
        <v>7.527108762096478E-2</v>
      </c>
      <c r="G2336" s="457">
        <v>6.9510110479991033E-2</v>
      </c>
      <c r="H2336" s="437">
        <v>0.1826277397652914</v>
      </c>
      <c r="I2336" s="456">
        <v>7.3980621654230944E-2</v>
      </c>
      <c r="J2336" s="457">
        <v>7.7309505074730667E-2</v>
      </c>
      <c r="K2336" s="437">
        <v>0.29457666151681616</v>
      </c>
      <c r="L2336" s="462">
        <v>1.37621533929079E-3</v>
      </c>
      <c r="M2336" s="463">
        <v>1.7966437574082731E-3</v>
      </c>
      <c r="N2336" s="437">
        <v>3.3516703279438008E-3</v>
      </c>
      <c r="O2336" s="456">
        <v>3.5135446700738948E-3</v>
      </c>
      <c r="P2336" s="457">
        <v>4.6772225653699097E-3</v>
      </c>
      <c r="Q2336" s="437">
        <v>1.6674301285317317E-2</v>
      </c>
      <c r="R2336" s="462">
        <v>0</v>
      </c>
      <c r="S2336" s="463">
        <v>0</v>
      </c>
      <c r="T2336" s="437">
        <v>499.45478228375936</v>
      </c>
      <c r="U2336" s="456">
        <v>4.0844640787322823E-3</v>
      </c>
      <c r="V2336" s="457">
        <v>4.8894474467230864E-3</v>
      </c>
      <c r="W2336" s="437">
        <v>1.1441661806981808E-2</v>
      </c>
      <c r="X2336" s="456">
        <v>5.5298807494400908E-3</v>
      </c>
      <c r="Y2336" s="457">
        <v>7.3368489713249588E-3</v>
      </c>
      <c r="Z2336" s="437">
        <v>1.3038621755629568E-2</v>
      </c>
      <c r="AA2336" s="456">
        <v>1.6951077191388754E-3</v>
      </c>
      <c r="AB2336" s="457">
        <v>1.7996538068342613E-3</v>
      </c>
      <c r="AC2336" s="437">
        <v>3.6532112526238758E-3</v>
      </c>
      <c r="AD2336" s="456">
        <v>9.5420132497572055E-5</v>
      </c>
      <c r="AE2336" s="457">
        <v>8.7266791426253364E-5</v>
      </c>
      <c r="AF2336" s="437">
        <v>2.1232808463778128E-4</v>
      </c>
      <c r="AG2336" s="456">
        <v>3.1341928575215924E-3</v>
      </c>
      <c r="AH2336" s="457">
        <v>2.8554077825174444E-3</v>
      </c>
      <c r="AI2336" s="437">
        <v>7.6878318858077856E-3</v>
      </c>
      <c r="AJ2336" s="456">
        <v>5.4237341027580895E-4</v>
      </c>
      <c r="AK2336" s="457">
        <v>4.7836974926288424E-4</v>
      </c>
      <c r="AL2336" s="437">
        <v>1.2461081355370823E-3</v>
      </c>
      <c r="AM2336" s="456">
        <v>8.8151217227833882E-4</v>
      </c>
      <c r="AN2336" s="457">
        <v>8.2349613402123904E-4</v>
      </c>
      <c r="AO2336" s="437">
        <v>1.801684999002113E-3</v>
      </c>
      <c r="AP2336" s="462">
        <v>0</v>
      </c>
      <c r="AQ2336" s="463">
        <v>0</v>
      </c>
      <c r="AR2336" s="463">
        <v>0</v>
      </c>
      <c r="AS2336" s="456">
        <v>0</v>
      </c>
      <c r="AT2336" s="457">
        <v>0</v>
      </c>
      <c r="AU2336" s="457">
        <v>0</v>
      </c>
    </row>
    <row r="2337" spans="1:47" x14ac:dyDescent="0.2">
      <c r="A2337" s="231">
        <v>2033</v>
      </c>
      <c r="B2337" s="232">
        <v>13</v>
      </c>
      <c r="C2337" s="456">
        <v>1.7715245656197844</v>
      </c>
      <c r="D2337" s="457">
        <v>1.8347982245448853</v>
      </c>
      <c r="E2337" s="437">
        <v>5.1241738864048072</v>
      </c>
      <c r="F2337" s="456">
        <v>7.7939649955836771E-2</v>
      </c>
      <c r="G2337" s="457">
        <v>7.2307761189078876E-2</v>
      </c>
      <c r="H2337" s="437">
        <v>0.18952502940828833</v>
      </c>
      <c r="I2337" s="456">
        <v>7.5697730381992748E-2</v>
      </c>
      <c r="J2337" s="457">
        <v>7.9175643380656233E-2</v>
      </c>
      <c r="K2337" s="437">
        <v>0.29909803503586485</v>
      </c>
      <c r="L2337" s="462">
        <v>1.3797679294586356E-3</v>
      </c>
      <c r="M2337" s="463">
        <v>1.8014376987286393E-3</v>
      </c>
      <c r="N2337" s="437">
        <v>3.3572395848828129E-3</v>
      </c>
      <c r="O2337" s="456">
        <v>3.5587019560016238E-3</v>
      </c>
      <c r="P2337" s="457">
        <v>4.7488881852361126E-3</v>
      </c>
      <c r="Q2337" s="437">
        <v>1.6796601960213979E-2</v>
      </c>
      <c r="R2337" s="462">
        <v>0</v>
      </c>
      <c r="S2337" s="463">
        <v>0</v>
      </c>
      <c r="T2337" s="437">
        <v>500.48410907158257</v>
      </c>
      <c r="U2337" s="456">
        <v>4.2028636576334618E-3</v>
      </c>
      <c r="V2337" s="457">
        <v>5.0608264661593013E-3</v>
      </c>
      <c r="W2337" s="437">
        <v>1.1777303314231678E-2</v>
      </c>
      <c r="X2337" s="456">
        <v>5.7020274525862212E-3</v>
      </c>
      <c r="Y2337" s="457">
        <v>7.6130707724727962E-3</v>
      </c>
      <c r="Z2337" s="437">
        <v>1.3458233798103557E-2</v>
      </c>
      <c r="AA2337" s="456">
        <v>1.7443465129312634E-3</v>
      </c>
      <c r="AB2337" s="457">
        <v>1.8646955964990682E-3</v>
      </c>
      <c r="AC2337" s="437">
        <v>3.7764875005728889E-3</v>
      </c>
      <c r="AD2337" s="456">
        <v>9.8824339363973989E-5</v>
      </c>
      <c r="AE2337" s="457">
        <v>9.083876650250696E-5</v>
      </c>
      <c r="AF2337" s="437">
        <v>2.2068079644800944E-4</v>
      </c>
      <c r="AG2337" s="456">
        <v>3.2481406035427319E-3</v>
      </c>
      <c r="AH2337" s="457">
        <v>2.972431391642136E-3</v>
      </c>
      <c r="AI2337" s="437">
        <v>7.9816622215861267E-3</v>
      </c>
      <c r="AJ2337" s="456">
        <v>5.6452822890714813E-4</v>
      </c>
      <c r="AK2337" s="457">
        <v>5.0081490159008355E-4</v>
      </c>
      <c r="AL2337" s="437">
        <v>1.3044441612386297E-3</v>
      </c>
      <c r="AM2337" s="456">
        <v>9.1001731312401885E-4</v>
      </c>
      <c r="AN2337" s="457">
        <v>8.5355639098831009E-4</v>
      </c>
      <c r="AO2337" s="437">
        <v>1.8586215935231809E-3</v>
      </c>
      <c r="AP2337" s="462">
        <v>0</v>
      </c>
      <c r="AQ2337" s="463">
        <v>0</v>
      </c>
      <c r="AR2337" s="463">
        <v>0</v>
      </c>
      <c r="AS2337" s="456">
        <v>0</v>
      </c>
      <c r="AT2337" s="457">
        <v>0</v>
      </c>
      <c r="AU2337" s="457">
        <v>0</v>
      </c>
    </row>
    <row r="2338" spans="1:47" x14ac:dyDescent="0.2">
      <c r="A2338" s="231">
        <v>2033</v>
      </c>
      <c r="B2338" s="232">
        <v>14</v>
      </c>
      <c r="C2338" s="456">
        <v>1.7968755385595092</v>
      </c>
      <c r="D2338" s="457">
        <v>1.8613531515168564</v>
      </c>
      <c r="E2338" s="437">
        <v>5.1835861036392963</v>
      </c>
      <c r="F2338" s="456">
        <v>8.0802969976760536E-2</v>
      </c>
      <c r="G2338" s="457">
        <v>7.5310078340860467E-2</v>
      </c>
      <c r="H2338" s="437">
        <v>0.19691271871473226</v>
      </c>
      <c r="I2338" s="456">
        <v>7.7503281767299412E-2</v>
      </c>
      <c r="J2338" s="457">
        <v>8.1135150135649592E-2</v>
      </c>
      <c r="K2338" s="437">
        <v>0.30367729606402194</v>
      </c>
      <c r="L2338" s="462">
        <v>1.3826308647130075E-3</v>
      </c>
      <c r="M2338" s="463">
        <v>1.805392387363399E-3</v>
      </c>
      <c r="N2338" s="437">
        <v>3.3607498040328899E-3</v>
      </c>
      <c r="O2338" s="456">
        <v>3.6073350798413797E-3</v>
      </c>
      <c r="P2338" s="457">
        <v>4.8260718735612862E-3</v>
      </c>
      <c r="Q2338" s="437">
        <v>1.6928341754792735E-2</v>
      </c>
      <c r="R2338" s="462">
        <v>0</v>
      </c>
      <c r="S2338" s="463">
        <v>0</v>
      </c>
      <c r="T2338" s="437">
        <v>501.21804215378108</v>
      </c>
      <c r="U2338" s="456">
        <v>4.3291959136222474E-3</v>
      </c>
      <c r="V2338" s="457">
        <v>5.2441754702713915E-3</v>
      </c>
      <c r="W2338" s="437">
        <v>1.2134174728468616E-2</v>
      </c>
      <c r="X2338" s="456">
        <v>5.8872245615190603E-3</v>
      </c>
      <c r="Y2338" s="457">
        <v>7.9102925017742222E-3</v>
      </c>
      <c r="Z2338" s="437">
        <v>1.3909733931733861E-2</v>
      </c>
      <c r="AA2338" s="456">
        <v>1.7964682733417284E-3</v>
      </c>
      <c r="AB2338" s="457">
        <v>1.9337594109798647E-3</v>
      </c>
      <c r="AC2338" s="437">
        <v>3.9067754942726006E-3</v>
      </c>
      <c r="AD2338" s="456">
        <v>1.0247534079598229E-4</v>
      </c>
      <c r="AE2338" s="457">
        <v>9.4670353612893117E-5</v>
      </c>
      <c r="AF2338" s="437">
        <v>2.2962794350432972E-4</v>
      </c>
      <c r="AG2338" s="456">
        <v>3.3705998144460876E-3</v>
      </c>
      <c r="AH2338" s="457">
        <v>3.0982219791098743E-3</v>
      </c>
      <c r="AI2338" s="437">
        <v>8.2968363973019432E-3</v>
      </c>
      <c r="AJ2338" s="456">
        <v>5.8841636196579048E-4</v>
      </c>
      <c r="AK2338" s="457">
        <v>5.2502521750559452E-4</v>
      </c>
      <c r="AL2338" s="437">
        <v>1.3673654647196991E-3</v>
      </c>
      <c r="AM2338" s="456">
        <v>9.4051289492554698E-4</v>
      </c>
      <c r="AN2338" s="457">
        <v>8.8572073593062514E-4</v>
      </c>
      <c r="AO2338" s="437">
        <v>1.9192532558650729E-3</v>
      </c>
      <c r="AP2338" s="462">
        <v>0</v>
      </c>
      <c r="AQ2338" s="463">
        <v>0</v>
      </c>
      <c r="AR2338" s="463">
        <v>0</v>
      </c>
      <c r="AS2338" s="456">
        <v>0</v>
      </c>
      <c r="AT2338" s="457">
        <v>0</v>
      </c>
      <c r="AU2338" s="457">
        <v>0</v>
      </c>
    </row>
    <row r="2339" spans="1:47" x14ac:dyDescent="0.2">
      <c r="A2339" s="231">
        <v>2033</v>
      </c>
      <c r="B2339" s="232">
        <v>15</v>
      </c>
      <c r="C2339" s="456">
        <v>1.8285302543341408</v>
      </c>
      <c r="D2339" s="457">
        <v>1.8947175894587656</v>
      </c>
      <c r="E2339" s="437">
        <v>5.2629054985739332</v>
      </c>
      <c r="F2339" s="456">
        <v>8.3873221484860441E-2</v>
      </c>
      <c r="G2339" s="457">
        <v>7.8531984895726506E-2</v>
      </c>
      <c r="H2339" s="437">
        <v>0.20485582426907142</v>
      </c>
      <c r="I2339" s="456">
        <v>7.9480970627384115E-2</v>
      </c>
      <c r="J2339" s="457">
        <v>8.3287062457935962E-2</v>
      </c>
      <c r="K2339" s="437">
        <v>0.30889681555384163</v>
      </c>
      <c r="L2339" s="462">
        <v>1.3867670462261422E-3</v>
      </c>
      <c r="M2339" s="463">
        <v>1.8109833352277218E-3</v>
      </c>
      <c r="N2339" s="437">
        <v>3.3672884394083387E-3</v>
      </c>
      <c r="O2339" s="456">
        <v>3.6594657207594124E-3</v>
      </c>
      <c r="P2339" s="457">
        <v>4.9088627113019565E-3</v>
      </c>
      <c r="Q2339" s="437">
        <v>1.7069837671063747E-2</v>
      </c>
      <c r="R2339" s="462">
        <v>0</v>
      </c>
      <c r="S2339" s="463">
        <v>0</v>
      </c>
      <c r="T2339" s="437">
        <v>502.40337479965524</v>
      </c>
      <c r="U2339" s="456">
        <v>4.4655040771150517E-3</v>
      </c>
      <c r="V2339" s="457">
        <v>5.4416637973891211E-3</v>
      </c>
      <c r="W2339" s="437">
        <v>1.252102795045788E-2</v>
      </c>
      <c r="X2339" s="456">
        <v>6.0853555331009364E-3</v>
      </c>
      <c r="Y2339" s="457">
        <v>8.2285422822017812E-3</v>
      </c>
      <c r="Z2339" s="437">
        <v>1.4393225242665663E-2</v>
      </c>
      <c r="AA2339" s="456">
        <v>1.8520792358179608E-3</v>
      </c>
      <c r="AB2339" s="457">
        <v>2.0074428971356586E-3</v>
      </c>
      <c r="AC2339" s="437">
        <v>4.0457450676681548E-3</v>
      </c>
      <c r="AD2339" s="456">
        <v>1.0638596380778927E-4</v>
      </c>
      <c r="AE2339" s="457">
        <v>9.8777026732531898E-5</v>
      </c>
      <c r="AF2339" s="437">
        <v>2.392284764844432E-4</v>
      </c>
      <c r="AG2339" s="456">
        <v>3.5019874397764685E-3</v>
      </c>
      <c r="AH2339" s="457">
        <v>3.2333292337892758E-3</v>
      </c>
      <c r="AI2339" s="437">
        <v>8.6360302237411778E-3</v>
      </c>
      <c r="AJ2339" s="456">
        <v>6.1398920315894681E-4</v>
      </c>
      <c r="AK2339" s="457">
        <v>5.5097195770057957E-4</v>
      </c>
      <c r="AL2339" s="437">
        <v>1.4348020911008287E-3</v>
      </c>
      <c r="AM2339" s="456">
        <v>9.7326097588485588E-4</v>
      </c>
      <c r="AN2339" s="457">
        <v>9.202822660886507E-4</v>
      </c>
      <c r="AO2339" s="437">
        <v>1.9846977812435209E-3</v>
      </c>
      <c r="AP2339" s="462">
        <v>0</v>
      </c>
      <c r="AQ2339" s="463">
        <v>0</v>
      </c>
      <c r="AR2339" s="463">
        <v>0</v>
      </c>
      <c r="AS2339" s="456">
        <v>0</v>
      </c>
      <c r="AT2339" s="457">
        <v>0</v>
      </c>
      <c r="AU2339" s="457">
        <v>0</v>
      </c>
    </row>
    <row r="2340" spans="1:47" x14ac:dyDescent="0.2">
      <c r="A2340" s="231">
        <v>2033</v>
      </c>
      <c r="B2340" s="232">
        <v>16</v>
      </c>
      <c r="C2340" s="456">
        <v>2.0414944221325166</v>
      </c>
      <c r="D2340" s="457">
        <v>2.233801697846697</v>
      </c>
      <c r="E2340" s="437">
        <v>6.2806250141307611</v>
      </c>
      <c r="F2340" s="456">
        <v>9.1371429037898161E-2</v>
      </c>
      <c r="G2340" s="457">
        <v>8.7308679213917467E-2</v>
      </c>
      <c r="H2340" s="437">
        <v>0.23629987400729432</v>
      </c>
      <c r="I2340" s="456">
        <v>8.9681532484772244E-2</v>
      </c>
      <c r="J2340" s="457">
        <v>9.4300029983021477E-2</v>
      </c>
      <c r="K2340" s="437">
        <v>0.35335363498113265</v>
      </c>
      <c r="L2340" s="462">
        <v>1.3911557236983133E-3</v>
      </c>
      <c r="M2340" s="463">
        <v>1.8168803045939162E-3</v>
      </c>
      <c r="N2340" s="437">
        <v>3.3743343069611758E-3</v>
      </c>
      <c r="O2340" s="456">
        <v>5.129039707071052E-3</v>
      </c>
      <c r="P2340" s="457">
        <v>6.1321079904318844E-3</v>
      </c>
      <c r="Q2340" s="437">
        <v>2.0843342093835811E-2</v>
      </c>
      <c r="R2340" s="462">
        <v>0</v>
      </c>
      <c r="S2340" s="463">
        <v>0</v>
      </c>
      <c r="T2340" s="437">
        <v>503.66683613053982</v>
      </c>
      <c r="U2340" s="456">
        <v>4.5410765885180683E-3</v>
      </c>
      <c r="V2340" s="457">
        <v>5.5896202291657367E-3</v>
      </c>
      <c r="W2340" s="437">
        <v>1.3088546915704881E-2</v>
      </c>
      <c r="X2340" s="456">
        <v>6.2968794008833526E-3</v>
      </c>
      <c r="Y2340" s="457">
        <v>8.5668810867458502E-3</v>
      </c>
      <c r="Z2340" s="437">
        <v>1.4907791654167392E-2</v>
      </c>
      <c r="AA2340" s="456">
        <v>1.988355741948231E-3</v>
      </c>
      <c r="AB2340" s="457">
        <v>2.19919633169829E-3</v>
      </c>
      <c r="AC2340" s="437">
        <v>4.5938583122029772E-3</v>
      </c>
      <c r="AD2340" s="456">
        <v>1.1559319356412743E-4</v>
      </c>
      <c r="AE2340" s="457">
        <v>1.0949291807237354E-4</v>
      </c>
      <c r="AF2340" s="437">
        <v>2.7517864875191433E-4</v>
      </c>
      <c r="AG2340" s="456">
        <v>3.8233584834546155E-3</v>
      </c>
      <c r="AH2340" s="457">
        <v>3.6034489946735132E-3</v>
      </c>
      <c r="AI2340" s="437">
        <v>9.9823828978322302E-3</v>
      </c>
      <c r="AJ2340" s="456">
        <v>6.6544176547574845E-4</v>
      </c>
      <c r="AK2340" s="457">
        <v>6.0815977797833956E-4</v>
      </c>
      <c r="AL2340" s="437">
        <v>1.6424798016956908E-3</v>
      </c>
      <c r="AM2340" s="456">
        <v>1.062357362653237E-3</v>
      </c>
      <c r="AN2340" s="457">
        <v>1.026120507652886E-3</v>
      </c>
      <c r="AO2340" s="437">
        <v>2.3038693591423656E-3</v>
      </c>
      <c r="AP2340" s="462">
        <v>0</v>
      </c>
      <c r="AQ2340" s="463">
        <v>0</v>
      </c>
      <c r="AR2340" s="463">
        <v>0</v>
      </c>
      <c r="AS2340" s="456">
        <v>0</v>
      </c>
      <c r="AT2340" s="457">
        <v>0</v>
      </c>
      <c r="AU2340" s="457">
        <v>0</v>
      </c>
    </row>
    <row r="2341" spans="1:47" x14ac:dyDescent="0.2">
      <c r="A2341" s="231">
        <v>2033</v>
      </c>
      <c r="B2341" s="232">
        <v>17</v>
      </c>
      <c r="C2341" s="456">
        <v>2.0785669206271065</v>
      </c>
      <c r="D2341" s="457">
        <v>2.2736265405155973</v>
      </c>
      <c r="E2341" s="437">
        <v>6.3778045345231833</v>
      </c>
      <c r="F2341" s="456">
        <v>9.4981978734998487E-2</v>
      </c>
      <c r="G2341" s="457">
        <v>9.1080267881910551E-2</v>
      </c>
      <c r="H2341" s="437">
        <v>0.24594367123424118</v>
      </c>
      <c r="I2341" s="456">
        <v>9.2106074277095634E-2</v>
      </c>
      <c r="J2341" s="457">
        <v>9.6892313442219269E-2</v>
      </c>
      <c r="K2341" s="437">
        <v>0.35982471696959956</v>
      </c>
      <c r="L2341" s="462">
        <v>1.3959002699367145E-3</v>
      </c>
      <c r="M2341" s="463">
        <v>1.8231649254033878E-3</v>
      </c>
      <c r="N2341" s="437">
        <v>3.381717703822259E-3</v>
      </c>
      <c r="O2341" s="456">
        <v>5.2109829560091688E-3</v>
      </c>
      <c r="P2341" s="457">
        <v>6.2457403524133681E-3</v>
      </c>
      <c r="Q2341" s="437">
        <v>2.1052428500578604E-2</v>
      </c>
      <c r="R2341" s="462">
        <v>0</v>
      </c>
      <c r="S2341" s="463">
        <v>0</v>
      </c>
      <c r="T2341" s="437">
        <v>504.9900129111515</v>
      </c>
      <c r="U2341" s="456">
        <v>4.6921846482489999E-3</v>
      </c>
      <c r="V2341" s="457">
        <v>5.8048647838365485E-3</v>
      </c>
      <c r="W2341" s="437">
        <v>1.3522100027844618E-2</v>
      </c>
      <c r="X2341" s="456">
        <v>6.5217938147357534E-3</v>
      </c>
      <c r="Y2341" s="457">
        <v>8.9220407751342008E-3</v>
      </c>
      <c r="Z2341" s="437">
        <v>1.5447296317341165E-2</v>
      </c>
      <c r="AA2341" s="456">
        <v>2.0521609247928737E-3</v>
      </c>
      <c r="AB2341" s="457">
        <v>2.2833639583037016E-3</v>
      </c>
      <c r="AC2341" s="437">
        <v>4.7573422541768821E-3</v>
      </c>
      <c r="AD2341" s="456">
        <v>1.2018976133985246E-4</v>
      </c>
      <c r="AE2341" s="457">
        <v>1.1429761912352718E-4</v>
      </c>
      <c r="AF2341" s="437">
        <v>2.8682834665574012E-4</v>
      </c>
      <c r="AG2341" s="456">
        <v>3.978315257273074E-3</v>
      </c>
      <c r="AH2341" s="457">
        <v>3.7621972996778352E-3</v>
      </c>
      <c r="AI2341" s="437">
        <v>1.0395630061929761E-2</v>
      </c>
      <c r="AJ2341" s="456">
        <v>6.9567940300305719E-4</v>
      </c>
      <c r="AK2341" s="457">
        <v>6.3874476565841743E-4</v>
      </c>
      <c r="AL2341" s="437">
        <v>1.7248867991587751E-3</v>
      </c>
      <c r="AM2341" s="456">
        <v>1.1006949772261888E-3</v>
      </c>
      <c r="AN2341" s="457">
        <v>1.066349155771699E-3</v>
      </c>
      <c r="AO2341" s="437">
        <v>2.3829903766268167E-3</v>
      </c>
      <c r="AP2341" s="462">
        <v>0</v>
      </c>
      <c r="AQ2341" s="463">
        <v>0</v>
      </c>
      <c r="AR2341" s="463">
        <v>0</v>
      </c>
      <c r="AS2341" s="456">
        <v>0</v>
      </c>
      <c r="AT2341" s="457">
        <v>0</v>
      </c>
      <c r="AU2341" s="457">
        <v>0</v>
      </c>
    </row>
    <row r="2342" spans="1:47" x14ac:dyDescent="0.2">
      <c r="A2342" s="231">
        <v>2033</v>
      </c>
      <c r="B2342" s="232">
        <v>18</v>
      </c>
      <c r="C2342" s="456">
        <v>2.1158053213996921</v>
      </c>
      <c r="D2342" s="457">
        <v>2.3130500189531311</v>
      </c>
      <c r="E2342" s="437">
        <v>6.4786183094867988</v>
      </c>
      <c r="F2342" s="456">
        <v>9.8754401170941572E-2</v>
      </c>
      <c r="G2342" s="457">
        <v>9.4968693037718224E-2</v>
      </c>
      <c r="H2342" s="437">
        <v>0.25598944035671234</v>
      </c>
      <c r="I2342" s="456">
        <v>9.4671004768302855E-2</v>
      </c>
      <c r="J2342" s="457">
        <v>9.9595147481726112E-2</v>
      </c>
      <c r="K2342" s="437">
        <v>0.3665785176325656</v>
      </c>
      <c r="L2342" s="462">
        <v>1.4009734461549804E-3</v>
      </c>
      <c r="M2342" s="463">
        <v>1.8297695547952269E-3</v>
      </c>
      <c r="N2342" s="437">
        <v>3.3895181240625447E-3</v>
      </c>
      <c r="O2342" s="456">
        <v>5.2978013803271651E-3</v>
      </c>
      <c r="P2342" s="457">
        <v>6.3643199419879766E-3</v>
      </c>
      <c r="Q2342" s="437">
        <v>2.127085480391595E-2</v>
      </c>
      <c r="R2342" s="462">
        <v>0</v>
      </c>
      <c r="S2342" s="463">
        <v>0</v>
      </c>
      <c r="T2342" s="437">
        <v>506.36693833757755</v>
      </c>
      <c r="U2342" s="456">
        <v>4.8494326753801944E-3</v>
      </c>
      <c r="V2342" s="457">
        <v>6.0263230273972356E-3</v>
      </c>
      <c r="W2342" s="437">
        <v>1.397388203528784E-2</v>
      </c>
      <c r="X2342" s="456">
        <v>6.75947828504959E-3</v>
      </c>
      <c r="Y2342" s="457">
        <v>9.291991601535694E-3</v>
      </c>
      <c r="Z2342" s="437">
        <v>1.6009268487234253E-2</v>
      </c>
      <c r="AA2342" s="456">
        <v>2.1190933919745785E-3</v>
      </c>
      <c r="AB2342" s="457">
        <v>2.3700751132747079E-3</v>
      </c>
      <c r="AC2342" s="437">
        <v>4.9274134824601017E-3</v>
      </c>
      <c r="AD2342" s="456">
        <v>1.249996081243697E-4</v>
      </c>
      <c r="AE2342" s="457">
        <v>1.1925669548160796E-4</v>
      </c>
      <c r="AF2342" s="437">
        <v>2.9896160155316659E-4</v>
      </c>
      <c r="AG2342" s="456">
        <v>4.1401558676669569E-3</v>
      </c>
      <c r="AH2342" s="457">
        <v>3.9258766684584778E-3</v>
      </c>
      <c r="AI2342" s="437">
        <v>1.0826177789245026E-2</v>
      </c>
      <c r="AJ2342" s="456">
        <v>7.2734973629204282E-4</v>
      </c>
      <c r="AK2342" s="457">
        <v>6.7039431567208986E-4</v>
      </c>
      <c r="AL2342" s="437">
        <v>1.8107450130323908E-3</v>
      </c>
      <c r="AM2342" s="456">
        <v>1.1407820773507785E-3</v>
      </c>
      <c r="AN2342" s="457">
        <v>1.1078049548488283E-3</v>
      </c>
      <c r="AO2342" s="437">
        <v>2.4654752211963264E-3</v>
      </c>
      <c r="AP2342" s="462">
        <v>0</v>
      </c>
      <c r="AQ2342" s="463">
        <v>0</v>
      </c>
      <c r="AR2342" s="463">
        <v>0</v>
      </c>
      <c r="AS2342" s="456">
        <v>0</v>
      </c>
      <c r="AT2342" s="457">
        <v>0</v>
      </c>
      <c r="AU2342" s="457">
        <v>0</v>
      </c>
    </row>
    <row r="2343" spans="1:47" x14ac:dyDescent="0.2">
      <c r="A2343" s="231">
        <v>2033</v>
      </c>
      <c r="B2343" s="232">
        <v>19</v>
      </c>
      <c r="C2343" s="456">
        <v>0</v>
      </c>
      <c r="D2343" s="457">
        <v>0</v>
      </c>
      <c r="E2343" s="438">
        <v>6.5670260179842401</v>
      </c>
      <c r="F2343" s="456">
        <v>0</v>
      </c>
      <c r="G2343" s="457">
        <v>0</v>
      </c>
      <c r="H2343" s="438">
        <v>0.26630635464585495</v>
      </c>
      <c r="I2343" s="456">
        <v>0</v>
      </c>
      <c r="J2343" s="457">
        <v>0</v>
      </c>
      <c r="K2343" s="438">
        <v>0.37348408456758941</v>
      </c>
      <c r="L2343" s="462">
        <v>0</v>
      </c>
      <c r="M2343" s="463">
        <v>0</v>
      </c>
      <c r="N2343" s="438">
        <v>3.3976730839116826E-3</v>
      </c>
      <c r="O2343" s="456">
        <v>0</v>
      </c>
      <c r="P2343" s="457">
        <v>0</v>
      </c>
      <c r="Q2343" s="438">
        <v>2.1500326444772514E-2</v>
      </c>
      <c r="R2343" s="462">
        <v>0</v>
      </c>
      <c r="S2343" s="463">
        <v>0</v>
      </c>
      <c r="T2343" s="438">
        <v>507.58632036588932</v>
      </c>
      <c r="U2343" s="456">
        <v>0</v>
      </c>
      <c r="V2343" s="457">
        <v>0</v>
      </c>
      <c r="W2343" s="438">
        <v>1.4435319211405678E-2</v>
      </c>
      <c r="X2343" s="456">
        <v>0</v>
      </c>
      <c r="Y2343" s="457">
        <v>0</v>
      </c>
      <c r="Z2343" s="438">
        <v>1.6582668563476656E-2</v>
      </c>
      <c r="AA2343" s="456">
        <v>0</v>
      </c>
      <c r="AB2343" s="457">
        <v>0</v>
      </c>
      <c r="AC2343" s="438">
        <v>5.1452436669591657E-3</v>
      </c>
      <c r="AD2343" s="456">
        <v>0</v>
      </c>
      <c r="AE2343" s="457">
        <v>0</v>
      </c>
      <c r="AF2343" s="438">
        <v>3.1167579218407921E-4</v>
      </c>
      <c r="AG2343" s="456">
        <v>0</v>
      </c>
      <c r="AH2343" s="457">
        <v>0</v>
      </c>
      <c r="AI2343" s="438">
        <v>1.1256987274089044E-2</v>
      </c>
      <c r="AJ2343" s="456">
        <v>0</v>
      </c>
      <c r="AK2343" s="457">
        <v>0</v>
      </c>
      <c r="AL2343" s="438">
        <v>1.8952956342347612E-3</v>
      </c>
      <c r="AM2343" s="456">
        <v>0</v>
      </c>
      <c r="AN2343" s="457">
        <v>0</v>
      </c>
      <c r="AO2343" s="438">
        <v>2.5537762473298413E-3</v>
      </c>
      <c r="AP2343" s="462">
        <v>0</v>
      </c>
      <c r="AQ2343" s="463">
        <v>0</v>
      </c>
      <c r="AR2343" s="463">
        <v>0</v>
      </c>
      <c r="AS2343" s="456">
        <v>0</v>
      </c>
      <c r="AT2343" s="457">
        <v>0</v>
      </c>
      <c r="AU2343" s="457">
        <v>0</v>
      </c>
    </row>
    <row r="2344" spans="1:47" x14ac:dyDescent="0.2">
      <c r="A2344" s="231">
        <v>2033</v>
      </c>
      <c r="B2344" s="232">
        <v>20</v>
      </c>
      <c r="C2344" s="456">
        <v>0</v>
      </c>
      <c r="D2344" s="457">
        <v>0</v>
      </c>
      <c r="E2344" s="438">
        <v>6.6647276644767235</v>
      </c>
      <c r="F2344" s="456">
        <v>0</v>
      </c>
      <c r="G2344" s="457">
        <v>0</v>
      </c>
      <c r="H2344" s="438">
        <v>0.27666200868913121</v>
      </c>
      <c r="I2344" s="456">
        <v>0</v>
      </c>
      <c r="J2344" s="457">
        <v>0</v>
      </c>
      <c r="K2344" s="438">
        <v>0.38056602274308099</v>
      </c>
      <c r="L2344" s="462">
        <v>0</v>
      </c>
      <c r="M2344" s="463">
        <v>0</v>
      </c>
      <c r="N2344" s="438">
        <v>3.4071061769452736E-3</v>
      </c>
      <c r="O2344" s="456">
        <v>0</v>
      </c>
      <c r="P2344" s="457">
        <v>0</v>
      </c>
      <c r="Q2344" s="438">
        <v>2.1730285155081359E-2</v>
      </c>
      <c r="R2344" s="462">
        <v>0</v>
      </c>
      <c r="S2344" s="463">
        <v>0</v>
      </c>
      <c r="T2344" s="438">
        <v>508.99488107464828</v>
      </c>
      <c r="U2344" s="456">
        <v>0</v>
      </c>
      <c r="V2344" s="457">
        <v>0</v>
      </c>
      <c r="W2344" s="438">
        <v>1.4899832819810565E-2</v>
      </c>
      <c r="X2344" s="456">
        <v>0</v>
      </c>
      <c r="Y2344" s="457">
        <v>0</v>
      </c>
      <c r="Z2344" s="438">
        <v>1.7157162419914902E-2</v>
      </c>
      <c r="AA2344" s="456">
        <v>0</v>
      </c>
      <c r="AB2344" s="457">
        <v>0</v>
      </c>
      <c r="AC2344" s="438">
        <v>5.3636458581264286E-3</v>
      </c>
      <c r="AD2344" s="456">
        <v>0</v>
      </c>
      <c r="AE2344" s="457">
        <v>0</v>
      </c>
      <c r="AF2344" s="438">
        <v>3.2442878865685253E-4</v>
      </c>
      <c r="AG2344" s="456">
        <v>0</v>
      </c>
      <c r="AH2344" s="457">
        <v>0</v>
      </c>
      <c r="AI2344" s="438">
        <v>1.1689509395564684E-2</v>
      </c>
      <c r="AJ2344" s="456">
        <v>0</v>
      </c>
      <c r="AK2344" s="457">
        <v>0</v>
      </c>
      <c r="AL2344" s="438">
        <v>1.9800064801682397E-3</v>
      </c>
      <c r="AM2344" s="456">
        <v>0</v>
      </c>
      <c r="AN2344" s="457">
        <v>0</v>
      </c>
      <c r="AO2344" s="438">
        <v>2.6425402137232844E-3</v>
      </c>
      <c r="AP2344" s="462">
        <v>0</v>
      </c>
      <c r="AQ2344" s="463">
        <v>0</v>
      </c>
      <c r="AR2344" s="463">
        <v>0</v>
      </c>
      <c r="AS2344" s="456">
        <v>0</v>
      </c>
      <c r="AT2344" s="457">
        <v>0</v>
      </c>
      <c r="AU2344" s="457">
        <v>0</v>
      </c>
    </row>
    <row r="2345" spans="1:47" x14ac:dyDescent="0.2">
      <c r="A2345" s="231">
        <v>2033</v>
      </c>
      <c r="B2345" s="232">
        <v>21</v>
      </c>
      <c r="C2345" s="456">
        <v>0</v>
      </c>
      <c r="D2345" s="457">
        <v>0</v>
      </c>
      <c r="E2345" s="438">
        <v>8.120131069980502</v>
      </c>
      <c r="F2345" s="456">
        <v>0</v>
      </c>
      <c r="G2345" s="457">
        <v>0</v>
      </c>
      <c r="H2345" s="438">
        <v>0.33620647882241494</v>
      </c>
      <c r="I2345" s="456">
        <v>0</v>
      </c>
      <c r="J2345" s="457">
        <v>0</v>
      </c>
      <c r="K2345" s="438">
        <v>0.43537670575577897</v>
      </c>
      <c r="L2345" s="462">
        <v>0</v>
      </c>
      <c r="M2345" s="463">
        <v>0</v>
      </c>
      <c r="N2345" s="438">
        <v>3.4163376385150882E-3</v>
      </c>
      <c r="O2345" s="456">
        <v>0</v>
      </c>
      <c r="P2345" s="457">
        <v>0</v>
      </c>
      <c r="Q2345" s="438">
        <v>2.7095079245920001E-2</v>
      </c>
      <c r="R2345" s="462">
        <v>0</v>
      </c>
      <c r="S2345" s="463">
        <v>0</v>
      </c>
      <c r="T2345" s="438">
        <v>510.37458589564318</v>
      </c>
      <c r="U2345" s="456">
        <v>0</v>
      </c>
      <c r="V2345" s="457">
        <v>0</v>
      </c>
      <c r="W2345" s="438">
        <v>1.7474706848363043E-2</v>
      </c>
      <c r="X2345" s="456">
        <v>0</v>
      </c>
      <c r="Y2345" s="457">
        <v>0</v>
      </c>
      <c r="Z2345" s="438">
        <v>1.7719608540865815E-2</v>
      </c>
      <c r="AA2345" s="456">
        <v>0</v>
      </c>
      <c r="AB2345" s="457">
        <v>0</v>
      </c>
      <c r="AC2345" s="438">
        <v>6.5152875249966154E-3</v>
      </c>
      <c r="AD2345" s="456">
        <v>0</v>
      </c>
      <c r="AE2345" s="457">
        <v>0</v>
      </c>
      <c r="AF2345" s="438">
        <v>3.9550598281602663E-4</v>
      </c>
      <c r="AG2345" s="456">
        <v>0</v>
      </c>
      <c r="AH2345" s="457">
        <v>0</v>
      </c>
      <c r="AI2345" s="438">
        <v>1.4208155471022303E-2</v>
      </c>
      <c r="AJ2345" s="456">
        <v>0</v>
      </c>
      <c r="AK2345" s="457">
        <v>0</v>
      </c>
      <c r="AL2345" s="438">
        <v>2.4113537516225873E-3</v>
      </c>
      <c r="AM2345" s="456">
        <v>0</v>
      </c>
      <c r="AN2345" s="457">
        <v>0</v>
      </c>
      <c r="AO2345" s="438">
        <v>3.2123085280020584E-3</v>
      </c>
      <c r="AP2345" s="462">
        <v>0</v>
      </c>
      <c r="AQ2345" s="463">
        <v>0</v>
      </c>
      <c r="AR2345" s="463">
        <v>0</v>
      </c>
      <c r="AS2345" s="456">
        <v>0</v>
      </c>
      <c r="AT2345" s="457">
        <v>0</v>
      </c>
      <c r="AU2345" s="457">
        <v>0</v>
      </c>
    </row>
    <row r="2346" spans="1:47" x14ac:dyDescent="0.2">
      <c r="A2346" s="231">
        <v>2033</v>
      </c>
      <c r="B2346" s="232">
        <v>22</v>
      </c>
      <c r="C2346" s="456">
        <v>0</v>
      </c>
      <c r="D2346" s="457">
        <v>0</v>
      </c>
      <c r="E2346" s="438">
        <v>8.2266405932199032</v>
      </c>
      <c r="F2346" s="456">
        <v>0</v>
      </c>
      <c r="G2346" s="457">
        <v>0</v>
      </c>
      <c r="H2346" s="438">
        <v>0.3473780611411158</v>
      </c>
      <c r="I2346" s="456">
        <v>0</v>
      </c>
      <c r="J2346" s="457">
        <v>0</v>
      </c>
      <c r="K2346" s="438">
        <v>0.44266088477946958</v>
      </c>
      <c r="L2346" s="462">
        <v>0</v>
      </c>
      <c r="M2346" s="463">
        <v>0</v>
      </c>
      <c r="N2346" s="438">
        <v>3.4250603548836322E-3</v>
      </c>
      <c r="O2346" s="456">
        <v>0</v>
      </c>
      <c r="P2346" s="457">
        <v>0</v>
      </c>
      <c r="Q2346" s="438">
        <v>2.7375762791881843E-2</v>
      </c>
      <c r="R2346" s="462">
        <v>0</v>
      </c>
      <c r="S2346" s="463">
        <v>0</v>
      </c>
      <c r="T2346" s="438">
        <v>511.67767563039894</v>
      </c>
      <c r="U2346" s="456">
        <v>0</v>
      </c>
      <c r="V2346" s="457">
        <v>0</v>
      </c>
      <c r="W2346" s="438">
        <v>1.795566879583143E-2</v>
      </c>
      <c r="X2346" s="456">
        <v>0</v>
      </c>
      <c r="Y2346" s="457">
        <v>0</v>
      </c>
      <c r="Z2346" s="438">
        <v>1.8250591215782198E-2</v>
      </c>
      <c r="AA2346" s="456">
        <v>0</v>
      </c>
      <c r="AB2346" s="457">
        <v>0</v>
      </c>
      <c r="AC2346" s="438">
        <v>6.7506819665054812E-3</v>
      </c>
      <c r="AD2346" s="456">
        <v>0</v>
      </c>
      <c r="AE2346" s="457">
        <v>0</v>
      </c>
      <c r="AF2346" s="438">
        <v>4.0930753950431403E-4</v>
      </c>
      <c r="AG2346" s="456">
        <v>0</v>
      </c>
      <c r="AH2346" s="457">
        <v>0</v>
      </c>
      <c r="AI2346" s="438">
        <v>1.4674895328341871E-2</v>
      </c>
      <c r="AJ2346" s="456">
        <v>0</v>
      </c>
      <c r="AK2346" s="457">
        <v>0</v>
      </c>
      <c r="AL2346" s="438">
        <v>2.5028771781972162E-3</v>
      </c>
      <c r="AM2346" s="456">
        <v>0</v>
      </c>
      <c r="AN2346" s="457">
        <v>0</v>
      </c>
      <c r="AO2346" s="438">
        <v>3.3081674849305487E-3</v>
      </c>
      <c r="AP2346" s="462">
        <v>0</v>
      </c>
      <c r="AQ2346" s="463">
        <v>0</v>
      </c>
      <c r="AR2346" s="463">
        <v>0</v>
      </c>
      <c r="AS2346" s="456">
        <v>0</v>
      </c>
      <c r="AT2346" s="457">
        <v>0</v>
      </c>
      <c r="AU2346" s="457">
        <v>0</v>
      </c>
    </row>
    <row r="2347" spans="1:47" x14ac:dyDescent="0.2">
      <c r="A2347" s="231">
        <v>2033</v>
      </c>
      <c r="B2347" s="232">
        <v>23</v>
      </c>
      <c r="C2347" s="456">
        <v>0</v>
      </c>
      <c r="D2347" s="457">
        <v>0</v>
      </c>
      <c r="E2347" s="438">
        <v>8.322950056345082</v>
      </c>
      <c r="F2347" s="456">
        <v>0</v>
      </c>
      <c r="G2347" s="457">
        <v>0</v>
      </c>
      <c r="H2347" s="438">
        <v>0.35747924875243103</v>
      </c>
      <c r="I2347" s="456">
        <v>0</v>
      </c>
      <c r="J2347" s="457">
        <v>0</v>
      </c>
      <c r="K2347" s="438">
        <v>0.44924756628372881</v>
      </c>
      <c r="L2347" s="462">
        <v>0</v>
      </c>
      <c r="M2347" s="463">
        <v>0</v>
      </c>
      <c r="N2347" s="438">
        <v>3.4329541484319306E-3</v>
      </c>
      <c r="O2347" s="456">
        <v>0</v>
      </c>
      <c r="P2347" s="457">
        <v>0</v>
      </c>
      <c r="Q2347" s="438">
        <v>2.7629569736972202E-2</v>
      </c>
      <c r="R2347" s="462">
        <v>0</v>
      </c>
      <c r="S2347" s="463">
        <v>0</v>
      </c>
      <c r="T2347" s="438">
        <v>512.85707938598</v>
      </c>
      <c r="U2347" s="456">
        <v>0</v>
      </c>
      <c r="V2347" s="457">
        <v>0</v>
      </c>
      <c r="W2347" s="438">
        <v>1.8390522110900857E-2</v>
      </c>
      <c r="X2347" s="456">
        <v>0</v>
      </c>
      <c r="Y2347" s="457">
        <v>0</v>
      </c>
      <c r="Z2347" s="438">
        <v>1.8730718470483458E-2</v>
      </c>
      <c r="AA2347" s="456">
        <v>0</v>
      </c>
      <c r="AB2347" s="457">
        <v>0</v>
      </c>
      <c r="AC2347" s="438">
        <v>6.9635242637272965E-3</v>
      </c>
      <c r="AD2347" s="456">
        <v>0</v>
      </c>
      <c r="AE2347" s="457">
        <v>0</v>
      </c>
      <c r="AF2347" s="438">
        <v>4.2178683610245512E-4</v>
      </c>
      <c r="AG2347" s="456">
        <v>0</v>
      </c>
      <c r="AH2347" s="457">
        <v>0</v>
      </c>
      <c r="AI2347" s="438">
        <v>1.5096912557077163E-2</v>
      </c>
      <c r="AJ2347" s="456">
        <v>0</v>
      </c>
      <c r="AK2347" s="457">
        <v>0</v>
      </c>
      <c r="AL2347" s="438">
        <v>2.5856281416422474E-3</v>
      </c>
      <c r="AM2347" s="456">
        <v>0</v>
      </c>
      <c r="AN2347" s="457">
        <v>0</v>
      </c>
      <c r="AO2347" s="438">
        <v>3.3948419207412515E-3</v>
      </c>
      <c r="AP2347" s="462">
        <v>0</v>
      </c>
      <c r="AQ2347" s="463">
        <v>0</v>
      </c>
      <c r="AR2347" s="463">
        <v>0</v>
      </c>
      <c r="AS2347" s="456">
        <v>0</v>
      </c>
      <c r="AT2347" s="457">
        <v>0</v>
      </c>
      <c r="AU2347" s="457">
        <v>0</v>
      </c>
    </row>
    <row r="2348" spans="1:47" x14ac:dyDescent="0.2">
      <c r="A2348" s="231">
        <v>2033</v>
      </c>
      <c r="B2348" s="232">
        <v>24</v>
      </c>
      <c r="C2348" s="456">
        <v>0</v>
      </c>
      <c r="D2348" s="457">
        <v>0</v>
      </c>
      <c r="E2348" s="438">
        <v>8.4032200224290197</v>
      </c>
      <c r="F2348" s="456">
        <v>0</v>
      </c>
      <c r="G2348" s="457">
        <v>0</v>
      </c>
      <c r="H2348" s="438">
        <v>0.36590021690897573</v>
      </c>
      <c r="I2348" s="456">
        <v>0</v>
      </c>
      <c r="J2348" s="457">
        <v>0</v>
      </c>
      <c r="K2348" s="438">
        <v>0.45473681185053705</v>
      </c>
      <c r="L2348" s="462">
        <v>0</v>
      </c>
      <c r="M2348" s="463">
        <v>0</v>
      </c>
      <c r="N2348" s="438">
        <v>3.4395154562376681E-3</v>
      </c>
      <c r="O2348" s="456">
        <v>0</v>
      </c>
      <c r="P2348" s="457">
        <v>0</v>
      </c>
      <c r="Q2348" s="438">
        <v>2.78411085026159E-2</v>
      </c>
      <c r="R2348" s="462">
        <v>0</v>
      </c>
      <c r="S2348" s="463">
        <v>0</v>
      </c>
      <c r="T2348" s="438">
        <v>513.83742185353287</v>
      </c>
      <c r="U2348" s="456">
        <v>0</v>
      </c>
      <c r="V2348" s="457">
        <v>0</v>
      </c>
      <c r="W2348" s="438">
        <v>1.8753105389725945E-2</v>
      </c>
      <c r="X2348" s="456">
        <v>0</v>
      </c>
      <c r="Y2348" s="457">
        <v>0</v>
      </c>
      <c r="Z2348" s="438">
        <v>1.9130956080429379E-2</v>
      </c>
      <c r="AA2348" s="456">
        <v>0</v>
      </c>
      <c r="AB2348" s="457">
        <v>0</v>
      </c>
      <c r="AC2348" s="438">
        <v>7.1409698566614385E-3</v>
      </c>
      <c r="AD2348" s="456">
        <v>0</v>
      </c>
      <c r="AE2348" s="457">
        <v>0</v>
      </c>
      <c r="AF2348" s="438">
        <v>4.3219084330264857E-4</v>
      </c>
      <c r="AG2348" s="456">
        <v>0</v>
      </c>
      <c r="AH2348" s="457">
        <v>0</v>
      </c>
      <c r="AI2348" s="438">
        <v>1.5448726582421378E-2</v>
      </c>
      <c r="AJ2348" s="456">
        <v>0</v>
      </c>
      <c r="AK2348" s="457">
        <v>0</v>
      </c>
      <c r="AL2348" s="438">
        <v>2.654617859976169E-3</v>
      </c>
      <c r="AM2348" s="456">
        <v>0</v>
      </c>
      <c r="AN2348" s="457">
        <v>0</v>
      </c>
      <c r="AO2348" s="438">
        <v>3.4670979973291105E-3</v>
      </c>
      <c r="AP2348" s="462">
        <v>0</v>
      </c>
      <c r="AQ2348" s="463">
        <v>0</v>
      </c>
      <c r="AR2348" s="463">
        <v>0</v>
      </c>
      <c r="AS2348" s="456">
        <v>0</v>
      </c>
      <c r="AT2348" s="457">
        <v>0</v>
      </c>
      <c r="AU2348" s="457">
        <v>0</v>
      </c>
    </row>
    <row r="2349" spans="1:47" x14ac:dyDescent="0.2">
      <c r="A2349" s="231">
        <v>2033</v>
      </c>
      <c r="B2349" s="232">
        <v>25</v>
      </c>
      <c r="C2349" s="456">
        <v>0</v>
      </c>
      <c r="D2349" s="457">
        <v>0</v>
      </c>
      <c r="E2349" s="438">
        <v>8.46369087966157</v>
      </c>
      <c r="F2349" s="456">
        <v>0</v>
      </c>
      <c r="G2349" s="457">
        <v>0</v>
      </c>
      <c r="H2349" s="438">
        <v>0.37224313131619452</v>
      </c>
      <c r="I2349" s="456">
        <v>0</v>
      </c>
      <c r="J2349" s="457">
        <v>0</v>
      </c>
      <c r="K2349" s="438">
        <v>0.45887258796236635</v>
      </c>
      <c r="L2349" s="462">
        <v>0</v>
      </c>
      <c r="M2349" s="463">
        <v>0</v>
      </c>
      <c r="N2349" s="438">
        <v>3.4444705579099798E-3</v>
      </c>
      <c r="O2349" s="456">
        <v>0</v>
      </c>
      <c r="P2349" s="457">
        <v>0</v>
      </c>
      <c r="Q2349" s="438">
        <v>2.8000471966721986E-2</v>
      </c>
      <c r="R2349" s="462">
        <v>0</v>
      </c>
      <c r="S2349" s="463">
        <v>0</v>
      </c>
      <c r="T2349" s="438">
        <v>514.57730301812694</v>
      </c>
      <c r="U2349" s="456">
        <v>0</v>
      </c>
      <c r="V2349" s="457">
        <v>0</v>
      </c>
      <c r="W2349" s="438">
        <v>1.9026138412318139E-2</v>
      </c>
      <c r="X2349" s="456">
        <v>0</v>
      </c>
      <c r="Y2349" s="457">
        <v>0</v>
      </c>
      <c r="Z2349" s="438">
        <v>1.9432492058558182E-2</v>
      </c>
      <c r="AA2349" s="456">
        <v>0</v>
      </c>
      <c r="AB2349" s="457">
        <v>0</v>
      </c>
      <c r="AC2349" s="438">
        <v>7.2746235415418912E-3</v>
      </c>
      <c r="AD2349" s="456">
        <v>0</v>
      </c>
      <c r="AE2349" s="457">
        <v>0</v>
      </c>
      <c r="AF2349" s="438">
        <v>4.4002698270698913E-4</v>
      </c>
      <c r="AG2349" s="456">
        <v>0</v>
      </c>
      <c r="AH2349" s="457">
        <v>0</v>
      </c>
      <c r="AI2349" s="438">
        <v>1.5713699347247596E-2</v>
      </c>
      <c r="AJ2349" s="456">
        <v>0</v>
      </c>
      <c r="AK2349" s="457">
        <v>0</v>
      </c>
      <c r="AL2349" s="438">
        <v>2.7065843081658493E-3</v>
      </c>
      <c r="AM2349" s="456">
        <v>0</v>
      </c>
      <c r="AN2349" s="457">
        <v>0</v>
      </c>
      <c r="AO2349" s="438">
        <v>3.5215174067307043E-3</v>
      </c>
      <c r="AP2349" s="462">
        <v>0</v>
      </c>
      <c r="AQ2349" s="463">
        <v>0</v>
      </c>
      <c r="AR2349" s="463">
        <v>0</v>
      </c>
      <c r="AS2349" s="456">
        <v>0</v>
      </c>
      <c r="AT2349" s="457">
        <v>0</v>
      </c>
      <c r="AU2349" s="457">
        <v>0</v>
      </c>
    </row>
    <row r="2350" spans="1:47" x14ac:dyDescent="0.2">
      <c r="A2350" s="231">
        <v>2033</v>
      </c>
      <c r="B2350" s="232">
        <v>26</v>
      </c>
      <c r="C2350" s="456">
        <v>0</v>
      </c>
      <c r="D2350" s="457">
        <v>0</v>
      </c>
      <c r="E2350" s="438">
        <v>8.5001777521777893</v>
      </c>
      <c r="F2350" s="456">
        <v>0</v>
      </c>
      <c r="G2350" s="457">
        <v>0</v>
      </c>
      <c r="H2350" s="438">
        <v>0.37606934680729859</v>
      </c>
      <c r="I2350" s="456">
        <v>0</v>
      </c>
      <c r="J2350" s="457">
        <v>0</v>
      </c>
      <c r="K2350" s="438">
        <v>0.46136771649068903</v>
      </c>
      <c r="L2350" s="462">
        <v>0</v>
      </c>
      <c r="M2350" s="463">
        <v>0</v>
      </c>
      <c r="N2350" s="438">
        <v>3.4474596130915627E-3</v>
      </c>
      <c r="O2350" s="456">
        <v>0</v>
      </c>
      <c r="P2350" s="457">
        <v>0</v>
      </c>
      <c r="Q2350" s="438">
        <v>2.8096610082426355E-2</v>
      </c>
      <c r="R2350" s="462">
        <v>0</v>
      </c>
      <c r="S2350" s="463">
        <v>0</v>
      </c>
      <c r="T2350" s="438">
        <v>515.0237092133201</v>
      </c>
      <c r="U2350" s="456">
        <v>0</v>
      </c>
      <c r="V2350" s="457">
        <v>0</v>
      </c>
      <c r="W2350" s="438">
        <v>1.9190879243859957E-2</v>
      </c>
      <c r="X2350" s="456">
        <v>0</v>
      </c>
      <c r="Y2350" s="457">
        <v>0</v>
      </c>
      <c r="Z2350" s="438">
        <v>1.9614303204606498E-2</v>
      </c>
      <c r="AA2350" s="456">
        <v>0</v>
      </c>
      <c r="AB2350" s="457">
        <v>0</v>
      </c>
      <c r="AC2350" s="438">
        <v>7.3552340278048474E-3</v>
      </c>
      <c r="AD2350" s="456">
        <v>0</v>
      </c>
      <c r="AE2350" s="457">
        <v>0</v>
      </c>
      <c r="AF2350" s="438">
        <v>4.4475425918159665E-4</v>
      </c>
      <c r="AG2350" s="456">
        <v>0</v>
      </c>
      <c r="AH2350" s="457">
        <v>0</v>
      </c>
      <c r="AI2350" s="438">
        <v>1.5873528791302098E-2</v>
      </c>
      <c r="AJ2350" s="456">
        <v>0</v>
      </c>
      <c r="AK2350" s="457">
        <v>0</v>
      </c>
      <c r="AL2350" s="438">
        <v>2.7379237050336232E-3</v>
      </c>
      <c r="AM2350" s="456">
        <v>0</v>
      </c>
      <c r="AN2350" s="457">
        <v>0</v>
      </c>
      <c r="AO2350" s="438">
        <v>3.5543526189558187E-3</v>
      </c>
      <c r="AP2350" s="462">
        <v>0</v>
      </c>
      <c r="AQ2350" s="463">
        <v>0</v>
      </c>
      <c r="AR2350" s="463">
        <v>0</v>
      </c>
      <c r="AS2350" s="456">
        <v>0</v>
      </c>
      <c r="AT2350" s="457">
        <v>0</v>
      </c>
      <c r="AU2350" s="457">
        <v>0</v>
      </c>
    </row>
    <row r="2351" spans="1:47" x14ac:dyDescent="0.2">
      <c r="A2351" s="231">
        <v>2033</v>
      </c>
      <c r="B2351" s="232">
        <v>27</v>
      </c>
      <c r="C2351" s="456">
        <v>0</v>
      </c>
      <c r="D2351" s="457">
        <v>0</v>
      </c>
      <c r="E2351" s="438">
        <v>8.5071128645759071</v>
      </c>
      <c r="F2351" s="456">
        <v>0</v>
      </c>
      <c r="G2351" s="457">
        <v>0</v>
      </c>
      <c r="H2351" s="438">
        <v>0.37679722659777254</v>
      </c>
      <c r="I2351" s="456">
        <v>0</v>
      </c>
      <c r="J2351" s="457">
        <v>0</v>
      </c>
      <c r="K2351" s="438">
        <v>0.4618422213957824</v>
      </c>
      <c r="L2351" s="462">
        <v>0</v>
      </c>
      <c r="M2351" s="463">
        <v>0</v>
      </c>
      <c r="N2351" s="438">
        <v>3.4480267079390319E-3</v>
      </c>
      <c r="O2351" s="456">
        <v>0</v>
      </c>
      <c r="P2351" s="457">
        <v>0</v>
      </c>
      <c r="Q2351" s="438">
        <v>2.8114919778682714E-2</v>
      </c>
      <c r="R2351" s="462">
        <v>0</v>
      </c>
      <c r="S2351" s="463">
        <v>0</v>
      </c>
      <c r="T2351" s="438">
        <v>515.10957389488487</v>
      </c>
      <c r="U2351" s="456">
        <v>0</v>
      </c>
      <c r="V2351" s="457">
        <v>0</v>
      </c>
      <c r="W2351" s="438">
        <v>1.9222225924977968E-2</v>
      </c>
      <c r="X2351" s="456">
        <v>0</v>
      </c>
      <c r="Y2351" s="457">
        <v>0</v>
      </c>
      <c r="Z2351" s="438">
        <v>1.9648927221954056E-2</v>
      </c>
      <c r="AA2351" s="456">
        <v>0</v>
      </c>
      <c r="AB2351" s="457">
        <v>0</v>
      </c>
      <c r="AC2351" s="438">
        <v>7.3705803783338398E-3</v>
      </c>
      <c r="AD2351" s="456">
        <v>0</v>
      </c>
      <c r="AE2351" s="457">
        <v>0</v>
      </c>
      <c r="AF2351" s="438">
        <v>4.4565296284399111E-4</v>
      </c>
      <c r="AG2351" s="456">
        <v>0</v>
      </c>
      <c r="AH2351" s="457">
        <v>0</v>
      </c>
      <c r="AI2351" s="438">
        <v>1.5903961551653151E-2</v>
      </c>
      <c r="AJ2351" s="456">
        <v>0</v>
      </c>
      <c r="AK2351" s="457">
        <v>0</v>
      </c>
      <c r="AL2351" s="438">
        <v>2.743891512310422E-3</v>
      </c>
      <c r="AM2351" s="456">
        <v>0</v>
      </c>
      <c r="AN2351" s="457">
        <v>0</v>
      </c>
      <c r="AO2351" s="438">
        <v>3.5606059502521397E-3</v>
      </c>
      <c r="AP2351" s="462">
        <v>0</v>
      </c>
      <c r="AQ2351" s="463">
        <v>0</v>
      </c>
      <c r="AR2351" s="463">
        <v>0</v>
      </c>
      <c r="AS2351" s="456">
        <v>0</v>
      </c>
      <c r="AT2351" s="457">
        <v>0</v>
      </c>
      <c r="AU2351" s="457">
        <v>0</v>
      </c>
    </row>
    <row r="2352" spans="1:47" x14ac:dyDescent="0.2">
      <c r="A2352" s="231">
        <v>2033</v>
      </c>
      <c r="B2352" s="232">
        <v>28</v>
      </c>
      <c r="C2352" s="456">
        <v>0</v>
      </c>
      <c r="D2352" s="457">
        <v>0</v>
      </c>
      <c r="E2352" s="438">
        <v>8.507134165969271</v>
      </c>
      <c r="F2352" s="456">
        <v>0</v>
      </c>
      <c r="G2352" s="457">
        <v>0</v>
      </c>
      <c r="H2352" s="438">
        <v>0.37679590836812249</v>
      </c>
      <c r="I2352" s="456">
        <v>0</v>
      </c>
      <c r="J2352" s="457">
        <v>0</v>
      </c>
      <c r="K2352" s="438">
        <v>0.4618423478578158</v>
      </c>
      <c r="L2352" s="462">
        <v>0</v>
      </c>
      <c r="M2352" s="463">
        <v>0</v>
      </c>
      <c r="N2352" s="438">
        <v>3.4480343816492985E-3</v>
      </c>
      <c r="O2352" s="456">
        <v>0</v>
      </c>
      <c r="P2352" s="457">
        <v>0</v>
      </c>
      <c r="Q2352" s="438">
        <v>2.8114931966231084E-2</v>
      </c>
      <c r="R2352" s="462">
        <v>0</v>
      </c>
      <c r="S2352" s="463">
        <v>0</v>
      </c>
      <c r="T2352" s="438">
        <v>515.10928087538036</v>
      </c>
      <c r="U2352" s="456">
        <v>0</v>
      </c>
      <c r="V2352" s="457">
        <v>0</v>
      </c>
      <c r="W2352" s="438">
        <v>1.9222191270383701E-2</v>
      </c>
      <c r="X2352" s="456">
        <v>0</v>
      </c>
      <c r="Y2352" s="457">
        <v>0</v>
      </c>
      <c r="Z2352" s="438">
        <v>1.9648844442939468E-2</v>
      </c>
      <c r="AA2352" s="456">
        <v>0</v>
      </c>
      <c r="AB2352" s="457">
        <v>0</v>
      </c>
      <c r="AC2352" s="438">
        <v>7.3705462143352244E-3</v>
      </c>
      <c r="AD2352" s="456">
        <v>0</v>
      </c>
      <c r="AE2352" s="457">
        <v>0</v>
      </c>
      <c r="AF2352" s="438">
        <v>4.4565284416375094E-4</v>
      </c>
      <c r="AG2352" s="456">
        <v>0</v>
      </c>
      <c r="AH2352" s="457">
        <v>0</v>
      </c>
      <c r="AI2352" s="438">
        <v>1.5903896890987253E-2</v>
      </c>
      <c r="AJ2352" s="456">
        <v>0</v>
      </c>
      <c r="AK2352" s="457">
        <v>0</v>
      </c>
      <c r="AL2352" s="438">
        <v>2.7438744038738101E-3</v>
      </c>
      <c r="AM2352" s="456">
        <v>0</v>
      </c>
      <c r="AN2352" s="457">
        <v>0</v>
      </c>
      <c r="AO2352" s="438">
        <v>3.5605919210864021E-3</v>
      </c>
      <c r="AP2352" s="462">
        <v>0</v>
      </c>
      <c r="AQ2352" s="463">
        <v>0</v>
      </c>
      <c r="AR2352" s="463">
        <v>0</v>
      </c>
      <c r="AS2352" s="456">
        <v>0</v>
      </c>
      <c r="AT2352" s="457">
        <v>0</v>
      </c>
      <c r="AU2352" s="457">
        <v>0</v>
      </c>
    </row>
    <row r="2353" spans="1:47" x14ac:dyDescent="0.2">
      <c r="A2353" s="231">
        <v>2033</v>
      </c>
      <c r="B2353" s="232">
        <v>29</v>
      </c>
      <c r="C2353" s="456">
        <v>0</v>
      </c>
      <c r="D2353" s="457">
        <v>0</v>
      </c>
      <c r="E2353" s="438">
        <v>8.5071244148330134</v>
      </c>
      <c r="F2353" s="456">
        <v>0</v>
      </c>
      <c r="G2353" s="457">
        <v>0</v>
      </c>
      <c r="H2353" s="438">
        <v>0.37679298904918102</v>
      </c>
      <c r="I2353" s="456">
        <v>0</v>
      </c>
      <c r="J2353" s="457">
        <v>0</v>
      </c>
      <c r="K2353" s="438">
        <v>0.46184177555849004</v>
      </c>
      <c r="L2353" s="462">
        <v>0</v>
      </c>
      <c r="M2353" s="463">
        <v>0</v>
      </c>
      <c r="N2353" s="438">
        <v>3.4480389997747834E-3</v>
      </c>
      <c r="O2353" s="456">
        <v>0</v>
      </c>
      <c r="P2353" s="457">
        <v>0</v>
      </c>
      <c r="Q2353" s="438">
        <v>2.81149095164527E-2</v>
      </c>
      <c r="R2353" s="462">
        <v>0</v>
      </c>
      <c r="S2353" s="463">
        <v>0</v>
      </c>
      <c r="T2353" s="438">
        <v>515.1102769160193</v>
      </c>
      <c r="U2353" s="456">
        <v>0</v>
      </c>
      <c r="V2353" s="457">
        <v>0</v>
      </c>
      <c r="W2353" s="438">
        <v>1.9222095356975756E-2</v>
      </c>
      <c r="X2353" s="456">
        <v>0</v>
      </c>
      <c r="Y2353" s="457">
        <v>0</v>
      </c>
      <c r="Z2353" s="438">
        <v>1.9648697029558154E-2</v>
      </c>
      <c r="AA2353" s="456">
        <v>0</v>
      </c>
      <c r="AB2353" s="457">
        <v>0</v>
      </c>
      <c r="AC2353" s="438">
        <v>7.3704753180657339E-3</v>
      </c>
      <c r="AD2353" s="456">
        <v>0</v>
      </c>
      <c r="AE2353" s="457">
        <v>0</v>
      </c>
      <c r="AF2353" s="438">
        <v>4.4564802994126934E-4</v>
      </c>
      <c r="AG2353" s="456">
        <v>0</v>
      </c>
      <c r="AH2353" s="457">
        <v>0</v>
      </c>
      <c r="AI2353" s="438">
        <v>1.5903773981146677E-2</v>
      </c>
      <c r="AJ2353" s="456">
        <v>0</v>
      </c>
      <c r="AK2353" s="457">
        <v>0</v>
      </c>
      <c r="AL2353" s="438">
        <v>2.7438503883938101E-3</v>
      </c>
      <c r="AM2353" s="456">
        <v>0</v>
      </c>
      <c r="AN2353" s="457">
        <v>0</v>
      </c>
      <c r="AO2353" s="438">
        <v>3.5605704282179926E-3</v>
      </c>
      <c r="AP2353" s="462">
        <v>0</v>
      </c>
      <c r="AQ2353" s="463">
        <v>0</v>
      </c>
      <c r="AR2353" s="463">
        <v>0</v>
      </c>
      <c r="AS2353" s="456">
        <v>0</v>
      </c>
      <c r="AT2353" s="457">
        <v>0</v>
      </c>
      <c r="AU2353" s="457">
        <v>0</v>
      </c>
    </row>
    <row r="2354" spans="1:47" x14ac:dyDescent="0.2">
      <c r="A2354" s="231">
        <v>2033</v>
      </c>
      <c r="B2354" s="232">
        <v>30</v>
      </c>
      <c r="C2354" s="456">
        <v>0</v>
      </c>
      <c r="D2354" s="457">
        <v>0</v>
      </c>
      <c r="E2354" s="438">
        <v>9.7761893075941728</v>
      </c>
      <c r="F2354" s="456">
        <v>0</v>
      </c>
      <c r="G2354" s="457">
        <v>0</v>
      </c>
      <c r="H2354" s="438">
        <v>0.39958027074984442</v>
      </c>
      <c r="I2354" s="456">
        <v>0</v>
      </c>
      <c r="J2354" s="457">
        <v>0</v>
      </c>
      <c r="K2354" s="438">
        <v>0.59666207334218546</v>
      </c>
      <c r="L2354" s="462">
        <v>0</v>
      </c>
      <c r="M2354" s="463">
        <v>0</v>
      </c>
      <c r="N2354" s="438">
        <v>3.4480464314253275E-3</v>
      </c>
      <c r="O2354" s="456">
        <v>0</v>
      </c>
      <c r="P2354" s="457">
        <v>0</v>
      </c>
      <c r="Q2354" s="438">
        <v>2.8114852717894281E-2</v>
      </c>
      <c r="R2354" s="462">
        <v>0</v>
      </c>
      <c r="S2354" s="463">
        <v>0</v>
      </c>
      <c r="T2354" s="438">
        <v>515.11120190179793</v>
      </c>
      <c r="U2354" s="456">
        <v>0</v>
      </c>
      <c r="V2354" s="457">
        <v>0</v>
      </c>
      <c r="W2354" s="438">
        <v>2.0497956308317165E-2</v>
      </c>
      <c r="X2354" s="456">
        <v>0</v>
      </c>
      <c r="Y2354" s="457">
        <v>0</v>
      </c>
      <c r="Z2354" s="438">
        <v>1.9648466805656524E-2</v>
      </c>
      <c r="AA2354" s="456">
        <v>0</v>
      </c>
      <c r="AB2354" s="457">
        <v>0</v>
      </c>
      <c r="AC2354" s="438">
        <v>7.792654544107251E-3</v>
      </c>
      <c r="AD2354" s="456">
        <v>0</v>
      </c>
      <c r="AE2354" s="457">
        <v>0</v>
      </c>
      <c r="AF2354" s="438">
        <v>4.7229495701127741E-4</v>
      </c>
      <c r="AG2354" s="456">
        <v>0</v>
      </c>
      <c r="AH2354" s="457">
        <v>0</v>
      </c>
      <c r="AI2354" s="438">
        <v>1.6873105732430501E-2</v>
      </c>
      <c r="AJ2354" s="456">
        <v>0</v>
      </c>
      <c r="AK2354" s="457">
        <v>0</v>
      </c>
      <c r="AL2354" s="438">
        <v>2.8982153721984231E-3</v>
      </c>
      <c r="AM2354" s="456">
        <v>0</v>
      </c>
      <c r="AN2354" s="457">
        <v>0</v>
      </c>
      <c r="AO2354" s="438">
        <v>3.7892643751364368E-3</v>
      </c>
      <c r="AP2354" s="462">
        <v>0</v>
      </c>
      <c r="AQ2354" s="463">
        <v>0</v>
      </c>
      <c r="AR2354" s="463">
        <v>0</v>
      </c>
      <c r="AS2354" s="456">
        <v>0</v>
      </c>
      <c r="AT2354" s="457">
        <v>0</v>
      </c>
      <c r="AU2354" s="457">
        <v>0</v>
      </c>
    </row>
    <row r="2355" spans="1:47" x14ac:dyDescent="0.2">
      <c r="A2355" s="231">
        <v>2033</v>
      </c>
      <c r="B2355" s="232">
        <v>31</v>
      </c>
      <c r="C2355" s="456">
        <v>0</v>
      </c>
      <c r="D2355" s="457">
        <v>0</v>
      </c>
      <c r="E2355" s="438">
        <v>11.089706044064648</v>
      </c>
      <c r="F2355" s="456">
        <v>0</v>
      </c>
      <c r="G2355" s="457">
        <v>0</v>
      </c>
      <c r="H2355" s="438">
        <v>0.42474778101179039</v>
      </c>
      <c r="I2355" s="456">
        <v>0</v>
      </c>
      <c r="J2355" s="457">
        <v>0</v>
      </c>
      <c r="K2355" s="438">
        <v>0.72635557239199844</v>
      </c>
      <c r="L2355" s="462">
        <v>0</v>
      </c>
      <c r="M2355" s="463">
        <v>0</v>
      </c>
      <c r="N2355" s="438">
        <v>3.4480502744016414E-3</v>
      </c>
      <c r="O2355" s="456">
        <v>0</v>
      </c>
      <c r="P2355" s="457">
        <v>0</v>
      </c>
      <c r="Q2355" s="438">
        <v>2.8114818130066409E-2</v>
      </c>
      <c r="R2355" s="462">
        <v>0</v>
      </c>
      <c r="S2355" s="463">
        <v>0</v>
      </c>
      <c r="T2355" s="438">
        <v>515.11274807116934</v>
      </c>
      <c r="U2355" s="456">
        <v>0</v>
      </c>
      <c r="V2355" s="457">
        <v>0</v>
      </c>
      <c r="W2355" s="438">
        <v>2.1883895633631176E-2</v>
      </c>
      <c r="X2355" s="456">
        <v>0</v>
      </c>
      <c r="Y2355" s="457">
        <v>0</v>
      </c>
      <c r="Z2355" s="438">
        <v>1.964811871951171E-2</v>
      </c>
      <c r="AA2355" s="456">
        <v>0</v>
      </c>
      <c r="AB2355" s="457">
        <v>0</v>
      </c>
      <c r="AC2355" s="438">
        <v>8.2632664389680824E-3</v>
      </c>
      <c r="AD2355" s="456">
        <v>0</v>
      </c>
      <c r="AE2355" s="457">
        <v>0</v>
      </c>
      <c r="AF2355" s="438">
        <v>5.0188725768906281E-4</v>
      </c>
      <c r="AG2355" s="456">
        <v>0</v>
      </c>
      <c r="AH2355" s="457">
        <v>0</v>
      </c>
      <c r="AI2355" s="438">
        <v>1.7942412001161083E-2</v>
      </c>
      <c r="AJ2355" s="456">
        <v>0</v>
      </c>
      <c r="AK2355" s="457">
        <v>0</v>
      </c>
      <c r="AL2355" s="438">
        <v>3.0713756111775607E-3</v>
      </c>
      <c r="AM2355" s="456">
        <v>0</v>
      </c>
      <c r="AN2355" s="457">
        <v>0</v>
      </c>
      <c r="AO2355" s="438">
        <v>4.0393331006651377E-3</v>
      </c>
      <c r="AP2355" s="462">
        <v>0</v>
      </c>
      <c r="AQ2355" s="463">
        <v>0</v>
      </c>
      <c r="AR2355" s="463">
        <v>0</v>
      </c>
      <c r="AS2355" s="456">
        <v>0</v>
      </c>
      <c r="AT2355" s="457">
        <v>0</v>
      </c>
      <c r="AU2355" s="457">
        <v>0</v>
      </c>
    </row>
    <row r="2356" spans="1:47" x14ac:dyDescent="0.2">
      <c r="A2356" s="231">
        <v>2033</v>
      </c>
      <c r="B2356" s="232">
        <v>32</v>
      </c>
      <c r="C2356" s="456">
        <v>0</v>
      </c>
      <c r="D2356" s="457">
        <v>0</v>
      </c>
      <c r="E2356" s="419">
        <v>11.089706044064648</v>
      </c>
      <c r="F2356" s="456">
        <v>0</v>
      </c>
      <c r="G2356" s="457">
        <v>0</v>
      </c>
      <c r="H2356" s="419">
        <v>0.42474778101179039</v>
      </c>
      <c r="I2356" s="456">
        <v>0</v>
      </c>
      <c r="J2356" s="457">
        <v>0</v>
      </c>
      <c r="K2356" s="419">
        <v>0.72635557239199844</v>
      </c>
      <c r="L2356" s="462">
        <v>0</v>
      </c>
      <c r="M2356" s="463">
        <v>0</v>
      </c>
      <c r="N2356" s="419">
        <v>3.4480502744016414E-3</v>
      </c>
      <c r="O2356" s="456">
        <v>0</v>
      </c>
      <c r="P2356" s="457">
        <v>0</v>
      </c>
      <c r="Q2356" s="419">
        <v>2.8114818130066409E-2</v>
      </c>
      <c r="R2356" s="462">
        <v>0</v>
      </c>
      <c r="S2356" s="463">
        <v>0</v>
      </c>
      <c r="T2356" s="419">
        <v>515.11274807116934</v>
      </c>
      <c r="U2356" s="456">
        <v>0</v>
      </c>
      <c r="V2356" s="457">
        <v>0</v>
      </c>
      <c r="W2356" s="419">
        <v>2.1883895633631176E-2</v>
      </c>
      <c r="X2356" s="456">
        <v>0</v>
      </c>
      <c r="Y2356" s="457">
        <v>0</v>
      </c>
      <c r="Z2356" s="419">
        <v>1.964811871951171E-2</v>
      </c>
      <c r="AA2356" s="456">
        <v>0</v>
      </c>
      <c r="AB2356" s="457">
        <v>0</v>
      </c>
      <c r="AC2356" s="419">
        <v>8.2632664389680824E-3</v>
      </c>
      <c r="AD2356" s="456">
        <v>0</v>
      </c>
      <c r="AE2356" s="457">
        <v>0</v>
      </c>
      <c r="AF2356" s="419">
        <v>5.0188725768906281E-4</v>
      </c>
      <c r="AG2356" s="456">
        <v>0</v>
      </c>
      <c r="AH2356" s="457">
        <v>0</v>
      </c>
      <c r="AI2356" s="419">
        <v>1.7942412001161083E-2</v>
      </c>
      <c r="AJ2356" s="456">
        <v>0</v>
      </c>
      <c r="AK2356" s="457">
        <v>0</v>
      </c>
      <c r="AL2356" s="419">
        <v>3.0713756111775607E-3</v>
      </c>
      <c r="AM2356" s="456">
        <v>0</v>
      </c>
      <c r="AN2356" s="457">
        <v>0</v>
      </c>
      <c r="AO2356" s="419">
        <v>4.0393331006651377E-3</v>
      </c>
      <c r="AP2356" s="462">
        <v>0</v>
      </c>
      <c r="AQ2356" s="463">
        <v>0</v>
      </c>
      <c r="AR2356" s="463">
        <v>0</v>
      </c>
      <c r="AS2356" s="456">
        <v>0</v>
      </c>
      <c r="AT2356" s="457">
        <v>0</v>
      </c>
      <c r="AU2356" s="457">
        <v>0</v>
      </c>
    </row>
    <row r="2357" spans="1:47" x14ac:dyDescent="0.2">
      <c r="A2357" s="231">
        <v>2033</v>
      </c>
      <c r="B2357" s="232">
        <v>33</v>
      </c>
      <c r="C2357" s="456">
        <v>0</v>
      </c>
      <c r="D2357" s="457">
        <v>0</v>
      </c>
      <c r="E2357" s="419">
        <v>11.089706044064648</v>
      </c>
      <c r="F2357" s="456">
        <v>0</v>
      </c>
      <c r="G2357" s="457">
        <v>0</v>
      </c>
      <c r="H2357" s="419">
        <v>0.42474778101179039</v>
      </c>
      <c r="I2357" s="456">
        <v>0</v>
      </c>
      <c r="J2357" s="457">
        <v>0</v>
      </c>
      <c r="K2357" s="419">
        <v>0.72635557239199844</v>
      </c>
      <c r="L2357" s="462">
        <v>0</v>
      </c>
      <c r="M2357" s="463">
        <v>0</v>
      </c>
      <c r="N2357" s="419">
        <v>3.4480502744016414E-3</v>
      </c>
      <c r="O2357" s="456">
        <v>0</v>
      </c>
      <c r="P2357" s="457">
        <v>0</v>
      </c>
      <c r="Q2357" s="419">
        <v>2.8114818130066409E-2</v>
      </c>
      <c r="R2357" s="462">
        <v>0</v>
      </c>
      <c r="S2357" s="463">
        <v>0</v>
      </c>
      <c r="T2357" s="419">
        <v>515.11274807116934</v>
      </c>
      <c r="U2357" s="456">
        <v>0</v>
      </c>
      <c r="V2357" s="457">
        <v>0</v>
      </c>
      <c r="W2357" s="419">
        <v>2.1883895633631176E-2</v>
      </c>
      <c r="X2357" s="456">
        <v>0</v>
      </c>
      <c r="Y2357" s="457">
        <v>0</v>
      </c>
      <c r="Z2357" s="419">
        <v>1.964811871951171E-2</v>
      </c>
      <c r="AA2357" s="456">
        <v>0</v>
      </c>
      <c r="AB2357" s="457">
        <v>0</v>
      </c>
      <c r="AC2357" s="419">
        <v>8.2632664389680824E-3</v>
      </c>
      <c r="AD2357" s="456">
        <v>0</v>
      </c>
      <c r="AE2357" s="457">
        <v>0</v>
      </c>
      <c r="AF2357" s="419">
        <v>5.0188725768906281E-4</v>
      </c>
      <c r="AG2357" s="456">
        <v>0</v>
      </c>
      <c r="AH2357" s="457">
        <v>0</v>
      </c>
      <c r="AI2357" s="419">
        <v>1.7942412001161083E-2</v>
      </c>
      <c r="AJ2357" s="456">
        <v>0</v>
      </c>
      <c r="AK2357" s="457">
        <v>0</v>
      </c>
      <c r="AL2357" s="419">
        <v>3.0713756111775607E-3</v>
      </c>
      <c r="AM2357" s="456">
        <v>0</v>
      </c>
      <c r="AN2357" s="457">
        <v>0</v>
      </c>
      <c r="AO2357" s="419">
        <v>4.0393331006651377E-3</v>
      </c>
      <c r="AP2357" s="462">
        <v>0</v>
      </c>
      <c r="AQ2357" s="463">
        <v>0</v>
      </c>
      <c r="AR2357" s="463">
        <v>0</v>
      </c>
      <c r="AS2357" s="456">
        <v>0</v>
      </c>
      <c r="AT2357" s="457">
        <v>0</v>
      </c>
      <c r="AU2357" s="457">
        <v>0</v>
      </c>
    </row>
    <row r="2358" spans="1:47" x14ac:dyDescent="0.2">
      <c r="A2358" s="231">
        <v>2033</v>
      </c>
      <c r="B2358" s="232">
        <v>34</v>
      </c>
      <c r="C2358" s="456">
        <v>0</v>
      </c>
      <c r="D2358" s="457">
        <v>0</v>
      </c>
      <c r="E2358" s="419">
        <v>11.089706044064648</v>
      </c>
      <c r="F2358" s="456">
        <v>0</v>
      </c>
      <c r="G2358" s="457">
        <v>0</v>
      </c>
      <c r="H2358" s="419">
        <v>0.42474778101179039</v>
      </c>
      <c r="I2358" s="456">
        <v>0</v>
      </c>
      <c r="J2358" s="457">
        <v>0</v>
      </c>
      <c r="K2358" s="419">
        <v>0.72635557239199844</v>
      </c>
      <c r="L2358" s="462">
        <v>0</v>
      </c>
      <c r="M2358" s="463">
        <v>0</v>
      </c>
      <c r="N2358" s="419">
        <v>3.4480502744016414E-3</v>
      </c>
      <c r="O2358" s="456">
        <v>0</v>
      </c>
      <c r="P2358" s="457">
        <v>0</v>
      </c>
      <c r="Q2358" s="419">
        <v>2.8114818130066409E-2</v>
      </c>
      <c r="R2358" s="462">
        <v>0</v>
      </c>
      <c r="S2358" s="463">
        <v>0</v>
      </c>
      <c r="T2358" s="419">
        <v>515.11274807116934</v>
      </c>
      <c r="U2358" s="456">
        <v>0</v>
      </c>
      <c r="V2358" s="457">
        <v>0</v>
      </c>
      <c r="W2358" s="419">
        <v>2.1883895633631176E-2</v>
      </c>
      <c r="X2358" s="456">
        <v>0</v>
      </c>
      <c r="Y2358" s="457">
        <v>0</v>
      </c>
      <c r="Z2358" s="419">
        <v>1.964811871951171E-2</v>
      </c>
      <c r="AA2358" s="456">
        <v>0</v>
      </c>
      <c r="AB2358" s="457">
        <v>0</v>
      </c>
      <c r="AC2358" s="419">
        <v>8.2632664389680824E-3</v>
      </c>
      <c r="AD2358" s="456">
        <v>0</v>
      </c>
      <c r="AE2358" s="457">
        <v>0</v>
      </c>
      <c r="AF2358" s="419">
        <v>5.0188725768906281E-4</v>
      </c>
      <c r="AG2358" s="456">
        <v>0</v>
      </c>
      <c r="AH2358" s="457">
        <v>0</v>
      </c>
      <c r="AI2358" s="419">
        <v>1.7942412001161083E-2</v>
      </c>
      <c r="AJ2358" s="456">
        <v>0</v>
      </c>
      <c r="AK2358" s="457">
        <v>0</v>
      </c>
      <c r="AL2358" s="419">
        <v>3.0713756111775607E-3</v>
      </c>
      <c r="AM2358" s="456">
        <v>0</v>
      </c>
      <c r="AN2358" s="457">
        <v>0</v>
      </c>
      <c r="AO2358" s="419">
        <v>4.0393331006651377E-3</v>
      </c>
      <c r="AP2358" s="462">
        <v>0</v>
      </c>
      <c r="AQ2358" s="463">
        <v>0</v>
      </c>
      <c r="AR2358" s="463">
        <v>0</v>
      </c>
      <c r="AS2358" s="456">
        <v>0</v>
      </c>
      <c r="AT2358" s="457">
        <v>0</v>
      </c>
      <c r="AU2358" s="457">
        <v>0</v>
      </c>
    </row>
    <row r="2359" spans="1:47" x14ac:dyDescent="0.2">
      <c r="A2359" s="231">
        <v>2033</v>
      </c>
      <c r="B2359" s="232">
        <v>35</v>
      </c>
      <c r="C2359" s="456">
        <v>0</v>
      </c>
      <c r="D2359" s="457">
        <v>0</v>
      </c>
      <c r="E2359" s="419">
        <v>11.089706044064648</v>
      </c>
      <c r="F2359" s="456">
        <v>0</v>
      </c>
      <c r="G2359" s="457">
        <v>0</v>
      </c>
      <c r="H2359" s="419">
        <v>0.42474778101179039</v>
      </c>
      <c r="I2359" s="456">
        <v>0</v>
      </c>
      <c r="J2359" s="457">
        <v>0</v>
      </c>
      <c r="K2359" s="419">
        <v>0.72635557239199844</v>
      </c>
      <c r="L2359" s="462">
        <v>0</v>
      </c>
      <c r="M2359" s="463">
        <v>0</v>
      </c>
      <c r="N2359" s="419">
        <v>3.4480502744016414E-3</v>
      </c>
      <c r="O2359" s="456">
        <v>0</v>
      </c>
      <c r="P2359" s="457">
        <v>0</v>
      </c>
      <c r="Q2359" s="419">
        <v>2.8114818130066409E-2</v>
      </c>
      <c r="R2359" s="462">
        <v>0</v>
      </c>
      <c r="S2359" s="463">
        <v>0</v>
      </c>
      <c r="T2359" s="419">
        <v>515.11274807116934</v>
      </c>
      <c r="U2359" s="456">
        <v>0</v>
      </c>
      <c r="V2359" s="457">
        <v>0</v>
      </c>
      <c r="W2359" s="419">
        <v>2.1883895633631176E-2</v>
      </c>
      <c r="X2359" s="456">
        <v>0</v>
      </c>
      <c r="Y2359" s="457">
        <v>0</v>
      </c>
      <c r="Z2359" s="419">
        <v>1.964811871951171E-2</v>
      </c>
      <c r="AA2359" s="456">
        <v>0</v>
      </c>
      <c r="AB2359" s="457">
        <v>0</v>
      </c>
      <c r="AC2359" s="419">
        <v>8.2632664389680824E-3</v>
      </c>
      <c r="AD2359" s="456">
        <v>0</v>
      </c>
      <c r="AE2359" s="457">
        <v>0</v>
      </c>
      <c r="AF2359" s="419">
        <v>5.0188725768906281E-4</v>
      </c>
      <c r="AG2359" s="456">
        <v>0</v>
      </c>
      <c r="AH2359" s="457">
        <v>0</v>
      </c>
      <c r="AI2359" s="419">
        <v>1.7942412001161083E-2</v>
      </c>
      <c r="AJ2359" s="456">
        <v>0</v>
      </c>
      <c r="AK2359" s="457">
        <v>0</v>
      </c>
      <c r="AL2359" s="419">
        <v>3.0713756111775607E-3</v>
      </c>
      <c r="AM2359" s="456">
        <v>0</v>
      </c>
      <c r="AN2359" s="457">
        <v>0</v>
      </c>
      <c r="AO2359" s="419">
        <v>4.0393331006651377E-3</v>
      </c>
      <c r="AP2359" s="462">
        <v>0</v>
      </c>
      <c r="AQ2359" s="463">
        <v>0</v>
      </c>
      <c r="AR2359" s="463">
        <v>0</v>
      </c>
      <c r="AS2359" s="456">
        <v>0</v>
      </c>
      <c r="AT2359" s="457">
        <v>0</v>
      </c>
      <c r="AU2359" s="457">
        <v>0</v>
      </c>
    </row>
    <row r="2360" spans="1:47" x14ac:dyDescent="0.2">
      <c r="A2360" s="231">
        <v>2033</v>
      </c>
      <c r="B2360" s="232">
        <v>36</v>
      </c>
      <c r="C2360" s="456">
        <v>0</v>
      </c>
      <c r="D2360" s="457">
        <v>0</v>
      </c>
      <c r="E2360" s="419">
        <v>11.089706044064648</v>
      </c>
      <c r="F2360" s="456">
        <v>0</v>
      </c>
      <c r="G2360" s="457">
        <v>0</v>
      </c>
      <c r="H2360" s="419">
        <v>0.42474778101179039</v>
      </c>
      <c r="I2360" s="456">
        <v>0</v>
      </c>
      <c r="J2360" s="457">
        <v>0</v>
      </c>
      <c r="K2360" s="419">
        <v>0.72635557239199844</v>
      </c>
      <c r="L2360" s="462">
        <v>0</v>
      </c>
      <c r="M2360" s="463">
        <v>0</v>
      </c>
      <c r="N2360" s="419">
        <v>3.4480502744016414E-3</v>
      </c>
      <c r="O2360" s="456">
        <v>0</v>
      </c>
      <c r="P2360" s="457">
        <v>0</v>
      </c>
      <c r="Q2360" s="419">
        <v>2.8114818130066409E-2</v>
      </c>
      <c r="R2360" s="462">
        <v>0</v>
      </c>
      <c r="S2360" s="463">
        <v>0</v>
      </c>
      <c r="T2360" s="419">
        <v>515.11274807116934</v>
      </c>
      <c r="U2360" s="456">
        <v>0</v>
      </c>
      <c r="V2360" s="457">
        <v>0</v>
      </c>
      <c r="W2360" s="419">
        <v>2.1883895633631176E-2</v>
      </c>
      <c r="X2360" s="456">
        <v>0</v>
      </c>
      <c r="Y2360" s="457">
        <v>0</v>
      </c>
      <c r="Z2360" s="419">
        <v>1.964811871951171E-2</v>
      </c>
      <c r="AA2360" s="456">
        <v>0</v>
      </c>
      <c r="AB2360" s="457">
        <v>0</v>
      </c>
      <c r="AC2360" s="419">
        <v>8.2632664389680824E-3</v>
      </c>
      <c r="AD2360" s="456">
        <v>0</v>
      </c>
      <c r="AE2360" s="457">
        <v>0</v>
      </c>
      <c r="AF2360" s="419">
        <v>5.0188725768906281E-4</v>
      </c>
      <c r="AG2360" s="456">
        <v>0</v>
      </c>
      <c r="AH2360" s="457">
        <v>0</v>
      </c>
      <c r="AI2360" s="419">
        <v>1.7942412001161083E-2</v>
      </c>
      <c r="AJ2360" s="456">
        <v>0</v>
      </c>
      <c r="AK2360" s="457">
        <v>0</v>
      </c>
      <c r="AL2360" s="419">
        <v>3.0713756111775607E-3</v>
      </c>
      <c r="AM2360" s="456">
        <v>0</v>
      </c>
      <c r="AN2360" s="457">
        <v>0</v>
      </c>
      <c r="AO2360" s="419">
        <v>4.0393331006651377E-3</v>
      </c>
      <c r="AP2360" s="462">
        <v>0</v>
      </c>
      <c r="AQ2360" s="463">
        <v>0</v>
      </c>
      <c r="AR2360" s="463">
        <v>0</v>
      </c>
      <c r="AS2360" s="456">
        <v>0</v>
      </c>
      <c r="AT2360" s="457">
        <v>0</v>
      </c>
      <c r="AU2360" s="457">
        <v>0</v>
      </c>
    </row>
    <row r="2361" spans="1:47" x14ac:dyDescent="0.2">
      <c r="A2361" s="231">
        <v>2033</v>
      </c>
      <c r="B2361" s="232">
        <v>37</v>
      </c>
      <c r="C2361" s="456">
        <v>0</v>
      </c>
      <c r="D2361" s="457">
        <v>0</v>
      </c>
      <c r="E2361" s="419">
        <v>11.089706044064648</v>
      </c>
      <c r="F2361" s="456">
        <v>0</v>
      </c>
      <c r="G2361" s="457">
        <v>0</v>
      </c>
      <c r="H2361" s="419">
        <v>0.42474778101179039</v>
      </c>
      <c r="I2361" s="456">
        <v>0</v>
      </c>
      <c r="J2361" s="457">
        <v>0</v>
      </c>
      <c r="K2361" s="419">
        <v>0.72635557239199844</v>
      </c>
      <c r="L2361" s="462">
        <v>0</v>
      </c>
      <c r="M2361" s="463">
        <v>0</v>
      </c>
      <c r="N2361" s="419">
        <v>3.4480502744016414E-3</v>
      </c>
      <c r="O2361" s="456">
        <v>0</v>
      </c>
      <c r="P2361" s="457">
        <v>0</v>
      </c>
      <c r="Q2361" s="419">
        <v>2.8114818130066409E-2</v>
      </c>
      <c r="R2361" s="462">
        <v>0</v>
      </c>
      <c r="S2361" s="463">
        <v>0</v>
      </c>
      <c r="T2361" s="419">
        <v>515.11274807116934</v>
      </c>
      <c r="U2361" s="456">
        <v>0</v>
      </c>
      <c r="V2361" s="457">
        <v>0</v>
      </c>
      <c r="W2361" s="419">
        <v>2.1883895633631176E-2</v>
      </c>
      <c r="X2361" s="456">
        <v>0</v>
      </c>
      <c r="Y2361" s="457">
        <v>0</v>
      </c>
      <c r="Z2361" s="419">
        <v>1.964811871951171E-2</v>
      </c>
      <c r="AA2361" s="456">
        <v>0</v>
      </c>
      <c r="AB2361" s="457">
        <v>0</v>
      </c>
      <c r="AC2361" s="419">
        <v>8.2632664389680824E-3</v>
      </c>
      <c r="AD2361" s="456">
        <v>0</v>
      </c>
      <c r="AE2361" s="457">
        <v>0</v>
      </c>
      <c r="AF2361" s="419">
        <v>5.0188725768906281E-4</v>
      </c>
      <c r="AG2361" s="456">
        <v>0</v>
      </c>
      <c r="AH2361" s="457">
        <v>0</v>
      </c>
      <c r="AI2361" s="419">
        <v>1.7942412001161083E-2</v>
      </c>
      <c r="AJ2361" s="456">
        <v>0</v>
      </c>
      <c r="AK2361" s="457">
        <v>0</v>
      </c>
      <c r="AL2361" s="419">
        <v>3.0713756111775607E-3</v>
      </c>
      <c r="AM2361" s="456">
        <v>0</v>
      </c>
      <c r="AN2361" s="457">
        <v>0</v>
      </c>
      <c r="AO2361" s="419">
        <v>4.0393331006651377E-3</v>
      </c>
      <c r="AP2361" s="462">
        <v>0</v>
      </c>
      <c r="AQ2361" s="463">
        <v>0</v>
      </c>
      <c r="AR2361" s="463">
        <v>0</v>
      </c>
      <c r="AS2361" s="456">
        <v>0</v>
      </c>
      <c r="AT2361" s="457">
        <v>0</v>
      </c>
      <c r="AU2361" s="457">
        <v>0</v>
      </c>
    </row>
    <row r="2362" spans="1:47" x14ac:dyDescent="0.2">
      <c r="A2362" s="231">
        <v>2033</v>
      </c>
      <c r="B2362" s="232">
        <v>38</v>
      </c>
      <c r="C2362" s="456">
        <v>0</v>
      </c>
      <c r="D2362" s="457">
        <v>0</v>
      </c>
      <c r="E2362" s="419">
        <v>11.089706044064648</v>
      </c>
      <c r="F2362" s="456">
        <v>0</v>
      </c>
      <c r="G2362" s="457">
        <v>0</v>
      </c>
      <c r="H2362" s="419">
        <v>0.42474778101179039</v>
      </c>
      <c r="I2362" s="456">
        <v>0</v>
      </c>
      <c r="J2362" s="457">
        <v>0</v>
      </c>
      <c r="K2362" s="419">
        <v>0.72635557239199844</v>
      </c>
      <c r="L2362" s="462">
        <v>0</v>
      </c>
      <c r="M2362" s="463">
        <v>0</v>
      </c>
      <c r="N2362" s="419">
        <v>3.4480502744016414E-3</v>
      </c>
      <c r="O2362" s="456">
        <v>0</v>
      </c>
      <c r="P2362" s="457">
        <v>0</v>
      </c>
      <c r="Q2362" s="419">
        <v>2.8114818130066409E-2</v>
      </c>
      <c r="R2362" s="462">
        <v>0</v>
      </c>
      <c r="S2362" s="463">
        <v>0</v>
      </c>
      <c r="T2362" s="419">
        <v>515.11274807116934</v>
      </c>
      <c r="U2362" s="456">
        <v>0</v>
      </c>
      <c r="V2362" s="457">
        <v>0</v>
      </c>
      <c r="W2362" s="419">
        <v>2.1883895633631176E-2</v>
      </c>
      <c r="X2362" s="456">
        <v>0</v>
      </c>
      <c r="Y2362" s="457">
        <v>0</v>
      </c>
      <c r="Z2362" s="419">
        <v>1.964811871951171E-2</v>
      </c>
      <c r="AA2362" s="456">
        <v>0</v>
      </c>
      <c r="AB2362" s="457">
        <v>0</v>
      </c>
      <c r="AC2362" s="419">
        <v>8.2632664389680824E-3</v>
      </c>
      <c r="AD2362" s="456">
        <v>0</v>
      </c>
      <c r="AE2362" s="457">
        <v>0</v>
      </c>
      <c r="AF2362" s="419">
        <v>5.0188725768906281E-4</v>
      </c>
      <c r="AG2362" s="456">
        <v>0</v>
      </c>
      <c r="AH2362" s="457">
        <v>0</v>
      </c>
      <c r="AI2362" s="419">
        <v>1.7942412001161083E-2</v>
      </c>
      <c r="AJ2362" s="456">
        <v>0</v>
      </c>
      <c r="AK2362" s="457">
        <v>0</v>
      </c>
      <c r="AL2362" s="419">
        <v>3.0713756111775607E-3</v>
      </c>
      <c r="AM2362" s="456">
        <v>0</v>
      </c>
      <c r="AN2362" s="457">
        <v>0</v>
      </c>
      <c r="AO2362" s="419">
        <v>4.0393331006651377E-3</v>
      </c>
      <c r="AP2362" s="462">
        <v>0</v>
      </c>
      <c r="AQ2362" s="463">
        <v>0</v>
      </c>
      <c r="AR2362" s="463">
        <v>0</v>
      </c>
      <c r="AS2362" s="456">
        <v>0</v>
      </c>
      <c r="AT2362" s="457">
        <v>0</v>
      </c>
      <c r="AU2362" s="457">
        <v>0</v>
      </c>
    </row>
    <row r="2363" spans="1:47" x14ac:dyDescent="0.2">
      <c r="A2363" s="231">
        <v>2033</v>
      </c>
      <c r="B2363" s="232">
        <v>39</v>
      </c>
      <c r="C2363" s="456">
        <v>0</v>
      </c>
      <c r="D2363" s="457">
        <v>0</v>
      </c>
      <c r="E2363" s="419">
        <v>11.089706044064648</v>
      </c>
      <c r="F2363" s="456">
        <v>0</v>
      </c>
      <c r="G2363" s="457">
        <v>0</v>
      </c>
      <c r="H2363" s="419">
        <v>0.42474778101179039</v>
      </c>
      <c r="I2363" s="456">
        <v>0</v>
      </c>
      <c r="J2363" s="457">
        <v>0</v>
      </c>
      <c r="K2363" s="419">
        <v>0.72635557239199844</v>
      </c>
      <c r="L2363" s="462">
        <v>0</v>
      </c>
      <c r="M2363" s="463">
        <v>0</v>
      </c>
      <c r="N2363" s="419">
        <v>3.4480502744016414E-3</v>
      </c>
      <c r="O2363" s="456">
        <v>0</v>
      </c>
      <c r="P2363" s="457">
        <v>0</v>
      </c>
      <c r="Q2363" s="419">
        <v>2.8114818130066409E-2</v>
      </c>
      <c r="R2363" s="462">
        <v>0</v>
      </c>
      <c r="S2363" s="463">
        <v>0</v>
      </c>
      <c r="T2363" s="419">
        <v>515.11274807116934</v>
      </c>
      <c r="U2363" s="456">
        <v>0</v>
      </c>
      <c r="V2363" s="457">
        <v>0</v>
      </c>
      <c r="W2363" s="419">
        <v>2.1883895633631176E-2</v>
      </c>
      <c r="X2363" s="456">
        <v>0</v>
      </c>
      <c r="Y2363" s="457">
        <v>0</v>
      </c>
      <c r="Z2363" s="419">
        <v>1.964811871951171E-2</v>
      </c>
      <c r="AA2363" s="456">
        <v>0</v>
      </c>
      <c r="AB2363" s="457">
        <v>0</v>
      </c>
      <c r="AC2363" s="419">
        <v>8.2632664389680824E-3</v>
      </c>
      <c r="AD2363" s="456">
        <v>0</v>
      </c>
      <c r="AE2363" s="457">
        <v>0</v>
      </c>
      <c r="AF2363" s="419">
        <v>5.0188725768906281E-4</v>
      </c>
      <c r="AG2363" s="456">
        <v>0</v>
      </c>
      <c r="AH2363" s="457">
        <v>0</v>
      </c>
      <c r="AI2363" s="419">
        <v>1.7942412001161083E-2</v>
      </c>
      <c r="AJ2363" s="456">
        <v>0</v>
      </c>
      <c r="AK2363" s="457">
        <v>0</v>
      </c>
      <c r="AL2363" s="419">
        <v>3.0713756111775607E-3</v>
      </c>
      <c r="AM2363" s="456">
        <v>0</v>
      </c>
      <c r="AN2363" s="457">
        <v>0</v>
      </c>
      <c r="AO2363" s="419">
        <v>4.0393331006651377E-3</v>
      </c>
      <c r="AP2363" s="462">
        <v>0</v>
      </c>
      <c r="AQ2363" s="463">
        <v>0</v>
      </c>
      <c r="AR2363" s="463">
        <v>0</v>
      </c>
      <c r="AS2363" s="456">
        <v>0</v>
      </c>
      <c r="AT2363" s="457">
        <v>0</v>
      </c>
      <c r="AU2363" s="457">
        <v>0</v>
      </c>
    </row>
    <row r="2364" spans="1:47" ht="13.5" thickBot="1" x14ac:dyDescent="0.25">
      <c r="A2364" s="233">
        <v>2033</v>
      </c>
      <c r="B2364" s="234">
        <v>40</v>
      </c>
      <c r="C2364" s="458">
        <v>0</v>
      </c>
      <c r="D2364" s="459">
        <v>0</v>
      </c>
      <c r="E2364" s="430">
        <v>11.089706044064648</v>
      </c>
      <c r="F2364" s="458">
        <v>0</v>
      </c>
      <c r="G2364" s="459">
        <v>0</v>
      </c>
      <c r="H2364" s="430">
        <v>0.42474778101179039</v>
      </c>
      <c r="I2364" s="458">
        <v>0</v>
      </c>
      <c r="J2364" s="459">
        <v>0</v>
      </c>
      <c r="K2364" s="430">
        <v>0.72635557239199844</v>
      </c>
      <c r="L2364" s="464">
        <v>0</v>
      </c>
      <c r="M2364" s="465">
        <v>0</v>
      </c>
      <c r="N2364" s="430">
        <v>3.4480502744016414E-3</v>
      </c>
      <c r="O2364" s="458">
        <v>0</v>
      </c>
      <c r="P2364" s="459">
        <v>0</v>
      </c>
      <c r="Q2364" s="430">
        <v>2.8114818130066409E-2</v>
      </c>
      <c r="R2364" s="464">
        <v>0</v>
      </c>
      <c r="S2364" s="465">
        <v>0</v>
      </c>
      <c r="T2364" s="430">
        <v>515.11274807116934</v>
      </c>
      <c r="U2364" s="458">
        <v>0</v>
      </c>
      <c r="V2364" s="459">
        <v>0</v>
      </c>
      <c r="W2364" s="430">
        <v>2.1883895633631176E-2</v>
      </c>
      <c r="X2364" s="458">
        <v>0</v>
      </c>
      <c r="Y2364" s="459">
        <v>0</v>
      </c>
      <c r="Z2364" s="430">
        <v>1.964811871951171E-2</v>
      </c>
      <c r="AA2364" s="458">
        <v>0</v>
      </c>
      <c r="AB2364" s="459">
        <v>0</v>
      </c>
      <c r="AC2364" s="430">
        <v>8.2632664389680824E-3</v>
      </c>
      <c r="AD2364" s="458">
        <v>0</v>
      </c>
      <c r="AE2364" s="459">
        <v>0</v>
      </c>
      <c r="AF2364" s="430">
        <v>5.0188725768906281E-4</v>
      </c>
      <c r="AG2364" s="458">
        <v>0</v>
      </c>
      <c r="AH2364" s="459">
        <v>0</v>
      </c>
      <c r="AI2364" s="430">
        <v>1.7942412001161083E-2</v>
      </c>
      <c r="AJ2364" s="458">
        <v>0</v>
      </c>
      <c r="AK2364" s="459">
        <v>0</v>
      </c>
      <c r="AL2364" s="430">
        <v>3.0713756111775607E-3</v>
      </c>
      <c r="AM2364" s="458">
        <v>0</v>
      </c>
      <c r="AN2364" s="459">
        <v>0</v>
      </c>
      <c r="AO2364" s="430">
        <v>4.0393331006651377E-3</v>
      </c>
      <c r="AP2364" s="464">
        <v>0</v>
      </c>
      <c r="AQ2364" s="465">
        <v>0</v>
      </c>
      <c r="AR2364" s="465">
        <v>0</v>
      </c>
      <c r="AS2364" s="458">
        <v>0</v>
      </c>
      <c r="AT2364" s="459">
        <v>0</v>
      </c>
      <c r="AU2364" s="459">
        <v>0</v>
      </c>
    </row>
    <row r="2365" spans="1:47" x14ac:dyDescent="0.2">
      <c r="A2365" s="229">
        <v>2034</v>
      </c>
      <c r="B2365" s="230">
        <v>1</v>
      </c>
      <c r="C2365" s="454">
        <v>0.75420116453629804</v>
      </c>
      <c r="D2365" s="455">
        <v>0.77037096743444988</v>
      </c>
      <c r="E2365" s="436">
        <v>1.795930117402367</v>
      </c>
      <c r="F2365" s="454">
        <v>3.6201688581955209E-2</v>
      </c>
      <c r="G2365" s="455">
        <v>3.1978962224217131E-2</v>
      </c>
      <c r="H2365" s="436">
        <v>5.5141707633220516E-2</v>
      </c>
      <c r="I2365" s="454">
        <v>3.1943886865875237E-2</v>
      </c>
      <c r="J2365" s="455">
        <v>3.2378133580016913E-2</v>
      </c>
      <c r="K2365" s="436">
        <v>0.10297899016108313</v>
      </c>
      <c r="L2365" s="460">
        <v>1.3455303998973643E-3</v>
      </c>
      <c r="M2365" s="461">
        <v>1.76047981673273E-3</v>
      </c>
      <c r="N2365" s="436">
        <v>3.2993109120879297E-3</v>
      </c>
      <c r="O2365" s="454">
        <v>1.6327570124419892E-3</v>
      </c>
      <c r="P2365" s="455">
        <v>2.074560196758099E-3</v>
      </c>
      <c r="Q2365" s="436">
        <v>1.0078744960841639E-2</v>
      </c>
      <c r="R2365" s="460">
        <v>0</v>
      </c>
      <c r="S2365" s="461">
        <v>0</v>
      </c>
      <c r="T2365" s="436">
        <v>493.15789386667285</v>
      </c>
      <c r="U2365" s="454">
        <v>4.7101189978613935E-3</v>
      </c>
      <c r="V2365" s="455">
        <v>5.7172404188704784E-3</v>
      </c>
      <c r="W2365" s="436">
        <v>1.0135467699882448E-2</v>
      </c>
      <c r="X2365" s="454">
        <v>4.3502943529389482E-3</v>
      </c>
      <c r="Y2365" s="455">
        <v>5.5466805669548772E-3</v>
      </c>
      <c r="Z2365" s="436">
        <v>1.031936056133575E-2</v>
      </c>
      <c r="AA2365" s="454">
        <v>8.1449283442656278E-4</v>
      </c>
      <c r="AB2365" s="455">
        <v>8.7730538490438591E-4</v>
      </c>
      <c r="AC2365" s="436">
        <v>1.0980113569967742E-3</v>
      </c>
      <c r="AD2365" s="454">
        <v>4.605281602253249E-5</v>
      </c>
      <c r="AE2365" s="455">
        <v>4.0522901220035321E-5</v>
      </c>
      <c r="AF2365" s="436">
        <v>6.4132967613083058E-5</v>
      </c>
      <c r="AG2365" s="454">
        <v>1.5060199330361244E-3</v>
      </c>
      <c r="AH2365" s="455">
        <v>1.3041785305623634E-3</v>
      </c>
      <c r="AI2365" s="436">
        <v>2.3184647685432413E-3</v>
      </c>
      <c r="AJ2365" s="454">
        <v>2.7717523965803355E-4</v>
      </c>
      <c r="AK2365" s="455">
        <v>2.3385837806907429E-4</v>
      </c>
      <c r="AL2365" s="436">
        <v>4.1139780075159999E-4</v>
      </c>
      <c r="AM2365" s="454">
        <v>4.1499341297264193E-4</v>
      </c>
      <c r="AN2365" s="455">
        <v>3.7174727174482425E-4</v>
      </c>
      <c r="AO2365" s="436">
        <v>5.021639985913701E-4</v>
      </c>
      <c r="AP2365" s="460">
        <v>0</v>
      </c>
      <c r="AQ2365" s="461">
        <v>0</v>
      </c>
      <c r="AR2365" s="461">
        <v>0</v>
      </c>
      <c r="AS2365" s="454">
        <v>0</v>
      </c>
      <c r="AT2365" s="455">
        <v>0</v>
      </c>
      <c r="AU2365" s="455">
        <v>0</v>
      </c>
    </row>
    <row r="2366" spans="1:47" x14ac:dyDescent="0.2">
      <c r="A2366" s="231">
        <v>2034</v>
      </c>
      <c r="B2366" s="232">
        <v>2</v>
      </c>
      <c r="C2366" s="456">
        <v>0.75880124795006099</v>
      </c>
      <c r="D2366" s="457">
        <v>0.77394535819985788</v>
      </c>
      <c r="E2366" s="437">
        <v>1.8041677792600994</v>
      </c>
      <c r="F2366" s="456">
        <v>3.6870423590203968E-2</v>
      </c>
      <c r="G2366" s="457">
        <v>3.2551229252483549E-2</v>
      </c>
      <c r="H2366" s="437">
        <v>5.6111711638954058E-2</v>
      </c>
      <c r="I2366" s="456">
        <v>3.231368296461621E-2</v>
      </c>
      <c r="J2366" s="457">
        <v>3.2702229467470936E-2</v>
      </c>
      <c r="K2366" s="437">
        <v>0.10368110650398607</v>
      </c>
      <c r="L2366" s="462">
        <v>1.3475645216166295E-3</v>
      </c>
      <c r="M2366" s="463">
        <v>1.7624212516229787E-3</v>
      </c>
      <c r="N2366" s="437">
        <v>3.3030449450262979E-3</v>
      </c>
      <c r="O2366" s="456">
        <v>1.6419764763353629E-3</v>
      </c>
      <c r="P2366" s="457">
        <v>2.086032888772685E-3</v>
      </c>
      <c r="Q2366" s="437">
        <v>1.0097125716410735E-2</v>
      </c>
      <c r="R2366" s="462">
        <v>0</v>
      </c>
      <c r="S2366" s="463">
        <v>0</v>
      </c>
      <c r="T2366" s="437">
        <v>493.45900698054407</v>
      </c>
      <c r="U2366" s="456">
        <v>4.7723347944672043E-3</v>
      </c>
      <c r="V2366" s="457">
        <v>5.7867686844437025E-3</v>
      </c>
      <c r="W2366" s="437">
        <v>1.0260048831436131E-2</v>
      </c>
      <c r="X2366" s="456">
        <v>4.4111507926404125E-3</v>
      </c>
      <c r="Y2366" s="457">
        <v>5.62751425065291E-3</v>
      </c>
      <c r="Z2366" s="437">
        <v>1.0442212442304448E-2</v>
      </c>
      <c r="AA2366" s="456">
        <v>8.3681470733466942E-4</v>
      </c>
      <c r="AB2366" s="457">
        <v>8.9327576833258171E-4</v>
      </c>
      <c r="AC2366" s="437">
        <v>1.1313361010159867E-3</v>
      </c>
      <c r="AD2366" s="456">
        <v>4.6965424198943152E-5</v>
      </c>
      <c r="AE2366" s="457">
        <v>4.1295370277371315E-5</v>
      </c>
      <c r="AF2366" s="437">
        <v>6.5372723741176348E-5</v>
      </c>
      <c r="AG2366" s="456">
        <v>1.531654581907101E-3</v>
      </c>
      <c r="AH2366" s="457">
        <v>1.3266926564946468E-3</v>
      </c>
      <c r="AI2366" s="437">
        <v>2.3554896876389684E-3</v>
      </c>
      <c r="AJ2366" s="456">
        <v>2.8187182802634389E-4</v>
      </c>
      <c r="AK2366" s="457">
        <v>2.380462300737775E-4</v>
      </c>
      <c r="AL2366" s="437">
        <v>4.1817587836099474E-4</v>
      </c>
      <c r="AM2366" s="456">
        <v>4.2299084572101594E-4</v>
      </c>
      <c r="AN2366" s="457">
        <v>3.7835626987587842E-4</v>
      </c>
      <c r="AO2366" s="437">
        <v>5.1138776027956237E-4</v>
      </c>
      <c r="AP2366" s="462">
        <v>0</v>
      </c>
      <c r="AQ2366" s="463">
        <v>0</v>
      </c>
      <c r="AR2366" s="463">
        <v>0</v>
      </c>
      <c r="AS2366" s="456">
        <v>0</v>
      </c>
      <c r="AT2366" s="457">
        <v>0</v>
      </c>
      <c r="AU2366" s="457">
        <v>0</v>
      </c>
    </row>
    <row r="2367" spans="1:47" x14ac:dyDescent="0.2">
      <c r="A2367" s="231">
        <v>2034</v>
      </c>
      <c r="B2367" s="232">
        <v>3</v>
      </c>
      <c r="C2367" s="456">
        <v>0.76297178475918337</v>
      </c>
      <c r="D2367" s="457">
        <v>0.77703689323974545</v>
      </c>
      <c r="E2367" s="437">
        <v>1.8143419331769151</v>
      </c>
      <c r="F2367" s="456">
        <v>3.7625209159023461E-2</v>
      </c>
      <c r="G2367" s="457">
        <v>3.3223307764499464E-2</v>
      </c>
      <c r="H2367" s="437">
        <v>5.7257605617676691E-2</v>
      </c>
      <c r="I2367" s="456">
        <v>3.2700469957100201E-2</v>
      </c>
      <c r="J2367" s="457">
        <v>3.3046573795931553E-2</v>
      </c>
      <c r="K2367" s="437">
        <v>0.10449858535021525</v>
      </c>
      <c r="L2367" s="462">
        <v>1.3497608132489224E-3</v>
      </c>
      <c r="M2367" s="463">
        <v>1.7644836186178642E-3</v>
      </c>
      <c r="N2367" s="437">
        <v>3.3070854382886983E-3</v>
      </c>
      <c r="O2367" s="456">
        <v>1.6523246201387207E-3</v>
      </c>
      <c r="P2367" s="457">
        <v>2.0994112997208998E-3</v>
      </c>
      <c r="Q2367" s="437">
        <v>1.0118275054804449E-2</v>
      </c>
      <c r="R2367" s="462">
        <v>0</v>
      </c>
      <c r="S2367" s="463">
        <v>0</v>
      </c>
      <c r="T2367" s="437">
        <v>493.81569398352673</v>
      </c>
      <c r="U2367" s="456">
        <v>4.838812744780166E-3</v>
      </c>
      <c r="V2367" s="457">
        <v>5.8635081597475042E-3</v>
      </c>
      <c r="W2367" s="437">
        <v>1.0407161287140572E-2</v>
      </c>
      <c r="X2367" s="456">
        <v>4.4802905403021126E-3</v>
      </c>
      <c r="Y2367" s="457">
        <v>5.723369174196853E-3</v>
      </c>
      <c r="Z2367" s="437">
        <v>1.0587835647903499E-2</v>
      </c>
      <c r="AA2367" s="456">
        <v>8.6065278201553192E-4</v>
      </c>
      <c r="AB2367" s="457">
        <v>9.0948599524103577E-4</v>
      </c>
      <c r="AC2367" s="437">
        <v>1.1683992073389842E-3</v>
      </c>
      <c r="AD2367" s="456">
        <v>4.799132757439607E-5</v>
      </c>
      <c r="AE2367" s="457">
        <v>4.2196552083503114E-5</v>
      </c>
      <c r="AF2367" s="437">
        <v>6.6823220793083774E-5</v>
      </c>
      <c r="AG2367" s="456">
        <v>1.5608908914908723E-3</v>
      </c>
      <c r="AH2367" s="457">
        <v>1.35366818692429E-3</v>
      </c>
      <c r="AI2367" s="437">
        <v>2.3998359543990926E-3</v>
      </c>
      <c r="AJ2367" s="456">
        <v>2.8728967739278735E-4</v>
      </c>
      <c r="AK2367" s="457">
        <v>2.4315210151311308E-4</v>
      </c>
      <c r="AL2367" s="437">
        <v>4.2637432976107433E-4</v>
      </c>
      <c r="AM2367" s="456">
        <v>4.3191666536798956E-4</v>
      </c>
      <c r="AN2367" s="457">
        <v>3.8595581546537177E-4</v>
      </c>
      <c r="AO2367" s="437">
        <v>5.2209988180543514E-4</v>
      </c>
      <c r="AP2367" s="462">
        <v>0</v>
      </c>
      <c r="AQ2367" s="463">
        <v>0</v>
      </c>
      <c r="AR2367" s="463">
        <v>0</v>
      </c>
      <c r="AS2367" s="456">
        <v>0</v>
      </c>
      <c r="AT2367" s="457">
        <v>0</v>
      </c>
      <c r="AU2367" s="457">
        <v>0</v>
      </c>
    </row>
    <row r="2368" spans="1:47" x14ac:dyDescent="0.2">
      <c r="A2368" s="231">
        <v>2034</v>
      </c>
      <c r="B2368" s="232">
        <v>4</v>
      </c>
      <c r="C2368" s="456">
        <v>0.76660196461177088</v>
      </c>
      <c r="D2368" s="457">
        <v>0.77950293501707479</v>
      </c>
      <c r="E2368" s="437">
        <v>1.8261519855048374</v>
      </c>
      <c r="F2368" s="456">
        <v>3.8472175294880048E-2</v>
      </c>
      <c r="G2368" s="457">
        <v>3.3996709589308095E-2</v>
      </c>
      <c r="H2368" s="437">
        <v>5.8581733410290167E-2</v>
      </c>
      <c r="I2368" s="456">
        <v>3.3105099222566346E-2</v>
      </c>
      <c r="J2368" s="457">
        <v>3.3409720280438059E-2</v>
      </c>
      <c r="K2368" s="437">
        <v>0.10544174821413244</v>
      </c>
      <c r="L2368" s="462">
        <v>1.3522080053072893E-3</v>
      </c>
      <c r="M2368" s="463">
        <v>1.7668580023768624E-3</v>
      </c>
      <c r="N2368" s="437">
        <v>3.3117107433337043E-3</v>
      </c>
      <c r="O2368" s="456">
        <v>1.6639249898997002E-3</v>
      </c>
      <c r="P2368" s="457">
        <v>2.1147959308773574E-3</v>
      </c>
      <c r="Q2368" s="437">
        <v>1.0142657622709206E-2</v>
      </c>
      <c r="R2368" s="462">
        <v>0</v>
      </c>
      <c r="S2368" s="463">
        <v>0</v>
      </c>
      <c r="T2368" s="437">
        <v>494.22944220291402</v>
      </c>
      <c r="U2368" s="456">
        <v>4.911184925148789E-3</v>
      </c>
      <c r="V2368" s="457">
        <v>5.9501381798245387E-3</v>
      </c>
      <c r="W2368" s="437">
        <v>1.0577134483911206E-2</v>
      </c>
      <c r="X2368" s="456">
        <v>4.5581091781806337E-3</v>
      </c>
      <c r="Y2368" s="457">
        <v>5.8341132289243753E-3</v>
      </c>
      <c r="Z2368" s="437">
        <v>1.0756146653929821E-2</v>
      </c>
      <c r="AA2368" s="456">
        <v>8.8743017829502862E-4</v>
      </c>
      <c r="AB2368" s="457">
        <v>9.2823933618380169E-4</v>
      </c>
      <c r="AC2368" s="437">
        <v>1.2114330161298863E-3</v>
      </c>
      <c r="AD2368" s="456">
        <v>4.9144096848310204E-5</v>
      </c>
      <c r="AE2368" s="457">
        <v>4.3234557733344419E-5</v>
      </c>
      <c r="AF2368" s="437">
        <v>6.8500972030692629E-5</v>
      </c>
      <c r="AG2368" s="456">
        <v>1.5936934813903924E-3</v>
      </c>
      <c r="AH2368" s="457">
        <v>1.3847009284886141E-3</v>
      </c>
      <c r="AI2368" s="437">
        <v>2.4510383694403399E-3</v>
      </c>
      <c r="AJ2368" s="456">
        <v>2.933905772901022E-4</v>
      </c>
      <c r="AK2368" s="457">
        <v>2.4905360063971207E-4</v>
      </c>
      <c r="AL2368" s="437">
        <v>4.3583313211310464E-4</v>
      </c>
      <c r="AM2368" s="456">
        <v>4.4191805448468469E-4</v>
      </c>
      <c r="AN2368" s="457">
        <v>3.9468191479924343E-4</v>
      </c>
      <c r="AO2368" s="437">
        <v>5.3448928826487266E-4</v>
      </c>
      <c r="AP2368" s="462">
        <v>0</v>
      </c>
      <c r="AQ2368" s="463">
        <v>0</v>
      </c>
      <c r="AR2368" s="463">
        <v>0</v>
      </c>
      <c r="AS2368" s="456">
        <v>0</v>
      </c>
      <c r="AT2368" s="457">
        <v>0</v>
      </c>
      <c r="AU2368" s="457">
        <v>0</v>
      </c>
    </row>
    <row r="2369" spans="1:47" x14ac:dyDescent="0.2">
      <c r="A2369" s="231">
        <v>2034</v>
      </c>
      <c r="B2369" s="232">
        <v>5</v>
      </c>
      <c r="C2369" s="456">
        <v>1.1986505619746408</v>
      </c>
      <c r="D2369" s="457">
        <v>1.2393896962854796</v>
      </c>
      <c r="E2369" s="437">
        <v>3.233019019669674</v>
      </c>
      <c r="F2369" s="456">
        <v>4.626468951186543E-2</v>
      </c>
      <c r="G2369" s="457">
        <v>4.1656404168607275E-2</v>
      </c>
      <c r="H2369" s="437">
        <v>8.6718624883182827E-2</v>
      </c>
      <c r="I2369" s="456">
        <v>4.4608953098697134E-2</v>
      </c>
      <c r="J2369" s="457">
        <v>4.5790791380110628E-2</v>
      </c>
      <c r="K2369" s="437">
        <v>0.16495574950115918</v>
      </c>
      <c r="L2369" s="462">
        <v>1.354703193462072E-3</v>
      </c>
      <c r="M2369" s="463">
        <v>1.7692612677368328E-3</v>
      </c>
      <c r="N2369" s="437">
        <v>3.3160559964608518E-3</v>
      </c>
      <c r="O2369" s="456">
        <v>2.0309864391323392E-3</v>
      </c>
      <c r="P2369" s="457">
        <v>3.1913762305923543E-3</v>
      </c>
      <c r="Q2369" s="437">
        <v>1.2583101619162415E-2</v>
      </c>
      <c r="R2369" s="462">
        <v>0</v>
      </c>
      <c r="S2369" s="463">
        <v>0</v>
      </c>
      <c r="T2369" s="437">
        <v>494.51269355674464</v>
      </c>
      <c r="U2369" s="456">
        <v>3.7881052907584884E-3</v>
      </c>
      <c r="V2369" s="457">
        <v>4.5071783631991267E-3</v>
      </c>
      <c r="W2369" s="437">
        <v>9.2042582483817803E-3</v>
      </c>
      <c r="X2369" s="456">
        <v>4.6449331610010974E-3</v>
      </c>
      <c r="Y2369" s="457">
        <v>5.9607305384505767E-3</v>
      </c>
      <c r="Z2369" s="437">
        <v>1.0948055879356678E-2</v>
      </c>
      <c r="AA2369" s="456">
        <v>1.0570940978068823E-3</v>
      </c>
      <c r="AB2369" s="457">
        <v>1.1076121106773714E-3</v>
      </c>
      <c r="AC2369" s="437">
        <v>1.7532625089071885E-3</v>
      </c>
      <c r="AD2369" s="456">
        <v>5.8773623709364607E-5</v>
      </c>
      <c r="AE2369" s="457">
        <v>5.2513395254579782E-5</v>
      </c>
      <c r="AF2369" s="437">
        <v>1.0069725052027167E-4</v>
      </c>
      <c r="AG2369" s="456">
        <v>1.9203328438973967E-3</v>
      </c>
      <c r="AH2369" s="457">
        <v>1.7035833026045842E-3</v>
      </c>
      <c r="AI2369" s="437">
        <v>3.6423845777629124E-3</v>
      </c>
      <c r="AJ2369" s="456">
        <v>3.4360080295169239E-4</v>
      </c>
      <c r="AK2369" s="457">
        <v>2.9601731504085672E-4</v>
      </c>
      <c r="AL2369" s="437">
        <v>6.1134560350363455E-4</v>
      </c>
      <c r="AM2369" s="456">
        <v>5.3521428800339219E-4</v>
      </c>
      <c r="AN2369" s="457">
        <v>4.8725429056577685E-4</v>
      </c>
      <c r="AO2369" s="437">
        <v>8.3002386475922087E-4</v>
      </c>
      <c r="AP2369" s="462">
        <v>0</v>
      </c>
      <c r="AQ2369" s="463">
        <v>0</v>
      </c>
      <c r="AR2369" s="463">
        <v>0</v>
      </c>
      <c r="AS2369" s="456">
        <v>0</v>
      </c>
      <c r="AT2369" s="457">
        <v>0</v>
      </c>
      <c r="AU2369" s="457">
        <v>0</v>
      </c>
    </row>
    <row r="2370" spans="1:47" x14ac:dyDescent="0.2">
      <c r="A2370" s="231">
        <v>2034</v>
      </c>
      <c r="B2370" s="232">
        <v>6</v>
      </c>
      <c r="C2370" s="456">
        <v>1.2055476865928065</v>
      </c>
      <c r="D2370" s="457">
        <v>1.2461261313739294</v>
      </c>
      <c r="E2370" s="437">
        <v>3.2529847029772418</v>
      </c>
      <c r="F2370" s="456">
        <v>4.7413430458862801E-2</v>
      </c>
      <c r="G2370" s="457">
        <v>4.2785158347343012E-2</v>
      </c>
      <c r="H2370" s="437">
        <v>8.9074601173196807E-2</v>
      </c>
      <c r="I2370" s="456">
        <v>4.5281013738694975E-2</v>
      </c>
      <c r="J2370" s="457">
        <v>4.6482075286420538E-2</v>
      </c>
      <c r="K2370" s="437">
        <v>0.16674324589989384</v>
      </c>
      <c r="L2370" s="462">
        <v>1.3582803103634258E-3</v>
      </c>
      <c r="M2370" s="463">
        <v>1.773459380697765E-3</v>
      </c>
      <c r="N2370" s="437">
        <v>3.3229445625126389E-3</v>
      </c>
      <c r="O2370" s="456">
        <v>2.0489940937439598E-3</v>
      </c>
      <c r="P2370" s="457">
        <v>3.2222345333975345E-3</v>
      </c>
      <c r="Q2370" s="437">
        <v>1.2634524090883363E-2</v>
      </c>
      <c r="R2370" s="462">
        <v>0</v>
      </c>
      <c r="S2370" s="463">
        <v>0</v>
      </c>
      <c r="T2370" s="437">
        <v>495.04633133590153</v>
      </c>
      <c r="U2370" s="456">
        <v>3.8577027111285469E-3</v>
      </c>
      <c r="V2370" s="457">
        <v>4.6008636887318625E-3</v>
      </c>
      <c r="W2370" s="437">
        <v>9.3837889209232774E-3</v>
      </c>
      <c r="X2370" s="456">
        <v>4.7410735635424464E-3</v>
      </c>
      <c r="Y2370" s="457">
        <v>6.103692198574073E-3</v>
      </c>
      <c r="Z2370" s="437">
        <v>1.1165245698686503E-2</v>
      </c>
      <c r="AA2370" s="456">
        <v>1.1049811235042094E-3</v>
      </c>
      <c r="AB2370" s="457">
        <v>1.1516788008441971E-3</v>
      </c>
      <c r="AC2370" s="437">
        <v>1.8423728508108108E-3</v>
      </c>
      <c r="AD2370" s="456">
        <v>6.0395694525732742E-5</v>
      </c>
      <c r="AE2370" s="457">
        <v>5.4081599023673769E-5</v>
      </c>
      <c r="AF2370" s="437">
        <v>1.0378510761861363E-4</v>
      </c>
      <c r="AG2370" s="456">
        <v>1.962029873497563E-3</v>
      </c>
      <c r="AH2370" s="457">
        <v>1.7454048380359779E-3</v>
      </c>
      <c r="AI2370" s="437">
        <v>3.7302656706429752E-3</v>
      </c>
      <c r="AJ2370" s="456">
        <v>3.5103531972795779E-4</v>
      </c>
      <c r="AK2370" s="457">
        <v>3.0355766718620389E-4</v>
      </c>
      <c r="AL2370" s="437">
        <v>6.2713356626695757E-4</v>
      </c>
      <c r="AM2370" s="456">
        <v>5.4955442593198657E-4</v>
      </c>
      <c r="AN2370" s="457">
        <v>5.0093182782649521E-4</v>
      </c>
      <c r="AO2370" s="437">
        <v>8.5336009418286035E-4</v>
      </c>
      <c r="AP2370" s="462">
        <v>0</v>
      </c>
      <c r="AQ2370" s="463">
        <v>0</v>
      </c>
      <c r="AR2370" s="463">
        <v>0</v>
      </c>
      <c r="AS2370" s="456">
        <v>0</v>
      </c>
      <c r="AT2370" s="457">
        <v>0</v>
      </c>
      <c r="AU2370" s="457">
        <v>0</v>
      </c>
    </row>
    <row r="2371" spans="1:47" x14ac:dyDescent="0.2">
      <c r="A2371" s="231">
        <v>2034</v>
      </c>
      <c r="B2371" s="232">
        <v>7</v>
      </c>
      <c r="C2371" s="456">
        <v>1.3446807158581449</v>
      </c>
      <c r="D2371" s="457">
        <v>1.3909379029909805</v>
      </c>
      <c r="E2371" s="437">
        <v>3.7678169468245155</v>
      </c>
      <c r="F2371" s="456">
        <v>5.2972695882356653E-2</v>
      </c>
      <c r="G2371" s="457">
        <v>4.8213824290095006E-2</v>
      </c>
      <c r="H2371" s="437">
        <v>0.11117622575507129</v>
      </c>
      <c r="I2371" s="456">
        <v>5.2374063526220177E-2</v>
      </c>
      <c r="J2371" s="457">
        <v>5.4114065658017366E-2</v>
      </c>
      <c r="K2371" s="437">
        <v>0.20303877384126601</v>
      </c>
      <c r="L2371" s="462">
        <v>1.3622928028495644E-3</v>
      </c>
      <c r="M2371" s="463">
        <v>1.7782147550436281E-3</v>
      </c>
      <c r="N2371" s="437">
        <v>3.3307231104847783E-3</v>
      </c>
      <c r="O2371" s="456">
        <v>2.3501325461549503E-3</v>
      </c>
      <c r="P2371" s="457">
        <v>3.5292928591293855E-3</v>
      </c>
      <c r="Q2371" s="437">
        <v>1.3489052201276613E-2</v>
      </c>
      <c r="R2371" s="462">
        <v>0</v>
      </c>
      <c r="S2371" s="463">
        <v>0</v>
      </c>
      <c r="T2371" s="437">
        <v>495.6419785926692</v>
      </c>
      <c r="U2371" s="456">
        <v>4.0539613504804511E-3</v>
      </c>
      <c r="V2371" s="457">
        <v>4.7406715375353167E-3</v>
      </c>
      <c r="W2371" s="437">
        <v>1.0581208317488036E-2</v>
      </c>
      <c r="X2371" s="456">
        <v>4.8468475012672686E-3</v>
      </c>
      <c r="Y2371" s="457">
        <v>6.2636097977353299E-3</v>
      </c>
      <c r="Z2371" s="437">
        <v>1.1408185761936784E-2</v>
      </c>
      <c r="AA2371" s="456">
        <v>1.2490535932916441E-3</v>
      </c>
      <c r="AB2371" s="457">
        <v>1.2994126505503347E-3</v>
      </c>
      <c r="AC2371" s="437">
        <v>2.3208720393282272E-3</v>
      </c>
      <c r="AD2371" s="456">
        <v>6.7576221691635418E-5</v>
      </c>
      <c r="AE2371" s="457">
        <v>6.0950042070481035E-5</v>
      </c>
      <c r="AF2371" s="437">
        <v>1.296722656391194E-4</v>
      </c>
      <c r="AG2371" s="456">
        <v>2.1888483958830366E-3</v>
      </c>
      <c r="AH2371" s="457">
        <v>1.9659771330113227E-3</v>
      </c>
      <c r="AI2371" s="437">
        <v>4.6521507499794924E-3</v>
      </c>
      <c r="AJ2371" s="456">
        <v>3.861387310122586E-4</v>
      </c>
      <c r="AK2371" s="457">
        <v>3.3623064804397831E-4</v>
      </c>
      <c r="AL2371" s="437">
        <v>7.6603977582754656E-4</v>
      </c>
      <c r="AM2371" s="456">
        <v>6.194207787473552E-4</v>
      </c>
      <c r="AN2371" s="457">
        <v>5.696728541922095E-4</v>
      </c>
      <c r="AO2371" s="437">
        <v>1.0850769459197916E-3</v>
      </c>
      <c r="AP2371" s="462">
        <v>0</v>
      </c>
      <c r="AQ2371" s="463">
        <v>0</v>
      </c>
      <c r="AR2371" s="463">
        <v>0</v>
      </c>
      <c r="AS2371" s="456">
        <v>0</v>
      </c>
      <c r="AT2371" s="457">
        <v>0</v>
      </c>
      <c r="AU2371" s="457">
        <v>0</v>
      </c>
    </row>
    <row r="2372" spans="1:47" x14ac:dyDescent="0.2">
      <c r="A2372" s="231">
        <v>2034</v>
      </c>
      <c r="B2372" s="232">
        <v>8</v>
      </c>
      <c r="C2372" s="456">
        <v>1.3614110338394794</v>
      </c>
      <c r="D2372" s="457">
        <v>1.4079186638813963</v>
      </c>
      <c r="E2372" s="437">
        <v>3.806180820513108</v>
      </c>
      <c r="F2372" s="456">
        <v>5.4483268446161276E-2</v>
      </c>
      <c r="G2372" s="457">
        <v>4.9748252937613202E-2</v>
      </c>
      <c r="H2372" s="437">
        <v>0.11448290037346993</v>
      </c>
      <c r="I2372" s="456">
        <v>5.3320959195482444E-2</v>
      </c>
      <c r="J2372" s="457">
        <v>5.5100407740358501E-2</v>
      </c>
      <c r="K2372" s="437">
        <v>0.20523223486344858</v>
      </c>
      <c r="L2372" s="462">
        <v>1.3646047421502024E-3</v>
      </c>
      <c r="M2372" s="463">
        <v>1.7811892357580171E-3</v>
      </c>
      <c r="N2372" s="437">
        <v>3.3341402534066639E-3</v>
      </c>
      <c r="O2372" s="456">
        <v>2.3711521065564512E-3</v>
      </c>
      <c r="P2372" s="457">
        <v>3.5656802559355335E-3</v>
      </c>
      <c r="Q2372" s="437">
        <v>1.3545900445202954E-2</v>
      </c>
      <c r="R2372" s="462">
        <v>0</v>
      </c>
      <c r="S2372" s="463">
        <v>0</v>
      </c>
      <c r="T2372" s="437">
        <v>496.29810444643056</v>
      </c>
      <c r="U2372" s="456">
        <v>4.1465450099833203E-3</v>
      </c>
      <c r="V2372" s="457">
        <v>4.8672442877779245E-3</v>
      </c>
      <c r="W2372" s="437">
        <v>1.080494406356553E-2</v>
      </c>
      <c r="X2372" s="456">
        <v>4.9611609005605836E-3</v>
      </c>
      <c r="Y2372" s="457">
        <v>6.4393979745439979E-3</v>
      </c>
      <c r="Z2372" s="437">
        <v>1.1675256287770754E-2</v>
      </c>
      <c r="AA2372" s="456">
        <v>1.2783584022168545E-3</v>
      </c>
      <c r="AB2372" s="457">
        <v>1.336296694145206E-3</v>
      </c>
      <c r="AC2372" s="437">
        <v>2.3828048743473151E-3</v>
      </c>
      <c r="AD2372" s="456">
        <v>6.9499522104911313E-5</v>
      </c>
      <c r="AE2372" s="457">
        <v>6.2905188558965325E-5</v>
      </c>
      <c r="AF2372" s="437">
        <v>1.3366057595055514E-4</v>
      </c>
      <c r="AG2372" s="456">
        <v>2.2529290298904606E-3</v>
      </c>
      <c r="AH2372" s="457">
        <v>2.029793489851515E-3</v>
      </c>
      <c r="AI2372" s="437">
        <v>4.7922108783500462E-3</v>
      </c>
      <c r="AJ2372" s="456">
        <v>3.9850348248238686E-4</v>
      </c>
      <c r="AK2372" s="457">
        <v>3.4838906614171526E-4</v>
      </c>
      <c r="AL2372" s="437">
        <v>7.936654894753211E-4</v>
      </c>
      <c r="AM2372" s="456">
        <v>6.358041643435608E-4</v>
      </c>
      <c r="AN2372" s="457">
        <v>5.8638310019577756E-4</v>
      </c>
      <c r="AO2372" s="437">
        <v>1.1125287410263091E-3</v>
      </c>
      <c r="AP2372" s="462">
        <v>0</v>
      </c>
      <c r="AQ2372" s="463">
        <v>0</v>
      </c>
      <c r="AR2372" s="463">
        <v>0</v>
      </c>
      <c r="AS2372" s="456">
        <v>0</v>
      </c>
      <c r="AT2372" s="457">
        <v>0</v>
      </c>
      <c r="AU2372" s="457">
        <v>0</v>
      </c>
    </row>
    <row r="2373" spans="1:47" x14ac:dyDescent="0.2">
      <c r="A2373" s="231">
        <v>2034</v>
      </c>
      <c r="B2373" s="232">
        <v>9</v>
      </c>
      <c r="C2373" s="456">
        <v>1.3979289866714173</v>
      </c>
      <c r="D2373" s="457">
        <v>1.4429765608230125</v>
      </c>
      <c r="E2373" s="437">
        <v>3.9255660886555286</v>
      </c>
      <c r="F2373" s="456">
        <v>6.0383417187594123E-2</v>
      </c>
      <c r="G2373" s="457">
        <v>5.5552090561159374E-2</v>
      </c>
      <c r="H2373" s="437">
        <v>0.13533677136038189</v>
      </c>
      <c r="I2373" s="456">
        <v>6.2126739558641307E-2</v>
      </c>
      <c r="J2373" s="457">
        <v>6.4560752271176816E-2</v>
      </c>
      <c r="K2373" s="437">
        <v>0.24620791952140017</v>
      </c>
      <c r="L2373" s="462">
        <v>1.3666310058290728E-3</v>
      </c>
      <c r="M2373" s="463">
        <v>1.7838517150289581E-3</v>
      </c>
      <c r="N2373" s="437">
        <v>3.3366138042959428E-3</v>
      </c>
      <c r="O2373" s="456">
        <v>2.725970652159476E-3</v>
      </c>
      <c r="P2373" s="457">
        <v>3.9167935283096582E-3</v>
      </c>
      <c r="Q2373" s="437">
        <v>1.4513354669740608E-2</v>
      </c>
      <c r="R2373" s="462">
        <v>0</v>
      </c>
      <c r="S2373" s="463">
        <v>0</v>
      </c>
      <c r="T2373" s="437">
        <v>496.83536038186156</v>
      </c>
      <c r="U2373" s="456">
        <v>4.196964294340794E-3</v>
      </c>
      <c r="V2373" s="457">
        <v>4.9370546803943838E-3</v>
      </c>
      <c r="W2373" s="437">
        <v>1.1356008808273666E-2</v>
      </c>
      <c r="X2373" s="456">
        <v>5.0860597657163909E-3</v>
      </c>
      <c r="Y2373" s="457">
        <v>6.6336971040298759E-3</v>
      </c>
      <c r="Z2373" s="437">
        <v>1.1970408273667464E-2</v>
      </c>
      <c r="AA2373" s="456">
        <v>1.3942203263812127E-3</v>
      </c>
      <c r="AB2373" s="457">
        <v>1.4679456786413727E-3</v>
      </c>
      <c r="AC2373" s="437">
        <v>2.7663149747016703E-3</v>
      </c>
      <c r="AD2373" s="456">
        <v>7.678724836144718E-5</v>
      </c>
      <c r="AE2373" s="457">
        <v>6.996794266426448E-5</v>
      </c>
      <c r="AF2373" s="437">
        <v>1.5745777132856006E-4</v>
      </c>
      <c r="AG2373" s="456">
        <v>2.5037973772170717E-3</v>
      </c>
      <c r="AH2373" s="457">
        <v>2.2733467882789064E-3</v>
      </c>
      <c r="AI2373" s="437">
        <v>5.6800691474940337E-3</v>
      </c>
      <c r="AJ2373" s="456">
        <v>4.3786475858402702E-4</v>
      </c>
      <c r="AK2373" s="457">
        <v>3.8471079694183964E-4</v>
      </c>
      <c r="AL2373" s="437">
        <v>9.2587901861575196E-4</v>
      </c>
      <c r="AM2373" s="456">
        <v>7.067898615847122E-4</v>
      </c>
      <c r="AN2373" s="457">
        <v>6.5767440881789557E-4</v>
      </c>
      <c r="AO2373" s="437">
        <v>1.3298139010342082E-3</v>
      </c>
      <c r="AP2373" s="462">
        <v>0</v>
      </c>
      <c r="AQ2373" s="463">
        <v>0</v>
      </c>
      <c r="AR2373" s="463">
        <v>0</v>
      </c>
      <c r="AS2373" s="456">
        <v>0</v>
      </c>
      <c r="AT2373" s="457">
        <v>0</v>
      </c>
      <c r="AU2373" s="457">
        <v>0</v>
      </c>
    </row>
    <row r="2374" spans="1:47" x14ac:dyDescent="0.2">
      <c r="A2374" s="231">
        <v>2034</v>
      </c>
      <c r="B2374" s="232">
        <v>10</v>
      </c>
      <c r="C2374" s="456">
        <v>1.4179070857858933</v>
      </c>
      <c r="D2374" s="457">
        <v>1.4636125202799013</v>
      </c>
      <c r="E2374" s="437">
        <v>3.9723491309523675</v>
      </c>
      <c r="F2374" s="456">
        <v>6.2292321919741322E-2</v>
      </c>
      <c r="G2374" s="457">
        <v>5.752889976020191E-2</v>
      </c>
      <c r="H2374" s="437">
        <v>0.13983646886497028</v>
      </c>
      <c r="I2374" s="456">
        <v>6.3372818509129097E-2</v>
      </c>
      <c r="J2374" s="457">
        <v>6.5883189031957612E-2</v>
      </c>
      <c r="K2374" s="437">
        <v>0.24928678386177819</v>
      </c>
      <c r="L2374" s="462">
        <v>1.3693876243935509E-3</v>
      </c>
      <c r="M2374" s="463">
        <v>1.7874772531729878E-3</v>
      </c>
      <c r="N2374" s="437">
        <v>3.3406956756871983E-3</v>
      </c>
      <c r="O2374" s="456">
        <v>2.754537117300416E-3</v>
      </c>
      <c r="P2374" s="457">
        <v>3.9648722261295755E-3</v>
      </c>
      <c r="Q2374" s="437">
        <v>1.4590442612477068E-2</v>
      </c>
      <c r="R2374" s="462">
        <v>0</v>
      </c>
      <c r="S2374" s="463">
        <v>0</v>
      </c>
      <c r="T2374" s="437">
        <v>497.63080594616855</v>
      </c>
      <c r="U2374" s="456">
        <v>4.303074955301721E-3</v>
      </c>
      <c r="V2374" s="457">
        <v>5.0849281090848773E-3</v>
      </c>
      <c r="W2374" s="437">
        <v>1.1629760715972727E-2</v>
      </c>
      <c r="X2374" s="456">
        <v>5.2223803626603215E-3</v>
      </c>
      <c r="Y2374" s="457">
        <v>6.8472955277353231E-3</v>
      </c>
      <c r="Z2374" s="437">
        <v>1.2294875362266807E-2</v>
      </c>
      <c r="AA2374" s="456">
        <v>1.4299592874188847E-3</v>
      </c>
      <c r="AB2374" s="457">
        <v>1.5143251858065522E-3</v>
      </c>
      <c r="AC2374" s="437">
        <v>2.8467840160536222E-3</v>
      </c>
      <c r="AD2374" s="456">
        <v>7.9216050005748371E-5</v>
      </c>
      <c r="AE2374" s="457">
        <v>7.2486276549028249E-5</v>
      </c>
      <c r="AF2374" s="437">
        <v>1.6288234533465431E-4</v>
      </c>
      <c r="AG2374" s="456">
        <v>2.585142615670583E-3</v>
      </c>
      <c r="AH2374" s="457">
        <v>2.3558902427002065E-3</v>
      </c>
      <c r="AI2374" s="437">
        <v>5.8717048054278027E-3</v>
      </c>
      <c r="AJ2374" s="456">
        <v>4.5362355599335715E-4</v>
      </c>
      <c r="AK2374" s="457">
        <v>4.004945765864691E-4</v>
      </c>
      <c r="AL2374" s="437">
        <v>9.6386030273892212E-4</v>
      </c>
      <c r="AM2374" s="456">
        <v>7.2732766827060145E-4</v>
      </c>
      <c r="AN2374" s="457">
        <v>6.7904477587542138E-4</v>
      </c>
      <c r="AO2374" s="437">
        <v>1.3668877620859386E-3</v>
      </c>
      <c r="AP2374" s="462">
        <v>0</v>
      </c>
      <c r="AQ2374" s="463">
        <v>0</v>
      </c>
      <c r="AR2374" s="463">
        <v>0</v>
      </c>
      <c r="AS2374" s="456">
        <v>0</v>
      </c>
      <c r="AT2374" s="457">
        <v>0</v>
      </c>
      <c r="AU2374" s="457">
        <v>0</v>
      </c>
    </row>
    <row r="2375" spans="1:47" x14ac:dyDescent="0.2">
      <c r="A2375" s="231">
        <v>2034</v>
      </c>
      <c r="B2375" s="232">
        <v>11</v>
      </c>
      <c r="C2375" s="456">
        <v>1.7194778188134245</v>
      </c>
      <c r="D2375" s="457">
        <v>1.7801239005695335</v>
      </c>
      <c r="E2375" s="437">
        <v>4.9949724116968444</v>
      </c>
      <c r="F2375" s="456">
        <v>7.27762359947495E-2</v>
      </c>
      <c r="G2375" s="457">
        <v>6.6908179501970449E-2</v>
      </c>
      <c r="H2375" s="437">
        <v>0.17620022442264432</v>
      </c>
      <c r="I2375" s="456">
        <v>7.2362096311344715E-2</v>
      </c>
      <c r="J2375" s="457">
        <v>7.5559510614441341E-2</v>
      </c>
      <c r="K2375" s="437">
        <v>0.29026987442141045</v>
      </c>
      <c r="L2375" s="462">
        <v>1.3723870076891593E-3</v>
      </c>
      <c r="M2375" s="463">
        <v>1.7914799120391975E-3</v>
      </c>
      <c r="N2375" s="437">
        <v>3.3452899203805686E-3</v>
      </c>
      <c r="O2375" s="456">
        <v>3.4704821539839614E-3</v>
      </c>
      <c r="P2375" s="457">
        <v>4.6095411767643445E-3</v>
      </c>
      <c r="Q2375" s="437">
        <v>1.6556959205096783E-2</v>
      </c>
      <c r="R2375" s="462">
        <v>0</v>
      </c>
      <c r="S2375" s="463">
        <v>0</v>
      </c>
      <c r="T2375" s="437">
        <v>498.50466542313694</v>
      </c>
      <c r="U2375" s="456">
        <v>3.973989432496646E-3</v>
      </c>
      <c r="V2375" s="457">
        <v>4.7298986761750593E-3</v>
      </c>
      <c r="W2375" s="437">
        <v>1.1129515638828236E-2</v>
      </c>
      <c r="X2375" s="456">
        <v>5.37009349699417E-3</v>
      </c>
      <c r="Y2375" s="457">
        <v>7.0817558588876705E-3</v>
      </c>
      <c r="Z2375" s="437">
        <v>1.2651061212338372E-2</v>
      </c>
      <c r="AA2375" s="456">
        <v>1.635013962399186E-3</v>
      </c>
      <c r="AB2375" s="457">
        <v>1.7249040169188257E-3</v>
      </c>
      <c r="AC2375" s="437">
        <v>3.5100533784761067E-3</v>
      </c>
      <c r="AD2375" s="456">
        <v>9.2162304658731649E-5</v>
      </c>
      <c r="AE2375" s="457">
        <v>8.3875891997223635E-5</v>
      </c>
      <c r="AF2375" s="437">
        <v>2.0438318354642135E-4</v>
      </c>
      <c r="AG2375" s="456">
        <v>3.0313047499514068E-3</v>
      </c>
      <c r="AH2375" s="457">
        <v>2.7501075795710972E-3</v>
      </c>
      <c r="AI2375" s="437">
        <v>7.421448978680161E-3</v>
      </c>
      <c r="AJ2375" s="456">
        <v>5.227781213620568E-4</v>
      </c>
      <c r="AK2375" s="457">
        <v>4.5857133259295183E-4</v>
      </c>
      <c r="AL2375" s="437">
        <v>1.1942268336882626E-3</v>
      </c>
      <c r="AM2375" s="456">
        <v>8.5385146169522999E-4</v>
      </c>
      <c r="AN2375" s="457">
        <v>7.9451102501473087E-4</v>
      </c>
      <c r="AO2375" s="437">
        <v>1.7461334233856264E-3</v>
      </c>
      <c r="AP2375" s="462">
        <v>0</v>
      </c>
      <c r="AQ2375" s="463">
        <v>0</v>
      </c>
      <c r="AR2375" s="463">
        <v>0</v>
      </c>
      <c r="AS2375" s="456">
        <v>0</v>
      </c>
      <c r="AT2375" s="457">
        <v>0</v>
      </c>
      <c r="AU2375" s="457">
        <v>0</v>
      </c>
    </row>
    <row r="2376" spans="1:47" x14ac:dyDescent="0.2">
      <c r="A2376" s="231">
        <v>2034</v>
      </c>
      <c r="B2376" s="232">
        <v>12</v>
      </c>
      <c r="C2376" s="456">
        <v>1.7451345953522031</v>
      </c>
      <c r="D2376" s="457">
        <v>1.8070183120620273</v>
      </c>
      <c r="E2376" s="437">
        <v>5.0590705264345415</v>
      </c>
      <c r="F2376" s="456">
        <v>7.5250606250358731E-2</v>
      </c>
      <c r="G2376" s="457">
        <v>6.9489847989942788E-2</v>
      </c>
      <c r="H2376" s="437">
        <v>0.18256434783739434</v>
      </c>
      <c r="I2376" s="456">
        <v>7.395294138205942E-2</v>
      </c>
      <c r="J2376" s="457">
        <v>7.7280205253599021E-2</v>
      </c>
      <c r="K2376" s="437">
        <v>0.29443243033372968</v>
      </c>
      <c r="L2376" s="462">
        <v>1.3756404018081909E-3</v>
      </c>
      <c r="M2376" s="463">
        <v>1.7958553389561995E-3</v>
      </c>
      <c r="N2376" s="437">
        <v>3.3503371597606935E-3</v>
      </c>
      <c r="O2376" s="456">
        <v>3.5122637681626505E-3</v>
      </c>
      <c r="P2376" s="457">
        <v>4.675558138860946E-3</v>
      </c>
      <c r="Q2376" s="437">
        <v>1.6669458494257071E-2</v>
      </c>
      <c r="R2376" s="462">
        <v>0</v>
      </c>
      <c r="S2376" s="463">
        <v>0</v>
      </c>
      <c r="T2376" s="437">
        <v>499.45499856434293</v>
      </c>
      <c r="U2376" s="456">
        <v>4.0837729388949907E-3</v>
      </c>
      <c r="V2376" s="457">
        <v>4.8880310610919962E-3</v>
      </c>
      <c r="W2376" s="437">
        <v>1.1439174284552508E-2</v>
      </c>
      <c r="X2376" s="456">
        <v>5.5297560655178284E-3</v>
      </c>
      <c r="Y2376" s="457">
        <v>7.3367241648791244E-3</v>
      </c>
      <c r="Z2376" s="437">
        <v>1.3038370527453732E-2</v>
      </c>
      <c r="AA2376" s="456">
        <v>1.6801407569807445E-3</v>
      </c>
      <c r="AB2376" s="457">
        <v>1.7843765862905544E-3</v>
      </c>
      <c r="AC2376" s="437">
        <v>3.6227431980254353E-3</v>
      </c>
      <c r="AD2376" s="456">
        <v>9.5315958884134019E-5</v>
      </c>
      <c r="AE2376" s="457">
        <v>8.7169515782196418E-5</v>
      </c>
      <c r="AF2376" s="437">
        <v>2.1208426727190364E-4</v>
      </c>
      <c r="AG2376" s="456">
        <v>3.1370974132753737E-3</v>
      </c>
      <c r="AH2376" s="457">
        <v>2.8582286165440519E-3</v>
      </c>
      <c r="AI2376" s="437">
        <v>7.6928282620255164E-3</v>
      </c>
      <c r="AJ2376" s="456">
        <v>5.4336266393318765E-4</v>
      </c>
      <c r="AK2376" s="457">
        <v>4.7932425023085133E-4</v>
      </c>
      <c r="AL2376" s="437">
        <v>1.2481496084715367E-3</v>
      </c>
      <c r="AM2376" s="456">
        <v>8.8023821963790876E-4</v>
      </c>
      <c r="AN2376" s="457">
        <v>8.2220600928656481E-4</v>
      </c>
      <c r="AO2376" s="437">
        <v>1.7985450450149665E-3</v>
      </c>
      <c r="AP2376" s="462">
        <v>0</v>
      </c>
      <c r="AQ2376" s="463">
        <v>0</v>
      </c>
      <c r="AR2376" s="463">
        <v>0</v>
      </c>
      <c r="AS2376" s="456">
        <v>0</v>
      </c>
      <c r="AT2376" s="457">
        <v>0</v>
      </c>
      <c r="AU2376" s="457">
        <v>0</v>
      </c>
    </row>
    <row r="2377" spans="1:47" x14ac:dyDescent="0.2">
      <c r="A2377" s="231">
        <v>2034</v>
      </c>
      <c r="B2377" s="232">
        <v>13</v>
      </c>
      <c r="C2377" s="456">
        <v>1.7727887434825766</v>
      </c>
      <c r="D2377" s="457">
        <v>1.8361367662765373</v>
      </c>
      <c r="E2377" s="437">
        <v>5.1284304180296152</v>
      </c>
      <c r="F2377" s="456">
        <v>7.7918473286405859E-2</v>
      </c>
      <c r="G2377" s="457">
        <v>7.2286659154586735E-2</v>
      </c>
      <c r="H2377" s="437">
        <v>0.18945829505497505</v>
      </c>
      <c r="I2377" s="456">
        <v>7.5669047587672233E-2</v>
      </c>
      <c r="J2377" s="457">
        <v>7.9145199687803855E-2</v>
      </c>
      <c r="K2377" s="437">
        <v>0.29894647154385856</v>
      </c>
      <c r="L2377" s="462">
        <v>1.3791650859409773E-3</v>
      </c>
      <c r="M2377" s="463">
        <v>1.8006141787190329E-3</v>
      </c>
      <c r="N2377" s="437">
        <v>3.3558234807733846E-3</v>
      </c>
      <c r="O2377" s="456">
        <v>3.5573922334701255E-3</v>
      </c>
      <c r="P2377" s="457">
        <v>4.7471764809447611E-3</v>
      </c>
      <c r="Q2377" s="437">
        <v>1.6791531159737222E-2</v>
      </c>
      <c r="R2377" s="462">
        <v>0</v>
      </c>
      <c r="S2377" s="463">
        <v>0</v>
      </c>
      <c r="T2377" s="437">
        <v>500.48325953146093</v>
      </c>
      <c r="U2377" s="456">
        <v>4.2021875489191432E-3</v>
      </c>
      <c r="V2377" s="457">
        <v>5.0594066259644424E-3</v>
      </c>
      <c r="W2377" s="437">
        <v>1.1774755288002975E-2</v>
      </c>
      <c r="X2377" s="456">
        <v>5.7019698485081243E-3</v>
      </c>
      <c r="Y2377" s="457">
        <v>7.6130150787099907E-3</v>
      </c>
      <c r="Z2377" s="437">
        <v>1.3458075865210674E-2</v>
      </c>
      <c r="AA2377" s="456">
        <v>1.7281139139462887E-3</v>
      </c>
      <c r="AB2377" s="457">
        <v>1.8481355983367036E-3</v>
      </c>
      <c r="AC2377" s="437">
        <v>3.7431371485128436E-3</v>
      </c>
      <c r="AD2377" s="456">
        <v>9.8712386553905407E-5</v>
      </c>
      <c r="AE2377" s="457">
        <v>9.0733822767217828E-5</v>
      </c>
      <c r="AF2377" s="437">
        <v>2.2041625773202875E-4</v>
      </c>
      <c r="AG2377" s="456">
        <v>3.251347511015914E-3</v>
      </c>
      <c r="AH2377" s="457">
        <v>2.9755479186088988E-3</v>
      </c>
      <c r="AI2377" s="437">
        <v>7.9872528335966399E-3</v>
      </c>
      <c r="AJ2377" s="456">
        <v>5.6561231538480015E-4</v>
      </c>
      <c r="AK2377" s="457">
        <v>5.0186077163638339E-4</v>
      </c>
      <c r="AL2377" s="437">
        <v>1.306702000535797E-3</v>
      </c>
      <c r="AM2377" s="456">
        <v>9.0865184153657806E-4</v>
      </c>
      <c r="AN2377" s="457">
        <v>8.5217154170587719E-4</v>
      </c>
      <c r="AO2377" s="437">
        <v>1.8552297559886919E-3</v>
      </c>
      <c r="AP2377" s="462">
        <v>0</v>
      </c>
      <c r="AQ2377" s="463">
        <v>0</v>
      </c>
      <c r="AR2377" s="463">
        <v>0</v>
      </c>
      <c r="AS2377" s="456">
        <v>0</v>
      </c>
      <c r="AT2377" s="457">
        <v>0</v>
      </c>
      <c r="AU2377" s="457">
        <v>0</v>
      </c>
    </row>
    <row r="2378" spans="1:47" x14ac:dyDescent="0.2">
      <c r="A2378" s="231">
        <v>2034</v>
      </c>
      <c r="B2378" s="232">
        <v>14</v>
      </c>
      <c r="C2378" s="456">
        <v>1.7981560731612556</v>
      </c>
      <c r="D2378" s="457">
        <v>1.8627077781892609</v>
      </c>
      <c r="E2378" s="437">
        <v>5.1878832309255962</v>
      </c>
      <c r="F2378" s="456">
        <v>8.0781801874547837E-2</v>
      </c>
      <c r="G2378" s="457">
        <v>7.5288745844579091E-2</v>
      </c>
      <c r="H2378" s="437">
        <v>0.19684595777356867</v>
      </c>
      <c r="I2378" s="456">
        <v>7.7474782701903569E-2</v>
      </c>
      <c r="J2378" s="457">
        <v>8.1104925788459251E-2</v>
      </c>
      <c r="K2378" s="437">
        <v>0.30352744044876051</v>
      </c>
      <c r="L2378" s="462">
        <v>1.3820278223598307E-3</v>
      </c>
      <c r="M2378" s="463">
        <v>1.804568187079196E-3</v>
      </c>
      <c r="N2378" s="437">
        <v>3.3593450816600079E-3</v>
      </c>
      <c r="O2378" s="456">
        <v>3.6060394067951155E-3</v>
      </c>
      <c r="P2378" s="457">
        <v>4.824389664316045E-3</v>
      </c>
      <c r="Q2378" s="437">
        <v>1.6923364522722709E-2</v>
      </c>
      <c r="R2378" s="462">
        <v>0</v>
      </c>
      <c r="S2378" s="463">
        <v>0</v>
      </c>
      <c r="T2378" s="437">
        <v>501.21816623413946</v>
      </c>
      <c r="U2378" s="456">
        <v>4.3285407585108024E-3</v>
      </c>
      <c r="V2378" s="457">
        <v>5.2427586675880171E-3</v>
      </c>
      <c r="W2378" s="437">
        <v>1.2131731144567203E-2</v>
      </c>
      <c r="X2378" s="456">
        <v>5.887206220112089E-3</v>
      </c>
      <c r="Y2378" s="457">
        <v>7.9103192137827908E-3</v>
      </c>
      <c r="Z2378" s="437">
        <v>1.3909740854349151E-2</v>
      </c>
      <c r="AA2378" s="456">
        <v>1.7796004644753277E-3</v>
      </c>
      <c r="AB2378" s="457">
        <v>1.9164503081373538E-3</v>
      </c>
      <c r="AC2378" s="437">
        <v>3.8719598264521774E-3</v>
      </c>
      <c r="AD2378" s="456">
        <v>1.0235981062443322E-4</v>
      </c>
      <c r="AE2378" s="457">
        <v>9.4561358373150347E-5</v>
      </c>
      <c r="AF2378" s="437">
        <v>2.2935528882917454E-4</v>
      </c>
      <c r="AG2378" s="456">
        <v>3.3739714693666791E-3</v>
      </c>
      <c r="AH2378" s="457">
        <v>3.1015108281212153E-3</v>
      </c>
      <c r="AI2378" s="437">
        <v>8.3028250074706472E-3</v>
      </c>
      <c r="AJ2378" s="456">
        <v>5.8955000823368922E-4</v>
      </c>
      <c r="AK2378" s="457">
        <v>5.2612500880868068E-4</v>
      </c>
      <c r="AL2378" s="437">
        <v>1.3697504003031273E-3</v>
      </c>
      <c r="AM2378" s="456">
        <v>9.3910824190950406E-4</v>
      </c>
      <c r="AN2378" s="457">
        <v>8.8428918135445003E-4</v>
      </c>
      <c r="AO2378" s="437">
        <v>1.9157710371363239E-3</v>
      </c>
      <c r="AP2378" s="462">
        <v>0</v>
      </c>
      <c r="AQ2378" s="463">
        <v>0</v>
      </c>
      <c r="AR2378" s="463">
        <v>0</v>
      </c>
      <c r="AS2378" s="456">
        <v>0</v>
      </c>
      <c r="AT2378" s="457">
        <v>0</v>
      </c>
      <c r="AU2378" s="457">
        <v>0</v>
      </c>
    </row>
    <row r="2379" spans="1:47" x14ac:dyDescent="0.2">
      <c r="A2379" s="231">
        <v>2034</v>
      </c>
      <c r="B2379" s="232">
        <v>15</v>
      </c>
      <c r="C2379" s="456">
        <v>1.8297388561669707</v>
      </c>
      <c r="D2379" s="457">
        <v>1.895998329856279</v>
      </c>
      <c r="E2379" s="437">
        <v>5.2672380325519033</v>
      </c>
      <c r="F2379" s="456">
        <v>8.3846924389046548E-2</v>
      </c>
      <c r="G2379" s="457">
        <v>7.8505684185372182E-2</v>
      </c>
      <c r="H2379" s="437">
        <v>0.20478602064651774</v>
      </c>
      <c r="I2379" s="456">
        <v>7.9449167545246474E-2</v>
      </c>
      <c r="J2379" s="457">
        <v>8.3253190499647411E-2</v>
      </c>
      <c r="K2379" s="437">
        <v>0.3087459120942988</v>
      </c>
      <c r="L2379" s="462">
        <v>1.3860913074634641E-3</v>
      </c>
      <c r="M2379" s="463">
        <v>1.8100600087581366E-3</v>
      </c>
      <c r="N2379" s="437">
        <v>3.3658829077893677E-3</v>
      </c>
      <c r="O2379" s="456">
        <v>3.6578938904162075E-3</v>
      </c>
      <c r="P2379" s="457">
        <v>4.9068133660318128E-3</v>
      </c>
      <c r="Q2379" s="437">
        <v>1.7064924428031168E-2</v>
      </c>
      <c r="R2379" s="462">
        <v>0</v>
      </c>
      <c r="S2379" s="463">
        <v>0</v>
      </c>
      <c r="T2379" s="437">
        <v>502.40492285477302</v>
      </c>
      <c r="U2379" s="456">
        <v>4.4646102930479166E-3</v>
      </c>
      <c r="V2379" s="457">
        <v>5.4399520200822766E-3</v>
      </c>
      <c r="W2379" s="437">
        <v>1.2518544919647117E-2</v>
      </c>
      <c r="X2379" s="456">
        <v>6.0850639867890523E-3</v>
      </c>
      <c r="Y2379" s="457">
        <v>8.2281937738718624E-3</v>
      </c>
      <c r="Z2379" s="437">
        <v>1.4393220726550353E-2</v>
      </c>
      <c r="AA2379" s="456">
        <v>1.834383502690694E-3</v>
      </c>
      <c r="AB2379" s="457">
        <v>1.9892024484593454E-3</v>
      </c>
      <c r="AC2379" s="437">
        <v>4.0093017590773815E-3</v>
      </c>
      <c r="AD2379" s="456">
        <v>1.062577468056484E-4</v>
      </c>
      <c r="AE2379" s="457">
        <v>9.8655412184279421E-5</v>
      </c>
      <c r="AF2379" s="437">
        <v>2.3894281016224083E-4</v>
      </c>
      <c r="AG2379" s="456">
        <v>3.5052215777057975E-3</v>
      </c>
      <c r="AH2379" s="457">
        <v>3.2365216201723007E-3</v>
      </c>
      <c r="AI2379" s="437">
        <v>8.6423270021791961E-3</v>
      </c>
      <c r="AJ2379" s="456">
        <v>6.1512733169355731E-4</v>
      </c>
      <c r="AK2379" s="457">
        <v>5.5208703005323262E-4</v>
      </c>
      <c r="AL2379" s="437">
        <v>1.4373002055335803E-3</v>
      </c>
      <c r="AM2379" s="456">
        <v>9.717403212278127E-4</v>
      </c>
      <c r="AN2379" s="457">
        <v>9.1873118087615357E-4</v>
      </c>
      <c r="AO2379" s="437">
        <v>1.9810904289527631E-3</v>
      </c>
      <c r="AP2379" s="462">
        <v>0</v>
      </c>
      <c r="AQ2379" s="463">
        <v>0</v>
      </c>
      <c r="AR2379" s="463">
        <v>0</v>
      </c>
      <c r="AS2379" s="456">
        <v>0</v>
      </c>
      <c r="AT2379" s="457">
        <v>0</v>
      </c>
      <c r="AU2379" s="457">
        <v>0</v>
      </c>
    </row>
    <row r="2380" spans="1:47" x14ac:dyDescent="0.2">
      <c r="A2380" s="231">
        <v>2034</v>
      </c>
      <c r="B2380" s="232">
        <v>16</v>
      </c>
      <c r="C2380" s="456">
        <v>2.0430265006149781</v>
      </c>
      <c r="D2380" s="457">
        <v>2.2355185622664235</v>
      </c>
      <c r="E2380" s="437">
        <v>6.286097282312137</v>
      </c>
      <c r="F2380" s="456">
        <v>9.1346761501511664E-2</v>
      </c>
      <c r="G2380" s="457">
        <v>8.7283511681817555E-2</v>
      </c>
      <c r="H2380" s="437">
        <v>0.23621461643156855</v>
      </c>
      <c r="I2380" s="456">
        <v>8.9647500992310003E-2</v>
      </c>
      <c r="J2380" s="457">
        <v>9.4263645830187093E-2</v>
      </c>
      <c r="K2380" s="437">
        <v>0.35317292889354412</v>
      </c>
      <c r="L2380" s="462">
        <v>1.3905284641068819E-3</v>
      </c>
      <c r="M2380" s="463">
        <v>1.8160210949631423E-3</v>
      </c>
      <c r="N2380" s="437">
        <v>3.372854669869604E-3</v>
      </c>
      <c r="O2380" s="456">
        <v>5.1272286165371262E-3</v>
      </c>
      <c r="P2380" s="457">
        <v>6.1300155925987304E-3</v>
      </c>
      <c r="Q2380" s="437">
        <v>2.0836494282133657E-2</v>
      </c>
      <c r="R2380" s="462">
        <v>0</v>
      </c>
      <c r="S2380" s="463">
        <v>0</v>
      </c>
      <c r="T2380" s="437">
        <v>503.66580530240788</v>
      </c>
      <c r="U2380" s="456">
        <v>4.5404569241100472E-3</v>
      </c>
      <c r="V2380" s="457">
        <v>5.5883003235591465E-3</v>
      </c>
      <c r="W2380" s="437">
        <v>1.3085815714043792E-2</v>
      </c>
      <c r="X2380" s="456">
        <v>6.2968802003049015E-3</v>
      </c>
      <c r="Y2380" s="457">
        <v>8.5669144784735213E-3</v>
      </c>
      <c r="Z2380" s="437">
        <v>1.4907756668778263E-2</v>
      </c>
      <c r="AA2380" s="456">
        <v>1.9685662532371319E-3</v>
      </c>
      <c r="AB2380" s="457">
        <v>2.1785155059000534E-3</v>
      </c>
      <c r="AC2380" s="437">
        <v>4.5502621681291046E-3</v>
      </c>
      <c r="AD2380" s="456">
        <v>1.1545887318521737E-4</v>
      </c>
      <c r="AE2380" s="457">
        <v>1.093635427142081E-4</v>
      </c>
      <c r="AF2380" s="437">
        <v>2.748361308228328E-4</v>
      </c>
      <c r="AG2380" s="456">
        <v>3.8273306136377763E-3</v>
      </c>
      <c r="AH2380" s="457">
        <v>3.6074061410496742E-3</v>
      </c>
      <c r="AI2380" s="437">
        <v>9.9897979013654284E-3</v>
      </c>
      <c r="AJ2380" s="456">
        <v>6.6678492725544757E-4</v>
      </c>
      <c r="AK2380" s="457">
        <v>6.0948861369623081E-4</v>
      </c>
      <c r="AL2380" s="437">
        <v>1.6454655067518831E-3</v>
      </c>
      <c r="AM2380" s="456">
        <v>1.0606999348128927E-3</v>
      </c>
      <c r="AN2380" s="457">
        <v>1.0243966452939451E-3</v>
      </c>
      <c r="AO2380" s="437">
        <v>2.2994728638898129E-3</v>
      </c>
      <c r="AP2380" s="462">
        <v>0</v>
      </c>
      <c r="AQ2380" s="463">
        <v>0</v>
      </c>
      <c r="AR2380" s="463">
        <v>0</v>
      </c>
      <c r="AS2380" s="456">
        <v>0</v>
      </c>
      <c r="AT2380" s="457">
        <v>0</v>
      </c>
      <c r="AU2380" s="457">
        <v>0</v>
      </c>
    </row>
    <row r="2381" spans="1:47" x14ac:dyDescent="0.2">
      <c r="A2381" s="231">
        <v>2034</v>
      </c>
      <c r="B2381" s="232">
        <v>17</v>
      </c>
      <c r="C2381" s="456">
        <v>2.0800458083592184</v>
      </c>
      <c r="D2381" s="457">
        <v>2.275280046542886</v>
      </c>
      <c r="E2381" s="437">
        <v>6.3830412824921341</v>
      </c>
      <c r="F2381" s="456">
        <v>9.4957107314413508E-2</v>
      </c>
      <c r="G2381" s="457">
        <v>9.1054279689931711E-2</v>
      </c>
      <c r="H2381" s="437">
        <v>0.24585707538190116</v>
      </c>
      <c r="I2381" s="456">
        <v>9.2072970213105121E-2</v>
      </c>
      <c r="J2381" s="457">
        <v>9.6856781673586079E-2</v>
      </c>
      <c r="K2381" s="437">
        <v>0.35964949017647424</v>
      </c>
      <c r="L2381" s="462">
        <v>1.3952979949544144E-3</v>
      </c>
      <c r="M2381" s="463">
        <v>1.8223352300721805E-3</v>
      </c>
      <c r="N2381" s="437">
        <v>3.3802926896539316E-3</v>
      </c>
      <c r="O2381" s="456">
        <v>5.20926718987085E-3</v>
      </c>
      <c r="P2381" s="457">
        <v>6.2437359846619078E-3</v>
      </c>
      <c r="Q2381" s="437">
        <v>2.104589356799557E-2</v>
      </c>
      <c r="R2381" s="462">
        <v>0</v>
      </c>
      <c r="S2381" s="463">
        <v>0</v>
      </c>
      <c r="T2381" s="437">
        <v>504.98913993371536</v>
      </c>
      <c r="U2381" s="456">
        <v>4.6915524069324971E-3</v>
      </c>
      <c r="V2381" s="457">
        <v>5.8035109397539036E-3</v>
      </c>
      <c r="W2381" s="437">
        <v>1.3519370341001584E-2</v>
      </c>
      <c r="X2381" s="456">
        <v>6.5217787784756691E-3</v>
      </c>
      <c r="Y2381" s="457">
        <v>8.9220279467425202E-3</v>
      </c>
      <c r="Z2381" s="437">
        <v>1.5447172410485023E-2</v>
      </c>
      <c r="AA2381" s="456">
        <v>2.032360331247967E-3</v>
      </c>
      <c r="AB2381" s="457">
        <v>2.2624564350077299E-3</v>
      </c>
      <c r="AC2381" s="437">
        <v>4.7137243251994011E-3</v>
      </c>
      <c r="AD2381" s="456">
        <v>1.200550768944752E-4</v>
      </c>
      <c r="AE2381" s="457">
        <v>1.1416680147362493E-4</v>
      </c>
      <c r="AF2381" s="437">
        <v>2.864834036601946E-4</v>
      </c>
      <c r="AG2381" s="456">
        <v>3.9822935510677015E-3</v>
      </c>
      <c r="AH2381" s="457">
        <v>3.7661645578098294E-3</v>
      </c>
      <c r="AI2381" s="437">
        <v>1.0402984876851795E-2</v>
      </c>
      <c r="AJ2381" s="456">
        <v>6.9701828799384003E-4</v>
      </c>
      <c r="AK2381" s="457">
        <v>6.4008129646754227E-4</v>
      </c>
      <c r="AL2381" s="437">
        <v>1.7278580261810791E-3</v>
      </c>
      <c r="AM2381" s="456">
        <v>1.0990458884264016E-3</v>
      </c>
      <c r="AN2381" s="457">
        <v>1.0646156100082712E-3</v>
      </c>
      <c r="AO2381" s="437">
        <v>2.3786248263063933E-3</v>
      </c>
      <c r="AP2381" s="462">
        <v>0</v>
      </c>
      <c r="AQ2381" s="463">
        <v>0</v>
      </c>
      <c r="AR2381" s="463">
        <v>0</v>
      </c>
      <c r="AS2381" s="456">
        <v>0</v>
      </c>
      <c r="AT2381" s="457">
        <v>0</v>
      </c>
      <c r="AU2381" s="457">
        <v>0</v>
      </c>
    </row>
    <row r="2382" spans="1:47" x14ac:dyDescent="0.2">
      <c r="A2382" s="231">
        <v>2034</v>
      </c>
      <c r="B2382" s="232">
        <v>18</v>
      </c>
      <c r="C2382" s="456">
        <v>0</v>
      </c>
      <c r="D2382" s="457">
        <v>0</v>
      </c>
      <c r="E2382" s="438">
        <v>6.4786183094867988</v>
      </c>
      <c r="F2382" s="456">
        <v>0</v>
      </c>
      <c r="G2382" s="457">
        <v>0</v>
      </c>
      <c r="H2382" s="438">
        <v>0.25598944035671234</v>
      </c>
      <c r="I2382" s="456">
        <v>0</v>
      </c>
      <c r="J2382" s="457">
        <v>0</v>
      </c>
      <c r="K2382" s="438">
        <v>0.3665785176325656</v>
      </c>
      <c r="L2382" s="462">
        <v>0</v>
      </c>
      <c r="M2382" s="463">
        <v>0</v>
      </c>
      <c r="N2382" s="438">
        <v>3.3895181240625447E-3</v>
      </c>
      <c r="O2382" s="456">
        <v>0</v>
      </c>
      <c r="P2382" s="457">
        <v>0</v>
      </c>
      <c r="Q2382" s="438">
        <v>2.127085480391595E-2</v>
      </c>
      <c r="R2382" s="462">
        <v>0</v>
      </c>
      <c r="S2382" s="463">
        <v>0</v>
      </c>
      <c r="T2382" s="438">
        <v>506.36693833757755</v>
      </c>
      <c r="U2382" s="456">
        <v>0</v>
      </c>
      <c r="V2382" s="457">
        <v>0</v>
      </c>
      <c r="W2382" s="438">
        <v>1.397388203528784E-2</v>
      </c>
      <c r="X2382" s="456">
        <v>0</v>
      </c>
      <c r="Y2382" s="457">
        <v>0</v>
      </c>
      <c r="Z2382" s="438">
        <v>1.6009268487234253E-2</v>
      </c>
      <c r="AA2382" s="456">
        <v>0</v>
      </c>
      <c r="AB2382" s="457">
        <v>0</v>
      </c>
      <c r="AC2382" s="438">
        <v>4.9274134824601017E-3</v>
      </c>
      <c r="AD2382" s="456">
        <v>0</v>
      </c>
      <c r="AE2382" s="457">
        <v>0</v>
      </c>
      <c r="AF2382" s="438">
        <v>2.9896160155316659E-4</v>
      </c>
      <c r="AG2382" s="456">
        <v>0</v>
      </c>
      <c r="AH2382" s="457">
        <v>0</v>
      </c>
      <c r="AI2382" s="438">
        <v>1.0826177789245026E-2</v>
      </c>
      <c r="AJ2382" s="456">
        <v>0</v>
      </c>
      <c r="AK2382" s="457">
        <v>0</v>
      </c>
      <c r="AL2382" s="438">
        <v>1.8107450130323908E-3</v>
      </c>
      <c r="AM2382" s="456">
        <v>0</v>
      </c>
      <c r="AN2382" s="457">
        <v>0</v>
      </c>
      <c r="AO2382" s="438">
        <v>2.4654752211963264E-3</v>
      </c>
      <c r="AP2382" s="462">
        <v>0</v>
      </c>
      <c r="AQ2382" s="463">
        <v>0</v>
      </c>
      <c r="AR2382" s="463">
        <v>0</v>
      </c>
      <c r="AS2382" s="456">
        <v>0</v>
      </c>
      <c r="AT2382" s="457">
        <v>0</v>
      </c>
      <c r="AU2382" s="457">
        <v>0</v>
      </c>
    </row>
    <row r="2383" spans="1:47" x14ac:dyDescent="0.2">
      <c r="A2383" s="231">
        <v>2034</v>
      </c>
      <c r="B2383" s="232">
        <v>19</v>
      </c>
      <c r="C2383" s="456">
        <v>0</v>
      </c>
      <c r="D2383" s="457">
        <v>0</v>
      </c>
      <c r="E2383" s="438">
        <v>6.5670260179842401</v>
      </c>
      <c r="F2383" s="456">
        <v>0</v>
      </c>
      <c r="G2383" s="457">
        <v>0</v>
      </c>
      <c r="H2383" s="438">
        <v>0.26630635464585495</v>
      </c>
      <c r="I2383" s="456">
        <v>0</v>
      </c>
      <c r="J2383" s="457">
        <v>0</v>
      </c>
      <c r="K2383" s="438">
        <v>0.37348408456758941</v>
      </c>
      <c r="L2383" s="462">
        <v>0</v>
      </c>
      <c r="M2383" s="463">
        <v>0</v>
      </c>
      <c r="N2383" s="438">
        <v>3.3976730839116826E-3</v>
      </c>
      <c r="O2383" s="456">
        <v>0</v>
      </c>
      <c r="P2383" s="457">
        <v>0</v>
      </c>
      <c r="Q2383" s="438">
        <v>2.1500326444772514E-2</v>
      </c>
      <c r="R2383" s="462">
        <v>0</v>
      </c>
      <c r="S2383" s="463">
        <v>0</v>
      </c>
      <c r="T2383" s="438">
        <v>507.58632036588932</v>
      </c>
      <c r="U2383" s="456">
        <v>0</v>
      </c>
      <c r="V2383" s="457">
        <v>0</v>
      </c>
      <c r="W2383" s="438">
        <v>1.4435319211405678E-2</v>
      </c>
      <c r="X2383" s="456">
        <v>0</v>
      </c>
      <c r="Y2383" s="457">
        <v>0</v>
      </c>
      <c r="Z2383" s="438">
        <v>1.6582668563476656E-2</v>
      </c>
      <c r="AA2383" s="456">
        <v>0</v>
      </c>
      <c r="AB2383" s="457">
        <v>0</v>
      </c>
      <c r="AC2383" s="438">
        <v>5.1452436669591657E-3</v>
      </c>
      <c r="AD2383" s="456">
        <v>0</v>
      </c>
      <c r="AE2383" s="457">
        <v>0</v>
      </c>
      <c r="AF2383" s="438">
        <v>3.1167579218407921E-4</v>
      </c>
      <c r="AG2383" s="456">
        <v>0</v>
      </c>
      <c r="AH2383" s="457">
        <v>0</v>
      </c>
      <c r="AI2383" s="438">
        <v>1.1256987274089044E-2</v>
      </c>
      <c r="AJ2383" s="456">
        <v>0</v>
      </c>
      <c r="AK2383" s="457">
        <v>0</v>
      </c>
      <c r="AL2383" s="438">
        <v>1.8952956342347612E-3</v>
      </c>
      <c r="AM2383" s="456">
        <v>0</v>
      </c>
      <c r="AN2383" s="457">
        <v>0</v>
      </c>
      <c r="AO2383" s="438">
        <v>2.5537762473298413E-3</v>
      </c>
      <c r="AP2383" s="462">
        <v>0</v>
      </c>
      <c r="AQ2383" s="463">
        <v>0</v>
      </c>
      <c r="AR2383" s="463">
        <v>0</v>
      </c>
      <c r="AS2383" s="456">
        <v>0</v>
      </c>
      <c r="AT2383" s="457">
        <v>0</v>
      </c>
      <c r="AU2383" s="457">
        <v>0</v>
      </c>
    </row>
    <row r="2384" spans="1:47" x14ac:dyDescent="0.2">
      <c r="A2384" s="231">
        <v>2034</v>
      </c>
      <c r="B2384" s="232">
        <v>20</v>
      </c>
      <c r="C2384" s="456">
        <v>0</v>
      </c>
      <c r="D2384" s="457">
        <v>0</v>
      </c>
      <c r="E2384" s="438">
        <v>6.6647276644767235</v>
      </c>
      <c r="F2384" s="456">
        <v>0</v>
      </c>
      <c r="G2384" s="457">
        <v>0</v>
      </c>
      <c r="H2384" s="438">
        <v>0.27666200868913121</v>
      </c>
      <c r="I2384" s="456">
        <v>0</v>
      </c>
      <c r="J2384" s="457">
        <v>0</v>
      </c>
      <c r="K2384" s="438">
        <v>0.38056602274308099</v>
      </c>
      <c r="L2384" s="462">
        <v>0</v>
      </c>
      <c r="M2384" s="463">
        <v>0</v>
      </c>
      <c r="N2384" s="438">
        <v>3.4071061769452736E-3</v>
      </c>
      <c r="O2384" s="456">
        <v>0</v>
      </c>
      <c r="P2384" s="457">
        <v>0</v>
      </c>
      <c r="Q2384" s="438">
        <v>2.1730285155081359E-2</v>
      </c>
      <c r="R2384" s="462">
        <v>0</v>
      </c>
      <c r="S2384" s="463">
        <v>0</v>
      </c>
      <c r="T2384" s="438">
        <v>508.99488107464828</v>
      </c>
      <c r="U2384" s="456">
        <v>0</v>
      </c>
      <c r="V2384" s="457">
        <v>0</v>
      </c>
      <c r="W2384" s="438">
        <v>1.4899832819810565E-2</v>
      </c>
      <c r="X2384" s="456">
        <v>0</v>
      </c>
      <c r="Y2384" s="457">
        <v>0</v>
      </c>
      <c r="Z2384" s="438">
        <v>1.7157162419914902E-2</v>
      </c>
      <c r="AA2384" s="456">
        <v>0</v>
      </c>
      <c r="AB2384" s="457">
        <v>0</v>
      </c>
      <c r="AC2384" s="438">
        <v>5.3636458581264286E-3</v>
      </c>
      <c r="AD2384" s="456">
        <v>0</v>
      </c>
      <c r="AE2384" s="457">
        <v>0</v>
      </c>
      <c r="AF2384" s="438">
        <v>3.2442878865685253E-4</v>
      </c>
      <c r="AG2384" s="456">
        <v>0</v>
      </c>
      <c r="AH2384" s="457">
        <v>0</v>
      </c>
      <c r="AI2384" s="438">
        <v>1.1689509395564684E-2</v>
      </c>
      <c r="AJ2384" s="456">
        <v>0</v>
      </c>
      <c r="AK2384" s="457">
        <v>0</v>
      </c>
      <c r="AL2384" s="438">
        <v>1.9800064801682397E-3</v>
      </c>
      <c r="AM2384" s="456">
        <v>0</v>
      </c>
      <c r="AN2384" s="457">
        <v>0</v>
      </c>
      <c r="AO2384" s="438">
        <v>2.6425402137232844E-3</v>
      </c>
      <c r="AP2384" s="462">
        <v>0</v>
      </c>
      <c r="AQ2384" s="463">
        <v>0</v>
      </c>
      <c r="AR2384" s="463">
        <v>0</v>
      </c>
      <c r="AS2384" s="456">
        <v>0</v>
      </c>
      <c r="AT2384" s="457">
        <v>0</v>
      </c>
      <c r="AU2384" s="457">
        <v>0</v>
      </c>
    </row>
    <row r="2385" spans="1:47" x14ac:dyDescent="0.2">
      <c r="A2385" s="231">
        <v>2034</v>
      </c>
      <c r="B2385" s="232">
        <v>21</v>
      </c>
      <c r="C2385" s="456">
        <v>0</v>
      </c>
      <c r="D2385" s="457">
        <v>0</v>
      </c>
      <c r="E2385" s="438">
        <v>8.120131069980502</v>
      </c>
      <c r="F2385" s="456">
        <v>0</v>
      </c>
      <c r="G2385" s="457">
        <v>0</v>
      </c>
      <c r="H2385" s="438">
        <v>0.33620647882241494</v>
      </c>
      <c r="I2385" s="456">
        <v>0</v>
      </c>
      <c r="J2385" s="457">
        <v>0</v>
      </c>
      <c r="K2385" s="438">
        <v>0.43537670575577897</v>
      </c>
      <c r="L2385" s="462">
        <v>0</v>
      </c>
      <c r="M2385" s="463">
        <v>0</v>
      </c>
      <c r="N2385" s="438">
        <v>3.4163376385150882E-3</v>
      </c>
      <c r="O2385" s="456">
        <v>0</v>
      </c>
      <c r="P2385" s="457">
        <v>0</v>
      </c>
      <c r="Q2385" s="438">
        <v>2.7095079245920001E-2</v>
      </c>
      <c r="R2385" s="462">
        <v>0</v>
      </c>
      <c r="S2385" s="463">
        <v>0</v>
      </c>
      <c r="T2385" s="438">
        <v>510.37458589564318</v>
      </c>
      <c r="U2385" s="456">
        <v>0</v>
      </c>
      <c r="V2385" s="457">
        <v>0</v>
      </c>
      <c r="W2385" s="438">
        <v>1.7474706848363043E-2</v>
      </c>
      <c r="X2385" s="456">
        <v>0</v>
      </c>
      <c r="Y2385" s="457">
        <v>0</v>
      </c>
      <c r="Z2385" s="438">
        <v>1.7719608540865815E-2</v>
      </c>
      <c r="AA2385" s="456">
        <v>0</v>
      </c>
      <c r="AB2385" s="457">
        <v>0</v>
      </c>
      <c r="AC2385" s="438">
        <v>6.5152875249966154E-3</v>
      </c>
      <c r="AD2385" s="456">
        <v>0</v>
      </c>
      <c r="AE2385" s="457">
        <v>0</v>
      </c>
      <c r="AF2385" s="438">
        <v>3.9550598281602663E-4</v>
      </c>
      <c r="AG2385" s="456">
        <v>0</v>
      </c>
      <c r="AH2385" s="457">
        <v>0</v>
      </c>
      <c r="AI2385" s="438">
        <v>1.4208155471022303E-2</v>
      </c>
      <c r="AJ2385" s="456">
        <v>0</v>
      </c>
      <c r="AK2385" s="457">
        <v>0</v>
      </c>
      <c r="AL2385" s="438">
        <v>2.4113537516225873E-3</v>
      </c>
      <c r="AM2385" s="456">
        <v>0</v>
      </c>
      <c r="AN2385" s="457">
        <v>0</v>
      </c>
      <c r="AO2385" s="438">
        <v>3.2123085280020584E-3</v>
      </c>
      <c r="AP2385" s="462">
        <v>0</v>
      </c>
      <c r="AQ2385" s="463">
        <v>0</v>
      </c>
      <c r="AR2385" s="463">
        <v>0</v>
      </c>
      <c r="AS2385" s="456">
        <v>0</v>
      </c>
      <c r="AT2385" s="457">
        <v>0</v>
      </c>
      <c r="AU2385" s="457">
        <v>0</v>
      </c>
    </row>
    <row r="2386" spans="1:47" x14ac:dyDescent="0.2">
      <c r="A2386" s="231">
        <v>2034</v>
      </c>
      <c r="B2386" s="232">
        <v>22</v>
      </c>
      <c r="C2386" s="456">
        <v>0</v>
      </c>
      <c r="D2386" s="457">
        <v>0</v>
      </c>
      <c r="E2386" s="438">
        <v>8.2266405932199032</v>
      </c>
      <c r="F2386" s="456">
        <v>0</v>
      </c>
      <c r="G2386" s="457">
        <v>0</v>
      </c>
      <c r="H2386" s="438">
        <v>0.3473780611411158</v>
      </c>
      <c r="I2386" s="456">
        <v>0</v>
      </c>
      <c r="J2386" s="457">
        <v>0</v>
      </c>
      <c r="K2386" s="438">
        <v>0.44266088477946958</v>
      </c>
      <c r="L2386" s="462">
        <v>0</v>
      </c>
      <c r="M2386" s="463">
        <v>0</v>
      </c>
      <c r="N2386" s="438">
        <v>3.4250603548836322E-3</v>
      </c>
      <c r="O2386" s="456">
        <v>0</v>
      </c>
      <c r="P2386" s="457">
        <v>0</v>
      </c>
      <c r="Q2386" s="438">
        <v>2.7375762791881843E-2</v>
      </c>
      <c r="R2386" s="462">
        <v>0</v>
      </c>
      <c r="S2386" s="463">
        <v>0</v>
      </c>
      <c r="T2386" s="438">
        <v>511.67767563039894</v>
      </c>
      <c r="U2386" s="456">
        <v>0</v>
      </c>
      <c r="V2386" s="457">
        <v>0</v>
      </c>
      <c r="W2386" s="438">
        <v>1.795566879583143E-2</v>
      </c>
      <c r="X2386" s="456">
        <v>0</v>
      </c>
      <c r="Y2386" s="457">
        <v>0</v>
      </c>
      <c r="Z2386" s="438">
        <v>1.8250591215782198E-2</v>
      </c>
      <c r="AA2386" s="456">
        <v>0</v>
      </c>
      <c r="AB2386" s="457">
        <v>0</v>
      </c>
      <c r="AC2386" s="438">
        <v>6.7506819665054812E-3</v>
      </c>
      <c r="AD2386" s="456">
        <v>0</v>
      </c>
      <c r="AE2386" s="457">
        <v>0</v>
      </c>
      <c r="AF2386" s="438">
        <v>4.0930753950431403E-4</v>
      </c>
      <c r="AG2386" s="456">
        <v>0</v>
      </c>
      <c r="AH2386" s="457">
        <v>0</v>
      </c>
      <c r="AI2386" s="438">
        <v>1.4674895328341871E-2</v>
      </c>
      <c r="AJ2386" s="456">
        <v>0</v>
      </c>
      <c r="AK2386" s="457">
        <v>0</v>
      </c>
      <c r="AL2386" s="438">
        <v>2.5028771781972162E-3</v>
      </c>
      <c r="AM2386" s="456">
        <v>0</v>
      </c>
      <c r="AN2386" s="457">
        <v>0</v>
      </c>
      <c r="AO2386" s="438">
        <v>3.3081674849305487E-3</v>
      </c>
      <c r="AP2386" s="462">
        <v>0</v>
      </c>
      <c r="AQ2386" s="463">
        <v>0</v>
      </c>
      <c r="AR2386" s="463">
        <v>0</v>
      </c>
      <c r="AS2386" s="456">
        <v>0</v>
      </c>
      <c r="AT2386" s="457">
        <v>0</v>
      </c>
      <c r="AU2386" s="457">
        <v>0</v>
      </c>
    </row>
    <row r="2387" spans="1:47" x14ac:dyDescent="0.2">
      <c r="A2387" s="231">
        <v>2034</v>
      </c>
      <c r="B2387" s="232">
        <v>23</v>
      </c>
      <c r="C2387" s="456">
        <v>0</v>
      </c>
      <c r="D2387" s="457">
        <v>0</v>
      </c>
      <c r="E2387" s="438">
        <v>8.322950056345082</v>
      </c>
      <c r="F2387" s="456">
        <v>0</v>
      </c>
      <c r="G2387" s="457">
        <v>0</v>
      </c>
      <c r="H2387" s="438">
        <v>0.35747924875243103</v>
      </c>
      <c r="I2387" s="456">
        <v>0</v>
      </c>
      <c r="J2387" s="457">
        <v>0</v>
      </c>
      <c r="K2387" s="438">
        <v>0.44924756628372881</v>
      </c>
      <c r="L2387" s="462">
        <v>0</v>
      </c>
      <c r="M2387" s="463">
        <v>0</v>
      </c>
      <c r="N2387" s="438">
        <v>3.4329541484319306E-3</v>
      </c>
      <c r="O2387" s="456">
        <v>0</v>
      </c>
      <c r="P2387" s="457">
        <v>0</v>
      </c>
      <c r="Q2387" s="438">
        <v>2.7629569736972202E-2</v>
      </c>
      <c r="R2387" s="462">
        <v>0</v>
      </c>
      <c r="S2387" s="463">
        <v>0</v>
      </c>
      <c r="T2387" s="438">
        <v>512.85707938598</v>
      </c>
      <c r="U2387" s="456">
        <v>0</v>
      </c>
      <c r="V2387" s="457">
        <v>0</v>
      </c>
      <c r="W2387" s="438">
        <v>1.8390522110900857E-2</v>
      </c>
      <c r="X2387" s="456">
        <v>0</v>
      </c>
      <c r="Y2387" s="457">
        <v>0</v>
      </c>
      <c r="Z2387" s="438">
        <v>1.8730718470483458E-2</v>
      </c>
      <c r="AA2387" s="456">
        <v>0</v>
      </c>
      <c r="AB2387" s="457">
        <v>0</v>
      </c>
      <c r="AC2387" s="438">
        <v>6.9635242637272965E-3</v>
      </c>
      <c r="AD2387" s="456">
        <v>0</v>
      </c>
      <c r="AE2387" s="457">
        <v>0</v>
      </c>
      <c r="AF2387" s="438">
        <v>4.2178683610245512E-4</v>
      </c>
      <c r="AG2387" s="456">
        <v>0</v>
      </c>
      <c r="AH2387" s="457">
        <v>0</v>
      </c>
      <c r="AI2387" s="438">
        <v>1.5096912557077163E-2</v>
      </c>
      <c r="AJ2387" s="456">
        <v>0</v>
      </c>
      <c r="AK2387" s="457">
        <v>0</v>
      </c>
      <c r="AL2387" s="438">
        <v>2.5856281416422474E-3</v>
      </c>
      <c r="AM2387" s="456">
        <v>0</v>
      </c>
      <c r="AN2387" s="457">
        <v>0</v>
      </c>
      <c r="AO2387" s="438">
        <v>3.3948419207412515E-3</v>
      </c>
      <c r="AP2387" s="462">
        <v>0</v>
      </c>
      <c r="AQ2387" s="463">
        <v>0</v>
      </c>
      <c r="AR2387" s="463">
        <v>0</v>
      </c>
      <c r="AS2387" s="456">
        <v>0</v>
      </c>
      <c r="AT2387" s="457">
        <v>0</v>
      </c>
      <c r="AU2387" s="457">
        <v>0</v>
      </c>
    </row>
    <row r="2388" spans="1:47" x14ac:dyDescent="0.2">
      <c r="A2388" s="231">
        <v>2034</v>
      </c>
      <c r="B2388" s="232">
        <v>24</v>
      </c>
      <c r="C2388" s="456">
        <v>0</v>
      </c>
      <c r="D2388" s="457">
        <v>0</v>
      </c>
      <c r="E2388" s="438">
        <v>8.4032200224290197</v>
      </c>
      <c r="F2388" s="456">
        <v>0</v>
      </c>
      <c r="G2388" s="457">
        <v>0</v>
      </c>
      <c r="H2388" s="438">
        <v>0.36590021690897573</v>
      </c>
      <c r="I2388" s="456">
        <v>0</v>
      </c>
      <c r="J2388" s="457">
        <v>0</v>
      </c>
      <c r="K2388" s="438">
        <v>0.45473681185053705</v>
      </c>
      <c r="L2388" s="462">
        <v>0</v>
      </c>
      <c r="M2388" s="463">
        <v>0</v>
      </c>
      <c r="N2388" s="438">
        <v>3.4395154562376681E-3</v>
      </c>
      <c r="O2388" s="456">
        <v>0</v>
      </c>
      <c r="P2388" s="457">
        <v>0</v>
      </c>
      <c r="Q2388" s="438">
        <v>2.78411085026159E-2</v>
      </c>
      <c r="R2388" s="462">
        <v>0</v>
      </c>
      <c r="S2388" s="463">
        <v>0</v>
      </c>
      <c r="T2388" s="438">
        <v>513.83742185353287</v>
      </c>
      <c r="U2388" s="456">
        <v>0</v>
      </c>
      <c r="V2388" s="457">
        <v>0</v>
      </c>
      <c r="W2388" s="438">
        <v>1.8753105389725945E-2</v>
      </c>
      <c r="X2388" s="456">
        <v>0</v>
      </c>
      <c r="Y2388" s="457">
        <v>0</v>
      </c>
      <c r="Z2388" s="438">
        <v>1.9130956080429379E-2</v>
      </c>
      <c r="AA2388" s="456">
        <v>0</v>
      </c>
      <c r="AB2388" s="457">
        <v>0</v>
      </c>
      <c r="AC2388" s="438">
        <v>7.1409698566614385E-3</v>
      </c>
      <c r="AD2388" s="456">
        <v>0</v>
      </c>
      <c r="AE2388" s="457">
        <v>0</v>
      </c>
      <c r="AF2388" s="438">
        <v>4.3219084330264857E-4</v>
      </c>
      <c r="AG2388" s="456">
        <v>0</v>
      </c>
      <c r="AH2388" s="457">
        <v>0</v>
      </c>
      <c r="AI2388" s="438">
        <v>1.5448726582421378E-2</v>
      </c>
      <c r="AJ2388" s="456">
        <v>0</v>
      </c>
      <c r="AK2388" s="457">
        <v>0</v>
      </c>
      <c r="AL2388" s="438">
        <v>2.654617859976169E-3</v>
      </c>
      <c r="AM2388" s="456">
        <v>0</v>
      </c>
      <c r="AN2388" s="457">
        <v>0</v>
      </c>
      <c r="AO2388" s="438">
        <v>3.4670979973291105E-3</v>
      </c>
      <c r="AP2388" s="462">
        <v>0</v>
      </c>
      <c r="AQ2388" s="463">
        <v>0</v>
      </c>
      <c r="AR2388" s="463">
        <v>0</v>
      </c>
      <c r="AS2388" s="456">
        <v>0</v>
      </c>
      <c r="AT2388" s="457">
        <v>0</v>
      </c>
      <c r="AU2388" s="457">
        <v>0</v>
      </c>
    </row>
    <row r="2389" spans="1:47" x14ac:dyDescent="0.2">
      <c r="A2389" s="231">
        <v>2034</v>
      </c>
      <c r="B2389" s="232">
        <v>25</v>
      </c>
      <c r="C2389" s="456">
        <v>0</v>
      </c>
      <c r="D2389" s="457">
        <v>0</v>
      </c>
      <c r="E2389" s="438">
        <v>8.46369087966157</v>
      </c>
      <c r="F2389" s="456">
        <v>0</v>
      </c>
      <c r="G2389" s="457">
        <v>0</v>
      </c>
      <c r="H2389" s="438">
        <v>0.37224313131619452</v>
      </c>
      <c r="I2389" s="456">
        <v>0</v>
      </c>
      <c r="J2389" s="457">
        <v>0</v>
      </c>
      <c r="K2389" s="438">
        <v>0.45887258796236635</v>
      </c>
      <c r="L2389" s="462">
        <v>0</v>
      </c>
      <c r="M2389" s="463">
        <v>0</v>
      </c>
      <c r="N2389" s="438">
        <v>3.4444705579099798E-3</v>
      </c>
      <c r="O2389" s="456">
        <v>0</v>
      </c>
      <c r="P2389" s="457">
        <v>0</v>
      </c>
      <c r="Q2389" s="438">
        <v>2.8000471966721986E-2</v>
      </c>
      <c r="R2389" s="462">
        <v>0</v>
      </c>
      <c r="S2389" s="463">
        <v>0</v>
      </c>
      <c r="T2389" s="438">
        <v>514.57730301812694</v>
      </c>
      <c r="U2389" s="456">
        <v>0</v>
      </c>
      <c r="V2389" s="457">
        <v>0</v>
      </c>
      <c r="W2389" s="438">
        <v>1.9026138412318139E-2</v>
      </c>
      <c r="X2389" s="456">
        <v>0</v>
      </c>
      <c r="Y2389" s="457">
        <v>0</v>
      </c>
      <c r="Z2389" s="438">
        <v>1.9432492058558182E-2</v>
      </c>
      <c r="AA2389" s="456">
        <v>0</v>
      </c>
      <c r="AB2389" s="457">
        <v>0</v>
      </c>
      <c r="AC2389" s="438">
        <v>7.2746235415418912E-3</v>
      </c>
      <c r="AD2389" s="456">
        <v>0</v>
      </c>
      <c r="AE2389" s="457">
        <v>0</v>
      </c>
      <c r="AF2389" s="438">
        <v>4.4002698270698913E-4</v>
      </c>
      <c r="AG2389" s="456">
        <v>0</v>
      </c>
      <c r="AH2389" s="457">
        <v>0</v>
      </c>
      <c r="AI2389" s="438">
        <v>1.5713699347247596E-2</v>
      </c>
      <c r="AJ2389" s="456">
        <v>0</v>
      </c>
      <c r="AK2389" s="457">
        <v>0</v>
      </c>
      <c r="AL2389" s="438">
        <v>2.7065843081658493E-3</v>
      </c>
      <c r="AM2389" s="456">
        <v>0</v>
      </c>
      <c r="AN2389" s="457">
        <v>0</v>
      </c>
      <c r="AO2389" s="438">
        <v>3.5215174067307043E-3</v>
      </c>
      <c r="AP2389" s="462">
        <v>0</v>
      </c>
      <c r="AQ2389" s="463">
        <v>0</v>
      </c>
      <c r="AR2389" s="463">
        <v>0</v>
      </c>
      <c r="AS2389" s="456">
        <v>0</v>
      </c>
      <c r="AT2389" s="457">
        <v>0</v>
      </c>
      <c r="AU2389" s="457">
        <v>0</v>
      </c>
    </row>
    <row r="2390" spans="1:47" x14ac:dyDescent="0.2">
      <c r="A2390" s="231">
        <v>2034</v>
      </c>
      <c r="B2390" s="232">
        <v>26</v>
      </c>
      <c r="C2390" s="456">
        <v>0</v>
      </c>
      <c r="D2390" s="457">
        <v>0</v>
      </c>
      <c r="E2390" s="438">
        <v>8.5001777521777893</v>
      </c>
      <c r="F2390" s="456">
        <v>0</v>
      </c>
      <c r="G2390" s="457">
        <v>0</v>
      </c>
      <c r="H2390" s="438">
        <v>0.37606934680729859</v>
      </c>
      <c r="I2390" s="456">
        <v>0</v>
      </c>
      <c r="J2390" s="457">
        <v>0</v>
      </c>
      <c r="K2390" s="438">
        <v>0.46136771649068903</v>
      </c>
      <c r="L2390" s="462">
        <v>0</v>
      </c>
      <c r="M2390" s="463">
        <v>0</v>
      </c>
      <c r="N2390" s="438">
        <v>3.4474596130915627E-3</v>
      </c>
      <c r="O2390" s="456">
        <v>0</v>
      </c>
      <c r="P2390" s="457">
        <v>0</v>
      </c>
      <c r="Q2390" s="438">
        <v>2.8096610082426355E-2</v>
      </c>
      <c r="R2390" s="462">
        <v>0</v>
      </c>
      <c r="S2390" s="463">
        <v>0</v>
      </c>
      <c r="T2390" s="438">
        <v>515.0237092133201</v>
      </c>
      <c r="U2390" s="456">
        <v>0</v>
      </c>
      <c r="V2390" s="457">
        <v>0</v>
      </c>
      <c r="W2390" s="438">
        <v>1.9190879243859957E-2</v>
      </c>
      <c r="X2390" s="456">
        <v>0</v>
      </c>
      <c r="Y2390" s="457">
        <v>0</v>
      </c>
      <c r="Z2390" s="438">
        <v>1.9614303204606498E-2</v>
      </c>
      <c r="AA2390" s="456">
        <v>0</v>
      </c>
      <c r="AB2390" s="457">
        <v>0</v>
      </c>
      <c r="AC2390" s="438">
        <v>7.3552340278048474E-3</v>
      </c>
      <c r="AD2390" s="456">
        <v>0</v>
      </c>
      <c r="AE2390" s="457">
        <v>0</v>
      </c>
      <c r="AF2390" s="438">
        <v>4.4475425918159665E-4</v>
      </c>
      <c r="AG2390" s="456">
        <v>0</v>
      </c>
      <c r="AH2390" s="457">
        <v>0</v>
      </c>
      <c r="AI2390" s="438">
        <v>1.5873528791302098E-2</v>
      </c>
      <c r="AJ2390" s="456">
        <v>0</v>
      </c>
      <c r="AK2390" s="457">
        <v>0</v>
      </c>
      <c r="AL2390" s="438">
        <v>2.7379237050336232E-3</v>
      </c>
      <c r="AM2390" s="456">
        <v>0</v>
      </c>
      <c r="AN2390" s="457">
        <v>0</v>
      </c>
      <c r="AO2390" s="438">
        <v>3.5543526189558187E-3</v>
      </c>
      <c r="AP2390" s="462">
        <v>0</v>
      </c>
      <c r="AQ2390" s="463">
        <v>0</v>
      </c>
      <c r="AR2390" s="463">
        <v>0</v>
      </c>
      <c r="AS2390" s="456">
        <v>0</v>
      </c>
      <c r="AT2390" s="457">
        <v>0</v>
      </c>
      <c r="AU2390" s="457">
        <v>0</v>
      </c>
    </row>
    <row r="2391" spans="1:47" x14ac:dyDescent="0.2">
      <c r="A2391" s="231">
        <v>2034</v>
      </c>
      <c r="B2391" s="232">
        <v>27</v>
      </c>
      <c r="C2391" s="456">
        <v>0</v>
      </c>
      <c r="D2391" s="457">
        <v>0</v>
      </c>
      <c r="E2391" s="438">
        <v>8.5071128645759071</v>
      </c>
      <c r="F2391" s="456">
        <v>0</v>
      </c>
      <c r="G2391" s="457">
        <v>0</v>
      </c>
      <c r="H2391" s="438">
        <v>0.37679722659777254</v>
      </c>
      <c r="I2391" s="456">
        <v>0</v>
      </c>
      <c r="J2391" s="457">
        <v>0</v>
      </c>
      <c r="K2391" s="438">
        <v>0.4618422213957824</v>
      </c>
      <c r="L2391" s="462">
        <v>0</v>
      </c>
      <c r="M2391" s="463">
        <v>0</v>
      </c>
      <c r="N2391" s="438">
        <v>3.4480267079390319E-3</v>
      </c>
      <c r="O2391" s="456">
        <v>0</v>
      </c>
      <c r="P2391" s="457">
        <v>0</v>
      </c>
      <c r="Q2391" s="438">
        <v>2.8114919778682714E-2</v>
      </c>
      <c r="R2391" s="462">
        <v>0</v>
      </c>
      <c r="S2391" s="463">
        <v>0</v>
      </c>
      <c r="T2391" s="438">
        <v>515.10957389488487</v>
      </c>
      <c r="U2391" s="456">
        <v>0</v>
      </c>
      <c r="V2391" s="457">
        <v>0</v>
      </c>
      <c r="W2391" s="438">
        <v>1.9222225924977968E-2</v>
      </c>
      <c r="X2391" s="456">
        <v>0</v>
      </c>
      <c r="Y2391" s="457">
        <v>0</v>
      </c>
      <c r="Z2391" s="438">
        <v>1.9648927221954056E-2</v>
      </c>
      <c r="AA2391" s="456">
        <v>0</v>
      </c>
      <c r="AB2391" s="457">
        <v>0</v>
      </c>
      <c r="AC2391" s="438">
        <v>7.3705803783338398E-3</v>
      </c>
      <c r="AD2391" s="456">
        <v>0</v>
      </c>
      <c r="AE2391" s="457">
        <v>0</v>
      </c>
      <c r="AF2391" s="438">
        <v>4.4565296284399111E-4</v>
      </c>
      <c r="AG2391" s="456">
        <v>0</v>
      </c>
      <c r="AH2391" s="457">
        <v>0</v>
      </c>
      <c r="AI2391" s="438">
        <v>1.5903961551653151E-2</v>
      </c>
      <c r="AJ2391" s="456">
        <v>0</v>
      </c>
      <c r="AK2391" s="457">
        <v>0</v>
      </c>
      <c r="AL2391" s="438">
        <v>2.743891512310422E-3</v>
      </c>
      <c r="AM2391" s="456">
        <v>0</v>
      </c>
      <c r="AN2391" s="457">
        <v>0</v>
      </c>
      <c r="AO2391" s="438">
        <v>3.5606059502521397E-3</v>
      </c>
      <c r="AP2391" s="462">
        <v>0</v>
      </c>
      <c r="AQ2391" s="463">
        <v>0</v>
      </c>
      <c r="AR2391" s="463">
        <v>0</v>
      </c>
      <c r="AS2391" s="456">
        <v>0</v>
      </c>
      <c r="AT2391" s="457">
        <v>0</v>
      </c>
      <c r="AU2391" s="457">
        <v>0</v>
      </c>
    </row>
    <row r="2392" spans="1:47" x14ac:dyDescent="0.2">
      <c r="A2392" s="231">
        <v>2034</v>
      </c>
      <c r="B2392" s="232">
        <v>28</v>
      </c>
      <c r="C2392" s="456">
        <v>0</v>
      </c>
      <c r="D2392" s="457">
        <v>0</v>
      </c>
      <c r="E2392" s="438">
        <v>8.507134165969271</v>
      </c>
      <c r="F2392" s="456">
        <v>0</v>
      </c>
      <c r="G2392" s="457">
        <v>0</v>
      </c>
      <c r="H2392" s="438">
        <v>0.37679590836812249</v>
      </c>
      <c r="I2392" s="456">
        <v>0</v>
      </c>
      <c r="J2392" s="457">
        <v>0</v>
      </c>
      <c r="K2392" s="438">
        <v>0.4618423478578158</v>
      </c>
      <c r="L2392" s="462">
        <v>0</v>
      </c>
      <c r="M2392" s="463">
        <v>0</v>
      </c>
      <c r="N2392" s="438">
        <v>3.4480343816492985E-3</v>
      </c>
      <c r="O2392" s="456">
        <v>0</v>
      </c>
      <c r="P2392" s="457">
        <v>0</v>
      </c>
      <c r="Q2392" s="438">
        <v>2.8114931966231084E-2</v>
      </c>
      <c r="R2392" s="462">
        <v>0</v>
      </c>
      <c r="S2392" s="463">
        <v>0</v>
      </c>
      <c r="T2392" s="438">
        <v>515.10928087538036</v>
      </c>
      <c r="U2392" s="456">
        <v>0</v>
      </c>
      <c r="V2392" s="457">
        <v>0</v>
      </c>
      <c r="W2392" s="438">
        <v>1.9222191270383701E-2</v>
      </c>
      <c r="X2392" s="456">
        <v>0</v>
      </c>
      <c r="Y2392" s="457">
        <v>0</v>
      </c>
      <c r="Z2392" s="438">
        <v>1.9648844442939468E-2</v>
      </c>
      <c r="AA2392" s="456">
        <v>0</v>
      </c>
      <c r="AB2392" s="457">
        <v>0</v>
      </c>
      <c r="AC2392" s="438">
        <v>7.3705462143352244E-3</v>
      </c>
      <c r="AD2392" s="456">
        <v>0</v>
      </c>
      <c r="AE2392" s="457">
        <v>0</v>
      </c>
      <c r="AF2392" s="438">
        <v>4.4565284416375094E-4</v>
      </c>
      <c r="AG2392" s="456">
        <v>0</v>
      </c>
      <c r="AH2392" s="457">
        <v>0</v>
      </c>
      <c r="AI2392" s="438">
        <v>1.5903896890987253E-2</v>
      </c>
      <c r="AJ2392" s="456">
        <v>0</v>
      </c>
      <c r="AK2392" s="457">
        <v>0</v>
      </c>
      <c r="AL2392" s="438">
        <v>2.7438744038738101E-3</v>
      </c>
      <c r="AM2392" s="456">
        <v>0</v>
      </c>
      <c r="AN2392" s="457">
        <v>0</v>
      </c>
      <c r="AO2392" s="438">
        <v>3.5605919210864021E-3</v>
      </c>
      <c r="AP2392" s="462">
        <v>0</v>
      </c>
      <c r="AQ2392" s="463">
        <v>0</v>
      </c>
      <c r="AR2392" s="463">
        <v>0</v>
      </c>
      <c r="AS2392" s="456">
        <v>0</v>
      </c>
      <c r="AT2392" s="457">
        <v>0</v>
      </c>
      <c r="AU2392" s="457">
        <v>0</v>
      </c>
    </row>
    <row r="2393" spans="1:47" x14ac:dyDescent="0.2">
      <c r="A2393" s="231">
        <v>2034</v>
      </c>
      <c r="B2393" s="232">
        <v>29</v>
      </c>
      <c r="C2393" s="456">
        <v>0</v>
      </c>
      <c r="D2393" s="457">
        <v>0</v>
      </c>
      <c r="E2393" s="438">
        <v>8.5071244148330134</v>
      </c>
      <c r="F2393" s="456">
        <v>0</v>
      </c>
      <c r="G2393" s="457">
        <v>0</v>
      </c>
      <c r="H2393" s="438">
        <v>0.37679298904918102</v>
      </c>
      <c r="I2393" s="456">
        <v>0</v>
      </c>
      <c r="J2393" s="457">
        <v>0</v>
      </c>
      <c r="K2393" s="438">
        <v>0.46184177555849004</v>
      </c>
      <c r="L2393" s="462">
        <v>0</v>
      </c>
      <c r="M2393" s="463">
        <v>0</v>
      </c>
      <c r="N2393" s="438">
        <v>3.4480389997747834E-3</v>
      </c>
      <c r="O2393" s="456">
        <v>0</v>
      </c>
      <c r="P2393" s="457">
        <v>0</v>
      </c>
      <c r="Q2393" s="438">
        <v>2.81149095164527E-2</v>
      </c>
      <c r="R2393" s="462">
        <v>0</v>
      </c>
      <c r="S2393" s="463">
        <v>0</v>
      </c>
      <c r="T2393" s="438">
        <v>515.1102769160193</v>
      </c>
      <c r="U2393" s="456">
        <v>0</v>
      </c>
      <c r="V2393" s="457">
        <v>0</v>
      </c>
      <c r="W2393" s="438">
        <v>1.9222095356975756E-2</v>
      </c>
      <c r="X2393" s="456">
        <v>0</v>
      </c>
      <c r="Y2393" s="457">
        <v>0</v>
      </c>
      <c r="Z2393" s="438">
        <v>1.9648697029558154E-2</v>
      </c>
      <c r="AA2393" s="456">
        <v>0</v>
      </c>
      <c r="AB2393" s="457">
        <v>0</v>
      </c>
      <c r="AC2393" s="438">
        <v>7.3704753180657339E-3</v>
      </c>
      <c r="AD2393" s="456">
        <v>0</v>
      </c>
      <c r="AE2393" s="457">
        <v>0</v>
      </c>
      <c r="AF2393" s="438">
        <v>4.4564802994126934E-4</v>
      </c>
      <c r="AG2393" s="456">
        <v>0</v>
      </c>
      <c r="AH2393" s="457">
        <v>0</v>
      </c>
      <c r="AI2393" s="438">
        <v>1.5903773981146677E-2</v>
      </c>
      <c r="AJ2393" s="456">
        <v>0</v>
      </c>
      <c r="AK2393" s="457">
        <v>0</v>
      </c>
      <c r="AL2393" s="438">
        <v>2.7438503883938101E-3</v>
      </c>
      <c r="AM2393" s="456">
        <v>0</v>
      </c>
      <c r="AN2393" s="457">
        <v>0</v>
      </c>
      <c r="AO2393" s="438">
        <v>3.5605704282179926E-3</v>
      </c>
      <c r="AP2393" s="462">
        <v>0</v>
      </c>
      <c r="AQ2393" s="463">
        <v>0</v>
      </c>
      <c r="AR2393" s="463">
        <v>0</v>
      </c>
      <c r="AS2393" s="456">
        <v>0</v>
      </c>
      <c r="AT2393" s="457">
        <v>0</v>
      </c>
      <c r="AU2393" s="457">
        <v>0</v>
      </c>
    </row>
    <row r="2394" spans="1:47" x14ac:dyDescent="0.2">
      <c r="A2394" s="231">
        <v>2034</v>
      </c>
      <c r="B2394" s="232">
        <v>30</v>
      </c>
      <c r="C2394" s="456">
        <v>0</v>
      </c>
      <c r="D2394" s="457">
        <v>0</v>
      </c>
      <c r="E2394" s="438">
        <v>9.7761893075941728</v>
      </c>
      <c r="F2394" s="456">
        <v>0</v>
      </c>
      <c r="G2394" s="457">
        <v>0</v>
      </c>
      <c r="H2394" s="438">
        <v>0.39958027074984442</v>
      </c>
      <c r="I2394" s="456">
        <v>0</v>
      </c>
      <c r="J2394" s="457">
        <v>0</v>
      </c>
      <c r="K2394" s="438">
        <v>0.59666207334218546</v>
      </c>
      <c r="L2394" s="462">
        <v>0</v>
      </c>
      <c r="M2394" s="463">
        <v>0</v>
      </c>
      <c r="N2394" s="438">
        <v>3.4480464314253275E-3</v>
      </c>
      <c r="O2394" s="456">
        <v>0</v>
      </c>
      <c r="P2394" s="457">
        <v>0</v>
      </c>
      <c r="Q2394" s="438">
        <v>2.8114852717894281E-2</v>
      </c>
      <c r="R2394" s="462">
        <v>0</v>
      </c>
      <c r="S2394" s="463">
        <v>0</v>
      </c>
      <c r="T2394" s="438">
        <v>515.11120190179793</v>
      </c>
      <c r="U2394" s="456">
        <v>0</v>
      </c>
      <c r="V2394" s="457">
        <v>0</v>
      </c>
      <c r="W2394" s="438">
        <v>2.0497956308317165E-2</v>
      </c>
      <c r="X2394" s="456">
        <v>0</v>
      </c>
      <c r="Y2394" s="457">
        <v>0</v>
      </c>
      <c r="Z2394" s="438">
        <v>1.9648466805656524E-2</v>
      </c>
      <c r="AA2394" s="456">
        <v>0</v>
      </c>
      <c r="AB2394" s="457">
        <v>0</v>
      </c>
      <c r="AC2394" s="438">
        <v>7.792654544107251E-3</v>
      </c>
      <c r="AD2394" s="456">
        <v>0</v>
      </c>
      <c r="AE2394" s="457">
        <v>0</v>
      </c>
      <c r="AF2394" s="438">
        <v>4.7229495701127741E-4</v>
      </c>
      <c r="AG2394" s="456">
        <v>0</v>
      </c>
      <c r="AH2394" s="457">
        <v>0</v>
      </c>
      <c r="AI2394" s="438">
        <v>1.6873105732430501E-2</v>
      </c>
      <c r="AJ2394" s="456">
        <v>0</v>
      </c>
      <c r="AK2394" s="457">
        <v>0</v>
      </c>
      <c r="AL2394" s="438">
        <v>2.8982153721984231E-3</v>
      </c>
      <c r="AM2394" s="456">
        <v>0</v>
      </c>
      <c r="AN2394" s="457">
        <v>0</v>
      </c>
      <c r="AO2394" s="438">
        <v>3.7892643751364368E-3</v>
      </c>
      <c r="AP2394" s="462">
        <v>0</v>
      </c>
      <c r="AQ2394" s="463">
        <v>0</v>
      </c>
      <c r="AR2394" s="463">
        <v>0</v>
      </c>
      <c r="AS2394" s="456">
        <v>0</v>
      </c>
      <c r="AT2394" s="457">
        <v>0</v>
      </c>
      <c r="AU2394" s="457">
        <v>0</v>
      </c>
    </row>
    <row r="2395" spans="1:47" x14ac:dyDescent="0.2">
      <c r="A2395" s="231">
        <v>2034</v>
      </c>
      <c r="B2395" s="232">
        <v>31</v>
      </c>
      <c r="C2395" s="456">
        <v>0</v>
      </c>
      <c r="D2395" s="457">
        <v>0</v>
      </c>
      <c r="E2395" s="438">
        <v>11.089706044064648</v>
      </c>
      <c r="F2395" s="456">
        <v>0</v>
      </c>
      <c r="G2395" s="457">
        <v>0</v>
      </c>
      <c r="H2395" s="438">
        <v>0.42474778101179039</v>
      </c>
      <c r="I2395" s="456">
        <v>0</v>
      </c>
      <c r="J2395" s="457">
        <v>0</v>
      </c>
      <c r="K2395" s="438">
        <v>0.72635557239199844</v>
      </c>
      <c r="L2395" s="462">
        <v>0</v>
      </c>
      <c r="M2395" s="463">
        <v>0</v>
      </c>
      <c r="N2395" s="438">
        <v>3.4480502744016414E-3</v>
      </c>
      <c r="O2395" s="456">
        <v>0</v>
      </c>
      <c r="P2395" s="457">
        <v>0</v>
      </c>
      <c r="Q2395" s="438">
        <v>2.8114818130066409E-2</v>
      </c>
      <c r="R2395" s="462">
        <v>0</v>
      </c>
      <c r="S2395" s="463">
        <v>0</v>
      </c>
      <c r="T2395" s="438">
        <v>515.11274807116934</v>
      </c>
      <c r="U2395" s="456">
        <v>0</v>
      </c>
      <c r="V2395" s="457">
        <v>0</v>
      </c>
      <c r="W2395" s="438">
        <v>2.1883895633631176E-2</v>
      </c>
      <c r="X2395" s="456">
        <v>0</v>
      </c>
      <c r="Y2395" s="457">
        <v>0</v>
      </c>
      <c r="Z2395" s="438">
        <v>1.964811871951171E-2</v>
      </c>
      <c r="AA2395" s="456">
        <v>0</v>
      </c>
      <c r="AB2395" s="457">
        <v>0</v>
      </c>
      <c r="AC2395" s="438">
        <v>8.2632664389680824E-3</v>
      </c>
      <c r="AD2395" s="456">
        <v>0</v>
      </c>
      <c r="AE2395" s="457">
        <v>0</v>
      </c>
      <c r="AF2395" s="438">
        <v>5.0188725768906281E-4</v>
      </c>
      <c r="AG2395" s="456">
        <v>0</v>
      </c>
      <c r="AH2395" s="457">
        <v>0</v>
      </c>
      <c r="AI2395" s="438">
        <v>1.7942412001161083E-2</v>
      </c>
      <c r="AJ2395" s="456">
        <v>0</v>
      </c>
      <c r="AK2395" s="457">
        <v>0</v>
      </c>
      <c r="AL2395" s="438">
        <v>3.0713756111775607E-3</v>
      </c>
      <c r="AM2395" s="456">
        <v>0</v>
      </c>
      <c r="AN2395" s="457">
        <v>0</v>
      </c>
      <c r="AO2395" s="438">
        <v>4.0393331006651377E-3</v>
      </c>
      <c r="AP2395" s="462">
        <v>0</v>
      </c>
      <c r="AQ2395" s="463">
        <v>0</v>
      </c>
      <c r="AR2395" s="463">
        <v>0</v>
      </c>
      <c r="AS2395" s="456">
        <v>0</v>
      </c>
      <c r="AT2395" s="457">
        <v>0</v>
      </c>
      <c r="AU2395" s="457">
        <v>0</v>
      </c>
    </row>
    <row r="2396" spans="1:47" x14ac:dyDescent="0.2">
      <c r="A2396" s="231">
        <v>2034</v>
      </c>
      <c r="B2396" s="232">
        <v>32</v>
      </c>
      <c r="C2396" s="456">
        <v>0</v>
      </c>
      <c r="D2396" s="457">
        <v>0</v>
      </c>
      <c r="E2396" s="419">
        <v>11.089706044064648</v>
      </c>
      <c r="F2396" s="456">
        <v>0</v>
      </c>
      <c r="G2396" s="457">
        <v>0</v>
      </c>
      <c r="H2396" s="419">
        <v>0.42474778101179039</v>
      </c>
      <c r="I2396" s="456">
        <v>0</v>
      </c>
      <c r="J2396" s="457">
        <v>0</v>
      </c>
      <c r="K2396" s="419">
        <v>0.72635557239199844</v>
      </c>
      <c r="L2396" s="462">
        <v>0</v>
      </c>
      <c r="M2396" s="463">
        <v>0</v>
      </c>
      <c r="N2396" s="419">
        <v>3.4480502744016414E-3</v>
      </c>
      <c r="O2396" s="456">
        <v>0</v>
      </c>
      <c r="P2396" s="457">
        <v>0</v>
      </c>
      <c r="Q2396" s="419">
        <v>2.8114818130066409E-2</v>
      </c>
      <c r="R2396" s="462">
        <v>0</v>
      </c>
      <c r="S2396" s="463">
        <v>0</v>
      </c>
      <c r="T2396" s="419">
        <v>515.11274807116934</v>
      </c>
      <c r="U2396" s="456">
        <v>0</v>
      </c>
      <c r="V2396" s="457">
        <v>0</v>
      </c>
      <c r="W2396" s="419">
        <v>2.1883895633631176E-2</v>
      </c>
      <c r="X2396" s="456">
        <v>0</v>
      </c>
      <c r="Y2396" s="457">
        <v>0</v>
      </c>
      <c r="Z2396" s="419">
        <v>1.964811871951171E-2</v>
      </c>
      <c r="AA2396" s="456">
        <v>0</v>
      </c>
      <c r="AB2396" s="457">
        <v>0</v>
      </c>
      <c r="AC2396" s="419">
        <v>8.2632664389680824E-3</v>
      </c>
      <c r="AD2396" s="456">
        <v>0</v>
      </c>
      <c r="AE2396" s="457">
        <v>0</v>
      </c>
      <c r="AF2396" s="419">
        <v>5.0188725768906281E-4</v>
      </c>
      <c r="AG2396" s="456">
        <v>0</v>
      </c>
      <c r="AH2396" s="457">
        <v>0</v>
      </c>
      <c r="AI2396" s="419">
        <v>1.7942412001161083E-2</v>
      </c>
      <c r="AJ2396" s="456">
        <v>0</v>
      </c>
      <c r="AK2396" s="457">
        <v>0</v>
      </c>
      <c r="AL2396" s="419">
        <v>3.0713756111775607E-3</v>
      </c>
      <c r="AM2396" s="456">
        <v>0</v>
      </c>
      <c r="AN2396" s="457">
        <v>0</v>
      </c>
      <c r="AO2396" s="419">
        <v>4.0393331006651377E-3</v>
      </c>
      <c r="AP2396" s="462">
        <v>0</v>
      </c>
      <c r="AQ2396" s="463">
        <v>0</v>
      </c>
      <c r="AR2396" s="463">
        <v>0</v>
      </c>
      <c r="AS2396" s="456">
        <v>0</v>
      </c>
      <c r="AT2396" s="457">
        <v>0</v>
      </c>
      <c r="AU2396" s="457">
        <v>0</v>
      </c>
    </row>
    <row r="2397" spans="1:47" x14ac:dyDescent="0.2">
      <c r="A2397" s="231">
        <v>2034</v>
      </c>
      <c r="B2397" s="232">
        <v>33</v>
      </c>
      <c r="C2397" s="456">
        <v>0</v>
      </c>
      <c r="D2397" s="457">
        <v>0</v>
      </c>
      <c r="E2397" s="419">
        <v>11.089706044064648</v>
      </c>
      <c r="F2397" s="456">
        <v>0</v>
      </c>
      <c r="G2397" s="457">
        <v>0</v>
      </c>
      <c r="H2397" s="419">
        <v>0.42474778101179039</v>
      </c>
      <c r="I2397" s="456">
        <v>0</v>
      </c>
      <c r="J2397" s="457">
        <v>0</v>
      </c>
      <c r="K2397" s="419">
        <v>0.72635557239199844</v>
      </c>
      <c r="L2397" s="462">
        <v>0</v>
      </c>
      <c r="M2397" s="463">
        <v>0</v>
      </c>
      <c r="N2397" s="419">
        <v>3.4480502744016414E-3</v>
      </c>
      <c r="O2397" s="456">
        <v>0</v>
      </c>
      <c r="P2397" s="457">
        <v>0</v>
      </c>
      <c r="Q2397" s="419">
        <v>2.8114818130066409E-2</v>
      </c>
      <c r="R2397" s="462">
        <v>0</v>
      </c>
      <c r="S2397" s="463">
        <v>0</v>
      </c>
      <c r="T2397" s="419">
        <v>515.11274807116934</v>
      </c>
      <c r="U2397" s="456">
        <v>0</v>
      </c>
      <c r="V2397" s="457">
        <v>0</v>
      </c>
      <c r="W2397" s="419">
        <v>2.1883895633631176E-2</v>
      </c>
      <c r="X2397" s="456">
        <v>0</v>
      </c>
      <c r="Y2397" s="457">
        <v>0</v>
      </c>
      <c r="Z2397" s="419">
        <v>1.964811871951171E-2</v>
      </c>
      <c r="AA2397" s="456">
        <v>0</v>
      </c>
      <c r="AB2397" s="457">
        <v>0</v>
      </c>
      <c r="AC2397" s="419">
        <v>8.2632664389680824E-3</v>
      </c>
      <c r="AD2397" s="456">
        <v>0</v>
      </c>
      <c r="AE2397" s="457">
        <v>0</v>
      </c>
      <c r="AF2397" s="419">
        <v>5.0188725768906281E-4</v>
      </c>
      <c r="AG2397" s="456">
        <v>0</v>
      </c>
      <c r="AH2397" s="457">
        <v>0</v>
      </c>
      <c r="AI2397" s="419">
        <v>1.7942412001161083E-2</v>
      </c>
      <c r="AJ2397" s="456">
        <v>0</v>
      </c>
      <c r="AK2397" s="457">
        <v>0</v>
      </c>
      <c r="AL2397" s="419">
        <v>3.0713756111775607E-3</v>
      </c>
      <c r="AM2397" s="456">
        <v>0</v>
      </c>
      <c r="AN2397" s="457">
        <v>0</v>
      </c>
      <c r="AO2397" s="419">
        <v>4.0393331006651377E-3</v>
      </c>
      <c r="AP2397" s="462">
        <v>0</v>
      </c>
      <c r="AQ2397" s="463">
        <v>0</v>
      </c>
      <c r="AR2397" s="463">
        <v>0</v>
      </c>
      <c r="AS2397" s="456">
        <v>0</v>
      </c>
      <c r="AT2397" s="457">
        <v>0</v>
      </c>
      <c r="AU2397" s="457">
        <v>0</v>
      </c>
    </row>
    <row r="2398" spans="1:47" x14ac:dyDescent="0.2">
      <c r="A2398" s="231">
        <v>2034</v>
      </c>
      <c r="B2398" s="232">
        <v>34</v>
      </c>
      <c r="C2398" s="456">
        <v>0</v>
      </c>
      <c r="D2398" s="457">
        <v>0</v>
      </c>
      <c r="E2398" s="419">
        <v>11.089706044064648</v>
      </c>
      <c r="F2398" s="456">
        <v>0</v>
      </c>
      <c r="G2398" s="457">
        <v>0</v>
      </c>
      <c r="H2398" s="419">
        <v>0.42474778101179039</v>
      </c>
      <c r="I2398" s="456">
        <v>0</v>
      </c>
      <c r="J2398" s="457">
        <v>0</v>
      </c>
      <c r="K2398" s="419">
        <v>0.72635557239199844</v>
      </c>
      <c r="L2398" s="462">
        <v>0</v>
      </c>
      <c r="M2398" s="463">
        <v>0</v>
      </c>
      <c r="N2398" s="419">
        <v>3.4480502744016414E-3</v>
      </c>
      <c r="O2398" s="456">
        <v>0</v>
      </c>
      <c r="P2398" s="457">
        <v>0</v>
      </c>
      <c r="Q2398" s="419">
        <v>2.8114818130066409E-2</v>
      </c>
      <c r="R2398" s="462">
        <v>0</v>
      </c>
      <c r="S2398" s="463">
        <v>0</v>
      </c>
      <c r="T2398" s="419">
        <v>515.11274807116934</v>
      </c>
      <c r="U2398" s="456">
        <v>0</v>
      </c>
      <c r="V2398" s="457">
        <v>0</v>
      </c>
      <c r="W2398" s="419">
        <v>2.1883895633631176E-2</v>
      </c>
      <c r="X2398" s="456">
        <v>0</v>
      </c>
      <c r="Y2398" s="457">
        <v>0</v>
      </c>
      <c r="Z2398" s="419">
        <v>1.964811871951171E-2</v>
      </c>
      <c r="AA2398" s="456">
        <v>0</v>
      </c>
      <c r="AB2398" s="457">
        <v>0</v>
      </c>
      <c r="AC2398" s="419">
        <v>8.2632664389680824E-3</v>
      </c>
      <c r="AD2398" s="456">
        <v>0</v>
      </c>
      <c r="AE2398" s="457">
        <v>0</v>
      </c>
      <c r="AF2398" s="419">
        <v>5.0188725768906281E-4</v>
      </c>
      <c r="AG2398" s="456">
        <v>0</v>
      </c>
      <c r="AH2398" s="457">
        <v>0</v>
      </c>
      <c r="AI2398" s="419">
        <v>1.7942412001161083E-2</v>
      </c>
      <c r="AJ2398" s="456">
        <v>0</v>
      </c>
      <c r="AK2398" s="457">
        <v>0</v>
      </c>
      <c r="AL2398" s="419">
        <v>3.0713756111775607E-3</v>
      </c>
      <c r="AM2398" s="456">
        <v>0</v>
      </c>
      <c r="AN2398" s="457">
        <v>0</v>
      </c>
      <c r="AO2398" s="419">
        <v>4.0393331006651377E-3</v>
      </c>
      <c r="AP2398" s="462">
        <v>0</v>
      </c>
      <c r="AQ2398" s="463">
        <v>0</v>
      </c>
      <c r="AR2398" s="463">
        <v>0</v>
      </c>
      <c r="AS2398" s="456">
        <v>0</v>
      </c>
      <c r="AT2398" s="457">
        <v>0</v>
      </c>
      <c r="AU2398" s="457">
        <v>0</v>
      </c>
    </row>
    <row r="2399" spans="1:47" x14ac:dyDescent="0.2">
      <c r="A2399" s="231">
        <v>2034</v>
      </c>
      <c r="B2399" s="232">
        <v>35</v>
      </c>
      <c r="C2399" s="456">
        <v>0</v>
      </c>
      <c r="D2399" s="457">
        <v>0</v>
      </c>
      <c r="E2399" s="419">
        <v>11.089706044064648</v>
      </c>
      <c r="F2399" s="456">
        <v>0</v>
      </c>
      <c r="G2399" s="457">
        <v>0</v>
      </c>
      <c r="H2399" s="419">
        <v>0.42474778101179039</v>
      </c>
      <c r="I2399" s="456">
        <v>0</v>
      </c>
      <c r="J2399" s="457">
        <v>0</v>
      </c>
      <c r="K2399" s="419">
        <v>0.72635557239199844</v>
      </c>
      <c r="L2399" s="462">
        <v>0</v>
      </c>
      <c r="M2399" s="463">
        <v>0</v>
      </c>
      <c r="N2399" s="419">
        <v>3.4480502744016414E-3</v>
      </c>
      <c r="O2399" s="456">
        <v>0</v>
      </c>
      <c r="P2399" s="457">
        <v>0</v>
      </c>
      <c r="Q2399" s="419">
        <v>2.8114818130066409E-2</v>
      </c>
      <c r="R2399" s="462">
        <v>0</v>
      </c>
      <c r="S2399" s="463">
        <v>0</v>
      </c>
      <c r="T2399" s="419">
        <v>515.11274807116934</v>
      </c>
      <c r="U2399" s="456">
        <v>0</v>
      </c>
      <c r="V2399" s="457">
        <v>0</v>
      </c>
      <c r="W2399" s="419">
        <v>2.1883895633631176E-2</v>
      </c>
      <c r="X2399" s="456">
        <v>0</v>
      </c>
      <c r="Y2399" s="457">
        <v>0</v>
      </c>
      <c r="Z2399" s="419">
        <v>1.964811871951171E-2</v>
      </c>
      <c r="AA2399" s="456">
        <v>0</v>
      </c>
      <c r="AB2399" s="457">
        <v>0</v>
      </c>
      <c r="AC2399" s="419">
        <v>8.2632664389680824E-3</v>
      </c>
      <c r="AD2399" s="456">
        <v>0</v>
      </c>
      <c r="AE2399" s="457">
        <v>0</v>
      </c>
      <c r="AF2399" s="419">
        <v>5.0188725768906281E-4</v>
      </c>
      <c r="AG2399" s="456">
        <v>0</v>
      </c>
      <c r="AH2399" s="457">
        <v>0</v>
      </c>
      <c r="AI2399" s="419">
        <v>1.7942412001161083E-2</v>
      </c>
      <c r="AJ2399" s="456">
        <v>0</v>
      </c>
      <c r="AK2399" s="457">
        <v>0</v>
      </c>
      <c r="AL2399" s="419">
        <v>3.0713756111775607E-3</v>
      </c>
      <c r="AM2399" s="456">
        <v>0</v>
      </c>
      <c r="AN2399" s="457">
        <v>0</v>
      </c>
      <c r="AO2399" s="419">
        <v>4.0393331006651377E-3</v>
      </c>
      <c r="AP2399" s="462">
        <v>0</v>
      </c>
      <c r="AQ2399" s="463">
        <v>0</v>
      </c>
      <c r="AR2399" s="463">
        <v>0</v>
      </c>
      <c r="AS2399" s="456">
        <v>0</v>
      </c>
      <c r="AT2399" s="457">
        <v>0</v>
      </c>
      <c r="AU2399" s="457">
        <v>0</v>
      </c>
    </row>
    <row r="2400" spans="1:47" x14ac:dyDescent="0.2">
      <c r="A2400" s="231">
        <v>2034</v>
      </c>
      <c r="B2400" s="232">
        <v>36</v>
      </c>
      <c r="C2400" s="456">
        <v>0</v>
      </c>
      <c r="D2400" s="457">
        <v>0</v>
      </c>
      <c r="E2400" s="419">
        <v>11.089706044064648</v>
      </c>
      <c r="F2400" s="456">
        <v>0</v>
      </c>
      <c r="G2400" s="457">
        <v>0</v>
      </c>
      <c r="H2400" s="419">
        <v>0.42474778101179039</v>
      </c>
      <c r="I2400" s="456">
        <v>0</v>
      </c>
      <c r="J2400" s="457">
        <v>0</v>
      </c>
      <c r="K2400" s="419">
        <v>0.72635557239199844</v>
      </c>
      <c r="L2400" s="462">
        <v>0</v>
      </c>
      <c r="M2400" s="463">
        <v>0</v>
      </c>
      <c r="N2400" s="419">
        <v>3.4480502744016414E-3</v>
      </c>
      <c r="O2400" s="456">
        <v>0</v>
      </c>
      <c r="P2400" s="457">
        <v>0</v>
      </c>
      <c r="Q2400" s="419">
        <v>2.8114818130066409E-2</v>
      </c>
      <c r="R2400" s="462">
        <v>0</v>
      </c>
      <c r="S2400" s="463">
        <v>0</v>
      </c>
      <c r="T2400" s="419">
        <v>515.11274807116934</v>
      </c>
      <c r="U2400" s="456">
        <v>0</v>
      </c>
      <c r="V2400" s="457">
        <v>0</v>
      </c>
      <c r="W2400" s="419">
        <v>2.1883895633631176E-2</v>
      </c>
      <c r="X2400" s="456">
        <v>0</v>
      </c>
      <c r="Y2400" s="457">
        <v>0</v>
      </c>
      <c r="Z2400" s="419">
        <v>1.964811871951171E-2</v>
      </c>
      <c r="AA2400" s="456">
        <v>0</v>
      </c>
      <c r="AB2400" s="457">
        <v>0</v>
      </c>
      <c r="AC2400" s="419">
        <v>8.2632664389680824E-3</v>
      </c>
      <c r="AD2400" s="456">
        <v>0</v>
      </c>
      <c r="AE2400" s="457">
        <v>0</v>
      </c>
      <c r="AF2400" s="419">
        <v>5.0188725768906281E-4</v>
      </c>
      <c r="AG2400" s="456">
        <v>0</v>
      </c>
      <c r="AH2400" s="457">
        <v>0</v>
      </c>
      <c r="AI2400" s="419">
        <v>1.7942412001161083E-2</v>
      </c>
      <c r="AJ2400" s="456">
        <v>0</v>
      </c>
      <c r="AK2400" s="457">
        <v>0</v>
      </c>
      <c r="AL2400" s="419">
        <v>3.0713756111775607E-3</v>
      </c>
      <c r="AM2400" s="456">
        <v>0</v>
      </c>
      <c r="AN2400" s="457">
        <v>0</v>
      </c>
      <c r="AO2400" s="419">
        <v>4.0393331006651377E-3</v>
      </c>
      <c r="AP2400" s="462">
        <v>0</v>
      </c>
      <c r="AQ2400" s="463">
        <v>0</v>
      </c>
      <c r="AR2400" s="463">
        <v>0</v>
      </c>
      <c r="AS2400" s="456">
        <v>0</v>
      </c>
      <c r="AT2400" s="457">
        <v>0</v>
      </c>
      <c r="AU2400" s="457">
        <v>0</v>
      </c>
    </row>
    <row r="2401" spans="1:47" x14ac:dyDescent="0.2">
      <c r="A2401" s="231">
        <v>2034</v>
      </c>
      <c r="B2401" s="232">
        <v>37</v>
      </c>
      <c r="C2401" s="456">
        <v>0</v>
      </c>
      <c r="D2401" s="457">
        <v>0</v>
      </c>
      <c r="E2401" s="419">
        <v>11.089706044064648</v>
      </c>
      <c r="F2401" s="456">
        <v>0</v>
      </c>
      <c r="G2401" s="457">
        <v>0</v>
      </c>
      <c r="H2401" s="419">
        <v>0.42474778101179039</v>
      </c>
      <c r="I2401" s="456">
        <v>0</v>
      </c>
      <c r="J2401" s="457">
        <v>0</v>
      </c>
      <c r="K2401" s="419">
        <v>0.72635557239199844</v>
      </c>
      <c r="L2401" s="462">
        <v>0</v>
      </c>
      <c r="M2401" s="463">
        <v>0</v>
      </c>
      <c r="N2401" s="419">
        <v>3.4480502744016414E-3</v>
      </c>
      <c r="O2401" s="456">
        <v>0</v>
      </c>
      <c r="P2401" s="457">
        <v>0</v>
      </c>
      <c r="Q2401" s="419">
        <v>2.8114818130066409E-2</v>
      </c>
      <c r="R2401" s="462">
        <v>0</v>
      </c>
      <c r="S2401" s="463">
        <v>0</v>
      </c>
      <c r="T2401" s="419">
        <v>515.11274807116934</v>
      </c>
      <c r="U2401" s="456">
        <v>0</v>
      </c>
      <c r="V2401" s="457">
        <v>0</v>
      </c>
      <c r="W2401" s="419">
        <v>2.1883895633631176E-2</v>
      </c>
      <c r="X2401" s="456">
        <v>0</v>
      </c>
      <c r="Y2401" s="457">
        <v>0</v>
      </c>
      <c r="Z2401" s="419">
        <v>1.964811871951171E-2</v>
      </c>
      <c r="AA2401" s="456">
        <v>0</v>
      </c>
      <c r="AB2401" s="457">
        <v>0</v>
      </c>
      <c r="AC2401" s="419">
        <v>8.2632664389680824E-3</v>
      </c>
      <c r="AD2401" s="456">
        <v>0</v>
      </c>
      <c r="AE2401" s="457">
        <v>0</v>
      </c>
      <c r="AF2401" s="419">
        <v>5.0188725768906281E-4</v>
      </c>
      <c r="AG2401" s="456">
        <v>0</v>
      </c>
      <c r="AH2401" s="457">
        <v>0</v>
      </c>
      <c r="AI2401" s="419">
        <v>1.7942412001161083E-2</v>
      </c>
      <c r="AJ2401" s="456">
        <v>0</v>
      </c>
      <c r="AK2401" s="457">
        <v>0</v>
      </c>
      <c r="AL2401" s="419">
        <v>3.0713756111775607E-3</v>
      </c>
      <c r="AM2401" s="456">
        <v>0</v>
      </c>
      <c r="AN2401" s="457">
        <v>0</v>
      </c>
      <c r="AO2401" s="419">
        <v>4.0393331006651377E-3</v>
      </c>
      <c r="AP2401" s="462">
        <v>0</v>
      </c>
      <c r="AQ2401" s="463">
        <v>0</v>
      </c>
      <c r="AR2401" s="463">
        <v>0</v>
      </c>
      <c r="AS2401" s="456">
        <v>0</v>
      </c>
      <c r="AT2401" s="457">
        <v>0</v>
      </c>
      <c r="AU2401" s="457">
        <v>0</v>
      </c>
    </row>
    <row r="2402" spans="1:47" x14ac:dyDescent="0.2">
      <c r="A2402" s="231">
        <v>2034</v>
      </c>
      <c r="B2402" s="232">
        <v>38</v>
      </c>
      <c r="C2402" s="456">
        <v>0</v>
      </c>
      <c r="D2402" s="457">
        <v>0</v>
      </c>
      <c r="E2402" s="419">
        <v>11.089706044064648</v>
      </c>
      <c r="F2402" s="456">
        <v>0</v>
      </c>
      <c r="G2402" s="457">
        <v>0</v>
      </c>
      <c r="H2402" s="419">
        <v>0.42474778101179039</v>
      </c>
      <c r="I2402" s="456">
        <v>0</v>
      </c>
      <c r="J2402" s="457">
        <v>0</v>
      </c>
      <c r="K2402" s="419">
        <v>0.72635557239199844</v>
      </c>
      <c r="L2402" s="462">
        <v>0</v>
      </c>
      <c r="M2402" s="463">
        <v>0</v>
      </c>
      <c r="N2402" s="419">
        <v>3.4480502744016414E-3</v>
      </c>
      <c r="O2402" s="456">
        <v>0</v>
      </c>
      <c r="P2402" s="457">
        <v>0</v>
      </c>
      <c r="Q2402" s="419">
        <v>2.8114818130066409E-2</v>
      </c>
      <c r="R2402" s="462">
        <v>0</v>
      </c>
      <c r="S2402" s="463">
        <v>0</v>
      </c>
      <c r="T2402" s="419">
        <v>515.11274807116934</v>
      </c>
      <c r="U2402" s="456">
        <v>0</v>
      </c>
      <c r="V2402" s="457">
        <v>0</v>
      </c>
      <c r="W2402" s="419">
        <v>2.1883895633631176E-2</v>
      </c>
      <c r="X2402" s="456">
        <v>0</v>
      </c>
      <c r="Y2402" s="457">
        <v>0</v>
      </c>
      <c r="Z2402" s="419">
        <v>1.964811871951171E-2</v>
      </c>
      <c r="AA2402" s="456">
        <v>0</v>
      </c>
      <c r="AB2402" s="457">
        <v>0</v>
      </c>
      <c r="AC2402" s="419">
        <v>8.2632664389680824E-3</v>
      </c>
      <c r="AD2402" s="456">
        <v>0</v>
      </c>
      <c r="AE2402" s="457">
        <v>0</v>
      </c>
      <c r="AF2402" s="419">
        <v>5.0188725768906281E-4</v>
      </c>
      <c r="AG2402" s="456">
        <v>0</v>
      </c>
      <c r="AH2402" s="457">
        <v>0</v>
      </c>
      <c r="AI2402" s="419">
        <v>1.7942412001161083E-2</v>
      </c>
      <c r="AJ2402" s="456">
        <v>0</v>
      </c>
      <c r="AK2402" s="457">
        <v>0</v>
      </c>
      <c r="AL2402" s="419">
        <v>3.0713756111775607E-3</v>
      </c>
      <c r="AM2402" s="456">
        <v>0</v>
      </c>
      <c r="AN2402" s="457">
        <v>0</v>
      </c>
      <c r="AO2402" s="419">
        <v>4.0393331006651377E-3</v>
      </c>
      <c r="AP2402" s="462">
        <v>0</v>
      </c>
      <c r="AQ2402" s="463">
        <v>0</v>
      </c>
      <c r="AR2402" s="463">
        <v>0</v>
      </c>
      <c r="AS2402" s="456">
        <v>0</v>
      </c>
      <c r="AT2402" s="457">
        <v>0</v>
      </c>
      <c r="AU2402" s="457">
        <v>0</v>
      </c>
    </row>
    <row r="2403" spans="1:47" x14ac:dyDescent="0.2">
      <c r="A2403" s="231">
        <v>2034</v>
      </c>
      <c r="B2403" s="232">
        <v>39</v>
      </c>
      <c r="C2403" s="456">
        <v>0</v>
      </c>
      <c r="D2403" s="457">
        <v>0</v>
      </c>
      <c r="E2403" s="419">
        <v>11.089706044064648</v>
      </c>
      <c r="F2403" s="456">
        <v>0</v>
      </c>
      <c r="G2403" s="457">
        <v>0</v>
      </c>
      <c r="H2403" s="419">
        <v>0.42474778101179039</v>
      </c>
      <c r="I2403" s="456">
        <v>0</v>
      </c>
      <c r="J2403" s="457">
        <v>0</v>
      </c>
      <c r="K2403" s="419">
        <v>0.72635557239199844</v>
      </c>
      <c r="L2403" s="462">
        <v>0</v>
      </c>
      <c r="M2403" s="463">
        <v>0</v>
      </c>
      <c r="N2403" s="419">
        <v>3.4480502744016414E-3</v>
      </c>
      <c r="O2403" s="456">
        <v>0</v>
      </c>
      <c r="P2403" s="457">
        <v>0</v>
      </c>
      <c r="Q2403" s="419">
        <v>2.8114818130066409E-2</v>
      </c>
      <c r="R2403" s="462">
        <v>0</v>
      </c>
      <c r="S2403" s="463">
        <v>0</v>
      </c>
      <c r="T2403" s="419">
        <v>515.11274807116934</v>
      </c>
      <c r="U2403" s="456">
        <v>0</v>
      </c>
      <c r="V2403" s="457">
        <v>0</v>
      </c>
      <c r="W2403" s="419">
        <v>2.1883895633631176E-2</v>
      </c>
      <c r="X2403" s="456">
        <v>0</v>
      </c>
      <c r="Y2403" s="457">
        <v>0</v>
      </c>
      <c r="Z2403" s="419">
        <v>1.964811871951171E-2</v>
      </c>
      <c r="AA2403" s="456">
        <v>0</v>
      </c>
      <c r="AB2403" s="457">
        <v>0</v>
      </c>
      <c r="AC2403" s="419">
        <v>8.2632664389680824E-3</v>
      </c>
      <c r="AD2403" s="456">
        <v>0</v>
      </c>
      <c r="AE2403" s="457">
        <v>0</v>
      </c>
      <c r="AF2403" s="419">
        <v>5.0188725768906281E-4</v>
      </c>
      <c r="AG2403" s="456">
        <v>0</v>
      </c>
      <c r="AH2403" s="457">
        <v>0</v>
      </c>
      <c r="AI2403" s="419">
        <v>1.7942412001161083E-2</v>
      </c>
      <c r="AJ2403" s="456">
        <v>0</v>
      </c>
      <c r="AK2403" s="457">
        <v>0</v>
      </c>
      <c r="AL2403" s="419">
        <v>3.0713756111775607E-3</v>
      </c>
      <c r="AM2403" s="456">
        <v>0</v>
      </c>
      <c r="AN2403" s="457">
        <v>0</v>
      </c>
      <c r="AO2403" s="419">
        <v>4.0393331006651377E-3</v>
      </c>
      <c r="AP2403" s="462">
        <v>0</v>
      </c>
      <c r="AQ2403" s="463">
        <v>0</v>
      </c>
      <c r="AR2403" s="463">
        <v>0</v>
      </c>
      <c r="AS2403" s="456">
        <v>0</v>
      </c>
      <c r="AT2403" s="457">
        <v>0</v>
      </c>
      <c r="AU2403" s="457">
        <v>0</v>
      </c>
    </row>
    <row r="2404" spans="1:47" ht="13.5" thickBot="1" x14ac:dyDescent="0.25">
      <c r="A2404" s="233">
        <v>2034</v>
      </c>
      <c r="B2404" s="234">
        <v>40</v>
      </c>
      <c r="C2404" s="458">
        <v>0</v>
      </c>
      <c r="D2404" s="459">
        <v>0</v>
      </c>
      <c r="E2404" s="430">
        <v>11.089706044064648</v>
      </c>
      <c r="F2404" s="458">
        <v>0</v>
      </c>
      <c r="G2404" s="459">
        <v>0</v>
      </c>
      <c r="H2404" s="430">
        <v>0.42474778101179039</v>
      </c>
      <c r="I2404" s="458">
        <v>0</v>
      </c>
      <c r="J2404" s="459">
        <v>0</v>
      </c>
      <c r="K2404" s="430">
        <v>0.72635557239199844</v>
      </c>
      <c r="L2404" s="464">
        <v>0</v>
      </c>
      <c r="M2404" s="465">
        <v>0</v>
      </c>
      <c r="N2404" s="430">
        <v>3.4480502744016414E-3</v>
      </c>
      <c r="O2404" s="458">
        <v>0</v>
      </c>
      <c r="P2404" s="459">
        <v>0</v>
      </c>
      <c r="Q2404" s="430">
        <v>2.8114818130066409E-2</v>
      </c>
      <c r="R2404" s="464">
        <v>0</v>
      </c>
      <c r="S2404" s="465">
        <v>0</v>
      </c>
      <c r="T2404" s="430">
        <v>515.11274807116934</v>
      </c>
      <c r="U2404" s="458">
        <v>0</v>
      </c>
      <c r="V2404" s="459">
        <v>0</v>
      </c>
      <c r="W2404" s="430">
        <v>2.1883895633631176E-2</v>
      </c>
      <c r="X2404" s="458">
        <v>0</v>
      </c>
      <c r="Y2404" s="459">
        <v>0</v>
      </c>
      <c r="Z2404" s="430">
        <v>1.964811871951171E-2</v>
      </c>
      <c r="AA2404" s="458">
        <v>0</v>
      </c>
      <c r="AB2404" s="459">
        <v>0</v>
      </c>
      <c r="AC2404" s="430">
        <v>8.2632664389680824E-3</v>
      </c>
      <c r="AD2404" s="458">
        <v>0</v>
      </c>
      <c r="AE2404" s="459">
        <v>0</v>
      </c>
      <c r="AF2404" s="430">
        <v>5.0188725768906281E-4</v>
      </c>
      <c r="AG2404" s="458">
        <v>0</v>
      </c>
      <c r="AH2404" s="459">
        <v>0</v>
      </c>
      <c r="AI2404" s="430">
        <v>1.7942412001161083E-2</v>
      </c>
      <c r="AJ2404" s="458">
        <v>0</v>
      </c>
      <c r="AK2404" s="459">
        <v>0</v>
      </c>
      <c r="AL2404" s="430">
        <v>3.0713756111775607E-3</v>
      </c>
      <c r="AM2404" s="458">
        <v>0</v>
      </c>
      <c r="AN2404" s="459">
        <v>0</v>
      </c>
      <c r="AO2404" s="430">
        <v>4.0393331006651377E-3</v>
      </c>
      <c r="AP2404" s="464">
        <v>0</v>
      </c>
      <c r="AQ2404" s="465">
        <v>0</v>
      </c>
      <c r="AR2404" s="465">
        <v>0</v>
      </c>
      <c r="AS2404" s="458">
        <v>0</v>
      </c>
      <c r="AT2404" s="459">
        <v>0</v>
      </c>
      <c r="AU2404" s="459">
        <v>0</v>
      </c>
    </row>
    <row r="2405" spans="1:47" x14ac:dyDescent="0.2">
      <c r="A2405" s="229">
        <v>2035</v>
      </c>
      <c r="B2405" s="230">
        <v>1</v>
      </c>
      <c r="C2405" s="454">
        <v>0.75341564841590536</v>
      </c>
      <c r="D2405" s="455">
        <v>0.76962375193312615</v>
      </c>
      <c r="E2405" s="436">
        <v>1.7938170510176208</v>
      </c>
      <c r="F2405" s="454">
        <v>3.6193037568075043E-2</v>
      </c>
      <c r="G2405" s="455">
        <v>3.1962717175622761E-2</v>
      </c>
      <c r="H2405" s="436">
        <v>5.5138571307065849E-2</v>
      </c>
      <c r="I2405" s="454">
        <v>3.1947958022779506E-2</v>
      </c>
      <c r="J2405" s="455">
        <v>3.2386503243681967E-2</v>
      </c>
      <c r="K2405" s="436">
        <v>0.10302737826741928</v>
      </c>
      <c r="L2405" s="460">
        <v>1.3460420527941414E-3</v>
      </c>
      <c r="M2405" s="461">
        <v>1.7605917403009748E-3</v>
      </c>
      <c r="N2405" s="436">
        <v>3.3009730820753808E-3</v>
      </c>
      <c r="O2405" s="454">
        <v>1.6333189269426831E-3</v>
      </c>
      <c r="P2405" s="455">
        <v>2.0750538368611285E-3</v>
      </c>
      <c r="Q2405" s="436">
        <v>1.0081017220783832E-2</v>
      </c>
      <c r="R2405" s="460">
        <v>0</v>
      </c>
      <c r="S2405" s="461">
        <v>0</v>
      </c>
      <c r="T2405" s="436">
        <v>493.14926796395679</v>
      </c>
      <c r="U2405" s="454">
        <v>4.7025003271451088E-3</v>
      </c>
      <c r="V2405" s="455">
        <v>5.6959591383190598E-3</v>
      </c>
      <c r="W2405" s="436">
        <v>1.0134764294371558E-2</v>
      </c>
      <c r="X2405" s="454">
        <v>4.3486191367557584E-3</v>
      </c>
      <c r="Y2405" s="455">
        <v>5.5444379738977404E-3</v>
      </c>
      <c r="Z2405" s="436">
        <v>1.0315978520618212E-2</v>
      </c>
      <c r="AA2405" s="454">
        <v>8.2038829683249079E-4</v>
      </c>
      <c r="AB2405" s="455">
        <v>8.7410808370374268E-4</v>
      </c>
      <c r="AC2405" s="436">
        <v>1.1106771698968069E-3</v>
      </c>
      <c r="AD2405" s="454">
        <v>4.609250979897939E-5</v>
      </c>
      <c r="AE2405" s="455">
        <v>4.0534883132856465E-5</v>
      </c>
      <c r="AF2405" s="436">
        <v>6.4205908514713506E-5</v>
      </c>
      <c r="AG2405" s="454">
        <v>1.5037254702273382E-3</v>
      </c>
      <c r="AH2405" s="455">
        <v>1.3032537347216983E-3</v>
      </c>
      <c r="AI2405" s="436">
        <v>2.314941031474851E-3</v>
      </c>
      <c r="AJ2405" s="454">
        <v>2.7655656803867709E-4</v>
      </c>
      <c r="AK2405" s="455">
        <v>2.3368367091129136E-4</v>
      </c>
      <c r="AL2405" s="436">
        <v>4.1031254201581013E-4</v>
      </c>
      <c r="AM2405" s="454">
        <v>4.1535580787882385E-4</v>
      </c>
      <c r="AN2405" s="455">
        <v>3.715818272465864E-4</v>
      </c>
      <c r="AO2405" s="436">
        <v>5.031168702780771E-4</v>
      </c>
      <c r="AP2405" s="460">
        <v>0</v>
      </c>
      <c r="AQ2405" s="461">
        <v>0</v>
      </c>
      <c r="AR2405" s="461">
        <v>0</v>
      </c>
      <c r="AS2405" s="454">
        <v>0</v>
      </c>
      <c r="AT2405" s="455">
        <v>0</v>
      </c>
      <c r="AU2405" s="455">
        <v>0</v>
      </c>
    </row>
    <row r="2406" spans="1:47" x14ac:dyDescent="0.2">
      <c r="A2406" s="231">
        <v>2035</v>
      </c>
      <c r="B2406" s="232">
        <v>2</v>
      </c>
      <c r="C2406" s="456">
        <v>0.75806312232913309</v>
      </c>
      <c r="D2406" s="457">
        <v>0.77324605998059759</v>
      </c>
      <c r="E2406" s="437">
        <v>1.8021925056858128</v>
      </c>
      <c r="F2406" s="456">
        <v>3.686577860234113E-2</v>
      </c>
      <c r="G2406" s="457">
        <v>3.2536283046165737E-2</v>
      </c>
      <c r="H2406" s="437">
        <v>5.6114651913619473E-2</v>
      </c>
      <c r="I2406" s="456">
        <v>3.2320718595890578E-2</v>
      </c>
      <c r="J2406" s="457">
        <v>3.2713823591706333E-2</v>
      </c>
      <c r="K2406" s="437">
        <v>0.10373112554476746</v>
      </c>
      <c r="L2406" s="462">
        <v>1.3480530073921549E-3</v>
      </c>
      <c r="M2406" s="463">
        <v>1.7623789151049165E-3</v>
      </c>
      <c r="N2406" s="437">
        <v>3.3046556732524864E-3</v>
      </c>
      <c r="O2406" s="456">
        <v>1.642583683202163E-3</v>
      </c>
      <c r="P2406" s="457">
        <v>2.0865398001373861E-3</v>
      </c>
      <c r="Q2406" s="437">
        <v>1.0099398868877004E-2</v>
      </c>
      <c r="R2406" s="462">
        <v>0</v>
      </c>
      <c r="S2406" s="463">
        <v>0</v>
      </c>
      <c r="T2406" s="437">
        <v>493.45299531478918</v>
      </c>
      <c r="U2406" s="456">
        <v>4.7635901952097813E-3</v>
      </c>
      <c r="V2406" s="457">
        <v>5.7611208417698741E-3</v>
      </c>
      <c r="W2406" s="437">
        <v>1.0260085207108574E-2</v>
      </c>
      <c r="X2406" s="456">
        <v>4.4098998616111948E-3</v>
      </c>
      <c r="Y2406" s="457">
        <v>5.6258259002414709E-3</v>
      </c>
      <c r="Z2406" s="437">
        <v>1.0439661262123975E-2</v>
      </c>
      <c r="AA2406" s="456">
        <v>8.4217213611046879E-4</v>
      </c>
      <c r="AB2406" s="457">
        <v>8.8761702474971101E-4</v>
      </c>
      <c r="AC2406" s="437">
        <v>1.143860294566403E-3</v>
      </c>
      <c r="AD2406" s="456">
        <v>4.7010335305460425E-5</v>
      </c>
      <c r="AE2406" s="457">
        <v>4.1306849391582711E-5</v>
      </c>
      <c r="AF2406" s="437">
        <v>6.5451102718905885E-5</v>
      </c>
      <c r="AG2406" s="456">
        <v>1.5296168234499076E-3</v>
      </c>
      <c r="AH2406" s="457">
        <v>1.3262341483906573E-3</v>
      </c>
      <c r="AI2406" s="437">
        <v>2.3522854741605316E-3</v>
      </c>
      <c r="AJ2406" s="456">
        <v>2.8131234356177346E-4</v>
      </c>
      <c r="AK2406" s="457">
        <v>2.3800746762379238E-4</v>
      </c>
      <c r="AL2406" s="437">
        <v>4.1716131354496298E-4</v>
      </c>
      <c r="AM2406" s="456">
        <v>4.2337119237602876E-4</v>
      </c>
      <c r="AN2406" s="457">
        <v>3.780900048003244E-4</v>
      </c>
      <c r="AO2406" s="437">
        <v>5.1236748625542233E-4</v>
      </c>
      <c r="AP2406" s="462">
        <v>0</v>
      </c>
      <c r="AQ2406" s="463">
        <v>0</v>
      </c>
      <c r="AR2406" s="463">
        <v>0</v>
      </c>
      <c r="AS2406" s="456">
        <v>0</v>
      </c>
      <c r="AT2406" s="457">
        <v>0</v>
      </c>
      <c r="AU2406" s="457">
        <v>0</v>
      </c>
    </row>
    <row r="2407" spans="1:47" x14ac:dyDescent="0.2">
      <c r="A2407" s="231">
        <v>2035</v>
      </c>
      <c r="B2407" s="232">
        <v>3</v>
      </c>
      <c r="C2407" s="456">
        <v>0.76223872480086174</v>
      </c>
      <c r="D2407" s="457">
        <v>0.77633749178415212</v>
      </c>
      <c r="E2407" s="437">
        <v>1.8122331097760829</v>
      </c>
      <c r="F2407" s="456">
        <v>3.7626651889221555E-2</v>
      </c>
      <c r="G2407" s="457">
        <v>3.3213014681673508E-2</v>
      </c>
      <c r="H2407" s="437">
        <v>5.7271246644026184E-2</v>
      </c>
      <c r="I2407" s="456">
        <v>3.2711698054556232E-2</v>
      </c>
      <c r="J2407" s="457">
        <v>3.3062449914698221E-2</v>
      </c>
      <c r="K2407" s="437">
        <v>0.10456169933612737</v>
      </c>
      <c r="L2407" s="462">
        <v>1.3503047710194508E-3</v>
      </c>
      <c r="M2407" s="463">
        <v>1.7644790323787076E-3</v>
      </c>
      <c r="N2407" s="437">
        <v>3.3089126644863004E-3</v>
      </c>
      <c r="O2407" s="456">
        <v>1.6530544986871319E-3</v>
      </c>
      <c r="P2407" s="457">
        <v>2.1000627081840363E-3</v>
      </c>
      <c r="Q2407" s="437">
        <v>1.0120986343087106E-2</v>
      </c>
      <c r="R2407" s="462">
        <v>0</v>
      </c>
      <c r="S2407" s="463">
        <v>0</v>
      </c>
      <c r="T2407" s="437">
        <v>493.81231651104247</v>
      </c>
      <c r="U2407" s="456">
        <v>4.8300597938703612E-3</v>
      </c>
      <c r="V2407" s="457">
        <v>5.8367711752209447E-3</v>
      </c>
      <c r="W2407" s="437">
        <v>1.0408520721612819E-2</v>
      </c>
      <c r="X2407" s="456">
        <v>4.4795102418335652E-3</v>
      </c>
      <c r="Y2407" s="457">
        <v>5.7223172649788533E-3</v>
      </c>
      <c r="Z2407" s="437">
        <v>1.0586292982615183E-2</v>
      </c>
      <c r="AA2407" s="456">
        <v>8.667643883934654E-4</v>
      </c>
      <c r="AB2407" s="457">
        <v>9.0374670919077498E-4</v>
      </c>
      <c r="AC2407" s="437">
        <v>1.1829462801863306E-3</v>
      </c>
      <c r="AD2407" s="456">
        <v>4.8049245947723125E-5</v>
      </c>
      <c r="AE2407" s="457">
        <v>4.2217587131150873E-5</v>
      </c>
      <c r="AF2407" s="437">
        <v>6.6925431918187455E-5</v>
      </c>
      <c r="AG2407" s="456">
        <v>1.5589134870310477E-3</v>
      </c>
      <c r="AH2407" s="457">
        <v>1.3533496042667879E-3</v>
      </c>
      <c r="AI2407" s="437">
        <v>2.3966086045425065E-3</v>
      </c>
      <c r="AJ2407" s="456">
        <v>2.8672398895253023E-4</v>
      </c>
      <c r="AK2407" s="457">
        <v>2.4313897289258334E-4</v>
      </c>
      <c r="AL2407" s="437">
        <v>4.2529832776619402E-4</v>
      </c>
      <c r="AM2407" s="456">
        <v>4.3241146788423635E-4</v>
      </c>
      <c r="AN2407" s="457">
        <v>3.8574747949776618E-4</v>
      </c>
      <c r="AO2407" s="437">
        <v>5.2330627924491459E-4</v>
      </c>
      <c r="AP2407" s="462">
        <v>0</v>
      </c>
      <c r="AQ2407" s="463">
        <v>0</v>
      </c>
      <c r="AR2407" s="463">
        <v>0</v>
      </c>
      <c r="AS2407" s="456">
        <v>0</v>
      </c>
      <c r="AT2407" s="457">
        <v>0</v>
      </c>
      <c r="AU2407" s="457">
        <v>0</v>
      </c>
    </row>
    <row r="2408" spans="1:47" x14ac:dyDescent="0.2">
      <c r="A2408" s="231">
        <v>2035</v>
      </c>
      <c r="B2408" s="232">
        <v>4</v>
      </c>
      <c r="C2408" s="456">
        <v>0.76571990616510377</v>
      </c>
      <c r="D2408" s="457">
        <v>0.77864543916659568</v>
      </c>
      <c r="E2408" s="437">
        <v>1.8234681237298311</v>
      </c>
      <c r="F2408" s="456">
        <v>3.8484076373500348E-2</v>
      </c>
      <c r="G2408" s="457">
        <v>3.3994062671685414E-2</v>
      </c>
      <c r="H2408" s="437">
        <v>5.8610869663482057E-2</v>
      </c>
      <c r="I2408" s="456">
        <v>3.3125414945595261E-2</v>
      </c>
      <c r="J2408" s="457">
        <v>3.3435233321689378E-2</v>
      </c>
      <c r="K2408" s="437">
        <v>0.10553219557529164</v>
      </c>
      <c r="L2408" s="462">
        <v>1.3530861731061777E-3</v>
      </c>
      <c r="M2408" s="463">
        <v>1.7672061202691376E-3</v>
      </c>
      <c r="N2408" s="437">
        <v>3.3141443309780204E-3</v>
      </c>
      <c r="O2408" s="456">
        <v>1.6651745962238016E-3</v>
      </c>
      <c r="P2408" s="457">
        <v>2.1160654261562048E-3</v>
      </c>
      <c r="Q2408" s="437">
        <v>1.0146390600272032E-2</v>
      </c>
      <c r="R2408" s="462">
        <v>0</v>
      </c>
      <c r="S2408" s="463">
        <v>0</v>
      </c>
      <c r="T2408" s="437">
        <v>494.22755642985771</v>
      </c>
      <c r="U2408" s="456">
        <v>4.9022483655054121E-3</v>
      </c>
      <c r="V2408" s="457">
        <v>5.9211636420217094E-3</v>
      </c>
      <c r="W2408" s="437">
        <v>1.0580249332822251E-2</v>
      </c>
      <c r="X2408" s="456">
        <v>4.5579829731774036E-3</v>
      </c>
      <c r="Y2408" s="457">
        <v>5.8339214710633564E-3</v>
      </c>
      <c r="Z2408" s="437">
        <v>1.0755427825470639E-2</v>
      </c>
      <c r="AA2408" s="456">
        <v>8.9712764703770136E-4</v>
      </c>
      <c r="AB2408" s="457">
        <v>9.2422723183340611E-4</v>
      </c>
      <c r="AC2408" s="437">
        <v>1.231345280576268E-3</v>
      </c>
      <c r="AD2408" s="456">
        <v>4.9238662660041069E-5</v>
      </c>
      <c r="AE2408" s="457">
        <v>4.3283574149107271E-5</v>
      </c>
      <c r="AF2408" s="437">
        <v>6.865215153071188E-5</v>
      </c>
      <c r="AG2408" s="456">
        <v>1.5912257445386305E-3</v>
      </c>
      <c r="AH2408" s="457">
        <v>1.3841337421438456E-3</v>
      </c>
      <c r="AI2408" s="437">
        <v>2.4471067393992867E-3</v>
      </c>
      <c r="AJ2408" s="456">
        <v>2.9263883305150946E-4</v>
      </c>
      <c r="AK2408" s="457">
        <v>2.4893831509490777E-4</v>
      </c>
      <c r="AL2408" s="437">
        <v>4.3446256029912707E-4</v>
      </c>
      <c r="AM2408" s="456">
        <v>4.4276270343061869E-4</v>
      </c>
      <c r="AN2408" s="457">
        <v>3.9469957066378558E-4</v>
      </c>
      <c r="AO2408" s="437">
        <v>5.3620680882916641E-4</v>
      </c>
      <c r="AP2408" s="462">
        <v>0</v>
      </c>
      <c r="AQ2408" s="463">
        <v>0</v>
      </c>
      <c r="AR2408" s="463">
        <v>0</v>
      </c>
      <c r="AS2408" s="456">
        <v>0</v>
      </c>
      <c r="AT2408" s="457">
        <v>0</v>
      </c>
      <c r="AU2408" s="457">
        <v>0</v>
      </c>
    </row>
    <row r="2409" spans="1:47" x14ac:dyDescent="0.2">
      <c r="A2409" s="231">
        <v>2035</v>
      </c>
      <c r="B2409" s="232">
        <v>5</v>
      </c>
      <c r="C2409" s="456">
        <v>1.196646823918017</v>
      </c>
      <c r="D2409" s="457">
        <v>1.2373096702491262</v>
      </c>
      <c r="E2409" s="437">
        <v>3.2265196551998545</v>
      </c>
      <c r="F2409" s="456">
        <v>4.6293254557811143E-2</v>
      </c>
      <c r="G2409" s="457">
        <v>4.1673943202137402E-2</v>
      </c>
      <c r="H2409" s="437">
        <v>8.6790527753778032E-2</v>
      </c>
      <c r="I2409" s="456">
        <v>4.4650262236916968E-2</v>
      </c>
      <c r="J2409" s="457">
        <v>4.5838094305827776E-2</v>
      </c>
      <c r="K2409" s="437">
        <v>0.16516166963000015</v>
      </c>
      <c r="L2409" s="462">
        <v>1.355961496106722E-3</v>
      </c>
      <c r="M2409" s="463">
        <v>1.7704754099582185E-3</v>
      </c>
      <c r="N2409" s="437">
        <v>3.3193670516726533E-3</v>
      </c>
      <c r="O2409" s="456">
        <v>2.0329281842518298E-3</v>
      </c>
      <c r="P2409" s="457">
        <v>3.1941372444081115E-3</v>
      </c>
      <c r="Q2409" s="437">
        <v>1.2591215372577949E-2</v>
      </c>
      <c r="R2409" s="462">
        <v>0</v>
      </c>
      <c r="S2409" s="463">
        <v>0</v>
      </c>
      <c r="T2409" s="437">
        <v>494.51334257954011</v>
      </c>
      <c r="U2409" s="456">
        <v>3.7862757965216715E-3</v>
      </c>
      <c r="V2409" s="457">
        <v>4.4999793751096797E-3</v>
      </c>
      <c r="W2409" s="437">
        <v>9.2091789254695085E-3</v>
      </c>
      <c r="X2409" s="456">
        <v>4.6450449147947903E-3</v>
      </c>
      <c r="Y2409" s="457">
        <v>5.9608889467054026E-3</v>
      </c>
      <c r="Z2409" s="437">
        <v>1.0948279978172888E-2</v>
      </c>
      <c r="AA2409" s="456">
        <v>1.0769636796282489E-3</v>
      </c>
      <c r="AB2409" s="457">
        <v>1.1174807644877434E-3</v>
      </c>
      <c r="AC2409" s="437">
        <v>1.7910143452624561E-3</v>
      </c>
      <c r="AD2409" s="456">
        <v>5.8934653845766546E-5</v>
      </c>
      <c r="AE2409" s="457">
        <v>5.2633526069631049E-5</v>
      </c>
      <c r="AF2409" s="437">
        <v>1.0099674470995709E-4</v>
      </c>
      <c r="AG2409" s="456">
        <v>1.9161473315418417E-3</v>
      </c>
      <c r="AH2409" s="457">
        <v>1.7009444591359734E-3</v>
      </c>
      <c r="AI2409" s="437">
        <v>3.6358096967698903E-3</v>
      </c>
      <c r="AJ2409" s="456">
        <v>3.4224053810862288E-4</v>
      </c>
      <c r="AK2409" s="457">
        <v>2.9515838518957729E-4</v>
      </c>
      <c r="AL2409" s="437">
        <v>6.0883437542631075E-4</v>
      </c>
      <c r="AM2409" s="456">
        <v>5.3691704972862804E-4</v>
      </c>
      <c r="AN2409" s="457">
        <v>4.8832935751440146E-4</v>
      </c>
      <c r="AO2409" s="437">
        <v>8.336796454610218E-4</v>
      </c>
      <c r="AP2409" s="462">
        <v>0</v>
      </c>
      <c r="AQ2409" s="463">
        <v>0</v>
      </c>
      <c r="AR2409" s="463">
        <v>0</v>
      </c>
      <c r="AS2409" s="456">
        <v>0</v>
      </c>
      <c r="AT2409" s="457">
        <v>0</v>
      </c>
      <c r="AU2409" s="457">
        <v>0</v>
      </c>
    </row>
    <row r="2410" spans="1:47" x14ac:dyDescent="0.2">
      <c r="A2410" s="231">
        <v>2035</v>
      </c>
      <c r="B2410" s="232">
        <v>6</v>
      </c>
      <c r="C2410" s="456">
        <v>1.2032769131358307</v>
      </c>
      <c r="D2410" s="457">
        <v>1.2437577426173496</v>
      </c>
      <c r="E2410" s="437">
        <v>3.2456348756010058</v>
      </c>
      <c r="F2410" s="456">
        <v>4.7451250400587439E-2</v>
      </c>
      <c r="G2410" s="457">
        <v>4.2809961243679549E-2</v>
      </c>
      <c r="H2410" s="437">
        <v>8.9165457651233543E-2</v>
      </c>
      <c r="I2410" s="456">
        <v>4.5331215952529161E-2</v>
      </c>
      <c r="J2410" s="457">
        <v>4.6538938450870426E-2</v>
      </c>
      <c r="K2410" s="437">
        <v>0.16698249718161587</v>
      </c>
      <c r="L2410" s="462">
        <v>1.3597496850193385E-3</v>
      </c>
      <c r="M2410" s="463">
        <v>1.7749066746275439E-3</v>
      </c>
      <c r="N2410" s="437">
        <v>3.3267325215558005E-3</v>
      </c>
      <c r="O2410" s="456">
        <v>2.0512777579089342E-3</v>
      </c>
      <c r="P2410" s="457">
        <v>3.2255012961271458E-3</v>
      </c>
      <c r="Q2410" s="437">
        <v>1.264385759679911E-2</v>
      </c>
      <c r="R2410" s="462">
        <v>0</v>
      </c>
      <c r="S2410" s="463">
        <v>0</v>
      </c>
      <c r="T2410" s="437">
        <v>495.04770645403454</v>
      </c>
      <c r="U2410" s="456">
        <v>3.8559428813708082E-3</v>
      </c>
      <c r="V2410" s="457">
        <v>4.5931791085358142E-3</v>
      </c>
      <c r="W2410" s="437">
        <v>9.3899680365855456E-3</v>
      </c>
      <c r="X2410" s="456">
        <v>4.7415215365083554E-3</v>
      </c>
      <c r="Y2410" s="457">
        <v>6.1042915526661207E-3</v>
      </c>
      <c r="Z2410" s="437">
        <v>1.116613614926395E-2</v>
      </c>
      <c r="AA2410" s="456">
        <v>1.1287664956305581E-3</v>
      </c>
      <c r="AB2410" s="457">
        <v>1.1641569257425574E-3</v>
      </c>
      <c r="AC2410" s="437">
        <v>1.8868169854350557E-3</v>
      </c>
      <c r="AD2410" s="456">
        <v>6.0591749735472093E-5</v>
      </c>
      <c r="AE2410" s="457">
        <v>5.4230601428103575E-5</v>
      </c>
      <c r="AF2410" s="437">
        <v>1.0414434268422485E-4</v>
      </c>
      <c r="AG2410" s="456">
        <v>1.9572068991150402E-3</v>
      </c>
      <c r="AH2410" s="457">
        <v>1.7423093875168511E-3</v>
      </c>
      <c r="AI2410" s="437">
        <v>3.7228081575399015E-3</v>
      </c>
      <c r="AJ2410" s="456">
        <v>3.4944739689923962E-4</v>
      </c>
      <c r="AK2410" s="457">
        <v>3.0253381594090361E-4</v>
      </c>
      <c r="AL2410" s="437">
        <v>6.2423829019298579E-4</v>
      </c>
      <c r="AM2410" s="456">
        <v>5.5161660739747487E-4</v>
      </c>
      <c r="AN2410" s="457">
        <v>5.0228089124720432E-4</v>
      </c>
      <c r="AO2410" s="437">
        <v>8.5768253512375501E-4</v>
      </c>
      <c r="AP2410" s="462">
        <v>0</v>
      </c>
      <c r="AQ2410" s="463">
        <v>0</v>
      </c>
      <c r="AR2410" s="463">
        <v>0</v>
      </c>
      <c r="AS2410" s="456">
        <v>0</v>
      </c>
      <c r="AT2410" s="457">
        <v>0</v>
      </c>
      <c r="AU2410" s="457">
        <v>0</v>
      </c>
    </row>
    <row r="2411" spans="1:47" x14ac:dyDescent="0.2">
      <c r="A2411" s="231">
        <v>2035</v>
      </c>
      <c r="B2411" s="232">
        <v>7</v>
      </c>
      <c r="C2411" s="456">
        <v>1.3452715515065061</v>
      </c>
      <c r="D2411" s="457">
        <v>1.3915878389946936</v>
      </c>
      <c r="E2411" s="437">
        <v>3.7698688733996875</v>
      </c>
      <c r="F2411" s="456">
        <v>5.2950474825602785E-2</v>
      </c>
      <c r="G2411" s="457">
        <v>4.8191791911742034E-2</v>
      </c>
      <c r="H2411" s="437">
        <v>0.11112656369968571</v>
      </c>
      <c r="I2411" s="456">
        <v>5.2352883630960044E-2</v>
      </c>
      <c r="J2411" s="457">
        <v>5.4092942126200111E-2</v>
      </c>
      <c r="K2411" s="437">
        <v>0.20294630778671371</v>
      </c>
      <c r="L2411" s="462">
        <v>1.3618293182438624E-3</v>
      </c>
      <c r="M2411" s="463">
        <v>1.7775291341116045E-3</v>
      </c>
      <c r="N2411" s="437">
        <v>3.3297064721633297E-3</v>
      </c>
      <c r="O2411" s="456">
        <v>2.3492818013357854E-3</v>
      </c>
      <c r="P2411" s="457">
        <v>3.5279911982088849E-3</v>
      </c>
      <c r="Q2411" s="437">
        <v>1.3485976421163089E-2</v>
      </c>
      <c r="R2411" s="462">
        <v>0</v>
      </c>
      <c r="S2411" s="463">
        <v>0</v>
      </c>
      <c r="T2411" s="437">
        <v>495.63853416790602</v>
      </c>
      <c r="U2411" s="456">
        <v>4.0523391463522232E-3</v>
      </c>
      <c r="V2411" s="457">
        <v>4.7373245588055845E-3</v>
      </c>
      <c r="W2411" s="437">
        <v>1.0577954109351173E-2</v>
      </c>
      <c r="X2411" s="456">
        <v>4.8460266207960194E-3</v>
      </c>
      <c r="Y2411" s="457">
        <v>6.2624721400701628E-3</v>
      </c>
      <c r="Z2411" s="437">
        <v>1.1406440089635058E-2</v>
      </c>
      <c r="AA2411" s="456">
        <v>1.2401272585001496E-3</v>
      </c>
      <c r="AB2411" s="457">
        <v>1.2893760185833695E-3</v>
      </c>
      <c r="AC2411" s="437">
        <v>2.3061464418967243E-3</v>
      </c>
      <c r="AD2411" s="456">
        <v>6.7502869874652377E-5</v>
      </c>
      <c r="AE2411" s="457">
        <v>6.0880287156505402E-5</v>
      </c>
      <c r="AF2411" s="437">
        <v>1.2953205699439935E-4</v>
      </c>
      <c r="AG2411" s="456">
        <v>2.1900842853140447E-3</v>
      </c>
      <c r="AH2411" s="457">
        <v>1.967322148309168E-3</v>
      </c>
      <c r="AI2411" s="437">
        <v>4.6536735707186439E-3</v>
      </c>
      <c r="AJ2411" s="456">
        <v>3.866089357581676E-4</v>
      </c>
      <c r="AK2411" s="457">
        <v>3.3673073931501929E-4</v>
      </c>
      <c r="AL2411" s="437">
        <v>7.668171139926526E-4</v>
      </c>
      <c r="AM2411" s="456">
        <v>6.1859784689212048E-4</v>
      </c>
      <c r="AN2411" s="457">
        <v>5.6880163983055341E-4</v>
      </c>
      <c r="AO2411" s="437">
        <v>1.083473743890903E-3</v>
      </c>
      <c r="AP2411" s="462">
        <v>0</v>
      </c>
      <c r="AQ2411" s="463">
        <v>0</v>
      </c>
      <c r="AR2411" s="463">
        <v>0</v>
      </c>
      <c r="AS2411" s="456">
        <v>0</v>
      </c>
      <c r="AT2411" s="457">
        <v>0</v>
      </c>
      <c r="AU2411" s="457">
        <v>0</v>
      </c>
    </row>
    <row r="2412" spans="1:47" x14ac:dyDescent="0.2">
      <c r="A2412" s="231">
        <v>2035</v>
      </c>
      <c r="B2412" s="232">
        <v>8</v>
      </c>
      <c r="C2412" s="456">
        <v>1.3621214627164515</v>
      </c>
      <c r="D2412" s="457">
        <v>1.4086898082380008</v>
      </c>
      <c r="E2412" s="437">
        <v>3.8086050180804047</v>
      </c>
      <c r="F2412" s="456">
        <v>5.4461960020114386E-2</v>
      </c>
      <c r="G2412" s="457">
        <v>4.9726982570836825E-2</v>
      </c>
      <c r="H2412" s="437">
        <v>0.11443489968596585</v>
      </c>
      <c r="I2412" s="456">
        <v>5.3299364152411384E-2</v>
      </c>
      <c r="J2412" s="457">
        <v>5.5078721823292751E-2</v>
      </c>
      <c r="K2412" s="437">
        <v>0.20513531295567636</v>
      </c>
      <c r="L2412" s="462">
        <v>1.3640913616155199E-3</v>
      </c>
      <c r="M2412" s="463">
        <v>1.7804419823892249E-3</v>
      </c>
      <c r="N2412" s="437">
        <v>3.3329919941839708E-3</v>
      </c>
      <c r="O2412" s="456">
        <v>2.3702552350577228E-3</v>
      </c>
      <c r="P2412" s="457">
        <v>3.5643134856321802E-3</v>
      </c>
      <c r="Q2412" s="437">
        <v>1.3542566679636148E-2</v>
      </c>
      <c r="R2412" s="462">
        <v>0</v>
      </c>
      <c r="S2412" s="463">
        <v>0</v>
      </c>
      <c r="T2412" s="437">
        <v>496.29470622170101</v>
      </c>
      <c r="U2412" s="456">
        <v>4.1450359127456005E-3</v>
      </c>
      <c r="V2412" s="457">
        <v>4.8639913934249096E-3</v>
      </c>
      <c r="W2412" s="437">
        <v>1.0801884897861529E-2</v>
      </c>
      <c r="X2412" s="456">
        <v>4.9605245624307912E-3</v>
      </c>
      <c r="Y2412" s="457">
        <v>6.4385334063883888E-3</v>
      </c>
      <c r="Z2412" s="437">
        <v>1.1673900522435729E-2</v>
      </c>
      <c r="AA2412" s="456">
        <v>1.2682268142246956E-3</v>
      </c>
      <c r="AB2412" s="457">
        <v>1.3251123550104477E-3</v>
      </c>
      <c r="AC2412" s="437">
        <v>2.3657865241973513E-3</v>
      </c>
      <c r="AD2412" s="456">
        <v>6.9420461849340587E-5</v>
      </c>
      <c r="AE2412" s="457">
        <v>6.283015985334144E-5</v>
      </c>
      <c r="AF2412" s="437">
        <v>1.3350954527168181E-4</v>
      </c>
      <c r="AG2412" s="456">
        <v>2.2545275860029125E-3</v>
      </c>
      <c r="AH2412" s="457">
        <v>2.0314727833806332E-3</v>
      </c>
      <c r="AI2412" s="437">
        <v>4.7944257641044019E-3</v>
      </c>
      <c r="AJ2412" s="456">
        <v>3.9907875678440389E-4</v>
      </c>
      <c r="AK2412" s="457">
        <v>3.4898482797662633E-4</v>
      </c>
      <c r="AL2412" s="437">
        <v>7.9465791337016991E-4</v>
      </c>
      <c r="AM2412" s="456">
        <v>6.3490907036785696E-4</v>
      </c>
      <c r="AN2412" s="457">
        <v>5.8543887956041753E-4</v>
      </c>
      <c r="AO2412" s="437">
        <v>1.1107522594155984E-3</v>
      </c>
      <c r="AP2412" s="462">
        <v>0</v>
      </c>
      <c r="AQ2412" s="463">
        <v>0</v>
      </c>
      <c r="AR2412" s="463">
        <v>0</v>
      </c>
      <c r="AS2412" s="456">
        <v>0</v>
      </c>
      <c r="AT2412" s="457">
        <v>0</v>
      </c>
      <c r="AU2412" s="457">
        <v>0</v>
      </c>
    </row>
    <row r="2413" spans="1:47" x14ac:dyDescent="0.2">
      <c r="A2413" s="231">
        <v>2035</v>
      </c>
      <c r="B2413" s="232">
        <v>9</v>
      </c>
      <c r="C2413" s="456">
        <v>1.3987598857740482</v>
      </c>
      <c r="D2413" s="457">
        <v>1.4438624976478043</v>
      </c>
      <c r="E2413" s="437">
        <v>3.9284911234128188</v>
      </c>
      <c r="F2413" s="456">
        <v>6.03651323290047E-2</v>
      </c>
      <c r="G2413" s="457">
        <v>5.5533191685927324E-2</v>
      </c>
      <c r="H2413" s="437">
        <v>0.135287215272689</v>
      </c>
      <c r="I2413" s="456">
        <v>6.2103988005888539E-2</v>
      </c>
      <c r="J2413" s="457">
        <v>6.4537160823996603E-2</v>
      </c>
      <c r="K2413" s="437">
        <v>0.24608822293304847</v>
      </c>
      <c r="L2413" s="462">
        <v>1.3661008483287812E-3</v>
      </c>
      <c r="M2413" s="463">
        <v>1.7830802306547284E-3</v>
      </c>
      <c r="N2413" s="437">
        <v>3.3353441346809553E-3</v>
      </c>
      <c r="O2413" s="456">
        <v>2.7249882738493336E-3</v>
      </c>
      <c r="P2413" s="457">
        <v>3.9153612842715846E-3</v>
      </c>
      <c r="Q2413" s="437">
        <v>1.450945021549296E-2</v>
      </c>
      <c r="R2413" s="462">
        <v>0</v>
      </c>
      <c r="S2413" s="463">
        <v>0</v>
      </c>
      <c r="T2413" s="437">
        <v>496.83471159052584</v>
      </c>
      <c r="U2413" s="456">
        <v>4.1958125240154154E-3</v>
      </c>
      <c r="V2413" s="457">
        <v>4.9343821390210275E-3</v>
      </c>
      <c r="W2413" s="437">
        <v>1.1353250788099973E-2</v>
      </c>
      <c r="X2413" s="456">
        <v>5.0858093861410368E-3</v>
      </c>
      <c r="Y2413" s="457">
        <v>6.6333305253994546E-3</v>
      </c>
      <c r="Z2413" s="437">
        <v>1.1969828288226467E-2</v>
      </c>
      <c r="AA2413" s="456">
        <v>1.3827288756570364E-3</v>
      </c>
      <c r="AB2413" s="457">
        <v>1.4552990298889129E-3</v>
      </c>
      <c r="AC2413" s="437">
        <v>2.7445233628250422E-3</v>
      </c>
      <c r="AD2413" s="456">
        <v>7.6704863142680583E-5</v>
      </c>
      <c r="AE2413" s="457">
        <v>6.9889082370586881E-5</v>
      </c>
      <c r="AF2413" s="437">
        <v>1.5727783862622526E-4</v>
      </c>
      <c r="AG2413" s="456">
        <v>2.5058893951604442E-3</v>
      </c>
      <c r="AH2413" s="457">
        <v>2.2754970778011111E-3</v>
      </c>
      <c r="AI2413" s="437">
        <v>5.6834581245347737E-3</v>
      </c>
      <c r="AJ2413" s="456">
        <v>4.3857996230718574E-4</v>
      </c>
      <c r="AK2413" s="457">
        <v>3.8544162044153732E-4</v>
      </c>
      <c r="AL2413" s="437">
        <v>9.272848102556331E-4</v>
      </c>
      <c r="AM2413" s="456">
        <v>7.0581308626356922E-4</v>
      </c>
      <c r="AN2413" s="457">
        <v>6.5663299500889048E-4</v>
      </c>
      <c r="AO2413" s="437">
        <v>1.3275689667715455E-3</v>
      </c>
      <c r="AP2413" s="462">
        <v>0</v>
      </c>
      <c r="AQ2413" s="463">
        <v>0</v>
      </c>
      <c r="AR2413" s="463">
        <v>0</v>
      </c>
      <c r="AS2413" s="456">
        <v>0</v>
      </c>
      <c r="AT2413" s="457">
        <v>0</v>
      </c>
      <c r="AU2413" s="457">
        <v>0</v>
      </c>
    </row>
    <row r="2414" spans="1:47" x14ac:dyDescent="0.2">
      <c r="A2414" s="231">
        <v>2035</v>
      </c>
      <c r="B2414" s="232">
        <v>10</v>
      </c>
      <c r="C2414" s="456">
        <v>1.4188014133056215</v>
      </c>
      <c r="D2414" s="457">
        <v>1.4645635372949679</v>
      </c>
      <c r="E2414" s="437">
        <v>3.9753165653288485</v>
      </c>
      <c r="F2414" s="456">
        <v>6.2274104508401741E-2</v>
      </c>
      <c r="G2414" s="457">
        <v>5.7509987092072029E-2</v>
      </c>
      <c r="H2414" s="437">
        <v>0.13978838344939828</v>
      </c>
      <c r="I2414" s="456">
        <v>6.3349643062084016E-2</v>
      </c>
      <c r="J2414" s="457">
        <v>6.585900632483524E-2</v>
      </c>
      <c r="K2414" s="437">
        <v>0.24916859389166343</v>
      </c>
      <c r="L2414" s="462">
        <v>1.3688307108679866E-3</v>
      </c>
      <c r="M2414" s="463">
        <v>1.7866712442764572E-3</v>
      </c>
      <c r="N2414" s="437">
        <v>3.3394267024295841E-3</v>
      </c>
      <c r="O2414" s="456">
        <v>2.7535231883593254E-3</v>
      </c>
      <c r="P2414" s="457">
        <v>3.9634063149067986E-3</v>
      </c>
      <c r="Q2414" s="437">
        <v>1.458658966095454E-2</v>
      </c>
      <c r="R2414" s="462">
        <v>0</v>
      </c>
      <c r="S2414" s="463">
        <v>0</v>
      </c>
      <c r="T2414" s="437">
        <v>497.62999026236156</v>
      </c>
      <c r="U2414" s="456">
        <v>4.301957958785789E-3</v>
      </c>
      <c r="V2414" s="457">
        <v>5.0822524876429657E-3</v>
      </c>
      <c r="W2414" s="437">
        <v>1.1627140137957737E-2</v>
      </c>
      <c r="X2414" s="456">
        <v>5.2222176777917302E-3</v>
      </c>
      <c r="Y2414" s="457">
        <v>6.8470590823304879E-3</v>
      </c>
      <c r="Z2414" s="437">
        <v>1.2294504904458263E-2</v>
      </c>
      <c r="AA2414" s="456">
        <v>1.4175333442406873E-3</v>
      </c>
      <c r="AB2414" s="457">
        <v>1.500717509255043E-3</v>
      </c>
      <c r="AC2414" s="437">
        <v>2.8242184165340714E-3</v>
      </c>
      <c r="AD2414" s="456">
        <v>7.912857455730903E-5</v>
      </c>
      <c r="AE2414" s="457">
        <v>7.2402325854744869E-5</v>
      </c>
      <c r="AF2414" s="437">
        <v>1.6269959787519237E-4</v>
      </c>
      <c r="AG2414" s="456">
        <v>2.5874781184426427E-3</v>
      </c>
      <c r="AH2414" s="457">
        <v>2.3582754724499511E-3</v>
      </c>
      <c r="AI2414" s="437">
        <v>5.8753660683653758E-3</v>
      </c>
      <c r="AJ2414" s="456">
        <v>4.5441321636842158E-4</v>
      </c>
      <c r="AK2414" s="457">
        <v>4.0129859719794173E-4</v>
      </c>
      <c r="AL2414" s="437">
        <v>9.6534357555766762E-4</v>
      </c>
      <c r="AM2414" s="456">
        <v>7.2628961457292486E-4</v>
      </c>
      <c r="AN2414" s="457">
        <v>6.7793851492460328E-4</v>
      </c>
      <c r="AO2414" s="437">
        <v>1.3645999344907376E-3</v>
      </c>
      <c r="AP2414" s="462">
        <v>0</v>
      </c>
      <c r="AQ2414" s="463">
        <v>0</v>
      </c>
      <c r="AR2414" s="463">
        <v>0</v>
      </c>
      <c r="AS2414" s="456">
        <v>0</v>
      </c>
      <c r="AT2414" s="457">
        <v>0</v>
      </c>
      <c r="AU2414" s="457">
        <v>0</v>
      </c>
    </row>
    <row r="2415" spans="1:47" x14ac:dyDescent="0.2">
      <c r="A2415" s="231">
        <v>2035</v>
      </c>
      <c r="B2415" s="232">
        <v>11</v>
      </c>
      <c r="C2415" s="456">
        <v>1.7206623283700071</v>
      </c>
      <c r="D2415" s="457">
        <v>1.7813797308264081</v>
      </c>
      <c r="E2415" s="437">
        <v>4.9989733603892841</v>
      </c>
      <c r="F2415" s="456">
        <v>7.2756159971048159E-2</v>
      </c>
      <c r="G2415" s="457">
        <v>6.6887287321521868E-2</v>
      </c>
      <c r="H2415" s="437">
        <v>0.17613924209362408</v>
      </c>
      <c r="I2415" s="456">
        <v>7.2334876336410628E-2</v>
      </c>
      <c r="J2415" s="457">
        <v>7.5530926313945951E-2</v>
      </c>
      <c r="K2415" s="437">
        <v>0.29012620632324759</v>
      </c>
      <c r="L2415" s="462">
        <v>1.3718051396007863E-3</v>
      </c>
      <c r="M2415" s="463">
        <v>1.7906426412954283E-3</v>
      </c>
      <c r="N2415" s="437">
        <v>3.3439593110615906E-3</v>
      </c>
      <c r="O2415" s="456">
        <v>3.469194417797044E-3</v>
      </c>
      <c r="P2415" s="457">
        <v>4.6078303782147965E-3</v>
      </c>
      <c r="Q2415" s="437">
        <v>1.655207867663093E-2</v>
      </c>
      <c r="R2415" s="462">
        <v>0</v>
      </c>
      <c r="S2415" s="463">
        <v>0</v>
      </c>
      <c r="T2415" s="437">
        <v>498.50454407170446</v>
      </c>
      <c r="U2415" s="456">
        <v>3.9731294939045316E-3</v>
      </c>
      <c r="V2415" s="457">
        <v>4.7280122900045952E-3</v>
      </c>
      <c r="W2415" s="437">
        <v>1.1127060800219907E-2</v>
      </c>
      <c r="X2415" s="456">
        <v>5.3700126977215658E-3</v>
      </c>
      <c r="Y2415" s="457">
        <v>7.0816199797161337E-3</v>
      </c>
      <c r="Z2415" s="437">
        <v>1.265081916833836E-2</v>
      </c>
      <c r="AA2415" s="456">
        <v>1.6201917805927835E-3</v>
      </c>
      <c r="AB2415" s="457">
        <v>1.7088602237162044E-3</v>
      </c>
      <c r="AC2415" s="437">
        <v>3.4808393336699887E-3</v>
      </c>
      <c r="AD2415" s="456">
        <v>9.2060986342820268E-5</v>
      </c>
      <c r="AE2415" s="457">
        <v>8.3779322481595164E-5</v>
      </c>
      <c r="AF2415" s="437">
        <v>2.0414944243429429E-4</v>
      </c>
      <c r="AG2415" s="456">
        <v>3.034162795732074E-3</v>
      </c>
      <c r="AH2415" s="457">
        <v>2.7529971318389869E-3</v>
      </c>
      <c r="AI2415" s="437">
        <v>7.426225064744333E-3</v>
      </c>
      <c r="AJ2415" s="456">
        <v>5.2374950246785921E-4</v>
      </c>
      <c r="AK2415" s="457">
        <v>4.5954441913372999E-4</v>
      </c>
      <c r="AL2415" s="437">
        <v>1.1961864389766303E-3</v>
      </c>
      <c r="AM2415" s="456">
        <v>8.5259497158451751E-4</v>
      </c>
      <c r="AN2415" s="457">
        <v>7.9318399810335543E-4</v>
      </c>
      <c r="AO2415" s="437">
        <v>1.7430920195754132E-3</v>
      </c>
      <c r="AP2415" s="462">
        <v>0</v>
      </c>
      <c r="AQ2415" s="463">
        <v>0</v>
      </c>
      <c r="AR2415" s="463">
        <v>0</v>
      </c>
      <c r="AS2415" s="456">
        <v>0</v>
      </c>
      <c r="AT2415" s="457">
        <v>0</v>
      </c>
      <c r="AU2415" s="457">
        <v>0</v>
      </c>
    </row>
    <row r="2416" spans="1:47" x14ac:dyDescent="0.2">
      <c r="A2416" s="231">
        <v>2035</v>
      </c>
      <c r="B2416" s="232">
        <v>12</v>
      </c>
      <c r="C2416" s="456">
        <v>1.7463967587089271</v>
      </c>
      <c r="D2416" s="457">
        <v>1.8083530177704068</v>
      </c>
      <c r="E2416" s="437">
        <v>5.0633137813609546</v>
      </c>
      <c r="F2416" s="456">
        <v>7.5229988365839648E-2</v>
      </c>
      <c r="G2416" s="457">
        <v>6.9467997290733413E-2</v>
      </c>
      <c r="H2416" s="437">
        <v>0.18250048729370799</v>
      </c>
      <c r="I2416" s="456">
        <v>7.3924926874165756E-2</v>
      </c>
      <c r="J2416" s="457">
        <v>7.725040377671144E-2</v>
      </c>
      <c r="K2416" s="437">
        <v>0.29428317729395465</v>
      </c>
      <c r="L2416" s="462">
        <v>1.3750339394895793E-3</v>
      </c>
      <c r="M2416" s="463">
        <v>1.7949799660056693E-3</v>
      </c>
      <c r="N2416" s="437">
        <v>3.3489201189239857E-3</v>
      </c>
      <c r="O2416" s="456">
        <v>3.5109441609114233E-3</v>
      </c>
      <c r="P2416" s="457">
        <v>4.6737894341606816E-3</v>
      </c>
      <c r="Q2416" s="437">
        <v>1.6664375100746188E-2</v>
      </c>
      <c r="R2416" s="462">
        <v>0</v>
      </c>
      <c r="S2416" s="463">
        <v>0</v>
      </c>
      <c r="T2416" s="437">
        <v>499.45433528100256</v>
      </c>
      <c r="U2416" s="456">
        <v>4.0829301545399124E-3</v>
      </c>
      <c r="V2416" s="457">
        <v>4.8861335433097661E-3</v>
      </c>
      <c r="W2416" s="437">
        <v>1.1436700321492242E-2</v>
      </c>
      <c r="X2416" s="456">
        <v>5.5297499195949857E-3</v>
      </c>
      <c r="Y2416" s="457">
        <v>7.3366597828199501E-3</v>
      </c>
      <c r="Z2416" s="437">
        <v>1.3038266714521631E-2</v>
      </c>
      <c r="AA2416" s="456">
        <v>1.6641043196940234E-3</v>
      </c>
      <c r="AB2416" s="457">
        <v>1.767064670056982E-3</v>
      </c>
      <c r="AC2416" s="437">
        <v>3.5908178577769472E-3</v>
      </c>
      <c r="AD2416" s="456">
        <v>9.5207385108269084E-5</v>
      </c>
      <c r="AE2416" s="457">
        <v>8.7065396458540944E-5</v>
      </c>
      <c r="AF2416" s="437">
        <v>2.1183153257606205E-4</v>
      </c>
      <c r="AG2416" s="456">
        <v>3.1402416915662728E-3</v>
      </c>
      <c r="AH2416" s="457">
        <v>2.861390643069991E-3</v>
      </c>
      <c r="AI2416" s="437">
        <v>7.698185811605477E-3</v>
      </c>
      <c r="AJ2416" s="456">
        <v>5.4442486305709427E-4</v>
      </c>
      <c r="AK2416" s="457">
        <v>4.8038512616190959E-4</v>
      </c>
      <c r="AL2416" s="437">
        <v>1.2503134870737742E-3</v>
      </c>
      <c r="AM2416" s="456">
        <v>8.7889442599539116E-4</v>
      </c>
      <c r="AN2416" s="457">
        <v>8.2078418120093302E-4</v>
      </c>
      <c r="AO2416" s="437">
        <v>1.7952714512596845E-3</v>
      </c>
      <c r="AP2416" s="462">
        <v>0</v>
      </c>
      <c r="AQ2416" s="463">
        <v>0</v>
      </c>
      <c r="AR2416" s="463">
        <v>0</v>
      </c>
      <c r="AS2416" s="456">
        <v>0</v>
      </c>
      <c r="AT2416" s="457">
        <v>0</v>
      </c>
      <c r="AU2416" s="457">
        <v>0</v>
      </c>
    </row>
    <row r="2417" spans="1:47" x14ac:dyDescent="0.2">
      <c r="A2417" s="231">
        <v>2035</v>
      </c>
      <c r="B2417" s="232">
        <v>13</v>
      </c>
      <c r="C2417" s="456">
        <v>1.7740687011299734</v>
      </c>
      <c r="D2417" s="457">
        <v>1.8374895034257672</v>
      </c>
      <c r="E2417" s="437">
        <v>5.1327406090903738</v>
      </c>
      <c r="F2417" s="456">
        <v>7.7897709838103762E-2</v>
      </c>
      <c r="G2417" s="457">
        <v>7.2264710855702768E-2</v>
      </c>
      <c r="H2417" s="437">
        <v>0.18939422697794919</v>
      </c>
      <c r="I2417" s="456">
        <v>7.564102447266878E-2</v>
      </c>
      <c r="J2417" s="457">
        <v>7.9115632708140801E-2</v>
      </c>
      <c r="K2417" s="437">
        <v>0.298798443792683</v>
      </c>
      <c r="L2417" s="462">
        <v>1.3785571086481351E-3</v>
      </c>
      <c r="M2417" s="463">
        <v>1.7997415658717588E-3</v>
      </c>
      <c r="N2417" s="437">
        <v>3.3544321288640441E-3</v>
      </c>
      <c r="O2417" s="456">
        <v>3.5560836736906395E-3</v>
      </c>
      <c r="P2417" s="457">
        <v>4.7454398048977792E-3</v>
      </c>
      <c r="Q2417" s="437">
        <v>1.6786568824444344E-2</v>
      </c>
      <c r="R2417" s="462">
        <v>0</v>
      </c>
      <c r="S2417" s="463">
        <v>0</v>
      </c>
      <c r="T2417" s="437">
        <v>500.48504783815582</v>
      </c>
      <c r="U2417" s="456">
        <v>4.2013553899878861E-3</v>
      </c>
      <c r="V2417" s="457">
        <v>5.057498938120894E-3</v>
      </c>
      <c r="W2417" s="437">
        <v>1.1772377012267297E-2</v>
      </c>
      <c r="X2417" s="456">
        <v>5.702001827944024E-3</v>
      </c>
      <c r="Y2417" s="457">
        <v>7.6130323072248988E-3</v>
      </c>
      <c r="Z2417" s="437">
        <v>1.3458133670554737E-2</v>
      </c>
      <c r="AA2417" s="456">
        <v>1.7114702679026804E-3</v>
      </c>
      <c r="AB2417" s="457">
        <v>1.830063995701134E-3</v>
      </c>
      <c r="AC2417" s="437">
        <v>3.7098453020487855E-3</v>
      </c>
      <c r="AD2417" s="456">
        <v>9.8600470460973209E-5</v>
      </c>
      <c r="AE2417" s="457">
        <v>9.0625841317030318E-5</v>
      </c>
      <c r="AF2417" s="437">
        <v>2.2015574663715971E-4</v>
      </c>
      <c r="AG2417" s="456">
        <v>3.2546487282884467E-3</v>
      </c>
      <c r="AH2417" s="457">
        <v>2.9788852374649909E-3</v>
      </c>
      <c r="AI2417" s="437">
        <v>7.9929867065143649E-3</v>
      </c>
      <c r="AJ2417" s="456">
        <v>5.6672127696954621E-4</v>
      </c>
      <c r="AK2417" s="457">
        <v>5.0297698105275903E-4</v>
      </c>
      <c r="AL2417" s="437">
        <v>1.308986461018445E-3</v>
      </c>
      <c r="AM2417" s="456">
        <v>9.0726953594583311E-4</v>
      </c>
      <c r="AN2417" s="457">
        <v>8.5070284547929102E-4</v>
      </c>
      <c r="AO2417" s="437">
        <v>1.8518689935890834E-3</v>
      </c>
      <c r="AP2417" s="462">
        <v>0</v>
      </c>
      <c r="AQ2417" s="463">
        <v>0</v>
      </c>
      <c r="AR2417" s="463">
        <v>0</v>
      </c>
      <c r="AS2417" s="456">
        <v>0</v>
      </c>
      <c r="AT2417" s="457">
        <v>0</v>
      </c>
      <c r="AU2417" s="457">
        <v>0</v>
      </c>
    </row>
    <row r="2418" spans="1:47" x14ac:dyDescent="0.2">
      <c r="A2418" s="231">
        <v>2035</v>
      </c>
      <c r="B2418" s="232">
        <v>14</v>
      </c>
      <c r="C2418" s="456">
        <v>1.7993578599009272</v>
      </c>
      <c r="D2418" s="457">
        <v>1.8639824928926301</v>
      </c>
      <c r="E2418" s="437">
        <v>5.1921849397832913</v>
      </c>
      <c r="F2418" s="456">
        <v>8.0755947070920819E-2</v>
      </c>
      <c r="G2418" s="457">
        <v>7.5261880570632531E-2</v>
      </c>
      <c r="H2418" s="437">
        <v>0.19677865467987496</v>
      </c>
      <c r="I2418" s="456">
        <v>7.7443413102825778E-2</v>
      </c>
      <c r="J2418" s="457">
        <v>8.1071704616848428E-2</v>
      </c>
      <c r="K2418" s="437">
        <v>0.30337708616366116</v>
      </c>
      <c r="L2418" s="462">
        <v>1.3813459713546332E-3</v>
      </c>
      <c r="M2418" s="463">
        <v>1.8035968487222303E-3</v>
      </c>
      <c r="N2418" s="437">
        <v>3.357934486139141E-3</v>
      </c>
      <c r="O2418" s="456">
        <v>3.6044526064385363E-3</v>
      </c>
      <c r="P2418" s="457">
        <v>4.8222839014075859E-3</v>
      </c>
      <c r="Q2418" s="437">
        <v>1.6918389291418756E-2</v>
      </c>
      <c r="R2418" s="462">
        <v>0</v>
      </c>
      <c r="S2418" s="463">
        <v>0</v>
      </c>
      <c r="T2418" s="437">
        <v>501.21861191902218</v>
      </c>
      <c r="U2418" s="456">
        <v>4.3274698667448578E-3</v>
      </c>
      <c r="V2418" s="457">
        <v>5.2405393253480911E-3</v>
      </c>
      <c r="W2418" s="437">
        <v>1.2129267704562862E-2</v>
      </c>
      <c r="X2418" s="456">
        <v>5.8869618004455662E-3</v>
      </c>
      <c r="Y2418" s="457">
        <v>7.9099464533524417E-3</v>
      </c>
      <c r="Z2418" s="437">
        <v>1.3909736237198775E-2</v>
      </c>
      <c r="AA2418" s="456">
        <v>1.7621595924401463E-3</v>
      </c>
      <c r="AB2418" s="457">
        <v>1.8974327638863007E-3</v>
      </c>
      <c r="AC2418" s="437">
        <v>3.8371293045299268E-3</v>
      </c>
      <c r="AD2418" s="456">
        <v>1.0223556373247085E-4</v>
      </c>
      <c r="AE2418" s="457">
        <v>9.4441306683659898E-5</v>
      </c>
      <c r="AF2418" s="437">
        <v>2.2908135903689452E-4</v>
      </c>
      <c r="AG2418" s="456">
        <v>3.377137965971127E-3</v>
      </c>
      <c r="AH2418" s="457">
        <v>3.1047512733385712E-3</v>
      </c>
      <c r="AI2418" s="437">
        <v>8.308802637311331E-3</v>
      </c>
      <c r="AJ2418" s="456">
        <v>5.9066183369516946E-4</v>
      </c>
      <c r="AK2418" s="457">
        <v>5.2725635049959683E-4</v>
      </c>
      <c r="AL2418" s="437">
        <v>1.3721334960163911E-3</v>
      </c>
      <c r="AM2418" s="456">
        <v>9.3761343454388222E-4</v>
      </c>
      <c r="AN2418" s="457">
        <v>8.8270354975119236E-4</v>
      </c>
      <c r="AO2418" s="437">
        <v>1.9122860588852955E-3</v>
      </c>
      <c r="AP2418" s="462">
        <v>0</v>
      </c>
      <c r="AQ2418" s="463">
        <v>0</v>
      </c>
      <c r="AR2418" s="463">
        <v>0</v>
      </c>
      <c r="AS2418" s="456">
        <v>0</v>
      </c>
      <c r="AT2418" s="457">
        <v>0</v>
      </c>
      <c r="AU2418" s="457">
        <v>0</v>
      </c>
    </row>
    <row r="2419" spans="1:47" x14ac:dyDescent="0.2">
      <c r="A2419" s="231">
        <v>2035</v>
      </c>
      <c r="B2419" s="232">
        <v>15</v>
      </c>
      <c r="C2419" s="456">
        <v>1.8310966047364459</v>
      </c>
      <c r="D2419" s="457">
        <v>1.8974386387765718</v>
      </c>
      <c r="E2419" s="437">
        <v>5.2717679267330952</v>
      </c>
      <c r="F2419" s="456">
        <v>8.382361279463002E-2</v>
      </c>
      <c r="G2419" s="457">
        <v>7.8480868711767168E-2</v>
      </c>
      <c r="H2419" s="437">
        <v>0.20471239516235804</v>
      </c>
      <c r="I2419" s="456">
        <v>7.9419242281555266E-2</v>
      </c>
      <c r="J2419" s="457">
        <v>8.3221487394154983E-2</v>
      </c>
      <c r="K2419" s="437">
        <v>0.30858706389712653</v>
      </c>
      <c r="L2419" s="462">
        <v>1.3854580525208356E-3</v>
      </c>
      <c r="M2419" s="463">
        <v>1.8091539106152316E-3</v>
      </c>
      <c r="N2419" s="437">
        <v>3.3644012787484219E-3</v>
      </c>
      <c r="O2419" s="456">
        <v>3.6565702323798871E-3</v>
      </c>
      <c r="P2419" s="457">
        <v>4.905049623440471E-3</v>
      </c>
      <c r="Q2419" s="437">
        <v>1.7059680393010132E-2</v>
      </c>
      <c r="R2419" s="462">
        <v>0</v>
      </c>
      <c r="S2419" s="463">
        <v>0</v>
      </c>
      <c r="T2419" s="437">
        <v>502.40401668087441</v>
      </c>
      <c r="U2419" s="456">
        <v>4.4637406598428946E-3</v>
      </c>
      <c r="V2419" s="457">
        <v>5.4379225138943155E-3</v>
      </c>
      <c r="W2419" s="437">
        <v>1.2515905545516818E-2</v>
      </c>
      <c r="X2419" s="456">
        <v>6.0851117465473602E-3</v>
      </c>
      <c r="Y2419" s="457">
        <v>8.2282089861711524E-3</v>
      </c>
      <c r="Z2419" s="437">
        <v>1.4393183218023046E-2</v>
      </c>
      <c r="AA2419" s="456">
        <v>1.8155929064778583E-3</v>
      </c>
      <c r="AB2419" s="457">
        <v>1.9687246559958525E-3</v>
      </c>
      <c r="AC2419" s="437">
        <v>3.9710956790171906E-3</v>
      </c>
      <c r="AD2419" s="456">
        <v>1.0613146656537844E-4</v>
      </c>
      <c r="AE2419" s="457">
        <v>9.8532790430159379E-5</v>
      </c>
      <c r="AF2419" s="437">
        <v>2.3864247463670845E-4</v>
      </c>
      <c r="AG2419" s="456">
        <v>3.5089662115906969E-3</v>
      </c>
      <c r="AH2419" s="457">
        <v>3.2403322220032399E-3</v>
      </c>
      <c r="AI2419" s="437">
        <v>8.6488851716780973E-3</v>
      </c>
      <c r="AJ2419" s="456">
        <v>6.1638413005327445E-4</v>
      </c>
      <c r="AK2419" s="457">
        <v>5.5336039241092475E-4</v>
      </c>
      <c r="AL2419" s="437">
        <v>1.4399125871106804E-3</v>
      </c>
      <c r="AM2419" s="456">
        <v>9.7019682771245814E-4</v>
      </c>
      <c r="AN2419" s="457">
        <v>9.1708485575585494E-4</v>
      </c>
      <c r="AO2419" s="437">
        <v>1.9773028382500456E-3</v>
      </c>
      <c r="AP2419" s="462">
        <v>0</v>
      </c>
      <c r="AQ2419" s="463">
        <v>0</v>
      </c>
      <c r="AR2419" s="463">
        <v>0</v>
      </c>
      <c r="AS2419" s="456">
        <v>0</v>
      </c>
      <c r="AT2419" s="457">
        <v>0</v>
      </c>
      <c r="AU2419" s="457">
        <v>0</v>
      </c>
    </row>
    <row r="2420" spans="1:47" x14ac:dyDescent="0.2">
      <c r="A2420" s="231">
        <v>2035</v>
      </c>
      <c r="B2420" s="232">
        <v>16</v>
      </c>
      <c r="C2420" s="456">
        <v>2.0444979273797723</v>
      </c>
      <c r="D2420" s="457">
        <v>2.2371691725980352</v>
      </c>
      <c r="E2420" s="437">
        <v>6.2912835177619533</v>
      </c>
      <c r="F2420" s="456">
        <v>9.1322284875756984E-2</v>
      </c>
      <c r="G2420" s="457">
        <v>8.725670897311516E-2</v>
      </c>
      <c r="H2420" s="437">
        <v>0.23613098090723503</v>
      </c>
      <c r="I2420" s="456">
        <v>8.9614871231403215E-2</v>
      </c>
      <c r="J2420" s="457">
        <v>9.4228974593919476E-2</v>
      </c>
      <c r="K2420" s="437">
        <v>0.35299815455415895</v>
      </c>
      <c r="L2420" s="462">
        <v>1.3899182428216649E-3</v>
      </c>
      <c r="M2420" s="463">
        <v>1.8151420595042863E-3</v>
      </c>
      <c r="N2420" s="437">
        <v>3.3714302457973347E-3</v>
      </c>
      <c r="O2420" s="456">
        <v>5.1254809481283744E-3</v>
      </c>
      <c r="P2420" s="457">
        <v>6.1279350991871083E-3</v>
      </c>
      <c r="Q2420" s="437">
        <v>2.0829878351013468E-2</v>
      </c>
      <c r="R2420" s="462">
        <v>0</v>
      </c>
      <c r="S2420" s="463">
        <v>0</v>
      </c>
      <c r="T2420" s="437">
        <v>503.66470951562371</v>
      </c>
      <c r="U2420" s="456">
        <v>4.5396563932575476E-3</v>
      </c>
      <c r="V2420" s="457">
        <v>5.5864793182188819E-3</v>
      </c>
      <c r="W2420" s="437">
        <v>1.3083098177542623E-2</v>
      </c>
      <c r="X2420" s="456">
        <v>6.2968914975556813E-3</v>
      </c>
      <c r="Y2420" s="457">
        <v>8.5669055332219315E-3</v>
      </c>
      <c r="Z2420" s="437">
        <v>1.4907612052478439E-2</v>
      </c>
      <c r="AA2420" s="456">
        <v>1.9490802331183846E-3</v>
      </c>
      <c r="AB2420" s="457">
        <v>2.1567148083618533E-3</v>
      </c>
      <c r="AC2420" s="437">
        <v>4.5086072631636389E-3</v>
      </c>
      <c r="AD2420" s="456">
        <v>1.1532848493982201E-4</v>
      </c>
      <c r="AE2420" s="457">
        <v>1.0923406774612798E-4</v>
      </c>
      <c r="AF2420" s="437">
        <v>2.7450572559700547E-4</v>
      </c>
      <c r="AG2420" s="456">
        <v>3.8311919659961839E-3</v>
      </c>
      <c r="AH2420" s="457">
        <v>3.6114370415285353E-3</v>
      </c>
      <c r="AI2420" s="437">
        <v>9.9967738386702292E-3</v>
      </c>
      <c r="AJ2420" s="456">
        <v>6.6808955770082733E-4</v>
      </c>
      <c r="AK2420" s="457">
        <v>6.1084215211586949E-4</v>
      </c>
      <c r="AL2420" s="437">
        <v>1.6482975948622924E-3</v>
      </c>
      <c r="AM2420" s="456">
        <v>1.0590803598594524E-3</v>
      </c>
      <c r="AN2420" s="457">
        <v>1.0226216756935584E-3</v>
      </c>
      <c r="AO2420" s="437">
        <v>2.2952541133659278E-3</v>
      </c>
      <c r="AP2420" s="462">
        <v>0</v>
      </c>
      <c r="AQ2420" s="463">
        <v>0</v>
      </c>
      <c r="AR2420" s="463">
        <v>0</v>
      </c>
      <c r="AS2420" s="456">
        <v>0</v>
      </c>
      <c r="AT2420" s="457">
        <v>0</v>
      </c>
      <c r="AU2420" s="457">
        <v>0</v>
      </c>
    </row>
    <row r="2421" spans="1:47" x14ac:dyDescent="0.2">
      <c r="A2421" s="231">
        <v>2035</v>
      </c>
      <c r="B2421" s="232">
        <v>17</v>
      </c>
      <c r="C2421" s="456">
        <v>0</v>
      </c>
      <c r="D2421" s="457">
        <v>0</v>
      </c>
      <c r="E2421" s="438">
        <v>6.3830412824921341</v>
      </c>
      <c r="F2421" s="456">
        <v>0</v>
      </c>
      <c r="G2421" s="457">
        <v>0</v>
      </c>
      <c r="H2421" s="438">
        <v>0.24585707538190116</v>
      </c>
      <c r="I2421" s="456">
        <v>0</v>
      </c>
      <c r="J2421" s="457">
        <v>0</v>
      </c>
      <c r="K2421" s="438">
        <v>0.35964949017647424</v>
      </c>
      <c r="L2421" s="462">
        <v>0</v>
      </c>
      <c r="M2421" s="463">
        <v>0</v>
      </c>
      <c r="N2421" s="438">
        <v>3.3802926896539316E-3</v>
      </c>
      <c r="O2421" s="456">
        <v>0</v>
      </c>
      <c r="P2421" s="457">
        <v>0</v>
      </c>
      <c r="Q2421" s="438">
        <v>2.104589356799557E-2</v>
      </c>
      <c r="R2421" s="462">
        <v>0</v>
      </c>
      <c r="S2421" s="463">
        <v>0</v>
      </c>
      <c r="T2421" s="438">
        <v>504.98913993371536</v>
      </c>
      <c r="U2421" s="456">
        <v>0</v>
      </c>
      <c r="V2421" s="457">
        <v>0</v>
      </c>
      <c r="W2421" s="438">
        <v>1.3519370341001584E-2</v>
      </c>
      <c r="X2421" s="456">
        <v>0</v>
      </c>
      <c r="Y2421" s="457">
        <v>0</v>
      </c>
      <c r="Z2421" s="438">
        <v>1.5447172410485023E-2</v>
      </c>
      <c r="AA2421" s="456">
        <v>0</v>
      </c>
      <c r="AB2421" s="457">
        <v>0</v>
      </c>
      <c r="AC2421" s="438">
        <v>4.7137243251994011E-3</v>
      </c>
      <c r="AD2421" s="456">
        <v>0</v>
      </c>
      <c r="AE2421" s="457">
        <v>0</v>
      </c>
      <c r="AF2421" s="438">
        <v>2.864834036601946E-4</v>
      </c>
      <c r="AG2421" s="456">
        <v>0</v>
      </c>
      <c r="AH2421" s="457">
        <v>0</v>
      </c>
      <c r="AI2421" s="438">
        <v>1.0402984876851795E-2</v>
      </c>
      <c r="AJ2421" s="456">
        <v>0</v>
      </c>
      <c r="AK2421" s="457">
        <v>0</v>
      </c>
      <c r="AL2421" s="438">
        <v>1.7278580261810791E-3</v>
      </c>
      <c r="AM2421" s="456">
        <v>0</v>
      </c>
      <c r="AN2421" s="457">
        <v>0</v>
      </c>
      <c r="AO2421" s="438">
        <v>2.3786248263063933E-3</v>
      </c>
      <c r="AP2421" s="462">
        <v>0</v>
      </c>
      <c r="AQ2421" s="463">
        <v>0</v>
      </c>
      <c r="AR2421" s="463">
        <v>0</v>
      </c>
      <c r="AS2421" s="456">
        <v>0</v>
      </c>
      <c r="AT2421" s="457">
        <v>0</v>
      </c>
      <c r="AU2421" s="457">
        <v>0</v>
      </c>
    </row>
    <row r="2422" spans="1:47" x14ac:dyDescent="0.2">
      <c r="A2422" s="231">
        <v>2035</v>
      </c>
      <c r="B2422" s="232">
        <v>18</v>
      </c>
      <c r="C2422" s="456">
        <v>0</v>
      </c>
      <c r="D2422" s="457">
        <v>0</v>
      </c>
      <c r="E2422" s="438">
        <v>6.4786183094867988</v>
      </c>
      <c r="F2422" s="456">
        <v>0</v>
      </c>
      <c r="G2422" s="457">
        <v>0</v>
      </c>
      <c r="H2422" s="438">
        <v>0.25598944035671234</v>
      </c>
      <c r="I2422" s="456">
        <v>0</v>
      </c>
      <c r="J2422" s="457">
        <v>0</v>
      </c>
      <c r="K2422" s="438">
        <v>0.3665785176325656</v>
      </c>
      <c r="L2422" s="462">
        <v>0</v>
      </c>
      <c r="M2422" s="463">
        <v>0</v>
      </c>
      <c r="N2422" s="438">
        <v>3.3895181240625447E-3</v>
      </c>
      <c r="O2422" s="456">
        <v>0</v>
      </c>
      <c r="P2422" s="457">
        <v>0</v>
      </c>
      <c r="Q2422" s="438">
        <v>2.127085480391595E-2</v>
      </c>
      <c r="R2422" s="462">
        <v>0</v>
      </c>
      <c r="S2422" s="463">
        <v>0</v>
      </c>
      <c r="T2422" s="438">
        <v>506.36693833757755</v>
      </c>
      <c r="U2422" s="456">
        <v>0</v>
      </c>
      <c r="V2422" s="457">
        <v>0</v>
      </c>
      <c r="W2422" s="438">
        <v>1.397388203528784E-2</v>
      </c>
      <c r="X2422" s="456">
        <v>0</v>
      </c>
      <c r="Y2422" s="457">
        <v>0</v>
      </c>
      <c r="Z2422" s="438">
        <v>1.6009268487234253E-2</v>
      </c>
      <c r="AA2422" s="456">
        <v>0</v>
      </c>
      <c r="AB2422" s="457">
        <v>0</v>
      </c>
      <c r="AC2422" s="438">
        <v>4.9274134824601017E-3</v>
      </c>
      <c r="AD2422" s="456">
        <v>0</v>
      </c>
      <c r="AE2422" s="457">
        <v>0</v>
      </c>
      <c r="AF2422" s="438">
        <v>2.9896160155316659E-4</v>
      </c>
      <c r="AG2422" s="456">
        <v>0</v>
      </c>
      <c r="AH2422" s="457">
        <v>0</v>
      </c>
      <c r="AI2422" s="438">
        <v>1.0826177789245026E-2</v>
      </c>
      <c r="AJ2422" s="456">
        <v>0</v>
      </c>
      <c r="AK2422" s="457">
        <v>0</v>
      </c>
      <c r="AL2422" s="438">
        <v>1.8107450130323908E-3</v>
      </c>
      <c r="AM2422" s="456">
        <v>0</v>
      </c>
      <c r="AN2422" s="457">
        <v>0</v>
      </c>
      <c r="AO2422" s="438">
        <v>2.4654752211963264E-3</v>
      </c>
      <c r="AP2422" s="462">
        <v>0</v>
      </c>
      <c r="AQ2422" s="463">
        <v>0</v>
      </c>
      <c r="AR2422" s="463">
        <v>0</v>
      </c>
      <c r="AS2422" s="456">
        <v>0</v>
      </c>
      <c r="AT2422" s="457">
        <v>0</v>
      </c>
      <c r="AU2422" s="457">
        <v>0</v>
      </c>
    </row>
    <row r="2423" spans="1:47" x14ac:dyDescent="0.2">
      <c r="A2423" s="231">
        <v>2035</v>
      </c>
      <c r="B2423" s="232">
        <v>19</v>
      </c>
      <c r="C2423" s="456">
        <v>0</v>
      </c>
      <c r="D2423" s="457">
        <v>0</v>
      </c>
      <c r="E2423" s="438">
        <v>6.5670260179842401</v>
      </c>
      <c r="F2423" s="456">
        <v>0</v>
      </c>
      <c r="G2423" s="457">
        <v>0</v>
      </c>
      <c r="H2423" s="438">
        <v>0.26630635464585495</v>
      </c>
      <c r="I2423" s="456">
        <v>0</v>
      </c>
      <c r="J2423" s="457">
        <v>0</v>
      </c>
      <c r="K2423" s="438">
        <v>0.37348408456758941</v>
      </c>
      <c r="L2423" s="462">
        <v>0</v>
      </c>
      <c r="M2423" s="463">
        <v>0</v>
      </c>
      <c r="N2423" s="438">
        <v>3.3976730839116826E-3</v>
      </c>
      <c r="O2423" s="456">
        <v>0</v>
      </c>
      <c r="P2423" s="457">
        <v>0</v>
      </c>
      <c r="Q2423" s="438">
        <v>2.1500326444772514E-2</v>
      </c>
      <c r="R2423" s="462">
        <v>0</v>
      </c>
      <c r="S2423" s="463">
        <v>0</v>
      </c>
      <c r="T2423" s="438">
        <v>507.58632036588932</v>
      </c>
      <c r="U2423" s="456">
        <v>0</v>
      </c>
      <c r="V2423" s="457">
        <v>0</v>
      </c>
      <c r="W2423" s="438">
        <v>1.4435319211405678E-2</v>
      </c>
      <c r="X2423" s="456">
        <v>0</v>
      </c>
      <c r="Y2423" s="457">
        <v>0</v>
      </c>
      <c r="Z2423" s="438">
        <v>1.6582668563476656E-2</v>
      </c>
      <c r="AA2423" s="456">
        <v>0</v>
      </c>
      <c r="AB2423" s="457">
        <v>0</v>
      </c>
      <c r="AC2423" s="438">
        <v>5.1452436669591657E-3</v>
      </c>
      <c r="AD2423" s="456">
        <v>0</v>
      </c>
      <c r="AE2423" s="457">
        <v>0</v>
      </c>
      <c r="AF2423" s="438">
        <v>3.1167579218407921E-4</v>
      </c>
      <c r="AG2423" s="456">
        <v>0</v>
      </c>
      <c r="AH2423" s="457">
        <v>0</v>
      </c>
      <c r="AI2423" s="438">
        <v>1.1256987274089044E-2</v>
      </c>
      <c r="AJ2423" s="456">
        <v>0</v>
      </c>
      <c r="AK2423" s="457">
        <v>0</v>
      </c>
      <c r="AL2423" s="438">
        <v>1.8952956342347612E-3</v>
      </c>
      <c r="AM2423" s="456">
        <v>0</v>
      </c>
      <c r="AN2423" s="457">
        <v>0</v>
      </c>
      <c r="AO2423" s="438">
        <v>2.5537762473298413E-3</v>
      </c>
      <c r="AP2423" s="462">
        <v>0</v>
      </c>
      <c r="AQ2423" s="463">
        <v>0</v>
      </c>
      <c r="AR2423" s="463">
        <v>0</v>
      </c>
      <c r="AS2423" s="456">
        <v>0</v>
      </c>
      <c r="AT2423" s="457">
        <v>0</v>
      </c>
      <c r="AU2423" s="457">
        <v>0</v>
      </c>
    </row>
    <row r="2424" spans="1:47" x14ac:dyDescent="0.2">
      <c r="A2424" s="231">
        <v>2035</v>
      </c>
      <c r="B2424" s="232">
        <v>20</v>
      </c>
      <c r="C2424" s="456">
        <v>0</v>
      </c>
      <c r="D2424" s="457">
        <v>0</v>
      </c>
      <c r="E2424" s="438">
        <v>6.6647276644767235</v>
      </c>
      <c r="F2424" s="456">
        <v>0</v>
      </c>
      <c r="G2424" s="457">
        <v>0</v>
      </c>
      <c r="H2424" s="438">
        <v>0.27666200868913121</v>
      </c>
      <c r="I2424" s="456">
        <v>0</v>
      </c>
      <c r="J2424" s="457">
        <v>0</v>
      </c>
      <c r="K2424" s="438">
        <v>0.38056602274308099</v>
      </c>
      <c r="L2424" s="462">
        <v>0</v>
      </c>
      <c r="M2424" s="463">
        <v>0</v>
      </c>
      <c r="N2424" s="438">
        <v>3.4071061769452736E-3</v>
      </c>
      <c r="O2424" s="456">
        <v>0</v>
      </c>
      <c r="P2424" s="457">
        <v>0</v>
      </c>
      <c r="Q2424" s="438">
        <v>2.1730285155081359E-2</v>
      </c>
      <c r="R2424" s="462">
        <v>0</v>
      </c>
      <c r="S2424" s="463">
        <v>0</v>
      </c>
      <c r="T2424" s="438">
        <v>508.99488107464828</v>
      </c>
      <c r="U2424" s="456">
        <v>0</v>
      </c>
      <c r="V2424" s="457">
        <v>0</v>
      </c>
      <c r="W2424" s="438">
        <v>1.4899832819810565E-2</v>
      </c>
      <c r="X2424" s="456">
        <v>0</v>
      </c>
      <c r="Y2424" s="457">
        <v>0</v>
      </c>
      <c r="Z2424" s="438">
        <v>1.7157162419914902E-2</v>
      </c>
      <c r="AA2424" s="456">
        <v>0</v>
      </c>
      <c r="AB2424" s="457">
        <v>0</v>
      </c>
      <c r="AC2424" s="438">
        <v>5.3636458581264286E-3</v>
      </c>
      <c r="AD2424" s="456">
        <v>0</v>
      </c>
      <c r="AE2424" s="457">
        <v>0</v>
      </c>
      <c r="AF2424" s="438">
        <v>3.2442878865685253E-4</v>
      </c>
      <c r="AG2424" s="456">
        <v>0</v>
      </c>
      <c r="AH2424" s="457">
        <v>0</v>
      </c>
      <c r="AI2424" s="438">
        <v>1.1689509395564684E-2</v>
      </c>
      <c r="AJ2424" s="456">
        <v>0</v>
      </c>
      <c r="AK2424" s="457">
        <v>0</v>
      </c>
      <c r="AL2424" s="438">
        <v>1.9800064801682397E-3</v>
      </c>
      <c r="AM2424" s="456">
        <v>0</v>
      </c>
      <c r="AN2424" s="457">
        <v>0</v>
      </c>
      <c r="AO2424" s="438">
        <v>2.6425402137232844E-3</v>
      </c>
      <c r="AP2424" s="462">
        <v>0</v>
      </c>
      <c r="AQ2424" s="463">
        <v>0</v>
      </c>
      <c r="AR2424" s="463">
        <v>0</v>
      </c>
      <c r="AS2424" s="456">
        <v>0</v>
      </c>
      <c r="AT2424" s="457">
        <v>0</v>
      </c>
      <c r="AU2424" s="457">
        <v>0</v>
      </c>
    </row>
    <row r="2425" spans="1:47" x14ac:dyDescent="0.2">
      <c r="A2425" s="231">
        <v>2035</v>
      </c>
      <c r="B2425" s="232">
        <v>21</v>
      </c>
      <c r="C2425" s="456">
        <v>0</v>
      </c>
      <c r="D2425" s="457">
        <v>0</v>
      </c>
      <c r="E2425" s="438">
        <v>8.120131069980502</v>
      </c>
      <c r="F2425" s="456">
        <v>0</v>
      </c>
      <c r="G2425" s="457">
        <v>0</v>
      </c>
      <c r="H2425" s="438">
        <v>0.33620647882241494</v>
      </c>
      <c r="I2425" s="456">
        <v>0</v>
      </c>
      <c r="J2425" s="457">
        <v>0</v>
      </c>
      <c r="K2425" s="438">
        <v>0.43537670575577897</v>
      </c>
      <c r="L2425" s="462">
        <v>0</v>
      </c>
      <c r="M2425" s="463">
        <v>0</v>
      </c>
      <c r="N2425" s="438">
        <v>3.4163376385150882E-3</v>
      </c>
      <c r="O2425" s="456">
        <v>0</v>
      </c>
      <c r="P2425" s="457">
        <v>0</v>
      </c>
      <c r="Q2425" s="438">
        <v>2.7095079245920001E-2</v>
      </c>
      <c r="R2425" s="462">
        <v>0</v>
      </c>
      <c r="S2425" s="463">
        <v>0</v>
      </c>
      <c r="T2425" s="438">
        <v>510.37458589564318</v>
      </c>
      <c r="U2425" s="456">
        <v>0</v>
      </c>
      <c r="V2425" s="457">
        <v>0</v>
      </c>
      <c r="W2425" s="438">
        <v>1.7474706848363043E-2</v>
      </c>
      <c r="X2425" s="456">
        <v>0</v>
      </c>
      <c r="Y2425" s="457">
        <v>0</v>
      </c>
      <c r="Z2425" s="438">
        <v>1.7719608540865815E-2</v>
      </c>
      <c r="AA2425" s="456">
        <v>0</v>
      </c>
      <c r="AB2425" s="457">
        <v>0</v>
      </c>
      <c r="AC2425" s="438">
        <v>6.5152875249966154E-3</v>
      </c>
      <c r="AD2425" s="456">
        <v>0</v>
      </c>
      <c r="AE2425" s="457">
        <v>0</v>
      </c>
      <c r="AF2425" s="438">
        <v>3.9550598281602663E-4</v>
      </c>
      <c r="AG2425" s="456">
        <v>0</v>
      </c>
      <c r="AH2425" s="457">
        <v>0</v>
      </c>
      <c r="AI2425" s="438">
        <v>1.4208155471022303E-2</v>
      </c>
      <c r="AJ2425" s="456">
        <v>0</v>
      </c>
      <c r="AK2425" s="457">
        <v>0</v>
      </c>
      <c r="AL2425" s="438">
        <v>2.4113537516225873E-3</v>
      </c>
      <c r="AM2425" s="456">
        <v>0</v>
      </c>
      <c r="AN2425" s="457">
        <v>0</v>
      </c>
      <c r="AO2425" s="438">
        <v>3.2123085280020584E-3</v>
      </c>
      <c r="AP2425" s="462">
        <v>0</v>
      </c>
      <c r="AQ2425" s="463">
        <v>0</v>
      </c>
      <c r="AR2425" s="463">
        <v>0</v>
      </c>
      <c r="AS2425" s="456">
        <v>0</v>
      </c>
      <c r="AT2425" s="457">
        <v>0</v>
      </c>
      <c r="AU2425" s="457">
        <v>0</v>
      </c>
    </row>
    <row r="2426" spans="1:47" x14ac:dyDescent="0.2">
      <c r="A2426" s="231">
        <v>2035</v>
      </c>
      <c r="B2426" s="232">
        <v>22</v>
      </c>
      <c r="C2426" s="456">
        <v>0</v>
      </c>
      <c r="D2426" s="457">
        <v>0</v>
      </c>
      <c r="E2426" s="438">
        <v>8.2266405932199032</v>
      </c>
      <c r="F2426" s="456">
        <v>0</v>
      </c>
      <c r="G2426" s="457">
        <v>0</v>
      </c>
      <c r="H2426" s="438">
        <v>0.3473780611411158</v>
      </c>
      <c r="I2426" s="456">
        <v>0</v>
      </c>
      <c r="J2426" s="457">
        <v>0</v>
      </c>
      <c r="K2426" s="438">
        <v>0.44266088477946958</v>
      </c>
      <c r="L2426" s="462">
        <v>0</v>
      </c>
      <c r="M2426" s="463">
        <v>0</v>
      </c>
      <c r="N2426" s="438">
        <v>3.4250603548836322E-3</v>
      </c>
      <c r="O2426" s="456">
        <v>0</v>
      </c>
      <c r="P2426" s="457">
        <v>0</v>
      </c>
      <c r="Q2426" s="438">
        <v>2.7375762791881843E-2</v>
      </c>
      <c r="R2426" s="462">
        <v>0</v>
      </c>
      <c r="S2426" s="463">
        <v>0</v>
      </c>
      <c r="T2426" s="438">
        <v>511.67767563039894</v>
      </c>
      <c r="U2426" s="456">
        <v>0</v>
      </c>
      <c r="V2426" s="457">
        <v>0</v>
      </c>
      <c r="W2426" s="438">
        <v>1.795566879583143E-2</v>
      </c>
      <c r="X2426" s="456">
        <v>0</v>
      </c>
      <c r="Y2426" s="457">
        <v>0</v>
      </c>
      <c r="Z2426" s="438">
        <v>1.8250591215782198E-2</v>
      </c>
      <c r="AA2426" s="456">
        <v>0</v>
      </c>
      <c r="AB2426" s="457">
        <v>0</v>
      </c>
      <c r="AC2426" s="438">
        <v>6.7506819665054812E-3</v>
      </c>
      <c r="AD2426" s="456">
        <v>0</v>
      </c>
      <c r="AE2426" s="457">
        <v>0</v>
      </c>
      <c r="AF2426" s="438">
        <v>4.0930753950431403E-4</v>
      </c>
      <c r="AG2426" s="456">
        <v>0</v>
      </c>
      <c r="AH2426" s="457">
        <v>0</v>
      </c>
      <c r="AI2426" s="438">
        <v>1.4674895328341871E-2</v>
      </c>
      <c r="AJ2426" s="456">
        <v>0</v>
      </c>
      <c r="AK2426" s="457">
        <v>0</v>
      </c>
      <c r="AL2426" s="438">
        <v>2.5028771781972162E-3</v>
      </c>
      <c r="AM2426" s="456">
        <v>0</v>
      </c>
      <c r="AN2426" s="457">
        <v>0</v>
      </c>
      <c r="AO2426" s="438">
        <v>3.3081674849305487E-3</v>
      </c>
      <c r="AP2426" s="462">
        <v>0</v>
      </c>
      <c r="AQ2426" s="463">
        <v>0</v>
      </c>
      <c r="AR2426" s="463">
        <v>0</v>
      </c>
      <c r="AS2426" s="456">
        <v>0</v>
      </c>
      <c r="AT2426" s="457">
        <v>0</v>
      </c>
      <c r="AU2426" s="457">
        <v>0</v>
      </c>
    </row>
    <row r="2427" spans="1:47" x14ac:dyDescent="0.2">
      <c r="A2427" s="231">
        <v>2035</v>
      </c>
      <c r="B2427" s="232">
        <v>23</v>
      </c>
      <c r="C2427" s="456">
        <v>0</v>
      </c>
      <c r="D2427" s="457">
        <v>0</v>
      </c>
      <c r="E2427" s="438">
        <v>8.322950056345082</v>
      </c>
      <c r="F2427" s="456">
        <v>0</v>
      </c>
      <c r="G2427" s="457">
        <v>0</v>
      </c>
      <c r="H2427" s="438">
        <v>0.35747924875243103</v>
      </c>
      <c r="I2427" s="456">
        <v>0</v>
      </c>
      <c r="J2427" s="457">
        <v>0</v>
      </c>
      <c r="K2427" s="438">
        <v>0.44924756628372881</v>
      </c>
      <c r="L2427" s="462">
        <v>0</v>
      </c>
      <c r="M2427" s="463">
        <v>0</v>
      </c>
      <c r="N2427" s="438">
        <v>3.4329541484319306E-3</v>
      </c>
      <c r="O2427" s="456">
        <v>0</v>
      </c>
      <c r="P2427" s="457">
        <v>0</v>
      </c>
      <c r="Q2427" s="438">
        <v>2.7629569736972202E-2</v>
      </c>
      <c r="R2427" s="462">
        <v>0</v>
      </c>
      <c r="S2427" s="463">
        <v>0</v>
      </c>
      <c r="T2427" s="438">
        <v>512.85707938598</v>
      </c>
      <c r="U2427" s="456">
        <v>0</v>
      </c>
      <c r="V2427" s="457">
        <v>0</v>
      </c>
      <c r="W2427" s="438">
        <v>1.8390522110900857E-2</v>
      </c>
      <c r="X2427" s="456">
        <v>0</v>
      </c>
      <c r="Y2427" s="457">
        <v>0</v>
      </c>
      <c r="Z2427" s="438">
        <v>1.8730718470483458E-2</v>
      </c>
      <c r="AA2427" s="456">
        <v>0</v>
      </c>
      <c r="AB2427" s="457">
        <v>0</v>
      </c>
      <c r="AC2427" s="438">
        <v>6.9635242637272965E-3</v>
      </c>
      <c r="AD2427" s="456">
        <v>0</v>
      </c>
      <c r="AE2427" s="457">
        <v>0</v>
      </c>
      <c r="AF2427" s="438">
        <v>4.2178683610245512E-4</v>
      </c>
      <c r="AG2427" s="456">
        <v>0</v>
      </c>
      <c r="AH2427" s="457">
        <v>0</v>
      </c>
      <c r="AI2427" s="438">
        <v>1.5096912557077163E-2</v>
      </c>
      <c r="AJ2427" s="456">
        <v>0</v>
      </c>
      <c r="AK2427" s="457">
        <v>0</v>
      </c>
      <c r="AL2427" s="438">
        <v>2.5856281416422474E-3</v>
      </c>
      <c r="AM2427" s="456">
        <v>0</v>
      </c>
      <c r="AN2427" s="457">
        <v>0</v>
      </c>
      <c r="AO2427" s="438">
        <v>3.3948419207412515E-3</v>
      </c>
      <c r="AP2427" s="462">
        <v>0</v>
      </c>
      <c r="AQ2427" s="463">
        <v>0</v>
      </c>
      <c r="AR2427" s="463">
        <v>0</v>
      </c>
      <c r="AS2427" s="456">
        <v>0</v>
      </c>
      <c r="AT2427" s="457">
        <v>0</v>
      </c>
      <c r="AU2427" s="457">
        <v>0</v>
      </c>
    </row>
    <row r="2428" spans="1:47" x14ac:dyDescent="0.2">
      <c r="A2428" s="231">
        <v>2035</v>
      </c>
      <c r="B2428" s="232">
        <v>24</v>
      </c>
      <c r="C2428" s="456">
        <v>0</v>
      </c>
      <c r="D2428" s="457">
        <v>0</v>
      </c>
      <c r="E2428" s="438">
        <v>8.4032200224290197</v>
      </c>
      <c r="F2428" s="456">
        <v>0</v>
      </c>
      <c r="G2428" s="457">
        <v>0</v>
      </c>
      <c r="H2428" s="438">
        <v>0.36590021690897573</v>
      </c>
      <c r="I2428" s="456">
        <v>0</v>
      </c>
      <c r="J2428" s="457">
        <v>0</v>
      </c>
      <c r="K2428" s="438">
        <v>0.45473681185053705</v>
      </c>
      <c r="L2428" s="462">
        <v>0</v>
      </c>
      <c r="M2428" s="463">
        <v>0</v>
      </c>
      <c r="N2428" s="438">
        <v>3.4395154562376681E-3</v>
      </c>
      <c r="O2428" s="456">
        <v>0</v>
      </c>
      <c r="P2428" s="457">
        <v>0</v>
      </c>
      <c r="Q2428" s="438">
        <v>2.78411085026159E-2</v>
      </c>
      <c r="R2428" s="462">
        <v>0</v>
      </c>
      <c r="S2428" s="463">
        <v>0</v>
      </c>
      <c r="T2428" s="438">
        <v>513.83742185353287</v>
      </c>
      <c r="U2428" s="456">
        <v>0</v>
      </c>
      <c r="V2428" s="457">
        <v>0</v>
      </c>
      <c r="W2428" s="438">
        <v>1.8753105389725945E-2</v>
      </c>
      <c r="X2428" s="456">
        <v>0</v>
      </c>
      <c r="Y2428" s="457">
        <v>0</v>
      </c>
      <c r="Z2428" s="438">
        <v>1.9130956080429379E-2</v>
      </c>
      <c r="AA2428" s="456">
        <v>0</v>
      </c>
      <c r="AB2428" s="457">
        <v>0</v>
      </c>
      <c r="AC2428" s="438">
        <v>7.1409698566614385E-3</v>
      </c>
      <c r="AD2428" s="456">
        <v>0</v>
      </c>
      <c r="AE2428" s="457">
        <v>0</v>
      </c>
      <c r="AF2428" s="438">
        <v>4.3219084330264857E-4</v>
      </c>
      <c r="AG2428" s="456">
        <v>0</v>
      </c>
      <c r="AH2428" s="457">
        <v>0</v>
      </c>
      <c r="AI2428" s="438">
        <v>1.5448726582421378E-2</v>
      </c>
      <c r="AJ2428" s="456">
        <v>0</v>
      </c>
      <c r="AK2428" s="457">
        <v>0</v>
      </c>
      <c r="AL2428" s="438">
        <v>2.654617859976169E-3</v>
      </c>
      <c r="AM2428" s="456">
        <v>0</v>
      </c>
      <c r="AN2428" s="457">
        <v>0</v>
      </c>
      <c r="AO2428" s="438">
        <v>3.4670979973291105E-3</v>
      </c>
      <c r="AP2428" s="462">
        <v>0</v>
      </c>
      <c r="AQ2428" s="463">
        <v>0</v>
      </c>
      <c r="AR2428" s="463">
        <v>0</v>
      </c>
      <c r="AS2428" s="456">
        <v>0</v>
      </c>
      <c r="AT2428" s="457">
        <v>0</v>
      </c>
      <c r="AU2428" s="457">
        <v>0</v>
      </c>
    </row>
    <row r="2429" spans="1:47" x14ac:dyDescent="0.2">
      <c r="A2429" s="231">
        <v>2035</v>
      </c>
      <c r="B2429" s="232">
        <v>25</v>
      </c>
      <c r="C2429" s="456">
        <v>0</v>
      </c>
      <c r="D2429" s="457">
        <v>0</v>
      </c>
      <c r="E2429" s="438">
        <v>8.46369087966157</v>
      </c>
      <c r="F2429" s="456">
        <v>0</v>
      </c>
      <c r="G2429" s="457">
        <v>0</v>
      </c>
      <c r="H2429" s="438">
        <v>0.37224313131619452</v>
      </c>
      <c r="I2429" s="456">
        <v>0</v>
      </c>
      <c r="J2429" s="457">
        <v>0</v>
      </c>
      <c r="K2429" s="438">
        <v>0.45887258796236635</v>
      </c>
      <c r="L2429" s="462">
        <v>0</v>
      </c>
      <c r="M2429" s="463">
        <v>0</v>
      </c>
      <c r="N2429" s="438">
        <v>3.4444705579099798E-3</v>
      </c>
      <c r="O2429" s="456">
        <v>0</v>
      </c>
      <c r="P2429" s="457">
        <v>0</v>
      </c>
      <c r="Q2429" s="438">
        <v>2.8000471966721986E-2</v>
      </c>
      <c r="R2429" s="462">
        <v>0</v>
      </c>
      <c r="S2429" s="463">
        <v>0</v>
      </c>
      <c r="T2429" s="438">
        <v>514.57730301812694</v>
      </c>
      <c r="U2429" s="456">
        <v>0</v>
      </c>
      <c r="V2429" s="457">
        <v>0</v>
      </c>
      <c r="W2429" s="438">
        <v>1.9026138412318139E-2</v>
      </c>
      <c r="X2429" s="456">
        <v>0</v>
      </c>
      <c r="Y2429" s="457">
        <v>0</v>
      </c>
      <c r="Z2429" s="438">
        <v>1.9432492058558182E-2</v>
      </c>
      <c r="AA2429" s="456">
        <v>0</v>
      </c>
      <c r="AB2429" s="457">
        <v>0</v>
      </c>
      <c r="AC2429" s="438">
        <v>7.2746235415418912E-3</v>
      </c>
      <c r="AD2429" s="456">
        <v>0</v>
      </c>
      <c r="AE2429" s="457">
        <v>0</v>
      </c>
      <c r="AF2429" s="438">
        <v>4.4002698270698913E-4</v>
      </c>
      <c r="AG2429" s="456">
        <v>0</v>
      </c>
      <c r="AH2429" s="457">
        <v>0</v>
      </c>
      <c r="AI2429" s="438">
        <v>1.5713699347247596E-2</v>
      </c>
      <c r="AJ2429" s="456">
        <v>0</v>
      </c>
      <c r="AK2429" s="457">
        <v>0</v>
      </c>
      <c r="AL2429" s="438">
        <v>2.7065843081658493E-3</v>
      </c>
      <c r="AM2429" s="456">
        <v>0</v>
      </c>
      <c r="AN2429" s="457">
        <v>0</v>
      </c>
      <c r="AO2429" s="438">
        <v>3.5215174067307043E-3</v>
      </c>
      <c r="AP2429" s="462">
        <v>0</v>
      </c>
      <c r="AQ2429" s="463">
        <v>0</v>
      </c>
      <c r="AR2429" s="463">
        <v>0</v>
      </c>
      <c r="AS2429" s="456">
        <v>0</v>
      </c>
      <c r="AT2429" s="457">
        <v>0</v>
      </c>
      <c r="AU2429" s="457">
        <v>0</v>
      </c>
    </row>
    <row r="2430" spans="1:47" x14ac:dyDescent="0.2">
      <c r="A2430" s="231">
        <v>2035</v>
      </c>
      <c r="B2430" s="232">
        <v>26</v>
      </c>
      <c r="C2430" s="456">
        <v>0</v>
      </c>
      <c r="D2430" s="457">
        <v>0</v>
      </c>
      <c r="E2430" s="438">
        <v>8.5001777521777893</v>
      </c>
      <c r="F2430" s="456">
        <v>0</v>
      </c>
      <c r="G2430" s="457">
        <v>0</v>
      </c>
      <c r="H2430" s="438">
        <v>0.37606934680729859</v>
      </c>
      <c r="I2430" s="456">
        <v>0</v>
      </c>
      <c r="J2430" s="457">
        <v>0</v>
      </c>
      <c r="K2430" s="438">
        <v>0.46136771649068903</v>
      </c>
      <c r="L2430" s="462">
        <v>0</v>
      </c>
      <c r="M2430" s="463">
        <v>0</v>
      </c>
      <c r="N2430" s="438">
        <v>3.4474596130915627E-3</v>
      </c>
      <c r="O2430" s="456">
        <v>0</v>
      </c>
      <c r="P2430" s="457">
        <v>0</v>
      </c>
      <c r="Q2430" s="438">
        <v>2.8096610082426355E-2</v>
      </c>
      <c r="R2430" s="462">
        <v>0</v>
      </c>
      <c r="S2430" s="463">
        <v>0</v>
      </c>
      <c r="T2430" s="438">
        <v>515.0237092133201</v>
      </c>
      <c r="U2430" s="456">
        <v>0</v>
      </c>
      <c r="V2430" s="457">
        <v>0</v>
      </c>
      <c r="W2430" s="438">
        <v>1.9190879243859957E-2</v>
      </c>
      <c r="X2430" s="456">
        <v>0</v>
      </c>
      <c r="Y2430" s="457">
        <v>0</v>
      </c>
      <c r="Z2430" s="438">
        <v>1.9614303204606498E-2</v>
      </c>
      <c r="AA2430" s="456">
        <v>0</v>
      </c>
      <c r="AB2430" s="457">
        <v>0</v>
      </c>
      <c r="AC2430" s="438">
        <v>7.3552340278048474E-3</v>
      </c>
      <c r="AD2430" s="456">
        <v>0</v>
      </c>
      <c r="AE2430" s="457">
        <v>0</v>
      </c>
      <c r="AF2430" s="438">
        <v>4.4475425918159665E-4</v>
      </c>
      <c r="AG2430" s="456">
        <v>0</v>
      </c>
      <c r="AH2430" s="457">
        <v>0</v>
      </c>
      <c r="AI2430" s="438">
        <v>1.5873528791302098E-2</v>
      </c>
      <c r="AJ2430" s="456">
        <v>0</v>
      </c>
      <c r="AK2430" s="457">
        <v>0</v>
      </c>
      <c r="AL2430" s="438">
        <v>2.7379237050336232E-3</v>
      </c>
      <c r="AM2430" s="456">
        <v>0</v>
      </c>
      <c r="AN2430" s="457">
        <v>0</v>
      </c>
      <c r="AO2430" s="438">
        <v>3.5543526189558187E-3</v>
      </c>
      <c r="AP2430" s="462">
        <v>0</v>
      </c>
      <c r="AQ2430" s="463">
        <v>0</v>
      </c>
      <c r="AR2430" s="463">
        <v>0</v>
      </c>
      <c r="AS2430" s="456">
        <v>0</v>
      </c>
      <c r="AT2430" s="457">
        <v>0</v>
      </c>
      <c r="AU2430" s="457">
        <v>0</v>
      </c>
    </row>
    <row r="2431" spans="1:47" x14ac:dyDescent="0.2">
      <c r="A2431" s="231">
        <v>2035</v>
      </c>
      <c r="B2431" s="232">
        <v>27</v>
      </c>
      <c r="C2431" s="456">
        <v>0</v>
      </c>
      <c r="D2431" s="457">
        <v>0</v>
      </c>
      <c r="E2431" s="438">
        <v>8.5071128645759071</v>
      </c>
      <c r="F2431" s="456">
        <v>0</v>
      </c>
      <c r="G2431" s="457">
        <v>0</v>
      </c>
      <c r="H2431" s="438">
        <v>0.37679722659777254</v>
      </c>
      <c r="I2431" s="456">
        <v>0</v>
      </c>
      <c r="J2431" s="457">
        <v>0</v>
      </c>
      <c r="K2431" s="438">
        <v>0.4618422213957824</v>
      </c>
      <c r="L2431" s="462">
        <v>0</v>
      </c>
      <c r="M2431" s="463">
        <v>0</v>
      </c>
      <c r="N2431" s="438">
        <v>3.4480267079390319E-3</v>
      </c>
      <c r="O2431" s="456">
        <v>0</v>
      </c>
      <c r="P2431" s="457">
        <v>0</v>
      </c>
      <c r="Q2431" s="438">
        <v>2.8114919778682714E-2</v>
      </c>
      <c r="R2431" s="462">
        <v>0</v>
      </c>
      <c r="S2431" s="463">
        <v>0</v>
      </c>
      <c r="T2431" s="438">
        <v>515.10957389488487</v>
      </c>
      <c r="U2431" s="456">
        <v>0</v>
      </c>
      <c r="V2431" s="457">
        <v>0</v>
      </c>
      <c r="W2431" s="438">
        <v>1.9222225924977968E-2</v>
      </c>
      <c r="X2431" s="456">
        <v>0</v>
      </c>
      <c r="Y2431" s="457">
        <v>0</v>
      </c>
      <c r="Z2431" s="438">
        <v>1.9648927221954056E-2</v>
      </c>
      <c r="AA2431" s="456">
        <v>0</v>
      </c>
      <c r="AB2431" s="457">
        <v>0</v>
      </c>
      <c r="AC2431" s="438">
        <v>7.3705803783338398E-3</v>
      </c>
      <c r="AD2431" s="456">
        <v>0</v>
      </c>
      <c r="AE2431" s="457">
        <v>0</v>
      </c>
      <c r="AF2431" s="438">
        <v>4.4565296284399111E-4</v>
      </c>
      <c r="AG2431" s="456">
        <v>0</v>
      </c>
      <c r="AH2431" s="457">
        <v>0</v>
      </c>
      <c r="AI2431" s="438">
        <v>1.5903961551653151E-2</v>
      </c>
      <c r="AJ2431" s="456">
        <v>0</v>
      </c>
      <c r="AK2431" s="457">
        <v>0</v>
      </c>
      <c r="AL2431" s="438">
        <v>2.743891512310422E-3</v>
      </c>
      <c r="AM2431" s="456">
        <v>0</v>
      </c>
      <c r="AN2431" s="457">
        <v>0</v>
      </c>
      <c r="AO2431" s="438">
        <v>3.5606059502521397E-3</v>
      </c>
      <c r="AP2431" s="462">
        <v>0</v>
      </c>
      <c r="AQ2431" s="463">
        <v>0</v>
      </c>
      <c r="AR2431" s="463">
        <v>0</v>
      </c>
      <c r="AS2431" s="456">
        <v>0</v>
      </c>
      <c r="AT2431" s="457">
        <v>0</v>
      </c>
      <c r="AU2431" s="457">
        <v>0</v>
      </c>
    </row>
    <row r="2432" spans="1:47" x14ac:dyDescent="0.2">
      <c r="A2432" s="231">
        <v>2035</v>
      </c>
      <c r="B2432" s="232">
        <v>28</v>
      </c>
      <c r="C2432" s="456">
        <v>0</v>
      </c>
      <c r="D2432" s="457">
        <v>0</v>
      </c>
      <c r="E2432" s="438">
        <v>8.507134165969271</v>
      </c>
      <c r="F2432" s="456">
        <v>0</v>
      </c>
      <c r="G2432" s="457">
        <v>0</v>
      </c>
      <c r="H2432" s="438">
        <v>0.37679590836812249</v>
      </c>
      <c r="I2432" s="456">
        <v>0</v>
      </c>
      <c r="J2432" s="457">
        <v>0</v>
      </c>
      <c r="K2432" s="438">
        <v>0.4618423478578158</v>
      </c>
      <c r="L2432" s="462">
        <v>0</v>
      </c>
      <c r="M2432" s="463">
        <v>0</v>
      </c>
      <c r="N2432" s="438">
        <v>3.4480343816492985E-3</v>
      </c>
      <c r="O2432" s="456">
        <v>0</v>
      </c>
      <c r="P2432" s="457">
        <v>0</v>
      </c>
      <c r="Q2432" s="438">
        <v>2.8114931966231084E-2</v>
      </c>
      <c r="R2432" s="462">
        <v>0</v>
      </c>
      <c r="S2432" s="463">
        <v>0</v>
      </c>
      <c r="T2432" s="438">
        <v>515.10928087538036</v>
      </c>
      <c r="U2432" s="456">
        <v>0</v>
      </c>
      <c r="V2432" s="457">
        <v>0</v>
      </c>
      <c r="W2432" s="438">
        <v>1.9222191270383701E-2</v>
      </c>
      <c r="X2432" s="456">
        <v>0</v>
      </c>
      <c r="Y2432" s="457">
        <v>0</v>
      </c>
      <c r="Z2432" s="438">
        <v>1.9648844442939468E-2</v>
      </c>
      <c r="AA2432" s="456">
        <v>0</v>
      </c>
      <c r="AB2432" s="457">
        <v>0</v>
      </c>
      <c r="AC2432" s="438">
        <v>7.3705462143352244E-3</v>
      </c>
      <c r="AD2432" s="456">
        <v>0</v>
      </c>
      <c r="AE2432" s="457">
        <v>0</v>
      </c>
      <c r="AF2432" s="438">
        <v>4.4565284416375094E-4</v>
      </c>
      <c r="AG2432" s="456">
        <v>0</v>
      </c>
      <c r="AH2432" s="457">
        <v>0</v>
      </c>
      <c r="AI2432" s="438">
        <v>1.5903896890987253E-2</v>
      </c>
      <c r="AJ2432" s="456">
        <v>0</v>
      </c>
      <c r="AK2432" s="457">
        <v>0</v>
      </c>
      <c r="AL2432" s="438">
        <v>2.7438744038738101E-3</v>
      </c>
      <c r="AM2432" s="456">
        <v>0</v>
      </c>
      <c r="AN2432" s="457">
        <v>0</v>
      </c>
      <c r="AO2432" s="438">
        <v>3.5605919210864021E-3</v>
      </c>
      <c r="AP2432" s="462">
        <v>0</v>
      </c>
      <c r="AQ2432" s="463">
        <v>0</v>
      </c>
      <c r="AR2432" s="463">
        <v>0</v>
      </c>
      <c r="AS2432" s="456">
        <v>0</v>
      </c>
      <c r="AT2432" s="457">
        <v>0</v>
      </c>
      <c r="AU2432" s="457">
        <v>0</v>
      </c>
    </row>
    <row r="2433" spans="1:47" x14ac:dyDescent="0.2">
      <c r="A2433" s="231">
        <v>2035</v>
      </c>
      <c r="B2433" s="232">
        <v>29</v>
      </c>
      <c r="C2433" s="456">
        <v>0</v>
      </c>
      <c r="D2433" s="457">
        <v>0</v>
      </c>
      <c r="E2433" s="438">
        <v>8.5071244148330134</v>
      </c>
      <c r="F2433" s="456">
        <v>0</v>
      </c>
      <c r="G2433" s="457">
        <v>0</v>
      </c>
      <c r="H2433" s="438">
        <v>0.37679298904918102</v>
      </c>
      <c r="I2433" s="456">
        <v>0</v>
      </c>
      <c r="J2433" s="457">
        <v>0</v>
      </c>
      <c r="K2433" s="438">
        <v>0.46184177555849004</v>
      </c>
      <c r="L2433" s="462">
        <v>0</v>
      </c>
      <c r="M2433" s="463">
        <v>0</v>
      </c>
      <c r="N2433" s="438">
        <v>3.4480389997747834E-3</v>
      </c>
      <c r="O2433" s="456">
        <v>0</v>
      </c>
      <c r="P2433" s="457">
        <v>0</v>
      </c>
      <c r="Q2433" s="438">
        <v>2.81149095164527E-2</v>
      </c>
      <c r="R2433" s="462">
        <v>0</v>
      </c>
      <c r="S2433" s="463">
        <v>0</v>
      </c>
      <c r="T2433" s="438">
        <v>515.1102769160193</v>
      </c>
      <c r="U2433" s="456">
        <v>0</v>
      </c>
      <c r="V2433" s="457">
        <v>0</v>
      </c>
      <c r="W2433" s="438">
        <v>1.9222095356975756E-2</v>
      </c>
      <c r="X2433" s="456">
        <v>0</v>
      </c>
      <c r="Y2433" s="457">
        <v>0</v>
      </c>
      <c r="Z2433" s="438">
        <v>1.9648697029558154E-2</v>
      </c>
      <c r="AA2433" s="456">
        <v>0</v>
      </c>
      <c r="AB2433" s="457">
        <v>0</v>
      </c>
      <c r="AC2433" s="438">
        <v>7.3704753180657339E-3</v>
      </c>
      <c r="AD2433" s="456">
        <v>0</v>
      </c>
      <c r="AE2433" s="457">
        <v>0</v>
      </c>
      <c r="AF2433" s="438">
        <v>4.4564802994126934E-4</v>
      </c>
      <c r="AG2433" s="456">
        <v>0</v>
      </c>
      <c r="AH2433" s="457">
        <v>0</v>
      </c>
      <c r="AI2433" s="438">
        <v>1.5903773981146677E-2</v>
      </c>
      <c r="AJ2433" s="456">
        <v>0</v>
      </c>
      <c r="AK2433" s="457">
        <v>0</v>
      </c>
      <c r="AL2433" s="438">
        <v>2.7438503883938101E-3</v>
      </c>
      <c r="AM2433" s="456">
        <v>0</v>
      </c>
      <c r="AN2433" s="457">
        <v>0</v>
      </c>
      <c r="AO2433" s="438">
        <v>3.5605704282179926E-3</v>
      </c>
      <c r="AP2433" s="462">
        <v>0</v>
      </c>
      <c r="AQ2433" s="463">
        <v>0</v>
      </c>
      <c r="AR2433" s="463">
        <v>0</v>
      </c>
      <c r="AS2433" s="456">
        <v>0</v>
      </c>
      <c r="AT2433" s="457">
        <v>0</v>
      </c>
      <c r="AU2433" s="457">
        <v>0</v>
      </c>
    </row>
    <row r="2434" spans="1:47" x14ac:dyDescent="0.2">
      <c r="A2434" s="231">
        <v>2035</v>
      </c>
      <c r="B2434" s="232">
        <v>30</v>
      </c>
      <c r="C2434" s="456">
        <v>0</v>
      </c>
      <c r="D2434" s="457">
        <v>0</v>
      </c>
      <c r="E2434" s="438">
        <v>9.7761893075941728</v>
      </c>
      <c r="F2434" s="456">
        <v>0</v>
      </c>
      <c r="G2434" s="457">
        <v>0</v>
      </c>
      <c r="H2434" s="438">
        <v>0.39958027074984442</v>
      </c>
      <c r="I2434" s="456">
        <v>0</v>
      </c>
      <c r="J2434" s="457">
        <v>0</v>
      </c>
      <c r="K2434" s="438">
        <v>0.59666207334218546</v>
      </c>
      <c r="L2434" s="462">
        <v>0</v>
      </c>
      <c r="M2434" s="463">
        <v>0</v>
      </c>
      <c r="N2434" s="438">
        <v>3.4480464314253275E-3</v>
      </c>
      <c r="O2434" s="456">
        <v>0</v>
      </c>
      <c r="P2434" s="457">
        <v>0</v>
      </c>
      <c r="Q2434" s="438">
        <v>2.8114852717894281E-2</v>
      </c>
      <c r="R2434" s="462">
        <v>0</v>
      </c>
      <c r="S2434" s="463">
        <v>0</v>
      </c>
      <c r="T2434" s="438">
        <v>515.11120190179793</v>
      </c>
      <c r="U2434" s="456">
        <v>0</v>
      </c>
      <c r="V2434" s="457">
        <v>0</v>
      </c>
      <c r="W2434" s="438">
        <v>2.0497956308317165E-2</v>
      </c>
      <c r="X2434" s="456">
        <v>0</v>
      </c>
      <c r="Y2434" s="457">
        <v>0</v>
      </c>
      <c r="Z2434" s="438">
        <v>1.9648466805656524E-2</v>
      </c>
      <c r="AA2434" s="456">
        <v>0</v>
      </c>
      <c r="AB2434" s="457">
        <v>0</v>
      </c>
      <c r="AC2434" s="438">
        <v>7.792654544107251E-3</v>
      </c>
      <c r="AD2434" s="456">
        <v>0</v>
      </c>
      <c r="AE2434" s="457">
        <v>0</v>
      </c>
      <c r="AF2434" s="438">
        <v>4.7229495701127741E-4</v>
      </c>
      <c r="AG2434" s="456">
        <v>0</v>
      </c>
      <c r="AH2434" s="457">
        <v>0</v>
      </c>
      <c r="AI2434" s="438">
        <v>1.6873105732430501E-2</v>
      </c>
      <c r="AJ2434" s="456">
        <v>0</v>
      </c>
      <c r="AK2434" s="457">
        <v>0</v>
      </c>
      <c r="AL2434" s="438">
        <v>2.8982153721984231E-3</v>
      </c>
      <c r="AM2434" s="456">
        <v>0</v>
      </c>
      <c r="AN2434" s="457">
        <v>0</v>
      </c>
      <c r="AO2434" s="438">
        <v>3.7892643751364368E-3</v>
      </c>
      <c r="AP2434" s="462">
        <v>0</v>
      </c>
      <c r="AQ2434" s="463">
        <v>0</v>
      </c>
      <c r="AR2434" s="463">
        <v>0</v>
      </c>
      <c r="AS2434" s="456">
        <v>0</v>
      </c>
      <c r="AT2434" s="457">
        <v>0</v>
      </c>
      <c r="AU2434" s="457">
        <v>0</v>
      </c>
    </row>
    <row r="2435" spans="1:47" x14ac:dyDescent="0.2">
      <c r="A2435" s="231">
        <v>2035</v>
      </c>
      <c r="B2435" s="232">
        <v>31</v>
      </c>
      <c r="C2435" s="456">
        <v>0</v>
      </c>
      <c r="D2435" s="457">
        <v>0</v>
      </c>
      <c r="E2435" s="438">
        <v>11.089706044064648</v>
      </c>
      <c r="F2435" s="456">
        <v>0</v>
      </c>
      <c r="G2435" s="457">
        <v>0</v>
      </c>
      <c r="H2435" s="438">
        <v>0.42474778101179039</v>
      </c>
      <c r="I2435" s="456">
        <v>0</v>
      </c>
      <c r="J2435" s="457">
        <v>0</v>
      </c>
      <c r="K2435" s="438">
        <v>0.72635557239199844</v>
      </c>
      <c r="L2435" s="462">
        <v>0</v>
      </c>
      <c r="M2435" s="463">
        <v>0</v>
      </c>
      <c r="N2435" s="438">
        <v>3.4480502744016414E-3</v>
      </c>
      <c r="O2435" s="456">
        <v>0</v>
      </c>
      <c r="P2435" s="457">
        <v>0</v>
      </c>
      <c r="Q2435" s="438">
        <v>2.8114818130066409E-2</v>
      </c>
      <c r="R2435" s="462">
        <v>0</v>
      </c>
      <c r="S2435" s="463">
        <v>0</v>
      </c>
      <c r="T2435" s="438">
        <v>515.11274807116934</v>
      </c>
      <c r="U2435" s="456">
        <v>0</v>
      </c>
      <c r="V2435" s="457">
        <v>0</v>
      </c>
      <c r="W2435" s="438">
        <v>2.1883895633631176E-2</v>
      </c>
      <c r="X2435" s="456">
        <v>0</v>
      </c>
      <c r="Y2435" s="457">
        <v>0</v>
      </c>
      <c r="Z2435" s="438">
        <v>1.964811871951171E-2</v>
      </c>
      <c r="AA2435" s="456">
        <v>0</v>
      </c>
      <c r="AB2435" s="457">
        <v>0</v>
      </c>
      <c r="AC2435" s="438">
        <v>8.2632664389680824E-3</v>
      </c>
      <c r="AD2435" s="456">
        <v>0</v>
      </c>
      <c r="AE2435" s="457">
        <v>0</v>
      </c>
      <c r="AF2435" s="438">
        <v>5.0188725768906281E-4</v>
      </c>
      <c r="AG2435" s="456">
        <v>0</v>
      </c>
      <c r="AH2435" s="457">
        <v>0</v>
      </c>
      <c r="AI2435" s="438">
        <v>1.7942412001161083E-2</v>
      </c>
      <c r="AJ2435" s="456">
        <v>0</v>
      </c>
      <c r="AK2435" s="457">
        <v>0</v>
      </c>
      <c r="AL2435" s="438">
        <v>3.0713756111775607E-3</v>
      </c>
      <c r="AM2435" s="456">
        <v>0</v>
      </c>
      <c r="AN2435" s="457">
        <v>0</v>
      </c>
      <c r="AO2435" s="438">
        <v>4.0393331006651377E-3</v>
      </c>
      <c r="AP2435" s="462">
        <v>0</v>
      </c>
      <c r="AQ2435" s="463">
        <v>0</v>
      </c>
      <c r="AR2435" s="463">
        <v>0</v>
      </c>
      <c r="AS2435" s="456">
        <v>0</v>
      </c>
      <c r="AT2435" s="457">
        <v>0</v>
      </c>
      <c r="AU2435" s="457">
        <v>0</v>
      </c>
    </row>
    <row r="2436" spans="1:47" x14ac:dyDescent="0.2">
      <c r="A2436" s="231">
        <v>2035</v>
      </c>
      <c r="B2436" s="232">
        <v>32</v>
      </c>
      <c r="C2436" s="456">
        <v>0</v>
      </c>
      <c r="D2436" s="457">
        <v>0</v>
      </c>
      <c r="E2436" s="419">
        <v>11.089706044064648</v>
      </c>
      <c r="F2436" s="456">
        <v>0</v>
      </c>
      <c r="G2436" s="457">
        <v>0</v>
      </c>
      <c r="H2436" s="419">
        <v>0.42474778101179039</v>
      </c>
      <c r="I2436" s="456">
        <v>0</v>
      </c>
      <c r="J2436" s="457">
        <v>0</v>
      </c>
      <c r="K2436" s="419">
        <v>0.72635557239199844</v>
      </c>
      <c r="L2436" s="462">
        <v>0</v>
      </c>
      <c r="M2436" s="463">
        <v>0</v>
      </c>
      <c r="N2436" s="419">
        <v>3.4480502744016414E-3</v>
      </c>
      <c r="O2436" s="456">
        <v>0</v>
      </c>
      <c r="P2436" s="457">
        <v>0</v>
      </c>
      <c r="Q2436" s="419">
        <v>2.8114818130066409E-2</v>
      </c>
      <c r="R2436" s="462">
        <v>0</v>
      </c>
      <c r="S2436" s="463">
        <v>0</v>
      </c>
      <c r="T2436" s="419">
        <v>515.11274807116934</v>
      </c>
      <c r="U2436" s="456">
        <v>0</v>
      </c>
      <c r="V2436" s="457">
        <v>0</v>
      </c>
      <c r="W2436" s="419">
        <v>2.1883895633631176E-2</v>
      </c>
      <c r="X2436" s="456">
        <v>0</v>
      </c>
      <c r="Y2436" s="457">
        <v>0</v>
      </c>
      <c r="Z2436" s="419">
        <v>1.964811871951171E-2</v>
      </c>
      <c r="AA2436" s="456">
        <v>0</v>
      </c>
      <c r="AB2436" s="457">
        <v>0</v>
      </c>
      <c r="AC2436" s="419">
        <v>8.2632664389680824E-3</v>
      </c>
      <c r="AD2436" s="456">
        <v>0</v>
      </c>
      <c r="AE2436" s="457">
        <v>0</v>
      </c>
      <c r="AF2436" s="419">
        <v>5.0188725768906281E-4</v>
      </c>
      <c r="AG2436" s="456">
        <v>0</v>
      </c>
      <c r="AH2436" s="457">
        <v>0</v>
      </c>
      <c r="AI2436" s="419">
        <v>1.7942412001161083E-2</v>
      </c>
      <c r="AJ2436" s="456">
        <v>0</v>
      </c>
      <c r="AK2436" s="457">
        <v>0</v>
      </c>
      <c r="AL2436" s="419">
        <v>3.0713756111775607E-3</v>
      </c>
      <c r="AM2436" s="456">
        <v>0</v>
      </c>
      <c r="AN2436" s="457">
        <v>0</v>
      </c>
      <c r="AO2436" s="419">
        <v>4.0393331006651377E-3</v>
      </c>
      <c r="AP2436" s="462">
        <v>0</v>
      </c>
      <c r="AQ2436" s="463">
        <v>0</v>
      </c>
      <c r="AR2436" s="463">
        <v>0</v>
      </c>
      <c r="AS2436" s="456">
        <v>0</v>
      </c>
      <c r="AT2436" s="457">
        <v>0</v>
      </c>
      <c r="AU2436" s="457">
        <v>0</v>
      </c>
    </row>
    <row r="2437" spans="1:47" x14ac:dyDescent="0.2">
      <c r="A2437" s="231">
        <v>2035</v>
      </c>
      <c r="B2437" s="232">
        <v>33</v>
      </c>
      <c r="C2437" s="456">
        <v>0</v>
      </c>
      <c r="D2437" s="457">
        <v>0</v>
      </c>
      <c r="E2437" s="419">
        <v>11.089706044064648</v>
      </c>
      <c r="F2437" s="456">
        <v>0</v>
      </c>
      <c r="G2437" s="457">
        <v>0</v>
      </c>
      <c r="H2437" s="419">
        <v>0.42474778101179039</v>
      </c>
      <c r="I2437" s="456">
        <v>0</v>
      </c>
      <c r="J2437" s="457">
        <v>0</v>
      </c>
      <c r="K2437" s="419">
        <v>0.72635557239199844</v>
      </c>
      <c r="L2437" s="462">
        <v>0</v>
      </c>
      <c r="M2437" s="463">
        <v>0</v>
      </c>
      <c r="N2437" s="419">
        <v>3.4480502744016414E-3</v>
      </c>
      <c r="O2437" s="456">
        <v>0</v>
      </c>
      <c r="P2437" s="457">
        <v>0</v>
      </c>
      <c r="Q2437" s="419">
        <v>2.8114818130066409E-2</v>
      </c>
      <c r="R2437" s="462">
        <v>0</v>
      </c>
      <c r="S2437" s="463">
        <v>0</v>
      </c>
      <c r="T2437" s="419">
        <v>515.11274807116934</v>
      </c>
      <c r="U2437" s="456">
        <v>0</v>
      </c>
      <c r="V2437" s="457">
        <v>0</v>
      </c>
      <c r="W2437" s="419">
        <v>2.1883895633631176E-2</v>
      </c>
      <c r="X2437" s="456">
        <v>0</v>
      </c>
      <c r="Y2437" s="457">
        <v>0</v>
      </c>
      <c r="Z2437" s="419">
        <v>1.964811871951171E-2</v>
      </c>
      <c r="AA2437" s="456">
        <v>0</v>
      </c>
      <c r="AB2437" s="457">
        <v>0</v>
      </c>
      <c r="AC2437" s="419">
        <v>8.2632664389680824E-3</v>
      </c>
      <c r="AD2437" s="456">
        <v>0</v>
      </c>
      <c r="AE2437" s="457">
        <v>0</v>
      </c>
      <c r="AF2437" s="419">
        <v>5.0188725768906281E-4</v>
      </c>
      <c r="AG2437" s="456">
        <v>0</v>
      </c>
      <c r="AH2437" s="457">
        <v>0</v>
      </c>
      <c r="AI2437" s="419">
        <v>1.7942412001161083E-2</v>
      </c>
      <c r="AJ2437" s="456">
        <v>0</v>
      </c>
      <c r="AK2437" s="457">
        <v>0</v>
      </c>
      <c r="AL2437" s="419">
        <v>3.0713756111775607E-3</v>
      </c>
      <c r="AM2437" s="456">
        <v>0</v>
      </c>
      <c r="AN2437" s="457">
        <v>0</v>
      </c>
      <c r="AO2437" s="419">
        <v>4.0393331006651377E-3</v>
      </c>
      <c r="AP2437" s="462">
        <v>0</v>
      </c>
      <c r="AQ2437" s="463">
        <v>0</v>
      </c>
      <c r="AR2437" s="463">
        <v>0</v>
      </c>
      <c r="AS2437" s="456">
        <v>0</v>
      </c>
      <c r="AT2437" s="457">
        <v>0</v>
      </c>
      <c r="AU2437" s="457">
        <v>0</v>
      </c>
    </row>
    <row r="2438" spans="1:47" x14ac:dyDescent="0.2">
      <c r="A2438" s="231">
        <v>2035</v>
      </c>
      <c r="B2438" s="232">
        <v>34</v>
      </c>
      <c r="C2438" s="456">
        <v>0</v>
      </c>
      <c r="D2438" s="457">
        <v>0</v>
      </c>
      <c r="E2438" s="419">
        <v>11.089706044064648</v>
      </c>
      <c r="F2438" s="456">
        <v>0</v>
      </c>
      <c r="G2438" s="457">
        <v>0</v>
      </c>
      <c r="H2438" s="419">
        <v>0.42474778101179039</v>
      </c>
      <c r="I2438" s="456">
        <v>0</v>
      </c>
      <c r="J2438" s="457">
        <v>0</v>
      </c>
      <c r="K2438" s="419">
        <v>0.72635557239199844</v>
      </c>
      <c r="L2438" s="462">
        <v>0</v>
      </c>
      <c r="M2438" s="463">
        <v>0</v>
      </c>
      <c r="N2438" s="419">
        <v>3.4480502744016414E-3</v>
      </c>
      <c r="O2438" s="456">
        <v>0</v>
      </c>
      <c r="P2438" s="457">
        <v>0</v>
      </c>
      <c r="Q2438" s="419">
        <v>2.8114818130066409E-2</v>
      </c>
      <c r="R2438" s="462">
        <v>0</v>
      </c>
      <c r="S2438" s="463">
        <v>0</v>
      </c>
      <c r="T2438" s="419">
        <v>515.11274807116934</v>
      </c>
      <c r="U2438" s="456">
        <v>0</v>
      </c>
      <c r="V2438" s="457">
        <v>0</v>
      </c>
      <c r="W2438" s="419">
        <v>2.1883895633631176E-2</v>
      </c>
      <c r="X2438" s="456">
        <v>0</v>
      </c>
      <c r="Y2438" s="457">
        <v>0</v>
      </c>
      <c r="Z2438" s="419">
        <v>1.964811871951171E-2</v>
      </c>
      <c r="AA2438" s="456">
        <v>0</v>
      </c>
      <c r="AB2438" s="457">
        <v>0</v>
      </c>
      <c r="AC2438" s="419">
        <v>8.2632664389680824E-3</v>
      </c>
      <c r="AD2438" s="456">
        <v>0</v>
      </c>
      <c r="AE2438" s="457">
        <v>0</v>
      </c>
      <c r="AF2438" s="419">
        <v>5.0188725768906281E-4</v>
      </c>
      <c r="AG2438" s="456">
        <v>0</v>
      </c>
      <c r="AH2438" s="457">
        <v>0</v>
      </c>
      <c r="AI2438" s="419">
        <v>1.7942412001161083E-2</v>
      </c>
      <c r="AJ2438" s="456">
        <v>0</v>
      </c>
      <c r="AK2438" s="457">
        <v>0</v>
      </c>
      <c r="AL2438" s="419">
        <v>3.0713756111775607E-3</v>
      </c>
      <c r="AM2438" s="456">
        <v>0</v>
      </c>
      <c r="AN2438" s="457">
        <v>0</v>
      </c>
      <c r="AO2438" s="419">
        <v>4.0393331006651377E-3</v>
      </c>
      <c r="AP2438" s="462">
        <v>0</v>
      </c>
      <c r="AQ2438" s="463">
        <v>0</v>
      </c>
      <c r="AR2438" s="463">
        <v>0</v>
      </c>
      <c r="AS2438" s="456">
        <v>0</v>
      </c>
      <c r="AT2438" s="457">
        <v>0</v>
      </c>
      <c r="AU2438" s="457">
        <v>0</v>
      </c>
    </row>
    <row r="2439" spans="1:47" x14ac:dyDescent="0.2">
      <c r="A2439" s="231">
        <v>2035</v>
      </c>
      <c r="B2439" s="232">
        <v>35</v>
      </c>
      <c r="C2439" s="456">
        <v>0</v>
      </c>
      <c r="D2439" s="457">
        <v>0</v>
      </c>
      <c r="E2439" s="419">
        <v>11.089706044064648</v>
      </c>
      <c r="F2439" s="456">
        <v>0</v>
      </c>
      <c r="G2439" s="457">
        <v>0</v>
      </c>
      <c r="H2439" s="419">
        <v>0.42474778101179039</v>
      </c>
      <c r="I2439" s="456">
        <v>0</v>
      </c>
      <c r="J2439" s="457">
        <v>0</v>
      </c>
      <c r="K2439" s="419">
        <v>0.72635557239199844</v>
      </c>
      <c r="L2439" s="462">
        <v>0</v>
      </c>
      <c r="M2439" s="463">
        <v>0</v>
      </c>
      <c r="N2439" s="419">
        <v>3.4480502744016414E-3</v>
      </c>
      <c r="O2439" s="456">
        <v>0</v>
      </c>
      <c r="P2439" s="457">
        <v>0</v>
      </c>
      <c r="Q2439" s="419">
        <v>2.8114818130066409E-2</v>
      </c>
      <c r="R2439" s="462">
        <v>0</v>
      </c>
      <c r="S2439" s="463">
        <v>0</v>
      </c>
      <c r="T2439" s="419">
        <v>515.11274807116934</v>
      </c>
      <c r="U2439" s="456">
        <v>0</v>
      </c>
      <c r="V2439" s="457">
        <v>0</v>
      </c>
      <c r="W2439" s="419">
        <v>2.1883895633631176E-2</v>
      </c>
      <c r="X2439" s="456">
        <v>0</v>
      </c>
      <c r="Y2439" s="457">
        <v>0</v>
      </c>
      <c r="Z2439" s="419">
        <v>1.964811871951171E-2</v>
      </c>
      <c r="AA2439" s="456">
        <v>0</v>
      </c>
      <c r="AB2439" s="457">
        <v>0</v>
      </c>
      <c r="AC2439" s="419">
        <v>8.2632664389680824E-3</v>
      </c>
      <c r="AD2439" s="456">
        <v>0</v>
      </c>
      <c r="AE2439" s="457">
        <v>0</v>
      </c>
      <c r="AF2439" s="419">
        <v>5.0188725768906281E-4</v>
      </c>
      <c r="AG2439" s="456">
        <v>0</v>
      </c>
      <c r="AH2439" s="457">
        <v>0</v>
      </c>
      <c r="AI2439" s="419">
        <v>1.7942412001161083E-2</v>
      </c>
      <c r="AJ2439" s="456">
        <v>0</v>
      </c>
      <c r="AK2439" s="457">
        <v>0</v>
      </c>
      <c r="AL2439" s="419">
        <v>3.0713756111775607E-3</v>
      </c>
      <c r="AM2439" s="456">
        <v>0</v>
      </c>
      <c r="AN2439" s="457">
        <v>0</v>
      </c>
      <c r="AO2439" s="419">
        <v>4.0393331006651377E-3</v>
      </c>
      <c r="AP2439" s="462">
        <v>0</v>
      </c>
      <c r="AQ2439" s="463">
        <v>0</v>
      </c>
      <c r="AR2439" s="463">
        <v>0</v>
      </c>
      <c r="AS2439" s="456">
        <v>0</v>
      </c>
      <c r="AT2439" s="457">
        <v>0</v>
      </c>
      <c r="AU2439" s="457">
        <v>0</v>
      </c>
    </row>
    <row r="2440" spans="1:47" x14ac:dyDescent="0.2">
      <c r="A2440" s="231">
        <v>2035</v>
      </c>
      <c r="B2440" s="232">
        <v>36</v>
      </c>
      <c r="C2440" s="456">
        <v>0</v>
      </c>
      <c r="D2440" s="457">
        <v>0</v>
      </c>
      <c r="E2440" s="419">
        <v>11.089706044064648</v>
      </c>
      <c r="F2440" s="456">
        <v>0</v>
      </c>
      <c r="G2440" s="457">
        <v>0</v>
      </c>
      <c r="H2440" s="419">
        <v>0.42474778101179039</v>
      </c>
      <c r="I2440" s="456">
        <v>0</v>
      </c>
      <c r="J2440" s="457">
        <v>0</v>
      </c>
      <c r="K2440" s="419">
        <v>0.72635557239199844</v>
      </c>
      <c r="L2440" s="462">
        <v>0</v>
      </c>
      <c r="M2440" s="463">
        <v>0</v>
      </c>
      <c r="N2440" s="419">
        <v>3.4480502744016414E-3</v>
      </c>
      <c r="O2440" s="456">
        <v>0</v>
      </c>
      <c r="P2440" s="457">
        <v>0</v>
      </c>
      <c r="Q2440" s="419">
        <v>2.8114818130066409E-2</v>
      </c>
      <c r="R2440" s="462">
        <v>0</v>
      </c>
      <c r="S2440" s="463">
        <v>0</v>
      </c>
      <c r="T2440" s="419">
        <v>515.11274807116934</v>
      </c>
      <c r="U2440" s="456">
        <v>0</v>
      </c>
      <c r="V2440" s="457">
        <v>0</v>
      </c>
      <c r="W2440" s="419">
        <v>2.1883895633631176E-2</v>
      </c>
      <c r="X2440" s="456">
        <v>0</v>
      </c>
      <c r="Y2440" s="457">
        <v>0</v>
      </c>
      <c r="Z2440" s="419">
        <v>1.964811871951171E-2</v>
      </c>
      <c r="AA2440" s="456">
        <v>0</v>
      </c>
      <c r="AB2440" s="457">
        <v>0</v>
      </c>
      <c r="AC2440" s="419">
        <v>8.2632664389680824E-3</v>
      </c>
      <c r="AD2440" s="456">
        <v>0</v>
      </c>
      <c r="AE2440" s="457">
        <v>0</v>
      </c>
      <c r="AF2440" s="419">
        <v>5.0188725768906281E-4</v>
      </c>
      <c r="AG2440" s="456">
        <v>0</v>
      </c>
      <c r="AH2440" s="457">
        <v>0</v>
      </c>
      <c r="AI2440" s="419">
        <v>1.7942412001161083E-2</v>
      </c>
      <c r="AJ2440" s="456">
        <v>0</v>
      </c>
      <c r="AK2440" s="457">
        <v>0</v>
      </c>
      <c r="AL2440" s="419">
        <v>3.0713756111775607E-3</v>
      </c>
      <c r="AM2440" s="456">
        <v>0</v>
      </c>
      <c r="AN2440" s="457">
        <v>0</v>
      </c>
      <c r="AO2440" s="419">
        <v>4.0393331006651377E-3</v>
      </c>
      <c r="AP2440" s="462">
        <v>0</v>
      </c>
      <c r="AQ2440" s="463">
        <v>0</v>
      </c>
      <c r="AR2440" s="463">
        <v>0</v>
      </c>
      <c r="AS2440" s="456">
        <v>0</v>
      </c>
      <c r="AT2440" s="457">
        <v>0</v>
      </c>
      <c r="AU2440" s="457">
        <v>0</v>
      </c>
    </row>
    <row r="2441" spans="1:47" x14ac:dyDescent="0.2">
      <c r="A2441" s="231">
        <v>2035</v>
      </c>
      <c r="B2441" s="232">
        <v>37</v>
      </c>
      <c r="C2441" s="456">
        <v>0</v>
      </c>
      <c r="D2441" s="457">
        <v>0</v>
      </c>
      <c r="E2441" s="419">
        <v>11.089706044064648</v>
      </c>
      <c r="F2441" s="456">
        <v>0</v>
      </c>
      <c r="G2441" s="457">
        <v>0</v>
      </c>
      <c r="H2441" s="419">
        <v>0.42474778101179039</v>
      </c>
      <c r="I2441" s="456">
        <v>0</v>
      </c>
      <c r="J2441" s="457">
        <v>0</v>
      </c>
      <c r="K2441" s="419">
        <v>0.72635557239199844</v>
      </c>
      <c r="L2441" s="462">
        <v>0</v>
      </c>
      <c r="M2441" s="463">
        <v>0</v>
      </c>
      <c r="N2441" s="419">
        <v>3.4480502744016414E-3</v>
      </c>
      <c r="O2441" s="456">
        <v>0</v>
      </c>
      <c r="P2441" s="457">
        <v>0</v>
      </c>
      <c r="Q2441" s="419">
        <v>2.8114818130066409E-2</v>
      </c>
      <c r="R2441" s="462">
        <v>0</v>
      </c>
      <c r="S2441" s="463">
        <v>0</v>
      </c>
      <c r="T2441" s="419">
        <v>515.11274807116934</v>
      </c>
      <c r="U2441" s="456">
        <v>0</v>
      </c>
      <c r="V2441" s="457">
        <v>0</v>
      </c>
      <c r="W2441" s="419">
        <v>2.1883895633631176E-2</v>
      </c>
      <c r="X2441" s="456">
        <v>0</v>
      </c>
      <c r="Y2441" s="457">
        <v>0</v>
      </c>
      <c r="Z2441" s="419">
        <v>1.964811871951171E-2</v>
      </c>
      <c r="AA2441" s="456">
        <v>0</v>
      </c>
      <c r="AB2441" s="457">
        <v>0</v>
      </c>
      <c r="AC2441" s="419">
        <v>8.2632664389680824E-3</v>
      </c>
      <c r="AD2441" s="456">
        <v>0</v>
      </c>
      <c r="AE2441" s="457">
        <v>0</v>
      </c>
      <c r="AF2441" s="419">
        <v>5.0188725768906281E-4</v>
      </c>
      <c r="AG2441" s="456">
        <v>0</v>
      </c>
      <c r="AH2441" s="457">
        <v>0</v>
      </c>
      <c r="AI2441" s="419">
        <v>1.7942412001161083E-2</v>
      </c>
      <c r="AJ2441" s="456">
        <v>0</v>
      </c>
      <c r="AK2441" s="457">
        <v>0</v>
      </c>
      <c r="AL2441" s="419">
        <v>3.0713756111775607E-3</v>
      </c>
      <c r="AM2441" s="456">
        <v>0</v>
      </c>
      <c r="AN2441" s="457">
        <v>0</v>
      </c>
      <c r="AO2441" s="419">
        <v>4.0393331006651377E-3</v>
      </c>
      <c r="AP2441" s="462">
        <v>0</v>
      </c>
      <c r="AQ2441" s="463">
        <v>0</v>
      </c>
      <c r="AR2441" s="463">
        <v>0</v>
      </c>
      <c r="AS2441" s="456">
        <v>0</v>
      </c>
      <c r="AT2441" s="457">
        <v>0</v>
      </c>
      <c r="AU2441" s="457">
        <v>0</v>
      </c>
    </row>
    <row r="2442" spans="1:47" x14ac:dyDescent="0.2">
      <c r="A2442" s="231">
        <v>2035</v>
      </c>
      <c r="B2442" s="232">
        <v>38</v>
      </c>
      <c r="C2442" s="456">
        <v>0</v>
      </c>
      <c r="D2442" s="457">
        <v>0</v>
      </c>
      <c r="E2442" s="419">
        <v>11.089706044064648</v>
      </c>
      <c r="F2442" s="456">
        <v>0</v>
      </c>
      <c r="G2442" s="457">
        <v>0</v>
      </c>
      <c r="H2442" s="419">
        <v>0.42474778101179039</v>
      </c>
      <c r="I2442" s="456">
        <v>0</v>
      </c>
      <c r="J2442" s="457">
        <v>0</v>
      </c>
      <c r="K2442" s="419">
        <v>0.72635557239199844</v>
      </c>
      <c r="L2442" s="462">
        <v>0</v>
      </c>
      <c r="M2442" s="463">
        <v>0</v>
      </c>
      <c r="N2442" s="419">
        <v>3.4480502744016414E-3</v>
      </c>
      <c r="O2442" s="456">
        <v>0</v>
      </c>
      <c r="P2442" s="457">
        <v>0</v>
      </c>
      <c r="Q2442" s="419">
        <v>2.8114818130066409E-2</v>
      </c>
      <c r="R2442" s="462">
        <v>0</v>
      </c>
      <c r="S2442" s="463">
        <v>0</v>
      </c>
      <c r="T2442" s="419">
        <v>515.11274807116934</v>
      </c>
      <c r="U2442" s="456">
        <v>0</v>
      </c>
      <c r="V2442" s="457">
        <v>0</v>
      </c>
      <c r="W2442" s="419">
        <v>2.1883895633631176E-2</v>
      </c>
      <c r="X2442" s="456">
        <v>0</v>
      </c>
      <c r="Y2442" s="457">
        <v>0</v>
      </c>
      <c r="Z2442" s="419">
        <v>1.964811871951171E-2</v>
      </c>
      <c r="AA2442" s="456">
        <v>0</v>
      </c>
      <c r="AB2442" s="457">
        <v>0</v>
      </c>
      <c r="AC2442" s="419">
        <v>8.2632664389680824E-3</v>
      </c>
      <c r="AD2442" s="456">
        <v>0</v>
      </c>
      <c r="AE2442" s="457">
        <v>0</v>
      </c>
      <c r="AF2442" s="419">
        <v>5.0188725768906281E-4</v>
      </c>
      <c r="AG2442" s="456">
        <v>0</v>
      </c>
      <c r="AH2442" s="457">
        <v>0</v>
      </c>
      <c r="AI2442" s="419">
        <v>1.7942412001161083E-2</v>
      </c>
      <c r="AJ2442" s="456">
        <v>0</v>
      </c>
      <c r="AK2442" s="457">
        <v>0</v>
      </c>
      <c r="AL2442" s="419">
        <v>3.0713756111775607E-3</v>
      </c>
      <c r="AM2442" s="456">
        <v>0</v>
      </c>
      <c r="AN2442" s="457">
        <v>0</v>
      </c>
      <c r="AO2442" s="419">
        <v>4.0393331006651377E-3</v>
      </c>
      <c r="AP2442" s="462">
        <v>0</v>
      </c>
      <c r="AQ2442" s="463">
        <v>0</v>
      </c>
      <c r="AR2442" s="463">
        <v>0</v>
      </c>
      <c r="AS2442" s="456">
        <v>0</v>
      </c>
      <c r="AT2442" s="457">
        <v>0</v>
      </c>
      <c r="AU2442" s="457">
        <v>0</v>
      </c>
    </row>
    <row r="2443" spans="1:47" x14ac:dyDescent="0.2">
      <c r="A2443" s="231">
        <v>2035</v>
      </c>
      <c r="B2443" s="232">
        <v>39</v>
      </c>
      <c r="C2443" s="456">
        <v>0</v>
      </c>
      <c r="D2443" s="457">
        <v>0</v>
      </c>
      <c r="E2443" s="419">
        <v>11.089706044064648</v>
      </c>
      <c r="F2443" s="456">
        <v>0</v>
      </c>
      <c r="G2443" s="457">
        <v>0</v>
      </c>
      <c r="H2443" s="419">
        <v>0.42474778101179039</v>
      </c>
      <c r="I2443" s="456">
        <v>0</v>
      </c>
      <c r="J2443" s="457">
        <v>0</v>
      </c>
      <c r="K2443" s="419">
        <v>0.72635557239199844</v>
      </c>
      <c r="L2443" s="462">
        <v>0</v>
      </c>
      <c r="M2443" s="463">
        <v>0</v>
      </c>
      <c r="N2443" s="419">
        <v>3.4480502744016414E-3</v>
      </c>
      <c r="O2443" s="456">
        <v>0</v>
      </c>
      <c r="P2443" s="457">
        <v>0</v>
      </c>
      <c r="Q2443" s="419">
        <v>2.8114818130066409E-2</v>
      </c>
      <c r="R2443" s="462">
        <v>0</v>
      </c>
      <c r="S2443" s="463">
        <v>0</v>
      </c>
      <c r="T2443" s="419">
        <v>515.11274807116934</v>
      </c>
      <c r="U2443" s="456">
        <v>0</v>
      </c>
      <c r="V2443" s="457">
        <v>0</v>
      </c>
      <c r="W2443" s="419">
        <v>2.1883895633631176E-2</v>
      </c>
      <c r="X2443" s="456">
        <v>0</v>
      </c>
      <c r="Y2443" s="457">
        <v>0</v>
      </c>
      <c r="Z2443" s="419">
        <v>1.964811871951171E-2</v>
      </c>
      <c r="AA2443" s="456">
        <v>0</v>
      </c>
      <c r="AB2443" s="457">
        <v>0</v>
      </c>
      <c r="AC2443" s="419">
        <v>8.2632664389680824E-3</v>
      </c>
      <c r="AD2443" s="456">
        <v>0</v>
      </c>
      <c r="AE2443" s="457">
        <v>0</v>
      </c>
      <c r="AF2443" s="419">
        <v>5.0188725768906281E-4</v>
      </c>
      <c r="AG2443" s="456">
        <v>0</v>
      </c>
      <c r="AH2443" s="457">
        <v>0</v>
      </c>
      <c r="AI2443" s="419">
        <v>1.7942412001161083E-2</v>
      </c>
      <c r="AJ2443" s="456">
        <v>0</v>
      </c>
      <c r="AK2443" s="457">
        <v>0</v>
      </c>
      <c r="AL2443" s="419">
        <v>3.0713756111775607E-3</v>
      </c>
      <c r="AM2443" s="456">
        <v>0</v>
      </c>
      <c r="AN2443" s="457">
        <v>0</v>
      </c>
      <c r="AO2443" s="419">
        <v>4.0393331006651377E-3</v>
      </c>
      <c r="AP2443" s="462">
        <v>0</v>
      </c>
      <c r="AQ2443" s="463">
        <v>0</v>
      </c>
      <c r="AR2443" s="463">
        <v>0</v>
      </c>
      <c r="AS2443" s="456">
        <v>0</v>
      </c>
      <c r="AT2443" s="457">
        <v>0</v>
      </c>
      <c r="AU2443" s="457">
        <v>0</v>
      </c>
    </row>
    <row r="2444" spans="1:47" ht="13.5" thickBot="1" x14ac:dyDescent="0.25">
      <c r="A2444" s="233">
        <v>2035</v>
      </c>
      <c r="B2444" s="234">
        <v>40</v>
      </c>
      <c r="C2444" s="458">
        <v>0</v>
      </c>
      <c r="D2444" s="459">
        <v>0</v>
      </c>
      <c r="E2444" s="430">
        <v>11.089706044064648</v>
      </c>
      <c r="F2444" s="458">
        <v>0</v>
      </c>
      <c r="G2444" s="459">
        <v>0</v>
      </c>
      <c r="H2444" s="430">
        <v>0.42474778101179039</v>
      </c>
      <c r="I2444" s="458">
        <v>0</v>
      </c>
      <c r="J2444" s="459">
        <v>0</v>
      </c>
      <c r="K2444" s="430">
        <v>0.72635557239199844</v>
      </c>
      <c r="L2444" s="464">
        <v>0</v>
      </c>
      <c r="M2444" s="465">
        <v>0</v>
      </c>
      <c r="N2444" s="430">
        <v>3.4480502744016414E-3</v>
      </c>
      <c r="O2444" s="458">
        <v>0</v>
      </c>
      <c r="P2444" s="459">
        <v>0</v>
      </c>
      <c r="Q2444" s="430">
        <v>2.8114818130066409E-2</v>
      </c>
      <c r="R2444" s="464">
        <v>0</v>
      </c>
      <c r="S2444" s="465">
        <v>0</v>
      </c>
      <c r="T2444" s="430">
        <v>515.11274807116934</v>
      </c>
      <c r="U2444" s="458">
        <v>0</v>
      </c>
      <c r="V2444" s="459">
        <v>0</v>
      </c>
      <c r="W2444" s="430">
        <v>2.1883895633631176E-2</v>
      </c>
      <c r="X2444" s="458">
        <v>0</v>
      </c>
      <c r="Y2444" s="459">
        <v>0</v>
      </c>
      <c r="Z2444" s="430">
        <v>1.964811871951171E-2</v>
      </c>
      <c r="AA2444" s="458">
        <v>0</v>
      </c>
      <c r="AB2444" s="459">
        <v>0</v>
      </c>
      <c r="AC2444" s="430">
        <v>8.2632664389680824E-3</v>
      </c>
      <c r="AD2444" s="458">
        <v>0</v>
      </c>
      <c r="AE2444" s="459">
        <v>0</v>
      </c>
      <c r="AF2444" s="430">
        <v>5.0188725768906281E-4</v>
      </c>
      <c r="AG2444" s="458">
        <v>0</v>
      </c>
      <c r="AH2444" s="459">
        <v>0</v>
      </c>
      <c r="AI2444" s="430">
        <v>1.7942412001161083E-2</v>
      </c>
      <c r="AJ2444" s="458">
        <v>0</v>
      </c>
      <c r="AK2444" s="459">
        <v>0</v>
      </c>
      <c r="AL2444" s="430">
        <v>3.0713756111775607E-3</v>
      </c>
      <c r="AM2444" s="458">
        <v>0</v>
      </c>
      <c r="AN2444" s="459">
        <v>0</v>
      </c>
      <c r="AO2444" s="430">
        <v>4.0393331006651377E-3</v>
      </c>
      <c r="AP2444" s="464">
        <v>0</v>
      </c>
      <c r="AQ2444" s="465">
        <v>0</v>
      </c>
      <c r="AR2444" s="465">
        <v>0</v>
      </c>
      <c r="AS2444" s="458">
        <v>0</v>
      </c>
      <c r="AT2444" s="459">
        <v>0</v>
      </c>
      <c r="AU2444" s="459">
        <v>0</v>
      </c>
    </row>
    <row r="2445" spans="1:47" x14ac:dyDescent="0.2">
      <c r="A2445" s="229">
        <v>2036</v>
      </c>
      <c r="B2445" s="230">
        <v>1</v>
      </c>
      <c r="C2445" s="454">
        <v>0.7526787107543399</v>
      </c>
      <c r="D2445" s="455">
        <v>0.76891702983119226</v>
      </c>
      <c r="E2445" s="436">
        <v>1.7918510780094499</v>
      </c>
      <c r="F2445" s="454">
        <v>3.6188854109241643E-2</v>
      </c>
      <c r="G2445" s="455">
        <v>3.1949739066070008E-2</v>
      </c>
      <c r="H2445" s="436">
        <v>5.5141634497598666E-2</v>
      </c>
      <c r="I2445" s="454">
        <v>3.1954942932086949E-2</v>
      </c>
      <c r="J2445" s="455">
        <v>3.2397733660064418E-2</v>
      </c>
      <c r="K2445" s="436">
        <v>0.1030778514686724</v>
      </c>
      <c r="L2445" s="460">
        <v>1.3465498309175551E-3</v>
      </c>
      <c r="M2445" s="461">
        <v>1.7606551857261962E-3</v>
      </c>
      <c r="N2445" s="436">
        <v>3.3025898962336917E-3</v>
      </c>
      <c r="O2445" s="454">
        <v>1.6339377900243884E-3</v>
      </c>
      <c r="P2445" s="455">
        <v>2.0756039872548999E-3</v>
      </c>
      <c r="Q2445" s="436">
        <v>1.0083327203062651E-2</v>
      </c>
      <c r="R2445" s="460">
        <v>0</v>
      </c>
      <c r="S2445" s="461">
        <v>0</v>
      </c>
      <c r="T2445" s="436">
        <v>493.14408350562906</v>
      </c>
      <c r="U2445" s="454">
        <v>4.6947152007800214E-3</v>
      </c>
      <c r="V2445" s="455">
        <v>5.673575293780514E-3</v>
      </c>
      <c r="W2445" s="436">
        <v>1.0134869660183161E-2</v>
      </c>
      <c r="X2445" s="454">
        <v>4.3473907244629111E-3</v>
      </c>
      <c r="Y2445" s="455">
        <v>5.5427809216820065E-3</v>
      </c>
      <c r="Z2445" s="436">
        <v>1.0313486379456734E-2</v>
      </c>
      <c r="AA2445" s="454">
        <v>8.2605176361894418E-4</v>
      </c>
      <c r="AB2445" s="455">
        <v>8.7011116671286727E-4</v>
      </c>
      <c r="AC2445" s="436">
        <v>1.12296937856879E-3</v>
      </c>
      <c r="AD2445" s="454">
        <v>4.6137629537273747E-5</v>
      </c>
      <c r="AE2445" s="455">
        <v>4.0550007791546071E-5</v>
      </c>
      <c r="AF2445" s="436">
        <v>6.428299146407068E-5</v>
      </c>
      <c r="AG2445" s="454">
        <v>1.5016713187313339E-3</v>
      </c>
      <c r="AH2445" s="455">
        <v>1.3026063767456447E-3</v>
      </c>
      <c r="AI2445" s="436">
        <v>2.3118068916124935E-3</v>
      </c>
      <c r="AJ2445" s="454">
        <v>2.7598999331967871E-4</v>
      </c>
      <c r="AK2445" s="455">
        <v>2.3357875792144077E-4</v>
      </c>
      <c r="AL2445" s="436">
        <v>4.0931830849898557E-4</v>
      </c>
      <c r="AM2445" s="454">
        <v>4.1575243623194453E-4</v>
      </c>
      <c r="AN2445" s="455">
        <v>3.7141200609910093E-4</v>
      </c>
      <c r="AO2445" s="436">
        <v>5.0408252095094275E-4</v>
      </c>
      <c r="AP2445" s="460">
        <v>0</v>
      </c>
      <c r="AQ2445" s="461">
        <v>0</v>
      </c>
      <c r="AR2445" s="461">
        <v>0</v>
      </c>
      <c r="AS2445" s="454">
        <v>0</v>
      </c>
      <c r="AT2445" s="455">
        <v>0</v>
      </c>
      <c r="AU2445" s="455">
        <v>0</v>
      </c>
    </row>
    <row r="2446" spans="1:47" x14ac:dyDescent="0.2">
      <c r="A2446" s="231">
        <v>2036</v>
      </c>
      <c r="B2446" s="232">
        <v>2</v>
      </c>
      <c r="C2446" s="456">
        <v>0.75732830122270589</v>
      </c>
      <c r="D2446" s="457">
        <v>0.77253787360672477</v>
      </c>
      <c r="E2446" s="437">
        <v>1.8000932903900477</v>
      </c>
      <c r="F2446" s="456">
        <v>3.6867606667716941E-2</v>
      </c>
      <c r="G2446" s="457">
        <v>3.2527775977101582E-2</v>
      </c>
      <c r="H2446" s="437">
        <v>5.6128262150048708E-2</v>
      </c>
      <c r="I2446" s="456">
        <v>3.2331834355499071E-2</v>
      </c>
      <c r="J2446" s="457">
        <v>3.272930848585591E-2</v>
      </c>
      <c r="K2446" s="437">
        <v>0.10379454249531006</v>
      </c>
      <c r="L2446" s="462">
        <v>1.3486130652459595E-3</v>
      </c>
      <c r="M2446" s="463">
        <v>1.762470383389091E-3</v>
      </c>
      <c r="N2446" s="437">
        <v>3.306488701494607E-3</v>
      </c>
      <c r="O2446" s="456">
        <v>1.6433239394847176E-3</v>
      </c>
      <c r="P2446" s="457">
        <v>2.0872351644122449E-3</v>
      </c>
      <c r="Q2446" s="437">
        <v>1.0102157840637805E-2</v>
      </c>
      <c r="R2446" s="462">
        <v>0</v>
      </c>
      <c r="S2446" s="463">
        <v>0</v>
      </c>
      <c r="T2446" s="437">
        <v>493.45060881796269</v>
      </c>
      <c r="U2446" s="456">
        <v>4.7557912273447451E-3</v>
      </c>
      <c r="V2446" s="457">
        <v>5.7376448263106354E-3</v>
      </c>
      <c r="W2446" s="437">
        <v>1.0261460845713215E-2</v>
      </c>
      <c r="X2446" s="456">
        <v>4.4091412407215626E-3</v>
      </c>
      <c r="Y2446" s="457">
        <v>5.6247988257655387E-3</v>
      </c>
      <c r="Z2446" s="437">
        <v>1.0438145130709182E-2</v>
      </c>
      <c r="AA2446" s="456">
        <v>8.4855123412976756E-4</v>
      </c>
      <c r="AB2446" s="457">
        <v>8.8351247025894065E-4</v>
      </c>
      <c r="AC2446" s="437">
        <v>1.1580958539571915E-3</v>
      </c>
      <c r="AD2446" s="456">
        <v>4.7067910449500203E-5</v>
      </c>
      <c r="AE2446" s="457">
        <v>4.1331205834852887E-5</v>
      </c>
      <c r="AF2446" s="437">
        <v>6.5551146889757935E-5</v>
      </c>
      <c r="AG2446" s="456">
        <v>1.5276306348453699E-3</v>
      </c>
      <c r="AH2446" s="457">
        <v>1.3257375172011894E-3</v>
      </c>
      <c r="AI2446" s="437">
        <v>2.3491350675471385E-3</v>
      </c>
      <c r="AJ2446" s="456">
        <v>2.8074094583570433E-4</v>
      </c>
      <c r="AK2446" s="457">
        <v>2.3792995985093756E-4</v>
      </c>
      <c r="AL2446" s="437">
        <v>4.1610918129895627E-4</v>
      </c>
      <c r="AM2446" s="456">
        <v>4.2387789698976325E-4</v>
      </c>
      <c r="AN2446" s="457">
        <v>3.7797522169185965E-4</v>
      </c>
      <c r="AO2446" s="437">
        <v>5.1355257634655752E-4</v>
      </c>
      <c r="AP2446" s="462">
        <v>0</v>
      </c>
      <c r="AQ2446" s="463">
        <v>0</v>
      </c>
      <c r="AR2446" s="463">
        <v>0</v>
      </c>
      <c r="AS2446" s="456">
        <v>0</v>
      </c>
      <c r="AT2446" s="457">
        <v>0</v>
      </c>
      <c r="AU2446" s="457">
        <v>0</v>
      </c>
    </row>
    <row r="2447" spans="1:47" x14ac:dyDescent="0.2">
      <c r="A2447" s="231">
        <v>2036</v>
      </c>
      <c r="B2447" s="232">
        <v>3</v>
      </c>
      <c r="C2447" s="456">
        <v>0.76135280304084318</v>
      </c>
      <c r="D2447" s="457">
        <v>0.77546662911822417</v>
      </c>
      <c r="E2447" s="437">
        <v>1.8095625946153275</v>
      </c>
      <c r="F2447" s="456">
        <v>3.7638715891384275E-2</v>
      </c>
      <c r="G2447" s="457">
        <v>3.321197599418689E-2</v>
      </c>
      <c r="H2447" s="437">
        <v>5.7300006565409609E-2</v>
      </c>
      <c r="I2447" s="456">
        <v>3.2731914269560375E-2</v>
      </c>
      <c r="J2447" s="457">
        <v>3.3087615581667042E-2</v>
      </c>
      <c r="K2447" s="437">
        <v>0.10465227133110223</v>
      </c>
      <c r="L2447" s="462">
        <v>1.3511981651669809E-3</v>
      </c>
      <c r="M2447" s="463">
        <v>1.7649189794335365E-3</v>
      </c>
      <c r="N2447" s="437">
        <v>3.3113592643976837E-3</v>
      </c>
      <c r="O2447" s="456">
        <v>1.654314381122359E-3</v>
      </c>
      <c r="P2447" s="457">
        <v>2.1013749657947584E-3</v>
      </c>
      <c r="Q2447" s="437">
        <v>1.0124770760865978E-2</v>
      </c>
      <c r="R2447" s="462">
        <v>0</v>
      </c>
      <c r="S2447" s="463">
        <v>0</v>
      </c>
      <c r="T2447" s="437">
        <v>493.81229148345432</v>
      </c>
      <c r="U2447" s="456">
        <v>4.8220812260096413E-3</v>
      </c>
      <c r="V2447" s="457">
        <v>5.811081539303503E-3</v>
      </c>
      <c r="W2447" s="437">
        <v>1.0411669030790044E-2</v>
      </c>
      <c r="X2447" s="456">
        <v>4.4793964672569138E-3</v>
      </c>
      <c r="Y2447" s="457">
        <v>5.7221451520802751E-3</v>
      </c>
      <c r="Z2447" s="437">
        <v>1.0585627627243684E-2</v>
      </c>
      <c r="AA2447" s="456">
        <v>8.7662920724704166E-4</v>
      </c>
      <c r="AB2447" s="457">
        <v>9.0129853951209909E-4</v>
      </c>
      <c r="AC2447" s="437">
        <v>1.2023870685618813E-3</v>
      </c>
      <c r="AD2447" s="456">
        <v>4.8142596369905073E-5</v>
      </c>
      <c r="AE2447" s="457">
        <v>4.226917087487266E-5</v>
      </c>
      <c r="AF2447" s="437">
        <v>6.7073266688666552E-5</v>
      </c>
      <c r="AG2447" s="456">
        <v>1.5564616232601619E-3</v>
      </c>
      <c r="AH2447" s="457">
        <v>1.3526213983999663E-3</v>
      </c>
      <c r="AI2447" s="437">
        <v>2.3927886473701213E-3</v>
      </c>
      <c r="AJ2447" s="456">
        <v>2.8597257913099745E-4</v>
      </c>
      <c r="AK2447" s="457">
        <v>2.4296408471121363E-4</v>
      </c>
      <c r="AL2447" s="437">
        <v>4.2396304192705142E-4</v>
      </c>
      <c r="AM2447" s="456">
        <v>4.3326018519748174E-4</v>
      </c>
      <c r="AN2447" s="457">
        <v>3.8585229190810631E-4</v>
      </c>
      <c r="AO2447" s="437">
        <v>5.2499055030226797E-4</v>
      </c>
      <c r="AP2447" s="462">
        <v>0</v>
      </c>
      <c r="AQ2447" s="463">
        <v>0</v>
      </c>
      <c r="AR2447" s="463">
        <v>0</v>
      </c>
      <c r="AS2447" s="456">
        <v>0</v>
      </c>
      <c r="AT2447" s="457">
        <v>0</v>
      </c>
      <c r="AU2447" s="457">
        <v>0</v>
      </c>
    </row>
    <row r="2448" spans="1:47" x14ac:dyDescent="0.2">
      <c r="A2448" s="231">
        <v>2036</v>
      </c>
      <c r="B2448" s="232">
        <v>4</v>
      </c>
      <c r="C2448" s="456">
        <v>0.76454081618255343</v>
      </c>
      <c r="D2448" s="457">
        <v>0.77743243008333629</v>
      </c>
      <c r="E2448" s="437">
        <v>1.8199415199238642</v>
      </c>
      <c r="F2448" s="456">
        <v>3.8509308120960019E-2</v>
      </c>
      <c r="G2448" s="457">
        <v>3.4010361233161854E-2</v>
      </c>
      <c r="H2448" s="437">
        <v>5.8659263678221496E-2</v>
      </c>
      <c r="I2448" s="456">
        <v>3.3153696122406998E-2</v>
      </c>
      <c r="J2448" s="457">
        <v>3.3466827470688548E-2</v>
      </c>
      <c r="K2448" s="437">
        <v>0.10566013743908494</v>
      </c>
      <c r="L2448" s="462">
        <v>1.3543593054058697E-3</v>
      </c>
      <c r="M2448" s="463">
        <v>1.7685011348657572E-3</v>
      </c>
      <c r="N2448" s="437">
        <v>3.3174521864901634E-3</v>
      </c>
      <c r="O2448" s="456">
        <v>1.6667902877082403E-3</v>
      </c>
      <c r="P2448" s="457">
        <v>2.117946930123015E-3</v>
      </c>
      <c r="Q2448" s="437">
        <v>1.0151592082825506E-2</v>
      </c>
      <c r="R2448" s="462">
        <v>0</v>
      </c>
      <c r="S2448" s="463">
        <v>0</v>
      </c>
      <c r="T2448" s="437">
        <v>494.22845098745586</v>
      </c>
      <c r="U2448" s="456">
        <v>4.899387546469171E-3</v>
      </c>
      <c r="V2448" s="457">
        <v>5.9102884731035551E-3</v>
      </c>
      <c r="W2448" s="437">
        <v>1.0585617287601552E-2</v>
      </c>
      <c r="X2448" s="456">
        <v>4.5581044846896559E-3</v>
      </c>
      <c r="Y2448" s="457">
        <v>5.8340658927024244E-3</v>
      </c>
      <c r="Z2448" s="437">
        <v>1.0755624618020645E-2</v>
      </c>
      <c r="AA2448" s="456">
        <v>9.1458621762827749E-4</v>
      </c>
      <c r="AB2448" s="457">
        <v>9.3405356099255244E-4</v>
      </c>
      <c r="AC2448" s="437">
        <v>1.2584427623313242E-3</v>
      </c>
      <c r="AD2448" s="456">
        <v>4.9380891275098238E-5</v>
      </c>
      <c r="AE2448" s="457">
        <v>4.3391387738078744E-5</v>
      </c>
      <c r="AF2448" s="437">
        <v>6.886688537841273E-5</v>
      </c>
      <c r="AG2448" s="456">
        <v>1.5875616996374119E-3</v>
      </c>
      <c r="AH2448" s="457">
        <v>1.3816549820781241E-3</v>
      </c>
      <c r="AI2448" s="437">
        <v>2.4421717630105978E-3</v>
      </c>
      <c r="AJ2448" s="456">
        <v>2.9147834222421665E-4</v>
      </c>
      <c r="AK2448" s="457">
        <v>2.481692258055655E-4</v>
      </c>
      <c r="AL2448" s="437">
        <v>4.3268302479258851E-4</v>
      </c>
      <c r="AM2448" s="456">
        <v>4.4419043597662493E-4</v>
      </c>
      <c r="AN2448" s="457">
        <v>3.9563888282838415E-4</v>
      </c>
      <c r="AO2448" s="437">
        <v>5.3860401864686566E-4</v>
      </c>
      <c r="AP2448" s="462">
        <v>0</v>
      </c>
      <c r="AQ2448" s="463">
        <v>0</v>
      </c>
      <c r="AR2448" s="463">
        <v>0</v>
      </c>
      <c r="AS2448" s="456">
        <v>0</v>
      </c>
      <c r="AT2448" s="457">
        <v>0</v>
      </c>
      <c r="AU2448" s="457">
        <v>0</v>
      </c>
    </row>
    <row r="2449" spans="1:47" x14ac:dyDescent="0.2">
      <c r="A2449" s="231">
        <v>2036</v>
      </c>
      <c r="B2449" s="232">
        <v>5</v>
      </c>
      <c r="C2449" s="456">
        <v>1.1943753227556226</v>
      </c>
      <c r="D2449" s="457">
        <v>1.2349313511071296</v>
      </c>
      <c r="E2449" s="437">
        <v>3.2192076662319749</v>
      </c>
      <c r="F2449" s="456">
        <v>4.6330601497246875E-2</v>
      </c>
      <c r="G2449" s="457">
        <v>4.1699796490814275E-2</v>
      </c>
      <c r="H2449" s="437">
        <v>8.6879783831725454E-2</v>
      </c>
      <c r="I2449" s="456">
        <v>4.4700134748296573E-2</v>
      </c>
      <c r="J2449" s="457">
        <v>4.5894009222188899E-2</v>
      </c>
      <c r="K2449" s="437">
        <v>0.16540058168883343</v>
      </c>
      <c r="L2449" s="462">
        <v>1.3574438501800384E-3</v>
      </c>
      <c r="M2449" s="463">
        <v>1.772003304379281E-3</v>
      </c>
      <c r="N2449" s="437">
        <v>3.3231716831586418E-3</v>
      </c>
      <c r="O2449" s="456">
        <v>2.0352293113045164E-3</v>
      </c>
      <c r="P2449" s="457">
        <v>3.197461649283142E-3</v>
      </c>
      <c r="Q2449" s="437">
        <v>1.2600638518873906E-2</v>
      </c>
      <c r="R2449" s="462">
        <v>0</v>
      </c>
      <c r="S2449" s="463">
        <v>0</v>
      </c>
      <c r="T2449" s="437">
        <v>494.51784929102666</v>
      </c>
      <c r="U2449" s="456">
        <v>3.7849688588711765E-3</v>
      </c>
      <c r="V2449" s="457">
        <v>4.4938314102301322E-3</v>
      </c>
      <c r="W2449" s="437">
        <v>9.2153532088887543E-3</v>
      </c>
      <c r="X2449" s="456">
        <v>4.6454920354265655E-3</v>
      </c>
      <c r="Y2449" s="457">
        <v>5.9614687976488881E-3</v>
      </c>
      <c r="Z2449" s="437">
        <v>1.0949218118749741E-2</v>
      </c>
      <c r="AA2449" s="456">
        <v>1.1005582522972391E-3</v>
      </c>
      <c r="AB2449" s="457">
        <v>1.1311911606187528E-3</v>
      </c>
      <c r="AC2449" s="437">
        <v>1.834195131704054E-3</v>
      </c>
      <c r="AD2449" s="456">
        <v>5.9126853582660164E-5</v>
      </c>
      <c r="AE2449" s="457">
        <v>5.278230289917413E-5</v>
      </c>
      <c r="AF2449" s="437">
        <v>1.0134653153644083E-4</v>
      </c>
      <c r="AG2449" s="456">
        <v>1.9113979740836265E-3</v>
      </c>
      <c r="AH2449" s="457">
        <v>1.6977391793071299E-3</v>
      </c>
      <c r="AI2449" s="437">
        <v>3.6286111056826856E-3</v>
      </c>
      <c r="AJ2449" s="456">
        <v>3.4067567528801341E-4</v>
      </c>
      <c r="AK2449" s="457">
        <v>2.9409646045844431E-4</v>
      </c>
      <c r="AL2449" s="437">
        <v>6.0602793802073745E-4</v>
      </c>
      <c r="AM2449" s="456">
        <v>5.3895755423328693E-4</v>
      </c>
      <c r="AN2449" s="457">
        <v>4.8974064825589505E-4</v>
      </c>
      <c r="AO2449" s="437">
        <v>8.3790896466971569E-4</v>
      </c>
      <c r="AP2449" s="462">
        <v>0</v>
      </c>
      <c r="AQ2449" s="463">
        <v>0</v>
      </c>
      <c r="AR2449" s="463">
        <v>0</v>
      </c>
      <c r="AS2449" s="456">
        <v>0</v>
      </c>
      <c r="AT2449" s="457">
        <v>0</v>
      </c>
      <c r="AU2449" s="457">
        <v>0</v>
      </c>
    </row>
    <row r="2450" spans="1:47" x14ac:dyDescent="0.2">
      <c r="A2450" s="231">
        <v>2036</v>
      </c>
      <c r="B2450" s="232">
        <v>6</v>
      </c>
      <c r="C2450" s="456">
        <v>1.2037975879801877</v>
      </c>
      <c r="D2450" s="457">
        <v>1.2443244895409242</v>
      </c>
      <c r="E2450" s="437">
        <v>3.2473942016566011</v>
      </c>
      <c r="F2450" s="456">
        <v>4.7431428592720024E-2</v>
      </c>
      <c r="G2450" s="457">
        <v>4.2791500199188148E-2</v>
      </c>
      <c r="H2450" s="437">
        <v>8.9125136417938081E-2</v>
      </c>
      <c r="I2450" s="456">
        <v>4.5312882093079224E-2</v>
      </c>
      <c r="J2450" s="457">
        <v>4.6520231536720004E-2</v>
      </c>
      <c r="K2450" s="437">
        <v>0.16690648970374813</v>
      </c>
      <c r="L2450" s="462">
        <v>1.3593014696316511E-3</v>
      </c>
      <c r="M2450" s="463">
        <v>1.7742991834967738E-3</v>
      </c>
      <c r="N2450" s="437">
        <v>3.3257164151650259E-3</v>
      </c>
      <c r="O2450" s="456">
        <v>2.0505380937154544E-3</v>
      </c>
      <c r="P2450" s="457">
        <v>3.224341931867691E-3</v>
      </c>
      <c r="Q2450" s="437">
        <v>1.2641112721137975E-2</v>
      </c>
      <c r="R2450" s="462">
        <v>0</v>
      </c>
      <c r="S2450" s="463">
        <v>0</v>
      </c>
      <c r="T2450" s="437">
        <v>495.04515349327255</v>
      </c>
      <c r="U2450" s="456">
        <v>3.854715017962744E-3</v>
      </c>
      <c r="V2450" s="457">
        <v>4.5911242016585772E-3</v>
      </c>
      <c r="W2450" s="437">
        <v>9.3870966607749202E-3</v>
      </c>
      <c r="X2450" s="456">
        <v>4.7407103503706123E-3</v>
      </c>
      <c r="Y2450" s="457">
        <v>6.1031802470886748E-3</v>
      </c>
      <c r="Z2450" s="437">
        <v>1.1164430147460491E-2</v>
      </c>
      <c r="AA2450" s="456">
        <v>1.1210387633272794E-3</v>
      </c>
      <c r="AB2450" s="457">
        <v>1.1566226256136292E-3</v>
      </c>
      <c r="AC2450" s="437">
        <v>1.8747471761933767E-3</v>
      </c>
      <c r="AD2450" s="456">
        <v>6.0525486693158859E-5</v>
      </c>
      <c r="AE2450" s="457">
        <v>5.4170796420247308E-5</v>
      </c>
      <c r="AF2450" s="437">
        <v>1.0402989425052273E-4</v>
      </c>
      <c r="AG2450" s="456">
        <v>1.9582873947690586E-3</v>
      </c>
      <c r="AH2450" s="457">
        <v>1.7433278842287864E-3</v>
      </c>
      <c r="AI2450" s="437">
        <v>3.7240948106159475E-3</v>
      </c>
      <c r="AJ2450" s="456">
        <v>3.4985407329614647E-4</v>
      </c>
      <c r="AK2450" s="457">
        <v>3.0291640999279945E-4</v>
      </c>
      <c r="AL2450" s="437">
        <v>6.2486867327670413E-4</v>
      </c>
      <c r="AM2450" s="456">
        <v>5.5090247216663655E-4</v>
      </c>
      <c r="AN2450" s="457">
        <v>5.0159474912579282E-4</v>
      </c>
      <c r="AO2450" s="437">
        <v>8.5640278759404232E-4</v>
      </c>
      <c r="AP2450" s="462">
        <v>0</v>
      </c>
      <c r="AQ2450" s="463">
        <v>0</v>
      </c>
      <c r="AR2450" s="463">
        <v>0</v>
      </c>
      <c r="AS2450" s="456">
        <v>0</v>
      </c>
      <c r="AT2450" s="457">
        <v>0</v>
      </c>
      <c r="AU2450" s="457">
        <v>0</v>
      </c>
    </row>
    <row r="2451" spans="1:47" x14ac:dyDescent="0.2">
      <c r="A2451" s="231">
        <v>2036</v>
      </c>
      <c r="B2451" s="232">
        <v>7</v>
      </c>
      <c r="C2451" s="456">
        <v>1.3459786614010283</v>
      </c>
      <c r="D2451" s="457">
        <v>1.3923523690529813</v>
      </c>
      <c r="E2451" s="437">
        <v>3.7722812012817935</v>
      </c>
      <c r="F2451" s="456">
        <v>5.2930167980159988E-2</v>
      </c>
      <c r="G2451" s="457">
        <v>4.8173041329426486E-2</v>
      </c>
      <c r="H2451" s="437">
        <v>0.11107980540707429</v>
      </c>
      <c r="I2451" s="456">
        <v>5.2331453881006865E-2</v>
      </c>
      <c r="J2451" s="457">
        <v>5.4070871043770979E-2</v>
      </c>
      <c r="K2451" s="437">
        <v>0.20285018230469887</v>
      </c>
      <c r="L2451" s="462">
        <v>1.3613317814295308E-3</v>
      </c>
      <c r="M2451" s="463">
        <v>1.7768638083633789E-3</v>
      </c>
      <c r="N2451" s="437">
        <v>3.3285580725274694E-3</v>
      </c>
      <c r="O2451" s="456">
        <v>2.3483884761258348E-3</v>
      </c>
      <c r="P2451" s="457">
        <v>3.5266750220841448E-3</v>
      </c>
      <c r="Q2451" s="437">
        <v>1.3482627241833089E-2</v>
      </c>
      <c r="R2451" s="462">
        <v>0</v>
      </c>
      <c r="S2451" s="463">
        <v>0</v>
      </c>
      <c r="T2451" s="437">
        <v>495.63508185931158</v>
      </c>
      <c r="U2451" s="456">
        <v>4.0512265356755202E-3</v>
      </c>
      <c r="V2451" s="457">
        <v>4.73543955751501E-3</v>
      </c>
      <c r="W2451" s="437">
        <v>1.0574938993565592E-2</v>
      </c>
      <c r="X2451" s="456">
        <v>4.8453986078658834E-3</v>
      </c>
      <c r="Y2451" s="457">
        <v>6.2616201993929551E-3</v>
      </c>
      <c r="Z2451" s="437">
        <v>1.1405126406519568E-2</v>
      </c>
      <c r="AA2451" s="456">
        <v>1.2307246799888279E-3</v>
      </c>
      <c r="AB2451" s="457">
        <v>1.2802620194213668E-3</v>
      </c>
      <c r="AC2451" s="437">
        <v>2.2896909579855022E-3</v>
      </c>
      <c r="AD2451" s="456">
        <v>6.7427115215570798E-5</v>
      </c>
      <c r="AE2451" s="457">
        <v>6.081189728004347E-5</v>
      </c>
      <c r="AF2451" s="437">
        <v>1.2938572818399727E-4</v>
      </c>
      <c r="AG2451" s="456">
        <v>2.1915798790821768E-3</v>
      </c>
      <c r="AH2451" s="457">
        <v>1.968726503799046E-3</v>
      </c>
      <c r="AI2451" s="437">
        <v>4.6557971019717138E-3</v>
      </c>
      <c r="AJ2451" s="456">
        <v>3.8714780020744687E-4</v>
      </c>
      <c r="AK2451" s="457">
        <v>3.3723426643685148E-4</v>
      </c>
      <c r="AL2451" s="437">
        <v>7.6777267988946299E-4</v>
      </c>
      <c r="AM2451" s="456">
        <v>6.1775176973556819E-4</v>
      </c>
      <c r="AN2451" s="457">
        <v>5.6798551173786738E-4</v>
      </c>
      <c r="AO2451" s="437">
        <v>1.0817432975621173E-3</v>
      </c>
      <c r="AP2451" s="462">
        <v>0</v>
      </c>
      <c r="AQ2451" s="463">
        <v>0</v>
      </c>
      <c r="AR2451" s="463">
        <v>0</v>
      </c>
      <c r="AS2451" s="456">
        <v>0</v>
      </c>
      <c r="AT2451" s="457">
        <v>0</v>
      </c>
      <c r="AU2451" s="457">
        <v>0</v>
      </c>
    </row>
    <row r="2452" spans="1:47" x14ac:dyDescent="0.2">
      <c r="A2452" s="231">
        <v>2036</v>
      </c>
      <c r="B2452" s="232">
        <v>8</v>
      </c>
      <c r="C2452" s="456">
        <v>1.3629312212288214</v>
      </c>
      <c r="D2452" s="457">
        <v>1.4095513154108437</v>
      </c>
      <c r="E2452" s="437">
        <v>3.81144206265509</v>
      </c>
      <c r="F2452" s="456">
        <v>5.4445696655321556E-2</v>
      </c>
      <c r="G2452" s="457">
        <v>4.9711557994835426E-2</v>
      </c>
      <c r="H2452" s="437">
        <v>0.11439313663258392</v>
      </c>
      <c r="I2452" s="456">
        <v>5.3280067127358742E-2</v>
      </c>
      <c r="J2452" s="457">
        <v>5.5058276655922771E-2</v>
      </c>
      <c r="K2452" s="437">
        <v>0.20503585086100212</v>
      </c>
      <c r="L2452" s="462">
        <v>1.3635781206660271E-3</v>
      </c>
      <c r="M2452" s="463">
        <v>1.7797498887067282E-3</v>
      </c>
      <c r="N2452" s="437">
        <v>3.331714760284966E-3</v>
      </c>
      <c r="O2452" s="456">
        <v>2.369395678090319E-3</v>
      </c>
      <c r="P2452" s="457">
        <v>3.5630416910928547E-3</v>
      </c>
      <c r="Q2452" s="437">
        <v>1.3539040777494512E-2</v>
      </c>
      <c r="R2452" s="462">
        <v>0</v>
      </c>
      <c r="S2452" s="463">
        <v>0</v>
      </c>
      <c r="T2452" s="437">
        <v>496.29319073390292</v>
      </c>
      <c r="U2452" s="456">
        <v>4.1442094221655363E-3</v>
      </c>
      <c r="V2452" s="457">
        <v>4.8624243704509804E-3</v>
      </c>
      <c r="W2452" s="437">
        <v>1.0799263526930381E-2</v>
      </c>
      <c r="X2452" s="456">
        <v>4.9602742389907167E-3</v>
      </c>
      <c r="Y2452" s="457">
        <v>6.4381648569628303E-3</v>
      </c>
      <c r="Z2452" s="437">
        <v>1.1673345107877937E-2</v>
      </c>
      <c r="AA2452" s="456">
        <v>1.2581567570111019E-3</v>
      </c>
      <c r="AB2452" s="457">
        <v>1.3153702504262129E-3</v>
      </c>
      <c r="AC2452" s="437">
        <v>2.3470304595456589E-3</v>
      </c>
      <c r="AD2452" s="456">
        <v>6.9345535654099968E-5</v>
      </c>
      <c r="AE2452" s="457">
        <v>6.2762145327466742E-5</v>
      </c>
      <c r="AF2452" s="437">
        <v>1.3335477042839279E-4</v>
      </c>
      <c r="AG2452" s="456">
        <v>2.2563888592826388E-3</v>
      </c>
      <c r="AH2452" s="457">
        <v>2.0332015404354604E-3</v>
      </c>
      <c r="AI2452" s="437">
        <v>4.7973910999442992E-3</v>
      </c>
      <c r="AJ2452" s="456">
        <v>3.9970926572591495E-4</v>
      </c>
      <c r="AK2452" s="457">
        <v>3.4957115000335942E-4</v>
      </c>
      <c r="AL2452" s="437">
        <v>7.9586137257287211E-4</v>
      </c>
      <c r="AM2452" s="456">
        <v>6.3405590352535166E-4</v>
      </c>
      <c r="AN2452" s="457">
        <v>5.8461270588655329E-4</v>
      </c>
      <c r="AO2452" s="437">
        <v>1.1088689600199026E-3</v>
      </c>
      <c r="AP2452" s="462">
        <v>0</v>
      </c>
      <c r="AQ2452" s="463">
        <v>0</v>
      </c>
      <c r="AR2452" s="463">
        <v>0</v>
      </c>
      <c r="AS2452" s="456">
        <v>0</v>
      </c>
      <c r="AT2452" s="457">
        <v>0</v>
      </c>
      <c r="AU2452" s="457">
        <v>0</v>
      </c>
    </row>
    <row r="2453" spans="1:47" x14ac:dyDescent="0.2">
      <c r="A2453" s="231">
        <v>2036</v>
      </c>
      <c r="B2453" s="232">
        <v>9</v>
      </c>
      <c r="C2453" s="456">
        <v>1.3996469770689273</v>
      </c>
      <c r="D2453" s="457">
        <v>1.4448026806208218</v>
      </c>
      <c r="E2453" s="437">
        <v>3.9314415564736089</v>
      </c>
      <c r="F2453" s="456">
        <v>6.0348007061307059E-2</v>
      </c>
      <c r="G2453" s="457">
        <v>5.5516898433133469E-2</v>
      </c>
      <c r="H2453" s="437">
        <v>0.13524063666398162</v>
      </c>
      <c r="I2453" s="456">
        <v>6.2080843839426449E-2</v>
      </c>
      <c r="J2453" s="457">
        <v>6.4512569041642986E-2</v>
      </c>
      <c r="K2453" s="437">
        <v>0.24597078602774636</v>
      </c>
      <c r="L2453" s="462">
        <v>1.3655603534995819E-3</v>
      </c>
      <c r="M2453" s="463">
        <v>1.7823576199223821E-3</v>
      </c>
      <c r="N2453" s="437">
        <v>3.3340804844639747E-3</v>
      </c>
      <c r="O2453" s="456">
        <v>2.7239812696380015E-3</v>
      </c>
      <c r="P2453" s="457">
        <v>3.9139428549936394E-3</v>
      </c>
      <c r="Q2453" s="437">
        <v>1.4505566442415956E-2</v>
      </c>
      <c r="R2453" s="462">
        <v>0</v>
      </c>
      <c r="S2453" s="463">
        <v>0</v>
      </c>
      <c r="T2453" s="437">
        <v>496.83295483546806</v>
      </c>
      <c r="U2453" s="456">
        <v>4.1950653334248706E-3</v>
      </c>
      <c r="V2453" s="457">
        <v>4.9329788856972423E-3</v>
      </c>
      <c r="W2453" s="437">
        <v>1.135065248512593E-2</v>
      </c>
      <c r="X2453" s="456">
        <v>5.0856454048675542E-3</v>
      </c>
      <c r="Y2453" s="457">
        <v>6.633090015002745E-3</v>
      </c>
      <c r="Z2453" s="437">
        <v>1.1969463297337821E-2</v>
      </c>
      <c r="AA2453" s="456">
        <v>1.3712046213586141E-3</v>
      </c>
      <c r="AB2453" s="457">
        <v>1.4441406351792469E-3</v>
      </c>
      <c r="AC2453" s="437">
        <v>2.7227994802051267E-3</v>
      </c>
      <c r="AD2453" s="456">
        <v>7.6621488856990082E-5</v>
      </c>
      <c r="AE2453" s="457">
        <v>6.9813246667291645E-5</v>
      </c>
      <c r="AF2453" s="437">
        <v>1.5710169172595024E-4</v>
      </c>
      <c r="AG2453" s="456">
        <v>2.508085738420868E-3</v>
      </c>
      <c r="AH2453" s="457">
        <v>2.2775429395018609E-3</v>
      </c>
      <c r="AI2453" s="437">
        <v>5.6869706994800056E-3</v>
      </c>
      <c r="AJ2453" s="456">
        <v>4.3932311425235804E-4</v>
      </c>
      <c r="AK2453" s="457">
        <v>3.8613371027287652E-4</v>
      </c>
      <c r="AL2453" s="437">
        <v>9.2871126710717311E-4</v>
      </c>
      <c r="AM2453" s="456">
        <v>7.0483503099975312E-4</v>
      </c>
      <c r="AN2453" s="457">
        <v>6.5568052982390367E-4</v>
      </c>
      <c r="AO2453" s="437">
        <v>1.3253440450887661E-3</v>
      </c>
      <c r="AP2453" s="462">
        <v>0</v>
      </c>
      <c r="AQ2453" s="463">
        <v>0</v>
      </c>
      <c r="AR2453" s="463">
        <v>0</v>
      </c>
      <c r="AS2453" s="456">
        <v>0</v>
      </c>
      <c r="AT2453" s="457">
        <v>0</v>
      </c>
      <c r="AU2453" s="457">
        <v>0</v>
      </c>
    </row>
    <row r="2454" spans="1:47" x14ac:dyDescent="0.2">
      <c r="A2454" s="231">
        <v>2036</v>
      </c>
      <c r="B2454" s="232">
        <v>10</v>
      </c>
      <c r="C2454" s="456">
        <v>1.419752627351355</v>
      </c>
      <c r="D2454" s="457">
        <v>1.4655705468999798</v>
      </c>
      <c r="E2454" s="437">
        <v>3.9784581317930603</v>
      </c>
      <c r="F2454" s="456">
        <v>6.2256862421336379E-2</v>
      </c>
      <c r="G2454" s="457">
        <v>5.7493481557235035E-2</v>
      </c>
      <c r="H2454" s="437">
        <v>0.13973984171125811</v>
      </c>
      <c r="I2454" s="456">
        <v>6.3325920779464556E-2</v>
      </c>
      <c r="J2454" s="457">
        <v>6.5833687803996538E-2</v>
      </c>
      <c r="K2454" s="437">
        <v>0.24904542371508465</v>
      </c>
      <c r="L2454" s="462">
        <v>1.3682655169808754E-3</v>
      </c>
      <c r="M2454" s="463">
        <v>1.785916380595028E-3</v>
      </c>
      <c r="N2454" s="437">
        <v>3.3380898759785968E-3</v>
      </c>
      <c r="O2454" s="456">
        <v>2.7524995627021777E-3</v>
      </c>
      <c r="P2454" s="457">
        <v>3.9619615458967878E-3</v>
      </c>
      <c r="Q2454" s="437">
        <v>1.4582556652722661E-2</v>
      </c>
      <c r="R2454" s="462">
        <v>0</v>
      </c>
      <c r="S2454" s="463">
        <v>0</v>
      </c>
      <c r="T2454" s="437">
        <v>497.63039161416737</v>
      </c>
      <c r="U2454" s="456">
        <v>4.3012444486825122E-3</v>
      </c>
      <c r="V2454" s="457">
        <v>5.0808878500782926E-3</v>
      </c>
      <c r="W2454" s="437">
        <v>1.1624508944653857E-2</v>
      </c>
      <c r="X2454" s="456">
        <v>5.2221281802381451E-3</v>
      </c>
      <c r="Y2454" s="457">
        <v>6.8469212949439509E-3</v>
      </c>
      <c r="Z2454" s="437">
        <v>1.2294264174816142E-2</v>
      </c>
      <c r="AA2454" s="456">
        <v>1.4050738463555418E-3</v>
      </c>
      <c r="AB2454" s="457">
        <v>1.4886503274264349E-3</v>
      </c>
      <c r="AC2454" s="437">
        <v>2.8005158250300941E-3</v>
      </c>
      <c r="AD2454" s="456">
        <v>7.9039880229046214E-5</v>
      </c>
      <c r="AE2454" s="457">
        <v>7.2321391257547155E-5</v>
      </c>
      <c r="AF2454" s="437">
        <v>1.6250981286958203E-4</v>
      </c>
      <c r="AG2454" s="456">
        <v>2.5899188017186486E-3</v>
      </c>
      <c r="AH2454" s="457">
        <v>2.3605563674755914E-3</v>
      </c>
      <c r="AI2454" s="437">
        <v>5.8793118141040844E-3</v>
      </c>
      <c r="AJ2454" s="456">
        <v>4.5523005315316919E-4</v>
      </c>
      <c r="AK2454" s="457">
        <v>4.0206062339621153E-4</v>
      </c>
      <c r="AL2454" s="437">
        <v>9.6692547567897656E-4</v>
      </c>
      <c r="AM2454" s="456">
        <v>7.2524729874266889E-4</v>
      </c>
      <c r="AN2454" s="457">
        <v>6.7692192717522194E-4</v>
      </c>
      <c r="AO2454" s="437">
        <v>1.3622113745595766E-3</v>
      </c>
      <c r="AP2454" s="462">
        <v>0</v>
      </c>
      <c r="AQ2454" s="463">
        <v>0</v>
      </c>
      <c r="AR2454" s="463">
        <v>0</v>
      </c>
      <c r="AS2454" s="456">
        <v>0</v>
      </c>
      <c r="AT2454" s="457">
        <v>0</v>
      </c>
      <c r="AU2454" s="457">
        <v>0</v>
      </c>
    </row>
    <row r="2455" spans="1:47" x14ac:dyDescent="0.2">
      <c r="A2455" s="231">
        <v>2036</v>
      </c>
      <c r="B2455" s="232">
        <v>11</v>
      </c>
      <c r="C2455" s="456">
        <v>1.7219107392142798</v>
      </c>
      <c r="D2455" s="457">
        <v>1.7826972901355744</v>
      </c>
      <c r="E2455" s="437">
        <v>5.0032087770901619</v>
      </c>
      <c r="F2455" s="456">
        <v>7.2736550470530376E-2</v>
      </c>
      <c r="G2455" s="457">
        <v>6.6868718152453988E-2</v>
      </c>
      <c r="H2455" s="437">
        <v>0.17607835080230905</v>
      </c>
      <c r="I2455" s="456">
        <v>7.2306815726801851E-2</v>
      </c>
      <c r="J2455" s="457">
        <v>7.5500838303600992E-2</v>
      </c>
      <c r="K2455" s="437">
        <v>0.28997857681864875</v>
      </c>
      <c r="L2455" s="462">
        <v>1.3712110252673466E-3</v>
      </c>
      <c r="M2455" s="463">
        <v>1.7898518747574805E-3</v>
      </c>
      <c r="N2455" s="437">
        <v>3.3425587972701915E-3</v>
      </c>
      <c r="O2455" s="456">
        <v>3.4678650146192213E-3</v>
      </c>
      <c r="P2455" s="457">
        <v>4.6061149262275908E-3</v>
      </c>
      <c r="Q2455" s="437">
        <v>1.6547031251715989E-2</v>
      </c>
      <c r="R2455" s="462">
        <v>0</v>
      </c>
      <c r="S2455" s="463">
        <v>0</v>
      </c>
      <c r="T2455" s="437">
        <v>498.50499608629713</v>
      </c>
      <c r="U2455" s="456">
        <v>3.9725594937495712E-3</v>
      </c>
      <c r="V2455" s="457">
        <v>4.7270147013402323E-3</v>
      </c>
      <c r="W2455" s="437">
        <v>1.1124651374688127E-2</v>
      </c>
      <c r="X2455" s="456">
        <v>5.3699703288702175E-3</v>
      </c>
      <c r="Y2455" s="457">
        <v>7.0815762305832166E-3</v>
      </c>
      <c r="Z2455" s="437">
        <v>1.2650766229636515E-2</v>
      </c>
      <c r="AA2455" s="456">
        <v>1.6053117326938374E-3</v>
      </c>
      <c r="AB2455" s="457">
        <v>1.6945743479353952E-3</v>
      </c>
      <c r="AC2455" s="437">
        <v>3.4502267195831902E-3</v>
      </c>
      <c r="AD2455" s="456">
        <v>9.1957509589103974E-5</v>
      </c>
      <c r="AE2455" s="457">
        <v>8.3685205548892356E-5</v>
      </c>
      <c r="AF2455" s="437">
        <v>2.0390789620126215E-4</v>
      </c>
      <c r="AG2455" s="456">
        <v>3.0370992754022432E-3</v>
      </c>
      <c r="AH2455" s="457">
        <v>2.7557223955386157E-3</v>
      </c>
      <c r="AI2455" s="437">
        <v>7.431371921016585E-3</v>
      </c>
      <c r="AJ2455" s="456">
        <v>5.2474657408946193E-4</v>
      </c>
      <c r="AK2455" s="457">
        <v>4.6046520154803159E-4</v>
      </c>
      <c r="AL2455" s="437">
        <v>1.1982653735140162E-3</v>
      </c>
      <c r="AM2455" s="456">
        <v>8.5132538270881429E-4</v>
      </c>
      <c r="AN2455" s="457">
        <v>7.9195455529327543E-4</v>
      </c>
      <c r="AO2455" s="437">
        <v>1.7399241781224011E-3</v>
      </c>
      <c r="AP2455" s="462">
        <v>0</v>
      </c>
      <c r="AQ2455" s="463">
        <v>0</v>
      </c>
      <c r="AR2455" s="463">
        <v>0</v>
      </c>
      <c r="AS2455" s="456">
        <v>0</v>
      </c>
      <c r="AT2455" s="457">
        <v>0</v>
      </c>
      <c r="AU2455" s="457">
        <v>0</v>
      </c>
    </row>
    <row r="2456" spans="1:47" x14ac:dyDescent="0.2">
      <c r="A2456" s="231">
        <v>2036</v>
      </c>
      <c r="B2456" s="232">
        <v>12</v>
      </c>
      <c r="C2456" s="456">
        <v>1.7476631267985421</v>
      </c>
      <c r="D2456" s="457">
        <v>1.809683681344527</v>
      </c>
      <c r="E2456" s="437">
        <v>5.0675927484620633</v>
      </c>
      <c r="F2456" s="456">
        <v>7.5210520134371878E-2</v>
      </c>
      <c r="G2456" s="457">
        <v>6.9449194042999526E-2</v>
      </c>
      <c r="H2456" s="437">
        <v>0.18243818294005848</v>
      </c>
      <c r="I2456" s="456">
        <v>7.3897042729667947E-2</v>
      </c>
      <c r="J2456" s="457">
        <v>7.7220225568435247E-2</v>
      </c>
      <c r="K2456" s="437">
        <v>0.29413475725253535</v>
      </c>
      <c r="L2456" s="462">
        <v>1.3744399021394292E-3</v>
      </c>
      <c r="M2456" s="463">
        <v>1.794188255891073E-3</v>
      </c>
      <c r="N2456" s="437">
        <v>3.3475258524089365E-3</v>
      </c>
      <c r="O2456" s="456">
        <v>3.5096434127808154E-3</v>
      </c>
      <c r="P2456" s="457">
        <v>4.6721012529089704E-3</v>
      </c>
      <c r="Q2456" s="437">
        <v>1.6659364977406908E-2</v>
      </c>
      <c r="R2456" s="462">
        <v>0</v>
      </c>
      <c r="S2456" s="463">
        <v>0</v>
      </c>
      <c r="T2456" s="437">
        <v>499.45579759144215</v>
      </c>
      <c r="U2456" s="456">
        <v>4.0823951225635391E-3</v>
      </c>
      <c r="V2456" s="457">
        <v>4.8851404434636187E-3</v>
      </c>
      <c r="W2456" s="437">
        <v>1.1434316067668548E-2</v>
      </c>
      <c r="X2456" s="456">
        <v>5.5297606994586766E-3</v>
      </c>
      <c r="Y2456" s="457">
        <v>7.3366638041461475E-3</v>
      </c>
      <c r="Z2456" s="437">
        <v>1.3038288323921931E-2</v>
      </c>
      <c r="AA2456" s="456">
        <v>1.648687124931172E-3</v>
      </c>
      <c r="AB2456" s="457">
        <v>1.7521754665925291E-3</v>
      </c>
      <c r="AC2456" s="437">
        <v>3.5589244998909704E-3</v>
      </c>
      <c r="AD2456" s="456">
        <v>9.5101116839338914E-5</v>
      </c>
      <c r="AE2456" s="457">
        <v>8.6967959488137701E-5</v>
      </c>
      <c r="AF2456" s="437">
        <v>2.1158148229420394E-4</v>
      </c>
      <c r="AG2456" s="456">
        <v>3.1433414678431674E-3</v>
      </c>
      <c r="AH2456" s="457">
        <v>2.8642618954807957E-3</v>
      </c>
      <c r="AI2456" s="437">
        <v>7.7036341130042449E-3</v>
      </c>
      <c r="AJ2456" s="456">
        <v>5.4546680793707129E-4</v>
      </c>
      <c r="AK2456" s="457">
        <v>4.8135155987869444E-4</v>
      </c>
      <c r="AL2456" s="437">
        <v>1.252494687814062E-3</v>
      </c>
      <c r="AM2456" s="456">
        <v>8.7759304798371691E-4</v>
      </c>
      <c r="AN2456" s="457">
        <v>8.1951581716204229E-4</v>
      </c>
      <c r="AO2456" s="437">
        <v>1.7920122986820827E-3</v>
      </c>
      <c r="AP2456" s="462">
        <v>0</v>
      </c>
      <c r="AQ2456" s="463">
        <v>0</v>
      </c>
      <c r="AR2456" s="463">
        <v>0</v>
      </c>
      <c r="AS2456" s="456">
        <v>0</v>
      </c>
      <c r="AT2456" s="457">
        <v>0</v>
      </c>
      <c r="AU2456" s="457">
        <v>0</v>
      </c>
    </row>
    <row r="2457" spans="1:47" x14ac:dyDescent="0.2">
      <c r="A2457" s="231">
        <v>2036</v>
      </c>
      <c r="B2457" s="232">
        <v>13</v>
      </c>
      <c r="C2457" s="456">
        <v>1.7752617758031206</v>
      </c>
      <c r="D2457" s="457">
        <v>1.8387467372504864</v>
      </c>
      <c r="E2457" s="437">
        <v>5.1370208306552971</v>
      </c>
      <c r="F2457" s="456">
        <v>7.7873613220460616E-2</v>
      </c>
      <c r="G2457" s="457">
        <v>7.2241368063658218E-2</v>
      </c>
      <c r="H2457" s="437">
        <v>0.1893294513052077</v>
      </c>
      <c r="I2457" s="456">
        <v>7.5609982798217304E-2</v>
      </c>
      <c r="J2457" s="457">
        <v>7.9081900627854765E-2</v>
      </c>
      <c r="K2457" s="437">
        <v>0.29864818882621369</v>
      </c>
      <c r="L2457" s="462">
        <v>1.3778908000727412E-3</v>
      </c>
      <c r="M2457" s="463">
        <v>1.798852553541734E-3</v>
      </c>
      <c r="N2457" s="437">
        <v>3.3530125212891605E-3</v>
      </c>
      <c r="O2457" s="456">
        <v>3.5545030464953567E-3</v>
      </c>
      <c r="P2457" s="457">
        <v>4.7433918027811675E-3</v>
      </c>
      <c r="Q2457" s="437">
        <v>1.6781541667233803E-2</v>
      </c>
      <c r="R2457" s="462">
        <v>0</v>
      </c>
      <c r="S2457" s="463">
        <v>0</v>
      </c>
      <c r="T2457" s="437">
        <v>500.48422658270431</v>
      </c>
      <c r="U2457" s="456">
        <v>4.2006059985225897E-3</v>
      </c>
      <c r="V2457" s="457">
        <v>5.0562481357604699E-3</v>
      </c>
      <c r="W2457" s="437">
        <v>1.1769924173664072E-2</v>
      </c>
      <c r="X2457" s="456">
        <v>5.7017524346237971E-3</v>
      </c>
      <c r="Y2457" s="457">
        <v>7.6126845664675419E-3</v>
      </c>
      <c r="Z2457" s="437">
        <v>1.3458106017775254E-2</v>
      </c>
      <c r="AA2457" s="456">
        <v>1.6953314333106905E-3</v>
      </c>
      <c r="AB2457" s="457">
        <v>1.8144034971224686E-3</v>
      </c>
      <c r="AC2457" s="437">
        <v>3.6765236905041453E-3</v>
      </c>
      <c r="AD2457" s="456">
        <v>9.8482633811610194E-5</v>
      </c>
      <c r="AE2457" s="457">
        <v>9.0517475497718295E-5</v>
      </c>
      <c r="AF2457" s="437">
        <v>2.1989394041808998E-4</v>
      </c>
      <c r="AG2457" s="456">
        <v>3.2576060674602845E-3</v>
      </c>
      <c r="AH2457" s="457">
        <v>2.9816504883324103E-3</v>
      </c>
      <c r="AI2457" s="437">
        <v>7.9986673483365828E-3</v>
      </c>
      <c r="AJ2457" s="456">
        <v>5.6776414637887474E-4</v>
      </c>
      <c r="AK2457" s="457">
        <v>5.0395183007966569E-4</v>
      </c>
      <c r="AL2457" s="437">
        <v>1.3112609473857359E-3</v>
      </c>
      <c r="AM2457" s="456">
        <v>9.058630985347662E-4</v>
      </c>
      <c r="AN2457" s="457">
        <v>8.493298584781022E-4</v>
      </c>
      <c r="AO2457" s="437">
        <v>1.8484966443320133E-3</v>
      </c>
      <c r="AP2457" s="462">
        <v>0</v>
      </c>
      <c r="AQ2457" s="463">
        <v>0</v>
      </c>
      <c r="AR2457" s="463">
        <v>0</v>
      </c>
      <c r="AS2457" s="456">
        <v>0</v>
      </c>
      <c r="AT2457" s="457">
        <v>0</v>
      </c>
      <c r="AU2457" s="457">
        <v>0</v>
      </c>
    </row>
    <row r="2458" spans="1:47" x14ac:dyDescent="0.2">
      <c r="A2458" s="231">
        <v>2036</v>
      </c>
      <c r="B2458" s="232">
        <v>14</v>
      </c>
      <c r="C2458" s="456">
        <v>1.8007061111683487</v>
      </c>
      <c r="D2458" s="457">
        <v>1.8653985975840044</v>
      </c>
      <c r="E2458" s="437">
        <v>5.1967022948387962</v>
      </c>
      <c r="F2458" s="456">
        <v>8.0734318089251772E-2</v>
      </c>
      <c r="G2458" s="457">
        <v>7.5240653059470156E-2</v>
      </c>
      <c r="H2458" s="437">
        <v>0.19670773242302353</v>
      </c>
      <c r="I2458" s="456">
        <v>7.741381317003547E-2</v>
      </c>
      <c r="J2458" s="457">
        <v>8.1039551838393425E-2</v>
      </c>
      <c r="K2458" s="437">
        <v>0.30321981482833393</v>
      </c>
      <c r="L2458" s="462">
        <v>1.3807284154594745E-3</v>
      </c>
      <c r="M2458" s="463">
        <v>1.8027752514978516E-3</v>
      </c>
      <c r="N2458" s="437">
        <v>3.356466407768207E-3</v>
      </c>
      <c r="O2458" s="456">
        <v>3.6031273621821799E-3</v>
      </c>
      <c r="P2458" s="457">
        <v>4.8205745737868889E-3</v>
      </c>
      <c r="Q2458" s="437">
        <v>1.6913182344381456E-2</v>
      </c>
      <c r="R2458" s="462">
        <v>0</v>
      </c>
      <c r="S2458" s="463">
        <v>0</v>
      </c>
      <c r="T2458" s="437">
        <v>501.21992499976488</v>
      </c>
      <c r="U2458" s="456">
        <v>4.3269142305230384E-3</v>
      </c>
      <c r="V2458" s="457">
        <v>5.2395046483727122E-3</v>
      </c>
      <c r="W2458" s="437">
        <v>1.2126687023830691E-2</v>
      </c>
      <c r="X2458" s="456">
        <v>5.886992871625309E-3</v>
      </c>
      <c r="Y2458" s="457">
        <v>7.909978145921549E-3</v>
      </c>
      <c r="Z2458" s="437">
        <v>1.3909722038720115E-2</v>
      </c>
      <c r="AA2458" s="456">
        <v>1.7447643134246662E-3</v>
      </c>
      <c r="AB2458" s="457">
        <v>1.8805135054154637E-3</v>
      </c>
      <c r="AC2458" s="437">
        <v>3.8006337578091656E-3</v>
      </c>
      <c r="AD2458" s="456">
        <v>1.0211602936776379E-4</v>
      </c>
      <c r="AE2458" s="457">
        <v>9.4330738886920371E-5</v>
      </c>
      <c r="AF2458" s="437">
        <v>2.2879451700179998E-4</v>
      </c>
      <c r="AG2458" s="456">
        <v>3.3806470383509644E-3</v>
      </c>
      <c r="AH2458" s="457">
        <v>3.1080547584153165E-3</v>
      </c>
      <c r="AI2458" s="437">
        <v>8.3150614185909764E-3</v>
      </c>
      <c r="AJ2458" s="456">
        <v>5.9184166719132569E-4</v>
      </c>
      <c r="AK2458" s="457">
        <v>5.283601910896316E-4</v>
      </c>
      <c r="AL2458" s="437">
        <v>1.3746296454709417E-3</v>
      </c>
      <c r="AM2458" s="456">
        <v>9.3616407916986366E-4</v>
      </c>
      <c r="AN2458" s="457">
        <v>8.8128057260237406E-4</v>
      </c>
      <c r="AO2458" s="437">
        <v>1.9086319152738292E-3</v>
      </c>
      <c r="AP2458" s="462">
        <v>0</v>
      </c>
      <c r="AQ2458" s="463">
        <v>0</v>
      </c>
      <c r="AR2458" s="463">
        <v>0</v>
      </c>
      <c r="AS2458" s="456">
        <v>0</v>
      </c>
      <c r="AT2458" s="457">
        <v>0</v>
      </c>
      <c r="AU2458" s="457">
        <v>0</v>
      </c>
    </row>
    <row r="2459" spans="1:47" x14ac:dyDescent="0.2">
      <c r="A2459" s="231">
        <v>2036</v>
      </c>
      <c r="B2459" s="232">
        <v>15</v>
      </c>
      <c r="C2459" s="456">
        <v>1.8323978181496265</v>
      </c>
      <c r="D2459" s="457">
        <v>1.898804324810651</v>
      </c>
      <c r="E2459" s="437">
        <v>5.2760853890670578</v>
      </c>
      <c r="F2459" s="456">
        <v>8.3801888756627405E-2</v>
      </c>
      <c r="G2459" s="457">
        <v>7.8459383016043771E-2</v>
      </c>
      <c r="H2459" s="437">
        <v>0.2046400781294524</v>
      </c>
      <c r="I2459" s="456">
        <v>7.9390252636189401E-2</v>
      </c>
      <c r="J2459" s="457">
        <v>8.3190180374824091E-2</v>
      </c>
      <c r="K2459" s="437">
        <v>0.30843379035609009</v>
      </c>
      <c r="L2459" s="462">
        <v>1.3848663029400177E-3</v>
      </c>
      <c r="M2459" s="463">
        <v>1.8083603818348228E-3</v>
      </c>
      <c r="N2459" s="437">
        <v>3.3629841513265943E-3</v>
      </c>
      <c r="O2459" s="456">
        <v>3.6553095809539809E-3</v>
      </c>
      <c r="P2459" s="457">
        <v>4.9034144245201222E-3</v>
      </c>
      <c r="Q2459" s="437">
        <v>1.7054686036180777E-2</v>
      </c>
      <c r="R2459" s="462">
        <v>0</v>
      </c>
      <c r="S2459" s="463">
        <v>0</v>
      </c>
      <c r="T2459" s="437">
        <v>502.40402459937934</v>
      </c>
      <c r="U2459" s="456">
        <v>4.463181754054745E-3</v>
      </c>
      <c r="V2459" s="457">
        <v>5.4368574915816693E-3</v>
      </c>
      <c r="W2459" s="437">
        <v>1.2513326770735647E-2</v>
      </c>
      <c r="X2459" s="456">
        <v>6.0851310495657054E-3</v>
      </c>
      <c r="Y2459" s="457">
        <v>8.2282017653617211E-3</v>
      </c>
      <c r="Z2459" s="437">
        <v>1.4393082331241938E-2</v>
      </c>
      <c r="AA2459" s="456">
        <v>1.7982343863667482E-3</v>
      </c>
      <c r="AB2459" s="457">
        <v>1.9516710807544679E-3</v>
      </c>
      <c r="AC2459" s="437">
        <v>3.9345912083642029E-3</v>
      </c>
      <c r="AD2459" s="456">
        <v>1.0601193676927151E-4</v>
      </c>
      <c r="AE2459" s="457">
        <v>9.8421176345074162E-5</v>
      </c>
      <c r="AF2459" s="437">
        <v>2.3835348572375951E-4</v>
      </c>
      <c r="AG2459" s="456">
        <v>3.5124701708224922E-3</v>
      </c>
      <c r="AH2459" s="457">
        <v>3.2436373548727429E-3</v>
      </c>
      <c r="AI2459" s="437">
        <v>8.6550848440260491E-3</v>
      </c>
      <c r="AJ2459" s="456">
        <v>6.1755936066285576E-4</v>
      </c>
      <c r="AK2459" s="457">
        <v>5.5446840540384896E-4</v>
      </c>
      <c r="AL2459" s="437">
        <v>1.4423935900690628E-3</v>
      </c>
      <c r="AM2459" s="456">
        <v>9.6875473973929017E-4</v>
      </c>
      <c r="AN2459" s="457">
        <v>9.1566093453259627E-4</v>
      </c>
      <c r="AO2459" s="437">
        <v>1.9736709392631584E-3</v>
      </c>
      <c r="AP2459" s="462">
        <v>0</v>
      </c>
      <c r="AQ2459" s="463">
        <v>0</v>
      </c>
      <c r="AR2459" s="463">
        <v>0</v>
      </c>
      <c r="AS2459" s="456">
        <v>0</v>
      </c>
      <c r="AT2459" s="457">
        <v>0</v>
      </c>
      <c r="AU2459" s="457">
        <v>0</v>
      </c>
    </row>
    <row r="2460" spans="1:47" x14ac:dyDescent="0.2">
      <c r="A2460" s="231">
        <v>2036</v>
      </c>
      <c r="B2460" s="232">
        <v>16</v>
      </c>
      <c r="C2460" s="456">
        <v>0</v>
      </c>
      <c r="D2460" s="457">
        <v>0</v>
      </c>
      <c r="E2460" s="438">
        <v>6.2912835177619533</v>
      </c>
      <c r="F2460" s="456">
        <v>0</v>
      </c>
      <c r="G2460" s="457">
        <v>0</v>
      </c>
      <c r="H2460" s="438">
        <v>0.23613098090723503</v>
      </c>
      <c r="I2460" s="456">
        <v>0</v>
      </c>
      <c r="J2460" s="457">
        <v>0</v>
      </c>
      <c r="K2460" s="438">
        <v>0.35299815455415895</v>
      </c>
      <c r="L2460" s="462">
        <v>0</v>
      </c>
      <c r="M2460" s="463">
        <v>0</v>
      </c>
      <c r="N2460" s="438">
        <v>3.3714302457973347E-3</v>
      </c>
      <c r="O2460" s="456">
        <v>0</v>
      </c>
      <c r="P2460" s="457">
        <v>0</v>
      </c>
      <c r="Q2460" s="438">
        <v>2.0829878351013468E-2</v>
      </c>
      <c r="R2460" s="462">
        <v>0</v>
      </c>
      <c r="S2460" s="463">
        <v>0</v>
      </c>
      <c r="T2460" s="438">
        <v>503.66470951562371</v>
      </c>
      <c r="U2460" s="456">
        <v>0</v>
      </c>
      <c r="V2460" s="457">
        <v>0</v>
      </c>
      <c r="W2460" s="438">
        <v>1.3083098177542623E-2</v>
      </c>
      <c r="X2460" s="456">
        <v>0</v>
      </c>
      <c r="Y2460" s="457">
        <v>0</v>
      </c>
      <c r="Z2460" s="438">
        <v>1.4907612052478439E-2</v>
      </c>
      <c r="AA2460" s="456">
        <v>0</v>
      </c>
      <c r="AB2460" s="457">
        <v>0</v>
      </c>
      <c r="AC2460" s="438">
        <v>4.5086072631636389E-3</v>
      </c>
      <c r="AD2460" s="456">
        <v>0</v>
      </c>
      <c r="AE2460" s="457">
        <v>0</v>
      </c>
      <c r="AF2460" s="438">
        <v>2.7450572559700547E-4</v>
      </c>
      <c r="AG2460" s="456">
        <v>0</v>
      </c>
      <c r="AH2460" s="457">
        <v>0</v>
      </c>
      <c r="AI2460" s="438">
        <v>9.9967738386702292E-3</v>
      </c>
      <c r="AJ2460" s="456">
        <v>0</v>
      </c>
      <c r="AK2460" s="457">
        <v>0</v>
      </c>
      <c r="AL2460" s="438">
        <v>1.6482975948622924E-3</v>
      </c>
      <c r="AM2460" s="456">
        <v>0</v>
      </c>
      <c r="AN2460" s="457">
        <v>0</v>
      </c>
      <c r="AO2460" s="438">
        <v>2.2952541133659278E-3</v>
      </c>
      <c r="AP2460" s="462">
        <v>0</v>
      </c>
      <c r="AQ2460" s="463">
        <v>0</v>
      </c>
      <c r="AR2460" s="463">
        <v>0</v>
      </c>
      <c r="AS2460" s="456">
        <v>0</v>
      </c>
      <c r="AT2460" s="457">
        <v>0</v>
      </c>
      <c r="AU2460" s="457">
        <v>0</v>
      </c>
    </row>
    <row r="2461" spans="1:47" x14ac:dyDescent="0.2">
      <c r="A2461" s="231">
        <v>2036</v>
      </c>
      <c r="B2461" s="232">
        <v>17</v>
      </c>
      <c r="C2461" s="456">
        <v>0</v>
      </c>
      <c r="D2461" s="457">
        <v>0</v>
      </c>
      <c r="E2461" s="438">
        <v>6.3830412824921341</v>
      </c>
      <c r="F2461" s="456">
        <v>0</v>
      </c>
      <c r="G2461" s="457">
        <v>0</v>
      </c>
      <c r="H2461" s="438">
        <v>0.24585707538190116</v>
      </c>
      <c r="I2461" s="456">
        <v>0</v>
      </c>
      <c r="J2461" s="457">
        <v>0</v>
      </c>
      <c r="K2461" s="438">
        <v>0.35964949017647424</v>
      </c>
      <c r="L2461" s="462">
        <v>0</v>
      </c>
      <c r="M2461" s="463">
        <v>0</v>
      </c>
      <c r="N2461" s="438">
        <v>3.3802926896539316E-3</v>
      </c>
      <c r="O2461" s="456">
        <v>0</v>
      </c>
      <c r="P2461" s="457">
        <v>0</v>
      </c>
      <c r="Q2461" s="438">
        <v>2.104589356799557E-2</v>
      </c>
      <c r="R2461" s="462">
        <v>0</v>
      </c>
      <c r="S2461" s="463">
        <v>0</v>
      </c>
      <c r="T2461" s="438">
        <v>504.98913993371536</v>
      </c>
      <c r="U2461" s="456">
        <v>0</v>
      </c>
      <c r="V2461" s="457">
        <v>0</v>
      </c>
      <c r="W2461" s="438">
        <v>1.3519370341001584E-2</v>
      </c>
      <c r="X2461" s="456">
        <v>0</v>
      </c>
      <c r="Y2461" s="457">
        <v>0</v>
      </c>
      <c r="Z2461" s="438">
        <v>1.5447172410485023E-2</v>
      </c>
      <c r="AA2461" s="456">
        <v>0</v>
      </c>
      <c r="AB2461" s="457">
        <v>0</v>
      </c>
      <c r="AC2461" s="438">
        <v>4.7137243251994011E-3</v>
      </c>
      <c r="AD2461" s="456">
        <v>0</v>
      </c>
      <c r="AE2461" s="457">
        <v>0</v>
      </c>
      <c r="AF2461" s="438">
        <v>2.864834036601946E-4</v>
      </c>
      <c r="AG2461" s="456">
        <v>0</v>
      </c>
      <c r="AH2461" s="457">
        <v>0</v>
      </c>
      <c r="AI2461" s="438">
        <v>1.0402984876851795E-2</v>
      </c>
      <c r="AJ2461" s="456">
        <v>0</v>
      </c>
      <c r="AK2461" s="457">
        <v>0</v>
      </c>
      <c r="AL2461" s="438">
        <v>1.7278580261810791E-3</v>
      </c>
      <c r="AM2461" s="456">
        <v>0</v>
      </c>
      <c r="AN2461" s="457">
        <v>0</v>
      </c>
      <c r="AO2461" s="438">
        <v>2.3786248263063933E-3</v>
      </c>
      <c r="AP2461" s="462">
        <v>0</v>
      </c>
      <c r="AQ2461" s="463">
        <v>0</v>
      </c>
      <c r="AR2461" s="463">
        <v>0</v>
      </c>
      <c r="AS2461" s="456">
        <v>0</v>
      </c>
      <c r="AT2461" s="457">
        <v>0</v>
      </c>
      <c r="AU2461" s="457">
        <v>0</v>
      </c>
    </row>
    <row r="2462" spans="1:47" x14ac:dyDescent="0.2">
      <c r="A2462" s="231">
        <v>2036</v>
      </c>
      <c r="B2462" s="232">
        <v>18</v>
      </c>
      <c r="C2462" s="456">
        <v>0</v>
      </c>
      <c r="D2462" s="457">
        <v>0</v>
      </c>
      <c r="E2462" s="438">
        <v>6.4786183094867988</v>
      </c>
      <c r="F2462" s="456">
        <v>0</v>
      </c>
      <c r="G2462" s="457">
        <v>0</v>
      </c>
      <c r="H2462" s="438">
        <v>0.25598944035671234</v>
      </c>
      <c r="I2462" s="456">
        <v>0</v>
      </c>
      <c r="J2462" s="457">
        <v>0</v>
      </c>
      <c r="K2462" s="438">
        <v>0.3665785176325656</v>
      </c>
      <c r="L2462" s="462">
        <v>0</v>
      </c>
      <c r="M2462" s="463">
        <v>0</v>
      </c>
      <c r="N2462" s="438">
        <v>3.3895181240625447E-3</v>
      </c>
      <c r="O2462" s="456">
        <v>0</v>
      </c>
      <c r="P2462" s="457">
        <v>0</v>
      </c>
      <c r="Q2462" s="438">
        <v>2.127085480391595E-2</v>
      </c>
      <c r="R2462" s="462">
        <v>0</v>
      </c>
      <c r="S2462" s="463">
        <v>0</v>
      </c>
      <c r="T2462" s="438">
        <v>506.36693833757755</v>
      </c>
      <c r="U2462" s="456">
        <v>0</v>
      </c>
      <c r="V2462" s="457">
        <v>0</v>
      </c>
      <c r="W2462" s="438">
        <v>1.397388203528784E-2</v>
      </c>
      <c r="X2462" s="456">
        <v>0</v>
      </c>
      <c r="Y2462" s="457">
        <v>0</v>
      </c>
      <c r="Z2462" s="438">
        <v>1.6009268487234253E-2</v>
      </c>
      <c r="AA2462" s="456">
        <v>0</v>
      </c>
      <c r="AB2462" s="457">
        <v>0</v>
      </c>
      <c r="AC2462" s="438">
        <v>4.9274134824601017E-3</v>
      </c>
      <c r="AD2462" s="456">
        <v>0</v>
      </c>
      <c r="AE2462" s="457">
        <v>0</v>
      </c>
      <c r="AF2462" s="438">
        <v>2.9896160155316659E-4</v>
      </c>
      <c r="AG2462" s="456">
        <v>0</v>
      </c>
      <c r="AH2462" s="457">
        <v>0</v>
      </c>
      <c r="AI2462" s="438">
        <v>1.0826177789245026E-2</v>
      </c>
      <c r="AJ2462" s="456">
        <v>0</v>
      </c>
      <c r="AK2462" s="457">
        <v>0</v>
      </c>
      <c r="AL2462" s="438">
        <v>1.8107450130323908E-3</v>
      </c>
      <c r="AM2462" s="456">
        <v>0</v>
      </c>
      <c r="AN2462" s="457">
        <v>0</v>
      </c>
      <c r="AO2462" s="438">
        <v>2.4654752211963264E-3</v>
      </c>
      <c r="AP2462" s="462">
        <v>0</v>
      </c>
      <c r="AQ2462" s="463">
        <v>0</v>
      </c>
      <c r="AR2462" s="463">
        <v>0</v>
      </c>
      <c r="AS2462" s="456">
        <v>0</v>
      </c>
      <c r="AT2462" s="457">
        <v>0</v>
      </c>
      <c r="AU2462" s="457">
        <v>0</v>
      </c>
    </row>
    <row r="2463" spans="1:47" x14ac:dyDescent="0.2">
      <c r="A2463" s="231">
        <v>2036</v>
      </c>
      <c r="B2463" s="232">
        <v>19</v>
      </c>
      <c r="C2463" s="456">
        <v>0</v>
      </c>
      <c r="D2463" s="457">
        <v>0</v>
      </c>
      <c r="E2463" s="438">
        <v>6.5670260179842401</v>
      </c>
      <c r="F2463" s="456">
        <v>0</v>
      </c>
      <c r="G2463" s="457">
        <v>0</v>
      </c>
      <c r="H2463" s="438">
        <v>0.26630635464585495</v>
      </c>
      <c r="I2463" s="456">
        <v>0</v>
      </c>
      <c r="J2463" s="457">
        <v>0</v>
      </c>
      <c r="K2463" s="438">
        <v>0.37348408456758941</v>
      </c>
      <c r="L2463" s="462">
        <v>0</v>
      </c>
      <c r="M2463" s="463">
        <v>0</v>
      </c>
      <c r="N2463" s="438">
        <v>3.3976730839116826E-3</v>
      </c>
      <c r="O2463" s="456">
        <v>0</v>
      </c>
      <c r="P2463" s="457">
        <v>0</v>
      </c>
      <c r="Q2463" s="438">
        <v>2.1500326444772514E-2</v>
      </c>
      <c r="R2463" s="462">
        <v>0</v>
      </c>
      <c r="S2463" s="463">
        <v>0</v>
      </c>
      <c r="T2463" s="438">
        <v>507.58632036588932</v>
      </c>
      <c r="U2463" s="456">
        <v>0</v>
      </c>
      <c r="V2463" s="457">
        <v>0</v>
      </c>
      <c r="W2463" s="438">
        <v>1.4435319211405678E-2</v>
      </c>
      <c r="X2463" s="456">
        <v>0</v>
      </c>
      <c r="Y2463" s="457">
        <v>0</v>
      </c>
      <c r="Z2463" s="438">
        <v>1.6582668563476656E-2</v>
      </c>
      <c r="AA2463" s="456">
        <v>0</v>
      </c>
      <c r="AB2463" s="457">
        <v>0</v>
      </c>
      <c r="AC2463" s="438">
        <v>5.1452436669591657E-3</v>
      </c>
      <c r="AD2463" s="456">
        <v>0</v>
      </c>
      <c r="AE2463" s="457">
        <v>0</v>
      </c>
      <c r="AF2463" s="438">
        <v>3.1167579218407921E-4</v>
      </c>
      <c r="AG2463" s="456">
        <v>0</v>
      </c>
      <c r="AH2463" s="457">
        <v>0</v>
      </c>
      <c r="AI2463" s="438">
        <v>1.1256987274089044E-2</v>
      </c>
      <c r="AJ2463" s="456">
        <v>0</v>
      </c>
      <c r="AK2463" s="457">
        <v>0</v>
      </c>
      <c r="AL2463" s="438">
        <v>1.8952956342347612E-3</v>
      </c>
      <c r="AM2463" s="456">
        <v>0</v>
      </c>
      <c r="AN2463" s="457">
        <v>0</v>
      </c>
      <c r="AO2463" s="438">
        <v>2.5537762473298413E-3</v>
      </c>
      <c r="AP2463" s="462">
        <v>0</v>
      </c>
      <c r="AQ2463" s="463">
        <v>0</v>
      </c>
      <c r="AR2463" s="463">
        <v>0</v>
      </c>
      <c r="AS2463" s="456">
        <v>0</v>
      </c>
      <c r="AT2463" s="457">
        <v>0</v>
      </c>
      <c r="AU2463" s="457">
        <v>0</v>
      </c>
    </row>
    <row r="2464" spans="1:47" x14ac:dyDescent="0.2">
      <c r="A2464" s="231">
        <v>2036</v>
      </c>
      <c r="B2464" s="232">
        <v>20</v>
      </c>
      <c r="C2464" s="456">
        <v>0</v>
      </c>
      <c r="D2464" s="457">
        <v>0</v>
      </c>
      <c r="E2464" s="438">
        <v>6.6647276644767235</v>
      </c>
      <c r="F2464" s="456">
        <v>0</v>
      </c>
      <c r="G2464" s="457">
        <v>0</v>
      </c>
      <c r="H2464" s="438">
        <v>0.27666200868913121</v>
      </c>
      <c r="I2464" s="456">
        <v>0</v>
      </c>
      <c r="J2464" s="457">
        <v>0</v>
      </c>
      <c r="K2464" s="438">
        <v>0.38056602274308099</v>
      </c>
      <c r="L2464" s="462">
        <v>0</v>
      </c>
      <c r="M2464" s="463">
        <v>0</v>
      </c>
      <c r="N2464" s="438">
        <v>3.4071061769452736E-3</v>
      </c>
      <c r="O2464" s="456">
        <v>0</v>
      </c>
      <c r="P2464" s="457">
        <v>0</v>
      </c>
      <c r="Q2464" s="438">
        <v>2.1730285155081359E-2</v>
      </c>
      <c r="R2464" s="462">
        <v>0</v>
      </c>
      <c r="S2464" s="463">
        <v>0</v>
      </c>
      <c r="T2464" s="438">
        <v>508.99488107464828</v>
      </c>
      <c r="U2464" s="456">
        <v>0</v>
      </c>
      <c r="V2464" s="457">
        <v>0</v>
      </c>
      <c r="W2464" s="438">
        <v>1.4899832819810565E-2</v>
      </c>
      <c r="X2464" s="456">
        <v>0</v>
      </c>
      <c r="Y2464" s="457">
        <v>0</v>
      </c>
      <c r="Z2464" s="438">
        <v>1.7157162419914902E-2</v>
      </c>
      <c r="AA2464" s="456">
        <v>0</v>
      </c>
      <c r="AB2464" s="457">
        <v>0</v>
      </c>
      <c r="AC2464" s="438">
        <v>5.3636458581264286E-3</v>
      </c>
      <c r="AD2464" s="456">
        <v>0</v>
      </c>
      <c r="AE2464" s="457">
        <v>0</v>
      </c>
      <c r="AF2464" s="438">
        <v>3.2442878865685253E-4</v>
      </c>
      <c r="AG2464" s="456">
        <v>0</v>
      </c>
      <c r="AH2464" s="457">
        <v>0</v>
      </c>
      <c r="AI2464" s="438">
        <v>1.1689509395564684E-2</v>
      </c>
      <c r="AJ2464" s="456">
        <v>0</v>
      </c>
      <c r="AK2464" s="457">
        <v>0</v>
      </c>
      <c r="AL2464" s="438">
        <v>1.9800064801682397E-3</v>
      </c>
      <c r="AM2464" s="456">
        <v>0</v>
      </c>
      <c r="AN2464" s="457">
        <v>0</v>
      </c>
      <c r="AO2464" s="438">
        <v>2.6425402137232844E-3</v>
      </c>
      <c r="AP2464" s="462">
        <v>0</v>
      </c>
      <c r="AQ2464" s="463">
        <v>0</v>
      </c>
      <c r="AR2464" s="463">
        <v>0</v>
      </c>
      <c r="AS2464" s="456">
        <v>0</v>
      </c>
      <c r="AT2464" s="457">
        <v>0</v>
      </c>
      <c r="AU2464" s="457">
        <v>0</v>
      </c>
    </row>
    <row r="2465" spans="1:47" x14ac:dyDescent="0.2">
      <c r="A2465" s="231">
        <v>2036</v>
      </c>
      <c r="B2465" s="232">
        <v>21</v>
      </c>
      <c r="C2465" s="456">
        <v>0</v>
      </c>
      <c r="D2465" s="457">
        <v>0</v>
      </c>
      <c r="E2465" s="438">
        <v>8.120131069980502</v>
      </c>
      <c r="F2465" s="456">
        <v>0</v>
      </c>
      <c r="G2465" s="457">
        <v>0</v>
      </c>
      <c r="H2465" s="438">
        <v>0.33620647882241494</v>
      </c>
      <c r="I2465" s="456">
        <v>0</v>
      </c>
      <c r="J2465" s="457">
        <v>0</v>
      </c>
      <c r="K2465" s="438">
        <v>0.43537670575577897</v>
      </c>
      <c r="L2465" s="462">
        <v>0</v>
      </c>
      <c r="M2465" s="463">
        <v>0</v>
      </c>
      <c r="N2465" s="438">
        <v>3.4163376385150882E-3</v>
      </c>
      <c r="O2465" s="456">
        <v>0</v>
      </c>
      <c r="P2465" s="457">
        <v>0</v>
      </c>
      <c r="Q2465" s="438">
        <v>2.7095079245920001E-2</v>
      </c>
      <c r="R2465" s="462">
        <v>0</v>
      </c>
      <c r="S2465" s="463">
        <v>0</v>
      </c>
      <c r="T2465" s="438">
        <v>510.37458589564318</v>
      </c>
      <c r="U2465" s="456">
        <v>0</v>
      </c>
      <c r="V2465" s="457">
        <v>0</v>
      </c>
      <c r="W2465" s="438">
        <v>1.7474706848363043E-2</v>
      </c>
      <c r="X2465" s="456">
        <v>0</v>
      </c>
      <c r="Y2465" s="457">
        <v>0</v>
      </c>
      <c r="Z2465" s="438">
        <v>1.7719608540865815E-2</v>
      </c>
      <c r="AA2465" s="456">
        <v>0</v>
      </c>
      <c r="AB2465" s="457">
        <v>0</v>
      </c>
      <c r="AC2465" s="438">
        <v>6.5152875249966154E-3</v>
      </c>
      <c r="AD2465" s="456">
        <v>0</v>
      </c>
      <c r="AE2465" s="457">
        <v>0</v>
      </c>
      <c r="AF2465" s="438">
        <v>3.9550598281602663E-4</v>
      </c>
      <c r="AG2465" s="456">
        <v>0</v>
      </c>
      <c r="AH2465" s="457">
        <v>0</v>
      </c>
      <c r="AI2465" s="438">
        <v>1.4208155471022303E-2</v>
      </c>
      <c r="AJ2465" s="456">
        <v>0</v>
      </c>
      <c r="AK2465" s="457">
        <v>0</v>
      </c>
      <c r="AL2465" s="438">
        <v>2.4113537516225873E-3</v>
      </c>
      <c r="AM2465" s="456">
        <v>0</v>
      </c>
      <c r="AN2465" s="457">
        <v>0</v>
      </c>
      <c r="AO2465" s="438">
        <v>3.2123085280020584E-3</v>
      </c>
      <c r="AP2465" s="462">
        <v>0</v>
      </c>
      <c r="AQ2465" s="463">
        <v>0</v>
      </c>
      <c r="AR2465" s="463">
        <v>0</v>
      </c>
      <c r="AS2465" s="456">
        <v>0</v>
      </c>
      <c r="AT2465" s="457">
        <v>0</v>
      </c>
      <c r="AU2465" s="457">
        <v>0</v>
      </c>
    </row>
    <row r="2466" spans="1:47" x14ac:dyDescent="0.2">
      <c r="A2466" s="231">
        <v>2036</v>
      </c>
      <c r="B2466" s="232">
        <v>22</v>
      </c>
      <c r="C2466" s="456">
        <v>0</v>
      </c>
      <c r="D2466" s="457">
        <v>0</v>
      </c>
      <c r="E2466" s="438">
        <v>8.2266405932199032</v>
      </c>
      <c r="F2466" s="456">
        <v>0</v>
      </c>
      <c r="G2466" s="457">
        <v>0</v>
      </c>
      <c r="H2466" s="438">
        <v>0.3473780611411158</v>
      </c>
      <c r="I2466" s="456">
        <v>0</v>
      </c>
      <c r="J2466" s="457">
        <v>0</v>
      </c>
      <c r="K2466" s="438">
        <v>0.44266088477946958</v>
      </c>
      <c r="L2466" s="462">
        <v>0</v>
      </c>
      <c r="M2466" s="463">
        <v>0</v>
      </c>
      <c r="N2466" s="438">
        <v>3.4250603548836322E-3</v>
      </c>
      <c r="O2466" s="456">
        <v>0</v>
      </c>
      <c r="P2466" s="457">
        <v>0</v>
      </c>
      <c r="Q2466" s="438">
        <v>2.7375762791881843E-2</v>
      </c>
      <c r="R2466" s="462">
        <v>0</v>
      </c>
      <c r="S2466" s="463">
        <v>0</v>
      </c>
      <c r="T2466" s="438">
        <v>511.67767563039894</v>
      </c>
      <c r="U2466" s="456">
        <v>0</v>
      </c>
      <c r="V2466" s="457">
        <v>0</v>
      </c>
      <c r="W2466" s="438">
        <v>1.795566879583143E-2</v>
      </c>
      <c r="X2466" s="456">
        <v>0</v>
      </c>
      <c r="Y2466" s="457">
        <v>0</v>
      </c>
      <c r="Z2466" s="438">
        <v>1.8250591215782198E-2</v>
      </c>
      <c r="AA2466" s="456">
        <v>0</v>
      </c>
      <c r="AB2466" s="457">
        <v>0</v>
      </c>
      <c r="AC2466" s="438">
        <v>6.7506819665054812E-3</v>
      </c>
      <c r="AD2466" s="456">
        <v>0</v>
      </c>
      <c r="AE2466" s="457">
        <v>0</v>
      </c>
      <c r="AF2466" s="438">
        <v>4.0930753950431403E-4</v>
      </c>
      <c r="AG2466" s="456">
        <v>0</v>
      </c>
      <c r="AH2466" s="457">
        <v>0</v>
      </c>
      <c r="AI2466" s="438">
        <v>1.4674895328341871E-2</v>
      </c>
      <c r="AJ2466" s="456">
        <v>0</v>
      </c>
      <c r="AK2466" s="457">
        <v>0</v>
      </c>
      <c r="AL2466" s="438">
        <v>2.5028771781972162E-3</v>
      </c>
      <c r="AM2466" s="456">
        <v>0</v>
      </c>
      <c r="AN2466" s="457">
        <v>0</v>
      </c>
      <c r="AO2466" s="438">
        <v>3.3081674849305487E-3</v>
      </c>
      <c r="AP2466" s="462">
        <v>0</v>
      </c>
      <c r="AQ2466" s="463">
        <v>0</v>
      </c>
      <c r="AR2466" s="463">
        <v>0</v>
      </c>
      <c r="AS2466" s="456">
        <v>0</v>
      </c>
      <c r="AT2466" s="457">
        <v>0</v>
      </c>
      <c r="AU2466" s="457">
        <v>0</v>
      </c>
    </row>
    <row r="2467" spans="1:47" x14ac:dyDescent="0.2">
      <c r="A2467" s="231">
        <v>2036</v>
      </c>
      <c r="B2467" s="232">
        <v>23</v>
      </c>
      <c r="C2467" s="456">
        <v>0</v>
      </c>
      <c r="D2467" s="457">
        <v>0</v>
      </c>
      <c r="E2467" s="438">
        <v>8.322950056345082</v>
      </c>
      <c r="F2467" s="456">
        <v>0</v>
      </c>
      <c r="G2467" s="457">
        <v>0</v>
      </c>
      <c r="H2467" s="438">
        <v>0.35747924875243103</v>
      </c>
      <c r="I2467" s="456">
        <v>0</v>
      </c>
      <c r="J2467" s="457">
        <v>0</v>
      </c>
      <c r="K2467" s="438">
        <v>0.44924756628372881</v>
      </c>
      <c r="L2467" s="462">
        <v>0</v>
      </c>
      <c r="M2467" s="463">
        <v>0</v>
      </c>
      <c r="N2467" s="438">
        <v>3.4329541484319306E-3</v>
      </c>
      <c r="O2467" s="456">
        <v>0</v>
      </c>
      <c r="P2467" s="457">
        <v>0</v>
      </c>
      <c r="Q2467" s="438">
        <v>2.7629569736972202E-2</v>
      </c>
      <c r="R2467" s="462">
        <v>0</v>
      </c>
      <c r="S2467" s="463">
        <v>0</v>
      </c>
      <c r="T2467" s="438">
        <v>512.85707938598</v>
      </c>
      <c r="U2467" s="456">
        <v>0</v>
      </c>
      <c r="V2467" s="457">
        <v>0</v>
      </c>
      <c r="W2467" s="438">
        <v>1.8390522110900857E-2</v>
      </c>
      <c r="X2467" s="456">
        <v>0</v>
      </c>
      <c r="Y2467" s="457">
        <v>0</v>
      </c>
      <c r="Z2467" s="438">
        <v>1.8730718470483458E-2</v>
      </c>
      <c r="AA2467" s="456">
        <v>0</v>
      </c>
      <c r="AB2467" s="457">
        <v>0</v>
      </c>
      <c r="AC2467" s="438">
        <v>6.9635242637272965E-3</v>
      </c>
      <c r="AD2467" s="456">
        <v>0</v>
      </c>
      <c r="AE2467" s="457">
        <v>0</v>
      </c>
      <c r="AF2467" s="438">
        <v>4.2178683610245512E-4</v>
      </c>
      <c r="AG2467" s="456">
        <v>0</v>
      </c>
      <c r="AH2467" s="457">
        <v>0</v>
      </c>
      <c r="AI2467" s="438">
        <v>1.5096912557077163E-2</v>
      </c>
      <c r="AJ2467" s="456">
        <v>0</v>
      </c>
      <c r="AK2467" s="457">
        <v>0</v>
      </c>
      <c r="AL2467" s="438">
        <v>2.5856281416422474E-3</v>
      </c>
      <c r="AM2467" s="456">
        <v>0</v>
      </c>
      <c r="AN2467" s="457">
        <v>0</v>
      </c>
      <c r="AO2467" s="438">
        <v>3.3948419207412515E-3</v>
      </c>
      <c r="AP2467" s="462">
        <v>0</v>
      </c>
      <c r="AQ2467" s="463">
        <v>0</v>
      </c>
      <c r="AR2467" s="463">
        <v>0</v>
      </c>
      <c r="AS2467" s="456">
        <v>0</v>
      </c>
      <c r="AT2467" s="457">
        <v>0</v>
      </c>
      <c r="AU2467" s="457">
        <v>0</v>
      </c>
    </row>
    <row r="2468" spans="1:47" x14ac:dyDescent="0.2">
      <c r="A2468" s="231">
        <v>2036</v>
      </c>
      <c r="B2468" s="232">
        <v>24</v>
      </c>
      <c r="C2468" s="456">
        <v>0</v>
      </c>
      <c r="D2468" s="457">
        <v>0</v>
      </c>
      <c r="E2468" s="438">
        <v>8.4032200224290197</v>
      </c>
      <c r="F2468" s="456">
        <v>0</v>
      </c>
      <c r="G2468" s="457">
        <v>0</v>
      </c>
      <c r="H2468" s="438">
        <v>0.36590021690897573</v>
      </c>
      <c r="I2468" s="456">
        <v>0</v>
      </c>
      <c r="J2468" s="457">
        <v>0</v>
      </c>
      <c r="K2468" s="438">
        <v>0.45473681185053705</v>
      </c>
      <c r="L2468" s="462">
        <v>0</v>
      </c>
      <c r="M2468" s="463">
        <v>0</v>
      </c>
      <c r="N2468" s="438">
        <v>3.4395154562376681E-3</v>
      </c>
      <c r="O2468" s="456">
        <v>0</v>
      </c>
      <c r="P2468" s="457">
        <v>0</v>
      </c>
      <c r="Q2468" s="438">
        <v>2.78411085026159E-2</v>
      </c>
      <c r="R2468" s="462">
        <v>0</v>
      </c>
      <c r="S2468" s="463">
        <v>0</v>
      </c>
      <c r="T2468" s="438">
        <v>513.83742185353287</v>
      </c>
      <c r="U2468" s="456">
        <v>0</v>
      </c>
      <c r="V2468" s="457">
        <v>0</v>
      </c>
      <c r="W2468" s="438">
        <v>1.8753105389725945E-2</v>
      </c>
      <c r="X2468" s="456">
        <v>0</v>
      </c>
      <c r="Y2468" s="457">
        <v>0</v>
      </c>
      <c r="Z2468" s="438">
        <v>1.9130956080429379E-2</v>
      </c>
      <c r="AA2468" s="456">
        <v>0</v>
      </c>
      <c r="AB2468" s="457">
        <v>0</v>
      </c>
      <c r="AC2468" s="438">
        <v>7.1409698566614385E-3</v>
      </c>
      <c r="AD2468" s="456">
        <v>0</v>
      </c>
      <c r="AE2468" s="457">
        <v>0</v>
      </c>
      <c r="AF2468" s="438">
        <v>4.3219084330264857E-4</v>
      </c>
      <c r="AG2468" s="456">
        <v>0</v>
      </c>
      <c r="AH2468" s="457">
        <v>0</v>
      </c>
      <c r="AI2468" s="438">
        <v>1.5448726582421378E-2</v>
      </c>
      <c r="AJ2468" s="456">
        <v>0</v>
      </c>
      <c r="AK2468" s="457">
        <v>0</v>
      </c>
      <c r="AL2468" s="438">
        <v>2.654617859976169E-3</v>
      </c>
      <c r="AM2468" s="456">
        <v>0</v>
      </c>
      <c r="AN2468" s="457">
        <v>0</v>
      </c>
      <c r="AO2468" s="438">
        <v>3.4670979973291105E-3</v>
      </c>
      <c r="AP2468" s="462">
        <v>0</v>
      </c>
      <c r="AQ2468" s="463">
        <v>0</v>
      </c>
      <c r="AR2468" s="463">
        <v>0</v>
      </c>
      <c r="AS2468" s="456">
        <v>0</v>
      </c>
      <c r="AT2468" s="457">
        <v>0</v>
      </c>
      <c r="AU2468" s="457">
        <v>0</v>
      </c>
    </row>
    <row r="2469" spans="1:47" x14ac:dyDescent="0.2">
      <c r="A2469" s="231">
        <v>2036</v>
      </c>
      <c r="B2469" s="232">
        <v>25</v>
      </c>
      <c r="C2469" s="456">
        <v>0</v>
      </c>
      <c r="D2469" s="457">
        <v>0</v>
      </c>
      <c r="E2469" s="438">
        <v>8.46369087966157</v>
      </c>
      <c r="F2469" s="456">
        <v>0</v>
      </c>
      <c r="G2469" s="457">
        <v>0</v>
      </c>
      <c r="H2469" s="438">
        <v>0.37224313131619452</v>
      </c>
      <c r="I2469" s="456">
        <v>0</v>
      </c>
      <c r="J2469" s="457">
        <v>0</v>
      </c>
      <c r="K2469" s="438">
        <v>0.45887258796236635</v>
      </c>
      <c r="L2469" s="462">
        <v>0</v>
      </c>
      <c r="M2469" s="463">
        <v>0</v>
      </c>
      <c r="N2469" s="438">
        <v>3.4444705579099798E-3</v>
      </c>
      <c r="O2469" s="456">
        <v>0</v>
      </c>
      <c r="P2469" s="457">
        <v>0</v>
      </c>
      <c r="Q2469" s="438">
        <v>2.8000471966721986E-2</v>
      </c>
      <c r="R2469" s="462">
        <v>0</v>
      </c>
      <c r="S2469" s="463">
        <v>0</v>
      </c>
      <c r="T2469" s="438">
        <v>514.57730301812694</v>
      </c>
      <c r="U2469" s="456">
        <v>0</v>
      </c>
      <c r="V2469" s="457">
        <v>0</v>
      </c>
      <c r="W2469" s="438">
        <v>1.9026138412318139E-2</v>
      </c>
      <c r="X2469" s="456">
        <v>0</v>
      </c>
      <c r="Y2469" s="457">
        <v>0</v>
      </c>
      <c r="Z2469" s="438">
        <v>1.9432492058558182E-2</v>
      </c>
      <c r="AA2469" s="456">
        <v>0</v>
      </c>
      <c r="AB2469" s="457">
        <v>0</v>
      </c>
      <c r="AC2469" s="438">
        <v>7.2746235415418912E-3</v>
      </c>
      <c r="AD2469" s="456">
        <v>0</v>
      </c>
      <c r="AE2469" s="457">
        <v>0</v>
      </c>
      <c r="AF2469" s="438">
        <v>4.4002698270698913E-4</v>
      </c>
      <c r="AG2469" s="456">
        <v>0</v>
      </c>
      <c r="AH2469" s="457">
        <v>0</v>
      </c>
      <c r="AI2469" s="438">
        <v>1.5713699347247596E-2</v>
      </c>
      <c r="AJ2469" s="456">
        <v>0</v>
      </c>
      <c r="AK2469" s="457">
        <v>0</v>
      </c>
      <c r="AL2469" s="438">
        <v>2.7065843081658493E-3</v>
      </c>
      <c r="AM2469" s="456">
        <v>0</v>
      </c>
      <c r="AN2469" s="457">
        <v>0</v>
      </c>
      <c r="AO2469" s="438">
        <v>3.5215174067307043E-3</v>
      </c>
      <c r="AP2469" s="462">
        <v>0</v>
      </c>
      <c r="AQ2469" s="463">
        <v>0</v>
      </c>
      <c r="AR2469" s="463">
        <v>0</v>
      </c>
      <c r="AS2469" s="456">
        <v>0</v>
      </c>
      <c r="AT2469" s="457">
        <v>0</v>
      </c>
      <c r="AU2469" s="457">
        <v>0</v>
      </c>
    </row>
    <row r="2470" spans="1:47" x14ac:dyDescent="0.2">
      <c r="A2470" s="231">
        <v>2036</v>
      </c>
      <c r="B2470" s="232">
        <v>26</v>
      </c>
      <c r="C2470" s="456">
        <v>0</v>
      </c>
      <c r="D2470" s="457">
        <v>0</v>
      </c>
      <c r="E2470" s="438">
        <v>8.5001777521777893</v>
      </c>
      <c r="F2470" s="456">
        <v>0</v>
      </c>
      <c r="G2470" s="457">
        <v>0</v>
      </c>
      <c r="H2470" s="438">
        <v>0.37606934680729859</v>
      </c>
      <c r="I2470" s="456">
        <v>0</v>
      </c>
      <c r="J2470" s="457">
        <v>0</v>
      </c>
      <c r="K2470" s="438">
        <v>0.46136771649068903</v>
      </c>
      <c r="L2470" s="462">
        <v>0</v>
      </c>
      <c r="M2470" s="463">
        <v>0</v>
      </c>
      <c r="N2470" s="438">
        <v>3.4474596130915627E-3</v>
      </c>
      <c r="O2470" s="456">
        <v>0</v>
      </c>
      <c r="P2470" s="457">
        <v>0</v>
      </c>
      <c r="Q2470" s="438">
        <v>2.8096610082426355E-2</v>
      </c>
      <c r="R2470" s="462">
        <v>0</v>
      </c>
      <c r="S2470" s="463">
        <v>0</v>
      </c>
      <c r="T2470" s="438">
        <v>515.0237092133201</v>
      </c>
      <c r="U2470" s="456">
        <v>0</v>
      </c>
      <c r="V2470" s="457">
        <v>0</v>
      </c>
      <c r="W2470" s="438">
        <v>1.9190879243859957E-2</v>
      </c>
      <c r="X2470" s="456">
        <v>0</v>
      </c>
      <c r="Y2470" s="457">
        <v>0</v>
      </c>
      <c r="Z2470" s="438">
        <v>1.9614303204606498E-2</v>
      </c>
      <c r="AA2470" s="456">
        <v>0</v>
      </c>
      <c r="AB2470" s="457">
        <v>0</v>
      </c>
      <c r="AC2470" s="438">
        <v>7.3552340278048474E-3</v>
      </c>
      <c r="AD2470" s="456">
        <v>0</v>
      </c>
      <c r="AE2470" s="457">
        <v>0</v>
      </c>
      <c r="AF2470" s="438">
        <v>4.4475425918159665E-4</v>
      </c>
      <c r="AG2470" s="456">
        <v>0</v>
      </c>
      <c r="AH2470" s="457">
        <v>0</v>
      </c>
      <c r="AI2470" s="438">
        <v>1.5873528791302098E-2</v>
      </c>
      <c r="AJ2470" s="456">
        <v>0</v>
      </c>
      <c r="AK2470" s="457">
        <v>0</v>
      </c>
      <c r="AL2470" s="438">
        <v>2.7379237050336232E-3</v>
      </c>
      <c r="AM2470" s="456">
        <v>0</v>
      </c>
      <c r="AN2470" s="457">
        <v>0</v>
      </c>
      <c r="AO2470" s="438">
        <v>3.5543526189558187E-3</v>
      </c>
      <c r="AP2470" s="462">
        <v>0</v>
      </c>
      <c r="AQ2470" s="463">
        <v>0</v>
      </c>
      <c r="AR2470" s="463">
        <v>0</v>
      </c>
      <c r="AS2470" s="456">
        <v>0</v>
      </c>
      <c r="AT2470" s="457">
        <v>0</v>
      </c>
      <c r="AU2470" s="457">
        <v>0</v>
      </c>
    </row>
    <row r="2471" spans="1:47" x14ac:dyDescent="0.2">
      <c r="A2471" s="231">
        <v>2036</v>
      </c>
      <c r="B2471" s="232">
        <v>27</v>
      </c>
      <c r="C2471" s="456">
        <v>0</v>
      </c>
      <c r="D2471" s="457">
        <v>0</v>
      </c>
      <c r="E2471" s="438">
        <v>8.5071128645759071</v>
      </c>
      <c r="F2471" s="456">
        <v>0</v>
      </c>
      <c r="G2471" s="457">
        <v>0</v>
      </c>
      <c r="H2471" s="438">
        <v>0.37679722659777254</v>
      </c>
      <c r="I2471" s="456">
        <v>0</v>
      </c>
      <c r="J2471" s="457">
        <v>0</v>
      </c>
      <c r="K2471" s="438">
        <v>0.4618422213957824</v>
      </c>
      <c r="L2471" s="462">
        <v>0</v>
      </c>
      <c r="M2471" s="463">
        <v>0</v>
      </c>
      <c r="N2471" s="438">
        <v>3.4480267079390319E-3</v>
      </c>
      <c r="O2471" s="456">
        <v>0</v>
      </c>
      <c r="P2471" s="457">
        <v>0</v>
      </c>
      <c r="Q2471" s="438">
        <v>2.8114919778682714E-2</v>
      </c>
      <c r="R2471" s="462">
        <v>0</v>
      </c>
      <c r="S2471" s="463">
        <v>0</v>
      </c>
      <c r="T2471" s="438">
        <v>515.10957389488487</v>
      </c>
      <c r="U2471" s="456">
        <v>0</v>
      </c>
      <c r="V2471" s="457">
        <v>0</v>
      </c>
      <c r="W2471" s="438">
        <v>1.9222225924977968E-2</v>
      </c>
      <c r="X2471" s="456">
        <v>0</v>
      </c>
      <c r="Y2471" s="457">
        <v>0</v>
      </c>
      <c r="Z2471" s="438">
        <v>1.9648927221954056E-2</v>
      </c>
      <c r="AA2471" s="456">
        <v>0</v>
      </c>
      <c r="AB2471" s="457">
        <v>0</v>
      </c>
      <c r="AC2471" s="438">
        <v>7.3705803783338398E-3</v>
      </c>
      <c r="AD2471" s="456">
        <v>0</v>
      </c>
      <c r="AE2471" s="457">
        <v>0</v>
      </c>
      <c r="AF2471" s="438">
        <v>4.4565296284399111E-4</v>
      </c>
      <c r="AG2471" s="456">
        <v>0</v>
      </c>
      <c r="AH2471" s="457">
        <v>0</v>
      </c>
      <c r="AI2471" s="438">
        <v>1.5903961551653151E-2</v>
      </c>
      <c r="AJ2471" s="456">
        <v>0</v>
      </c>
      <c r="AK2471" s="457">
        <v>0</v>
      </c>
      <c r="AL2471" s="438">
        <v>2.743891512310422E-3</v>
      </c>
      <c r="AM2471" s="456">
        <v>0</v>
      </c>
      <c r="AN2471" s="457">
        <v>0</v>
      </c>
      <c r="AO2471" s="438">
        <v>3.5606059502521397E-3</v>
      </c>
      <c r="AP2471" s="462">
        <v>0</v>
      </c>
      <c r="AQ2471" s="463">
        <v>0</v>
      </c>
      <c r="AR2471" s="463">
        <v>0</v>
      </c>
      <c r="AS2471" s="456">
        <v>0</v>
      </c>
      <c r="AT2471" s="457">
        <v>0</v>
      </c>
      <c r="AU2471" s="457">
        <v>0</v>
      </c>
    </row>
    <row r="2472" spans="1:47" x14ac:dyDescent="0.2">
      <c r="A2472" s="231">
        <v>2036</v>
      </c>
      <c r="B2472" s="232">
        <v>28</v>
      </c>
      <c r="C2472" s="456">
        <v>0</v>
      </c>
      <c r="D2472" s="457">
        <v>0</v>
      </c>
      <c r="E2472" s="438">
        <v>8.507134165969271</v>
      </c>
      <c r="F2472" s="456">
        <v>0</v>
      </c>
      <c r="G2472" s="457">
        <v>0</v>
      </c>
      <c r="H2472" s="438">
        <v>0.37679590836812249</v>
      </c>
      <c r="I2472" s="456">
        <v>0</v>
      </c>
      <c r="J2472" s="457">
        <v>0</v>
      </c>
      <c r="K2472" s="438">
        <v>0.4618423478578158</v>
      </c>
      <c r="L2472" s="462">
        <v>0</v>
      </c>
      <c r="M2472" s="463">
        <v>0</v>
      </c>
      <c r="N2472" s="438">
        <v>3.4480343816492985E-3</v>
      </c>
      <c r="O2472" s="456">
        <v>0</v>
      </c>
      <c r="P2472" s="457">
        <v>0</v>
      </c>
      <c r="Q2472" s="438">
        <v>2.8114931966231084E-2</v>
      </c>
      <c r="R2472" s="462">
        <v>0</v>
      </c>
      <c r="S2472" s="463">
        <v>0</v>
      </c>
      <c r="T2472" s="438">
        <v>515.10928087538036</v>
      </c>
      <c r="U2472" s="456">
        <v>0</v>
      </c>
      <c r="V2472" s="457">
        <v>0</v>
      </c>
      <c r="W2472" s="438">
        <v>1.9222191270383701E-2</v>
      </c>
      <c r="X2472" s="456">
        <v>0</v>
      </c>
      <c r="Y2472" s="457">
        <v>0</v>
      </c>
      <c r="Z2472" s="438">
        <v>1.9648844442939468E-2</v>
      </c>
      <c r="AA2472" s="456">
        <v>0</v>
      </c>
      <c r="AB2472" s="457">
        <v>0</v>
      </c>
      <c r="AC2472" s="438">
        <v>7.3705462143352244E-3</v>
      </c>
      <c r="AD2472" s="456">
        <v>0</v>
      </c>
      <c r="AE2472" s="457">
        <v>0</v>
      </c>
      <c r="AF2472" s="438">
        <v>4.4565284416375094E-4</v>
      </c>
      <c r="AG2472" s="456">
        <v>0</v>
      </c>
      <c r="AH2472" s="457">
        <v>0</v>
      </c>
      <c r="AI2472" s="438">
        <v>1.5903896890987253E-2</v>
      </c>
      <c r="AJ2472" s="456">
        <v>0</v>
      </c>
      <c r="AK2472" s="457">
        <v>0</v>
      </c>
      <c r="AL2472" s="438">
        <v>2.7438744038738101E-3</v>
      </c>
      <c r="AM2472" s="456">
        <v>0</v>
      </c>
      <c r="AN2472" s="457">
        <v>0</v>
      </c>
      <c r="AO2472" s="438">
        <v>3.5605919210864021E-3</v>
      </c>
      <c r="AP2472" s="462">
        <v>0</v>
      </c>
      <c r="AQ2472" s="463">
        <v>0</v>
      </c>
      <c r="AR2472" s="463">
        <v>0</v>
      </c>
      <c r="AS2472" s="456">
        <v>0</v>
      </c>
      <c r="AT2472" s="457">
        <v>0</v>
      </c>
      <c r="AU2472" s="457">
        <v>0</v>
      </c>
    </row>
    <row r="2473" spans="1:47" x14ac:dyDescent="0.2">
      <c r="A2473" s="231">
        <v>2036</v>
      </c>
      <c r="B2473" s="232">
        <v>29</v>
      </c>
      <c r="C2473" s="456">
        <v>0</v>
      </c>
      <c r="D2473" s="457">
        <v>0</v>
      </c>
      <c r="E2473" s="438">
        <v>8.5071244148330134</v>
      </c>
      <c r="F2473" s="456">
        <v>0</v>
      </c>
      <c r="G2473" s="457">
        <v>0</v>
      </c>
      <c r="H2473" s="438">
        <v>0.37679298904918102</v>
      </c>
      <c r="I2473" s="456">
        <v>0</v>
      </c>
      <c r="J2473" s="457">
        <v>0</v>
      </c>
      <c r="K2473" s="438">
        <v>0.46184177555849004</v>
      </c>
      <c r="L2473" s="462">
        <v>0</v>
      </c>
      <c r="M2473" s="463">
        <v>0</v>
      </c>
      <c r="N2473" s="438">
        <v>3.4480389997747834E-3</v>
      </c>
      <c r="O2473" s="456">
        <v>0</v>
      </c>
      <c r="P2473" s="457">
        <v>0</v>
      </c>
      <c r="Q2473" s="438">
        <v>2.81149095164527E-2</v>
      </c>
      <c r="R2473" s="462">
        <v>0</v>
      </c>
      <c r="S2473" s="463">
        <v>0</v>
      </c>
      <c r="T2473" s="438">
        <v>515.1102769160193</v>
      </c>
      <c r="U2473" s="456">
        <v>0</v>
      </c>
      <c r="V2473" s="457">
        <v>0</v>
      </c>
      <c r="W2473" s="438">
        <v>1.9222095356975756E-2</v>
      </c>
      <c r="X2473" s="456">
        <v>0</v>
      </c>
      <c r="Y2473" s="457">
        <v>0</v>
      </c>
      <c r="Z2473" s="438">
        <v>1.9648697029558154E-2</v>
      </c>
      <c r="AA2473" s="456">
        <v>0</v>
      </c>
      <c r="AB2473" s="457">
        <v>0</v>
      </c>
      <c r="AC2473" s="438">
        <v>7.3704753180657339E-3</v>
      </c>
      <c r="AD2473" s="456">
        <v>0</v>
      </c>
      <c r="AE2473" s="457">
        <v>0</v>
      </c>
      <c r="AF2473" s="438">
        <v>4.4564802994126934E-4</v>
      </c>
      <c r="AG2473" s="456">
        <v>0</v>
      </c>
      <c r="AH2473" s="457">
        <v>0</v>
      </c>
      <c r="AI2473" s="438">
        <v>1.5903773981146677E-2</v>
      </c>
      <c r="AJ2473" s="456">
        <v>0</v>
      </c>
      <c r="AK2473" s="457">
        <v>0</v>
      </c>
      <c r="AL2473" s="438">
        <v>2.7438503883938101E-3</v>
      </c>
      <c r="AM2473" s="456">
        <v>0</v>
      </c>
      <c r="AN2473" s="457">
        <v>0</v>
      </c>
      <c r="AO2473" s="438">
        <v>3.5605704282179926E-3</v>
      </c>
      <c r="AP2473" s="462">
        <v>0</v>
      </c>
      <c r="AQ2473" s="463">
        <v>0</v>
      </c>
      <c r="AR2473" s="463">
        <v>0</v>
      </c>
      <c r="AS2473" s="456">
        <v>0</v>
      </c>
      <c r="AT2473" s="457">
        <v>0</v>
      </c>
      <c r="AU2473" s="457">
        <v>0</v>
      </c>
    </row>
    <row r="2474" spans="1:47" x14ac:dyDescent="0.2">
      <c r="A2474" s="231">
        <v>2036</v>
      </c>
      <c r="B2474" s="232">
        <v>30</v>
      </c>
      <c r="C2474" s="456">
        <v>0</v>
      </c>
      <c r="D2474" s="457">
        <v>0</v>
      </c>
      <c r="E2474" s="438">
        <v>9.7761893075941728</v>
      </c>
      <c r="F2474" s="456">
        <v>0</v>
      </c>
      <c r="G2474" s="457">
        <v>0</v>
      </c>
      <c r="H2474" s="438">
        <v>0.39958027074984442</v>
      </c>
      <c r="I2474" s="456">
        <v>0</v>
      </c>
      <c r="J2474" s="457">
        <v>0</v>
      </c>
      <c r="K2474" s="438">
        <v>0.59666207334218546</v>
      </c>
      <c r="L2474" s="462">
        <v>0</v>
      </c>
      <c r="M2474" s="463">
        <v>0</v>
      </c>
      <c r="N2474" s="438">
        <v>3.4480464314253275E-3</v>
      </c>
      <c r="O2474" s="456">
        <v>0</v>
      </c>
      <c r="P2474" s="457">
        <v>0</v>
      </c>
      <c r="Q2474" s="438">
        <v>2.8114852717894281E-2</v>
      </c>
      <c r="R2474" s="462">
        <v>0</v>
      </c>
      <c r="S2474" s="463">
        <v>0</v>
      </c>
      <c r="T2474" s="438">
        <v>515.11120190179793</v>
      </c>
      <c r="U2474" s="456">
        <v>0</v>
      </c>
      <c r="V2474" s="457">
        <v>0</v>
      </c>
      <c r="W2474" s="438">
        <v>2.0497956308317165E-2</v>
      </c>
      <c r="X2474" s="456">
        <v>0</v>
      </c>
      <c r="Y2474" s="457">
        <v>0</v>
      </c>
      <c r="Z2474" s="438">
        <v>1.9648466805656524E-2</v>
      </c>
      <c r="AA2474" s="456">
        <v>0</v>
      </c>
      <c r="AB2474" s="457">
        <v>0</v>
      </c>
      <c r="AC2474" s="438">
        <v>7.792654544107251E-3</v>
      </c>
      <c r="AD2474" s="456">
        <v>0</v>
      </c>
      <c r="AE2474" s="457">
        <v>0</v>
      </c>
      <c r="AF2474" s="438">
        <v>4.7229495701127741E-4</v>
      </c>
      <c r="AG2474" s="456">
        <v>0</v>
      </c>
      <c r="AH2474" s="457">
        <v>0</v>
      </c>
      <c r="AI2474" s="438">
        <v>1.6873105732430501E-2</v>
      </c>
      <c r="AJ2474" s="456">
        <v>0</v>
      </c>
      <c r="AK2474" s="457">
        <v>0</v>
      </c>
      <c r="AL2474" s="438">
        <v>2.8982153721984231E-3</v>
      </c>
      <c r="AM2474" s="456">
        <v>0</v>
      </c>
      <c r="AN2474" s="457">
        <v>0</v>
      </c>
      <c r="AO2474" s="438">
        <v>3.7892643751364368E-3</v>
      </c>
      <c r="AP2474" s="462">
        <v>0</v>
      </c>
      <c r="AQ2474" s="463">
        <v>0</v>
      </c>
      <c r="AR2474" s="463">
        <v>0</v>
      </c>
      <c r="AS2474" s="456">
        <v>0</v>
      </c>
      <c r="AT2474" s="457">
        <v>0</v>
      </c>
      <c r="AU2474" s="457">
        <v>0</v>
      </c>
    </row>
    <row r="2475" spans="1:47" x14ac:dyDescent="0.2">
      <c r="A2475" s="231">
        <v>2036</v>
      </c>
      <c r="B2475" s="232">
        <v>31</v>
      </c>
      <c r="C2475" s="456">
        <v>0</v>
      </c>
      <c r="D2475" s="457">
        <v>0</v>
      </c>
      <c r="E2475" s="438">
        <v>11.089706044064648</v>
      </c>
      <c r="F2475" s="456">
        <v>0</v>
      </c>
      <c r="G2475" s="457">
        <v>0</v>
      </c>
      <c r="H2475" s="438">
        <v>0.42474778101179039</v>
      </c>
      <c r="I2475" s="456">
        <v>0</v>
      </c>
      <c r="J2475" s="457">
        <v>0</v>
      </c>
      <c r="K2475" s="438">
        <v>0.72635557239199844</v>
      </c>
      <c r="L2475" s="462">
        <v>0</v>
      </c>
      <c r="M2475" s="463">
        <v>0</v>
      </c>
      <c r="N2475" s="438">
        <v>3.4480502744016414E-3</v>
      </c>
      <c r="O2475" s="456">
        <v>0</v>
      </c>
      <c r="P2475" s="457">
        <v>0</v>
      </c>
      <c r="Q2475" s="438">
        <v>2.8114818130066409E-2</v>
      </c>
      <c r="R2475" s="462">
        <v>0</v>
      </c>
      <c r="S2475" s="463">
        <v>0</v>
      </c>
      <c r="T2475" s="438">
        <v>515.11274807116934</v>
      </c>
      <c r="U2475" s="456">
        <v>0</v>
      </c>
      <c r="V2475" s="457">
        <v>0</v>
      </c>
      <c r="W2475" s="438">
        <v>2.1883895633631176E-2</v>
      </c>
      <c r="X2475" s="456">
        <v>0</v>
      </c>
      <c r="Y2475" s="457">
        <v>0</v>
      </c>
      <c r="Z2475" s="438">
        <v>1.964811871951171E-2</v>
      </c>
      <c r="AA2475" s="456">
        <v>0</v>
      </c>
      <c r="AB2475" s="457">
        <v>0</v>
      </c>
      <c r="AC2475" s="438">
        <v>8.2632664389680824E-3</v>
      </c>
      <c r="AD2475" s="456">
        <v>0</v>
      </c>
      <c r="AE2475" s="457">
        <v>0</v>
      </c>
      <c r="AF2475" s="438">
        <v>5.0188725768906281E-4</v>
      </c>
      <c r="AG2475" s="456">
        <v>0</v>
      </c>
      <c r="AH2475" s="457">
        <v>0</v>
      </c>
      <c r="AI2475" s="438">
        <v>1.7942412001161083E-2</v>
      </c>
      <c r="AJ2475" s="456">
        <v>0</v>
      </c>
      <c r="AK2475" s="457">
        <v>0</v>
      </c>
      <c r="AL2475" s="438">
        <v>3.0713756111775607E-3</v>
      </c>
      <c r="AM2475" s="456">
        <v>0</v>
      </c>
      <c r="AN2475" s="457">
        <v>0</v>
      </c>
      <c r="AO2475" s="438">
        <v>4.0393331006651377E-3</v>
      </c>
      <c r="AP2475" s="462">
        <v>0</v>
      </c>
      <c r="AQ2475" s="463">
        <v>0</v>
      </c>
      <c r="AR2475" s="463">
        <v>0</v>
      </c>
      <c r="AS2475" s="456">
        <v>0</v>
      </c>
      <c r="AT2475" s="457">
        <v>0</v>
      </c>
      <c r="AU2475" s="457">
        <v>0</v>
      </c>
    </row>
    <row r="2476" spans="1:47" x14ac:dyDescent="0.2">
      <c r="A2476" s="231">
        <v>2036</v>
      </c>
      <c r="B2476" s="232">
        <v>32</v>
      </c>
      <c r="C2476" s="456">
        <v>0</v>
      </c>
      <c r="D2476" s="457">
        <v>0</v>
      </c>
      <c r="E2476" s="419">
        <v>11.089706044064648</v>
      </c>
      <c r="F2476" s="456">
        <v>0</v>
      </c>
      <c r="G2476" s="457">
        <v>0</v>
      </c>
      <c r="H2476" s="419">
        <v>0.42474778101179039</v>
      </c>
      <c r="I2476" s="456">
        <v>0</v>
      </c>
      <c r="J2476" s="457">
        <v>0</v>
      </c>
      <c r="K2476" s="419">
        <v>0.72635557239199844</v>
      </c>
      <c r="L2476" s="462">
        <v>0</v>
      </c>
      <c r="M2476" s="463">
        <v>0</v>
      </c>
      <c r="N2476" s="419">
        <v>3.4480502744016414E-3</v>
      </c>
      <c r="O2476" s="456">
        <v>0</v>
      </c>
      <c r="P2476" s="457">
        <v>0</v>
      </c>
      <c r="Q2476" s="419">
        <v>2.8114818130066409E-2</v>
      </c>
      <c r="R2476" s="462">
        <v>0</v>
      </c>
      <c r="S2476" s="463">
        <v>0</v>
      </c>
      <c r="T2476" s="419">
        <v>515.11274807116934</v>
      </c>
      <c r="U2476" s="456">
        <v>0</v>
      </c>
      <c r="V2476" s="457">
        <v>0</v>
      </c>
      <c r="W2476" s="419">
        <v>2.1883895633631176E-2</v>
      </c>
      <c r="X2476" s="456">
        <v>0</v>
      </c>
      <c r="Y2476" s="457">
        <v>0</v>
      </c>
      <c r="Z2476" s="419">
        <v>1.964811871951171E-2</v>
      </c>
      <c r="AA2476" s="456">
        <v>0</v>
      </c>
      <c r="AB2476" s="457">
        <v>0</v>
      </c>
      <c r="AC2476" s="419">
        <v>8.2632664389680824E-3</v>
      </c>
      <c r="AD2476" s="456">
        <v>0</v>
      </c>
      <c r="AE2476" s="457">
        <v>0</v>
      </c>
      <c r="AF2476" s="419">
        <v>5.0188725768906281E-4</v>
      </c>
      <c r="AG2476" s="456">
        <v>0</v>
      </c>
      <c r="AH2476" s="457">
        <v>0</v>
      </c>
      <c r="AI2476" s="419">
        <v>1.7942412001161083E-2</v>
      </c>
      <c r="AJ2476" s="456">
        <v>0</v>
      </c>
      <c r="AK2476" s="457">
        <v>0</v>
      </c>
      <c r="AL2476" s="419">
        <v>3.0713756111775607E-3</v>
      </c>
      <c r="AM2476" s="456">
        <v>0</v>
      </c>
      <c r="AN2476" s="457">
        <v>0</v>
      </c>
      <c r="AO2476" s="419">
        <v>4.0393331006651377E-3</v>
      </c>
      <c r="AP2476" s="462">
        <v>0</v>
      </c>
      <c r="AQ2476" s="463">
        <v>0</v>
      </c>
      <c r="AR2476" s="463">
        <v>0</v>
      </c>
      <c r="AS2476" s="456">
        <v>0</v>
      </c>
      <c r="AT2476" s="457">
        <v>0</v>
      </c>
      <c r="AU2476" s="457">
        <v>0</v>
      </c>
    </row>
    <row r="2477" spans="1:47" x14ac:dyDescent="0.2">
      <c r="A2477" s="231">
        <v>2036</v>
      </c>
      <c r="B2477" s="232">
        <v>33</v>
      </c>
      <c r="C2477" s="456">
        <v>0</v>
      </c>
      <c r="D2477" s="457">
        <v>0</v>
      </c>
      <c r="E2477" s="419">
        <v>11.089706044064648</v>
      </c>
      <c r="F2477" s="456">
        <v>0</v>
      </c>
      <c r="G2477" s="457">
        <v>0</v>
      </c>
      <c r="H2477" s="419">
        <v>0.42474778101179039</v>
      </c>
      <c r="I2477" s="456">
        <v>0</v>
      </c>
      <c r="J2477" s="457">
        <v>0</v>
      </c>
      <c r="K2477" s="419">
        <v>0.72635557239199844</v>
      </c>
      <c r="L2477" s="462">
        <v>0</v>
      </c>
      <c r="M2477" s="463">
        <v>0</v>
      </c>
      <c r="N2477" s="419">
        <v>3.4480502744016414E-3</v>
      </c>
      <c r="O2477" s="456">
        <v>0</v>
      </c>
      <c r="P2477" s="457">
        <v>0</v>
      </c>
      <c r="Q2477" s="419">
        <v>2.8114818130066409E-2</v>
      </c>
      <c r="R2477" s="462">
        <v>0</v>
      </c>
      <c r="S2477" s="463">
        <v>0</v>
      </c>
      <c r="T2477" s="419">
        <v>515.11274807116934</v>
      </c>
      <c r="U2477" s="456">
        <v>0</v>
      </c>
      <c r="V2477" s="457">
        <v>0</v>
      </c>
      <c r="W2477" s="419">
        <v>2.1883895633631176E-2</v>
      </c>
      <c r="X2477" s="456">
        <v>0</v>
      </c>
      <c r="Y2477" s="457">
        <v>0</v>
      </c>
      <c r="Z2477" s="419">
        <v>1.964811871951171E-2</v>
      </c>
      <c r="AA2477" s="456">
        <v>0</v>
      </c>
      <c r="AB2477" s="457">
        <v>0</v>
      </c>
      <c r="AC2477" s="419">
        <v>8.2632664389680824E-3</v>
      </c>
      <c r="AD2477" s="456">
        <v>0</v>
      </c>
      <c r="AE2477" s="457">
        <v>0</v>
      </c>
      <c r="AF2477" s="419">
        <v>5.0188725768906281E-4</v>
      </c>
      <c r="AG2477" s="456">
        <v>0</v>
      </c>
      <c r="AH2477" s="457">
        <v>0</v>
      </c>
      <c r="AI2477" s="419">
        <v>1.7942412001161083E-2</v>
      </c>
      <c r="AJ2477" s="456">
        <v>0</v>
      </c>
      <c r="AK2477" s="457">
        <v>0</v>
      </c>
      <c r="AL2477" s="419">
        <v>3.0713756111775607E-3</v>
      </c>
      <c r="AM2477" s="456">
        <v>0</v>
      </c>
      <c r="AN2477" s="457">
        <v>0</v>
      </c>
      <c r="AO2477" s="419">
        <v>4.0393331006651377E-3</v>
      </c>
      <c r="AP2477" s="462">
        <v>0</v>
      </c>
      <c r="AQ2477" s="463">
        <v>0</v>
      </c>
      <c r="AR2477" s="463">
        <v>0</v>
      </c>
      <c r="AS2477" s="456">
        <v>0</v>
      </c>
      <c r="AT2477" s="457">
        <v>0</v>
      </c>
      <c r="AU2477" s="457">
        <v>0</v>
      </c>
    </row>
    <row r="2478" spans="1:47" x14ac:dyDescent="0.2">
      <c r="A2478" s="231">
        <v>2036</v>
      </c>
      <c r="B2478" s="232">
        <v>34</v>
      </c>
      <c r="C2478" s="456">
        <v>0</v>
      </c>
      <c r="D2478" s="457">
        <v>0</v>
      </c>
      <c r="E2478" s="419">
        <v>11.089706044064648</v>
      </c>
      <c r="F2478" s="456">
        <v>0</v>
      </c>
      <c r="G2478" s="457">
        <v>0</v>
      </c>
      <c r="H2478" s="419">
        <v>0.42474778101179039</v>
      </c>
      <c r="I2478" s="456">
        <v>0</v>
      </c>
      <c r="J2478" s="457">
        <v>0</v>
      </c>
      <c r="K2478" s="419">
        <v>0.72635557239199844</v>
      </c>
      <c r="L2478" s="462">
        <v>0</v>
      </c>
      <c r="M2478" s="463">
        <v>0</v>
      </c>
      <c r="N2478" s="419">
        <v>3.4480502744016414E-3</v>
      </c>
      <c r="O2478" s="456">
        <v>0</v>
      </c>
      <c r="P2478" s="457">
        <v>0</v>
      </c>
      <c r="Q2478" s="419">
        <v>2.8114818130066409E-2</v>
      </c>
      <c r="R2478" s="462">
        <v>0</v>
      </c>
      <c r="S2478" s="463">
        <v>0</v>
      </c>
      <c r="T2478" s="419">
        <v>515.11274807116934</v>
      </c>
      <c r="U2478" s="456">
        <v>0</v>
      </c>
      <c r="V2478" s="457">
        <v>0</v>
      </c>
      <c r="W2478" s="419">
        <v>2.1883895633631176E-2</v>
      </c>
      <c r="X2478" s="456">
        <v>0</v>
      </c>
      <c r="Y2478" s="457">
        <v>0</v>
      </c>
      <c r="Z2478" s="419">
        <v>1.964811871951171E-2</v>
      </c>
      <c r="AA2478" s="456">
        <v>0</v>
      </c>
      <c r="AB2478" s="457">
        <v>0</v>
      </c>
      <c r="AC2478" s="419">
        <v>8.2632664389680824E-3</v>
      </c>
      <c r="AD2478" s="456">
        <v>0</v>
      </c>
      <c r="AE2478" s="457">
        <v>0</v>
      </c>
      <c r="AF2478" s="419">
        <v>5.0188725768906281E-4</v>
      </c>
      <c r="AG2478" s="456">
        <v>0</v>
      </c>
      <c r="AH2478" s="457">
        <v>0</v>
      </c>
      <c r="AI2478" s="419">
        <v>1.7942412001161083E-2</v>
      </c>
      <c r="AJ2478" s="456">
        <v>0</v>
      </c>
      <c r="AK2478" s="457">
        <v>0</v>
      </c>
      <c r="AL2478" s="419">
        <v>3.0713756111775607E-3</v>
      </c>
      <c r="AM2478" s="456">
        <v>0</v>
      </c>
      <c r="AN2478" s="457">
        <v>0</v>
      </c>
      <c r="AO2478" s="419">
        <v>4.0393331006651377E-3</v>
      </c>
      <c r="AP2478" s="462">
        <v>0</v>
      </c>
      <c r="AQ2478" s="463">
        <v>0</v>
      </c>
      <c r="AR2478" s="463">
        <v>0</v>
      </c>
      <c r="AS2478" s="456">
        <v>0</v>
      </c>
      <c r="AT2478" s="457">
        <v>0</v>
      </c>
      <c r="AU2478" s="457">
        <v>0</v>
      </c>
    </row>
    <row r="2479" spans="1:47" x14ac:dyDescent="0.2">
      <c r="A2479" s="231">
        <v>2036</v>
      </c>
      <c r="B2479" s="232">
        <v>35</v>
      </c>
      <c r="C2479" s="456">
        <v>0</v>
      </c>
      <c r="D2479" s="457">
        <v>0</v>
      </c>
      <c r="E2479" s="419">
        <v>11.089706044064648</v>
      </c>
      <c r="F2479" s="456">
        <v>0</v>
      </c>
      <c r="G2479" s="457">
        <v>0</v>
      </c>
      <c r="H2479" s="419">
        <v>0.42474778101179039</v>
      </c>
      <c r="I2479" s="456">
        <v>0</v>
      </c>
      <c r="J2479" s="457">
        <v>0</v>
      </c>
      <c r="K2479" s="419">
        <v>0.72635557239199844</v>
      </c>
      <c r="L2479" s="462">
        <v>0</v>
      </c>
      <c r="M2479" s="463">
        <v>0</v>
      </c>
      <c r="N2479" s="419">
        <v>3.4480502744016414E-3</v>
      </c>
      <c r="O2479" s="456">
        <v>0</v>
      </c>
      <c r="P2479" s="457">
        <v>0</v>
      </c>
      <c r="Q2479" s="419">
        <v>2.8114818130066409E-2</v>
      </c>
      <c r="R2479" s="462">
        <v>0</v>
      </c>
      <c r="S2479" s="463">
        <v>0</v>
      </c>
      <c r="T2479" s="419">
        <v>515.11274807116934</v>
      </c>
      <c r="U2479" s="456">
        <v>0</v>
      </c>
      <c r="V2479" s="457">
        <v>0</v>
      </c>
      <c r="W2479" s="419">
        <v>2.1883895633631176E-2</v>
      </c>
      <c r="X2479" s="456">
        <v>0</v>
      </c>
      <c r="Y2479" s="457">
        <v>0</v>
      </c>
      <c r="Z2479" s="419">
        <v>1.964811871951171E-2</v>
      </c>
      <c r="AA2479" s="456">
        <v>0</v>
      </c>
      <c r="AB2479" s="457">
        <v>0</v>
      </c>
      <c r="AC2479" s="419">
        <v>8.2632664389680824E-3</v>
      </c>
      <c r="AD2479" s="456">
        <v>0</v>
      </c>
      <c r="AE2479" s="457">
        <v>0</v>
      </c>
      <c r="AF2479" s="419">
        <v>5.0188725768906281E-4</v>
      </c>
      <c r="AG2479" s="456">
        <v>0</v>
      </c>
      <c r="AH2479" s="457">
        <v>0</v>
      </c>
      <c r="AI2479" s="419">
        <v>1.7942412001161083E-2</v>
      </c>
      <c r="AJ2479" s="456">
        <v>0</v>
      </c>
      <c r="AK2479" s="457">
        <v>0</v>
      </c>
      <c r="AL2479" s="419">
        <v>3.0713756111775607E-3</v>
      </c>
      <c r="AM2479" s="456">
        <v>0</v>
      </c>
      <c r="AN2479" s="457">
        <v>0</v>
      </c>
      <c r="AO2479" s="419">
        <v>4.0393331006651377E-3</v>
      </c>
      <c r="AP2479" s="462">
        <v>0</v>
      </c>
      <c r="AQ2479" s="463">
        <v>0</v>
      </c>
      <c r="AR2479" s="463">
        <v>0</v>
      </c>
      <c r="AS2479" s="456">
        <v>0</v>
      </c>
      <c r="AT2479" s="457">
        <v>0</v>
      </c>
      <c r="AU2479" s="457">
        <v>0</v>
      </c>
    </row>
    <row r="2480" spans="1:47" x14ac:dyDescent="0.2">
      <c r="A2480" s="231">
        <v>2036</v>
      </c>
      <c r="B2480" s="232">
        <v>36</v>
      </c>
      <c r="C2480" s="456">
        <v>0</v>
      </c>
      <c r="D2480" s="457">
        <v>0</v>
      </c>
      <c r="E2480" s="419">
        <v>11.089706044064648</v>
      </c>
      <c r="F2480" s="456">
        <v>0</v>
      </c>
      <c r="G2480" s="457">
        <v>0</v>
      </c>
      <c r="H2480" s="419">
        <v>0.42474778101179039</v>
      </c>
      <c r="I2480" s="456">
        <v>0</v>
      </c>
      <c r="J2480" s="457">
        <v>0</v>
      </c>
      <c r="K2480" s="419">
        <v>0.72635557239199844</v>
      </c>
      <c r="L2480" s="462">
        <v>0</v>
      </c>
      <c r="M2480" s="463">
        <v>0</v>
      </c>
      <c r="N2480" s="419">
        <v>3.4480502744016414E-3</v>
      </c>
      <c r="O2480" s="456">
        <v>0</v>
      </c>
      <c r="P2480" s="457">
        <v>0</v>
      </c>
      <c r="Q2480" s="419">
        <v>2.8114818130066409E-2</v>
      </c>
      <c r="R2480" s="462">
        <v>0</v>
      </c>
      <c r="S2480" s="463">
        <v>0</v>
      </c>
      <c r="T2480" s="419">
        <v>515.11274807116934</v>
      </c>
      <c r="U2480" s="456">
        <v>0</v>
      </c>
      <c r="V2480" s="457">
        <v>0</v>
      </c>
      <c r="W2480" s="419">
        <v>2.1883895633631176E-2</v>
      </c>
      <c r="X2480" s="456">
        <v>0</v>
      </c>
      <c r="Y2480" s="457">
        <v>0</v>
      </c>
      <c r="Z2480" s="419">
        <v>1.964811871951171E-2</v>
      </c>
      <c r="AA2480" s="456">
        <v>0</v>
      </c>
      <c r="AB2480" s="457">
        <v>0</v>
      </c>
      <c r="AC2480" s="419">
        <v>8.2632664389680824E-3</v>
      </c>
      <c r="AD2480" s="456">
        <v>0</v>
      </c>
      <c r="AE2480" s="457">
        <v>0</v>
      </c>
      <c r="AF2480" s="419">
        <v>5.0188725768906281E-4</v>
      </c>
      <c r="AG2480" s="456">
        <v>0</v>
      </c>
      <c r="AH2480" s="457">
        <v>0</v>
      </c>
      <c r="AI2480" s="419">
        <v>1.7942412001161083E-2</v>
      </c>
      <c r="AJ2480" s="456">
        <v>0</v>
      </c>
      <c r="AK2480" s="457">
        <v>0</v>
      </c>
      <c r="AL2480" s="419">
        <v>3.0713756111775607E-3</v>
      </c>
      <c r="AM2480" s="456">
        <v>0</v>
      </c>
      <c r="AN2480" s="457">
        <v>0</v>
      </c>
      <c r="AO2480" s="419">
        <v>4.0393331006651377E-3</v>
      </c>
      <c r="AP2480" s="462">
        <v>0</v>
      </c>
      <c r="AQ2480" s="463">
        <v>0</v>
      </c>
      <c r="AR2480" s="463">
        <v>0</v>
      </c>
      <c r="AS2480" s="456">
        <v>0</v>
      </c>
      <c r="AT2480" s="457">
        <v>0</v>
      </c>
      <c r="AU2480" s="457">
        <v>0</v>
      </c>
    </row>
    <row r="2481" spans="1:47" x14ac:dyDescent="0.2">
      <c r="A2481" s="231">
        <v>2036</v>
      </c>
      <c r="B2481" s="232">
        <v>37</v>
      </c>
      <c r="C2481" s="456">
        <v>0</v>
      </c>
      <c r="D2481" s="457">
        <v>0</v>
      </c>
      <c r="E2481" s="419">
        <v>11.089706044064648</v>
      </c>
      <c r="F2481" s="456">
        <v>0</v>
      </c>
      <c r="G2481" s="457">
        <v>0</v>
      </c>
      <c r="H2481" s="419">
        <v>0.42474778101179039</v>
      </c>
      <c r="I2481" s="456">
        <v>0</v>
      </c>
      <c r="J2481" s="457">
        <v>0</v>
      </c>
      <c r="K2481" s="419">
        <v>0.72635557239199844</v>
      </c>
      <c r="L2481" s="462">
        <v>0</v>
      </c>
      <c r="M2481" s="463">
        <v>0</v>
      </c>
      <c r="N2481" s="419">
        <v>3.4480502744016414E-3</v>
      </c>
      <c r="O2481" s="456">
        <v>0</v>
      </c>
      <c r="P2481" s="457">
        <v>0</v>
      </c>
      <c r="Q2481" s="419">
        <v>2.8114818130066409E-2</v>
      </c>
      <c r="R2481" s="462">
        <v>0</v>
      </c>
      <c r="S2481" s="463">
        <v>0</v>
      </c>
      <c r="T2481" s="419">
        <v>515.11274807116934</v>
      </c>
      <c r="U2481" s="456">
        <v>0</v>
      </c>
      <c r="V2481" s="457">
        <v>0</v>
      </c>
      <c r="W2481" s="419">
        <v>2.1883895633631176E-2</v>
      </c>
      <c r="X2481" s="456">
        <v>0</v>
      </c>
      <c r="Y2481" s="457">
        <v>0</v>
      </c>
      <c r="Z2481" s="419">
        <v>1.964811871951171E-2</v>
      </c>
      <c r="AA2481" s="456">
        <v>0</v>
      </c>
      <c r="AB2481" s="457">
        <v>0</v>
      </c>
      <c r="AC2481" s="419">
        <v>8.2632664389680824E-3</v>
      </c>
      <c r="AD2481" s="456">
        <v>0</v>
      </c>
      <c r="AE2481" s="457">
        <v>0</v>
      </c>
      <c r="AF2481" s="419">
        <v>5.0188725768906281E-4</v>
      </c>
      <c r="AG2481" s="456">
        <v>0</v>
      </c>
      <c r="AH2481" s="457">
        <v>0</v>
      </c>
      <c r="AI2481" s="419">
        <v>1.7942412001161083E-2</v>
      </c>
      <c r="AJ2481" s="456">
        <v>0</v>
      </c>
      <c r="AK2481" s="457">
        <v>0</v>
      </c>
      <c r="AL2481" s="419">
        <v>3.0713756111775607E-3</v>
      </c>
      <c r="AM2481" s="456">
        <v>0</v>
      </c>
      <c r="AN2481" s="457">
        <v>0</v>
      </c>
      <c r="AO2481" s="419">
        <v>4.0393331006651377E-3</v>
      </c>
      <c r="AP2481" s="462">
        <v>0</v>
      </c>
      <c r="AQ2481" s="463">
        <v>0</v>
      </c>
      <c r="AR2481" s="463">
        <v>0</v>
      </c>
      <c r="AS2481" s="456">
        <v>0</v>
      </c>
      <c r="AT2481" s="457">
        <v>0</v>
      </c>
      <c r="AU2481" s="457">
        <v>0</v>
      </c>
    </row>
    <row r="2482" spans="1:47" x14ac:dyDescent="0.2">
      <c r="A2482" s="231">
        <v>2036</v>
      </c>
      <c r="B2482" s="232">
        <v>38</v>
      </c>
      <c r="C2482" s="456">
        <v>0</v>
      </c>
      <c r="D2482" s="457">
        <v>0</v>
      </c>
      <c r="E2482" s="419">
        <v>11.089706044064648</v>
      </c>
      <c r="F2482" s="456">
        <v>0</v>
      </c>
      <c r="G2482" s="457">
        <v>0</v>
      </c>
      <c r="H2482" s="419">
        <v>0.42474778101179039</v>
      </c>
      <c r="I2482" s="456">
        <v>0</v>
      </c>
      <c r="J2482" s="457">
        <v>0</v>
      </c>
      <c r="K2482" s="419">
        <v>0.72635557239199844</v>
      </c>
      <c r="L2482" s="462">
        <v>0</v>
      </c>
      <c r="M2482" s="463">
        <v>0</v>
      </c>
      <c r="N2482" s="419">
        <v>3.4480502744016414E-3</v>
      </c>
      <c r="O2482" s="456">
        <v>0</v>
      </c>
      <c r="P2482" s="457">
        <v>0</v>
      </c>
      <c r="Q2482" s="419">
        <v>2.8114818130066409E-2</v>
      </c>
      <c r="R2482" s="462">
        <v>0</v>
      </c>
      <c r="S2482" s="463">
        <v>0</v>
      </c>
      <c r="T2482" s="419">
        <v>515.11274807116934</v>
      </c>
      <c r="U2482" s="456">
        <v>0</v>
      </c>
      <c r="V2482" s="457">
        <v>0</v>
      </c>
      <c r="W2482" s="419">
        <v>2.1883895633631176E-2</v>
      </c>
      <c r="X2482" s="456">
        <v>0</v>
      </c>
      <c r="Y2482" s="457">
        <v>0</v>
      </c>
      <c r="Z2482" s="419">
        <v>1.964811871951171E-2</v>
      </c>
      <c r="AA2482" s="456">
        <v>0</v>
      </c>
      <c r="AB2482" s="457">
        <v>0</v>
      </c>
      <c r="AC2482" s="419">
        <v>8.2632664389680824E-3</v>
      </c>
      <c r="AD2482" s="456">
        <v>0</v>
      </c>
      <c r="AE2482" s="457">
        <v>0</v>
      </c>
      <c r="AF2482" s="419">
        <v>5.0188725768906281E-4</v>
      </c>
      <c r="AG2482" s="456">
        <v>0</v>
      </c>
      <c r="AH2482" s="457">
        <v>0</v>
      </c>
      <c r="AI2482" s="419">
        <v>1.7942412001161083E-2</v>
      </c>
      <c r="AJ2482" s="456">
        <v>0</v>
      </c>
      <c r="AK2482" s="457">
        <v>0</v>
      </c>
      <c r="AL2482" s="419">
        <v>3.0713756111775607E-3</v>
      </c>
      <c r="AM2482" s="456">
        <v>0</v>
      </c>
      <c r="AN2482" s="457">
        <v>0</v>
      </c>
      <c r="AO2482" s="419">
        <v>4.0393331006651377E-3</v>
      </c>
      <c r="AP2482" s="462">
        <v>0</v>
      </c>
      <c r="AQ2482" s="463">
        <v>0</v>
      </c>
      <c r="AR2482" s="463">
        <v>0</v>
      </c>
      <c r="AS2482" s="456">
        <v>0</v>
      </c>
      <c r="AT2482" s="457">
        <v>0</v>
      </c>
      <c r="AU2482" s="457">
        <v>0</v>
      </c>
    </row>
    <row r="2483" spans="1:47" x14ac:dyDescent="0.2">
      <c r="A2483" s="231">
        <v>2036</v>
      </c>
      <c r="B2483" s="232">
        <v>39</v>
      </c>
      <c r="C2483" s="456">
        <v>0</v>
      </c>
      <c r="D2483" s="457">
        <v>0</v>
      </c>
      <c r="E2483" s="419">
        <v>11.089706044064648</v>
      </c>
      <c r="F2483" s="456">
        <v>0</v>
      </c>
      <c r="G2483" s="457">
        <v>0</v>
      </c>
      <c r="H2483" s="419">
        <v>0.42474778101179039</v>
      </c>
      <c r="I2483" s="456">
        <v>0</v>
      </c>
      <c r="J2483" s="457">
        <v>0</v>
      </c>
      <c r="K2483" s="419">
        <v>0.72635557239199844</v>
      </c>
      <c r="L2483" s="462">
        <v>0</v>
      </c>
      <c r="M2483" s="463">
        <v>0</v>
      </c>
      <c r="N2483" s="419">
        <v>3.4480502744016414E-3</v>
      </c>
      <c r="O2483" s="456">
        <v>0</v>
      </c>
      <c r="P2483" s="457">
        <v>0</v>
      </c>
      <c r="Q2483" s="419">
        <v>2.8114818130066409E-2</v>
      </c>
      <c r="R2483" s="462">
        <v>0</v>
      </c>
      <c r="S2483" s="463">
        <v>0</v>
      </c>
      <c r="T2483" s="419">
        <v>515.11274807116934</v>
      </c>
      <c r="U2483" s="456">
        <v>0</v>
      </c>
      <c r="V2483" s="457">
        <v>0</v>
      </c>
      <c r="W2483" s="419">
        <v>2.1883895633631176E-2</v>
      </c>
      <c r="X2483" s="456">
        <v>0</v>
      </c>
      <c r="Y2483" s="457">
        <v>0</v>
      </c>
      <c r="Z2483" s="419">
        <v>1.964811871951171E-2</v>
      </c>
      <c r="AA2483" s="456">
        <v>0</v>
      </c>
      <c r="AB2483" s="457">
        <v>0</v>
      </c>
      <c r="AC2483" s="419">
        <v>8.2632664389680824E-3</v>
      </c>
      <c r="AD2483" s="456">
        <v>0</v>
      </c>
      <c r="AE2483" s="457">
        <v>0</v>
      </c>
      <c r="AF2483" s="419">
        <v>5.0188725768906281E-4</v>
      </c>
      <c r="AG2483" s="456">
        <v>0</v>
      </c>
      <c r="AH2483" s="457">
        <v>0</v>
      </c>
      <c r="AI2483" s="419">
        <v>1.7942412001161083E-2</v>
      </c>
      <c r="AJ2483" s="456">
        <v>0</v>
      </c>
      <c r="AK2483" s="457">
        <v>0</v>
      </c>
      <c r="AL2483" s="419">
        <v>3.0713756111775607E-3</v>
      </c>
      <c r="AM2483" s="456">
        <v>0</v>
      </c>
      <c r="AN2483" s="457">
        <v>0</v>
      </c>
      <c r="AO2483" s="419">
        <v>4.0393331006651377E-3</v>
      </c>
      <c r="AP2483" s="462">
        <v>0</v>
      </c>
      <c r="AQ2483" s="463">
        <v>0</v>
      </c>
      <c r="AR2483" s="463">
        <v>0</v>
      </c>
      <c r="AS2483" s="456">
        <v>0</v>
      </c>
      <c r="AT2483" s="457">
        <v>0</v>
      </c>
      <c r="AU2483" s="457">
        <v>0</v>
      </c>
    </row>
    <row r="2484" spans="1:47" ht="13.5" thickBot="1" x14ac:dyDescent="0.25">
      <c r="A2484" s="233">
        <v>2036</v>
      </c>
      <c r="B2484" s="234">
        <v>40</v>
      </c>
      <c r="C2484" s="458">
        <v>0</v>
      </c>
      <c r="D2484" s="459">
        <v>0</v>
      </c>
      <c r="E2484" s="430">
        <v>11.089706044064648</v>
      </c>
      <c r="F2484" s="458">
        <v>0</v>
      </c>
      <c r="G2484" s="459">
        <v>0</v>
      </c>
      <c r="H2484" s="430">
        <v>0.42474778101179039</v>
      </c>
      <c r="I2484" s="458">
        <v>0</v>
      </c>
      <c r="J2484" s="459">
        <v>0</v>
      </c>
      <c r="K2484" s="430">
        <v>0.72635557239199844</v>
      </c>
      <c r="L2484" s="464">
        <v>0</v>
      </c>
      <c r="M2484" s="465">
        <v>0</v>
      </c>
      <c r="N2484" s="430">
        <v>3.4480502744016414E-3</v>
      </c>
      <c r="O2484" s="458">
        <v>0</v>
      </c>
      <c r="P2484" s="459">
        <v>0</v>
      </c>
      <c r="Q2484" s="430">
        <v>2.8114818130066409E-2</v>
      </c>
      <c r="R2484" s="464">
        <v>0</v>
      </c>
      <c r="S2484" s="465">
        <v>0</v>
      </c>
      <c r="T2484" s="430">
        <v>515.11274807116934</v>
      </c>
      <c r="U2484" s="458">
        <v>0</v>
      </c>
      <c r="V2484" s="459">
        <v>0</v>
      </c>
      <c r="W2484" s="430">
        <v>2.1883895633631176E-2</v>
      </c>
      <c r="X2484" s="458">
        <v>0</v>
      </c>
      <c r="Y2484" s="459">
        <v>0</v>
      </c>
      <c r="Z2484" s="430">
        <v>1.964811871951171E-2</v>
      </c>
      <c r="AA2484" s="458">
        <v>0</v>
      </c>
      <c r="AB2484" s="459">
        <v>0</v>
      </c>
      <c r="AC2484" s="430">
        <v>8.2632664389680824E-3</v>
      </c>
      <c r="AD2484" s="458">
        <v>0</v>
      </c>
      <c r="AE2484" s="459">
        <v>0</v>
      </c>
      <c r="AF2484" s="430">
        <v>5.0188725768906281E-4</v>
      </c>
      <c r="AG2484" s="458">
        <v>0</v>
      </c>
      <c r="AH2484" s="459">
        <v>0</v>
      </c>
      <c r="AI2484" s="430">
        <v>1.7942412001161083E-2</v>
      </c>
      <c r="AJ2484" s="458">
        <v>0</v>
      </c>
      <c r="AK2484" s="459">
        <v>0</v>
      </c>
      <c r="AL2484" s="430">
        <v>3.0713756111775607E-3</v>
      </c>
      <c r="AM2484" s="458">
        <v>0</v>
      </c>
      <c r="AN2484" s="459">
        <v>0</v>
      </c>
      <c r="AO2484" s="430">
        <v>4.0393331006651377E-3</v>
      </c>
      <c r="AP2484" s="464">
        <v>0</v>
      </c>
      <c r="AQ2484" s="465">
        <v>0</v>
      </c>
      <c r="AR2484" s="465">
        <v>0</v>
      </c>
      <c r="AS2484" s="458">
        <v>0</v>
      </c>
      <c r="AT2484" s="459">
        <v>0</v>
      </c>
      <c r="AU2484" s="459">
        <v>0</v>
      </c>
    </row>
    <row r="2485" spans="1:47" x14ac:dyDescent="0.2">
      <c r="A2485" s="229">
        <v>2037</v>
      </c>
      <c r="B2485" s="230">
        <v>1</v>
      </c>
      <c r="C2485" s="454">
        <v>0.75194596508723111</v>
      </c>
      <c r="D2485" s="455">
        <v>0.76820985484715365</v>
      </c>
      <c r="E2485" s="436">
        <v>1.7897585350130534</v>
      </c>
      <c r="F2485" s="454">
        <v>3.6190652022138267E-2</v>
      </c>
      <c r="G2485" s="455">
        <v>3.1941443529598677E-2</v>
      </c>
      <c r="H2485" s="436">
        <v>5.5154922562043379E-2</v>
      </c>
      <c r="I2485" s="454">
        <v>3.196613588175555E-2</v>
      </c>
      <c r="J2485" s="455">
        <v>3.2413302242363079E-2</v>
      </c>
      <c r="K2485" s="436">
        <v>0.10314106028422247</v>
      </c>
      <c r="L2485" s="460">
        <v>1.3471097340647712E-3</v>
      </c>
      <c r="M2485" s="461">
        <v>1.760748410446644E-3</v>
      </c>
      <c r="N2485" s="436">
        <v>3.3044186620825025E-3</v>
      </c>
      <c r="O2485" s="454">
        <v>1.6346833338263755E-3</v>
      </c>
      <c r="P2485" s="455">
        <v>2.0763104945097813E-3</v>
      </c>
      <c r="Q2485" s="436">
        <v>1.0086072874649831E-2</v>
      </c>
      <c r="R2485" s="460">
        <v>0</v>
      </c>
      <c r="S2485" s="461">
        <v>0</v>
      </c>
      <c r="T2485" s="436">
        <v>493.14148904098164</v>
      </c>
      <c r="U2485" s="454">
        <v>4.6870763733456401E-3</v>
      </c>
      <c r="V2485" s="455">
        <v>5.6504699730310142E-3</v>
      </c>
      <c r="W2485" s="436">
        <v>1.0136245550003529E-2</v>
      </c>
      <c r="X2485" s="454">
        <v>4.3466491331277104E-3</v>
      </c>
      <c r="Y2485" s="455">
        <v>5.5417734118169753E-3</v>
      </c>
      <c r="Z2485" s="436">
        <v>1.0312024131007895E-2</v>
      </c>
      <c r="AA2485" s="454">
        <v>8.323172130125739E-4</v>
      </c>
      <c r="AB2485" s="455">
        <v>8.6606693182716239E-4</v>
      </c>
      <c r="AC2485" s="436">
        <v>1.1369389446051609E-3</v>
      </c>
      <c r="AD2485" s="454">
        <v>4.6194255378341865E-5</v>
      </c>
      <c r="AE2485" s="455">
        <v>4.0574012106628039E-5</v>
      </c>
      <c r="AF2485" s="436">
        <v>6.4381259613595994E-5</v>
      </c>
      <c r="AG2485" s="454">
        <v>1.499726568731864E-3</v>
      </c>
      <c r="AH2485" s="455">
        <v>1.3021264676635648E-3</v>
      </c>
      <c r="AI2485" s="436">
        <v>2.3087138403710098E-3</v>
      </c>
      <c r="AJ2485" s="454">
        <v>2.7542944393246603E-4</v>
      </c>
      <c r="AK2485" s="455">
        <v>2.3350332760195316E-4</v>
      </c>
      <c r="AL2485" s="436">
        <v>4.0828583089051247E-4</v>
      </c>
      <c r="AM2485" s="454">
        <v>4.1625179908131189E-4</v>
      </c>
      <c r="AN2485" s="455">
        <v>3.7130027083014642E-4</v>
      </c>
      <c r="AO2485" s="436">
        <v>5.0524864495602926E-4</v>
      </c>
      <c r="AP2485" s="460">
        <v>0</v>
      </c>
      <c r="AQ2485" s="461">
        <v>0</v>
      </c>
      <c r="AR2485" s="461">
        <v>0</v>
      </c>
      <c r="AS2485" s="454">
        <v>0</v>
      </c>
      <c r="AT2485" s="455">
        <v>0</v>
      </c>
      <c r="AU2485" s="455">
        <v>0</v>
      </c>
    </row>
    <row r="2486" spans="1:47" x14ac:dyDescent="0.2">
      <c r="A2486" s="231">
        <v>2037</v>
      </c>
      <c r="B2486" s="232">
        <v>2</v>
      </c>
      <c r="C2486" s="456">
        <v>0.75644366478309133</v>
      </c>
      <c r="D2486" s="457">
        <v>0.77166448333601423</v>
      </c>
      <c r="E2486" s="437">
        <v>1.7974233301088871</v>
      </c>
      <c r="F2486" s="456">
        <v>3.6879487286490341E-2</v>
      </c>
      <c r="G2486" s="457">
        <v>3.2526778419174257E-2</v>
      </c>
      <c r="H2486" s="437">
        <v>5.6156126282544162E-2</v>
      </c>
      <c r="I2486" s="456">
        <v>3.2352118073870471E-2</v>
      </c>
      <c r="J2486" s="457">
        <v>3.275449442670661E-2</v>
      </c>
      <c r="K2486" s="437">
        <v>0.10388409004638244</v>
      </c>
      <c r="L2486" s="462">
        <v>1.3495071716054441E-3</v>
      </c>
      <c r="M2486" s="463">
        <v>1.7629131257742513E-3</v>
      </c>
      <c r="N2486" s="437">
        <v>3.3089117741895474E-3</v>
      </c>
      <c r="O2486" s="456">
        <v>1.644590240494178E-3</v>
      </c>
      <c r="P2486" s="457">
        <v>2.0885576521280213E-3</v>
      </c>
      <c r="Q2486" s="437">
        <v>1.010586502815527E-2</v>
      </c>
      <c r="R2486" s="462">
        <v>0</v>
      </c>
      <c r="S2486" s="463">
        <v>0</v>
      </c>
      <c r="T2486" s="437">
        <v>493.44731337483773</v>
      </c>
      <c r="U2486" s="456">
        <v>4.7480017242582861E-3</v>
      </c>
      <c r="V2486" s="457">
        <v>5.712447689099313E-3</v>
      </c>
      <c r="W2486" s="437">
        <v>1.0264540169159411E-2</v>
      </c>
      <c r="X2486" s="456">
        <v>4.4090379595238737E-3</v>
      </c>
      <c r="Y2486" s="457">
        <v>5.6246322229671726E-3</v>
      </c>
      <c r="Z2486" s="437">
        <v>1.0437426726525617E-2</v>
      </c>
      <c r="AA2486" s="456">
        <v>8.5821959924731195E-4</v>
      </c>
      <c r="AB2486" s="457">
        <v>8.8111234442065994E-4</v>
      </c>
      <c r="AC2486" s="437">
        <v>1.1771153129779828E-3</v>
      </c>
      <c r="AD2486" s="456">
        <v>4.715942121236732E-5</v>
      </c>
      <c r="AE2486" s="457">
        <v>4.1381792737054239E-5</v>
      </c>
      <c r="AF2486" s="437">
        <v>6.569551190151384E-5</v>
      </c>
      <c r="AG2486" s="456">
        <v>1.5252284608073552E-3</v>
      </c>
      <c r="AH2486" s="457">
        <v>1.3250269986233791E-3</v>
      </c>
      <c r="AI2486" s="437">
        <v>2.345381389157593E-3</v>
      </c>
      <c r="AJ2486" s="456">
        <v>2.8000549435340641E-4</v>
      </c>
      <c r="AK2486" s="457">
        <v>2.3775877994315121E-4</v>
      </c>
      <c r="AL2486" s="437">
        <v>4.1479989417202016E-4</v>
      </c>
      <c r="AM2486" s="456">
        <v>4.2471123146676441E-4</v>
      </c>
      <c r="AN2486" s="457">
        <v>3.7808000757639159E-4</v>
      </c>
      <c r="AO2486" s="437">
        <v>5.1520215161511681E-4</v>
      </c>
      <c r="AP2486" s="462">
        <v>0</v>
      </c>
      <c r="AQ2486" s="463">
        <v>0</v>
      </c>
      <c r="AR2486" s="463">
        <v>0</v>
      </c>
      <c r="AS2486" s="456">
        <v>0</v>
      </c>
      <c r="AT2486" s="457">
        <v>0</v>
      </c>
      <c r="AU2486" s="457">
        <v>0</v>
      </c>
    </row>
    <row r="2487" spans="1:47" x14ac:dyDescent="0.2">
      <c r="A2487" s="231">
        <v>2037</v>
      </c>
      <c r="B2487" s="232">
        <v>3</v>
      </c>
      <c r="C2487" s="456">
        <v>0.76017058581217156</v>
      </c>
      <c r="D2487" s="457">
        <v>0.77424968361494784</v>
      </c>
      <c r="E2487" s="437">
        <v>1.8060470580889725</v>
      </c>
      <c r="F2487" s="456">
        <v>3.7663396206591294E-2</v>
      </c>
      <c r="G2487" s="457">
        <v>3.3227880318813796E-2</v>
      </c>
      <c r="H2487" s="437">
        <v>5.7347384097463865E-2</v>
      </c>
      <c r="I2487" s="456">
        <v>3.2760140027901216E-2</v>
      </c>
      <c r="J2487" s="457">
        <v>3.3119324187047265E-2</v>
      </c>
      <c r="K2487" s="437">
        <v>0.10477996396766259</v>
      </c>
      <c r="L2487" s="462">
        <v>1.352468976920723E-3</v>
      </c>
      <c r="M2487" s="463">
        <v>1.7662139632471498E-3</v>
      </c>
      <c r="N2487" s="437">
        <v>3.3146674056511779E-3</v>
      </c>
      <c r="O2487" s="456">
        <v>1.655935412849596E-3</v>
      </c>
      <c r="P2487" s="457">
        <v>2.103267639262065E-3</v>
      </c>
      <c r="Q2487" s="437">
        <v>1.0129987402009554E-2</v>
      </c>
      <c r="R2487" s="462">
        <v>0</v>
      </c>
      <c r="S2487" s="463">
        <v>0</v>
      </c>
      <c r="T2487" s="437">
        <v>493.81329693150366</v>
      </c>
      <c r="U2487" s="456">
        <v>4.8192907201576188E-3</v>
      </c>
      <c r="V2487" s="457">
        <v>5.8003836462416948E-3</v>
      </c>
      <c r="W2487" s="437">
        <v>1.0416988928917216E-2</v>
      </c>
      <c r="X2487" s="456">
        <v>4.4795095370619587E-3</v>
      </c>
      <c r="Y2487" s="457">
        <v>5.7222898211627144E-3</v>
      </c>
      <c r="Z2487" s="437">
        <v>1.0585821418918688E-2</v>
      </c>
      <c r="AA2487" s="456">
        <v>8.9368287548837193E-4</v>
      </c>
      <c r="AB2487" s="457">
        <v>9.1084572176819943E-4</v>
      </c>
      <c r="AC2487" s="437">
        <v>1.228835279325882E-3</v>
      </c>
      <c r="AD2487" s="456">
        <v>4.828164193853419E-5</v>
      </c>
      <c r="AE2487" s="457">
        <v>4.2374451736054431E-5</v>
      </c>
      <c r="AF2487" s="437">
        <v>6.7283008881499051E-5</v>
      </c>
      <c r="AG2487" s="456">
        <v>1.5528756497040375E-3</v>
      </c>
      <c r="AH2487" s="457">
        <v>1.3502128605679443E-3</v>
      </c>
      <c r="AI2487" s="437">
        <v>2.3879718535852724E-3</v>
      </c>
      <c r="AJ2487" s="456">
        <v>2.8483902629282382E-4</v>
      </c>
      <c r="AK2487" s="457">
        <v>2.4221529502762261E-4</v>
      </c>
      <c r="AL2487" s="437">
        <v>4.2222628321581429E-4</v>
      </c>
      <c r="AM2487" s="456">
        <v>4.3465732114101897E-4</v>
      </c>
      <c r="AN2487" s="457">
        <v>3.8677046923708196E-4</v>
      </c>
      <c r="AO2487" s="437">
        <v>5.2733739039251704E-4</v>
      </c>
      <c r="AP2487" s="462">
        <v>0</v>
      </c>
      <c r="AQ2487" s="463">
        <v>0</v>
      </c>
      <c r="AR2487" s="463">
        <v>0</v>
      </c>
      <c r="AS2487" s="456">
        <v>0</v>
      </c>
      <c r="AT2487" s="457">
        <v>0</v>
      </c>
      <c r="AU2487" s="457">
        <v>0</v>
      </c>
    </row>
    <row r="2488" spans="1:47" x14ac:dyDescent="0.2">
      <c r="A2488" s="231">
        <v>2037</v>
      </c>
      <c r="B2488" s="232">
        <v>4</v>
      </c>
      <c r="C2488" s="456">
        <v>0.7632131452094133</v>
      </c>
      <c r="D2488" s="457">
        <v>0.77606045664019763</v>
      </c>
      <c r="E2488" s="437">
        <v>1.8159826056625543</v>
      </c>
      <c r="F2488" s="456">
        <v>3.8541615279137569E-2</v>
      </c>
      <c r="G2488" s="457">
        <v>3.4032210804901084E-2</v>
      </c>
      <c r="H2488" s="437">
        <v>5.8719383314103146E-2</v>
      </c>
      <c r="I2488" s="456">
        <v>3.3188111164405537E-2</v>
      </c>
      <c r="J2488" s="457">
        <v>3.3505054323571315E-2</v>
      </c>
      <c r="K2488" s="437">
        <v>0.10580907820537852</v>
      </c>
      <c r="L2488" s="462">
        <v>1.3558370037520719E-3</v>
      </c>
      <c r="M2488" s="463">
        <v>1.7700263463471327E-3</v>
      </c>
      <c r="N2488" s="437">
        <v>3.3212443951362381E-3</v>
      </c>
      <c r="O2488" s="456">
        <v>1.668693348995158E-3</v>
      </c>
      <c r="P2488" s="457">
        <v>2.1201801881357311E-3</v>
      </c>
      <c r="Q2488" s="437">
        <v>1.0157588890015935E-2</v>
      </c>
      <c r="R2488" s="462">
        <v>0</v>
      </c>
      <c r="S2488" s="463">
        <v>0</v>
      </c>
      <c r="T2488" s="437">
        <v>494.23085115824978</v>
      </c>
      <c r="U2488" s="456">
        <v>4.8965622304915609E-3</v>
      </c>
      <c r="V2488" s="457">
        <v>5.8985487158526202E-3</v>
      </c>
      <c r="W2488" s="437">
        <v>1.0592361622437207E-2</v>
      </c>
      <c r="X2488" s="456">
        <v>4.5585298992173034E-3</v>
      </c>
      <c r="Y2488" s="457">
        <v>5.8346359436626293E-3</v>
      </c>
      <c r="Z2488" s="437">
        <v>1.0756497736753351E-2</v>
      </c>
      <c r="AA2488" s="456">
        <v>9.3488133147567821E-4</v>
      </c>
      <c r="AB2488" s="457">
        <v>9.4573009189475199E-4</v>
      </c>
      <c r="AC2488" s="437">
        <v>1.2894389809177242E-3</v>
      </c>
      <c r="AD2488" s="456">
        <v>4.9549242494448163E-5</v>
      </c>
      <c r="AE2488" s="457">
        <v>4.3520294725267856E-5</v>
      </c>
      <c r="AF2488" s="437">
        <v>6.911785502795776E-5</v>
      </c>
      <c r="AG2488" s="456">
        <v>1.5834433692388447E-3</v>
      </c>
      <c r="AH2488" s="457">
        <v>1.378871140826332E-3</v>
      </c>
      <c r="AI2488" s="437">
        <v>2.4367498446791519E-3</v>
      </c>
      <c r="AJ2488" s="456">
        <v>2.9015980647141505E-4</v>
      </c>
      <c r="AK2488" s="457">
        <v>2.4728978984029992E-4</v>
      </c>
      <c r="AL2488" s="437">
        <v>4.3069461613561732E-4</v>
      </c>
      <c r="AM2488" s="456">
        <v>4.458780384005118E-4</v>
      </c>
      <c r="AN2488" s="457">
        <v>3.9677237276600078E-4</v>
      </c>
      <c r="AO2488" s="437">
        <v>5.4137849063637161E-4</v>
      </c>
      <c r="AP2488" s="462">
        <v>0</v>
      </c>
      <c r="AQ2488" s="463">
        <v>0</v>
      </c>
      <c r="AR2488" s="463">
        <v>0</v>
      </c>
      <c r="AS2488" s="456">
        <v>0</v>
      </c>
      <c r="AT2488" s="457">
        <v>0</v>
      </c>
      <c r="AU2488" s="457">
        <v>0</v>
      </c>
    </row>
    <row r="2489" spans="1:47" x14ac:dyDescent="0.2">
      <c r="A2489" s="231">
        <v>2037</v>
      </c>
      <c r="B2489" s="232">
        <v>5</v>
      </c>
      <c r="C2489" s="456">
        <v>1.1948956607382484</v>
      </c>
      <c r="D2489" s="457">
        <v>1.2355025070347496</v>
      </c>
      <c r="E2489" s="437">
        <v>3.2209656882958018</v>
      </c>
      <c r="F2489" s="456">
        <v>4.6311193147480001E-2</v>
      </c>
      <c r="G2489" s="457">
        <v>4.1681807309621288E-2</v>
      </c>
      <c r="H2489" s="437">
        <v>8.6840417660498853E-2</v>
      </c>
      <c r="I2489" s="456">
        <v>4.4681932195980843E-2</v>
      </c>
      <c r="J2489" s="457">
        <v>4.5875642100048609E-2</v>
      </c>
      <c r="K2489" s="437">
        <v>0.16532549113126765</v>
      </c>
      <c r="L2489" s="462">
        <v>1.3569941035357865E-3</v>
      </c>
      <c r="M2489" s="463">
        <v>1.7713936950526392E-3</v>
      </c>
      <c r="N2489" s="437">
        <v>3.3221577576542901E-3</v>
      </c>
      <c r="O2489" s="456">
        <v>2.034487294882478E-3</v>
      </c>
      <c r="P2489" s="457">
        <v>3.1963062702726709E-3</v>
      </c>
      <c r="Q2489" s="437">
        <v>1.2597901974969551E-2</v>
      </c>
      <c r="R2489" s="462">
        <v>0</v>
      </c>
      <c r="S2489" s="463">
        <v>0</v>
      </c>
      <c r="T2489" s="437">
        <v>494.51532902894769</v>
      </c>
      <c r="U2489" s="456">
        <v>3.7837422320596572E-3</v>
      </c>
      <c r="V2489" s="457">
        <v>4.4917574998512419E-3</v>
      </c>
      <c r="W2489" s="437">
        <v>9.2125363217395034E-3</v>
      </c>
      <c r="X2489" s="456">
        <v>4.6447004084666501E-3</v>
      </c>
      <c r="Y2489" s="457">
        <v>5.9603976920592329E-3</v>
      </c>
      <c r="Z2489" s="437">
        <v>1.0947566559645735E-2</v>
      </c>
      <c r="AA2489" s="456">
        <v>1.0930078665686647E-3</v>
      </c>
      <c r="AB2489" s="457">
        <v>1.1237786858027841E-3</v>
      </c>
      <c r="AC2489" s="437">
        <v>1.8224688130343684E-3</v>
      </c>
      <c r="AD2489" s="456">
        <v>5.9062065457343672E-5</v>
      </c>
      <c r="AE2489" s="457">
        <v>5.2724097522307333E-5</v>
      </c>
      <c r="AF2489" s="437">
        <v>1.0123497879721362E-4</v>
      </c>
      <c r="AG2489" s="456">
        <v>1.9124522039003025E-3</v>
      </c>
      <c r="AH2489" s="457">
        <v>1.6987440248249044E-3</v>
      </c>
      <c r="AI2489" s="437">
        <v>3.6298516474221098E-3</v>
      </c>
      <c r="AJ2489" s="456">
        <v>3.4107222789504972E-4</v>
      </c>
      <c r="AK2489" s="457">
        <v>2.9447260303198285E-4</v>
      </c>
      <c r="AL2489" s="437">
        <v>6.0664009176409771E-4</v>
      </c>
      <c r="AM2489" s="456">
        <v>5.3825835361392764E-4</v>
      </c>
      <c r="AN2489" s="457">
        <v>4.8906762502439133E-4</v>
      </c>
      <c r="AO2489" s="437">
        <v>8.3665921981926046E-4</v>
      </c>
      <c r="AP2489" s="462">
        <v>0</v>
      </c>
      <c r="AQ2489" s="463">
        <v>0</v>
      </c>
      <c r="AR2489" s="463">
        <v>0</v>
      </c>
      <c r="AS2489" s="456">
        <v>0</v>
      </c>
      <c r="AT2489" s="457">
        <v>0</v>
      </c>
      <c r="AU2489" s="457">
        <v>0</v>
      </c>
    </row>
    <row r="2490" spans="1:47" x14ac:dyDescent="0.2">
      <c r="A2490" s="231">
        <v>2037</v>
      </c>
      <c r="B2490" s="232">
        <v>6</v>
      </c>
      <c r="C2490" s="456">
        <v>1.2044210007840197</v>
      </c>
      <c r="D2490" s="457">
        <v>1.2450015168530133</v>
      </c>
      <c r="E2490" s="437">
        <v>3.2494684361414157</v>
      </c>
      <c r="F2490" s="456">
        <v>4.7412815814333244E-2</v>
      </c>
      <c r="G2490" s="457">
        <v>4.2774338779853788E-2</v>
      </c>
      <c r="H2490" s="437">
        <v>8.9087672581074348E-2</v>
      </c>
      <c r="I2490" s="456">
        <v>4.5294568575225937E-2</v>
      </c>
      <c r="J2490" s="457">
        <v>4.6501446158918047E-2</v>
      </c>
      <c r="K2490" s="437">
        <v>0.1668281664399453</v>
      </c>
      <c r="L2490" s="462">
        <v>1.3588029655605238E-3</v>
      </c>
      <c r="M2490" s="463">
        <v>1.7736289319063045E-3</v>
      </c>
      <c r="N2490" s="437">
        <v>3.3245783120217872E-3</v>
      </c>
      <c r="O2490" s="456">
        <v>2.0497534200583961E-3</v>
      </c>
      <c r="P2490" s="457">
        <v>3.223125805140164E-3</v>
      </c>
      <c r="Q2490" s="437">
        <v>1.2638139019446396E-2</v>
      </c>
      <c r="R2490" s="462">
        <v>0</v>
      </c>
      <c r="S2490" s="463">
        <v>0</v>
      </c>
      <c r="T2490" s="437">
        <v>495.04262374721873</v>
      </c>
      <c r="U2490" s="456">
        <v>3.8536060062172479E-3</v>
      </c>
      <c r="V2490" s="457">
        <v>4.5891839058705359E-3</v>
      </c>
      <c r="W2490" s="437">
        <v>9.3844749255081773E-3</v>
      </c>
      <c r="X2490" s="456">
        <v>4.7401080535868674E-3</v>
      </c>
      <c r="Y2490" s="457">
        <v>6.1023551941663551E-3</v>
      </c>
      <c r="Z2490" s="437">
        <v>1.1163188678422115E-2</v>
      </c>
      <c r="AA2490" s="456">
        <v>1.112464263330206E-3</v>
      </c>
      <c r="AB2490" s="457">
        <v>1.1482969458852512E-3</v>
      </c>
      <c r="AC2490" s="437">
        <v>1.8612594290473498E-3</v>
      </c>
      <c r="AD2490" s="456">
        <v>6.0455747670170137E-5</v>
      </c>
      <c r="AE2490" s="457">
        <v>5.4108259800201688E-5</v>
      </c>
      <c r="AF2490" s="437">
        <v>1.0390988951902711E-4</v>
      </c>
      <c r="AG2490" s="456">
        <v>1.9596509969501737E-3</v>
      </c>
      <c r="AH2490" s="457">
        <v>1.7446122616399482E-3</v>
      </c>
      <c r="AI2490" s="437">
        <v>3.7258926519874907E-3</v>
      </c>
      <c r="AJ2490" s="456">
        <v>3.503394052111696E-4</v>
      </c>
      <c r="AK2490" s="457">
        <v>3.0337111016780628E-4</v>
      </c>
      <c r="AL2490" s="437">
        <v>6.2564917446827917E-4</v>
      </c>
      <c r="AM2490" s="456">
        <v>5.5014201396266749E-4</v>
      </c>
      <c r="AN2490" s="457">
        <v>5.008665239425728E-4</v>
      </c>
      <c r="AO2490" s="437">
        <v>8.5502601760290605E-4</v>
      </c>
      <c r="AP2490" s="462">
        <v>0</v>
      </c>
      <c r="AQ2490" s="463">
        <v>0</v>
      </c>
      <c r="AR2490" s="463">
        <v>0</v>
      </c>
      <c r="AS2490" s="456">
        <v>0</v>
      </c>
      <c r="AT2490" s="457">
        <v>0</v>
      </c>
      <c r="AU2490" s="457">
        <v>0</v>
      </c>
    </row>
    <row r="2491" spans="1:47" x14ac:dyDescent="0.2">
      <c r="A2491" s="231">
        <v>2037</v>
      </c>
      <c r="B2491" s="232">
        <v>7</v>
      </c>
      <c r="C2491" s="456">
        <v>1.3467834432800243</v>
      </c>
      <c r="D2491" s="457">
        <v>1.3932086812512707</v>
      </c>
      <c r="E2491" s="437">
        <v>3.7751245520572176</v>
      </c>
      <c r="F2491" s="456">
        <v>5.2914302485765584E-2</v>
      </c>
      <c r="G2491" s="457">
        <v>4.8157921646768388E-2</v>
      </c>
      <c r="H2491" s="437">
        <v>0.11103965430196014</v>
      </c>
      <c r="I2491" s="456">
        <v>5.2312285492083339E-2</v>
      </c>
      <c r="J2491" s="457">
        <v>5.4050676777377418E-2</v>
      </c>
      <c r="K2491" s="437">
        <v>0.20275198935361799</v>
      </c>
      <c r="L2491" s="462">
        <v>1.3608157081707606E-3</v>
      </c>
      <c r="M2491" s="463">
        <v>1.7761661010604968E-3</v>
      </c>
      <c r="N2491" s="437">
        <v>3.3272987684234653E-3</v>
      </c>
      <c r="O2491" s="456">
        <v>2.3475290572546157E-3</v>
      </c>
      <c r="P2491" s="457">
        <v>3.5253922816363106E-3</v>
      </c>
      <c r="Q2491" s="437">
        <v>1.3479148219823574E-2</v>
      </c>
      <c r="R2491" s="462">
        <v>0</v>
      </c>
      <c r="S2491" s="463">
        <v>0</v>
      </c>
      <c r="T2491" s="437">
        <v>495.63577618980003</v>
      </c>
      <c r="U2491" s="456">
        <v>4.0503905344259445E-3</v>
      </c>
      <c r="V2491" s="457">
        <v>4.7338393675057941E-3</v>
      </c>
      <c r="W2491" s="437">
        <v>1.0572395880635847E-2</v>
      </c>
      <c r="X2491" s="456">
        <v>4.8451464429376994E-3</v>
      </c>
      <c r="Y2491" s="457">
        <v>6.2612771784207018E-3</v>
      </c>
      <c r="Z2491" s="437">
        <v>1.1404601742291609E-2</v>
      </c>
      <c r="AA2491" s="456">
        <v>1.2209324327366357E-3</v>
      </c>
      <c r="AB2491" s="457">
        <v>1.2707447824447592E-3</v>
      </c>
      <c r="AC2491" s="437">
        <v>2.2715694048341425E-3</v>
      </c>
      <c r="AD2491" s="456">
        <v>6.7354302265840673E-5</v>
      </c>
      <c r="AE2491" s="457">
        <v>6.0745970316646925E-5</v>
      </c>
      <c r="AF2491" s="437">
        <v>1.2923650623821611E-4</v>
      </c>
      <c r="AG2491" s="456">
        <v>2.1933843436716793E-3</v>
      </c>
      <c r="AH2491" s="457">
        <v>1.9704054279288167E-3</v>
      </c>
      <c r="AI2491" s="437">
        <v>4.6586737705471629E-3</v>
      </c>
      <c r="AJ2491" s="456">
        <v>3.8776025680441547E-4</v>
      </c>
      <c r="AK2491" s="457">
        <v>3.3780522793901662E-4</v>
      </c>
      <c r="AL2491" s="437">
        <v>7.6893840523245397E-4</v>
      </c>
      <c r="AM2491" s="456">
        <v>6.1691978462150737E-4</v>
      </c>
      <c r="AN2491" s="457">
        <v>5.6717958995086085E-4</v>
      </c>
      <c r="AO2491" s="437">
        <v>1.0799112913357982E-3</v>
      </c>
      <c r="AP2491" s="462">
        <v>0</v>
      </c>
      <c r="AQ2491" s="463">
        <v>0</v>
      </c>
      <c r="AR2491" s="463">
        <v>0</v>
      </c>
      <c r="AS2491" s="456">
        <v>0</v>
      </c>
      <c r="AT2491" s="457">
        <v>0</v>
      </c>
      <c r="AU2491" s="457">
        <v>0</v>
      </c>
    </row>
    <row r="2492" spans="1:47" x14ac:dyDescent="0.2">
      <c r="A2492" s="231">
        <v>2037</v>
      </c>
      <c r="B2492" s="232">
        <v>8</v>
      </c>
      <c r="C2492" s="456">
        <v>1.3637953621296666</v>
      </c>
      <c r="D2492" s="457">
        <v>1.410472017726236</v>
      </c>
      <c r="E2492" s="437">
        <v>3.8143096297921373</v>
      </c>
      <c r="F2492" s="456">
        <v>5.4429806478359107E-2</v>
      </c>
      <c r="G2492" s="457">
        <v>4.9696478806186328E-2</v>
      </c>
      <c r="H2492" s="437">
        <v>0.11435351848438348</v>
      </c>
      <c r="I2492" s="456">
        <v>5.3260500856301643E-2</v>
      </c>
      <c r="J2492" s="457">
        <v>5.5037563622314441E-2</v>
      </c>
      <c r="K2492" s="437">
        <v>0.20493781844808304</v>
      </c>
      <c r="L2492" s="462">
        <v>1.363035162271787E-3</v>
      </c>
      <c r="M2492" s="463">
        <v>1.7790239982651058E-3</v>
      </c>
      <c r="N2492" s="437">
        <v>3.3304533256736787E-3</v>
      </c>
      <c r="O2492" s="456">
        <v>2.3685042965532776E-3</v>
      </c>
      <c r="P2492" s="457">
        <v>3.561733697753494E-3</v>
      </c>
      <c r="Q2492" s="437">
        <v>1.353557370279691E-2</v>
      </c>
      <c r="R2492" s="462">
        <v>0</v>
      </c>
      <c r="S2492" s="463">
        <v>0</v>
      </c>
      <c r="T2492" s="437">
        <v>496.29330748953674</v>
      </c>
      <c r="U2492" s="456">
        <v>4.1434053076118164E-3</v>
      </c>
      <c r="V2492" s="457">
        <v>4.8608548173014058E-3</v>
      </c>
      <c r="W2492" s="437">
        <v>1.0796807665384656E-2</v>
      </c>
      <c r="X2492" s="456">
        <v>4.9601107615812809E-3</v>
      </c>
      <c r="Y2492" s="457">
        <v>6.4379488094075225E-3</v>
      </c>
      <c r="Z2492" s="437">
        <v>1.1672986258986051E-2</v>
      </c>
      <c r="AA2492" s="456">
        <v>1.247588280100852E-3</v>
      </c>
      <c r="AB2492" s="457">
        <v>1.3051150826450858E-3</v>
      </c>
      <c r="AC2492" s="437">
        <v>2.3283310689855216E-3</v>
      </c>
      <c r="AD2492" s="456">
        <v>6.926830048266375E-5</v>
      </c>
      <c r="AE2492" s="457">
        <v>6.2692209341561246E-5</v>
      </c>
      <c r="AF2492" s="437">
        <v>1.3320315553660744E-4</v>
      </c>
      <c r="AG2492" s="456">
        <v>2.2584000240455601E-3</v>
      </c>
      <c r="AH2492" s="457">
        <v>2.0350784260475987E-3</v>
      </c>
      <c r="AI2492" s="437">
        <v>4.8004526675163159E-3</v>
      </c>
      <c r="AJ2492" s="456">
        <v>4.0038276495734759E-4</v>
      </c>
      <c r="AK2492" s="457">
        <v>3.5019972341999441E-4</v>
      </c>
      <c r="AL2492" s="437">
        <v>7.9708537160446769E-4</v>
      </c>
      <c r="AM2492" s="456">
        <v>6.3317192171712946E-4</v>
      </c>
      <c r="AN2492" s="457">
        <v>5.8375665789549421E-4</v>
      </c>
      <c r="AO2492" s="437">
        <v>1.1070047054858882E-3</v>
      </c>
      <c r="AP2492" s="462">
        <v>0</v>
      </c>
      <c r="AQ2492" s="463">
        <v>0</v>
      </c>
      <c r="AR2492" s="463">
        <v>0</v>
      </c>
      <c r="AS2492" s="456">
        <v>0</v>
      </c>
      <c r="AT2492" s="457">
        <v>0</v>
      </c>
      <c r="AU2492" s="457">
        <v>0</v>
      </c>
    </row>
    <row r="2493" spans="1:47" x14ac:dyDescent="0.2">
      <c r="A2493" s="231">
        <v>2037</v>
      </c>
      <c r="B2493" s="232">
        <v>9</v>
      </c>
      <c r="C2493" s="456">
        <v>1.400592098719506</v>
      </c>
      <c r="D2493" s="457">
        <v>1.4458008775482154</v>
      </c>
      <c r="E2493" s="437">
        <v>3.9345780484564243</v>
      </c>
      <c r="F2493" s="456">
        <v>6.0331336054231258E-2</v>
      </c>
      <c r="G2493" s="457">
        <v>5.5500822164075418E-2</v>
      </c>
      <c r="H2493" s="437">
        <v>0.13519431057182446</v>
      </c>
      <c r="I2493" s="456">
        <v>6.2057403616342113E-2</v>
      </c>
      <c r="J2493" s="457">
        <v>6.4487468199181219E-2</v>
      </c>
      <c r="K2493" s="437">
        <v>0.24584835272216427</v>
      </c>
      <c r="L2493" s="462">
        <v>1.364993028934285E-3</v>
      </c>
      <c r="M2493" s="463">
        <v>1.7815979905007496E-3</v>
      </c>
      <c r="N2493" s="437">
        <v>3.3327467752865187E-3</v>
      </c>
      <c r="O2493" s="456">
        <v>2.722951091579683E-3</v>
      </c>
      <c r="P2493" s="457">
        <v>3.9124829102089465E-3</v>
      </c>
      <c r="Q2493" s="437">
        <v>1.450154859438893E-2</v>
      </c>
      <c r="R2493" s="462">
        <v>0</v>
      </c>
      <c r="S2493" s="463">
        <v>0</v>
      </c>
      <c r="T2493" s="437">
        <v>496.83364651761508</v>
      </c>
      <c r="U2493" s="456">
        <v>4.1943487043317107E-3</v>
      </c>
      <c r="V2493" s="457">
        <v>4.9315738849806164E-3</v>
      </c>
      <c r="W2493" s="437">
        <v>1.1348087135484188E-2</v>
      </c>
      <c r="X2493" s="456">
        <v>5.0855614809456667E-3</v>
      </c>
      <c r="Y2493" s="457">
        <v>6.6329774134730084E-3</v>
      </c>
      <c r="Z2493" s="437">
        <v>1.1969272197197881E-2</v>
      </c>
      <c r="AA2493" s="456">
        <v>1.3591314725711042E-3</v>
      </c>
      <c r="AB2493" s="457">
        <v>1.4324086564477749E-3</v>
      </c>
      <c r="AC2493" s="437">
        <v>2.6999889886329268E-3</v>
      </c>
      <c r="AD2493" s="456">
        <v>7.653571283361093E-5</v>
      </c>
      <c r="AE2493" s="457">
        <v>6.9735054384058938E-5</v>
      </c>
      <c r="AF2493" s="437">
        <v>1.5691956402184327E-4</v>
      </c>
      <c r="AG2493" s="456">
        <v>2.51044659380361E-3</v>
      </c>
      <c r="AH2493" s="457">
        <v>2.2797411862832419E-3</v>
      </c>
      <c r="AI2493" s="437">
        <v>5.690775683884282E-3</v>
      </c>
      <c r="AJ2493" s="456">
        <v>4.4011421022131607E-4</v>
      </c>
      <c r="AK2493" s="457">
        <v>3.8687137006570334E-4</v>
      </c>
      <c r="AL2493" s="437">
        <v>9.3023516799421811E-4</v>
      </c>
      <c r="AM2493" s="456">
        <v>7.0382187955161663E-4</v>
      </c>
      <c r="AN2493" s="457">
        <v>6.5469092141709614E-4</v>
      </c>
      <c r="AO2493" s="437">
        <v>1.3230305490868602E-3</v>
      </c>
      <c r="AP2493" s="462">
        <v>0</v>
      </c>
      <c r="AQ2493" s="463">
        <v>0</v>
      </c>
      <c r="AR2493" s="463">
        <v>0</v>
      </c>
      <c r="AS2493" s="456">
        <v>0</v>
      </c>
      <c r="AT2493" s="457">
        <v>0</v>
      </c>
      <c r="AU2493" s="457">
        <v>0</v>
      </c>
    </row>
    <row r="2494" spans="1:47" x14ac:dyDescent="0.2">
      <c r="A2494" s="231">
        <v>2037</v>
      </c>
      <c r="B2494" s="232">
        <v>10</v>
      </c>
      <c r="C2494" s="456">
        <v>1.4207582410511173</v>
      </c>
      <c r="D2494" s="457">
        <v>1.466626747344332</v>
      </c>
      <c r="E2494" s="437">
        <v>3.9817786264081843</v>
      </c>
      <c r="F2494" s="456">
        <v>6.2239659353147174E-2</v>
      </c>
      <c r="G2494" s="457">
        <v>5.7476762660789493E-2</v>
      </c>
      <c r="H2494" s="437">
        <v>0.13969138340062634</v>
      </c>
      <c r="I2494" s="456">
        <v>6.3301651256759114E-2</v>
      </c>
      <c r="J2494" s="457">
        <v>6.5807458868360424E-2</v>
      </c>
      <c r="K2494" s="437">
        <v>0.24891765355186454</v>
      </c>
      <c r="L2494" s="462">
        <v>1.3676719609700654E-3</v>
      </c>
      <c r="M2494" s="463">
        <v>1.785120851180901E-3</v>
      </c>
      <c r="N2494" s="437">
        <v>3.3366875280387486E-3</v>
      </c>
      <c r="O2494" s="456">
        <v>2.751430631085417E-3</v>
      </c>
      <c r="P2494" s="457">
        <v>3.9604504500366892E-3</v>
      </c>
      <c r="Q2494" s="437">
        <v>1.4578341415416829E-2</v>
      </c>
      <c r="R2494" s="462">
        <v>0</v>
      </c>
      <c r="S2494" s="463">
        <v>0</v>
      </c>
      <c r="T2494" s="437">
        <v>497.62956481689679</v>
      </c>
      <c r="U2494" s="456">
        <v>4.3005411361263322E-3</v>
      </c>
      <c r="V2494" s="457">
        <v>5.0794729505281386E-3</v>
      </c>
      <c r="W2494" s="437">
        <v>1.1621887087891499E-2</v>
      </c>
      <c r="X2494" s="456">
        <v>5.2221086932029261E-3</v>
      </c>
      <c r="Y2494" s="457">
        <v>6.8468693453700444E-3</v>
      </c>
      <c r="Z2494" s="437">
        <v>1.2294191511849323E-2</v>
      </c>
      <c r="AA2494" s="456">
        <v>1.3920302866723573E-3</v>
      </c>
      <c r="AB2494" s="457">
        <v>1.4759712836849152E-3</v>
      </c>
      <c r="AC2494" s="437">
        <v>2.7756725117613385E-3</v>
      </c>
      <c r="AD2494" s="456">
        <v>7.8947984548361947E-5</v>
      </c>
      <c r="AE2494" s="457">
        <v>7.2237251346398657E-5</v>
      </c>
      <c r="AF2494" s="437">
        <v>1.6231322120006386E-4</v>
      </c>
      <c r="AG2494" s="456">
        <v>2.5925094945205237E-3</v>
      </c>
      <c r="AH2494" s="457">
        <v>2.3629660931906208E-3</v>
      </c>
      <c r="AI2494" s="437">
        <v>5.8835467346874488E-3</v>
      </c>
      <c r="AJ2494" s="456">
        <v>4.5609321911157884E-4</v>
      </c>
      <c r="AK2494" s="457">
        <v>4.028651137477369E-4</v>
      </c>
      <c r="AL2494" s="437">
        <v>9.6860315435242847E-4</v>
      </c>
      <c r="AM2494" s="456">
        <v>7.2416330171567729E-4</v>
      </c>
      <c r="AN2494" s="457">
        <v>6.7586211692618515E-4</v>
      </c>
      <c r="AO2494" s="437">
        <v>1.3597225806837056E-3</v>
      </c>
      <c r="AP2494" s="462">
        <v>0</v>
      </c>
      <c r="AQ2494" s="463">
        <v>0</v>
      </c>
      <c r="AR2494" s="463">
        <v>0</v>
      </c>
      <c r="AS2494" s="456">
        <v>0</v>
      </c>
      <c r="AT2494" s="457">
        <v>0</v>
      </c>
      <c r="AU2494" s="457">
        <v>0</v>
      </c>
    </row>
    <row r="2495" spans="1:47" x14ac:dyDescent="0.2">
      <c r="A2495" s="231">
        <v>2037</v>
      </c>
      <c r="B2495" s="232">
        <v>11</v>
      </c>
      <c r="C2495" s="456">
        <v>1.7231692070841398</v>
      </c>
      <c r="D2495" s="457">
        <v>1.7840186290542159</v>
      </c>
      <c r="E2495" s="437">
        <v>5.0074682387769052</v>
      </c>
      <c r="F2495" s="456">
        <v>7.2717908222795058E-2</v>
      </c>
      <c r="G2495" s="457">
        <v>6.6850546008006217E-2</v>
      </c>
      <c r="H2495" s="437">
        <v>0.17601871019830542</v>
      </c>
      <c r="I2495" s="456">
        <v>7.2279250142043935E-2</v>
      </c>
      <c r="J2495" s="457">
        <v>7.547082919686382E-2</v>
      </c>
      <c r="K2495" s="437">
        <v>0.28983137011569327</v>
      </c>
      <c r="L2495" s="462">
        <v>1.3706180815047106E-3</v>
      </c>
      <c r="M2495" s="463">
        <v>1.7890545103283336E-3</v>
      </c>
      <c r="N2495" s="437">
        <v>3.341160954575418E-3</v>
      </c>
      <c r="O2495" s="456">
        <v>3.4665603093263523E-3</v>
      </c>
      <c r="P2495" s="457">
        <v>4.6044091942263237E-3</v>
      </c>
      <c r="Q2495" s="437">
        <v>1.6541998993112855E-2</v>
      </c>
      <c r="R2495" s="462">
        <v>0</v>
      </c>
      <c r="S2495" s="463">
        <v>0</v>
      </c>
      <c r="T2495" s="437">
        <v>498.50605681247771</v>
      </c>
      <c r="U2495" s="456">
        <v>3.9720159828110588E-3</v>
      </c>
      <c r="V2495" s="457">
        <v>4.7260104432490383E-3</v>
      </c>
      <c r="W2495" s="437">
        <v>1.1122298202006642E-2</v>
      </c>
      <c r="X2495" s="456">
        <v>5.369992809460199E-3</v>
      </c>
      <c r="Y2495" s="457">
        <v>7.0815845734189956E-3</v>
      </c>
      <c r="Z2495" s="437">
        <v>1.2650782275281068E-2</v>
      </c>
      <c r="AA2495" s="456">
        <v>1.5904179480681103E-3</v>
      </c>
      <c r="AB2495" s="457">
        <v>1.6801563458672978E-3</v>
      </c>
      <c r="AC2495" s="437">
        <v>3.4196356205889299E-3</v>
      </c>
      <c r="AD2495" s="456">
        <v>9.1854989078441726E-5</v>
      </c>
      <c r="AE2495" s="457">
        <v>8.359154283598968E-5</v>
      </c>
      <c r="AF2495" s="437">
        <v>2.0366802045345962E-4</v>
      </c>
      <c r="AG2495" s="456">
        <v>3.0400875881993082E-3</v>
      </c>
      <c r="AH2495" s="457">
        <v>2.7584893082087773E-3</v>
      </c>
      <c r="AI2495" s="437">
        <v>7.4365718834479393E-3</v>
      </c>
      <c r="AJ2495" s="456">
        <v>5.2575273490669213E-4</v>
      </c>
      <c r="AK2495" s="457">
        <v>4.6139668881145903E-4</v>
      </c>
      <c r="AL2495" s="437">
        <v>1.2003565445627786E-3</v>
      </c>
      <c r="AM2495" s="456">
        <v>8.5006342481205432E-4</v>
      </c>
      <c r="AN2495" s="457">
        <v>7.9072317340575504E-4</v>
      </c>
      <c r="AO2495" s="437">
        <v>1.7367678181565279E-3</v>
      </c>
      <c r="AP2495" s="462">
        <v>0</v>
      </c>
      <c r="AQ2495" s="463">
        <v>0</v>
      </c>
      <c r="AR2495" s="463">
        <v>0</v>
      </c>
      <c r="AS2495" s="456">
        <v>0</v>
      </c>
      <c r="AT2495" s="457">
        <v>0</v>
      </c>
      <c r="AU2495" s="457">
        <v>0</v>
      </c>
    </row>
    <row r="2496" spans="1:47" x14ac:dyDescent="0.2">
      <c r="A2496" s="231">
        <v>2037</v>
      </c>
      <c r="B2496" s="232">
        <v>12</v>
      </c>
      <c r="C2496" s="456">
        <v>1.7488470740961672</v>
      </c>
      <c r="D2496" s="457">
        <v>1.8109332730196945</v>
      </c>
      <c r="E2496" s="437">
        <v>5.0718628979890212</v>
      </c>
      <c r="F2496" s="456">
        <v>7.5187126758565509E-2</v>
      </c>
      <c r="G2496" s="457">
        <v>6.9426853130155591E-2</v>
      </c>
      <c r="H2496" s="437">
        <v>0.18237679973304405</v>
      </c>
      <c r="I2496" s="456">
        <v>7.3866127050894417E-2</v>
      </c>
      <c r="J2496" s="457">
        <v>7.718701715388597E-2</v>
      </c>
      <c r="K2496" s="437">
        <v>0.29398694990936491</v>
      </c>
      <c r="L2496" s="462">
        <v>1.3737719476661873E-3</v>
      </c>
      <c r="M2496" s="463">
        <v>1.7932993018729636E-3</v>
      </c>
      <c r="N2496" s="437">
        <v>3.3461265707217238E-3</v>
      </c>
      <c r="O2496" s="456">
        <v>3.508049244830694E-3</v>
      </c>
      <c r="P2496" s="457">
        <v>4.6700431619836058E-3</v>
      </c>
      <c r="Q2496" s="437">
        <v>1.6654355209521E-2</v>
      </c>
      <c r="R2496" s="462">
        <v>0</v>
      </c>
      <c r="S2496" s="463">
        <v>0</v>
      </c>
      <c r="T2496" s="437">
        <v>499.45535954522245</v>
      </c>
      <c r="U2496" s="456">
        <v>4.0816243142531806E-3</v>
      </c>
      <c r="V2496" s="457">
        <v>4.8838814243523732E-3</v>
      </c>
      <c r="W2496" s="437">
        <v>1.1431932971201209E-2</v>
      </c>
      <c r="X2496" s="456">
        <v>5.5295148621040636E-3</v>
      </c>
      <c r="Y2496" s="457">
        <v>7.336349987876814E-3</v>
      </c>
      <c r="Z2496" s="437">
        <v>1.3038314367828407E-2</v>
      </c>
      <c r="AA2496" s="456">
        <v>1.633118554429689E-3</v>
      </c>
      <c r="AB2496" s="457">
        <v>1.7370386752667156E-3</v>
      </c>
      <c r="AC2496" s="437">
        <v>3.5270394219220212E-3</v>
      </c>
      <c r="AD2496" s="456">
        <v>9.4987376109239311E-5</v>
      </c>
      <c r="AE2496" s="457">
        <v>8.6863981139102687E-5</v>
      </c>
      <c r="AF2496" s="437">
        <v>2.113312995291194E-4</v>
      </c>
      <c r="AG2496" s="456">
        <v>3.1461740972175524E-3</v>
      </c>
      <c r="AH2496" s="457">
        <v>2.8669334489124215E-3</v>
      </c>
      <c r="AI2496" s="437">
        <v>7.7090845670010769E-3</v>
      </c>
      <c r="AJ2496" s="456">
        <v>5.464704215185068E-4</v>
      </c>
      <c r="AK2496" s="457">
        <v>4.8228971748623178E-4</v>
      </c>
      <c r="AL2496" s="437">
        <v>1.2546803757112277E-3</v>
      </c>
      <c r="AM2496" s="456">
        <v>8.7622935276950422E-4</v>
      </c>
      <c r="AN2496" s="457">
        <v>8.1818524121248719E-4</v>
      </c>
      <c r="AO2496" s="437">
        <v>1.7887582467036147E-3</v>
      </c>
      <c r="AP2496" s="462">
        <v>0</v>
      </c>
      <c r="AQ2496" s="463">
        <v>0</v>
      </c>
      <c r="AR2496" s="463">
        <v>0</v>
      </c>
      <c r="AS2496" s="456">
        <v>0</v>
      </c>
      <c r="AT2496" s="457">
        <v>0</v>
      </c>
      <c r="AU2496" s="457">
        <v>0</v>
      </c>
    </row>
    <row r="2497" spans="1:47" x14ac:dyDescent="0.2">
      <c r="A2497" s="231">
        <v>2037</v>
      </c>
      <c r="B2497" s="232">
        <v>13</v>
      </c>
      <c r="C2497" s="456">
        <v>1.7766004797352444</v>
      </c>
      <c r="D2497" s="457">
        <v>1.8401580112423108</v>
      </c>
      <c r="E2497" s="437">
        <v>5.1415268820985531</v>
      </c>
      <c r="F2497" s="456">
        <v>7.7852439559571052E-2</v>
      </c>
      <c r="G2497" s="457">
        <v>7.222098321876555E-2</v>
      </c>
      <c r="H2497" s="437">
        <v>0.1892618280731273</v>
      </c>
      <c r="I2497" s="456">
        <v>7.5580398543315122E-2</v>
      </c>
      <c r="J2497" s="457">
        <v>7.9050195809729704E-2</v>
      </c>
      <c r="K2497" s="437">
        <v>0.29849085705298356</v>
      </c>
      <c r="L2497" s="462">
        <v>1.3772706055318672E-3</v>
      </c>
      <c r="M2497" s="463">
        <v>1.7980268440539308E-3</v>
      </c>
      <c r="N2497" s="437">
        <v>3.3515495429836512E-3</v>
      </c>
      <c r="O2497" s="456">
        <v>3.5531585892073789E-3</v>
      </c>
      <c r="P2497" s="457">
        <v>4.7416616274280395E-3</v>
      </c>
      <c r="Q2497" s="437">
        <v>1.6776290687701135E-2</v>
      </c>
      <c r="R2497" s="462">
        <v>0</v>
      </c>
      <c r="S2497" s="463">
        <v>0</v>
      </c>
      <c r="T2497" s="437">
        <v>500.48538834506871</v>
      </c>
      <c r="U2497" s="456">
        <v>4.2000251981374765E-3</v>
      </c>
      <c r="V2497" s="457">
        <v>5.0551939450689211E-3</v>
      </c>
      <c r="W2497" s="437">
        <v>1.1767379354291715E-2</v>
      </c>
      <c r="X2497" s="456">
        <v>5.7017631499024146E-3</v>
      </c>
      <c r="Y2497" s="457">
        <v>7.6127130920940669E-3</v>
      </c>
      <c r="Z2497" s="437">
        <v>1.3458094887360243E-2</v>
      </c>
      <c r="AA2497" s="456">
        <v>1.6785767744954144E-3</v>
      </c>
      <c r="AB2497" s="457">
        <v>1.7980728658454385E-3</v>
      </c>
      <c r="AC2497" s="437">
        <v>3.6416206043598282E-3</v>
      </c>
      <c r="AD2497" s="456">
        <v>9.8367258218826626E-5</v>
      </c>
      <c r="AE2497" s="457">
        <v>9.0411420115146554E-5</v>
      </c>
      <c r="AF2497" s="437">
        <v>2.1961886424684175E-4</v>
      </c>
      <c r="AG2497" s="456">
        <v>3.2609738372059698E-3</v>
      </c>
      <c r="AH2497" s="457">
        <v>2.984819640142738E-3</v>
      </c>
      <c r="AI2497" s="437">
        <v>8.0046316992707593E-3</v>
      </c>
      <c r="AJ2497" s="456">
        <v>5.6889684224364586E-4</v>
      </c>
      <c r="AK2497" s="457">
        <v>5.0501236066522912E-4</v>
      </c>
      <c r="AL2497" s="437">
        <v>1.3136471616604767E-3</v>
      </c>
      <c r="AM2497" s="456">
        <v>9.0445645954856033E-4</v>
      </c>
      <c r="AN2497" s="457">
        <v>8.4795366619640688E-4</v>
      </c>
      <c r="AO2497" s="437">
        <v>1.8449642606374697E-3</v>
      </c>
      <c r="AP2497" s="462">
        <v>0</v>
      </c>
      <c r="AQ2497" s="463">
        <v>0</v>
      </c>
      <c r="AR2497" s="463">
        <v>0</v>
      </c>
      <c r="AS2497" s="456">
        <v>0</v>
      </c>
      <c r="AT2497" s="457">
        <v>0</v>
      </c>
      <c r="AU2497" s="457">
        <v>0</v>
      </c>
    </row>
    <row r="2498" spans="1:47" x14ac:dyDescent="0.2">
      <c r="A2498" s="231">
        <v>2037</v>
      </c>
      <c r="B2498" s="232">
        <v>14</v>
      </c>
      <c r="C2498" s="456">
        <v>1.801990596396563</v>
      </c>
      <c r="D2498" s="457">
        <v>1.8667558055961997</v>
      </c>
      <c r="E2498" s="437">
        <v>5.2009830756547695</v>
      </c>
      <c r="F2498" s="456">
        <v>8.071314602647886E-2</v>
      </c>
      <c r="G2498" s="457">
        <v>7.5220097981851405E-2</v>
      </c>
      <c r="H2498" s="437">
        <v>0.19663920467759574</v>
      </c>
      <c r="I2498" s="456">
        <v>7.7385155748127654E-2</v>
      </c>
      <c r="J2498" s="457">
        <v>8.1008766966259804E-2</v>
      </c>
      <c r="K2498" s="437">
        <v>0.30306736411241442</v>
      </c>
      <c r="L2498" s="462">
        <v>1.3801364270246148E-3</v>
      </c>
      <c r="M2498" s="463">
        <v>1.8019821170982629E-3</v>
      </c>
      <c r="N2498" s="437">
        <v>3.3550461393843088E-3</v>
      </c>
      <c r="O2498" s="456">
        <v>3.6018545258156352E-3</v>
      </c>
      <c r="P2498" s="457">
        <v>4.8189232707084263E-3</v>
      </c>
      <c r="Q2498" s="437">
        <v>1.690812864559104E-2</v>
      </c>
      <c r="R2498" s="462">
        <v>0</v>
      </c>
      <c r="S2498" s="463">
        <v>0</v>
      </c>
      <c r="T2498" s="437">
        <v>501.21813201830957</v>
      </c>
      <c r="U2498" s="456">
        <v>4.3263429299111667E-3</v>
      </c>
      <c r="V2498" s="457">
        <v>5.2384256072493755E-3</v>
      </c>
      <c r="W2498" s="437">
        <v>1.2124141190812966E-2</v>
      </c>
      <c r="X2498" s="456">
        <v>5.8870065453516893E-3</v>
      </c>
      <c r="Y2498" s="457">
        <v>7.9099808307930945E-3</v>
      </c>
      <c r="Z2498" s="437">
        <v>1.3909627850459754E-2</v>
      </c>
      <c r="AA2498" s="456">
        <v>1.7280618929698868E-3</v>
      </c>
      <c r="AB2498" s="457">
        <v>1.8640668779991041E-3</v>
      </c>
      <c r="AC2498" s="437">
        <v>3.765762224577932E-3</v>
      </c>
      <c r="AD2498" s="456">
        <v>1.0200097985547467E-4</v>
      </c>
      <c r="AE2498" s="457">
        <v>9.4223895274361504E-5</v>
      </c>
      <c r="AF2498" s="437">
        <v>2.2851947041705963E-4</v>
      </c>
      <c r="AG2498" s="456">
        <v>3.3840001756694051E-3</v>
      </c>
      <c r="AH2498" s="457">
        <v>3.1112260337843715E-3</v>
      </c>
      <c r="AI2498" s="437">
        <v>8.3209681319075628E-3</v>
      </c>
      <c r="AJ2498" s="456">
        <v>5.9296977018130138E-4</v>
      </c>
      <c r="AK2498" s="457">
        <v>5.2942490620933209E-4</v>
      </c>
      <c r="AL2498" s="437">
        <v>1.3770001935856267E-3</v>
      </c>
      <c r="AM2498" s="456">
        <v>9.347677362242533E-4</v>
      </c>
      <c r="AN2498" s="457">
        <v>8.7990384289961157E-4</v>
      </c>
      <c r="AO2498" s="437">
        <v>1.9051287521612262E-3</v>
      </c>
      <c r="AP2498" s="462">
        <v>0</v>
      </c>
      <c r="AQ2498" s="463">
        <v>0</v>
      </c>
      <c r="AR2498" s="463">
        <v>0</v>
      </c>
      <c r="AS2498" s="456">
        <v>0</v>
      </c>
      <c r="AT2498" s="457">
        <v>0</v>
      </c>
      <c r="AU2498" s="457">
        <v>0</v>
      </c>
    </row>
    <row r="2499" spans="1:47" x14ac:dyDescent="0.2">
      <c r="A2499" s="231">
        <v>2037</v>
      </c>
      <c r="B2499" s="232">
        <v>15</v>
      </c>
      <c r="C2499" s="456">
        <v>0</v>
      </c>
      <c r="D2499" s="457">
        <v>0</v>
      </c>
      <c r="E2499" s="438">
        <v>5.2760853890670578</v>
      </c>
      <c r="F2499" s="456">
        <v>0</v>
      </c>
      <c r="G2499" s="457">
        <v>0</v>
      </c>
      <c r="H2499" s="438">
        <v>0.2046400781294524</v>
      </c>
      <c r="I2499" s="456">
        <v>0</v>
      </c>
      <c r="J2499" s="457">
        <v>0</v>
      </c>
      <c r="K2499" s="438">
        <v>0.30843379035609009</v>
      </c>
      <c r="L2499" s="462">
        <v>0</v>
      </c>
      <c r="M2499" s="463">
        <v>0</v>
      </c>
      <c r="N2499" s="438">
        <v>3.3629841513265943E-3</v>
      </c>
      <c r="O2499" s="456">
        <v>0</v>
      </c>
      <c r="P2499" s="457">
        <v>0</v>
      </c>
      <c r="Q2499" s="438">
        <v>1.7054686036180777E-2</v>
      </c>
      <c r="R2499" s="462">
        <v>0</v>
      </c>
      <c r="S2499" s="463">
        <v>0</v>
      </c>
      <c r="T2499" s="438">
        <v>502.40402459937934</v>
      </c>
      <c r="U2499" s="456">
        <v>0</v>
      </c>
      <c r="V2499" s="457">
        <v>0</v>
      </c>
      <c r="W2499" s="438">
        <v>1.2513326770735647E-2</v>
      </c>
      <c r="X2499" s="456">
        <v>0</v>
      </c>
      <c r="Y2499" s="457">
        <v>0</v>
      </c>
      <c r="Z2499" s="438">
        <v>1.4393082331241938E-2</v>
      </c>
      <c r="AA2499" s="456">
        <v>0</v>
      </c>
      <c r="AB2499" s="457">
        <v>0</v>
      </c>
      <c r="AC2499" s="438">
        <v>3.9345912083642029E-3</v>
      </c>
      <c r="AD2499" s="456">
        <v>0</v>
      </c>
      <c r="AE2499" s="457">
        <v>0</v>
      </c>
      <c r="AF2499" s="438">
        <v>2.3835348572375951E-4</v>
      </c>
      <c r="AG2499" s="456">
        <v>0</v>
      </c>
      <c r="AH2499" s="457">
        <v>0</v>
      </c>
      <c r="AI2499" s="438">
        <v>8.6550848440260491E-3</v>
      </c>
      <c r="AJ2499" s="456">
        <v>0</v>
      </c>
      <c r="AK2499" s="457">
        <v>0</v>
      </c>
      <c r="AL2499" s="438">
        <v>1.4423935900690628E-3</v>
      </c>
      <c r="AM2499" s="456">
        <v>0</v>
      </c>
      <c r="AN2499" s="457">
        <v>0</v>
      </c>
      <c r="AO2499" s="438">
        <v>1.9736709392631584E-3</v>
      </c>
      <c r="AP2499" s="462">
        <v>0</v>
      </c>
      <c r="AQ2499" s="463">
        <v>0</v>
      </c>
      <c r="AR2499" s="463">
        <v>0</v>
      </c>
      <c r="AS2499" s="456">
        <v>0</v>
      </c>
      <c r="AT2499" s="457">
        <v>0</v>
      </c>
      <c r="AU2499" s="457">
        <v>0</v>
      </c>
    </row>
    <row r="2500" spans="1:47" x14ac:dyDescent="0.2">
      <c r="A2500" s="231">
        <v>2037</v>
      </c>
      <c r="B2500" s="232">
        <v>16</v>
      </c>
      <c r="C2500" s="456">
        <v>0</v>
      </c>
      <c r="D2500" s="457">
        <v>0</v>
      </c>
      <c r="E2500" s="438">
        <v>6.2912835177619533</v>
      </c>
      <c r="F2500" s="456">
        <v>0</v>
      </c>
      <c r="G2500" s="457">
        <v>0</v>
      </c>
      <c r="H2500" s="438">
        <v>0.23613098090723503</v>
      </c>
      <c r="I2500" s="456">
        <v>0</v>
      </c>
      <c r="J2500" s="457">
        <v>0</v>
      </c>
      <c r="K2500" s="438">
        <v>0.35299815455415895</v>
      </c>
      <c r="L2500" s="462">
        <v>0</v>
      </c>
      <c r="M2500" s="463">
        <v>0</v>
      </c>
      <c r="N2500" s="438">
        <v>3.3714302457973347E-3</v>
      </c>
      <c r="O2500" s="456">
        <v>0</v>
      </c>
      <c r="P2500" s="457">
        <v>0</v>
      </c>
      <c r="Q2500" s="438">
        <v>2.0829878351013468E-2</v>
      </c>
      <c r="R2500" s="462">
        <v>0</v>
      </c>
      <c r="S2500" s="463">
        <v>0</v>
      </c>
      <c r="T2500" s="438">
        <v>503.66470951562371</v>
      </c>
      <c r="U2500" s="456">
        <v>0</v>
      </c>
      <c r="V2500" s="457">
        <v>0</v>
      </c>
      <c r="W2500" s="438">
        <v>1.3083098177542623E-2</v>
      </c>
      <c r="X2500" s="456">
        <v>0</v>
      </c>
      <c r="Y2500" s="457">
        <v>0</v>
      </c>
      <c r="Z2500" s="438">
        <v>1.4907612052478439E-2</v>
      </c>
      <c r="AA2500" s="456">
        <v>0</v>
      </c>
      <c r="AB2500" s="457">
        <v>0</v>
      </c>
      <c r="AC2500" s="438">
        <v>4.5086072631636389E-3</v>
      </c>
      <c r="AD2500" s="456">
        <v>0</v>
      </c>
      <c r="AE2500" s="457">
        <v>0</v>
      </c>
      <c r="AF2500" s="438">
        <v>2.7450572559700547E-4</v>
      </c>
      <c r="AG2500" s="456">
        <v>0</v>
      </c>
      <c r="AH2500" s="457">
        <v>0</v>
      </c>
      <c r="AI2500" s="438">
        <v>9.9967738386702292E-3</v>
      </c>
      <c r="AJ2500" s="456">
        <v>0</v>
      </c>
      <c r="AK2500" s="457">
        <v>0</v>
      </c>
      <c r="AL2500" s="438">
        <v>1.6482975948622924E-3</v>
      </c>
      <c r="AM2500" s="456">
        <v>0</v>
      </c>
      <c r="AN2500" s="457">
        <v>0</v>
      </c>
      <c r="AO2500" s="438">
        <v>2.2952541133659278E-3</v>
      </c>
      <c r="AP2500" s="462">
        <v>0</v>
      </c>
      <c r="AQ2500" s="463">
        <v>0</v>
      </c>
      <c r="AR2500" s="463">
        <v>0</v>
      </c>
      <c r="AS2500" s="456">
        <v>0</v>
      </c>
      <c r="AT2500" s="457">
        <v>0</v>
      </c>
      <c r="AU2500" s="457">
        <v>0</v>
      </c>
    </row>
    <row r="2501" spans="1:47" x14ac:dyDescent="0.2">
      <c r="A2501" s="231">
        <v>2037</v>
      </c>
      <c r="B2501" s="232">
        <v>17</v>
      </c>
      <c r="C2501" s="456">
        <v>0</v>
      </c>
      <c r="D2501" s="457">
        <v>0</v>
      </c>
      <c r="E2501" s="438">
        <v>6.3830412824921341</v>
      </c>
      <c r="F2501" s="456">
        <v>0</v>
      </c>
      <c r="G2501" s="457">
        <v>0</v>
      </c>
      <c r="H2501" s="438">
        <v>0.24585707538190116</v>
      </c>
      <c r="I2501" s="456">
        <v>0</v>
      </c>
      <c r="J2501" s="457">
        <v>0</v>
      </c>
      <c r="K2501" s="438">
        <v>0.35964949017647424</v>
      </c>
      <c r="L2501" s="462">
        <v>0</v>
      </c>
      <c r="M2501" s="463">
        <v>0</v>
      </c>
      <c r="N2501" s="438">
        <v>3.3802926896539316E-3</v>
      </c>
      <c r="O2501" s="456">
        <v>0</v>
      </c>
      <c r="P2501" s="457">
        <v>0</v>
      </c>
      <c r="Q2501" s="438">
        <v>2.104589356799557E-2</v>
      </c>
      <c r="R2501" s="462">
        <v>0</v>
      </c>
      <c r="S2501" s="463">
        <v>0</v>
      </c>
      <c r="T2501" s="438">
        <v>504.98913993371536</v>
      </c>
      <c r="U2501" s="456">
        <v>0</v>
      </c>
      <c r="V2501" s="457">
        <v>0</v>
      </c>
      <c r="W2501" s="438">
        <v>1.3519370341001584E-2</v>
      </c>
      <c r="X2501" s="456">
        <v>0</v>
      </c>
      <c r="Y2501" s="457">
        <v>0</v>
      </c>
      <c r="Z2501" s="438">
        <v>1.5447172410485023E-2</v>
      </c>
      <c r="AA2501" s="456">
        <v>0</v>
      </c>
      <c r="AB2501" s="457">
        <v>0</v>
      </c>
      <c r="AC2501" s="438">
        <v>4.7137243251994011E-3</v>
      </c>
      <c r="AD2501" s="456">
        <v>0</v>
      </c>
      <c r="AE2501" s="457">
        <v>0</v>
      </c>
      <c r="AF2501" s="438">
        <v>2.864834036601946E-4</v>
      </c>
      <c r="AG2501" s="456">
        <v>0</v>
      </c>
      <c r="AH2501" s="457">
        <v>0</v>
      </c>
      <c r="AI2501" s="438">
        <v>1.0402984876851795E-2</v>
      </c>
      <c r="AJ2501" s="456">
        <v>0</v>
      </c>
      <c r="AK2501" s="457">
        <v>0</v>
      </c>
      <c r="AL2501" s="438">
        <v>1.7278580261810791E-3</v>
      </c>
      <c r="AM2501" s="456">
        <v>0</v>
      </c>
      <c r="AN2501" s="457">
        <v>0</v>
      </c>
      <c r="AO2501" s="438">
        <v>2.3786248263063933E-3</v>
      </c>
      <c r="AP2501" s="462">
        <v>0</v>
      </c>
      <c r="AQ2501" s="463">
        <v>0</v>
      </c>
      <c r="AR2501" s="463">
        <v>0</v>
      </c>
      <c r="AS2501" s="456">
        <v>0</v>
      </c>
      <c r="AT2501" s="457">
        <v>0</v>
      </c>
      <c r="AU2501" s="457">
        <v>0</v>
      </c>
    </row>
    <row r="2502" spans="1:47" x14ac:dyDescent="0.2">
      <c r="A2502" s="231">
        <v>2037</v>
      </c>
      <c r="B2502" s="232">
        <v>18</v>
      </c>
      <c r="C2502" s="456">
        <v>0</v>
      </c>
      <c r="D2502" s="457">
        <v>0</v>
      </c>
      <c r="E2502" s="438">
        <v>6.4786183094867988</v>
      </c>
      <c r="F2502" s="456">
        <v>0</v>
      </c>
      <c r="G2502" s="457">
        <v>0</v>
      </c>
      <c r="H2502" s="438">
        <v>0.25598944035671234</v>
      </c>
      <c r="I2502" s="456">
        <v>0</v>
      </c>
      <c r="J2502" s="457">
        <v>0</v>
      </c>
      <c r="K2502" s="438">
        <v>0.3665785176325656</v>
      </c>
      <c r="L2502" s="462">
        <v>0</v>
      </c>
      <c r="M2502" s="463">
        <v>0</v>
      </c>
      <c r="N2502" s="438">
        <v>3.3895181240625447E-3</v>
      </c>
      <c r="O2502" s="456">
        <v>0</v>
      </c>
      <c r="P2502" s="457">
        <v>0</v>
      </c>
      <c r="Q2502" s="438">
        <v>2.127085480391595E-2</v>
      </c>
      <c r="R2502" s="462">
        <v>0</v>
      </c>
      <c r="S2502" s="463">
        <v>0</v>
      </c>
      <c r="T2502" s="438">
        <v>506.36693833757755</v>
      </c>
      <c r="U2502" s="456">
        <v>0</v>
      </c>
      <c r="V2502" s="457">
        <v>0</v>
      </c>
      <c r="W2502" s="438">
        <v>1.397388203528784E-2</v>
      </c>
      <c r="X2502" s="456">
        <v>0</v>
      </c>
      <c r="Y2502" s="457">
        <v>0</v>
      </c>
      <c r="Z2502" s="438">
        <v>1.6009268487234253E-2</v>
      </c>
      <c r="AA2502" s="456">
        <v>0</v>
      </c>
      <c r="AB2502" s="457">
        <v>0</v>
      </c>
      <c r="AC2502" s="438">
        <v>4.9274134824601017E-3</v>
      </c>
      <c r="AD2502" s="456">
        <v>0</v>
      </c>
      <c r="AE2502" s="457">
        <v>0</v>
      </c>
      <c r="AF2502" s="438">
        <v>2.9896160155316659E-4</v>
      </c>
      <c r="AG2502" s="456">
        <v>0</v>
      </c>
      <c r="AH2502" s="457">
        <v>0</v>
      </c>
      <c r="AI2502" s="438">
        <v>1.0826177789245026E-2</v>
      </c>
      <c r="AJ2502" s="456">
        <v>0</v>
      </c>
      <c r="AK2502" s="457">
        <v>0</v>
      </c>
      <c r="AL2502" s="438">
        <v>1.8107450130323908E-3</v>
      </c>
      <c r="AM2502" s="456">
        <v>0</v>
      </c>
      <c r="AN2502" s="457">
        <v>0</v>
      </c>
      <c r="AO2502" s="438">
        <v>2.4654752211963264E-3</v>
      </c>
      <c r="AP2502" s="462">
        <v>0</v>
      </c>
      <c r="AQ2502" s="463">
        <v>0</v>
      </c>
      <c r="AR2502" s="463">
        <v>0</v>
      </c>
      <c r="AS2502" s="456">
        <v>0</v>
      </c>
      <c r="AT2502" s="457">
        <v>0</v>
      </c>
      <c r="AU2502" s="457">
        <v>0</v>
      </c>
    </row>
    <row r="2503" spans="1:47" x14ac:dyDescent="0.2">
      <c r="A2503" s="231">
        <v>2037</v>
      </c>
      <c r="B2503" s="232">
        <v>19</v>
      </c>
      <c r="C2503" s="456">
        <v>0</v>
      </c>
      <c r="D2503" s="457">
        <v>0</v>
      </c>
      <c r="E2503" s="438">
        <v>6.5670260179842401</v>
      </c>
      <c r="F2503" s="456">
        <v>0</v>
      </c>
      <c r="G2503" s="457">
        <v>0</v>
      </c>
      <c r="H2503" s="438">
        <v>0.26630635464585495</v>
      </c>
      <c r="I2503" s="456">
        <v>0</v>
      </c>
      <c r="J2503" s="457">
        <v>0</v>
      </c>
      <c r="K2503" s="438">
        <v>0.37348408456758941</v>
      </c>
      <c r="L2503" s="462">
        <v>0</v>
      </c>
      <c r="M2503" s="463">
        <v>0</v>
      </c>
      <c r="N2503" s="438">
        <v>3.3976730839116826E-3</v>
      </c>
      <c r="O2503" s="456">
        <v>0</v>
      </c>
      <c r="P2503" s="457">
        <v>0</v>
      </c>
      <c r="Q2503" s="438">
        <v>2.1500326444772514E-2</v>
      </c>
      <c r="R2503" s="462">
        <v>0</v>
      </c>
      <c r="S2503" s="463">
        <v>0</v>
      </c>
      <c r="T2503" s="438">
        <v>507.58632036588932</v>
      </c>
      <c r="U2503" s="456">
        <v>0</v>
      </c>
      <c r="V2503" s="457">
        <v>0</v>
      </c>
      <c r="W2503" s="438">
        <v>1.4435319211405678E-2</v>
      </c>
      <c r="X2503" s="456">
        <v>0</v>
      </c>
      <c r="Y2503" s="457">
        <v>0</v>
      </c>
      <c r="Z2503" s="438">
        <v>1.6582668563476656E-2</v>
      </c>
      <c r="AA2503" s="456">
        <v>0</v>
      </c>
      <c r="AB2503" s="457">
        <v>0</v>
      </c>
      <c r="AC2503" s="438">
        <v>5.1452436669591657E-3</v>
      </c>
      <c r="AD2503" s="456">
        <v>0</v>
      </c>
      <c r="AE2503" s="457">
        <v>0</v>
      </c>
      <c r="AF2503" s="438">
        <v>3.1167579218407921E-4</v>
      </c>
      <c r="AG2503" s="456">
        <v>0</v>
      </c>
      <c r="AH2503" s="457">
        <v>0</v>
      </c>
      <c r="AI2503" s="438">
        <v>1.1256987274089044E-2</v>
      </c>
      <c r="AJ2503" s="456">
        <v>0</v>
      </c>
      <c r="AK2503" s="457">
        <v>0</v>
      </c>
      <c r="AL2503" s="438">
        <v>1.8952956342347612E-3</v>
      </c>
      <c r="AM2503" s="456">
        <v>0</v>
      </c>
      <c r="AN2503" s="457">
        <v>0</v>
      </c>
      <c r="AO2503" s="438">
        <v>2.5537762473298413E-3</v>
      </c>
      <c r="AP2503" s="462">
        <v>0</v>
      </c>
      <c r="AQ2503" s="463">
        <v>0</v>
      </c>
      <c r="AR2503" s="463">
        <v>0</v>
      </c>
      <c r="AS2503" s="456">
        <v>0</v>
      </c>
      <c r="AT2503" s="457">
        <v>0</v>
      </c>
      <c r="AU2503" s="457">
        <v>0</v>
      </c>
    </row>
    <row r="2504" spans="1:47" x14ac:dyDescent="0.2">
      <c r="A2504" s="231">
        <v>2037</v>
      </c>
      <c r="B2504" s="232">
        <v>20</v>
      </c>
      <c r="C2504" s="456">
        <v>0</v>
      </c>
      <c r="D2504" s="457">
        <v>0</v>
      </c>
      <c r="E2504" s="438">
        <v>6.6647276644767235</v>
      </c>
      <c r="F2504" s="456">
        <v>0</v>
      </c>
      <c r="G2504" s="457">
        <v>0</v>
      </c>
      <c r="H2504" s="438">
        <v>0.27666200868913121</v>
      </c>
      <c r="I2504" s="456">
        <v>0</v>
      </c>
      <c r="J2504" s="457">
        <v>0</v>
      </c>
      <c r="K2504" s="438">
        <v>0.38056602274308099</v>
      </c>
      <c r="L2504" s="462">
        <v>0</v>
      </c>
      <c r="M2504" s="463">
        <v>0</v>
      </c>
      <c r="N2504" s="438">
        <v>3.4071061769452736E-3</v>
      </c>
      <c r="O2504" s="456">
        <v>0</v>
      </c>
      <c r="P2504" s="457">
        <v>0</v>
      </c>
      <c r="Q2504" s="438">
        <v>2.1730285155081359E-2</v>
      </c>
      <c r="R2504" s="462">
        <v>0</v>
      </c>
      <c r="S2504" s="463">
        <v>0</v>
      </c>
      <c r="T2504" s="438">
        <v>508.99488107464828</v>
      </c>
      <c r="U2504" s="456">
        <v>0</v>
      </c>
      <c r="V2504" s="457">
        <v>0</v>
      </c>
      <c r="W2504" s="438">
        <v>1.4899832819810565E-2</v>
      </c>
      <c r="X2504" s="456">
        <v>0</v>
      </c>
      <c r="Y2504" s="457">
        <v>0</v>
      </c>
      <c r="Z2504" s="438">
        <v>1.7157162419914902E-2</v>
      </c>
      <c r="AA2504" s="456">
        <v>0</v>
      </c>
      <c r="AB2504" s="457">
        <v>0</v>
      </c>
      <c r="AC2504" s="438">
        <v>5.3636458581264286E-3</v>
      </c>
      <c r="AD2504" s="456">
        <v>0</v>
      </c>
      <c r="AE2504" s="457">
        <v>0</v>
      </c>
      <c r="AF2504" s="438">
        <v>3.2442878865685253E-4</v>
      </c>
      <c r="AG2504" s="456">
        <v>0</v>
      </c>
      <c r="AH2504" s="457">
        <v>0</v>
      </c>
      <c r="AI2504" s="438">
        <v>1.1689509395564684E-2</v>
      </c>
      <c r="AJ2504" s="456">
        <v>0</v>
      </c>
      <c r="AK2504" s="457">
        <v>0</v>
      </c>
      <c r="AL2504" s="438">
        <v>1.9800064801682397E-3</v>
      </c>
      <c r="AM2504" s="456">
        <v>0</v>
      </c>
      <c r="AN2504" s="457">
        <v>0</v>
      </c>
      <c r="AO2504" s="438">
        <v>2.6425402137232844E-3</v>
      </c>
      <c r="AP2504" s="462">
        <v>0</v>
      </c>
      <c r="AQ2504" s="463">
        <v>0</v>
      </c>
      <c r="AR2504" s="463">
        <v>0</v>
      </c>
      <c r="AS2504" s="456">
        <v>0</v>
      </c>
      <c r="AT2504" s="457">
        <v>0</v>
      </c>
      <c r="AU2504" s="457">
        <v>0</v>
      </c>
    </row>
    <row r="2505" spans="1:47" x14ac:dyDescent="0.2">
      <c r="A2505" s="231">
        <v>2037</v>
      </c>
      <c r="B2505" s="232">
        <v>21</v>
      </c>
      <c r="C2505" s="456">
        <v>0</v>
      </c>
      <c r="D2505" s="457">
        <v>0</v>
      </c>
      <c r="E2505" s="438">
        <v>8.120131069980502</v>
      </c>
      <c r="F2505" s="456">
        <v>0</v>
      </c>
      <c r="G2505" s="457">
        <v>0</v>
      </c>
      <c r="H2505" s="438">
        <v>0.33620647882241494</v>
      </c>
      <c r="I2505" s="456">
        <v>0</v>
      </c>
      <c r="J2505" s="457">
        <v>0</v>
      </c>
      <c r="K2505" s="438">
        <v>0.43537670575577897</v>
      </c>
      <c r="L2505" s="462">
        <v>0</v>
      </c>
      <c r="M2505" s="463">
        <v>0</v>
      </c>
      <c r="N2505" s="438">
        <v>3.4163376385150882E-3</v>
      </c>
      <c r="O2505" s="456">
        <v>0</v>
      </c>
      <c r="P2505" s="457">
        <v>0</v>
      </c>
      <c r="Q2505" s="438">
        <v>2.7095079245920001E-2</v>
      </c>
      <c r="R2505" s="462">
        <v>0</v>
      </c>
      <c r="S2505" s="463">
        <v>0</v>
      </c>
      <c r="T2505" s="438">
        <v>510.37458589564318</v>
      </c>
      <c r="U2505" s="456">
        <v>0</v>
      </c>
      <c r="V2505" s="457">
        <v>0</v>
      </c>
      <c r="W2505" s="438">
        <v>1.7474706848363043E-2</v>
      </c>
      <c r="X2505" s="456">
        <v>0</v>
      </c>
      <c r="Y2505" s="457">
        <v>0</v>
      </c>
      <c r="Z2505" s="438">
        <v>1.7719608540865815E-2</v>
      </c>
      <c r="AA2505" s="456">
        <v>0</v>
      </c>
      <c r="AB2505" s="457">
        <v>0</v>
      </c>
      <c r="AC2505" s="438">
        <v>6.5152875249966154E-3</v>
      </c>
      <c r="AD2505" s="456">
        <v>0</v>
      </c>
      <c r="AE2505" s="457">
        <v>0</v>
      </c>
      <c r="AF2505" s="438">
        <v>3.9550598281602663E-4</v>
      </c>
      <c r="AG2505" s="456">
        <v>0</v>
      </c>
      <c r="AH2505" s="457">
        <v>0</v>
      </c>
      <c r="AI2505" s="438">
        <v>1.4208155471022303E-2</v>
      </c>
      <c r="AJ2505" s="456">
        <v>0</v>
      </c>
      <c r="AK2505" s="457">
        <v>0</v>
      </c>
      <c r="AL2505" s="438">
        <v>2.4113537516225873E-3</v>
      </c>
      <c r="AM2505" s="456">
        <v>0</v>
      </c>
      <c r="AN2505" s="457">
        <v>0</v>
      </c>
      <c r="AO2505" s="438">
        <v>3.2123085280020584E-3</v>
      </c>
      <c r="AP2505" s="462">
        <v>0</v>
      </c>
      <c r="AQ2505" s="463">
        <v>0</v>
      </c>
      <c r="AR2505" s="463">
        <v>0</v>
      </c>
      <c r="AS2505" s="456">
        <v>0</v>
      </c>
      <c r="AT2505" s="457">
        <v>0</v>
      </c>
      <c r="AU2505" s="457">
        <v>0</v>
      </c>
    </row>
    <row r="2506" spans="1:47" x14ac:dyDescent="0.2">
      <c r="A2506" s="231">
        <v>2037</v>
      </c>
      <c r="B2506" s="232">
        <v>22</v>
      </c>
      <c r="C2506" s="456">
        <v>0</v>
      </c>
      <c r="D2506" s="457">
        <v>0</v>
      </c>
      <c r="E2506" s="438">
        <v>8.2266405932199032</v>
      </c>
      <c r="F2506" s="456">
        <v>0</v>
      </c>
      <c r="G2506" s="457">
        <v>0</v>
      </c>
      <c r="H2506" s="438">
        <v>0.3473780611411158</v>
      </c>
      <c r="I2506" s="456">
        <v>0</v>
      </c>
      <c r="J2506" s="457">
        <v>0</v>
      </c>
      <c r="K2506" s="438">
        <v>0.44266088477946958</v>
      </c>
      <c r="L2506" s="462">
        <v>0</v>
      </c>
      <c r="M2506" s="463">
        <v>0</v>
      </c>
      <c r="N2506" s="438">
        <v>3.4250603548836322E-3</v>
      </c>
      <c r="O2506" s="456">
        <v>0</v>
      </c>
      <c r="P2506" s="457">
        <v>0</v>
      </c>
      <c r="Q2506" s="438">
        <v>2.7375762791881843E-2</v>
      </c>
      <c r="R2506" s="462">
        <v>0</v>
      </c>
      <c r="S2506" s="463">
        <v>0</v>
      </c>
      <c r="T2506" s="438">
        <v>511.67767563039894</v>
      </c>
      <c r="U2506" s="456">
        <v>0</v>
      </c>
      <c r="V2506" s="457">
        <v>0</v>
      </c>
      <c r="W2506" s="438">
        <v>1.795566879583143E-2</v>
      </c>
      <c r="X2506" s="456">
        <v>0</v>
      </c>
      <c r="Y2506" s="457">
        <v>0</v>
      </c>
      <c r="Z2506" s="438">
        <v>1.8250591215782198E-2</v>
      </c>
      <c r="AA2506" s="456">
        <v>0</v>
      </c>
      <c r="AB2506" s="457">
        <v>0</v>
      </c>
      <c r="AC2506" s="438">
        <v>6.7506819665054812E-3</v>
      </c>
      <c r="AD2506" s="456">
        <v>0</v>
      </c>
      <c r="AE2506" s="457">
        <v>0</v>
      </c>
      <c r="AF2506" s="438">
        <v>4.0930753950431403E-4</v>
      </c>
      <c r="AG2506" s="456">
        <v>0</v>
      </c>
      <c r="AH2506" s="457">
        <v>0</v>
      </c>
      <c r="AI2506" s="438">
        <v>1.4674895328341871E-2</v>
      </c>
      <c r="AJ2506" s="456">
        <v>0</v>
      </c>
      <c r="AK2506" s="457">
        <v>0</v>
      </c>
      <c r="AL2506" s="438">
        <v>2.5028771781972162E-3</v>
      </c>
      <c r="AM2506" s="456">
        <v>0</v>
      </c>
      <c r="AN2506" s="457">
        <v>0</v>
      </c>
      <c r="AO2506" s="438">
        <v>3.3081674849305487E-3</v>
      </c>
      <c r="AP2506" s="462">
        <v>0</v>
      </c>
      <c r="AQ2506" s="463">
        <v>0</v>
      </c>
      <c r="AR2506" s="463">
        <v>0</v>
      </c>
      <c r="AS2506" s="456">
        <v>0</v>
      </c>
      <c r="AT2506" s="457">
        <v>0</v>
      </c>
      <c r="AU2506" s="457">
        <v>0</v>
      </c>
    </row>
    <row r="2507" spans="1:47" x14ac:dyDescent="0.2">
      <c r="A2507" s="231">
        <v>2037</v>
      </c>
      <c r="B2507" s="232">
        <v>23</v>
      </c>
      <c r="C2507" s="456">
        <v>0</v>
      </c>
      <c r="D2507" s="457">
        <v>0</v>
      </c>
      <c r="E2507" s="438">
        <v>8.322950056345082</v>
      </c>
      <c r="F2507" s="456">
        <v>0</v>
      </c>
      <c r="G2507" s="457">
        <v>0</v>
      </c>
      <c r="H2507" s="438">
        <v>0.35747924875243103</v>
      </c>
      <c r="I2507" s="456">
        <v>0</v>
      </c>
      <c r="J2507" s="457">
        <v>0</v>
      </c>
      <c r="K2507" s="438">
        <v>0.44924756628372881</v>
      </c>
      <c r="L2507" s="462">
        <v>0</v>
      </c>
      <c r="M2507" s="463">
        <v>0</v>
      </c>
      <c r="N2507" s="438">
        <v>3.4329541484319306E-3</v>
      </c>
      <c r="O2507" s="456">
        <v>0</v>
      </c>
      <c r="P2507" s="457">
        <v>0</v>
      </c>
      <c r="Q2507" s="438">
        <v>2.7629569736972202E-2</v>
      </c>
      <c r="R2507" s="462">
        <v>0</v>
      </c>
      <c r="S2507" s="463">
        <v>0</v>
      </c>
      <c r="T2507" s="438">
        <v>512.85707938598</v>
      </c>
      <c r="U2507" s="456">
        <v>0</v>
      </c>
      <c r="V2507" s="457">
        <v>0</v>
      </c>
      <c r="W2507" s="438">
        <v>1.8390522110900857E-2</v>
      </c>
      <c r="X2507" s="456">
        <v>0</v>
      </c>
      <c r="Y2507" s="457">
        <v>0</v>
      </c>
      <c r="Z2507" s="438">
        <v>1.8730718470483458E-2</v>
      </c>
      <c r="AA2507" s="456">
        <v>0</v>
      </c>
      <c r="AB2507" s="457">
        <v>0</v>
      </c>
      <c r="AC2507" s="438">
        <v>6.9635242637272965E-3</v>
      </c>
      <c r="AD2507" s="456">
        <v>0</v>
      </c>
      <c r="AE2507" s="457">
        <v>0</v>
      </c>
      <c r="AF2507" s="438">
        <v>4.2178683610245512E-4</v>
      </c>
      <c r="AG2507" s="456">
        <v>0</v>
      </c>
      <c r="AH2507" s="457">
        <v>0</v>
      </c>
      <c r="AI2507" s="438">
        <v>1.5096912557077163E-2</v>
      </c>
      <c r="AJ2507" s="456">
        <v>0</v>
      </c>
      <c r="AK2507" s="457">
        <v>0</v>
      </c>
      <c r="AL2507" s="438">
        <v>2.5856281416422474E-3</v>
      </c>
      <c r="AM2507" s="456">
        <v>0</v>
      </c>
      <c r="AN2507" s="457">
        <v>0</v>
      </c>
      <c r="AO2507" s="438">
        <v>3.3948419207412515E-3</v>
      </c>
      <c r="AP2507" s="462">
        <v>0</v>
      </c>
      <c r="AQ2507" s="463">
        <v>0</v>
      </c>
      <c r="AR2507" s="463">
        <v>0</v>
      </c>
      <c r="AS2507" s="456">
        <v>0</v>
      </c>
      <c r="AT2507" s="457">
        <v>0</v>
      </c>
      <c r="AU2507" s="457">
        <v>0</v>
      </c>
    </row>
    <row r="2508" spans="1:47" x14ac:dyDescent="0.2">
      <c r="A2508" s="231">
        <v>2037</v>
      </c>
      <c r="B2508" s="232">
        <v>24</v>
      </c>
      <c r="C2508" s="456">
        <v>0</v>
      </c>
      <c r="D2508" s="457">
        <v>0</v>
      </c>
      <c r="E2508" s="438">
        <v>8.4032200224290197</v>
      </c>
      <c r="F2508" s="456">
        <v>0</v>
      </c>
      <c r="G2508" s="457">
        <v>0</v>
      </c>
      <c r="H2508" s="438">
        <v>0.36590021690897573</v>
      </c>
      <c r="I2508" s="456">
        <v>0</v>
      </c>
      <c r="J2508" s="457">
        <v>0</v>
      </c>
      <c r="K2508" s="438">
        <v>0.45473681185053705</v>
      </c>
      <c r="L2508" s="462">
        <v>0</v>
      </c>
      <c r="M2508" s="463">
        <v>0</v>
      </c>
      <c r="N2508" s="438">
        <v>3.4395154562376681E-3</v>
      </c>
      <c r="O2508" s="456">
        <v>0</v>
      </c>
      <c r="P2508" s="457">
        <v>0</v>
      </c>
      <c r="Q2508" s="438">
        <v>2.78411085026159E-2</v>
      </c>
      <c r="R2508" s="462">
        <v>0</v>
      </c>
      <c r="S2508" s="463">
        <v>0</v>
      </c>
      <c r="T2508" s="438">
        <v>513.83742185353287</v>
      </c>
      <c r="U2508" s="456">
        <v>0</v>
      </c>
      <c r="V2508" s="457">
        <v>0</v>
      </c>
      <c r="W2508" s="438">
        <v>1.8753105389725945E-2</v>
      </c>
      <c r="X2508" s="456">
        <v>0</v>
      </c>
      <c r="Y2508" s="457">
        <v>0</v>
      </c>
      <c r="Z2508" s="438">
        <v>1.9130956080429379E-2</v>
      </c>
      <c r="AA2508" s="456">
        <v>0</v>
      </c>
      <c r="AB2508" s="457">
        <v>0</v>
      </c>
      <c r="AC2508" s="438">
        <v>7.1409698566614385E-3</v>
      </c>
      <c r="AD2508" s="456">
        <v>0</v>
      </c>
      <c r="AE2508" s="457">
        <v>0</v>
      </c>
      <c r="AF2508" s="438">
        <v>4.3219084330264857E-4</v>
      </c>
      <c r="AG2508" s="456">
        <v>0</v>
      </c>
      <c r="AH2508" s="457">
        <v>0</v>
      </c>
      <c r="AI2508" s="438">
        <v>1.5448726582421378E-2</v>
      </c>
      <c r="AJ2508" s="456">
        <v>0</v>
      </c>
      <c r="AK2508" s="457">
        <v>0</v>
      </c>
      <c r="AL2508" s="438">
        <v>2.654617859976169E-3</v>
      </c>
      <c r="AM2508" s="456">
        <v>0</v>
      </c>
      <c r="AN2508" s="457">
        <v>0</v>
      </c>
      <c r="AO2508" s="438">
        <v>3.4670979973291105E-3</v>
      </c>
      <c r="AP2508" s="462">
        <v>0</v>
      </c>
      <c r="AQ2508" s="463">
        <v>0</v>
      </c>
      <c r="AR2508" s="463">
        <v>0</v>
      </c>
      <c r="AS2508" s="456">
        <v>0</v>
      </c>
      <c r="AT2508" s="457">
        <v>0</v>
      </c>
      <c r="AU2508" s="457">
        <v>0</v>
      </c>
    </row>
    <row r="2509" spans="1:47" x14ac:dyDescent="0.2">
      <c r="A2509" s="231">
        <v>2037</v>
      </c>
      <c r="B2509" s="232">
        <v>25</v>
      </c>
      <c r="C2509" s="456">
        <v>0</v>
      </c>
      <c r="D2509" s="457">
        <v>0</v>
      </c>
      <c r="E2509" s="438">
        <v>8.46369087966157</v>
      </c>
      <c r="F2509" s="456">
        <v>0</v>
      </c>
      <c r="G2509" s="457">
        <v>0</v>
      </c>
      <c r="H2509" s="438">
        <v>0.37224313131619452</v>
      </c>
      <c r="I2509" s="456">
        <v>0</v>
      </c>
      <c r="J2509" s="457">
        <v>0</v>
      </c>
      <c r="K2509" s="438">
        <v>0.45887258796236635</v>
      </c>
      <c r="L2509" s="462">
        <v>0</v>
      </c>
      <c r="M2509" s="463">
        <v>0</v>
      </c>
      <c r="N2509" s="438">
        <v>3.4444705579099798E-3</v>
      </c>
      <c r="O2509" s="456">
        <v>0</v>
      </c>
      <c r="P2509" s="457">
        <v>0</v>
      </c>
      <c r="Q2509" s="438">
        <v>2.8000471966721986E-2</v>
      </c>
      <c r="R2509" s="462">
        <v>0</v>
      </c>
      <c r="S2509" s="463">
        <v>0</v>
      </c>
      <c r="T2509" s="438">
        <v>514.57730301812694</v>
      </c>
      <c r="U2509" s="456">
        <v>0</v>
      </c>
      <c r="V2509" s="457">
        <v>0</v>
      </c>
      <c r="W2509" s="438">
        <v>1.9026138412318139E-2</v>
      </c>
      <c r="X2509" s="456">
        <v>0</v>
      </c>
      <c r="Y2509" s="457">
        <v>0</v>
      </c>
      <c r="Z2509" s="438">
        <v>1.9432492058558182E-2</v>
      </c>
      <c r="AA2509" s="456">
        <v>0</v>
      </c>
      <c r="AB2509" s="457">
        <v>0</v>
      </c>
      <c r="AC2509" s="438">
        <v>7.2746235415418912E-3</v>
      </c>
      <c r="AD2509" s="456">
        <v>0</v>
      </c>
      <c r="AE2509" s="457">
        <v>0</v>
      </c>
      <c r="AF2509" s="438">
        <v>4.4002698270698913E-4</v>
      </c>
      <c r="AG2509" s="456">
        <v>0</v>
      </c>
      <c r="AH2509" s="457">
        <v>0</v>
      </c>
      <c r="AI2509" s="438">
        <v>1.5713699347247596E-2</v>
      </c>
      <c r="AJ2509" s="456">
        <v>0</v>
      </c>
      <c r="AK2509" s="457">
        <v>0</v>
      </c>
      <c r="AL2509" s="438">
        <v>2.7065843081658493E-3</v>
      </c>
      <c r="AM2509" s="456">
        <v>0</v>
      </c>
      <c r="AN2509" s="457">
        <v>0</v>
      </c>
      <c r="AO2509" s="438">
        <v>3.5215174067307043E-3</v>
      </c>
      <c r="AP2509" s="462">
        <v>0</v>
      </c>
      <c r="AQ2509" s="463">
        <v>0</v>
      </c>
      <c r="AR2509" s="463">
        <v>0</v>
      </c>
      <c r="AS2509" s="456">
        <v>0</v>
      </c>
      <c r="AT2509" s="457">
        <v>0</v>
      </c>
      <c r="AU2509" s="457">
        <v>0</v>
      </c>
    </row>
    <row r="2510" spans="1:47" x14ac:dyDescent="0.2">
      <c r="A2510" s="231">
        <v>2037</v>
      </c>
      <c r="B2510" s="232">
        <v>26</v>
      </c>
      <c r="C2510" s="456">
        <v>0</v>
      </c>
      <c r="D2510" s="457">
        <v>0</v>
      </c>
      <c r="E2510" s="438">
        <v>8.5001777521777893</v>
      </c>
      <c r="F2510" s="456">
        <v>0</v>
      </c>
      <c r="G2510" s="457">
        <v>0</v>
      </c>
      <c r="H2510" s="438">
        <v>0.37606934680729859</v>
      </c>
      <c r="I2510" s="456">
        <v>0</v>
      </c>
      <c r="J2510" s="457">
        <v>0</v>
      </c>
      <c r="K2510" s="438">
        <v>0.46136771649068903</v>
      </c>
      <c r="L2510" s="462">
        <v>0</v>
      </c>
      <c r="M2510" s="463">
        <v>0</v>
      </c>
      <c r="N2510" s="438">
        <v>3.4474596130915627E-3</v>
      </c>
      <c r="O2510" s="456">
        <v>0</v>
      </c>
      <c r="P2510" s="457">
        <v>0</v>
      </c>
      <c r="Q2510" s="438">
        <v>2.8096610082426355E-2</v>
      </c>
      <c r="R2510" s="462">
        <v>0</v>
      </c>
      <c r="S2510" s="463">
        <v>0</v>
      </c>
      <c r="T2510" s="438">
        <v>515.0237092133201</v>
      </c>
      <c r="U2510" s="456">
        <v>0</v>
      </c>
      <c r="V2510" s="457">
        <v>0</v>
      </c>
      <c r="W2510" s="438">
        <v>1.9190879243859957E-2</v>
      </c>
      <c r="X2510" s="456">
        <v>0</v>
      </c>
      <c r="Y2510" s="457">
        <v>0</v>
      </c>
      <c r="Z2510" s="438">
        <v>1.9614303204606498E-2</v>
      </c>
      <c r="AA2510" s="456">
        <v>0</v>
      </c>
      <c r="AB2510" s="457">
        <v>0</v>
      </c>
      <c r="AC2510" s="438">
        <v>7.3552340278048474E-3</v>
      </c>
      <c r="AD2510" s="456">
        <v>0</v>
      </c>
      <c r="AE2510" s="457">
        <v>0</v>
      </c>
      <c r="AF2510" s="438">
        <v>4.4475425918159665E-4</v>
      </c>
      <c r="AG2510" s="456">
        <v>0</v>
      </c>
      <c r="AH2510" s="457">
        <v>0</v>
      </c>
      <c r="AI2510" s="438">
        <v>1.5873528791302098E-2</v>
      </c>
      <c r="AJ2510" s="456">
        <v>0</v>
      </c>
      <c r="AK2510" s="457">
        <v>0</v>
      </c>
      <c r="AL2510" s="438">
        <v>2.7379237050336232E-3</v>
      </c>
      <c r="AM2510" s="456">
        <v>0</v>
      </c>
      <c r="AN2510" s="457">
        <v>0</v>
      </c>
      <c r="AO2510" s="438">
        <v>3.5543526189558187E-3</v>
      </c>
      <c r="AP2510" s="462">
        <v>0</v>
      </c>
      <c r="AQ2510" s="463">
        <v>0</v>
      </c>
      <c r="AR2510" s="463">
        <v>0</v>
      </c>
      <c r="AS2510" s="456">
        <v>0</v>
      </c>
      <c r="AT2510" s="457">
        <v>0</v>
      </c>
      <c r="AU2510" s="457">
        <v>0</v>
      </c>
    </row>
    <row r="2511" spans="1:47" x14ac:dyDescent="0.2">
      <c r="A2511" s="231">
        <v>2037</v>
      </c>
      <c r="B2511" s="232">
        <v>27</v>
      </c>
      <c r="C2511" s="456">
        <v>0</v>
      </c>
      <c r="D2511" s="457">
        <v>0</v>
      </c>
      <c r="E2511" s="438">
        <v>8.5071128645759071</v>
      </c>
      <c r="F2511" s="456">
        <v>0</v>
      </c>
      <c r="G2511" s="457">
        <v>0</v>
      </c>
      <c r="H2511" s="438">
        <v>0.37679722659777254</v>
      </c>
      <c r="I2511" s="456">
        <v>0</v>
      </c>
      <c r="J2511" s="457">
        <v>0</v>
      </c>
      <c r="K2511" s="438">
        <v>0.4618422213957824</v>
      </c>
      <c r="L2511" s="462">
        <v>0</v>
      </c>
      <c r="M2511" s="463">
        <v>0</v>
      </c>
      <c r="N2511" s="438">
        <v>3.4480267079390319E-3</v>
      </c>
      <c r="O2511" s="456">
        <v>0</v>
      </c>
      <c r="P2511" s="457">
        <v>0</v>
      </c>
      <c r="Q2511" s="438">
        <v>2.8114919778682714E-2</v>
      </c>
      <c r="R2511" s="462">
        <v>0</v>
      </c>
      <c r="S2511" s="463">
        <v>0</v>
      </c>
      <c r="T2511" s="438">
        <v>515.10957389488487</v>
      </c>
      <c r="U2511" s="456">
        <v>0</v>
      </c>
      <c r="V2511" s="457">
        <v>0</v>
      </c>
      <c r="W2511" s="438">
        <v>1.9222225924977968E-2</v>
      </c>
      <c r="X2511" s="456">
        <v>0</v>
      </c>
      <c r="Y2511" s="457">
        <v>0</v>
      </c>
      <c r="Z2511" s="438">
        <v>1.9648927221954056E-2</v>
      </c>
      <c r="AA2511" s="456">
        <v>0</v>
      </c>
      <c r="AB2511" s="457">
        <v>0</v>
      </c>
      <c r="AC2511" s="438">
        <v>7.3705803783338398E-3</v>
      </c>
      <c r="AD2511" s="456">
        <v>0</v>
      </c>
      <c r="AE2511" s="457">
        <v>0</v>
      </c>
      <c r="AF2511" s="438">
        <v>4.4565296284399111E-4</v>
      </c>
      <c r="AG2511" s="456">
        <v>0</v>
      </c>
      <c r="AH2511" s="457">
        <v>0</v>
      </c>
      <c r="AI2511" s="438">
        <v>1.5903961551653151E-2</v>
      </c>
      <c r="AJ2511" s="456">
        <v>0</v>
      </c>
      <c r="AK2511" s="457">
        <v>0</v>
      </c>
      <c r="AL2511" s="438">
        <v>2.743891512310422E-3</v>
      </c>
      <c r="AM2511" s="456">
        <v>0</v>
      </c>
      <c r="AN2511" s="457">
        <v>0</v>
      </c>
      <c r="AO2511" s="438">
        <v>3.5606059502521397E-3</v>
      </c>
      <c r="AP2511" s="462">
        <v>0</v>
      </c>
      <c r="AQ2511" s="463">
        <v>0</v>
      </c>
      <c r="AR2511" s="463">
        <v>0</v>
      </c>
      <c r="AS2511" s="456">
        <v>0</v>
      </c>
      <c r="AT2511" s="457">
        <v>0</v>
      </c>
      <c r="AU2511" s="457">
        <v>0</v>
      </c>
    </row>
    <row r="2512" spans="1:47" x14ac:dyDescent="0.2">
      <c r="A2512" s="231">
        <v>2037</v>
      </c>
      <c r="B2512" s="232">
        <v>28</v>
      </c>
      <c r="C2512" s="456">
        <v>0</v>
      </c>
      <c r="D2512" s="457">
        <v>0</v>
      </c>
      <c r="E2512" s="438">
        <v>8.507134165969271</v>
      </c>
      <c r="F2512" s="456">
        <v>0</v>
      </c>
      <c r="G2512" s="457">
        <v>0</v>
      </c>
      <c r="H2512" s="438">
        <v>0.37679590836812249</v>
      </c>
      <c r="I2512" s="456">
        <v>0</v>
      </c>
      <c r="J2512" s="457">
        <v>0</v>
      </c>
      <c r="K2512" s="438">
        <v>0.4618423478578158</v>
      </c>
      <c r="L2512" s="462">
        <v>0</v>
      </c>
      <c r="M2512" s="463">
        <v>0</v>
      </c>
      <c r="N2512" s="438">
        <v>3.4480343816492985E-3</v>
      </c>
      <c r="O2512" s="456">
        <v>0</v>
      </c>
      <c r="P2512" s="457">
        <v>0</v>
      </c>
      <c r="Q2512" s="438">
        <v>2.8114931966231084E-2</v>
      </c>
      <c r="R2512" s="462">
        <v>0</v>
      </c>
      <c r="S2512" s="463">
        <v>0</v>
      </c>
      <c r="T2512" s="438">
        <v>515.10928087538036</v>
      </c>
      <c r="U2512" s="456">
        <v>0</v>
      </c>
      <c r="V2512" s="457">
        <v>0</v>
      </c>
      <c r="W2512" s="438">
        <v>1.9222191270383701E-2</v>
      </c>
      <c r="X2512" s="456">
        <v>0</v>
      </c>
      <c r="Y2512" s="457">
        <v>0</v>
      </c>
      <c r="Z2512" s="438">
        <v>1.9648844442939468E-2</v>
      </c>
      <c r="AA2512" s="456">
        <v>0</v>
      </c>
      <c r="AB2512" s="457">
        <v>0</v>
      </c>
      <c r="AC2512" s="438">
        <v>7.3705462143352244E-3</v>
      </c>
      <c r="AD2512" s="456">
        <v>0</v>
      </c>
      <c r="AE2512" s="457">
        <v>0</v>
      </c>
      <c r="AF2512" s="438">
        <v>4.4565284416375094E-4</v>
      </c>
      <c r="AG2512" s="456">
        <v>0</v>
      </c>
      <c r="AH2512" s="457">
        <v>0</v>
      </c>
      <c r="AI2512" s="438">
        <v>1.5903896890987253E-2</v>
      </c>
      <c r="AJ2512" s="456">
        <v>0</v>
      </c>
      <c r="AK2512" s="457">
        <v>0</v>
      </c>
      <c r="AL2512" s="438">
        <v>2.7438744038738101E-3</v>
      </c>
      <c r="AM2512" s="456">
        <v>0</v>
      </c>
      <c r="AN2512" s="457">
        <v>0</v>
      </c>
      <c r="AO2512" s="438">
        <v>3.5605919210864021E-3</v>
      </c>
      <c r="AP2512" s="462">
        <v>0</v>
      </c>
      <c r="AQ2512" s="463">
        <v>0</v>
      </c>
      <c r="AR2512" s="463">
        <v>0</v>
      </c>
      <c r="AS2512" s="456">
        <v>0</v>
      </c>
      <c r="AT2512" s="457">
        <v>0</v>
      </c>
      <c r="AU2512" s="457">
        <v>0</v>
      </c>
    </row>
    <row r="2513" spans="1:47" x14ac:dyDescent="0.2">
      <c r="A2513" s="231">
        <v>2037</v>
      </c>
      <c r="B2513" s="232">
        <v>29</v>
      </c>
      <c r="C2513" s="456">
        <v>0</v>
      </c>
      <c r="D2513" s="457">
        <v>0</v>
      </c>
      <c r="E2513" s="438">
        <v>8.5071244148330134</v>
      </c>
      <c r="F2513" s="456">
        <v>0</v>
      </c>
      <c r="G2513" s="457">
        <v>0</v>
      </c>
      <c r="H2513" s="438">
        <v>0.37679298904918102</v>
      </c>
      <c r="I2513" s="456">
        <v>0</v>
      </c>
      <c r="J2513" s="457">
        <v>0</v>
      </c>
      <c r="K2513" s="438">
        <v>0.46184177555849004</v>
      </c>
      <c r="L2513" s="462">
        <v>0</v>
      </c>
      <c r="M2513" s="463">
        <v>0</v>
      </c>
      <c r="N2513" s="438">
        <v>3.4480389997747834E-3</v>
      </c>
      <c r="O2513" s="456">
        <v>0</v>
      </c>
      <c r="P2513" s="457">
        <v>0</v>
      </c>
      <c r="Q2513" s="438">
        <v>2.81149095164527E-2</v>
      </c>
      <c r="R2513" s="462">
        <v>0</v>
      </c>
      <c r="S2513" s="463">
        <v>0</v>
      </c>
      <c r="T2513" s="438">
        <v>515.1102769160193</v>
      </c>
      <c r="U2513" s="456">
        <v>0</v>
      </c>
      <c r="V2513" s="457">
        <v>0</v>
      </c>
      <c r="W2513" s="438">
        <v>1.9222095356975756E-2</v>
      </c>
      <c r="X2513" s="456">
        <v>0</v>
      </c>
      <c r="Y2513" s="457">
        <v>0</v>
      </c>
      <c r="Z2513" s="438">
        <v>1.9648697029558154E-2</v>
      </c>
      <c r="AA2513" s="456">
        <v>0</v>
      </c>
      <c r="AB2513" s="457">
        <v>0</v>
      </c>
      <c r="AC2513" s="438">
        <v>7.3704753180657339E-3</v>
      </c>
      <c r="AD2513" s="456">
        <v>0</v>
      </c>
      <c r="AE2513" s="457">
        <v>0</v>
      </c>
      <c r="AF2513" s="438">
        <v>4.4564802994126934E-4</v>
      </c>
      <c r="AG2513" s="456">
        <v>0</v>
      </c>
      <c r="AH2513" s="457">
        <v>0</v>
      </c>
      <c r="AI2513" s="438">
        <v>1.5903773981146677E-2</v>
      </c>
      <c r="AJ2513" s="456">
        <v>0</v>
      </c>
      <c r="AK2513" s="457">
        <v>0</v>
      </c>
      <c r="AL2513" s="438">
        <v>2.7438503883938101E-3</v>
      </c>
      <c r="AM2513" s="456">
        <v>0</v>
      </c>
      <c r="AN2513" s="457">
        <v>0</v>
      </c>
      <c r="AO2513" s="438">
        <v>3.5605704282179926E-3</v>
      </c>
      <c r="AP2513" s="462">
        <v>0</v>
      </c>
      <c r="AQ2513" s="463">
        <v>0</v>
      </c>
      <c r="AR2513" s="463">
        <v>0</v>
      </c>
      <c r="AS2513" s="456">
        <v>0</v>
      </c>
      <c r="AT2513" s="457">
        <v>0</v>
      </c>
      <c r="AU2513" s="457">
        <v>0</v>
      </c>
    </row>
    <row r="2514" spans="1:47" x14ac:dyDescent="0.2">
      <c r="A2514" s="231">
        <v>2037</v>
      </c>
      <c r="B2514" s="232">
        <v>30</v>
      </c>
      <c r="C2514" s="456">
        <v>0</v>
      </c>
      <c r="D2514" s="457">
        <v>0</v>
      </c>
      <c r="E2514" s="438">
        <v>9.7761893075941728</v>
      </c>
      <c r="F2514" s="456">
        <v>0</v>
      </c>
      <c r="G2514" s="457">
        <v>0</v>
      </c>
      <c r="H2514" s="438">
        <v>0.39958027074984442</v>
      </c>
      <c r="I2514" s="456">
        <v>0</v>
      </c>
      <c r="J2514" s="457">
        <v>0</v>
      </c>
      <c r="K2514" s="438">
        <v>0.59666207334218546</v>
      </c>
      <c r="L2514" s="462">
        <v>0</v>
      </c>
      <c r="M2514" s="463">
        <v>0</v>
      </c>
      <c r="N2514" s="438">
        <v>3.4480464314253275E-3</v>
      </c>
      <c r="O2514" s="456">
        <v>0</v>
      </c>
      <c r="P2514" s="457">
        <v>0</v>
      </c>
      <c r="Q2514" s="438">
        <v>2.8114852717894281E-2</v>
      </c>
      <c r="R2514" s="462">
        <v>0</v>
      </c>
      <c r="S2514" s="463">
        <v>0</v>
      </c>
      <c r="T2514" s="438">
        <v>515.11120190179793</v>
      </c>
      <c r="U2514" s="456">
        <v>0</v>
      </c>
      <c r="V2514" s="457">
        <v>0</v>
      </c>
      <c r="W2514" s="438">
        <v>2.0497956308317165E-2</v>
      </c>
      <c r="X2514" s="456">
        <v>0</v>
      </c>
      <c r="Y2514" s="457">
        <v>0</v>
      </c>
      <c r="Z2514" s="438">
        <v>1.9648466805656524E-2</v>
      </c>
      <c r="AA2514" s="456">
        <v>0</v>
      </c>
      <c r="AB2514" s="457">
        <v>0</v>
      </c>
      <c r="AC2514" s="438">
        <v>7.792654544107251E-3</v>
      </c>
      <c r="AD2514" s="456">
        <v>0</v>
      </c>
      <c r="AE2514" s="457">
        <v>0</v>
      </c>
      <c r="AF2514" s="438">
        <v>4.7229495701127741E-4</v>
      </c>
      <c r="AG2514" s="456">
        <v>0</v>
      </c>
      <c r="AH2514" s="457">
        <v>0</v>
      </c>
      <c r="AI2514" s="438">
        <v>1.6873105732430501E-2</v>
      </c>
      <c r="AJ2514" s="456">
        <v>0</v>
      </c>
      <c r="AK2514" s="457">
        <v>0</v>
      </c>
      <c r="AL2514" s="438">
        <v>2.8982153721984231E-3</v>
      </c>
      <c r="AM2514" s="456">
        <v>0</v>
      </c>
      <c r="AN2514" s="457">
        <v>0</v>
      </c>
      <c r="AO2514" s="438">
        <v>3.7892643751364368E-3</v>
      </c>
      <c r="AP2514" s="462">
        <v>0</v>
      </c>
      <c r="AQ2514" s="463">
        <v>0</v>
      </c>
      <c r="AR2514" s="463">
        <v>0</v>
      </c>
      <c r="AS2514" s="456">
        <v>0</v>
      </c>
      <c r="AT2514" s="457">
        <v>0</v>
      </c>
      <c r="AU2514" s="457">
        <v>0</v>
      </c>
    </row>
    <row r="2515" spans="1:47" x14ac:dyDescent="0.2">
      <c r="A2515" s="231">
        <v>2037</v>
      </c>
      <c r="B2515" s="232">
        <v>31</v>
      </c>
      <c r="C2515" s="456">
        <v>0</v>
      </c>
      <c r="D2515" s="457">
        <v>0</v>
      </c>
      <c r="E2515" s="438">
        <v>11.089706044064648</v>
      </c>
      <c r="F2515" s="456">
        <v>0</v>
      </c>
      <c r="G2515" s="457">
        <v>0</v>
      </c>
      <c r="H2515" s="438">
        <v>0.42474778101179039</v>
      </c>
      <c r="I2515" s="456">
        <v>0</v>
      </c>
      <c r="J2515" s="457">
        <v>0</v>
      </c>
      <c r="K2515" s="438">
        <v>0.72635557239199844</v>
      </c>
      <c r="L2515" s="462">
        <v>0</v>
      </c>
      <c r="M2515" s="463">
        <v>0</v>
      </c>
      <c r="N2515" s="438">
        <v>3.4480502744016414E-3</v>
      </c>
      <c r="O2515" s="456">
        <v>0</v>
      </c>
      <c r="P2515" s="457">
        <v>0</v>
      </c>
      <c r="Q2515" s="438">
        <v>2.8114818130066409E-2</v>
      </c>
      <c r="R2515" s="462">
        <v>0</v>
      </c>
      <c r="S2515" s="463">
        <v>0</v>
      </c>
      <c r="T2515" s="438">
        <v>515.11274807116934</v>
      </c>
      <c r="U2515" s="456">
        <v>0</v>
      </c>
      <c r="V2515" s="457">
        <v>0</v>
      </c>
      <c r="W2515" s="438">
        <v>2.1883895633631176E-2</v>
      </c>
      <c r="X2515" s="456">
        <v>0</v>
      </c>
      <c r="Y2515" s="457">
        <v>0</v>
      </c>
      <c r="Z2515" s="438">
        <v>1.964811871951171E-2</v>
      </c>
      <c r="AA2515" s="456">
        <v>0</v>
      </c>
      <c r="AB2515" s="457">
        <v>0</v>
      </c>
      <c r="AC2515" s="438">
        <v>8.2632664389680824E-3</v>
      </c>
      <c r="AD2515" s="456">
        <v>0</v>
      </c>
      <c r="AE2515" s="457">
        <v>0</v>
      </c>
      <c r="AF2515" s="438">
        <v>5.0188725768906281E-4</v>
      </c>
      <c r="AG2515" s="456">
        <v>0</v>
      </c>
      <c r="AH2515" s="457">
        <v>0</v>
      </c>
      <c r="AI2515" s="438">
        <v>1.7942412001161083E-2</v>
      </c>
      <c r="AJ2515" s="456">
        <v>0</v>
      </c>
      <c r="AK2515" s="457">
        <v>0</v>
      </c>
      <c r="AL2515" s="438">
        <v>3.0713756111775607E-3</v>
      </c>
      <c r="AM2515" s="456">
        <v>0</v>
      </c>
      <c r="AN2515" s="457">
        <v>0</v>
      </c>
      <c r="AO2515" s="438">
        <v>4.0393331006651377E-3</v>
      </c>
      <c r="AP2515" s="462">
        <v>0</v>
      </c>
      <c r="AQ2515" s="463">
        <v>0</v>
      </c>
      <c r="AR2515" s="463">
        <v>0</v>
      </c>
      <c r="AS2515" s="456">
        <v>0</v>
      </c>
      <c r="AT2515" s="457">
        <v>0</v>
      </c>
      <c r="AU2515" s="457">
        <v>0</v>
      </c>
    </row>
    <row r="2516" spans="1:47" x14ac:dyDescent="0.2">
      <c r="A2516" s="231">
        <v>2037</v>
      </c>
      <c r="B2516" s="232">
        <v>32</v>
      </c>
      <c r="C2516" s="456">
        <v>0</v>
      </c>
      <c r="D2516" s="457">
        <v>0</v>
      </c>
      <c r="E2516" s="419">
        <v>11.089706044064648</v>
      </c>
      <c r="F2516" s="456">
        <v>0</v>
      </c>
      <c r="G2516" s="457">
        <v>0</v>
      </c>
      <c r="H2516" s="419">
        <v>0.42474778101179039</v>
      </c>
      <c r="I2516" s="456">
        <v>0</v>
      </c>
      <c r="J2516" s="457">
        <v>0</v>
      </c>
      <c r="K2516" s="419">
        <v>0.72635557239199844</v>
      </c>
      <c r="L2516" s="462">
        <v>0</v>
      </c>
      <c r="M2516" s="463">
        <v>0</v>
      </c>
      <c r="N2516" s="419">
        <v>3.4480502744016414E-3</v>
      </c>
      <c r="O2516" s="456">
        <v>0</v>
      </c>
      <c r="P2516" s="457">
        <v>0</v>
      </c>
      <c r="Q2516" s="419">
        <v>2.8114818130066409E-2</v>
      </c>
      <c r="R2516" s="462">
        <v>0</v>
      </c>
      <c r="S2516" s="463">
        <v>0</v>
      </c>
      <c r="T2516" s="419">
        <v>515.11274807116934</v>
      </c>
      <c r="U2516" s="456">
        <v>0</v>
      </c>
      <c r="V2516" s="457">
        <v>0</v>
      </c>
      <c r="W2516" s="419">
        <v>2.1883895633631176E-2</v>
      </c>
      <c r="X2516" s="456">
        <v>0</v>
      </c>
      <c r="Y2516" s="457">
        <v>0</v>
      </c>
      <c r="Z2516" s="419">
        <v>1.964811871951171E-2</v>
      </c>
      <c r="AA2516" s="456">
        <v>0</v>
      </c>
      <c r="AB2516" s="457">
        <v>0</v>
      </c>
      <c r="AC2516" s="419">
        <v>8.2632664389680824E-3</v>
      </c>
      <c r="AD2516" s="456">
        <v>0</v>
      </c>
      <c r="AE2516" s="457">
        <v>0</v>
      </c>
      <c r="AF2516" s="419">
        <v>5.0188725768906281E-4</v>
      </c>
      <c r="AG2516" s="456">
        <v>0</v>
      </c>
      <c r="AH2516" s="457">
        <v>0</v>
      </c>
      <c r="AI2516" s="419">
        <v>1.7942412001161083E-2</v>
      </c>
      <c r="AJ2516" s="456">
        <v>0</v>
      </c>
      <c r="AK2516" s="457">
        <v>0</v>
      </c>
      <c r="AL2516" s="419">
        <v>3.0713756111775607E-3</v>
      </c>
      <c r="AM2516" s="456">
        <v>0</v>
      </c>
      <c r="AN2516" s="457">
        <v>0</v>
      </c>
      <c r="AO2516" s="419">
        <v>4.0393331006651377E-3</v>
      </c>
      <c r="AP2516" s="462">
        <v>0</v>
      </c>
      <c r="AQ2516" s="463">
        <v>0</v>
      </c>
      <c r="AR2516" s="463">
        <v>0</v>
      </c>
      <c r="AS2516" s="456">
        <v>0</v>
      </c>
      <c r="AT2516" s="457">
        <v>0</v>
      </c>
      <c r="AU2516" s="457">
        <v>0</v>
      </c>
    </row>
    <row r="2517" spans="1:47" x14ac:dyDescent="0.2">
      <c r="A2517" s="231">
        <v>2037</v>
      </c>
      <c r="B2517" s="232">
        <v>33</v>
      </c>
      <c r="C2517" s="456">
        <v>0</v>
      </c>
      <c r="D2517" s="457">
        <v>0</v>
      </c>
      <c r="E2517" s="419">
        <v>11.089706044064648</v>
      </c>
      <c r="F2517" s="456">
        <v>0</v>
      </c>
      <c r="G2517" s="457">
        <v>0</v>
      </c>
      <c r="H2517" s="419">
        <v>0.42474778101179039</v>
      </c>
      <c r="I2517" s="456">
        <v>0</v>
      </c>
      <c r="J2517" s="457">
        <v>0</v>
      </c>
      <c r="K2517" s="419">
        <v>0.72635557239199844</v>
      </c>
      <c r="L2517" s="462">
        <v>0</v>
      </c>
      <c r="M2517" s="463">
        <v>0</v>
      </c>
      <c r="N2517" s="419">
        <v>3.4480502744016414E-3</v>
      </c>
      <c r="O2517" s="456">
        <v>0</v>
      </c>
      <c r="P2517" s="457">
        <v>0</v>
      </c>
      <c r="Q2517" s="419">
        <v>2.8114818130066409E-2</v>
      </c>
      <c r="R2517" s="462">
        <v>0</v>
      </c>
      <c r="S2517" s="463">
        <v>0</v>
      </c>
      <c r="T2517" s="419">
        <v>515.11274807116934</v>
      </c>
      <c r="U2517" s="456">
        <v>0</v>
      </c>
      <c r="V2517" s="457">
        <v>0</v>
      </c>
      <c r="W2517" s="419">
        <v>2.1883895633631176E-2</v>
      </c>
      <c r="X2517" s="456">
        <v>0</v>
      </c>
      <c r="Y2517" s="457">
        <v>0</v>
      </c>
      <c r="Z2517" s="419">
        <v>1.964811871951171E-2</v>
      </c>
      <c r="AA2517" s="456">
        <v>0</v>
      </c>
      <c r="AB2517" s="457">
        <v>0</v>
      </c>
      <c r="AC2517" s="419">
        <v>8.2632664389680824E-3</v>
      </c>
      <c r="AD2517" s="456">
        <v>0</v>
      </c>
      <c r="AE2517" s="457">
        <v>0</v>
      </c>
      <c r="AF2517" s="419">
        <v>5.0188725768906281E-4</v>
      </c>
      <c r="AG2517" s="456">
        <v>0</v>
      </c>
      <c r="AH2517" s="457">
        <v>0</v>
      </c>
      <c r="AI2517" s="419">
        <v>1.7942412001161083E-2</v>
      </c>
      <c r="AJ2517" s="456">
        <v>0</v>
      </c>
      <c r="AK2517" s="457">
        <v>0</v>
      </c>
      <c r="AL2517" s="419">
        <v>3.0713756111775607E-3</v>
      </c>
      <c r="AM2517" s="456">
        <v>0</v>
      </c>
      <c r="AN2517" s="457">
        <v>0</v>
      </c>
      <c r="AO2517" s="419">
        <v>4.0393331006651377E-3</v>
      </c>
      <c r="AP2517" s="462">
        <v>0</v>
      </c>
      <c r="AQ2517" s="463">
        <v>0</v>
      </c>
      <c r="AR2517" s="463">
        <v>0</v>
      </c>
      <c r="AS2517" s="456">
        <v>0</v>
      </c>
      <c r="AT2517" s="457">
        <v>0</v>
      </c>
      <c r="AU2517" s="457">
        <v>0</v>
      </c>
    </row>
    <row r="2518" spans="1:47" x14ac:dyDescent="0.2">
      <c r="A2518" s="231">
        <v>2037</v>
      </c>
      <c r="B2518" s="232">
        <v>34</v>
      </c>
      <c r="C2518" s="456">
        <v>0</v>
      </c>
      <c r="D2518" s="457">
        <v>0</v>
      </c>
      <c r="E2518" s="419">
        <v>11.089706044064648</v>
      </c>
      <c r="F2518" s="456">
        <v>0</v>
      </c>
      <c r="G2518" s="457">
        <v>0</v>
      </c>
      <c r="H2518" s="419">
        <v>0.42474778101179039</v>
      </c>
      <c r="I2518" s="456">
        <v>0</v>
      </c>
      <c r="J2518" s="457">
        <v>0</v>
      </c>
      <c r="K2518" s="419">
        <v>0.72635557239199844</v>
      </c>
      <c r="L2518" s="462">
        <v>0</v>
      </c>
      <c r="M2518" s="463">
        <v>0</v>
      </c>
      <c r="N2518" s="419">
        <v>3.4480502744016414E-3</v>
      </c>
      <c r="O2518" s="456">
        <v>0</v>
      </c>
      <c r="P2518" s="457">
        <v>0</v>
      </c>
      <c r="Q2518" s="419">
        <v>2.8114818130066409E-2</v>
      </c>
      <c r="R2518" s="462">
        <v>0</v>
      </c>
      <c r="S2518" s="463">
        <v>0</v>
      </c>
      <c r="T2518" s="419">
        <v>515.11274807116934</v>
      </c>
      <c r="U2518" s="456">
        <v>0</v>
      </c>
      <c r="V2518" s="457">
        <v>0</v>
      </c>
      <c r="W2518" s="419">
        <v>2.1883895633631176E-2</v>
      </c>
      <c r="X2518" s="456">
        <v>0</v>
      </c>
      <c r="Y2518" s="457">
        <v>0</v>
      </c>
      <c r="Z2518" s="419">
        <v>1.964811871951171E-2</v>
      </c>
      <c r="AA2518" s="456">
        <v>0</v>
      </c>
      <c r="AB2518" s="457">
        <v>0</v>
      </c>
      <c r="AC2518" s="419">
        <v>8.2632664389680824E-3</v>
      </c>
      <c r="AD2518" s="456">
        <v>0</v>
      </c>
      <c r="AE2518" s="457">
        <v>0</v>
      </c>
      <c r="AF2518" s="419">
        <v>5.0188725768906281E-4</v>
      </c>
      <c r="AG2518" s="456">
        <v>0</v>
      </c>
      <c r="AH2518" s="457">
        <v>0</v>
      </c>
      <c r="AI2518" s="419">
        <v>1.7942412001161083E-2</v>
      </c>
      <c r="AJ2518" s="456">
        <v>0</v>
      </c>
      <c r="AK2518" s="457">
        <v>0</v>
      </c>
      <c r="AL2518" s="419">
        <v>3.0713756111775607E-3</v>
      </c>
      <c r="AM2518" s="456">
        <v>0</v>
      </c>
      <c r="AN2518" s="457">
        <v>0</v>
      </c>
      <c r="AO2518" s="419">
        <v>4.0393331006651377E-3</v>
      </c>
      <c r="AP2518" s="462">
        <v>0</v>
      </c>
      <c r="AQ2518" s="463">
        <v>0</v>
      </c>
      <c r="AR2518" s="463">
        <v>0</v>
      </c>
      <c r="AS2518" s="456">
        <v>0</v>
      </c>
      <c r="AT2518" s="457">
        <v>0</v>
      </c>
      <c r="AU2518" s="457">
        <v>0</v>
      </c>
    </row>
    <row r="2519" spans="1:47" x14ac:dyDescent="0.2">
      <c r="A2519" s="231">
        <v>2037</v>
      </c>
      <c r="B2519" s="232">
        <v>35</v>
      </c>
      <c r="C2519" s="456">
        <v>0</v>
      </c>
      <c r="D2519" s="457">
        <v>0</v>
      </c>
      <c r="E2519" s="419">
        <v>11.089706044064648</v>
      </c>
      <c r="F2519" s="456">
        <v>0</v>
      </c>
      <c r="G2519" s="457">
        <v>0</v>
      </c>
      <c r="H2519" s="419">
        <v>0.42474778101179039</v>
      </c>
      <c r="I2519" s="456">
        <v>0</v>
      </c>
      <c r="J2519" s="457">
        <v>0</v>
      </c>
      <c r="K2519" s="419">
        <v>0.72635557239199844</v>
      </c>
      <c r="L2519" s="462">
        <v>0</v>
      </c>
      <c r="M2519" s="463">
        <v>0</v>
      </c>
      <c r="N2519" s="419">
        <v>3.4480502744016414E-3</v>
      </c>
      <c r="O2519" s="456">
        <v>0</v>
      </c>
      <c r="P2519" s="457">
        <v>0</v>
      </c>
      <c r="Q2519" s="419">
        <v>2.8114818130066409E-2</v>
      </c>
      <c r="R2519" s="462">
        <v>0</v>
      </c>
      <c r="S2519" s="463">
        <v>0</v>
      </c>
      <c r="T2519" s="419">
        <v>515.11274807116934</v>
      </c>
      <c r="U2519" s="456">
        <v>0</v>
      </c>
      <c r="V2519" s="457">
        <v>0</v>
      </c>
      <c r="W2519" s="419">
        <v>2.1883895633631176E-2</v>
      </c>
      <c r="X2519" s="456">
        <v>0</v>
      </c>
      <c r="Y2519" s="457">
        <v>0</v>
      </c>
      <c r="Z2519" s="419">
        <v>1.964811871951171E-2</v>
      </c>
      <c r="AA2519" s="456">
        <v>0</v>
      </c>
      <c r="AB2519" s="457">
        <v>0</v>
      </c>
      <c r="AC2519" s="419">
        <v>8.2632664389680824E-3</v>
      </c>
      <c r="AD2519" s="456">
        <v>0</v>
      </c>
      <c r="AE2519" s="457">
        <v>0</v>
      </c>
      <c r="AF2519" s="419">
        <v>5.0188725768906281E-4</v>
      </c>
      <c r="AG2519" s="456">
        <v>0</v>
      </c>
      <c r="AH2519" s="457">
        <v>0</v>
      </c>
      <c r="AI2519" s="419">
        <v>1.7942412001161083E-2</v>
      </c>
      <c r="AJ2519" s="456">
        <v>0</v>
      </c>
      <c r="AK2519" s="457">
        <v>0</v>
      </c>
      <c r="AL2519" s="419">
        <v>3.0713756111775607E-3</v>
      </c>
      <c r="AM2519" s="456">
        <v>0</v>
      </c>
      <c r="AN2519" s="457">
        <v>0</v>
      </c>
      <c r="AO2519" s="419">
        <v>4.0393331006651377E-3</v>
      </c>
      <c r="AP2519" s="462">
        <v>0</v>
      </c>
      <c r="AQ2519" s="463">
        <v>0</v>
      </c>
      <c r="AR2519" s="463">
        <v>0</v>
      </c>
      <c r="AS2519" s="456">
        <v>0</v>
      </c>
      <c r="AT2519" s="457">
        <v>0</v>
      </c>
      <c r="AU2519" s="457">
        <v>0</v>
      </c>
    </row>
    <row r="2520" spans="1:47" x14ac:dyDescent="0.2">
      <c r="A2520" s="231">
        <v>2037</v>
      </c>
      <c r="B2520" s="232">
        <v>36</v>
      </c>
      <c r="C2520" s="456">
        <v>0</v>
      </c>
      <c r="D2520" s="457">
        <v>0</v>
      </c>
      <c r="E2520" s="419">
        <v>11.089706044064648</v>
      </c>
      <c r="F2520" s="456">
        <v>0</v>
      </c>
      <c r="G2520" s="457">
        <v>0</v>
      </c>
      <c r="H2520" s="419">
        <v>0.42474778101179039</v>
      </c>
      <c r="I2520" s="456">
        <v>0</v>
      </c>
      <c r="J2520" s="457">
        <v>0</v>
      </c>
      <c r="K2520" s="419">
        <v>0.72635557239199844</v>
      </c>
      <c r="L2520" s="462">
        <v>0</v>
      </c>
      <c r="M2520" s="463">
        <v>0</v>
      </c>
      <c r="N2520" s="419">
        <v>3.4480502744016414E-3</v>
      </c>
      <c r="O2520" s="456">
        <v>0</v>
      </c>
      <c r="P2520" s="457">
        <v>0</v>
      </c>
      <c r="Q2520" s="419">
        <v>2.8114818130066409E-2</v>
      </c>
      <c r="R2520" s="462">
        <v>0</v>
      </c>
      <c r="S2520" s="463">
        <v>0</v>
      </c>
      <c r="T2520" s="419">
        <v>515.11274807116934</v>
      </c>
      <c r="U2520" s="456">
        <v>0</v>
      </c>
      <c r="V2520" s="457">
        <v>0</v>
      </c>
      <c r="W2520" s="419">
        <v>2.1883895633631176E-2</v>
      </c>
      <c r="X2520" s="456">
        <v>0</v>
      </c>
      <c r="Y2520" s="457">
        <v>0</v>
      </c>
      <c r="Z2520" s="419">
        <v>1.964811871951171E-2</v>
      </c>
      <c r="AA2520" s="456">
        <v>0</v>
      </c>
      <c r="AB2520" s="457">
        <v>0</v>
      </c>
      <c r="AC2520" s="419">
        <v>8.2632664389680824E-3</v>
      </c>
      <c r="AD2520" s="456">
        <v>0</v>
      </c>
      <c r="AE2520" s="457">
        <v>0</v>
      </c>
      <c r="AF2520" s="419">
        <v>5.0188725768906281E-4</v>
      </c>
      <c r="AG2520" s="456">
        <v>0</v>
      </c>
      <c r="AH2520" s="457">
        <v>0</v>
      </c>
      <c r="AI2520" s="419">
        <v>1.7942412001161083E-2</v>
      </c>
      <c r="AJ2520" s="456">
        <v>0</v>
      </c>
      <c r="AK2520" s="457">
        <v>0</v>
      </c>
      <c r="AL2520" s="419">
        <v>3.0713756111775607E-3</v>
      </c>
      <c r="AM2520" s="456">
        <v>0</v>
      </c>
      <c r="AN2520" s="457">
        <v>0</v>
      </c>
      <c r="AO2520" s="419">
        <v>4.0393331006651377E-3</v>
      </c>
      <c r="AP2520" s="462">
        <v>0</v>
      </c>
      <c r="AQ2520" s="463">
        <v>0</v>
      </c>
      <c r="AR2520" s="463">
        <v>0</v>
      </c>
      <c r="AS2520" s="456">
        <v>0</v>
      </c>
      <c r="AT2520" s="457">
        <v>0</v>
      </c>
      <c r="AU2520" s="457">
        <v>0</v>
      </c>
    </row>
    <row r="2521" spans="1:47" x14ac:dyDescent="0.2">
      <c r="A2521" s="231">
        <v>2037</v>
      </c>
      <c r="B2521" s="232">
        <v>37</v>
      </c>
      <c r="C2521" s="456">
        <v>0</v>
      </c>
      <c r="D2521" s="457">
        <v>0</v>
      </c>
      <c r="E2521" s="419">
        <v>11.089706044064648</v>
      </c>
      <c r="F2521" s="456">
        <v>0</v>
      </c>
      <c r="G2521" s="457">
        <v>0</v>
      </c>
      <c r="H2521" s="419">
        <v>0.42474778101179039</v>
      </c>
      <c r="I2521" s="456">
        <v>0</v>
      </c>
      <c r="J2521" s="457">
        <v>0</v>
      </c>
      <c r="K2521" s="419">
        <v>0.72635557239199844</v>
      </c>
      <c r="L2521" s="462">
        <v>0</v>
      </c>
      <c r="M2521" s="463">
        <v>0</v>
      </c>
      <c r="N2521" s="419">
        <v>3.4480502744016414E-3</v>
      </c>
      <c r="O2521" s="456">
        <v>0</v>
      </c>
      <c r="P2521" s="457">
        <v>0</v>
      </c>
      <c r="Q2521" s="419">
        <v>2.8114818130066409E-2</v>
      </c>
      <c r="R2521" s="462">
        <v>0</v>
      </c>
      <c r="S2521" s="463">
        <v>0</v>
      </c>
      <c r="T2521" s="419">
        <v>515.11274807116934</v>
      </c>
      <c r="U2521" s="456">
        <v>0</v>
      </c>
      <c r="V2521" s="457">
        <v>0</v>
      </c>
      <c r="W2521" s="419">
        <v>2.1883895633631176E-2</v>
      </c>
      <c r="X2521" s="456">
        <v>0</v>
      </c>
      <c r="Y2521" s="457">
        <v>0</v>
      </c>
      <c r="Z2521" s="419">
        <v>1.964811871951171E-2</v>
      </c>
      <c r="AA2521" s="456">
        <v>0</v>
      </c>
      <c r="AB2521" s="457">
        <v>0</v>
      </c>
      <c r="AC2521" s="419">
        <v>8.2632664389680824E-3</v>
      </c>
      <c r="AD2521" s="456">
        <v>0</v>
      </c>
      <c r="AE2521" s="457">
        <v>0</v>
      </c>
      <c r="AF2521" s="419">
        <v>5.0188725768906281E-4</v>
      </c>
      <c r="AG2521" s="456">
        <v>0</v>
      </c>
      <c r="AH2521" s="457">
        <v>0</v>
      </c>
      <c r="AI2521" s="419">
        <v>1.7942412001161083E-2</v>
      </c>
      <c r="AJ2521" s="456">
        <v>0</v>
      </c>
      <c r="AK2521" s="457">
        <v>0</v>
      </c>
      <c r="AL2521" s="419">
        <v>3.0713756111775607E-3</v>
      </c>
      <c r="AM2521" s="456">
        <v>0</v>
      </c>
      <c r="AN2521" s="457">
        <v>0</v>
      </c>
      <c r="AO2521" s="419">
        <v>4.0393331006651377E-3</v>
      </c>
      <c r="AP2521" s="462">
        <v>0</v>
      </c>
      <c r="AQ2521" s="463">
        <v>0</v>
      </c>
      <c r="AR2521" s="463">
        <v>0</v>
      </c>
      <c r="AS2521" s="456">
        <v>0</v>
      </c>
      <c r="AT2521" s="457">
        <v>0</v>
      </c>
      <c r="AU2521" s="457">
        <v>0</v>
      </c>
    </row>
    <row r="2522" spans="1:47" x14ac:dyDescent="0.2">
      <c r="A2522" s="231">
        <v>2037</v>
      </c>
      <c r="B2522" s="232">
        <v>38</v>
      </c>
      <c r="C2522" s="456">
        <v>0</v>
      </c>
      <c r="D2522" s="457">
        <v>0</v>
      </c>
      <c r="E2522" s="419">
        <v>11.089706044064648</v>
      </c>
      <c r="F2522" s="456">
        <v>0</v>
      </c>
      <c r="G2522" s="457">
        <v>0</v>
      </c>
      <c r="H2522" s="419">
        <v>0.42474778101179039</v>
      </c>
      <c r="I2522" s="456">
        <v>0</v>
      </c>
      <c r="J2522" s="457">
        <v>0</v>
      </c>
      <c r="K2522" s="419">
        <v>0.72635557239199844</v>
      </c>
      <c r="L2522" s="462">
        <v>0</v>
      </c>
      <c r="M2522" s="463">
        <v>0</v>
      </c>
      <c r="N2522" s="419">
        <v>3.4480502744016414E-3</v>
      </c>
      <c r="O2522" s="456">
        <v>0</v>
      </c>
      <c r="P2522" s="457">
        <v>0</v>
      </c>
      <c r="Q2522" s="419">
        <v>2.8114818130066409E-2</v>
      </c>
      <c r="R2522" s="462">
        <v>0</v>
      </c>
      <c r="S2522" s="463">
        <v>0</v>
      </c>
      <c r="T2522" s="419">
        <v>515.11274807116934</v>
      </c>
      <c r="U2522" s="456">
        <v>0</v>
      </c>
      <c r="V2522" s="457">
        <v>0</v>
      </c>
      <c r="W2522" s="419">
        <v>2.1883895633631176E-2</v>
      </c>
      <c r="X2522" s="456">
        <v>0</v>
      </c>
      <c r="Y2522" s="457">
        <v>0</v>
      </c>
      <c r="Z2522" s="419">
        <v>1.964811871951171E-2</v>
      </c>
      <c r="AA2522" s="456">
        <v>0</v>
      </c>
      <c r="AB2522" s="457">
        <v>0</v>
      </c>
      <c r="AC2522" s="419">
        <v>8.2632664389680824E-3</v>
      </c>
      <c r="AD2522" s="456">
        <v>0</v>
      </c>
      <c r="AE2522" s="457">
        <v>0</v>
      </c>
      <c r="AF2522" s="419">
        <v>5.0188725768906281E-4</v>
      </c>
      <c r="AG2522" s="456">
        <v>0</v>
      </c>
      <c r="AH2522" s="457">
        <v>0</v>
      </c>
      <c r="AI2522" s="419">
        <v>1.7942412001161083E-2</v>
      </c>
      <c r="AJ2522" s="456">
        <v>0</v>
      </c>
      <c r="AK2522" s="457">
        <v>0</v>
      </c>
      <c r="AL2522" s="419">
        <v>3.0713756111775607E-3</v>
      </c>
      <c r="AM2522" s="456">
        <v>0</v>
      </c>
      <c r="AN2522" s="457">
        <v>0</v>
      </c>
      <c r="AO2522" s="419">
        <v>4.0393331006651377E-3</v>
      </c>
      <c r="AP2522" s="462">
        <v>0</v>
      </c>
      <c r="AQ2522" s="463">
        <v>0</v>
      </c>
      <c r="AR2522" s="463">
        <v>0</v>
      </c>
      <c r="AS2522" s="456">
        <v>0</v>
      </c>
      <c r="AT2522" s="457">
        <v>0</v>
      </c>
      <c r="AU2522" s="457">
        <v>0</v>
      </c>
    </row>
    <row r="2523" spans="1:47" x14ac:dyDescent="0.2">
      <c r="A2523" s="231">
        <v>2037</v>
      </c>
      <c r="B2523" s="232">
        <v>39</v>
      </c>
      <c r="C2523" s="456">
        <v>0</v>
      </c>
      <c r="D2523" s="457">
        <v>0</v>
      </c>
      <c r="E2523" s="419">
        <v>11.089706044064648</v>
      </c>
      <c r="F2523" s="456">
        <v>0</v>
      </c>
      <c r="G2523" s="457">
        <v>0</v>
      </c>
      <c r="H2523" s="419">
        <v>0.42474778101179039</v>
      </c>
      <c r="I2523" s="456">
        <v>0</v>
      </c>
      <c r="J2523" s="457">
        <v>0</v>
      </c>
      <c r="K2523" s="419">
        <v>0.72635557239199844</v>
      </c>
      <c r="L2523" s="462">
        <v>0</v>
      </c>
      <c r="M2523" s="463">
        <v>0</v>
      </c>
      <c r="N2523" s="419">
        <v>3.4480502744016414E-3</v>
      </c>
      <c r="O2523" s="456">
        <v>0</v>
      </c>
      <c r="P2523" s="457">
        <v>0</v>
      </c>
      <c r="Q2523" s="419">
        <v>2.8114818130066409E-2</v>
      </c>
      <c r="R2523" s="462">
        <v>0</v>
      </c>
      <c r="S2523" s="463">
        <v>0</v>
      </c>
      <c r="T2523" s="419">
        <v>515.11274807116934</v>
      </c>
      <c r="U2523" s="456">
        <v>0</v>
      </c>
      <c r="V2523" s="457">
        <v>0</v>
      </c>
      <c r="W2523" s="419">
        <v>2.1883895633631176E-2</v>
      </c>
      <c r="X2523" s="456">
        <v>0</v>
      </c>
      <c r="Y2523" s="457">
        <v>0</v>
      </c>
      <c r="Z2523" s="419">
        <v>1.964811871951171E-2</v>
      </c>
      <c r="AA2523" s="456">
        <v>0</v>
      </c>
      <c r="AB2523" s="457">
        <v>0</v>
      </c>
      <c r="AC2523" s="419">
        <v>8.2632664389680824E-3</v>
      </c>
      <c r="AD2523" s="456">
        <v>0</v>
      </c>
      <c r="AE2523" s="457">
        <v>0</v>
      </c>
      <c r="AF2523" s="419">
        <v>5.0188725768906281E-4</v>
      </c>
      <c r="AG2523" s="456">
        <v>0</v>
      </c>
      <c r="AH2523" s="457">
        <v>0</v>
      </c>
      <c r="AI2523" s="419">
        <v>1.7942412001161083E-2</v>
      </c>
      <c r="AJ2523" s="456">
        <v>0</v>
      </c>
      <c r="AK2523" s="457">
        <v>0</v>
      </c>
      <c r="AL2523" s="419">
        <v>3.0713756111775607E-3</v>
      </c>
      <c r="AM2523" s="456">
        <v>0</v>
      </c>
      <c r="AN2523" s="457">
        <v>0</v>
      </c>
      <c r="AO2523" s="419">
        <v>4.0393331006651377E-3</v>
      </c>
      <c r="AP2523" s="462">
        <v>0</v>
      </c>
      <c r="AQ2523" s="463">
        <v>0</v>
      </c>
      <c r="AR2523" s="463">
        <v>0</v>
      </c>
      <c r="AS2523" s="456">
        <v>0</v>
      </c>
      <c r="AT2523" s="457">
        <v>0</v>
      </c>
      <c r="AU2523" s="457">
        <v>0</v>
      </c>
    </row>
    <row r="2524" spans="1:47" ht="13.5" thickBot="1" x14ac:dyDescent="0.25">
      <c r="A2524" s="233">
        <v>2037</v>
      </c>
      <c r="B2524" s="234">
        <v>40</v>
      </c>
      <c r="C2524" s="458">
        <v>0</v>
      </c>
      <c r="D2524" s="459">
        <v>0</v>
      </c>
      <c r="E2524" s="430">
        <v>11.089706044064648</v>
      </c>
      <c r="F2524" s="458">
        <v>0</v>
      </c>
      <c r="G2524" s="459">
        <v>0</v>
      </c>
      <c r="H2524" s="430">
        <v>0.42474778101179039</v>
      </c>
      <c r="I2524" s="458">
        <v>0</v>
      </c>
      <c r="J2524" s="459">
        <v>0</v>
      </c>
      <c r="K2524" s="430">
        <v>0.72635557239199844</v>
      </c>
      <c r="L2524" s="464">
        <v>0</v>
      </c>
      <c r="M2524" s="465">
        <v>0</v>
      </c>
      <c r="N2524" s="430">
        <v>3.4480502744016414E-3</v>
      </c>
      <c r="O2524" s="458">
        <v>0</v>
      </c>
      <c r="P2524" s="459">
        <v>0</v>
      </c>
      <c r="Q2524" s="430">
        <v>2.8114818130066409E-2</v>
      </c>
      <c r="R2524" s="464">
        <v>0</v>
      </c>
      <c r="S2524" s="465">
        <v>0</v>
      </c>
      <c r="T2524" s="430">
        <v>515.11274807116934</v>
      </c>
      <c r="U2524" s="458">
        <v>0</v>
      </c>
      <c r="V2524" s="459">
        <v>0</v>
      </c>
      <c r="W2524" s="430">
        <v>2.1883895633631176E-2</v>
      </c>
      <c r="X2524" s="458">
        <v>0</v>
      </c>
      <c r="Y2524" s="459">
        <v>0</v>
      </c>
      <c r="Z2524" s="430">
        <v>1.964811871951171E-2</v>
      </c>
      <c r="AA2524" s="458">
        <v>0</v>
      </c>
      <c r="AB2524" s="459">
        <v>0</v>
      </c>
      <c r="AC2524" s="430">
        <v>8.2632664389680824E-3</v>
      </c>
      <c r="AD2524" s="458">
        <v>0</v>
      </c>
      <c r="AE2524" s="459">
        <v>0</v>
      </c>
      <c r="AF2524" s="430">
        <v>5.0188725768906281E-4</v>
      </c>
      <c r="AG2524" s="458">
        <v>0</v>
      </c>
      <c r="AH2524" s="459">
        <v>0</v>
      </c>
      <c r="AI2524" s="430">
        <v>1.7942412001161083E-2</v>
      </c>
      <c r="AJ2524" s="458">
        <v>0</v>
      </c>
      <c r="AK2524" s="459">
        <v>0</v>
      </c>
      <c r="AL2524" s="430">
        <v>3.0713756111775607E-3</v>
      </c>
      <c r="AM2524" s="458">
        <v>0</v>
      </c>
      <c r="AN2524" s="459">
        <v>0</v>
      </c>
      <c r="AO2524" s="430">
        <v>4.0393331006651377E-3</v>
      </c>
      <c r="AP2524" s="464">
        <v>0</v>
      </c>
      <c r="AQ2524" s="465">
        <v>0</v>
      </c>
      <c r="AR2524" s="465">
        <v>0</v>
      </c>
      <c r="AS2524" s="458">
        <v>0</v>
      </c>
      <c r="AT2524" s="459">
        <v>0</v>
      </c>
      <c r="AU2524" s="459">
        <v>0</v>
      </c>
    </row>
    <row r="2525" spans="1:47" x14ac:dyDescent="0.2">
      <c r="A2525" s="229">
        <v>2038</v>
      </c>
      <c r="B2525" s="230">
        <v>1</v>
      </c>
      <c r="C2525" s="454">
        <v>0.7510623357368762</v>
      </c>
      <c r="D2525" s="455">
        <v>0.76733575127704012</v>
      </c>
      <c r="E2525" s="436">
        <v>1.7871007093244995</v>
      </c>
      <c r="F2525" s="454">
        <v>3.6202369436788236E-2</v>
      </c>
      <c r="G2525" s="455">
        <v>3.1940804789443028E-2</v>
      </c>
      <c r="H2525" s="436">
        <v>5.5182552949463601E-2</v>
      </c>
      <c r="I2525" s="454">
        <v>3.1986302155932032E-2</v>
      </c>
      <c r="J2525" s="455">
        <v>3.2438311179389293E-2</v>
      </c>
      <c r="K2525" s="436">
        <v>0.10323086541237912</v>
      </c>
      <c r="L2525" s="460">
        <v>1.3480071277589913E-3</v>
      </c>
      <c r="M2525" s="461">
        <v>1.761211491874595E-3</v>
      </c>
      <c r="N2525" s="436">
        <v>3.3068513988177392E-3</v>
      </c>
      <c r="O2525" s="454">
        <v>1.6359555854299278E-3</v>
      </c>
      <c r="P2525" s="455">
        <v>2.0776489536163787E-3</v>
      </c>
      <c r="Q2525" s="436">
        <v>1.008983634702108E-2</v>
      </c>
      <c r="R2525" s="460">
        <v>0</v>
      </c>
      <c r="S2525" s="461">
        <v>0</v>
      </c>
      <c r="T2525" s="436">
        <v>493.13944707274743</v>
      </c>
      <c r="U2525" s="454">
        <v>4.6796227218650188E-3</v>
      </c>
      <c r="V2525" s="455">
        <v>5.6262738281511885E-3</v>
      </c>
      <c r="W2525" s="436">
        <v>1.0139369889484356E-2</v>
      </c>
      <c r="X2525" s="454">
        <v>4.3465374488074696E-3</v>
      </c>
      <c r="Y2525" s="455">
        <v>5.5416103562694278E-3</v>
      </c>
      <c r="Z2525" s="436">
        <v>1.0311350778495933E-2</v>
      </c>
      <c r="AA2525" s="454">
        <v>8.4189858350398113E-4</v>
      </c>
      <c r="AB2525" s="455">
        <v>8.6402344679778031E-4</v>
      </c>
      <c r="AC2525" s="436">
        <v>1.1556073401045187E-3</v>
      </c>
      <c r="AD2525" s="454">
        <v>4.6284182846767688E-5</v>
      </c>
      <c r="AE2525" s="455">
        <v>4.0624528229528087E-5</v>
      </c>
      <c r="AF2525" s="436">
        <v>6.4523043019555195E-5</v>
      </c>
      <c r="AG2525" s="454">
        <v>1.4973574534885292E-3</v>
      </c>
      <c r="AH2525" s="455">
        <v>1.301394871528732E-3</v>
      </c>
      <c r="AI2525" s="436">
        <v>2.3050419756376942E-3</v>
      </c>
      <c r="AJ2525" s="454">
        <v>2.7470301754141635E-4</v>
      </c>
      <c r="AK2525" s="455">
        <v>2.3332255079937584E-4</v>
      </c>
      <c r="AL2525" s="436">
        <v>4.0700221316859102E-4</v>
      </c>
      <c r="AM2525" s="454">
        <v>4.1707541130465487E-4</v>
      </c>
      <c r="AN2525" s="455">
        <v>3.7142257280680096E-4</v>
      </c>
      <c r="AO2525" s="436">
        <v>5.0687257225717807E-4</v>
      </c>
      <c r="AP2525" s="460">
        <v>0</v>
      </c>
      <c r="AQ2525" s="461">
        <v>0</v>
      </c>
      <c r="AR2525" s="461">
        <v>0</v>
      </c>
      <c r="AS2525" s="454">
        <v>0</v>
      </c>
      <c r="AT2525" s="455">
        <v>0</v>
      </c>
      <c r="AU2525" s="455">
        <v>0</v>
      </c>
    </row>
    <row r="2526" spans="1:47" x14ac:dyDescent="0.2">
      <c r="A2526" s="231">
        <v>2038</v>
      </c>
      <c r="B2526" s="232">
        <v>2</v>
      </c>
      <c r="C2526" s="456">
        <v>0.75525917224165262</v>
      </c>
      <c r="D2526" s="457">
        <v>0.77044336368658473</v>
      </c>
      <c r="E2526" s="437">
        <v>1.7939201081273901</v>
      </c>
      <c r="F2526" s="456">
        <v>3.6903632450366521E-2</v>
      </c>
      <c r="G2526" s="457">
        <v>3.2542705591477851E-2</v>
      </c>
      <c r="H2526" s="437">
        <v>5.6202585223135454E-2</v>
      </c>
      <c r="I2526" s="456">
        <v>3.2380164015139767E-2</v>
      </c>
      <c r="J2526" s="457">
        <v>3.2786040076540554E-2</v>
      </c>
      <c r="K2526" s="437">
        <v>0.10401150078624713</v>
      </c>
      <c r="L2526" s="462">
        <v>1.3507795260031927E-3</v>
      </c>
      <c r="M2526" s="463">
        <v>1.7642216387892963E-3</v>
      </c>
      <c r="N2526" s="437">
        <v>3.3122241876128032E-3</v>
      </c>
      <c r="O2526" s="456">
        <v>1.6462167964654488E-3</v>
      </c>
      <c r="P2526" s="457">
        <v>2.0904599933600264E-3</v>
      </c>
      <c r="Q2526" s="437">
        <v>1.0111114344122773E-2</v>
      </c>
      <c r="R2526" s="462">
        <v>0</v>
      </c>
      <c r="S2526" s="463">
        <v>0</v>
      </c>
      <c r="T2526" s="437">
        <v>493.44932592193817</v>
      </c>
      <c r="U2526" s="456">
        <v>4.7454411311825618E-3</v>
      </c>
      <c r="V2526" s="457">
        <v>5.702442691064416E-3</v>
      </c>
      <c r="W2526" s="437">
        <v>1.0269881678396285E-2</v>
      </c>
      <c r="X2526" s="456">
        <v>4.4091438831488266E-3</v>
      </c>
      <c r="Y2526" s="457">
        <v>5.6247693914016133E-3</v>
      </c>
      <c r="Z2526" s="437">
        <v>1.0437670483087915E-2</v>
      </c>
      <c r="AA2526" s="456">
        <v>8.7500235480694321E-4</v>
      </c>
      <c r="AB2526" s="457">
        <v>8.9072217883952147E-4</v>
      </c>
      <c r="AC2526" s="437">
        <v>1.202999848150396E-3</v>
      </c>
      <c r="AD2526" s="456">
        <v>4.7295722325701883E-5</v>
      </c>
      <c r="AE2526" s="457">
        <v>4.1485407441158991E-5</v>
      </c>
      <c r="AF2526" s="437">
        <v>6.5901091729923697E-5</v>
      </c>
      <c r="AG2526" s="456">
        <v>1.521708315638242E-3</v>
      </c>
      <c r="AH2526" s="457">
        <v>1.3226352455463163E-3</v>
      </c>
      <c r="AI2526" s="437">
        <v>2.3406875907129574E-3</v>
      </c>
      <c r="AJ2526" s="456">
        <v>2.7889118130763738E-4</v>
      </c>
      <c r="AK2526" s="457">
        <v>2.3701472410793219E-4</v>
      </c>
      <c r="AL2526" s="437">
        <v>4.1310251648173633E-4</v>
      </c>
      <c r="AM2526" s="456">
        <v>4.2608568340552166E-4</v>
      </c>
      <c r="AN2526" s="457">
        <v>3.7899547183335068E-4</v>
      </c>
      <c r="AO2526" s="437">
        <v>5.1750642219098697E-4</v>
      </c>
      <c r="AP2526" s="462">
        <v>0</v>
      </c>
      <c r="AQ2526" s="463">
        <v>0</v>
      </c>
      <c r="AR2526" s="463">
        <v>0</v>
      </c>
      <c r="AS2526" s="456">
        <v>0</v>
      </c>
      <c r="AT2526" s="457">
        <v>0</v>
      </c>
      <c r="AU2526" s="457">
        <v>0</v>
      </c>
    </row>
    <row r="2527" spans="1:47" x14ac:dyDescent="0.2">
      <c r="A2527" s="231">
        <v>2038</v>
      </c>
      <c r="B2527" s="232">
        <v>3</v>
      </c>
      <c r="C2527" s="456">
        <v>0.75883772554299855</v>
      </c>
      <c r="D2527" s="457">
        <v>0.77286762681694865</v>
      </c>
      <c r="E2527" s="437">
        <v>1.8020938079111355</v>
      </c>
      <c r="F2527" s="456">
        <v>3.7695048193132484E-2</v>
      </c>
      <c r="G2527" s="457">
        <v>3.324953397265043E-2</v>
      </c>
      <c r="H2527" s="437">
        <v>5.74057852038743E-2</v>
      </c>
      <c r="I2527" s="456">
        <v>3.2794418832187977E-2</v>
      </c>
      <c r="J2527" s="457">
        <v>3.315737228316127E-2</v>
      </c>
      <c r="K2527" s="437">
        <v>0.10492774408696832</v>
      </c>
      <c r="L2527" s="462">
        <v>1.3539482353864493E-3</v>
      </c>
      <c r="M2527" s="463">
        <v>1.7677511691876827E-3</v>
      </c>
      <c r="N2527" s="437">
        <v>3.3184423597940938E-3</v>
      </c>
      <c r="O2527" s="456">
        <v>1.6578427991953597E-3</v>
      </c>
      <c r="P2527" s="457">
        <v>2.1055108313835932E-3</v>
      </c>
      <c r="Q2527" s="437">
        <v>1.0135963956786318E-2</v>
      </c>
      <c r="R2527" s="462">
        <v>0</v>
      </c>
      <c r="S2527" s="463">
        <v>0</v>
      </c>
      <c r="T2527" s="437">
        <v>493.81417637496611</v>
      </c>
      <c r="U2527" s="456">
        <v>4.8167117534221463E-3</v>
      </c>
      <c r="V2527" s="457">
        <v>5.7893858766549415E-3</v>
      </c>
      <c r="W2527" s="437">
        <v>1.0423650077892168E-2</v>
      </c>
      <c r="X2527" s="456">
        <v>4.4799246221114237E-3</v>
      </c>
      <c r="Y2527" s="457">
        <v>5.7228476808746558E-3</v>
      </c>
      <c r="Z2527" s="437">
        <v>1.058663810620428E-2</v>
      </c>
      <c r="AA2527" s="456">
        <v>9.1360416634172624E-4</v>
      </c>
      <c r="AB2527" s="457">
        <v>9.2251411900363402E-4</v>
      </c>
      <c r="AC2527" s="437">
        <v>1.2590825018626388E-3</v>
      </c>
      <c r="AD2527" s="456">
        <v>4.8446361919658126E-5</v>
      </c>
      <c r="AE2527" s="457">
        <v>4.2500949186125501E-5</v>
      </c>
      <c r="AF2527" s="437">
        <v>6.7527727326605267E-5</v>
      </c>
      <c r="AG2527" s="456">
        <v>1.5488454021159684E-3</v>
      </c>
      <c r="AH2527" s="457">
        <v>1.3474597356094469E-3</v>
      </c>
      <c r="AI2527" s="437">
        <v>2.3826773299918716E-3</v>
      </c>
      <c r="AJ2527" s="456">
        <v>2.8354640533997662E-4</v>
      </c>
      <c r="AK2527" s="457">
        <v>2.413462070583238E-4</v>
      </c>
      <c r="AL2527" s="437">
        <v>4.2028412862367924E-4</v>
      </c>
      <c r="AM2527" s="456">
        <v>4.3631364715534241E-4</v>
      </c>
      <c r="AN2527" s="457">
        <v>3.8789464944735382E-4</v>
      </c>
      <c r="AO2527" s="437">
        <v>5.3005238502438373E-4</v>
      </c>
      <c r="AP2527" s="462">
        <v>0</v>
      </c>
      <c r="AQ2527" s="463">
        <v>0</v>
      </c>
      <c r="AR2527" s="463">
        <v>0</v>
      </c>
      <c r="AS2527" s="456">
        <v>0</v>
      </c>
      <c r="AT2527" s="457">
        <v>0</v>
      </c>
      <c r="AU2527" s="457">
        <v>0</v>
      </c>
    </row>
    <row r="2528" spans="1:47" x14ac:dyDescent="0.2">
      <c r="A2528" s="231">
        <v>2038</v>
      </c>
      <c r="B2528" s="232">
        <v>4</v>
      </c>
      <c r="C2528" s="456">
        <v>0.76350060669892161</v>
      </c>
      <c r="D2528" s="457">
        <v>0.77637737196270651</v>
      </c>
      <c r="E2528" s="437">
        <v>1.8169111812049425</v>
      </c>
      <c r="F2528" s="456">
        <v>3.8524904810275956E-2</v>
      </c>
      <c r="G2528" s="457">
        <v>3.401723648328326E-2</v>
      </c>
      <c r="H2528" s="437">
        <v>5.8692104418545034E-2</v>
      </c>
      <c r="I2528" s="456">
        <v>3.3174881774218061E-2</v>
      </c>
      <c r="J2528" s="457">
        <v>3.3491877921337058E-2</v>
      </c>
      <c r="K2528" s="437">
        <v>0.10576108563718278</v>
      </c>
      <c r="L2528" s="462">
        <v>1.3553918168763153E-3</v>
      </c>
      <c r="M2528" s="463">
        <v>1.7694328362657108E-3</v>
      </c>
      <c r="N2528" s="437">
        <v>3.3202287579404241E-3</v>
      </c>
      <c r="O2528" s="456">
        <v>1.6680830649971727E-3</v>
      </c>
      <c r="P2528" s="457">
        <v>2.1194121249922325E-3</v>
      </c>
      <c r="Q2528" s="437">
        <v>1.015583189387906E-2</v>
      </c>
      <c r="R2528" s="462">
        <v>0</v>
      </c>
      <c r="S2528" s="463">
        <v>0</v>
      </c>
      <c r="T2528" s="437">
        <v>494.22734279804899</v>
      </c>
      <c r="U2528" s="456">
        <v>4.8949301648451181E-3</v>
      </c>
      <c r="V2528" s="457">
        <v>5.8957237945965841E-3</v>
      </c>
      <c r="W2528" s="437">
        <v>1.0589117309333268E-2</v>
      </c>
      <c r="X2528" s="456">
        <v>4.5577494116844953E-3</v>
      </c>
      <c r="Y2528" s="457">
        <v>5.8335976044335686E-3</v>
      </c>
      <c r="Z2528" s="437">
        <v>1.0754904714917288E-2</v>
      </c>
      <c r="AA2528" s="456">
        <v>9.2846984061150956E-4</v>
      </c>
      <c r="AB2528" s="457">
        <v>9.3970135965620405E-4</v>
      </c>
      <c r="AC2528" s="437">
        <v>1.2810199001323846E-3</v>
      </c>
      <c r="AD2528" s="456">
        <v>4.9492912039959499E-5</v>
      </c>
      <c r="AE2528" s="457">
        <v>4.3470863336472356E-5</v>
      </c>
      <c r="AF2528" s="437">
        <v>6.9037943162544724E-5</v>
      </c>
      <c r="AG2528" s="456">
        <v>1.5843417842642024E-3</v>
      </c>
      <c r="AH2528" s="457">
        <v>1.3796916465489797E-3</v>
      </c>
      <c r="AI2528" s="437">
        <v>2.4377061279527491E-3</v>
      </c>
      <c r="AJ2528" s="456">
        <v>2.9049027751822798E-4</v>
      </c>
      <c r="AK2528" s="457">
        <v>2.4759290686486834E-4</v>
      </c>
      <c r="AL2528" s="437">
        <v>4.3112722937596783E-4</v>
      </c>
      <c r="AM2528" s="456">
        <v>4.4529896616617203E-4</v>
      </c>
      <c r="AN2528" s="457">
        <v>3.9623701961595412E-4</v>
      </c>
      <c r="AO2528" s="437">
        <v>5.4055027512755593E-4</v>
      </c>
      <c r="AP2528" s="462">
        <v>0</v>
      </c>
      <c r="AQ2528" s="463">
        <v>0</v>
      </c>
      <c r="AR2528" s="463">
        <v>0</v>
      </c>
      <c r="AS2528" s="456">
        <v>0</v>
      </c>
      <c r="AT2528" s="457">
        <v>0</v>
      </c>
      <c r="AU2528" s="457">
        <v>0</v>
      </c>
    </row>
    <row r="2529" spans="1:47" x14ac:dyDescent="0.2">
      <c r="A2529" s="231">
        <v>2038</v>
      </c>
      <c r="B2529" s="232">
        <v>5</v>
      </c>
      <c r="C2529" s="456">
        <v>1.1955209319949975</v>
      </c>
      <c r="D2529" s="457">
        <v>1.2361787478628046</v>
      </c>
      <c r="E2529" s="437">
        <v>3.2230298605083916</v>
      </c>
      <c r="F2529" s="456">
        <v>4.6293169018370391E-2</v>
      </c>
      <c r="G2529" s="457">
        <v>4.1665281377263663E-2</v>
      </c>
      <c r="H2529" s="437">
        <v>8.6803749319642839E-2</v>
      </c>
      <c r="I2529" s="456">
        <v>4.4663786583376684E-2</v>
      </c>
      <c r="J2529" s="457">
        <v>4.5856893895992505E-2</v>
      </c>
      <c r="K2529" s="437">
        <v>0.16524697796929932</v>
      </c>
      <c r="L2529" s="462">
        <v>1.3565009239011527E-3</v>
      </c>
      <c r="M2529" s="463">
        <v>1.7707381953832241E-3</v>
      </c>
      <c r="N2529" s="437">
        <v>3.3210061563129791E-3</v>
      </c>
      <c r="O2529" s="456">
        <v>2.0337041865753124E-3</v>
      </c>
      <c r="P2529" s="457">
        <v>3.195092136049499E-3</v>
      </c>
      <c r="Q2529" s="437">
        <v>1.2594880056808758E-2</v>
      </c>
      <c r="R2529" s="462">
        <v>0</v>
      </c>
      <c r="S2529" s="463">
        <v>0</v>
      </c>
      <c r="T2529" s="437">
        <v>494.51054737492461</v>
      </c>
      <c r="U2529" s="456">
        <v>3.7827404488949587E-3</v>
      </c>
      <c r="V2529" s="457">
        <v>4.4900949331460518E-3</v>
      </c>
      <c r="W2529" s="437">
        <v>9.2099249216669853E-3</v>
      </c>
      <c r="X2529" s="456">
        <v>4.6441005876954669E-3</v>
      </c>
      <c r="Y2529" s="457">
        <v>5.959606315325547E-3</v>
      </c>
      <c r="Z2529" s="437">
        <v>1.094630878653702E-2</v>
      </c>
      <c r="AA2529" s="456">
        <v>1.0847359475967856E-3</v>
      </c>
      <c r="AB2529" s="457">
        <v>1.1159644376253946E-3</v>
      </c>
      <c r="AC2529" s="437">
        <v>1.8093676006560851E-3</v>
      </c>
      <c r="AD2529" s="456">
        <v>5.8994378678538997E-5</v>
      </c>
      <c r="AE2529" s="457">
        <v>5.2663879840688364E-5</v>
      </c>
      <c r="AF2529" s="437">
        <v>1.0111852610732725E-4</v>
      </c>
      <c r="AG2529" s="456">
        <v>1.9137735992859966E-3</v>
      </c>
      <c r="AH2529" s="457">
        <v>1.6999494470915407E-3</v>
      </c>
      <c r="AI2529" s="437">
        <v>3.6315858684299561E-3</v>
      </c>
      <c r="AJ2529" s="456">
        <v>3.4154165244608176E-4</v>
      </c>
      <c r="AK2529" s="457">
        <v>2.9490264153014258E-4</v>
      </c>
      <c r="AL2529" s="437">
        <v>6.0739684865914465E-4</v>
      </c>
      <c r="AM2529" s="456">
        <v>5.3751992277502976E-4</v>
      </c>
      <c r="AN2529" s="457">
        <v>4.8837411358263806E-4</v>
      </c>
      <c r="AO2529" s="437">
        <v>8.3531189411435887E-4</v>
      </c>
      <c r="AP2529" s="462">
        <v>0</v>
      </c>
      <c r="AQ2529" s="463">
        <v>0</v>
      </c>
      <c r="AR2529" s="463">
        <v>0</v>
      </c>
      <c r="AS2529" s="456">
        <v>0</v>
      </c>
      <c r="AT2529" s="457">
        <v>0</v>
      </c>
      <c r="AU2529" s="457">
        <v>0</v>
      </c>
    </row>
    <row r="2530" spans="1:47" x14ac:dyDescent="0.2">
      <c r="A2530" s="231">
        <v>2038</v>
      </c>
      <c r="B2530" s="232">
        <v>6</v>
      </c>
      <c r="C2530" s="456">
        <v>1.205134489394049</v>
      </c>
      <c r="D2530" s="457">
        <v>1.2457606691347007</v>
      </c>
      <c r="E2530" s="437">
        <v>3.2519012326315302</v>
      </c>
      <c r="F2530" s="456">
        <v>4.7398345142516771E-2</v>
      </c>
      <c r="G2530" s="457">
        <v>4.2760919757216166E-2</v>
      </c>
      <c r="H2530" s="437">
        <v>8.9055207883275408E-2</v>
      </c>
      <c r="I2530" s="456">
        <v>4.5278265540924741E-2</v>
      </c>
      <c r="J2530" s="457">
        <v>4.6484266530256467E-2</v>
      </c>
      <c r="K2530" s="437">
        <v>0.16674715307615626</v>
      </c>
      <c r="L2530" s="462">
        <v>1.3582918957449393E-3</v>
      </c>
      <c r="M2530" s="463">
        <v>1.7729487503712468E-3</v>
      </c>
      <c r="N2530" s="437">
        <v>3.3233148713619045E-3</v>
      </c>
      <c r="O2530" s="456">
        <v>2.0489951661043604E-3</v>
      </c>
      <c r="P2530" s="457">
        <v>3.2219451259388123E-3</v>
      </c>
      <c r="Q2530" s="437">
        <v>1.2635008602782905E-2</v>
      </c>
      <c r="R2530" s="462">
        <v>0</v>
      </c>
      <c r="S2530" s="463">
        <v>0</v>
      </c>
      <c r="T2530" s="437">
        <v>495.04222503003302</v>
      </c>
      <c r="U2530" s="456">
        <v>3.8528776856929159E-3</v>
      </c>
      <c r="V2530" s="457">
        <v>4.5878434581716225E-3</v>
      </c>
      <c r="W2530" s="437">
        <v>9.3822627858238337E-3</v>
      </c>
      <c r="X2530" s="456">
        <v>4.7398544133848697E-3</v>
      </c>
      <c r="Y2530" s="457">
        <v>6.1020325644614024E-3</v>
      </c>
      <c r="Z2530" s="437">
        <v>1.1162713542465352E-2</v>
      </c>
      <c r="AA2530" s="456">
        <v>1.1036473559257538E-3</v>
      </c>
      <c r="AB2530" s="457">
        <v>1.1399880915912613E-3</v>
      </c>
      <c r="AC2530" s="437">
        <v>1.846402140375898E-3</v>
      </c>
      <c r="AD2530" s="456">
        <v>6.0388945887868931E-5</v>
      </c>
      <c r="AE2530" s="457">
        <v>5.4048722665267717E-5</v>
      </c>
      <c r="AF2530" s="437">
        <v>1.0378744791961237E-4</v>
      </c>
      <c r="AG2530" s="456">
        <v>1.9612846687730784E-3</v>
      </c>
      <c r="AH2530" s="457">
        <v>1.7460966671711943E-3</v>
      </c>
      <c r="AI2530" s="437">
        <v>3.7282884417252603E-3</v>
      </c>
      <c r="AJ2530" s="456">
        <v>3.5088630821496528E-4</v>
      </c>
      <c r="AK2530" s="457">
        <v>3.0386986327302448E-4</v>
      </c>
      <c r="AL2530" s="437">
        <v>6.2659756303531987E-4</v>
      </c>
      <c r="AM2530" s="456">
        <v>5.4940142616185887E-4</v>
      </c>
      <c r="AN2530" s="457">
        <v>5.0016778253188167E-4</v>
      </c>
      <c r="AO2530" s="437">
        <v>8.5356751408262256E-4</v>
      </c>
      <c r="AP2530" s="462">
        <v>0</v>
      </c>
      <c r="AQ2530" s="463">
        <v>0</v>
      </c>
      <c r="AR2530" s="463">
        <v>0</v>
      </c>
      <c r="AS2530" s="456">
        <v>0</v>
      </c>
      <c r="AT2530" s="457">
        <v>0</v>
      </c>
      <c r="AU2530" s="457">
        <v>0</v>
      </c>
    </row>
    <row r="2531" spans="1:47" x14ac:dyDescent="0.2">
      <c r="A2531" s="231">
        <v>2038</v>
      </c>
      <c r="B2531" s="232">
        <v>7</v>
      </c>
      <c r="C2531" s="456">
        <v>1.347644706250672</v>
      </c>
      <c r="D2531" s="457">
        <v>1.3941226963016233</v>
      </c>
      <c r="E2531" s="437">
        <v>3.7779682774210892</v>
      </c>
      <c r="F2531" s="456">
        <v>5.289904952496071E-2</v>
      </c>
      <c r="G2531" s="457">
        <v>4.8143681108292369E-2</v>
      </c>
      <c r="H2531" s="437">
        <v>0.11100125225891994</v>
      </c>
      <c r="I2531" s="456">
        <v>5.2292942568755232E-2</v>
      </c>
      <c r="J2531" s="457">
        <v>5.4030014101866614E-2</v>
      </c>
      <c r="K2531" s="437">
        <v>0.20265400841297285</v>
      </c>
      <c r="L2531" s="462">
        <v>1.3602795838639039E-3</v>
      </c>
      <c r="M2531" s="463">
        <v>1.7754546634452801E-3</v>
      </c>
      <c r="N2531" s="437">
        <v>3.3260259520652628E-3</v>
      </c>
      <c r="O2531" s="456">
        <v>2.3466412823535884E-3</v>
      </c>
      <c r="P2531" s="457">
        <v>3.5240833626681272E-3</v>
      </c>
      <c r="Q2531" s="437">
        <v>1.3475633471588269E-2</v>
      </c>
      <c r="R2531" s="462">
        <v>0</v>
      </c>
      <c r="S2531" s="463">
        <v>0</v>
      </c>
      <c r="T2531" s="437">
        <v>495.63335634430837</v>
      </c>
      <c r="U2531" s="456">
        <v>4.0496995517600226E-3</v>
      </c>
      <c r="V2531" s="457">
        <v>4.7325539834430358E-3</v>
      </c>
      <c r="W2531" s="437">
        <v>1.0569955701107348E-2</v>
      </c>
      <c r="X2531" s="456">
        <v>4.8449904273090314E-3</v>
      </c>
      <c r="Y2531" s="457">
        <v>6.2610665101647742E-3</v>
      </c>
      <c r="Z2531" s="437">
        <v>1.1404268259291648E-2</v>
      </c>
      <c r="AA2531" s="456">
        <v>1.2107784714271174E-3</v>
      </c>
      <c r="AB2531" s="457">
        <v>1.2611553121510066E-3</v>
      </c>
      <c r="AC2531" s="437">
        <v>2.2534909232489941E-3</v>
      </c>
      <c r="AD2531" s="456">
        <v>6.7279751504887986E-5</v>
      </c>
      <c r="AE2531" s="457">
        <v>6.0679196173962206E-5</v>
      </c>
      <c r="AF2531" s="437">
        <v>1.2908989837556899E-4</v>
      </c>
      <c r="AG2531" s="456">
        <v>2.1953256428938967E-3</v>
      </c>
      <c r="AH2531" s="457">
        <v>1.972178614933253E-3</v>
      </c>
      <c r="AI2531" s="437">
        <v>4.6616210250061824E-3</v>
      </c>
      <c r="AJ2531" s="456">
        <v>3.8841016074099441E-4</v>
      </c>
      <c r="AK2531" s="457">
        <v>3.3839976180415499E-4</v>
      </c>
      <c r="AL2531" s="437">
        <v>7.7012091755709747E-4</v>
      </c>
      <c r="AM2531" s="456">
        <v>6.1606662119646327E-4</v>
      </c>
      <c r="AN2531" s="457">
        <v>5.6636820993359789E-4</v>
      </c>
      <c r="AO2531" s="437">
        <v>1.0780952845201963E-3</v>
      </c>
      <c r="AP2531" s="462">
        <v>0</v>
      </c>
      <c r="AQ2531" s="463">
        <v>0</v>
      </c>
      <c r="AR2531" s="463">
        <v>0</v>
      </c>
      <c r="AS2531" s="456">
        <v>0</v>
      </c>
      <c r="AT2531" s="457">
        <v>0</v>
      </c>
      <c r="AU2531" s="457">
        <v>0</v>
      </c>
    </row>
    <row r="2532" spans="1:47" x14ac:dyDescent="0.2">
      <c r="A2532" s="231">
        <v>2038</v>
      </c>
      <c r="B2532" s="232">
        <v>8</v>
      </c>
      <c r="C2532" s="456">
        <v>1.3647189766454841</v>
      </c>
      <c r="D2532" s="457">
        <v>1.411450104174468</v>
      </c>
      <c r="E2532" s="437">
        <v>3.8173552341638457</v>
      </c>
      <c r="F2532" s="456">
        <v>5.4414525213466465E-2</v>
      </c>
      <c r="G2532" s="457">
        <v>4.9682143464889264E-2</v>
      </c>
      <c r="H2532" s="437">
        <v>0.11431428244238614</v>
      </c>
      <c r="I2532" s="456">
        <v>5.3240724727831319E-2</v>
      </c>
      <c r="J2532" s="457">
        <v>5.5016327090887211E-2</v>
      </c>
      <c r="K2532" s="437">
        <v>0.20483611419619713</v>
      </c>
      <c r="L2532" s="462">
        <v>1.3624738461287028E-3</v>
      </c>
      <c r="M2532" s="463">
        <v>1.7782788354036912E-3</v>
      </c>
      <c r="N2532" s="437">
        <v>3.3291200213286958E-3</v>
      </c>
      <c r="O2532" s="456">
        <v>2.3675998478605458E-3</v>
      </c>
      <c r="P2532" s="457">
        <v>3.5603924907236456E-3</v>
      </c>
      <c r="Q2532" s="437">
        <v>1.353195100018763E-2</v>
      </c>
      <c r="R2532" s="462">
        <v>0</v>
      </c>
      <c r="S2532" s="463">
        <v>0</v>
      </c>
      <c r="T2532" s="437">
        <v>496.29288664746724</v>
      </c>
      <c r="U2532" s="456">
        <v>4.1427573283850964E-3</v>
      </c>
      <c r="V2532" s="457">
        <v>4.8596105584450275E-3</v>
      </c>
      <c r="W2532" s="437">
        <v>1.0794373102761544E-2</v>
      </c>
      <c r="X2532" s="456">
        <v>4.9600165043893066E-3</v>
      </c>
      <c r="Y2532" s="457">
        <v>6.4378337616340063E-3</v>
      </c>
      <c r="Z2532" s="437">
        <v>1.1672792851308395E-2</v>
      </c>
      <c r="AA2532" s="456">
        <v>1.2366442071959753E-3</v>
      </c>
      <c r="AB2532" s="457">
        <v>1.2947752946406994E-3</v>
      </c>
      <c r="AC2532" s="437">
        <v>2.3086980392630504E-3</v>
      </c>
      <c r="AD2532" s="456">
        <v>6.9189251571791235E-5</v>
      </c>
      <c r="AE2532" s="457">
        <v>6.2621195687097191E-5</v>
      </c>
      <c r="AF2532" s="437">
        <v>1.3304631386642544E-4</v>
      </c>
      <c r="AG2532" s="456">
        <v>2.2605515766690671E-3</v>
      </c>
      <c r="AH2532" s="457">
        <v>2.0370420647825111E-3</v>
      </c>
      <c r="AI2532" s="437">
        <v>4.8037766955373465E-3</v>
      </c>
      <c r="AJ2532" s="456">
        <v>4.010960044028368E-4</v>
      </c>
      <c r="AK2532" s="457">
        <v>3.5085170456356326E-4</v>
      </c>
      <c r="AL2532" s="437">
        <v>7.9838960297671298E-4</v>
      </c>
      <c r="AM2532" s="456">
        <v>6.3226510650569664E-4</v>
      </c>
      <c r="AN2532" s="457">
        <v>5.8289319312060145E-4</v>
      </c>
      <c r="AO2532" s="437">
        <v>1.1050616264203844E-3</v>
      </c>
      <c r="AP2532" s="462">
        <v>0</v>
      </c>
      <c r="AQ2532" s="463">
        <v>0</v>
      </c>
      <c r="AR2532" s="463">
        <v>0</v>
      </c>
      <c r="AS2532" s="456">
        <v>0</v>
      </c>
      <c r="AT2532" s="457">
        <v>0</v>
      </c>
      <c r="AU2532" s="457">
        <v>0</v>
      </c>
    </row>
    <row r="2533" spans="1:47" x14ac:dyDescent="0.2">
      <c r="A2533" s="231">
        <v>2038</v>
      </c>
      <c r="B2533" s="232">
        <v>9</v>
      </c>
      <c r="C2533" s="456">
        <v>1.4015928018503538</v>
      </c>
      <c r="D2533" s="457">
        <v>1.4468539666457203</v>
      </c>
      <c r="E2533" s="437">
        <v>3.9378833404431144</v>
      </c>
      <c r="F2533" s="456">
        <v>6.031473566347071E-2</v>
      </c>
      <c r="G2533" s="457">
        <v>5.5485231117240547E-2</v>
      </c>
      <c r="H2533" s="437">
        <v>0.13514719025529395</v>
      </c>
      <c r="I2533" s="456">
        <v>6.2033364938687649E-2</v>
      </c>
      <c r="J2533" s="457">
        <v>6.446143138561404E-2</v>
      </c>
      <c r="K2533" s="437">
        <v>0.24572094871694866</v>
      </c>
      <c r="L2533" s="462">
        <v>1.3644051720091766E-3</v>
      </c>
      <c r="M2533" s="463">
        <v>1.780819784561664E-3</v>
      </c>
      <c r="N2533" s="437">
        <v>3.3313422372164116E-3</v>
      </c>
      <c r="O2533" s="456">
        <v>2.7218783489685811E-3</v>
      </c>
      <c r="P2533" s="457">
        <v>3.9109849241760032E-3</v>
      </c>
      <c r="Q2533" s="437">
        <v>1.4497315695455698E-2</v>
      </c>
      <c r="R2533" s="462">
        <v>0</v>
      </c>
      <c r="S2533" s="463">
        <v>0</v>
      </c>
      <c r="T2533" s="437">
        <v>496.83216611047868</v>
      </c>
      <c r="U2533" s="456">
        <v>4.1937390068290479E-3</v>
      </c>
      <c r="V2533" s="457">
        <v>4.9304362536910099E-3</v>
      </c>
      <c r="W2533" s="437">
        <v>1.1345469915877071E-2</v>
      </c>
      <c r="X2533" s="456">
        <v>5.0855287869769243E-3</v>
      </c>
      <c r="Y2533" s="457">
        <v>6.6329378982645203E-3</v>
      </c>
      <c r="Z2533" s="437">
        <v>1.196918580416495E-2</v>
      </c>
      <c r="AA2533" s="456">
        <v>1.3466325651874786E-3</v>
      </c>
      <c r="AB2533" s="457">
        <v>1.4205776758719753E-3</v>
      </c>
      <c r="AC2533" s="437">
        <v>2.6760641099082714E-3</v>
      </c>
      <c r="AD2533" s="456">
        <v>7.6447057940057667E-5</v>
      </c>
      <c r="AE2533" s="457">
        <v>6.965505827485064E-5</v>
      </c>
      <c r="AF2533" s="437">
        <v>1.5673023452525758E-4</v>
      </c>
      <c r="AG2533" s="456">
        <v>2.5129364929436979E-3</v>
      </c>
      <c r="AH2533" s="457">
        <v>2.2820243958459351E-3</v>
      </c>
      <c r="AI2533" s="437">
        <v>5.6948292433812E-3</v>
      </c>
      <c r="AJ2533" s="456">
        <v>4.4094283019836523E-4</v>
      </c>
      <c r="AK2533" s="457">
        <v>3.8763093801952764E-4</v>
      </c>
      <c r="AL2533" s="437">
        <v>9.3184646530142625E-4</v>
      </c>
      <c r="AM2533" s="456">
        <v>7.0277617021902768E-4</v>
      </c>
      <c r="AN2533" s="457">
        <v>6.5368854427559533E-4</v>
      </c>
      <c r="AO2533" s="437">
        <v>1.3206091026319185E-3</v>
      </c>
      <c r="AP2533" s="462">
        <v>0</v>
      </c>
      <c r="AQ2533" s="463">
        <v>0</v>
      </c>
      <c r="AR2533" s="463">
        <v>0</v>
      </c>
      <c r="AS2533" s="456">
        <v>0</v>
      </c>
      <c r="AT2533" s="457">
        <v>0</v>
      </c>
      <c r="AU2533" s="457">
        <v>0</v>
      </c>
    </row>
    <row r="2534" spans="1:47" x14ac:dyDescent="0.2">
      <c r="A2534" s="231">
        <v>2038</v>
      </c>
      <c r="B2534" s="232">
        <v>10</v>
      </c>
      <c r="C2534" s="456">
        <v>1.421770766373937</v>
      </c>
      <c r="D2534" s="457">
        <v>1.4676934607081746</v>
      </c>
      <c r="E2534" s="437">
        <v>3.985133690089437</v>
      </c>
      <c r="F2534" s="456">
        <v>6.2223001154700232E-2</v>
      </c>
      <c r="G2534" s="457">
        <v>5.7461078139489148E-2</v>
      </c>
      <c r="H2534" s="437">
        <v>0.13964412719264563</v>
      </c>
      <c r="I2534" s="456">
        <v>6.3277695442732748E-2</v>
      </c>
      <c r="J2534" s="457">
        <v>6.5781576656526175E-2</v>
      </c>
      <c r="K2534" s="437">
        <v>0.24879126429204015</v>
      </c>
      <c r="L2534" s="462">
        <v>1.367084870125141E-3</v>
      </c>
      <c r="M2534" s="463">
        <v>1.7843415729127659E-3</v>
      </c>
      <c r="N2534" s="437">
        <v>3.3353031988283335E-3</v>
      </c>
      <c r="O2534" s="456">
        <v>2.7503723041873728E-3</v>
      </c>
      <c r="P2534" s="457">
        <v>3.958968210882023E-3</v>
      </c>
      <c r="Q2534" s="437">
        <v>1.457421392845107E-2</v>
      </c>
      <c r="R2534" s="462">
        <v>0</v>
      </c>
      <c r="S2534" s="463">
        <v>0</v>
      </c>
      <c r="T2534" s="437">
        <v>497.63171985694669</v>
      </c>
      <c r="U2534" s="456">
        <v>4.2999572187388665E-3</v>
      </c>
      <c r="V2534" s="457">
        <v>5.0783465253393112E-3</v>
      </c>
      <c r="W2534" s="437">
        <v>1.1619368564251815E-2</v>
      </c>
      <c r="X2534" s="456">
        <v>5.2221158824314797E-3</v>
      </c>
      <c r="Y2534" s="457">
        <v>6.8468968108342555E-3</v>
      </c>
      <c r="Z2534" s="437">
        <v>1.2294226577005022E-2</v>
      </c>
      <c r="AA2534" s="456">
        <v>1.3791111755949094E-3</v>
      </c>
      <c r="AB2534" s="457">
        <v>1.4636882921701395E-3</v>
      </c>
      <c r="AC2534" s="437">
        <v>2.7508599472707029E-3</v>
      </c>
      <c r="AD2534" s="456">
        <v>7.8856841326045403E-5</v>
      </c>
      <c r="AE2534" s="457">
        <v>7.2154772115743155E-5</v>
      </c>
      <c r="AF2534" s="437">
        <v>1.6211891455415601E-4</v>
      </c>
      <c r="AG2534" s="456">
        <v>2.5951032155920243E-3</v>
      </c>
      <c r="AH2534" s="457">
        <v>2.3653561395594411E-3</v>
      </c>
      <c r="AI2534" s="437">
        <v>5.8878532387593094E-3</v>
      </c>
      <c r="AJ2534" s="456">
        <v>4.5695367623932367E-4</v>
      </c>
      <c r="AK2534" s="457">
        <v>4.0365938547302216E-4</v>
      </c>
      <c r="AL2534" s="437">
        <v>9.7029264813532795E-4</v>
      </c>
      <c r="AM2534" s="456">
        <v>7.2309107119135926E-4</v>
      </c>
      <c r="AN2534" s="457">
        <v>6.7483141575209289E-4</v>
      </c>
      <c r="AO2534" s="437">
        <v>1.3572453937054604E-3</v>
      </c>
      <c r="AP2534" s="462">
        <v>0</v>
      </c>
      <c r="AQ2534" s="463">
        <v>0</v>
      </c>
      <c r="AR2534" s="463">
        <v>0</v>
      </c>
      <c r="AS2534" s="456">
        <v>0</v>
      </c>
      <c r="AT2534" s="457">
        <v>0</v>
      </c>
      <c r="AU2534" s="457">
        <v>0</v>
      </c>
    </row>
    <row r="2535" spans="1:47" x14ac:dyDescent="0.2">
      <c r="A2535" s="231">
        <v>2038</v>
      </c>
      <c r="B2535" s="232">
        <v>11</v>
      </c>
      <c r="C2535" s="456">
        <v>1.7243449080836957</v>
      </c>
      <c r="D2535" s="457">
        <v>1.7852591652462191</v>
      </c>
      <c r="E2535" s="437">
        <v>5.0117075047484407</v>
      </c>
      <c r="F2535" s="456">
        <v>7.2695179255302972E-2</v>
      </c>
      <c r="G2535" s="457">
        <v>6.6829441594474723E-2</v>
      </c>
      <c r="H2535" s="437">
        <v>0.17595834708826122</v>
      </c>
      <c r="I2535" s="456">
        <v>7.2248648469768348E-2</v>
      </c>
      <c r="J2535" s="457">
        <v>7.5437941424750979E-2</v>
      </c>
      <c r="K2535" s="437">
        <v>0.28968301152782555</v>
      </c>
      <c r="L2535" s="462">
        <v>1.3699548302804109E-3</v>
      </c>
      <c r="M2535" s="463">
        <v>1.7881838311624436E-3</v>
      </c>
      <c r="N2535" s="437">
        <v>3.3397505454127916E-3</v>
      </c>
      <c r="O2535" s="456">
        <v>3.4649589119952044E-3</v>
      </c>
      <c r="P2535" s="457">
        <v>4.6023536622290537E-3</v>
      </c>
      <c r="Q2535" s="437">
        <v>1.6536909150229182E-2</v>
      </c>
      <c r="R2535" s="462">
        <v>0</v>
      </c>
      <c r="S2535" s="463">
        <v>0</v>
      </c>
      <c r="T2535" s="437">
        <v>498.50498885252802</v>
      </c>
      <c r="U2535" s="456">
        <v>3.9713221738976656E-3</v>
      </c>
      <c r="V2535" s="457">
        <v>4.7249363249093953E-3</v>
      </c>
      <c r="W2535" s="437">
        <v>1.1119903500210511E-2</v>
      </c>
      <c r="X2535" s="456">
        <v>5.3697344335643295E-3</v>
      </c>
      <c r="Y2535" s="457">
        <v>7.0812825929478466E-3</v>
      </c>
      <c r="Z2535" s="437">
        <v>1.2650768960270984E-2</v>
      </c>
      <c r="AA2535" s="456">
        <v>1.575539458142121E-3</v>
      </c>
      <c r="AB2535" s="457">
        <v>1.6660813313482137E-3</v>
      </c>
      <c r="AC2535" s="437">
        <v>3.3890348316636051E-3</v>
      </c>
      <c r="AD2535" s="456">
        <v>9.1745497026233521E-5</v>
      </c>
      <c r="AE2535" s="457">
        <v>8.3492957344773476E-5</v>
      </c>
      <c r="AF2535" s="437">
        <v>2.0342762037355987E-4</v>
      </c>
      <c r="AG2535" s="456">
        <v>3.0427976800338563E-3</v>
      </c>
      <c r="AH2535" s="457">
        <v>2.7609866280614349E-3</v>
      </c>
      <c r="AI2535" s="437">
        <v>7.4417509215801642E-3</v>
      </c>
      <c r="AJ2535" s="456">
        <v>5.267129430305557E-4</v>
      </c>
      <c r="AK2535" s="457">
        <v>4.6227828859381952E-4</v>
      </c>
      <c r="AL2535" s="437">
        <v>1.2024448487197154E-3</v>
      </c>
      <c r="AM2535" s="456">
        <v>8.4874783110338193E-4</v>
      </c>
      <c r="AN2535" s="457">
        <v>7.8946506629997565E-4</v>
      </c>
      <c r="AO2535" s="437">
        <v>1.7336076125751135E-3</v>
      </c>
      <c r="AP2535" s="462">
        <v>0</v>
      </c>
      <c r="AQ2535" s="463">
        <v>0</v>
      </c>
      <c r="AR2535" s="463">
        <v>0</v>
      </c>
      <c r="AS2535" s="456">
        <v>0</v>
      </c>
      <c r="AT2535" s="457">
        <v>0</v>
      </c>
      <c r="AU2535" s="457">
        <v>0</v>
      </c>
    </row>
    <row r="2536" spans="1:47" x14ac:dyDescent="0.2">
      <c r="A2536" s="231">
        <v>2038</v>
      </c>
      <c r="B2536" s="232">
        <v>12</v>
      </c>
      <c r="C2536" s="456">
        <v>1.750179326218015</v>
      </c>
      <c r="D2536" s="457">
        <v>1.8123354549022421</v>
      </c>
      <c r="E2536" s="437">
        <v>5.0763359440069218</v>
      </c>
      <c r="F2536" s="456">
        <v>7.5167107505962727E-2</v>
      </c>
      <c r="G2536" s="457">
        <v>6.9407768095482034E-2</v>
      </c>
      <c r="H2536" s="437">
        <v>0.18231104959775243</v>
      </c>
      <c r="I2536" s="456">
        <v>7.3837082255794009E-2</v>
      </c>
      <c r="J2536" s="457">
        <v>7.7155457973685795E-2</v>
      </c>
      <c r="K2536" s="437">
        <v>0.29383019839908286</v>
      </c>
      <c r="L2536" s="462">
        <v>1.3731612004301843E-3</v>
      </c>
      <c r="M2536" s="463">
        <v>1.7924916323927629E-3</v>
      </c>
      <c r="N2536" s="437">
        <v>3.3446508270328673E-3</v>
      </c>
      <c r="O2536" s="456">
        <v>3.5067080529058874E-3</v>
      </c>
      <c r="P2536" s="457">
        <v>4.6683132157220517E-3</v>
      </c>
      <c r="Q2536" s="437">
        <v>1.6649052830168275E-2</v>
      </c>
      <c r="R2536" s="462">
        <v>0</v>
      </c>
      <c r="S2536" s="463">
        <v>0</v>
      </c>
      <c r="T2536" s="437">
        <v>499.45516611297916</v>
      </c>
      <c r="U2536" s="456">
        <v>4.0811347436395815E-3</v>
      </c>
      <c r="V2536" s="457">
        <v>4.8830214602300585E-3</v>
      </c>
      <c r="W2536" s="437">
        <v>1.1429387216613586E-2</v>
      </c>
      <c r="X2536" s="456">
        <v>5.5295391650488556E-3</v>
      </c>
      <c r="Y2536" s="457">
        <v>7.336383729454647E-3</v>
      </c>
      <c r="Z2536" s="437">
        <v>1.3038271041807109E-2</v>
      </c>
      <c r="AA2536" s="456">
        <v>1.6171283187244058E-3</v>
      </c>
      <c r="AB2536" s="457">
        <v>1.7218629425958117E-3</v>
      </c>
      <c r="AC2536" s="437">
        <v>3.4935983262894595E-3</v>
      </c>
      <c r="AD2536" s="456">
        <v>9.4877022626132162E-5</v>
      </c>
      <c r="AE2536" s="457">
        <v>8.6763556372868142E-5</v>
      </c>
      <c r="AF2536" s="437">
        <v>2.1106813350125605E-4</v>
      </c>
      <c r="AG2536" s="456">
        <v>3.1494108927238441E-3</v>
      </c>
      <c r="AH2536" s="457">
        <v>2.8698987241802046E-3</v>
      </c>
      <c r="AI2536" s="437">
        <v>7.714752973295172E-3</v>
      </c>
      <c r="AJ2536" s="456">
        <v>5.4755716099976674E-4</v>
      </c>
      <c r="AK2536" s="457">
        <v>4.8328700823723505E-4</v>
      </c>
      <c r="AL2536" s="437">
        <v>1.256959327178858E-3</v>
      </c>
      <c r="AM2536" s="456">
        <v>8.7487839812863276E-4</v>
      </c>
      <c r="AN2536" s="457">
        <v>8.1688755538707582E-4</v>
      </c>
      <c r="AO2536" s="437">
        <v>1.785334927119116E-3</v>
      </c>
      <c r="AP2536" s="462">
        <v>0</v>
      </c>
      <c r="AQ2536" s="463">
        <v>0</v>
      </c>
      <c r="AR2536" s="463">
        <v>0</v>
      </c>
      <c r="AS2536" s="456">
        <v>0</v>
      </c>
      <c r="AT2536" s="457">
        <v>0</v>
      </c>
      <c r="AU2536" s="457">
        <v>0</v>
      </c>
    </row>
    <row r="2537" spans="1:47" x14ac:dyDescent="0.2">
      <c r="A2537" s="231">
        <v>2038</v>
      </c>
      <c r="B2537" s="232">
        <v>13</v>
      </c>
      <c r="C2537" s="456">
        <v>1.7778787650815453</v>
      </c>
      <c r="D2537" s="457">
        <v>1.841505397739081</v>
      </c>
      <c r="E2537" s="437">
        <v>5.1458164547286867</v>
      </c>
      <c r="F2537" s="456">
        <v>7.7832148083915725E-2</v>
      </c>
      <c r="G2537" s="457">
        <v>7.2201614116310639E-2</v>
      </c>
      <c r="H2537" s="437">
        <v>0.18919603263108581</v>
      </c>
      <c r="I2537" s="456">
        <v>7.5552035268612885E-2</v>
      </c>
      <c r="J2537" s="457">
        <v>7.901939103561488E-2</v>
      </c>
      <c r="K2537" s="437">
        <v>0.29834078619347065</v>
      </c>
      <c r="L2537" s="462">
        <v>1.3766832042188658E-3</v>
      </c>
      <c r="M2537" s="463">
        <v>1.7972477166048359E-3</v>
      </c>
      <c r="N2537" s="437">
        <v>3.3501409820052082E-3</v>
      </c>
      <c r="O2537" s="456">
        <v>3.5518814212767555E-3</v>
      </c>
      <c r="P2537" s="457">
        <v>4.7400043438825205E-3</v>
      </c>
      <c r="Q2537" s="437">
        <v>1.6771248411679904E-2</v>
      </c>
      <c r="R2537" s="462">
        <v>0</v>
      </c>
      <c r="S2537" s="463">
        <v>0</v>
      </c>
      <c r="T2537" s="437">
        <v>500.4851324940401</v>
      </c>
      <c r="U2537" s="456">
        <v>4.1995312468224404E-3</v>
      </c>
      <c r="V2537" s="457">
        <v>5.0543083436977417E-3</v>
      </c>
      <c r="W2537" s="437">
        <v>1.1764886041138158E-2</v>
      </c>
      <c r="X2537" s="456">
        <v>5.7017604189171034E-3</v>
      </c>
      <c r="Y2537" s="457">
        <v>7.6127261666204113E-3</v>
      </c>
      <c r="Z2537" s="437">
        <v>1.3458045146343833E-2</v>
      </c>
      <c r="AA2537" s="456">
        <v>1.6626543012806011E-3</v>
      </c>
      <c r="AB2537" s="457">
        <v>1.7828244791702973E-3</v>
      </c>
      <c r="AC2537" s="437">
        <v>3.608268543012696E-3</v>
      </c>
      <c r="AD2537" s="456">
        <v>9.825691468013185E-5</v>
      </c>
      <c r="AE2537" s="457">
        <v>9.0310495732832531E-5</v>
      </c>
      <c r="AF2537" s="437">
        <v>2.1935616472384877E-4</v>
      </c>
      <c r="AG2537" s="456">
        <v>3.2641728380269001E-3</v>
      </c>
      <c r="AH2537" s="457">
        <v>2.9877817343597654E-3</v>
      </c>
      <c r="AI2537" s="437">
        <v>8.0102703995878679E-3</v>
      </c>
      <c r="AJ2537" s="456">
        <v>5.6997482373274402E-4</v>
      </c>
      <c r="AK2537" s="457">
        <v>5.0600949799705492E-4</v>
      </c>
      <c r="AL2537" s="437">
        <v>1.3159144263305009E-3</v>
      </c>
      <c r="AM2537" s="456">
        <v>9.0311548455674609E-4</v>
      </c>
      <c r="AN2537" s="457">
        <v>8.4665691460402012E-4</v>
      </c>
      <c r="AO2537" s="437">
        <v>1.841582357720532E-3</v>
      </c>
      <c r="AP2537" s="462">
        <v>0</v>
      </c>
      <c r="AQ2537" s="463">
        <v>0</v>
      </c>
      <c r="AR2537" s="463">
        <v>0</v>
      </c>
      <c r="AS2537" s="456">
        <v>0</v>
      </c>
      <c r="AT2537" s="457">
        <v>0</v>
      </c>
      <c r="AU2537" s="457">
        <v>0</v>
      </c>
    </row>
    <row r="2538" spans="1:47" x14ac:dyDescent="0.2">
      <c r="A2538" s="231">
        <v>2038</v>
      </c>
      <c r="B2538" s="232">
        <v>14</v>
      </c>
      <c r="C2538" s="456">
        <v>0</v>
      </c>
      <c r="D2538" s="457">
        <v>0</v>
      </c>
      <c r="E2538" s="438">
        <v>5.2009830756547695</v>
      </c>
      <c r="F2538" s="456">
        <v>0</v>
      </c>
      <c r="G2538" s="457">
        <v>0</v>
      </c>
      <c r="H2538" s="438">
        <v>0.19663920467759574</v>
      </c>
      <c r="I2538" s="456">
        <v>0</v>
      </c>
      <c r="J2538" s="457">
        <v>0</v>
      </c>
      <c r="K2538" s="438">
        <v>0.30306736411241442</v>
      </c>
      <c r="L2538" s="462">
        <v>0</v>
      </c>
      <c r="M2538" s="463">
        <v>0</v>
      </c>
      <c r="N2538" s="438">
        <v>3.3550461393843088E-3</v>
      </c>
      <c r="O2538" s="456">
        <v>0</v>
      </c>
      <c r="P2538" s="457">
        <v>0</v>
      </c>
      <c r="Q2538" s="438">
        <v>1.690812864559104E-2</v>
      </c>
      <c r="R2538" s="462">
        <v>0</v>
      </c>
      <c r="S2538" s="463">
        <v>0</v>
      </c>
      <c r="T2538" s="438">
        <v>501.21813201830957</v>
      </c>
      <c r="U2538" s="456">
        <v>0</v>
      </c>
      <c r="V2538" s="457">
        <v>0</v>
      </c>
      <c r="W2538" s="438">
        <v>1.2124141190812966E-2</v>
      </c>
      <c r="X2538" s="456">
        <v>0</v>
      </c>
      <c r="Y2538" s="457">
        <v>0</v>
      </c>
      <c r="Z2538" s="438">
        <v>1.3909627850459754E-2</v>
      </c>
      <c r="AA2538" s="456">
        <v>0</v>
      </c>
      <c r="AB2538" s="457">
        <v>0</v>
      </c>
      <c r="AC2538" s="438">
        <v>3.765762224577932E-3</v>
      </c>
      <c r="AD2538" s="456">
        <v>0</v>
      </c>
      <c r="AE2538" s="457">
        <v>0</v>
      </c>
      <c r="AF2538" s="438">
        <v>2.2851947041705963E-4</v>
      </c>
      <c r="AG2538" s="456">
        <v>0</v>
      </c>
      <c r="AH2538" s="457">
        <v>0</v>
      </c>
      <c r="AI2538" s="438">
        <v>8.3209681319075628E-3</v>
      </c>
      <c r="AJ2538" s="456">
        <v>0</v>
      </c>
      <c r="AK2538" s="457">
        <v>0</v>
      </c>
      <c r="AL2538" s="438">
        <v>1.3770001935856267E-3</v>
      </c>
      <c r="AM2538" s="456">
        <v>0</v>
      </c>
      <c r="AN2538" s="457">
        <v>0</v>
      </c>
      <c r="AO2538" s="438">
        <v>1.9051287521612262E-3</v>
      </c>
      <c r="AP2538" s="462">
        <v>0</v>
      </c>
      <c r="AQ2538" s="463">
        <v>0</v>
      </c>
      <c r="AR2538" s="463">
        <v>0</v>
      </c>
      <c r="AS2538" s="456">
        <v>0</v>
      </c>
      <c r="AT2538" s="457">
        <v>0</v>
      </c>
      <c r="AU2538" s="457">
        <v>0</v>
      </c>
    </row>
    <row r="2539" spans="1:47" x14ac:dyDescent="0.2">
      <c r="A2539" s="231">
        <v>2038</v>
      </c>
      <c r="B2539" s="232">
        <v>15</v>
      </c>
      <c r="C2539" s="456">
        <v>0</v>
      </c>
      <c r="D2539" s="457">
        <v>0</v>
      </c>
      <c r="E2539" s="438">
        <v>5.2760853890670578</v>
      </c>
      <c r="F2539" s="456">
        <v>0</v>
      </c>
      <c r="G2539" s="457">
        <v>0</v>
      </c>
      <c r="H2539" s="438">
        <v>0.2046400781294524</v>
      </c>
      <c r="I2539" s="456">
        <v>0</v>
      </c>
      <c r="J2539" s="457">
        <v>0</v>
      </c>
      <c r="K2539" s="438">
        <v>0.30843379035609009</v>
      </c>
      <c r="L2539" s="462">
        <v>0</v>
      </c>
      <c r="M2539" s="463">
        <v>0</v>
      </c>
      <c r="N2539" s="438">
        <v>3.3629841513265943E-3</v>
      </c>
      <c r="O2539" s="456">
        <v>0</v>
      </c>
      <c r="P2539" s="457">
        <v>0</v>
      </c>
      <c r="Q2539" s="438">
        <v>1.7054686036180777E-2</v>
      </c>
      <c r="R2539" s="462">
        <v>0</v>
      </c>
      <c r="S2539" s="463">
        <v>0</v>
      </c>
      <c r="T2539" s="438">
        <v>502.40402459937934</v>
      </c>
      <c r="U2539" s="456">
        <v>0</v>
      </c>
      <c r="V2539" s="457">
        <v>0</v>
      </c>
      <c r="W2539" s="438">
        <v>1.2513326770735647E-2</v>
      </c>
      <c r="X2539" s="456">
        <v>0</v>
      </c>
      <c r="Y2539" s="457">
        <v>0</v>
      </c>
      <c r="Z2539" s="438">
        <v>1.4393082331241938E-2</v>
      </c>
      <c r="AA2539" s="456">
        <v>0</v>
      </c>
      <c r="AB2539" s="457">
        <v>0</v>
      </c>
      <c r="AC2539" s="438">
        <v>3.9345912083642029E-3</v>
      </c>
      <c r="AD2539" s="456">
        <v>0</v>
      </c>
      <c r="AE2539" s="457">
        <v>0</v>
      </c>
      <c r="AF2539" s="438">
        <v>2.3835348572375951E-4</v>
      </c>
      <c r="AG2539" s="456">
        <v>0</v>
      </c>
      <c r="AH2539" s="457">
        <v>0</v>
      </c>
      <c r="AI2539" s="438">
        <v>8.6550848440260491E-3</v>
      </c>
      <c r="AJ2539" s="456">
        <v>0</v>
      </c>
      <c r="AK2539" s="457">
        <v>0</v>
      </c>
      <c r="AL2539" s="438">
        <v>1.4423935900690628E-3</v>
      </c>
      <c r="AM2539" s="456">
        <v>0</v>
      </c>
      <c r="AN2539" s="457">
        <v>0</v>
      </c>
      <c r="AO2539" s="438">
        <v>1.9736709392631584E-3</v>
      </c>
      <c r="AP2539" s="462">
        <v>0</v>
      </c>
      <c r="AQ2539" s="463">
        <v>0</v>
      </c>
      <c r="AR2539" s="463">
        <v>0</v>
      </c>
      <c r="AS2539" s="456">
        <v>0</v>
      </c>
      <c r="AT2539" s="457">
        <v>0</v>
      </c>
      <c r="AU2539" s="457">
        <v>0</v>
      </c>
    </row>
    <row r="2540" spans="1:47" x14ac:dyDescent="0.2">
      <c r="A2540" s="231">
        <v>2038</v>
      </c>
      <c r="B2540" s="232">
        <v>16</v>
      </c>
      <c r="C2540" s="456">
        <v>0</v>
      </c>
      <c r="D2540" s="457">
        <v>0</v>
      </c>
      <c r="E2540" s="438">
        <v>6.2912835177619533</v>
      </c>
      <c r="F2540" s="456">
        <v>0</v>
      </c>
      <c r="G2540" s="457">
        <v>0</v>
      </c>
      <c r="H2540" s="438">
        <v>0.23613098090723503</v>
      </c>
      <c r="I2540" s="456">
        <v>0</v>
      </c>
      <c r="J2540" s="457">
        <v>0</v>
      </c>
      <c r="K2540" s="438">
        <v>0.35299815455415895</v>
      </c>
      <c r="L2540" s="462">
        <v>0</v>
      </c>
      <c r="M2540" s="463">
        <v>0</v>
      </c>
      <c r="N2540" s="438">
        <v>3.3714302457973347E-3</v>
      </c>
      <c r="O2540" s="456">
        <v>0</v>
      </c>
      <c r="P2540" s="457">
        <v>0</v>
      </c>
      <c r="Q2540" s="438">
        <v>2.0829878351013468E-2</v>
      </c>
      <c r="R2540" s="462">
        <v>0</v>
      </c>
      <c r="S2540" s="463">
        <v>0</v>
      </c>
      <c r="T2540" s="438">
        <v>503.66470951562371</v>
      </c>
      <c r="U2540" s="456">
        <v>0</v>
      </c>
      <c r="V2540" s="457">
        <v>0</v>
      </c>
      <c r="W2540" s="438">
        <v>1.3083098177542623E-2</v>
      </c>
      <c r="X2540" s="456">
        <v>0</v>
      </c>
      <c r="Y2540" s="457">
        <v>0</v>
      </c>
      <c r="Z2540" s="438">
        <v>1.4907612052478439E-2</v>
      </c>
      <c r="AA2540" s="456">
        <v>0</v>
      </c>
      <c r="AB2540" s="457">
        <v>0</v>
      </c>
      <c r="AC2540" s="438">
        <v>4.5086072631636389E-3</v>
      </c>
      <c r="AD2540" s="456">
        <v>0</v>
      </c>
      <c r="AE2540" s="457">
        <v>0</v>
      </c>
      <c r="AF2540" s="438">
        <v>2.7450572559700547E-4</v>
      </c>
      <c r="AG2540" s="456">
        <v>0</v>
      </c>
      <c r="AH2540" s="457">
        <v>0</v>
      </c>
      <c r="AI2540" s="438">
        <v>9.9967738386702292E-3</v>
      </c>
      <c r="AJ2540" s="456">
        <v>0</v>
      </c>
      <c r="AK2540" s="457">
        <v>0</v>
      </c>
      <c r="AL2540" s="438">
        <v>1.6482975948622924E-3</v>
      </c>
      <c r="AM2540" s="456">
        <v>0</v>
      </c>
      <c r="AN2540" s="457">
        <v>0</v>
      </c>
      <c r="AO2540" s="438">
        <v>2.2952541133659278E-3</v>
      </c>
      <c r="AP2540" s="462">
        <v>0</v>
      </c>
      <c r="AQ2540" s="463">
        <v>0</v>
      </c>
      <c r="AR2540" s="463">
        <v>0</v>
      </c>
      <c r="AS2540" s="456">
        <v>0</v>
      </c>
      <c r="AT2540" s="457">
        <v>0</v>
      </c>
      <c r="AU2540" s="457">
        <v>0</v>
      </c>
    </row>
    <row r="2541" spans="1:47" x14ac:dyDescent="0.2">
      <c r="A2541" s="231">
        <v>2038</v>
      </c>
      <c r="B2541" s="232">
        <v>17</v>
      </c>
      <c r="C2541" s="456">
        <v>0</v>
      </c>
      <c r="D2541" s="457">
        <v>0</v>
      </c>
      <c r="E2541" s="438">
        <v>6.3830412824921341</v>
      </c>
      <c r="F2541" s="456">
        <v>0</v>
      </c>
      <c r="G2541" s="457">
        <v>0</v>
      </c>
      <c r="H2541" s="438">
        <v>0.24585707538190116</v>
      </c>
      <c r="I2541" s="456">
        <v>0</v>
      </c>
      <c r="J2541" s="457">
        <v>0</v>
      </c>
      <c r="K2541" s="438">
        <v>0.35964949017647424</v>
      </c>
      <c r="L2541" s="462">
        <v>0</v>
      </c>
      <c r="M2541" s="463">
        <v>0</v>
      </c>
      <c r="N2541" s="438">
        <v>3.3802926896539316E-3</v>
      </c>
      <c r="O2541" s="456">
        <v>0</v>
      </c>
      <c r="P2541" s="457">
        <v>0</v>
      </c>
      <c r="Q2541" s="438">
        <v>2.104589356799557E-2</v>
      </c>
      <c r="R2541" s="462">
        <v>0</v>
      </c>
      <c r="S2541" s="463">
        <v>0</v>
      </c>
      <c r="T2541" s="438">
        <v>504.98913993371536</v>
      </c>
      <c r="U2541" s="456">
        <v>0</v>
      </c>
      <c r="V2541" s="457">
        <v>0</v>
      </c>
      <c r="W2541" s="438">
        <v>1.3519370341001584E-2</v>
      </c>
      <c r="X2541" s="456">
        <v>0</v>
      </c>
      <c r="Y2541" s="457">
        <v>0</v>
      </c>
      <c r="Z2541" s="438">
        <v>1.5447172410485023E-2</v>
      </c>
      <c r="AA2541" s="456">
        <v>0</v>
      </c>
      <c r="AB2541" s="457">
        <v>0</v>
      </c>
      <c r="AC2541" s="438">
        <v>4.7137243251994011E-3</v>
      </c>
      <c r="AD2541" s="456">
        <v>0</v>
      </c>
      <c r="AE2541" s="457">
        <v>0</v>
      </c>
      <c r="AF2541" s="438">
        <v>2.864834036601946E-4</v>
      </c>
      <c r="AG2541" s="456">
        <v>0</v>
      </c>
      <c r="AH2541" s="457">
        <v>0</v>
      </c>
      <c r="AI2541" s="438">
        <v>1.0402984876851795E-2</v>
      </c>
      <c r="AJ2541" s="456">
        <v>0</v>
      </c>
      <c r="AK2541" s="457">
        <v>0</v>
      </c>
      <c r="AL2541" s="438">
        <v>1.7278580261810791E-3</v>
      </c>
      <c r="AM2541" s="456">
        <v>0</v>
      </c>
      <c r="AN2541" s="457">
        <v>0</v>
      </c>
      <c r="AO2541" s="438">
        <v>2.3786248263063933E-3</v>
      </c>
      <c r="AP2541" s="462">
        <v>0</v>
      </c>
      <c r="AQ2541" s="463">
        <v>0</v>
      </c>
      <c r="AR2541" s="463">
        <v>0</v>
      </c>
      <c r="AS2541" s="456">
        <v>0</v>
      </c>
      <c r="AT2541" s="457">
        <v>0</v>
      </c>
      <c r="AU2541" s="457">
        <v>0</v>
      </c>
    </row>
    <row r="2542" spans="1:47" x14ac:dyDescent="0.2">
      <c r="A2542" s="231">
        <v>2038</v>
      </c>
      <c r="B2542" s="232">
        <v>18</v>
      </c>
      <c r="C2542" s="456">
        <v>0</v>
      </c>
      <c r="D2542" s="457">
        <v>0</v>
      </c>
      <c r="E2542" s="438">
        <v>6.4786183094867988</v>
      </c>
      <c r="F2542" s="456">
        <v>0</v>
      </c>
      <c r="G2542" s="457">
        <v>0</v>
      </c>
      <c r="H2542" s="438">
        <v>0.25598944035671234</v>
      </c>
      <c r="I2542" s="456">
        <v>0</v>
      </c>
      <c r="J2542" s="457">
        <v>0</v>
      </c>
      <c r="K2542" s="438">
        <v>0.3665785176325656</v>
      </c>
      <c r="L2542" s="462">
        <v>0</v>
      </c>
      <c r="M2542" s="463">
        <v>0</v>
      </c>
      <c r="N2542" s="438">
        <v>3.3895181240625447E-3</v>
      </c>
      <c r="O2542" s="456">
        <v>0</v>
      </c>
      <c r="P2542" s="457">
        <v>0</v>
      </c>
      <c r="Q2542" s="438">
        <v>2.127085480391595E-2</v>
      </c>
      <c r="R2542" s="462">
        <v>0</v>
      </c>
      <c r="S2542" s="463">
        <v>0</v>
      </c>
      <c r="T2542" s="438">
        <v>506.36693833757755</v>
      </c>
      <c r="U2542" s="456">
        <v>0</v>
      </c>
      <c r="V2542" s="457">
        <v>0</v>
      </c>
      <c r="W2542" s="438">
        <v>1.397388203528784E-2</v>
      </c>
      <c r="X2542" s="456">
        <v>0</v>
      </c>
      <c r="Y2542" s="457">
        <v>0</v>
      </c>
      <c r="Z2542" s="438">
        <v>1.6009268487234253E-2</v>
      </c>
      <c r="AA2542" s="456">
        <v>0</v>
      </c>
      <c r="AB2542" s="457">
        <v>0</v>
      </c>
      <c r="AC2542" s="438">
        <v>4.9274134824601017E-3</v>
      </c>
      <c r="AD2542" s="456">
        <v>0</v>
      </c>
      <c r="AE2542" s="457">
        <v>0</v>
      </c>
      <c r="AF2542" s="438">
        <v>2.9896160155316659E-4</v>
      </c>
      <c r="AG2542" s="456">
        <v>0</v>
      </c>
      <c r="AH2542" s="457">
        <v>0</v>
      </c>
      <c r="AI2542" s="438">
        <v>1.0826177789245026E-2</v>
      </c>
      <c r="AJ2542" s="456">
        <v>0</v>
      </c>
      <c r="AK2542" s="457">
        <v>0</v>
      </c>
      <c r="AL2542" s="438">
        <v>1.8107450130323908E-3</v>
      </c>
      <c r="AM2542" s="456">
        <v>0</v>
      </c>
      <c r="AN2542" s="457">
        <v>0</v>
      </c>
      <c r="AO2542" s="438">
        <v>2.4654752211963264E-3</v>
      </c>
      <c r="AP2542" s="462">
        <v>0</v>
      </c>
      <c r="AQ2542" s="463">
        <v>0</v>
      </c>
      <c r="AR2542" s="463">
        <v>0</v>
      </c>
      <c r="AS2542" s="456">
        <v>0</v>
      </c>
      <c r="AT2542" s="457">
        <v>0</v>
      </c>
      <c r="AU2542" s="457">
        <v>0</v>
      </c>
    </row>
    <row r="2543" spans="1:47" x14ac:dyDescent="0.2">
      <c r="A2543" s="231">
        <v>2038</v>
      </c>
      <c r="B2543" s="232">
        <v>19</v>
      </c>
      <c r="C2543" s="456">
        <v>0</v>
      </c>
      <c r="D2543" s="457">
        <v>0</v>
      </c>
      <c r="E2543" s="438">
        <v>6.5670260179842401</v>
      </c>
      <c r="F2543" s="456">
        <v>0</v>
      </c>
      <c r="G2543" s="457">
        <v>0</v>
      </c>
      <c r="H2543" s="438">
        <v>0.26630635464585495</v>
      </c>
      <c r="I2543" s="456">
        <v>0</v>
      </c>
      <c r="J2543" s="457">
        <v>0</v>
      </c>
      <c r="K2543" s="438">
        <v>0.37348408456758941</v>
      </c>
      <c r="L2543" s="462">
        <v>0</v>
      </c>
      <c r="M2543" s="463">
        <v>0</v>
      </c>
      <c r="N2543" s="438">
        <v>3.3976730839116826E-3</v>
      </c>
      <c r="O2543" s="456">
        <v>0</v>
      </c>
      <c r="P2543" s="457">
        <v>0</v>
      </c>
      <c r="Q2543" s="438">
        <v>2.1500326444772514E-2</v>
      </c>
      <c r="R2543" s="462">
        <v>0</v>
      </c>
      <c r="S2543" s="463">
        <v>0</v>
      </c>
      <c r="T2543" s="438">
        <v>507.58632036588932</v>
      </c>
      <c r="U2543" s="456">
        <v>0</v>
      </c>
      <c r="V2543" s="457">
        <v>0</v>
      </c>
      <c r="W2543" s="438">
        <v>1.4435319211405678E-2</v>
      </c>
      <c r="X2543" s="456">
        <v>0</v>
      </c>
      <c r="Y2543" s="457">
        <v>0</v>
      </c>
      <c r="Z2543" s="438">
        <v>1.6582668563476656E-2</v>
      </c>
      <c r="AA2543" s="456">
        <v>0</v>
      </c>
      <c r="AB2543" s="457">
        <v>0</v>
      </c>
      <c r="AC2543" s="438">
        <v>5.1452436669591657E-3</v>
      </c>
      <c r="AD2543" s="456">
        <v>0</v>
      </c>
      <c r="AE2543" s="457">
        <v>0</v>
      </c>
      <c r="AF2543" s="438">
        <v>3.1167579218407921E-4</v>
      </c>
      <c r="AG2543" s="456">
        <v>0</v>
      </c>
      <c r="AH2543" s="457">
        <v>0</v>
      </c>
      <c r="AI2543" s="438">
        <v>1.1256987274089044E-2</v>
      </c>
      <c r="AJ2543" s="456">
        <v>0</v>
      </c>
      <c r="AK2543" s="457">
        <v>0</v>
      </c>
      <c r="AL2543" s="438">
        <v>1.8952956342347612E-3</v>
      </c>
      <c r="AM2543" s="456">
        <v>0</v>
      </c>
      <c r="AN2543" s="457">
        <v>0</v>
      </c>
      <c r="AO2543" s="438">
        <v>2.5537762473298413E-3</v>
      </c>
      <c r="AP2543" s="462">
        <v>0</v>
      </c>
      <c r="AQ2543" s="463">
        <v>0</v>
      </c>
      <c r="AR2543" s="463">
        <v>0</v>
      </c>
      <c r="AS2543" s="456">
        <v>0</v>
      </c>
      <c r="AT2543" s="457">
        <v>0</v>
      </c>
      <c r="AU2543" s="457">
        <v>0</v>
      </c>
    </row>
    <row r="2544" spans="1:47" x14ac:dyDescent="0.2">
      <c r="A2544" s="231">
        <v>2038</v>
      </c>
      <c r="B2544" s="232">
        <v>20</v>
      </c>
      <c r="C2544" s="456">
        <v>0</v>
      </c>
      <c r="D2544" s="457">
        <v>0</v>
      </c>
      <c r="E2544" s="438">
        <v>6.6647276644767235</v>
      </c>
      <c r="F2544" s="456">
        <v>0</v>
      </c>
      <c r="G2544" s="457">
        <v>0</v>
      </c>
      <c r="H2544" s="438">
        <v>0.27666200868913121</v>
      </c>
      <c r="I2544" s="456">
        <v>0</v>
      </c>
      <c r="J2544" s="457">
        <v>0</v>
      </c>
      <c r="K2544" s="438">
        <v>0.38056602274308099</v>
      </c>
      <c r="L2544" s="462">
        <v>0</v>
      </c>
      <c r="M2544" s="463">
        <v>0</v>
      </c>
      <c r="N2544" s="438">
        <v>3.4071061769452736E-3</v>
      </c>
      <c r="O2544" s="456">
        <v>0</v>
      </c>
      <c r="P2544" s="457">
        <v>0</v>
      </c>
      <c r="Q2544" s="438">
        <v>2.1730285155081359E-2</v>
      </c>
      <c r="R2544" s="462">
        <v>0</v>
      </c>
      <c r="S2544" s="463">
        <v>0</v>
      </c>
      <c r="T2544" s="438">
        <v>508.99488107464828</v>
      </c>
      <c r="U2544" s="456">
        <v>0</v>
      </c>
      <c r="V2544" s="457">
        <v>0</v>
      </c>
      <c r="W2544" s="438">
        <v>1.4899832819810565E-2</v>
      </c>
      <c r="X2544" s="456">
        <v>0</v>
      </c>
      <c r="Y2544" s="457">
        <v>0</v>
      </c>
      <c r="Z2544" s="438">
        <v>1.7157162419914902E-2</v>
      </c>
      <c r="AA2544" s="456">
        <v>0</v>
      </c>
      <c r="AB2544" s="457">
        <v>0</v>
      </c>
      <c r="AC2544" s="438">
        <v>5.3636458581264286E-3</v>
      </c>
      <c r="AD2544" s="456">
        <v>0</v>
      </c>
      <c r="AE2544" s="457">
        <v>0</v>
      </c>
      <c r="AF2544" s="438">
        <v>3.2442878865685253E-4</v>
      </c>
      <c r="AG2544" s="456">
        <v>0</v>
      </c>
      <c r="AH2544" s="457">
        <v>0</v>
      </c>
      <c r="AI2544" s="438">
        <v>1.1689509395564684E-2</v>
      </c>
      <c r="AJ2544" s="456">
        <v>0</v>
      </c>
      <c r="AK2544" s="457">
        <v>0</v>
      </c>
      <c r="AL2544" s="438">
        <v>1.9800064801682397E-3</v>
      </c>
      <c r="AM2544" s="456">
        <v>0</v>
      </c>
      <c r="AN2544" s="457">
        <v>0</v>
      </c>
      <c r="AO2544" s="438">
        <v>2.6425402137232844E-3</v>
      </c>
      <c r="AP2544" s="462">
        <v>0</v>
      </c>
      <c r="AQ2544" s="463">
        <v>0</v>
      </c>
      <c r="AR2544" s="463">
        <v>0</v>
      </c>
      <c r="AS2544" s="456">
        <v>0</v>
      </c>
      <c r="AT2544" s="457">
        <v>0</v>
      </c>
      <c r="AU2544" s="457">
        <v>0</v>
      </c>
    </row>
    <row r="2545" spans="1:47" x14ac:dyDescent="0.2">
      <c r="A2545" s="231">
        <v>2038</v>
      </c>
      <c r="B2545" s="232">
        <v>21</v>
      </c>
      <c r="C2545" s="456">
        <v>0</v>
      </c>
      <c r="D2545" s="457">
        <v>0</v>
      </c>
      <c r="E2545" s="438">
        <v>8.120131069980502</v>
      </c>
      <c r="F2545" s="456">
        <v>0</v>
      </c>
      <c r="G2545" s="457">
        <v>0</v>
      </c>
      <c r="H2545" s="438">
        <v>0.33620647882241494</v>
      </c>
      <c r="I2545" s="456">
        <v>0</v>
      </c>
      <c r="J2545" s="457">
        <v>0</v>
      </c>
      <c r="K2545" s="438">
        <v>0.43537670575577897</v>
      </c>
      <c r="L2545" s="462">
        <v>0</v>
      </c>
      <c r="M2545" s="463">
        <v>0</v>
      </c>
      <c r="N2545" s="438">
        <v>3.4163376385150882E-3</v>
      </c>
      <c r="O2545" s="456">
        <v>0</v>
      </c>
      <c r="P2545" s="457">
        <v>0</v>
      </c>
      <c r="Q2545" s="438">
        <v>2.7095079245920001E-2</v>
      </c>
      <c r="R2545" s="462">
        <v>0</v>
      </c>
      <c r="S2545" s="463">
        <v>0</v>
      </c>
      <c r="T2545" s="438">
        <v>510.37458589564318</v>
      </c>
      <c r="U2545" s="456">
        <v>0</v>
      </c>
      <c r="V2545" s="457">
        <v>0</v>
      </c>
      <c r="W2545" s="438">
        <v>1.7474706848363043E-2</v>
      </c>
      <c r="X2545" s="456">
        <v>0</v>
      </c>
      <c r="Y2545" s="457">
        <v>0</v>
      </c>
      <c r="Z2545" s="438">
        <v>1.7719608540865815E-2</v>
      </c>
      <c r="AA2545" s="456">
        <v>0</v>
      </c>
      <c r="AB2545" s="457">
        <v>0</v>
      </c>
      <c r="AC2545" s="438">
        <v>6.5152875249966154E-3</v>
      </c>
      <c r="AD2545" s="456">
        <v>0</v>
      </c>
      <c r="AE2545" s="457">
        <v>0</v>
      </c>
      <c r="AF2545" s="438">
        <v>3.9550598281602663E-4</v>
      </c>
      <c r="AG2545" s="456">
        <v>0</v>
      </c>
      <c r="AH2545" s="457">
        <v>0</v>
      </c>
      <c r="AI2545" s="438">
        <v>1.4208155471022303E-2</v>
      </c>
      <c r="AJ2545" s="456">
        <v>0</v>
      </c>
      <c r="AK2545" s="457">
        <v>0</v>
      </c>
      <c r="AL2545" s="438">
        <v>2.4113537516225873E-3</v>
      </c>
      <c r="AM2545" s="456">
        <v>0</v>
      </c>
      <c r="AN2545" s="457">
        <v>0</v>
      </c>
      <c r="AO2545" s="438">
        <v>3.2123085280020584E-3</v>
      </c>
      <c r="AP2545" s="462">
        <v>0</v>
      </c>
      <c r="AQ2545" s="463">
        <v>0</v>
      </c>
      <c r="AR2545" s="463">
        <v>0</v>
      </c>
      <c r="AS2545" s="456">
        <v>0</v>
      </c>
      <c r="AT2545" s="457">
        <v>0</v>
      </c>
      <c r="AU2545" s="457">
        <v>0</v>
      </c>
    </row>
    <row r="2546" spans="1:47" x14ac:dyDescent="0.2">
      <c r="A2546" s="231">
        <v>2038</v>
      </c>
      <c r="B2546" s="232">
        <v>22</v>
      </c>
      <c r="C2546" s="456">
        <v>0</v>
      </c>
      <c r="D2546" s="457">
        <v>0</v>
      </c>
      <c r="E2546" s="438">
        <v>8.2266405932199032</v>
      </c>
      <c r="F2546" s="456">
        <v>0</v>
      </c>
      <c r="G2546" s="457">
        <v>0</v>
      </c>
      <c r="H2546" s="438">
        <v>0.3473780611411158</v>
      </c>
      <c r="I2546" s="456">
        <v>0</v>
      </c>
      <c r="J2546" s="457">
        <v>0</v>
      </c>
      <c r="K2546" s="438">
        <v>0.44266088477946958</v>
      </c>
      <c r="L2546" s="462">
        <v>0</v>
      </c>
      <c r="M2546" s="463">
        <v>0</v>
      </c>
      <c r="N2546" s="438">
        <v>3.4250603548836322E-3</v>
      </c>
      <c r="O2546" s="456">
        <v>0</v>
      </c>
      <c r="P2546" s="457">
        <v>0</v>
      </c>
      <c r="Q2546" s="438">
        <v>2.7375762791881843E-2</v>
      </c>
      <c r="R2546" s="462">
        <v>0</v>
      </c>
      <c r="S2546" s="463">
        <v>0</v>
      </c>
      <c r="T2546" s="438">
        <v>511.67767563039894</v>
      </c>
      <c r="U2546" s="456">
        <v>0</v>
      </c>
      <c r="V2546" s="457">
        <v>0</v>
      </c>
      <c r="W2546" s="438">
        <v>1.795566879583143E-2</v>
      </c>
      <c r="X2546" s="456">
        <v>0</v>
      </c>
      <c r="Y2546" s="457">
        <v>0</v>
      </c>
      <c r="Z2546" s="438">
        <v>1.8250591215782198E-2</v>
      </c>
      <c r="AA2546" s="456">
        <v>0</v>
      </c>
      <c r="AB2546" s="457">
        <v>0</v>
      </c>
      <c r="AC2546" s="438">
        <v>6.7506819665054812E-3</v>
      </c>
      <c r="AD2546" s="456">
        <v>0</v>
      </c>
      <c r="AE2546" s="457">
        <v>0</v>
      </c>
      <c r="AF2546" s="438">
        <v>4.0930753950431403E-4</v>
      </c>
      <c r="AG2546" s="456">
        <v>0</v>
      </c>
      <c r="AH2546" s="457">
        <v>0</v>
      </c>
      <c r="AI2546" s="438">
        <v>1.4674895328341871E-2</v>
      </c>
      <c r="AJ2546" s="456">
        <v>0</v>
      </c>
      <c r="AK2546" s="457">
        <v>0</v>
      </c>
      <c r="AL2546" s="438">
        <v>2.5028771781972162E-3</v>
      </c>
      <c r="AM2546" s="456">
        <v>0</v>
      </c>
      <c r="AN2546" s="457">
        <v>0</v>
      </c>
      <c r="AO2546" s="438">
        <v>3.3081674849305487E-3</v>
      </c>
      <c r="AP2546" s="462">
        <v>0</v>
      </c>
      <c r="AQ2546" s="463">
        <v>0</v>
      </c>
      <c r="AR2546" s="463">
        <v>0</v>
      </c>
      <c r="AS2546" s="456">
        <v>0</v>
      </c>
      <c r="AT2546" s="457">
        <v>0</v>
      </c>
      <c r="AU2546" s="457">
        <v>0</v>
      </c>
    </row>
    <row r="2547" spans="1:47" x14ac:dyDescent="0.2">
      <c r="A2547" s="231">
        <v>2038</v>
      </c>
      <c r="B2547" s="232">
        <v>23</v>
      </c>
      <c r="C2547" s="456">
        <v>0</v>
      </c>
      <c r="D2547" s="457">
        <v>0</v>
      </c>
      <c r="E2547" s="438">
        <v>8.322950056345082</v>
      </c>
      <c r="F2547" s="456">
        <v>0</v>
      </c>
      <c r="G2547" s="457">
        <v>0</v>
      </c>
      <c r="H2547" s="438">
        <v>0.35747924875243103</v>
      </c>
      <c r="I2547" s="456">
        <v>0</v>
      </c>
      <c r="J2547" s="457">
        <v>0</v>
      </c>
      <c r="K2547" s="438">
        <v>0.44924756628372881</v>
      </c>
      <c r="L2547" s="462">
        <v>0</v>
      </c>
      <c r="M2547" s="463">
        <v>0</v>
      </c>
      <c r="N2547" s="438">
        <v>3.4329541484319306E-3</v>
      </c>
      <c r="O2547" s="456">
        <v>0</v>
      </c>
      <c r="P2547" s="457">
        <v>0</v>
      </c>
      <c r="Q2547" s="438">
        <v>2.7629569736972202E-2</v>
      </c>
      <c r="R2547" s="462">
        <v>0</v>
      </c>
      <c r="S2547" s="463">
        <v>0</v>
      </c>
      <c r="T2547" s="438">
        <v>512.85707938598</v>
      </c>
      <c r="U2547" s="456">
        <v>0</v>
      </c>
      <c r="V2547" s="457">
        <v>0</v>
      </c>
      <c r="W2547" s="438">
        <v>1.8390522110900857E-2</v>
      </c>
      <c r="X2547" s="456">
        <v>0</v>
      </c>
      <c r="Y2547" s="457">
        <v>0</v>
      </c>
      <c r="Z2547" s="438">
        <v>1.8730718470483458E-2</v>
      </c>
      <c r="AA2547" s="456">
        <v>0</v>
      </c>
      <c r="AB2547" s="457">
        <v>0</v>
      </c>
      <c r="AC2547" s="438">
        <v>6.9635242637272965E-3</v>
      </c>
      <c r="AD2547" s="456">
        <v>0</v>
      </c>
      <c r="AE2547" s="457">
        <v>0</v>
      </c>
      <c r="AF2547" s="438">
        <v>4.2178683610245512E-4</v>
      </c>
      <c r="AG2547" s="456">
        <v>0</v>
      </c>
      <c r="AH2547" s="457">
        <v>0</v>
      </c>
      <c r="AI2547" s="438">
        <v>1.5096912557077163E-2</v>
      </c>
      <c r="AJ2547" s="456">
        <v>0</v>
      </c>
      <c r="AK2547" s="457">
        <v>0</v>
      </c>
      <c r="AL2547" s="438">
        <v>2.5856281416422474E-3</v>
      </c>
      <c r="AM2547" s="456">
        <v>0</v>
      </c>
      <c r="AN2547" s="457">
        <v>0</v>
      </c>
      <c r="AO2547" s="438">
        <v>3.3948419207412515E-3</v>
      </c>
      <c r="AP2547" s="462">
        <v>0</v>
      </c>
      <c r="AQ2547" s="463">
        <v>0</v>
      </c>
      <c r="AR2547" s="463">
        <v>0</v>
      </c>
      <c r="AS2547" s="456">
        <v>0</v>
      </c>
      <c r="AT2547" s="457">
        <v>0</v>
      </c>
      <c r="AU2547" s="457">
        <v>0</v>
      </c>
    </row>
    <row r="2548" spans="1:47" x14ac:dyDescent="0.2">
      <c r="A2548" s="231">
        <v>2038</v>
      </c>
      <c r="B2548" s="232">
        <v>24</v>
      </c>
      <c r="C2548" s="456">
        <v>0</v>
      </c>
      <c r="D2548" s="457">
        <v>0</v>
      </c>
      <c r="E2548" s="438">
        <v>8.4032200224290197</v>
      </c>
      <c r="F2548" s="456">
        <v>0</v>
      </c>
      <c r="G2548" s="457">
        <v>0</v>
      </c>
      <c r="H2548" s="438">
        <v>0.36590021690897573</v>
      </c>
      <c r="I2548" s="456">
        <v>0</v>
      </c>
      <c r="J2548" s="457">
        <v>0</v>
      </c>
      <c r="K2548" s="438">
        <v>0.45473681185053705</v>
      </c>
      <c r="L2548" s="462">
        <v>0</v>
      </c>
      <c r="M2548" s="463">
        <v>0</v>
      </c>
      <c r="N2548" s="438">
        <v>3.4395154562376681E-3</v>
      </c>
      <c r="O2548" s="456">
        <v>0</v>
      </c>
      <c r="P2548" s="457">
        <v>0</v>
      </c>
      <c r="Q2548" s="438">
        <v>2.78411085026159E-2</v>
      </c>
      <c r="R2548" s="462">
        <v>0</v>
      </c>
      <c r="S2548" s="463">
        <v>0</v>
      </c>
      <c r="T2548" s="438">
        <v>513.83742185353287</v>
      </c>
      <c r="U2548" s="456">
        <v>0</v>
      </c>
      <c r="V2548" s="457">
        <v>0</v>
      </c>
      <c r="W2548" s="438">
        <v>1.8753105389725945E-2</v>
      </c>
      <c r="X2548" s="456">
        <v>0</v>
      </c>
      <c r="Y2548" s="457">
        <v>0</v>
      </c>
      <c r="Z2548" s="438">
        <v>1.9130956080429379E-2</v>
      </c>
      <c r="AA2548" s="456">
        <v>0</v>
      </c>
      <c r="AB2548" s="457">
        <v>0</v>
      </c>
      <c r="AC2548" s="438">
        <v>7.1409698566614385E-3</v>
      </c>
      <c r="AD2548" s="456">
        <v>0</v>
      </c>
      <c r="AE2548" s="457">
        <v>0</v>
      </c>
      <c r="AF2548" s="438">
        <v>4.3219084330264857E-4</v>
      </c>
      <c r="AG2548" s="456">
        <v>0</v>
      </c>
      <c r="AH2548" s="457">
        <v>0</v>
      </c>
      <c r="AI2548" s="438">
        <v>1.5448726582421378E-2</v>
      </c>
      <c r="AJ2548" s="456">
        <v>0</v>
      </c>
      <c r="AK2548" s="457">
        <v>0</v>
      </c>
      <c r="AL2548" s="438">
        <v>2.654617859976169E-3</v>
      </c>
      <c r="AM2548" s="456">
        <v>0</v>
      </c>
      <c r="AN2548" s="457">
        <v>0</v>
      </c>
      <c r="AO2548" s="438">
        <v>3.4670979973291105E-3</v>
      </c>
      <c r="AP2548" s="462">
        <v>0</v>
      </c>
      <c r="AQ2548" s="463">
        <v>0</v>
      </c>
      <c r="AR2548" s="463">
        <v>0</v>
      </c>
      <c r="AS2548" s="456">
        <v>0</v>
      </c>
      <c r="AT2548" s="457">
        <v>0</v>
      </c>
      <c r="AU2548" s="457">
        <v>0</v>
      </c>
    </row>
    <row r="2549" spans="1:47" x14ac:dyDescent="0.2">
      <c r="A2549" s="231">
        <v>2038</v>
      </c>
      <c r="B2549" s="232">
        <v>25</v>
      </c>
      <c r="C2549" s="456">
        <v>0</v>
      </c>
      <c r="D2549" s="457">
        <v>0</v>
      </c>
      <c r="E2549" s="438">
        <v>8.46369087966157</v>
      </c>
      <c r="F2549" s="456">
        <v>0</v>
      </c>
      <c r="G2549" s="457">
        <v>0</v>
      </c>
      <c r="H2549" s="438">
        <v>0.37224313131619452</v>
      </c>
      <c r="I2549" s="456">
        <v>0</v>
      </c>
      <c r="J2549" s="457">
        <v>0</v>
      </c>
      <c r="K2549" s="438">
        <v>0.45887258796236635</v>
      </c>
      <c r="L2549" s="462">
        <v>0</v>
      </c>
      <c r="M2549" s="463">
        <v>0</v>
      </c>
      <c r="N2549" s="438">
        <v>3.4444705579099798E-3</v>
      </c>
      <c r="O2549" s="456">
        <v>0</v>
      </c>
      <c r="P2549" s="457">
        <v>0</v>
      </c>
      <c r="Q2549" s="438">
        <v>2.8000471966721986E-2</v>
      </c>
      <c r="R2549" s="462">
        <v>0</v>
      </c>
      <c r="S2549" s="463">
        <v>0</v>
      </c>
      <c r="T2549" s="438">
        <v>514.57730301812694</v>
      </c>
      <c r="U2549" s="456">
        <v>0</v>
      </c>
      <c r="V2549" s="457">
        <v>0</v>
      </c>
      <c r="W2549" s="438">
        <v>1.9026138412318139E-2</v>
      </c>
      <c r="X2549" s="456">
        <v>0</v>
      </c>
      <c r="Y2549" s="457">
        <v>0</v>
      </c>
      <c r="Z2549" s="438">
        <v>1.9432492058558182E-2</v>
      </c>
      <c r="AA2549" s="456">
        <v>0</v>
      </c>
      <c r="AB2549" s="457">
        <v>0</v>
      </c>
      <c r="AC2549" s="438">
        <v>7.2746235415418912E-3</v>
      </c>
      <c r="AD2549" s="456">
        <v>0</v>
      </c>
      <c r="AE2549" s="457">
        <v>0</v>
      </c>
      <c r="AF2549" s="438">
        <v>4.4002698270698913E-4</v>
      </c>
      <c r="AG2549" s="456">
        <v>0</v>
      </c>
      <c r="AH2549" s="457">
        <v>0</v>
      </c>
      <c r="AI2549" s="438">
        <v>1.5713699347247596E-2</v>
      </c>
      <c r="AJ2549" s="456">
        <v>0</v>
      </c>
      <c r="AK2549" s="457">
        <v>0</v>
      </c>
      <c r="AL2549" s="438">
        <v>2.7065843081658493E-3</v>
      </c>
      <c r="AM2549" s="456">
        <v>0</v>
      </c>
      <c r="AN2549" s="457">
        <v>0</v>
      </c>
      <c r="AO2549" s="438">
        <v>3.5215174067307043E-3</v>
      </c>
      <c r="AP2549" s="462">
        <v>0</v>
      </c>
      <c r="AQ2549" s="463">
        <v>0</v>
      </c>
      <c r="AR2549" s="463">
        <v>0</v>
      </c>
      <c r="AS2549" s="456">
        <v>0</v>
      </c>
      <c r="AT2549" s="457">
        <v>0</v>
      </c>
      <c r="AU2549" s="457">
        <v>0</v>
      </c>
    </row>
    <row r="2550" spans="1:47" x14ac:dyDescent="0.2">
      <c r="A2550" s="231">
        <v>2038</v>
      </c>
      <c r="B2550" s="232">
        <v>26</v>
      </c>
      <c r="C2550" s="456">
        <v>0</v>
      </c>
      <c r="D2550" s="457">
        <v>0</v>
      </c>
      <c r="E2550" s="438">
        <v>8.5001777521777893</v>
      </c>
      <c r="F2550" s="456">
        <v>0</v>
      </c>
      <c r="G2550" s="457">
        <v>0</v>
      </c>
      <c r="H2550" s="438">
        <v>0.37606934680729859</v>
      </c>
      <c r="I2550" s="456">
        <v>0</v>
      </c>
      <c r="J2550" s="457">
        <v>0</v>
      </c>
      <c r="K2550" s="438">
        <v>0.46136771649068903</v>
      </c>
      <c r="L2550" s="462">
        <v>0</v>
      </c>
      <c r="M2550" s="463">
        <v>0</v>
      </c>
      <c r="N2550" s="438">
        <v>3.4474596130915627E-3</v>
      </c>
      <c r="O2550" s="456">
        <v>0</v>
      </c>
      <c r="P2550" s="457">
        <v>0</v>
      </c>
      <c r="Q2550" s="438">
        <v>2.8096610082426355E-2</v>
      </c>
      <c r="R2550" s="462">
        <v>0</v>
      </c>
      <c r="S2550" s="463">
        <v>0</v>
      </c>
      <c r="T2550" s="438">
        <v>515.0237092133201</v>
      </c>
      <c r="U2550" s="456">
        <v>0</v>
      </c>
      <c r="V2550" s="457">
        <v>0</v>
      </c>
      <c r="W2550" s="438">
        <v>1.9190879243859957E-2</v>
      </c>
      <c r="X2550" s="456">
        <v>0</v>
      </c>
      <c r="Y2550" s="457">
        <v>0</v>
      </c>
      <c r="Z2550" s="438">
        <v>1.9614303204606498E-2</v>
      </c>
      <c r="AA2550" s="456">
        <v>0</v>
      </c>
      <c r="AB2550" s="457">
        <v>0</v>
      </c>
      <c r="AC2550" s="438">
        <v>7.3552340278048474E-3</v>
      </c>
      <c r="AD2550" s="456">
        <v>0</v>
      </c>
      <c r="AE2550" s="457">
        <v>0</v>
      </c>
      <c r="AF2550" s="438">
        <v>4.4475425918159665E-4</v>
      </c>
      <c r="AG2550" s="456">
        <v>0</v>
      </c>
      <c r="AH2550" s="457">
        <v>0</v>
      </c>
      <c r="AI2550" s="438">
        <v>1.5873528791302098E-2</v>
      </c>
      <c r="AJ2550" s="456">
        <v>0</v>
      </c>
      <c r="AK2550" s="457">
        <v>0</v>
      </c>
      <c r="AL2550" s="438">
        <v>2.7379237050336232E-3</v>
      </c>
      <c r="AM2550" s="456">
        <v>0</v>
      </c>
      <c r="AN2550" s="457">
        <v>0</v>
      </c>
      <c r="AO2550" s="438">
        <v>3.5543526189558187E-3</v>
      </c>
      <c r="AP2550" s="462">
        <v>0</v>
      </c>
      <c r="AQ2550" s="463">
        <v>0</v>
      </c>
      <c r="AR2550" s="463">
        <v>0</v>
      </c>
      <c r="AS2550" s="456">
        <v>0</v>
      </c>
      <c r="AT2550" s="457">
        <v>0</v>
      </c>
      <c r="AU2550" s="457">
        <v>0</v>
      </c>
    </row>
    <row r="2551" spans="1:47" x14ac:dyDescent="0.2">
      <c r="A2551" s="231">
        <v>2038</v>
      </c>
      <c r="B2551" s="232">
        <v>27</v>
      </c>
      <c r="C2551" s="456">
        <v>0</v>
      </c>
      <c r="D2551" s="457">
        <v>0</v>
      </c>
      <c r="E2551" s="438">
        <v>8.5071128645759071</v>
      </c>
      <c r="F2551" s="456">
        <v>0</v>
      </c>
      <c r="G2551" s="457">
        <v>0</v>
      </c>
      <c r="H2551" s="438">
        <v>0.37679722659777254</v>
      </c>
      <c r="I2551" s="456">
        <v>0</v>
      </c>
      <c r="J2551" s="457">
        <v>0</v>
      </c>
      <c r="K2551" s="438">
        <v>0.4618422213957824</v>
      </c>
      <c r="L2551" s="462">
        <v>0</v>
      </c>
      <c r="M2551" s="463">
        <v>0</v>
      </c>
      <c r="N2551" s="438">
        <v>3.4480267079390319E-3</v>
      </c>
      <c r="O2551" s="456">
        <v>0</v>
      </c>
      <c r="P2551" s="457">
        <v>0</v>
      </c>
      <c r="Q2551" s="438">
        <v>2.8114919778682714E-2</v>
      </c>
      <c r="R2551" s="462">
        <v>0</v>
      </c>
      <c r="S2551" s="463">
        <v>0</v>
      </c>
      <c r="T2551" s="438">
        <v>515.10957389488487</v>
      </c>
      <c r="U2551" s="456">
        <v>0</v>
      </c>
      <c r="V2551" s="457">
        <v>0</v>
      </c>
      <c r="W2551" s="438">
        <v>1.9222225924977968E-2</v>
      </c>
      <c r="X2551" s="456">
        <v>0</v>
      </c>
      <c r="Y2551" s="457">
        <v>0</v>
      </c>
      <c r="Z2551" s="438">
        <v>1.9648927221954056E-2</v>
      </c>
      <c r="AA2551" s="456">
        <v>0</v>
      </c>
      <c r="AB2551" s="457">
        <v>0</v>
      </c>
      <c r="AC2551" s="438">
        <v>7.3705803783338398E-3</v>
      </c>
      <c r="AD2551" s="456">
        <v>0</v>
      </c>
      <c r="AE2551" s="457">
        <v>0</v>
      </c>
      <c r="AF2551" s="438">
        <v>4.4565296284399111E-4</v>
      </c>
      <c r="AG2551" s="456">
        <v>0</v>
      </c>
      <c r="AH2551" s="457">
        <v>0</v>
      </c>
      <c r="AI2551" s="438">
        <v>1.5903961551653151E-2</v>
      </c>
      <c r="AJ2551" s="456">
        <v>0</v>
      </c>
      <c r="AK2551" s="457">
        <v>0</v>
      </c>
      <c r="AL2551" s="438">
        <v>2.743891512310422E-3</v>
      </c>
      <c r="AM2551" s="456">
        <v>0</v>
      </c>
      <c r="AN2551" s="457">
        <v>0</v>
      </c>
      <c r="AO2551" s="438">
        <v>3.5606059502521397E-3</v>
      </c>
      <c r="AP2551" s="462">
        <v>0</v>
      </c>
      <c r="AQ2551" s="463">
        <v>0</v>
      </c>
      <c r="AR2551" s="463">
        <v>0</v>
      </c>
      <c r="AS2551" s="456">
        <v>0</v>
      </c>
      <c r="AT2551" s="457">
        <v>0</v>
      </c>
      <c r="AU2551" s="457">
        <v>0</v>
      </c>
    </row>
    <row r="2552" spans="1:47" x14ac:dyDescent="0.2">
      <c r="A2552" s="231">
        <v>2038</v>
      </c>
      <c r="B2552" s="232">
        <v>28</v>
      </c>
      <c r="C2552" s="456">
        <v>0</v>
      </c>
      <c r="D2552" s="457">
        <v>0</v>
      </c>
      <c r="E2552" s="438">
        <v>8.507134165969271</v>
      </c>
      <c r="F2552" s="456">
        <v>0</v>
      </c>
      <c r="G2552" s="457">
        <v>0</v>
      </c>
      <c r="H2552" s="438">
        <v>0.37679590836812249</v>
      </c>
      <c r="I2552" s="456">
        <v>0</v>
      </c>
      <c r="J2552" s="457">
        <v>0</v>
      </c>
      <c r="K2552" s="438">
        <v>0.4618423478578158</v>
      </c>
      <c r="L2552" s="462">
        <v>0</v>
      </c>
      <c r="M2552" s="463">
        <v>0</v>
      </c>
      <c r="N2552" s="438">
        <v>3.4480343816492985E-3</v>
      </c>
      <c r="O2552" s="456">
        <v>0</v>
      </c>
      <c r="P2552" s="457">
        <v>0</v>
      </c>
      <c r="Q2552" s="438">
        <v>2.8114931966231084E-2</v>
      </c>
      <c r="R2552" s="462">
        <v>0</v>
      </c>
      <c r="S2552" s="463">
        <v>0</v>
      </c>
      <c r="T2552" s="438">
        <v>515.10928087538036</v>
      </c>
      <c r="U2552" s="456">
        <v>0</v>
      </c>
      <c r="V2552" s="457">
        <v>0</v>
      </c>
      <c r="W2552" s="438">
        <v>1.9222191270383701E-2</v>
      </c>
      <c r="X2552" s="456">
        <v>0</v>
      </c>
      <c r="Y2552" s="457">
        <v>0</v>
      </c>
      <c r="Z2552" s="438">
        <v>1.9648844442939468E-2</v>
      </c>
      <c r="AA2552" s="456">
        <v>0</v>
      </c>
      <c r="AB2552" s="457">
        <v>0</v>
      </c>
      <c r="AC2552" s="438">
        <v>7.3705462143352244E-3</v>
      </c>
      <c r="AD2552" s="456">
        <v>0</v>
      </c>
      <c r="AE2552" s="457">
        <v>0</v>
      </c>
      <c r="AF2552" s="438">
        <v>4.4565284416375094E-4</v>
      </c>
      <c r="AG2552" s="456">
        <v>0</v>
      </c>
      <c r="AH2552" s="457">
        <v>0</v>
      </c>
      <c r="AI2552" s="438">
        <v>1.5903896890987253E-2</v>
      </c>
      <c r="AJ2552" s="456">
        <v>0</v>
      </c>
      <c r="AK2552" s="457">
        <v>0</v>
      </c>
      <c r="AL2552" s="438">
        <v>2.7438744038738101E-3</v>
      </c>
      <c r="AM2552" s="456">
        <v>0</v>
      </c>
      <c r="AN2552" s="457">
        <v>0</v>
      </c>
      <c r="AO2552" s="438">
        <v>3.5605919210864021E-3</v>
      </c>
      <c r="AP2552" s="462">
        <v>0</v>
      </c>
      <c r="AQ2552" s="463">
        <v>0</v>
      </c>
      <c r="AR2552" s="463">
        <v>0</v>
      </c>
      <c r="AS2552" s="456">
        <v>0</v>
      </c>
      <c r="AT2552" s="457">
        <v>0</v>
      </c>
      <c r="AU2552" s="457">
        <v>0</v>
      </c>
    </row>
    <row r="2553" spans="1:47" x14ac:dyDescent="0.2">
      <c r="A2553" s="231">
        <v>2038</v>
      </c>
      <c r="B2553" s="232">
        <v>29</v>
      </c>
      <c r="C2553" s="456">
        <v>0</v>
      </c>
      <c r="D2553" s="457">
        <v>0</v>
      </c>
      <c r="E2553" s="438">
        <v>8.5071244148330134</v>
      </c>
      <c r="F2553" s="456">
        <v>0</v>
      </c>
      <c r="G2553" s="457">
        <v>0</v>
      </c>
      <c r="H2553" s="438">
        <v>0.37679298904918102</v>
      </c>
      <c r="I2553" s="456">
        <v>0</v>
      </c>
      <c r="J2553" s="457">
        <v>0</v>
      </c>
      <c r="K2553" s="438">
        <v>0.46184177555849004</v>
      </c>
      <c r="L2553" s="462">
        <v>0</v>
      </c>
      <c r="M2553" s="463">
        <v>0</v>
      </c>
      <c r="N2553" s="438">
        <v>3.4480389997747834E-3</v>
      </c>
      <c r="O2553" s="456">
        <v>0</v>
      </c>
      <c r="P2553" s="457">
        <v>0</v>
      </c>
      <c r="Q2553" s="438">
        <v>2.81149095164527E-2</v>
      </c>
      <c r="R2553" s="462">
        <v>0</v>
      </c>
      <c r="S2553" s="463">
        <v>0</v>
      </c>
      <c r="T2553" s="438">
        <v>515.1102769160193</v>
      </c>
      <c r="U2553" s="456">
        <v>0</v>
      </c>
      <c r="V2553" s="457">
        <v>0</v>
      </c>
      <c r="W2553" s="438">
        <v>1.9222095356975756E-2</v>
      </c>
      <c r="X2553" s="456">
        <v>0</v>
      </c>
      <c r="Y2553" s="457">
        <v>0</v>
      </c>
      <c r="Z2553" s="438">
        <v>1.9648697029558154E-2</v>
      </c>
      <c r="AA2553" s="456">
        <v>0</v>
      </c>
      <c r="AB2553" s="457">
        <v>0</v>
      </c>
      <c r="AC2553" s="438">
        <v>7.3704753180657339E-3</v>
      </c>
      <c r="AD2553" s="456">
        <v>0</v>
      </c>
      <c r="AE2553" s="457">
        <v>0</v>
      </c>
      <c r="AF2553" s="438">
        <v>4.4564802994126934E-4</v>
      </c>
      <c r="AG2553" s="456">
        <v>0</v>
      </c>
      <c r="AH2553" s="457">
        <v>0</v>
      </c>
      <c r="AI2553" s="438">
        <v>1.5903773981146677E-2</v>
      </c>
      <c r="AJ2553" s="456">
        <v>0</v>
      </c>
      <c r="AK2553" s="457">
        <v>0</v>
      </c>
      <c r="AL2553" s="438">
        <v>2.7438503883938101E-3</v>
      </c>
      <c r="AM2553" s="456">
        <v>0</v>
      </c>
      <c r="AN2553" s="457">
        <v>0</v>
      </c>
      <c r="AO2553" s="438">
        <v>3.5605704282179926E-3</v>
      </c>
      <c r="AP2553" s="462">
        <v>0</v>
      </c>
      <c r="AQ2553" s="463">
        <v>0</v>
      </c>
      <c r="AR2553" s="463">
        <v>0</v>
      </c>
      <c r="AS2553" s="456">
        <v>0</v>
      </c>
      <c r="AT2553" s="457">
        <v>0</v>
      </c>
      <c r="AU2553" s="457">
        <v>0</v>
      </c>
    </row>
    <row r="2554" spans="1:47" x14ac:dyDescent="0.2">
      <c r="A2554" s="231">
        <v>2038</v>
      </c>
      <c r="B2554" s="232">
        <v>30</v>
      </c>
      <c r="C2554" s="456">
        <v>0</v>
      </c>
      <c r="D2554" s="457">
        <v>0</v>
      </c>
      <c r="E2554" s="438">
        <v>9.7761893075941728</v>
      </c>
      <c r="F2554" s="456">
        <v>0</v>
      </c>
      <c r="G2554" s="457">
        <v>0</v>
      </c>
      <c r="H2554" s="438">
        <v>0.39958027074984442</v>
      </c>
      <c r="I2554" s="456">
        <v>0</v>
      </c>
      <c r="J2554" s="457">
        <v>0</v>
      </c>
      <c r="K2554" s="438">
        <v>0.59666207334218546</v>
      </c>
      <c r="L2554" s="462">
        <v>0</v>
      </c>
      <c r="M2554" s="463">
        <v>0</v>
      </c>
      <c r="N2554" s="438">
        <v>3.4480464314253275E-3</v>
      </c>
      <c r="O2554" s="456">
        <v>0</v>
      </c>
      <c r="P2554" s="457">
        <v>0</v>
      </c>
      <c r="Q2554" s="438">
        <v>2.8114852717894281E-2</v>
      </c>
      <c r="R2554" s="462">
        <v>0</v>
      </c>
      <c r="S2554" s="463">
        <v>0</v>
      </c>
      <c r="T2554" s="438">
        <v>515.11120190179793</v>
      </c>
      <c r="U2554" s="456">
        <v>0</v>
      </c>
      <c r="V2554" s="457">
        <v>0</v>
      </c>
      <c r="W2554" s="438">
        <v>2.0497956308317165E-2</v>
      </c>
      <c r="X2554" s="456">
        <v>0</v>
      </c>
      <c r="Y2554" s="457">
        <v>0</v>
      </c>
      <c r="Z2554" s="438">
        <v>1.9648466805656524E-2</v>
      </c>
      <c r="AA2554" s="456">
        <v>0</v>
      </c>
      <c r="AB2554" s="457">
        <v>0</v>
      </c>
      <c r="AC2554" s="438">
        <v>7.792654544107251E-3</v>
      </c>
      <c r="AD2554" s="456">
        <v>0</v>
      </c>
      <c r="AE2554" s="457">
        <v>0</v>
      </c>
      <c r="AF2554" s="438">
        <v>4.7229495701127741E-4</v>
      </c>
      <c r="AG2554" s="456">
        <v>0</v>
      </c>
      <c r="AH2554" s="457">
        <v>0</v>
      </c>
      <c r="AI2554" s="438">
        <v>1.6873105732430501E-2</v>
      </c>
      <c r="AJ2554" s="456">
        <v>0</v>
      </c>
      <c r="AK2554" s="457">
        <v>0</v>
      </c>
      <c r="AL2554" s="438">
        <v>2.8982153721984231E-3</v>
      </c>
      <c r="AM2554" s="456">
        <v>0</v>
      </c>
      <c r="AN2554" s="457">
        <v>0</v>
      </c>
      <c r="AO2554" s="438">
        <v>3.7892643751364368E-3</v>
      </c>
      <c r="AP2554" s="462">
        <v>0</v>
      </c>
      <c r="AQ2554" s="463">
        <v>0</v>
      </c>
      <c r="AR2554" s="463">
        <v>0</v>
      </c>
      <c r="AS2554" s="456">
        <v>0</v>
      </c>
      <c r="AT2554" s="457">
        <v>0</v>
      </c>
      <c r="AU2554" s="457">
        <v>0</v>
      </c>
    </row>
    <row r="2555" spans="1:47" x14ac:dyDescent="0.2">
      <c r="A2555" s="231">
        <v>2038</v>
      </c>
      <c r="B2555" s="232">
        <v>31</v>
      </c>
      <c r="C2555" s="456">
        <v>0</v>
      </c>
      <c r="D2555" s="457">
        <v>0</v>
      </c>
      <c r="E2555" s="438">
        <v>11.089706044064648</v>
      </c>
      <c r="F2555" s="456">
        <v>0</v>
      </c>
      <c r="G2555" s="457">
        <v>0</v>
      </c>
      <c r="H2555" s="438">
        <v>0.42474778101179039</v>
      </c>
      <c r="I2555" s="456">
        <v>0</v>
      </c>
      <c r="J2555" s="457">
        <v>0</v>
      </c>
      <c r="K2555" s="438">
        <v>0.72635557239199844</v>
      </c>
      <c r="L2555" s="462">
        <v>0</v>
      </c>
      <c r="M2555" s="463">
        <v>0</v>
      </c>
      <c r="N2555" s="438">
        <v>3.4480502744016414E-3</v>
      </c>
      <c r="O2555" s="456">
        <v>0</v>
      </c>
      <c r="P2555" s="457">
        <v>0</v>
      </c>
      <c r="Q2555" s="438">
        <v>2.8114818130066409E-2</v>
      </c>
      <c r="R2555" s="462">
        <v>0</v>
      </c>
      <c r="S2555" s="463">
        <v>0</v>
      </c>
      <c r="T2555" s="438">
        <v>515.11274807116934</v>
      </c>
      <c r="U2555" s="456">
        <v>0</v>
      </c>
      <c r="V2555" s="457">
        <v>0</v>
      </c>
      <c r="W2555" s="438">
        <v>2.1883895633631176E-2</v>
      </c>
      <c r="X2555" s="456">
        <v>0</v>
      </c>
      <c r="Y2555" s="457">
        <v>0</v>
      </c>
      <c r="Z2555" s="438">
        <v>1.964811871951171E-2</v>
      </c>
      <c r="AA2555" s="456">
        <v>0</v>
      </c>
      <c r="AB2555" s="457">
        <v>0</v>
      </c>
      <c r="AC2555" s="438">
        <v>8.2632664389680824E-3</v>
      </c>
      <c r="AD2555" s="456">
        <v>0</v>
      </c>
      <c r="AE2555" s="457">
        <v>0</v>
      </c>
      <c r="AF2555" s="438">
        <v>5.0188725768906281E-4</v>
      </c>
      <c r="AG2555" s="456">
        <v>0</v>
      </c>
      <c r="AH2555" s="457">
        <v>0</v>
      </c>
      <c r="AI2555" s="438">
        <v>1.7942412001161083E-2</v>
      </c>
      <c r="AJ2555" s="456">
        <v>0</v>
      </c>
      <c r="AK2555" s="457">
        <v>0</v>
      </c>
      <c r="AL2555" s="438">
        <v>3.0713756111775607E-3</v>
      </c>
      <c r="AM2555" s="456">
        <v>0</v>
      </c>
      <c r="AN2555" s="457">
        <v>0</v>
      </c>
      <c r="AO2555" s="438">
        <v>4.0393331006651377E-3</v>
      </c>
      <c r="AP2555" s="462">
        <v>0</v>
      </c>
      <c r="AQ2555" s="463">
        <v>0</v>
      </c>
      <c r="AR2555" s="463">
        <v>0</v>
      </c>
      <c r="AS2555" s="456">
        <v>0</v>
      </c>
      <c r="AT2555" s="457">
        <v>0</v>
      </c>
      <c r="AU2555" s="457">
        <v>0</v>
      </c>
    </row>
    <row r="2556" spans="1:47" x14ac:dyDescent="0.2">
      <c r="A2556" s="231">
        <v>2038</v>
      </c>
      <c r="B2556" s="232">
        <v>32</v>
      </c>
      <c r="C2556" s="456">
        <v>0</v>
      </c>
      <c r="D2556" s="457">
        <v>0</v>
      </c>
      <c r="E2556" s="419">
        <v>11.089706044064648</v>
      </c>
      <c r="F2556" s="456">
        <v>0</v>
      </c>
      <c r="G2556" s="457">
        <v>0</v>
      </c>
      <c r="H2556" s="419">
        <v>0.42474778101179039</v>
      </c>
      <c r="I2556" s="456">
        <v>0</v>
      </c>
      <c r="J2556" s="457">
        <v>0</v>
      </c>
      <c r="K2556" s="419">
        <v>0.72635557239199844</v>
      </c>
      <c r="L2556" s="462">
        <v>0</v>
      </c>
      <c r="M2556" s="463">
        <v>0</v>
      </c>
      <c r="N2556" s="419">
        <v>3.4480502744016414E-3</v>
      </c>
      <c r="O2556" s="456">
        <v>0</v>
      </c>
      <c r="P2556" s="457">
        <v>0</v>
      </c>
      <c r="Q2556" s="419">
        <v>2.8114818130066409E-2</v>
      </c>
      <c r="R2556" s="462">
        <v>0</v>
      </c>
      <c r="S2556" s="463">
        <v>0</v>
      </c>
      <c r="T2556" s="419">
        <v>515.11274807116934</v>
      </c>
      <c r="U2556" s="456">
        <v>0</v>
      </c>
      <c r="V2556" s="457">
        <v>0</v>
      </c>
      <c r="W2556" s="419">
        <v>2.1883895633631176E-2</v>
      </c>
      <c r="X2556" s="456">
        <v>0</v>
      </c>
      <c r="Y2556" s="457">
        <v>0</v>
      </c>
      <c r="Z2556" s="419">
        <v>1.964811871951171E-2</v>
      </c>
      <c r="AA2556" s="456">
        <v>0</v>
      </c>
      <c r="AB2556" s="457">
        <v>0</v>
      </c>
      <c r="AC2556" s="419">
        <v>8.2632664389680824E-3</v>
      </c>
      <c r="AD2556" s="456">
        <v>0</v>
      </c>
      <c r="AE2556" s="457">
        <v>0</v>
      </c>
      <c r="AF2556" s="419">
        <v>5.0188725768906281E-4</v>
      </c>
      <c r="AG2556" s="456">
        <v>0</v>
      </c>
      <c r="AH2556" s="457">
        <v>0</v>
      </c>
      <c r="AI2556" s="419">
        <v>1.7942412001161083E-2</v>
      </c>
      <c r="AJ2556" s="456">
        <v>0</v>
      </c>
      <c r="AK2556" s="457">
        <v>0</v>
      </c>
      <c r="AL2556" s="419">
        <v>3.0713756111775607E-3</v>
      </c>
      <c r="AM2556" s="456">
        <v>0</v>
      </c>
      <c r="AN2556" s="457">
        <v>0</v>
      </c>
      <c r="AO2556" s="419">
        <v>4.0393331006651377E-3</v>
      </c>
      <c r="AP2556" s="462">
        <v>0</v>
      </c>
      <c r="AQ2556" s="463">
        <v>0</v>
      </c>
      <c r="AR2556" s="463">
        <v>0</v>
      </c>
      <c r="AS2556" s="456">
        <v>0</v>
      </c>
      <c r="AT2556" s="457">
        <v>0</v>
      </c>
      <c r="AU2556" s="457">
        <v>0</v>
      </c>
    </row>
    <row r="2557" spans="1:47" x14ac:dyDescent="0.2">
      <c r="A2557" s="231">
        <v>2038</v>
      </c>
      <c r="B2557" s="232">
        <v>33</v>
      </c>
      <c r="C2557" s="456">
        <v>0</v>
      </c>
      <c r="D2557" s="457">
        <v>0</v>
      </c>
      <c r="E2557" s="419">
        <v>11.089706044064648</v>
      </c>
      <c r="F2557" s="456">
        <v>0</v>
      </c>
      <c r="G2557" s="457">
        <v>0</v>
      </c>
      <c r="H2557" s="419">
        <v>0.42474778101179039</v>
      </c>
      <c r="I2557" s="456">
        <v>0</v>
      </c>
      <c r="J2557" s="457">
        <v>0</v>
      </c>
      <c r="K2557" s="419">
        <v>0.72635557239199844</v>
      </c>
      <c r="L2557" s="462">
        <v>0</v>
      </c>
      <c r="M2557" s="463">
        <v>0</v>
      </c>
      <c r="N2557" s="419">
        <v>3.4480502744016414E-3</v>
      </c>
      <c r="O2557" s="456">
        <v>0</v>
      </c>
      <c r="P2557" s="457">
        <v>0</v>
      </c>
      <c r="Q2557" s="419">
        <v>2.8114818130066409E-2</v>
      </c>
      <c r="R2557" s="462">
        <v>0</v>
      </c>
      <c r="S2557" s="463">
        <v>0</v>
      </c>
      <c r="T2557" s="419">
        <v>515.11274807116934</v>
      </c>
      <c r="U2557" s="456">
        <v>0</v>
      </c>
      <c r="V2557" s="457">
        <v>0</v>
      </c>
      <c r="W2557" s="419">
        <v>2.1883895633631176E-2</v>
      </c>
      <c r="X2557" s="456">
        <v>0</v>
      </c>
      <c r="Y2557" s="457">
        <v>0</v>
      </c>
      <c r="Z2557" s="419">
        <v>1.964811871951171E-2</v>
      </c>
      <c r="AA2557" s="456">
        <v>0</v>
      </c>
      <c r="AB2557" s="457">
        <v>0</v>
      </c>
      <c r="AC2557" s="419">
        <v>8.2632664389680824E-3</v>
      </c>
      <c r="AD2557" s="456">
        <v>0</v>
      </c>
      <c r="AE2557" s="457">
        <v>0</v>
      </c>
      <c r="AF2557" s="419">
        <v>5.0188725768906281E-4</v>
      </c>
      <c r="AG2557" s="456">
        <v>0</v>
      </c>
      <c r="AH2557" s="457">
        <v>0</v>
      </c>
      <c r="AI2557" s="419">
        <v>1.7942412001161083E-2</v>
      </c>
      <c r="AJ2557" s="456">
        <v>0</v>
      </c>
      <c r="AK2557" s="457">
        <v>0</v>
      </c>
      <c r="AL2557" s="419">
        <v>3.0713756111775607E-3</v>
      </c>
      <c r="AM2557" s="456">
        <v>0</v>
      </c>
      <c r="AN2557" s="457">
        <v>0</v>
      </c>
      <c r="AO2557" s="419">
        <v>4.0393331006651377E-3</v>
      </c>
      <c r="AP2557" s="462">
        <v>0</v>
      </c>
      <c r="AQ2557" s="463">
        <v>0</v>
      </c>
      <c r="AR2557" s="463">
        <v>0</v>
      </c>
      <c r="AS2557" s="456">
        <v>0</v>
      </c>
      <c r="AT2557" s="457">
        <v>0</v>
      </c>
      <c r="AU2557" s="457">
        <v>0</v>
      </c>
    </row>
    <row r="2558" spans="1:47" x14ac:dyDescent="0.2">
      <c r="A2558" s="231">
        <v>2038</v>
      </c>
      <c r="B2558" s="232">
        <v>34</v>
      </c>
      <c r="C2558" s="456">
        <v>0</v>
      </c>
      <c r="D2558" s="457">
        <v>0</v>
      </c>
      <c r="E2558" s="419">
        <v>11.089706044064648</v>
      </c>
      <c r="F2558" s="456">
        <v>0</v>
      </c>
      <c r="G2558" s="457">
        <v>0</v>
      </c>
      <c r="H2558" s="419">
        <v>0.42474778101179039</v>
      </c>
      <c r="I2558" s="456">
        <v>0</v>
      </c>
      <c r="J2558" s="457">
        <v>0</v>
      </c>
      <c r="K2558" s="419">
        <v>0.72635557239199844</v>
      </c>
      <c r="L2558" s="462">
        <v>0</v>
      </c>
      <c r="M2558" s="463">
        <v>0</v>
      </c>
      <c r="N2558" s="419">
        <v>3.4480502744016414E-3</v>
      </c>
      <c r="O2558" s="456">
        <v>0</v>
      </c>
      <c r="P2558" s="457">
        <v>0</v>
      </c>
      <c r="Q2558" s="419">
        <v>2.8114818130066409E-2</v>
      </c>
      <c r="R2558" s="462">
        <v>0</v>
      </c>
      <c r="S2558" s="463">
        <v>0</v>
      </c>
      <c r="T2558" s="419">
        <v>515.11274807116934</v>
      </c>
      <c r="U2558" s="456">
        <v>0</v>
      </c>
      <c r="V2558" s="457">
        <v>0</v>
      </c>
      <c r="W2558" s="419">
        <v>2.1883895633631176E-2</v>
      </c>
      <c r="X2558" s="456">
        <v>0</v>
      </c>
      <c r="Y2558" s="457">
        <v>0</v>
      </c>
      <c r="Z2558" s="419">
        <v>1.964811871951171E-2</v>
      </c>
      <c r="AA2558" s="456">
        <v>0</v>
      </c>
      <c r="AB2558" s="457">
        <v>0</v>
      </c>
      <c r="AC2558" s="419">
        <v>8.2632664389680824E-3</v>
      </c>
      <c r="AD2558" s="456">
        <v>0</v>
      </c>
      <c r="AE2558" s="457">
        <v>0</v>
      </c>
      <c r="AF2558" s="419">
        <v>5.0188725768906281E-4</v>
      </c>
      <c r="AG2558" s="456">
        <v>0</v>
      </c>
      <c r="AH2558" s="457">
        <v>0</v>
      </c>
      <c r="AI2558" s="419">
        <v>1.7942412001161083E-2</v>
      </c>
      <c r="AJ2558" s="456">
        <v>0</v>
      </c>
      <c r="AK2558" s="457">
        <v>0</v>
      </c>
      <c r="AL2558" s="419">
        <v>3.0713756111775607E-3</v>
      </c>
      <c r="AM2558" s="456">
        <v>0</v>
      </c>
      <c r="AN2558" s="457">
        <v>0</v>
      </c>
      <c r="AO2558" s="419">
        <v>4.0393331006651377E-3</v>
      </c>
      <c r="AP2558" s="462">
        <v>0</v>
      </c>
      <c r="AQ2558" s="463">
        <v>0</v>
      </c>
      <c r="AR2558" s="463">
        <v>0</v>
      </c>
      <c r="AS2558" s="456">
        <v>0</v>
      </c>
      <c r="AT2558" s="457">
        <v>0</v>
      </c>
      <c r="AU2558" s="457">
        <v>0</v>
      </c>
    </row>
    <row r="2559" spans="1:47" x14ac:dyDescent="0.2">
      <c r="A2559" s="231">
        <v>2038</v>
      </c>
      <c r="B2559" s="232">
        <v>35</v>
      </c>
      <c r="C2559" s="456">
        <v>0</v>
      </c>
      <c r="D2559" s="457">
        <v>0</v>
      </c>
      <c r="E2559" s="419">
        <v>11.089706044064648</v>
      </c>
      <c r="F2559" s="456">
        <v>0</v>
      </c>
      <c r="G2559" s="457">
        <v>0</v>
      </c>
      <c r="H2559" s="419">
        <v>0.42474778101179039</v>
      </c>
      <c r="I2559" s="456">
        <v>0</v>
      </c>
      <c r="J2559" s="457">
        <v>0</v>
      </c>
      <c r="K2559" s="419">
        <v>0.72635557239199844</v>
      </c>
      <c r="L2559" s="462">
        <v>0</v>
      </c>
      <c r="M2559" s="463">
        <v>0</v>
      </c>
      <c r="N2559" s="419">
        <v>3.4480502744016414E-3</v>
      </c>
      <c r="O2559" s="456">
        <v>0</v>
      </c>
      <c r="P2559" s="457">
        <v>0</v>
      </c>
      <c r="Q2559" s="419">
        <v>2.8114818130066409E-2</v>
      </c>
      <c r="R2559" s="462">
        <v>0</v>
      </c>
      <c r="S2559" s="463">
        <v>0</v>
      </c>
      <c r="T2559" s="419">
        <v>515.11274807116934</v>
      </c>
      <c r="U2559" s="456">
        <v>0</v>
      </c>
      <c r="V2559" s="457">
        <v>0</v>
      </c>
      <c r="W2559" s="419">
        <v>2.1883895633631176E-2</v>
      </c>
      <c r="X2559" s="456">
        <v>0</v>
      </c>
      <c r="Y2559" s="457">
        <v>0</v>
      </c>
      <c r="Z2559" s="419">
        <v>1.964811871951171E-2</v>
      </c>
      <c r="AA2559" s="456">
        <v>0</v>
      </c>
      <c r="AB2559" s="457">
        <v>0</v>
      </c>
      <c r="AC2559" s="419">
        <v>8.2632664389680824E-3</v>
      </c>
      <c r="AD2559" s="456">
        <v>0</v>
      </c>
      <c r="AE2559" s="457">
        <v>0</v>
      </c>
      <c r="AF2559" s="419">
        <v>5.0188725768906281E-4</v>
      </c>
      <c r="AG2559" s="456">
        <v>0</v>
      </c>
      <c r="AH2559" s="457">
        <v>0</v>
      </c>
      <c r="AI2559" s="419">
        <v>1.7942412001161083E-2</v>
      </c>
      <c r="AJ2559" s="456">
        <v>0</v>
      </c>
      <c r="AK2559" s="457">
        <v>0</v>
      </c>
      <c r="AL2559" s="419">
        <v>3.0713756111775607E-3</v>
      </c>
      <c r="AM2559" s="456">
        <v>0</v>
      </c>
      <c r="AN2559" s="457">
        <v>0</v>
      </c>
      <c r="AO2559" s="419">
        <v>4.0393331006651377E-3</v>
      </c>
      <c r="AP2559" s="462">
        <v>0</v>
      </c>
      <c r="AQ2559" s="463">
        <v>0</v>
      </c>
      <c r="AR2559" s="463">
        <v>0</v>
      </c>
      <c r="AS2559" s="456">
        <v>0</v>
      </c>
      <c r="AT2559" s="457">
        <v>0</v>
      </c>
      <c r="AU2559" s="457">
        <v>0</v>
      </c>
    </row>
    <row r="2560" spans="1:47" x14ac:dyDescent="0.2">
      <c r="A2560" s="231">
        <v>2038</v>
      </c>
      <c r="B2560" s="232">
        <v>36</v>
      </c>
      <c r="C2560" s="456">
        <v>0</v>
      </c>
      <c r="D2560" s="457">
        <v>0</v>
      </c>
      <c r="E2560" s="419">
        <v>11.089706044064648</v>
      </c>
      <c r="F2560" s="456">
        <v>0</v>
      </c>
      <c r="G2560" s="457">
        <v>0</v>
      </c>
      <c r="H2560" s="419">
        <v>0.42474778101179039</v>
      </c>
      <c r="I2560" s="456">
        <v>0</v>
      </c>
      <c r="J2560" s="457">
        <v>0</v>
      </c>
      <c r="K2560" s="419">
        <v>0.72635557239199844</v>
      </c>
      <c r="L2560" s="462">
        <v>0</v>
      </c>
      <c r="M2560" s="463">
        <v>0</v>
      </c>
      <c r="N2560" s="419">
        <v>3.4480502744016414E-3</v>
      </c>
      <c r="O2560" s="456">
        <v>0</v>
      </c>
      <c r="P2560" s="457">
        <v>0</v>
      </c>
      <c r="Q2560" s="419">
        <v>2.8114818130066409E-2</v>
      </c>
      <c r="R2560" s="462">
        <v>0</v>
      </c>
      <c r="S2560" s="463">
        <v>0</v>
      </c>
      <c r="T2560" s="419">
        <v>515.11274807116934</v>
      </c>
      <c r="U2560" s="456">
        <v>0</v>
      </c>
      <c r="V2560" s="457">
        <v>0</v>
      </c>
      <c r="W2560" s="419">
        <v>2.1883895633631176E-2</v>
      </c>
      <c r="X2560" s="456">
        <v>0</v>
      </c>
      <c r="Y2560" s="457">
        <v>0</v>
      </c>
      <c r="Z2560" s="419">
        <v>1.964811871951171E-2</v>
      </c>
      <c r="AA2560" s="456">
        <v>0</v>
      </c>
      <c r="AB2560" s="457">
        <v>0</v>
      </c>
      <c r="AC2560" s="419">
        <v>8.2632664389680824E-3</v>
      </c>
      <c r="AD2560" s="456">
        <v>0</v>
      </c>
      <c r="AE2560" s="457">
        <v>0</v>
      </c>
      <c r="AF2560" s="419">
        <v>5.0188725768906281E-4</v>
      </c>
      <c r="AG2560" s="456">
        <v>0</v>
      </c>
      <c r="AH2560" s="457">
        <v>0</v>
      </c>
      <c r="AI2560" s="419">
        <v>1.7942412001161083E-2</v>
      </c>
      <c r="AJ2560" s="456">
        <v>0</v>
      </c>
      <c r="AK2560" s="457">
        <v>0</v>
      </c>
      <c r="AL2560" s="419">
        <v>3.0713756111775607E-3</v>
      </c>
      <c r="AM2560" s="456">
        <v>0</v>
      </c>
      <c r="AN2560" s="457">
        <v>0</v>
      </c>
      <c r="AO2560" s="419">
        <v>4.0393331006651377E-3</v>
      </c>
      <c r="AP2560" s="462">
        <v>0</v>
      </c>
      <c r="AQ2560" s="463">
        <v>0</v>
      </c>
      <c r="AR2560" s="463">
        <v>0</v>
      </c>
      <c r="AS2560" s="456">
        <v>0</v>
      </c>
      <c r="AT2560" s="457">
        <v>0</v>
      </c>
      <c r="AU2560" s="457">
        <v>0</v>
      </c>
    </row>
    <row r="2561" spans="1:47" x14ac:dyDescent="0.2">
      <c r="A2561" s="231">
        <v>2038</v>
      </c>
      <c r="B2561" s="232">
        <v>37</v>
      </c>
      <c r="C2561" s="456">
        <v>0</v>
      </c>
      <c r="D2561" s="457">
        <v>0</v>
      </c>
      <c r="E2561" s="419">
        <v>11.089706044064648</v>
      </c>
      <c r="F2561" s="456">
        <v>0</v>
      </c>
      <c r="G2561" s="457">
        <v>0</v>
      </c>
      <c r="H2561" s="419">
        <v>0.42474778101179039</v>
      </c>
      <c r="I2561" s="456">
        <v>0</v>
      </c>
      <c r="J2561" s="457">
        <v>0</v>
      </c>
      <c r="K2561" s="419">
        <v>0.72635557239199844</v>
      </c>
      <c r="L2561" s="462">
        <v>0</v>
      </c>
      <c r="M2561" s="463">
        <v>0</v>
      </c>
      <c r="N2561" s="419">
        <v>3.4480502744016414E-3</v>
      </c>
      <c r="O2561" s="456">
        <v>0</v>
      </c>
      <c r="P2561" s="457">
        <v>0</v>
      </c>
      <c r="Q2561" s="419">
        <v>2.8114818130066409E-2</v>
      </c>
      <c r="R2561" s="462">
        <v>0</v>
      </c>
      <c r="S2561" s="463">
        <v>0</v>
      </c>
      <c r="T2561" s="419">
        <v>515.11274807116934</v>
      </c>
      <c r="U2561" s="456">
        <v>0</v>
      </c>
      <c r="V2561" s="457">
        <v>0</v>
      </c>
      <c r="W2561" s="419">
        <v>2.1883895633631176E-2</v>
      </c>
      <c r="X2561" s="456">
        <v>0</v>
      </c>
      <c r="Y2561" s="457">
        <v>0</v>
      </c>
      <c r="Z2561" s="419">
        <v>1.964811871951171E-2</v>
      </c>
      <c r="AA2561" s="456">
        <v>0</v>
      </c>
      <c r="AB2561" s="457">
        <v>0</v>
      </c>
      <c r="AC2561" s="419">
        <v>8.2632664389680824E-3</v>
      </c>
      <c r="AD2561" s="456">
        <v>0</v>
      </c>
      <c r="AE2561" s="457">
        <v>0</v>
      </c>
      <c r="AF2561" s="419">
        <v>5.0188725768906281E-4</v>
      </c>
      <c r="AG2561" s="456">
        <v>0</v>
      </c>
      <c r="AH2561" s="457">
        <v>0</v>
      </c>
      <c r="AI2561" s="419">
        <v>1.7942412001161083E-2</v>
      </c>
      <c r="AJ2561" s="456">
        <v>0</v>
      </c>
      <c r="AK2561" s="457">
        <v>0</v>
      </c>
      <c r="AL2561" s="419">
        <v>3.0713756111775607E-3</v>
      </c>
      <c r="AM2561" s="456">
        <v>0</v>
      </c>
      <c r="AN2561" s="457">
        <v>0</v>
      </c>
      <c r="AO2561" s="419">
        <v>4.0393331006651377E-3</v>
      </c>
      <c r="AP2561" s="462">
        <v>0</v>
      </c>
      <c r="AQ2561" s="463">
        <v>0</v>
      </c>
      <c r="AR2561" s="463">
        <v>0</v>
      </c>
      <c r="AS2561" s="456">
        <v>0</v>
      </c>
      <c r="AT2561" s="457">
        <v>0</v>
      </c>
      <c r="AU2561" s="457">
        <v>0</v>
      </c>
    </row>
    <row r="2562" spans="1:47" x14ac:dyDescent="0.2">
      <c r="A2562" s="231">
        <v>2038</v>
      </c>
      <c r="B2562" s="232">
        <v>38</v>
      </c>
      <c r="C2562" s="456">
        <v>0</v>
      </c>
      <c r="D2562" s="457">
        <v>0</v>
      </c>
      <c r="E2562" s="419">
        <v>11.089706044064648</v>
      </c>
      <c r="F2562" s="456">
        <v>0</v>
      </c>
      <c r="G2562" s="457">
        <v>0</v>
      </c>
      <c r="H2562" s="419">
        <v>0.42474778101179039</v>
      </c>
      <c r="I2562" s="456">
        <v>0</v>
      </c>
      <c r="J2562" s="457">
        <v>0</v>
      </c>
      <c r="K2562" s="419">
        <v>0.72635557239199844</v>
      </c>
      <c r="L2562" s="462">
        <v>0</v>
      </c>
      <c r="M2562" s="463">
        <v>0</v>
      </c>
      <c r="N2562" s="419">
        <v>3.4480502744016414E-3</v>
      </c>
      <c r="O2562" s="456">
        <v>0</v>
      </c>
      <c r="P2562" s="457">
        <v>0</v>
      </c>
      <c r="Q2562" s="419">
        <v>2.8114818130066409E-2</v>
      </c>
      <c r="R2562" s="462">
        <v>0</v>
      </c>
      <c r="S2562" s="463">
        <v>0</v>
      </c>
      <c r="T2562" s="419">
        <v>515.11274807116934</v>
      </c>
      <c r="U2562" s="456">
        <v>0</v>
      </c>
      <c r="V2562" s="457">
        <v>0</v>
      </c>
      <c r="W2562" s="419">
        <v>2.1883895633631176E-2</v>
      </c>
      <c r="X2562" s="456">
        <v>0</v>
      </c>
      <c r="Y2562" s="457">
        <v>0</v>
      </c>
      <c r="Z2562" s="419">
        <v>1.964811871951171E-2</v>
      </c>
      <c r="AA2562" s="456">
        <v>0</v>
      </c>
      <c r="AB2562" s="457">
        <v>0</v>
      </c>
      <c r="AC2562" s="419">
        <v>8.2632664389680824E-3</v>
      </c>
      <c r="AD2562" s="456">
        <v>0</v>
      </c>
      <c r="AE2562" s="457">
        <v>0</v>
      </c>
      <c r="AF2562" s="419">
        <v>5.0188725768906281E-4</v>
      </c>
      <c r="AG2562" s="456">
        <v>0</v>
      </c>
      <c r="AH2562" s="457">
        <v>0</v>
      </c>
      <c r="AI2562" s="419">
        <v>1.7942412001161083E-2</v>
      </c>
      <c r="AJ2562" s="456">
        <v>0</v>
      </c>
      <c r="AK2562" s="457">
        <v>0</v>
      </c>
      <c r="AL2562" s="419">
        <v>3.0713756111775607E-3</v>
      </c>
      <c r="AM2562" s="456">
        <v>0</v>
      </c>
      <c r="AN2562" s="457">
        <v>0</v>
      </c>
      <c r="AO2562" s="419">
        <v>4.0393331006651377E-3</v>
      </c>
      <c r="AP2562" s="462">
        <v>0</v>
      </c>
      <c r="AQ2562" s="463">
        <v>0</v>
      </c>
      <c r="AR2562" s="463">
        <v>0</v>
      </c>
      <c r="AS2562" s="456">
        <v>0</v>
      </c>
      <c r="AT2562" s="457">
        <v>0</v>
      </c>
      <c r="AU2562" s="457">
        <v>0</v>
      </c>
    </row>
    <row r="2563" spans="1:47" x14ac:dyDescent="0.2">
      <c r="A2563" s="231">
        <v>2038</v>
      </c>
      <c r="B2563" s="232">
        <v>39</v>
      </c>
      <c r="C2563" s="456">
        <v>0</v>
      </c>
      <c r="D2563" s="457">
        <v>0</v>
      </c>
      <c r="E2563" s="419">
        <v>11.089706044064648</v>
      </c>
      <c r="F2563" s="456">
        <v>0</v>
      </c>
      <c r="G2563" s="457">
        <v>0</v>
      </c>
      <c r="H2563" s="419">
        <v>0.42474778101179039</v>
      </c>
      <c r="I2563" s="456">
        <v>0</v>
      </c>
      <c r="J2563" s="457">
        <v>0</v>
      </c>
      <c r="K2563" s="419">
        <v>0.72635557239199844</v>
      </c>
      <c r="L2563" s="462">
        <v>0</v>
      </c>
      <c r="M2563" s="463">
        <v>0</v>
      </c>
      <c r="N2563" s="419">
        <v>3.4480502744016414E-3</v>
      </c>
      <c r="O2563" s="456">
        <v>0</v>
      </c>
      <c r="P2563" s="457">
        <v>0</v>
      </c>
      <c r="Q2563" s="419">
        <v>2.8114818130066409E-2</v>
      </c>
      <c r="R2563" s="462">
        <v>0</v>
      </c>
      <c r="S2563" s="463">
        <v>0</v>
      </c>
      <c r="T2563" s="419">
        <v>515.11274807116934</v>
      </c>
      <c r="U2563" s="456">
        <v>0</v>
      </c>
      <c r="V2563" s="457">
        <v>0</v>
      </c>
      <c r="W2563" s="419">
        <v>2.1883895633631176E-2</v>
      </c>
      <c r="X2563" s="456">
        <v>0</v>
      </c>
      <c r="Y2563" s="457">
        <v>0</v>
      </c>
      <c r="Z2563" s="419">
        <v>1.964811871951171E-2</v>
      </c>
      <c r="AA2563" s="456">
        <v>0</v>
      </c>
      <c r="AB2563" s="457">
        <v>0</v>
      </c>
      <c r="AC2563" s="419">
        <v>8.2632664389680824E-3</v>
      </c>
      <c r="AD2563" s="456">
        <v>0</v>
      </c>
      <c r="AE2563" s="457">
        <v>0</v>
      </c>
      <c r="AF2563" s="419">
        <v>5.0188725768906281E-4</v>
      </c>
      <c r="AG2563" s="456">
        <v>0</v>
      </c>
      <c r="AH2563" s="457">
        <v>0</v>
      </c>
      <c r="AI2563" s="419">
        <v>1.7942412001161083E-2</v>
      </c>
      <c r="AJ2563" s="456">
        <v>0</v>
      </c>
      <c r="AK2563" s="457">
        <v>0</v>
      </c>
      <c r="AL2563" s="419">
        <v>3.0713756111775607E-3</v>
      </c>
      <c r="AM2563" s="456">
        <v>0</v>
      </c>
      <c r="AN2563" s="457">
        <v>0</v>
      </c>
      <c r="AO2563" s="419">
        <v>4.0393331006651377E-3</v>
      </c>
      <c r="AP2563" s="462">
        <v>0</v>
      </c>
      <c r="AQ2563" s="463">
        <v>0</v>
      </c>
      <c r="AR2563" s="463">
        <v>0</v>
      </c>
      <c r="AS2563" s="456">
        <v>0</v>
      </c>
      <c r="AT2563" s="457">
        <v>0</v>
      </c>
      <c r="AU2563" s="457">
        <v>0</v>
      </c>
    </row>
    <row r="2564" spans="1:47" ht="13.5" thickBot="1" x14ac:dyDescent="0.25">
      <c r="A2564" s="233">
        <v>2038</v>
      </c>
      <c r="B2564" s="234">
        <v>40</v>
      </c>
      <c r="C2564" s="458">
        <v>0</v>
      </c>
      <c r="D2564" s="459">
        <v>0</v>
      </c>
      <c r="E2564" s="430">
        <v>11.089706044064648</v>
      </c>
      <c r="F2564" s="458">
        <v>0</v>
      </c>
      <c r="G2564" s="459">
        <v>0</v>
      </c>
      <c r="H2564" s="430">
        <v>0.42474778101179039</v>
      </c>
      <c r="I2564" s="458">
        <v>0</v>
      </c>
      <c r="J2564" s="459">
        <v>0</v>
      </c>
      <c r="K2564" s="430">
        <v>0.72635557239199844</v>
      </c>
      <c r="L2564" s="464">
        <v>0</v>
      </c>
      <c r="M2564" s="465">
        <v>0</v>
      </c>
      <c r="N2564" s="430">
        <v>3.4480502744016414E-3</v>
      </c>
      <c r="O2564" s="458">
        <v>0</v>
      </c>
      <c r="P2564" s="459">
        <v>0</v>
      </c>
      <c r="Q2564" s="430">
        <v>2.8114818130066409E-2</v>
      </c>
      <c r="R2564" s="464">
        <v>0</v>
      </c>
      <c r="S2564" s="465">
        <v>0</v>
      </c>
      <c r="T2564" s="430">
        <v>515.11274807116934</v>
      </c>
      <c r="U2564" s="458">
        <v>0</v>
      </c>
      <c r="V2564" s="459">
        <v>0</v>
      </c>
      <c r="W2564" s="430">
        <v>2.1883895633631176E-2</v>
      </c>
      <c r="X2564" s="458">
        <v>0</v>
      </c>
      <c r="Y2564" s="459">
        <v>0</v>
      </c>
      <c r="Z2564" s="430">
        <v>1.964811871951171E-2</v>
      </c>
      <c r="AA2564" s="458">
        <v>0</v>
      </c>
      <c r="AB2564" s="459">
        <v>0</v>
      </c>
      <c r="AC2564" s="430">
        <v>8.2632664389680824E-3</v>
      </c>
      <c r="AD2564" s="458">
        <v>0</v>
      </c>
      <c r="AE2564" s="459">
        <v>0</v>
      </c>
      <c r="AF2564" s="430">
        <v>5.0188725768906281E-4</v>
      </c>
      <c r="AG2564" s="458">
        <v>0</v>
      </c>
      <c r="AH2564" s="459">
        <v>0</v>
      </c>
      <c r="AI2564" s="430">
        <v>1.7942412001161083E-2</v>
      </c>
      <c r="AJ2564" s="458">
        <v>0</v>
      </c>
      <c r="AK2564" s="459">
        <v>0</v>
      </c>
      <c r="AL2564" s="430">
        <v>3.0713756111775607E-3</v>
      </c>
      <c r="AM2564" s="458">
        <v>0</v>
      </c>
      <c r="AN2564" s="459">
        <v>0</v>
      </c>
      <c r="AO2564" s="430">
        <v>4.0393331006651377E-3</v>
      </c>
      <c r="AP2564" s="464">
        <v>0</v>
      </c>
      <c r="AQ2564" s="465">
        <v>0</v>
      </c>
      <c r="AR2564" s="465">
        <v>0</v>
      </c>
      <c r="AS2564" s="458">
        <v>0</v>
      </c>
      <c r="AT2564" s="459">
        <v>0</v>
      </c>
      <c r="AU2564" s="459">
        <v>0</v>
      </c>
    </row>
    <row r="2565" spans="1:47" x14ac:dyDescent="0.2">
      <c r="A2565" s="229">
        <v>2039</v>
      </c>
      <c r="B2565" s="230">
        <v>1</v>
      </c>
      <c r="C2565" s="454">
        <v>0.74987895000157767</v>
      </c>
      <c r="D2565" s="455">
        <v>0.76611018603704906</v>
      </c>
      <c r="E2565" s="436">
        <v>1.7835976030171503</v>
      </c>
      <c r="F2565" s="454">
        <v>3.6226380475381056E-2</v>
      </c>
      <c r="G2565" s="455">
        <v>3.1957246030050131E-2</v>
      </c>
      <c r="H2565" s="436">
        <v>5.5228227014401755E-2</v>
      </c>
      <c r="I2565" s="454">
        <v>3.2014256689541346E-2</v>
      </c>
      <c r="J2565" s="455">
        <v>3.2469600922227518E-2</v>
      </c>
      <c r="K2565" s="436">
        <v>0.10335765640829243</v>
      </c>
      <c r="L2565" s="460">
        <v>1.3492879592673719E-3</v>
      </c>
      <c r="M2565" s="461">
        <v>1.7625711752976309E-3</v>
      </c>
      <c r="N2565" s="436">
        <v>3.3101437023448153E-3</v>
      </c>
      <c r="O2565" s="454">
        <v>1.637588350051004E-3</v>
      </c>
      <c r="P2565" s="455">
        <v>2.0795747308252188E-3</v>
      </c>
      <c r="Q2565" s="436">
        <v>1.0095046678313629E-2</v>
      </c>
      <c r="R2565" s="460">
        <v>0</v>
      </c>
      <c r="S2565" s="461">
        <v>0</v>
      </c>
      <c r="T2565" s="436">
        <v>493.13970238264096</v>
      </c>
      <c r="U2565" s="454">
        <v>4.6775499589678136E-3</v>
      </c>
      <c r="V2565" s="455">
        <v>5.617871459560296E-3</v>
      </c>
      <c r="W2565" s="436">
        <v>1.0144640350130652E-2</v>
      </c>
      <c r="X2565" s="454">
        <v>4.3466470604104791E-3</v>
      </c>
      <c r="Y2565" s="455">
        <v>5.5417499479130591E-3</v>
      </c>
      <c r="Z2565" s="436">
        <v>1.031154788134391E-2</v>
      </c>
      <c r="AA2565" s="454">
        <v>8.5858213689769315E-4</v>
      </c>
      <c r="AB2565" s="455">
        <v>8.7422718606960199E-4</v>
      </c>
      <c r="AC2565" s="436">
        <v>1.1810101633396687E-3</v>
      </c>
      <c r="AD2565" s="454">
        <v>4.6418447812918287E-5</v>
      </c>
      <c r="AE2565" s="455">
        <v>4.0728235815777679E-5</v>
      </c>
      <c r="AF2565" s="436">
        <v>6.4724708213949114E-5</v>
      </c>
      <c r="AG2565" s="454">
        <v>1.493880855897142E-3</v>
      </c>
      <c r="AH2565" s="455">
        <v>1.2989540686951999E-3</v>
      </c>
      <c r="AI2565" s="436">
        <v>2.3004316744049693E-3</v>
      </c>
      <c r="AJ2565" s="454">
        <v>2.7360132803250583E-4</v>
      </c>
      <c r="AK2565" s="455">
        <v>2.3255977798264415E-4</v>
      </c>
      <c r="AL2565" s="436">
        <v>4.0533621273872899E-4</v>
      </c>
      <c r="AM2565" s="454">
        <v>4.184383345786219E-4</v>
      </c>
      <c r="AN2565" s="455">
        <v>3.7236900952230189E-4</v>
      </c>
      <c r="AO2565" s="436">
        <v>5.0913864013894263E-4</v>
      </c>
      <c r="AP2565" s="460">
        <v>0</v>
      </c>
      <c r="AQ2565" s="461">
        <v>0</v>
      </c>
      <c r="AR2565" s="461">
        <v>0</v>
      </c>
      <c r="AS2565" s="454">
        <v>0</v>
      </c>
      <c r="AT2565" s="455">
        <v>0</v>
      </c>
      <c r="AU2565" s="455">
        <v>0</v>
      </c>
    </row>
    <row r="2566" spans="1:47" x14ac:dyDescent="0.2">
      <c r="A2566" s="231">
        <v>2039</v>
      </c>
      <c r="B2566" s="232">
        <v>2</v>
      </c>
      <c r="C2566" s="456">
        <v>0.75392445062442059</v>
      </c>
      <c r="D2566" s="457">
        <v>0.76905397307426271</v>
      </c>
      <c r="E2566" s="437">
        <v>1.7899809121404637</v>
      </c>
      <c r="F2566" s="456">
        <v>3.6934945092816994E-2</v>
      </c>
      <c r="G2566" s="457">
        <v>3.2564673944591234E-2</v>
      </c>
      <c r="H2566" s="437">
        <v>5.6260053333940387E-2</v>
      </c>
      <c r="I2566" s="456">
        <v>3.2414292791716343E-2</v>
      </c>
      <c r="J2566" s="457">
        <v>3.2823791673701579E-2</v>
      </c>
      <c r="K2566" s="437">
        <v>0.10415933545585071</v>
      </c>
      <c r="L2566" s="462">
        <v>1.3522673123358131E-3</v>
      </c>
      <c r="M2566" s="463">
        <v>1.7658085569695235E-3</v>
      </c>
      <c r="N2566" s="437">
        <v>3.3160102310107594E-3</v>
      </c>
      <c r="O2566" s="456">
        <v>1.6481323924967043E-3</v>
      </c>
      <c r="P2566" s="457">
        <v>2.0927269032156408E-3</v>
      </c>
      <c r="Q2566" s="437">
        <v>1.0117128581663741E-2</v>
      </c>
      <c r="R2566" s="462">
        <v>0</v>
      </c>
      <c r="S2566" s="463">
        <v>0</v>
      </c>
      <c r="T2566" s="437">
        <v>493.45223441567629</v>
      </c>
      <c r="U2566" s="456">
        <v>4.743361301286368E-3</v>
      </c>
      <c r="V2566" s="457">
        <v>5.6930785495772299E-3</v>
      </c>
      <c r="W2566" s="437">
        <v>1.0276510366784664E-2</v>
      </c>
      <c r="X2566" s="456">
        <v>4.4095480190578708E-3</v>
      </c>
      <c r="Y2566" s="457">
        <v>5.6253066597401497E-3</v>
      </c>
      <c r="Z2566" s="437">
        <v>1.043850743016587E-2</v>
      </c>
      <c r="AA2566" s="456">
        <v>8.9472204004931828E-4</v>
      </c>
      <c r="AB2566" s="457">
        <v>9.0289908032520371E-4</v>
      </c>
      <c r="AC2566" s="437">
        <v>1.2326048460714186E-3</v>
      </c>
      <c r="AD2566" s="456">
        <v>4.7457582677725991E-5</v>
      </c>
      <c r="AE2566" s="457">
        <v>4.1611129436019708E-5</v>
      </c>
      <c r="AF2566" s="437">
        <v>6.6140739276707194E-5</v>
      </c>
      <c r="AG2566" s="456">
        <v>1.5177364630624809E-3</v>
      </c>
      <c r="AH2566" s="457">
        <v>1.3198543459528613E-3</v>
      </c>
      <c r="AI2566" s="437">
        <v>2.3355151993599932E-3</v>
      </c>
      <c r="AJ2566" s="456">
        <v>2.7761712442180545E-4</v>
      </c>
      <c r="AK2566" s="457">
        <v>2.3613157566178497E-4</v>
      </c>
      <c r="AL2566" s="437">
        <v>4.1120390638592629E-4</v>
      </c>
      <c r="AM2566" s="456">
        <v>4.2772262895759115E-4</v>
      </c>
      <c r="AN2566" s="457">
        <v>3.8014301091029339E-4</v>
      </c>
      <c r="AO2566" s="437">
        <v>5.2017173203597431E-4</v>
      </c>
      <c r="AP2566" s="462">
        <v>0</v>
      </c>
      <c r="AQ2566" s="463">
        <v>0</v>
      </c>
      <c r="AR2566" s="463">
        <v>0</v>
      </c>
      <c r="AS2566" s="456">
        <v>0</v>
      </c>
      <c r="AT2566" s="457">
        <v>0</v>
      </c>
      <c r="AU2566" s="457">
        <v>0</v>
      </c>
    </row>
    <row r="2567" spans="1:47" x14ac:dyDescent="0.2">
      <c r="A2567" s="231">
        <v>2039</v>
      </c>
      <c r="B2567" s="232">
        <v>3</v>
      </c>
      <c r="C2567" s="456">
        <v>0.75912834022470044</v>
      </c>
      <c r="D2567" s="457">
        <v>0.77318409125107912</v>
      </c>
      <c r="E2567" s="437">
        <v>1.8030239908466668</v>
      </c>
      <c r="F2567" s="456">
        <v>3.767898548729938E-2</v>
      </c>
      <c r="G2567" s="457">
        <v>3.3235719295121195E-2</v>
      </c>
      <c r="H2567" s="437">
        <v>5.7379596439548312E-2</v>
      </c>
      <c r="I2567" s="456">
        <v>3.2781351780987802E-2</v>
      </c>
      <c r="J2567" s="457">
        <v>3.3144056875668369E-2</v>
      </c>
      <c r="K2567" s="437">
        <v>0.10488043001331636</v>
      </c>
      <c r="L2567" s="462">
        <v>1.3535145734239354E-3</v>
      </c>
      <c r="M2567" s="463">
        <v>1.7672069565764809E-3</v>
      </c>
      <c r="N2567" s="437">
        <v>3.3174348304178523E-3</v>
      </c>
      <c r="O2567" s="456">
        <v>1.6572380304099024E-3</v>
      </c>
      <c r="P2567" s="457">
        <v>2.1047612601443155E-3</v>
      </c>
      <c r="Q2567" s="437">
        <v>1.0134226683160942E-2</v>
      </c>
      <c r="R2567" s="462">
        <v>0</v>
      </c>
      <c r="S2567" s="463">
        <v>0</v>
      </c>
      <c r="T2567" s="437">
        <v>493.81233648756802</v>
      </c>
      <c r="U2567" s="456">
        <v>4.815529935546725E-3</v>
      </c>
      <c r="V2567" s="457">
        <v>5.7880064810608735E-3</v>
      </c>
      <c r="W2567" s="437">
        <v>1.0420503920935645E-2</v>
      </c>
      <c r="X2567" s="456">
        <v>4.4791737787193541E-3</v>
      </c>
      <c r="Y2567" s="457">
        <v>5.7218252705010988E-3</v>
      </c>
      <c r="Z2567" s="437">
        <v>1.0585108851360893E-2</v>
      </c>
      <c r="AA2567" s="456">
        <v>9.0754722059859839E-4</v>
      </c>
      <c r="AB2567" s="457">
        <v>9.1737222218152422E-4</v>
      </c>
      <c r="AC2567" s="437">
        <v>1.2508715348815314E-3</v>
      </c>
      <c r="AD2567" s="456">
        <v>4.8391966433261026E-5</v>
      </c>
      <c r="AE2567" s="457">
        <v>4.245457401428452E-5</v>
      </c>
      <c r="AF2567" s="437">
        <v>6.7450057653895045E-5</v>
      </c>
      <c r="AG2567" s="456">
        <v>1.5497026321180621E-3</v>
      </c>
      <c r="AH2567" s="457">
        <v>1.3481742434809955E-3</v>
      </c>
      <c r="AI2567" s="437">
        <v>2.3836209924742243E-3</v>
      </c>
      <c r="AJ2567" s="456">
        <v>2.8386105655231925E-4</v>
      </c>
      <c r="AK2567" s="457">
        <v>2.416103847453843E-4</v>
      </c>
      <c r="AL2567" s="437">
        <v>4.207085914223648E-4</v>
      </c>
      <c r="AM2567" s="456">
        <v>4.3575922657083726E-4</v>
      </c>
      <c r="AN2567" s="457">
        <v>3.8741617941527123E-4</v>
      </c>
      <c r="AO2567" s="437">
        <v>5.2924301175608156E-4</v>
      </c>
      <c r="AP2567" s="462">
        <v>0</v>
      </c>
      <c r="AQ2567" s="463">
        <v>0</v>
      </c>
      <c r="AR2567" s="463">
        <v>0</v>
      </c>
      <c r="AS2567" s="456">
        <v>0</v>
      </c>
      <c r="AT2567" s="457">
        <v>0</v>
      </c>
      <c r="AU2567" s="457">
        <v>0</v>
      </c>
    </row>
    <row r="2568" spans="1:47" x14ac:dyDescent="0.2">
      <c r="A2568" s="231">
        <v>2039</v>
      </c>
      <c r="B2568" s="232">
        <v>4</v>
      </c>
      <c r="C2568" s="456">
        <v>0.76385592401210956</v>
      </c>
      <c r="D2568" s="457">
        <v>0.77675775042002015</v>
      </c>
      <c r="E2568" s="437">
        <v>1.8180179592498513</v>
      </c>
      <c r="F2568" s="456">
        <v>3.8509605178490162E-2</v>
      </c>
      <c r="G2568" s="457">
        <v>3.4004053444247048E-2</v>
      </c>
      <c r="H2568" s="437">
        <v>5.8667292731954535E-2</v>
      </c>
      <c r="I2568" s="456">
        <v>3.3161897917098129E-2</v>
      </c>
      <c r="J2568" s="457">
        <v>3.3478483293088321E-2</v>
      </c>
      <c r="K2568" s="437">
        <v>0.1057119513819032</v>
      </c>
      <c r="L2568" s="462">
        <v>1.3549099736739226E-3</v>
      </c>
      <c r="M2568" s="463">
        <v>1.7688263782742397E-3</v>
      </c>
      <c r="N2568" s="437">
        <v>3.3190896158077242E-3</v>
      </c>
      <c r="O2568" s="456">
        <v>1.6674409251858958E-3</v>
      </c>
      <c r="P2568" s="457">
        <v>2.1186178760192087E-3</v>
      </c>
      <c r="Q2568" s="437">
        <v>1.0153932815235045E-2</v>
      </c>
      <c r="R2568" s="462">
        <v>0</v>
      </c>
      <c r="S2568" s="463">
        <v>0</v>
      </c>
      <c r="T2568" s="437">
        <v>494.22515616473703</v>
      </c>
      <c r="U2568" s="456">
        <v>4.8939142147421191E-3</v>
      </c>
      <c r="V2568" s="457">
        <v>5.8945541354272083E-3</v>
      </c>
      <c r="W2568" s="437">
        <v>1.0586216271816428E-2</v>
      </c>
      <c r="X2568" s="456">
        <v>4.557182858611359E-3</v>
      </c>
      <c r="Y2568" s="457">
        <v>5.8328137015101261E-3</v>
      </c>
      <c r="Z2568" s="437">
        <v>1.0753720843873618E-2</v>
      </c>
      <c r="AA2568" s="456">
        <v>9.2158160915589704E-4</v>
      </c>
      <c r="AB2568" s="457">
        <v>9.3385735111159863E-4</v>
      </c>
      <c r="AC2568" s="437">
        <v>1.2716198994757605E-3</v>
      </c>
      <c r="AD2568" s="456">
        <v>4.9434441899002994E-5</v>
      </c>
      <c r="AE2568" s="457">
        <v>4.3421093671198764E-5</v>
      </c>
      <c r="AF2568" s="437">
        <v>6.8954748767854554E-5</v>
      </c>
      <c r="AG2568" s="456">
        <v>1.5854598984164467E-3</v>
      </c>
      <c r="AH2568" s="457">
        <v>1.3806287637142521E-3</v>
      </c>
      <c r="AI2568" s="437">
        <v>2.4390330181853679E-3</v>
      </c>
      <c r="AJ2568" s="456">
        <v>2.908770929086043E-4</v>
      </c>
      <c r="AK2568" s="457">
        <v>2.479183472656453E-4</v>
      </c>
      <c r="AL2568" s="437">
        <v>4.3166432644749854E-4</v>
      </c>
      <c r="AM2568" s="456">
        <v>4.4469824586567069E-4</v>
      </c>
      <c r="AN2568" s="457">
        <v>3.9571812082567795E-4</v>
      </c>
      <c r="AO2568" s="437">
        <v>5.3966249239443295E-4</v>
      </c>
      <c r="AP2568" s="462">
        <v>0</v>
      </c>
      <c r="AQ2568" s="463">
        <v>0</v>
      </c>
      <c r="AR2568" s="463">
        <v>0</v>
      </c>
      <c r="AS2568" s="456">
        <v>0</v>
      </c>
      <c r="AT2568" s="457">
        <v>0</v>
      </c>
      <c r="AU2568" s="457">
        <v>0</v>
      </c>
    </row>
    <row r="2569" spans="1:47" x14ac:dyDescent="0.2">
      <c r="A2569" s="231">
        <v>2039</v>
      </c>
      <c r="B2569" s="232">
        <v>5</v>
      </c>
      <c r="C2569" s="456">
        <v>1.1962323665125596</v>
      </c>
      <c r="D2569" s="457">
        <v>1.2369349090834831</v>
      </c>
      <c r="E2569" s="437">
        <v>3.2254469977470324</v>
      </c>
      <c r="F2569" s="456">
        <v>4.6279286009849027E-2</v>
      </c>
      <c r="G2569" s="457">
        <v>4.1653200711309062E-2</v>
      </c>
      <c r="H2569" s="437">
        <v>8.6772402788275804E-2</v>
      </c>
      <c r="I2569" s="456">
        <v>4.4647441851304377E-2</v>
      </c>
      <c r="J2569" s="457">
        <v>4.5839500027558502E-2</v>
      </c>
      <c r="K2569" s="437">
        <v>0.16516603032742894</v>
      </c>
      <c r="L2569" s="462">
        <v>1.3559996552208432E-3</v>
      </c>
      <c r="M2569" s="463">
        <v>1.7701079711338755E-3</v>
      </c>
      <c r="N2569" s="437">
        <v>3.3197422049872009E-3</v>
      </c>
      <c r="O2569" s="456">
        <v>2.0329474573114025E-3</v>
      </c>
      <c r="P2569" s="457">
        <v>3.1939352416600888E-3</v>
      </c>
      <c r="Q2569" s="437">
        <v>1.2591727627255765E-2</v>
      </c>
      <c r="R2569" s="462">
        <v>0</v>
      </c>
      <c r="S2569" s="463">
        <v>0</v>
      </c>
      <c r="T2569" s="437">
        <v>494.50989735668827</v>
      </c>
      <c r="U2569" s="456">
        <v>3.7822639145981521E-3</v>
      </c>
      <c r="V2569" s="457">
        <v>4.4895650256954675E-3</v>
      </c>
      <c r="W2569" s="437">
        <v>9.2077477625510749E-3</v>
      </c>
      <c r="X2569" s="456">
        <v>4.6438694575157155E-3</v>
      </c>
      <c r="Y2569" s="457">
        <v>5.959277036635382E-3</v>
      </c>
      <c r="Z2569" s="437">
        <v>1.0945819229463121E-2</v>
      </c>
      <c r="AA2569" s="456">
        <v>1.0763857017746206E-3</v>
      </c>
      <c r="AB2569" s="457">
        <v>1.1088051739026065E-3</v>
      </c>
      <c r="AC2569" s="437">
        <v>1.7949365517543573E-3</v>
      </c>
      <c r="AD2569" s="456">
        <v>5.8929935270577942E-5</v>
      </c>
      <c r="AE2569" s="457">
        <v>5.2608374556245498E-5</v>
      </c>
      <c r="AF2569" s="437">
        <v>1.0099965223233685E-4</v>
      </c>
      <c r="AG2569" s="456">
        <v>1.9153341062086539E-3</v>
      </c>
      <c r="AH2569" s="457">
        <v>1.7012773204025402E-3</v>
      </c>
      <c r="AI2569" s="437">
        <v>3.6339077104808638E-3</v>
      </c>
      <c r="AJ2569" s="456">
        <v>3.4206399693794955E-4</v>
      </c>
      <c r="AK2569" s="457">
        <v>2.9534848935153105E-4</v>
      </c>
      <c r="AL2569" s="437">
        <v>6.0831551224891452E-4</v>
      </c>
      <c r="AM2569" s="456">
        <v>5.3681095434242006E-4</v>
      </c>
      <c r="AN2569" s="457">
        <v>4.8774800158676119E-4</v>
      </c>
      <c r="AO2569" s="437">
        <v>8.3388782448030202E-4</v>
      </c>
      <c r="AP2569" s="462">
        <v>0</v>
      </c>
      <c r="AQ2569" s="463">
        <v>0</v>
      </c>
      <c r="AR2569" s="463">
        <v>0</v>
      </c>
      <c r="AS2569" s="456">
        <v>0</v>
      </c>
      <c r="AT2569" s="457">
        <v>0</v>
      </c>
      <c r="AU2569" s="457">
        <v>0</v>
      </c>
    </row>
    <row r="2570" spans="1:47" x14ac:dyDescent="0.2">
      <c r="A2570" s="231">
        <v>2039</v>
      </c>
      <c r="B2570" s="232">
        <v>6</v>
      </c>
      <c r="C2570" s="456">
        <v>1.2058947622292724</v>
      </c>
      <c r="D2570" s="457">
        <v>1.2465682336118507</v>
      </c>
      <c r="E2570" s="437">
        <v>3.254346595042668</v>
      </c>
      <c r="F2570" s="456">
        <v>4.7384567754144659E-2</v>
      </c>
      <c r="G2570" s="457">
        <v>4.2748882796527825E-2</v>
      </c>
      <c r="H2570" s="437">
        <v>8.9024620894153736E-2</v>
      </c>
      <c r="I2570" s="456">
        <v>4.5261745569982817E-2</v>
      </c>
      <c r="J2570" s="457">
        <v>4.6466516059227067E-2</v>
      </c>
      <c r="K2570" s="437">
        <v>0.16666681057463223</v>
      </c>
      <c r="L2570" s="462">
        <v>1.3577650443102514E-3</v>
      </c>
      <c r="M2570" s="463">
        <v>1.7722867900933138E-3</v>
      </c>
      <c r="N2570" s="437">
        <v>3.3220463977466884E-3</v>
      </c>
      <c r="O2570" s="456">
        <v>2.0482133289893914E-3</v>
      </c>
      <c r="P2570" s="457">
        <v>3.2207606757073434E-3</v>
      </c>
      <c r="Q2570" s="437">
        <v>1.263186551324668E-2</v>
      </c>
      <c r="R2570" s="462">
        <v>0</v>
      </c>
      <c r="S2570" s="463">
        <v>0</v>
      </c>
      <c r="T2570" s="437">
        <v>495.04083509614514</v>
      </c>
      <c r="U2570" s="456">
        <v>3.8524531164965382E-3</v>
      </c>
      <c r="V2570" s="457">
        <v>4.587383333914897E-3</v>
      </c>
      <c r="W2570" s="437">
        <v>9.3801666981213269E-3</v>
      </c>
      <c r="X2570" s="456">
        <v>4.7397023153739328E-3</v>
      </c>
      <c r="Y2570" s="457">
        <v>6.1018115305670837E-3</v>
      </c>
      <c r="Z2570" s="437">
        <v>1.1162342326278614E-2</v>
      </c>
      <c r="AA2570" s="456">
        <v>1.0946631613819274E-3</v>
      </c>
      <c r="AB2570" s="457">
        <v>1.1322647915118979E-3</v>
      </c>
      <c r="AC2570" s="437">
        <v>1.8315793745810065E-3</v>
      </c>
      <c r="AD2570" s="456">
        <v>6.0320877514271051E-5</v>
      </c>
      <c r="AE2570" s="457">
        <v>5.3990001145168958E-5</v>
      </c>
      <c r="AF2570" s="437">
        <v>1.0366720023805195E-4</v>
      </c>
      <c r="AG2570" s="456">
        <v>1.9630223927480932E-3</v>
      </c>
      <c r="AH2570" s="457">
        <v>1.7475778884546728E-3</v>
      </c>
      <c r="AI2570" s="437">
        <v>3.7307558149632324E-3</v>
      </c>
      <c r="AJ2570" s="456">
        <v>3.5145923036818062E-4</v>
      </c>
      <c r="AK2570" s="457">
        <v>3.0436091472736074E-4</v>
      </c>
      <c r="AL2570" s="437">
        <v>6.275578466641271E-4</v>
      </c>
      <c r="AM2570" s="456">
        <v>5.4865165919416837E-4</v>
      </c>
      <c r="AN2570" s="457">
        <v>4.9950533607091645E-4</v>
      </c>
      <c r="AO2570" s="437">
        <v>8.5212266275471024E-4</v>
      </c>
      <c r="AP2570" s="462">
        <v>0</v>
      </c>
      <c r="AQ2570" s="463">
        <v>0</v>
      </c>
      <c r="AR2570" s="463">
        <v>0</v>
      </c>
      <c r="AS2570" s="456">
        <v>0</v>
      </c>
      <c r="AT2570" s="457">
        <v>0</v>
      </c>
      <c r="AU2570" s="457">
        <v>0</v>
      </c>
    </row>
    <row r="2571" spans="1:47" x14ac:dyDescent="0.2">
      <c r="A2571" s="231">
        <v>2039</v>
      </c>
      <c r="B2571" s="232">
        <v>7</v>
      </c>
      <c r="C2571" s="456">
        <v>1.3485613474631704</v>
      </c>
      <c r="D2571" s="457">
        <v>1.3950903567214943</v>
      </c>
      <c r="E2571" s="437">
        <v>3.7810025784868109</v>
      </c>
      <c r="F2571" s="456">
        <v>5.2884488270972654E-2</v>
      </c>
      <c r="G2571" s="457">
        <v>4.8130813120244732E-2</v>
      </c>
      <c r="H2571" s="437">
        <v>0.11096319251266747</v>
      </c>
      <c r="I2571" s="456">
        <v>5.2273245750667031E-2</v>
      </c>
      <c r="J2571" s="457">
        <v>5.4008587822821662E-2</v>
      </c>
      <c r="K2571" s="437">
        <v>0.20255273050632056</v>
      </c>
      <c r="L2571" s="462">
        <v>1.3597280763110067E-3</v>
      </c>
      <c r="M2571" s="463">
        <v>1.774761700200061E-3</v>
      </c>
      <c r="N2571" s="437">
        <v>3.324699329284505E-3</v>
      </c>
      <c r="O2571" s="456">
        <v>2.3457327911821147E-3</v>
      </c>
      <c r="P2571" s="457">
        <v>3.5227627036371113E-3</v>
      </c>
      <c r="Q2571" s="437">
        <v>1.3472012809074977E-2</v>
      </c>
      <c r="R2571" s="462">
        <v>0</v>
      </c>
      <c r="S2571" s="463">
        <v>0</v>
      </c>
      <c r="T2571" s="437">
        <v>495.63389276748865</v>
      </c>
      <c r="U2571" s="456">
        <v>4.0492917020153322E-3</v>
      </c>
      <c r="V2571" s="457">
        <v>4.7321328287384971E-3</v>
      </c>
      <c r="W2571" s="437">
        <v>1.0567563047812601E-2</v>
      </c>
      <c r="X2571" s="456">
        <v>4.8449103661351179E-3</v>
      </c>
      <c r="Y2571" s="457">
        <v>6.2609458971609978E-3</v>
      </c>
      <c r="Z2571" s="437">
        <v>1.1404072567515886E-2</v>
      </c>
      <c r="AA2571" s="456">
        <v>1.2004424888917731E-3</v>
      </c>
      <c r="AB2571" s="457">
        <v>1.2522193511343761E-3</v>
      </c>
      <c r="AC2571" s="437">
        <v>2.2345080558147652E-3</v>
      </c>
      <c r="AD2571" s="456">
        <v>6.7203690060360091E-5</v>
      </c>
      <c r="AE2571" s="457">
        <v>6.061315256073205E-5</v>
      </c>
      <c r="AF2571" s="437">
        <v>1.2893801066447317E-4</v>
      </c>
      <c r="AG2571" s="456">
        <v>2.1973765491624061E-3</v>
      </c>
      <c r="AH2571" s="457">
        <v>1.9739337686522133E-3</v>
      </c>
      <c r="AI2571" s="437">
        <v>4.6648274833742164E-3</v>
      </c>
      <c r="AJ2571" s="456">
        <v>3.8908914879703325E-4</v>
      </c>
      <c r="AK2571" s="457">
        <v>3.3898445707452961E-4</v>
      </c>
      <c r="AL2571" s="437">
        <v>7.7138263323228782E-4</v>
      </c>
      <c r="AM2571" s="456">
        <v>6.1520109388793107E-4</v>
      </c>
      <c r="AN2571" s="457">
        <v>5.6559462671295659E-4</v>
      </c>
      <c r="AO2571" s="437">
        <v>1.0762041770250646E-3</v>
      </c>
      <c r="AP2571" s="462">
        <v>0</v>
      </c>
      <c r="AQ2571" s="463">
        <v>0</v>
      </c>
      <c r="AR2571" s="463">
        <v>0</v>
      </c>
      <c r="AS2571" s="456">
        <v>0</v>
      </c>
      <c r="AT2571" s="457">
        <v>0</v>
      </c>
      <c r="AU2571" s="457">
        <v>0</v>
      </c>
    </row>
    <row r="2572" spans="1:47" x14ac:dyDescent="0.2">
      <c r="A2572" s="231">
        <v>2039</v>
      </c>
      <c r="B2572" s="232">
        <v>8</v>
      </c>
      <c r="C2572" s="456">
        <v>1.3656929220373459</v>
      </c>
      <c r="D2572" s="457">
        <v>1.4124752469406163</v>
      </c>
      <c r="E2572" s="437">
        <v>3.8205681437396479</v>
      </c>
      <c r="F2572" s="456">
        <v>5.4399543432340311E-2</v>
      </c>
      <c r="G2572" s="457">
        <v>4.9668979526508367E-2</v>
      </c>
      <c r="H2572" s="437">
        <v>0.11427479912854109</v>
      </c>
      <c r="I2572" s="456">
        <v>5.3220378166770964E-2</v>
      </c>
      <c r="J2572" s="457">
        <v>5.4994125939483156E-2</v>
      </c>
      <c r="K2572" s="437">
        <v>0.20473077498421702</v>
      </c>
      <c r="L2572" s="462">
        <v>1.3618958473647397E-3</v>
      </c>
      <c r="M2572" s="463">
        <v>1.7775499920020257E-3</v>
      </c>
      <c r="N2572" s="437">
        <v>3.3277301541796561E-3</v>
      </c>
      <c r="O2572" s="456">
        <v>2.3666579736202602E-3</v>
      </c>
      <c r="P2572" s="457">
        <v>3.5590226439108003E-3</v>
      </c>
      <c r="Q2572" s="437">
        <v>1.3528199487730555E-2</v>
      </c>
      <c r="R2572" s="462">
        <v>0</v>
      </c>
      <c r="S2572" s="463">
        <v>0</v>
      </c>
      <c r="T2572" s="437">
        <v>496.29345719638673</v>
      </c>
      <c r="U2572" s="456">
        <v>4.1423767621397104E-3</v>
      </c>
      <c r="V2572" s="457">
        <v>4.8592177836226458E-3</v>
      </c>
      <c r="W2572" s="437">
        <v>1.0791940226320842E-2</v>
      </c>
      <c r="X2572" s="456">
        <v>4.9599954024007022E-3</v>
      </c>
      <c r="Y2572" s="457">
        <v>6.437781061603769E-3</v>
      </c>
      <c r="Z2572" s="437">
        <v>1.1672739683957352E-2</v>
      </c>
      <c r="AA2572" s="456">
        <v>1.2254977979152767E-3</v>
      </c>
      <c r="AB2572" s="457">
        <v>1.2851041153958661E-3</v>
      </c>
      <c r="AC2572" s="437">
        <v>2.2881167436073439E-3</v>
      </c>
      <c r="AD2572" s="456">
        <v>6.9108054444424124E-5</v>
      </c>
      <c r="AE2572" s="457">
        <v>6.2550483803044694E-5</v>
      </c>
      <c r="AF2572" s="437">
        <v>1.3288381709843975E-4</v>
      </c>
      <c r="AG2572" s="456">
        <v>2.2627953966579567E-3</v>
      </c>
      <c r="AH2572" s="457">
        <v>2.0389771835396947E-3</v>
      </c>
      <c r="AI2572" s="437">
        <v>4.8073325949041729E-3</v>
      </c>
      <c r="AJ2572" s="456">
        <v>4.0183532290141087E-4</v>
      </c>
      <c r="AK2572" s="457">
        <v>3.5149143611459642E-4</v>
      </c>
      <c r="AL2572" s="437">
        <v>7.9977640829862308E-4</v>
      </c>
      <c r="AM2572" s="456">
        <v>6.3134184005382327E-4</v>
      </c>
      <c r="AN2572" s="457">
        <v>5.820654260444315E-4</v>
      </c>
      <c r="AO2572" s="437">
        <v>1.1030374131766523E-3</v>
      </c>
      <c r="AP2572" s="462">
        <v>0</v>
      </c>
      <c r="AQ2572" s="463">
        <v>0</v>
      </c>
      <c r="AR2572" s="463">
        <v>0</v>
      </c>
      <c r="AS2572" s="456">
        <v>0</v>
      </c>
      <c r="AT2572" s="457">
        <v>0</v>
      </c>
      <c r="AU2572" s="457">
        <v>0</v>
      </c>
    </row>
    <row r="2573" spans="1:47" x14ac:dyDescent="0.2">
      <c r="A2573" s="231">
        <v>2039</v>
      </c>
      <c r="B2573" s="232">
        <v>9</v>
      </c>
      <c r="C2573" s="456">
        <v>1.4025952250797387</v>
      </c>
      <c r="D2573" s="457">
        <v>1.4479081474205497</v>
      </c>
      <c r="E2573" s="437">
        <v>3.9412159983156099</v>
      </c>
      <c r="F2573" s="456">
        <v>6.0298943333145727E-2</v>
      </c>
      <c r="G2573" s="457">
        <v>5.5471362649343152E-2</v>
      </c>
      <c r="H2573" s="437">
        <v>0.13510190873317426</v>
      </c>
      <c r="I2573" s="456">
        <v>6.2009496204230484E-2</v>
      </c>
      <c r="J2573" s="457">
        <v>6.443526457365463E-2</v>
      </c>
      <c r="K2573" s="437">
        <v>0.24559507629366467</v>
      </c>
      <c r="L2573" s="462">
        <v>1.3638274587559427E-3</v>
      </c>
      <c r="M2573" s="463">
        <v>1.78009272384024E-3</v>
      </c>
      <c r="N2573" s="437">
        <v>3.3299547199217823E-3</v>
      </c>
      <c r="O2573" s="456">
        <v>2.7208162814177459E-3</v>
      </c>
      <c r="P2573" s="457">
        <v>3.9095278566397065E-3</v>
      </c>
      <c r="Q2573" s="437">
        <v>1.4493172272030742E-2</v>
      </c>
      <c r="R2573" s="462">
        <v>0</v>
      </c>
      <c r="S2573" s="463">
        <v>0</v>
      </c>
      <c r="T2573" s="437">
        <v>496.83397627333579</v>
      </c>
      <c r="U2573" s="456">
        <v>4.1933814859232152E-3</v>
      </c>
      <c r="V2573" s="457">
        <v>4.9300811508819599E-3</v>
      </c>
      <c r="W2573" s="437">
        <v>1.1342989404800512E-2</v>
      </c>
      <c r="X2573" s="456">
        <v>5.0855416184151826E-3</v>
      </c>
      <c r="Y2573" s="457">
        <v>6.632946935255288E-3</v>
      </c>
      <c r="Z2573" s="437">
        <v>1.1969242944197324E-2</v>
      </c>
      <c r="AA2573" s="456">
        <v>1.3344641103299299E-3</v>
      </c>
      <c r="AB2573" s="457">
        <v>1.4099644904279607E-3</v>
      </c>
      <c r="AC2573" s="437">
        <v>2.6521848738885689E-3</v>
      </c>
      <c r="AD2573" s="456">
        <v>7.6359770756265308E-5</v>
      </c>
      <c r="AE2573" s="457">
        <v>6.9578810993623348E-5</v>
      </c>
      <c r="AF2573" s="437">
        <v>1.5654340425840863E-4</v>
      </c>
      <c r="AG2573" s="456">
        <v>2.5153990488664285E-3</v>
      </c>
      <c r="AH2573" s="457">
        <v>2.2841636344336572E-3</v>
      </c>
      <c r="AI2573" s="437">
        <v>5.6989766920131843E-3</v>
      </c>
      <c r="AJ2573" s="456">
        <v>4.4176170613230415E-4</v>
      </c>
      <c r="AK2573" s="457">
        <v>3.8834421283214448E-4</v>
      </c>
      <c r="AL2573" s="437">
        <v>9.3347492049970229E-4</v>
      </c>
      <c r="AM2573" s="456">
        <v>7.0175500417371008E-4</v>
      </c>
      <c r="AN2573" s="457">
        <v>6.5276617400193075E-4</v>
      </c>
      <c r="AO2573" s="437">
        <v>1.3182097113788283E-3</v>
      </c>
      <c r="AP2573" s="462">
        <v>0</v>
      </c>
      <c r="AQ2573" s="463">
        <v>0</v>
      </c>
      <c r="AR2573" s="463">
        <v>0</v>
      </c>
      <c r="AS2573" s="456">
        <v>0</v>
      </c>
      <c r="AT2573" s="457">
        <v>0</v>
      </c>
      <c r="AU2573" s="457">
        <v>0</v>
      </c>
    </row>
    <row r="2574" spans="1:47" x14ac:dyDescent="0.2">
      <c r="A2574" s="231">
        <v>2039</v>
      </c>
      <c r="B2574" s="232">
        <v>10</v>
      </c>
      <c r="C2574" s="456">
        <v>1.422718735394253</v>
      </c>
      <c r="D2574" s="457">
        <v>1.4686899823176158</v>
      </c>
      <c r="E2574" s="437">
        <v>3.9884651312523554</v>
      </c>
      <c r="F2574" s="456">
        <v>6.2204062366269464E-2</v>
      </c>
      <c r="G2574" s="457">
        <v>5.7444031231784688E-2</v>
      </c>
      <c r="H2574" s="437">
        <v>0.13959682723936287</v>
      </c>
      <c r="I2574" s="456">
        <v>6.3251255845348756E-2</v>
      </c>
      <c r="J2574" s="457">
        <v>6.5752625454796182E-2</v>
      </c>
      <c r="K2574" s="437">
        <v>0.24866332378442743</v>
      </c>
      <c r="L2574" s="462">
        <v>1.3664335926405547E-3</v>
      </c>
      <c r="M2574" s="463">
        <v>1.7835210609319575E-3</v>
      </c>
      <c r="N2574" s="437">
        <v>3.3338926530566541E-3</v>
      </c>
      <c r="O2574" s="456">
        <v>2.7490958457038455E-3</v>
      </c>
      <c r="P2574" s="457">
        <v>3.957205945547014E-3</v>
      </c>
      <c r="Q2574" s="437">
        <v>1.4569993115848284E-2</v>
      </c>
      <c r="R2574" s="462">
        <v>0</v>
      </c>
      <c r="S2574" s="463">
        <v>0</v>
      </c>
      <c r="T2574" s="437">
        <v>497.62953408626169</v>
      </c>
      <c r="U2574" s="456">
        <v>4.2993933948696243E-3</v>
      </c>
      <c r="V2574" s="457">
        <v>5.0777500517751317E-3</v>
      </c>
      <c r="W2574" s="437">
        <v>1.1616805825641332E-2</v>
      </c>
      <c r="X2574" s="456">
        <v>5.2218823124756675E-3</v>
      </c>
      <c r="Y2574" s="457">
        <v>6.8465828780504244E-3</v>
      </c>
      <c r="Z2574" s="437">
        <v>1.2294232851826752E-2</v>
      </c>
      <c r="AA2574" s="456">
        <v>1.3664479001905365E-3</v>
      </c>
      <c r="AB2574" s="457">
        <v>1.452582940317154E-3</v>
      </c>
      <c r="AC2574" s="437">
        <v>2.7260387254570014E-3</v>
      </c>
      <c r="AD2574" s="456">
        <v>7.8761508509820068E-5</v>
      </c>
      <c r="AE2574" s="457">
        <v>7.2070784125412217E-5</v>
      </c>
      <c r="AF2574" s="437">
        <v>1.6192410392693314E-4</v>
      </c>
      <c r="AG2574" s="456">
        <v>2.5974807675263971E-3</v>
      </c>
      <c r="AH2574" s="457">
        <v>2.367417236258695E-3</v>
      </c>
      <c r="AI2574" s="437">
        <v>5.8921491996781544E-3</v>
      </c>
      <c r="AJ2574" s="456">
        <v>4.5777344805822873E-4</v>
      </c>
      <c r="AK2574" s="457">
        <v>4.0437482698160363E-4</v>
      </c>
      <c r="AL2574" s="437">
        <v>9.7197959617858912E-4</v>
      </c>
      <c r="AM2574" s="456">
        <v>7.2199789950577232E-4</v>
      </c>
      <c r="AN2574" s="457">
        <v>6.7383747160714986E-4</v>
      </c>
      <c r="AO2574" s="437">
        <v>1.3547680908888773E-3</v>
      </c>
      <c r="AP2574" s="462">
        <v>0</v>
      </c>
      <c r="AQ2574" s="463">
        <v>0</v>
      </c>
      <c r="AR2574" s="463">
        <v>0</v>
      </c>
      <c r="AS2574" s="456">
        <v>0</v>
      </c>
      <c r="AT2574" s="457">
        <v>0</v>
      </c>
      <c r="AU2574" s="457">
        <v>0</v>
      </c>
    </row>
    <row r="2575" spans="1:47" x14ac:dyDescent="0.2">
      <c r="A2575" s="231">
        <v>2039</v>
      </c>
      <c r="B2575" s="232">
        <v>11</v>
      </c>
      <c r="C2575" s="456">
        <v>1.7256656052255077</v>
      </c>
      <c r="D2575" s="457">
        <v>1.7866396949595615</v>
      </c>
      <c r="E2575" s="437">
        <v>5.0161520374048969</v>
      </c>
      <c r="F2575" s="456">
        <v>7.267631486873001E-2</v>
      </c>
      <c r="G2575" s="457">
        <v>6.6812425512402129E-2</v>
      </c>
      <c r="H2575" s="437">
        <v>0.17589512722777376</v>
      </c>
      <c r="I2575" s="456">
        <v>7.2219740453662917E-2</v>
      </c>
      <c r="J2575" s="457">
        <v>7.5405946191385242E-2</v>
      </c>
      <c r="K2575" s="437">
        <v>0.28952742068841841</v>
      </c>
      <c r="L2575" s="462">
        <v>1.3693542050089423E-3</v>
      </c>
      <c r="M2575" s="463">
        <v>1.7874250097599717E-3</v>
      </c>
      <c r="N2575" s="437">
        <v>3.33828518532483E-3</v>
      </c>
      <c r="O2575" s="456">
        <v>3.4636202779071337E-3</v>
      </c>
      <c r="P2575" s="457">
        <v>4.6006371309972463E-3</v>
      </c>
      <c r="Q2575" s="437">
        <v>1.6531596211466916E-2</v>
      </c>
      <c r="R2575" s="462">
        <v>0</v>
      </c>
      <c r="S2575" s="463">
        <v>0</v>
      </c>
      <c r="T2575" s="437">
        <v>498.50471851176059</v>
      </c>
      <c r="U2575" s="456">
        <v>3.9710159157609094E-3</v>
      </c>
      <c r="V2575" s="457">
        <v>4.724618689246095E-3</v>
      </c>
      <c r="W2575" s="437">
        <v>1.1117400230203163E-2</v>
      </c>
      <c r="X2575" s="456">
        <v>5.3697682142553318E-3</v>
      </c>
      <c r="Y2575" s="457">
        <v>7.0812854196682122E-3</v>
      </c>
      <c r="Z2575" s="437">
        <v>1.2650753533873918E-2</v>
      </c>
      <c r="AA2575" s="456">
        <v>1.5605118113179055E-3</v>
      </c>
      <c r="AB2575" s="457">
        <v>1.6529688911265843E-3</v>
      </c>
      <c r="AC2575" s="437">
        <v>3.3569676952577973E-3</v>
      </c>
      <c r="AD2575" s="456">
        <v>9.1640103959689121E-5</v>
      </c>
      <c r="AE2575" s="457">
        <v>8.3400164084768228E-5</v>
      </c>
      <c r="AF2575" s="437">
        <v>2.0317482704332031E-4</v>
      </c>
      <c r="AG2575" s="456">
        <v>3.0458663955420756E-3</v>
      </c>
      <c r="AH2575" s="457">
        <v>2.7636339708940094E-3</v>
      </c>
      <c r="AI2575" s="437">
        <v>7.4471751809279917E-3</v>
      </c>
      <c r="AJ2575" s="456">
        <v>5.2774376945736556E-4</v>
      </c>
      <c r="AK2575" s="457">
        <v>4.631703313654694E-4</v>
      </c>
      <c r="AL2575" s="437">
        <v>1.2046318812681301E-3</v>
      </c>
      <c r="AM2575" s="456">
        <v>8.4746338420398505E-4</v>
      </c>
      <c r="AN2575" s="457">
        <v>7.8829952267225271E-4</v>
      </c>
      <c r="AO2575" s="437">
        <v>1.7302953511963944E-3</v>
      </c>
      <c r="AP2575" s="462">
        <v>0</v>
      </c>
      <c r="AQ2575" s="463">
        <v>0</v>
      </c>
      <c r="AR2575" s="463">
        <v>0</v>
      </c>
      <c r="AS2575" s="456">
        <v>0</v>
      </c>
      <c r="AT2575" s="457">
        <v>0</v>
      </c>
      <c r="AU2575" s="457">
        <v>0</v>
      </c>
    </row>
    <row r="2576" spans="1:47" x14ac:dyDescent="0.2">
      <c r="A2576" s="231">
        <v>2039</v>
      </c>
      <c r="B2576" s="232">
        <v>12</v>
      </c>
      <c r="C2576" s="456">
        <v>1.7514469368486234</v>
      </c>
      <c r="D2576" s="457">
        <v>1.8136621944001305</v>
      </c>
      <c r="E2576" s="437">
        <v>5.0806006764097917</v>
      </c>
      <c r="F2576" s="456">
        <v>7.5147844785366499E-2</v>
      </c>
      <c r="G2576" s="457">
        <v>6.9390622782907349E-2</v>
      </c>
      <c r="H2576" s="437">
        <v>0.18224779771032013</v>
      </c>
      <c r="I2576" s="456">
        <v>7.3808870631377324E-2</v>
      </c>
      <c r="J2576" s="457">
        <v>7.7124374826940206E-2</v>
      </c>
      <c r="K2576" s="437">
        <v>0.29368050834607251</v>
      </c>
      <c r="L2576" s="462">
        <v>1.3725829912046412E-3</v>
      </c>
      <c r="M2576" s="463">
        <v>1.791762434341882E-3</v>
      </c>
      <c r="N2576" s="437">
        <v>3.3432514162288255E-3</v>
      </c>
      <c r="O2576" s="456">
        <v>3.5054243695128912E-3</v>
      </c>
      <c r="P2576" s="457">
        <v>4.6666811510356274E-3</v>
      </c>
      <c r="Q2576" s="437">
        <v>1.6643988863432976E-2</v>
      </c>
      <c r="R2576" s="462">
        <v>0</v>
      </c>
      <c r="S2576" s="463">
        <v>0</v>
      </c>
      <c r="T2576" s="437">
        <v>499.4551213860322</v>
      </c>
      <c r="U2576" s="456">
        <v>4.0808258319292422E-3</v>
      </c>
      <c r="V2576" s="457">
        <v>4.8827067702323333E-3</v>
      </c>
      <c r="W2576" s="437">
        <v>1.1426934883700734E-2</v>
      </c>
      <c r="X2576" s="456">
        <v>5.5295411769635729E-3</v>
      </c>
      <c r="Y2576" s="457">
        <v>7.3363679039408153E-3</v>
      </c>
      <c r="Z2576" s="437">
        <v>1.3038222897934331E-2</v>
      </c>
      <c r="AA2576" s="456">
        <v>1.60220207702575E-3</v>
      </c>
      <c r="AB2576" s="457">
        <v>1.7087707398385566E-3</v>
      </c>
      <c r="AC2576" s="437">
        <v>3.4616641243963428E-3</v>
      </c>
      <c r="AD2576" s="456">
        <v>9.477173532339235E-5</v>
      </c>
      <c r="AE2576" s="457">
        <v>8.6670778192440848E-5</v>
      </c>
      <c r="AF2576" s="437">
        <v>2.1081620471048672E-4</v>
      </c>
      <c r="AG2576" s="456">
        <v>3.1524365041080871E-3</v>
      </c>
      <c r="AH2576" s="457">
        <v>2.8725319011474694E-3</v>
      </c>
      <c r="AI2576" s="437">
        <v>7.7201356760741224E-3</v>
      </c>
      <c r="AJ2576" s="456">
        <v>5.4857707986028924E-4</v>
      </c>
      <c r="AK2576" s="457">
        <v>4.8417566182194717E-4</v>
      </c>
      <c r="AL2576" s="437">
        <v>1.2591292676825286E-3</v>
      </c>
      <c r="AM2576" s="456">
        <v>8.7360454312596959E-4</v>
      </c>
      <c r="AN2576" s="457">
        <v>8.1572984512348027E-4</v>
      </c>
      <c r="AO2576" s="437">
        <v>1.7820629196040267E-3</v>
      </c>
      <c r="AP2576" s="462">
        <v>0</v>
      </c>
      <c r="AQ2576" s="463">
        <v>0</v>
      </c>
      <c r="AR2576" s="463">
        <v>0</v>
      </c>
      <c r="AS2576" s="456">
        <v>0</v>
      </c>
      <c r="AT2576" s="457">
        <v>0</v>
      </c>
      <c r="AU2576" s="457">
        <v>0</v>
      </c>
    </row>
    <row r="2577" spans="1:47" x14ac:dyDescent="0.2">
      <c r="A2577" s="231">
        <v>2039</v>
      </c>
      <c r="B2577" s="232">
        <v>13</v>
      </c>
      <c r="C2577" s="456">
        <v>0</v>
      </c>
      <c r="D2577" s="457">
        <v>0</v>
      </c>
      <c r="E2577" s="438">
        <v>5.1458164547286867</v>
      </c>
      <c r="F2577" s="456">
        <v>0</v>
      </c>
      <c r="G2577" s="457">
        <v>0</v>
      </c>
      <c r="H2577" s="438">
        <v>0.18919603263108581</v>
      </c>
      <c r="I2577" s="456">
        <v>0</v>
      </c>
      <c r="J2577" s="457">
        <v>0</v>
      </c>
      <c r="K2577" s="438">
        <v>0.29834078619347065</v>
      </c>
      <c r="L2577" s="462">
        <v>0</v>
      </c>
      <c r="M2577" s="463">
        <v>0</v>
      </c>
      <c r="N2577" s="438">
        <v>3.3501409820052082E-3</v>
      </c>
      <c r="O2577" s="456">
        <v>0</v>
      </c>
      <c r="P2577" s="457">
        <v>0</v>
      </c>
      <c r="Q2577" s="438">
        <v>1.6771248411679904E-2</v>
      </c>
      <c r="R2577" s="462">
        <v>0</v>
      </c>
      <c r="S2577" s="463">
        <v>0</v>
      </c>
      <c r="T2577" s="438">
        <v>500.4851324940401</v>
      </c>
      <c r="U2577" s="456">
        <v>0</v>
      </c>
      <c r="V2577" s="457">
        <v>0</v>
      </c>
      <c r="W2577" s="438">
        <v>1.1764886041138158E-2</v>
      </c>
      <c r="X2577" s="456">
        <v>0</v>
      </c>
      <c r="Y2577" s="457">
        <v>0</v>
      </c>
      <c r="Z2577" s="438">
        <v>1.3458045146343833E-2</v>
      </c>
      <c r="AA2577" s="456">
        <v>0</v>
      </c>
      <c r="AB2577" s="457">
        <v>0</v>
      </c>
      <c r="AC2577" s="438">
        <v>3.608268543012696E-3</v>
      </c>
      <c r="AD2577" s="456">
        <v>0</v>
      </c>
      <c r="AE2577" s="457">
        <v>0</v>
      </c>
      <c r="AF2577" s="438">
        <v>2.1935616472384877E-4</v>
      </c>
      <c r="AG2577" s="456">
        <v>0</v>
      </c>
      <c r="AH2577" s="457">
        <v>0</v>
      </c>
      <c r="AI2577" s="438">
        <v>8.0102703995878679E-3</v>
      </c>
      <c r="AJ2577" s="456">
        <v>0</v>
      </c>
      <c r="AK2577" s="457">
        <v>0</v>
      </c>
      <c r="AL2577" s="438">
        <v>1.3159144263305009E-3</v>
      </c>
      <c r="AM2577" s="456">
        <v>0</v>
      </c>
      <c r="AN2577" s="457">
        <v>0</v>
      </c>
      <c r="AO2577" s="438">
        <v>1.841582357720532E-3</v>
      </c>
      <c r="AP2577" s="462">
        <v>0</v>
      </c>
      <c r="AQ2577" s="463">
        <v>0</v>
      </c>
      <c r="AR2577" s="463">
        <v>0</v>
      </c>
      <c r="AS2577" s="456">
        <v>0</v>
      </c>
      <c r="AT2577" s="457">
        <v>0</v>
      </c>
      <c r="AU2577" s="457">
        <v>0</v>
      </c>
    </row>
    <row r="2578" spans="1:47" x14ac:dyDescent="0.2">
      <c r="A2578" s="231">
        <v>2039</v>
      </c>
      <c r="B2578" s="232">
        <v>14</v>
      </c>
      <c r="C2578" s="456">
        <v>0</v>
      </c>
      <c r="D2578" s="457">
        <v>0</v>
      </c>
      <c r="E2578" s="438">
        <v>5.2009830756547695</v>
      </c>
      <c r="F2578" s="456">
        <v>0</v>
      </c>
      <c r="G2578" s="457">
        <v>0</v>
      </c>
      <c r="H2578" s="438">
        <v>0.19663920467759574</v>
      </c>
      <c r="I2578" s="456">
        <v>0</v>
      </c>
      <c r="J2578" s="457">
        <v>0</v>
      </c>
      <c r="K2578" s="438">
        <v>0.30306736411241442</v>
      </c>
      <c r="L2578" s="462">
        <v>0</v>
      </c>
      <c r="M2578" s="463">
        <v>0</v>
      </c>
      <c r="N2578" s="438">
        <v>3.3550461393843088E-3</v>
      </c>
      <c r="O2578" s="456">
        <v>0</v>
      </c>
      <c r="P2578" s="457">
        <v>0</v>
      </c>
      <c r="Q2578" s="438">
        <v>1.690812864559104E-2</v>
      </c>
      <c r="R2578" s="462">
        <v>0</v>
      </c>
      <c r="S2578" s="463">
        <v>0</v>
      </c>
      <c r="T2578" s="438">
        <v>501.21813201830957</v>
      </c>
      <c r="U2578" s="456">
        <v>0</v>
      </c>
      <c r="V2578" s="457">
        <v>0</v>
      </c>
      <c r="W2578" s="438">
        <v>1.2124141190812966E-2</v>
      </c>
      <c r="X2578" s="456">
        <v>0</v>
      </c>
      <c r="Y2578" s="457">
        <v>0</v>
      </c>
      <c r="Z2578" s="438">
        <v>1.3909627850459754E-2</v>
      </c>
      <c r="AA2578" s="456">
        <v>0</v>
      </c>
      <c r="AB2578" s="457">
        <v>0</v>
      </c>
      <c r="AC2578" s="438">
        <v>3.765762224577932E-3</v>
      </c>
      <c r="AD2578" s="456">
        <v>0</v>
      </c>
      <c r="AE2578" s="457">
        <v>0</v>
      </c>
      <c r="AF2578" s="438">
        <v>2.2851947041705963E-4</v>
      </c>
      <c r="AG2578" s="456">
        <v>0</v>
      </c>
      <c r="AH2578" s="457">
        <v>0</v>
      </c>
      <c r="AI2578" s="438">
        <v>8.3209681319075628E-3</v>
      </c>
      <c r="AJ2578" s="456">
        <v>0</v>
      </c>
      <c r="AK2578" s="457">
        <v>0</v>
      </c>
      <c r="AL2578" s="438">
        <v>1.3770001935856267E-3</v>
      </c>
      <c r="AM2578" s="456">
        <v>0</v>
      </c>
      <c r="AN2578" s="457">
        <v>0</v>
      </c>
      <c r="AO2578" s="438">
        <v>1.9051287521612262E-3</v>
      </c>
      <c r="AP2578" s="462">
        <v>0</v>
      </c>
      <c r="AQ2578" s="463">
        <v>0</v>
      </c>
      <c r="AR2578" s="463">
        <v>0</v>
      </c>
      <c r="AS2578" s="456">
        <v>0</v>
      </c>
      <c r="AT2578" s="457">
        <v>0</v>
      </c>
      <c r="AU2578" s="457">
        <v>0</v>
      </c>
    </row>
    <row r="2579" spans="1:47" x14ac:dyDescent="0.2">
      <c r="A2579" s="231">
        <v>2039</v>
      </c>
      <c r="B2579" s="232">
        <v>15</v>
      </c>
      <c r="C2579" s="456">
        <v>0</v>
      </c>
      <c r="D2579" s="457">
        <v>0</v>
      </c>
      <c r="E2579" s="438">
        <v>5.2760853890670578</v>
      </c>
      <c r="F2579" s="456">
        <v>0</v>
      </c>
      <c r="G2579" s="457">
        <v>0</v>
      </c>
      <c r="H2579" s="438">
        <v>0.2046400781294524</v>
      </c>
      <c r="I2579" s="456">
        <v>0</v>
      </c>
      <c r="J2579" s="457">
        <v>0</v>
      </c>
      <c r="K2579" s="438">
        <v>0.30843379035609009</v>
      </c>
      <c r="L2579" s="462">
        <v>0</v>
      </c>
      <c r="M2579" s="463">
        <v>0</v>
      </c>
      <c r="N2579" s="438">
        <v>3.3629841513265943E-3</v>
      </c>
      <c r="O2579" s="456">
        <v>0</v>
      </c>
      <c r="P2579" s="457">
        <v>0</v>
      </c>
      <c r="Q2579" s="438">
        <v>1.7054686036180777E-2</v>
      </c>
      <c r="R2579" s="462">
        <v>0</v>
      </c>
      <c r="S2579" s="463">
        <v>0</v>
      </c>
      <c r="T2579" s="438">
        <v>502.40402459937934</v>
      </c>
      <c r="U2579" s="456">
        <v>0</v>
      </c>
      <c r="V2579" s="457">
        <v>0</v>
      </c>
      <c r="W2579" s="438">
        <v>1.2513326770735647E-2</v>
      </c>
      <c r="X2579" s="456">
        <v>0</v>
      </c>
      <c r="Y2579" s="457">
        <v>0</v>
      </c>
      <c r="Z2579" s="438">
        <v>1.4393082331241938E-2</v>
      </c>
      <c r="AA2579" s="456">
        <v>0</v>
      </c>
      <c r="AB2579" s="457">
        <v>0</v>
      </c>
      <c r="AC2579" s="438">
        <v>3.9345912083642029E-3</v>
      </c>
      <c r="AD2579" s="456">
        <v>0</v>
      </c>
      <c r="AE2579" s="457">
        <v>0</v>
      </c>
      <c r="AF2579" s="438">
        <v>2.3835348572375951E-4</v>
      </c>
      <c r="AG2579" s="456">
        <v>0</v>
      </c>
      <c r="AH2579" s="457">
        <v>0</v>
      </c>
      <c r="AI2579" s="438">
        <v>8.6550848440260491E-3</v>
      </c>
      <c r="AJ2579" s="456">
        <v>0</v>
      </c>
      <c r="AK2579" s="457">
        <v>0</v>
      </c>
      <c r="AL2579" s="438">
        <v>1.4423935900690628E-3</v>
      </c>
      <c r="AM2579" s="456">
        <v>0</v>
      </c>
      <c r="AN2579" s="457">
        <v>0</v>
      </c>
      <c r="AO2579" s="438">
        <v>1.9736709392631584E-3</v>
      </c>
      <c r="AP2579" s="462">
        <v>0</v>
      </c>
      <c r="AQ2579" s="463">
        <v>0</v>
      </c>
      <c r="AR2579" s="463">
        <v>0</v>
      </c>
      <c r="AS2579" s="456">
        <v>0</v>
      </c>
      <c r="AT2579" s="457">
        <v>0</v>
      </c>
      <c r="AU2579" s="457">
        <v>0</v>
      </c>
    </row>
    <row r="2580" spans="1:47" x14ac:dyDescent="0.2">
      <c r="A2580" s="231">
        <v>2039</v>
      </c>
      <c r="B2580" s="232">
        <v>16</v>
      </c>
      <c r="C2580" s="456">
        <v>0</v>
      </c>
      <c r="D2580" s="457">
        <v>0</v>
      </c>
      <c r="E2580" s="438">
        <v>6.2912835177619533</v>
      </c>
      <c r="F2580" s="456">
        <v>0</v>
      </c>
      <c r="G2580" s="457">
        <v>0</v>
      </c>
      <c r="H2580" s="438">
        <v>0.23613098090723503</v>
      </c>
      <c r="I2580" s="456">
        <v>0</v>
      </c>
      <c r="J2580" s="457">
        <v>0</v>
      </c>
      <c r="K2580" s="438">
        <v>0.35299815455415895</v>
      </c>
      <c r="L2580" s="462">
        <v>0</v>
      </c>
      <c r="M2580" s="463">
        <v>0</v>
      </c>
      <c r="N2580" s="438">
        <v>3.3714302457973347E-3</v>
      </c>
      <c r="O2580" s="456">
        <v>0</v>
      </c>
      <c r="P2580" s="457">
        <v>0</v>
      </c>
      <c r="Q2580" s="438">
        <v>2.0829878351013468E-2</v>
      </c>
      <c r="R2580" s="462">
        <v>0</v>
      </c>
      <c r="S2580" s="463">
        <v>0</v>
      </c>
      <c r="T2580" s="438">
        <v>503.66470951562371</v>
      </c>
      <c r="U2580" s="456">
        <v>0</v>
      </c>
      <c r="V2580" s="457">
        <v>0</v>
      </c>
      <c r="W2580" s="438">
        <v>1.3083098177542623E-2</v>
      </c>
      <c r="X2580" s="456">
        <v>0</v>
      </c>
      <c r="Y2580" s="457">
        <v>0</v>
      </c>
      <c r="Z2580" s="438">
        <v>1.4907612052478439E-2</v>
      </c>
      <c r="AA2580" s="456">
        <v>0</v>
      </c>
      <c r="AB2580" s="457">
        <v>0</v>
      </c>
      <c r="AC2580" s="438">
        <v>4.5086072631636389E-3</v>
      </c>
      <c r="AD2580" s="456">
        <v>0</v>
      </c>
      <c r="AE2580" s="457">
        <v>0</v>
      </c>
      <c r="AF2580" s="438">
        <v>2.7450572559700547E-4</v>
      </c>
      <c r="AG2580" s="456">
        <v>0</v>
      </c>
      <c r="AH2580" s="457">
        <v>0</v>
      </c>
      <c r="AI2580" s="438">
        <v>9.9967738386702292E-3</v>
      </c>
      <c r="AJ2580" s="456">
        <v>0</v>
      </c>
      <c r="AK2580" s="457">
        <v>0</v>
      </c>
      <c r="AL2580" s="438">
        <v>1.6482975948622924E-3</v>
      </c>
      <c r="AM2580" s="456">
        <v>0</v>
      </c>
      <c r="AN2580" s="457">
        <v>0</v>
      </c>
      <c r="AO2580" s="438">
        <v>2.2952541133659278E-3</v>
      </c>
      <c r="AP2580" s="462">
        <v>0</v>
      </c>
      <c r="AQ2580" s="463">
        <v>0</v>
      </c>
      <c r="AR2580" s="463">
        <v>0</v>
      </c>
      <c r="AS2580" s="456">
        <v>0</v>
      </c>
      <c r="AT2580" s="457">
        <v>0</v>
      </c>
      <c r="AU2580" s="457">
        <v>0</v>
      </c>
    </row>
    <row r="2581" spans="1:47" x14ac:dyDescent="0.2">
      <c r="A2581" s="231">
        <v>2039</v>
      </c>
      <c r="B2581" s="232">
        <v>17</v>
      </c>
      <c r="C2581" s="456">
        <v>0</v>
      </c>
      <c r="D2581" s="457">
        <v>0</v>
      </c>
      <c r="E2581" s="438">
        <v>6.3830412824921341</v>
      </c>
      <c r="F2581" s="456">
        <v>0</v>
      </c>
      <c r="G2581" s="457">
        <v>0</v>
      </c>
      <c r="H2581" s="438">
        <v>0.24585707538190116</v>
      </c>
      <c r="I2581" s="456">
        <v>0</v>
      </c>
      <c r="J2581" s="457">
        <v>0</v>
      </c>
      <c r="K2581" s="438">
        <v>0.35964949017647424</v>
      </c>
      <c r="L2581" s="462">
        <v>0</v>
      </c>
      <c r="M2581" s="463">
        <v>0</v>
      </c>
      <c r="N2581" s="438">
        <v>3.3802926896539316E-3</v>
      </c>
      <c r="O2581" s="456">
        <v>0</v>
      </c>
      <c r="P2581" s="457">
        <v>0</v>
      </c>
      <c r="Q2581" s="438">
        <v>2.104589356799557E-2</v>
      </c>
      <c r="R2581" s="462">
        <v>0</v>
      </c>
      <c r="S2581" s="463">
        <v>0</v>
      </c>
      <c r="T2581" s="438">
        <v>504.98913993371536</v>
      </c>
      <c r="U2581" s="456">
        <v>0</v>
      </c>
      <c r="V2581" s="457">
        <v>0</v>
      </c>
      <c r="W2581" s="438">
        <v>1.3519370341001584E-2</v>
      </c>
      <c r="X2581" s="456">
        <v>0</v>
      </c>
      <c r="Y2581" s="457">
        <v>0</v>
      </c>
      <c r="Z2581" s="438">
        <v>1.5447172410485023E-2</v>
      </c>
      <c r="AA2581" s="456">
        <v>0</v>
      </c>
      <c r="AB2581" s="457">
        <v>0</v>
      </c>
      <c r="AC2581" s="438">
        <v>4.7137243251994011E-3</v>
      </c>
      <c r="AD2581" s="456">
        <v>0</v>
      </c>
      <c r="AE2581" s="457">
        <v>0</v>
      </c>
      <c r="AF2581" s="438">
        <v>2.864834036601946E-4</v>
      </c>
      <c r="AG2581" s="456">
        <v>0</v>
      </c>
      <c r="AH2581" s="457">
        <v>0</v>
      </c>
      <c r="AI2581" s="438">
        <v>1.0402984876851795E-2</v>
      </c>
      <c r="AJ2581" s="456">
        <v>0</v>
      </c>
      <c r="AK2581" s="457">
        <v>0</v>
      </c>
      <c r="AL2581" s="438">
        <v>1.7278580261810791E-3</v>
      </c>
      <c r="AM2581" s="456">
        <v>0</v>
      </c>
      <c r="AN2581" s="457">
        <v>0</v>
      </c>
      <c r="AO2581" s="438">
        <v>2.3786248263063933E-3</v>
      </c>
      <c r="AP2581" s="462">
        <v>0</v>
      </c>
      <c r="AQ2581" s="463">
        <v>0</v>
      </c>
      <c r="AR2581" s="463">
        <v>0</v>
      </c>
      <c r="AS2581" s="456">
        <v>0</v>
      </c>
      <c r="AT2581" s="457">
        <v>0</v>
      </c>
      <c r="AU2581" s="457">
        <v>0</v>
      </c>
    </row>
    <row r="2582" spans="1:47" x14ac:dyDescent="0.2">
      <c r="A2582" s="231">
        <v>2039</v>
      </c>
      <c r="B2582" s="232">
        <v>18</v>
      </c>
      <c r="C2582" s="456">
        <v>0</v>
      </c>
      <c r="D2582" s="457">
        <v>0</v>
      </c>
      <c r="E2582" s="438">
        <v>6.4786183094867988</v>
      </c>
      <c r="F2582" s="456">
        <v>0</v>
      </c>
      <c r="G2582" s="457">
        <v>0</v>
      </c>
      <c r="H2582" s="438">
        <v>0.25598944035671234</v>
      </c>
      <c r="I2582" s="456">
        <v>0</v>
      </c>
      <c r="J2582" s="457">
        <v>0</v>
      </c>
      <c r="K2582" s="438">
        <v>0.3665785176325656</v>
      </c>
      <c r="L2582" s="462">
        <v>0</v>
      </c>
      <c r="M2582" s="463">
        <v>0</v>
      </c>
      <c r="N2582" s="438">
        <v>3.3895181240625447E-3</v>
      </c>
      <c r="O2582" s="456">
        <v>0</v>
      </c>
      <c r="P2582" s="457">
        <v>0</v>
      </c>
      <c r="Q2582" s="438">
        <v>2.127085480391595E-2</v>
      </c>
      <c r="R2582" s="462">
        <v>0</v>
      </c>
      <c r="S2582" s="463">
        <v>0</v>
      </c>
      <c r="T2582" s="438">
        <v>506.36693833757755</v>
      </c>
      <c r="U2582" s="456">
        <v>0</v>
      </c>
      <c r="V2582" s="457">
        <v>0</v>
      </c>
      <c r="W2582" s="438">
        <v>1.397388203528784E-2</v>
      </c>
      <c r="X2582" s="456">
        <v>0</v>
      </c>
      <c r="Y2582" s="457">
        <v>0</v>
      </c>
      <c r="Z2582" s="438">
        <v>1.6009268487234253E-2</v>
      </c>
      <c r="AA2582" s="456">
        <v>0</v>
      </c>
      <c r="AB2582" s="457">
        <v>0</v>
      </c>
      <c r="AC2582" s="438">
        <v>4.9274134824601017E-3</v>
      </c>
      <c r="AD2582" s="456">
        <v>0</v>
      </c>
      <c r="AE2582" s="457">
        <v>0</v>
      </c>
      <c r="AF2582" s="438">
        <v>2.9896160155316659E-4</v>
      </c>
      <c r="AG2582" s="456">
        <v>0</v>
      </c>
      <c r="AH2582" s="457">
        <v>0</v>
      </c>
      <c r="AI2582" s="438">
        <v>1.0826177789245026E-2</v>
      </c>
      <c r="AJ2582" s="456">
        <v>0</v>
      </c>
      <c r="AK2582" s="457">
        <v>0</v>
      </c>
      <c r="AL2582" s="438">
        <v>1.8107450130323908E-3</v>
      </c>
      <c r="AM2582" s="456">
        <v>0</v>
      </c>
      <c r="AN2582" s="457">
        <v>0</v>
      </c>
      <c r="AO2582" s="438">
        <v>2.4654752211963264E-3</v>
      </c>
      <c r="AP2582" s="462">
        <v>0</v>
      </c>
      <c r="AQ2582" s="463">
        <v>0</v>
      </c>
      <c r="AR2582" s="463">
        <v>0</v>
      </c>
      <c r="AS2582" s="456">
        <v>0</v>
      </c>
      <c r="AT2582" s="457">
        <v>0</v>
      </c>
      <c r="AU2582" s="457">
        <v>0</v>
      </c>
    </row>
    <row r="2583" spans="1:47" x14ac:dyDescent="0.2">
      <c r="A2583" s="231">
        <v>2039</v>
      </c>
      <c r="B2583" s="232">
        <v>19</v>
      </c>
      <c r="C2583" s="456">
        <v>0</v>
      </c>
      <c r="D2583" s="457">
        <v>0</v>
      </c>
      <c r="E2583" s="438">
        <v>6.5670260179842401</v>
      </c>
      <c r="F2583" s="456">
        <v>0</v>
      </c>
      <c r="G2583" s="457">
        <v>0</v>
      </c>
      <c r="H2583" s="438">
        <v>0.26630635464585495</v>
      </c>
      <c r="I2583" s="456">
        <v>0</v>
      </c>
      <c r="J2583" s="457">
        <v>0</v>
      </c>
      <c r="K2583" s="438">
        <v>0.37348408456758941</v>
      </c>
      <c r="L2583" s="462">
        <v>0</v>
      </c>
      <c r="M2583" s="463">
        <v>0</v>
      </c>
      <c r="N2583" s="438">
        <v>3.3976730839116826E-3</v>
      </c>
      <c r="O2583" s="456">
        <v>0</v>
      </c>
      <c r="P2583" s="457">
        <v>0</v>
      </c>
      <c r="Q2583" s="438">
        <v>2.1500326444772514E-2</v>
      </c>
      <c r="R2583" s="462">
        <v>0</v>
      </c>
      <c r="S2583" s="463">
        <v>0</v>
      </c>
      <c r="T2583" s="438">
        <v>507.58632036588932</v>
      </c>
      <c r="U2583" s="456">
        <v>0</v>
      </c>
      <c r="V2583" s="457">
        <v>0</v>
      </c>
      <c r="W2583" s="438">
        <v>1.4435319211405678E-2</v>
      </c>
      <c r="X2583" s="456">
        <v>0</v>
      </c>
      <c r="Y2583" s="457">
        <v>0</v>
      </c>
      <c r="Z2583" s="438">
        <v>1.6582668563476656E-2</v>
      </c>
      <c r="AA2583" s="456">
        <v>0</v>
      </c>
      <c r="AB2583" s="457">
        <v>0</v>
      </c>
      <c r="AC2583" s="438">
        <v>5.1452436669591657E-3</v>
      </c>
      <c r="AD2583" s="456">
        <v>0</v>
      </c>
      <c r="AE2583" s="457">
        <v>0</v>
      </c>
      <c r="AF2583" s="438">
        <v>3.1167579218407921E-4</v>
      </c>
      <c r="AG2583" s="456">
        <v>0</v>
      </c>
      <c r="AH2583" s="457">
        <v>0</v>
      </c>
      <c r="AI2583" s="438">
        <v>1.1256987274089044E-2</v>
      </c>
      <c r="AJ2583" s="456">
        <v>0</v>
      </c>
      <c r="AK2583" s="457">
        <v>0</v>
      </c>
      <c r="AL2583" s="438">
        <v>1.8952956342347612E-3</v>
      </c>
      <c r="AM2583" s="456">
        <v>0</v>
      </c>
      <c r="AN2583" s="457">
        <v>0</v>
      </c>
      <c r="AO2583" s="438">
        <v>2.5537762473298413E-3</v>
      </c>
      <c r="AP2583" s="462">
        <v>0</v>
      </c>
      <c r="AQ2583" s="463">
        <v>0</v>
      </c>
      <c r="AR2583" s="463">
        <v>0</v>
      </c>
      <c r="AS2583" s="456">
        <v>0</v>
      </c>
      <c r="AT2583" s="457">
        <v>0</v>
      </c>
      <c r="AU2583" s="457">
        <v>0</v>
      </c>
    </row>
    <row r="2584" spans="1:47" x14ac:dyDescent="0.2">
      <c r="A2584" s="231">
        <v>2039</v>
      </c>
      <c r="B2584" s="232">
        <v>20</v>
      </c>
      <c r="C2584" s="456">
        <v>0</v>
      </c>
      <c r="D2584" s="457">
        <v>0</v>
      </c>
      <c r="E2584" s="438">
        <v>6.6647276644767235</v>
      </c>
      <c r="F2584" s="456">
        <v>0</v>
      </c>
      <c r="G2584" s="457">
        <v>0</v>
      </c>
      <c r="H2584" s="438">
        <v>0.27666200868913121</v>
      </c>
      <c r="I2584" s="456">
        <v>0</v>
      </c>
      <c r="J2584" s="457">
        <v>0</v>
      </c>
      <c r="K2584" s="438">
        <v>0.38056602274308099</v>
      </c>
      <c r="L2584" s="462">
        <v>0</v>
      </c>
      <c r="M2584" s="463">
        <v>0</v>
      </c>
      <c r="N2584" s="438">
        <v>3.4071061769452736E-3</v>
      </c>
      <c r="O2584" s="456">
        <v>0</v>
      </c>
      <c r="P2584" s="457">
        <v>0</v>
      </c>
      <c r="Q2584" s="438">
        <v>2.1730285155081359E-2</v>
      </c>
      <c r="R2584" s="462">
        <v>0</v>
      </c>
      <c r="S2584" s="463">
        <v>0</v>
      </c>
      <c r="T2584" s="438">
        <v>508.99488107464828</v>
      </c>
      <c r="U2584" s="456">
        <v>0</v>
      </c>
      <c r="V2584" s="457">
        <v>0</v>
      </c>
      <c r="W2584" s="438">
        <v>1.4899832819810565E-2</v>
      </c>
      <c r="X2584" s="456">
        <v>0</v>
      </c>
      <c r="Y2584" s="457">
        <v>0</v>
      </c>
      <c r="Z2584" s="438">
        <v>1.7157162419914902E-2</v>
      </c>
      <c r="AA2584" s="456">
        <v>0</v>
      </c>
      <c r="AB2584" s="457">
        <v>0</v>
      </c>
      <c r="AC2584" s="438">
        <v>5.3636458581264286E-3</v>
      </c>
      <c r="AD2584" s="456">
        <v>0</v>
      </c>
      <c r="AE2584" s="457">
        <v>0</v>
      </c>
      <c r="AF2584" s="438">
        <v>3.2442878865685253E-4</v>
      </c>
      <c r="AG2584" s="456">
        <v>0</v>
      </c>
      <c r="AH2584" s="457">
        <v>0</v>
      </c>
      <c r="AI2584" s="438">
        <v>1.1689509395564684E-2</v>
      </c>
      <c r="AJ2584" s="456">
        <v>0</v>
      </c>
      <c r="AK2584" s="457">
        <v>0</v>
      </c>
      <c r="AL2584" s="438">
        <v>1.9800064801682397E-3</v>
      </c>
      <c r="AM2584" s="456">
        <v>0</v>
      </c>
      <c r="AN2584" s="457">
        <v>0</v>
      </c>
      <c r="AO2584" s="438">
        <v>2.6425402137232844E-3</v>
      </c>
      <c r="AP2584" s="462">
        <v>0</v>
      </c>
      <c r="AQ2584" s="463">
        <v>0</v>
      </c>
      <c r="AR2584" s="463">
        <v>0</v>
      </c>
      <c r="AS2584" s="456">
        <v>0</v>
      </c>
      <c r="AT2584" s="457">
        <v>0</v>
      </c>
      <c r="AU2584" s="457">
        <v>0</v>
      </c>
    </row>
    <row r="2585" spans="1:47" x14ac:dyDescent="0.2">
      <c r="A2585" s="231">
        <v>2039</v>
      </c>
      <c r="B2585" s="232">
        <v>21</v>
      </c>
      <c r="C2585" s="456">
        <v>0</v>
      </c>
      <c r="D2585" s="457">
        <v>0</v>
      </c>
      <c r="E2585" s="438">
        <v>8.120131069980502</v>
      </c>
      <c r="F2585" s="456">
        <v>0</v>
      </c>
      <c r="G2585" s="457">
        <v>0</v>
      </c>
      <c r="H2585" s="438">
        <v>0.33620647882241494</v>
      </c>
      <c r="I2585" s="456">
        <v>0</v>
      </c>
      <c r="J2585" s="457">
        <v>0</v>
      </c>
      <c r="K2585" s="438">
        <v>0.43537670575577897</v>
      </c>
      <c r="L2585" s="462">
        <v>0</v>
      </c>
      <c r="M2585" s="463">
        <v>0</v>
      </c>
      <c r="N2585" s="438">
        <v>3.4163376385150882E-3</v>
      </c>
      <c r="O2585" s="456">
        <v>0</v>
      </c>
      <c r="P2585" s="457">
        <v>0</v>
      </c>
      <c r="Q2585" s="438">
        <v>2.7095079245920001E-2</v>
      </c>
      <c r="R2585" s="462">
        <v>0</v>
      </c>
      <c r="S2585" s="463">
        <v>0</v>
      </c>
      <c r="T2585" s="438">
        <v>510.37458589564318</v>
      </c>
      <c r="U2585" s="456">
        <v>0</v>
      </c>
      <c r="V2585" s="457">
        <v>0</v>
      </c>
      <c r="W2585" s="438">
        <v>1.7474706848363043E-2</v>
      </c>
      <c r="X2585" s="456">
        <v>0</v>
      </c>
      <c r="Y2585" s="457">
        <v>0</v>
      </c>
      <c r="Z2585" s="438">
        <v>1.7719608540865815E-2</v>
      </c>
      <c r="AA2585" s="456">
        <v>0</v>
      </c>
      <c r="AB2585" s="457">
        <v>0</v>
      </c>
      <c r="AC2585" s="438">
        <v>6.5152875249966154E-3</v>
      </c>
      <c r="AD2585" s="456">
        <v>0</v>
      </c>
      <c r="AE2585" s="457">
        <v>0</v>
      </c>
      <c r="AF2585" s="438">
        <v>3.9550598281602663E-4</v>
      </c>
      <c r="AG2585" s="456">
        <v>0</v>
      </c>
      <c r="AH2585" s="457">
        <v>0</v>
      </c>
      <c r="AI2585" s="438">
        <v>1.4208155471022303E-2</v>
      </c>
      <c r="AJ2585" s="456">
        <v>0</v>
      </c>
      <c r="AK2585" s="457">
        <v>0</v>
      </c>
      <c r="AL2585" s="438">
        <v>2.4113537516225873E-3</v>
      </c>
      <c r="AM2585" s="456">
        <v>0</v>
      </c>
      <c r="AN2585" s="457">
        <v>0</v>
      </c>
      <c r="AO2585" s="438">
        <v>3.2123085280020584E-3</v>
      </c>
      <c r="AP2585" s="462">
        <v>0</v>
      </c>
      <c r="AQ2585" s="463">
        <v>0</v>
      </c>
      <c r="AR2585" s="463">
        <v>0</v>
      </c>
      <c r="AS2585" s="456">
        <v>0</v>
      </c>
      <c r="AT2585" s="457">
        <v>0</v>
      </c>
      <c r="AU2585" s="457">
        <v>0</v>
      </c>
    </row>
    <row r="2586" spans="1:47" x14ac:dyDescent="0.2">
      <c r="A2586" s="231">
        <v>2039</v>
      </c>
      <c r="B2586" s="232">
        <v>22</v>
      </c>
      <c r="C2586" s="456">
        <v>0</v>
      </c>
      <c r="D2586" s="457">
        <v>0</v>
      </c>
      <c r="E2586" s="438">
        <v>8.2266405932199032</v>
      </c>
      <c r="F2586" s="456">
        <v>0</v>
      </c>
      <c r="G2586" s="457">
        <v>0</v>
      </c>
      <c r="H2586" s="438">
        <v>0.3473780611411158</v>
      </c>
      <c r="I2586" s="456">
        <v>0</v>
      </c>
      <c r="J2586" s="457">
        <v>0</v>
      </c>
      <c r="K2586" s="438">
        <v>0.44266088477946958</v>
      </c>
      <c r="L2586" s="462">
        <v>0</v>
      </c>
      <c r="M2586" s="463">
        <v>0</v>
      </c>
      <c r="N2586" s="438">
        <v>3.4250603548836322E-3</v>
      </c>
      <c r="O2586" s="456">
        <v>0</v>
      </c>
      <c r="P2586" s="457">
        <v>0</v>
      </c>
      <c r="Q2586" s="438">
        <v>2.7375762791881843E-2</v>
      </c>
      <c r="R2586" s="462">
        <v>0</v>
      </c>
      <c r="S2586" s="463">
        <v>0</v>
      </c>
      <c r="T2586" s="438">
        <v>511.67767563039894</v>
      </c>
      <c r="U2586" s="456">
        <v>0</v>
      </c>
      <c r="V2586" s="457">
        <v>0</v>
      </c>
      <c r="W2586" s="438">
        <v>1.795566879583143E-2</v>
      </c>
      <c r="X2586" s="456">
        <v>0</v>
      </c>
      <c r="Y2586" s="457">
        <v>0</v>
      </c>
      <c r="Z2586" s="438">
        <v>1.8250591215782198E-2</v>
      </c>
      <c r="AA2586" s="456">
        <v>0</v>
      </c>
      <c r="AB2586" s="457">
        <v>0</v>
      </c>
      <c r="AC2586" s="438">
        <v>6.7506819665054812E-3</v>
      </c>
      <c r="AD2586" s="456">
        <v>0</v>
      </c>
      <c r="AE2586" s="457">
        <v>0</v>
      </c>
      <c r="AF2586" s="438">
        <v>4.0930753950431403E-4</v>
      </c>
      <c r="AG2586" s="456">
        <v>0</v>
      </c>
      <c r="AH2586" s="457">
        <v>0</v>
      </c>
      <c r="AI2586" s="438">
        <v>1.4674895328341871E-2</v>
      </c>
      <c r="AJ2586" s="456">
        <v>0</v>
      </c>
      <c r="AK2586" s="457">
        <v>0</v>
      </c>
      <c r="AL2586" s="438">
        <v>2.5028771781972162E-3</v>
      </c>
      <c r="AM2586" s="456">
        <v>0</v>
      </c>
      <c r="AN2586" s="457">
        <v>0</v>
      </c>
      <c r="AO2586" s="438">
        <v>3.3081674849305487E-3</v>
      </c>
      <c r="AP2586" s="462">
        <v>0</v>
      </c>
      <c r="AQ2586" s="463">
        <v>0</v>
      </c>
      <c r="AR2586" s="463">
        <v>0</v>
      </c>
      <c r="AS2586" s="456">
        <v>0</v>
      </c>
      <c r="AT2586" s="457">
        <v>0</v>
      </c>
      <c r="AU2586" s="457">
        <v>0</v>
      </c>
    </row>
    <row r="2587" spans="1:47" x14ac:dyDescent="0.2">
      <c r="A2587" s="231">
        <v>2039</v>
      </c>
      <c r="B2587" s="232">
        <v>23</v>
      </c>
      <c r="C2587" s="456">
        <v>0</v>
      </c>
      <c r="D2587" s="457">
        <v>0</v>
      </c>
      <c r="E2587" s="438">
        <v>8.322950056345082</v>
      </c>
      <c r="F2587" s="456">
        <v>0</v>
      </c>
      <c r="G2587" s="457">
        <v>0</v>
      </c>
      <c r="H2587" s="438">
        <v>0.35747924875243103</v>
      </c>
      <c r="I2587" s="456">
        <v>0</v>
      </c>
      <c r="J2587" s="457">
        <v>0</v>
      </c>
      <c r="K2587" s="438">
        <v>0.44924756628372881</v>
      </c>
      <c r="L2587" s="462">
        <v>0</v>
      </c>
      <c r="M2587" s="463">
        <v>0</v>
      </c>
      <c r="N2587" s="438">
        <v>3.4329541484319306E-3</v>
      </c>
      <c r="O2587" s="456">
        <v>0</v>
      </c>
      <c r="P2587" s="457">
        <v>0</v>
      </c>
      <c r="Q2587" s="438">
        <v>2.7629569736972202E-2</v>
      </c>
      <c r="R2587" s="462">
        <v>0</v>
      </c>
      <c r="S2587" s="463">
        <v>0</v>
      </c>
      <c r="T2587" s="438">
        <v>512.85707938598</v>
      </c>
      <c r="U2587" s="456">
        <v>0</v>
      </c>
      <c r="V2587" s="457">
        <v>0</v>
      </c>
      <c r="W2587" s="438">
        <v>1.8390522110900857E-2</v>
      </c>
      <c r="X2587" s="456">
        <v>0</v>
      </c>
      <c r="Y2587" s="457">
        <v>0</v>
      </c>
      <c r="Z2587" s="438">
        <v>1.8730718470483458E-2</v>
      </c>
      <c r="AA2587" s="456">
        <v>0</v>
      </c>
      <c r="AB2587" s="457">
        <v>0</v>
      </c>
      <c r="AC2587" s="438">
        <v>6.9635242637272965E-3</v>
      </c>
      <c r="AD2587" s="456">
        <v>0</v>
      </c>
      <c r="AE2587" s="457">
        <v>0</v>
      </c>
      <c r="AF2587" s="438">
        <v>4.2178683610245512E-4</v>
      </c>
      <c r="AG2587" s="456">
        <v>0</v>
      </c>
      <c r="AH2587" s="457">
        <v>0</v>
      </c>
      <c r="AI2587" s="438">
        <v>1.5096912557077163E-2</v>
      </c>
      <c r="AJ2587" s="456">
        <v>0</v>
      </c>
      <c r="AK2587" s="457">
        <v>0</v>
      </c>
      <c r="AL2587" s="438">
        <v>2.5856281416422474E-3</v>
      </c>
      <c r="AM2587" s="456">
        <v>0</v>
      </c>
      <c r="AN2587" s="457">
        <v>0</v>
      </c>
      <c r="AO2587" s="438">
        <v>3.3948419207412515E-3</v>
      </c>
      <c r="AP2587" s="462">
        <v>0</v>
      </c>
      <c r="AQ2587" s="463">
        <v>0</v>
      </c>
      <c r="AR2587" s="463">
        <v>0</v>
      </c>
      <c r="AS2587" s="456">
        <v>0</v>
      </c>
      <c r="AT2587" s="457">
        <v>0</v>
      </c>
      <c r="AU2587" s="457">
        <v>0</v>
      </c>
    </row>
    <row r="2588" spans="1:47" x14ac:dyDescent="0.2">
      <c r="A2588" s="231">
        <v>2039</v>
      </c>
      <c r="B2588" s="232">
        <v>24</v>
      </c>
      <c r="C2588" s="456">
        <v>0</v>
      </c>
      <c r="D2588" s="457">
        <v>0</v>
      </c>
      <c r="E2588" s="438">
        <v>8.4032200224290197</v>
      </c>
      <c r="F2588" s="456">
        <v>0</v>
      </c>
      <c r="G2588" s="457">
        <v>0</v>
      </c>
      <c r="H2588" s="438">
        <v>0.36590021690897573</v>
      </c>
      <c r="I2588" s="456">
        <v>0</v>
      </c>
      <c r="J2588" s="457">
        <v>0</v>
      </c>
      <c r="K2588" s="438">
        <v>0.45473681185053705</v>
      </c>
      <c r="L2588" s="462">
        <v>0</v>
      </c>
      <c r="M2588" s="463">
        <v>0</v>
      </c>
      <c r="N2588" s="438">
        <v>3.4395154562376681E-3</v>
      </c>
      <c r="O2588" s="456">
        <v>0</v>
      </c>
      <c r="P2588" s="457">
        <v>0</v>
      </c>
      <c r="Q2588" s="438">
        <v>2.78411085026159E-2</v>
      </c>
      <c r="R2588" s="462">
        <v>0</v>
      </c>
      <c r="S2588" s="463">
        <v>0</v>
      </c>
      <c r="T2588" s="438">
        <v>513.83742185353287</v>
      </c>
      <c r="U2588" s="456">
        <v>0</v>
      </c>
      <c r="V2588" s="457">
        <v>0</v>
      </c>
      <c r="W2588" s="438">
        <v>1.8753105389725945E-2</v>
      </c>
      <c r="X2588" s="456">
        <v>0</v>
      </c>
      <c r="Y2588" s="457">
        <v>0</v>
      </c>
      <c r="Z2588" s="438">
        <v>1.9130956080429379E-2</v>
      </c>
      <c r="AA2588" s="456">
        <v>0</v>
      </c>
      <c r="AB2588" s="457">
        <v>0</v>
      </c>
      <c r="AC2588" s="438">
        <v>7.1409698566614385E-3</v>
      </c>
      <c r="AD2588" s="456">
        <v>0</v>
      </c>
      <c r="AE2588" s="457">
        <v>0</v>
      </c>
      <c r="AF2588" s="438">
        <v>4.3219084330264857E-4</v>
      </c>
      <c r="AG2588" s="456">
        <v>0</v>
      </c>
      <c r="AH2588" s="457">
        <v>0</v>
      </c>
      <c r="AI2588" s="438">
        <v>1.5448726582421378E-2</v>
      </c>
      <c r="AJ2588" s="456">
        <v>0</v>
      </c>
      <c r="AK2588" s="457">
        <v>0</v>
      </c>
      <c r="AL2588" s="438">
        <v>2.654617859976169E-3</v>
      </c>
      <c r="AM2588" s="456">
        <v>0</v>
      </c>
      <c r="AN2588" s="457">
        <v>0</v>
      </c>
      <c r="AO2588" s="438">
        <v>3.4670979973291105E-3</v>
      </c>
      <c r="AP2588" s="462">
        <v>0</v>
      </c>
      <c r="AQ2588" s="463">
        <v>0</v>
      </c>
      <c r="AR2588" s="463">
        <v>0</v>
      </c>
      <c r="AS2588" s="456">
        <v>0</v>
      </c>
      <c r="AT2588" s="457">
        <v>0</v>
      </c>
      <c r="AU2588" s="457">
        <v>0</v>
      </c>
    </row>
    <row r="2589" spans="1:47" x14ac:dyDescent="0.2">
      <c r="A2589" s="231">
        <v>2039</v>
      </c>
      <c r="B2589" s="232">
        <v>25</v>
      </c>
      <c r="C2589" s="456">
        <v>0</v>
      </c>
      <c r="D2589" s="457">
        <v>0</v>
      </c>
      <c r="E2589" s="438">
        <v>8.46369087966157</v>
      </c>
      <c r="F2589" s="456">
        <v>0</v>
      </c>
      <c r="G2589" s="457">
        <v>0</v>
      </c>
      <c r="H2589" s="438">
        <v>0.37224313131619452</v>
      </c>
      <c r="I2589" s="456">
        <v>0</v>
      </c>
      <c r="J2589" s="457">
        <v>0</v>
      </c>
      <c r="K2589" s="438">
        <v>0.45887258796236635</v>
      </c>
      <c r="L2589" s="462">
        <v>0</v>
      </c>
      <c r="M2589" s="463">
        <v>0</v>
      </c>
      <c r="N2589" s="438">
        <v>3.4444705579099798E-3</v>
      </c>
      <c r="O2589" s="456">
        <v>0</v>
      </c>
      <c r="P2589" s="457">
        <v>0</v>
      </c>
      <c r="Q2589" s="438">
        <v>2.8000471966721986E-2</v>
      </c>
      <c r="R2589" s="462">
        <v>0</v>
      </c>
      <c r="S2589" s="463">
        <v>0</v>
      </c>
      <c r="T2589" s="438">
        <v>514.57730301812694</v>
      </c>
      <c r="U2589" s="456">
        <v>0</v>
      </c>
      <c r="V2589" s="457">
        <v>0</v>
      </c>
      <c r="W2589" s="438">
        <v>1.9026138412318139E-2</v>
      </c>
      <c r="X2589" s="456">
        <v>0</v>
      </c>
      <c r="Y2589" s="457">
        <v>0</v>
      </c>
      <c r="Z2589" s="438">
        <v>1.9432492058558182E-2</v>
      </c>
      <c r="AA2589" s="456">
        <v>0</v>
      </c>
      <c r="AB2589" s="457">
        <v>0</v>
      </c>
      <c r="AC2589" s="438">
        <v>7.2746235415418912E-3</v>
      </c>
      <c r="AD2589" s="456">
        <v>0</v>
      </c>
      <c r="AE2589" s="457">
        <v>0</v>
      </c>
      <c r="AF2589" s="438">
        <v>4.4002698270698913E-4</v>
      </c>
      <c r="AG2589" s="456">
        <v>0</v>
      </c>
      <c r="AH2589" s="457">
        <v>0</v>
      </c>
      <c r="AI2589" s="438">
        <v>1.5713699347247596E-2</v>
      </c>
      <c r="AJ2589" s="456">
        <v>0</v>
      </c>
      <c r="AK2589" s="457">
        <v>0</v>
      </c>
      <c r="AL2589" s="438">
        <v>2.7065843081658493E-3</v>
      </c>
      <c r="AM2589" s="456">
        <v>0</v>
      </c>
      <c r="AN2589" s="457">
        <v>0</v>
      </c>
      <c r="AO2589" s="438">
        <v>3.5215174067307043E-3</v>
      </c>
      <c r="AP2589" s="462">
        <v>0</v>
      </c>
      <c r="AQ2589" s="463">
        <v>0</v>
      </c>
      <c r="AR2589" s="463">
        <v>0</v>
      </c>
      <c r="AS2589" s="456">
        <v>0</v>
      </c>
      <c r="AT2589" s="457">
        <v>0</v>
      </c>
      <c r="AU2589" s="457">
        <v>0</v>
      </c>
    </row>
    <row r="2590" spans="1:47" x14ac:dyDescent="0.2">
      <c r="A2590" s="231">
        <v>2039</v>
      </c>
      <c r="B2590" s="232">
        <v>26</v>
      </c>
      <c r="C2590" s="456">
        <v>0</v>
      </c>
      <c r="D2590" s="457">
        <v>0</v>
      </c>
      <c r="E2590" s="438">
        <v>8.5001777521777893</v>
      </c>
      <c r="F2590" s="456">
        <v>0</v>
      </c>
      <c r="G2590" s="457">
        <v>0</v>
      </c>
      <c r="H2590" s="438">
        <v>0.37606934680729859</v>
      </c>
      <c r="I2590" s="456">
        <v>0</v>
      </c>
      <c r="J2590" s="457">
        <v>0</v>
      </c>
      <c r="K2590" s="438">
        <v>0.46136771649068903</v>
      </c>
      <c r="L2590" s="462">
        <v>0</v>
      </c>
      <c r="M2590" s="463">
        <v>0</v>
      </c>
      <c r="N2590" s="438">
        <v>3.4474596130915627E-3</v>
      </c>
      <c r="O2590" s="456">
        <v>0</v>
      </c>
      <c r="P2590" s="457">
        <v>0</v>
      </c>
      <c r="Q2590" s="438">
        <v>2.8096610082426355E-2</v>
      </c>
      <c r="R2590" s="462">
        <v>0</v>
      </c>
      <c r="S2590" s="463">
        <v>0</v>
      </c>
      <c r="T2590" s="438">
        <v>515.0237092133201</v>
      </c>
      <c r="U2590" s="456">
        <v>0</v>
      </c>
      <c r="V2590" s="457">
        <v>0</v>
      </c>
      <c r="W2590" s="438">
        <v>1.9190879243859957E-2</v>
      </c>
      <c r="X2590" s="456">
        <v>0</v>
      </c>
      <c r="Y2590" s="457">
        <v>0</v>
      </c>
      <c r="Z2590" s="438">
        <v>1.9614303204606498E-2</v>
      </c>
      <c r="AA2590" s="456">
        <v>0</v>
      </c>
      <c r="AB2590" s="457">
        <v>0</v>
      </c>
      <c r="AC2590" s="438">
        <v>7.3552340278048474E-3</v>
      </c>
      <c r="AD2590" s="456">
        <v>0</v>
      </c>
      <c r="AE2590" s="457">
        <v>0</v>
      </c>
      <c r="AF2590" s="438">
        <v>4.4475425918159665E-4</v>
      </c>
      <c r="AG2590" s="456">
        <v>0</v>
      </c>
      <c r="AH2590" s="457">
        <v>0</v>
      </c>
      <c r="AI2590" s="438">
        <v>1.5873528791302098E-2</v>
      </c>
      <c r="AJ2590" s="456">
        <v>0</v>
      </c>
      <c r="AK2590" s="457">
        <v>0</v>
      </c>
      <c r="AL2590" s="438">
        <v>2.7379237050336232E-3</v>
      </c>
      <c r="AM2590" s="456">
        <v>0</v>
      </c>
      <c r="AN2590" s="457">
        <v>0</v>
      </c>
      <c r="AO2590" s="438">
        <v>3.5543526189558187E-3</v>
      </c>
      <c r="AP2590" s="462">
        <v>0</v>
      </c>
      <c r="AQ2590" s="463">
        <v>0</v>
      </c>
      <c r="AR2590" s="463">
        <v>0</v>
      </c>
      <c r="AS2590" s="456">
        <v>0</v>
      </c>
      <c r="AT2590" s="457">
        <v>0</v>
      </c>
      <c r="AU2590" s="457">
        <v>0</v>
      </c>
    </row>
    <row r="2591" spans="1:47" x14ac:dyDescent="0.2">
      <c r="A2591" s="231">
        <v>2039</v>
      </c>
      <c r="B2591" s="232">
        <v>27</v>
      </c>
      <c r="C2591" s="456">
        <v>0</v>
      </c>
      <c r="D2591" s="457">
        <v>0</v>
      </c>
      <c r="E2591" s="438">
        <v>8.5071128645759071</v>
      </c>
      <c r="F2591" s="456">
        <v>0</v>
      </c>
      <c r="G2591" s="457">
        <v>0</v>
      </c>
      <c r="H2591" s="438">
        <v>0.37679722659777254</v>
      </c>
      <c r="I2591" s="456">
        <v>0</v>
      </c>
      <c r="J2591" s="457">
        <v>0</v>
      </c>
      <c r="K2591" s="438">
        <v>0.4618422213957824</v>
      </c>
      <c r="L2591" s="462">
        <v>0</v>
      </c>
      <c r="M2591" s="463">
        <v>0</v>
      </c>
      <c r="N2591" s="438">
        <v>3.4480267079390319E-3</v>
      </c>
      <c r="O2591" s="456">
        <v>0</v>
      </c>
      <c r="P2591" s="457">
        <v>0</v>
      </c>
      <c r="Q2591" s="438">
        <v>2.8114919778682714E-2</v>
      </c>
      <c r="R2591" s="462">
        <v>0</v>
      </c>
      <c r="S2591" s="463">
        <v>0</v>
      </c>
      <c r="T2591" s="438">
        <v>515.10957389488487</v>
      </c>
      <c r="U2591" s="456">
        <v>0</v>
      </c>
      <c r="V2591" s="457">
        <v>0</v>
      </c>
      <c r="W2591" s="438">
        <v>1.9222225924977968E-2</v>
      </c>
      <c r="X2591" s="456">
        <v>0</v>
      </c>
      <c r="Y2591" s="457">
        <v>0</v>
      </c>
      <c r="Z2591" s="438">
        <v>1.9648927221954056E-2</v>
      </c>
      <c r="AA2591" s="456">
        <v>0</v>
      </c>
      <c r="AB2591" s="457">
        <v>0</v>
      </c>
      <c r="AC2591" s="438">
        <v>7.3705803783338398E-3</v>
      </c>
      <c r="AD2591" s="456">
        <v>0</v>
      </c>
      <c r="AE2591" s="457">
        <v>0</v>
      </c>
      <c r="AF2591" s="438">
        <v>4.4565296284399111E-4</v>
      </c>
      <c r="AG2591" s="456">
        <v>0</v>
      </c>
      <c r="AH2591" s="457">
        <v>0</v>
      </c>
      <c r="AI2591" s="438">
        <v>1.5903961551653151E-2</v>
      </c>
      <c r="AJ2591" s="456">
        <v>0</v>
      </c>
      <c r="AK2591" s="457">
        <v>0</v>
      </c>
      <c r="AL2591" s="438">
        <v>2.743891512310422E-3</v>
      </c>
      <c r="AM2591" s="456">
        <v>0</v>
      </c>
      <c r="AN2591" s="457">
        <v>0</v>
      </c>
      <c r="AO2591" s="438">
        <v>3.5606059502521397E-3</v>
      </c>
      <c r="AP2591" s="462">
        <v>0</v>
      </c>
      <c r="AQ2591" s="463">
        <v>0</v>
      </c>
      <c r="AR2591" s="463">
        <v>0</v>
      </c>
      <c r="AS2591" s="456">
        <v>0</v>
      </c>
      <c r="AT2591" s="457">
        <v>0</v>
      </c>
      <c r="AU2591" s="457">
        <v>0</v>
      </c>
    </row>
    <row r="2592" spans="1:47" x14ac:dyDescent="0.2">
      <c r="A2592" s="231">
        <v>2039</v>
      </c>
      <c r="B2592" s="232">
        <v>28</v>
      </c>
      <c r="C2592" s="456">
        <v>0</v>
      </c>
      <c r="D2592" s="457">
        <v>0</v>
      </c>
      <c r="E2592" s="438">
        <v>8.507134165969271</v>
      </c>
      <c r="F2592" s="456">
        <v>0</v>
      </c>
      <c r="G2592" s="457">
        <v>0</v>
      </c>
      <c r="H2592" s="438">
        <v>0.37679590836812249</v>
      </c>
      <c r="I2592" s="456">
        <v>0</v>
      </c>
      <c r="J2592" s="457">
        <v>0</v>
      </c>
      <c r="K2592" s="438">
        <v>0.4618423478578158</v>
      </c>
      <c r="L2592" s="462">
        <v>0</v>
      </c>
      <c r="M2592" s="463">
        <v>0</v>
      </c>
      <c r="N2592" s="438">
        <v>3.4480343816492985E-3</v>
      </c>
      <c r="O2592" s="456">
        <v>0</v>
      </c>
      <c r="P2592" s="457">
        <v>0</v>
      </c>
      <c r="Q2592" s="438">
        <v>2.8114931966231084E-2</v>
      </c>
      <c r="R2592" s="462">
        <v>0</v>
      </c>
      <c r="S2592" s="463">
        <v>0</v>
      </c>
      <c r="T2592" s="438">
        <v>515.10928087538036</v>
      </c>
      <c r="U2592" s="456">
        <v>0</v>
      </c>
      <c r="V2592" s="457">
        <v>0</v>
      </c>
      <c r="W2592" s="438">
        <v>1.9222191270383701E-2</v>
      </c>
      <c r="X2592" s="456">
        <v>0</v>
      </c>
      <c r="Y2592" s="457">
        <v>0</v>
      </c>
      <c r="Z2592" s="438">
        <v>1.9648844442939468E-2</v>
      </c>
      <c r="AA2592" s="456">
        <v>0</v>
      </c>
      <c r="AB2592" s="457">
        <v>0</v>
      </c>
      <c r="AC2592" s="438">
        <v>7.3705462143352244E-3</v>
      </c>
      <c r="AD2592" s="456">
        <v>0</v>
      </c>
      <c r="AE2592" s="457">
        <v>0</v>
      </c>
      <c r="AF2592" s="438">
        <v>4.4565284416375094E-4</v>
      </c>
      <c r="AG2592" s="456">
        <v>0</v>
      </c>
      <c r="AH2592" s="457">
        <v>0</v>
      </c>
      <c r="AI2592" s="438">
        <v>1.5903896890987253E-2</v>
      </c>
      <c r="AJ2592" s="456">
        <v>0</v>
      </c>
      <c r="AK2592" s="457">
        <v>0</v>
      </c>
      <c r="AL2592" s="438">
        <v>2.7438744038738101E-3</v>
      </c>
      <c r="AM2592" s="456">
        <v>0</v>
      </c>
      <c r="AN2592" s="457">
        <v>0</v>
      </c>
      <c r="AO2592" s="438">
        <v>3.5605919210864021E-3</v>
      </c>
      <c r="AP2592" s="462">
        <v>0</v>
      </c>
      <c r="AQ2592" s="463">
        <v>0</v>
      </c>
      <c r="AR2592" s="463">
        <v>0</v>
      </c>
      <c r="AS2592" s="456">
        <v>0</v>
      </c>
      <c r="AT2592" s="457">
        <v>0</v>
      </c>
      <c r="AU2592" s="457">
        <v>0</v>
      </c>
    </row>
    <row r="2593" spans="1:47" x14ac:dyDescent="0.2">
      <c r="A2593" s="231">
        <v>2039</v>
      </c>
      <c r="B2593" s="232">
        <v>29</v>
      </c>
      <c r="C2593" s="456">
        <v>0</v>
      </c>
      <c r="D2593" s="457">
        <v>0</v>
      </c>
      <c r="E2593" s="438">
        <v>8.5071244148330134</v>
      </c>
      <c r="F2593" s="456">
        <v>0</v>
      </c>
      <c r="G2593" s="457">
        <v>0</v>
      </c>
      <c r="H2593" s="438">
        <v>0.37679298904918102</v>
      </c>
      <c r="I2593" s="456">
        <v>0</v>
      </c>
      <c r="J2593" s="457">
        <v>0</v>
      </c>
      <c r="K2593" s="438">
        <v>0.46184177555849004</v>
      </c>
      <c r="L2593" s="462">
        <v>0</v>
      </c>
      <c r="M2593" s="463">
        <v>0</v>
      </c>
      <c r="N2593" s="438">
        <v>3.4480389997747834E-3</v>
      </c>
      <c r="O2593" s="456">
        <v>0</v>
      </c>
      <c r="P2593" s="457">
        <v>0</v>
      </c>
      <c r="Q2593" s="438">
        <v>2.81149095164527E-2</v>
      </c>
      <c r="R2593" s="462">
        <v>0</v>
      </c>
      <c r="S2593" s="463">
        <v>0</v>
      </c>
      <c r="T2593" s="438">
        <v>515.1102769160193</v>
      </c>
      <c r="U2593" s="456">
        <v>0</v>
      </c>
      <c r="V2593" s="457">
        <v>0</v>
      </c>
      <c r="W2593" s="438">
        <v>1.9222095356975756E-2</v>
      </c>
      <c r="X2593" s="456">
        <v>0</v>
      </c>
      <c r="Y2593" s="457">
        <v>0</v>
      </c>
      <c r="Z2593" s="438">
        <v>1.9648697029558154E-2</v>
      </c>
      <c r="AA2593" s="456">
        <v>0</v>
      </c>
      <c r="AB2593" s="457">
        <v>0</v>
      </c>
      <c r="AC2593" s="438">
        <v>7.3704753180657339E-3</v>
      </c>
      <c r="AD2593" s="456">
        <v>0</v>
      </c>
      <c r="AE2593" s="457">
        <v>0</v>
      </c>
      <c r="AF2593" s="438">
        <v>4.4564802994126934E-4</v>
      </c>
      <c r="AG2593" s="456">
        <v>0</v>
      </c>
      <c r="AH2593" s="457">
        <v>0</v>
      </c>
      <c r="AI2593" s="438">
        <v>1.5903773981146677E-2</v>
      </c>
      <c r="AJ2593" s="456">
        <v>0</v>
      </c>
      <c r="AK2593" s="457">
        <v>0</v>
      </c>
      <c r="AL2593" s="438">
        <v>2.7438503883938101E-3</v>
      </c>
      <c r="AM2593" s="456">
        <v>0</v>
      </c>
      <c r="AN2593" s="457">
        <v>0</v>
      </c>
      <c r="AO2593" s="438">
        <v>3.5605704282179926E-3</v>
      </c>
      <c r="AP2593" s="462">
        <v>0</v>
      </c>
      <c r="AQ2593" s="463">
        <v>0</v>
      </c>
      <c r="AR2593" s="463">
        <v>0</v>
      </c>
      <c r="AS2593" s="456">
        <v>0</v>
      </c>
      <c r="AT2593" s="457">
        <v>0</v>
      </c>
      <c r="AU2593" s="457">
        <v>0</v>
      </c>
    </row>
    <row r="2594" spans="1:47" x14ac:dyDescent="0.2">
      <c r="A2594" s="231">
        <v>2039</v>
      </c>
      <c r="B2594" s="232">
        <v>30</v>
      </c>
      <c r="C2594" s="456">
        <v>0</v>
      </c>
      <c r="D2594" s="457">
        <v>0</v>
      </c>
      <c r="E2594" s="438">
        <v>9.7761893075941728</v>
      </c>
      <c r="F2594" s="456">
        <v>0</v>
      </c>
      <c r="G2594" s="457">
        <v>0</v>
      </c>
      <c r="H2594" s="438">
        <v>0.39958027074984442</v>
      </c>
      <c r="I2594" s="456">
        <v>0</v>
      </c>
      <c r="J2594" s="457">
        <v>0</v>
      </c>
      <c r="K2594" s="438">
        <v>0.59666207334218546</v>
      </c>
      <c r="L2594" s="462">
        <v>0</v>
      </c>
      <c r="M2594" s="463">
        <v>0</v>
      </c>
      <c r="N2594" s="438">
        <v>3.4480464314253275E-3</v>
      </c>
      <c r="O2594" s="456">
        <v>0</v>
      </c>
      <c r="P2594" s="457">
        <v>0</v>
      </c>
      <c r="Q2594" s="438">
        <v>2.8114852717894281E-2</v>
      </c>
      <c r="R2594" s="462">
        <v>0</v>
      </c>
      <c r="S2594" s="463">
        <v>0</v>
      </c>
      <c r="T2594" s="438">
        <v>515.11120190179793</v>
      </c>
      <c r="U2594" s="456">
        <v>0</v>
      </c>
      <c r="V2594" s="457">
        <v>0</v>
      </c>
      <c r="W2594" s="438">
        <v>2.0497956308317165E-2</v>
      </c>
      <c r="X2594" s="456">
        <v>0</v>
      </c>
      <c r="Y2594" s="457">
        <v>0</v>
      </c>
      <c r="Z2594" s="438">
        <v>1.9648466805656524E-2</v>
      </c>
      <c r="AA2594" s="456">
        <v>0</v>
      </c>
      <c r="AB2594" s="457">
        <v>0</v>
      </c>
      <c r="AC2594" s="438">
        <v>7.792654544107251E-3</v>
      </c>
      <c r="AD2594" s="456">
        <v>0</v>
      </c>
      <c r="AE2594" s="457">
        <v>0</v>
      </c>
      <c r="AF2594" s="438">
        <v>4.7229495701127741E-4</v>
      </c>
      <c r="AG2594" s="456">
        <v>0</v>
      </c>
      <c r="AH2594" s="457">
        <v>0</v>
      </c>
      <c r="AI2594" s="438">
        <v>1.6873105732430501E-2</v>
      </c>
      <c r="AJ2594" s="456">
        <v>0</v>
      </c>
      <c r="AK2594" s="457">
        <v>0</v>
      </c>
      <c r="AL2594" s="438">
        <v>2.8982153721984231E-3</v>
      </c>
      <c r="AM2594" s="456">
        <v>0</v>
      </c>
      <c r="AN2594" s="457">
        <v>0</v>
      </c>
      <c r="AO2594" s="438">
        <v>3.7892643751364368E-3</v>
      </c>
      <c r="AP2594" s="462">
        <v>0</v>
      </c>
      <c r="AQ2594" s="463">
        <v>0</v>
      </c>
      <c r="AR2594" s="463">
        <v>0</v>
      </c>
      <c r="AS2594" s="456">
        <v>0</v>
      </c>
      <c r="AT2594" s="457">
        <v>0</v>
      </c>
      <c r="AU2594" s="457">
        <v>0</v>
      </c>
    </row>
    <row r="2595" spans="1:47" x14ac:dyDescent="0.2">
      <c r="A2595" s="231">
        <v>2039</v>
      </c>
      <c r="B2595" s="232">
        <v>31</v>
      </c>
      <c r="C2595" s="456">
        <v>0</v>
      </c>
      <c r="D2595" s="457">
        <v>0</v>
      </c>
      <c r="E2595" s="438">
        <v>11.089706044064648</v>
      </c>
      <c r="F2595" s="456">
        <v>0</v>
      </c>
      <c r="G2595" s="457">
        <v>0</v>
      </c>
      <c r="H2595" s="438">
        <v>0.42474778101179039</v>
      </c>
      <c r="I2595" s="456">
        <v>0</v>
      </c>
      <c r="J2595" s="457">
        <v>0</v>
      </c>
      <c r="K2595" s="438">
        <v>0.72635557239199844</v>
      </c>
      <c r="L2595" s="462">
        <v>0</v>
      </c>
      <c r="M2595" s="463">
        <v>0</v>
      </c>
      <c r="N2595" s="438">
        <v>3.4480502744016414E-3</v>
      </c>
      <c r="O2595" s="456">
        <v>0</v>
      </c>
      <c r="P2595" s="457">
        <v>0</v>
      </c>
      <c r="Q2595" s="438">
        <v>2.8114818130066409E-2</v>
      </c>
      <c r="R2595" s="462">
        <v>0</v>
      </c>
      <c r="S2595" s="463">
        <v>0</v>
      </c>
      <c r="T2595" s="438">
        <v>515.11274807116934</v>
      </c>
      <c r="U2595" s="456">
        <v>0</v>
      </c>
      <c r="V2595" s="457">
        <v>0</v>
      </c>
      <c r="W2595" s="438">
        <v>2.1883895633631176E-2</v>
      </c>
      <c r="X2595" s="456">
        <v>0</v>
      </c>
      <c r="Y2595" s="457">
        <v>0</v>
      </c>
      <c r="Z2595" s="438">
        <v>1.964811871951171E-2</v>
      </c>
      <c r="AA2595" s="456">
        <v>0</v>
      </c>
      <c r="AB2595" s="457">
        <v>0</v>
      </c>
      <c r="AC2595" s="438">
        <v>8.2632664389680824E-3</v>
      </c>
      <c r="AD2595" s="456">
        <v>0</v>
      </c>
      <c r="AE2595" s="457">
        <v>0</v>
      </c>
      <c r="AF2595" s="438">
        <v>5.0188725768906281E-4</v>
      </c>
      <c r="AG2595" s="456">
        <v>0</v>
      </c>
      <c r="AH2595" s="457">
        <v>0</v>
      </c>
      <c r="AI2595" s="438">
        <v>1.7942412001161083E-2</v>
      </c>
      <c r="AJ2595" s="456">
        <v>0</v>
      </c>
      <c r="AK2595" s="457">
        <v>0</v>
      </c>
      <c r="AL2595" s="438">
        <v>3.0713756111775607E-3</v>
      </c>
      <c r="AM2595" s="456">
        <v>0</v>
      </c>
      <c r="AN2595" s="457">
        <v>0</v>
      </c>
      <c r="AO2595" s="438">
        <v>4.0393331006651377E-3</v>
      </c>
      <c r="AP2595" s="462">
        <v>0</v>
      </c>
      <c r="AQ2595" s="463">
        <v>0</v>
      </c>
      <c r="AR2595" s="463">
        <v>0</v>
      </c>
      <c r="AS2595" s="456">
        <v>0</v>
      </c>
      <c r="AT2595" s="457">
        <v>0</v>
      </c>
      <c r="AU2595" s="457">
        <v>0</v>
      </c>
    </row>
    <row r="2596" spans="1:47" x14ac:dyDescent="0.2">
      <c r="A2596" s="231">
        <v>2039</v>
      </c>
      <c r="B2596" s="232">
        <v>32</v>
      </c>
      <c r="C2596" s="456">
        <v>0</v>
      </c>
      <c r="D2596" s="457">
        <v>0</v>
      </c>
      <c r="E2596" s="419">
        <v>11.089706044064648</v>
      </c>
      <c r="F2596" s="456">
        <v>0</v>
      </c>
      <c r="G2596" s="457">
        <v>0</v>
      </c>
      <c r="H2596" s="419">
        <v>0.42474778101179039</v>
      </c>
      <c r="I2596" s="456">
        <v>0</v>
      </c>
      <c r="J2596" s="457">
        <v>0</v>
      </c>
      <c r="K2596" s="419">
        <v>0.72635557239199844</v>
      </c>
      <c r="L2596" s="462">
        <v>0</v>
      </c>
      <c r="M2596" s="463">
        <v>0</v>
      </c>
      <c r="N2596" s="419">
        <v>3.4480502744016414E-3</v>
      </c>
      <c r="O2596" s="456">
        <v>0</v>
      </c>
      <c r="P2596" s="457">
        <v>0</v>
      </c>
      <c r="Q2596" s="419">
        <v>2.8114818130066409E-2</v>
      </c>
      <c r="R2596" s="462">
        <v>0</v>
      </c>
      <c r="S2596" s="463">
        <v>0</v>
      </c>
      <c r="T2596" s="419">
        <v>515.11274807116934</v>
      </c>
      <c r="U2596" s="456">
        <v>0</v>
      </c>
      <c r="V2596" s="457">
        <v>0</v>
      </c>
      <c r="W2596" s="419">
        <v>2.1883895633631176E-2</v>
      </c>
      <c r="X2596" s="456">
        <v>0</v>
      </c>
      <c r="Y2596" s="457">
        <v>0</v>
      </c>
      <c r="Z2596" s="419">
        <v>1.964811871951171E-2</v>
      </c>
      <c r="AA2596" s="456">
        <v>0</v>
      </c>
      <c r="AB2596" s="457">
        <v>0</v>
      </c>
      <c r="AC2596" s="419">
        <v>8.2632664389680824E-3</v>
      </c>
      <c r="AD2596" s="456">
        <v>0</v>
      </c>
      <c r="AE2596" s="457">
        <v>0</v>
      </c>
      <c r="AF2596" s="419">
        <v>5.0188725768906281E-4</v>
      </c>
      <c r="AG2596" s="456">
        <v>0</v>
      </c>
      <c r="AH2596" s="457">
        <v>0</v>
      </c>
      <c r="AI2596" s="419">
        <v>1.7942412001161083E-2</v>
      </c>
      <c r="AJ2596" s="456">
        <v>0</v>
      </c>
      <c r="AK2596" s="457">
        <v>0</v>
      </c>
      <c r="AL2596" s="419">
        <v>3.0713756111775607E-3</v>
      </c>
      <c r="AM2596" s="456">
        <v>0</v>
      </c>
      <c r="AN2596" s="457">
        <v>0</v>
      </c>
      <c r="AO2596" s="419">
        <v>4.0393331006651377E-3</v>
      </c>
      <c r="AP2596" s="462">
        <v>0</v>
      </c>
      <c r="AQ2596" s="463">
        <v>0</v>
      </c>
      <c r="AR2596" s="463">
        <v>0</v>
      </c>
      <c r="AS2596" s="456">
        <v>0</v>
      </c>
      <c r="AT2596" s="457">
        <v>0</v>
      </c>
      <c r="AU2596" s="457">
        <v>0</v>
      </c>
    </row>
    <row r="2597" spans="1:47" x14ac:dyDescent="0.2">
      <c r="A2597" s="231">
        <v>2039</v>
      </c>
      <c r="B2597" s="232">
        <v>33</v>
      </c>
      <c r="C2597" s="456">
        <v>0</v>
      </c>
      <c r="D2597" s="457">
        <v>0</v>
      </c>
      <c r="E2597" s="419">
        <v>11.089706044064648</v>
      </c>
      <c r="F2597" s="456">
        <v>0</v>
      </c>
      <c r="G2597" s="457">
        <v>0</v>
      </c>
      <c r="H2597" s="419">
        <v>0.42474778101179039</v>
      </c>
      <c r="I2597" s="456">
        <v>0</v>
      </c>
      <c r="J2597" s="457">
        <v>0</v>
      </c>
      <c r="K2597" s="419">
        <v>0.72635557239199844</v>
      </c>
      <c r="L2597" s="462">
        <v>0</v>
      </c>
      <c r="M2597" s="463">
        <v>0</v>
      </c>
      <c r="N2597" s="419">
        <v>3.4480502744016414E-3</v>
      </c>
      <c r="O2597" s="456">
        <v>0</v>
      </c>
      <c r="P2597" s="457">
        <v>0</v>
      </c>
      <c r="Q2597" s="419">
        <v>2.8114818130066409E-2</v>
      </c>
      <c r="R2597" s="462">
        <v>0</v>
      </c>
      <c r="S2597" s="463">
        <v>0</v>
      </c>
      <c r="T2597" s="419">
        <v>515.11274807116934</v>
      </c>
      <c r="U2597" s="456">
        <v>0</v>
      </c>
      <c r="V2597" s="457">
        <v>0</v>
      </c>
      <c r="W2597" s="419">
        <v>2.1883895633631176E-2</v>
      </c>
      <c r="X2597" s="456">
        <v>0</v>
      </c>
      <c r="Y2597" s="457">
        <v>0</v>
      </c>
      <c r="Z2597" s="419">
        <v>1.964811871951171E-2</v>
      </c>
      <c r="AA2597" s="456">
        <v>0</v>
      </c>
      <c r="AB2597" s="457">
        <v>0</v>
      </c>
      <c r="AC2597" s="419">
        <v>8.2632664389680824E-3</v>
      </c>
      <c r="AD2597" s="456">
        <v>0</v>
      </c>
      <c r="AE2597" s="457">
        <v>0</v>
      </c>
      <c r="AF2597" s="419">
        <v>5.0188725768906281E-4</v>
      </c>
      <c r="AG2597" s="456">
        <v>0</v>
      </c>
      <c r="AH2597" s="457">
        <v>0</v>
      </c>
      <c r="AI2597" s="419">
        <v>1.7942412001161083E-2</v>
      </c>
      <c r="AJ2597" s="456">
        <v>0</v>
      </c>
      <c r="AK2597" s="457">
        <v>0</v>
      </c>
      <c r="AL2597" s="419">
        <v>3.0713756111775607E-3</v>
      </c>
      <c r="AM2597" s="456">
        <v>0</v>
      </c>
      <c r="AN2597" s="457">
        <v>0</v>
      </c>
      <c r="AO2597" s="419">
        <v>4.0393331006651377E-3</v>
      </c>
      <c r="AP2597" s="462">
        <v>0</v>
      </c>
      <c r="AQ2597" s="463">
        <v>0</v>
      </c>
      <c r="AR2597" s="463">
        <v>0</v>
      </c>
      <c r="AS2597" s="456">
        <v>0</v>
      </c>
      <c r="AT2597" s="457">
        <v>0</v>
      </c>
      <c r="AU2597" s="457">
        <v>0</v>
      </c>
    </row>
    <row r="2598" spans="1:47" x14ac:dyDescent="0.2">
      <c r="A2598" s="231">
        <v>2039</v>
      </c>
      <c r="B2598" s="232">
        <v>34</v>
      </c>
      <c r="C2598" s="456">
        <v>0</v>
      </c>
      <c r="D2598" s="457">
        <v>0</v>
      </c>
      <c r="E2598" s="419">
        <v>11.089706044064648</v>
      </c>
      <c r="F2598" s="456">
        <v>0</v>
      </c>
      <c r="G2598" s="457">
        <v>0</v>
      </c>
      <c r="H2598" s="419">
        <v>0.42474778101179039</v>
      </c>
      <c r="I2598" s="456">
        <v>0</v>
      </c>
      <c r="J2598" s="457">
        <v>0</v>
      </c>
      <c r="K2598" s="419">
        <v>0.72635557239199844</v>
      </c>
      <c r="L2598" s="462">
        <v>0</v>
      </c>
      <c r="M2598" s="463">
        <v>0</v>
      </c>
      <c r="N2598" s="419">
        <v>3.4480502744016414E-3</v>
      </c>
      <c r="O2598" s="456">
        <v>0</v>
      </c>
      <c r="P2598" s="457">
        <v>0</v>
      </c>
      <c r="Q2598" s="419">
        <v>2.8114818130066409E-2</v>
      </c>
      <c r="R2598" s="462">
        <v>0</v>
      </c>
      <c r="S2598" s="463">
        <v>0</v>
      </c>
      <c r="T2598" s="419">
        <v>515.11274807116934</v>
      </c>
      <c r="U2598" s="456">
        <v>0</v>
      </c>
      <c r="V2598" s="457">
        <v>0</v>
      </c>
      <c r="W2598" s="419">
        <v>2.1883895633631176E-2</v>
      </c>
      <c r="X2598" s="456">
        <v>0</v>
      </c>
      <c r="Y2598" s="457">
        <v>0</v>
      </c>
      <c r="Z2598" s="419">
        <v>1.964811871951171E-2</v>
      </c>
      <c r="AA2598" s="456">
        <v>0</v>
      </c>
      <c r="AB2598" s="457">
        <v>0</v>
      </c>
      <c r="AC2598" s="419">
        <v>8.2632664389680824E-3</v>
      </c>
      <c r="AD2598" s="456">
        <v>0</v>
      </c>
      <c r="AE2598" s="457">
        <v>0</v>
      </c>
      <c r="AF2598" s="419">
        <v>5.0188725768906281E-4</v>
      </c>
      <c r="AG2598" s="456">
        <v>0</v>
      </c>
      <c r="AH2598" s="457">
        <v>0</v>
      </c>
      <c r="AI2598" s="419">
        <v>1.7942412001161083E-2</v>
      </c>
      <c r="AJ2598" s="456">
        <v>0</v>
      </c>
      <c r="AK2598" s="457">
        <v>0</v>
      </c>
      <c r="AL2598" s="419">
        <v>3.0713756111775607E-3</v>
      </c>
      <c r="AM2598" s="456">
        <v>0</v>
      </c>
      <c r="AN2598" s="457">
        <v>0</v>
      </c>
      <c r="AO2598" s="419">
        <v>4.0393331006651377E-3</v>
      </c>
      <c r="AP2598" s="462">
        <v>0</v>
      </c>
      <c r="AQ2598" s="463">
        <v>0</v>
      </c>
      <c r="AR2598" s="463">
        <v>0</v>
      </c>
      <c r="AS2598" s="456">
        <v>0</v>
      </c>
      <c r="AT2598" s="457">
        <v>0</v>
      </c>
      <c r="AU2598" s="457">
        <v>0</v>
      </c>
    </row>
    <row r="2599" spans="1:47" x14ac:dyDescent="0.2">
      <c r="A2599" s="231">
        <v>2039</v>
      </c>
      <c r="B2599" s="232">
        <v>35</v>
      </c>
      <c r="C2599" s="456">
        <v>0</v>
      </c>
      <c r="D2599" s="457">
        <v>0</v>
      </c>
      <c r="E2599" s="419">
        <v>11.089706044064648</v>
      </c>
      <c r="F2599" s="456">
        <v>0</v>
      </c>
      <c r="G2599" s="457">
        <v>0</v>
      </c>
      <c r="H2599" s="419">
        <v>0.42474778101179039</v>
      </c>
      <c r="I2599" s="456">
        <v>0</v>
      </c>
      <c r="J2599" s="457">
        <v>0</v>
      </c>
      <c r="K2599" s="419">
        <v>0.72635557239199844</v>
      </c>
      <c r="L2599" s="462">
        <v>0</v>
      </c>
      <c r="M2599" s="463">
        <v>0</v>
      </c>
      <c r="N2599" s="419">
        <v>3.4480502744016414E-3</v>
      </c>
      <c r="O2599" s="456">
        <v>0</v>
      </c>
      <c r="P2599" s="457">
        <v>0</v>
      </c>
      <c r="Q2599" s="419">
        <v>2.8114818130066409E-2</v>
      </c>
      <c r="R2599" s="462">
        <v>0</v>
      </c>
      <c r="S2599" s="463">
        <v>0</v>
      </c>
      <c r="T2599" s="419">
        <v>515.11274807116934</v>
      </c>
      <c r="U2599" s="456">
        <v>0</v>
      </c>
      <c r="V2599" s="457">
        <v>0</v>
      </c>
      <c r="W2599" s="419">
        <v>2.1883895633631176E-2</v>
      </c>
      <c r="X2599" s="456">
        <v>0</v>
      </c>
      <c r="Y2599" s="457">
        <v>0</v>
      </c>
      <c r="Z2599" s="419">
        <v>1.964811871951171E-2</v>
      </c>
      <c r="AA2599" s="456">
        <v>0</v>
      </c>
      <c r="AB2599" s="457">
        <v>0</v>
      </c>
      <c r="AC2599" s="419">
        <v>8.2632664389680824E-3</v>
      </c>
      <c r="AD2599" s="456">
        <v>0</v>
      </c>
      <c r="AE2599" s="457">
        <v>0</v>
      </c>
      <c r="AF2599" s="419">
        <v>5.0188725768906281E-4</v>
      </c>
      <c r="AG2599" s="456">
        <v>0</v>
      </c>
      <c r="AH2599" s="457">
        <v>0</v>
      </c>
      <c r="AI2599" s="419">
        <v>1.7942412001161083E-2</v>
      </c>
      <c r="AJ2599" s="456">
        <v>0</v>
      </c>
      <c r="AK2599" s="457">
        <v>0</v>
      </c>
      <c r="AL2599" s="419">
        <v>3.0713756111775607E-3</v>
      </c>
      <c r="AM2599" s="456">
        <v>0</v>
      </c>
      <c r="AN2599" s="457">
        <v>0</v>
      </c>
      <c r="AO2599" s="419">
        <v>4.0393331006651377E-3</v>
      </c>
      <c r="AP2599" s="462">
        <v>0</v>
      </c>
      <c r="AQ2599" s="463">
        <v>0</v>
      </c>
      <c r="AR2599" s="463">
        <v>0</v>
      </c>
      <c r="AS2599" s="456">
        <v>0</v>
      </c>
      <c r="AT2599" s="457">
        <v>0</v>
      </c>
      <c r="AU2599" s="457">
        <v>0</v>
      </c>
    </row>
    <row r="2600" spans="1:47" x14ac:dyDescent="0.2">
      <c r="A2600" s="231">
        <v>2039</v>
      </c>
      <c r="B2600" s="232">
        <v>36</v>
      </c>
      <c r="C2600" s="456">
        <v>0</v>
      </c>
      <c r="D2600" s="457">
        <v>0</v>
      </c>
      <c r="E2600" s="419">
        <v>11.089706044064648</v>
      </c>
      <c r="F2600" s="456">
        <v>0</v>
      </c>
      <c r="G2600" s="457">
        <v>0</v>
      </c>
      <c r="H2600" s="419">
        <v>0.42474778101179039</v>
      </c>
      <c r="I2600" s="456">
        <v>0</v>
      </c>
      <c r="J2600" s="457">
        <v>0</v>
      </c>
      <c r="K2600" s="419">
        <v>0.72635557239199844</v>
      </c>
      <c r="L2600" s="462">
        <v>0</v>
      </c>
      <c r="M2600" s="463">
        <v>0</v>
      </c>
      <c r="N2600" s="419">
        <v>3.4480502744016414E-3</v>
      </c>
      <c r="O2600" s="456">
        <v>0</v>
      </c>
      <c r="P2600" s="457">
        <v>0</v>
      </c>
      <c r="Q2600" s="419">
        <v>2.8114818130066409E-2</v>
      </c>
      <c r="R2600" s="462">
        <v>0</v>
      </c>
      <c r="S2600" s="463">
        <v>0</v>
      </c>
      <c r="T2600" s="419">
        <v>515.11274807116934</v>
      </c>
      <c r="U2600" s="456">
        <v>0</v>
      </c>
      <c r="V2600" s="457">
        <v>0</v>
      </c>
      <c r="W2600" s="419">
        <v>2.1883895633631176E-2</v>
      </c>
      <c r="X2600" s="456">
        <v>0</v>
      </c>
      <c r="Y2600" s="457">
        <v>0</v>
      </c>
      <c r="Z2600" s="419">
        <v>1.964811871951171E-2</v>
      </c>
      <c r="AA2600" s="456">
        <v>0</v>
      </c>
      <c r="AB2600" s="457">
        <v>0</v>
      </c>
      <c r="AC2600" s="419">
        <v>8.2632664389680824E-3</v>
      </c>
      <c r="AD2600" s="456">
        <v>0</v>
      </c>
      <c r="AE2600" s="457">
        <v>0</v>
      </c>
      <c r="AF2600" s="419">
        <v>5.0188725768906281E-4</v>
      </c>
      <c r="AG2600" s="456">
        <v>0</v>
      </c>
      <c r="AH2600" s="457">
        <v>0</v>
      </c>
      <c r="AI2600" s="419">
        <v>1.7942412001161083E-2</v>
      </c>
      <c r="AJ2600" s="456">
        <v>0</v>
      </c>
      <c r="AK2600" s="457">
        <v>0</v>
      </c>
      <c r="AL2600" s="419">
        <v>3.0713756111775607E-3</v>
      </c>
      <c r="AM2600" s="456">
        <v>0</v>
      </c>
      <c r="AN2600" s="457">
        <v>0</v>
      </c>
      <c r="AO2600" s="419">
        <v>4.0393331006651377E-3</v>
      </c>
      <c r="AP2600" s="462">
        <v>0</v>
      </c>
      <c r="AQ2600" s="463">
        <v>0</v>
      </c>
      <c r="AR2600" s="463">
        <v>0</v>
      </c>
      <c r="AS2600" s="456">
        <v>0</v>
      </c>
      <c r="AT2600" s="457">
        <v>0</v>
      </c>
      <c r="AU2600" s="457">
        <v>0</v>
      </c>
    </row>
    <row r="2601" spans="1:47" x14ac:dyDescent="0.2">
      <c r="A2601" s="231">
        <v>2039</v>
      </c>
      <c r="B2601" s="232">
        <v>37</v>
      </c>
      <c r="C2601" s="456">
        <v>0</v>
      </c>
      <c r="D2601" s="457">
        <v>0</v>
      </c>
      <c r="E2601" s="419">
        <v>11.089706044064648</v>
      </c>
      <c r="F2601" s="456">
        <v>0</v>
      </c>
      <c r="G2601" s="457">
        <v>0</v>
      </c>
      <c r="H2601" s="419">
        <v>0.42474778101179039</v>
      </c>
      <c r="I2601" s="456">
        <v>0</v>
      </c>
      <c r="J2601" s="457">
        <v>0</v>
      </c>
      <c r="K2601" s="419">
        <v>0.72635557239199844</v>
      </c>
      <c r="L2601" s="462">
        <v>0</v>
      </c>
      <c r="M2601" s="463">
        <v>0</v>
      </c>
      <c r="N2601" s="419">
        <v>3.4480502744016414E-3</v>
      </c>
      <c r="O2601" s="456">
        <v>0</v>
      </c>
      <c r="P2601" s="457">
        <v>0</v>
      </c>
      <c r="Q2601" s="419">
        <v>2.8114818130066409E-2</v>
      </c>
      <c r="R2601" s="462">
        <v>0</v>
      </c>
      <c r="S2601" s="463">
        <v>0</v>
      </c>
      <c r="T2601" s="419">
        <v>515.11274807116934</v>
      </c>
      <c r="U2601" s="456">
        <v>0</v>
      </c>
      <c r="V2601" s="457">
        <v>0</v>
      </c>
      <c r="W2601" s="419">
        <v>2.1883895633631176E-2</v>
      </c>
      <c r="X2601" s="456">
        <v>0</v>
      </c>
      <c r="Y2601" s="457">
        <v>0</v>
      </c>
      <c r="Z2601" s="419">
        <v>1.964811871951171E-2</v>
      </c>
      <c r="AA2601" s="456">
        <v>0</v>
      </c>
      <c r="AB2601" s="457">
        <v>0</v>
      </c>
      <c r="AC2601" s="419">
        <v>8.2632664389680824E-3</v>
      </c>
      <c r="AD2601" s="456">
        <v>0</v>
      </c>
      <c r="AE2601" s="457">
        <v>0</v>
      </c>
      <c r="AF2601" s="419">
        <v>5.0188725768906281E-4</v>
      </c>
      <c r="AG2601" s="456">
        <v>0</v>
      </c>
      <c r="AH2601" s="457">
        <v>0</v>
      </c>
      <c r="AI2601" s="419">
        <v>1.7942412001161083E-2</v>
      </c>
      <c r="AJ2601" s="456">
        <v>0</v>
      </c>
      <c r="AK2601" s="457">
        <v>0</v>
      </c>
      <c r="AL2601" s="419">
        <v>3.0713756111775607E-3</v>
      </c>
      <c r="AM2601" s="456">
        <v>0</v>
      </c>
      <c r="AN2601" s="457">
        <v>0</v>
      </c>
      <c r="AO2601" s="419">
        <v>4.0393331006651377E-3</v>
      </c>
      <c r="AP2601" s="462">
        <v>0</v>
      </c>
      <c r="AQ2601" s="463">
        <v>0</v>
      </c>
      <c r="AR2601" s="463">
        <v>0</v>
      </c>
      <c r="AS2601" s="456">
        <v>0</v>
      </c>
      <c r="AT2601" s="457">
        <v>0</v>
      </c>
      <c r="AU2601" s="457">
        <v>0</v>
      </c>
    </row>
    <row r="2602" spans="1:47" x14ac:dyDescent="0.2">
      <c r="A2602" s="231">
        <v>2039</v>
      </c>
      <c r="B2602" s="232">
        <v>38</v>
      </c>
      <c r="C2602" s="456">
        <v>0</v>
      </c>
      <c r="D2602" s="457">
        <v>0</v>
      </c>
      <c r="E2602" s="419">
        <v>11.089706044064648</v>
      </c>
      <c r="F2602" s="456">
        <v>0</v>
      </c>
      <c r="G2602" s="457">
        <v>0</v>
      </c>
      <c r="H2602" s="419">
        <v>0.42474778101179039</v>
      </c>
      <c r="I2602" s="456">
        <v>0</v>
      </c>
      <c r="J2602" s="457">
        <v>0</v>
      </c>
      <c r="K2602" s="419">
        <v>0.72635557239199844</v>
      </c>
      <c r="L2602" s="462">
        <v>0</v>
      </c>
      <c r="M2602" s="463">
        <v>0</v>
      </c>
      <c r="N2602" s="419">
        <v>3.4480502744016414E-3</v>
      </c>
      <c r="O2602" s="456">
        <v>0</v>
      </c>
      <c r="P2602" s="457">
        <v>0</v>
      </c>
      <c r="Q2602" s="419">
        <v>2.8114818130066409E-2</v>
      </c>
      <c r="R2602" s="462">
        <v>0</v>
      </c>
      <c r="S2602" s="463">
        <v>0</v>
      </c>
      <c r="T2602" s="419">
        <v>515.11274807116934</v>
      </c>
      <c r="U2602" s="456">
        <v>0</v>
      </c>
      <c r="V2602" s="457">
        <v>0</v>
      </c>
      <c r="W2602" s="419">
        <v>2.1883895633631176E-2</v>
      </c>
      <c r="X2602" s="456">
        <v>0</v>
      </c>
      <c r="Y2602" s="457">
        <v>0</v>
      </c>
      <c r="Z2602" s="419">
        <v>1.964811871951171E-2</v>
      </c>
      <c r="AA2602" s="456">
        <v>0</v>
      </c>
      <c r="AB2602" s="457">
        <v>0</v>
      </c>
      <c r="AC2602" s="419">
        <v>8.2632664389680824E-3</v>
      </c>
      <c r="AD2602" s="456">
        <v>0</v>
      </c>
      <c r="AE2602" s="457">
        <v>0</v>
      </c>
      <c r="AF2602" s="419">
        <v>5.0188725768906281E-4</v>
      </c>
      <c r="AG2602" s="456">
        <v>0</v>
      </c>
      <c r="AH2602" s="457">
        <v>0</v>
      </c>
      <c r="AI2602" s="419">
        <v>1.7942412001161083E-2</v>
      </c>
      <c r="AJ2602" s="456">
        <v>0</v>
      </c>
      <c r="AK2602" s="457">
        <v>0</v>
      </c>
      <c r="AL2602" s="419">
        <v>3.0713756111775607E-3</v>
      </c>
      <c r="AM2602" s="456">
        <v>0</v>
      </c>
      <c r="AN2602" s="457">
        <v>0</v>
      </c>
      <c r="AO2602" s="419">
        <v>4.0393331006651377E-3</v>
      </c>
      <c r="AP2602" s="462">
        <v>0</v>
      </c>
      <c r="AQ2602" s="463">
        <v>0</v>
      </c>
      <c r="AR2602" s="463">
        <v>0</v>
      </c>
      <c r="AS2602" s="456">
        <v>0</v>
      </c>
      <c r="AT2602" s="457">
        <v>0</v>
      </c>
      <c r="AU2602" s="457">
        <v>0</v>
      </c>
    </row>
    <row r="2603" spans="1:47" x14ac:dyDescent="0.2">
      <c r="A2603" s="231">
        <v>2039</v>
      </c>
      <c r="B2603" s="232">
        <v>39</v>
      </c>
      <c r="C2603" s="456">
        <v>0</v>
      </c>
      <c r="D2603" s="457">
        <v>0</v>
      </c>
      <c r="E2603" s="419">
        <v>11.089706044064648</v>
      </c>
      <c r="F2603" s="456">
        <v>0</v>
      </c>
      <c r="G2603" s="457">
        <v>0</v>
      </c>
      <c r="H2603" s="419">
        <v>0.42474778101179039</v>
      </c>
      <c r="I2603" s="456">
        <v>0</v>
      </c>
      <c r="J2603" s="457">
        <v>0</v>
      </c>
      <c r="K2603" s="419">
        <v>0.72635557239199844</v>
      </c>
      <c r="L2603" s="462">
        <v>0</v>
      </c>
      <c r="M2603" s="463">
        <v>0</v>
      </c>
      <c r="N2603" s="419">
        <v>3.4480502744016414E-3</v>
      </c>
      <c r="O2603" s="456">
        <v>0</v>
      </c>
      <c r="P2603" s="457">
        <v>0</v>
      </c>
      <c r="Q2603" s="419">
        <v>2.8114818130066409E-2</v>
      </c>
      <c r="R2603" s="462">
        <v>0</v>
      </c>
      <c r="S2603" s="463">
        <v>0</v>
      </c>
      <c r="T2603" s="419">
        <v>515.11274807116934</v>
      </c>
      <c r="U2603" s="456">
        <v>0</v>
      </c>
      <c r="V2603" s="457">
        <v>0</v>
      </c>
      <c r="W2603" s="419">
        <v>2.1883895633631176E-2</v>
      </c>
      <c r="X2603" s="456">
        <v>0</v>
      </c>
      <c r="Y2603" s="457">
        <v>0</v>
      </c>
      <c r="Z2603" s="419">
        <v>1.964811871951171E-2</v>
      </c>
      <c r="AA2603" s="456">
        <v>0</v>
      </c>
      <c r="AB2603" s="457">
        <v>0</v>
      </c>
      <c r="AC2603" s="419">
        <v>8.2632664389680824E-3</v>
      </c>
      <c r="AD2603" s="456">
        <v>0</v>
      </c>
      <c r="AE2603" s="457">
        <v>0</v>
      </c>
      <c r="AF2603" s="419">
        <v>5.0188725768906281E-4</v>
      </c>
      <c r="AG2603" s="456">
        <v>0</v>
      </c>
      <c r="AH2603" s="457">
        <v>0</v>
      </c>
      <c r="AI2603" s="419">
        <v>1.7942412001161083E-2</v>
      </c>
      <c r="AJ2603" s="456">
        <v>0</v>
      </c>
      <c r="AK2603" s="457">
        <v>0</v>
      </c>
      <c r="AL2603" s="419">
        <v>3.0713756111775607E-3</v>
      </c>
      <c r="AM2603" s="456">
        <v>0</v>
      </c>
      <c r="AN2603" s="457">
        <v>0</v>
      </c>
      <c r="AO2603" s="419">
        <v>4.0393331006651377E-3</v>
      </c>
      <c r="AP2603" s="462">
        <v>0</v>
      </c>
      <c r="AQ2603" s="463">
        <v>0</v>
      </c>
      <c r="AR2603" s="463">
        <v>0</v>
      </c>
      <c r="AS2603" s="456">
        <v>0</v>
      </c>
      <c r="AT2603" s="457">
        <v>0</v>
      </c>
      <c r="AU2603" s="457">
        <v>0</v>
      </c>
    </row>
    <row r="2604" spans="1:47" ht="13.5" thickBot="1" x14ac:dyDescent="0.25">
      <c r="A2604" s="233">
        <v>2039</v>
      </c>
      <c r="B2604" s="234">
        <v>40</v>
      </c>
      <c r="C2604" s="458">
        <v>0</v>
      </c>
      <c r="D2604" s="459">
        <v>0</v>
      </c>
      <c r="E2604" s="430">
        <v>11.089706044064648</v>
      </c>
      <c r="F2604" s="458">
        <v>0</v>
      </c>
      <c r="G2604" s="459">
        <v>0</v>
      </c>
      <c r="H2604" s="430">
        <v>0.42474778101179039</v>
      </c>
      <c r="I2604" s="458">
        <v>0</v>
      </c>
      <c r="J2604" s="459">
        <v>0</v>
      </c>
      <c r="K2604" s="430">
        <v>0.72635557239199844</v>
      </c>
      <c r="L2604" s="464">
        <v>0</v>
      </c>
      <c r="M2604" s="465">
        <v>0</v>
      </c>
      <c r="N2604" s="430">
        <v>3.4480502744016414E-3</v>
      </c>
      <c r="O2604" s="458">
        <v>0</v>
      </c>
      <c r="P2604" s="459">
        <v>0</v>
      </c>
      <c r="Q2604" s="430">
        <v>2.8114818130066409E-2</v>
      </c>
      <c r="R2604" s="464">
        <v>0</v>
      </c>
      <c r="S2604" s="465">
        <v>0</v>
      </c>
      <c r="T2604" s="430">
        <v>515.11274807116934</v>
      </c>
      <c r="U2604" s="458">
        <v>0</v>
      </c>
      <c r="V2604" s="459">
        <v>0</v>
      </c>
      <c r="W2604" s="430">
        <v>2.1883895633631176E-2</v>
      </c>
      <c r="X2604" s="458">
        <v>0</v>
      </c>
      <c r="Y2604" s="459">
        <v>0</v>
      </c>
      <c r="Z2604" s="430">
        <v>1.964811871951171E-2</v>
      </c>
      <c r="AA2604" s="458">
        <v>0</v>
      </c>
      <c r="AB2604" s="459">
        <v>0</v>
      </c>
      <c r="AC2604" s="430">
        <v>8.2632664389680824E-3</v>
      </c>
      <c r="AD2604" s="458">
        <v>0</v>
      </c>
      <c r="AE2604" s="459">
        <v>0</v>
      </c>
      <c r="AF2604" s="430">
        <v>5.0188725768906281E-4</v>
      </c>
      <c r="AG2604" s="458">
        <v>0</v>
      </c>
      <c r="AH2604" s="459">
        <v>0</v>
      </c>
      <c r="AI2604" s="430">
        <v>1.7942412001161083E-2</v>
      </c>
      <c r="AJ2604" s="458">
        <v>0</v>
      </c>
      <c r="AK2604" s="459">
        <v>0</v>
      </c>
      <c r="AL2604" s="430">
        <v>3.0713756111775607E-3</v>
      </c>
      <c r="AM2604" s="458">
        <v>0</v>
      </c>
      <c r="AN2604" s="459">
        <v>0</v>
      </c>
      <c r="AO2604" s="430">
        <v>4.0393331006651377E-3</v>
      </c>
      <c r="AP2604" s="464">
        <v>0</v>
      </c>
      <c r="AQ2604" s="465">
        <v>0</v>
      </c>
      <c r="AR2604" s="465">
        <v>0</v>
      </c>
      <c r="AS2604" s="458">
        <v>0</v>
      </c>
      <c r="AT2604" s="459">
        <v>0</v>
      </c>
      <c r="AU2604" s="459">
        <v>0</v>
      </c>
    </row>
    <row r="2605" spans="1:47" x14ac:dyDescent="0.2">
      <c r="A2605" s="229">
        <v>2040</v>
      </c>
      <c r="B2605" s="230">
        <v>1</v>
      </c>
      <c r="C2605" s="454">
        <v>0.74854420542566746</v>
      </c>
      <c r="D2605" s="455">
        <v>0.76471923097547367</v>
      </c>
      <c r="E2605" s="436">
        <v>1.7796670589122017</v>
      </c>
      <c r="F2605" s="454">
        <v>3.6257026671448596E-2</v>
      </c>
      <c r="G2605" s="455">
        <v>3.1978839642679675E-2</v>
      </c>
      <c r="H2605" s="436">
        <v>5.5284606435464789E-2</v>
      </c>
      <c r="I2605" s="454">
        <v>3.2048138570533846E-2</v>
      </c>
      <c r="J2605" s="455">
        <v>3.2507148891691394E-2</v>
      </c>
      <c r="K2605" s="436">
        <v>0.10350512772004533</v>
      </c>
      <c r="L2605" s="460">
        <v>1.3507709936365592E-3</v>
      </c>
      <c r="M2605" s="461">
        <v>1.764154155660692E-3</v>
      </c>
      <c r="N2605" s="436">
        <v>3.3139276685415311E-3</v>
      </c>
      <c r="O2605" s="454">
        <v>1.6395060088150251E-3</v>
      </c>
      <c r="P2605" s="455">
        <v>2.08184535380097E-3</v>
      </c>
      <c r="Q2605" s="436">
        <v>1.0101071542921097E-2</v>
      </c>
      <c r="R2605" s="460">
        <v>0</v>
      </c>
      <c r="S2605" s="461">
        <v>0</v>
      </c>
      <c r="T2605" s="436">
        <v>493.1425493761443</v>
      </c>
      <c r="U2605" s="454">
        <v>4.6755195233332903E-3</v>
      </c>
      <c r="V2605" s="455">
        <v>5.6086766796615501E-3</v>
      </c>
      <c r="W2605" s="436">
        <v>1.0151233045351624E-2</v>
      </c>
      <c r="X2605" s="454">
        <v>4.34703788437283E-3</v>
      </c>
      <c r="Y2605" s="455">
        <v>5.5422749278538535E-3</v>
      </c>
      <c r="Z2605" s="436">
        <v>1.0312356519472526E-2</v>
      </c>
      <c r="AA2605" s="454">
        <v>8.779297311743994E-4</v>
      </c>
      <c r="AB2605" s="455">
        <v>8.8617803526864613E-4</v>
      </c>
      <c r="AC2605" s="436">
        <v>1.2100618413242762E-3</v>
      </c>
      <c r="AD2605" s="454">
        <v>4.6577233917836908E-5</v>
      </c>
      <c r="AE2605" s="455">
        <v>4.0851504177676624E-5</v>
      </c>
      <c r="AF2605" s="436">
        <v>6.4959803798720576E-5</v>
      </c>
      <c r="AG2605" s="454">
        <v>1.4899823970293425E-3</v>
      </c>
      <c r="AH2605" s="455">
        <v>1.2962249767294442E-3</v>
      </c>
      <c r="AI2605" s="436">
        <v>2.2953643062844083E-3</v>
      </c>
      <c r="AJ2605" s="454">
        <v>2.7235045723130905E-4</v>
      </c>
      <c r="AK2605" s="455">
        <v>2.3169284488948463E-4</v>
      </c>
      <c r="AL2605" s="436">
        <v>4.0347298404951911E-4</v>
      </c>
      <c r="AM2605" s="454">
        <v>4.2004504193058533E-4</v>
      </c>
      <c r="AN2605" s="455">
        <v>3.7349609900942681E-4</v>
      </c>
      <c r="AO2605" s="436">
        <v>5.117606564224317E-4</v>
      </c>
      <c r="AP2605" s="460">
        <v>0</v>
      </c>
      <c r="AQ2605" s="461">
        <v>0</v>
      </c>
      <c r="AR2605" s="461">
        <v>0</v>
      </c>
      <c r="AS2605" s="454">
        <v>0</v>
      </c>
      <c r="AT2605" s="455">
        <v>0</v>
      </c>
      <c r="AU2605" s="455">
        <v>0</v>
      </c>
    </row>
    <row r="2606" spans="1:47" x14ac:dyDescent="0.2">
      <c r="A2606" s="231">
        <v>2040</v>
      </c>
      <c r="B2606" s="232">
        <v>2</v>
      </c>
      <c r="C2606" s="456">
        <v>0.7542165666708891</v>
      </c>
      <c r="D2606" s="457">
        <v>0.76937203694116696</v>
      </c>
      <c r="E2606" s="437">
        <v>1.7909112173224704</v>
      </c>
      <c r="F2606" s="456">
        <v>3.6919198502322656E-2</v>
      </c>
      <c r="G2606" s="457">
        <v>3.255112027300619E-2</v>
      </c>
      <c r="H2606" s="437">
        <v>5.6234277682718166E-2</v>
      </c>
      <c r="I2606" s="456">
        <v>3.2401338100585951E-2</v>
      </c>
      <c r="J2606" s="457">
        <v>3.2810607814764692E-2</v>
      </c>
      <c r="K2606" s="437">
        <v>0.10411234235059677</v>
      </c>
      <c r="L2606" s="462">
        <v>1.3518331832525271E-3</v>
      </c>
      <c r="M2606" s="463">
        <v>1.7652638020225174E-3</v>
      </c>
      <c r="N2606" s="437">
        <v>3.3150008660587532E-3</v>
      </c>
      <c r="O2606" s="456">
        <v>1.6475274089042542E-3</v>
      </c>
      <c r="P2606" s="457">
        <v>2.0919783468158005E-3</v>
      </c>
      <c r="Q2606" s="437">
        <v>1.0115380648707026E-2</v>
      </c>
      <c r="R2606" s="462">
        <v>0</v>
      </c>
      <c r="S2606" s="463">
        <v>0</v>
      </c>
      <c r="T2606" s="437">
        <v>493.44939060221031</v>
      </c>
      <c r="U2606" s="456">
        <v>4.7421953646538959E-3</v>
      </c>
      <c r="V2606" s="457">
        <v>5.6917265322834459E-3</v>
      </c>
      <c r="W2606" s="437">
        <v>1.0273387665704559E-2</v>
      </c>
      <c r="X2606" s="456">
        <v>4.4088114888674182E-3</v>
      </c>
      <c r="Y2606" s="457">
        <v>5.62431513928456E-3</v>
      </c>
      <c r="Z2606" s="437">
        <v>1.0436998677439252E-2</v>
      </c>
      <c r="AA2606" s="456">
        <v>8.8879440246605369E-4</v>
      </c>
      <c r="AB2606" s="457">
        <v>8.9787591197777554E-4</v>
      </c>
      <c r="AC2606" s="437">
        <v>1.2245687202241716E-3</v>
      </c>
      <c r="AD2606" s="456">
        <v>4.7404283092937115E-5</v>
      </c>
      <c r="AE2606" s="457">
        <v>4.1565830783937439E-5</v>
      </c>
      <c r="AF2606" s="437">
        <v>6.6064755148193159E-5</v>
      </c>
      <c r="AG2606" s="456">
        <v>1.518575699328246E-3</v>
      </c>
      <c r="AH2606" s="457">
        <v>1.3205494780925667E-3</v>
      </c>
      <c r="AI2606" s="437">
        <v>2.3364345397181019E-3</v>
      </c>
      <c r="AJ2606" s="456">
        <v>2.7792479697347965E-4</v>
      </c>
      <c r="AK2606" s="457">
        <v>2.3638991285433606E-4</v>
      </c>
      <c r="AL2606" s="437">
        <v>4.1161826720259782E-4</v>
      </c>
      <c r="AM2606" s="456">
        <v>4.2717912852142654E-4</v>
      </c>
      <c r="AN2606" s="457">
        <v>3.7967407716260604E-4</v>
      </c>
      <c r="AO2606" s="437">
        <v>5.1937795289611662E-4</v>
      </c>
      <c r="AP2606" s="462">
        <v>0</v>
      </c>
      <c r="AQ2606" s="463">
        <v>0</v>
      </c>
      <c r="AR2606" s="463">
        <v>0</v>
      </c>
      <c r="AS2606" s="456">
        <v>0</v>
      </c>
      <c r="AT2606" s="457">
        <v>0</v>
      </c>
      <c r="AU2606" s="457">
        <v>0</v>
      </c>
    </row>
    <row r="2607" spans="1:47" x14ac:dyDescent="0.2">
      <c r="A2607" s="231">
        <v>2040</v>
      </c>
      <c r="B2607" s="232">
        <v>3</v>
      </c>
      <c r="C2607" s="456">
        <v>0.75948452994495308</v>
      </c>
      <c r="D2607" s="457">
        <v>0.77356700362438824</v>
      </c>
      <c r="E2607" s="437">
        <v>1.8041349959156616</v>
      </c>
      <c r="F2607" s="456">
        <v>3.7664039989419168E-2</v>
      </c>
      <c r="G2607" s="457">
        <v>3.3222808228885368E-2</v>
      </c>
      <c r="H2607" s="437">
        <v>5.7355210761896487E-2</v>
      </c>
      <c r="I2607" s="456">
        <v>3.2768444958692501E-2</v>
      </c>
      <c r="J2607" s="457">
        <v>3.3130692251352116E-2</v>
      </c>
      <c r="K2607" s="437">
        <v>0.10483184742653212</v>
      </c>
      <c r="L2607" s="462">
        <v>1.353033034614406E-3</v>
      </c>
      <c r="M2607" s="463">
        <v>1.7666002388623187E-3</v>
      </c>
      <c r="N2607" s="437">
        <v>3.3162974971710931E-3</v>
      </c>
      <c r="O2607" s="456">
        <v>1.6565964717236976E-3</v>
      </c>
      <c r="P2607" s="457">
        <v>2.1039669161102676E-3</v>
      </c>
      <c r="Q2607" s="437">
        <v>1.0132341962226635E-2</v>
      </c>
      <c r="R2607" s="462">
        <v>0</v>
      </c>
      <c r="S2607" s="463">
        <v>0</v>
      </c>
      <c r="T2607" s="437">
        <v>493.81005148944433</v>
      </c>
      <c r="U2607" s="456">
        <v>4.8145329953192834E-3</v>
      </c>
      <c r="V2607" s="457">
        <v>5.7868580407289061E-3</v>
      </c>
      <c r="W2607" s="437">
        <v>1.0417654434854805E-2</v>
      </c>
      <c r="X2607" s="456">
        <v>4.4786137962756455E-3</v>
      </c>
      <c r="Y2607" s="457">
        <v>5.7210635044082567E-3</v>
      </c>
      <c r="Z2607" s="437">
        <v>1.0583974998493482E-2</v>
      </c>
      <c r="AA2607" s="456">
        <v>9.0081516159890246E-4</v>
      </c>
      <c r="AB2607" s="457">
        <v>9.1167363896009024E-4</v>
      </c>
      <c r="AC2607" s="437">
        <v>1.2416962295197221E-3</v>
      </c>
      <c r="AD2607" s="456">
        <v>4.8334756252048338E-5</v>
      </c>
      <c r="AE2607" s="457">
        <v>4.2405966269788465E-5</v>
      </c>
      <c r="AF2607" s="437">
        <v>6.7368911858641705E-5</v>
      </c>
      <c r="AG2607" s="456">
        <v>1.5507912089550459E-3</v>
      </c>
      <c r="AH2607" s="457">
        <v>1.3490807397064499E-3</v>
      </c>
      <c r="AI2607" s="437">
        <v>2.3849154056551345E-3</v>
      </c>
      <c r="AJ2607" s="456">
        <v>2.8423862717920405E-4</v>
      </c>
      <c r="AK2607" s="457">
        <v>2.4192735347627396E-4</v>
      </c>
      <c r="AL2607" s="437">
        <v>4.2123262147558433E-4</v>
      </c>
      <c r="AM2607" s="456">
        <v>4.351714824592944E-4</v>
      </c>
      <c r="AN2607" s="457">
        <v>3.8690850449286203E-4</v>
      </c>
      <c r="AO2607" s="437">
        <v>5.2837455557713038E-4</v>
      </c>
      <c r="AP2607" s="462">
        <v>0</v>
      </c>
      <c r="AQ2607" s="463">
        <v>0</v>
      </c>
      <c r="AR2607" s="463">
        <v>0</v>
      </c>
      <c r="AS2607" s="456">
        <v>0</v>
      </c>
      <c r="AT2607" s="457">
        <v>0</v>
      </c>
      <c r="AU2607" s="457">
        <v>0</v>
      </c>
    </row>
    <row r="2608" spans="1:47" x14ac:dyDescent="0.2">
      <c r="A2608" s="231">
        <v>2040</v>
      </c>
      <c r="B2608" s="232">
        <v>4</v>
      </c>
      <c r="C2608" s="456">
        <v>0.76426879503933176</v>
      </c>
      <c r="D2608" s="457">
        <v>0.77719462798369454</v>
      </c>
      <c r="E2608" s="437">
        <v>1.8193278804330846</v>
      </c>
      <c r="F2608" s="456">
        <v>3.8497561460212958E-2</v>
      </c>
      <c r="G2608" s="457">
        <v>3.3993741932356658E-2</v>
      </c>
      <c r="H2608" s="437">
        <v>5.8645892673037735E-2</v>
      </c>
      <c r="I2608" s="456">
        <v>3.3150548282556126E-2</v>
      </c>
      <c r="J2608" s="457">
        <v>3.3466498956563534E-2</v>
      </c>
      <c r="K2608" s="437">
        <v>0.10566164646287568</v>
      </c>
      <c r="L2608" s="462">
        <v>1.3544080029004768E-3</v>
      </c>
      <c r="M2608" s="463">
        <v>1.7681951494020955E-3</v>
      </c>
      <c r="N2608" s="437">
        <v>3.3178333096124937E-3</v>
      </c>
      <c r="O2608" s="456">
        <v>1.6668136053562155E-3</v>
      </c>
      <c r="P2608" s="457">
        <v>2.1178453312750384E-3</v>
      </c>
      <c r="Q2608" s="437">
        <v>1.0151928682375742E-2</v>
      </c>
      <c r="R2608" s="462">
        <v>0</v>
      </c>
      <c r="S2608" s="463">
        <v>0</v>
      </c>
      <c r="T2608" s="437">
        <v>494.22583858952419</v>
      </c>
      <c r="U2608" s="456">
        <v>4.8932865044365257E-3</v>
      </c>
      <c r="V2608" s="457">
        <v>5.8938580628845804E-3</v>
      </c>
      <c r="W2608" s="437">
        <v>1.0583818407139857E-2</v>
      </c>
      <c r="X2608" s="456">
        <v>4.5569467425227795E-3</v>
      </c>
      <c r="Y2608" s="457">
        <v>5.8324962307474779E-3</v>
      </c>
      <c r="Z2608" s="437">
        <v>1.0753270872313614E-2</v>
      </c>
      <c r="AA2608" s="456">
        <v>9.1440914121475021E-4</v>
      </c>
      <c r="AB2608" s="457">
        <v>9.2779278055812799E-4</v>
      </c>
      <c r="AC2608" s="437">
        <v>1.2612623612764822E-3</v>
      </c>
      <c r="AD2608" s="456">
        <v>4.9378006422776279E-5</v>
      </c>
      <c r="AE2608" s="457">
        <v>4.3373172850930597E-5</v>
      </c>
      <c r="AF2608" s="437">
        <v>6.8869577103720247E-5</v>
      </c>
      <c r="AG2608" s="456">
        <v>1.5868058164130697E-3</v>
      </c>
      <c r="AH2608" s="457">
        <v>1.3817579182310294E-3</v>
      </c>
      <c r="AI2608" s="437">
        <v>2.4407890916538512E-3</v>
      </c>
      <c r="AJ2608" s="456">
        <v>2.9131684067489457E-4</v>
      </c>
      <c r="AK2608" s="457">
        <v>2.4828909879509716E-4</v>
      </c>
      <c r="AL2608" s="437">
        <v>4.3231678949432953E-4</v>
      </c>
      <c r="AM2608" s="456">
        <v>4.4411026697809984E-4</v>
      </c>
      <c r="AN2608" s="457">
        <v>3.952117325786976E-4</v>
      </c>
      <c r="AO2608" s="437">
        <v>5.387274267286417E-4</v>
      </c>
      <c r="AP2608" s="462">
        <v>0</v>
      </c>
      <c r="AQ2608" s="463">
        <v>0</v>
      </c>
      <c r="AR2608" s="463">
        <v>0</v>
      </c>
      <c r="AS2608" s="456">
        <v>0</v>
      </c>
      <c r="AT2608" s="457">
        <v>0</v>
      </c>
      <c r="AU2608" s="457">
        <v>0</v>
      </c>
    </row>
    <row r="2609" spans="1:47" x14ac:dyDescent="0.2">
      <c r="A2609" s="231">
        <v>2040</v>
      </c>
      <c r="B2609" s="232">
        <v>5</v>
      </c>
      <c r="C2609" s="456">
        <v>1.1969939614396219</v>
      </c>
      <c r="D2609" s="457">
        <v>1.2377413290012238</v>
      </c>
      <c r="E2609" s="437">
        <v>3.2278859954486294</v>
      </c>
      <c r="F2609" s="456">
        <v>4.6265876124026419E-2</v>
      </c>
      <c r="G2609" s="457">
        <v>4.1641529258234874E-2</v>
      </c>
      <c r="H2609" s="437">
        <v>8.6742512414480055E-2</v>
      </c>
      <c r="I2609" s="456">
        <v>4.4631091718745672E-2</v>
      </c>
      <c r="J2609" s="457">
        <v>4.5821808729364914E-2</v>
      </c>
      <c r="K2609" s="437">
        <v>0.16508616129008802</v>
      </c>
      <c r="L2609" s="462">
        <v>1.3554746458821951E-3</v>
      </c>
      <c r="M2609" s="463">
        <v>1.7694454623273957E-3</v>
      </c>
      <c r="N2609" s="437">
        <v>3.318474691182992E-3</v>
      </c>
      <c r="O2609" s="456">
        <v>2.0321660379834469E-3</v>
      </c>
      <c r="P2609" s="457">
        <v>3.1927474684260641E-3</v>
      </c>
      <c r="Q2609" s="437">
        <v>1.2588579438335194E-2</v>
      </c>
      <c r="R2609" s="462">
        <v>0</v>
      </c>
      <c r="S2609" s="463">
        <v>0</v>
      </c>
      <c r="T2609" s="437">
        <v>494.50861924807873</v>
      </c>
      <c r="U2609" s="456">
        <v>3.7818442673808101E-3</v>
      </c>
      <c r="V2609" s="457">
        <v>4.4891120857974993E-3</v>
      </c>
      <c r="W2609" s="437">
        <v>9.2056751259624418E-3</v>
      </c>
      <c r="X2609" s="456">
        <v>4.6437201677651686E-3</v>
      </c>
      <c r="Y2609" s="457">
        <v>5.9590663249274025E-3</v>
      </c>
      <c r="Z2609" s="437">
        <v>1.0945523516624133E-2</v>
      </c>
      <c r="AA2609" s="456">
        <v>1.0676321512407012E-3</v>
      </c>
      <c r="AB2609" s="457">
        <v>1.1013047883637076E-3</v>
      </c>
      <c r="AC2609" s="437">
        <v>1.7805411368246558E-3</v>
      </c>
      <c r="AD2609" s="456">
        <v>5.8863605158633879E-5</v>
      </c>
      <c r="AE2609" s="457">
        <v>5.2551338425567117E-5</v>
      </c>
      <c r="AF2609" s="437">
        <v>1.0088274981641837E-4</v>
      </c>
      <c r="AG2609" s="456">
        <v>1.9170235290484727E-3</v>
      </c>
      <c r="AH2609" s="457">
        <v>1.7027124000443265E-3</v>
      </c>
      <c r="AI2609" s="437">
        <v>3.6362981947201199E-3</v>
      </c>
      <c r="AJ2609" s="456">
        <v>3.4262318505396202E-4</v>
      </c>
      <c r="AK2609" s="457">
        <v>2.9582535266706731E-4</v>
      </c>
      <c r="AL2609" s="437">
        <v>6.0924965464843211E-4</v>
      </c>
      <c r="AM2609" s="456">
        <v>5.3607908663194756E-4</v>
      </c>
      <c r="AN2609" s="457">
        <v>4.8710238581207033E-4</v>
      </c>
      <c r="AO2609" s="437">
        <v>8.3247581266676846E-4</v>
      </c>
      <c r="AP2609" s="462">
        <v>0</v>
      </c>
      <c r="AQ2609" s="463">
        <v>0</v>
      </c>
      <c r="AR2609" s="463">
        <v>0</v>
      </c>
      <c r="AS2609" s="456">
        <v>0</v>
      </c>
      <c r="AT2609" s="457">
        <v>0</v>
      </c>
      <c r="AU2609" s="457">
        <v>0</v>
      </c>
    </row>
    <row r="2610" spans="1:47" x14ac:dyDescent="0.2">
      <c r="A2610" s="231">
        <v>2040</v>
      </c>
      <c r="B2610" s="232">
        <v>6</v>
      </c>
      <c r="C2610" s="456">
        <v>1.2067078352865439</v>
      </c>
      <c r="D2610" s="457">
        <v>1.2474273710591195</v>
      </c>
      <c r="E2610" s="437">
        <v>3.2569502855686077</v>
      </c>
      <c r="F2610" s="456">
        <v>4.7371223618324354E-2</v>
      </c>
      <c r="G2610" s="457">
        <v>4.2737245652874969E-2</v>
      </c>
      <c r="H2610" s="437">
        <v>8.8994328587656782E-2</v>
      </c>
      <c r="I2610" s="456">
        <v>4.5245076219300635E-2</v>
      </c>
      <c r="J2610" s="457">
        <v>4.6448465647654626E-2</v>
      </c>
      <c r="K2610" s="437">
        <v>0.16658425267168842</v>
      </c>
      <c r="L2610" s="462">
        <v>1.3572155973351615E-3</v>
      </c>
      <c r="M2610" s="463">
        <v>1.7715946571746791E-3</v>
      </c>
      <c r="N2610" s="437">
        <v>3.3207219125229647E-3</v>
      </c>
      <c r="O2610" s="456">
        <v>2.0474113970262351E-3</v>
      </c>
      <c r="P2610" s="457">
        <v>3.2195414502932261E-3</v>
      </c>
      <c r="Q2610" s="437">
        <v>1.2628619000795384E-2</v>
      </c>
      <c r="R2610" s="462">
        <v>0</v>
      </c>
      <c r="S2610" s="463">
        <v>0</v>
      </c>
      <c r="T2610" s="437">
        <v>495.04077534340951</v>
      </c>
      <c r="U2610" s="456">
        <v>3.852082544246994E-3</v>
      </c>
      <c r="V2610" s="457">
        <v>4.5869918378071573E-3</v>
      </c>
      <c r="W2610" s="437">
        <v>9.3781518353947546E-3</v>
      </c>
      <c r="X2610" s="456">
        <v>4.7396299078430832E-3</v>
      </c>
      <c r="Y2610" s="457">
        <v>6.1016982694326663E-3</v>
      </c>
      <c r="Z2610" s="437">
        <v>1.1162204391007581E-2</v>
      </c>
      <c r="AA2610" s="456">
        <v>1.0852598767439217E-3</v>
      </c>
      <c r="AB2610" s="457">
        <v>1.1241871415400134E-3</v>
      </c>
      <c r="AC2610" s="437">
        <v>1.8160255206831439E-3</v>
      </c>
      <c r="AD2610" s="456">
        <v>6.0250880729021554E-5</v>
      </c>
      <c r="AE2610" s="457">
        <v>5.392964030892212E-5</v>
      </c>
      <c r="AF2610" s="437">
        <v>1.0354335323191351E-4</v>
      </c>
      <c r="AG2610" s="456">
        <v>1.9648895193122439E-3</v>
      </c>
      <c r="AH2610" s="457">
        <v>1.7491743459620178E-3</v>
      </c>
      <c r="AI2610" s="437">
        <v>3.733441473948601E-3</v>
      </c>
      <c r="AJ2610" s="456">
        <v>3.5207043014704169E-4</v>
      </c>
      <c r="AK2610" s="457">
        <v>3.0488431044596787E-4</v>
      </c>
      <c r="AL2610" s="437">
        <v>6.2858616402851819E-4</v>
      </c>
      <c r="AM2610" s="456">
        <v>5.478766643123279E-4</v>
      </c>
      <c r="AN2610" s="457">
        <v>4.9882033301953943E-4</v>
      </c>
      <c r="AO2610" s="437">
        <v>8.506196153906004E-4</v>
      </c>
      <c r="AP2610" s="462">
        <v>0</v>
      </c>
      <c r="AQ2610" s="463">
        <v>0</v>
      </c>
      <c r="AR2610" s="463">
        <v>0</v>
      </c>
      <c r="AS2610" s="456">
        <v>0</v>
      </c>
      <c r="AT2610" s="457">
        <v>0</v>
      </c>
      <c r="AU2610" s="457">
        <v>0</v>
      </c>
    </row>
    <row r="2611" spans="1:47" x14ac:dyDescent="0.2">
      <c r="A2611" s="231">
        <v>2040</v>
      </c>
      <c r="B2611" s="232">
        <v>7</v>
      </c>
      <c r="C2611" s="456">
        <v>1.3495312416339902</v>
      </c>
      <c r="D2611" s="457">
        <v>1.3961120657911703</v>
      </c>
      <c r="E2611" s="437">
        <v>3.7842023186261606</v>
      </c>
      <c r="F2611" s="456">
        <v>5.2870044137222835E-2</v>
      </c>
      <c r="G2611" s="457">
        <v>4.8118095292710952E-2</v>
      </c>
      <c r="H2611" s="437">
        <v>0.11092468442527746</v>
      </c>
      <c r="I2611" s="456">
        <v>5.2253069641998523E-2</v>
      </c>
      <c r="J2611" s="457">
        <v>5.3986576602267029E-2</v>
      </c>
      <c r="K2611" s="437">
        <v>0.20244701393230077</v>
      </c>
      <c r="L2611" s="462">
        <v>1.3591512424362111E-3</v>
      </c>
      <c r="M2611" s="463">
        <v>1.7740340030241359E-3</v>
      </c>
      <c r="N2611" s="437">
        <v>3.3233068183658771E-3</v>
      </c>
      <c r="O2611" s="456">
        <v>2.3447860327659013E-3</v>
      </c>
      <c r="P2611" s="457">
        <v>3.5213978592426956E-3</v>
      </c>
      <c r="Q2611" s="437">
        <v>1.3468210501924007E-2</v>
      </c>
      <c r="R2611" s="462">
        <v>0</v>
      </c>
      <c r="S2611" s="463">
        <v>0</v>
      </c>
      <c r="T2611" s="437">
        <v>495.63346729211293</v>
      </c>
      <c r="U2611" s="456">
        <v>4.0489247873124346E-3</v>
      </c>
      <c r="V2611" s="457">
        <v>4.7317508915734165E-3</v>
      </c>
      <c r="W2611" s="437">
        <v>1.0565118790430336E-2</v>
      </c>
      <c r="X2611" s="456">
        <v>4.8448855584351663E-3</v>
      </c>
      <c r="Y2611" s="457">
        <v>6.2609035218094706E-3</v>
      </c>
      <c r="Z2611" s="437">
        <v>1.1404012530521052E-2</v>
      </c>
      <c r="AA2611" s="456">
        <v>1.1896354304611206E-3</v>
      </c>
      <c r="AB2611" s="457">
        <v>1.2428740140565308E-3</v>
      </c>
      <c r="AC2611" s="437">
        <v>2.2146110271291644E-3</v>
      </c>
      <c r="AD2611" s="456">
        <v>6.7124990846302538E-5</v>
      </c>
      <c r="AE2611" s="457">
        <v>6.054495059071657E-5</v>
      </c>
      <c r="AF2611" s="437">
        <v>1.2878088359487104E-4</v>
      </c>
      <c r="AG2611" s="456">
        <v>2.1995534682627102E-3</v>
      </c>
      <c r="AH2611" s="457">
        <v>1.9758064460543069E-3</v>
      </c>
      <c r="AI2611" s="437">
        <v>4.6682475497558011E-3</v>
      </c>
      <c r="AJ2611" s="456">
        <v>3.8980675907199702E-4</v>
      </c>
      <c r="AK2611" s="457">
        <v>3.3960253421677335E-4</v>
      </c>
      <c r="AL2611" s="437">
        <v>7.7271886842317304E-4</v>
      </c>
      <c r="AM2611" s="456">
        <v>6.1430240467317372E-4</v>
      </c>
      <c r="AN2611" s="457">
        <v>5.6479177953887706E-4</v>
      </c>
      <c r="AO2611" s="437">
        <v>1.0742304286469084E-3</v>
      </c>
      <c r="AP2611" s="462">
        <v>0</v>
      </c>
      <c r="AQ2611" s="463">
        <v>0</v>
      </c>
      <c r="AR2611" s="463">
        <v>0</v>
      </c>
      <c r="AS2611" s="456">
        <v>0</v>
      </c>
      <c r="AT2611" s="457">
        <v>0</v>
      </c>
      <c r="AU2611" s="457">
        <v>0</v>
      </c>
    </row>
    <row r="2612" spans="1:47" x14ac:dyDescent="0.2">
      <c r="A2612" s="231">
        <v>2040</v>
      </c>
      <c r="B2612" s="232">
        <v>8</v>
      </c>
      <c r="C2612" s="456">
        <v>1.3666736209632309</v>
      </c>
      <c r="D2612" s="457">
        <v>1.4135067056564532</v>
      </c>
      <c r="E2612" s="437">
        <v>3.823789997581565</v>
      </c>
      <c r="F2612" s="456">
        <v>5.438507508732561E-2</v>
      </c>
      <c r="G2612" s="457">
        <v>4.9656281696181477E-2</v>
      </c>
      <c r="H2612" s="437">
        <v>0.11423592410976603</v>
      </c>
      <c r="I2612" s="456">
        <v>5.3200377599797594E-2</v>
      </c>
      <c r="J2612" s="457">
        <v>5.4972205678386191E-2</v>
      </c>
      <c r="K2612" s="437">
        <v>0.20462456643689325</v>
      </c>
      <c r="L2612" s="462">
        <v>1.361319537610046E-3</v>
      </c>
      <c r="M2612" s="463">
        <v>1.7768242980652595E-3</v>
      </c>
      <c r="N2612" s="437">
        <v>3.3263259502527421E-3</v>
      </c>
      <c r="O2612" s="456">
        <v>2.3657265769328278E-3</v>
      </c>
      <c r="P2612" s="457">
        <v>3.5576784614418538E-3</v>
      </c>
      <c r="Q2612" s="437">
        <v>1.3524395587165719E-2</v>
      </c>
      <c r="R2612" s="462">
        <v>0</v>
      </c>
      <c r="S2612" s="463">
        <v>0</v>
      </c>
      <c r="T2612" s="437">
        <v>496.29236627755057</v>
      </c>
      <c r="U2612" s="456">
        <v>4.1420306258577143E-3</v>
      </c>
      <c r="V2612" s="457">
        <v>4.8588729976505769E-3</v>
      </c>
      <c r="W2612" s="437">
        <v>1.0789542654876019E-2</v>
      </c>
      <c r="X2612" s="456">
        <v>4.9600144112511178E-3</v>
      </c>
      <c r="Y2612" s="457">
        <v>6.4378008437454247E-3</v>
      </c>
      <c r="Z2612" s="437">
        <v>1.1672741493142829E-2</v>
      </c>
      <c r="AA2612" s="456">
        <v>1.2143633341084768E-3</v>
      </c>
      <c r="AB2612" s="457">
        <v>1.2754497602666317E-3</v>
      </c>
      <c r="AC2612" s="437">
        <v>2.2675496121882066E-3</v>
      </c>
      <c r="AD2612" s="456">
        <v>6.9027454349865892E-5</v>
      </c>
      <c r="AE2612" s="457">
        <v>6.2480406746389104E-5</v>
      </c>
      <c r="AF2612" s="437">
        <v>1.3272245957079182E-4</v>
      </c>
      <c r="AG2612" s="456">
        <v>2.2650602071786273E-3</v>
      </c>
      <c r="AH2612" s="457">
        <v>2.0409277261101543E-3</v>
      </c>
      <c r="AI2612" s="437">
        <v>4.810925464885602E-3</v>
      </c>
      <c r="AJ2612" s="456">
        <v>4.0257786340442206E-4</v>
      </c>
      <c r="AK2612" s="457">
        <v>3.5213420074978739E-4</v>
      </c>
      <c r="AL2612" s="437">
        <v>8.0116891775684155E-4</v>
      </c>
      <c r="AM2612" s="456">
        <v>6.3042360803779271E-4</v>
      </c>
      <c r="AN2612" s="457">
        <v>5.8124343934225957E-4</v>
      </c>
      <c r="AO2612" s="437">
        <v>1.1010193505771749E-3</v>
      </c>
      <c r="AP2612" s="462">
        <v>0</v>
      </c>
      <c r="AQ2612" s="463">
        <v>0</v>
      </c>
      <c r="AR2612" s="463">
        <v>0</v>
      </c>
      <c r="AS2612" s="456">
        <v>0</v>
      </c>
      <c r="AT2612" s="457">
        <v>0</v>
      </c>
      <c r="AU2612" s="457">
        <v>0</v>
      </c>
    </row>
    <row r="2613" spans="1:47" x14ac:dyDescent="0.2">
      <c r="A2613" s="231">
        <v>2040</v>
      </c>
      <c r="B2613" s="232">
        <v>9</v>
      </c>
      <c r="C2613" s="456">
        <v>1.4035367100108245</v>
      </c>
      <c r="D2613" s="457">
        <v>1.4488961721312801</v>
      </c>
      <c r="E2613" s="437">
        <v>3.944543864015384</v>
      </c>
      <c r="F2613" s="456">
        <v>6.0280521681308534E-2</v>
      </c>
      <c r="G2613" s="457">
        <v>5.5454850662239569E-2</v>
      </c>
      <c r="H2613" s="437">
        <v>0.13505616186010561</v>
      </c>
      <c r="I2613" s="456">
        <v>6.1983251810741768E-2</v>
      </c>
      <c r="J2613" s="457">
        <v>6.4406558085766716E-2</v>
      </c>
      <c r="K2613" s="437">
        <v>0.24546876618723931</v>
      </c>
      <c r="L2613" s="462">
        <v>1.3631778345530039E-3</v>
      </c>
      <c r="M2613" s="463">
        <v>1.7792715588852124E-3</v>
      </c>
      <c r="N2613" s="437">
        <v>3.3285628550350959E-3</v>
      </c>
      <c r="O2613" s="456">
        <v>2.7195374657209841E-3</v>
      </c>
      <c r="P2613" s="457">
        <v>3.9077540566651112E-3</v>
      </c>
      <c r="Q2613" s="437">
        <v>1.448897700416479E-2</v>
      </c>
      <c r="R2613" s="462">
        <v>0</v>
      </c>
      <c r="S2613" s="463">
        <v>0</v>
      </c>
      <c r="T2613" s="437">
        <v>496.83413136172055</v>
      </c>
      <c r="U2613" s="456">
        <v>4.1928179171971886E-3</v>
      </c>
      <c r="V2613" s="457">
        <v>4.9294826800433175E-3</v>
      </c>
      <c r="W2613" s="437">
        <v>1.1340466664707135E-2</v>
      </c>
      <c r="X2613" s="456">
        <v>5.0853060735010381E-3</v>
      </c>
      <c r="Y2613" s="457">
        <v>6.6326432689425589E-3</v>
      </c>
      <c r="Z2613" s="437">
        <v>1.1969257315608221E-2</v>
      </c>
      <c r="AA2613" s="456">
        <v>1.3222183224577124E-3</v>
      </c>
      <c r="AB2613" s="457">
        <v>1.3992823821523783E-3</v>
      </c>
      <c r="AC2613" s="437">
        <v>2.6282911407043623E-3</v>
      </c>
      <c r="AD2613" s="456">
        <v>7.6267511900238581E-5</v>
      </c>
      <c r="AE2613" s="457">
        <v>6.9497878773170269E-5</v>
      </c>
      <c r="AF2613" s="437">
        <v>1.5635565162627697E-4</v>
      </c>
      <c r="AG2613" s="456">
        <v>2.5176918916412524E-3</v>
      </c>
      <c r="AH2613" s="457">
        <v>2.2861323272511396E-3</v>
      </c>
      <c r="AI2613" s="437">
        <v>5.7030976744342921E-3</v>
      </c>
      <c r="AJ2613" s="456">
        <v>4.4255296376822508E-4</v>
      </c>
      <c r="AK2613" s="457">
        <v>3.8903151113556413E-4</v>
      </c>
      <c r="AL2613" s="437">
        <v>9.3509932670721618E-4</v>
      </c>
      <c r="AM2613" s="456">
        <v>7.0069230250540153E-4</v>
      </c>
      <c r="AN2613" s="457">
        <v>6.5180333766887784E-4</v>
      </c>
      <c r="AO2613" s="437">
        <v>1.3158028196092848E-3</v>
      </c>
      <c r="AP2613" s="462">
        <v>0</v>
      </c>
      <c r="AQ2613" s="463">
        <v>0</v>
      </c>
      <c r="AR2613" s="463">
        <v>0</v>
      </c>
      <c r="AS2613" s="456">
        <v>0</v>
      </c>
      <c r="AT2613" s="457">
        <v>0</v>
      </c>
      <c r="AU2613" s="457">
        <v>0</v>
      </c>
    </row>
    <row r="2614" spans="1:47" x14ac:dyDescent="0.2">
      <c r="A2614" s="231">
        <v>2040</v>
      </c>
      <c r="B2614" s="232">
        <v>10</v>
      </c>
      <c r="C2614" s="456">
        <v>1.423779574226244</v>
      </c>
      <c r="D2614" s="457">
        <v>1.4698030396640094</v>
      </c>
      <c r="E2614" s="437">
        <v>3.9919752727317124</v>
      </c>
      <c r="F2614" s="456">
        <v>6.2187169256857897E-2</v>
      </c>
      <c r="G2614" s="457">
        <v>5.7429099942064396E-2</v>
      </c>
      <c r="H2614" s="437">
        <v>0.13954712866630462</v>
      </c>
      <c r="I2614" s="456">
        <v>6.3226162137261441E-2</v>
      </c>
      <c r="J2614" s="457">
        <v>6.5725236747483762E-2</v>
      </c>
      <c r="K2614" s="437">
        <v>0.24853020106581811</v>
      </c>
      <c r="L2614" s="462">
        <v>1.3658334139686082E-3</v>
      </c>
      <c r="M2614" s="463">
        <v>1.782767358760989E-3</v>
      </c>
      <c r="N2614" s="437">
        <v>3.3324417895425813E-3</v>
      </c>
      <c r="O2614" s="456">
        <v>2.7480086383586243E-3</v>
      </c>
      <c r="P2614" s="457">
        <v>3.9557104010419005E-3</v>
      </c>
      <c r="Q2614" s="437">
        <v>1.4565646095911445E-2</v>
      </c>
      <c r="R2614" s="462">
        <v>0</v>
      </c>
      <c r="S2614" s="463">
        <v>0</v>
      </c>
      <c r="T2614" s="437">
        <v>497.63107870163196</v>
      </c>
      <c r="U2614" s="456">
        <v>4.2990338928514714E-3</v>
      </c>
      <c r="V2614" s="457">
        <v>5.0773967999946691E-3</v>
      </c>
      <c r="W2614" s="437">
        <v>1.1614141811466224E-2</v>
      </c>
      <c r="X2614" s="456">
        <v>5.2219076916943134E-3</v>
      </c>
      <c r="Y2614" s="457">
        <v>6.8466134813622717E-3</v>
      </c>
      <c r="Z2614" s="437">
        <v>1.2294234931211252E-2</v>
      </c>
      <c r="AA2614" s="456">
        <v>1.3532974611890508E-3</v>
      </c>
      <c r="AB2614" s="457">
        <v>1.4410593461591499E-3</v>
      </c>
      <c r="AC2614" s="437">
        <v>2.7000312690604309E-3</v>
      </c>
      <c r="AD2614" s="456">
        <v>7.8667508803124847E-5</v>
      </c>
      <c r="AE2614" s="457">
        <v>7.1988236315284672E-5</v>
      </c>
      <c r="AF2614" s="437">
        <v>1.6171981398346229E-4</v>
      </c>
      <c r="AG2614" s="456">
        <v>2.6001636590657199E-3</v>
      </c>
      <c r="AH2614" s="457">
        <v>2.3697519510238914E-3</v>
      </c>
      <c r="AI2614" s="437">
        <v>5.896639503644472E-3</v>
      </c>
      <c r="AJ2614" s="456">
        <v>4.5866189925481608E-4</v>
      </c>
      <c r="AK2614" s="457">
        <v>4.0515087592132924E-4</v>
      </c>
      <c r="AL2614" s="437">
        <v>9.7374715138620616E-4</v>
      </c>
      <c r="AM2614" s="456">
        <v>7.2090021060884114E-4</v>
      </c>
      <c r="AN2614" s="457">
        <v>6.7284288476748074E-4</v>
      </c>
      <c r="AO2614" s="437">
        <v>1.3521677041911317E-3</v>
      </c>
      <c r="AP2614" s="462">
        <v>0</v>
      </c>
      <c r="AQ2614" s="463">
        <v>0</v>
      </c>
      <c r="AR2614" s="463">
        <v>0</v>
      </c>
      <c r="AS2614" s="456">
        <v>0</v>
      </c>
      <c r="AT2614" s="457">
        <v>0</v>
      </c>
      <c r="AU2614" s="457">
        <v>0</v>
      </c>
    </row>
    <row r="2615" spans="1:47" x14ac:dyDescent="0.2">
      <c r="A2615" s="231">
        <v>2040</v>
      </c>
      <c r="B2615" s="232">
        <v>11</v>
      </c>
      <c r="C2615" s="456">
        <v>1.7269263852396326</v>
      </c>
      <c r="D2615" s="457">
        <v>1.7879645866310665</v>
      </c>
      <c r="E2615" s="437">
        <v>5.0204052668603669</v>
      </c>
      <c r="F2615" s="456">
        <v>7.265771656288382E-2</v>
      </c>
      <c r="G2615" s="457">
        <v>6.679594987339571E-2</v>
      </c>
      <c r="H2615" s="437">
        <v>0.17583469731587861</v>
      </c>
      <c r="I2615" s="456">
        <v>7.2191757759343902E-2</v>
      </c>
      <c r="J2615" s="457">
        <v>7.5375353947877796E-2</v>
      </c>
      <c r="K2615" s="437">
        <v>0.28937919084720815</v>
      </c>
      <c r="L2615" s="462">
        <v>1.3687797300814388E-3</v>
      </c>
      <c r="M2615" s="463">
        <v>1.7867018524882841E-3</v>
      </c>
      <c r="N2615" s="437">
        <v>3.3368865847134247E-3</v>
      </c>
      <c r="O2615" s="456">
        <v>3.4623322129169799E-3</v>
      </c>
      <c r="P2615" s="457">
        <v>4.5990176317421702E-3</v>
      </c>
      <c r="Q2615" s="437">
        <v>1.6526534649263742E-2</v>
      </c>
      <c r="R2615" s="462">
        <v>0</v>
      </c>
      <c r="S2615" s="463">
        <v>0</v>
      </c>
      <c r="T2615" s="437">
        <v>498.50545189064889</v>
      </c>
      <c r="U2615" s="456">
        <v>3.970706196769141E-3</v>
      </c>
      <c r="V2615" s="457">
        <v>4.7243193318640912E-3</v>
      </c>
      <c r="W2615" s="437">
        <v>1.111497681209968E-2</v>
      </c>
      <c r="X2615" s="456">
        <v>5.3697741048178487E-3</v>
      </c>
      <c r="Y2615" s="457">
        <v>7.0812862681612371E-3</v>
      </c>
      <c r="Z2615" s="437">
        <v>1.2650718396325405E-2</v>
      </c>
      <c r="AA2615" s="456">
        <v>1.5461223918909538E-3</v>
      </c>
      <c r="AB2615" s="457">
        <v>1.6404252655296016E-3</v>
      </c>
      <c r="AC2615" s="437">
        <v>3.3263361107580625E-3</v>
      </c>
      <c r="AD2615" s="456">
        <v>9.1538667821721253E-5</v>
      </c>
      <c r="AE2615" s="457">
        <v>8.3311402555252644E-5</v>
      </c>
      <c r="AF2615" s="437">
        <v>2.0293297824859673E-4</v>
      </c>
      <c r="AG2615" s="456">
        <v>3.0487814316033034E-3</v>
      </c>
      <c r="AH2615" s="457">
        <v>2.766156360023639E-3</v>
      </c>
      <c r="AI2615" s="437">
        <v>7.4523200107589503E-3</v>
      </c>
      <c r="AJ2615" s="456">
        <v>5.2872633729320593E-4</v>
      </c>
      <c r="AK2615" s="457">
        <v>4.6402376614857458E-4</v>
      </c>
      <c r="AL2615" s="437">
        <v>1.2067134365680134E-3</v>
      </c>
      <c r="AM2615" s="456">
        <v>8.462296232616543E-4</v>
      </c>
      <c r="AN2615" s="457">
        <v>7.8718438042662707E-4</v>
      </c>
      <c r="AO2615" s="437">
        <v>1.7271246855815299E-3</v>
      </c>
      <c r="AP2615" s="462">
        <v>0</v>
      </c>
      <c r="AQ2615" s="463">
        <v>0</v>
      </c>
      <c r="AR2615" s="463">
        <v>0</v>
      </c>
      <c r="AS2615" s="456">
        <v>0</v>
      </c>
      <c r="AT2615" s="457">
        <v>0</v>
      </c>
      <c r="AU2615" s="457">
        <v>0</v>
      </c>
    </row>
    <row r="2616" spans="1:47" x14ac:dyDescent="0.2">
      <c r="A2616" s="231">
        <v>2040</v>
      </c>
      <c r="B2616" s="232">
        <v>12</v>
      </c>
      <c r="C2616" s="456">
        <v>0</v>
      </c>
      <c r="D2616" s="457">
        <v>0</v>
      </c>
      <c r="E2616" s="438">
        <v>5.0806006764097917</v>
      </c>
      <c r="F2616" s="456">
        <v>0</v>
      </c>
      <c r="G2616" s="457">
        <v>0</v>
      </c>
      <c r="H2616" s="438">
        <v>0.18224779771032013</v>
      </c>
      <c r="I2616" s="456">
        <v>0</v>
      </c>
      <c r="J2616" s="457">
        <v>0</v>
      </c>
      <c r="K2616" s="438">
        <v>0.29368050834607251</v>
      </c>
      <c r="L2616" s="462">
        <v>0</v>
      </c>
      <c r="M2616" s="463">
        <v>0</v>
      </c>
      <c r="N2616" s="438">
        <v>3.3432514162288255E-3</v>
      </c>
      <c r="O2616" s="456">
        <v>0</v>
      </c>
      <c r="P2616" s="457">
        <v>0</v>
      </c>
      <c r="Q2616" s="438">
        <v>1.6643988863432976E-2</v>
      </c>
      <c r="R2616" s="462">
        <v>0</v>
      </c>
      <c r="S2616" s="463">
        <v>0</v>
      </c>
      <c r="T2616" s="438">
        <v>499.4551213860322</v>
      </c>
      <c r="U2616" s="456">
        <v>0</v>
      </c>
      <c r="V2616" s="457">
        <v>0</v>
      </c>
      <c r="W2616" s="438">
        <v>1.1426934883700734E-2</v>
      </c>
      <c r="X2616" s="456">
        <v>0</v>
      </c>
      <c r="Y2616" s="457">
        <v>0</v>
      </c>
      <c r="Z2616" s="438">
        <v>1.3038222897934331E-2</v>
      </c>
      <c r="AA2616" s="456">
        <v>0</v>
      </c>
      <c r="AB2616" s="457">
        <v>0</v>
      </c>
      <c r="AC2616" s="438">
        <v>3.4616641243963428E-3</v>
      </c>
      <c r="AD2616" s="456">
        <v>0</v>
      </c>
      <c r="AE2616" s="457">
        <v>0</v>
      </c>
      <c r="AF2616" s="438">
        <v>2.1081620471048672E-4</v>
      </c>
      <c r="AG2616" s="456">
        <v>0</v>
      </c>
      <c r="AH2616" s="457">
        <v>0</v>
      </c>
      <c r="AI2616" s="438">
        <v>7.7201356760741224E-3</v>
      </c>
      <c r="AJ2616" s="456">
        <v>0</v>
      </c>
      <c r="AK2616" s="457">
        <v>0</v>
      </c>
      <c r="AL2616" s="438">
        <v>1.2591292676825286E-3</v>
      </c>
      <c r="AM2616" s="456">
        <v>0</v>
      </c>
      <c r="AN2616" s="457">
        <v>0</v>
      </c>
      <c r="AO2616" s="438">
        <v>1.7820629196040267E-3</v>
      </c>
      <c r="AP2616" s="462">
        <v>0</v>
      </c>
      <c r="AQ2616" s="463">
        <v>0</v>
      </c>
      <c r="AR2616" s="463">
        <v>0</v>
      </c>
      <c r="AS2616" s="456">
        <v>0</v>
      </c>
      <c r="AT2616" s="457">
        <v>0</v>
      </c>
      <c r="AU2616" s="457">
        <v>0</v>
      </c>
    </row>
    <row r="2617" spans="1:47" x14ac:dyDescent="0.2">
      <c r="A2617" s="231">
        <v>2040</v>
      </c>
      <c r="B2617" s="232">
        <v>13</v>
      </c>
      <c r="C2617" s="456">
        <v>0</v>
      </c>
      <c r="D2617" s="457">
        <v>0</v>
      </c>
      <c r="E2617" s="438">
        <v>5.1458164547286867</v>
      </c>
      <c r="F2617" s="456">
        <v>0</v>
      </c>
      <c r="G2617" s="457">
        <v>0</v>
      </c>
      <c r="H2617" s="438">
        <v>0.18919603263108581</v>
      </c>
      <c r="I2617" s="456">
        <v>0</v>
      </c>
      <c r="J2617" s="457">
        <v>0</v>
      </c>
      <c r="K2617" s="438">
        <v>0.29834078619347065</v>
      </c>
      <c r="L2617" s="462">
        <v>0</v>
      </c>
      <c r="M2617" s="463">
        <v>0</v>
      </c>
      <c r="N2617" s="438">
        <v>3.3501409820052082E-3</v>
      </c>
      <c r="O2617" s="456">
        <v>0</v>
      </c>
      <c r="P2617" s="457">
        <v>0</v>
      </c>
      <c r="Q2617" s="438">
        <v>1.6771248411679904E-2</v>
      </c>
      <c r="R2617" s="462">
        <v>0</v>
      </c>
      <c r="S2617" s="463">
        <v>0</v>
      </c>
      <c r="T2617" s="438">
        <v>500.4851324940401</v>
      </c>
      <c r="U2617" s="456">
        <v>0</v>
      </c>
      <c r="V2617" s="457">
        <v>0</v>
      </c>
      <c r="W2617" s="438">
        <v>1.1764886041138158E-2</v>
      </c>
      <c r="X2617" s="456">
        <v>0</v>
      </c>
      <c r="Y2617" s="457">
        <v>0</v>
      </c>
      <c r="Z2617" s="438">
        <v>1.3458045146343833E-2</v>
      </c>
      <c r="AA2617" s="456">
        <v>0</v>
      </c>
      <c r="AB2617" s="457">
        <v>0</v>
      </c>
      <c r="AC2617" s="438">
        <v>3.608268543012696E-3</v>
      </c>
      <c r="AD2617" s="456">
        <v>0</v>
      </c>
      <c r="AE2617" s="457">
        <v>0</v>
      </c>
      <c r="AF2617" s="438">
        <v>2.1935616472384877E-4</v>
      </c>
      <c r="AG2617" s="456">
        <v>0</v>
      </c>
      <c r="AH2617" s="457">
        <v>0</v>
      </c>
      <c r="AI2617" s="438">
        <v>8.0102703995878679E-3</v>
      </c>
      <c r="AJ2617" s="456">
        <v>0</v>
      </c>
      <c r="AK2617" s="457">
        <v>0</v>
      </c>
      <c r="AL2617" s="438">
        <v>1.3159144263305009E-3</v>
      </c>
      <c r="AM2617" s="456">
        <v>0</v>
      </c>
      <c r="AN2617" s="457">
        <v>0</v>
      </c>
      <c r="AO2617" s="438">
        <v>1.841582357720532E-3</v>
      </c>
      <c r="AP2617" s="462">
        <v>0</v>
      </c>
      <c r="AQ2617" s="463">
        <v>0</v>
      </c>
      <c r="AR2617" s="463">
        <v>0</v>
      </c>
      <c r="AS2617" s="456">
        <v>0</v>
      </c>
      <c r="AT2617" s="457">
        <v>0</v>
      </c>
      <c r="AU2617" s="457">
        <v>0</v>
      </c>
    </row>
    <row r="2618" spans="1:47" x14ac:dyDescent="0.2">
      <c r="A2618" s="231">
        <v>2040</v>
      </c>
      <c r="B2618" s="232">
        <v>14</v>
      </c>
      <c r="C2618" s="456">
        <v>0</v>
      </c>
      <c r="D2618" s="457">
        <v>0</v>
      </c>
      <c r="E2618" s="438">
        <v>5.2009830756547695</v>
      </c>
      <c r="F2618" s="456">
        <v>0</v>
      </c>
      <c r="G2618" s="457">
        <v>0</v>
      </c>
      <c r="H2618" s="438">
        <v>0.19663920467759574</v>
      </c>
      <c r="I2618" s="456">
        <v>0</v>
      </c>
      <c r="J2618" s="457">
        <v>0</v>
      </c>
      <c r="K2618" s="438">
        <v>0.30306736411241442</v>
      </c>
      <c r="L2618" s="462">
        <v>0</v>
      </c>
      <c r="M2618" s="463">
        <v>0</v>
      </c>
      <c r="N2618" s="438">
        <v>3.3550461393843088E-3</v>
      </c>
      <c r="O2618" s="456">
        <v>0</v>
      </c>
      <c r="P2618" s="457">
        <v>0</v>
      </c>
      <c r="Q2618" s="438">
        <v>1.690812864559104E-2</v>
      </c>
      <c r="R2618" s="462">
        <v>0</v>
      </c>
      <c r="S2618" s="463">
        <v>0</v>
      </c>
      <c r="T2618" s="438">
        <v>501.21813201830957</v>
      </c>
      <c r="U2618" s="456">
        <v>0</v>
      </c>
      <c r="V2618" s="457">
        <v>0</v>
      </c>
      <c r="W2618" s="438">
        <v>1.2124141190812966E-2</v>
      </c>
      <c r="X2618" s="456">
        <v>0</v>
      </c>
      <c r="Y2618" s="457">
        <v>0</v>
      </c>
      <c r="Z2618" s="438">
        <v>1.3909627850459754E-2</v>
      </c>
      <c r="AA2618" s="456">
        <v>0</v>
      </c>
      <c r="AB2618" s="457">
        <v>0</v>
      </c>
      <c r="AC2618" s="438">
        <v>3.765762224577932E-3</v>
      </c>
      <c r="AD2618" s="456">
        <v>0</v>
      </c>
      <c r="AE2618" s="457">
        <v>0</v>
      </c>
      <c r="AF2618" s="438">
        <v>2.2851947041705963E-4</v>
      </c>
      <c r="AG2618" s="456">
        <v>0</v>
      </c>
      <c r="AH2618" s="457">
        <v>0</v>
      </c>
      <c r="AI2618" s="438">
        <v>8.3209681319075628E-3</v>
      </c>
      <c r="AJ2618" s="456">
        <v>0</v>
      </c>
      <c r="AK2618" s="457">
        <v>0</v>
      </c>
      <c r="AL2618" s="438">
        <v>1.3770001935856267E-3</v>
      </c>
      <c r="AM2618" s="456">
        <v>0</v>
      </c>
      <c r="AN2618" s="457">
        <v>0</v>
      </c>
      <c r="AO2618" s="438">
        <v>1.9051287521612262E-3</v>
      </c>
      <c r="AP2618" s="462">
        <v>0</v>
      </c>
      <c r="AQ2618" s="463">
        <v>0</v>
      </c>
      <c r="AR2618" s="463">
        <v>0</v>
      </c>
      <c r="AS2618" s="456">
        <v>0</v>
      </c>
      <c r="AT2618" s="457">
        <v>0</v>
      </c>
      <c r="AU2618" s="457">
        <v>0</v>
      </c>
    </row>
    <row r="2619" spans="1:47" x14ac:dyDescent="0.2">
      <c r="A2619" s="231">
        <v>2040</v>
      </c>
      <c r="B2619" s="232">
        <v>15</v>
      </c>
      <c r="C2619" s="456">
        <v>0</v>
      </c>
      <c r="D2619" s="457">
        <v>0</v>
      </c>
      <c r="E2619" s="438">
        <v>5.2760853890670578</v>
      </c>
      <c r="F2619" s="456">
        <v>0</v>
      </c>
      <c r="G2619" s="457">
        <v>0</v>
      </c>
      <c r="H2619" s="438">
        <v>0.2046400781294524</v>
      </c>
      <c r="I2619" s="456">
        <v>0</v>
      </c>
      <c r="J2619" s="457">
        <v>0</v>
      </c>
      <c r="K2619" s="438">
        <v>0.30843379035609009</v>
      </c>
      <c r="L2619" s="462">
        <v>0</v>
      </c>
      <c r="M2619" s="463">
        <v>0</v>
      </c>
      <c r="N2619" s="438">
        <v>3.3629841513265943E-3</v>
      </c>
      <c r="O2619" s="456">
        <v>0</v>
      </c>
      <c r="P2619" s="457">
        <v>0</v>
      </c>
      <c r="Q2619" s="438">
        <v>1.7054686036180777E-2</v>
      </c>
      <c r="R2619" s="462">
        <v>0</v>
      </c>
      <c r="S2619" s="463">
        <v>0</v>
      </c>
      <c r="T2619" s="438">
        <v>502.40402459937934</v>
      </c>
      <c r="U2619" s="456">
        <v>0</v>
      </c>
      <c r="V2619" s="457">
        <v>0</v>
      </c>
      <c r="W2619" s="438">
        <v>1.2513326770735647E-2</v>
      </c>
      <c r="X2619" s="456">
        <v>0</v>
      </c>
      <c r="Y2619" s="457">
        <v>0</v>
      </c>
      <c r="Z2619" s="438">
        <v>1.4393082331241938E-2</v>
      </c>
      <c r="AA2619" s="456">
        <v>0</v>
      </c>
      <c r="AB2619" s="457">
        <v>0</v>
      </c>
      <c r="AC2619" s="438">
        <v>3.9345912083642029E-3</v>
      </c>
      <c r="AD2619" s="456">
        <v>0</v>
      </c>
      <c r="AE2619" s="457">
        <v>0</v>
      </c>
      <c r="AF2619" s="438">
        <v>2.3835348572375951E-4</v>
      </c>
      <c r="AG2619" s="456">
        <v>0</v>
      </c>
      <c r="AH2619" s="457">
        <v>0</v>
      </c>
      <c r="AI2619" s="438">
        <v>8.6550848440260491E-3</v>
      </c>
      <c r="AJ2619" s="456">
        <v>0</v>
      </c>
      <c r="AK2619" s="457">
        <v>0</v>
      </c>
      <c r="AL2619" s="438">
        <v>1.4423935900690628E-3</v>
      </c>
      <c r="AM2619" s="456">
        <v>0</v>
      </c>
      <c r="AN2619" s="457">
        <v>0</v>
      </c>
      <c r="AO2619" s="438">
        <v>1.9736709392631584E-3</v>
      </c>
      <c r="AP2619" s="462">
        <v>0</v>
      </c>
      <c r="AQ2619" s="463">
        <v>0</v>
      </c>
      <c r="AR2619" s="463">
        <v>0</v>
      </c>
      <c r="AS2619" s="456">
        <v>0</v>
      </c>
      <c r="AT2619" s="457">
        <v>0</v>
      </c>
      <c r="AU2619" s="457">
        <v>0</v>
      </c>
    </row>
    <row r="2620" spans="1:47" x14ac:dyDescent="0.2">
      <c r="A2620" s="231">
        <v>2040</v>
      </c>
      <c r="B2620" s="232">
        <v>16</v>
      </c>
      <c r="C2620" s="456">
        <v>0</v>
      </c>
      <c r="D2620" s="457">
        <v>0</v>
      </c>
      <c r="E2620" s="438">
        <v>6.2912835177619533</v>
      </c>
      <c r="F2620" s="456">
        <v>0</v>
      </c>
      <c r="G2620" s="457">
        <v>0</v>
      </c>
      <c r="H2620" s="438">
        <v>0.23613098090723503</v>
      </c>
      <c r="I2620" s="456">
        <v>0</v>
      </c>
      <c r="J2620" s="457">
        <v>0</v>
      </c>
      <c r="K2620" s="438">
        <v>0.35299815455415895</v>
      </c>
      <c r="L2620" s="462">
        <v>0</v>
      </c>
      <c r="M2620" s="463">
        <v>0</v>
      </c>
      <c r="N2620" s="438">
        <v>3.3714302457973347E-3</v>
      </c>
      <c r="O2620" s="456">
        <v>0</v>
      </c>
      <c r="P2620" s="457">
        <v>0</v>
      </c>
      <c r="Q2620" s="438">
        <v>2.0829878351013468E-2</v>
      </c>
      <c r="R2620" s="462">
        <v>0</v>
      </c>
      <c r="S2620" s="463">
        <v>0</v>
      </c>
      <c r="T2620" s="438">
        <v>503.66470951562371</v>
      </c>
      <c r="U2620" s="456">
        <v>0</v>
      </c>
      <c r="V2620" s="457">
        <v>0</v>
      </c>
      <c r="W2620" s="438">
        <v>1.3083098177542623E-2</v>
      </c>
      <c r="X2620" s="456">
        <v>0</v>
      </c>
      <c r="Y2620" s="457">
        <v>0</v>
      </c>
      <c r="Z2620" s="438">
        <v>1.4907612052478439E-2</v>
      </c>
      <c r="AA2620" s="456">
        <v>0</v>
      </c>
      <c r="AB2620" s="457">
        <v>0</v>
      </c>
      <c r="AC2620" s="438">
        <v>4.5086072631636389E-3</v>
      </c>
      <c r="AD2620" s="456">
        <v>0</v>
      </c>
      <c r="AE2620" s="457">
        <v>0</v>
      </c>
      <c r="AF2620" s="438">
        <v>2.7450572559700547E-4</v>
      </c>
      <c r="AG2620" s="456">
        <v>0</v>
      </c>
      <c r="AH2620" s="457">
        <v>0</v>
      </c>
      <c r="AI2620" s="438">
        <v>9.9967738386702292E-3</v>
      </c>
      <c r="AJ2620" s="456">
        <v>0</v>
      </c>
      <c r="AK2620" s="457">
        <v>0</v>
      </c>
      <c r="AL2620" s="438">
        <v>1.6482975948622924E-3</v>
      </c>
      <c r="AM2620" s="456">
        <v>0</v>
      </c>
      <c r="AN2620" s="457">
        <v>0</v>
      </c>
      <c r="AO2620" s="438">
        <v>2.2952541133659278E-3</v>
      </c>
      <c r="AP2620" s="462">
        <v>0</v>
      </c>
      <c r="AQ2620" s="463">
        <v>0</v>
      </c>
      <c r="AR2620" s="463">
        <v>0</v>
      </c>
      <c r="AS2620" s="456">
        <v>0</v>
      </c>
      <c r="AT2620" s="457">
        <v>0</v>
      </c>
      <c r="AU2620" s="457">
        <v>0</v>
      </c>
    </row>
    <row r="2621" spans="1:47" x14ac:dyDescent="0.2">
      <c r="A2621" s="231">
        <v>2040</v>
      </c>
      <c r="B2621" s="232">
        <v>17</v>
      </c>
      <c r="C2621" s="456">
        <v>0</v>
      </c>
      <c r="D2621" s="457">
        <v>0</v>
      </c>
      <c r="E2621" s="438">
        <v>6.3830412824921341</v>
      </c>
      <c r="F2621" s="456">
        <v>0</v>
      </c>
      <c r="G2621" s="457">
        <v>0</v>
      </c>
      <c r="H2621" s="438">
        <v>0.24585707538190116</v>
      </c>
      <c r="I2621" s="456">
        <v>0</v>
      </c>
      <c r="J2621" s="457">
        <v>0</v>
      </c>
      <c r="K2621" s="438">
        <v>0.35964949017647424</v>
      </c>
      <c r="L2621" s="462">
        <v>0</v>
      </c>
      <c r="M2621" s="463">
        <v>0</v>
      </c>
      <c r="N2621" s="438">
        <v>3.3802926896539316E-3</v>
      </c>
      <c r="O2621" s="456">
        <v>0</v>
      </c>
      <c r="P2621" s="457">
        <v>0</v>
      </c>
      <c r="Q2621" s="438">
        <v>2.104589356799557E-2</v>
      </c>
      <c r="R2621" s="462">
        <v>0</v>
      </c>
      <c r="S2621" s="463">
        <v>0</v>
      </c>
      <c r="T2621" s="438">
        <v>504.98913993371536</v>
      </c>
      <c r="U2621" s="456">
        <v>0</v>
      </c>
      <c r="V2621" s="457">
        <v>0</v>
      </c>
      <c r="W2621" s="438">
        <v>1.3519370341001584E-2</v>
      </c>
      <c r="X2621" s="456">
        <v>0</v>
      </c>
      <c r="Y2621" s="457">
        <v>0</v>
      </c>
      <c r="Z2621" s="438">
        <v>1.5447172410485023E-2</v>
      </c>
      <c r="AA2621" s="456">
        <v>0</v>
      </c>
      <c r="AB2621" s="457">
        <v>0</v>
      </c>
      <c r="AC2621" s="438">
        <v>4.7137243251994011E-3</v>
      </c>
      <c r="AD2621" s="456">
        <v>0</v>
      </c>
      <c r="AE2621" s="457">
        <v>0</v>
      </c>
      <c r="AF2621" s="438">
        <v>2.864834036601946E-4</v>
      </c>
      <c r="AG2621" s="456">
        <v>0</v>
      </c>
      <c r="AH2621" s="457">
        <v>0</v>
      </c>
      <c r="AI2621" s="438">
        <v>1.0402984876851795E-2</v>
      </c>
      <c r="AJ2621" s="456">
        <v>0</v>
      </c>
      <c r="AK2621" s="457">
        <v>0</v>
      </c>
      <c r="AL2621" s="438">
        <v>1.7278580261810791E-3</v>
      </c>
      <c r="AM2621" s="456">
        <v>0</v>
      </c>
      <c r="AN2621" s="457">
        <v>0</v>
      </c>
      <c r="AO2621" s="438">
        <v>2.3786248263063933E-3</v>
      </c>
      <c r="AP2621" s="462">
        <v>0</v>
      </c>
      <c r="AQ2621" s="463">
        <v>0</v>
      </c>
      <c r="AR2621" s="463">
        <v>0</v>
      </c>
      <c r="AS2621" s="456">
        <v>0</v>
      </c>
      <c r="AT2621" s="457">
        <v>0</v>
      </c>
      <c r="AU2621" s="457">
        <v>0</v>
      </c>
    </row>
    <row r="2622" spans="1:47" x14ac:dyDescent="0.2">
      <c r="A2622" s="231">
        <v>2040</v>
      </c>
      <c r="B2622" s="232">
        <v>18</v>
      </c>
      <c r="C2622" s="456">
        <v>0</v>
      </c>
      <c r="D2622" s="457">
        <v>0</v>
      </c>
      <c r="E2622" s="438">
        <v>6.4786183094867988</v>
      </c>
      <c r="F2622" s="456">
        <v>0</v>
      </c>
      <c r="G2622" s="457">
        <v>0</v>
      </c>
      <c r="H2622" s="438">
        <v>0.25598944035671234</v>
      </c>
      <c r="I2622" s="456">
        <v>0</v>
      </c>
      <c r="J2622" s="457">
        <v>0</v>
      </c>
      <c r="K2622" s="438">
        <v>0.3665785176325656</v>
      </c>
      <c r="L2622" s="462">
        <v>0</v>
      </c>
      <c r="M2622" s="463">
        <v>0</v>
      </c>
      <c r="N2622" s="438">
        <v>3.3895181240625447E-3</v>
      </c>
      <c r="O2622" s="456">
        <v>0</v>
      </c>
      <c r="P2622" s="457">
        <v>0</v>
      </c>
      <c r="Q2622" s="438">
        <v>2.127085480391595E-2</v>
      </c>
      <c r="R2622" s="462">
        <v>0</v>
      </c>
      <c r="S2622" s="463">
        <v>0</v>
      </c>
      <c r="T2622" s="438">
        <v>506.36693833757755</v>
      </c>
      <c r="U2622" s="456">
        <v>0</v>
      </c>
      <c r="V2622" s="457">
        <v>0</v>
      </c>
      <c r="W2622" s="438">
        <v>1.397388203528784E-2</v>
      </c>
      <c r="X2622" s="456">
        <v>0</v>
      </c>
      <c r="Y2622" s="457">
        <v>0</v>
      </c>
      <c r="Z2622" s="438">
        <v>1.6009268487234253E-2</v>
      </c>
      <c r="AA2622" s="456">
        <v>0</v>
      </c>
      <c r="AB2622" s="457">
        <v>0</v>
      </c>
      <c r="AC2622" s="438">
        <v>4.9274134824601017E-3</v>
      </c>
      <c r="AD2622" s="456">
        <v>0</v>
      </c>
      <c r="AE2622" s="457">
        <v>0</v>
      </c>
      <c r="AF2622" s="438">
        <v>2.9896160155316659E-4</v>
      </c>
      <c r="AG2622" s="456">
        <v>0</v>
      </c>
      <c r="AH2622" s="457">
        <v>0</v>
      </c>
      <c r="AI2622" s="438">
        <v>1.0826177789245026E-2</v>
      </c>
      <c r="AJ2622" s="456">
        <v>0</v>
      </c>
      <c r="AK2622" s="457">
        <v>0</v>
      </c>
      <c r="AL2622" s="438">
        <v>1.8107450130323908E-3</v>
      </c>
      <c r="AM2622" s="456">
        <v>0</v>
      </c>
      <c r="AN2622" s="457">
        <v>0</v>
      </c>
      <c r="AO2622" s="438">
        <v>2.4654752211963264E-3</v>
      </c>
      <c r="AP2622" s="462">
        <v>0</v>
      </c>
      <c r="AQ2622" s="463">
        <v>0</v>
      </c>
      <c r="AR2622" s="463">
        <v>0</v>
      </c>
      <c r="AS2622" s="456">
        <v>0</v>
      </c>
      <c r="AT2622" s="457">
        <v>0</v>
      </c>
      <c r="AU2622" s="457">
        <v>0</v>
      </c>
    </row>
    <row r="2623" spans="1:47" x14ac:dyDescent="0.2">
      <c r="A2623" s="231">
        <v>2040</v>
      </c>
      <c r="B2623" s="232">
        <v>19</v>
      </c>
      <c r="C2623" s="456">
        <v>0</v>
      </c>
      <c r="D2623" s="457">
        <v>0</v>
      </c>
      <c r="E2623" s="438">
        <v>6.5670260179842401</v>
      </c>
      <c r="F2623" s="456">
        <v>0</v>
      </c>
      <c r="G2623" s="457">
        <v>0</v>
      </c>
      <c r="H2623" s="438">
        <v>0.26630635464585495</v>
      </c>
      <c r="I2623" s="456">
        <v>0</v>
      </c>
      <c r="J2623" s="457">
        <v>0</v>
      </c>
      <c r="K2623" s="438">
        <v>0.37348408456758941</v>
      </c>
      <c r="L2623" s="462">
        <v>0</v>
      </c>
      <c r="M2623" s="463">
        <v>0</v>
      </c>
      <c r="N2623" s="438">
        <v>3.3976730839116826E-3</v>
      </c>
      <c r="O2623" s="456">
        <v>0</v>
      </c>
      <c r="P2623" s="457">
        <v>0</v>
      </c>
      <c r="Q2623" s="438">
        <v>2.1500326444772514E-2</v>
      </c>
      <c r="R2623" s="462">
        <v>0</v>
      </c>
      <c r="S2623" s="463">
        <v>0</v>
      </c>
      <c r="T2623" s="438">
        <v>507.58632036588932</v>
      </c>
      <c r="U2623" s="456">
        <v>0</v>
      </c>
      <c r="V2623" s="457">
        <v>0</v>
      </c>
      <c r="W2623" s="438">
        <v>1.4435319211405678E-2</v>
      </c>
      <c r="X2623" s="456">
        <v>0</v>
      </c>
      <c r="Y2623" s="457">
        <v>0</v>
      </c>
      <c r="Z2623" s="438">
        <v>1.6582668563476656E-2</v>
      </c>
      <c r="AA2623" s="456">
        <v>0</v>
      </c>
      <c r="AB2623" s="457">
        <v>0</v>
      </c>
      <c r="AC2623" s="438">
        <v>5.1452436669591657E-3</v>
      </c>
      <c r="AD2623" s="456">
        <v>0</v>
      </c>
      <c r="AE2623" s="457">
        <v>0</v>
      </c>
      <c r="AF2623" s="438">
        <v>3.1167579218407921E-4</v>
      </c>
      <c r="AG2623" s="456">
        <v>0</v>
      </c>
      <c r="AH2623" s="457">
        <v>0</v>
      </c>
      <c r="AI2623" s="438">
        <v>1.1256987274089044E-2</v>
      </c>
      <c r="AJ2623" s="456">
        <v>0</v>
      </c>
      <c r="AK2623" s="457">
        <v>0</v>
      </c>
      <c r="AL2623" s="438">
        <v>1.8952956342347612E-3</v>
      </c>
      <c r="AM2623" s="456">
        <v>0</v>
      </c>
      <c r="AN2623" s="457">
        <v>0</v>
      </c>
      <c r="AO2623" s="438">
        <v>2.5537762473298413E-3</v>
      </c>
      <c r="AP2623" s="462">
        <v>0</v>
      </c>
      <c r="AQ2623" s="463">
        <v>0</v>
      </c>
      <c r="AR2623" s="463">
        <v>0</v>
      </c>
      <c r="AS2623" s="456">
        <v>0</v>
      </c>
      <c r="AT2623" s="457">
        <v>0</v>
      </c>
      <c r="AU2623" s="457">
        <v>0</v>
      </c>
    </row>
    <row r="2624" spans="1:47" x14ac:dyDescent="0.2">
      <c r="A2624" s="231">
        <v>2040</v>
      </c>
      <c r="B2624" s="232">
        <v>20</v>
      </c>
      <c r="C2624" s="456">
        <v>0</v>
      </c>
      <c r="D2624" s="457">
        <v>0</v>
      </c>
      <c r="E2624" s="438">
        <v>6.6647276644767235</v>
      </c>
      <c r="F2624" s="456">
        <v>0</v>
      </c>
      <c r="G2624" s="457">
        <v>0</v>
      </c>
      <c r="H2624" s="438">
        <v>0.27666200868913121</v>
      </c>
      <c r="I2624" s="456">
        <v>0</v>
      </c>
      <c r="J2624" s="457">
        <v>0</v>
      </c>
      <c r="K2624" s="438">
        <v>0.38056602274308099</v>
      </c>
      <c r="L2624" s="462">
        <v>0</v>
      </c>
      <c r="M2624" s="463">
        <v>0</v>
      </c>
      <c r="N2624" s="438">
        <v>3.4071061769452736E-3</v>
      </c>
      <c r="O2624" s="456">
        <v>0</v>
      </c>
      <c r="P2624" s="457">
        <v>0</v>
      </c>
      <c r="Q2624" s="438">
        <v>2.1730285155081359E-2</v>
      </c>
      <c r="R2624" s="462">
        <v>0</v>
      </c>
      <c r="S2624" s="463">
        <v>0</v>
      </c>
      <c r="T2624" s="438">
        <v>508.99488107464828</v>
      </c>
      <c r="U2624" s="456">
        <v>0</v>
      </c>
      <c r="V2624" s="457">
        <v>0</v>
      </c>
      <c r="W2624" s="438">
        <v>1.4899832819810565E-2</v>
      </c>
      <c r="X2624" s="456">
        <v>0</v>
      </c>
      <c r="Y2624" s="457">
        <v>0</v>
      </c>
      <c r="Z2624" s="438">
        <v>1.7157162419914902E-2</v>
      </c>
      <c r="AA2624" s="456">
        <v>0</v>
      </c>
      <c r="AB2624" s="457">
        <v>0</v>
      </c>
      <c r="AC2624" s="438">
        <v>5.3636458581264286E-3</v>
      </c>
      <c r="AD2624" s="456">
        <v>0</v>
      </c>
      <c r="AE2624" s="457">
        <v>0</v>
      </c>
      <c r="AF2624" s="438">
        <v>3.2442878865685253E-4</v>
      </c>
      <c r="AG2624" s="456">
        <v>0</v>
      </c>
      <c r="AH2624" s="457">
        <v>0</v>
      </c>
      <c r="AI2624" s="438">
        <v>1.1689509395564684E-2</v>
      </c>
      <c r="AJ2624" s="456">
        <v>0</v>
      </c>
      <c r="AK2624" s="457">
        <v>0</v>
      </c>
      <c r="AL2624" s="438">
        <v>1.9800064801682397E-3</v>
      </c>
      <c r="AM2624" s="456">
        <v>0</v>
      </c>
      <c r="AN2624" s="457">
        <v>0</v>
      </c>
      <c r="AO2624" s="438">
        <v>2.6425402137232844E-3</v>
      </c>
      <c r="AP2624" s="462">
        <v>0</v>
      </c>
      <c r="AQ2624" s="463">
        <v>0</v>
      </c>
      <c r="AR2624" s="463">
        <v>0</v>
      </c>
      <c r="AS2624" s="456">
        <v>0</v>
      </c>
      <c r="AT2624" s="457">
        <v>0</v>
      </c>
      <c r="AU2624" s="457">
        <v>0</v>
      </c>
    </row>
    <row r="2625" spans="1:47" x14ac:dyDescent="0.2">
      <c r="A2625" s="231">
        <v>2040</v>
      </c>
      <c r="B2625" s="232">
        <v>21</v>
      </c>
      <c r="C2625" s="456">
        <v>0</v>
      </c>
      <c r="D2625" s="457">
        <v>0</v>
      </c>
      <c r="E2625" s="438">
        <v>8.120131069980502</v>
      </c>
      <c r="F2625" s="456">
        <v>0</v>
      </c>
      <c r="G2625" s="457">
        <v>0</v>
      </c>
      <c r="H2625" s="438">
        <v>0.33620647882241494</v>
      </c>
      <c r="I2625" s="456">
        <v>0</v>
      </c>
      <c r="J2625" s="457">
        <v>0</v>
      </c>
      <c r="K2625" s="438">
        <v>0.43537670575577897</v>
      </c>
      <c r="L2625" s="462">
        <v>0</v>
      </c>
      <c r="M2625" s="463">
        <v>0</v>
      </c>
      <c r="N2625" s="438">
        <v>3.4163376385150882E-3</v>
      </c>
      <c r="O2625" s="456">
        <v>0</v>
      </c>
      <c r="P2625" s="457">
        <v>0</v>
      </c>
      <c r="Q2625" s="438">
        <v>2.7095079245920001E-2</v>
      </c>
      <c r="R2625" s="462">
        <v>0</v>
      </c>
      <c r="S2625" s="463">
        <v>0</v>
      </c>
      <c r="T2625" s="438">
        <v>510.37458589564318</v>
      </c>
      <c r="U2625" s="456">
        <v>0</v>
      </c>
      <c r="V2625" s="457">
        <v>0</v>
      </c>
      <c r="W2625" s="438">
        <v>1.7474706848363043E-2</v>
      </c>
      <c r="X2625" s="456">
        <v>0</v>
      </c>
      <c r="Y2625" s="457">
        <v>0</v>
      </c>
      <c r="Z2625" s="438">
        <v>1.7719608540865815E-2</v>
      </c>
      <c r="AA2625" s="456">
        <v>0</v>
      </c>
      <c r="AB2625" s="457">
        <v>0</v>
      </c>
      <c r="AC2625" s="438">
        <v>6.5152875249966154E-3</v>
      </c>
      <c r="AD2625" s="456">
        <v>0</v>
      </c>
      <c r="AE2625" s="457">
        <v>0</v>
      </c>
      <c r="AF2625" s="438">
        <v>3.9550598281602663E-4</v>
      </c>
      <c r="AG2625" s="456">
        <v>0</v>
      </c>
      <c r="AH2625" s="457">
        <v>0</v>
      </c>
      <c r="AI2625" s="438">
        <v>1.4208155471022303E-2</v>
      </c>
      <c r="AJ2625" s="456">
        <v>0</v>
      </c>
      <c r="AK2625" s="457">
        <v>0</v>
      </c>
      <c r="AL2625" s="438">
        <v>2.4113537516225873E-3</v>
      </c>
      <c r="AM2625" s="456">
        <v>0</v>
      </c>
      <c r="AN2625" s="457">
        <v>0</v>
      </c>
      <c r="AO2625" s="438">
        <v>3.2123085280020584E-3</v>
      </c>
      <c r="AP2625" s="462">
        <v>0</v>
      </c>
      <c r="AQ2625" s="463">
        <v>0</v>
      </c>
      <c r="AR2625" s="463">
        <v>0</v>
      </c>
      <c r="AS2625" s="456">
        <v>0</v>
      </c>
      <c r="AT2625" s="457">
        <v>0</v>
      </c>
      <c r="AU2625" s="457">
        <v>0</v>
      </c>
    </row>
    <row r="2626" spans="1:47" x14ac:dyDescent="0.2">
      <c r="A2626" s="231">
        <v>2040</v>
      </c>
      <c r="B2626" s="232">
        <v>22</v>
      </c>
      <c r="C2626" s="456">
        <v>0</v>
      </c>
      <c r="D2626" s="457">
        <v>0</v>
      </c>
      <c r="E2626" s="438">
        <v>8.2266405932199032</v>
      </c>
      <c r="F2626" s="456">
        <v>0</v>
      </c>
      <c r="G2626" s="457">
        <v>0</v>
      </c>
      <c r="H2626" s="438">
        <v>0.3473780611411158</v>
      </c>
      <c r="I2626" s="456">
        <v>0</v>
      </c>
      <c r="J2626" s="457">
        <v>0</v>
      </c>
      <c r="K2626" s="438">
        <v>0.44266088477946958</v>
      </c>
      <c r="L2626" s="462">
        <v>0</v>
      </c>
      <c r="M2626" s="463">
        <v>0</v>
      </c>
      <c r="N2626" s="438">
        <v>3.4250603548836322E-3</v>
      </c>
      <c r="O2626" s="456">
        <v>0</v>
      </c>
      <c r="P2626" s="457">
        <v>0</v>
      </c>
      <c r="Q2626" s="438">
        <v>2.7375762791881843E-2</v>
      </c>
      <c r="R2626" s="462">
        <v>0</v>
      </c>
      <c r="S2626" s="463">
        <v>0</v>
      </c>
      <c r="T2626" s="438">
        <v>511.67767563039894</v>
      </c>
      <c r="U2626" s="456">
        <v>0</v>
      </c>
      <c r="V2626" s="457">
        <v>0</v>
      </c>
      <c r="W2626" s="438">
        <v>1.795566879583143E-2</v>
      </c>
      <c r="X2626" s="456">
        <v>0</v>
      </c>
      <c r="Y2626" s="457">
        <v>0</v>
      </c>
      <c r="Z2626" s="438">
        <v>1.8250591215782198E-2</v>
      </c>
      <c r="AA2626" s="456">
        <v>0</v>
      </c>
      <c r="AB2626" s="457">
        <v>0</v>
      </c>
      <c r="AC2626" s="438">
        <v>6.7506819665054812E-3</v>
      </c>
      <c r="AD2626" s="456">
        <v>0</v>
      </c>
      <c r="AE2626" s="457">
        <v>0</v>
      </c>
      <c r="AF2626" s="438">
        <v>4.0930753950431403E-4</v>
      </c>
      <c r="AG2626" s="456">
        <v>0</v>
      </c>
      <c r="AH2626" s="457">
        <v>0</v>
      </c>
      <c r="AI2626" s="438">
        <v>1.4674895328341871E-2</v>
      </c>
      <c r="AJ2626" s="456">
        <v>0</v>
      </c>
      <c r="AK2626" s="457">
        <v>0</v>
      </c>
      <c r="AL2626" s="438">
        <v>2.5028771781972162E-3</v>
      </c>
      <c r="AM2626" s="456">
        <v>0</v>
      </c>
      <c r="AN2626" s="457">
        <v>0</v>
      </c>
      <c r="AO2626" s="438">
        <v>3.3081674849305487E-3</v>
      </c>
      <c r="AP2626" s="462">
        <v>0</v>
      </c>
      <c r="AQ2626" s="463">
        <v>0</v>
      </c>
      <c r="AR2626" s="463">
        <v>0</v>
      </c>
      <c r="AS2626" s="456">
        <v>0</v>
      </c>
      <c r="AT2626" s="457">
        <v>0</v>
      </c>
      <c r="AU2626" s="457">
        <v>0</v>
      </c>
    </row>
    <row r="2627" spans="1:47" x14ac:dyDescent="0.2">
      <c r="A2627" s="231">
        <v>2040</v>
      </c>
      <c r="B2627" s="232">
        <v>23</v>
      </c>
      <c r="C2627" s="456">
        <v>0</v>
      </c>
      <c r="D2627" s="457">
        <v>0</v>
      </c>
      <c r="E2627" s="438">
        <v>8.322950056345082</v>
      </c>
      <c r="F2627" s="456">
        <v>0</v>
      </c>
      <c r="G2627" s="457">
        <v>0</v>
      </c>
      <c r="H2627" s="438">
        <v>0.35747924875243103</v>
      </c>
      <c r="I2627" s="456">
        <v>0</v>
      </c>
      <c r="J2627" s="457">
        <v>0</v>
      </c>
      <c r="K2627" s="438">
        <v>0.44924756628372881</v>
      </c>
      <c r="L2627" s="462">
        <v>0</v>
      </c>
      <c r="M2627" s="463">
        <v>0</v>
      </c>
      <c r="N2627" s="438">
        <v>3.4329541484319306E-3</v>
      </c>
      <c r="O2627" s="456">
        <v>0</v>
      </c>
      <c r="P2627" s="457">
        <v>0</v>
      </c>
      <c r="Q2627" s="438">
        <v>2.7629569736972202E-2</v>
      </c>
      <c r="R2627" s="462">
        <v>0</v>
      </c>
      <c r="S2627" s="463">
        <v>0</v>
      </c>
      <c r="T2627" s="438">
        <v>512.85707938598</v>
      </c>
      <c r="U2627" s="456">
        <v>0</v>
      </c>
      <c r="V2627" s="457">
        <v>0</v>
      </c>
      <c r="W2627" s="438">
        <v>1.8390522110900857E-2</v>
      </c>
      <c r="X2627" s="456">
        <v>0</v>
      </c>
      <c r="Y2627" s="457">
        <v>0</v>
      </c>
      <c r="Z2627" s="438">
        <v>1.8730718470483458E-2</v>
      </c>
      <c r="AA2627" s="456">
        <v>0</v>
      </c>
      <c r="AB2627" s="457">
        <v>0</v>
      </c>
      <c r="AC2627" s="438">
        <v>6.9635242637272965E-3</v>
      </c>
      <c r="AD2627" s="456">
        <v>0</v>
      </c>
      <c r="AE2627" s="457">
        <v>0</v>
      </c>
      <c r="AF2627" s="438">
        <v>4.2178683610245512E-4</v>
      </c>
      <c r="AG2627" s="456">
        <v>0</v>
      </c>
      <c r="AH2627" s="457">
        <v>0</v>
      </c>
      <c r="AI2627" s="438">
        <v>1.5096912557077163E-2</v>
      </c>
      <c r="AJ2627" s="456">
        <v>0</v>
      </c>
      <c r="AK2627" s="457">
        <v>0</v>
      </c>
      <c r="AL2627" s="438">
        <v>2.5856281416422474E-3</v>
      </c>
      <c r="AM2627" s="456">
        <v>0</v>
      </c>
      <c r="AN2627" s="457">
        <v>0</v>
      </c>
      <c r="AO2627" s="438">
        <v>3.3948419207412515E-3</v>
      </c>
      <c r="AP2627" s="462">
        <v>0</v>
      </c>
      <c r="AQ2627" s="463">
        <v>0</v>
      </c>
      <c r="AR2627" s="463">
        <v>0</v>
      </c>
      <c r="AS2627" s="456">
        <v>0</v>
      </c>
      <c r="AT2627" s="457">
        <v>0</v>
      </c>
      <c r="AU2627" s="457">
        <v>0</v>
      </c>
    </row>
    <row r="2628" spans="1:47" x14ac:dyDescent="0.2">
      <c r="A2628" s="231">
        <v>2040</v>
      </c>
      <c r="B2628" s="232">
        <v>24</v>
      </c>
      <c r="C2628" s="456">
        <v>0</v>
      </c>
      <c r="D2628" s="457">
        <v>0</v>
      </c>
      <c r="E2628" s="438">
        <v>8.4032200224290197</v>
      </c>
      <c r="F2628" s="456">
        <v>0</v>
      </c>
      <c r="G2628" s="457">
        <v>0</v>
      </c>
      <c r="H2628" s="438">
        <v>0.36590021690897573</v>
      </c>
      <c r="I2628" s="456">
        <v>0</v>
      </c>
      <c r="J2628" s="457">
        <v>0</v>
      </c>
      <c r="K2628" s="438">
        <v>0.45473681185053705</v>
      </c>
      <c r="L2628" s="462">
        <v>0</v>
      </c>
      <c r="M2628" s="463">
        <v>0</v>
      </c>
      <c r="N2628" s="438">
        <v>3.4395154562376681E-3</v>
      </c>
      <c r="O2628" s="456">
        <v>0</v>
      </c>
      <c r="P2628" s="457">
        <v>0</v>
      </c>
      <c r="Q2628" s="438">
        <v>2.78411085026159E-2</v>
      </c>
      <c r="R2628" s="462">
        <v>0</v>
      </c>
      <c r="S2628" s="463">
        <v>0</v>
      </c>
      <c r="T2628" s="438">
        <v>513.83742185353287</v>
      </c>
      <c r="U2628" s="456">
        <v>0</v>
      </c>
      <c r="V2628" s="457">
        <v>0</v>
      </c>
      <c r="W2628" s="438">
        <v>1.8753105389725945E-2</v>
      </c>
      <c r="X2628" s="456">
        <v>0</v>
      </c>
      <c r="Y2628" s="457">
        <v>0</v>
      </c>
      <c r="Z2628" s="438">
        <v>1.9130956080429379E-2</v>
      </c>
      <c r="AA2628" s="456">
        <v>0</v>
      </c>
      <c r="AB2628" s="457">
        <v>0</v>
      </c>
      <c r="AC2628" s="438">
        <v>7.1409698566614385E-3</v>
      </c>
      <c r="AD2628" s="456">
        <v>0</v>
      </c>
      <c r="AE2628" s="457">
        <v>0</v>
      </c>
      <c r="AF2628" s="438">
        <v>4.3219084330264857E-4</v>
      </c>
      <c r="AG2628" s="456">
        <v>0</v>
      </c>
      <c r="AH2628" s="457">
        <v>0</v>
      </c>
      <c r="AI2628" s="438">
        <v>1.5448726582421378E-2</v>
      </c>
      <c r="AJ2628" s="456">
        <v>0</v>
      </c>
      <c r="AK2628" s="457">
        <v>0</v>
      </c>
      <c r="AL2628" s="438">
        <v>2.654617859976169E-3</v>
      </c>
      <c r="AM2628" s="456">
        <v>0</v>
      </c>
      <c r="AN2628" s="457">
        <v>0</v>
      </c>
      <c r="AO2628" s="438">
        <v>3.4670979973291105E-3</v>
      </c>
      <c r="AP2628" s="462">
        <v>0</v>
      </c>
      <c r="AQ2628" s="463">
        <v>0</v>
      </c>
      <c r="AR2628" s="463">
        <v>0</v>
      </c>
      <c r="AS2628" s="456">
        <v>0</v>
      </c>
      <c r="AT2628" s="457">
        <v>0</v>
      </c>
      <c r="AU2628" s="457">
        <v>0</v>
      </c>
    </row>
    <row r="2629" spans="1:47" x14ac:dyDescent="0.2">
      <c r="A2629" s="231">
        <v>2040</v>
      </c>
      <c r="B2629" s="232">
        <v>25</v>
      </c>
      <c r="C2629" s="456">
        <v>0</v>
      </c>
      <c r="D2629" s="457">
        <v>0</v>
      </c>
      <c r="E2629" s="438">
        <v>8.46369087966157</v>
      </c>
      <c r="F2629" s="456">
        <v>0</v>
      </c>
      <c r="G2629" s="457">
        <v>0</v>
      </c>
      <c r="H2629" s="438">
        <v>0.37224313131619452</v>
      </c>
      <c r="I2629" s="456">
        <v>0</v>
      </c>
      <c r="J2629" s="457">
        <v>0</v>
      </c>
      <c r="K2629" s="438">
        <v>0.45887258796236635</v>
      </c>
      <c r="L2629" s="462">
        <v>0</v>
      </c>
      <c r="M2629" s="463">
        <v>0</v>
      </c>
      <c r="N2629" s="438">
        <v>3.4444705579099798E-3</v>
      </c>
      <c r="O2629" s="456">
        <v>0</v>
      </c>
      <c r="P2629" s="457">
        <v>0</v>
      </c>
      <c r="Q2629" s="438">
        <v>2.8000471966721986E-2</v>
      </c>
      <c r="R2629" s="462">
        <v>0</v>
      </c>
      <c r="S2629" s="463">
        <v>0</v>
      </c>
      <c r="T2629" s="438">
        <v>514.57730301812694</v>
      </c>
      <c r="U2629" s="456">
        <v>0</v>
      </c>
      <c r="V2629" s="457">
        <v>0</v>
      </c>
      <c r="W2629" s="438">
        <v>1.9026138412318139E-2</v>
      </c>
      <c r="X2629" s="456">
        <v>0</v>
      </c>
      <c r="Y2629" s="457">
        <v>0</v>
      </c>
      <c r="Z2629" s="438">
        <v>1.9432492058558182E-2</v>
      </c>
      <c r="AA2629" s="456">
        <v>0</v>
      </c>
      <c r="AB2629" s="457">
        <v>0</v>
      </c>
      <c r="AC2629" s="438">
        <v>7.2746235415418912E-3</v>
      </c>
      <c r="AD2629" s="456">
        <v>0</v>
      </c>
      <c r="AE2629" s="457">
        <v>0</v>
      </c>
      <c r="AF2629" s="438">
        <v>4.4002698270698913E-4</v>
      </c>
      <c r="AG2629" s="456">
        <v>0</v>
      </c>
      <c r="AH2629" s="457">
        <v>0</v>
      </c>
      <c r="AI2629" s="438">
        <v>1.5713699347247596E-2</v>
      </c>
      <c r="AJ2629" s="456">
        <v>0</v>
      </c>
      <c r="AK2629" s="457">
        <v>0</v>
      </c>
      <c r="AL2629" s="438">
        <v>2.7065843081658493E-3</v>
      </c>
      <c r="AM2629" s="456">
        <v>0</v>
      </c>
      <c r="AN2629" s="457">
        <v>0</v>
      </c>
      <c r="AO2629" s="438">
        <v>3.5215174067307043E-3</v>
      </c>
      <c r="AP2629" s="462">
        <v>0</v>
      </c>
      <c r="AQ2629" s="463">
        <v>0</v>
      </c>
      <c r="AR2629" s="463">
        <v>0</v>
      </c>
      <c r="AS2629" s="456">
        <v>0</v>
      </c>
      <c r="AT2629" s="457">
        <v>0</v>
      </c>
      <c r="AU2629" s="457">
        <v>0</v>
      </c>
    </row>
    <row r="2630" spans="1:47" x14ac:dyDescent="0.2">
      <c r="A2630" s="231">
        <v>2040</v>
      </c>
      <c r="B2630" s="232">
        <v>26</v>
      </c>
      <c r="C2630" s="456">
        <v>0</v>
      </c>
      <c r="D2630" s="457">
        <v>0</v>
      </c>
      <c r="E2630" s="438">
        <v>8.5001777521777893</v>
      </c>
      <c r="F2630" s="456">
        <v>0</v>
      </c>
      <c r="G2630" s="457">
        <v>0</v>
      </c>
      <c r="H2630" s="438">
        <v>0.37606934680729859</v>
      </c>
      <c r="I2630" s="456">
        <v>0</v>
      </c>
      <c r="J2630" s="457">
        <v>0</v>
      </c>
      <c r="K2630" s="438">
        <v>0.46136771649068903</v>
      </c>
      <c r="L2630" s="462">
        <v>0</v>
      </c>
      <c r="M2630" s="463">
        <v>0</v>
      </c>
      <c r="N2630" s="438">
        <v>3.4474596130915627E-3</v>
      </c>
      <c r="O2630" s="456">
        <v>0</v>
      </c>
      <c r="P2630" s="457">
        <v>0</v>
      </c>
      <c r="Q2630" s="438">
        <v>2.8096610082426355E-2</v>
      </c>
      <c r="R2630" s="462">
        <v>0</v>
      </c>
      <c r="S2630" s="463">
        <v>0</v>
      </c>
      <c r="T2630" s="438">
        <v>515.0237092133201</v>
      </c>
      <c r="U2630" s="456">
        <v>0</v>
      </c>
      <c r="V2630" s="457">
        <v>0</v>
      </c>
      <c r="W2630" s="438">
        <v>1.9190879243859957E-2</v>
      </c>
      <c r="X2630" s="456">
        <v>0</v>
      </c>
      <c r="Y2630" s="457">
        <v>0</v>
      </c>
      <c r="Z2630" s="438">
        <v>1.9614303204606498E-2</v>
      </c>
      <c r="AA2630" s="456">
        <v>0</v>
      </c>
      <c r="AB2630" s="457">
        <v>0</v>
      </c>
      <c r="AC2630" s="438">
        <v>7.3552340278048474E-3</v>
      </c>
      <c r="AD2630" s="456">
        <v>0</v>
      </c>
      <c r="AE2630" s="457">
        <v>0</v>
      </c>
      <c r="AF2630" s="438">
        <v>4.4475425918159665E-4</v>
      </c>
      <c r="AG2630" s="456">
        <v>0</v>
      </c>
      <c r="AH2630" s="457">
        <v>0</v>
      </c>
      <c r="AI2630" s="438">
        <v>1.5873528791302098E-2</v>
      </c>
      <c r="AJ2630" s="456">
        <v>0</v>
      </c>
      <c r="AK2630" s="457">
        <v>0</v>
      </c>
      <c r="AL2630" s="438">
        <v>2.7379237050336232E-3</v>
      </c>
      <c r="AM2630" s="456">
        <v>0</v>
      </c>
      <c r="AN2630" s="457">
        <v>0</v>
      </c>
      <c r="AO2630" s="438">
        <v>3.5543526189558187E-3</v>
      </c>
      <c r="AP2630" s="462">
        <v>0</v>
      </c>
      <c r="AQ2630" s="463">
        <v>0</v>
      </c>
      <c r="AR2630" s="463">
        <v>0</v>
      </c>
      <c r="AS2630" s="456">
        <v>0</v>
      </c>
      <c r="AT2630" s="457">
        <v>0</v>
      </c>
      <c r="AU2630" s="457">
        <v>0</v>
      </c>
    </row>
    <row r="2631" spans="1:47" x14ac:dyDescent="0.2">
      <c r="A2631" s="231">
        <v>2040</v>
      </c>
      <c r="B2631" s="232">
        <v>27</v>
      </c>
      <c r="C2631" s="456">
        <v>0</v>
      </c>
      <c r="D2631" s="457">
        <v>0</v>
      </c>
      <c r="E2631" s="438">
        <v>8.5071128645759071</v>
      </c>
      <c r="F2631" s="456">
        <v>0</v>
      </c>
      <c r="G2631" s="457">
        <v>0</v>
      </c>
      <c r="H2631" s="438">
        <v>0.37679722659777254</v>
      </c>
      <c r="I2631" s="456">
        <v>0</v>
      </c>
      <c r="J2631" s="457">
        <v>0</v>
      </c>
      <c r="K2631" s="438">
        <v>0.4618422213957824</v>
      </c>
      <c r="L2631" s="462">
        <v>0</v>
      </c>
      <c r="M2631" s="463">
        <v>0</v>
      </c>
      <c r="N2631" s="438">
        <v>3.4480267079390319E-3</v>
      </c>
      <c r="O2631" s="456">
        <v>0</v>
      </c>
      <c r="P2631" s="457">
        <v>0</v>
      </c>
      <c r="Q2631" s="438">
        <v>2.8114919778682714E-2</v>
      </c>
      <c r="R2631" s="462">
        <v>0</v>
      </c>
      <c r="S2631" s="463">
        <v>0</v>
      </c>
      <c r="T2631" s="438">
        <v>515.10957389488487</v>
      </c>
      <c r="U2631" s="456">
        <v>0</v>
      </c>
      <c r="V2631" s="457">
        <v>0</v>
      </c>
      <c r="W2631" s="438">
        <v>1.9222225924977968E-2</v>
      </c>
      <c r="X2631" s="456">
        <v>0</v>
      </c>
      <c r="Y2631" s="457">
        <v>0</v>
      </c>
      <c r="Z2631" s="438">
        <v>1.9648927221954056E-2</v>
      </c>
      <c r="AA2631" s="456">
        <v>0</v>
      </c>
      <c r="AB2631" s="457">
        <v>0</v>
      </c>
      <c r="AC2631" s="438">
        <v>7.3705803783338398E-3</v>
      </c>
      <c r="AD2631" s="456">
        <v>0</v>
      </c>
      <c r="AE2631" s="457">
        <v>0</v>
      </c>
      <c r="AF2631" s="438">
        <v>4.4565296284399111E-4</v>
      </c>
      <c r="AG2631" s="456">
        <v>0</v>
      </c>
      <c r="AH2631" s="457">
        <v>0</v>
      </c>
      <c r="AI2631" s="438">
        <v>1.5903961551653151E-2</v>
      </c>
      <c r="AJ2631" s="456">
        <v>0</v>
      </c>
      <c r="AK2631" s="457">
        <v>0</v>
      </c>
      <c r="AL2631" s="438">
        <v>2.743891512310422E-3</v>
      </c>
      <c r="AM2631" s="456">
        <v>0</v>
      </c>
      <c r="AN2631" s="457">
        <v>0</v>
      </c>
      <c r="AO2631" s="438">
        <v>3.5606059502521397E-3</v>
      </c>
      <c r="AP2631" s="462">
        <v>0</v>
      </c>
      <c r="AQ2631" s="463">
        <v>0</v>
      </c>
      <c r="AR2631" s="463">
        <v>0</v>
      </c>
      <c r="AS2631" s="456">
        <v>0</v>
      </c>
      <c r="AT2631" s="457">
        <v>0</v>
      </c>
      <c r="AU2631" s="457">
        <v>0</v>
      </c>
    </row>
    <row r="2632" spans="1:47" x14ac:dyDescent="0.2">
      <c r="A2632" s="231">
        <v>2040</v>
      </c>
      <c r="B2632" s="232">
        <v>28</v>
      </c>
      <c r="C2632" s="456">
        <v>0</v>
      </c>
      <c r="D2632" s="457">
        <v>0</v>
      </c>
      <c r="E2632" s="438">
        <v>8.507134165969271</v>
      </c>
      <c r="F2632" s="456">
        <v>0</v>
      </c>
      <c r="G2632" s="457">
        <v>0</v>
      </c>
      <c r="H2632" s="438">
        <v>0.37679590836812249</v>
      </c>
      <c r="I2632" s="456">
        <v>0</v>
      </c>
      <c r="J2632" s="457">
        <v>0</v>
      </c>
      <c r="K2632" s="438">
        <v>0.4618423478578158</v>
      </c>
      <c r="L2632" s="462">
        <v>0</v>
      </c>
      <c r="M2632" s="463">
        <v>0</v>
      </c>
      <c r="N2632" s="438">
        <v>3.4480343816492985E-3</v>
      </c>
      <c r="O2632" s="456">
        <v>0</v>
      </c>
      <c r="P2632" s="457">
        <v>0</v>
      </c>
      <c r="Q2632" s="438">
        <v>2.8114931966231084E-2</v>
      </c>
      <c r="R2632" s="462">
        <v>0</v>
      </c>
      <c r="S2632" s="463">
        <v>0</v>
      </c>
      <c r="T2632" s="438">
        <v>515.10928087538036</v>
      </c>
      <c r="U2632" s="456">
        <v>0</v>
      </c>
      <c r="V2632" s="457">
        <v>0</v>
      </c>
      <c r="W2632" s="438">
        <v>1.9222191270383701E-2</v>
      </c>
      <c r="X2632" s="456">
        <v>0</v>
      </c>
      <c r="Y2632" s="457">
        <v>0</v>
      </c>
      <c r="Z2632" s="438">
        <v>1.9648844442939468E-2</v>
      </c>
      <c r="AA2632" s="456">
        <v>0</v>
      </c>
      <c r="AB2632" s="457">
        <v>0</v>
      </c>
      <c r="AC2632" s="438">
        <v>7.3705462143352244E-3</v>
      </c>
      <c r="AD2632" s="456">
        <v>0</v>
      </c>
      <c r="AE2632" s="457">
        <v>0</v>
      </c>
      <c r="AF2632" s="438">
        <v>4.4565284416375094E-4</v>
      </c>
      <c r="AG2632" s="456">
        <v>0</v>
      </c>
      <c r="AH2632" s="457">
        <v>0</v>
      </c>
      <c r="AI2632" s="438">
        <v>1.5903896890987253E-2</v>
      </c>
      <c r="AJ2632" s="456">
        <v>0</v>
      </c>
      <c r="AK2632" s="457">
        <v>0</v>
      </c>
      <c r="AL2632" s="438">
        <v>2.7438744038738101E-3</v>
      </c>
      <c r="AM2632" s="456">
        <v>0</v>
      </c>
      <c r="AN2632" s="457">
        <v>0</v>
      </c>
      <c r="AO2632" s="438">
        <v>3.5605919210864021E-3</v>
      </c>
      <c r="AP2632" s="462">
        <v>0</v>
      </c>
      <c r="AQ2632" s="463">
        <v>0</v>
      </c>
      <c r="AR2632" s="463">
        <v>0</v>
      </c>
      <c r="AS2632" s="456">
        <v>0</v>
      </c>
      <c r="AT2632" s="457">
        <v>0</v>
      </c>
      <c r="AU2632" s="457">
        <v>0</v>
      </c>
    </row>
    <row r="2633" spans="1:47" x14ac:dyDescent="0.2">
      <c r="A2633" s="231">
        <v>2040</v>
      </c>
      <c r="B2633" s="232">
        <v>29</v>
      </c>
      <c r="C2633" s="456">
        <v>0</v>
      </c>
      <c r="D2633" s="457">
        <v>0</v>
      </c>
      <c r="E2633" s="438">
        <v>8.5071244148330134</v>
      </c>
      <c r="F2633" s="456">
        <v>0</v>
      </c>
      <c r="G2633" s="457">
        <v>0</v>
      </c>
      <c r="H2633" s="438">
        <v>0.37679298904918102</v>
      </c>
      <c r="I2633" s="456">
        <v>0</v>
      </c>
      <c r="J2633" s="457">
        <v>0</v>
      </c>
      <c r="K2633" s="438">
        <v>0.46184177555849004</v>
      </c>
      <c r="L2633" s="462">
        <v>0</v>
      </c>
      <c r="M2633" s="463">
        <v>0</v>
      </c>
      <c r="N2633" s="438">
        <v>3.4480389997747834E-3</v>
      </c>
      <c r="O2633" s="456">
        <v>0</v>
      </c>
      <c r="P2633" s="457">
        <v>0</v>
      </c>
      <c r="Q2633" s="438">
        <v>2.81149095164527E-2</v>
      </c>
      <c r="R2633" s="462">
        <v>0</v>
      </c>
      <c r="S2633" s="463">
        <v>0</v>
      </c>
      <c r="T2633" s="438">
        <v>515.1102769160193</v>
      </c>
      <c r="U2633" s="456">
        <v>0</v>
      </c>
      <c r="V2633" s="457">
        <v>0</v>
      </c>
      <c r="W2633" s="438">
        <v>1.9222095356975756E-2</v>
      </c>
      <c r="X2633" s="456">
        <v>0</v>
      </c>
      <c r="Y2633" s="457">
        <v>0</v>
      </c>
      <c r="Z2633" s="438">
        <v>1.9648697029558154E-2</v>
      </c>
      <c r="AA2633" s="456">
        <v>0</v>
      </c>
      <c r="AB2633" s="457">
        <v>0</v>
      </c>
      <c r="AC2633" s="438">
        <v>7.3704753180657339E-3</v>
      </c>
      <c r="AD2633" s="456">
        <v>0</v>
      </c>
      <c r="AE2633" s="457">
        <v>0</v>
      </c>
      <c r="AF2633" s="438">
        <v>4.4564802994126934E-4</v>
      </c>
      <c r="AG2633" s="456">
        <v>0</v>
      </c>
      <c r="AH2633" s="457">
        <v>0</v>
      </c>
      <c r="AI2633" s="438">
        <v>1.5903773981146677E-2</v>
      </c>
      <c r="AJ2633" s="456">
        <v>0</v>
      </c>
      <c r="AK2633" s="457">
        <v>0</v>
      </c>
      <c r="AL2633" s="438">
        <v>2.7438503883938101E-3</v>
      </c>
      <c r="AM2633" s="456">
        <v>0</v>
      </c>
      <c r="AN2633" s="457">
        <v>0</v>
      </c>
      <c r="AO2633" s="438">
        <v>3.5605704282179926E-3</v>
      </c>
      <c r="AP2633" s="462">
        <v>0</v>
      </c>
      <c r="AQ2633" s="463">
        <v>0</v>
      </c>
      <c r="AR2633" s="463">
        <v>0</v>
      </c>
      <c r="AS2633" s="456">
        <v>0</v>
      </c>
      <c r="AT2633" s="457">
        <v>0</v>
      </c>
      <c r="AU2633" s="457">
        <v>0</v>
      </c>
    </row>
    <row r="2634" spans="1:47" x14ac:dyDescent="0.2">
      <c r="A2634" s="231">
        <v>2040</v>
      </c>
      <c r="B2634" s="232">
        <v>30</v>
      </c>
      <c r="C2634" s="456">
        <v>0</v>
      </c>
      <c r="D2634" s="457">
        <v>0</v>
      </c>
      <c r="E2634" s="438">
        <v>9.7761893075941728</v>
      </c>
      <c r="F2634" s="456">
        <v>0</v>
      </c>
      <c r="G2634" s="457">
        <v>0</v>
      </c>
      <c r="H2634" s="438">
        <v>0.39958027074984442</v>
      </c>
      <c r="I2634" s="456">
        <v>0</v>
      </c>
      <c r="J2634" s="457">
        <v>0</v>
      </c>
      <c r="K2634" s="438">
        <v>0.59666207334218546</v>
      </c>
      <c r="L2634" s="462">
        <v>0</v>
      </c>
      <c r="M2634" s="463">
        <v>0</v>
      </c>
      <c r="N2634" s="438">
        <v>3.4480464314253275E-3</v>
      </c>
      <c r="O2634" s="456">
        <v>0</v>
      </c>
      <c r="P2634" s="457">
        <v>0</v>
      </c>
      <c r="Q2634" s="438">
        <v>2.8114852717894281E-2</v>
      </c>
      <c r="R2634" s="462">
        <v>0</v>
      </c>
      <c r="S2634" s="463">
        <v>0</v>
      </c>
      <c r="T2634" s="438">
        <v>515.11120190179793</v>
      </c>
      <c r="U2634" s="456">
        <v>0</v>
      </c>
      <c r="V2634" s="457">
        <v>0</v>
      </c>
      <c r="W2634" s="438">
        <v>2.0497956308317165E-2</v>
      </c>
      <c r="X2634" s="456">
        <v>0</v>
      </c>
      <c r="Y2634" s="457">
        <v>0</v>
      </c>
      <c r="Z2634" s="438">
        <v>1.9648466805656524E-2</v>
      </c>
      <c r="AA2634" s="456">
        <v>0</v>
      </c>
      <c r="AB2634" s="457">
        <v>0</v>
      </c>
      <c r="AC2634" s="438">
        <v>7.792654544107251E-3</v>
      </c>
      <c r="AD2634" s="456">
        <v>0</v>
      </c>
      <c r="AE2634" s="457">
        <v>0</v>
      </c>
      <c r="AF2634" s="438">
        <v>4.7229495701127741E-4</v>
      </c>
      <c r="AG2634" s="456">
        <v>0</v>
      </c>
      <c r="AH2634" s="457">
        <v>0</v>
      </c>
      <c r="AI2634" s="438">
        <v>1.6873105732430501E-2</v>
      </c>
      <c r="AJ2634" s="456">
        <v>0</v>
      </c>
      <c r="AK2634" s="457">
        <v>0</v>
      </c>
      <c r="AL2634" s="438">
        <v>2.8982153721984231E-3</v>
      </c>
      <c r="AM2634" s="456">
        <v>0</v>
      </c>
      <c r="AN2634" s="457">
        <v>0</v>
      </c>
      <c r="AO2634" s="438">
        <v>3.7892643751364368E-3</v>
      </c>
      <c r="AP2634" s="462">
        <v>0</v>
      </c>
      <c r="AQ2634" s="463">
        <v>0</v>
      </c>
      <c r="AR2634" s="463">
        <v>0</v>
      </c>
      <c r="AS2634" s="456">
        <v>0</v>
      </c>
      <c r="AT2634" s="457">
        <v>0</v>
      </c>
      <c r="AU2634" s="457">
        <v>0</v>
      </c>
    </row>
    <row r="2635" spans="1:47" x14ac:dyDescent="0.2">
      <c r="A2635" s="231">
        <v>2040</v>
      </c>
      <c r="B2635" s="232">
        <v>31</v>
      </c>
      <c r="C2635" s="456">
        <v>0</v>
      </c>
      <c r="D2635" s="457">
        <v>0</v>
      </c>
      <c r="E2635" s="438">
        <v>11.089706044064648</v>
      </c>
      <c r="F2635" s="456">
        <v>0</v>
      </c>
      <c r="G2635" s="457">
        <v>0</v>
      </c>
      <c r="H2635" s="438">
        <v>0.42474778101179039</v>
      </c>
      <c r="I2635" s="456">
        <v>0</v>
      </c>
      <c r="J2635" s="457">
        <v>0</v>
      </c>
      <c r="K2635" s="438">
        <v>0.72635557239199844</v>
      </c>
      <c r="L2635" s="462">
        <v>0</v>
      </c>
      <c r="M2635" s="463">
        <v>0</v>
      </c>
      <c r="N2635" s="438">
        <v>3.4480502744016414E-3</v>
      </c>
      <c r="O2635" s="456">
        <v>0</v>
      </c>
      <c r="P2635" s="457">
        <v>0</v>
      </c>
      <c r="Q2635" s="438">
        <v>2.8114818130066409E-2</v>
      </c>
      <c r="R2635" s="462">
        <v>0</v>
      </c>
      <c r="S2635" s="463">
        <v>0</v>
      </c>
      <c r="T2635" s="438">
        <v>515.11274807116934</v>
      </c>
      <c r="U2635" s="456">
        <v>0</v>
      </c>
      <c r="V2635" s="457">
        <v>0</v>
      </c>
      <c r="W2635" s="438">
        <v>2.1883895633631176E-2</v>
      </c>
      <c r="X2635" s="456">
        <v>0</v>
      </c>
      <c r="Y2635" s="457">
        <v>0</v>
      </c>
      <c r="Z2635" s="438">
        <v>1.964811871951171E-2</v>
      </c>
      <c r="AA2635" s="456">
        <v>0</v>
      </c>
      <c r="AB2635" s="457">
        <v>0</v>
      </c>
      <c r="AC2635" s="438">
        <v>8.2632664389680824E-3</v>
      </c>
      <c r="AD2635" s="456">
        <v>0</v>
      </c>
      <c r="AE2635" s="457">
        <v>0</v>
      </c>
      <c r="AF2635" s="438">
        <v>5.0188725768906281E-4</v>
      </c>
      <c r="AG2635" s="456">
        <v>0</v>
      </c>
      <c r="AH2635" s="457">
        <v>0</v>
      </c>
      <c r="AI2635" s="438">
        <v>1.7942412001161083E-2</v>
      </c>
      <c r="AJ2635" s="456">
        <v>0</v>
      </c>
      <c r="AK2635" s="457">
        <v>0</v>
      </c>
      <c r="AL2635" s="438">
        <v>3.0713756111775607E-3</v>
      </c>
      <c r="AM2635" s="456">
        <v>0</v>
      </c>
      <c r="AN2635" s="457">
        <v>0</v>
      </c>
      <c r="AO2635" s="438">
        <v>4.0393331006651377E-3</v>
      </c>
      <c r="AP2635" s="462">
        <v>0</v>
      </c>
      <c r="AQ2635" s="463">
        <v>0</v>
      </c>
      <c r="AR2635" s="463">
        <v>0</v>
      </c>
      <c r="AS2635" s="456">
        <v>0</v>
      </c>
      <c r="AT2635" s="457">
        <v>0</v>
      </c>
      <c r="AU2635" s="457">
        <v>0</v>
      </c>
    </row>
    <row r="2636" spans="1:47" x14ac:dyDescent="0.2">
      <c r="A2636" s="231">
        <v>2040</v>
      </c>
      <c r="B2636" s="232">
        <v>32</v>
      </c>
      <c r="C2636" s="456">
        <v>0</v>
      </c>
      <c r="D2636" s="457">
        <v>0</v>
      </c>
      <c r="E2636" s="419">
        <v>11.089706044064648</v>
      </c>
      <c r="F2636" s="456">
        <v>0</v>
      </c>
      <c r="G2636" s="457">
        <v>0</v>
      </c>
      <c r="H2636" s="419">
        <v>0.42474778101179039</v>
      </c>
      <c r="I2636" s="456">
        <v>0</v>
      </c>
      <c r="J2636" s="457">
        <v>0</v>
      </c>
      <c r="K2636" s="419">
        <v>0.72635557239199844</v>
      </c>
      <c r="L2636" s="462">
        <v>0</v>
      </c>
      <c r="M2636" s="463">
        <v>0</v>
      </c>
      <c r="N2636" s="419">
        <v>3.4480502744016414E-3</v>
      </c>
      <c r="O2636" s="456">
        <v>0</v>
      </c>
      <c r="P2636" s="457">
        <v>0</v>
      </c>
      <c r="Q2636" s="419">
        <v>2.8114818130066409E-2</v>
      </c>
      <c r="R2636" s="462">
        <v>0</v>
      </c>
      <c r="S2636" s="463">
        <v>0</v>
      </c>
      <c r="T2636" s="419">
        <v>515.11274807116934</v>
      </c>
      <c r="U2636" s="456">
        <v>0</v>
      </c>
      <c r="V2636" s="457">
        <v>0</v>
      </c>
      <c r="W2636" s="419">
        <v>2.1883895633631176E-2</v>
      </c>
      <c r="X2636" s="456">
        <v>0</v>
      </c>
      <c r="Y2636" s="457">
        <v>0</v>
      </c>
      <c r="Z2636" s="419">
        <v>1.964811871951171E-2</v>
      </c>
      <c r="AA2636" s="456">
        <v>0</v>
      </c>
      <c r="AB2636" s="457">
        <v>0</v>
      </c>
      <c r="AC2636" s="419">
        <v>8.2632664389680824E-3</v>
      </c>
      <c r="AD2636" s="456">
        <v>0</v>
      </c>
      <c r="AE2636" s="457">
        <v>0</v>
      </c>
      <c r="AF2636" s="419">
        <v>5.0188725768906281E-4</v>
      </c>
      <c r="AG2636" s="456">
        <v>0</v>
      </c>
      <c r="AH2636" s="457">
        <v>0</v>
      </c>
      <c r="AI2636" s="419">
        <v>1.7942412001161083E-2</v>
      </c>
      <c r="AJ2636" s="456">
        <v>0</v>
      </c>
      <c r="AK2636" s="457">
        <v>0</v>
      </c>
      <c r="AL2636" s="419">
        <v>3.0713756111775607E-3</v>
      </c>
      <c r="AM2636" s="456">
        <v>0</v>
      </c>
      <c r="AN2636" s="457">
        <v>0</v>
      </c>
      <c r="AO2636" s="419">
        <v>4.0393331006651377E-3</v>
      </c>
      <c r="AP2636" s="462">
        <v>0</v>
      </c>
      <c r="AQ2636" s="463">
        <v>0</v>
      </c>
      <c r="AR2636" s="463">
        <v>0</v>
      </c>
      <c r="AS2636" s="456">
        <v>0</v>
      </c>
      <c r="AT2636" s="457">
        <v>0</v>
      </c>
      <c r="AU2636" s="457">
        <v>0</v>
      </c>
    </row>
    <row r="2637" spans="1:47" x14ac:dyDescent="0.2">
      <c r="A2637" s="231">
        <v>2040</v>
      </c>
      <c r="B2637" s="232">
        <v>33</v>
      </c>
      <c r="C2637" s="456">
        <v>0</v>
      </c>
      <c r="D2637" s="457">
        <v>0</v>
      </c>
      <c r="E2637" s="419">
        <v>11.089706044064648</v>
      </c>
      <c r="F2637" s="456">
        <v>0</v>
      </c>
      <c r="G2637" s="457">
        <v>0</v>
      </c>
      <c r="H2637" s="419">
        <v>0.42474778101179039</v>
      </c>
      <c r="I2637" s="456">
        <v>0</v>
      </c>
      <c r="J2637" s="457">
        <v>0</v>
      </c>
      <c r="K2637" s="419">
        <v>0.72635557239199844</v>
      </c>
      <c r="L2637" s="462">
        <v>0</v>
      </c>
      <c r="M2637" s="463">
        <v>0</v>
      </c>
      <c r="N2637" s="419">
        <v>3.4480502744016414E-3</v>
      </c>
      <c r="O2637" s="456">
        <v>0</v>
      </c>
      <c r="P2637" s="457">
        <v>0</v>
      </c>
      <c r="Q2637" s="419">
        <v>2.8114818130066409E-2</v>
      </c>
      <c r="R2637" s="462">
        <v>0</v>
      </c>
      <c r="S2637" s="463">
        <v>0</v>
      </c>
      <c r="T2637" s="419">
        <v>515.11274807116934</v>
      </c>
      <c r="U2637" s="456">
        <v>0</v>
      </c>
      <c r="V2637" s="457">
        <v>0</v>
      </c>
      <c r="W2637" s="419">
        <v>2.1883895633631176E-2</v>
      </c>
      <c r="X2637" s="456">
        <v>0</v>
      </c>
      <c r="Y2637" s="457">
        <v>0</v>
      </c>
      <c r="Z2637" s="419">
        <v>1.964811871951171E-2</v>
      </c>
      <c r="AA2637" s="456">
        <v>0</v>
      </c>
      <c r="AB2637" s="457">
        <v>0</v>
      </c>
      <c r="AC2637" s="419">
        <v>8.2632664389680824E-3</v>
      </c>
      <c r="AD2637" s="456">
        <v>0</v>
      </c>
      <c r="AE2637" s="457">
        <v>0</v>
      </c>
      <c r="AF2637" s="419">
        <v>5.0188725768906281E-4</v>
      </c>
      <c r="AG2637" s="456">
        <v>0</v>
      </c>
      <c r="AH2637" s="457">
        <v>0</v>
      </c>
      <c r="AI2637" s="419">
        <v>1.7942412001161083E-2</v>
      </c>
      <c r="AJ2637" s="456">
        <v>0</v>
      </c>
      <c r="AK2637" s="457">
        <v>0</v>
      </c>
      <c r="AL2637" s="419">
        <v>3.0713756111775607E-3</v>
      </c>
      <c r="AM2637" s="456">
        <v>0</v>
      </c>
      <c r="AN2637" s="457">
        <v>0</v>
      </c>
      <c r="AO2637" s="419">
        <v>4.0393331006651377E-3</v>
      </c>
      <c r="AP2637" s="462">
        <v>0</v>
      </c>
      <c r="AQ2637" s="463">
        <v>0</v>
      </c>
      <c r="AR2637" s="463">
        <v>0</v>
      </c>
      <c r="AS2637" s="456">
        <v>0</v>
      </c>
      <c r="AT2637" s="457">
        <v>0</v>
      </c>
      <c r="AU2637" s="457">
        <v>0</v>
      </c>
    </row>
    <row r="2638" spans="1:47" x14ac:dyDescent="0.2">
      <c r="A2638" s="231">
        <v>2040</v>
      </c>
      <c r="B2638" s="232">
        <v>34</v>
      </c>
      <c r="C2638" s="456">
        <v>0</v>
      </c>
      <c r="D2638" s="457">
        <v>0</v>
      </c>
      <c r="E2638" s="419">
        <v>11.089706044064648</v>
      </c>
      <c r="F2638" s="456">
        <v>0</v>
      </c>
      <c r="G2638" s="457">
        <v>0</v>
      </c>
      <c r="H2638" s="419">
        <v>0.42474778101179039</v>
      </c>
      <c r="I2638" s="456">
        <v>0</v>
      </c>
      <c r="J2638" s="457">
        <v>0</v>
      </c>
      <c r="K2638" s="419">
        <v>0.72635557239199844</v>
      </c>
      <c r="L2638" s="462">
        <v>0</v>
      </c>
      <c r="M2638" s="463">
        <v>0</v>
      </c>
      <c r="N2638" s="419">
        <v>3.4480502744016414E-3</v>
      </c>
      <c r="O2638" s="456">
        <v>0</v>
      </c>
      <c r="P2638" s="457">
        <v>0</v>
      </c>
      <c r="Q2638" s="419">
        <v>2.8114818130066409E-2</v>
      </c>
      <c r="R2638" s="462">
        <v>0</v>
      </c>
      <c r="S2638" s="463">
        <v>0</v>
      </c>
      <c r="T2638" s="419">
        <v>515.11274807116934</v>
      </c>
      <c r="U2638" s="456">
        <v>0</v>
      </c>
      <c r="V2638" s="457">
        <v>0</v>
      </c>
      <c r="W2638" s="419">
        <v>2.1883895633631176E-2</v>
      </c>
      <c r="X2638" s="456">
        <v>0</v>
      </c>
      <c r="Y2638" s="457">
        <v>0</v>
      </c>
      <c r="Z2638" s="419">
        <v>1.964811871951171E-2</v>
      </c>
      <c r="AA2638" s="456">
        <v>0</v>
      </c>
      <c r="AB2638" s="457">
        <v>0</v>
      </c>
      <c r="AC2638" s="419">
        <v>8.2632664389680824E-3</v>
      </c>
      <c r="AD2638" s="456">
        <v>0</v>
      </c>
      <c r="AE2638" s="457">
        <v>0</v>
      </c>
      <c r="AF2638" s="419">
        <v>5.0188725768906281E-4</v>
      </c>
      <c r="AG2638" s="456">
        <v>0</v>
      </c>
      <c r="AH2638" s="457">
        <v>0</v>
      </c>
      <c r="AI2638" s="419">
        <v>1.7942412001161083E-2</v>
      </c>
      <c r="AJ2638" s="456">
        <v>0</v>
      </c>
      <c r="AK2638" s="457">
        <v>0</v>
      </c>
      <c r="AL2638" s="419">
        <v>3.0713756111775607E-3</v>
      </c>
      <c r="AM2638" s="456">
        <v>0</v>
      </c>
      <c r="AN2638" s="457">
        <v>0</v>
      </c>
      <c r="AO2638" s="419">
        <v>4.0393331006651377E-3</v>
      </c>
      <c r="AP2638" s="462">
        <v>0</v>
      </c>
      <c r="AQ2638" s="463">
        <v>0</v>
      </c>
      <c r="AR2638" s="463">
        <v>0</v>
      </c>
      <c r="AS2638" s="456">
        <v>0</v>
      </c>
      <c r="AT2638" s="457">
        <v>0</v>
      </c>
      <c r="AU2638" s="457">
        <v>0</v>
      </c>
    </row>
    <row r="2639" spans="1:47" x14ac:dyDescent="0.2">
      <c r="A2639" s="231">
        <v>2040</v>
      </c>
      <c r="B2639" s="232">
        <v>35</v>
      </c>
      <c r="C2639" s="456">
        <v>0</v>
      </c>
      <c r="D2639" s="457">
        <v>0</v>
      </c>
      <c r="E2639" s="419">
        <v>11.089706044064648</v>
      </c>
      <c r="F2639" s="456">
        <v>0</v>
      </c>
      <c r="G2639" s="457">
        <v>0</v>
      </c>
      <c r="H2639" s="419">
        <v>0.42474778101179039</v>
      </c>
      <c r="I2639" s="456">
        <v>0</v>
      </c>
      <c r="J2639" s="457">
        <v>0</v>
      </c>
      <c r="K2639" s="419">
        <v>0.72635557239199844</v>
      </c>
      <c r="L2639" s="462">
        <v>0</v>
      </c>
      <c r="M2639" s="463">
        <v>0</v>
      </c>
      <c r="N2639" s="419">
        <v>3.4480502744016414E-3</v>
      </c>
      <c r="O2639" s="456">
        <v>0</v>
      </c>
      <c r="P2639" s="457">
        <v>0</v>
      </c>
      <c r="Q2639" s="419">
        <v>2.8114818130066409E-2</v>
      </c>
      <c r="R2639" s="462">
        <v>0</v>
      </c>
      <c r="S2639" s="463">
        <v>0</v>
      </c>
      <c r="T2639" s="419">
        <v>515.11274807116934</v>
      </c>
      <c r="U2639" s="456">
        <v>0</v>
      </c>
      <c r="V2639" s="457">
        <v>0</v>
      </c>
      <c r="W2639" s="419">
        <v>2.1883895633631176E-2</v>
      </c>
      <c r="X2639" s="456">
        <v>0</v>
      </c>
      <c r="Y2639" s="457">
        <v>0</v>
      </c>
      <c r="Z2639" s="419">
        <v>1.964811871951171E-2</v>
      </c>
      <c r="AA2639" s="456">
        <v>0</v>
      </c>
      <c r="AB2639" s="457">
        <v>0</v>
      </c>
      <c r="AC2639" s="419">
        <v>8.2632664389680824E-3</v>
      </c>
      <c r="AD2639" s="456">
        <v>0</v>
      </c>
      <c r="AE2639" s="457">
        <v>0</v>
      </c>
      <c r="AF2639" s="419">
        <v>5.0188725768906281E-4</v>
      </c>
      <c r="AG2639" s="456">
        <v>0</v>
      </c>
      <c r="AH2639" s="457">
        <v>0</v>
      </c>
      <c r="AI2639" s="419">
        <v>1.7942412001161083E-2</v>
      </c>
      <c r="AJ2639" s="456">
        <v>0</v>
      </c>
      <c r="AK2639" s="457">
        <v>0</v>
      </c>
      <c r="AL2639" s="419">
        <v>3.0713756111775607E-3</v>
      </c>
      <c r="AM2639" s="456">
        <v>0</v>
      </c>
      <c r="AN2639" s="457">
        <v>0</v>
      </c>
      <c r="AO2639" s="419">
        <v>4.0393331006651377E-3</v>
      </c>
      <c r="AP2639" s="462">
        <v>0</v>
      </c>
      <c r="AQ2639" s="463">
        <v>0</v>
      </c>
      <c r="AR2639" s="463">
        <v>0</v>
      </c>
      <c r="AS2639" s="456">
        <v>0</v>
      </c>
      <c r="AT2639" s="457">
        <v>0</v>
      </c>
      <c r="AU2639" s="457">
        <v>0</v>
      </c>
    </row>
    <row r="2640" spans="1:47" x14ac:dyDescent="0.2">
      <c r="A2640" s="231">
        <v>2040</v>
      </c>
      <c r="B2640" s="232">
        <v>36</v>
      </c>
      <c r="C2640" s="456">
        <v>0</v>
      </c>
      <c r="D2640" s="457">
        <v>0</v>
      </c>
      <c r="E2640" s="419">
        <v>11.089706044064648</v>
      </c>
      <c r="F2640" s="456">
        <v>0</v>
      </c>
      <c r="G2640" s="457">
        <v>0</v>
      </c>
      <c r="H2640" s="419">
        <v>0.42474778101179039</v>
      </c>
      <c r="I2640" s="456">
        <v>0</v>
      </c>
      <c r="J2640" s="457">
        <v>0</v>
      </c>
      <c r="K2640" s="419">
        <v>0.72635557239199844</v>
      </c>
      <c r="L2640" s="462">
        <v>0</v>
      </c>
      <c r="M2640" s="463">
        <v>0</v>
      </c>
      <c r="N2640" s="419">
        <v>3.4480502744016414E-3</v>
      </c>
      <c r="O2640" s="456">
        <v>0</v>
      </c>
      <c r="P2640" s="457">
        <v>0</v>
      </c>
      <c r="Q2640" s="419">
        <v>2.8114818130066409E-2</v>
      </c>
      <c r="R2640" s="462">
        <v>0</v>
      </c>
      <c r="S2640" s="463">
        <v>0</v>
      </c>
      <c r="T2640" s="419">
        <v>515.11274807116934</v>
      </c>
      <c r="U2640" s="456">
        <v>0</v>
      </c>
      <c r="V2640" s="457">
        <v>0</v>
      </c>
      <c r="W2640" s="419">
        <v>2.1883895633631176E-2</v>
      </c>
      <c r="X2640" s="456">
        <v>0</v>
      </c>
      <c r="Y2640" s="457">
        <v>0</v>
      </c>
      <c r="Z2640" s="419">
        <v>1.964811871951171E-2</v>
      </c>
      <c r="AA2640" s="456">
        <v>0</v>
      </c>
      <c r="AB2640" s="457">
        <v>0</v>
      </c>
      <c r="AC2640" s="419">
        <v>8.2632664389680824E-3</v>
      </c>
      <c r="AD2640" s="456">
        <v>0</v>
      </c>
      <c r="AE2640" s="457">
        <v>0</v>
      </c>
      <c r="AF2640" s="419">
        <v>5.0188725768906281E-4</v>
      </c>
      <c r="AG2640" s="456">
        <v>0</v>
      </c>
      <c r="AH2640" s="457">
        <v>0</v>
      </c>
      <c r="AI2640" s="419">
        <v>1.7942412001161083E-2</v>
      </c>
      <c r="AJ2640" s="456">
        <v>0</v>
      </c>
      <c r="AK2640" s="457">
        <v>0</v>
      </c>
      <c r="AL2640" s="419">
        <v>3.0713756111775607E-3</v>
      </c>
      <c r="AM2640" s="456">
        <v>0</v>
      </c>
      <c r="AN2640" s="457">
        <v>0</v>
      </c>
      <c r="AO2640" s="419">
        <v>4.0393331006651377E-3</v>
      </c>
      <c r="AP2640" s="462">
        <v>0</v>
      </c>
      <c r="AQ2640" s="463">
        <v>0</v>
      </c>
      <c r="AR2640" s="463">
        <v>0</v>
      </c>
      <c r="AS2640" s="456">
        <v>0</v>
      </c>
      <c r="AT2640" s="457">
        <v>0</v>
      </c>
      <c r="AU2640" s="457">
        <v>0</v>
      </c>
    </row>
    <row r="2641" spans="1:47" x14ac:dyDescent="0.2">
      <c r="A2641" s="231">
        <v>2040</v>
      </c>
      <c r="B2641" s="232">
        <v>37</v>
      </c>
      <c r="C2641" s="456">
        <v>0</v>
      </c>
      <c r="D2641" s="457">
        <v>0</v>
      </c>
      <c r="E2641" s="419">
        <v>11.089706044064648</v>
      </c>
      <c r="F2641" s="456">
        <v>0</v>
      </c>
      <c r="G2641" s="457">
        <v>0</v>
      </c>
      <c r="H2641" s="419">
        <v>0.42474778101179039</v>
      </c>
      <c r="I2641" s="456">
        <v>0</v>
      </c>
      <c r="J2641" s="457">
        <v>0</v>
      </c>
      <c r="K2641" s="419">
        <v>0.72635557239199844</v>
      </c>
      <c r="L2641" s="462">
        <v>0</v>
      </c>
      <c r="M2641" s="463">
        <v>0</v>
      </c>
      <c r="N2641" s="419">
        <v>3.4480502744016414E-3</v>
      </c>
      <c r="O2641" s="456">
        <v>0</v>
      </c>
      <c r="P2641" s="457">
        <v>0</v>
      </c>
      <c r="Q2641" s="419">
        <v>2.8114818130066409E-2</v>
      </c>
      <c r="R2641" s="462">
        <v>0</v>
      </c>
      <c r="S2641" s="463">
        <v>0</v>
      </c>
      <c r="T2641" s="419">
        <v>515.11274807116934</v>
      </c>
      <c r="U2641" s="456">
        <v>0</v>
      </c>
      <c r="V2641" s="457">
        <v>0</v>
      </c>
      <c r="W2641" s="419">
        <v>2.1883895633631176E-2</v>
      </c>
      <c r="X2641" s="456">
        <v>0</v>
      </c>
      <c r="Y2641" s="457">
        <v>0</v>
      </c>
      <c r="Z2641" s="419">
        <v>1.964811871951171E-2</v>
      </c>
      <c r="AA2641" s="456">
        <v>0</v>
      </c>
      <c r="AB2641" s="457">
        <v>0</v>
      </c>
      <c r="AC2641" s="419">
        <v>8.2632664389680824E-3</v>
      </c>
      <c r="AD2641" s="456">
        <v>0</v>
      </c>
      <c r="AE2641" s="457">
        <v>0</v>
      </c>
      <c r="AF2641" s="419">
        <v>5.0188725768906281E-4</v>
      </c>
      <c r="AG2641" s="456">
        <v>0</v>
      </c>
      <c r="AH2641" s="457">
        <v>0</v>
      </c>
      <c r="AI2641" s="419">
        <v>1.7942412001161083E-2</v>
      </c>
      <c r="AJ2641" s="456">
        <v>0</v>
      </c>
      <c r="AK2641" s="457">
        <v>0</v>
      </c>
      <c r="AL2641" s="419">
        <v>3.0713756111775607E-3</v>
      </c>
      <c r="AM2641" s="456">
        <v>0</v>
      </c>
      <c r="AN2641" s="457">
        <v>0</v>
      </c>
      <c r="AO2641" s="419">
        <v>4.0393331006651377E-3</v>
      </c>
      <c r="AP2641" s="462">
        <v>0</v>
      </c>
      <c r="AQ2641" s="463">
        <v>0</v>
      </c>
      <c r="AR2641" s="463">
        <v>0</v>
      </c>
      <c r="AS2641" s="456">
        <v>0</v>
      </c>
      <c r="AT2641" s="457">
        <v>0</v>
      </c>
      <c r="AU2641" s="457">
        <v>0</v>
      </c>
    </row>
    <row r="2642" spans="1:47" x14ac:dyDescent="0.2">
      <c r="A2642" s="231">
        <v>2040</v>
      </c>
      <c r="B2642" s="232">
        <v>38</v>
      </c>
      <c r="C2642" s="456">
        <v>0</v>
      </c>
      <c r="D2642" s="457">
        <v>0</v>
      </c>
      <c r="E2642" s="419">
        <v>11.089706044064648</v>
      </c>
      <c r="F2642" s="456">
        <v>0</v>
      </c>
      <c r="G2642" s="457">
        <v>0</v>
      </c>
      <c r="H2642" s="419">
        <v>0.42474778101179039</v>
      </c>
      <c r="I2642" s="456">
        <v>0</v>
      </c>
      <c r="J2642" s="457">
        <v>0</v>
      </c>
      <c r="K2642" s="419">
        <v>0.72635557239199844</v>
      </c>
      <c r="L2642" s="462">
        <v>0</v>
      </c>
      <c r="M2642" s="463">
        <v>0</v>
      </c>
      <c r="N2642" s="419">
        <v>3.4480502744016414E-3</v>
      </c>
      <c r="O2642" s="456">
        <v>0</v>
      </c>
      <c r="P2642" s="457">
        <v>0</v>
      </c>
      <c r="Q2642" s="419">
        <v>2.8114818130066409E-2</v>
      </c>
      <c r="R2642" s="462">
        <v>0</v>
      </c>
      <c r="S2642" s="463">
        <v>0</v>
      </c>
      <c r="T2642" s="419">
        <v>515.11274807116934</v>
      </c>
      <c r="U2642" s="456">
        <v>0</v>
      </c>
      <c r="V2642" s="457">
        <v>0</v>
      </c>
      <c r="W2642" s="419">
        <v>2.1883895633631176E-2</v>
      </c>
      <c r="X2642" s="456">
        <v>0</v>
      </c>
      <c r="Y2642" s="457">
        <v>0</v>
      </c>
      <c r="Z2642" s="419">
        <v>1.964811871951171E-2</v>
      </c>
      <c r="AA2642" s="456">
        <v>0</v>
      </c>
      <c r="AB2642" s="457">
        <v>0</v>
      </c>
      <c r="AC2642" s="419">
        <v>8.2632664389680824E-3</v>
      </c>
      <c r="AD2642" s="456">
        <v>0</v>
      </c>
      <c r="AE2642" s="457">
        <v>0</v>
      </c>
      <c r="AF2642" s="419">
        <v>5.0188725768906281E-4</v>
      </c>
      <c r="AG2642" s="456">
        <v>0</v>
      </c>
      <c r="AH2642" s="457">
        <v>0</v>
      </c>
      <c r="AI2642" s="419">
        <v>1.7942412001161083E-2</v>
      </c>
      <c r="AJ2642" s="456">
        <v>0</v>
      </c>
      <c r="AK2642" s="457">
        <v>0</v>
      </c>
      <c r="AL2642" s="419">
        <v>3.0713756111775607E-3</v>
      </c>
      <c r="AM2642" s="456">
        <v>0</v>
      </c>
      <c r="AN2642" s="457">
        <v>0</v>
      </c>
      <c r="AO2642" s="419">
        <v>4.0393331006651377E-3</v>
      </c>
      <c r="AP2642" s="462">
        <v>0</v>
      </c>
      <c r="AQ2642" s="463">
        <v>0</v>
      </c>
      <c r="AR2642" s="463">
        <v>0</v>
      </c>
      <c r="AS2642" s="456">
        <v>0</v>
      </c>
      <c r="AT2642" s="457">
        <v>0</v>
      </c>
      <c r="AU2642" s="457">
        <v>0</v>
      </c>
    </row>
    <row r="2643" spans="1:47" x14ac:dyDescent="0.2">
      <c r="A2643" s="231">
        <v>2040</v>
      </c>
      <c r="B2643" s="232">
        <v>39</v>
      </c>
      <c r="C2643" s="456">
        <v>0</v>
      </c>
      <c r="D2643" s="457">
        <v>0</v>
      </c>
      <c r="E2643" s="419">
        <v>11.089706044064648</v>
      </c>
      <c r="F2643" s="456">
        <v>0</v>
      </c>
      <c r="G2643" s="457">
        <v>0</v>
      </c>
      <c r="H2643" s="419">
        <v>0.42474778101179039</v>
      </c>
      <c r="I2643" s="456">
        <v>0</v>
      </c>
      <c r="J2643" s="457">
        <v>0</v>
      </c>
      <c r="K2643" s="419">
        <v>0.72635557239199844</v>
      </c>
      <c r="L2643" s="462">
        <v>0</v>
      </c>
      <c r="M2643" s="463">
        <v>0</v>
      </c>
      <c r="N2643" s="419">
        <v>3.4480502744016414E-3</v>
      </c>
      <c r="O2643" s="456">
        <v>0</v>
      </c>
      <c r="P2643" s="457">
        <v>0</v>
      </c>
      <c r="Q2643" s="419">
        <v>2.8114818130066409E-2</v>
      </c>
      <c r="R2643" s="462">
        <v>0</v>
      </c>
      <c r="S2643" s="463">
        <v>0</v>
      </c>
      <c r="T2643" s="419">
        <v>515.11274807116934</v>
      </c>
      <c r="U2643" s="456">
        <v>0</v>
      </c>
      <c r="V2643" s="457">
        <v>0</v>
      </c>
      <c r="W2643" s="419">
        <v>2.1883895633631176E-2</v>
      </c>
      <c r="X2643" s="456">
        <v>0</v>
      </c>
      <c r="Y2643" s="457">
        <v>0</v>
      </c>
      <c r="Z2643" s="419">
        <v>1.964811871951171E-2</v>
      </c>
      <c r="AA2643" s="456">
        <v>0</v>
      </c>
      <c r="AB2643" s="457">
        <v>0</v>
      </c>
      <c r="AC2643" s="419">
        <v>8.2632664389680824E-3</v>
      </c>
      <c r="AD2643" s="456">
        <v>0</v>
      </c>
      <c r="AE2643" s="457">
        <v>0</v>
      </c>
      <c r="AF2643" s="419">
        <v>5.0188725768906281E-4</v>
      </c>
      <c r="AG2643" s="456">
        <v>0</v>
      </c>
      <c r="AH2643" s="457">
        <v>0</v>
      </c>
      <c r="AI2643" s="419">
        <v>1.7942412001161083E-2</v>
      </c>
      <c r="AJ2643" s="456">
        <v>0</v>
      </c>
      <c r="AK2643" s="457">
        <v>0</v>
      </c>
      <c r="AL2643" s="419">
        <v>3.0713756111775607E-3</v>
      </c>
      <c r="AM2643" s="456">
        <v>0</v>
      </c>
      <c r="AN2643" s="457">
        <v>0</v>
      </c>
      <c r="AO2643" s="419">
        <v>4.0393331006651377E-3</v>
      </c>
      <c r="AP2643" s="462">
        <v>0</v>
      </c>
      <c r="AQ2643" s="463">
        <v>0</v>
      </c>
      <c r="AR2643" s="463">
        <v>0</v>
      </c>
      <c r="AS2643" s="456">
        <v>0</v>
      </c>
      <c r="AT2643" s="457">
        <v>0</v>
      </c>
      <c r="AU2643" s="457">
        <v>0</v>
      </c>
    </row>
    <row r="2644" spans="1:47" ht="13.5" thickBot="1" x14ac:dyDescent="0.25">
      <c r="A2644" s="233">
        <v>2040</v>
      </c>
      <c r="B2644" s="234">
        <v>40</v>
      </c>
      <c r="C2644" s="458">
        <v>0</v>
      </c>
      <c r="D2644" s="459">
        <v>0</v>
      </c>
      <c r="E2644" s="430">
        <v>11.089706044064648</v>
      </c>
      <c r="F2644" s="458">
        <v>0</v>
      </c>
      <c r="G2644" s="459">
        <v>0</v>
      </c>
      <c r="H2644" s="430">
        <v>0.42474778101179039</v>
      </c>
      <c r="I2644" s="458">
        <v>0</v>
      </c>
      <c r="J2644" s="459">
        <v>0</v>
      </c>
      <c r="K2644" s="430">
        <v>0.72635557239199844</v>
      </c>
      <c r="L2644" s="464">
        <v>0</v>
      </c>
      <c r="M2644" s="465">
        <v>0</v>
      </c>
      <c r="N2644" s="430">
        <v>3.4480502744016414E-3</v>
      </c>
      <c r="O2644" s="458">
        <v>0</v>
      </c>
      <c r="P2644" s="459">
        <v>0</v>
      </c>
      <c r="Q2644" s="430">
        <v>2.8114818130066409E-2</v>
      </c>
      <c r="R2644" s="464">
        <v>0</v>
      </c>
      <c r="S2644" s="465">
        <v>0</v>
      </c>
      <c r="T2644" s="430">
        <v>515.11274807116934</v>
      </c>
      <c r="U2644" s="458">
        <v>0</v>
      </c>
      <c r="V2644" s="459">
        <v>0</v>
      </c>
      <c r="W2644" s="430">
        <v>2.1883895633631176E-2</v>
      </c>
      <c r="X2644" s="458">
        <v>0</v>
      </c>
      <c r="Y2644" s="459">
        <v>0</v>
      </c>
      <c r="Z2644" s="430">
        <v>1.964811871951171E-2</v>
      </c>
      <c r="AA2644" s="458">
        <v>0</v>
      </c>
      <c r="AB2644" s="459">
        <v>0</v>
      </c>
      <c r="AC2644" s="430">
        <v>8.2632664389680824E-3</v>
      </c>
      <c r="AD2644" s="458">
        <v>0</v>
      </c>
      <c r="AE2644" s="459">
        <v>0</v>
      </c>
      <c r="AF2644" s="430">
        <v>5.0188725768906281E-4</v>
      </c>
      <c r="AG2644" s="458">
        <v>0</v>
      </c>
      <c r="AH2644" s="459">
        <v>0</v>
      </c>
      <c r="AI2644" s="430">
        <v>1.7942412001161083E-2</v>
      </c>
      <c r="AJ2644" s="458">
        <v>0</v>
      </c>
      <c r="AK2644" s="459">
        <v>0</v>
      </c>
      <c r="AL2644" s="430">
        <v>3.0713756111775607E-3</v>
      </c>
      <c r="AM2644" s="458">
        <v>0</v>
      </c>
      <c r="AN2644" s="459">
        <v>0</v>
      </c>
      <c r="AO2644" s="430">
        <v>4.0393331006651377E-3</v>
      </c>
      <c r="AP2644" s="464">
        <v>0</v>
      </c>
      <c r="AQ2644" s="465">
        <v>0</v>
      </c>
      <c r="AR2644" s="465">
        <v>0</v>
      </c>
      <c r="AS2644" s="458">
        <v>0</v>
      </c>
      <c r="AT2644" s="459">
        <v>0</v>
      </c>
      <c r="AU2644" s="459">
        <v>0</v>
      </c>
    </row>
    <row r="2645" spans="1:47" x14ac:dyDescent="0.2">
      <c r="A2645" s="229">
        <v>2041</v>
      </c>
      <c r="B2645" s="230">
        <v>1</v>
      </c>
      <c r="C2645" s="454">
        <v>0.74883740179880032</v>
      </c>
      <c r="D2645" s="455">
        <v>0.76503977823430724</v>
      </c>
      <c r="E2645" s="436">
        <v>1.780594832011688</v>
      </c>
      <c r="F2645" s="454">
        <v>3.6241660059776741E-2</v>
      </c>
      <c r="G2645" s="455">
        <v>3.1965568625690104E-2</v>
      </c>
      <c r="H2645" s="436">
        <v>5.5259122580365007E-2</v>
      </c>
      <c r="I2645" s="454">
        <v>3.2035271835371928E-2</v>
      </c>
      <c r="J2645" s="455">
        <v>3.2494027839093872E-2</v>
      </c>
      <c r="K2645" s="436">
        <v>0.10345812302082735</v>
      </c>
      <c r="L2645" s="460">
        <v>1.3503400247971832E-3</v>
      </c>
      <c r="M2645" s="461">
        <v>1.7636110352568007E-3</v>
      </c>
      <c r="N2645" s="436">
        <v>3.3129118594490805E-3</v>
      </c>
      <c r="O2645" s="454">
        <v>1.6389025908633871E-3</v>
      </c>
      <c r="P2645" s="455">
        <v>2.0810982383027694E-3</v>
      </c>
      <c r="Q2645" s="436">
        <v>1.0099318250688981E-2</v>
      </c>
      <c r="R2645" s="460">
        <v>0</v>
      </c>
      <c r="S2645" s="461">
        <v>0</v>
      </c>
      <c r="T2645" s="436">
        <v>493.13885265758552</v>
      </c>
      <c r="U2645" s="454">
        <v>4.6744061017770355E-3</v>
      </c>
      <c r="V2645" s="455">
        <v>5.6073580005359331E-3</v>
      </c>
      <c r="W2645" s="436">
        <v>1.0148133432178878E-2</v>
      </c>
      <c r="X2645" s="454">
        <v>4.3463166135026769E-3</v>
      </c>
      <c r="Y2645" s="455">
        <v>5.5413067291252829E-3</v>
      </c>
      <c r="Z2645" s="436">
        <v>1.0310898186504791E-2</v>
      </c>
      <c r="AA2645" s="454">
        <v>8.7213015980054296E-4</v>
      </c>
      <c r="AB2645" s="455">
        <v>8.812551918849533E-4</v>
      </c>
      <c r="AC2645" s="436">
        <v>1.2021740649868088E-3</v>
      </c>
      <c r="AD2645" s="454">
        <v>4.6524989863314502E-5</v>
      </c>
      <c r="AE2645" s="455">
        <v>4.0807193803489693E-5</v>
      </c>
      <c r="AF2645" s="436">
        <v>6.4885096009938308E-5</v>
      </c>
      <c r="AG2645" s="454">
        <v>1.4908018161064868E-3</v>
      </c>
      <c r="AH2645" s="455">
        <v>1.2969057871579464E-3</v>
      </c>
      <c r="AI2645" s="436">
        <v>2.2962625760534257E-3</v>
      </c>
      <c r="AJ2645" s="454">
        <v>2.7265217964267733E-4</v>
      </c>
      <c r="AK2645" s="455">
        <v>2.3194622416090985E-4</v>
      </c>
      <c r="AL2645" s="436">
        <v>4.0387941412302233E-4</v>
      </c>
      <c r="AM2645" s="454">
        <v>4.1951300328780904E-4</v>
      </c>
      <c r="AN2645" s="455">
        <v>3.7303808933418308E-4</v>
      </c>
      <c r="AO2645" s="436">
        <v>5.1097971236567074E-4</v>
      </c>
      <c r="AP2645" s="460">
        <v>0</v>
      </c>
      <c r="AQ2645" s="461">
        <v>0</v>
      </c>
      <c r="AR2645" s="461">
        <v>0</v>
      </c>
      <c r="AS2645" s="454">
        <v>0</v>
      </c>
      <c r="AT2645" s="455">
        <v>0</v>
      </c>
      <c r="AU2645" s="455">
        <v>0</v>
      </c>
    </row>
    <row r="2646" spans="1:47" x14ac:dyDescent="0.2">
      <c r="A2646" s="231">
        <v>2041</v>
      </c>
      <c r="B2646" s="232">
        <v>2</v>
      </c>
      <c r="C2646" s="456">
        <v>0.75457401573883254</v>
      </c>
      <c r="D2646" s="457">
        <v>0.76975661453974997</v>
      </c>
      <c r="E2646" s="437">
        <v>1.7920169178300127</v>
      </c>
      <c r="F2646" s="456">
        <v>3.6904568181136188E-2</v>
      </c>
      <c r="G2646" s="457">
        <v>3.2538560381011883E-2</v>
      </c>
      <c r="H2646" s="437">
        <v>5.6210469969924362E-2</v>
      </c>
      <c r="I2646" s="456">
        <v>3.2388491182674353E-2</v>
      </c>
      <c r="J2646" s="457">
        <v>3.2797326866876947E-2</v>
      </c>
      <c r="K2646" s="437">
        <v>0.10406376684579877</v>
      </c>
      <c r="L2646" s="462">
        <v>1.351351680820255E-3</v>
      </c>
      <c r="M2646" s="463">
        <v>1.7646595554670175E-3</v>
      </c>
      <c r="N2646" s="437">
        <v>3.3138585405397629E-3</v>
      </c>
      <c r="O2646" s="456">
        <v>1.646885308278979E-3</v>
      </c>
      <c r="P2646" s="457">
        <v>2.0911846801641037E-3</v>
      </c>
      <c r="Q2646" s="437">
        <v>1.0113487455091755E-2</v>
      </c>
      <c r="R2646" s="462">
        <v>0</v>
      </c>
      <c r="S2646" s="463">
        <v>0</v>
      </c>
      <c r="T2646" s="437">
        <v>493.44653138755689</v>
      </c>
      <c r="U2646" s="456">
        <v>4.7412448088589515E-3</v>
      </c>
      <c r="V2646" s="457">
        <v>5.6906152850697573E-3</v>
      </c>
      <c r="W2646" s="437">
        <v>1.0270570158116986E-2</v>
      </c>
      <c r="X2646" s="456">
        <v>4.4082614140252361E-3</v>
      </c>
      <c r="Y2646" s="457">
        <v>5.6235731398232664E-3</v>
      </c>
      <c r="Z2646" s="437">
        <v>1.0435873001152819E-2</v>
      </c>
      <c r="AA2646" s="456">
        <v>8.8221895121338707E-4</v>
      </c>
      <c r="AB2646" s="457">
        <v>8.9230379906175339E-4</v>
      </c>
      <c r="AC2646" s="437">
        <v>1.215589969508637E-3</v>
      </c>
      <c r="AD2646" s="456">
        <v>4.7348318281757844E-5</v>
      </c>
      <c r="AE2646" s="457">
        <v>4.1518404822176924E-5</v>
      </c>
      <c r="AF2646" s="437">
        <v>6.5985151873212194E-5</v>
      </c>
      <c r="AG2646" s="456">
        <v>1.5196409321528959E-3</v>
      </c>
      <c r="AH2646" s="457">
        <v>1.3214407777762179E-3</v>
      </c>
      <c r="AI2646" s="437">
        <v>2.3377033911448726E-3</v>
      </c>
      <c r="AJ2646" s="456">
        <v>2.7829393690559563E-4</v>
      </c>
      <c r="AK2646" s="457">
        <v>2.3670025105690116E-4</v>
      </c>
      <c r="AL2646" s="437">
        <v>4.121317316440234E-4</v>
      </c>
      <c r="AM2646" s="456">
        <v>4.2660418061209388E-4</v>
      </c>
      <c r="AN2646" s="457">
        <v>3.7917969390107586E-4</v>
      </c>
      <c r="AO2646" s="437">
        <v>5.1852665316114046E-4</v>
      </c>
      <c r="AP2646" s="462">
        <v>0</v>
      </c>
      <c r="AQ2646" s="463">
        <v>0</v>
      </c>
      <c r="AR2646" s="463">
        <v>0</v>
      </c>
      <c r="AS2646" s="456">
        <v>0</v>
      </c>
      <c r="AT2646" s="457">
        <v>0</v>
      </c>
      <c r="AU2646" s="457">
        <v>0</v>
      </c>
    </row>
    <row r="2647" spans="1:47" x14ac:dyDescent="0.2">
      <c r="A2647" s="231">
        <v>2041</v>
      </c>
      <c r="B2647" s="232">
        <v>3</v>
      </c>
      <c r="C2647" s="456">
        <v>0.75990005129967297</v>
      </c>
      <c r="D2647" s="457">
        <v>0.77400570425451898</v>
      </c>
      <c r="E2647" s="437">
        <v>1.8054326282913991</v>
      </c>
      <c r="F2647" s="456">
        <v>3.7652257051195903E-2</v>
      </c>
      <c r="G2647" s="457">
        <v>3.3212771310431106E-2</v>
      </c>
      <c r="H2647" s="437">
        <v>5.7334213321341053E-2</v>
      </c>
      <c r="I2647" s="456">
        <v>3.2757105501458703E-2</v>
      </c>
      <c r="J2647" s="457">
        <v>3.3118797586968916E-2</v>
      </c>
      <c r="K2647" s="437">
        <v>0.10478112161353363</v>
      </c>
      <c r="L2647" s="462">
        <v>1.3525330623394036E-3</v>
      </c>
      <c r="M2647" s="463">
        <v>1.7659722778384582E-3</v>
      </c>
      <c r="N2647" s="437">
        <v>3.3150263874054697E-3</v>
      </c>
      <c r="O2647" s="456">
        <v>1.6559675271425442E-3</v>
      </c>
      <c r="P2647" s="457">
        <v>2.1031946288545614E-3</v>
      </c>
      <c r="Q2647" s="437">
        <v>1.0130287968735741E-2</v>
      </c>
      <c r="R2647" s="462">
        <v>0</v>
      </c>
      <c r="S2647" s="463">
        <v>0</v>
      </c>
      <c r="T2647" s="437">
        <v>493.80711071136875</v>
      </c>
      <c r="U2647" s="456">
        <v>4.8139452133414183E-3</v>
      </c>
      <c r="V2647" s="457">
        <v>5.7861885846022323E-3</v>
      </c>
      <c r="W2647" s="437">
        <v>1.0415220953187155E-2</v>
      </c>
      <c r="X2647" s="456">
        <v>4.4783838171451231E-3</v>
      </c>
      <c r="Y2647" s="457">
        <v>5.7207592727786943E-3</v>
      </c>
      <c r="Z2647" s="437">
        <v>1.0583507210242812E-2</v>
      </c>
      <c r="AA2647" s="456">
        <v>8.9382840514065046E-4</v>
      </c>
      <c r="AB2647" s="457">
        <v>9.0576277674686752E-4</v>
      </c>
      <c r="AC2647" s="437">
        <v>1.2315822562885025E-3</v>
      </c>
      <c r="AD2647" s="456">
        <v>4.8279594381057566E-5</v>
      </c>
      <c r="AE2647" s="457">
        <v>4.2359342550474991E-5</v>
      </c>
      <c r="AF2647" s="437">
        <v>6.7285678996220445E-5</v>
      </c>
      <c r="AG2647" s="456">
        <v>1.5521049115673955E-3</v>
      </c>
      <c r="AH2647" s="457">
        <v>1.350188781717091E-3</v>
      </c>
      <c r="AI2647" s="437">
        <v>2.386620095761812E-3</v>
      </c>
      <c r="AJ2647" s="456">
        <v>2.8466769614406341E-4</v>
      </c>
      <c r="AK2647" s="457">
        <v>2.422889294895512E-4</v>
      </c>
      <c r="AL2647" s="437">
        <v>4.2186819689369318E-4</v>
      </c>
      <c r="AM2647" s="456">
        <v>4.3459772493994211E-4</v>
      </c>
      <c r="AN2647" s="457">
        <v>3.8641529085310167E-4</v>
      </c>
      <c r="AO2647" s="437">
        <v>5.2745673209508728E-4</v>
      </c>
      <c r="AP2647" s="462">
        <v>0</v>
      </c>
      <c r="AQ2647" s="463">
        <v>0</v>
      </c>
      <c r="AR2647" s="463">
        <v>0</v>
      </c>
      <c r="AS2647" s="456">
        <v>0</v>
      </c>
      <c r="AT2647" s="457">
        <v>0</v>
      </c>
      <c r="AU2647" s="457">
        <v>0</v>
      </c>
    </row>
    <row r="2648" spans="1:47" x14ac:dyDescent="0.2">
      <c r="A2648" s="231">
        <v>2041</v>
      </c>
      <c r="B2648" s="232">
        <v>4</v>
      </c>
      <c r="C2648" s="456">
        <v>0.76471631777604943</v>
      </c>
      <c r="D2648" s="457">
        <v>0.77766349090611286</v>
      </c>
      <c r="E2648" s="437">
        <v>1.8206454415163171</v>
      </c>
      <c r="F2648" s="456">
        <v>3.8485988696821065E-2</v>
      </c>
      <c r="G2648" s="457">
        <v>3.3983862202512656E-2</v>
      </c>
      <c r="H2648" s="437">
        <v>5.8625729700261274E-2</v>
      </c>
      <c r="I2648" s="456">
        <v>3.3139240617401401E-2</v>
      </c>
      <c r="J2648" s="457">
        <v>3.3454480564170996E-2</v>
      </c>
      <c r="K2648" s="437">
        <v>0.10561179354131953</v>
      </c>
      <c r="L2648" s="462">
        <v>1.3538839533088385E-3</v>
      </c>
      <c r="M2648" s="463">
        <v>1.7675344995798288E-3</v>
      </c>
      <c r="N2648" s="437">
        <v>3.3165603249055388E-3</v>
      </c>
      <c r="O2648" s="456">
        <v>1.6661680088302033E-3</v>
      </c>
      <c r="P2648" s="457">
        <v>2.1170505099406324E-3</v>
      </c>
      <c r="Q2648" s="437">
        <v>1.0149900689856198E-2</v>
      </c>
      <c r="R2648" s="462">
        <v>0</v>
      </c>
      <c r="S2648" s="463">
        <v>0</v>
      </c>
      <c r="T2648" s="437">
        <v>494.2228976801278</v>
      </c>
      <c r="U2648" s="456">
        <v>4.8927652057557851E-3</v>
      </c>
      <c r="V2648" s="457">
        <v>5.8932859356767035E-3</v>
      </c>
      <c r="W2648" s="437">
        <v>1.0581544929951239E-2</v>
      </c>
      <c r="X2648" s="456">
        <v>4.5568024607961837E-3</v>
      </c>
      <c r="Y2648" s="457">
        <v>5.8323024961490118E-3</v>
      </c>
      <c r="Z2648" s="437">
        <v>1.0752929841524546E-2</v>
      </c>
      <c r="AA2648" s="456">
        <v>9.0690804968165495E-4</v>
      </c>
      <c r="AB2648" s="457">
        <v>9.2144227780530965E-4</v>
      </c>
      <c r="AC2648" s="437">
        <v>1.2509280897913279E-3</v>
      </c>
      <c r="AD2648" s="456">
        <v>4.9319957928312878E-5</v>
      </c>
      <c r="AE2648" s="457">
        <v>4.3324114259019767E-5</v>
      </c>
      <c r="AF2648" s="437">
        <v>6.8785706384963014E-5</v>
      </c>
      <c r="AG2648" s="456">
        <v>1.5882656038046065E-3</v>
      </c>
      <c r="AH2648" s="457">
        <v>1.3829886708154704E-3</v>
      </c>
      <c r="AI2648" s="437">
        <v>2.4425858328704559E-3</v>
      </c>
      <c r="AJ2648" s="456">
        <v>2.9178723246474993E-4</v>
      </c>
      <c r="AK2648" s="457">
        <v>2.4868636225572425E-4</v>
      </c>
      <c r="AL2648" s="437">
        <v>4.3297786418153018E-4</v>
      </c>
      <c r="AM2648" s="456">
        <v>4.4350563480543556E-4</v>
      </c>
      <c r="AN2648" s="457">
        <v>3.9469148521044199E-4</v>
      </c>
      <c r="AO2648" s="437">
        <v>5.3780006548855843E-4</v>
      </c>
      <c r="AP2648" s="462">
        <v>0</v>
      </c>
      <c r="AQ2648" s="463">
        <v>0</v>
      </c>
      <c r="AR2648" s="463">
        <v>0</v>
      </c>
      <c r="AS2648" s="456">
        <v>0</v>
      </c>
      <c r="AT2648" s="457">
        <v>0</v>
      </c>
      <c r="AU2648" s="457">
        <v>0</v>
      </c>
    </row>
    <row r="2649" spans="1:47" x14ac:dyDescent="0.2">
      <c r="A2649" s="231">
        <v>2041</v>
      </c>
      <c r="B2649" s="232">
        <v>5</v>
      </c>
      <c r="C2649" s="456">
        <v>1.1978065448353903</v>
      </c>
      <c r="D2649" s="457">
        <v>1.2386023514286819</v>
      </c>
      <c r="E2649" s="437">
        <v>3.2304849291655526</v>
      </c>
      <c r="F2649" s="456">
        <v>4.6252920061621641E-2</v>
      </c>
      <c r="G2649" s="457">
        <v>4.163035047875506E-2</v>
      </c>
      <c r="H2649" s="437">
        <v>8.6712769769642165E-2</v>
      </c>
      <c r="I2649" s="456">
        <v>4.4614513613335217E-2</v>
      </c>
      <c r="J2649" s="457">
        <v>4.5803917822173058E-2</v>
      </c>
      <c r="K2649" s="437">
        <v>0.16500411337102314</v>
      </c>
      <c r="L2649" s="462">
        <v>1.3549267505687866E-3</v>
      </c>
      <c r="M2649" s="463">
        <v>1.7687560534000286E-3</v>
      </c>
      <c r="N2649" s="437">
        <v>3.3171560655867209E-3</v>
      </c>
      <c r="O2649" s="456">
        <v>2.0313614233668886E-3</v>
      </c>
      <c r="P2649" s="457">
        <v>3.1915239519571836E-3</v>
      </c>
      <c r="Q2649" s="437">
        <v>1.2585339245446241E-2</v>
      </c>
      <c r="R2649" s="462">
        <v>0</v>
      </c>
      <c r="S2649" s="463">
        <v>0</v>
      </c>
      <c r="T2649" s="437">
        <v>494.50916781417692</v>
      </c>
      <c r="U2649" s="456">
        <v>3.7815002381532538E-3</v>
      </c>
      <c r="V2649" s="457">
        <v>4.4887503653058859E-3</v>
      </c>
      <c r="W2649" s="437">
        <v>9.2036500521541185E-3</v>
      </c>
      <c r="X2649" s="456">
        <v>4.6436488414745595E-3</v>
      </c>
      <c r="Y2649" s="457">
        <v>5.9589770176752413E-3</v>
      </c>
      <c r="Z2649" s="437">
        <v>1.0945368337333911E-2</v>
      </c>
      <c r="AA2649" s="456">
        <v>1.05848916075094E-3</v>
      </c>
      <c r="AB2649" s="457">
        <v>1.0934607893316281E-3</v>
      </c>
      <c r="AC2649" s="437">
        <v>1.765430207736763E-3</v>
      </c>
      <c r="AD2649" s="456">
        <v>5.8795468034571577E-5</v>
      </c>
      <c r="AE2649" s="457">
        <v>5.2492936142210637E-5</v>
      </c>
      <c r="AF2649" s="437">
        <v>1.0076229341673204E-4</v>
      </c>
      <c r="AG2649" s="456">
        <v>1.9188443639279499E-3</v>
      </c>
      <c r="AH2649" s="457">
        <v>1.704270033772069E-3</v>
      </c>
      <c r="AI2649" s="437">
        <v>3.6388980202979155E-3</v>
      </c>
      <c r="AJ2649" s="456">
        <v>3.4321740298638747E-4</v>
      </c>
      <c r="AK2649" s="457">
        <v>2.9633478155746435E-4</v>
      </c>
      <c r="AL2649" s="437">
        <v>6.1024924641339456E-4</v>
      </c>
      <c r="AM2649" s="456">
        <v>5.3532291190733433E-4</v>
      </c>
      <c r="AN2649" s="457">
        <v>4.8643726865938379E-4</v>
      </c>
      <c r="AO2649" s="437">
        <v>8.3100852778171736E-4</v>
      </c>
      <c r="AP2649" s="462">
        <v>0</v>
      </c>
      <c r="AQ2649" s="463">
        <v>0</v>
      </c>
      <c r="AR2649" s="463">
        <v>0</v>
      </c>
      <c r="AS2649" s="456">
        <v>0</v>
      </c>
      <c r="AT2649" s="457">
        <v>0</v>
      </c>
      <c r="AU2649" s="457">
        <v>0</v>
      </c>
    </row>
    <row r="2650" spans="1:47" x14ac:dyDescent="0.2">
      <c r="A2650" s="231">
        <v>2041</v>
      </c>
      <c r="B2650" s="232">
        <v>6</v>
      </c>
      <c r="C2650" s="456">
        <v>1.2075672253275855</v>
      </c>
      <c r="D2650" s="457">
        <v>1.2483346414630447</v>
      </c>
      <c r="E2650" s="437">
        <v>3.2596961379579921</v>
      </c>
      <c r="F2650" s="456">
        <v>4.7357852936525523E-2</v>
      </c>
      <c r="G2650" s="457">
        <v>4.2725691662482822E-2</v>
      </c>
      <c r="H2650" s="437">
        <v>8.8963637829909237E-2</v>
      </c>
      <c r="I2650" s="456">
        <v>4.5227991757044311E-2</v>
      </c>
      <c r="J2650" s="457">
        <v>4.6429934383004044E-2</v>
      </c>
      <c r="K2650" s="437">
        <v>0.16649770993793181</v>
      </c>
      <c r="L2650" s="462">
        <v>1.3566407393622866E-3</v>
      </c>
      <c r="M2650" s="463">
        <v>1.7708690910054753E-3</v>
      </c>
      <c r="N2650" s="437">
        <v>3.3193266995698301E-3</v>
      </c>
      <c r="O2650" s="456">
        <v>2.046576317425212E-3</v>
      </c>
      <c r="P2650" s="457">
        <v>3.2182711120061543E-3</v>
      </c>
      <c r="Q2650" s="437">
        <v>1.2625207922936081E-2</v>
      </c>
      <c r="R2650" s="462">
        <v>0</v>
      </c>
      <c r="S2650" s="463">
        <v>0</v>
      </c>
      <c r="T2650" s="437">
        <v>495.03964888112165</v>
      </c>
      <c r="U2650" s="456">
        <v>3.851754850345529E-3</v>
      </c>
      <c r="V2650" s="457">
        <v>4.5866542737800437E-3</v>
      </c>
      <c r="W2650" s="437">
        <v>9.3760770852427226E-3</v>
      </c>
      <c r="X2650" s="456">
        <v>4.7395988121400248E-3</v>
      </c>
      <c r="Y2650" s="457">
        <v>6.1016721881230005E-3</v>
      </c>
      <c r="Z2650" s="437">
        <v>1.1162151494968702E-2</v>
      </c>
      <c r="AA2650" s="456">
        <v>1.0754421503061829E-3</v>
      </c>
      <c r="AB2650" s="457">
        <v>1.1157475360857334E-3</v>
      </c>
      <c r="AC2650" s="437">
        <v>1.7997127720820263E-3</v>
      </c>
      <c r="AD2650" s="456">
        <v>6.0178321957918156E-5</v>
      </c>
      <c r="AE2650" s="457">
        <v>5.3867292526248238E-5</v>
      </c>
      <c r="AF2650" s="437">
        <v>1.0341404454640507E-4</v>
      </c>
      <c r="AG2650" s="456">
        <v>1.9668691796234676E-3</v>
      </c>
      <c r="AH2650" s="457">
        <v>1.7508666652753606E-3</v>
      </c>
      <c r="AI2650" s="437">
        <v>3.7362967015242858E-3</v>
      </c>
      <c r="AJ2650" s="456">
        <v>3.5271337229930878E-4</v>
      </c>
      <c r="AK2650" s="457">
        <v>3.0543617981061694E-4</v>
      </c>
      <c r="AL2650" s="437">
        <v>6.296750992882366E-4</v>
      </c>
      <c r="AM2650" s="456">
        <v>5.470720146714392E-4</v>
      </c>
      <c r="AN2650" s="457">
        <v>4.9811159552724576E-4</v>
      </c>
      <c r="AO2650" s="437">
        <v>8.4905076081449556E-4</v>
      </c>
      <c r="AP2650" s="462">
        <v>0</v>
      </c>
      <c r="AQ2650" s="463">
        <v>0</v>
      </c>
      <c r="AR2650" s="463">
        <v>0</v>
      </c>
      <c r="AS2650" s="456">
        <v>0</v>
      </c>
      <c r="AT2650" s="457">
        <v>0</v>
      </c>
      <c r="AU2650" s="457">
        <v>0</v>
      </c>
    </row>
    <row r="2651" spans="1:47" x14ac:dyDescent="0.2">
      <c r="A2651" s="231">
        <v>2041</v>
      </c>
      <c r="B2651" s="232">
        <v>7</v>
      </c>
      <c r="C2651" s="456">
        <v>1.3505067823864467</v>
      </c>
      <c r="D2651" s="457">
        <v>1.397137157592323</v>
      </c>
      <c r="E2651" s="437">
        <v>3.7874216191565289</v>
      </c>
      <c r="F2651" s="456">
        <v>5.2855959788013239E-2</v>
      </c>
      <c r="G2651" s="457">
        <v>4.8105701752313448E-2</v>
      </c>
      <c r="H2651" s="437">
        <v>0.11088741507681335</v>
      </c>
      <c r="I2651" s="456">
        <v>5.2233217113958411E-2</v>
      </c>
      <c r="J2651" s="457">
        <v>5.396473002497576E-2</v>
      </c>
      <c r="K2651" s="437">
        <v>0.20234221154771057</v>
      </c>
      <c r="L2651" s="462">
        <v>1.3585765827866605E-3</v>
      </c>
      <c r="M2651" s="463">
        <v>1.7733079274829572E-3</v>
      </c>
      <c r="N2651" s="437">
        <v>3.3219100150886807E-3</v>
      </c>
      <c r="O2651" s="456">
        <v>2.3438477933587949E-3</v>
      </c>
      <c r="P2651" s="457">
        <v>3.5200358910850104E-3</v>
      </c>
      <c r="Q2651" s="437">
        <v>1.3464448000008285E-2</v>
      </c>
      <c r="R2651" s="462">
        <v>0</v>
      </c>
      <c r="S2651" s="463">
        <v>0</v>
      </c>
      <c r="T2651" s="437">
        <v>495.63365875282165</v>
      </c>
      <c r="U2651" s="456">
        <v>4.0486009447742504E-3</v>
      </c>
      <c r="V2651" s="457">
        <v>4.7314112452122139E-3</v>
      </c>
      <c r="W2651" s="437">
        <v>1.0562774377148962E-2</v>
      </c>
      <c r="X2651" s="456">
        <v>4.8448943796902616E-3</v>
      </c>
      <c r="Y2651" s="457">
        <v>6.2609121966058518E-3</v>
      </c>
      <c r="Z2651" s="437">
        <v>1.1404087653263711E-2</v>
      </c>
      <c r="AA2651" s="456">
        <v>1.1788587380207904E-3</v>
      </c>
      <c r="AB2651" s="457">
        <v>1.2335479595988175E-3</v>
      </c>
      <c r="AC2651" s="437">
        <v>2.1947393096873134E-3</v>
      </c>
      <c r="AD2651" s="456">
        <v>6.7046864554021291E-5</v>
      </c>
      <c r="AE2651" s="457">
        <v>6.0477119091821715E-5</v>
      </c>
      <c r="AF2651" s="437">
        <v>1.2862520131571832E-4</v>
      </c>
      <c r="AG2651" s="456">
        <v>2.2017441490186623E-3</v>
      </c>
      <c r="AH2651" s="457">
        <v>1.9776879793815764E-3</v>
      </c>
      <c r="AI2651" s="437">
        <v>4.6717322598655072E-3</v>
      </c>
      <c r="AJ2651" s="456">
        <v>3.9052629068949004E-4</v>
      </c>
      <c r="AK2651" s="457">
        <v>3.4022253908036818E-4</v>
      </c>
      <c r="AL2651" s="437">
        <v>7.7406915844207701E-4</v>
      </c>
      <c r="AM2651" s="456">
        <v>6.1341010297289919E-4</v>
      </c>
      <c r="AN2651" s="457">
        <v>5.6399498575475718E-4</v>
      </c>
      <c r="AO2651" s="437">
        <v>1.0722709020543971E-3</v>
      </c>
      <c r="AP2651" s="462">
        <v>0</v>
      </c>
      <c r="AQ2651" s="463">
        <v>0</v>
      </c>
      <c r="AR2651" s="463">
        <v>0</v>
      </c>
      <c r="AS2651" s="456">
        <v>0</v>
      </c>
      <c r="AT2651" s="457">
        <v>0</v>
      </c>
      <c r="AU2651" s="457">
        <v>0</v>
      </c>
    </row>
    <row r="2652" spans="1:47" x14ac:dyDescent="0.2">
      <c r="A2652" s="231">
        <v>2041</v>
      </c>
      <c r="B2652" s="232">
        <v>8</v>
      </c>
      <c r="C2652" s="456">
        <v>1.3675931269418684</v>
      </c>
      <c r="D2652" s="457">
        <v>1.4144739646992326</v>
      </c>
      <c r="E2652" s="437">
        <v>3.8270272030847954</v>
      </c>
      <c r="F2652" s="456">
        <v>5.4368397350634201E-2</v>
      </c>
      <c r="G2652" s="457">
        <v>4.9641457849630567E-2</v>
      </c>
      <c r="H2652" s="437">
        <v>0.11419802724304214</v>
      </c>
      <c r="I2652" s="456">
        <v>5.3178318165719593E-2</v>
      </c>
      <c r="J2652" s="457">
        <v>5.4948163873939103E-2</v>
      </c>
      <c r="K2652" s="437">
        <v>0.2045196474583969</v>
      </c>
      <c r="L2652" s="462">
        <v>1.3606709442325489E-3</v>
      </c>
      <c r="M2652" s="463">
        <v>1.7760056623942321E-3</v>
      </c>
      <c r="N2652" s="437">
        <v>3.3249403860577281E-3</v>
      </c>
      <c r="O2652" s="456">
        <v>2.3645946486860196E-3</v>
      </c>
      <c r="P2652" s="457">
        <v>3.5560392789756698E-3</v>
      </c>
      <c r="Q2652" s="437">
        <v>1.352065518845017E-2</v>
      </c>
      <c r="R2652" s="462">
        <v>0</v>
      </c>
      <c r="S2652" s="463">
        <v>0</v>
      </c>
      <c r="T2652" s="437">
        <v>496.29359689162499</v>
      </c>
      <c r="U2652" s="456">
        <v>4.1415108771081111E-3</v>
      </c>
      <c r="V2652" s="457">
        <v>4.8583206576262999E-3</v>
      </c>
      <c r="W2652" s="437">
        <v>1.0787196119553219E-2</v>
      </c>
      <c r="X2652" s="456">
        <v>4.9597830559332924E-3</v>
      </c>
      <c r="Y2652" s="457">
        <v>6.4375135187525788E-3</v>
      </c>
      <c r="Z2652" s="437">
        <v>1.1672777809923174E-2</v>
      </c>
      <c r="AA2652" s="456">
        <v>1.2031886938259231E-3</v>
      </c>
      <c r="AB2652" s="457">
        <v>1.2657385510347001E-3</v>
      </c>
      <c r="AC2652" s="437">
        <v>2.2469974704605032E-3</v>
      </c>
      <c r="AD2652" s="456">
        <v>6.8942702389762758E-5</v>
      </c>
      <c r="AE2652" s="457">
        <v>6.2406592497907994E-5</v>
      </c>
      <c r="AF2652" s="437">
        <v>1.3256102675067167E-4</v>
      </c>
      <c r="AG2652" s="456">
        <v>2.2671741980146475E-3</v>
      </c>
      <c r="AH2652" s="457">
        <v>2.042748843586606E-3</v>
      </c>
      <c r="AI2652" s="437">
        <v>4.8145439743574351E-3</v>
      </c>
      <c r="AJ2652" s="456">
        <v>4.032966590355916E-4</v>
      </c>
      <c r="AK2652" s="457">
        <v>3.5275722605689752E-4</v>
      </c>
      <c r="AL2652" s="437">
        <v>8.0256525218427963E-4</v>
      </c>
      <c r="AM2652" s="456">
        <v>6.294725579854885E-4</v>
      </c>
      <c r="AN2652" s="457">
        <v>5.8039207878969872E-4</v>
      </c>
      <c r="AO2652" s="437">
        <v>1.0990058112812877E-3</v>
      </c>
      <c r="AP2652" s="462">
        <v>0</v>
      </c>
      <c r="AQ2652" s="463">
        <v>0</v>
      </c>
      <c r="AR2652" s="463">
        <v>0</v>
      </c>
      <c r="AS2652" s="456">
        <v>0</v>
      </c>
      <c r="AT2652" s="457">
        <v>0</v>
      </c>
      <c r="AU2652" s="457">
        <v>0</v>
      </c>
    </row>
    <row r="2653" spans="1:47" x14ac:dyDescent="0.2">
      <c r="A2653" s="231">
        <v>2041</v>
      </c>
      <c r="B2653" s="232">
        <v>9</v>
      </c>
      <c r="C2653" s="456">
        <v>1.4045932003504833</v>
      </c>
      <c r="D2653" s="457">
        <v>1.4500026159314927</v>
      </c>
      <c r="E2653" s="437">
        <v>3.9480249484974244</v>
      </c>
      <c r="F2653" s="456">
        <v>6.0264221363393634E-2</v>
      </c>
      <c r="G2653" s="457">
        <v>5.5440355959144164E-2</v>
      </c>
      <c r="H2653" s="437">
        <v>0.1350079807872844</v>
      </c>
      <c r="I2653" s="456">
        <v>6.1958455231925565E-2</v>
      </c>
      <c r="J2653" s="457">
        <v>6.4379329207219047E-2</v>
      </c>
      <c r="K2653" s="437">
        <v>0.24533567316490321</v>
      </c>
      <c r="L2653" s="462">
        <v>1.3625810182089104E-3</v>
      </c>
      <c r="M2653" s="463">
        <v>1.7785206420971777E-3</v>
      </c>
      <c r="N2653" s="437">
        <v>3.3270984101963319E-3</v>
      </c>
      <c r="O2653" s="456">
        <v>2.718448141105776E-3</v>
      </c>
      <c r="P2653" s="457">
        <v>3.9062498767974785E-3</v>
      </c>
      <c r="Q2653" s="437">
        <v>1.4484568984171733E-2</v>
      </c>
      <c r="R2653" s="462">
        <v>0</v>
      </c>
      <c r="S2653" s="463">
        <v>0</v>
      </c>
      <c r="T2653" s="437">
        <v>496.83393313577096</v>
      </c>
      <c r="U2653" s="456">
        <v>4.1924859123431838E-3</v>
      </c>
      <c r="V2653" s="457">
        <v>4.9291450723702107E-3</v>
      </c>
      <c r="W2653" s="437">
        <v>1.1337804734976798E-2</v>
      </c>
      <c r="X2653" s="456">
        <v>5.0853353593394894E-3</v>
      </c>
      <c r="Y2653" s="457">
        <v>6.6326738716523297E-3</v>
      </c>
      <c r="Z2653" s="437">
        <v>1.1969255752380231E-2</v>
      </c>
      <c r="AA2653" s="456">
        <v>1.3095283557191817E-3</v>
      </c>
      <c r="AB2653" s="457">
        <v>1.3881968490620164E-3</v>
      </c>
      <c r="AC2653" s="437">
        <v>2.6032494585596128E-3</v>
      </c>
      <c r="AD2653" s="456">
        <v>7.6176763552939284E-5</v>
      </c>
      <c r="AE2653" s="457">
        <v>6.9418497480634166E-5</v>
      </c>
      <c r="AF2653" s="437">
        <v>1.5615877690276349E-4</v>
      </c>
      <c r="AG2653" s="456">
        <v>2.5202849751768805E-3</v>
      </c>
      <c r="AH2653" s="457">
        <v>2.288381595073349E-3</v>
      </c>
      <c r="AI2653" s="437">
        <v>5.7074044843471909E-3</v>
      </c>
      <c r="AJ2653" s="456">
        <v>4.4341086539778136E-4</v>
      </c>
      <c r="AK2653" s="457">
        <v>3.8977859271069559E-4</v>
      </c>
      <c r="AL2653" s="437">
        <v>9.3679993917496413E-4</v>
      </c>
      <c r="AM2653" s="456">
        <v>6.9962874139230821E-4</v>
      </c>
      <c r="AN2653" s="457">
        <v>6.5084435713804855E-4</v>
      </c>
      <c r="AO2653" s="437">
        <v>1.3132783266547161E-3</v>
      </c>
      <c r="AP2653" s="462">
        <v>0</v>
      </c>
      <c r="AQ2653" s="463">
        <v>0</v>
      </c>
      <c r="AR2653" s="463">
        <v>0</v>
      </c>
      <c r="AS2653" s="456">
        <v>0</v>
      </c>
      <c r="AT2653" s="457">
        <v>0</v>
      </c>
      <c r="AU2653" s="457">
        <v>0</v>
      </c>
    </row>
    <row r="2654" spans="1:47" x14ac:dyDescent="0.2">
      <c r="A2654" s="231">
        <v>2041</v>
      </c>
      <c r="B2654" s="232">
        <v>10</v>
      </c>
      <c r="C2654" s="456">
        <v>1.4247941007461276</v>
      </c>
      <c r="D2654" s="457">
        <v>1.4708670349835649</v>
      </c>
      <c r="E2654" s="437">
        <v>3.9953072007353403</v>
      </c>
      <c r="F2654" s="456">
        <v>6.2170750496355419E-2</v>
      </c>
      <c r="G2654" s="457">
        <v>5.7414433332909867E-2</v>
      </c>
      <c r="H2654" s="437">
        <v>0.13949873724894085</v>
      </c>
      <c r="I2654" s="456">
        <v>6.3201925580368662E-2</v>
      </c>
      <c r="J2654" s="457">
        <v>6.5698587992062449E-2</v>
      </c>
      <c r="K2654" s="437">
        <v>0.24840152404994795</v>
      </c>
      <c r="L2654" s="462">
        <v>1.3652598631218407E-3</v>
      </c>
      <c r="M2654" s="463">
        <v>1.7820432750591123E-3</v>
      </c>
      <c r="N2654" s="437">
        <v>3.3310353877037697E-3</v>
      </c>
      <c r="O2654" s="456">
        <v>2.7469624205678205E-3</v>
      </c>
      <c r="P2654" s="457">
        <v>3.9542731419667798E-3</v>
      </c>
      <c r="Q2654" s="437">
        <v>1.4561419817017659E-2</v>
      </c>
      <c r="R2654" s="462">
        <v>0</v>
      </c>
      <c r="S2654" s="463">
        <v>0</v>
      </c>
      <c r="T2654" s="437">
        <v>497.63054260936042</v>
      </c>
      <c r="U2654" s="456">
        <v>4.2986958128404936E-3</v>
      </c>
      <c r="V2654" s="457">
        <v>5.0770450157258187E-3</v>
      </c>
      <c r="W2654" s="437">
        <v>1.1611523032720891E-2</v>
      </c>
      <c r="X2654" s="456">
        <v>5.2219056698857551E-3</v>
      </c>
      <c r="Y2654" s="457">
        <v>6.8466106958025592E-3</v>
      </c>
      <c r="Z2654" s="437">
        <v>1.2294187832024354E-2</v>
      </c>
      <c r="AA2654" s="456">
        <v>1.3407330728152686E-3</v>
      </c>
      <c r="AB2654" s="457">
        <v>1.4300317464870209E-3</v>
      </c>
      <c r="AC2654" s="437">
        <v>2.675176959492603E-3</v>
      </c>
      <c r="AD2654" s="456">
        <v>7.857727343647949E-5</v>
      </c>
      <c r="AE2654" s="457">
        <v>7.1908920399575609E-5</v>
      </c>
      <c r="AF2654" s="437">
        <v>1.6152329515498425E-4</v>
      </c>
      <c r="AG2654" s="456">
        <v>2.6027166023461939E-3</v>
      </c>
      <c r="AH2654" s="457">
        <v>2.3719804654099715E-3</v>
      </c>
      <c r="AI2654" s="437">
        <v>5.9008893133743598E-3</v>
      </c>
      <c r="AJ2654" s="456">
        <v>4.5950762687647234E-4</v>
      </c>
      <c r="AK2654" s="457">
        <v>4.0589124726273451E-4</v>
      </c>
      <c r="AL2654" s="437">
        <v>9.754278527778818E-4</v>
      </c>
      <c r="AM2654" s="456">
        <v>7.1984896608862949E-4</v>
      </c>
      <c r="AN2654" s="457">
        <v>6.7189115725267397E-4</v>
      </c>
      <c r="AO2654" s="437">
        <v>1.3496794187963111E-3</v>
      </c>
      <c r="AP2654" s="462">
        <v>0</v>
      </c>
      <c r="AQ2654" s="463">
        <v>0</v>
      </c>
      <c r="AR2654" s="463">
        <v>0</v>
      </c>
      <c r="AS2654" s="456">
        <v>0</v>
      </c>
      <c r="AT2654" s="457">
        <v>0</v>
      </c>
      <c r="AU2654" s="457">
        <v>0</v>
      </c>
    </row>
    <row r="2655" spans="1:47" x14ac:dyDescent="0.2">
      <c r="A2655" s="231">
        <v>2041</v>
      </c>
      <c r="B2655" s="232">
        <v>11</v>
      </c>
      <c r="C2655" s="456">
        <v>0</v>
      </c>
      <c r="D2655" s="457">
        <v>0</v>
      </c>
      <c r="E2655" s="438">
        <v>5.0204052668603669</v>
      </c>
      <c r="F2655" s="456">
        <v>0</v>
      </c>
      <c r="G2655" s="457">
        <v>0</v>
      </c>
      <c r="H2655" s="438">
        <v>0.17583469731587861</v>
      </c>
      <c r="I2655" s="456">
        <v>0</v>
      </c>
      <c r="J2655" s="457">
        <v>0</v>
      </c>
      <c r="K2655" s="438">
        <v>0.28937919084720815</v>
      </c>
      <c r="L2655" s="462">
        <v>0</v>
      </c>
      <c r="M2655" s="463">
        <v>0</v>
      </c>
      <c r="N2655" s="438">
        <v>3.3368865847134247E-3</v>
      </c>
      <c r="O2655" s="456">
        <v>0</v>
      </c>
      <c r="P2655" s="457">
        <v>0</v>
      </c>
      <c r="Q2655" s="438">
        <v>1.6526534649263742E-2</v>
      </c>
      <c r="R2655" s="462">
        <v>0</v>
      </c>
      <c r="S2655" s="463">
        <v>0</v>
      </c>
      <c r="T2655" s="438">
        <v>498.50545189064889</v>
      </c>
      <c r="U2655" s="456">
        <v>0</v>
      </c>
      <c r="V2655" s="457">
        <v>0</v>
      </c>
      <c r="W2655" s="438">
        <v>1.111497681209968E-2</v>
      </c>
      <c r="X2655" s="456">
        <v>0</v>
      </c>
      <c r="Y2655" s="457">
        <v>0</v>
      </c>
      <c r="Z2655" s="438">
        <v>1.2650718396325405E-2</v>
      </c>
      <c r="AA2655" s="456">
        <v>0</v>
      </c>
      <c r="AB2655" s="457">
        <v>0</v>
      </c>
      <c r="AC2655" s="438">
        <v>3.3263361107580625E-3</v>
      </c>
      <c r="AD2655" s="456">
        <v>0</v>
      </c>
      <c r="AE2655" s="457">
        <v>0</v>
      </c>
      <c r="AF2655" s="438">
        <v>2.0293297824859673E-4</v>
      </c>
      <c r="AG2655" s="456">
        <v>0</v>
      </c>
      <c r="AH2655" s="457">
        <v>0</v>
      </c>
      <c r="AI2655" s="438">
        <v>7.4523200107589503E-3</v>
      </c>
      <c r="AJ2655" s="456">
        <v>0</v>
      </c>
      <c r="AK2655" s="457">
        <v>0</v>
      </c>
      <c r="AL2655" s="438">
        <v>1.2067134365680134E-3</v>
      </c>
      <c r="AM2655" s="456">
        <v>0</v>
      </c>
      <c r="AN2655" s="457">
        <v>0</v>
      </c>
      <c r="AO2655" s="438">
        <v>1.7271246855815299E-3</v>
      </c>
      <c r="AP2655" s="462">
        <v>0</v>
      </c>
      <c r="AQ2655" s="463">
        <v>0</v>
      </c>
      <c r="AR2655" s="463">
        <v>0</v>
      </c>
      <c r="AS2655" s="456">
        <v>0</v>
      </c>
      <c r="AT2655" s="457">
        <v>0</v>
      </c>
      <c r="AU2655" s="457">
        <v>0</v>
      </c>
    </row>
    <row r="2656" spans="1:47" x14ac:dyDescent="0.2">
      <c r="A2656" s="231">
        <v>2041</v>
      </c>
      <c r="B2656" s="232">
        <v>12</v>
      </c>
      <c r="C2656" s="456">
        <v>0</v>
      </c>
      <c r="D2656" s="457">
        <v>0</v>
      </c>
      <c r="E2656" s="438">
        <v>5.0806006764097917</v>
      </c>
      <c r="F2656" s="456">
        <v>0</v>
      </c>
      <c r="G2656" s="457">
        <v>0</v>
      </c>
      <c r="H2656" s="438">
        <v>0.18224779771032013</v>
      </c>
      <c r="I2656" s="456">
        <v>0</v>
      </c>
      <c r="J2656" s="457">
        <v>0</v>
      </c>
      <c r="K2656" s="438">
        <v>0.29368050834607251</v>
      </c>
      <c r="L2656" s="462">
        <v>0</v>
      </c>
      <c r="M2656" s="463">
        <v>0</v>
      </c>
      <c r="N2656" s="438">
        <v>3.3432514162288255E-3</v>
      </c>
      <c r="O2656" s="456">
        <v>0</v>
      </c>
      <c r="P2656" s="457">
        <v>0</v>
      </c>
      <c r="Q2656" s="438">
        <v>1.6643988863432976E-2</v>
      </c>
      <c r="R2656" s="462">
        <v>0</v>
      </c>
      <c r="S2656" s="463">
        <v>0</v>
      </c>
      <c r="T2656" s="438">
        <v>499.4551213860322</v>
      </c>
      <c r="U2656" s="456">
        <v>0</v>
      </c>
      <c r="V2656" s="457">
        <v>0</v>
      </c>
      <c r="W2656" s="438">
        <v>1.1426934883700734E-2</v>
      </c>
      <c r="X2656" s="456">
        <v>0</v>
      </c>
      <c r="Y2656" s="457">
        <v>0</v>
      </c>
      <c r="Z2656" s="438">
        <v>1.3038222897934331E-2</v>
      </c>
      <c r="AA2656" s="456">
        <v>0</v>
      </c>
      <c r="AB2656" s="457">
        <v>0</v>
      </c>
      <c r="AC2656" s="438">
        <v>3.4616641243963428E-3</v>
      </c>
      <c r="AD2656" s="456">
        <v>0</v>
      </c>
      <c r="AE2656" s="457">
        <v>0</v>
      </c>
      <c r="AF2656" s="438">
        <v>2.1081620471048672E-4</v>
      </c>
      <c r="AG2656" s="456">
        <v>0</v>
      </c>
      <c r="AH2656" s="457">
        <v>0</v>
      </c>
      <c r="AI2656" s="438">
        <v>7.7201356760741224E-3</v>
      </c>
      <c r="AJ2656" s="456">
        <v>0</v>
      </c>
      <c r="AK2656" s="457">
        <v>0</v>
      </c>
      <c r="AL2656" s="438">
        <v>1.2591292676825286E-3</v>
      </c>
      <c r="AM2656" s="456">
        <v>0</v>
      </c>
      <c r="AN2656" s="457">
        <v>0</v>
      </c>
      <c r="AO2656" s="438">
        <v>1.7820629196040267E-3</v>
      </c>
      <c r="AP2656" s="462">
        <v>0</v>
      </c>
      <c r="AQ2656" s="463">
        <v>0</v>
      </c>
      <c r="AR2656" s="463">
        <v>0</v>
      </c>
      <c r="AS2656" s="456">
        <v>0</v>
      </c>
      <c r="AT2656" s="457">
        <v>0</v>
      </c>
      <c r="AU2656" s="457">
        <v>0</v>
      </c>
    </row>
    <row r="2657" spans="1:47" x14ac:dyDescent="0.2">
      <c r="A2657" s="231">
        <v>2041</v>
      </c>
      <c r="B2657" s="232">
        <v>13</v>
      </c>
      <c r="C2657" s="456">
        <v>0</v>
      </c>
      <c r="D2657" s="457">
        <v>0</v>
      </c>
      <c r="E2657" s="438">
        <v>5.1458164547286867</v>
      </c>
      <c r="F2657" s="456">
        <v>0</v>
      </c>
      <c r="G2657" s="457">
        <v>0</v>
      </c>
      <c r="H2657" s="438">
        <v>0.18919603263108581</v>
      </c>
      <c r="I2657" s="456">
        <v>0</v>
      </c>
      <c r="J2657" s="457">
        <v>0</v>
      </c>
      <c r="K2657" s="438">
        <v>0.29834078619347065</v>
      </c>
      <c r="L2657" s="462">
        <v>0</v>
      </c>
      <c r="M2657" s="463">
        <v>0</v>
      </c>
      <c r="N2657" s="438">
        <v>3.3501409820052082E-3</v>
      </c>
      <c r="O2657" s="456">
        <v>0</v>
      </c>
      <c r="P2657" s="457">
        <v>0</v>
      </c>
      <c r="Q2657" s="438">
        <v>1.6771248411679904E-2</v>
      </c>
      <c r="R2657" s="462">
        <v>0</v>
      </c>
      <c r="S2657" s="463">
        <v>0</v>
      </c>
      <c r="T2657" s="438">
        <v>500.4851324940401</v>
      </c>
      <c r="U2657" s="456">
        <v>0</v>
      </c>
      <c r="V2657" s="457">
        <v>0</v>
      </c>
      <c r="W2657" s="438">
        <v>1.1764886041138158E-2</v>
      </c>
      <c r="X2657" s="456">
        <v>0</v>
      </c>
      <c r="Y2657" s="457">
        <v>0</v>
      </c>
      <c r="Z2657" s="438">
        <v>1.3458045146343833E-2</v>
      </c>
      <c r="AA2657" s="456">
        <v>0</v>
      </c>
      <c r="AB2657" s="457">
        <v>0</v>
      </c>
      <c r="AC2657" s="438">
        <v>3.608268543012696E-3</v>
      </c>
      <c r="AD2657" s="456">
        <v>0</v>
      </c>
      <c r="AE2657" s="457">
        <v>0</v>
      </c>
      <c r="AF2657" s="438">
        <v>2.1935616472384877E-4</v>
      </c>
      <c r="AG2657" s="456">
        <v>0</v>
      </c>
      <c r="AH2657" s="457">
        <v>0</v>
      </c>
      <c r="AI2657" s="438">
        <v>8.0102703995878679E-3</v>
      </c>
      <c r="AJ2657" s="456">
        <v>0</v>
      </c>
      <c r="AK2657" s="457">
        <v>0</v>
      </c>
      <c r="AL2657" s="438">
        <v>1.3159144263305009E-3</v>
      </c>
      <c r="AM2657" s="456">
        <v>0</v>
      </c>
      <c r="AN2657" s="457">
        <v>0</v>
      </c>
      <c r="AO2657" s="438">
        <v>1.841582357720532E-3</v>
      </c>
      <c r="AP2657" s="462">
        <v>0</v>
      </c>
      <c r="AQ2657" s="463">
        <v>0</v>
      </c>
      <c r="AR2657" s="463">
        <v>0</v>
      </c>
      <c r="AS2657" s="456">
        <v>0</v>
      </c>
      <c r="AT2657" s="457">
        <v>0</v>
      </c>
      <c r="AU2657" s="457">
        <v>0</v>
      </c>
    </row>
    <row r="2658" spans="1:47" x14ac:dyDescent="0.2">
      <c r="A2658" s="231">
        <v>2041</v>
      </c>
      <c r="B2658" s="232">
        <v>14</v>
      </c>
      <c r="C2658" s="456">
        <v>0</v>
      </c>
      <c r="D2658" s="457">
        <v>0</v>
      </c>
      <c r="E2658" s="438">
        <v>5.2009830756547695</v>
      </c>
      <c r="F2658" s="456">
        <v>0</v>
      </c>
      <c r="G2658" s="457">
        <v>0</v>
      </c>
      <c r="H2658" s="438">
        <v>0.19663920467759574</v>
      </c>
      <c r="I2658" s="456">
        <v>0</v>
      </c>
      <c r="J2658" s="457">
        <v>0</v>
      </c>
      <c r="K2658" s="438">
        <v>0.30306736411241442</v>
      </c>
      <c r="L2658" s="462">
        <v>0</v>
      </c>
      <c r="M2658" s="463">
        <v>0</v>
      </c>
      <c r="N2658" s="438">
        <v>3.3550461393843088E-3</v>
      </c>
      <c r="O2658" s="456">
        <v>0</v>
      </c>
      <c r="P2658" s="457">
        <v>0</v>
      </c>
      <c r="Q2658" s="438">
        <v>1.690812864559104E-2</v>
      </c>
      <c r="R2658" s="462">
        <v>0</v>
      </c>
      <c r="S2658" s="463">
        <v>0</v>
      </c>
      <c r="T2658" s="438">
        <v>501.21813201830957</v>
      </c>
      <c r="U2658" s="456">
        <v>0</v>
      </c>
      <c r="V2658" s="457">
        <v>0</v>
      </c>
      <c r="W2658" s="438">
        <v>1.2124141190812966E-2</v>
      </c>
      <c r="X2658" s="456">
        <v>0</v>
      </c>
      <c r="Y2658" s="457">
        <v>0</v>
      </c>
      <c r="Z2658" s="438">
        <v>1.3909627850459754E-2</v>
      </c>
      <c r="AA2658" s="456">
        <v>0</v>
      </c>
      <c r="AB2658" s="457">
        <v>0</v>
      </c>
      <c r="AC2658" s="438">
        <v>3.765762224577932E-3</v>
      </c>
      <c r="AD2658" s="456">
        <v>0</v>
      </c>
      <c r="AE2658" s="457">
        <v>0</v>
      </c>
      <c r="AF2658" s="438">
        <v>2.2851947041705963E-4</v>
      </c>
      <c r="AG2658" s="456">
        <v>0</v>
      </c>
      <c r="AH2658" s="457">
        <v>0</v>
      </c>
      <c r="AI2658" s="438">
        <v>8.3209681319075628E-3</v>
      </c>
      <c r="AJ2658" s="456">
        <v>0</v>
      </c>
      <c r="AK2658" s="457">
        <v>0</v>
      </c>
      <c r="AL2658" s="438">
        <v>1.3770001935856267E-3</v>
      </c>
      <c r="AM2658" s="456">
        <v>0</v>
      </c>
      <c r="AN2658" s="457">
        <v>0</v>
      </c>
      <c r="AO2658" s="438">
        <v>1.9051287521612262E-3</v>
      </c>
      <c r="AP2658" s="462">
        <v>0</v>
      </c>
      <c r="AQ2658" s="463">
        <v>0</v>
      </c>
      <c r="AR2658" s="463">
        <v>0</v>
      </c>
      <c r="AS2658" s="456">
        <v>0</v>
      </c>
      <c r="AT2658" s="457">
        <v>0</v>
      </c>
      <c r="AU2658" s="457">
        <v>0</v>
      </c>
    </row>
    <row r="2659" spans="1:47" x14ac:dyDescent="0.2">
      <c r="A2659" s="231">
        <v>2041</v>
      </c>
      <c r="B2659" s="232">
        <v>15</v>
      </c>
      <c r="C2659" s="456">
        <v>0</v>
      </c>
      <c r="D2659" s="457">
        <v>0</v>
      </c>
      <c r="E2659" s="438">
        <v>5.2760853890670578</v>
      </c>
      <c r="F2659" s="456">
        <v>0</v>
      </c>
      <c r="G2659" s="457">
        <v>0</v>
      </c>
      <c r="H2659" s="438">
        <v>0.2046400781294524</v>
      </c>
      <c r="I2659" s="456">
        <v>0</v>
      </c>
      <c r="J2659" s="457">
        <v>0</v>
      </c>
      <c r="K2659" s="438">
        <v>0.30843379035609009</v>
      </c>
      <c r="L2659" s="462">
        <v>0</v>
      </c>
      <c r="M2659" s="463">
        <v>0</v>
      </c>
      <c r="N2659" s="438">
        <v>3.3629841513265943E-3</v>
      </c>
      <c r="O2659" s="456">
        <v>0</v>
      </c>
      <c r="P2659" s="457">
        <v>0</v>
      </c>
      <c r="Q2659" s="438">
        <v>1.7054686036180777E-2</v>
      </c>
      <c r="R2659" s="462">
        <v>0</v>
      </c>
      <c r="S2659" s="463">
        <v>0</v>
      </c>
      <c r="T2659" s="438">
        <v>502.40402459937934</v>
      </c>
      <c r="U2659" s="456">
        <v>0</v>
      </c>
      <c r="V2659" s="457">
        <v>0</v>
      </c>
      <c r="W2659" s="438">
        <v>1.2513326770735647E-2</v>
      </c>
      <c r="X2659" s="456">
        <v>0</v>
      </c>
      <c r="Y2659" s="457">
        <v>0</v>
      </c>
      <c r="Z2659" s="438">
        <v>1.4393082331241938E-2</v>
      </c>
      <c r="AA2659" s="456">
        <v>0</v>
      </c>
      <c r="AB2659" s="457">
        <v>0</v>
      </c>
      <c r="AC2659" s="438">
        <v>3.9345912083642029E-3</v>
      </c>
      <c r="AD2659" s="456">
        <v>0</v>
      </c>
      <c r="AE2659" s="457">
        <v>0</v>
      </c>
      <c r="AF2659" s="438">
        <v>2.3835348572375951E-4</v>
      </c>
      <c r="AG2659" s="456">
        <v>0</v>
      </c>
      <c r="AH2659" s="457">
        <v>0</v>
      </c>
      <c r="AI2659" s="438">
        <v>8.6550848440260491E-3</v>
      </c>
      <c r="AJ2659" s="456">
        <v>0</v>
      </c>
      <c r="AK2659" s="457">
        <v>0</v>
      </c>
      <c r="AL2659" s="438">
        <v>1.4423935900690628E-3</v>
      </c>
      <c r="AM2659" s="456">
        <v>0</v>
      </c>
      <c r="AN2659" s="457">
        <v>0</v>
      </c>
      <c r="AO2659" s="438">
        <v>1.9736709392631584E-3</v>
      </c>
      <c r="AP2659" s="462">
        <v>0</v>
      </c>
      <c r="AQ2659" s="463">
        <v>0</v>
      </c>
      <c r="AR2659" s="463">
        <v>0</v>
      </c>
      <c r="AS2659" s="456">
        <v>0</v>
      </c>
      <c r="AT2659" s="457">
        <v>0</v>
      </c>
      <c r="AU2659" s="457">
        <v>0</v>
      </c>
    </row>
    <row r="2660" spans="1:47" x14ac:dyDescent="0.2">
      <c r="A2660" s="231">
        <v>2041</v>
      </c>
      <c r="B2660" s="232">
        <v>16</v>
      </c>
      <c r="C2660" s="456">
        <v>0</v>
      </c>
      <c r="D2660" s="457">
        <v>0</v>
      </c>
      <c r="E2660" s="438">
        <v>6.2912835177619533</v>
      </c>
      <c r="F2660" s="456">
        <v>0</v>
      </c>
      <c r="G2660" s="457">
        <v>0</v>
      </c>
      <c r="H2660" s="438">
        <v>0.23613098090723503</v>
      </c>
      <c r="I2660" s="456">
        <v>0</v>
      </c>
      <c r="J2660" s="457">
        <v>0</v>
      </c>
      <c r="K2660" s="438">
        <v>0.35299815455415895</v>
      </c>
      <c r="L2660" s="462">
        <v>0</v>
      </c>
      <c r="M2660" s="463">
        <v>0</v>
      </c>
      <c r="N2660" s="438">
        <v>3.3714302457973347E-3</v>
      </c>
      <c r="O2660" s="456">
        <v>0</v>
      </c>
      <c r="P2660" s="457">
        <v>0</v>
      </c>
      <c r="Q2660" s="438">
        <v>2.0829878351013468E-2</v>
      </c>
      <c r="R2660" s="462">
        <v>0</v>
      </c>
      <c r="S2660" s="463">
        <v>0</v>
      </c>
      <c r="T2660" s="438">
        <v>503.66470951562371</v>
      </c>
      <c r="U2660" s="456">
        <v>0</v>
      </c>
      <c r="V2660" s="457">
        <v>0</v>
      </c>
      <c r="W2660" s="438">
        <v>1.3083098177542623E-2</v>
      </c>
      <c r="X2660" s="456">
        <v>0</v>
      </c>
      <c r="Y2660" s="457">
        <v>0</v>
      </c>
      <c r="Z2660" s="438">
        <v>1.4907612052478439E-2</v>
      </c>
      <c r="AA2660" s="456">
        <v>0</v>
      </c>
      <c r="AB2660" s="457">
        <v>0</v>
      </c>
      <c r="AC2660" s="438">
        <v>4.5086072631636389E-3</v>
      </c>
      <c r="AD2660" s="456">
        <v>0</v>
      </c>
      <c r="AE2660" s="457">
        <v>0</v>
      </c>
      <c r="AF2660" s="438">
        <v>2.7450572559700547E-4</v>
      </c>
      <c r="AG2660" s="456">
        <v>0</v>
      </c>
      <c r="AH2660" s="457">
        <v>0</v>
      </c>
      <c r="AI2660" s="438">
        <v>9.9967738386702292E-3</v>
      </c>
      <c r="AJ2660" s="456">
        <v>0</v>
      </c>
      <c r="AK2660" s="457">
        <v>0</v>
      </c>
      <c r="AL2660" s="438">
        <v>1.6482975948622924E-3</v>
      </c>
      <c r="AM2660" s="456">
        <v>0</v>
      </c>
      <c r="AN2660" s="457">
        <v>0</v>
      </c>
      <c r="AO2660" s="438">
        <v>2.2952541133659278E-3</v>
      </c>
      <c r="AP2660" s="462">
        <v>0</v>
      </c>
      <c r="AQ2660" s="463">
        <v>0</v>
      </c>
      <c r="AR2660" s="463">
        <v>0</v>
      </c>
      <c r="AS2660" s="456">
        <v>0</v>
      </c>
      <c r="AT2660" s="457">
        <v>0</v>
      </c>
      <c r="AU2660" s="457">
        <v>0</v>
      </c>
    </row>
    <row r="2661" spans="1:47" x14ac:dyDescent="0.2">
      <c r="A2661" s="231">
        <v>2041</v>
      </c>
      <c r="B2661" s="232">
        <v>17</v>
      </c>
      <c r="C2661" s="456">
        <v>0</v>
      </c>
      <c r="D2661" s="457">
        <v>0</v>
      </c>
      <c r="E2661" s="438">
        <v>6.3830412824921341</v>
      </c>
      <c r="F2661" s="456">
        <v>0</v>
      </c>
      <c r="G2661" s="457">
        <v>0</v>
      </c>
      <c r="H2661" s="438">
        <v>0.24585707538190116</v>
      </c>
      <c r="I2661" s="456">
        <v>0</v>
      </c>
      <c r="J2661" s="457">
        <v>0</v>
      </c>
      <c r="K2661" s="438">
        <v>0.35964949017647424</v>
      </c>
      <c r="L2661" s="462">
        <v>0</v>
      </c>
      <c r="M2661" s="463">
        <v>0</v>
      </c>
      <c r="N2661" s="438">
        <v>3.3802926896539316E-3</v>
      </c>
      <c r="O2661" s="456">
        <v>0</v>
      </c>
      <c r="P2661" s="457">
        <v>0</v>
      </c>
      <c r="Q2661" s="438">
        <v>2.104589356799557E-2</v>
      </c>
      <c r="R2661" s="462">
        <v>0</v>
      </c>
      <c r="S2661" s="463">
        <v>0</v>
      </c>
      <c r="T2661" s="438">
        <v>504.98913993371536</v>
      </c>
      <c r="U2661" s="456">
        <v>0</v>
      </c>
      <c r="V2661" s="457">
        <v>0</v>
      </c>
      <c r="W2661" s="438">
        <v>1.3519370341001584E-2</v>
      </c>
      <c r="X2661" s="456">
        <v>0</v>
      </c>
      <c r="Y2661" s="457">
        <v>0</v>
      </c>
      <c r="Z2661" s="438">
        <v>1.5447172410485023E-2</v>
      </c>
      <c r="AA2661" s="456">
        <v>0</v>
      </c>
      <c r="AB2661" s="457">
        <v>0</v>
      </c>
      <c r="AC2661" s="438">
        <v>4.7137243251994011E-3</v>
      </c>
      <c r="AD2661" s="456">
        <v>0</v>
      </c>
      <c r="AE2661" s="457">
        <v>0</v>
      </c>
      <c r="AF2661" s="438">
        <v>2.864834036601946E-4</v>
      </c>
      <c r="AG2661" s="456">
        <v>0</v>
      </c>
      <c r="AH2661" s="457">
        <v>0</v>
      </c>
      <c r="AI2661" s="438">
        <v>1.0402984876851795E-2</v>
      </c>
      <c r="AJ2661" s="456">
        <v>0</v>
      </c>
      <c r="AK2661" s="457">
        <v>0</v>
      </c>
      <c r="AL2661" s="438">
        <v>1.7278580261810791E-3</v>
      </c>
      <c r="AM2661" s="456">
        <v>0</v>
      </c>
      <c r="AN2661" s="457">
        <v>0</v>
      </c>
      <c r="AO2661" s="438">
        <v>2.3786248263063933E-3</v>
      </c>
      <c r="AP2661" s="462">
        <v>0</v>
      </c>
      <c r="AQ2661" s="463">
        <v>0</v>
      </c>
      <c r="AR2661" s="463">
        <v>0</v>
      </c>
      <c r="AS2661" s="456">
        <v>0</v>
      </c>
      <c r="AT2661" s="457">
        <v>0</v>
      </c>
      <c r="AU2661" s="457">
        <v>0</v>
      </c>
    </row>
    <row r="2662" spans="1:47" x14ac:dyDescent="0.2">
      <c r="A2662" s="231">
        <v>2041</v>
      </c>
      <c r="B2662" s="232">
        <v>18</v>
      </c>
      <c r="C2662" s="456">
        <v>0</v>
      </c>
      <c r="D2662" s="457">
        <v>0</v>
      </c>
      <c r="E2662" s="438">
        <v>6.4786183094867988</v>
      </c>
      <c r="F2662" s="456">
        <v>0</v>
      </c>
      <c r="G2662" s="457">
        <v>0</v>
      </c>
      <c r="H2662" s="438">
        <v>0.25598944035671234</v>
      </c>
      <c r="I2662" s="456">
        <v>0</v>
      </c>
      <c r="J2662" s="457">
        <v>0</v>
      </c>
      <c r="K2662" s="438">
        <v>0.3665785176325656</v>
      </c>
      <c r="L2662" s="462">
        <v>0</v>
      </c>
      <c r="M2662" s="463">
        <v>0</v>
      </c>
      <c r="N2662" s="438">
        <v>3.3895181240625447E-3</v>
      </c>
      <c r="O2662" s="456">
        <v>0</v>
      </c>
      <c r="P2662" s="457">
        <v>0</v>
      </c>
      <c r="Q2662" s="438">
        <v>2.127085480391595E-2</v>
      </c>
      <c r="R2662" s="462">
        <v>0</v>
      </c>
      <c r="S2662" s="463">
        <v>0</v>
      </c>
      <c r="T2662" s="438">
        <v>506.36693833757755</v>
      </c>
      <c r="U2662" s="456">
        <v>0</v>
      </c>
      <c r="V2662" s="457">
        <v>0</v>
      </c>
      <c r="W2662" s="438">
        <v>1.397388203528784E-2</v>
      </c>
      <c r="X2662" s="456">
        <v>0</v>
      </c>
      <c r="Y2662" s="457">
        <v>0</v>
      </c>
      <c r="Z2662" s="438">
        <v>1.6009268487234253E-2</v>
      </c>
      <c r="AA2662" s="456">
        <v>0</v>
      </c>
      <c r="AB2662" s="457">
        <v>0</v>
      </c>
      <c r="AC2662" s="438">
        <v>4.9274134824601017E-3</v>
      </c>
      <c r="AD2662" s="456">
        <v>0</v>
      </c>
      <c r="AE2662" s="457">
        <v>0</v>
      </c>
      <c r="AF2662" s="438">
        <v>2.9896160155316659E-4</v>
      </c>
      <c r="AG2662" s="456">
        <v>0</v>
      </c>
      <c r="AH2662" s="457">
        <v>0</v>
      </c>
      <c r="AI2662" s="438">
        <v>1.0826177789245026E-2</v>
      </c>
      <c r="AJ2662" s="456">
        <v>0</v>
      </c>
      <c r="AK2662" s="457">
        <v>0</v>
      </c>
      <c r="AL2662" s="438">
        <v>1.8107450130323908E-3</v>
      </c>
      <c r="AM2662" s="456">
        <v>0</v>
      </c>
      <c r="AN2662" s="457">
        <v>0</v>
      </c>
      <c r="AO2662" s="438">
        <v>2.4654752211963264E-3</v>
      </c>
      <c r="AP2662" s="462">
        <v>0</v>
      </c>
      <c r="AQ2662" s="463">
        <v>0</v>
      </c>
      <c r="AR2662" s="463">
        <v>0</v>
      </c>
      <c r="AS2662" s="456">
        <v>0</v>
      </c>
      <c r="AT2662" s="457">
        <v>0</v>
      </c>
      <c r="AU2662" s="457">
        <v>0</v>
      </c>
    </row>
    <row r="2663" spans="1:47" x14ac:dyDescent="0.2">
      <c r="A2663" s="231">
        <v>2041</v>
      </c>
      <c r="B2663" s="232">
        <v>19</v>
      </c>
      <c r="C2663" s="456">
        <v>0</v>
      </c>
      <c r="D2663" s="457">
        <v>0</v>
      </c>
      <c r="E2663" s="438">
        <v>6.5670260179842401</v>
      </c>
      <c r="F2663" s="456">
        <v>0</v>
      </c>
      <c r="G2663" s="457">
        <v>0</v>
      </c>
      <c r="H2663" s="438">
        <v>0.26630635464585495</v>
      </c>
      <c r="I2663" s="456">
        <v>0</v>
      </c>
      <c r="J2663" s="457">
        <v>0</v>
      </c>
      <c r="K2663" s="438">
        <v>0.37348408456758941</v>
      </c>
      <c r="L2663" s="462">
        <v>0</v>
      </c>
      <c r="M2663" s="463">
        <v>0</v>
      </c>
      <c r="N2663" s="438">
        <v>3.3976730839116826E-3</v>
      </c>
      <c r="O2663" s="456">
        <v>0</v>
      </c>
      <c r="P2663" s="457">
        <v>0</v>
      </c>
      <c r="Q2663" s="438">
        <v>2.1500326444772514E-2</v>
      </c>
      <c r="R2663" s="462">
        <v>0</v>
      </c>
      <c r="S2663" s="463">
        <v>0</v>
      </c>
      <c r="T2663" s="438">
        <v>507.58632036588932</v>
      </c>
      <c r="U2663" s="456">
        <v>0</v>
      </c>
      <c r="V2663" s="457">
        <v>0</v>
      </c>
      <c r="W2663" s="438">
        <v>1.4435319211405678E-2</v>
      </c>
      <c r="X2663" s="456">
        <v>0</v>
      </c>
      <c r="Y2663" s="457">
        <v>0</v>
      </c>
      <c r="Z2663" s="438">
        <v>1.6582668563476656E-2</v>
      </c>
      <c r="AA2663" s="456">
        <v>0</v>
      </c>
      <c r="AB2663" s="457">
        <v>0</v>
      </c>
      <c r="AC2663" s="438">
        <v>5.1452436669591657E-3</v>
      </c>
      <c r="AD2663" s="456">
        <v>0</v>
      </c>
      <c r="AE2663" s="457">
        <v>0</v>
      </c>
      <c r="AF2663" s="438">
        <v>3.1167579218407921E-4</v>
      </c>
      <c r="AG2663" s="456">
        <v>0</v>
      </c>
      <c r="AH2663" s="457">
        <v>0</v>
      </c>
      <c r="AI2663" s="438">
        <v>1.1256987274089044E-2</v>
      </c>
      <c r="AJ2663" s="456">
        <v>0</v>
      </c>
      <c r="AK2663" s="457">
        <v>0</v>
      </c>
      <c r="AL2663" s="438">
        <v>1.8952956342347612E-3</v>
      </c>
      <c r="AM2663" s="456">
        <v>0</v>
      </c>
      <c r="AN2663" s="457">
        <v>0</v>
      </c>
      <c r="AO2663" s="438">
        <v>2.5537762473298413E-3</v>
      </c>
      <c r="AP2663" s="462">
        <v>0</v>
      </c>
      <c r="AQ2663" s="463">
        <v>0</v>
      </c>
      <c r="AR2663" s="463">
        <v>0</v>
      </c>
      <c r="AS2663" s="456">
        <v>0</v>
      </c>
      <c r="AT2663" s="457">
        <v>0</v>
      </c>
      <c r="AU2663" s="457">
        <v>0</v>
      </c>
    </row>
    <row r="2664" spans="1:47" x14ac:dyDescent="0.2">
      <c r="A2664" s="231">
        <v>2041</v>
      </c>
      <c r="B2664" s="232">
        <v>20</v>
      </c>
      <c r="C2664" s="456">
        <v>0</v>
      </c>
      <c r="D2664" s="457">
        <v>0</v>
      </c>
      <c r="E2664" s="438">
        <v>6.6647276644767235</v>
      </c>
      <c r="F2664" s="456">
        <v>0</v>
      </c>
      <c r="G2664" s="457">
        <v>0</v>
      </c>
      <c r="H2664" s="438">
        <v>0.27666200868913121</v>
      </c>
      <c r="I2664" s="456">
        <v>0</v>
      </c>
      <c r="J2664" s="457">
        <v>0</v>
      </c>
      <c r="K2664" s="438">
        <v>0.38056602274308099</v>
      </c>
      <c r="L2664" s="462">
        <v>0</v>
      </c>
      <c r="M2664" s="463">
        <v>0</v>
      </c>
      <c r="N2664" s="438">
        <v>3.4071061769452736E-3</v>
      </c>
      <c r="O2664" s="456">
        <v>0</v>
      </c>
      <c r="P2664" s="457">
        <v>0</v>
      </c>
      <c r="Q2664" s="438">
        <v>2.1730285155081359E-2</v>
      </c>
      <c r="R2664" s="462">
        <v>0</v>
      </c>
      <c r="S2664" s="463">
        <v>0</v>
      </c>
      <c r="T2664" s="438">
        <v>508.99488107464828</v>
      </c>
      <c r="U2664" s="456">
        <v>0</v>
      </c>
      <c r="V2664" s="457">
        <v>0</v>
      </c>
      <c r="W2664" s="438">
        <v>1.4899832819810565E-2</v>
      </c>
      <c r="X2664" s="456">
        <v>0</v>
      </c>
      <c r="Y2664" s="457">
        <v>0</v>
      </c>
      <c r="Z2664" s="438">
        <v>1.7157162419914902E-2</v>
      </c>
      <c r="AA2664" s="456">
        <v>0</v>
      </c>
      <c r="AB2664" s="457">
        <v>0</v>
      </c>
      <c r="AC2664" s="438">
        <v>5.3636458581264286E-3</v>
      </c>
      <c r="AD2664" s="456">
        <v>0</v>
      </c>
      <c r="AE2664" s="457">
        <v>0</v>
      </c>
      <c r="AF2664" s="438">
        <v>3.2442878865685253E-4</v>
      </c>
      <c r="AG2664" s="456">
        <v>0</v>
      </c>
      <c r="AH2664" s="457">
        <v>0</v>
      </c>
      <c r="AI2664" s="438">
        <v>1.1689509395564684E-2</v>
      </c>
      <c r="AJ2664" s="456">
        <v>0</v>
      </c>
      <c r="AK2664" s="457">
        <v>0</v>
      </c>
      <c r="AL2664" s="438">
        <v>1.9800064801682397E-3</v>
      </c>
      <c r="AM2664" s="456">
        <v>0</v>
      </c>
      <c r="AN2664" s="457">
        <v>0</v>
      </c>
      <c r="AO2664" s="438">
        <v>2.6425402137232844E-3</v>
      </c>
      <c r="AP2664" s="462">
        <v>0</v>
      </c>
      <c r="AQ2664" s="463">
        <v>0</v>
      </c>
      <c r="AR2664" s="463">
        <v>0</v>
      </c>
      <c r="AS2664" s="456">
        <v>0</v>
      </c>
      <c r="AT2664" s="457">
        <v>0</v>
      </c>
      <c r="AU2664" s="457">
        <v>0</v>
      </c>
    </row>
    <row r="2665" spans="1:47" x14ac:dyDescent="0.2">
      <c r="A2665" s="231">
        <v>2041</v>
      </c>
      <c r="B2665" s="232">
        <v>21</v>
      </c>
      <c r="C2665" s="456">
        <v>0</v>
      </c>
      <c r="D2665" s="457">
        <v>0</v>
      </c>
      <c r="E2665" s="438">
        <v>8.120131069980502</v>
      </c>
      <c r="F2665" s="456">
        <v>0</v>
      </c>
      <c r="G2665" s="457">
        <v>0</v>
      </c>
      <c r="H2665" s="438">
        <v>0.33620647882241494</v>
      </c>
      <c r="I2665" s="456">
        <v>0</v>
      </c>
      <c r="J2665" s="457">
        <v>0</v>
      </c>
      <c r="K2665" s="438">
        <v>0.43537670575577897</v>
      </c>
      <c r="L2665" s="462">
        <v>0</v>
      </c>
      <c r="M2665" s="463">
        <v>0</v>
      </c>
      <c r="N2665" s="438">
        <v>3.4163376385150882E-3</v>
      </c>
      <c r="O2665" s="456">
        <v>0</v>
      </c>
      <c r="P2665" s="457">
        <v>0</v>
      </c>
      <c r="Q2665" s="438">
        <v>2.7095079245920001E-2</v>
      </c>
      <c r="R2665" s="462">
        <v>0</v>
      </c>
      <c r="S2665" s="463">
        <v>0</v>
      </c>
      <c r="T2665" s="438">
        <v>510.37458589564318</v>
      </c>
      <c r="U2665" s="456">
        <v>0</v>
      </c>
      <c r="V2665" s="457">
        <v>0</v>
      </c>
      <c r="W2665" s="438">
        <v>1.7474706848363043E-2</v>
      </c>
      <c r="X2665" s="456">
        <v>0</v>
      </c>
      <c r="Y2665" s="457">
        <v>0</v>
      </c>
      <c r="Z2665" s="438">
        <v>1.7719608540865815E-2</v>
      </c>
      <c r="AA2665" s="456">
        <v>0</v>
      </c>
      <c r="AB2665" s="457">
        <v>0</v>
      </c>
      <c r="AC2665" s="438">
        <v>6.5152875249966154E-3</v>
      </c>
      <c r="AD2665" s="456">
        <v>0</v>
      </c>
      <c r="AE2665" s="457">
        <v>0</v>
      </c>
      <c r="AF2665" s="438">
        <v>3.9550598281602663E-4</v>
      </c>
      <c r="AG2665" s="456">
        <v>0</v>
      </c>
      <c r="AH2665" s="457">
        <v>0</v>
      </c>
      <c r="AI2665" s="438">
        <v>1.4208155471022303E-2</v>
      </c>
      <c r="AJ2665" s="456">
        <v>0</v>
      </c>
      <c r="AK2665" s="457">
        <v>0</v>
      </c>
      <c r="AL2665" s="438">
        <v>2.4113537516225873E-3</v>
      </c>
      <c r="AM2665" s="456">
        <v>0</v>
      </c>
      <c r="AN2665" s="457">
        <v>0</v>
      </c>
      <c r="AO2665" s="438">
        <v>3.2123085280020584E-3</v>
      </c>
      <c r="AP2665" s="462">
        <v>0</v>
      </c>
      <c r="AQ2665" s="463">
        <v>0</v>
      </c>
      <c r="AR2665" s="463">
        <v>0</v>
      </c>
      <c r="AS2665" s="456">
        <v>0</v>
      </c>
      <c r="AT2665" s="457">
        <v>0</v>
      </c>
      <c r="AU2665" s="457">
        <v>0</v>
      </c>
    </row>
    <row r="2666" spans="1:47" x14ac:dyDescent="0.2">
      <c r="A2666" s="231">
        <v>2041</v>
      </c>
      <c r="B2666" s="232">
        <v>22</v>
      </c>
      <c r="C2666" s="456">
        <v>0</v>
      </c>
      <c r="D2666" s="457">
        <v>0</v>
      </c>
      <c r="E2666" s="438">
        <v>8.2266405932199032</v>
      </c>
      <c r="F2666" s="456">
        <v>0</v>
      </c>
      <c r="G2666" s="457">
        <v>0</v>
      </c>
      <c r="H2666" s="438">
        <v>0.3473780611411158</v>
      </c>
      <c r="I2666" s="456">
        <v>0</v>
      </c>
      <c r="J2666" s="457">
        <v>0</v>
      </c>
      <c r="K2666" s="438">
        <v>0.44266088477946958</v>
      </c>
      <c r="L2666" s="462">
        <v>0</v>
      </c>
      <c r="M2666" s="463">
        <v>0</v>
      </c>
      <c r="N2666" s="438">
        <v>3.4250603548836322E-3</v>
      </c>
      <c r="O2666" s="456">
        <v>0</v>
      </c>
      <c r="P2666" s="457">
        <v>0</v>
      </c>
      <c r="Q2666" s="438">
        <v>2.7375762791881843E-2</v>
      </c>
      <c r="R2666" s="462">
        <v>0</v>
      </c>
      <c r="S2666" s="463">
        <v>0</v>
      </c>
      <c r="T2666" s="438">
        <v>511.67767563039894</v>
      </c>
      <c r="U2666" s="456">
        <v>0</v>
      </c>
      <c r="V2666" s="457">
        <v>0</v>
      </c>
      <c r="W2666" s="438">
        <v>1.795566879583143E-2</v>
      </c>
      <c r="X2666" s="456">
        <v>0</v>
      </c>
      <c r="Y2666" s="457">
        <v>0</v>
      </c>
      <c r="Z2666" s="438">
        <v>1.8250591215782198E-2</v>
      </c>
      <c r="AA2666" s="456">
        <v>0</v>
      </c>
      <c r="AB2666" s="457">
        <v>0</v>
      </c>
      <c r="AC2666" s="438">
        <v>6.7506819665054812E-3</v>
      </c>
      <c r="AD2666" s="456">
        <v>0</v>
      </c>
      <c r="AE2666" s="457">
        <v>0</v>
      </c>
      <c r="AF2666" s="438">
        <v>4.0930753950431403E-4</v>
      </c>
      <c r="AG2666" s="456">
        <v>0</v>
      </c>
      <c r="AH2666" s="457">
        <v>0</v>
      </c>
      <c r="AI2666" s="438">
        <v>1.4674895328341871E-2</v>
      </c>
      <c r="AJ2666" s="456">
        <v>0</v>
      </c>
      <c r="AK2666" s="457">
        <v>0</v>
      </c>
      <c r="AL2666" s="438">
        <v>2.5028771781972162E-3</v>
      </c>
      <c r="AM2666" s="456">
        <v>0</v>
      </c>
      <c r="AN2666" s="457">
        <v>0</v>
      </c>
      <c r="AO2666" s="438">
        <v>3.3081674849305487E-3</v>
      </c>
      <c r="AP2666" s="462">
        <v>0</v>
      </c>
      <c r="AQ2666" s="463">
        <v>0</v>
      </c>
      <c r="AR2666" s="463">
        <v>0</v>
      </c>
      <c r="AS2666" s="456">
        <v>0</v>
      </c>
      <c r="AT2666" s="457">
        <v>0</v>
      </c>
      <c r="AU2666" s="457">
        <v>0</v>
      </c>
    </row>
    <row r="2667" spans="1:47" x14ac:dyDescent="0.2">
      <c r="A2667" s="231">
        <v>2041</v>
      </c>
      <c r="B2667" s="232">
        <v>23</v>
      </c>
      <c r="C2667" s="456">
        <v>0</v>
      </c>
      <c r="D2667" s="457">
        <v>0</v>
      </c>
      <c r="E2667" s="438">
        <v>8.322950056345082</v>
      </c>
      <c r="F2667" s="456">
        <v>0</v>
      </c>
      <c r="G2667" s="457">
        <v>0</v>
      </c>
      <c r="H2667" s="438">
        <v>0.35747924875243103</v>
      </c>
      <c r="I2667" s="456">
        <v>0</v>
      </c>
      <c r="J2667" s="457">
        <v>0</v>
      </c>
      <c r="K2667" s="438">
        <v>0.44924756628372881</v>
      </c>
      <c r="L2667" s="462">
        <v>0</v>
      </c>
      <c r="M2667" s="463">
        <v>0</v>
      </c>
      <c r="N2667" s="438">
        <v>3.4329541484319306E-3</v>
      </c>
      <c r="O2667" s="456">
        <v>0</v>
      </c>
      <c r="P2667" s="457">
        <v>0</v>
      </c>
      <c r="Q2667" s="438">
        <v>2.7629569736972202E-2</v>
      </c>
      <c r="R2667" s="462">
        <v>0</v>
      </c>
      <c r="S2667" s="463">
        <v>0</v>
      </c>
      <c r="T2667" s="438">
        <v>512.85707938598</v>
      </c>
      <c r="U2667" s="456">
        <v>0</v>
      </c>
      <c r="V2667" s="457">
        <v>0</v>
      </c>
      <c r="W2667" s="438">
        <v>1.8390522110900857E-2</v>
      </c>
      <c r="X2667" s="456">
        <v>0</v>
      </c>
      <c r="Y2667" s="457">
        <v>0</v>
      </c>
      <c r="Z2667" s="438">
        <v>1.8730718470483458E-2</v>
      </c>
      <c r="AA2667" s="456">
        <v>0</v>
      </c>
      <c r="AB2667" s="457">
        <v>0</v>
      </c>
      <c r="AC2667" s="438">
        <v>6.9635242637272965E-3</v>
      </c>
      <c r="AD2667" s="456">
        <v>0</v>
      </c>
      <c r="AE2667" s="457">
        <v>0</v>
      </c>
      <c r="AF2667" s="438">
        <v>4.2178683610245512E-4</v>
      </c>
      <c r="AG2667" s="456">
        <v>0</v>
      </c>
      <c r="AH2667" s="457">
        <v>0</v>
      </c>
      <c r="AI2667" s="438">
        <v>1.5096912557077163E-2</v>
      </c>
      <c r="AJ2667" s="456">
        <v>0</v>
      </c>
      <c r="AK2667" s="457">
        <v>0</v>
      </c>
      <c r="AL2667" s="438">
        <v>2.5856281416422474E-3</v>
      </c>
      <c r="AM2667" s="456">
        <v>0</v>
      </c>
      <c r="AN2667" s="457">
        <v>0</v>
      </c>
      <c r="AO2667" s="438">
        <v>3.3948419207412515E-3</v>
      </c>
      <c r="AP2667" s="462">
        <v>0</v>
      </c>
      <c r="AQ2667" s="463">
        <v>0</v>
      </c>
      <c r="AR2667" s="463">
        <v>0</v>
      </c>
      <c r="AS2667" s="456">
        <v>0</v>
      </c>
      <c r="AT2667" s="457">
        <v>0</v>
      </c>
      <c r="AU2667" s="457">
        <v>0</v>
      </c>
    </row>
    <row r="2668" spans="1:47" x14ac:dyDescent="0.2">
      <c r="A2668" s="231">
        <v>2041</v>
      </c>
      <c r="B2668" s="232">
        <v>24</v>
      </c>
      <c r="C2668" s="456">
        <v>0</v>
      </c>
      <c r="D2668" s="457">
        <v>0</v>
      </c>
      <c r="E2668" s="438">
        <v>8.4032200224290197</v>
      </c>
      <c r="F2668" s="456">
        <v>0</v>
      </c>
      <c r="G2668" s="457">
        <v>0</v>
      </c>
      <c r="H2668" s="438">
        <v>0.36590021690897573</v>
      </c>
      <c r="I2668" s="456">
        <v>0</v>
      </c>
      <c r="J2668" s="457">
        <v>0</v>
      </c>
      <c r="K2668" s="438">
        <v>0.45473681185053705</v>
      </c>
      <c r="L2668" s="462">
        <v>0</v>
      </c>
      <c r="M2668" s="463">
        <v>0</v>
      </c>
      <c r="N2668" s="438">
        <v>3.4395154562376681E-3</v>
      </c>
      <c r="O2668" s="456">
        <v>0</v>
      </c>
      <c r="P2668" s="457">
        <v>0</v>
      </c>
      <c r="Q2668" s="438">
        <v>2.78411085026159E-2</v>
      </c>
      <c r="R2668" s="462">
        <v>0</v>
      </c>
      <c r="S2668" s="463">
        <v>0</v>
      </c>
      <c r="T2668" s="438">
        <v>513.83742185353287</v>
      </c>
      <c r="U2668" s="456">
        <v>0</v>
      </c>
      <c r="V2668" s="457">
        <v>0</v>
      </c>
      <c r="W2668" s="438">
        <v>1.8753105389725945E-2</v>
      </c>
      <c r="X2668" s="456">
        <v>0</v>
      </c>
      <c r="Y2668" s="457">
        <v>0</v>
      </c>
      <c r="Z2668" s="438">
        <v>1.9130956080429379E-2</v>
      </c>
      <c r="AA2668" s="456">
        <v>0</v>
      </c>
      <c r="AB2668" s="457">
        <v>0</v>
      </c>
      <c r="AC2668" s="438">
        <v>7.1409698566614385E-3</v>
      </c>
      <c r="AD2668" s="456">
        <v>0</v>
      </c>
      <c r="AE2668" s="457">
        <v>0</v>
      </c>
      <c r="AF2668" s="438">
        <v>4.3219084330264857E-4</v>
      </c>
      <c r="AG2668" s="456">
        <v>0</v>
      </c>
      <c r="AH2668" s="457">
        <v>0</v>
      </c>
      <c r="AI2668" s="438">
        <v>1.5448726582421378E-2</v>
      </c>
      <c r="AJ2668" s="456">
        <v>0</v>
      </c>
      <c r="AK2668" s="457">
        <v>0</v>
      </c>
      <c r="AL2668" s="438">
        <v>2.654617859976169E-3</v>
      </c>
      <c r="AM2668" s="456">
        <v>0</v>
      </c>
      <c r="AN2668" s="457">
        <v>0</v>
      </c>
      <c r="AO2668" s="438">
        <v>3.4670979973291105E-3</v>
      </c>
      <c r="AP2668" s="462">
        <v>0</v>
      </c>
      <c r="AQ2668" s="463">
        <v>0</v>
      </c>
      <c r="AR2668" s="463">
        <v>0</v>
      </c>
      <c r="AS2668" s="456">
        <v>0</v>
      </c>
      <c r="AT2668" s="457">
        <v>0</v>
      </c>
      <c r="AU2668" s="457">
        <v>0</v>
      </c>
    </row>
    <row r="2669" spans="1:47" x14ac:dyDescent="0.2">
      <c r="A2669" s="231">
        <v>2041</v>
      </c>
      <c r="B2669" s="232">
        <v>25</v>
      </c>
      <c r="C2669" s="456">
        <v>0</v>
      </c>
      <c r="D2669" s="457">
        <v>0</v>
      </c>
      <c r="E2669" s="438">
        <v>8.46369087966157</v>
      </c>
      <c r="F2669" s="456">
        <v>0</v>
      </c>
      <c r="G2669" s="457">
        <v>0</v>
      </c>
      <c r="H2669" s="438">
        <v>0.37224313131619452</v>
      </c>
      <c r="I2669" s="456">
        <v>0</v>
      </c>
      <c r="J2669" s="457">
        <v>0</v>
      </c>
      <c r="K2669" s="438">
        <v>0.45887258796236635</v>
      </c>
      <c r="L2669" s="462">
        <v>0</v>
      </c>
      <c r="M2669" s="463">
        <v>0</v>
      </c>
      <c r="N2669" s="438">
        <v>3.4444705579099798E-3</v>
      </c>
      <c r="O2669" s="456">
        <v>0</v>
      </c>
      <c r="P2669" s="457">
        <v>0</v>
      </c>
      <c r="Q2669" s="438">
        <v>2.8000471966721986E-2</v>
      </c>
      <c r="R2669" s="462">
        <v>0</v>
      </c>
      <c r="S2669" s="463">
        <v>0</v>
      </c>
      <c r="T2669" s="438">
        <v>514.57730301812694</v>
      </c>
      <c r="U2669" s="456">
        <v>0</v>
      </c>
      <c r="V2669" s="457">
        <v>0</v>
      </c>
      <c r="W2669" s="438">
        <v>1.9026138412318139E-2</v>
      </c>
      <c r="X2669" s="456">
        <v>0</v>
      </c>
      <c r="Y2669" s="457">
        <v>0</v>
      </c>
      <c r="Z2669" s="438">
        <v>1.9432492058558182E-2</v>
      </c>
      <c r="AA2669" s="456">
        <v>0</v>
      </c>
      <c r="AB2669" s="457">
        <v>0</v>
      </c>
      <c r="AC2669" s="438">
        <v>7.2746235415418912E-3</v>
      </c>
      <c r="AD2669" s="456">
        <v>0</v>
      </c>
      <c r="AE2669" s="457">
        <v>0</v>
      </c>
      <c r="AF2669" s="438">
        <v>4.4002698270698913E-4</v>
      </c>
      <c r="AG2669" s="456">
        <v>0</v>
      </c>
      <c r="AH2669" s="457">
        <v>0</v>
      </c>
      <c r="AI2669" s="438">
        <v>1.5713699347247596E-2</v>
      </c>
      <c r="AJ2669" s="456">
        <v>0</v>
      </c>
      <c r="AK2669" s="457">
        <v>0</v>
      </c>
      <c r="AL2669" s="438">
        <v>2.7065843081658493E-3</v>
      </c>
      <c r="AM2669" s="456">
        <v>0</v>
      </c>
      <c r="AN2669" s="457">
        <v>0</v>
      </c>
      <c r="AO2669" s="438">
        <v>3.5215174067307043E-3</v>
      </c>
      <c r="AP2669" s="462">
        <v>0</v>
      </c>
      <c r="AQ2669" s="463">
        <v>0</v>
      </c>
      <c r="AR2669" s="463">
        <v>0</v>
      </c>
      <c r="AS2669" s="456">
        <v>0</v>
      </c>
      <c r="AT2669" s="457">
        <v>0</v>
      </c>
      <c r="AU2669" s="457">
        <v>0</v>
      </c>
    </row>
    <row r="2670" spans="1:47" x14ac:dyDescent="0.2">
      <c r="A2670" s="231">
        <v>2041</v>
      </c>
      <c r="B2670" s="232">
        <v>26</v>
      </c>
      <c r="C2670" s="456">
        <v>0</v>
      </c>
      <c r="D2670" s="457">
        <v>0</v>
      </c>
      <c r="E2670" s="438">
        <v>8.5001777521777893</v>
      </c>
      <c r="F2670" s="456">
        <v>0</v>
      </c>
      <c r="G2670" s="457">
        <v>0</v>
      </c>
      <c r="H2670" s="438">
        <v>0.37606934680729859</v>
      </c>
      <c r="I2670" s="456">
        <v>0</v>
      </c>
      <c r="J2670" s="457">
        <v>0</v>
      </c>
      <c r="K2670" s="438">
        <v>0.46136771649068903</v>
      </c>
      <c r="L2670" s="462">
        <v>0</v>
      </c>
      <c r="M2670" s="463">
        <v>0</v>
      </c>
      <c r="N2670" s="438">
        <v>3.4474596130915627E-3</v>
      </c>
      <c r="O2670" s="456">
        <v>0</v>
      </c>
      <c r="P2670" s="457">
        <v>0</v>
      </c>
      <c r="Q2670" s="438">
        <v>2.8096610082426355E-2</v>
      </c>
      <c r="R2670" s="462">
        <v>0</v>
      </c>
      <c r="S2670" s="463">
        <v>0</v>
      </c>
      <c r="T2670" s="438">
        <v>515.0237092133201</v>
      </c>
      <c r="U2670" s="456">
        <v>0</v>
      </c>
      <c r="V2670" s="457">
        <v>0</v>
      </c>
      <c r="W2670" s="438">
        <v>1.9190879243859957E-2</v>
      </c>
      <c r="X2670" s="456">
        <v>0</v>
      </c>
      <c r="Y2670" s="457">
        <v>0</v>
      </c>
      <c r="Z2670" s="438">
        <v>1.9614303204606498E-2</v>
      </c>
      <c r="AA2670" s="456">
        <v>0</v>
      </c>
      <c r="AB2670" s="457">
        <v>0</v>
      </c>
      <c r="AC2670" s="438">
        <v>7.3552340278048474E-3</v>
      </c>
      <c r="AD2670" s="456">
        <v>0</v>
      </c>
      <c r="AE2670" s="457">
        <v>0</v>
      </c>
      <c r="AF2670" s="438">
        <v>4.4475425918159665E-4</v>
      </c>
      <c r="AG2670" s="456">
        <v>0</v>
      </c>
      <c r="AH2670" s="457">
        <v>0</v>
      </c>
      <c r="AI2670" s="438">
        <v>1.5873528791302098E-2</v>
      </c>
      <c r="AJ2670" s="456">
        <v>0</v>
      </c>
      <c r="AK2670" s="457">
        <v>0</v>
      </c>
      <c r="AL2670" s="438">
        <v>2.7379237050336232E-3</v>
      </c>
      <c r="AM2670" s="456">
        <v>0</v>
      </c>
      <c r="AN2670" s="457">
        <v>0</v>
      </c>
      <c r="AO2670" s="438">
        <v>3.5543526189558187E-3</v>
      </c>
      <c r="AP2670" s="462">
        <v>0</v>
      </c>
      <c r="AQ2670" s="463">
        <v>0</v>
      </c>
      <c r="AR2670" s="463">
        <v>0</v>
      </c>
      <c r="AS2670" s="456">
        <v>0</v>
      </c>
      <c r="AT2670" s="457">
        <v>0</v>
      </c>
      <c r="AU2670" s="457">
        <v>0</v>
      </c>
    </row>
    <row r="2671" spans="1:47" x14ac:dyDescent="0.2">
      <c r="A2671" s="231">
        <v>2041</v>
      </c>
      <c r="B2671" s="232">
        <v>27</v>
      </c>
      <c r="C2671" s="456">
        <v>0</v>
      </c>
      <c r="D2671" s="457">
        <v>0</v>
      </c>
      <c r="E2671" s="438">
        <v>8.5071128645759071</v>
      </c>
      <c r="F2671" s="456">
        <v>0</v>
      </c>
      <c r="G2671" s="457">
        <v>0</v>
      </c>
      <c r="H2671" s="438">
        <v>0.37679722659777254</v>
      </c>
      <c r="I2671" s="456">
        <v>0</v>
      </c>
      <c r="J2671" s="457">
        <v>0</v>
      </c>
      <c r="K2671" s="438">
        <v>0.4618422213957824</v>
      </c>
      <c r="L2671" s="462">
        <v>0</v>
      </c>
      <c r="M2671" s="463">
        <v>0</v>
      </c>
      <c r="N2671" s="438">
        <v>3.4480267079390319E-3</v>
      </c>
      <c r="O2671" s="456">
        <v>0</v>
      </c>
      <c r="P2671" s="457">
        <v>0</v>
      </c>
      <c r="Q2671" s="438">
        <v>2.8114919778682714E-2</v>
      </c>
      <c r="R2671" s="462">
        <v>0</v>
      </c>
      <c r="S2671" s="463">
        <v>0</v>
      </c>
      <c r="T2671" s="438">
        <v>515.10957389488487</v>
      </c>
      <c r="U2671" s="456">
        <v>0</v>
      </c>
      <c r="V2671" s="457">
        <v>0</v>
      </c>
      <c r="W2671" s="438">
        <v>1.9222225924977968E-2</v>
      </c>
      <c r="X2671" s="456">
        <v>0</v>
      </c>
      <c r="Y2671" s="457">
        <v>0</v>
      </c>
      <c r="Z2671" s="438">
        <v>1.9648927221954056E-2</v>
      </c>
      <c r="AA2671" s="456">
        <v>0</v>
      </c>
      <c r="AB2671" s="457">
        <v>0</v>
      </c>
      <c r="AC2671" s="438">
        <v>7.3705803783338398E-3</v>
      </c>
      <c r="AD2671" s="456">
        <v>0</v>
      </c>
      <c r="AE2671" s="457">
        <v>0</v>
      </c>
      <c r="AF2671" s="438">
        <v>4.4565296284399111E-4</v>
      </c>
      <c r="AG2671" s="456">
        <v>0</v>
      </c>
      <c r="AH2671" s="457">
        <v>0</v>
      </c>
      <c r="AI2671" s="438">
        <v>1.5903961551653151E-2</v>
      </c>
      <c r="AJ2671" s="456">
        <v>0</v>
      </c>
      <c r="AK2671" s="457">
        <v>0</v>
      </c>
      <c r="AL2671" s="438">
        <v>2.743891512310422E-3</v>
      </c>
      <c r="AM2671" s="456">
        <v>0</v>
      </c>
      <c r="AN2671" s="457">
        <v>0</v>
      </c>
      <c r="AO2671" s="438">
        <v>3.5606059502521397E-3</v>
      </c>
      <c r="AP2671" s="462">
        <v>0</v>
      </c>
      <c r="AQ2671" s="463">
        <v>0</v>
      </c>
      <c r="AR2671" s="463">
        <v>0</v>
      </c>
      <c r="AS2671" s="456">
        <v>0</v>
      </c>
      <c r="AT2671" s="457">
        <v>0</v>
      </c>
      <c r="AU2671" s="457">
        <v>0</v>
      </c>
    </row>
    <row r="2672" spans="1:47" x14ac:dyDescent="0.2">
      <c r="A2672" s="231">
        <v>2041</v>
      </c>
      <c r="B2672" s="232">
        <v>28</v>
      </c>
      <c r="C2672" s="456">
        <v>0</v>
      </c>
      <c r="D2672" s="457">
        <v>0</v>
      </c>
      <c r="E2672" s="438">
        <v>8.507134165969271</v>
      </c>
      <c r="F2672" s="456">
        <v>0</v>
      </c>
      <c r="G2672" s="457">
        <v>0</v>
      </c>
      <c r="H2672" s="438">
        <v>0.37679590836812249</v>
      </c>
      <c r="I2672" s="456">
        <v>0</v>
      </c>
      <c r="J2672" s="457">
        <v>0</v>
      </c>
      <c r="K2672" s="438">
        <v>0.4618423478578158</v>
      </c>
      <c r="L2672" s="462">
        <v>0</v>
      </c>
      <c r="M2672" s="463">
        <v>0</v>
      </c>
      <c r="N2672" s="438">
        <v>3.4480343816492985E-3</v>
      </c>
      <c r="O2672" s="456">
        <v>0</v>
      </c>
      <c r="P2672" s="457">
        <v>0</v>
      </c>
      <c r="Q2672" s="438">
        <v>2.8114931966231084E-2</v>
      </c>
      <c r="R2672" s="462">
        <v>0</v>
      </c>
      <c r="S2672" s="463">
        <v>0</v>
      </c>
      <c r="T2672" s="438">
        <v>515.10928087538036</v>
      </c>
      <c r="U2672" s="456">
        <v>0</v>
      </c>
      <c r="V2672" s="457">
        <v>0</v>
      </c>
      <c r="W2672" s="438">
        <v>1.9222191270383701E-2</v>
      </c>
      <c r="X2672" s="456">
        <v>0</v>
      </c>
      <c r="Y2672" s="457">
        <v>0</v>
      </c>
      <c r="Z2672" s="438">
        <v>1.9648844442939468E-2</v>
      </c>
      <c r="AA2672" s="456">
        <v>0</v>
      </c>
      <c r="AB2672" s="457">
        <v>0</v>
      </c>
      <c r="AC2672" s="438">
        <v>7.3705462143352244E-3</v>
      </c>
      <c r="AD2672" s="456">
        <v>0</v>
      </c>
      <c r="AE2672" s="457">
        <v>0</v>
      </c>
      <c r="AF2672" s="438">
        <v>4.4565284416375094E-4</v>
      </c>
      <c r="AG2672" s="456">
        <v>0</v>
      </c>
      <c r="AH2672" s="457">
        <v>0</v>
      </c>
      <c r="AI2672" s="438">
        <v>1.5903896890987253E-2</v>
      </c>
      <c r="AJ2672" s="456">
        <v>0</v>
      </c>
      <c r="AK2672" s="457">
        <v>0</v>
      </c>
      <c r="AL2672" s="438">
        <v>2.7438744038738101E-3</v>
      </c>
      <c r="AM2672" s="456">
        <v>0</v>
      </c>
      <c r="AN2672" s="457">
        <v>0</v>
      </c>
      <c r="AO2672" s="438">
        <v>3.5605919210864021E-3</v>
      </c>
      <c r="AP2672" s="462">
        <v>0</v>
      </c>
      <c r="AQ2672" s="463">
        <v>0</v>
      </c>
      <c r="AR2672" s="463">
        <v>0</v>
      </c>
      <c r="AS2672" s="456">
        <v>0</v>
      </c>
      <c r="AT2672" s="457">
        <v>0</v>
      </c>
      <c r="AU2672" s="457">
        <v>0</v>
      </c>
    </row>
    <row r="2673" spans="1:47" x14ac:dyDescent="0.2">
      <c r="A2673" s="231">
        <v>2041</v>
      </c>
      <c r="B2673" s="232">
        <v>29</v>
      </c>
      <c r="C2673" s="456">
        <v>0</v>
      </c>
      <c r="D2673" s="457">
        <v>0</v>
      </c>
      <c r="E2673" s="438">
        <v>8.5071244148330134</v>
      </c>
      <c r="F2673" s="456">
        <v>0</v>
      </c>
      <c r="G2673" s="457">
        <v>0</v>
      </c>
      <c r="H2673" s="438">
        <v>0.37679298904918102</v>
      </c>
      <c r="I2673" s="456">
        <v>0</v>
      </c>
      <c r="J2673" s="457">
        <v>0</v>
      </c>
      <c r="K2673" s="438">
        <v>0.46184177555849004</v>
      </c>
      <c r="L2673" s="462">
        <v>0</v>
      </c>
      <c r="M2673" s="463">
        <v>0</v>
      </c>
      <c r="N2673" s="438">
        <v>3.4480389997747834E-3</v>
      </c>
      <c r="O2673" s="456">
        <v>0</v>
      </c>
      <c r="P2673" s="457">
        <v>0</v>
      </c>
      <c r="Q2673" s="438">
        <v>2.81149095164527E-2</v>
      </c>
      <c r="R2673" s="462">
        <v>0</v>
      </c>
      <c r="S2673" s="463">
        <v>0</v>
      </c>
      <c r="T2673" s="438">
        <v>515.1102769160193</v>
      </c>
      <c r="U2673" s="456">
        <v>0</v>
      </c>
      <c r="V2673" s="457">
        <v>0</v>
      </c>
      <c r="W2673" s="438">
        <v>1.9222095356975756E-2</v>
      </c>
      <c r="X2673" s="456">
        <v>0</v>
      </c>
      <c r="Y2673" s="457">
        <v>0</v>
      </c>
      <c r="Z2673" s="438">
        <v>1.9648697029558154E-2</v>
      </c>
      <c r="AA2673" s="456">
        <v>0</v>
      </c>
      <c r="AB2673" s="457">
        <v>0</v>
      </c>
      <c r="AC2673" s="438">
        <v>7.3704753180657339E-3</v>
      </c>
      <c r="AD2673" s="456">
        <v>0</v>
      </c>
      <c r="AE2673" s="457">
        <v>0</v>
      </c>
      <c r="AF2673" s="438">
        <v>4.4564802994126934E-4</v>
      </c>
      <c r="AG2673" s="456">
        <v>0</v>
      </c>
      <c r="AH2673" s="457">
        <v>0</v>
      </c>
      <c r="AI2673" s="438">
        <v>1.5903773981146677E-2</v>
      </c>
      <c r="AJ2673" s="456">
        <v>0</v>
      </c>
      <c r="AK2673" s="457">
        <v>0</v>
      </c>
      <c r="AL2673" s="438">
        <v>2.7438503883938101E-3</v>
      </c>
      <c r="AM2673" s="456">
        <v>0</v>
      </c>
      <c r="AN2673" s="457">
        <v>0</v>
      </c>
      <c r="AO2673" s="438">
        <v>3.5605704282179926E-3</v>
      </c>
      <c r="AP2673" s="462">
        <v>0</v>
      </c>
      <c r="AQ2673" s="463">
        <v>0</v>
      </c>
      <c r="AR2673" s="463">
        <v>0</v>
      </c>
      <c r="AS2673" s="456">
        <v>0</v>
      </c>
      <c r="AT2673" s="457">
        <v>0</v>
      </c>
      <c r="AU2673" s="457">
        <v>0</v>
      </c>
    </row>
    <row r="2674" spans="1:47" x14ac:dyDescent="0.2">
      <c r="A2674" s="231">
        <v>2041</v>
      </c>
      <c r="B2674" s="232">
        <v>30</v>
      </c>
      <c r="C2674" s="456">
        <v>0</v>
      </c>
      <c r="D2674" s="457">
        <v>0</v>
      </c>
      <c r="E2674" s="438">
        <v>9.7761893075941728</v>
      </c>
      <c r="F2674" s="456">
        <v>0</v>
      </c>
      <c r="G2674" s="457">
        <v>0</v>
      </c>
      <c r="H2674" s="438">
        <v>0.39958027074984442</v>
      </c>
      <c r="I2674" s="456">
        <v>0</v>
      </c>
      <c r="J2674" s="457">
        <v>0</v>
      </c>
      <c r="K2674" s="438">
        <v>0.59666207334218546</v>
      </c>
      <c r="L2674" s="462">
        <v>0</v>
      </c>
      <c r="M2674" s="463">
        <v>0</v>
      </c>
      <c r="N2674" s="438">
        <v>3.4480464314253275E-3</v>
      </c>
      <c r="O2674" s="456">
        <v>0</v>
      </c>
      <c r="P2674" s="457">
        <v>0</v>
      </c>
      <c r="Q2674" s="438">
        <v>2.8114852717894281E-2</v>
      </c>
      <c r="R2674" s="462">
        <v>0</v>
      </c>
      <c r="S2674" s="463">
        <v>0</v>
      </c>
      <c r="T2674" s="438">
        <v>515.11120190179793</v>
      </c>
      <c r="U2674" s="456">
        <v>0</v>
      </c>
      <c r="V2674" s="457">
        <v>0</v>
      </c>
      <c r="W2674" s="438">
        <v>2.0497956308317165E-2</v>
      </c>
      <c r="X2674" s="456">
        <v>0</v>
      </c>
      <c r="Y2674" s="457">
        <v>0</v>
      </c>
      <c r="Z2674" s="438">
        <v>1.9648466805656524E-2</v>
      </c>
      <c r="AA2674" s="456">
        <v>0</v>
      </c>
      <c r="AB2674" s="457">
        <v>0</v>
      </c>
      <c r="AC2674" s="438">
        <v>7.792654544107251E-3</v>
      </c>
      <c r="AD2674" s="456">
        <v>0</v>
      </c>
      <c r="AE2674" s="457">
        <v>0</v>
      </c>
      <c r="AF2674" s="438">
        <v>4.7229495701127741E-4</v>
      </c>
      <c r="AG2674" s="456">
        <v>0</v>
      </c>
      <c r="AH2674" s="457">
        <v>0</v>
      </c>
      <c r="AI2674" s="438">
        <v>1.6873105732430501E-2</v>
      </c>
      <c r="AJ2674" s="456">
        <v>0</v>
      </c>
      <c r="AK2674" s="457">
        <v>0</v>
      </c>
      <c r="AL2674" s="438">
        <v>2.8982153721984231E-3</v>
      </c>
      <c r="AM2674" s="456">
        <v>0</v>
      </c>
      <c r="AN2674" s="457">
        <v>0</v>
      </c>
      <c r="AO2674" s="438">
        <v>3.7892643751364368E-3</v>
      </c>
      <c r="AP2674" s="462">
        <v>0</v>
      </c>
      <c r="AQ2674" s="463">
        <v>0</v>
      </c>
      <c r="AR2674" s="463">
        <v>0</v>
      </c>
      <c r="AS2674" s="456">
        <v>0</v>
      </c>
      <c r="AT2674" s="457">
        <v>0</v>
      </c>
      <c r="AU2674" s="457">
        <v>0</v>
      </c>
    </row>
    <row r="2675" spans="1:47" x14ac:dyDescent="0.2">
      <c r="A2675" s="231">
        <v>2041</v>
      </c>
      <c r="B2675" s="232">
        <v>31</v>
      </c>
      <c r="C2675" s="456">
        <v>0</v>
      </c>
      <c r="D2675" s="457">
        <v>0</v>
      </c>
      <c r="E2675" s="438">
        <v>11.089706044064648</v>
      </c>
      <c r="F2675" s="456">
        <v>0</v>
      </c>
      <c r="G2675" s="457">
        <v>0</v>
      </c>
      <c r="H2675" s="438">
        <v>0.42474778101179039</v>
      </c>
      <c r="I2675" s="456">
        <v>0</v>
      </c>
      <c r="J2675" s="457">
        <v>0</v>
      </c>
      <c r="K2675" s="438">
        <v>0.72635557239199844</v>
      </c>
      <c r="L2675" s="462">
        <v>0</v>
      </c>
      <c r="M2675" s="463">
        <v>0</v>
      </c>
      <c r="N2675" s="438">
        <v>3.4480502744016414E-3</v>
      </c>
      <c r="O2675" s="456">
        <v>0</v>
      </c>
      <c r="P2675" s="457">
        <v>0</v>
      </c>
      <c r="Q2675" s="438">
        <v>2.8114818130066409E-2</v>
      </c>
      <c r="R2675" s="462">
        <v>0</v>
      </c>
      <c r="S2675" s="463">
        <v>0</v>
      </c>
      <c r="T2675" s="438">
        <v>515.11274807116934</v>
      </c>
      <c r="U2675" s="456">
        <v>0</v>
      </c>
      <c r="V2675" s="457">
        <v>0</v>
      </c>
      <c r="W2675" s="438">
        <v>2.1883895633631176E-2</v>
      </c>
      <c r="X2675" s="456">
        <v>0</v>
      </c>
      <c r="Y2675" s="457">
        <v>0</v>
      </c>
      <c r="Z2675" s="438">
        <v>1.964811871951171E-2</v>
      </c>
      <c r="AA2675" s="456">
        <v>0</v>
      </c>
      <c r="AB2675" s="457">
        <v>0</v>
      </c>
      <c r="AC2675" s="438">
        <v>8.2632664389680824E-3</v>
      </c>
      <c r="AD2675" s="456">
        <v>0</v>
      </c>
      <c r="AE2675" s="457">
        <v>0</v>
      </c>
      <c r="AF2675" s="438">
        <v>5.0188725768906281E-4</v>
      </c>
      <c r="AG2675" s="456">
        <v>0</v>
      </c>
      <c r="AH2675" s="457">
        <v>0</v>
      </c>
      <c r="AI2675" s="438">
        <v>1.7942412001161083E-2</v>
      </c>
      <c r="AJ2675" s="456">
        <v>0</v>
      </c>
      <c r="AK2675" s="457">
        <v>0</v>
      </c>
      <c r="AL2675" s="438">
        <v>3.0713756111775607E-3</v>
      </c>
      <c r="AM2675" s="456">
        <v>0</v>
      </c>
      <c r="AN2675" s="457">
        <v>0</v>
      </c>
      <c r="AO2675" s="438">
        <v>4.0393331006651377E-3</v>
      </c>
      <c r="AP2675" s="462">
        <v>0</v>
      </c>
      <c r="AQ2675" s="463">
        <v>0</v>
      </c>
      <c r="AR2675" s="463">
        <v>0</v>
      </c>
      <c r="AS2675" s="456">
        <v>0</v>
      </c>
      <c r="AT2675" s="457">
        <v>0</v>
      </c>
      <c r="AU2675" s="457">
        <v>0</v>
      </c>
    </row>
    <row r="2676" spans="1:47" x14ac:dyDescent="0.2">
      <c r="A2676" s="231">
        <v>2041</v>
      </c>
      <c r="B2676" s="232">
        <v>32</v>
      </c>
      <c r="C2676" s="456">
        <v>0</v>
      </c>
      <c r="D2676" s="457">
        <v>0</v>
      </c>
      <c r="E2676" s="419">
        <v>11.089706044064648</v>
      </c>
      <c r="F2676" s="456">
        <v>0</v>
      </c>
      <c r="G2676" s="457">
        <v>0</v>
      </c>
      <c r="H2676" s="419">
        <v>0.42474778101179039</v>
      </c>
      <c r="I2676" s="456">
        <v>0</v>
      </c>
      <c r="J2676" s="457">
        <v>0</v>
      </c>
      <c r="K2676" s="419">
        <v>0.72635557239199844</v>
      </c>
      <c r="L2676" s="462">
        <v>0</v>
      </c>
      <c r="M2676" s="463">
        <v>0</v>
      </c>
      <c r="N2676" s="419">
        <v>3.4480502744016414E-3</v>
      </c>
      <c r="O2676" s="456">
        <v>0</v>
      </c>
      <c r="P2676" s="457">
        <v>0</v>
      </c>
      <c r="Q2676" s="419">
        <v>2.8114818130066409E-2</v>
      </c>
      <c r="R2676" s="462">
        <v>0</v>
      </c>
      <c r="S2676" s="463">
        <v>0</v>
      </c>
      <c r="T2676" s="419">
        <v>515.11274807116934</v>
      </c>
      <c r="U2676" s="456">
        <v>0</v>
      </c>
      <c r="V2676" s="457">
        <v>0</v>
      </c>
      <c r="W2676" s="419">
        <v>2.1883895633631176E-2</v>
      </c>
      <c r="X2676" s="456">
        <v>0</v>
      </c>
      <c r="Y2676" s="457">
        <v>0</v>
      </c>
      <c r="Z2676" s="419">
        <v>1.964811871951171E-2</v>
      </c>
      <c r="AA2676" s="456">
        <v>0</v>
      </c>
      <c r="AB2676" s="457">
        <v>0</v>
      </c>
      <c r="AC2676" s="419">
        <v>8.2632664389680824E-3</v>
      </c>
      <c r="AD2676" s="456">
        <v>0</v>
      </c>
      <c r="AE2676" s="457">
        <v>0</v>
      </c>
      <c r="AF2676" s="419">
        <v>5.0188725768906281E-4</v>
      </c>
      <c r="AG2676" s="456">
        <v>0</v>
      </c>
      <c r="AH2676" s="457">
        <v>0</v>
      </c>
      <c r="AI2676" s="419">
        <v>1.7942412001161083E-2</v>
      </c>
      <c r="AJ2676" s="456">
        <v>0</v>
      </c>
      <c r="AK2676" s="457">
        <v>0</v>
      </c>
      <c r="AL2676" s="419">
        <v>3.0713756111775607E-3</v>
      </c>
      <c r="AM2676" s="456">
        <v>0</v>
      </c>
      <c r="AN2676" s="457">
        <v>0</v>
      </c>
      <c r="AO2676" s="419">
        <v>4.0393331006651377E-3</v>
      </c>
      <c r="AP2676" s="462">
        <v>0</v>
      </c>
      <c r="AQ2676" s="463">
        <v>0</v>
      </c>
      <c r="AR2676" s="463">
        <v>0</v>
      </c>
      <c r="AS2676" s="456">
        <v>0</v>
      </c>
      <c r="AT2676" s="457">
        <v>0</v>
      </c>
      <c r="AU2676" s="457">
        <v>0</v>
      </c>
    </row>
    <row r="2677" spans="1:47" x14ac:dyDescent="0.2">
      <c r="A2677" s="231">
        <v>2041</v>
      </c>
      <c r="B2677" s="232">
        <v>33</v>
      </c>
      <c r="C2677" s="456">
        <v>0</v>
      </c>
      <c r="D2677" s="457">
        <v>0</v>
      </c>
      <c r="E2677" s="419">
        <v>11.089706044064648</v>
      </c>
      <c r="F2677" s="456">
        <v>0</v>
      </c>
      <c r="G2677" s="457">
        <v>0</v>
      </c>
      <c r="H2677" s="419">
        <v>0.42474778101179039</v>
      </c>
      <c r="I2677" s="456">
        <v>0</v>
      </c>
      <c r="J2677" s="457">
        <v>0</v>
      </c>
      <c r="K2677" s="419">
        <v>0.72635557239199844</v>
      </c>
      <c r="L2677" s="462">
        <v>0</v>
      </c>
      <c r="M2677" s="463">
        <v>0</v>
      </c>
      <c r="N2677" s="419">
        <v>3.4480502744016414E-3</v>
      </c>
      <c r="O2677" s="456">
        <v>0</v>
      </c>
      <c r="P2677" s="457">
        <v>0</v>
      </c>
      <c r="Q2677" s="419">
        <v>2.8114818130066409E-2</v>
      </c>
      <c r="R2677" s="462">
        <v>0</v>
      </c>
      <c r="S2677" s="463">
        <v>0</v>
      </c>
      <c r="T2677" s="419">
        <v>515.11274807116934</v>
      </c>
      <c r="U2677" s="456">
        <v>0</v>
      </c>
      <c r="V2677" s="457">
        <v>0</v>
      </c>
      <c r="W2677" s="419">
        <v>2.1883895633631176E-2</v>
      </c>
      <c r="X2677" s="456">
        <v>0</v>
      </c>
      <c r="Y2677" s="457">
        <v>0</v>
      </c>
      <c r="Z2677" s="419">
        <v>1.964811871951171E-2</v>
      </c>
      <c r="AA2677" s="456">
        <v>0</v>
      </c>
      <c r="AB2677" s="457">
        <v>0</v>
      </c>
      <c r="AC2677" s="419">
        <v>8.2632664389680824E-3</v>
      </c>
      <c r="AD2677" s="456">
        <v>0</v>
      </c>
      <c r="AE2677" s="457">
        <v>0</v>
      </c>
      <c r="AF2677" s="419">
        <v>5.0188725768906281E-4</v>
      </c>
      <c r="AG2677" s="456">
        <v>0</v>
      </c>
      <c r="AH2677" s="457">
        <v>0</v>
      </c>
      <c r="AI2677" s="419">
        <v>1.7942412001161083E-2</v>
      </c>
      <c r="AJ2677" s="456">
        <v>0</v>
      </c>
      <c r="AK2677" s="457">
        <v>0</v>
      </c>
      <c r="AL2677" s="419">
        <v>3.0713756111775607E-3</v>
      </c>
      <c r="AM2677" s="456">
        <v>0</v>
      </c>
      <c r="AN2677" s="457">
        <v>0</v>
      </c>
      <c r="AO2677" s="419">
        <v>4.0393331006651377E-3</v>
      </c>
      <c r="AP2677" s="462">
        <v>0</v>
      </c>
      <c r="AQ2677" s="463">
        <v>0</v>
      </c>
      <c r="AR2677" s="463">
        <v>0</v>
      </c>
      <c r="AS2677" s="456">
        <v>0</v>
      </c>
      <c r="AT2677" s="457">
        <v>0</v>
      </c>
      <c r="AU2677" s="457">
        <v>0</v>
      </c>
    </row>
    <row r="2678" spans="1:47" x14ac:dyDescent="0.2">
      <c r="A2678" s="231">
        <v>2041</v>
      </c>
      <c r="B2678" s="232">
        <v>34</v>
      </c>
      <c r="C2678" s="456">
        <v>0</v>
      </c>
      <c r="D2678" s="457">
        <v>0</v>
      </c>
      <c r="E2678" s="419">
        <v>11.089706044064648</v>
      </c>
      <c r="F2678" s="456">
        <v>0</v>
      </c>
      <c r="G2678" s="457">
        <v>0</v>
      </c>
      <c r="H2678" s="419">
        <v>0.42474778101179039</v>
      </c>
      <c r="I2678" s="456">
        <v>0</v>
      </c>
      <c r="J2678" s="457">
        <v>0</v>
      </c>
      <c r="K2678" s="419">
        <v>0.72635557239199844</v>
      </c>
      <c r="L2678" s="462">
        <v>0</v>
      </c>
      <c r="M2678" s="463">
        <v>0</v>
      </c>
      <c r="N2678" s="419">
        <v>3.4480502744016414E-3</v>
      </c>
      <c r="O2678" s="456">
        <v>0</v>
      </c>
      <c r="P2678" s="457">
        <v>0</v>
      </c>
      <c r="Q2678" s="419">
        <v>2.8114818130066409E-2</v>
      </c>
      <c r="R2678" s="462">
        <v>0</v>
      </c>
      <c r="S2678" s="463">
        <v>0</v>
      </c>
      <c r="T2678" s="419">
        <v>515.11274807116934</v>
      </c>
      <c r="U2678" s="456">
        <v>0</v>
      </c>
      <c r="V2678" s="457">
        <v>0</v>
      </c>
      <c r="W2678" s="419">
        <v>2.1883895633631176E-2</v>
      </c>
      <c r="X2678" s="456">
        <v>0</v>
      </c>
      <c r="Y2678" s="457">
        <v>0</v>
      </c>
      <c r="Z2678" s="419">
        <v>1.964811871951171E-2</v>
      </c>
      <c r="AA2678" s="456">
        <v>0</v>
      </c>
      <c r="AB2678" s="457">
        <v>0</v>
      </c>
      <c r="AC2678" s="419">
        <v>8.2632664389680824E-3</v>
      </c>
      <c r="AD2678" s="456">
        <v>0</v>
      </c>
      <c r="AE2678" s="457">
        <v>0</v>
      </c>
      <c r="AF2678" s="419">
        <v>5.0188725768906281E-4</v>
      </c>
      <c r="AG2678" s="456">
        <v>0</v>
      </c>
      <c r="AH2678" s="457">
        <v>0</v>
      </c>
      <c r="AI2678" s="419">
        <v>1.7942412001161083E-2</v>
      </c>
      <c r="AJ2678" s="456">
        <v>0</v>
      </c>
      <c r="AK2678" s="457">
        <v>0</v>
      </c>
      <c r="AL2678" s="419">
        <v>3.0713756111775607E-3</v>
      </c>
      <c r="AM2678" s="456">
        <v>0</v>
      </c>
      <c r="AN2678" s="457">
        <v>0</v>
      </c>
      <c r="AO2678" s="419">
        <v>4.0393331006651377E-3</v>
      </c>
      <c r="AP2678" s="462">
        <v>0</v>
      </c>
      <c r="AQ2678" s="463">
        <v>0</v>
      </c>
      <c r="AR2678" s="463">
        <v>0</v>
      </c>
      <c r="AS2678" s="456">
        <v>0</v>
      </c>
      <c r="AT2678" s="457">
        <v>0</v>
      </c>
      <c r="AU2678" s="457">
        <v>0</v>
      </c>
    </row>
    <row r="2679" spans="1:47" x14ac:dyDescent="0.2">
      <c r="A2679" s="231">
        <v>2041</v>
      </c>
      <c r="B2679" s="232">
        <v>35</v>
      </c>
      <c r="C2679" s="456">
        <v>0</v>
      </c>
      <c r="D2679" s="457">
        <v>0</v>
      </c>
      <c r="E2679" s="419">
        <v>11.089706044064648</v>
      </c>
      <c r="F2679" s="456">
        <v>0</v>
      </c>
      <c r="G2679" s="457">
        <v>0</v>
      </c>
      <c r="H2679" s="419">
        <v>0.42474778101179039</v>
      </c>
      <c r="I2679" s="456">
        <v>0</v>
      </c>
      <c r="J2679" s="457">
        <v>0</v>
      </c>
      <c r="K2679" s="419">
        <v>0.72635557239199844</v>
      </c>
      <c r="L2679" s="462">
        <v>0</v>
      </c>
      <c r="M2679" s="463">
        <v>0</v>
      </c>
      <c r="N2679" s="419">
        <v>3.4480502744016414E-3</v>
      </c>
      <c r="O2679" s="456">
        <v>0</v>
      </c>
      <c r="P2679" s="457">
        <v>0</v>
      </c>
      <c r="Q2679" s="419">
        <v>2.8114818130066409E-2</v>
      </c>
      <c r="R2679" s="462">
        <v>0</v>
      </c>
      <c r="S2679" s="463">
        <v>0</v>
      </c>
      <c r="T2679" s="419">
        <v>515.11274807116934</v>
      </c>
      <c r="U2679" s="456">
        <v>0</v>
      </c>
      <c r="V2679" s="457">
        <v>0</v>
      </c>
      <c r="W2679" s="419">
        <v>2.1883895633631176E-2</v>
      </c>
      <c r="X2679" s="456">
        <v>0</v>
      </c>
      <c r="Y2679" s="457">
        <v>0</v>
      </c>
      <c r="Z2679" s="419">
        <v>1.964811871951171E-2</v>
      </c>
      <c r="AA2679" s="456">
        <v>0</v>
      </c>
      <c r="AB2679" s="457">
        <v>0</v>
      </c>
      <c r="AC2679" s="419">
        <v>8.2632664389680824E-3</v>
      </c>
      <c r="AD2679" s="456">
        <v>0</v>
      </c>
      <c r="AE2679" s="457">
        <v>0</v>
      </c>
      <c r="AF2679" s="419">
        <v>5.0188725768906281E-4</v>
      </c>
      <c r="AG2679" s="456">
        <v>0</v>
      </c>
      <c r="AH2679" s="457">
        <v>0</v>
      </c>
      <c r="AI2679" s="419">
        <v>1.7942412001161083E-2</v>
      </c>
      <c r="AJ2679" s="456">
        <v>0</v>
      </c>
      <c r="AK2679" s="457">
        <v>0</v>
      </c>
      <c r="AL2679" s="419">
        <v>3.0713756111775607E-3</v>
      </c>
      <c r="AM2679" s="456">
        <v>0</v>
      </c>
      <c r="AN2679" s="457">
        <v>0</v>
      </c>
      <c r="AO2679" s="419">
        <v>4.0393331006651377E-3</v>
      </c>
      <c r="AP2679" s="462">
        <v>0</v>
      </c>
      <c r="AQ2679" s="463">
        <v>0</v>
      </c>
      <c r="AR2679" s="463">
        <v>0</v>
      </c>
      <c r="AS2679" s="456">
        <v>0</v>
      </c>
      <c r="AT2679" s="457">
        <v>0</v>
      </c>
      <c r="AU2679" s="457">
        <v>0</v>
      </c>
    </row>
    <row r="2680" spans="1:47" x14ac:dyDescent="0.2">
      <c r="A2680" s="231">
        <v>2041</v>
      </c>
      <c r="B2680" s="232">
        <v>36</v>
      </c>
      <c r="C2680" s="456">
        <v>0</v>
      </c>
      <c r="D2680" s="457">
        <v>0</v>
      </c>
      <c r="E2680" s="419">
        <v>11.089706044064648</v>
      </c>
      <c r="F2680" s="456">
        <v>0</v>
      </c>
      <c r="G2680" s="457">
        <v>0</v>
      </c>
      <c r="H2680" s="419">
        <v>0.42474778101179039</v>
      </c>
      <c r="I2680" s="456">
        <v>0</v>
      </c>
      <c r="J2680" s="457">
        <v>0</v>
      </c>
      <c r="K2680" s="419">
        <v>0.72635557239199844</v>
      </c>
      <c r="L2680" s="462">
        <v>0</v>
      </c>
      <c r="M2680" s="463">
        <v>0</v>
      </c>
      <c r="N2680" s="419">
        <v>3.4480502744016414E-3</v>
      </c>
      <c r="O2680" s="456">
        <v>0</v>
      </c>
      <c r="P2680" s="457">
        <v>0</v>
      </c>
      <c r="Q2680" s="419">
        <v>2.8114818130066409E-2</v>
      </c>
      <c r="R2680" s="462">
        <v>0</v>
      </c>
      <c r="S2680" s="463">
        <v>0</v>
      </c>
      <c r="T2680" s="419">
        <v>515.11274807116934</v>
      </c>
      <c r="U2680" s="456">
        <v>0</v>
      </c>
      <c r="V2680" s="457">
        <v>0</v>
      </c>
      <c r="W2680" s="419">
        <v>2.1883895633631176E-2</v>
      </c>
      <c r="X2680" s="456">
        <v>0</v>
      </c>
      <c r="Y2680" s="457">
        <v>0</v>
      </c>
      <c r="Z2680" s="419">
        <v>1.964811871951171E-2</v>
      </c>
      <c r="AA2680" s="456">
        <v>0</v>
      </c>
      <c r="AB2680" s="457">
        <v>0</v>
      </c>
      <c r="AC2680" s="419">
        <v>8.2632664389680824E-3</v>
      </c>
      <c r="AD2680" s="456">
        <v>0</v>
      </c>
      <c r="AE2680" s="457">
        <v>0</v>
      </c>
      <c r="AF2680" s="419">
        <v>5.0188725768906281E-4</v>
      </c>
      <c r="AG2680" s="456">
        <v>0</v>
      </c>
      <c r="AH2680" s="457">
        <v>0</v>
      </c>
      <c r="AI2680" s="419">
        <v>1.7942412001161083E-2</v>
      </c>
      <c r="AJ2680" s="456">
        <v>0</v>
      </c>
      <c r="AK2680" s="457">
        <v>0</v>
      </c>
      <c r="AL2680" s="419">
        <v>3.0713756111775607E-3</v>
      </c>
      <c r="AM2680" s="456">
        <v>0</v>
      </c>
      <c r="AN2680" s="457">
        <v>0</v>
      </c>
      <c r="AO2680" s="419">
        <v>4.0393331006651377E-3</v>
      </c>
      <c r="AP2680" s="462">
        <v>0</v>
      </c>
      <c r="AQ2680" s="463">
        <v>0</v>
      </c>
      <c r="AR2680" s="463">
        <v>0</v>
      </c>
      <c r="AS2680" s="456">
        <v>0</v>
      </c>
      <c r="AT2680" s="457">
        <v>0</v>
      </c>
      <c r="AU2680" s="457">
        <v>0</v>
      </c>
    </row>
    <row r="2681" spans="1:47" x14ac:dyDescent="0.2">
      <c r="A2681" s="231">
        <v>2041</v>
      </c>
      <c r="B2681" s="232">
        <v>37</v>
      </c>
      <c r="C2681" s="456">
        <v>0</v>
      </c>
      <c r="D2681" s="457">
        <v>0</v>
      </c>
      <c r="E2681" s="419">
        <v>11.089706044064648</v>
      </c>
      <c r="F2681" s="456">
        <v>0</v>
      </c>
      <c r="G2681" s="457">
        <v>0</v>
      </c>
      <c r="H2681" s="419">
        <v>0.42474778101179039</v>
      </c>
      <c r="I2681" s="456">
        <v>0</v>
      </c>
      <c r="J2681" s="457">
        <v>0</v>
      </c>
      <c r="K2681" s="419">
        <v>0.72635557239199844</v>
      </c>
      <c r="L2681" s="462">
        <v>0</v>
      </c>
      <c r="M2681" s="463">
        <v>0</v>
      </c>
      <c r="N2681" s="419">
        <v>3.4480502744016414E-3</v>
      </c>
      <c r="O2681" s="456">
        <v>0</v>
      </c>
      <c r="P2681" s="457">
        <v>0</v>
      </c>
      <c r="Q2681" s="419">
        <v>2.8114818130066409E-2</v>
      </c>
      <c r="R2681" s="462">
        <v>0</v>
      </c>
      <c r="S2681" s="463">
        <v>0</v>
      </c>
      <c r="T2681" s="419">
        <v>515.11274807116934</v>
      </c>
      <c r="U2681" s="456">
        <v>0</v>
      </c>
      <c r="V2681" s="457">
        <v>0</v>
      </c>
      <c r="W2681" s="419">
        <v>2.1883895633631176E-2</v>
      </c>
      <c r="X2681" s="456">
        <v>0</v>
      </c>
      <c r="Y2681" s="457">
        <v>0</v>
      </c>
      <c r="Z2681" s="419">
        <v>1.964811871951171E-2</v>
      </c>
      <c r="AA2681" s="456">
        <v>0</v>
      </c>
      <c r="AB2681" s="457">
        <v>0</v>
      </c>
      <c r="AC2681" s="419">
        <v>8.2632664389680824E-3</v>
      </c>
      <c r="AD2681" s="456">
        <v>0</v>
      </c>
      <c r="AE2681" s="457">
        <v>0</v>
      </c>
      <c r="AF2681" s="419">
        <v>5.0188725768906281E-4</v>
      </c>
      <c r="AG2681" s="456">
        <v>0</v>
      </c>
      <c r="AH2681" s="457">
        <v>0</v>
      </c>
      <c r="AI2681" s="419">
        <v>1.7942412001161083E-2</v>
      </c>
      <c r="AJ2681" s="456">
        <v>0</v>
      </c>
      <c r="AK2681" s="457">
        <v>0</v>
      </c>
      <c r="AL2681" s="419">
        <v>3.0713756111775607E-3</v>
      </c>
      <c r="AM2681" s="456">
        <v>0</v>
      </c>
      <c r="AN2681" s="457">
        <v>0</v>
      </c>
      <c r="AO2681" s="419">
        <v>4.0393331006651377E-3</v>
      </c>
      <c r="AP2681" s="462">
        <v>0</v>
      </c>
      <c r="AQ2681" s="463">
        <v>0</v>
      </c>
      <c r="AR2681" s="463">
        <v>0</v>
      </c>
      <c r="AS2681" s="456">
        <v>0</v>
      </c>
      <c r="AT2681" s="457">
        <v>0</v>
      </c>
      <c r="AU2681" s="457">
        <v>0</v>
      </c>
    </row>
    <row r="2682" spans="1:47" x14ac:dyDescent="0.2">
      <c r="A2682" s="231">
        <v>2041</v>
      </c>
      <c r="B2682" s="232">
        <v>38</v>
      </c>
      <c r="C2682" s="456">
        <v>0</v>
      </c>
      <c r="D2682" s="457">
        <v>0</v>
      </c>
      <c r="E2682" s="419">
        <v>11.089706044064648</v>
      </c>
      <c r="F2682" s="456">
        <v>0</v>
      </c>
      <c r="G2682" s="457">
        <v>0</v>
      </c>
      <c r="H2682" s="419">
        <v>0.42474778101179039</v>
      </c>
      <c r="I2682" s="456">
        <v>0</v>
      </c>
      <c r="J2682" s="457">
        <v>0</v>
      </c>
      <c r="K2682" s="419">
        <v>0.72635557239199844</v>
      </c>
      <c r="L2682" s="462">
        <v>0</v>
      </c>
      <c r="M2682" s="463">
        <v>0</v>
      </c>
      <c r="N2682" s="419">
        <v>3.4480502744016414E-3</v>
      </c>
      <c r="O2682" s="456">
        <v>0</v>
      </c>
      <c r="P2682" s="457">
        <v>0</v>
      </c>
      <c r="Q2682" s="419">
        <v>2.8114818130066409E-2</v>
      </c>
      <c r="R2682" s="462">
        <v>0</v>
      </c>
      <c r="S2682" s="463">
        <v>0</v>
      </c>
      <c r="T2682" s="419">
        <v>515.11274807116934</v>
      </c>
      <c r="U2682" s="456">
        <v>0</v>
      </c>
      <c r="V2682" s="457">
        <v>0</v>
      </c>
      <c r="W2682" s="419">
        <v>2.1883895633631176E-2</v>
      </c>
      <c r="X2682" s="456">
        <v>0</v>
      </c>
      <c r="Y2682" s="457">
        <v>0</v>
      </c>
      <c r="Z2682" s="419">
        <v>1.964811871951171E-2</v>
      </c>
      <c r="AA2682" s="456">
        <v>0</v>
      </c>
      <c r="AB2682" s="457">
        <v>0</v>
      </c>
      <c r="AC2682" s="419">
        <v>8.2632664389680824E-3</v>
      </c>
      <c r="AD2682" s="456">
        <v>0</v>
      </c>
      <c r="AE2682" s="457">
        <v>0</v>
      </c>
      <c r="AF2682" s="419">
        <v>5.0188725768906281E-4</v>
      </c>
      <c r="AG2682" s="456">
        <v>0</v>
      </c>
      <c r="AH2682" s="457">
        <v>0</v>
      </c>
      <c r="AI2682" s="419">
        <v>1.7942412001161083E-2</v>
      </c>
      <c r="AJ2682" s="456">
        <v>0</v>
      </c>
      <c r="AK2682" s="457">
        <v>0</v>
      </c>
      <c r="AL2682" s="419">
        <v>3.0713756111775607E-3</v>
      </c>
      <c r="AM2682" s="456">
        <v>0</v>
      </c>
      <c r="AN2682" s="457">
        <v>0</v>
      </c>
      <c r="AO2682" s="419">
        <v>4.0393331006651377E-3</v>
      </c>
      <c r="AP2682" s="462">
        <v>0</v>
      </c>
      <c r="AQ2682" s="463">
        <v>0</v>
      </c>
      <c r="AR2682" s="463">
        <v>0</v>
      </c>
      <c r="AS2682" s="456">
        <v>0</v>
      </c>
      <c r="AT2682" s="457">
        <v>0</v>
      </c>
      <c r="AU2682" s="457">
        <v>0</v>
      </c>
    </row>
    <row r="2683" spans="1:47" x14ac:dyDescent="0.2">
      <c r="A2683" s="231">
        <v>2041</v>
      </c>
      <c r="B2683" s="232">
        <v>39</v>
      </c>
      <c r="C2683" s="456">
        <v>0</v>
      </c>
      <c r="D2683" s="457">
        <v>0</v>
      </c>
      <c r="E2683" s="419">
        <v>11.089706044064648</v>
      </c>
      <c r="F2683" s="456">
        <v>0</v>
      </c>
      <c r="G2683" s="457">
        <v>0</v>
      </c>
      <c r="H2683" s="419">
        <v>0.42474778101179039</v>
      </c>
      <c r="I2683" s="456">
        <v>0</v>
      </c>
      <c r="J2683" s="457">
        <v>0</v>
      </c>
      <c r="K2683" s="419">
        <v>0.72635557239199844</v>
      </c>
      <c r="L2683" s="462">
        <v>0</v>
      </c>
      <c r="M2683" s="463">
        <v>0</v>
      </c>
      <c r="N2683" s="419">
        <v>3.4480502744016414E-3</v>
      </c>
      <c r="O2683" s="456">
        <v>0</v>
      </c>
      <c r="P2683" s="457">
        <v>0</v>
      </c>
      <c r="Q2683" s="419">
        <v>2.8114818130066409E-2</v>
      </c>
      <c r="R2683" s="462">
        <v>0</v>
      </c>
      <c r="S2683" s="463">
        <v>0</v>
      </c>
      <c r="T2683" s="419">
        <v>515.11274807116934</v>
      </c>
      <c r="U2683" s="456">
        <v>0</v>
      </c>
      <c r="V2683" s="457">
        <v>0</v>
      </c>
      <c r="W2683" s="419">
        <v>2.1883895633631176E-2</v>
      </c>
      <c r="X2683" s="456">
        <v>0</v>
      </c>
      <c r="Y2683" s="457">
        <v>0</v>
      </c>
      <c r="Z2683" s="419">
        <v>1.964811871951171E-2</v>
      </c>
      <c r="AA2683" s="456">
        <v>0</v>
      </c>
      <c r="AB2683" s="457">
        <v>0</v>
      </c>
      <c r="AC2683" s="419">
        <v>8.2632664389680824E-3</v>
      </c>
      <c r="AD2683" s="456">
        <v>0</v>
      </c>
      <c r="AE2683" s="457">
        <v>0</v>
      </c>
      <c r="AF2683" s="419">
        <v>5.0188725768906281E-4</v>
      </c>
      <c r="AG2683" s="456">
        <v>0</v>
      </c>
      <c r="AH2683" s="457">
        <v>0</v>
      </c>
      <c r="AI2683" s="419">
        <v>1.7942412001161083E-2</v>
      </c>
      <c r="AJ2683" s="456">
        <v>0</v>
      </c>
      <c r="AK2683" s="457">
        <v>0</v>
      </c>
      <c r="AL2683" s="419">
        <v>3.0713756111775607E-3</v>
      </c>
      <c r="AM2683" s="456">
        <v>0</v>
      </c>
      <c r="AN2683" s="457">
        <v>0</v>
      </c>
      <c r="AO2683" s="419">
        <v>4.0393331006651377E-3</v>
      </c>
      <c r="AP2683" s="462">
        <v>0</v>
      </c>
      <c r="AQ2683" s="463">
        <v>0</v>
      </c>
      <c r="AR2683" s="463">
        <v>0</v>
      </c>
      <c r="AS2683" s="456">
        <v>0</v>
      </c>
      <c r="AT2683" s="457">
        <v>0</v>
      </c>
      <c r="AU2683" s="457">
        <v>0</v>
      </c>
    </row>
    <row r="2684" spans="1:47" ht="13.5" thickBot="1" x14ac:dyDescent="0.25">
      <c r="A2684" s="233">
        <v>2041</v>
      </c>
      <c r="B2684" s="234">
        <v>40</v>
      </c>
      <c r="C2684" s="458">
        <v>0</v>
      </c>
      <c r="D2684" s="459">
        <v>0</v>
      </c>
      <c r="E2684" s="430">
        <v>11.089706044064648</v>
      </c>
      <c r="F2684" s="458">
        <v>0</v>
      </c>
      <c r="G2684" s="459">
        <v>0</v>
      </c>
      <c r="H2684" s="430">
        <v>0.42474778101179039</v>
      </c>
      <c r="I2684" s="458">
        <v>0</v>
      </c>
      <c r="J2684" s="459">
        <v>0</v>
      </c>
      <c r="K2684" s="430">
        <v>0.72635557239199844</v>
      </c>
      <c r="L2684" s="464">
        <v>0</v>
      </c>
      <c r="M2684" s="465">
        <v>0</v>
      </c>
      <c r="N2684" s="430">
        <v>3.4480502744016414E-3</v>
      </c>
      <c r="O2684" s="458">
        <v>0</v>
      </c>
      <c r="P2684" s="459">
        <v>0</v>
      </c>
      <c r="Q2684" s="430">
        <v>2.8114818130066409E-2</v>
      </c>
      <c r="R2684" s="464">
        <v>0</v>
      </c>
      <c r="S2684" s="465">
        <v>0</v>
      </c>
      <c r="T2684" s="430">
        <v>515.11274807116934</v>
      </c>
      <c r="U2684" s="458">
        <v>0</v>
      </c>
      <c r="V2684" s="459">
        <v>0</v>
      </c>
      <c r="W2684" s="430">
        <v>2.1883895633631176E-2</v>
      </c>
      <c r="X2684" s="458">
        <v>0</v>
      </c>
      <c r="Y2684" s="459">
        <v>0</v>
      </c>
      <c r="Z2684" s="430">
        <v>1.964811871951171E-2</v>
      </c>
      <c r="AA2684" s="458">
        <v>0</v>
      </c>
      <c r="AB2684" s="459">
        <v>0</v>
      </c>
      <c r="AC2684" s="430">
        <v>8.2632664389680824E-3</v>
      </c>
      <c r="AD2684" s="458">
        <v>0</v>
      </c>
      <c r="AE2684" s="459">
        <v>0</v>
      </c>
      <c r="AF2684" s="430">
        <v>5.0188725768906281E-4</v>
      </c>
      <c r="AG2684" s="458">
        <v>0</v>
      </c>
      <c r="AH2684" s="459">
        <v>0</v>
      </c>
      <c r="AI2684" s="430">
        <v>1.7942412001161083E-2</v>
      </c>
      <c r="AJ2684" s="458">
        <v>0</v>
      </c>
      <c r="AK2684" s="459">
        <v>0</v>
      </c>
      <c r="AL2684" s="430">
        <v>3.0713756111775607E-3</v>
      </c>
      <c r="AM2684" s="458">
        <v>0</v>
      </c>
      <c r="AN2684" s="459">
        <v>0</v>
      </c>
      <c r="AO2684" s="430">
        <v>4.0393331006651377E-3</v>
      </c>
      <c r="AP2684" s="464">
        <v>0</v>
      </c>
      <c r="AQ2684" s="465">
        <v>0</v>
      </c>
      <c r="AR2684" s="465">
        <v>0</v>
      </c>
      <c r="AS2684" s="458">
        <v>0</v>
      </c>
      <c r="AT2684" s="459">
        <v>0</v>
      </c>
      <c r="AU2684" s="459">
        <v>0</v>
      </c>
    </row>
    <row r="2685" spans="1:47" x14ac:dyDescent="0.2">
      <c r="A2685" s="229">
        <v>2042</v>
      </c>
      <c r="B2685" s="230">
        <v>1</v>
      </c>
      <c r="C2685" s="454">
        <v>0.74919602043116185</v>
      </c>
      <c r="D2685" s="455">
        <v>0.76542409624905083</v>
      </c>
      <c r="E2685" s="436">
        <v>1.7816979521019922</v>
      </c>
      <c r="F2685" s="454">
        <v>3.6227317643288605E-2</v>
      </c>
      <c r="G2685" s="455">
        <v>3.1953221888353374E-2</v>
      </c>
      <c r="H2685" s="436">
        <v>5.5235853290836551E-2</v>
      </c>
      <c r="I2685" s="454">
        <v>3.2022602318440209E-2</v>
      </c>
      <c r="J2685" s="455">
        <v>3.2480894061387308E-2</v>
      </c>
      <c r="K2685" s="436">
        <v>0.10340981550476704</v>
      </c>
      <c r="L2685" s="460">
        <v>1.3498606955268605E-3</v>
      </c>
      <c r="M2685" s="461">
        <v>1.7630063221271142E-3</v>
      </c>
      <c r="N2685" s="436">
        <v>3.3117795474523442E-3</v>
      </c>
      <c r="O2685" s="454">
        <v>1.6382612340267195E-3</v>
      </c>
      <c r="P2685" s="455">
        <v>2.0803031130018552E-3</v>
      </c>
      <c r="Q2685" s="436">
        <v>1.0097425477876532E-2</v>
      </c>
      <c r="R2685" s="460">
        <v>0</v>
      </c>
      <c r="S2685" s="461">
        <v>0</v>
      </c>
      <c r="T2685" s="436">
        <v>493.1374516686235</v>
      </c>
      <c r="U2685" s="454">
        <v>4.6734786943471987E-3</v>
      </c>
      <c r="V2685" s="455">
        <v>5.6062647441720648E-3</v>
      </c>
      <c r="W2685" s="436">
        <v>1.0145331481014758E-2</v>
      </c>
      <c r="X2685" s="454">
        <v>4.3457843172149749E-3</v>
      </c>
      <c r="Y2685" s="455">
        <v>5.5405845937609131E-3</v>
      </c>
      <c r="Z2685" s="436">
        <v>1.0309809502148402E-2</v>
      </c>
      <c r="AA2685" s="454">
        <v>8.6568381650851782E-4</v>
      </c>
      <c r="AB2685" s="455">
        <v>8.7578535507587714E-4</v>
      </c>
      <c r="AC2685" s="436">
        <v>1.1933615588059924E-3</v>
      </c>
      <c r="AD2685" s="454">
        <v>4.6470104165545595E-5</v>
      </c>
      <c r="AE2685" s="455">
        <v>4.0760596410642941E-5</v>
      </c>
      <c r="AF2685" s="436">
        <v>6.48073437106203E-5</v>
      </c>
      <c r="AG2685" s="454">
        <v>1.4918463464188051E-3</v>
      </c>
      <c r="AH2685" s="455">
        <v>1.2977815281428322E-3</v>
      </c>
      <c r="AI2685" s="436">
        <v>2.2975053510287122E-3</v>
      </c>
      <c r="AJ2685" s="454">
        <v>2.7301411128821998E-4</v>
      </c>
      <c r="AK2685" s="455">
        <v>2.3225097051621691E-4</v>
      </c>
      <c r="AL2685" s="436">
        <v>4.0438313181172741E-4</v>
      </c>
      <c r="AM2685" s="454">
        <v>4.1894822669849845E-4</v>
      </c>
      <c r="AN2685" s="455">
        <v>3.7255146652961468E-4</v>
      </c>
      <c r="AO2685" s="436">
        <v>5.1014194979069215E-4</v>
      </c>
      <c r="AP2685" s="460">
        <v>0</v>
      </c>
      <c r="AQ2685" s="461">
        <v>0</v>
      </c>
      <c r="AR2685" s="461">
        <v>0</v>
      </c>
      <c r="AS2685" s="454">
        <v>0</v>
      </c>
      <c r="AT2685" s="455">
        <v>0</v>
      </c>
      <c r="AU2685" s="455">
        <v>0</v>
      </c>
    </row>
    <row r="2686" spans="1:47" x14ac:dyDescent="0.2">
      <c r="A2686" s="231">
        <v>2042</v>
      </c>
      <c r="B2686" s="232">
        <v>2</v>
      </c>
      <c r="C2686" s="456">
        <v>0.75499063063948246</v>
      </c>
      <c r="D2686" s="457">
        <v>0.77019754884391622</v>
      </c>
      <c r="E2686" s="437">
        <v>1.7933125363008824</v>
      </c>
      <c r="F2686" s="456">
        <v>3.6893103451385335E-2</v>
      </c>
      <c r="G2686" s="457">
        <v>3.2528763933405203E-2</v>
      </c>
      <c r="H2686" s="437">
        <v>5.6189891410256626E-2</v>
      </c>
      <c r="I2686" s="456">
        <v>3.2377268045866991E-2</v>
      </c>
      <c r="J2686" s="457">
        <v>3.2785432694615181E-2</v>
      </c>
      <c r="K2686" s="437">
        <v>0.10401342551526259</v>
      </c>
      <c r="L2686" s="462">
        <v>1.350854840484835E-3</v>
      </c>
      <c r="M2686" s="463">
        <v>1.7640321918312562E-3</v>
      </c>
      <c r="N2686" s="437">
        <v>3.3125930831470426E-3</v>
      </c>
      <c r="O2686" s="456">
        <v>1.6462582062624878E-3</v>
      </c>
      <c r="P2686" s="457">
        <v>2.0904113592887684E-3</v>
      </c>
      <c r="Q2686" s="437">
        <v>1.011144941876824E-2</v>
      </c>
      <c r="R2686" s="462">
        <v>0</v>
      </c>
      <c r="S2686" s="463">
        <v>0</v>
      </c>
      <c r="T2686" s="437">
        <v>493.44491217285639</v>
      </c>
      <c r="U2686" s="456">
        <v>4.7406675151516128E-3</v>
      </c>
      <c r="V2686" s="457">
        <v>5.6899567307342443E-3</v>
      </c>
      <c r="W2686" s="437">
        <v>1.0268164351701485E-2</v>
      </c>
      <c r="X2686" s="456">
        <v>4.4080426555735885E-3</v>
      </c>
      <c r="Y2686" s="457">
        <v>5.6232848957458205E-3</v>
      </c>
      <c r="Z2686" s="437">
        <v>1.0435410966391679E-2</v>
      </c>
      <c r="AA2686" s="456">
        <v>8.7537625249962806E-4</v>
      </c>
      <c r="AB2686" s="457">
        <v>8.8652055905066559E-4</v>
      </c>
      <c r="AC2686" s="437">
        <v>1.2056924327809842E-3</v>
      </c>
      <c r="AD2686" s="456">
        <v>4.7294359337006878E-5</v>
      </c>
      <c r="AE2686" s="457">
        <v>4.1472796164952778E-5</v>
      </c>
      <c r="AF2686" s="437">
        <v>6.5903749974254692E-5</v>
      </c>
      <c r="AG2686" s="456">
        <v>1.5209273777086346E-3</v>
      </c>
      <c r="AH2686" s="457">
        <v>1.3225230609524672E-3</v>
      </c>
      <c r="AI2686" s="437">
        <v>2.3393658748730554E-3</v>
      </c>
      <c r="AJ2686" s="456">
        <v>2.7871426861010503E-4</v>
      </c>
      <c r="AK2686" s="457">
        <v>2.3705450320334802E-4</v>
      </c>
      <c r="AL2686" s="437">
        <v>4.1275303517363432E-4</v>
      </c>
      <c r="AM2686" s="456">
        <v>4.2604155122028176E-4</v>
      </c>
      <c r="AN2686" s="457">
        <v>3.7869593534145557E-4</v>
      </c>
      <c r="AO2686" s="437">
        <v>5.1762608466958068E-4</v>
      </c>
      <c r="AP2686" s="462">
        <v>0</v>
      </c>
      <c r="AQ2686" s="463">
        <v>0</v>
      </c>
      <c r="AR2686" s="463">
        <v>0</v>
      </c>
      <c r="AS2686" s="456">
        <v>0</v>
      </c>
      <c r="AT2686" s="457">
        <v>0</v>
      </c>
      <c r="AU2686" s="457">
        <v>0</v>
      </c>
    </row>
    <row r="2687" spans="1:47" x14ac:dyDescent="0.2">
      <c r="A2687" s="231">
        <v>2042</v>
      </c>
      <c r="B2687" s="232">
        <v>3</v>
      </c>
      <c r="C2687" s="456">
        <v>0.76034840818511873</v>
      </c>
      <c r="D2687" s="457">
        <v>0.77447771601816728</v>
      </c>
      <c r="E2687" s="437">
        <v>1.8067549126224407</v>
      </c>
      <c r="F2687" s="456">
        <v>3.7640972051573129E-2</v>
      </c>
      <c r="G2687" s="457">
        <v>3.3203112432852157E-2</v>
      </c>
      <c r="H2687" s="437">
        <v>5.7314717470760848E-2</v>
      </c>
      <c r="I2687" s="456">
        <v>3.2745842036769723E-2</v>
      </c>
      <c r="J2687" s="457">
        <v>3.3106738288923979E-2</v>
      </c>
      <c r="K2687" s="437">
        <v>0.10473206294264226</v>
      </c>
      <c r="L2687" s="462">
        <v>1.3520109714417665E-3</v>
      </c>
      <c r="M2687" s="463">
        <v>1.7653117638182136E-3</v>
      </c>
      <c r="N2687" s="437">
        <v>3.3137790814830345E-3</v>
      </c>
      <c r="O2687" s="456">
        <v>1.6553222043733786E-3</v>
      </c>
      <c r="P2687" s="457">
        <v>2.1023951272260166E-3</v>
      </c>
      <c r="Q2687" s="437">
        <v>1.0128326027476998E-2</v>
      </c>
      <c r="R2687" s="462">
        <v>0</v>
      </c>
      <c r="S2687" s="463">
        <v>0</v>
      </c>
      <c r="T2687" s="437">
        <v>493.80853772217097</v>
      </c>
      <c r="U2687" s="456">
        <v>4.8134339545017526E-3</v>
      </c>
      <c r="V2687" s="457">
        <v>5.7856155759494583E-3</v>
      </c>
      <c r="W2687" s="437">
        <v>1.0413029896935929E-2</v>
      </c>
      <c r="X2687" s="456">
        <v>4.478247975951144E-3</v>
      </c>
      <c r="Y2687" s="457">
        <v>5.720564971238495E-3</v>
      </c>
      <c r="Z2687" s="437">
        <v>1.0583235173174178E-2</v>
      </c>
      <c r="AA2687" s="456">
        <v>8.864941035282187E-4</v>
      </c>
      <c r="AB2687" s="457">
        <v>8.9956633295802549E-4</v>
      </c>
      <c r="AC2687" s="437">
        <v>1.2215046225653137E-3</v>
      </c>
      <c r="AD2687" s="456">
        <v>4.8222954905151025E-5</v>
      </c>
      <c r="AE2687" s="457">
        <v>4.2311377848501126E-5</v>
      </c>
      <c r="AF2687" s="437">
        <v>6.7204072447931432E-5</v>
      </c>
      <c r="AG2687" s="456">
        <v>1.5535307856527022E-3</v>
      </c>
      <c r="AH2687" s="457">
        <v>1.3513828433881878E-3</v>
      </c>
      <c r="AI2687" s="437">
        <v>2.3883863911519881E-3</v>
      </c>
      <c r="AJ2687" s="456">
        <v>2.8512773286506294E-4</v>
      </c>
      <c r="AK2687" s="457">
        <v>2.4267644990826499E-4</v>
      </c>
      <c r="AL2687" s="437">
        <v>4.2251560541745785E-4</v>
      </c>
      <c r="AM2687" s="456">
        <v>4.3400566825860736E-4</v>
      </c>
      <c r="AN2687" s="457">
        <v>3.8590645792535333E-4</v>
      </c>
      <c r="AO2687" s="437">
        <v>5.2655360560422153E-4</v>
      </c>
      <c r="AP2687" s="462">
        <v>0</v>
      </c>
      <c r="AQ2687" s="463">
        <v>0</v>
      </c>
      <c r="AR2687" s="463">
        <v>0</v>
      </c>
      <c r="AS2687" s="456">
        <v>0</v>
      </c>
      <c r="AT2687" s="457">
        <v>0</v>
      </c>
      <c r="AU2687" s="457">
        <v>0</v>
      </c>
    </row>
    <row r="2688" spans="1:47" x14ac:dyDescent="0.2">
      <c r="A2688" s="231">
        <v>2042</v>
      </c>
      <c r="B2688" s="232">
        <v>4</v>
      </c>
      <c r="C2688" s="456">
        <v>0.76519399089126405</v>
      </c>
      <c r="D2688" s="457">
        <v>0.77816440366101125</v>
      </c>
      <c r="E2688" s="437">
        <v>1.8220528210154738</v>
      </c>
      <c r="F2688" s="456">
        <v>3.8474729013622283E-2</v>
      </c>
      <c r="G2688" s="457">
        <v>3.3974225595478705E-2</v>
      </c>
      <c r="H2688" s="437">
        <v>5.8605840223146702E-2</v>
      </c>
      <c r="I2688" s="456">
        <v>3.3127856569359564E-2</v>
      </c>
      <c r="J2688" s="457">
        <v>3.3442324531158231E-2</v>
      </c>
      <c r="K2688" s="437">
        <v>0.10556029685681816</v>
      </c>
      <c r="L2688" s="462">
        <v>1.3533375234538439E-3</v>
      </c>
      <c r="M2688" s="463">
        <v>1.7668445386445247E-3</v>
      </c>
      <c r="N2688" s="437">
        <v>3.3152383249726927E-3</v>
      </c>
      <c r="O2688" s="456">
        <v>1.6655002009198878E-3</v>
      </c>
      <c r="P2688" s="457">
        <v>2.1162278274865776E-3</v>
      </c>
      <c r="Q2688" s="437">
        <v>1.0147833597401002E-2</v>
      </c>
      <c r="R2688" s="462">
        <v>0</v>
      </c>
      <c r="S2688" s="463">
        <v>0</v>
      </c>
      <c r="T2688" s="437">
        <v>494.22319088251334</v>
      </c>
      <c r="U2688" s="456">
        <v>4.8923203998259696E-3</v>
      </c>
      <c r="V2688" s="457">
        <v>5.8927938883696429E-3</v>
      </c>
      <c r="W2688" s="437">
        <v>1.0579334212149058E-2</v>
      </c>
      <c r="X2688" s="456">
        <v>4.5567323665749258E-3</v>
      </c>
      <c r="Y2688" s="457">
        <v>5.8322061761051664E-3</v>
      </c>
      <c r="Z2688" s="437">
        <v>1.0752787210513171E-2</v>
      </c>
      <c r="AA2688" s="456">
        <v>8.9905289538451405E-4</v>
      </c>
      <c r="AB2688" s="457">
        <v>9.1479478407869761E-4</v>
      </c>
      <c r="AC2688" s="437">
        <v>1.2400799293663183E-3</v>
      </c>
      <c r="AD2688" s="456">
        <v>4.9260247228784278E-5</v>
      </c>
      <c r="AE2688" s="457">
        <v>4.3273495855100372E-5</v>
      </c>
      <c r="AF2688" s="437">
        <v>6.8699170079721954E-5</v>
      </c>
      <c r="AG2688" s="456">
        <v>1.5898377423725464E-3</v>
      </c>
      <c r="AH2688" s="457">
        <v>1.3843126517164787E-3</v>
      </c>
      <c r="AI2688" s="437">
        <v>2.4445367701143765E-3</v>
      </c>
      <c r="AJ2688" s="456">
        <v>2.922884417086308E-4</v>
      </c>
      <c r="AK2688" s="457">
        <v>2.4910915965182368E-4</v>
      </c>
      <c r="AL2688" s="437">
        <v>4.3368525033507678E-4</v>
      </c>
      <c r="AM2688" s="456">
        <v>4.4288035578676701E-4</v>
      </c>
      <c r="AN2688" s="457">
        <v>3.9415374593789485E-4</v>
      </c>
      <c r="AO2688" s="437">
        <v>5.3683804773804039E-4</v>
      </c>
      <c r="AP2688" s="462">
        <v>0</v>
      </c>
      <c r="AQ2688" s="463">
        <v>0</v>
      </c>
      <c r="AR2688" s="463">
        <v>0</v>
      </c>
      <c r="AS2688" s="456">
        <v>0</v>
      </c>
      <c r="AT2688" s="457">
        <v>0</v>
      </c>
      <c r="AU2688" s="457">
        <v>0</v>
      </c>
    </row>
    <row r="2689" spans="1:47" x14ac:dyDescent="0.2">
      <c r="A2689" s="231">
        <v>2042</v>
      </c>
      <c r="B2689" s="232">
        <v>5</v>
      </c>
      <c r="C2689" s="456">
        <v>1.1986638314201641</v>
      </c>
      <c r="D2689" s="457">
        <v>1.2395061968098637</v>
      </c>
      <c r="E2689" s="437">
        <v>3.2332222712224419</v>
      </c>
      <c r="F2689" s="456">
        <v>4.6239872490514609E-2</v>
      </c>
      <c r="G2689" s="457">
        <v>4.161901348959849E-2</v>
      </c>
      <c r="H2689" s="437">
        <v>8.6682992871742984E-2</v>
      </c>
      <c r="I2689" s="456">
        <v>4.4597522595582355E-2</v>
      </c>
      <c r="J2689" s="457">
        <v>4.5785399700534885E-2</v>
      </c>
      <c r="K2689" s="437">
        <v>0.16491780010104445</v>
      </c>
      <c r="L2689" s="462">
        <v>1.3543522956957431E-3</v>
      </c>
      <c r="M2689" s="463">
        <v>1.7680299918524168E-3</v>
      </c>
      <c r="N2689" s="437">
        <v>3.3157603681717184E-3</v>
      </c>
      <c r="O2689" s="456">
        <v>2.0305231297690499E-3</v>
      </c>
      <c r="P2689" s="457">
        <v>3.1902462749617867E-3</v>
      </c>
      <c r="Q2689" s="437">
        <v>1.2581920647393463E-2</v>
      </c>
      <c r="R2689" s="462">
        <v>0</v>
      </c>
      <c r="S2689" s="463">
        <v>0</v>
      </c>
      <c r="T2689" s="437">
        <v>494.50848470724691</v>
      </c>
      <c r="U2689" s="456">
        <v>3.7811758798519438E-3</v>
      </c>
      <c r="V2689" s="457">
        <v>4.4884028024947771E-3</v>
      </c>
      <c r="W2689" s="437">
        <v>9.2015913251228768E-3</v>
      </c>
      <c r="X2689" s="456">
        <v>4.6436147640080434E-3</v>
      </c>
      <c r="Y2689" s="457">
        <v>5.9589317548794426E-3</v>
      </c>
      <c r="Z2689" s="437">
        <v>1.0945309706490857E-2</v>
      </c>
      <c r="AA2689" s="456">
        <v>1.0489174981701847E-3</v>
      </c>
      <c r="AB2689" s="457">
        <v>1.0852502939538301E-3</v>
      </c>
      <c r="AC2689" s="437">
        <v>1.7495866749447186E-3</v>
      </c>
      <c r="AD2689" s="456">
        <v>5.8724751685714699E-5</v>
      </c>
      <c r="AE2689" s="457">
        <v>5.2432212450523877E-5</v>
      </c>
      <c r="AF2689" s="437">
        <v>1.0063681679827941E-4</v>
      </c>
      <c r="AG2689" s="456">
        <v>1.9207738785474709E-3</v>
      </c>
      <c r="AH2689" s="457">
        <v>1.705912343214384E-3</v>
      </c>
      <c r="AI2689" s="437">
        <v>3.6416707339418531E-3</v>
      </c>
      <c r="AJ2689" s="456">
        <v>3.438456183810244E-4</v>
      </c>
      <c r="AK2689" s="457">
        <v>2.9687078021881796E-4</v>
      </c>
      <c r="AL2689" s="437">
        <v>6.1130586395649383E-4</v>
      </c>
      <c r="AM2689" s="456">
        <v>5.3453718793206777E-4</v>
      </c>
      <c r="AN2689" s="457">
        <v>4.8574536261156121E-4</v>
      </c>
      <c r="AO2689" s="437">
        <v>8.2947527880611023E-4</v>
      </c>
      <c r="AP2689" s="462">
        <v>0</v>
      </c>
      <c r="AQ2689" s="463">
        <v>0</v>
      </c>
      <c r="AR2689" s="463">
        <v>0</v>
      </c>
      <c r="AS2689" s="456">
        <v>0</v>
      </c>
      <c r="AT2689" s="457">
        <v>0</v>
      </c>
      <c r="AU2689" s="457">
        <v>0</v>
      </c>
    </row>
    <row r="2690" spans="1:47" x14ac:dyDescent="0.2">
      <c r="A2690" s="231">
        <v>2042</v>
      </c>
      <c r="B2690" s="232">
        <v>6</v>
      </c>
      <c r="C2690" s="456">
        <v>1.2084315453976495</v>
      </c>
      <c r="D2690" s="457">
        <v>1.2492456985290599</v>
      </c>
      <c r="E2690" s="437">
        <v>3.2624656603127926</v>
      </c>
      <c r="F2690" s="456">
        <v>4.7345000142985552E-2</v>
      </c>
      <c r="G2690" s="457">
        <v>4.2714521208311124E-2</v>
      </c>
      <c r="H2690" s="437">
        <v>8.8933960823835118E-2</v>
      </c>
      <c r="I2690" s="456">
        <v>4.5211247776117416E-2</v>
      </c>
      <c r="J2690" s="457">
        <v>4.6411592647410051E-2</v>
      </c>
      <c r="K2690" s="437">
        <v>0.16641219232721766</v>
      </c>
      <c r="L2690" s="462">
        <v>1.3560667381189448E-3</v>
      </c>
      <c r="M2690" s="463">
        <v>1.7701438795881873E-3</v>
      </c>
      <c r="N2690" s="437">
        <v>3.3179422736314855E-3</v>
      </c>
      <c r="O2690" s="456">
        <v>2.0457487254321957E-3</v>
      </c>
      <c r="P2690" s="457">
        <v>3.2170154610922015E-3</v>
      </c>
      <c r="Q2690" s="437">
        <v>1.2621847683238423E-2</v>
      </c>
      <c r="R2690" s="462">
        <v>0</v>
      </c>
      <c r="S2690" s="463">
        <v>0</v>
      </c>
      <c r="T2690" s="437">
        <v>495.04136473543491</v>
      </c>
      <c r="U2690" s="456">
        <v>3.8514622689111485E-3</v>
      </c>
      <c r="V2690" s="457">
        <v>4.5863486743925996E-3</v>
      </c>
      <c r="W2690" s="437">
        <v>9.3741012759140652E-3</v>
      </c>
      <c r="X2690" s="456">
        <v>4.7396114861456623E-3</v>
      </c>
      <c r="Y2690" s="457">
        <v>6.1016877523654917E-3</v>
      </c>
      <c r="Z2690" s="437">
        <v>1.1162204289147021E-2</v>
      </c>
      <c r="AA2690" s="456">
        <v>1.0656335451600923E-3</v>
      </c>
      <c r="AB2690" s="457">
        <v>1.1073134768088322E-3</v>
      </c>
      <c r="AC2690" s="437">
        <v>1.7834219921256588E-3</v>
      </c>
      <c r="AD2690" s="456">
        <v>6.0106386328211795E-5</v>
      </c>
      <c r="AE2690" s="457">
        <v>5.3805361376324824E-5</v>
      </c>
      <c r="AF2690" s="437">
        <v>1.0328659598310816E-4</v>
      </c>
      <c r="AG2690" s="456">
        <v>1.9688698882643048E-3</v>
      </c>
      <c r="AH2690" s="457">
        <v>1.7525761706684675E-3</v>
      </c>
      <c r="AI2690" s="437">
        <v>3.7392069966569767E-3</v>
      </c>
      <c r="AJ2690" s="456">
        <v>3.5336149052866793E-4</v>
      </c>
      <c r="AK2690" s="457">
        <v>3.0599146467260663E-4</v>
      </c>
      <c r="AL2690" s="437">
        <v>6.3077222132389718E-4</v>
      </c>
      <c r="AM2690" s="456">
        <v>5.4627398556873969E-4</v>
      </c>
      <c r="AN2690" s="457">
        <v>4.9740679603104809E-4</v>
      </c>
      <c r="AO2690" s="437">
        <v>8.4749136605158555E-4</v>
      </c>
      <c r="AP2690" s="462">
        <v>0</v>
      </c>
      <c r="AQ2690" s="463">
        <v>0</v>
      </c>
      <c r="AR2690" s="463">
        <v>0</v>
      </c>
      <c r="AS2690" s="456">
        <v>0</v>
      </c>
      <c r="AT2690" s="457">
        <v>0</v>
      </c>
      <c r="AU2690" s="457">
        <v>0</v>
      </c>
    </row>
    <row r="2691" spans="1:47" x14ac:dyDescent="0.2">
      <c r="A2691" s="231">
        <v>2042</v>
      </c>
      <c r="B2691" s="232">
        <v>7</v>
      </c>
      <c r="C2691" s="456">
        <v>1.3514202406191989</v>
      </c>
      <c r="D2691" s="457">
        <v>1.3981000559996331</v>
      </c>
      <c r="E2691" s="437">
        <v>3.7906502635463291</v>
      </c>
      <c r="F2691" s="456">
        <v>5.283974040156221E-2</v>
      </c>
      <c r="G2691" s="457">
        <v>4.8091498875950968E-2</v>
      </c>
      <c r="H2691" s="437">
        <v>0.11085054571387061</v>
      </c>
      <c r="I2691" s="456">
        <v>5.2211387284765896E-2</v>
      </c>
      <c r="J2691" s="457">
        <v>5.3940965329477487E-2</v>
      </c>
      <c r="K2691" s="437">
        <v>0.20223807961731805</v>
      </c>
      <c r="L2691" s="462">
        <v>1.3579297222765952E-3</v>
      </c>
      <c r="M2691" s="463">
        <v>1.7724933469344931E-3</v>
      </c>
      <c r="N2691" s="437">
        <v>3.320527899310614E-3</v>
      </c>
      <c r="O2691" s="456">
        <v>2.3427154667985894E-3</v>
      </c>
      <c r="P2691" s="457">
        <v>3.5183951498425872E-3</v>
      </c>
      <c r="Q2691" s="437">
        <v>1.3460704172162895E-2</v>
      </c>
      <c r="R2691" s="462">
        <v>0</v>
      </c>
      <c r="S2691" s="463">
        <v>0</v>
      </c>
      <c r="T2691" s="437">
        <v>495.63473048605374</v>
      </c>
      <c r="U2691" s="456">
        <v>4.0480820409886063E-3</v>
      </c>
      <c r="V2691" s="457">
        <v>4.7308667941981051E-3</v>
      </c>
      <c r="W2691" s="437">
        <v>1.0560451797147584E-2</v>
      </c>
      <c r="X2691" s="456">
        <v>4.8446768180414879E-3</v>
      </c>
      <c r="Y2691" s="457">
        <v>6.2606418305509474E-3</v>
      </c>
      <c r="Z2691" s="437">
        <v>1.140411360223326E-2</v>
      </c>
      <c r="AA2691" s="456">
        <v>1.1680193459365263E-3</v>
      </c>
      <c r="AB2691" s="457">
        <v>1.2241607424549974E-3</v>
      </c>
      <c r="AC2691" s="437">
        <v>2.1748656002009807E-3</v>
      </c>
      <c r="AD2691" s="456">
        <v>6.6964640700121895E-5</v>
      </c>
      <c r="AE2691" s="457">
        <v>6.0405913731190159E-5</v>
      </c>
      <c r="AF2691" s="437">
        <v>1.2846956053940513E-4</v>
      </c>
      <c r="AG2691" s="456">
        <v>2.2037953091880629E-3</v>
      </c>
      <c r="AH2691" s="457">
        <v>1.9794450425241815E-3</v>
      </c>
      <c r="AI2691" s="437">
        <v>4.675214567325712E-3</v>
      </c>
      <c r="AJ2691" s="456">
        <v>3.9122354293886634E-4</v>
      </c>
      <c r="AK2691" s="457">
        <v>3.4082526010011452E-4</v>
      </c>
      <c r="AL2691" s="437">
        <v>7.75416505135682E-4</v>
      </c>
      <c r="AM2691" s="456">
        <v>6.1248470034317066E-4</v>
      </c>
      <c r="AN2691" s="457">
        <v>5.6316899378344189E-4</v>
      </c>
      <c r="AO2691" s="437">
        <v>1.0703066861386752E-3</v>
      </c>
      <c r="AP2691" s="462">
        <v>0</v>
      </c>
      <c r="AQ2691" s="463">
        <v>0</v>
      </c>
      <c r="AR2691" s="463">
        <v>0</v>
      </c>
      <c r="AS2691" s="456">
        <v>0</v>
      </c>
      <c r="AT2691" s="457">
        <v>0</v>
      </c>
      <c r="AU2691" s="457">
        <v>0</v>
      </c>
    </row>
    <row r="2692" spans="1:47" x14ac:dyDescent="0.2">
      <c r="A2692" s="231">
        <v>2042</v>
      </c>
      <c r="B2692" s="232">
        <v>8</v>
      </c>
      <c r="C2692" s="456">
        <v>1.3686237124666225</v>
      </c>
      <c r="D2692" s="457">
        <v>1.4155598604599404</v>
      </c>
      <c r="E2692" s="437">
        <v>3.8304151714248067</v>
      </c>
      <c r="F2692" s="456">
        <v>5.4353355543225582E-2</v>
      </c>
      <c r="G2692" s="457">
        <v>4.962830065830956E-2</v>
      </c>
      <c r="H2692" s="437">
        <v>0.11415720674807696</v>
      </c>
      <c r="I2692" s="456">
        <v>5.3157468761977536E-2</v>
      </c>
      <c r="J2692" s="457">
        <v>5.4925335368036225E-2</v>
      </c>
      <c r="K2692" s="437">
        <v>0.20440905627486647</v>
      </c>
      <c r="L2692" s="462">
        <v>1.3600753165795665E-3</v>
      </c>
      <c r="M2692" s="463">
        <v>1.7752530541079101E-3</v>
      </c>
      <c r="N2692" s="437">
        <v>3.3234815734262181E-3</v>
      </c>
      <c r="O2692" s="456">
        <v>2.363632348797857E-3</v>
      </c>
      <c r="P2692" s="457">
        <v>3.5546432788589647E-3</v>
      </c>
      <c r="Q2692" s="437">
        <v>1.3516712000880898E-2</v>
      </c>
      <c r="R2692" s="462">
        <v>0</v>
      </c>
      <c r="S2692" s="463">
        <v>0</v>
      </c>
      <c r="T2692" s="437">
        <v>496.29324402593801</v>
      </c>
      <c r="U2692" s="456">
        <v>4.1411830039588633E-3</v>
      </c>
      <c r="V2692" s="457">
        <v>4.8579857305543822E-3</v>
      </c>
      <c r="W2692" s="437">
        <v>1.0784691922589199E-2</v>
      </c>
      <c r="X2692" s="456">
        <v>4.9598094801443322E-3</v>
      </c>
      <c r="Y2692" s="457">
        <v>6.4375412240885192E-3</v>
      </c>
      <c r="Z2692" s="437">
        <v>1.1672791440994784E-2</v>
      </c>
      <c r="AA2692" s="456">
        <v>1.1915779144139032E-3</v>
      </c>
      <c r="AB2692" s="457">
        <v>1.2556458831851861E-3</v>
      </c>
      <c r="AC2692" s="437">
        <v>2.2254425945474393E-3</v>
      </c>
      <c r="AD2692" s="456">
        <v>6.8858779059439529E-5</v>
      </c>
      <c r="AE2692" s="457">
        <v>6.2333625019532089E-5</v>
      </c>
      <c r="AF2692" s="437">
        <v>1.3239171179022484E-4</v>
      </c>
      <c r="AG2692" s="456">
        <v>2.2695522025683937E-3</v>
      </c>
      <c r="AH2692" s="457">
        <v>2.0447974786198951E-3</v>
      </c>
      <c r="AI2692" s="437">
        <v>4.8183061654426861E-3</v>
      </c>
      <c r="AJ2692" s="456">
        <v>4.0407453515220899E-4</v>
      </c>
      <c r="AK2692" s="457">
        <v>3.534304654971667E-4</v>
      </c>
      <c r="AL2692" s="437">
        <v>8.0402402541444211E-4</v>
      </c>
      <c r="AM2692" s="456">
        <v>6.2851540265289189E-4</v>
      </c>
      <c r="AN2692" s="457">
        <v>5.7953602858949456E-4</v>
      </c>
      <c r="AO2692" s="437">
        <v>1.0968911186408994E-3</v>
      </c>
      <c r="AP2692" s="462">
        <v>0</v>
      </c>
      <c r="AQ2692" s="463">
        <v>0</v>
      </c>
      <c r="AR2692" s="463">
        <v>0</v>
      </c>
      <c r="AS2692" s="456">
        <v>0</v>
      </c>
      <c r="AT2692" s="457">
        <v>0</v>
      </c>
      <c r="AU2692" s="457">
        <v>0</v>
      </c>
    </row>
    <row r="2693" spans="1:47" x14ac:dyDescent="0.2">
      <c r="A2693" s="231">
        <v>2042</v>
      </c>
      <c r="B2693" s="232">
        <v>9</v>
      </c>
      <c r="C2693" s="456">
        <v>1.4056008377759572</v>
      </c>
      <c r="D2693" s="457">
        <v>1.4510597758293831</v>
      </c>
      <c r="E2693" s="437">
        <v>3.9513341303758804</v>
      </c>
      <c r="F2693" s="456">
        <v>6.024833882620742E-2</v>
      </c>
      <c r="G2693" s="457">
        <v>5.5426220406919871E-2</v>
      </c>
      <c r="H2693" s="437">
        <v>0.13496077819650021</v>
      </c>
      <c r="I2693" s="456">
        <v>6.1934414055600961E-2</v>
      </c>
      <c r="J2693" s="457">
        <v>6.4353049533665399E-2</v>
      </c>
      <c r="K2693" s="437">
        <v>0.24520768551577973</v>
      </c>
      <c r="L2693" s="462">
        <v>1.3620096956018237E-3</v>
      </c>
      <c r="M2693" s="463">
        <v>1.7777987052710886E-3</v>
      </c>
      <c r="N2693" s="437">
        <v>3.3256926193624275E-3</v>
      </c>
      <c r="O2693" s="456">
        <v>2.7173994030113241E-3</v>
      </c>
      <c r="P2693" s="457">
        <v>3.9048011825993643E-3</v>
      </c>
      <c r="Q2693" s="437">
        <v>1.4480305675353763E-2</v>
      </c>
      <c r="R2693" s="462">
        <v>0</v>
      </c>
      <c r="S2693" s="463">
        <v>0</v>
      </c>
      <c r="T2693" s="437">
        <v>496.8330528356675</v>
      </c>
      <c r="U2693" s="456">
        <v>4.1921496748630769E-3</v>
      </c>
      <c r="V2693" s="457">
        <v>4.9287996429484776E-3</v>
      </c>
      <c r="W2693" s="437">
        <v>1.1335178769804917E-2</v>
      </c>
      <c r="X2693" s="456">
        <v>5.0853366493568055E-3</v>
      </c>
      <c r="Y2693" s="457">
        <v>6.6326780914871993E-3</v>
      </c>
      <c r="Z2693" s="437">
        <v>1.1969183222395858E-2</v>
      </c>
      <c r="AA2693" s="456">
        <v>1.2973793595564827E-3</v>
      </c>
      <c r="AB2693" s="457">
        <v>1.3775831479765196E-3</v>
      </c>
      <c r="AC2693" s="437">
        <v>2.5793119848552485E-3</v>
      </c>
      <c r="AD2693" s="456">
        <v>7.6089510524409432E-5</v>
      </c>
      <c r="AE2693" s="457">
        <v>6.9342249426211525E-5</v>
      </c>
      <c r="AF2693" s="437">
        <v>1.5596918369401868E-4</v>
      </c>
      <c r="AG2693" s="456">
        <v>2.5227461248467156E-3</v>
      </c>
      <c r="AH2693" s="457">
        <v>2.2905193432080518E-3</v>
      </c>
      <c r="AI2693" s="437">
        <v>5.7114630187585624E-3</v>
      </c>
      <c r="AJ2693" s="456">
        <v>4.4422848852647726E-4</v>
      </c>
      <c r="AK2693" s="457">
        <v>3.904911967727033E-4</v>
      </c>
      <c r="AL2693" s="437">
        <v>9.3841528369173119E-4</v>
      </c>
      <c r="AM2693" s="456">
        <v>6.9860811424521602E-4</v>
      </c>
      <c r="AN2693" s="457">
        <v>6.4992245258943711E-4</v>
      </c>
      <c r="AO2693" s="437">
        <v>1.3108547762538858E-3</v>
      </c>
      <c r="AP2693" s="462">
        <v>0</v>
      </c>
      <c r="AQ2693" s="463">
        <v>0</v>
      </c>
      <c r="AR2693" s="463">
        <v>0</v>
      </c>
      <c r="AS2693" s="456">
        <v>0</v>
      </c>
      <c r="AT2693" s="457">
        <v>0</v>
      </c>
      <c r="AU2693" s="457">
        <v>0</v>
      </c>
    </row>
    <row r="2694" spans="1:47" x14ac:dyDescent="0.2">
      <c r="A2694" s="231">
        <v>2042</v>
      </c>
      <c r="B2694" s="232">
        <v>10</v>
      </c>
      <c r="C2694" s="456">
        <v>0</v>
      </c>
      <c r="D2694" s="457">
        <v>0</v>
      </c>
      <c r="E2694" s="438">
        <v>3.9953072007353403</v>
      </c>
      <c r="F2694" s="456">
        <v>0</v>
      </c>
      <c r="G2694" s="457">
        <v>0</v>
      </c>
      <c r="H2694" s="438">
        <v>0.13949873724894085</v>
      </c>
      <c r="I2694" s="456">
        <v>0</v>
      </c>
      <c r="J2694" s="457">
        <v>0</v>
      </c>
      <c r="K2694" s="438">
        <v>0.24840152404994795</v>
      </c>
      <c r="L2694" s="462">
        <v>0</v>
      </c>
      <c r="M2694" s="463">
        <v>0</v>
      </c>
      <c r="N2694" s="438">
        <v>3.3310353877037697E-3</v>
      </c>
      <c r="O2694" s="456">
        <v>0</v>
      </c>
      <c r="P2694" s="457">
        <v>0</v>
      </c>
      <c r="Q2694" s="438">
        <v>1.4561419817017659E-2</v>
      </c>
      <c r="R2694" s="462">
        <v>0</v>
      </c>
      <c r="S2694" s="463">
        <v>0</v>
      </c>
      <c r="T2694" s="438">
        <v>497.63054260936042</v>
      </c>
      <c r="U2694" s="456">
        <v>0</v>
      </c>
      <c r="V2694" s="457">
        <v>0</v>
      </c>
      <c r="W2694" s="438">
        <v>1.1611523032720891E-2</v>
      </c>
      <c r="X2694" s="456">
        <v>0</v>
      </c>
      <c r="Y2694" s="457">
        <v>0</v>
      </c>
      <c r="Z2694" s="438">
        <v>1.2294187832024354E-2</v>
      </c>
      <c r="AA2694" s="456">
        <v>0</v>
      </c>
      <c r="AB2694" s="457">
        <v>0</v>
      </c>
      <c r="AC2694" s="438">
        <v>2.675176959492603E-3</v>
      </c>
      <c r="AD2694" s="456">
        <v>0</v>
      </c>
      <c r="AE2694" s="457">
        <v>0</v>
      </c>
      <c r="AF2694" s="438">
        <v>1.6152329515498425E-4</v>
      </c>
      <c r="AG2694" s="456">
        <v>0</v>
      </c>
      <c r="AH2694" s="457">
        <v>0</v>
      </c>
      <c r="AI2694" s="438">
        <v>5.9008893133743598E-3</v>
      </c>
      <c r="AJ2694" s="456">
        <v>0</v>
      </c>
      <c r="AK2694" s="457">
        <v>0</v>
      </c>
      <c r="AL2694" s="438">
        <v>9.754278527778818E-4</v>
      </c>
      <c r="AM2694" s="456">
        <v>0</v>
      </c>
      <c r="AN2694" s="457">
        <v>0</v>
      </c>
      <c r="AO2694" s="438">
        <v>1.3496794187963111E-3</v>
      </c>
      <c r="AP2694" s="462">
        <v>0</v>
      </c>
      <c r="AQ2694" s="463">
        <v>0</v>
      </c>
      <c r="AR2694" s="463">
        <v>0</v>
      </c>
      <c r="AS2694" s="456">
        <v>0</v>
      </c>
      <c r="AT2694" s="457">
        <v>0</v>
      </c>
      <c r="AU2694" s="457">
        <v>0</v>
      </c>
    </row>
    <row r="2695" spans="1:47" x14ac:dyDescent="0.2">
      <c r="A2695" s="231">
        <v>2042</v>
      </c>
      <c r="B2695" s="232">
        <v>11</v>
      </c>
      <c r="C2695" s="456">
        <v>0</v>
      </c>
      <c r="D2695" s="457">
        <v>0</v>
      </c>
      <c r="E2695" s="438">
        <v>5.0204052668603669</v>
      </c>
      <c r="F2695" s="456">
        <v>0</v>
      </c>
      <c r="G2695" s="457">
        <v>0</v>
      </c>
      <c r="H2695" s="438">
        <v>0.17583469731587861</v>
      </c>
      <c r="I2695" s="456">
        <v>0</v>
      </c>
      <c r="J2695" s="457">
        <v>0</v>
      </c>
      <c r="K2695" s="438">
        <v>0.28937919084720815</v>
      </c>
      <c r="L2695" s="462">
        <v>0</v>
      </c>
      <c r="M2695" s="463">
        <v>0</v>
      </c>
      <c r="N2695" s="438">
        <v>3.3368865847134247E-3</v>
      </c>
      <c r="O2695" s="456">
        <v>0</v>
      </c>
      <c r="P2695" s="457">
        <v>0</v>
      </c>
      <c r="Q2695" s="438">
        <v>1.6526534649263742E-2</v>
      </c>
      <c r="R2695" s="462">
        <v>0</v>
      </c>
      <c r="S2695" s="463">
        <v>0</v>
      </c>
      <c r="T2695" s="438">
        <v>498.50545189064889</v>
      </c>
      <c r="U2695" s="456">
        <v>0</v>
      </c>
      <c r="V2695" s="457">
        <v>0</v>
      </c>
      <c r="W2695" s="438">
        <v>1.111497681209968E-2</v>
      </c>
      <c r="X2695" s="456">
        <v>0</v>
      </c>
      <c r="Y2695" s="457">
        <v>0</v>
      </c>
      <c r="Z2695" s="438">
        <v>1.2650718396325405E-2</v>
      </c>
      <c r="AA2695" s="456">
        <v>0</v>
      </c>
      <c r="AB2695" s="457">
        <v>0</v>
      </c>
      <c r="AC2695" s="438">
        <v>3.3263361107580625E-3</v>
      </c>
      <c r="AD2695" s="456">
        <v>0</v>
      </c>
      <c r="AE2695" s="457">
        <v>0</v>
      </c>
      <c r="AF2695" s="438">
        <v>2.0293297824859673E-4</v>
      </c>
      <c r="AG2695" s="456">
        <v>0</v>
      </c>
      <c r="AH2695" s="457">
        <v>0</v>
      </c>
      <c r="AI2695" s="438">
        <v>7.4523200107589503E-3</v>
      </c>
      <c r="AJ2695" s="456">
        <v>0</v>
      </c>
      <c r="AK2695" s="457">
        <v>0</v>
      </c>
      <c r="AL2695" s="438">
        <v>1.2067134365680134E-3</v>
      </c>
      <c r="AM2695" s="456">
        <v>0</v>
      </c>
      <c r="AN2695" s="457">
        <v>0</v>
      </c>
      <c r="AO2695" s="438">
        <v>1.7271246855815299E-3</v>
      </c>
      <c r="AP2695" s="462">
        <v>0</v>
      </c>
      <c r="AQ2695" s="463">
        <v>0</v>
      </c>
      <c r="AR2695" s="463">
        <v>0</v>
      </c>
      <c r="AS2695" s="456">
        <v>0</v>
      </c>
      <c r="AT2695" s="457">
        <v>0</v>
      </c>
      <c r="AU2695" s="457">
        <v>0</v>
      </c>
    </row>
    <row r="2696" spans="1:47" x14ac:dyDescent="0.2">
      <c r="A2696" s="231">
        <v>2042</v>
      </c>
      <c r="B2696" s="232">
        <v>12</v>
      </c>
      <c r="C2696" s="456">
        <v>0</v>
      </c>
      <c r="D2696" s="457">
        <v>0</v>
      </c>
      <c r="E2696" s="438">
        <v>5.0806006764097917</v>
      </c>
      <c r="F2696" s="456">
        <v>0</v>
      </c>
      <c r="G2696" s="457">
        <v>0</v>
      </c>
      <c r="H2696" s="438">
        <v>0.18224779771032013</v>
      </c>
      <c r="I2696" s="456">
        <v>0</v>
      </c>
      <c r="J2696" s="457">
        <v>0</v>
      </c>
      <c r="K2696" s="438">
        <v>0.29368050834607251</v>
      </c>
      <c r="L2696" s="462">
        <v>0</v>
      </c>
      <c r="M2696" s="463">
        <v>0</v>
      </c>
      <c r="N2696" s="438">
        <v>3.3432514162288255E-3</v>
      </c>
      <c r="O2696" s="456">
        <v>0</v>
      </c>
      <c r="P2696" s="457">
        <v>0</v>
      </c>
      <c r="Q2696" s="438">
        <v>1.6643988863432976E-2</v>
      </c>
      <c r="R2696" s="462">
        <v>0</v>
      </c>
      <c r="S2696" s="463">
        <v>0</v>
      </c>
      <c r="T2696" s="438">
        <v>499.4551213860322</v>
      </c>
      <c r="U2696" s="456">
        <v>0</v>
      </c>
      <c r="V2696" s="457">
        <v>0</v>
      </c>
      <c r="W2696" s="438">
        <v>1.1426934883700734E-2</v>
      </c>
      <c r="X2696" s="456">
        <v>0</v>
      </c>
      <c r="Y2696" s="457">
        <v>0</v>
      </c>
      <c r="Z2696" s="438">
        <v>1.3038222897934331E-2</v>
      </c>
      <c r="AA2696" s="456">
        <v>0</v>
      </c>
      <c r="AB2696" s="457">
        <v>0</v>
      </c>
      <c r="AC2696" s="438">
        <v>3.4616641243963428E-3</v>
      </c>
      <c r="AD2696" s="456">
        <v>0</v>
      </c>
      <c r="AE2696" s="457">
        <v>0</v>
      </c>
      <c r="AF2696" s="438">
        <v>2.1081620471048672E-4</v>
      </c>
      <c r="AG2696" s="456">
        <v>0</v>
      </c>
      <c r="AH2696" s="457">
        <v>0</v>
      </c>
      <c r="AI2696" s="438">
        <v>7.7201356760741224E-3</v>
      </c>
      <c r="AJ2696" s="456">
        <v>0</v>
      </c>
      <c r="AK2696" s="457">
        <v>0</v>
      </c>
      <c r="AL2696" s="438">
        <v>1.2591292676825286E-3</v>
      </c>
      <c r="AM2696" s="456">
        <v>0</v>
      </c>
      <c r="AN2696" s="457">
        <v>0</v>
      </c>
      <c r="AO2696" s="438">
        <v>1.7820629196040267E-3</v>
      </c>
      <c r="AP2696" s="462">
        <v>0</v>
      </c>
      <c r="AQ2696" s="463">
        <v>0</v>
      </c>
      <c r="AR2696" s="463">
        <v>0</v>
      </c>
      <c r="AS2696" s="456">
        <v>0</v>
      </c>
      <c r="AT2696" s="457">
        <v>0</v>
      </c>
      <c r="AU2696" s="457">
        <v>0</v>
      </c>
    </row>
    <row r="2697" spans="1:47" x14ac:dyDescent="0.2">
      <c r="A2697" s="231">
        <v>2042</v>
      </c>
      <c r="B2697" s="232">
        <v>13</v>
      </c>
      <c r="C2697" s="456">
        <v>0</v>
      </c>
      <c r="D2697" s="457">
        <v>0</v>
      </c>
      <c r="E2697" s="438">
        <v>5.1458164547286867</v>
      </c>
      <c r="F2697" s="456">
        <v>0</v>
      </c>
      <c r="G2697" s="457">
        <v>0</v>
      </c>
      <c r="H2697" s="438">
        <v>0.18919603263108581</v>
      </c>
      <c r="I2697" s="456">
        <v>0</v>
      </c>
      <c r="J2697" s="457">
        <v>0</v>
      </c>
      <c r="K2697" s="438">
        <v>0.29834078619347065</v>
      </c>
      <c r="L2697" s="462">
        <v>0</v>
      </c>
      <c r="M2697" s="463">
        <v>0</v>
      </c>
      <c r="N2697" s="438">
        <v>3.3501409820052082E-3</v>
      </c>
      <c r="O2697" s="456">
        <v>0</v>
      </c>
      <c r="P2697" s="457">
        <v>0</v>
      </c>
      <c r="Q2697" s="438">
        <v>1.6771248411679904E-2</v>
      </c>
      <c r="R2697" s="462">
        <v>0</v>
      </c>
      <c r="S2697" s="463">
        <v>0</v>
      </c>
      <c r="T2697" s="438">
        <v>500.4851324940401</v>
      </c>
      <c r="U2697" s="456">
        <v>0</v>
      </c>
      <c r="V2697" s="457">
        <v>0</v>
      </c>
      <c r="W2697" s="438">
        <v>1.1764886041138158E-2</v>
      </c>
      <c r="X2697" s="456">
        <v>0</v>
      </c>
      <c r="Y2697" s="457">
        <v>0</v>
      </c>
      <c r="Z2697" s="438">
        <v>1.3458045146343833E-2</v>
      </c>
      <c r="AA2697" s="456">
        <v>0</v>
      </c>
      <c r="AB2697" s="457">
        <v>0</v>
      </c>
      <c r="AC2697" s="438">
        <v>3.608268543012696E-3</v>
      </c>
      <c r="AD2697" s="456">
        <v>0</v>
      </c>
      <c r="AE2697" s="457">
        <v>0</v>
      </c>
      <c r="AF2697" s="438">
        <v>2.1935616472384877E-4</v>
      </c>
      <c r="AG2697" s="456">
        <v>0</v>
      </c>
      <c r="AH2697" s="457">
        <v>0</v>
      </c>
      <c r="AI2697" s="438">
        <v>8.0102703995878679E-3</v>
      </c>
      <c r="AJ2697" s="456">
        <v>0</v>
      </c>
      <c r="AK2697" s="457">
        <v>0</v>
      </c>
      <c r="AL2697" s="438">
        <v>1.3159144263305009E-3</v>
      </c>
      <c r="AM2697" s="456">
        <v>0</v>
      </c>
      <c r="AN2697" s="457">
        <v>0</v>
      </c>
      <c r="AO2697" s="438">
        <v>1.841582357720532E-3</v>
      </c>
      <c r="AP2697" s="462">
        <v>0</v>
      </c>
      <c r="AQ2697" s="463">
        <v>0</v>
      </c>
      <c r="AR2697" s="463">
        <v>0</v>
      </c>
      <c r="AS2697" s="456">
        <v>0</v>
      </c>
      <c r="AT2697" s="457">
        <v>0</v>
      </c>
      <c r="AU2697" s="457">
        <v>0</v>
      </c>
    </row>
    <row r="2698" spans="1:47" x14ac:dyDescent="0.2">
      <c r="A2698" s="231">
        <v>2042</v>
      </c>
      <c r="B2698" s="232">
        <v>14</v>
      </c>
      <c r="C2698" s="456">
        <v>0</v>
      </c>
      <c r="D2698" s="457">
        <v>0</v>
      </c>
      <c r="E2698" s="438">
        <v>5.2009830756547695</v>
      </c>
      <c r="F2698" s="456">
        <v>0</v>
      </c>
      <c r="G2698" s="457">
        <v>0</v>
      </c>
      <c r="H2698" s="438">
        <v>0.19663920467759574</v>
      </c>
      <c r="I2698" s="456">
        <v>0</v>
      </c>
      <c r="J2698" s="457">
        <v>0</v>
      </c>
      <c r="K2698" s="438">
        <v>0.30306736411241442</v>
      </c>
      <c r="L2698" s="462">
        <v>0</v>
      </c>
      <c r="M2698" s="463">
        <v>0</v>
      </c>
      <c r="N2698" s="438">
        <v>3.3550461393843088E-3</v>
      </c>
      <c r="O2698" s="456">
        <v>0</v>
      </c>
      <c r="P2698" s="457">
        <v>0</v>
      </c>
      <c r="Q2698" s="438">
        <v>1.690812864559104E-2</v>
      </c>
      <c r="R2698" s="462">
        <v>0</v>
      </c>
      <c r="S2698" s="463">
        <v>0</v>
      </c>
      <c r="T2698" s="438">
        <v>501.21813201830957</v>
      </c>
      <c r="U2698" s="456">
        <v>0</v>
      </c>
      <c r="V2698" s="457">
        <v>0</v>
      </c>
      <c r="W2698" s="438">
        <v>1.2124141190812966E-2</v>
      </c>
      <c r="X2698" s="456">
        <v>0</v>
      </c>
      <c r="Y2698" s="457">
        <v>0</v>
      </c>
      <c r="Z2698" s="438">
        <v>1.3909627850459754E-2</v>
      </c>
      <c r="AA2698" s="456">
        <v>0</v>
      </c>
      <c r="AB2698" s="457">
        <v>0</v>
      </c>
      <c r="AC2698" s="438">
        <v>3.765762224577932E-3</v>
      </c>
      <c r="AD2698" s="456">
        <v>0</v>
      </c>
      <c r="AE2698" s="457">
        <v>0</v>
      </c>
      <c r="AF2698" s="438">
        <v>2.2851947041705963E-4</v>
      </c>
      <c r="AG2698" s="456">
        <v>0</v>
      </c>
      <c r="AH2698" s="457">
        <v>0</v>
      </c>
      <c r="AI2698" s="438">
        <v>8.3209681319075628E-3</v>
      </c>
      <c r="AJ2698" s="456">
        <v>0</v>
      </c>
      <c r="AK2698" s="457">
        <v>0</v>
      </c>
      <c r="AL2698" s="438">
        <v>1.3770001935856267E-3</v>
      </c>
      <c r="AM2698" s="456">
        <v>0</v>
      </c>
      <c r="AN2698" s="457">
        <v>0</v>
      </c>
      <c r="AO2698" s="438">
        <v>1.9051287521612262E-3</v>
      </c>
      <c r="AP2698" s="462">
        <v>0</v>
      </c>
      <c r="AQ2698" s="463">
        <v>0</v>
      </c>
      <c r="AR2698" s="463">
        <v>0</v>
      </c>
      <c r="AS2698" s="456">
        <v>0</v>
      </c>
      <c r="AT2698" s="457">
        <v>0</v>
      </c>
      <c r="AU2698" s="457">
        <v>0</v>
      </c>
    </row>
    <row r="2699" spans="1:47" x14ac:dyDescent="0.2">
      <c r="A2699" s="231">
        <v>2042</v>
      </c>
      <c r="B2699" s="232">
        <v>15</v>
      </c>
      <c r="C2699" s="456">
        <v>0</v>
      </c>
      <c r="D2699" s="457">
        <v>0</v>
      </c>
      <c r="E2699" s="438">
        <v>5.2760853890670578</v>
      </c>
      <c r="F2699" s="456">
        <v>0</v>
      </c>
      <c r="G2699" s="457">
        <v>0</v>
      </c>
      <c r="H2699" s="438">
        <v>0.2046400781294524</v>
      </c>
      <c r="I2699" s="456">
        <v>0</v>
      </c>
      <c r="J2699" s="457">
        <v>0</v>
      </c>
      <c r="K2699" s="438">
        <v>0.30843379035609009</v>
      </c>
      <c r="L2699" s="462">
        <v>0</v>
      </c>
      <c r="M2699" s="463">
        <v>0</v>
      </c>
      <c r="N2699" s="438">
        <v>3.3629841513265943E-3</v>
      </c>
      <c r="O2699" s="456">
        <v>0</v>
      </c>
      <c r="P2699" s="457">
        <v>0</v>
      </c>
      <c r="Q2699" s="438">
        <v>1.7054686036180777E-2</v>
      </c>
      <c r="R2699" s="462">
        <v>0</v>
      </c>
      <c r="S2699" s="463">
        <v>0</v>
      </c>
      <c r="T2699" s="438">
        <v>502.40402459937934</v>
      </c>
      <c r="U2699" s="456">
        <v>0</v>
      </c>
      <c r="V2699" s="457">
        <v>0</v>
      </c>
      <c r="W2699" s="438">
        <v>1.2513326770735647E-2</v>
      </c>
      <c r="X2699" s="456">
        <v>0</v>
      </c>
      <c r="Y2699" s="457">
        <v>0</v>
      </c>
      <c r="Z2699" s="438">
        <v>1.4393082331241938E-2</v>
      </c>
      <c r="AA2699" s="456">
        <v>0</v>
      </c>
      <c r="AB2699" s="457">
        <v>0</v>
      </c>
      <c r="AC2699" s="438">
        <v>3.9345912083642029E-3</v>
      </c>
      <c r="AD2699" s="456">
        <v>0</v>
      </c>
      <c r="AE2699" s="457">
        <v>0</v>
      </c>
      <c r="AF2699" s="438">
        <v>2.3835348572375951E-4</v>
      </c>
      <c r="AG2699" s="456">
        <v>0</v>
      </c>
      <c r="AH2699" s="457">
        <v>0</v>
      </c>
      <c r="AI2699" s="438">
        <v>8.6550848440260491E-3</v>
      </c>
      <c r="AJ2699" s="456">
        <v>0</v>
      </c>
      <c r="AK2699" s="457">
        <v>0</v>
      </c>
      <c r="AL2699" s="438">
        <v>1.4423935900690628E-3</v>
      </c>
      <c r="AM2699" s="456">
        <v>0</v>
      </c>
      <c r="AN2699" s="457">
        <v>0</v>
      </c>
      <c r="AO2699" s="438">
        <v>1.9736709392631584E-3</v>
      </c>
      <c r="AP2699" s="462">
        <v>0</v>
      </c>
      <c r="AQ2699" s="463">
        <v>0</v>
      </c>
      <c r="AR2699" s="463">
        <v>0</v>
      </c>
      <c r="AS2699" s="456">
        <v>0</v>
      </c>
      <c r="AT2699" s="457">
        <v>0</v>
      </c>
      <c r="AU2699" s="457">
        <v>0</v>
      </c>
    </row>
    <row r="2700" spans="1:47" x14ac:dyDescent="0.2">
      <c r="A2700" s="231">
        <v>2042</v>
      </c>
      <c r="B2700" s="232">
        <v>16</v>
      </c>
      <c r="C2700" s="456">
        <v>0</v>
      </c>
      <c r="D2700" s="457">
        <v>0</v>
      </c>
      <c r="E2700" s="438">
        <v>6.2912835177619533</v>
      </c>
      <c r="F2700" s="456">
        <v>0</v>
      </c>
      <c r="G2700" s="457">
        <v>0</v>
      </c>
      <c r="H2700" s="438">
        <v>0.23613098090723503</v>
      </c>
      <c r="I2700" s="456">
        <v>0</v>
      </c>
      <c r="J2700" s="457">
        <v>0</v>
      </c>
      <c r="K2700" s="438">
        <v>0.35299815455415895</v>
      </c>
      <c r="L2700" s="462">
        <v>0</v>
      </c>
      <c r="M2700" s="463">
        <v>0</v>
      </c>
      <c r="N2700" s="438">
        <v>3.3714302457973347E-3</v>
      </c>
      <c r="O2700" s="456">
        <v>0</v>
      </c>
      <c r="P2700" s="457">
        <v>0</v>
      </c>
      <c r="Q2700" s="438">
        <v>2.0829878351013468E-2</v>
      </c>
      <c r="R2700" s="462">
        <v>0</v>
      </c>
      <c r="S2700" s="463">
        <v>0</v>
      </c>
      <c r="T2700" s="438">
        <v>503.66470951562371</v>
      </c>
      <c r="U2700" s="456">
        <v>0</v>
      </c>
      <c r="V2700" s="457">
        <v>0</v>
      </c>
      <c r="W2700" s="438">
        <v>1.3083098177542623E-2</v>
      </c>
      <c r="X2700" s="456">
        <v>0</v>
      </c>
      <c r="Y2700" s="457">
        <v>0</v>
      </c>
      <c r="Z2700" s="438">
        <v>1.4907612052478439E-2</v>
      </c>
      <c r="AA2700" s="456">
        <v>0</v>
      </c>
      <c r="AB2700" s="457">
        <v>0</v>
      </c>
      <c r="AC2700" s="438">
        <v>4.5086072631636389E-3</v>
      </c>
      <c r="AD2700" s="456">
        <v>0</v>
      </c>
      <c r="AE2700" s="457">
        <v>0</v>
      </c>
      <c r="AF2700" s="438">
        <v>2.7450572559700547E-4</v>
      </c>
      <c r="AG2700" s="456">
        <v>0</v>
      </c>
      <c r="AH2700" s="457">
        <v>0</v>
      </c>
      <c r="AI2700" s="438">
        <v>9.9967738386702292E-3</v>
      </c>
      <c r="AJ2700" s="456">
        <v>0</v>
      </c>
      <c r="AK2700" s="457">
        <v>0</v>
      </c>
      <c r="AL2700" s="438">
        <v>1.6482975948622924E-3</v>
      </c>
      <c r="AM2700" s="456">
        <v>0</v>
      </c>
      <c r="AN2700" s="457">
        <v>0</v>
      </c>
      <c r="AO2700" s="438">
        <v>2.2952541133659278E-3</v>
      </c>
      <c r="AP2700" s="462">
        <v>0</v>
      </c>
      <c r="AQ2700" s="463">
        <v>0</v>
      </c>
      <c r="AR2700" s="463">
        <v>0</v>
      </c>
      <c r="AS2700" s="456">
        <v>0</v>
      </c>
      <c r="AT2700" s="457">
        <v>0</v>
      </c>
      <c r="AU2700" s="457">
        <v>0</v>
      </c>
    </row>
    <row r="2701" spans="1:47" x14ac:dyDescent="0.2">
      <c r="A2701" s="231">
        <v>2042</v>
      </c>
      <c r="B2701" s="232">
        <v>17</v>
      </c>
      <c r="C2701" s="456">
        <v>0</v>
      </c>
      <c r="D2701" s="457">
        <v>0</v>
      </c>
      <c r="E2701" s="438">
        <v>6.3830412824921341</v>
      </c>
      <c r="F2701" s="456">
        <v>0</v>
      </c>
      <c r="G2701" s="457">
        <v>0</v>
      </c>
      <c r="H2701" s="438">
        <v>0.24585707538190116</v>
      </c>
      <c r="I2701" s="456">
        <v>0</v>
      </c>
      <c r="J2701" s="457">
        <v>0</v>
      </c>
      <c r="K2701" s="438">
        <v>0.35964949017647424</v>
      </c>
      <c r="L2701" s="462">
        <v>0</v>
      </c>
      <c r="M2701" s="463">
        <v>0</v>
      </c>
      <c r="N2701" s="438">
        <v>3.3802926896539316E-3</v>
      </c>
      <c r="O2701" s="456">
        <v>0</v>
      </c>
      <c r="P2701" s="457">
        <v>0</v>
      </c>
      <c r="Q2701" s="438">
        <v>2.104589356799557E-2</v>
      </c>
      <c r="R2701" s="462">
        <v>0</v>
      </c>
      <c r="S2701" s="463">
        <v>0</v>
      </c>
      <c r="T2701" s="438">
        <v>504.98913993371536</v>
      </c>
      <c r="U2701" s="456">
        <v>0</v>
      </c>
      <c r="V2701" s="457">
        <v>0</v>
      </c>
      <c r="W2701" s="438">
        <v>1.3519370341001584E-2</v>
      </c>
      <c r="X2701" s="456">
        <v>0</v>
      </c>
      <c r="Y2701" s="457">
        <v>0</v>
      </c>
      <c r="Z2701" s="438">
        <v>1.5447172410485023E-2</v>
      </c>
      <c r="AA2701" s="456">
        <v>0</v>
      </c>
      <c r="AB2701" s="457">
        <v>0</v>
      </c>
      <c r="AC2701" s="438">
        <v>4.7137243251994011E-3</v>
      </c>
      <c r="AD2701" s="456">
        <v>0</v>
      </c>
      <c r="AE2701" s="457">
        <v>0</v>
      </c>
      <c r="AF2701" s="438">
        <v>2.864834036601946E-4</v>
      </c>
      <c r="AG2701" s="456">
        <v>0</v>
      </c>
      <c r="AH2701" s="457">
        <v>0</v>
      </c>
      <c r="AI2701" s="438">
        <v>1.0402984876851795E-2</v>
      </c>
      <c r="AJ2701" s="456">
        <v>0</v>
      </c>
      <c r="AK2701" s="457">
        <v>0</v>
      </c>
      <c r="AL2701" s="438">
        <v>1.7278580261810791E-3</v>
      </c>
      <c r="AM2701" s="456">
        <v>0</v>
      </c>
      <c r="AN2701" s="457">
        <v>0</v>
      </c>
      <c r="AO2701" s="438">
        <v>2.3786248263063933E-3</v>
      </c>
      <c r="AP2701" s="462">
        <v>0</v>
      </c>
      <c r="AQ2701" s="463">
        <v>0</v>
      </c>
      <c r="AR2701" s="463">
        <v>0</v>
      </c>
      <c r="AS2701" s="456">
        <v>0</v>
      </c>
      <c r="AT2701" s="457">
        <v>0</v>
      </c>
      <c r="AU2701" s="457">
        <v>0</v>
      </c>
    </row>
    <row r="2702" spans="1:47" x14ac:dyDescent="0.2">
      <c r="A2702" s="231">
        <v>2042</v>
      </c>
      <c r="B2702" s="232">
        <v>18</v>
      </c>
      <c r="C2702" s="456">
        <v>0</v>
      </c>
      <c r="D2702" s="457">
        <v>0</v>
      </c>
      <c r="E2702" s="438">
        <v>6.4786183094867988</v>
      </c>
      <c r="F2702" s="456">
        <v>0</v>
      </c>
      <c r="G2702" s="457">
        <v>0</v>
      </c>
      <c r="H2702" s="438">
        <v>0.25598944035671234</v>
      </c>
      <c r="I2702" s="456">
        <v>0</v>
      </c>
      <c r="J2702" s="457">
        <v>0</v>
      </c>
      <c r="K2702" s="438">
        <v>0.3665785176325656</v>
      </c>
      <c r="L2702" s="462">
        <v>0</v>
      </c>
      <c r="M2702" s="463">
        <v>0</v>
      </c>
      <c r="N2702" s="438">
        <v>3.3895181240625447E-3</v>
      </c>
      <c r="O2702" s="456">
        <v>0</v>
      </c>
      <c r="P2702" s="457">
        <v>0</v>
      </c>
      <c r="Q2702" s="438">
        <v>2.127085480391595E-2</v>
      </c>
      <c r="R2702" s="462">
        <v>0</v>
      </c>
      <c r="S2702" s="463">
        <v>0</v>
      </c>
      <c r="T2702" s="438">
        <v>506.36693833757755</v>
      </c>
      <c r="U2702" s="456">
        <v>0</v>
      </c>
      <c r="V2702" s="457">
        <v>0</v>
      </c>
      <c r="W2702" s="438">
        <v>1.397388203528784E-2</v>
      </c>
      <c r="X2702" s="456">
        <v>0</v>
      </c>
      <c r="Y2702" s="457">
        <v>0</v>
      </c>
      <c r="Z2702" s="438">
        <v>1.6009268487234253E-2</v>
      </c>
      <c r="AA2702" s="456">
        <v>0</v>
      </c>
      <c r="AB2702" s="457">
        <v>0</v>
      </c>
      <c r="AC2702" s="438">
        <v>4.9274134824601017E-3</v>
      </c>
      <c r="AD2702" s="456">
        <v>0</v>
      </c>
      <c r="AE2702" s="457">
        <v>0</v>
      </c>
      <c r="AF2702" s="438">
        <v>2.9896160155316659E-4</v>
      </c>
      <c r="AG2702" s="456">
        <v>0</v>
      </c>
      <c r="AH2702" s="457">
        <v>0</v>
      </c>
      <c r="AI2702" s="438">
        <v>1.0826177789245026E-2</v>
      </c>
      <c r="AJ2702" s="456">
        <v>0</v>
      </c>
      <c r="AK2702" s="457">
        <v>0</v>
      </c>
      <c r="AL2702" s="438">
        <v>1.8107450130323908E-3</v>
      </c>
      <c r="AM2702" s="456">
        <v>0</v>
      </c>
      <c r="AN2702" s="457">
        <v>0</v>
      </c>
      <c r="AO2702" s="438">
        <v>2.4654752211963264E-3</v>
      </c>
      <c r="AP2702" s="462">
        <v>0</v>
      </c>
      <c r="AQ2702" s="463">
        <v>0</v>
      </c>
      <c r="AR2702" s="463">
        <v>0</v>
      </c>
      <c r="AS2702" s="456">
        <v>0</v>
      </c>
      <c r="AT2702" s="457">
        <v>0</v>
      </c>
      <c r="AU2702" s="457">
        <v>0</v>
      </c>
    </row>
    <row r="2703" spans="1:47" x14ac:dyDescent="0.2">
      <c r="A2703" s="231">
        <v>2042</v>
      </c>
      <c r="B2703" s="232">
        <v>19</v>
      </c>
      <c r="C2703" s="456">
        <v>0</v>
      </c>
      <c r="D2703" s="457">
        <v>0</v>
      </c>
      <c r="E2703" s="438">
        <v>6.5670260179842401</v>
      </c>
      <c r="F2703" s="456">
        <v>0</v>
      </c>
      <c r="G2703" s="457">
        <v>0</v>
      </c>
      <c r="H2703" s="438">
        <v>0.26630635464585495</v>
      </c>
      <c r="I2703" s="456">
        <v>0</v>
      </c>
      <c r="J2703" s="457">
        <v>0</v>
      </c>
      <c r="K2703" s="438">
        <v>0.37348408456758941</v>
      </c>
      <c r="L2703" s="462">
        <v>0</v>
      </c>
      <c r="M2703" s="463">
        <v>0</v>
      </c>
      <c r="N2703" s="438">
        <v>3.3976730839116826E-3</v>
      </c>
      <c r="O2703" s="456">
        <v>0</v>
      </c>
      <c r="P2703" s="457">
        <v>0</v>
      </c>
      <c r="Q2703" s="438">
        <v>2.1500326444772514E-2</v>
      </c>
      <c r="R2703" s="462">
        <v>0</v>
      </c>
      <c r="S2703" s="463">
        <v>0</v>
      </c>
      <c r="T2703" s="438">
        <v>507.58632036588932</v>
      </c>
      <c r="U2703" s="456">
        <v>0</v>
      </c>
      <c r="V2703" s="457">
        <v>0</v>
      </c>
      <c r="W2703" s="438">
        <v>1.4435319211405678E-2</v>
      </c>
      <c r="X2703" s="456">
        <v>0</v>
      </c>
      <c r="Y2703" s="457">
        <v>0</v>
      </c>
      <c r="Z2703" s="438">
        <v>1.6582668563476656E-2</v>
      </c>
      <c r="AA2703" s="456">
        <v>0</v>
      </c>
      <c r="AB2703" s="457">
        <v>0</v>
      </c>
      <c r="AC2703" s="438">
        <v>5.1452436669591657E-3</v>
      </c>
      <c r="AD2703" s="456">
        <v>0</v>
      </c>
      <c r="AE2703" s="457">
        <v>0</v>
      </c>
      <c r="AF2703" s="438">
        <v>3.1167579218407921E-4</v>
      </c>
      <c r="AG2703" s="456">
        <v>0</v>
      </c>
      <c r="AH2703" s="457">
        <v>0</v>
      </c>
      <c r="AI2703" s="438">
        <v>1.1256987274089044E-2</v>
      </c>
      <c r="AJ2703" s="456">
        <v>0</v>
      </c>
      <c r="AK2703" s="457">
        <v>0</v>
      </c>
      <c r="AL2703" s="438">
        <v>1.8952956342347612E-3</v>
      </c>
      <c r="AM2703" s="456">
        <v>0</v>
      </c>
      <c r="AN2703" s="457">
        <v>0</v>
      </c>
      <c r="AO2703" s="438">
        <v>2.5537762473298413E-3</v>
      </c>
      <c r="AP2703" s="462">
        <v>0</v>
      </c>
      <c r="AQ2703" s="463">
        <v>0</v>
      </c>
      <c r="AR2703" s="463">
        <v>0</v>
      </c>
      <c r="AS2703" s="456">
        <v>0</v>
      </c>
      <c r="AT2703" s="457">
        <v>0</v>
      </c>
      <c r="AU2703" s="457">
        <v>0</v>
      </c>
    </row>
    <row r="2704" spans="1:47" x14ac:dyDescent="0.2">
      <c r="A2704" s="231">
        <v>2042</v>
      </c>
      <c r="B2704" s="232">
        <v>20</v>
      </c>
      <c r="C2704" s="456">
        <v>0</v>
      </c>
      <c r="D2704" s="457">
        <v>0</v>
      </c>
      <c r="E2704" s="438">
        <v>6.6647276644767235</v>
      </c>
      <c r="F2704" s="456">
        <v>0</v>
      </c>
      <c r="G2704" s="457">
        <v>0</v>
      </c>
      <c r="H2704" s="438">
        <v>0.27666200868913121</v>
      </c>
      <c r="I2704" s="456">
        <v>0</v>
      </c>
      <c r="J2704" s="457">
        <v>0</v>
      </c>
      <c r="K2704" s="438">
        <v>0.38056602274308099</v>
      </c>
      <c r="L2704" s="462">
        <v>0</v>
      </c>
      <c r="M2704" s="463">
        <v>0</v>
      </c>
      <c r="N2704" s="438">
        <v>3.4071061769452736E-3</v>
      </c>
      <c r="O2704" s="456">
        <v>0</v>
      </c>
      <c r="P2704" s="457">
        <v>0</v>
      </c>
      <c r="Q2704" s="438">
        <v>2.1730285155081359E-2</v>
      </c>
      <c r="R2704" s="462">
        <v>0</v>
      </c>
      <c r="S2704" s="463">
        <v>0</v>
      </c>
      <c r="T2704" s="438">
        <v>508.99488107464828</v>
      </c>
      <c r="U2704" s="456">
        <v>0</v>
      </c>
      <c r="V2704" s="457">
        <v>0</v>
      </c>
      <c r="W2704" s="438">
        <v>1.4899832819810565E-2</v>
      </c>
      <c r="X2704" s="456">
        <v>0</v>
      </c>
      <c r="Y2704" s="457">
        <v>0</v>
      </c>
      <c r="Z2704" s="438">
        <v>1.7157162419914902E-2</v>
      </c>
      <c r="AA2704" s="456">
        <v>0</v>
      </c>
      <c r="AB2704" s="457">
        <v>0</v>
      </c>
      <c r="AC2704" s="438">
        <v>5.3636458581264286E-3</v>
      </c>
      <c r="AD2704" s="456">
        <v>0</v>
      </c>
      <c r="AE2704" s="457">
        <v>0</v>
      </c>
      <c r="AF2704" s="438">
        <v>3.2442878865685253E-4</v>
      </c>
      <c r="AG2704" s="456">
        <v>0</v>
      </c>
      <c r="AH2704" s="457">
        <v>0</v>
      </c>
      <c r="AI2704" s="438">
        <v>1.1689509395564684E-2</v>
      </c>
      <c r="AJ2704" s="456">
        <v>0</v>
      </c>
      <c r="AK2704" s="457">
        <v>0</v>
      </c>
      <c r="AL2704" s="438">
        <v>1.9800064801682397E-3</v>
      </c>
      <c r="AM2704" s="456">
        <v>0</v>
      </c>
      <c r="AN2704" s="457">
        <v>0</v>
      </c>
      <c r="AO2704" s="438">
        <v>2.6425402137232844E-3</v>
      </c>
      <c r="AP2704" s="462">
        <v>0</v>
      </c>
      <c r="AQ2704" s="463">
        <v>0</v>
      </c>
      <c r="AR2704" s="463">
        <v>0</v>
      </c>
      <c r="AS2704" s="456">
        <v>0</v>
      </c>
      <c r="AT2704" s="457">
        <v>0</v>
      </c>
      <c r="AU2704" s="457">
        <v>0</v>
      </c>
    </row>
    <row r="2705" spans="1:47" x14ac:dyDescent="0.2">
      <c r="A2705" s="231">
        <v>2042</v>
      </c>
      <c r="B2705" s="232">
        <v>21</v>
      </c>
      <c r="C2705" s="456">
        <v>0</v>
      </c>
      <c r="D2705" s="457">
        <v>0</v>
      </c>
      <c r="E2705" s="438">
        <v>8.120131069980502</v>
      </c>
      <c r="F2705" s="456">
        <v>0</v>
      </c>
      <c r="G2705" s="457">
        <v>0</v>
      </c>
      <c r="H2705" s="438">
        <v>0.33620647882241494</v>
      </c>
      <c r="I2705" s="456">
        <v>0</v>
      </c>
      <c r="J2705" s="457">
        <v>0</v>
      </c>
      <c r="K2705" s="438">
        <v>0.43537670575577897</v>
      </c>
      <c r="L2705" s="462">
        <v>0</v>
      </c>
      <c r="M2705" s="463">
        <v>0</v>
      </c>
      <c r="N2705" s="438">
        <v>3.4163376385150882E-3</v>
      </c>
      <c r="O2705" s="456">
        <v>0</v>
      </c>
      <c r="P2705" s="457">
        <v>0</v>
      </c>
      <c r="Q2705" s="438">
        <v>2.7095079245920001E-2</v>
      </c>
      <c r="R2705" s="462">
        <v>0</v>
      </c>
      <c r="S2705" s="463">
        <v>0</v>
      </c>
      <c r="T2705" s="438">
        <v>510.37458589564318</v>
      </c>
      <c r="U2705" s="456">
        <v>0</v>
      </c>
      <c r="V2705" s="457">
        <v>0</v>
      </c>
      <c r="W2705" s="438">
        <v>1.7474706848363043E-2</v>
      </c>
      <c r="X2705" s="456">
        <v>0</v>
      </c>
      <c r="Y2705" s="457">
        <v>0</v>
      </c>
      <c r="Z2705" s="438">
        <v>1.7719608540865815E-2</v>
      </c>
      <c r="AA2705" s="456">
        <v>0</v>
      </c>
      <c r="AB2705" s="457">
        <v>0</v>
      </c>
      <c r="AC2705" s="438">
        <v>6.5152875249966154E-3</v>
      </c>
      <c r="AD2705" s="456">
        <v>0</v>
      </c>
      <c r="AE2705" s="457">
        <v>0</v>
      </c>
      <c r="AF2705" s="438">
        <v>3.9550598281602663E-4</v>
      </c>
      <c r="AG2705" s="456">
        <v>0</v>
      </c>
      <c r="AH2705" s="457">
        <v>0</v>
      </c>
      <c r="AI2705" s="438">
        <v>1.4208155471022303E-2</v>
      </c>
      <c r="AJ2705" s="456">
        <v>0</v>
      </c>
      <c r="AK2705" s="457">
        <v>0</v>
      </c>
      <c r="AL2705" s="438">
        <v>2.4113537516225873E-3</v>
      </c>
      <c r="AM2705" s="456">
        <v>0</v>
      </c>
      <c r="AN2705" s="457">
        <v>0</v>
      </c>
      <c r="AO2705" s="438">
        <v>3.2123085280020584E-3</v>
      </c>
      <c r="AP2705" s="462">
        <v>0</v>
      </c>
      <c r="AQ2705" s="463">
        <v>0</v>
      </c>
      <c r="AR2705" s="463">
        <v>0</v>
      </c>
      <c r="AS2705" s="456">
        <v>0</v>
      </c>
      <c r="AT2705" s="457">
        <v>0</v>
      </c>
      <c r="AU2705" s="457">
        <v>0</v>
      </c>
    </row>
    <row r="2706" spans="1:47" x14ac:dyDescent="0.2">
      <c r="A2706" s="231">
        <v>2042</v>
      </c>
      <c r="B2706" s="232">
        <v>22</v>
      </c>
      <c r="C2706" s="456">
        <v>0</v>
      </c>
      <c r="D2706" s="457">
        <v>0</v>
      </c>
      <c r="E2706" s="438">
        <v>8.2266405932199032</v>
      </c>
      <c r="F2706" s="456">
        <v>0</v>
      </c>
      <c r="G2706" s="457">
        <v>0</v>
      </c>
      <c r="H2706" s="438">
        <v>0.3473780611411158</v>
      </c>
      <c r="I2706" s="456">
        <v>0</v>
      </c>
      <c r="J2706" s="457">
        <v>0</v>
      </c>
      <c r="K2706" s="438">
        <v>0.44266088477946958</v>
      </c>
      <c r="L2706" s="462">
        <v>0</v>
      </c>
      <c r="M2706" s="463">
        <v>0</v>
      </c>
      <c r="N2706" s="438">
        <v>3.4250603548836322E-3</v>
      </c>
      <c r="O2706" s="456">
        <v>0</v>
      </c>
      <c r="P2706" s="457">
        <v>0</v>
      </c>
      <c r="Q2706" s="438">
        <v>2.7375762791881843E-2</v>
      </c>
      <c r="R2706" s="462">
        <v>0</v>
      </c>
      <c r="S2706" s="463">
        <v>0</v>
      </c>
      <c r="T2706" s="438">
        <v>511.67767563039894</v>
      </c>
      <c r="U2706" s="456">
        <v>0</v>
      </c>
      <c r="V2706" s="457">
        <v>0</v>
      </c>
      <c r="W2706" s="438">
        <v>1.795566879583143E-2</v>
      </c>
      <c r="X2706" s="456">
        <v>0</v>
      </c>
      <c r="Y2706" s="457">
        <v>0</v>
      </c>
      <c r="Z2706" s="438">
        <v>1.8250591215782198E-2</v>
      </c>
      <c r="AA2706" s="456">
        <v>0</v>
      </c>
      <c r="AB2706" s="457">
        <v>0</v>
      </c>
      <c r="AC2706" s="438">
        <v>6.7506819665054812E-3</v>
      </c>
      <c r="AD2706" s="456">
        <v>0</v>
      </c>
      <c r="AE2706" s="457">
        <v>0</v>
      </c>
      <c r="AF2706" s="438">
        <v>4.0930753950431403E-4</v>
      </c>
      <c r="AG2706" s="456">
        <v>0</v>
      </c>
      <c r="AH2706" s="457">
        <v>0</v>
      </c>
      <c r="AI2706" s="438">
        <v>1.4674895328341871E-2</v>
      </c>
      <c r="AJ2706" s="456">
        <v>0</v>
      </c>
      <c r="AK2706" s="457">
        <v>0</v>
      </c>
      <c r="AL2706" s="438">
        <v>2.5028771781972162E-3</v>
      </c>
      <c r="AM2706" s="456">
        <v>0</v>
      </c>
      <c r="AN2706" s="457">
        <v>0</v>
      </c>
      <c r="AO2706" s="438">
        <v>3.3081674849305487E-3</v>
      </c>
      <c r="AP2706" s="462">
        <v>0</v>
      </c>
      <c r="AQ2706" s="463">
        <v>0</v>
      </c>
      <c r="AR2706" s="463">
        <v>0</v>
      </c>
      <c r="AS2706" s="456">
        <v>0</v>
      </c>
      <c r="AT2706" s="457">
        <v>0</v>
      </c>
      <c r="AU2706" s="457">
        <v>0</v>
      </c>
    </row>
    <row r="2707" spans="1:47" x14ac:dyDescent="0.2">
      <c r="A2707" s="231">
        <v>2042</v>
      </c>
      <c r="B2707" s="232">
        <v>23</v>
      </c>
      <c r="C2707" s="456">
        <v>0</v>
      </c>
      <c r="D2707" s="457">
        <v>0</v>
      </c>
      <c r="E2707" s="438">
        <v>8.322950056345082</v>
      </c>
      <c r="F2707" s="456">
        <v>0</v>
      </c>
      <c r="G2707" s="457">
        <v>0</v>
      </c>
      <c r="H2707" s="438">
        <v>0.35747924875243103</v>
      </c>
      <c r="I2707" s="456">
        <v>0</v>
      </c>
      <c r="J2707" s="457">
        <v>0</v>
      </c>
      <c r="K2707" s="438">
        <v>0.44924756628372881</v>
      </c>
      <c r="L2707" s="462">
        <v>0</v>
      </c>
      <c r="M2707" s="463">
        <v>0</v>
      </c>
      <c r="N2707" s="438">
        <v>3.4329541484319306E-3</v>
      </c>
      <c r="O2707" s="456">
        <v>0</v>
      </c>
      <c r="P2707" s="457">
        <v>0</v>
      </c>
      <c r="Q2707" s="438">
        <v>2.7629569736972202E-2</v>
      </c>
      <c r="R2707" s="462">
        <v>0</v>
      </c>
      <c r="S2707" s="463">
        <v>0</v>
      </c>
      <c r="T2707" s="438">
        <v>512.85707938598</v>
      </c>
      <c r="U2707" s="456">
        <v>0</v>
      </c>
      <c r="V2707" s="457">
        <v>0</v>
      </c>
      <c r="W2707" s="438">
        <v>1.8390522110900857E-2</v>
      </c>
      <c r="X2707" s="456">
        <v>0</v>
      </c>
      <c r="Y2707" s="457">
        <v>0</v>
      </c>
      <c r="Z2707" s="438">
        <v>1.8730718470483458E-2</v>
      </c>
      <c r="AA2707" s="456">
        <v>0</v>
      </c>
      <c r="AB2707" s="457">
        <v>0</v>
      </c>
      <c r="AC2707" s="438">
        <v>6.9635242637272965E-3</v>
      </c>
      <c r="AD2707" s="456">
        <v>0</v>
      </c>
      <c r="AE2707" s="457">
        <v>0</v>
      </c>
      <c r="AF2707" s="438">
        <v>4.2178683610245512E-4</v>
      </c>
      <c r="AG2707" s="456">
        <v>0</v>
      </c>
      <c r="AH2707" s="457">
        <v>0</v>
      </c>
      <c r="AI2707" s="438">
        <v>1.5096912557077163E-2</v>
      </c>
      <c r="AJ2707" s="456">
        <v>0</v>
      </c>
      <c r="AK2707" s="457">
        <v>0</v>
      </c>
      <c r="AL2707" s="438">
        <v>2.5856281416422474E-3</v>
      </c>
      <c r="AM2707" s="456">
        <v>0</v>
      </c>
      <c r="AN2707" s="457">
        <v>0</v>
      </c>
      <c r="AO2707" s="438">
        <v>3.3948419207412515E-3</v>
      </c>
      <c r="AP2707" s="462">
        <v>0</v>
      </c>
      <c r="AQ2707" s="463">
        <v>0</v>
      </c>
      <c r="AR2707" s="463">
        <v>0</v>
      </c>
      <c r="AS2707" s="456">
        <v>0</v>
      </c>
      <c r="AT2707" s="457">
        <v>0</v>
      </c>
      <c r="AU2707" s="457">
        <v>0</v>
      </c>
    </row>
    <row r="2708" spans="1:47" x14ac:dyDescent="0.2">
      <c r="A2708" s="231">
        <v>2042</v>
      </c>
      <c r="B2708" s="232">
        <v>24</v>
      </c>
      <c r="C2708" s="456">
        <v>0</v>
      </c>
      <c r="D2708" s="457">
        <v>0</v>
      </c>
      <c r="E2708" s="438">
        <v>8.4032200224290197</v>
      </c>
      <c r="F2708" s="456">
        <v>0</v>
      </c>
      <c r="G2708" s="457">
        <v>0</v>
      </c>
      <c r="H2708" s="438">
        <v>0.36590021690897573</v>
      </c>
      <c r="I2708" s="456">
        <v>0</v>
      </c>
      <c r="J2708" s="457">
        <v>0</v>
      </c>
      <c r="K2708" s="438">
        <v>0.45473681185053705</v>
      </c>
      <c r="L2708" s="462">
        <v>0</v>
      </c>
      <c r="M2708" s="463">
        <v>0</v>
      </c>
      <c r="N2708" s="438">
        <v>3.4395154562376681E-3</v>
      </c>
      <c r="O2708" s="456">
        <v>0</v>
      </c>
      <c r="P2708" s="457">
        <v>0</v>
      </c>
      <c r="Q2708" s="438">
        <v>2.78411085026159E-2</v>
      </c>
      <c r="R2708" s="462">
        <v>0</v>
      </c>
      <c r="S2708" s="463">
        <v>0</v>
      </c>
      <c r="T2708" s="438">
        <v>513.83742185353287</v>
      </c>
      <c r="U2708" s="456">
        <v>0</v>
      </c>
      <c r="V2708" s="457">
        <v>0</v>
      </c>
      <c r="W2708" s="438">
        <v>1.8753105389725945E-2</v>
      </c>
      <c r="X2708" s="456">
        <v>0</v>
      </c>
      <c r="Y2708" s="457">
        <v>0</v>
      </c>
      <c r="Z2708" s="438">
        <v>1.9130956080429379E-2</v>
      </c>
      <c r="AA2708" s="456">
        <v>0</v>
      </c>
      <c r="AB2708" s="457">
        <v>0</v>
      </c>
      <c r="AC2708" s="438">
        <v>7.1409698566614385E-3</v>
      </c>
      <c r="AD2708" s="456">
        <v>0</v>
      </c>
      <c r="AE2708" s="457">
        <v>0</v>
      </c>
      <c r="AF2708" s="438">
        <v>4.3219084330264857E-4</v>
      </c>
      <c r="AG2708" s="456">
        <v>0</v>
      </c>
      <c r="AH2708" s="457">
        <v>0</v>
      </c>
      <c r="AI2708" s="438">
        <v>1.5448726582421378E-2</v>
      </c>
      <c r="AJ2708" s="456">
        <v>0</v>
      </c>
      <c r="AK2708" s="457">
        <v>0</v>
      </c>
      <c r="AL2708" s="438">
        <v>2.654617859976169E-3</v>
      </c>
      <c r="AM2708" s="456">
        <v>0</v>
      </c>
      <c r="AN2708" s="457">
        <v>0</v>
      </c>
      <c r="AO2708" s="438">
        <v>3.4670979973291105E-3</v>
      </c>
      <c r="AP2708" s="462">
        <v>0</v>
      </c>
      <c r="AQ2708" s="463">
        <v>0</v>
      </c>
      <c r="AR2708" s="463">
        <v>0</v>
      </c>
      <c r="AS2708" s="456">
        <v>0</v>
      </c>
      <c r="AT2708" s="457">
        <v>0</v>
      </c>
      <c r="AU2708" s="457">
        <v>0</v>
      </c>
    </row>
    <row r="2709" spans="1:47" x14ac:dyDescent="0.2">
      <c r="A2709" s="231">
        <v>2042</v>
      </c>
      <c r="B2709" s="232">
        <v>25</v>
      </c>
      <c r="C2709" s="456">
        <v>0</v>
      </c>
      <c r="D2709" s="457">
        <v>0</v>
      </c>
      <c r="E2709" s="438">
        <v>8.46369087966157</v>
      </c>
      <c r="F2709" s="456">
        <v>0</v>
      </c>
      <c r="G2709" s="457">
        <v>0</v>
      </c>
      <c r="H2709" s="438">
        <v>0.37224313131619452</v>
      </c>
      <c r="I2709" s="456">
        <v>0</v>
      </c>
      <c r="J2709" s="457">
        <v>0</v>
      </c>
      <c r="K2709" s="438">
        <v>0.45887258796236635</v>
      </c>
      <c r="L2709" s="462">
        <v>0</v>
      </c>
      <c r="M2709" s="463">
        <v>0</v>
      </c>
      <c r="N2709" s="438">
        <v>3.4444705579099798E-3</v>
      </c>
      <c r="O2709" s="456">
        <v>0</v>
      </c>
      <c r="P2709" s="457">
        <v>0</v>
      </c>
      <c r="Q2709" s="438">
        <v>2.8000471966721986E-2</v>
      </c>
      <c r="R2709" s="462">
        <v>0</v>
      </c>
      <c r="S2709" s="463">
        <v>0</v>
      </c>
      <c r="T2709" s="438">
        <v>514.57730301812694</v>
      </c>
      <c r="U2709" s="456">
        <v>0</v>
      </c>
      <c r="V2709" s="457">
        <v>0</v>
      </c>
      <c r="W2709" s="438">
        <v>1.9026138412318139E-2</v>
      </c>
      <c r="X2709" s="456">
        <v>0</v>
      </c>
      <c r="Y2709" s="457">
        <v>0</v>
      </c>
      <c r="Z2709" s="438">
        <v>1.9432492058558182E-2</v>
      </c>
      <c r="AA2709" s="456">
        <v>0</v>
      </c>
      <c r="AB2709" s="457">
        <v>0</v>
      </c>
      <c r="AC2709" s="438">
        <v>7.2746235415418912E-3</v>
      </c>
      <c r="AD2709" s="456">
        <v>0</v>
      </c>
      <c r="AE2709" s="457">
        <v>0</v>
      </c>
      <c r="AF2709" s="438">
        <v>4.4002698270698913E-4</v>
      </c>
      <c r="AG2709" s="456">
        <v>0</v>
      </c>
      <c r="AH2709" s="457">
        <v>0</v>
      </c>
      <c r="AI2709" s="438">
        <v>1.5713699347247596E-2</v>
      </c>
      <c r="AJ2709" s="456">
        <v>0</v>
      </c>
      <c r="AK2709" s="457">
        <v>0</v>
      </c>
      <c r="AL2709" s="438">
        <v>2.7065843081658493E-3</v>
      </c>
      <c r="AM2709" s="456">
        <v>0</v>
      </c>
      <c r="AN2709" s="457">
        <v>0</v>
      </c>
      <c r="AO2709" s="438">
        <v>3.5215174067307043E-3</v>
      </c>
      <c r="AP2709" s="462">
        <v>0</v>
      </c>
      <c r="AQ2709" s="463">
        <v>0</v>
      </c>
      <c r="AR2709" s="463">
        <v>0</v>
      </c>
      <c r="AS2709" s="456">
        <v>0</v>
      </c>
      <c r="AT2709" s="457">
        <v>0</v>
      </c>
      <c r="AU2709" s="457">
        <v>0</v>
      </c>
    </row>
    <row r="2710" spans="1:47" x14ac:dyDescent="0.2">
      <c r="A2710" s="231">
        <v>2042</v>
      </c>
      <c r="B2710" s="232">
        <v>26</v>
      </c>
      <c r="C2710" s="456">
        <v>0</v>
      </c>
      <c r="D2710" s="457">
        <v>0</v>
      </c>
      <c r="E2710" s="438">
        <v>8.5001777521777893</v>
      </c>
      <c r="F2710" s="456">
        <v>0</v>
      </c>
      <c r="G2710" s="457">
        <v>0</v>
      </c>
      <c r="H2710" s="438">
        <v>0.37606934680729859</v>
      </c>
      <c r="I2710" s="456">
        <v>0</v>
      </c>
      <c r="J2710" s="457">
        <v>0</v>
      </c>
      <c r="K2710" s="438">
        <v>0.46136771649068903</v>
      </c>
      <c r="L2710" s="462">
        <v>0</v>
      </c>
      <c r="M2710" s="463">
        <v>0</v>
      </c>
      <c r="N2710" s="438">
        <v>3.4474596130915627E-3</v>
      </c>
      <c r="O2710" s="456">
        <v>0</v>
      </c>
      <c r="P2710" s="457">
        <v>0</v>
      </c>
      <c r="Q2710" s="438">
        <v>2.8096610082426355E-2</v>
      </c>
      <c r="R2710" s="462">
        <v>0</v>
      </c>
      <c r="S2710" s="463">
        <v>0</v>
      </c>
      <c r="T2710" s="438">
        <v>515.0237092133201</v>
      </c>
      <c r="U2710" s="456">
        <v>0</v>
      </c>
      <c r="V2710" s="457">
        <v>0</v>
      </c>
      <c r="W2710" s="438">
        <v>1.9190879243859957E-2</v>
      </c>
      <c r="X2710" s="456">
        <v>0</v>
      </c>
      <c r="Y2710" s="457">
        <v>0</v>
      </c>
      <c r="Z2710" s="438">
        <v>1.9614303204606498E-2</v>
      </c>
      <c r="AA2710" s="456">
        <v>0</v>
      </c>
      <c r="AB2710" s="457">
        <v>0</v>
      </c>
      <c r="AC2710" s="438">
        <v>7.3552340278048474E-3</v>
      </c>
      <c r="AD2710" s="456">
        <v>0</v>
      </c>
      <c r="AE2710" s="457">
        <v>0</v>
      </c>
      <c r="AF2710" s="438">
        <v>4.4475425918159665E-4</v>
      </c>
      <c r="AG2710" s="456">
        <v>0</v>
      </c>
      <c r="AH2710" s="457">
        <v>0</v>
      </c>
      <c r="AI2710" s="438">
        <v>1.5873528791302098E-2</v>
      </c>
      <c r="AJ2710" s="456">
        <v>0</v>
      </c>
      <c r="AK2710" s="457">
        <v>0</v>
      </c>
      <c r="AL2710" s="438">
        <v>2.7379237050336232E-3</v>
      </c>
      <c r="AM2710" s="456">
        <v>0</v>
      </c>
      <c r="AN2710" s="457">
        <v>0</v>
      </c>
      <c r="AO2710" s="438">
        <v>3.5543526189558187E-3</v>
      </c>
      <c r="AP2710" s="462">
        <v>0</v>
      </c>
      <c r="AQ2710" s="463">
        <v>0</v>
      </c>
      <c r="AR2710" s="463">
        <v>0</v>
      </c>
      <c r="AS2710" s="456">
        <v>0</v>
      </c>
      <c r="AT2710" s="457">
        <v>0</v>
      </c>
      <c r="AU2710" s="457">
        <v>0</v>
      </c>
    </row>
    <row r="2711" spans="1:47" x14ac:dyDescent="0.2">
      <c r="A2711" s="231">
        <v>2042</v>
      </c>
      <c r="B2711" s="232">
        <v>27</v>
      </c>
      <c r="C2711" s="456">
        <v>0</v>
      </c>
      <c r="D2711" s="457">
        <v>0</v>
      </c>
      <c r="E2711" s="438">
        <v>8.5071128645759071</v>
      </c>
      <c r="F2711" s="456">
        <v>0</v>
      </c>
      <c r="G2711" s="457">
        <v>0</v>
      </c>
      <c r="H2711" s="438">
        <v>0.37679722659777254</v>
      </c>
      <c r="I2711" s="456">
        <v>0</v>
      </c>
      <c r="J2711" s="457">
        <v>0</v>
      </c>
      <c r="K2711" s="438">
        <v>0.4618422213957824</v>
      </c>
      <c r="L2711" s="462">
        <v>0</v>
      </c>
      <c r="M2711" s="463">
        <v>0</v>
      </c>
      <c r="N2711" s="438">
        <v>3.4480267079390319E-3</v>
      </c>
      <c r="O2711" s="456">
        <v>0</v>
      </c>
      <c r="P2711" s="457">
        <v>0</v>
      </c>
      <c r="Q2711" s="438">
        <v>2.8114919778682714E-2</v>
      </c>
      <c r="R2711" s="462">
        <v>0</v>
      </c>
      <c r="S2711" s="463">
        <v>0</v>
      </c>
      <c r="T2711" s="438">
        <v>515.10957389488487</v>
      </c>
      <c r="U2711" s="456">
        <v>0</v>
      </c>
      <c r="V2711" s="457">
        <v>0</v>
      </c>
      <c r="W2711" s="438">
        <v>1.9222225924977968E-2</v>
      </c>
      <c r="X2711" s="456">
        <v>0</v>
      </c>
      <c r="Y2711" s="457">
        <v>0</v>
      </c>
      <c r="Z2711" s="438">
        <v>1.9648927221954056E-2</v>
      </c>
      <c r="AA2711" s="456">
        <v>0</v>
      </c>
      <c r="AB2711" s="457">
        <v>0</v>
      </c>
      <c r="AC2711" s="438">
        <v>7.3705803783338398E-3</v>
      </c>
      <c r="AD2711" s="456">
        <v>0</v>
      </c>
      <c r="AE2711" s="457">
        <v>0</v>
      </c>
      <c r="AF2711" s="438">
        <v>4.4565296284399111E-4</v>
      </c>
      <c r="AG2711" s="456">
        <v>0</v>
      </c>
      <c r="AH2711" s="457">
        <v>0</v>
      </c>
      <c r="AI2711" s="438">
        <v>1.5903961551653151E-2</v>
      </c>
      <c r="AJ2711" s="456">
        <v>0</v>
      </c>
      <c r="AK2711" s="457">
        <v>0</v>
      </c>
      <c r="AL2711" s="438">
        <v>2.743891512310422E-3</v>
      </c>
      <c r="AM2711" s="456">
        <v>0</v>
      </c>
      <c r="AN2711" s="457">
        <v>0</v>
      </c>
      <c r="AO2711" s="438">
        <v>3.5606059502521397E-3</v>
      </c>
      <c r="AP2711" s="462">
        <v>0</v>
      </c>
      <c r="AQ2711" s="463">
        <v>0</v>
      </c>
      <c r="AR2711" s="463">
        <v>0</v>
      </c>
      <c r="AS2711" s="456">
        <v>0</v>
      </c>
      <c r="AT2711" s="457">
        <v>0</v>
      </c>
      <c r="AU2711" s="457">
        <v>0</v>
      </c>
    </row>
    <row r="2712" spans="1:47" x14ac:dyDescent="0.2">
      <c r="A2712" s="231">
        <v>2042</v>
      </c>
      <c r="B2712" s="232">
        <v>28</v>
      </c>
      <c r="C2712" s="456">
        <v>0</v>
      </c>
      <c r="D2712" s="457">
        <v>0</v>
      </c>
      <c r="E2712" s="438">
        <v>8.507134165969271</v>
      </c>
      <c r="F2712" s="456">
        <v>0</v>
      </c>
      <c r="G2712" s="457">
        <v>0</v>
      </c>
      <c r="H2712" s="438">
        <v>0.37679590836812249</v>
      </c>
      <c r="I2712" s="456">
        <v>0</v>
      </c>
      <c r="J2712" s="457">
        <v>0</v>
      </c>
      <c r="K2712" s="438">
        <v>0.4618423478578158</v>
      </c>
      <c r="L2712" s="462">
        <v>0</v>
      </c>
      <c r="M2712" s="463">
        <v>0</v>
      </c>
      <c r="N2712" s="438">
        <v>3.4480343816492985E-3</v>
      </c>
      <c r="O2712" s="456">
        <v>0</v>
      </c>
      <c r="P2712" s="457">
        <v>0</v>
      </c>
      <c r="Q2712" s="438">
        <v>2.8114931966231084E-2</v>
      </c>
      <c r="R2712" s="462">
        <v>0</v>
      </c>
      <c r="S2712" s="463">
        <v>0</v>
      </c>
      <c r="T2712" s="438">
        <v>515.10928087538036</v>
      </c>
      <c r="U2712" s="456">
        <v>0</v>
      </c>
      <c r="V2712" s="457">
        <v>0</v>
      </c>
      <c r="W2712" s="438">
        <v>1.9222191270383701E-2</v>
      </c>
      <c r="X2712" s="456">
        <v>0</v>
      </c>
      <c r="Y2712" s="457">
        <v>0</v>
      </c>
      <c r="Z2712" s="438">
        <v>1.9648844442939468E-2</v>
      </c>
      <c r="AA2712" s="456">
        <v>0</v>
      </c>
      <c r="AB2712" s="457">
        <v>0</v>
      </c>
      <c r="AC2712" s="438">
        <v>7.3705462143352244E-3</v>
      </c>
      <c r="AD2712" s="456">
        <v>0</v>
      </c>
      <c r="AE2712" s="457">
        <v>0</v>
      </c>
      <c r="AF2712" s="438">
        <v>4.4565284416375094E-4</v>
      </c>
      <c r="AG2712" s="456">
        <v>0</v>
      </c>
      <c r="AH2712" s="457">
        <v>0</v>
      </c>
      <c r="AI2712" s="438">
        <v>1.5903896890987253E-2</v>
      </c>
      <c r="AJ2712" s="456">
        <v>0</v>
      </c>
      <c r="AK2712" s="457">
        <v>0</v>
      </c>
      <c r="AL2712" s="438">
        <v>2.7438744038738101E-3</v>
      </c>
      <c r="AM2712" s="456">
        <v>0</v>
      </c>
      <c r="AN2712" s="457">
        <v>0</v>
      </c>
      <c r="AO2712" s="438">
        <v>3.5605919210864021E-3</v>
      </c>
      <c r="AP2712" s="462">
        <v>0</v>
      </c>
      <c r="AQ2712" s="463">
        <v>0</v>
      </c>
      <c r="AR2712" s="463">
        <v>0</v>
      </c>
      <c r="AS2712" s="456">
        <v>0</v>
      </c>
      <c r="AT2712" s="457">
        <v>0</v>
      </c>
      <c r="AU2712" s="457">
        <v>0</v>
      </c>
    </row>
    <row r="2713" spans="1:47" x14ac:dyDescent="0.2">
      <c r="A2713" s="231">
        <v>2042</v>
      </c>
      <c r="B2713" s="232">
        <v>29</v>
      </c>
      <c r="C2713" s="456">
        <v>0</v>
      </c>
      <c r="D2713" s="457">
        <v>0</v>
      </c>
      <c r="E2713" s="438">
        <v>8.5071244148330134</v>
      </c>
      <c r="F2713" s="456">
        <v>0</v>
      </c>
      <c r="G2713" s="457">
        <v>0</v>
      </c>
      <c r="H2713" s="438">
        <v>0.37679298904918102</v>
      </c>
      <c r="I2713" s="456">
        <v>0</v>
      </c>
      <c r="J2713" s="457">
        <v>0</v>
      </c>
      <c r="K2713" s="438">
        <v>0.46184177555849004</v>
      </c>
      <c r="L2713" s="462">
        <v>0</v>
      </c>
      <c r="M2713" s="463">
        <v>0</v>
      </c>
      <c r="N2713" s="438">
        <v>3.4480389997747834E-3</v>
      </c>
      <c r="O2713" s="456">
        <v>0</v>
      </c>
      <c r="P2713" s="457">
        <v>0</v>
      </c>
      <c r="Q2713" s="438">
        <v>2.81149095164527E-2</v>
      </c>
      <c r="R2713" s="462">
        <v>0</v>
      </c>
      <c r="S2713" s="463">
        <v>0</v>
      </c>
      <c r="T2713" s="438">
        <v>515.1102769160193</v>
      </c>
      <c r="U2713" s="456">
        <v>0</v>
      </c>
      <c r="V2713" s="457">
        <v>0</v>
      </c>
      <c r="W2713" s="438">
        <v>1.9222095356975756E-2</v>
      </c>
      <c r="X2713" s="456">
        <v>0</v>
      </c>
      <c r="Y2713" s="457">
        <v>0</v>
      </c>
      <c r="Z2713" s="438">
        <v>1.9648697029558154E-2</v>
      </c>
      <c r="AA2713" s="456">
        <v>0</v>
      </c>
      <c r="AB2713" s="457">
        <v>0</v>
      </c>
      <c r="AC2713" s="438">
        <v>7.3704753180657339E-3</v>
      </c>
      <c r="AD2713" s="456">
        <v>0</v>
      </c>
      <c r="AE2713" s="457">
        <v>0</v>
      </c>
      <c r="AF2713" s="438">
        <v>4.4564802994126934E-4</v>
      </c>
      <c r="AG2713" s="456">
        <v>0</v>
      </c>
      <c r="AH2713" s="457">
        <v>0</v>
      </c>
      <c r="AI2713" s="438">
        <v>1.5903773981146677E-2</v>
      </c>
      <c r="AJ2713" s="456">
        <v>0</v>
      </c>
      <c r="AK2713" s="457">
        <v>0</v>
      </c>
      <c r="AL2713" s="438">
        <v>2.7438503883938101E-3</v>
      </c>
      <c r="AM2713" s="456">
        <v>0</v>
      </c>
      <c r="AN2713" s="457">
        <v>0</v>
      </c>
      <c r="AO2713" s="438">
        <v>3.5605704282179926E-3</v>
      </c>
      <c r="AP2713" s="462">
        <v>0</v>
      </c>
      <c r="AQ2713" s="463">
        <v>0</v>
      </c>
      <c r="AR2713" s="463">
        <v>0</v>
      </c>
      <c r="AS2713" s="456">
        <v>0</v>
      </c>
      <c r="AT2713" s="457">
        <v>0</v>
      </c>
      <c r="AU2713" s="457">
        <v>0</v>
      </c>
    </row>
    <row r="2714" spans="1:47" x14ac:dyDescent="0.2">
      <c r="A2714" s="231">
        <v>2042</v>
      </c>
      <c r="B2714" s="232">
        <v>30</v>
      </c>
      <c r="C2714" s="456">
        <v>0</v>
      </c>
      <c r="D2714" s="457">
        <v>0</v>
      </c>
      <c r="E2714" s="438">
        <v>9.7761893075941728</v>
      </c>
      <c r="F2714" s="456">
        <v>0</v>
      </c>
      <c r="G2714" s="457">
        <v>0</v>
      </c>
      <c r="H2714" s="438">
        <v>0.39958027074984442</v>
      </c>
      <c r="I2714" s="456">
        <v>0</v>
      </c>
      <c r="J2714" s="457">
        <v>0</v>
      </c>
      <c r="K2714" s="438">
        <v>0.59666207334218546</v>
      </c>
      <c r="L2714" s="462">
        <v>0</v>
      </c>
      <c r="M2714" s="463">
        <v>0</v>
      </c>
      <c r="N2714" s="438">
        <v>3.4480464314253275E-3</v>
      </c>
      <c r="O2714" s="456">
        <v>0</v>
      </c>
      <c r="P2714" s="457">
        <v>0</v>
      </c>
      <c r="Q2714" s="438">
        <v>2.8114852717894281E-2</v>
      </c>
      <c r="R2714" s="462">
        <v>0</v>
      </c>
      <c r="S2714" s="463">
        <v>0</v>
      </c>
      <c r="T2714" s="438">
        <v>515.11120190179793</v>
      </c>
      <c r="U2714" s="456">
        <v>0</v>
      </c>
      <c r="V2714" s="457">
        <v>0</v>
      </c>
      <c r="W2714" s="438">
        <v>2.0497956308317165E-2</v>
      </c>
      <c r="X2714" s="456">
        <v>0</v>
      </c>
      <c r="Y2714" s="457">
        <v>0</v>
      </c>
      <c r="Z2714" s="438">
        <v>1.9648466805656524E-2</v>
      </c>
      <c r="AA2714" s="456">
        <v>0</v>
      </c>
      <c r="AB2714" s="457">
        <v>0</v>
      </c>
      <c r="AC2714" s="438">
        <v>7.792654544107251E-3</v>
      </c>
      <c r="AD2714" s="456">
        <v>0</v>
      </c>
      <c r="AE2714" s="457">
        <v>0</v>
      </c>
      <c r="AF2714" s="438">
        <v>4.7229495701127741E-4</v>
      </c>
      <c r="AG2714" s="456">
        <v>0</v>
      </c>
      <c r="AH2714" s="457">
        <v>0</v>
      </c>
      <c r="AI2714" s="438">
        <v>1.6873105732430501E-2</v>
      </c>
      <c r="AJ2714" s="456">
        <v>0</v>
      </c>
      <c r="AK2714" s="457">
        <v>0</v>
      </c>
      <c r="AL2714" s="438">
        <v>2.8982153721984231E-3</v>
      </c>
      <c r="AM2714" s="456">
        <v>0</v>
      </c>
      <c r="AN2714" s="457">
        <v>0</v>
      </c>
      <c r="AO2714" s="438">
        <v>3.7892643751364368E-3</v>
      </c>
      <c r="AP2714" s="462">
        <v>0</v>
      </c>
      <c r="AQ2714" s="463">
        <v>0</v>
      </c>
      <c r="AR2714" s="463">
        <v>0</v>
      </c>
      <c r="AS2714" s="456">
        <v>0</v>
      </c>
      <c r="AT2714" s="457">
        <v>0</v>
      </c>
      <c r="AU2714" s="457">
        <v>0</v>
      </c>
    </row>
    <row r="2715" spans="1:47" x14ac:dyDescent="0.2">
      <c r="A2715" s="231">
        <v>2042</v>
      </c>
      <c r="B2715" s="232">
        <v>31</v>
      </c>
      <c r="C2715" s="456">
        <v>0</v>
      </c>
      <c r="D2715" s="457">
        <v>0</v>
      </c>
      <c r="E2715" s="438">
        <v>11.089706044064648</v>
      </c>
      <c r="F2715" s="456">
        <v>0</v>
      </c>
      <c r="G2715" s="457">
        <v>0</v>
      </c>
      <c r="H2715" s="438">
        <v>0.42474778101179039</v>
      </c>
      <c r="I2715" s="456">
        <v>0</v>
      </c>
      <c r="J2715" s="457">
        <v>0</v>
      </c>
      <c r="K2715" s="438">
        <v>0.72635557239199844</v>
      </c>
      <c r="L2715" s="462">
        <v>0</v>
      </c>
      <c r="M2715" s="463">
        <v>0</v>
      </c>
      <c r="N2715" s="438">
        <v>3.4480502744016414E-3</v>
      </c>
      <c r="O2715" s="456">
        <v>0</v>
      </c>
      <c r="P2715" s="457">
        <v>0</v>
      </c>
      <c r="Q2715" s="438">
        <v>2.8114818130066409E-2</v>
      </c>
      <c r="R2715" s="462">
        <v>0</v>
      </c>
      <c r="S2715" s="463">
        <v>0</v>
      </c>
      <c r="T2715" s="438">
        <v>515.11274807116934</v>
      </c>
      <c r="U2715" s="456">
        <v>0</v>
      </c>
      <c r="V2715" s="457">
        <v>0</v>
      </c>
      <c r="W2715" s="438">
        <v>2.1883895633631176E-2</v>
      </c>
      <c r="X2715" s="456">
        <v>0</v>
      </c>
      <c r="Y2715" s="457">
        <v>0</v>
      </c>
      <c r="Z2715" s="438">
        <v>1.964811871951171E-2</v>
      </c>
      <c r="AA2715" s="456">
        <v>0</v>
      </c>
      <c r="AB2715" s="457">
        <v>0</v>
      </c>
      <c r="AC2715" s="438">
        <v>8.2632664389680824E-3</v>
      </c>
      <c r="AD2715" s="456">
        <v>0</v>
      </c>
      <c r="AE2715" s="457">
        <v>0</v>
      </c>
      <c r="AF2715" s="438">
        <v>5.0188725768906281E-4</v>
      </c>
      <c r="AG2715" s="456">
        <v>0</v>
      </c>
      <c r="AH2715" s="457">
        <v>0</v>
      </c>
      <c r="AI2715" s="438">
        <v>1.7942412001161083E-2</v>
      </c>
      <c r="AJ2715" s="456">
        <v>0</v>
      </c>
      <c r="AK2715" s="457">
        <v>0</v>
      </c>
      <c r="AL2715" s="438">
        <v>3.0713756111775607E-3</v>
      </c>
      <c r="AM2715" s="456">
        <v>0</v>
      </c>
      <c r="AN2715" s="457">
        <v>0</v>
      </c>
      <c r="AO2715" s="438">
        <v>4.0393331006651377E-3</v>
      </c>
      <c r="AP2715" s="462">
        <v>0</v>
      </c>
      <c r="AQ2715" s="463">
        <v>0</v>
      </c>
      <c r="AR2715" s="463">
        <v>0</v>
      </c>
      <c r="AS2715" s="456">
        <v>0</v>
      </c>
      <c r="AT2715" s="457">
        <v>0</v>
      </c>
      <c r="AU2715" s="457">
        <v>0</v>
      </c>
    </row>
    <row r="2716" spans="1:47" x14ac:dyDescent="0.2">
      <c r="A2716" s="231">
        <v>2042</v>
      </c>
      <c r="B2716" s="232">
        <v>32</v>
      </c>
      <c r="C2716" s="456">
        <v>0</v>
      </c>
      <c r="D2716" s="457">
        <v>0</v>
      </c>
      <c r="E2716" s="419">
        <v>11.089706044064648</v>
      </c>
      <c r="F2716" s="456">
        <v>0</v>
      </c>
      <c r="G2716" s="457">
        <v>0</v>
      </c>
      <c r="H2716" s="419">
        <v>0.42474778101179039</v>
      </c>
      <c r="I2716" s="456">
        <v>0</v>
      </c>
      <c r="J2716" s="457">
        <v>0</v>
      </c>
      <c r="K2716" s="419">
        <v>0.72635557239199844</v>
      </c>
      <c r="L2716" s="462">
        <v>0</v>
      </c>
      <c r="M2716" s="463">
        <v>0</v>
      </c>
      <c r="N2716" s="419">
        <v>3.4480502744016414E-3</v>
      </c>
      <c r="O2716" s="456">
        <v>0</v>
      </c>
      <c r="P2716" s="457">
        <v>0</v>
      </c>
      <c r="Q2716" s="419">
        <v>2.8114818130066409E-2</v>
      </c>
      <c r="R2716" s="462">
        <v>0</v>
      </c>
      <c r="S2716" s="463">
        <v>0</v>
      </c>
      <c r="T2716" s="419">
        <v>515.11274807116934</v>
      </c>
      <c r="U2716" s="456">
        <v>0</v>
      </c>
      <c r="V2716" s="457">
        <v>0</v>
      </c>
      <c r="W2716" s="419">
        <v>2.1883895633631176E-2</v>
      </c>
      <c r="X2716" s="456">
        <v>0</v>
      </c>
      <c r="Y2716" s="457">
        <v>0</v>
      </c>
      <c r="Z2716" s="419">
        <v>1.964811871951171E-2</v>
      </c>
      <c r="AA2716" s="456">
        <v>0</v>
      </c>
      <c r="AB2716" s="457">
        <v>0</v>
      </c>
      <c r="AC2716" s="419">
        <v>8.2632664389680824E-3</v>
      </c>
      <c r="AD2716" s="456">
        <v>0</v>
      </c>
      <c r="AE2716" s="457">
        <v>0</v>
      </c>
      <c r="AF2716" s="419">
        <v>5.0188725768906281E-4</v>
      </c>
      <c r="AG2716" s="456">
        <v>0</v>
      </c>
      <c r="AH2716" s="457">
        <v>0</v>
      </c>
      <c r="AI2716" s="419">
        <v>1.7942412001161083E-2</v>
      </c>
      <c r="AJ2716" s="456">
        <v>0</v>
      </c>
      <c r="AK2716" s="457">
        <v>0</v>
      </c>
      <c r="AL2716" s="419">
        <v>3.0713756111775607E-3</v>
      </c>
      <c r="AM2716" s="456">
        <v>0</v>
      </c>
      <c r="AN2716" s="457">
        <v>0</v>
      </c>
      <c r="AO2716" s="419">
        <v>4.0393331006651377E-3</v>
      </c>
      <c r="AP2716" s="462">
        <v>0</v>
      </c>
      <c r="AQ2716" s="463">
        <v>0</v>
      </c>
      <c r="AR2716" s="463">
        <v>0</v>
      </c>
      <c r="AS2716" s="456">
        <v>0</v>
      </c>
      <c r="AT2716" s="457">
        <v>0</v>
      </c>
      <c r="AU2716" s="457">
        <v>0</v>
      </c>
    </row>
    <row r="2717" spans="1:47" x14ac:dyDescent="0.2">
      <c r="A2717" s="231">
        <v>2042</v>
      </c>
      <c r="B2717" s="232">
        <v>33</v>
      </c>
      <c r="C2717" s="456">
        <v>0</v>
      </c>
      <c r="D2717" s="457">
        <v>0</v>
      </c>
      <c r="E2717" s="419">
        <v>11.089706044064648</v>
      </c>
      <c r="F2717" s="456">
        <v>0</v>
      </c>
      <c r="G2717" s="457">
        <v>0</v>
      </c>
      <c r="H2717" s="419">
        <v>0.42474778101179039</v>
      </c>
      <c r="I2717" s="456">
        <v>0</v>
      </c>
      <c r="J2717" s="457">
        <v>0</v>
      </c>
      <c r="K2717" s="419">
        <v>0.72635557239199844</v>
      </c>
      <c r="L2717" s="462">
        <v>0</v>
      </c>
      <c r="M2717" s="463">
        <v>0</v>
      </c>
      <c r="N2717" s="419">
        <v>3.4480502744016414E-3</v>
      </c>
      <c r="O2717" s="456">
        <v>0</v>
      </c>
      <c r="P2717" s="457">
        <v>0</v>
      </c>
      <c r="Q2717" s="419">
        <v>2.8114818130066409E-2</v>
      </c>
      <c r="R2717" s="462">
        <v>0</v>
      </c>
      <c r="S2717" s="463">
        <v>0</v>
      </c>
      <c r="T2717" s="419">
        <v>515.11274807116934</v>
      </c>
      <c r="U2717" s="456">
        <v>0</v>
      </c>
      <c r="V2717" s="457">
        <v>0</v>
      </c>
      <c r="W2717" s="419">
        <v>2.1883895633631176E-2</v>
      </c>
      <c r="X2717" s="456">
        <v>0</v>
      </c>
      <c r="Y2717" s="457">
        <v>0</v>
      </c>
      <c r="Z2717" s="419">
        <v>1.964811871951171E-2</v>
      </c>
      <c r="AA2717" s="456">
        <v>0</v>
      </c>
      <c r="AB2717" s="457">
        <v>0</v>
      </c>
      <c r="AC2717" s="419">
        <v>8.2632664389680824E-3</v>
      </c>
      <c r="AD2717" s="456">
        <v>0</v>
      </c>
      <c r="AE2717" s="457">
        <v>0</v>
      </c>
      <c r="AF2717" s="419">
        <v>5.0188725768906281E-4</v>
      </c>
      <c r="AG2717" s="456">
        <v>0</v>
      </c>
      <c r="AH2717" s="457">
        <v>0</v>
      </c>
      <c r="AI2717" s="419">
        <v>1.7942412001161083E-2</v>
      </c>
      <c r="AJ2717" s="456">
        <v>0</v>
      </c>
      <c r="AK2717" s="457">
        <v>0</v>
      </c>
      <c r="AL2717" s="419">
        <v>3.0713756111775607E-3</v>
      </c>
      <c r="AM2717" s="456">
        <v>0</v>
      </c>
      <c r="AN2717" s="457">
        <v>0</v>
      </c>
      <c r="AO2717" s="419">
        <v>4.0393331006651377E-3</v>
      </c>
      <c r="AP2717" s="462">
        <v>0</v>
      </c>
      <c r="AQ2717" s="463">
        <v>0</v>
      </c>
      <c r="AR2717" s="463">
        <v>0</v>
      </c>
      <c r="AS2717" s="456">
        <v>0</v>
      </c>
      <c r="AT2717" s="457">
        <v>0</v>
      </c>
      <c r="AU2717" s="457">
        <v>0</v>
      </c>
    </row>
    <row r="2718" spans="1:47" x14ac:dyDescent="0.2">
      <c r="A2718" s="231">
        <v>2042</v>
      </c>
      <c r="B2718" s="232">
        <v>34</v>
      </c>
      <c r="C2718" s="456">
        <v>0</v>
      </c>
      <c r="D2718" s="457">
        <v>0</v>
      </c>
      <c r="E2718" s="419">
        <v>11.089706044064648</v>
      </c>
      <c r="F2718" s="456">
        <v>0</v>
      </c>
      <c r="G2718" s="457">
        <v>0</v>
      </c>
      <c r="H2718" s="419">
        <v>0.42474778101179039</v>
      </c>
      <c r="I2718" s="456">
        <v>0</v>
      </c>
      <c r="J2718" s="457">
        <v>0</v>
      </c>
      <c r="K2718" s="419">
        <v>0.72635557239199844</v>
      </c>
      <c r="L2718" s="462">
        <v>0</v>
      </c>
      <c r="M2718" s="463">
        <v>0</v>
      </c>
      <c r="N2718" s="419">
        <v>3.4480502744016414E-3</v>
      </c>
      <c r="O2718" s="456">
        <v>0</v>
      </c>
      <c r="P2718" s="457">
        <v>0</v>
      </c>
      <c r="Q2718" s="419">
        <v>2.8114818130066409E-2</v>
      </c>
      <c r="R2718" s="462">
        <v>0</v>
      </c>
      <c r="S2718" s="463">
        <v>0</v>
      </c>
      <c r="T2718" s="419">
        <v>515.11274807116934</v>
      </c>
      <c r="U2718" s="456">
        <v>0</v>
      </c>
      <c r="V2718" s="457">
        <v>0</v>
      </c>
      <c r="W2718" s="419">
        <v>2.1883895633631176E-2</v>
      </c>
      <c r="X2718" s="456">
        <v>0</v>
      </c>
      <c r="Y2718" s="457">
        <v>0</v>
      </c>
      <c r="Z2718" s="419">
        <v>1.964811871951171E-2</v>
      </c>
      <c r="AA2718" s="456">
        <v>0</v>
      </c>
      <c r="AB2718" s="457">
        <v>0</v>
      </c>
      <c r="AC2718" s="419">
        <v>8.2632664389680824E-3</v>
      </c>
      <c r="AD2718" s="456">
        <v>0</v>
      </c>
      <c r="AE2718" s="457">
        <v>0</v>
      </c>
      <c r="AF2718" s="419">
        <v>5.0188725768906281E-4</v>
      </c>
      <c r="AG2718" s="456">
        <v>0</v>
      </c>
      <c r="AH2718" s="457">
        <v>0</v>
      </c>
      <c r="AI2718" s="419">
        <v>1.7942412001161083E-2</v>
      </c>
      <c r="AJ2718" s="456">
        <v>0</v>
      </c>
      <c r="AK2718" s="457">
        <v>0</v>
      </c>
      <c r="AL2718" s="419">
        <v>3.0713756111775607E-3</v>
      </c>
      <c r="AM2718" s="456">
        <v>0</v>
      </c>
      <c r="AN2718" s="457">
        <v>0</v>
      </c>
      <c r="AO2718" s="419">
        <v>4.0393331006651377E-3</v>
      </c>
      <c r="AP2718" s="462">
        <v>0</v>
      </c>
      <c r="AQ2718" s="463">
        <v>0</v>
      </c>
      <c r="AR2718" s="463">
        <v>0</v>
      </c>
      <c r="AS2718" s="456">
        <v>0</v>
      </c>
      <c r="AT2718" s="457">
        <v>0</v>
      </c>
      <c r="AU2718" s="457">
        <v>0</v>
      </c>
    </row>
    <row r="2719" spans="1:47" x14ac:dyDescent="0.2">
      <c r="A2719" s="231">
        <v>2042</v>
      </c>
      <c r="B2719" s="232">
        <v>35</v>
      </c>
      <c r="C2719" s="456">
        <v>0</v>
      </c>
      <c r="D2719" s="457">
        <v>0</v>
      </c>
      <c r="E2719" s="419">
        <v>11.089706044064648</v>
      </c>
      <c r="F2719" s="456">
        <v>0</v>
      </c>
      <c r="G2719" s="457">
        <v>0</v>
      </c>
      <c r="H2719" s="419">
        <v>0.42474778101179039</v>
      </c>
      <c r="I2719" s="456">
        <v>0</v>
      </c>
      <c r="J2719" s="457">
        <v>0</v>
      </c>
      <c r="K2719" s="419">
        <v>0.72635557239199844</v>
      </c>
      <c r="L2719" s="462">
        <v>0</v>
      </c>
      <c r="M2719" s="463">
        <v>0</v>
      </c>
      <c r="N2719" s="419">
        <v>3.4480502744016414E-3</v>
      </c>
      <c r="O2719" s="456">
        <v>0</v>
      </c>
      <c r="P2719" s="457">
        <v>0</v>
      </c>
      <c r="Q2719" s="419">
        <v>2.8114818130066409E-2</v>
      </c>
      <c r="R2719" s="462">
        <v>0</v>
      </c>
      <c r="S2719" s="463">
        <v>0</v>
      </c>
      <c r="T2719" s="419">
        <v>515.11274807116934</v>
      </c>
      <c r="U2719" s="456">
        <v>0</v>
      </c>
      <c r="V2719" s="457">
        <v>0</v>
      </c>
      <c r="W2719" s="419">
        <v>2.1883895633631176E-2</v>
      </c>
      <c r="X2719" s="456">
        <v>0</v>
      </c>
      <c r="Y2719" s="457">
        <v>0</v>
      </c>
      <c r="Z2719" s="419">
        <v>1.964811871951171E-2</v>
      </c>
      <c r="AA2719" s="456">
        <v>0</v>
      </c>
      <c r="AB2719" s="457">
        <v>0</v>
      </c>
      <c r="AC2719" s="419">
        <v>8.2632664389680824E-3</v>
      </c>
      <c r="AD2719" s="456">
        <v>0</v>
      </c>
      <c r="AE2719" s="457">
        <v>0</v>
      </c>
      <c r="AF2719" s="419">
        <v>5.0188725768906281E-4</v>
      </c>
      <c r="AG2719" s="456">
        <v>0</v>
      </c>
      <c r="AH2719" s="457">
        <v>0</v>
      </c>
      <c r="AI2719" s="419">
        <v>1.7942412001161083E-2</v>
      </c>
      <c r="AJ2719" s="456">
        <v>0</v>
      </c>
      <c r="AK2719" s="457">
        <v>0</v>
      </c>
      <c r="AL2719" s="419">
        <v>3.0713756111775607E-3</v>
      </c>
      <c r="AM2719" s="456">
        <v>0</v>
      </c>
      <c r="AN2719" s="457">
        <v>0</v>
      </c>
      <c r="AO2719" s="419">
        <v>4.0393331006651377E-3</v>
      </c>
      <c r="AP2719" s="462">
        <v>0</v>
      </c>
      <c r="AQ2719" s="463">
        <v>0</v>
      </c>
      <c r="AR2719" s="463">
        <v>0</v>
      </c>
      <c r="AS2719" s="456">
        <v>0</v>
      </c>
      <c r="AT2719" s="457">
        <v>0</v>
      </c>
      <c r="AU2719" s="457">
        <v>0</v>
      </c>
    </row>
    <row r="2720" spans="1:47" x14ac:dyDescent="0.2">
      <c r="A2720" s="231">
        <v>2042</v>
      </c>
      <c r="B2720" s="232">
        <v>36</v>
      </c>
      <c r="C2720" s="456">
        <v>0</v>
      </c>
      <c r="D2720" s="457">
        <v>0</v>
      </c>
      <c r="E2720" s="419">
        <v>11.089706044064648</v>
      </c>
      <c r="F2720" s="456">
        <v>0</v>
      </c>
      <c r="G2720" s="457">
        <v>0</v>
      </c>
      <c r="H2720" s="419">
        <v>0.42474778101179039</v>
      </c>
      <c r="I2720" s="456">
        <v>0</v>
      </c>
      <c r="J2720" s="457">
        <v>0</v>
      </c>
      <c r="K2720" s="419">
        <v>0.72635557239199844</v>
      </c>
      <c r="L2720" s="462">
        <v>0</v>
      </c>
      <c r="M2720" s="463">
        <v>0</v>
      </c>
      <c r="N2720" s="419">
        <v>3.4480502744016414E-3</v>
      </c>
      <c r="O2720" s="456">
        <v>0</v>
      </c>
      <c r="P2720" s="457">
        <v>0</v>
      </c>
      <c r="Q2720" s="419">
        <v>2.8114818130066409E-2</v>
      </c>
      <c r="R2720" s="462">
        <v>0</v>
      </c>
      <c r="S2720" s="463">
        <v>0</v>
      </c>
      <c r="T2720" s="419">
        <v>515.11274807116934</v>
      </c>
      <c r="U2720" s="456">
        <v>0</v>
      </c>
      <c r="V2720" s="457">
        <v>0</v>
      </c>
      <c r="W2720" s="419">
        <v>2.1883895633631176E-2</v>
      </c>
      <c r="X2720" s="456">
        <v>0</v>
      </c>
      <c r="Y2720" s="457">
        <v>0</v>
      </c>
      <c r="Z2720" s="419">
        <v>1.964811871951171E-2</v>
      </c>
      <c r="AA2720" s="456">
        <v>0</v>
      </c>
      <c r="AB2720" s="457">
        <v>0</v>
      </c>
      <c r="AC2720" s="419">
        <v>8.2632664389680824E-3</v>
      </c>
      <c r="AD2720" s="456">
        <v>0</v>
      </c>
      <c r="AE2720" s="457">
        <v>0</v>
      </c>
      <c r="AF2720" s="419">
        <v>5.0188725768906281E-4</v>
      </c>
      <c r="AG2720" s="456">
        <v>0</v>
      </c>
      <c r="AH2720" s="457">
        <v>0</v>
      </c>
      <c r="AI2720" s="419">
        <v>1.7942412001161083E-2</v>
      </c>
      <c r="AJ2720" s="456">
        <v>0</v>
      </c>
      <c r="AK2720" s="457">
        <v>0</v>
      </c>
      <c r="AL2720" s="419">
        <v>3.0713756111775607E-3</v>
      </c>
      <c r="AM2720" s="456">
        <v>0</v>
      </c>
      <c r="AN2720" s="457">
        <v>0</v>
      </c>
      <c r="AO2720" s="419">
        <v>4.0393331006651377E-3</v>
      </c>
      <c r="AP2720" s="462">
        <v>0</v>
      </c>
      <c r="AQ2720" s="463">
        <v>0</v>
      </c>
      <c r="AR2720" s="463">
        <v>0</v>
      </c>
      <c r="AS2720" s="456">
        <v>0</v>
      </c>
      <c r="AT2720" s="457">
        <v>0</v>
      </c>
      <c r="AU2720" s="457">
        <v>0</v>
      </c>
    </row>
    <row r="2721" spans="1:47" x14ac:dyDescent="0.2">
      <c r="A2721" s="231">
        <v>2042</v>
      </c>
      <c r="B2721" s="232">
        <v>37</v>
      </c>
      <c r="C2721" s="456">
        <v>0</v>
      </c>
      <c r="D2721" s="457">
        <v>0</v>
      </c>
      <c r="E2721" s="419">
        <v>11.089706044064648</v>
      </c>
      <c r="F2721" s="456">
        <v>0</v>
      </c>
      <c r="G2721" s="457">
        <v>0</v>
      </c>
      <c r="H2721" s="419">
        <v>0.42474778101179039</v>
      </c>
      <c r="I2721" s="456">
        <v>0</v>
      </c>
      <c r="J2721" s="457">
        <v>0</v>
      </c>
      <c r="K2721" s="419">
        <v>0.72635557239199844</v>
      </c>
      <c r="L2721" s="462">
        <v>0</v>
      </c>
      <c r="M2721" s="463">
        <v>0</v>
      </c>
      <c r="N2721" s="419">
        <v>3.4480502744016414E-3</v>
      </c>
      <c r="O2721" s="456">
        <v>0</v>
      </c>
      <c r="P2721" s="457">
        <v>0</v>
      </c>
      <c r="Q2721" s="419">
        <v>2.8114818130066409E-2</v>
      </c>
      <c r="R2721" s="462">
        <v>0</v>
      </c>
      <c r="S2721" s="463">
        <v>0</v>
      </c>
      <c r="T2721" s="419">
        <v>515.11274807116934</v>
      </c>
      <c r="U2721" s="456">
        <v>0</v>
      </c>
      <c r="V2721" s="457">
        <v>0</v>
      </c>
      <c r="W2721" s="419">
        <v>2.1883895633631176E-2</v>
      </c>
      <c r="X2721" s="456">
        <v>0</v>
      </c>
      <c r="Y2721" s="457">
        <v>0</v>
      </c>
      <c r="Z2721" s="419">
        <v>1.964811871951171E-2</v>
      </c>
      <c r="AA2721" s="456">
        <v>0</v>
      </c>
      <c r="AB2721" s="457">
        <v>0</v>
      </c>
      <c r="AC2721" s="419">
        <v>8.2632664389680824E-3</v>
      </c>
      <c r="AD2721" s="456">
        <v>0</v>
      </c>
      <c r="AE2721" s="457">
        <v>0</v>
      </c>
      <c r="AF2721" s="419">
        <v>5.0188725768906281E-4</v>
      </c>
      <c r="AG2721" s="456">
        <v>0</v>
      </c>
      <c r="AH2721" s="457">
        <v>0</v>
      </c>
      <c r="AI2721" s="419">
        <v>1.7942412001161083E-2</v>
      </c>
      <c r="AJ2721" s="456">
        <v>0</v>
      </c>
      <c r="AK2721" s="457">
        <v>0</v>
      </c>
      <c r="AL2721" s="419">
        <v>3.0713756111775607E-3</v>
      </c>
      <c r="AM2721" s="456">
        <v>0</v>
      </c>
      <c r="AN2721" s="457">
        <v>0</v>
      </c>
      <c r="AO2721" s="419">
        <v>4.0393331006651377E-3</v>
      </c>
      <c r="AP2721" s="462">
        <v>0</v>
      </c>
      <c r="AQ2721" s="463">
        <v>0</v>
      </c>
      <c r="AR2721" s="463">
        <v>0</v>
      </c>
      <c r="AS2721" s="456">
        <v>0</v>
      </c>
      <c r="AT2721" s="457">
        <v>0</v>
      </c>
      <c r="AU2721" s="457">
        <v>0</v>
      </c>
    </row>
    <row r="2722" spans="1:47" x14ac:dyDescent="0.2">
      <c r="A2722" s="231">
        <v>2042</v>
      </c>
      <c r="B2722" s="232">
        <v>38</v>
      </c>
      <c r="C2722" s="456">
        <v>0</v>
      </c>
      <c r="D2722" s="457">
        <v>0</v>
      </c>
      <c r="E2722" s="419">
        <v>11.089706044064648</v>
      </c>
      <c r="F2722" s="456">
        <v>0</v>
      </c>
      <c r="G2722" s="457">
        <v>0</v>
      </c>
      <c r="H2722" s="419">
        <v>0.42474778101179039</v>
      </c>
      <c r="I2722" s="456">
        <v>0</v>
      </c>
      <c r="J2722" s="457">
        <v>0</v>
      </c>
      <c r="K2722" s="419">
        <v>0.72635557239199844</v>
      </c>
      <c r="L2722" s="462">
        <v>0</v>
      </c>
      <c r="M2722" s="463">
        <v>0</v>
      </c>
      <c r="N2722" s="419">
        <v>3.4480502744016414E-3</v>
      </c>
      <c r="O2722" s="456">
        <v>0</v>
      </c>
      <c r="P2722" s="457">
        <v>0</v>
      </c>
      <c r="Q2722" s="419">
        <v>2.8114818130066409E-2</v>
      </c>
      <c r="R2722" s="462">
        <v>0</v>
      </c>
      <c r="S2722" s="463">
        <v>0</v>
      </c>
      <c r="T2722" s="419">
        <v>515.11274807116934</v>
      </c>
      <c r="U2722" s="456">
        <v>0</v>
      </c>
      <c r="V2722" s="457">
        <v>0</v>
      </c>
      <c r="W2722" s="419">
        <v>2.1883895633631176E-2</v>
      </c>
      <c r="X2722" s="456">
        <v>0</v>
      </c>
      <c r="Y2722" s="457">
        <v>0</v>
      </c>
      <c r="Z2722" s="419">
        <v>1.964811871951171E-2</v>
      </c>
      <c r="AA2722" s="456">
        <v>0</v>
      </c>
      <c r="AB2722" s="457">
        <v>0</v>
      </c>
      <c r="AC2722" s="419">
        <v>8.2632664389680824E-3</v>
      </c>
      <c r="AD2722" s="456">
        <v>0</v>
      </c>
      <c r="AE2722" s="457">
        <v>0</v>
      </c>
      <c r="AF2722" s="419">
        <v>5.0188725768906281E-4</v>
      </c>
      <c r="AG2722" s="456">
        <v>0</v>
      </c>
      <c r="AH2722" s="457">
        <v>0</v>
      </c>
      <c r="AI2722" s="419">
        <v>1.7942412001161083E-2</v>
      </c>
      <c r="AJ2722" s="456">
        <v>0</v>
      </c>
      <c r="AK2722" s="457">
        <v>0</v>
      </c>
      <c r="AL2722" s="419">
        <v>3.0713756111775607E-3</v>
      </c>
      <c r="AM2722" s="456">
        <v>0</v>
      </c>
      <c r="AN2722" s="457">
        <v>0</v>
      </c>
      <c r="AO2722" s="419">
        <v>4.0393331006651377E-3</v>
      </c>
      <c r="AP2722" s="462">
        <v>0</v>
      </c>
      <c r="AQ2722" s="463">
        <v>0</v>
      </c>
      <c r="AR2722" s="463">
        <v>0</v>
      </c>
      <c r="AS2722" s="456">
        <v>0</v>
      </c>
      <c r="AT2722" s="457">
        <v>0</v>
      </c>
      <c r="AU2722" s="457">
        <v>0</v>
      </c>
    </row>
    <row r="2723" spans="1:47" x14ac:dyDescent="0.2">
      <c r="A2723" s="231">
        <v>2042</v>
      </c>
      <c r="B2723" s="232">
        <v>39</v>
      </c>
      <c r="C2723" s="456">
        <v>0</v>
      </c>
      <c r="D2723" s="457">
        <v>0</v>
      </c>
      <c r="E2723" s="419">
        <v>11.089706044064648</v>
      </c>
      <c r="F2723" s="456">
        <v>0</v>
      </c>
      <c r="G2723" s="457">
        <v>0</v>
      </c>
      <c r="H2723" s="419">
        <v>0.42474778101179039</v>
      </c>
      <c r="I2723" s="456">
        <v>0</v>
      </c>
      <c r="J2723" s="457">
        <v>0</v>
      </c>
      <c r="K2723" s="419">
        <v>0.72635557239199844</v>
      </c>
      <c r="L2723" s="462">
        <v>0</v>
      </c>
      <c r="M2723" s="463">
        <v>0</v>
      </c>
      <c r="N2723" s="419">
        <v>3.4480502744016414E-3</v>
      </c>
      <c r="O2723" s="456">
        <v>0</v>
      </c>
      <c r="P2723" s="457">
        <v>0</v>
      </c>
      <c r="Q2723" s="419">
        <v>2.8114818130066409E-2</v>
      </c>
      <c r="R2723" s="462">
        <v>0</v>
      </c>
      <c r="S2723" s="463">
        <v>0</v>
      </c>
      <c r="T2723" s="419">
        <v>515.11274807116934</v>
      </c>
      <c r="U2723" s="456">
        <v>0</v>
      </c>
      <c r="V2723" s="457">
        <v>0</v>
      </c>
      <c r="W2723" s="419">
        <v>2.1883895633631176E-2</v>
      </c>
      <c r="X2723" s="456">
        <v>0</v>
      </c>
      <c r="Y2723" s="457">
        <v>0</v>
      </c>
      <c r="Z2723" s="419">
        <v>1.964811871951171E-2</v>
      </c>
      <c r="AA2723" s="456">
        <v>0</v>
      </c>
      <c r="AB2723" s="457">
        <v>0</v>
      </c>
      <c r="AC2723" s="419">
        <v>8.2632664389680824E-3</v>
      </c>
      <c r="AD2723" s="456">
        <v>0</v>
      </c>
      <c r="AE2723" s="457">
        <v>0</v>
      </c>
      <c r="AF2723" s="419">
        <v>5.0188725768906281E-4</v>
      </c>
      <c r="AG2723" s="456">
        <v>0</v>
      </c>
      <c r="AH2723" s="457">
        <v>0</v>
      </c>
      <c r="AI2723" s="419">
        <v>1.7942412001161083E-2</v>
      </c>
      <c r="AJ2723" s="456">
        <v>0</v>
      </c>
      <c r="AK2723" s="457">
        <v>0</v>
      </c>
      <c r="AL2723" s="419">
        <v>3.0713756111775607E-3</v>
      </c>
      <c r="AM2723" s="456">
        <v>0</v>
      </c>
      <c r="AN2723" s="457">
        <v>0</v>
      </c>
      <c r="AO2723" s="419">
        <v>4.0393331006651377E-3</v>
      </c>
      <c r="AP2723" s="462">
        <v>0</v>
      </c>
      <c r="AQ2723" s="463">
        <v>0</v>
      </c>
      <c r="AR2723" s="463">
        <v>0</v>
      </c>
      <c r="AS2723" s="456">
        <v>0</v>
      </c>
      <c r="AT2723" s="457">
        <v>0</v>
      </c>
      <c r="AU2723" s="457">
        <v>0</v>
      </c>
    </row>
    <row r="2724" spans="1:47" ht="13.5" thickBot="1" x14ac:dyDescent="0.25">
      <c r="A2724" s="233">
        <v>2042</v>
      </c>
      <c r="B2724" s="234">
        <v>40</v>
      </c>
      <c r="C2724" s="458">
        <v>0</v>
      </c>
      <c r="D2724" s="459">
        <v>0</v>
      </c>
      <c r="E2724" s="430">
        <v>11.089706044064648</v>
      </c>
      <c r="F2724" s="458">
        <v>0</v>
      </c>
      <c r="G2724" s="459">
        <v>0</v>
      </c>
      <c r="H2724" s="430">
        <v>0.42474778101179039</v>
      </c>
      <c r="I2724" s="458">
        <v>0</v>
      </c>
      <c r="J2724" s="459">
        <v>0</v>
      </c>
      <c r="K2724" s="430">
        <v>0.72635557239199844</v>
      </c>
      <c r="L2724" s="464">
        <v>0</v>
      </c>
      <c r="M2724" s="465">
        <v>0</v>
      </c>
      <c r="N2724" s="430">
        <v>3.4480502744016414E-3</v>
      </c>
      <c r="O2724" s="458">
        <v>0</v>
      </c>
      <c r="P2724" s="459">
        <v>0</v>
      </c>
      <c r="Q2724" s="430">
        <v>2.8114818130066409E-2</v>
      </c>
      <c r="R2724" s="464">
        <v>0</v>
      </c>
      <c r="S2724" s="465">
        <v>0</v>
      </c>
      <c r="T2724" s="430">
        <v>515.11274807116934</v>
      </c>
      <c r="U2724" s="458">
        <v>0</v>
      </c>
      <c r="V2724" s="459">
        <v>0</v>
      </c>
      <c r="W2724" s="430">
        <v>2.1883895633631176E-2</v>
      </c>
      <c r="X2724" s="458">
        <v>0</v>
      </c>
      <c r="Y2724" s="459">
        <v>0</v>
      </c>
      <c r="Z2724" s="430">
        <v>1.964811871951171E-2</v>
      </c>
      <c r="AA2724" s="458">
        <v>0</v>
      </c>
      <c r="AB2724" s="459">
        <v>0</v>
      </c>
      <c r="AC2724" s="430">
        <v>8.2632664389680824E-3</v>
      </c>
      <c r="AD2724" s="458">
        <v>0</v>
      </c>
      <c r="AE2724" s="459">
        <v>0</v>
      </c>
      <c r="AF2724" s="430">
        <v>5.0188725768906281E-4</v>
      </c>
      <c r="AG2724" s="458">
        <v>0</v>
      </c>
      <c r="AH2724" s="459">
        <v>0</v>
      </c>
      <c r="AI2724" s="430">
        <v>1.7942412001161083E-2</v>
      </c>
      <c r="AJ2724" s="458">
        <v>0</v>
      </c>
      <c r="AK2724" s="459">
        <v>0</v>
      </c>
      <c r="AL2724" s="430">
        <v>3.0713756111775607E-3</v>
      </c>
      <c r="AM2724" s="458">
        <v>0</v>
      </c>
      <c r="AN2724" s="459">
        <v>0</v>
      </c>
      <c r="AO2724" s="430">
        <v>4.0393331006651377E-3</v>
      </c>
      <c r="AP2724" s="464">
        <v>0</v>
      </c>
      <c r="AQ2724" s="465">
        <v>0</v>
      </c>
      <c r="AR2724" s="465">
        <v>0</v>
      </c>
      <c r="AS2724" s="458">
        <v>0</v>
      </c>
      <c r="AT2724" s="459">
        <v>0</v>
      </c>
      <c r="AU2724" s="459">
        <v>0</v>
      </c>
    </row>
    <row r="2725" spans="1:47" x14ac:dyDescent="0.2">
      <c r="A2725" s="229">
        <v>2043</v>
      </c>
      <c r="B2725" s="230">
        <v>1</v>
      </c>
      <c r="C2725" s="454">
        <v>0.74961112541229324</v>
      </c>
      <c r="D2725" s="455">
        <v>0.76586475076609817</v>
      </c>
      <c r="E2725" s="436">
        <v>1.7829944742933723</v>
      </c>
      <c r="F2725" s="454">
        <v>3.6215979379172453E-2</v>
      </c>
      <c r="G2725" s="455">
        <v>3.1943556296538708E-2</v>
      </c>
      <c r="H2725" s="436">
        <v>5.5215562164961006E-2</v>
      </c>
      <c r="I2725" s="454">
        <v>3.20114109885304E-2</v>
      </c>
      <c r="J2725" s="455">
        <v>3.2469041251549889E-2</v>
      </c>
      <c r="K2725" s="436">
        <v>0.10335948875335038</v>
      </c>
      <c r="L2725" s="460">
        <v>1.3493623064815344E-3</v>
      </c>
      <c r="M2725" s="461">
        <v>1.7623796715812089E-3</v>
      </c>
      <c r="N2725" s="436">
        <v>3.3105114522417162E-3</v>
      </c>
      <c r="O2725" s="454">
        <v>1.6376320640298894E-3</v>
      </c>
      <c r="P2725" s="455">
        <v>2.0795281688944897E-3</v>
      </c>
      <c r="Q2725" s="436">
        <v>1.0095380704624075E-2</v>
      </c>
      <c r="R2725" s="460">
        <v>0</v>
      </c>
      <c r="S2725" s="461">
        <v>0</v>
      </c>
      <c r="T2725" s="436">
        <v>493.13491410818716</v>
      </c>
      <c r="U2725" s="454">
        <v>4.6728956295293755E-3</v>
      </c>
      <c r="V2725" s="455">
        <v>5.605601560416916E-3</v>
      </c>
      <c r="W2725" s="436">
        <v>1.0142952454922026E-2</v>
      </c>
      <c r="X2725" s="454">
        <v>4.345562019937319E-3</v>
      </c>
      <c r="Y2725" s="455">
        <v>5.5402833311986059E-3</v>
      </c>
      <c r="Z2725" s="436">
        <v>1.0309332358674464E-2</v>
      </c>
      <c r="AA2725" s="454">
        <v>8.5896781562661538E-4</v>
      </c>
      <c r="AB2725" s="455">
        <v>8.7010935172104399E-4</v>
      </c>
      <c r="AC2725" s="436">
        <v>1.1836507573403997E-3</v>
      </c>
      <c r="AD2725" s="454">
        <v>4.6417104870272534E-5</v>
      </c>
      <c r="AE2725" s="455">
        <v>4.0715762091052928E-5</v>
      </c>
      <c r="AF2725" s="436">
        <v>6.4727221689205654E-5</v>
      </c>
      <c r="AG2725" s="454">
        <v>1.4931086646781055E-3</v>
      </c>
      <c r="AH2725" s="455">
        <v>1.2988396164006579E-3</v>
      </c>
      <c r="AI2725" s="436">
        <v>2.2991383299829438E-3</v>
      </c>
      <c r="AJ2725" s="454">
        <v>2.7342651756413018E-4</v>
      </c>
      <c r="AK2725" s="455">
        <v>2.3259771355511503E-4</v>
      </c>
      <c r="AL2725" s="436">
        <v>4.0499300529970759E-4</v>
      </c>
      <c r="AM2725" s="454">
        <v>4.1839589384715147E-4</v>
      </c>
      <c r="AN2725" s="455">
        <v>3.7207552833977729E-4</v>
      </c>
      <c r="AO2725" s="436">
        <v>5.0925707846003897E-4</v>
      </c>
      <c r="AP2725" s="460">
        <v>0</v>
      </c>
      <c r="AQ2725" s="461">
        <v>0</v>
      </c>
      <c r="AR2725" s="461">
        <v>0</v>
      </c>
      <c r="AS2725" s="454">
        <v>0</v>
      </c>
      <c r="AT2725" s="455">
        <v>0</v>
      </c>
      <c r="AU2725" s="455">
        <v>0</v>
      </c>
    </row>
    <row r="2726" spans="1:47" x14ac:dyDescent="0.2">
      <c r="A2726" s="231">
        <v>2043</v>
      </c>
      <c r="B2726" s="232">
        <v>2</v>
      </c>
      <c r="C2726" s="456">
        <v>0.75543813723180087</v>
      </c>
      <c r="D2726" s="457">
        <v>0.77066944493930112</v>
      </c>
      <c r="E2726" s="437">
        <v>1.7946278871576518</v>
      </c>
      <c r="F2726" s="456">
        <v>3.6881951145889422E-2</v>
      </c>
      <c r="G2726" s="457">
        <v>3.2519260398324645E-2</v>
      </c>
      <c r="H2726" s="437">
        <v>5.6170603855405045E-2</v>
      </c>
      <c r="I2726" s="456">
        <v>3.2365988743156902E-2</v>
      </c>
      <c r="J2726" s="457">
        <v>3.277344764215058E-2</v>
      </c>
      <c r="K2726" s="437">
        <v>0.10396403429922564</v>
      </c>
      <c r="L2726" s="462">
        <v>1.3503325196317438E-3</v>
      </c>
      <c r="M2726" s="463">
        <v>1.7633717256527958E-3</v>
      </c>
      <c r="N2726" s="437">
        <v>3.3113332202900189E-3</v>
      </c>
      <c r="O2726" s="456">
        <v>1.6456092900286239E-3</v>
      </c>
      <c r="P2726" s="457">
        <v>2.0896111311307416E-3</v>
      </c>
      <c r="Q2726" s="437">
        <v>1.0109435439829919E-2</v>
      </c>
      <c r="R2726" s="462">
        <v>0</v>
      </c>
      <c r="S2726" s="463">
        <v>0</v>
      </c>
      <c r="T2726" s="437">
        <v>493.4441471823954</v>
      </c>
      <c r="U2726" s="456">
        <v>4.7401542222028298E-3</v>
      </c>
      <c r="V2726" s="457">
        <v>5.689373749844644E-3</v>
      </c>
      <c r="W2726" s="437">
        <v>1.0265942906846027E-2</v>
      </c>
      <c r="X2726" s="456">
        <v>4.4079047870885296E-3</v>
      </c>
      <c r="Y2726" s="457">
        <v>5.6230941193845521E-3</v>
      </c>
      <c r="Z2726" s="437">
        <v>1.0435139828299765E-2</v>
      </c>
      <c r="AA2726" s="456">
        <v>8.681967657899318E-4</v>
      </c>
      <c r="AB2726" s="457">
        <v>8.8045243799039785E-4</v>
      </c>
      <c r="AC2726" s="437">
        <v>1.1958260114236551E-3</v>
      </c>
      <c r="AD2726" s="456">
        <v>4.7238827718571286E-5</v>
      </c>
      <c r="AE2726" s="457">
        <v>4.1425766051365561E-5</v>
      </c>
      <c r="AF2726" s="437">
        <v>6.5823542118054898E-5</v>
      </c>
      <c r="AG2726" s="456">
        <v>1.5223232577625883E-3</v>
      </c>
      <c r="AH2726" s="457">
        <v>1.3236916090663309E-3</v>
      </c>
      <c r="AI2726" s="437">
        <v>2.3410846615922773E-3</v>
      </c>
      <c r="AJ2726" s="456">
        <v>2.7916381366913161E-4</v>
      </c>
      <c r="AK2726" s="457">
        <v>2.3743337691751237E-4</v>
      </c>
      <c r="AL2726" s="437">
        <v>4.1338513857226293E-4</v>
      </c>
      <c r="AM2726" s="456">
        <v>4.2546072811234983E-4</v>
      </c>
      <c r="AN2726" s="457">
        <v>3.7819618696956214E-4</v>
      </c>
      <c r="AO2726" s="437">
        <v>5.1673720883496296E-4</v>
      </c>
      <c r="AP2726" s="462">
        <v>0</v>
      </c>
      <c r="AQ2726" s="463">
        <v>0</v>
      </c>
      <c r="AR2726" s="463">
        <v>0</v>
      </c>
      <c r="AS2726" s="456">
        <v>0</v>
      </c>
      <c r="AT2726" s="457">
        <v>0</v>
      </c>
      <c r="AU2726" s="457">
        <v>0</v>
      </c>
    </row>
    <row r="2727" spans="1:47" x14ac:dyDescent="0.2">
      <c r="A2727" s="231">
        <v>2043</v>
      </c>
      <c r="B2727" s="232">
        <v>3</v>
      </c>
      <c r="C2727" s="456">
        <v>0.76082693943380519</v>
      </c>
      <c r="D2727" s="457">
        <v>0.77498005157868011</v>
      </c>
      <c r="E2727" s="437">
        <v>1.8081536836773295</v>
      </c>
      <c r="F2727" s="456">
        <v>3.7629910672765284E-2</v>
      </c>
      <c r="G2727" s="457">
        <v>3.3193662299021286E-2</v>
      </c>
      <c r="H2727" s="437">
        <v>5.7295062562200967E-2</v>
      </c>
      <c r="I2727" s="456">
        <v>3.2734506589019635E-2</v>
      </c>
      <c r="J2727" s="457">
        <v>3.3094581631044007E-2</v>
      </c>
      <c r="K2727" s="437">
        <v>0.10468044978220527</v>
      </c>
      <c r="L2727" s="462">
        <v>1.3514643036817626E-3</v>
      </c>
      <c r="M2727" s="463">
        <v>1.7646227637882368E-3</v>
      </c>
      <c r="N2727" s="437">
        <v>3.3124429861660174E-3</v>
      </c>
      <c r="O2727" s="456">
        <v>1.6546523585324528E-3</v>
      </c>
      <c r="P2727" s="457">
        <v>2.1015706527014373E-3</v>
      </c>
      <c r="Q2727" s="437">
        <v>1.0126207104531664E-2</v>
      </c>
      <c r="R2727" s="462">
        <v>0</v>
      </c>
      <c r="S2727" s="463">
        <v>0</v>
      </c>
      <c r="T2727" s="437">
        <v>493.80693468756243</v>
      </c>
      <c r="U2727" s="456">
        <v>4.8129899933081572E-3</v>
      </c>
      <c r="V2727" s="457">
        <v>5.785122730280378E-3</v>
      </c>
      <c r="W2727" s="437">
        <v>1.0410803673043298E-2</v>
      </c>
      <c r="X2727" s="456">
        <v>4.4781753989559352E-3</v>
      </c>
      <c r="Y2727" s="457">
        <v>5.7204701209531686E-3</v>
      </c>
      <c r="Z2727" s="437">
        <v>1.0583063153160906E-2</v>
      </c>
      <c r="AA2727" s="456">
        <v>8.7881660723095197E-4</v>
      </c>
      <c r="AB2727" s="457">
        <v>8.9307378879889044E-4</v>
      </c>
      <c r="AC2727" s="437">
        <v>1.2109134764841784E-3</v>
      </c>
      <c r="AD2727" s="456">
        <v>4.8164570901982483E-5</v>
      </c>
      <c r="AE2727" s="457">
        <v>4.2262017390915852E-5</v>
      </c>
      <c r="AF2727" s="437">
        <v>6.7119264644522976E-5</v>
      </c>
      <c r="AG2727" s="456">
        <v>1.5550663759160807E-3</v>
      </c>
      <c r="AH2727" s="457">
        <v>1.3526739645053217E-3</v>
      </c>
      <c r="AI2727" s="437">
        <v>2.3902798162828945E-3</v>
      </c>
      <c r="AJ2727" s="456">
        <v>2.8561742414152914E-4</v>
      </c>
      <c r="AK2727" s="457">
        <v>2.4308899798064688E-4</v>
      </c>
      <c r="AL2727" s="437">
        <v>4.2320431465694291E-4</v>
      </c>
      <c r="AM2727" s="456">
        <v>4.333938077658945E-4</v>
      </c>
      <c r="AN2727" s="457">
        <v>3.8537943847195794E-4</v>
      </c>
      <c r="AO2727" s="437">
        <v>5.256090301600624E-4</v>
      </c>
      <c r="AP2727" s="462">
        <v>0</v>
      </c>
      <c r="AQ2727" s="463">
        <v>0</v>
      </c>
      <c r="AR2727" s="463">
        <v>0</v>
      </c>
      <c r="AS2727" s="456">
        <v>0</v>
      </c>
      <c r="AT2727" s="457">
        <v>0</v>
      </c>
      <c r="AU2727" s="457">
        <v>0</v>
      </c>
    </row>
    <row r="2728" spans="1:47" x14ac:dyDescent="0.2">
      <c r="A2728" s="231">
        <v>2043</v>
      </c>
      <c r="B2728" s="232">
        <v>4</v>
      </c>
      <c r="C2728" s="456">
        <v>0.76569955904578335</v>
      </c>
      <c r="D2728" s="457">
        <v>0.77869414808265713</v>
      </c>
      <c r="E2728" s="437">
        <v>1.8235386979584896</v>
      </c>
      <c r="F2728" s="456">
        <v>3.8463467337194773E-2</v>
      </c>
      <c r="G2728" s="457">
        <v>3.3964635673840851E-2</v>
      </c>
      <c r="H2728" s="437">
        <v>5.8585718013336223E-2</v>
      </c>
      <c r="I2728" s="456">
        <v>3.3116271806548754E-2</v>
      </c>
      <c r="J2728" s="457">
        <v>3.3429847669784983E-2</v>
      </c>
      <c r="K2728" s="437">
        <v>0.10550663499943604</v>
      </c>
      <c r="L2728" s="462">
        <v>1.352764526589622E-3</v>
      </c>
      <c r="M2728" s="463">
        <v>1.766121838632378E-3</v>
      </c>
      <c r="N2728" s="437">
        <v>3.3138450660835221E-3</v>
      </c>
      <c r="O2728" s="456">
        <v>1.6648076585105056E-3</v>
      </c>
      <c r="P2728" s="457">
        <v>2.11537444454975E-3</v>
      </c>
      <c r="Q2728" s="437">
        <v>1.0145645144826245E-2</v>
      </c>
      <c r="R2728" s="462">
        <v>0</v>
      </c>
      <c r="S2728" s="463">
        <v>0</v>
      </c>
      <c r="T2728" s="437">
        <v>494.22281367157052</v>
      </c>
      <c r="U2728" s="456">
        <v>4.8919113288473847E-3</v>
      </c>
      <c r="V2728" s="457">
        <v>5.8923461795600688E-3</v>
      </c>
      <c r="W2728" s="437">
        <v>1.0577108098871925E-2</v>
      </c>
      <c r="X2728" s="456">
        <v>4.556706346670175E-3</v>
      </c>
      <c r="Y2728" s="457">
        <v>5.8321723860957596E-3</v>
      </c>
      <c r="Z2728" s="437">
        <v>1.0752729280614659E-2</v>
      </c>
      <c r="AA2728" s="456">
        <v>8.9082776189426975E-4</v>
      </c>
      <c r="AB2728" s="457">
        <v>9.0783938860325691E-4</v>
      </c>
      <c r="AC2728" s="437">
        <v>1.2287074632041631E-3</v>
      </c>
      <c r="AD2728" s="456">
        <v>4.9198316715229901E-5</v>
      </c>
      <c r="AE2728" s="457">
        <v>4.3221034495550247E-5</v>
      </c>
      <c r="AF2728" s="437">
        <v>6.8609181796603142E-5</v>
      </c>
      <c r="AG2728" s="456">
        <v>1.5915007349851221E-3</v>
      </c>
      <c r="AH2728" s="457">
        <v>1.3857154915831692E-3</v>
      </c>
      <c r="AI2728" s="437">
        <v>2.4466190505049489E-3</v>
      </c>
      <c r="AJ2728" s="456">
        <v>2.9281743546123772E-4</v>
      </c>
      <c r="AK2728" s="457">
        <v>2.4955607693827515E-4</v>
      </c>
      <c r="AL2728" s="437">
        <v>4.3443389038434668E-4</v>
      </c>
      <c r="AM2728" s="456">
        <v>4.4223071319291721E-4</v>
      </c>
      <c r="AN2728" s="457">
        <v>3.9359395492842846E-4</v>
      </c>
      <c r="AO2728" s="437">
        <v>5.3583263083291669E-4</v>
      </c>
      <c r="AP2728" s="462">
        <v>0</v>
      </c>
      <c r="AQ2728" s="463">
        <v>0</v>
      </c>
      <c r="AR2728" s="463">
        <v>0</v>
      </c>
      <c r="AS2728" s="456">
        <v>0</v>
      </c>
      <c r="AT2728" s="457">
        <v>0</v>
      </c>
      <c r="AU2728" s="457">
        <v>0</v>
      </c>
    </row>
    <row r="2729" spans="1:47" x14ac:dyDescent="0.2">
      <c r="A2729" s="231">
        <v>2043</v>
      </c>
      <c r="B2729" s="232">
        <v>5</v>
      </c>
      <c r="C2729" s="456">
        <v>1.1995289676959333</v>
      </c>
      <c r="D2729" s="457">
        <v>1.2404162448206952</v>
      </c>
      <c r="E2729" s="437">
        <v>3.2359720777801289</v>
      </c>
      <c r="F2729" s="456">
        <v>4.6227254471352508E-2</v>
      </c>
      <c r="G2729" s="457">
        <v>4.1608071783997433E-2</v>
      </c>
      <c r="H2729" s="437">
        <v>8.6653802270643829E-2</v>
      </c>
      <c r="I2729" s="456">
        <v>4.4580790990972313E-2</v>
      </c>
      <c r="J2729" s="457">
        <v>4.5767135142810653E-2</v>
      </c>
      <c r="K2729" s="437">
        <v>0.1648318345321205</v>
      </c>
      <c r="L2729" s="462">
        <v>1.3537797103199576E-3</v>
      </c>
      <c r="M2729" s="463">
        <v>1.767307733426552E-3</v>
      </c>
      <c r="N2729" s="437">
        <v>3.3143685741485089E-3</v>
      </c>
      <c r="O2729" s="456">
        <v>2.0296911355423934E-3</v>
      </c>
      <c r="P2729" s="457">
        <v>3.1889854124052801E-3</v>
      </c>
      <c r="Q2729" s="437">
        <v>1.2578508175791649E-2</v>
      </c>
      <c r="R2729" s="462">
        <v>0</v>
      </c>
      <c r="S2729" s="463">
        <v>0</v>
      </c>
      <c r="T2729" s="437">
        <v>494.50747479021226</v>
      </c>
      <c r="U2729" s="456">
        <v>3.7808776953988745E-3</v>
      </c>
      <c r="V2729" s="457">
        <v>4.4880933991647337E-3</v>
      </c>
      <c r="W2729" s="437">
        <v>9.1996019145335305E-3</v>
      </c>
      <c r="X2729" s="456">
        <v>4.6436313634107777E-3</v>
      </c>
      <c r="Y2729" s="457">
        <v>5.9589460677057253E-3</v>
      </c>
      <c r="Z2729" s="437">
        <v>1.094532825611734E-2</v>
      </c>
      <c r="AA2729" s="456">
        <v>1.0393561652188904E-3</v>
      </c>
      <c r="AB2729" s="457">
        <v>1.0770513208575138E-3</v>
      </c>
      <c r="AC2729" s="437">
        <v>1.7337594809956986E-3</v>
      </c>
      <c r="AD2729" s="456">
        <v>5.865449513284559E-5</v>
      </c>
      <c r="AE2729" s="457">
        <v>5.2371970123439118E-5</v>
      </c>
      <c r="AF2729" s="437">
        <v>1.0051244023693675E-4</v>
      </c>
      <c r="AG2729" s="456">
        <v>1.9227197488716386E-3</v>
      </c>
      <c r="AH2729" s="457">
        <v>1.7075714650039745E-3</v>
      </c>
      <c r="AI2729" s="437">
        <v>3.6444745363514554E-3</v>
      </c>
      <c r="AJ2729" s="456">
        <v>3.4447585267794568E-4</v>
      </c>
      <c r="AK2729" s="457">
        <v>2.9741070930788832E-4</v>
      </c>
      <c r="AL2729" s="437">
        <v>6.1236780904026517E-4</v>
      </c>
      <c r="AM2729" s="456">
        <v>5.3375550634115164E-4</v>
      </c>
      <c r="AN2729" s="457">
        <v>4.8505608676870045E-4</v>
      </c>
      <c r="AO2729" s="437">
        <v>8.279492965940343E-4</v>
      </c>
      <c r="AP2729" s="462">
        <v>0</v>
      </c>
      <c r="AQ2729" s="463">
        <v>0</v>
      </c>
      <c r="AR2729" s="463">
        <v>0</v>
      </c>
      <c r="AS2729" s="456">
        <v>0</v>
      </c>
      <c r="AT2729" s="457">
        <v>0</v>
      </c>
      <c r="AU2729" s="457">
        <v>0</v>
      </c>
    </row>
    <row r="2730" spans="1:47" x14ac:dyDescent="0.2">
      <c r="A2730" s="231">
        <v>2043</v>
      </c>
      <c r="B2730" s="232">
        <v>6</v>
      </c>
      <c r="C2730" s="456">
        <v>1.2092437289287898</v>
      </c>
      <c r="D2730" s="457">
        <v>1.2501012414056654</v>
      </c>
      <c r="E2730" s="437">
        <v>3.2652224445951639</v>
      </c>
      <c r="F2730" s="456">
        <v>4.7330404106868181E-2</v>
      </c>
      <c r="G2730" s="457">
        <v>4.2701644711291863E-2</v>
      </c>
      <c r="H2730" s="437">
        <v>8.8903758063374111E-2</v>
      </c>
      <c r="I2730" s="456">
        <v>4.5192872691852369E-2</v>
      </c>
      <c r="J2730" s="457">
        <v>4.6391582571597326E-2</v>
      </c>
      <c r="K2730" s="437">
        <v>0.16632595306566594</v>
      </c>
      <c r="L2730" s="462">
        <v>1.3554224595173289E-3</v>
      </c>
      <c r="M2730" s="463">
        <v>1.7693298615710563E-3</v>
      </c>
      <c r="N2730" s="437">
        <v>3.3165463045430662E-3</v>
      </c>
      <c r="O2730" s="456">
        <v>2.0447493617818881E-3</v>
      </c>
      <c r="P2730" s="457">
        <v>3.2154914941197824E-3</v>
      </c>
      <c r="Q2730" s="437">
        <v>1.2618432507317964E-2</v>
      </c>
      <c r="R2730" s="462">
        <v>0</v>
      </c>
      <c r="S2730" s="463">
        <v>0</v>
      </c>
      <c r="T2730" s="437">
        <v>495.04091778060172</v>
      </c>
      <c r="U2730" s="456">
        <v>3.851000012762272E-3</v>
      </c>
      <c r="V2730" s="457">
        <v>4.5858399273822755E-3</v>
      </c>
      <c r="W2730" s="437">
        <v>9.372084030513185E-3</v>
      </c>
      <c r="X2730" s="456">
        <v>4.7393993118456657E-3</v>
      </c>
      <c r="Y2730" s="457">
        <v>6.101421020116334E-3</v>
      </c>
      <c r="Z2730" s="437">
        <v>1.1162200989032693E-2</v>
      </c>
      <c r="AA2730" s="456">
        <v>1.0557718758963364E-3</v>
      </c>
      <c r="AB2730" s="457">
        <v>1.0988294356913705E-3</v>
      </c>
      <c r="AC2730" s="437">
        <v>1.7671205943512595E-3</v>
      </c>
      <c r="AD2730" s="456">
        <v>6.0031091551494943E-5</v>
      </c>
      <c r="AE2730" s="457">
        <v>5.374038860339041E-5</v>
      </c>
      <c r="AF2730" s="437">
        <v>1.0315825978318794E-4</v>
      </c>
      <c r="AG2730" s="456">
        <v>1.9707553240443259E-3</v>
      </c>
      <c r="AH2730" s="457">
        <v>1.7541799642907337E-3</v>
      </c>
      <c r="AI2730" s="437">
        <v>3.7420966673250284E-3</v>
      </c>
      <c r="AJ2730" s="456">
        <v>3.5399053810695032E-4</v>
      </c>
      <c r="AK2730" s="457">
        <v>3.0653078040822124E-4</v>
      </c>
      <c r="AL2730" s="437">
        <v>6.31866665051818E-4</v>
      </c>
      <c r="AM2730" s="456">
        <v>5.4544872070024799E-4</v>
      </c>
      <c r="AN2730" s="457">
        <v>4.9667577997757441E-4</v>
      </c>
      <c r="AO2730" s="437">
        <v>8.4592666289040489E-4</v>
      </c>
      <c r="AP2730" s="462">
        <v>0</v>
      </c>
      <c r="AQ2730" s="463">
        <v>0</v>
      </c>
      <c r="AR2730" s="463">
        <v>0</v>
      </c>
      <c r="AS2730" s="456">
        <v>0</v>
      </c>
      <c r="AT2730" s="457">
        <v>0</v>
      </c>
      <c r="AU2730" s="457">
        <v>0</v>
      </c>
    </row>
    <row r="2731" spans="1:47" x14ac:dyDescent="0.2">
      <c r="A2731" s="231">
        <v>2043</v>
      </c>
      <c r="B2731" s="232">
        <v>7</v>
      </c>
      <c r="C2731" s="456">
        <v>1.3524451940578479</v>
      </c>
      <c r="D2731" s="457">
        <v>1.3991798441425951</v>
      </c>
      <c r="E2731" s="437">
        <v>3.7940141330726469</v>
      </c>
      <c r="F2731" s="456">
        <v>5.2825113941945979E-2</v>
      </c>
      <c r="G2731" s="457">
        <v>4.8078637874872994E-2</v>
      </c>
      <c r="H2731" s="437">
        <v>0.11081078203585289</v>
      </c>
      <c r="I2731" s="456">
        <v>5.2190661265562675E-2</v>
      </c>
      <c r="J2731" s="457">
        <v>5.3918215019043779E-2</v>
      </c>
      <c r="K2731" s="437">
        <v>0.20212742921333479</v>
      </c>
      <c r="L2731" s="462">
        <v>1.3573347051001085E-3</v>
      </c>
      <c r="M2731" s="463">
        <v>1.7717415663971465E-3</v>
      </c>
      <c r="N2731" s="437">
        <v>3.3190640379003066E-3</v>
      </c>
      <c r="O2731" s="456">
        <v>2.3417473032193324E-3</v>
      </c>
      <c r="P2731" s="457">
        <v>3.5169930395316652E-3</v>
      </c>
      <c r="Q2731" s="437">
        <v>1.3456711439488523E-2</v>
      </c>
      <c r="R2731" s="462">
        <v>0</v>
      </c>
      <c r="S2731" s="463">
        <v>0</v>
      </c>
      <c r="T2731" s="437">
        <v>495.63418265930528</v>
      </c>
      <c r="U2731" s="456">
        <v>4.0477491685736661E-3</v>
      </c>
      <c r="V2731" s="457">
        <v>4.7305259140102687E-3</v>
      </c>
      <c r="W2731" s="437">
        <v>1.0557951901577562E-2</v>
      </c>
      <c r="X2731" s="456">
        <v>4.844695241839423E-3</v>
      </c>
      <c r="Y2731" s="457">
        <v>6.2606649317093728E-3</v>
      </c>
      <c r="Z2731" s="437">
        <v>1.140408632564769E-2</v>
      </c>
      <c r="AA2731" s="456">
        <v>1.1567481691269394E-3</v>
      </c>
      <c r="AB2731" s="457">
        <v>1.2144067295932579E-3</v>
      </c>
      <c r="AC2731" s="437">
        <v>2.1540242448852324E-3</v>
      </c>
      <c r="AD2731" s="456">
        <v>6.688315161731693E-5</v>
      </c>
      <c r="AE2731" s="457">
        <v>6.0335275093785815E-5</v>
      </c>
      <c r="AF2731" s="437">
        <v>1.2830531787879823E-4</v>
      </c>
      <c r="AG2731" s="456">
        <v>2.2060943938683386E-3</v>
      </c>
      <c r="AH2731" s="457">
        <v>1.9814229508550055E-3</v>
      </c>
      <c r="AI2731" s="437">
        <v>4.6788352086752005E-3</v>
      </c>
      <c r="AJ2731" s="456">
        <v>3.9197808095301108E-4</v>
      </c>
      <c r="AK2731" s="457">
        <v>3.4147579919888263E-4</v>
      </c>
      <c r="AL2731" s="437">
        <v>7.7682519509733193E-4</v>
      </c>
      <c r="AM2731" s="456">
        <v>6.1155224449675738E-4</v>
      </c>
      <c r="AN2731" s="457">
        <v>5.623361579258448E-4</v>
      </c>
      <c r="AO2731" s="437">
        <v>1.0682465102812375E-3</v>
      </c>
      <c r="AP2731" s="462">
        <v>0</v>
      </c>
      <c r="AQ2731" s="463">
        <v>0</v>
      </c>
      <c r="AR2731" s="463">
        <v>0</v>
      </c>
      <c r="AS2731" s="456">
        <v>0</v>
      </c>
      <c r="AT2731" s="457">
        <v>0</v>
      </c>
      <c r="AU2731" s="457">
        <v>0</v>
      </c>
    </row>
    <row r="2732" spans="1:47" x14ac:dyDescent="0.2">
      <c r="A2732" s="231">
        <v>2043</v>
      </c>
      <c r="B2732" s="232">
        <v>8</v>
      </c>
      <c r="C2732" s="456">
        <v>1.3696067478975462</v>
      </c>
      <c r="D2732" s="457">
        <v>1.4165944743956072</v>
      </c>
      <c r="E2732" s="437">
        <v>3.8336378028039286</v>
      </c>
      <c r="F2732" s="456">
        <v>5.4338675518095347E-2</v>
      </c>
      <c r="G2732" s="457">
        <v>4.9615377712594222E-2</v>
      </c>
      <c r="H2732" s="437">
        <v>0.11411769771239588</v>
      </c>
      <c r="I2732" s="456">
        <v>5.3137291302251519E-2</v>
      </c>
      <c r="J2732" s="457">
        <v>5.4903307743758539E-2</v>
      </c>
      <c r="K2732" s="437">
        <v>0.20430274712762966</v>
      </c>
      <c r="L2732" s="462">
        <v>1.359504294981669E-3</v>
      </c>
      <c r="M2732" s="463">
        <v>1.7745342578148521E-3</v>
      </c>
      <c r="N2732" s="437">
        <v>3.3220765762443224E-3</v>
      </c>
      <c r="O2732" s="456">
        <v>2.3627068176770576E-3</v>
      </c>
      <c r="P2732" s="457">
        <v>3.5533026804694637E-3</v>
      </c>
      <c r="Q2732" s="437">
        <v>1.3512894532111694E-2</v>
      </c>
      <c r="R2732" s="462">
        <v>0</v>
      </c>
      <c r="S2732" s="463">
        <v>0</v>
      </c>
      <c r="T2732" s="437">
        <v>496.29248517928943</v>
      </c>
      <c r="U2732" s="456">
        <v>4.1408558122215831E-3</v>
      </c>
      <c r="V2732" s="457">
        <v>4.8576357194424847E-3</v>
      </c>
      <c r="W2732" s="437">
        <v>1.0782243107683441E-2</v>
      </c>
      <c r="X2732" s="456">
        <v>4.9598116876398007E-3</v>
      </c>
      <c r="Y2732" s="457">
        <v>6.4375408038423601E-3</v>
      </c>
      <c r="Z2732" s="437">
        <v>1.1672754765270134E-2</v>
      </c>
      <c r="AA2732" s="456">
        <v>1.1804551667578911E-3</v>
      </c>
      <c r="AB2732" s="457">
        <v>1.245982853893561E-3</v>
      </c>
      <c r="AC2732" s="437">
        <v>2.2048472514786402E-3</v>
      </c>
      <c r="AD2732" s="456">
        <v>6.8778051261407931E-5</v>
      </c>
      <c r="AE2732" s="457">
        <v>6.2263374149255181E-5</v>
      </c>
      <c r="AF2732" s="437">
        <v>1.3222894760089751E-4</v>
      </c>
      <c r="AG2732" s="456">
        <v>2.2718117349579299E-3</v>
      </c>
      <c r="AH2732" s="457">
        <v>2.0467502873147418E-3</v>
      </c>
      <c r="AI2732" s="437">
        <v>4.8218588370202136E-3</v>
      </c>
      <c r="AJ2732" s="456">
        <v>4.0481587652577903E-4</v>
      </c>
      <c r="AK2732" s="457">
        <v>3.5407335565124369E-4</v>
      </c>
      <c r="AL2732" s="437">
        <v>8.0540808843710115E-4</v>
      </c>
      <c r="AM2732" s="456">
        <v>6.2759574486277573E-4</v>
      </c>
      <c r="AN2732" s="457">
        <v>5.7871236439794812E-4</v>
      </c>
      <c r="AO2732" s="437">
        <v>1.0948613603148031E-3</v>
      </c>
      <c r="AP2732" s="462">
        <v>0</v>
      </c>
      <c r="AQ2732" s="463">
        <v>0</v>
      </c>
      <c r="AR2732" s="463">
        <v>0</v>
      </c>
      <c r="AS2732" s="456">
        <v>0</v>
      </c>
      <c r="AT2732" s="457">
        <v>0</v>
      </c>
      <c r="AU2732" s="457">
        <v>0</v>
      </c>
    </row>
    <row r="2733" spans="1:47" x14ac:dyDescent="0.2">
      <c r="A2733" s="231">
        <v>2043</v>
      </c>
      <c r="B2733" s="232">
        <v>9</v>
      </c>
      <c r="C2733" s="456">
        <v>0</v>
      </c>
      <c r="D2733" s="457">
        <v>0</v>
      </c>
      <c r="E2733" s="438">
        <v>3.9513341303758804</v>
      </c>
      <c r="F2733" s="456">
        <v>0</v>
      </c>
      <c r="G2733" s="457">
        <v>0</v>
      </c>
      <c r="H2733" s="438">
        <v>0.13496077819650021</v>
      </c>
      <c r="I2733" s="456">
        <v>0</v>
      </c>
      <c r="J2733" s="457">
        <v>0</v>
      </c>
      <c r="K2733" s="438">
        <v>0.24520768551577973</v>
      </c>
      <c r="L2733" s="462">
        <v>0</v>
      </c>
      <c r="M2733" s="463">
        <v>0</v>
      </c>
      <c r="N2733" s="438">
        <v>3.3256926193624275E-3</v>
      </c>
      <c r="O2733" s="456">
        <v>0</v>
      </c>
      <c r="P2733" s="457">
        <v>0</v>
      </c>
      <c r="Q2733" s="438">
        <v>1.4480305675353763E-2</v>
      </c>
      <c r="R2733" s="462">
        <v>0</v>
      </c>
      <c r="S2733" s="463">
        <v>0</v>
      </c>
      <c r="T2733" s="438">
        <v>496.8330528356675</v>
      </c>
      <c r="U2733" s="456">
        <v>0</v>
      </c>
      <c r="V2733" s="457">
        <v>0</v>
      </c>
      <c r="W2733" s="438">
        <v>1.1335178769804917E-2</v>
      </c>
      <c r="X2733" s="456">
        <v>0</v>
      </c>
      <c r="Y2733" s="457">
        <v>0</v>
      </c>
      <c r="Z2733" s="438">
        <v>1.1969183222395858E-2</v>
      </c>
      <c r="AA2733" s="456">
        <v>0</v>
      </c>
      <c r="AB2733" s="457">
        <v>0</v>
      </c>
      <c r="AC2733" s="438">
        <v>2.5793119848552485E-3</v>
      </c>
      <c r="AD2733" s="456">
        <v>0</v>
      </c>
      <c r="AE2733" s="457">
        <v>0</v>
      </c>
      <c r="AF2733" s="438">
        <v>1.5596918369401868E-4</v>
      </c>
      <c r="AG2733" s="456">
        <v>0</v>
      </c>
      <c r="AH2733" s="457">
        <v>0</v>
      </c>
      <c r="AI2733" s="438">
        <v>5.7114630187585624E-3</v>
      </c>
      <c r="AJ2733" s="456">
        <v>0</v>
      </c>
      <c r="AK2733" s="457">
        <v>0</v>
      </c>
      <c r="AL2733" s="438">
        <v>9.3841528369173119E-4</v>
      </c>
      <c r="AM2733" s="456">
        <v>0</v>
      </c>
      <c r="AN2733" s="457">
        <v>0</v>
      </c>
      <c r="AO2733" s="438">
        <v>1.3108547762538858E-3</v>
      </c>
      <c r="AP2733" s="462">
        <v>0</v>
      </c>
      <c r="AQ2733" s="463">
        <v>0</v>
      </c>
      <c r="AR2733" s="463">
        <v>0</v>
      </c>
      <c r="AS2733" s="456">
        <v>0</v>
      </c>
      <c r="AT2733" s="457">
        <v>0</v>
      </c>
      <c r="AU2733" s="457">
        <v>0</v>
      </c>
    </row>
    <row r="2734" spans="1:47" x14ac:dyDescent="0.2">
      <c r="A2734" s="231">
        <v>2043</v>
      </c>
      <c r="B2734" s="232">
        <v>10</v>
      </c>
      <c r="C2734" s="456">
        <v>0</v>
      </c>
      <c r="D2734" s="457">
        <v>0</v>
      </c>
      <c r="E2734" s="438">
        <v>3.9953072007353403</v>
      </c>
      <c r="F2734" s="456">
        <v>0</v>
      </c>
      <c r="G2734" s="457">
        <v>0</v>
      </c>
      <c r="H2734" s="438">
        <v>0.13949873724894085</v>
      </c>
      <c r="I2734" s="456">
        <v>0</v>
      </c>
      <c r="J2734" s="457">
        <v>0</v>
      </c>
      <c r="K2734" s="438">
        <v>0.24840152404994795</v>
      </c>
      <c r="L2734" s="462">
        <v>0</v>
      </c>
      <c r="M2734" s="463">
        <v>0</v>
      </c>
      <c r="N2734" s="438">
        <v>3.3310353877037697E-3</v>
      </c>
      <c r="O2734" s="456">
        <v>0</v>
      </c>
      <c r="P2734" s="457">
        <v>0</v>
      </c>
      <c r="Q2734" s="438">
        <v>1.4561419817017659E-2</v>
      </c>
      <c r="R2734" s="462">
        <v>0</v>
      </c>
      <c r="S2734" s="463">
        <v>0</v>
      </c>
      <c r="T2734" s="438">
        <v>497.63054260936042</v>
      </c>
      <c r="U2734" s="456">
        <v>0</v>
      </c>
      <c r="V2734" s="457">
        <v>0</v>
      </c>
      <c r="W2734" s="438">
        <v>1.1611523032720891E-2</v>
      </c>
      <c r="X2734" s="456">
        <v>0</v>
      </c>
      <c r="Y2734" s="457">
        <v>0</v>
      </c>
      <c r="Z2734" s="438">
        <v>1.2294187832024354E-2</v>
      </c>
      <c r="AA2734" s="456">
        <v>0</v>
      </c>
      <c r="AB2734" s="457">
        <v>0</v>
      </c>
      <c r="AC2734" s="438">
        <v>2.675176959492603E-3</v>
      </c>
      <c r="AD2734" s="456">
        <v>0</v>
      </c>
      <c r="AE2734" s="457">
        <v>0</v>
      </c>
      <c r="AF2734" s="438">
        <v>1.6152329515498425E-4</v>
      </c>
      <c r="AG2734" s="456">
        <v>0</v>
      </c>
      <c r="AH2734" s="457">
        <v>0</v>
      </c>
      <c r="AI2734" s="438">
        <v>5.9008893133743598E-3</v>
      </c>
      <c r="AJ2734" s="456">
        <v>0</v>
      </c>
      <c r="AK2734" s="457">
        <v>0</v>
      </c>
      <c r="AL2734" s="438">
        <v>9.754278527778818E-4</v>
      </c>
      <c r="AM2734" s="456">
        <v>0</v>
      </c>
      <c r="AN2734" s="457">
        <v>0</v>
      </c>
      <c r="AO2734" s="438">
        <v>1.3496794187963111E-3</v>
      </c>
      <c r="AP2734" s="462">
        <v>0</v>
      </c>
      <c r="AQ2734" s="463">
        <v>0</v>
      </c>
      <c r="AR2734" s="463">
        <v>0</v>
      </c>
      <c r="AS2734" s="456">
        <v>0</v>
      </c>
      <c r="AT2734" s="457">
        <v>0</v>
      </c>
      <c r="AU2734" s="457">
        <v>0</v>
      </c>
    </row>
    <row r="2735" spans="1:47" x14ac:dyDescent="0.2">
      <c r="A2735" s="231">
        <v>2043</v>
      </c>
      <c r="B2735" s="232">
        <v>11</v>
      </c>
      <c r="C2735" s="456">
        <v>0</v>
      </c>
      <c r="D2735" s="457">
        <v>0</v>
      </c>
      <c r="E2735" s="438">
        <v>5.0204052668603669</v>
      </c>
      <c r="F2735" s="456">
        <v>0</v>
      </c>
      <c r="G2735" s="457">
        <v>0</v>
      </c>
      <c r="H2735" s="438">
        <v>0.17583469731587861</v>
      </c>
      <c r="I2735" s="456">
        <v>0</v>
      </c>
      <c r="J2735" s="457">
        <v>0</v>
      </c>
      <c r="K2735" s="438">
        <v>0.28937919084720815</v>
      </c>
      <c r="L2735" s="462">
        <v>0</v>
      </c>
      <c r="M2735" s="463">
        <v>0</v>
      </c>
      <c r="N2735" s="438">
        <v>3.3368865847134247E-3</v>
      </c>
      <c r="O2735" s="456">
        <v>0</v>
      </c>
      <c r="P2735" s="457">
        <v>0</v>
      </c>
      <c r="Q2735" s="438">
        <v>1.6526534649263742E-2</v>
      </c>
      <c r="R2735" s="462">
        <v>0</v>
      </c>
      <c r="S2735" s="463">
        <v>0</v>
      </c>
      <c r="T2735" s="438">
        <v>498.50545189064889</v>
      </c>
      <c r="U2735" s="456">
        <v>0</v>
      </c>
      <c r="V2735" s="457">
        <v>0</v>
      </c>
      <c r="W2735" s="438">
        <v>1.111497681209968E-2</v>
      </c>
      <c r="X2735" s="456">
        <v>0</v>
      </c>
      <c r="Y2735" s="457">
        <v>0</v>
      </c>
      <c r="Z2735" s="438">
        <v>1.2650718396325405E-2</v>
      </c>
      <c r="AA2735" s="456">
        <v>0</v>
      </c>
      <c r="AB2735" s="457">
        <v>0</v>
      </c>
      <c r="AC2735" s="438">
        <v>3.3263361107580625E-3</v>
      </c>
      <c r="AD2735" s="456">
        <v>0</v>
      </c>
      <c r="AE2735" s="457">
        <v>0</v>
      </c>
      <c r="AF2735" s="438">
        <v>2.0293297824859673E-4</v>
      </c>
      <c r="AG2735" s="456">
        <v>0</v>
      </c>
      <c r="AH2735" s="457">
        <v>0</v>
      </c>
      <c r="AI2735" s="438">
        <v>7.4523200107589503E-3</v>
      </c>
      <c r="AJ2735" s="456">
        <v>0</v>
      </c>
      <c r="AK2735" s="457">
        <v>0</v>
      </c>
      <c r="AL2735" s="438">
        <v>1.2067134365680134E-3</v>
      </c>
      <c r="AM2735" s="456">
        <v>0</v>
      </c>
      <c r="AN2735" s="457">
        <v>0</v>
      </c>
      <c r="AO2735" s="438">
        <v>1.7271246855815299E-3</v>
      </c>
      <c r="AP2735" s="462">
        <v>0</v>
      </c>
      <c r="AQ2735" s="463">
        <v>0</v>
      </c>
      <c r="AR2735" s="463">
        <v>0</v>
      </c>
      <c r="AS2735" s="456">
        <v>0</v>
      </c>
      <c r="AT2735" s="457">
        <v>0</v>
      </c>
      <c r="AU2735" s="457">
        <v>0</v>
      </c>
    </row>
    <row r="2736" spans="1:47" x14ac:dyDescent="0.2">
      <c r="A2736" s="231">
        <v>2043</v>
      </c>
      <c r="B2736" s="232">
        <v>12</v>
      </c>
      <c r="C2736" s="456">
        <v>0</v>
      </c>
      <c r="D2736" s="457">
        <v>0</v>
      </c>
      <c r="E2736" s="438">
        <v>5.0806006764097917</v>
      </c>
      <c r="F2736" s="456">
        <v>0</v>
      </c>
      <c r="G2736" s="457">
        <v>0</v>
      </c>
      <c r="H2736" s="438">
        <v>0.18224779771032013</v>
      </c>
      <c r="I2736" s="456">
        <v>0</v>
      </c>
      <c r="J2736" s="457">
        <v>0</v>
      </c>
      <c r="K2736" s="438">
        <v>0.29368050834607251</v>
      </c>
      <c r="L2736" s="462">
        <v>0</v>
      </c>
      <c r="M2736" s="463">
        <v>0</v>
      </c>
      <c r="N2736" s="438">
        <v>3.3432514162288255E-3</v>
      </c>
      <c r="O2736" s="456">
        <v>0</v>
      </c>
      <c r="P2736" s="457">
        <v>0</v>
      </c>
      <c r="Q2736" s="438">
        <v>1.6643988863432976E-2</v>
      </c>
      <c r="R2736" s="462">
        <v>0</v>
      </c>
      <c r="S2736" s="463">
        <v>0</v>
      </c>
      <c r="T2736" s="438">
        <v>499.4551213860322</v>
      </c>
      <c r="U2736" s="456">
        <v>0</v>
      </c>
      <c r="V2736" s="457">
        <v>0</v>
      </c>
      <c r="W2736" s="438">
        <v>1.1426934883700734E-2</v>
      </c>
      <c r="X2736" s="456">
        <v>0</v>
      </c>
      <c r="Y2736" s="457">
        <v>0</v>
      </c>
      <c r="Z2736" s="438">
        <v>1.3038222897934331E-2</v>
      </c>
      <c r="AA2736" s="456">
        <v>0</v>
      </c>
      <c r="AB2736" s="457">
        <v>0</v>
      </c>
      <c r="AC2736" s="438">
        <v>3.4616641243963428E-3</v>
      </c>
      <c r="AD2736" s="456">
        <v>0</v>
      </c>
      <c r="AE2736" s="457">
        <v>0</v>
      </c>
      <c r="AF2736" s="438">
        <v>2.1081620471048672E-4</v>
      </c>
      <c r="AG2736" s="456">
        <v>0</v>
      </c>
      <c r="AH2736" s="457">
        <v>0</v>
      </c>
      <c r="AI2736" s="438">
        <v>7.7201356760741224E-3</v>
      </c>
      <c r="AJ2736" s="456">
        <v>0</v>
      </c>
      <c r="AK2736" s="457">
        <v>0</v>
      </c>
      <c r="AL2736" s="438">
        <v>1.2591292676825286E-3</v>
      </c>
      <c r="AM2736" s="456">
        <v>0</v>
      </c>
      <c r="AN2736" s="457">
        <v>0</v>
      </c>
      <c r="AO2736" s="438">
        <v>1.7820629196040267E-3</v>
      </c>
      <c r="AP2736" s="462">
        <v>0</v>
      </c>
      <c r="AQ2736" s="463">
        <v>0</v>
      </c>
      <c r="AR2736" s="463">
        <v>0</v>
      </c>
      <c r="AS2736" s="456">
        <v>0</v>
      </c>
      <c r="AT2736" s="457">
        <v>0</v>
      </c>
      <c r="AU2736" s="457">
        <v>0</v>
      </c>
    </row>
    <row r="2737" spans="1:47" x14ac:dyDescent="0.2">
      <c r="A2737" s="231">
        <v>2043</v>
      </c>
      <c r="B2737" s="232">
        <v>13</v>
      </c>
      <c r="C2737" s="456">
        <v>0</v>
      </c>
      <c r="D2737" s="457">
        <v>0</v>
      </c>
      <c r="E2737" s="438">
        <v>5.1458164547286867</v>
      </c>
      <c r="F2737" s="456">
        <v>0</v>
      </c>
      <c r="G2737" s="457">
        <v>0</v>
      </c>
      <c r="H2737" s="438">
        <v>0.18919603263108581</v>
      </c>
      <c r="I2737" s="456">
        <v>0</v>
      </c>
      <c r="J2737" s="457">
        <v>0</v>
      </c>
      <c r="K2737" s="438">
        <v>0.29834078619347065</v>
      </c>
      <c r="L2737" s="462">
        <v>0</v>
      </c>
      <c r="M2737" s="463">
        <v>0</v>
      </c>
      <c r="N2737" s="438">
        <v>3.3501409820052082E-3</v>
      </c>
      <c r="O2737" s="456">
        <v>0</v>
      </c>
      <c r="P2737" s="457">
        <v>0</v>
      </c>
      <c r="Q2737" s="438">
        <v>1.6771248411679904E-2</v>
      </c>
      <c r="R2737" s="462">
        <v>0</v>
      </c>
      <c r="S2737" s="463">
        <v>0</v>
      </c>
      <c r="T2737" s="438">
        <v>500.4851324940401</v>
      </c>
      <c r="U2737" s="456">
        <v>0</v>
      </c>
      <c r="V2737" s="457">
        <v>0</v>
      </c>
      <c r="W2737" s="438">
        <v>1.1764886041138158E-2</v>
      </c>
      <c r="X2737" s="456">
        <v>0</v>
      </c>
      <c r="Y2737" s="457">
        <v>0</v>
      </c>
      <c r="Z2737" s="438">
        <v>1.3458045146343833E-2</v>
      </c>
      <c r="AA2737" s="456">
        <v>0</v>
      </c>
      <c r="AB2737" s="457">
        <v>0</v>
      </c>
      <c r="AC2737" s="438">
        <v>3.608268543012696E-3</v>
      </c>
      <c r="AD2737" s="456">
        <v>0</v>
      </c>
      <c r="AE2737" s="457">
        <v>0</v>
      </c>
      <c r="AF2737" s="438">
        <v>2.1935616472384877E-4</v>
      </c>
      <c r="AG2737" s="456">
        <v>0</v>
      </c>
      <c r="AH2737" s="457">
        <v>0</v>
      </c>
      <c r="AI2737" s="438">
        <v>8.0102703995878679E-3</v>
      </c>
      <c r="AJ2737" s="456">
        <v>0</v>
      </c>
      <c r="AK2737" s="457">
        <v>0</v>
      </c>
      <c r="AL2737" s="438">
        <v>1.3159144263305009E-3</v>
      </c>
      <c r="AM2737" s="456">
        <v>0</v>
      </c>
      <c r="AN2737" s="457">
        <v>0</v>
      </c>
      <c r="AO2737" s="438">
        <v>1.841582357720532E-3</v>
      </c>
      <c r="AP2737" s="462">
        <v>0</v>
      </c>
      <c r="AQ2737" s="463">
        <v>0</v>
      </c>
      <c r="AR2737" s="463">
        <v>0</v>
      </c>
      <c r="AS2737" s="456">
        <v>0</v>
      </c>
      <c r="AT2737" s="457">
        <v>0</v>
      </c>
      <c r="AU2737" s="457">
        <v>0</v>
      </c>
    </row>
    <row r="2738" spans="1:47" x14ac:dyDescent="0.2">
      <c r="A2738" s="231">
        <v>2043</v>
      </c>
      <c r="B2738" s="232">
        <v>14</v>
      </c>
      <c r="C2738" s="456">
        <v>0</v>
      </c>
      <c r="D2738" s="457">
        <v>0</v>
      </c>
      <c r="E2738" s="438">
        <v>5.2009830756547695</v>
      </c>
      <c r="F2738" s="456">
        <v>0</v>
      </c>
      <c r="G2738" s="457">
        <v>0</v>
      </c>
      <c r="H2738" s="438">
        <v>0.19663920467759574</v>
      </c>
      <c r="I2738" s="456">
        <v>0</v>
      </c>
      <c r="J2738" s="457">
        <v>0</v>
      </c>
      <c r="K2738" s="438">
        <v>0.30306736411241442</v>
      </c>
      <c r="L2738" s="462">
        <v>0</v>
      </c>
      <c r="M2738" s="463">
        <v>0</v>
      </c>
      <c r="N2738" s="438">
        <v>3.3550461393843088E-3</v>
      </c>
      <c r="O2738" s="456">
        <v>0</v>
      </c>
      <c r="P2738" s="457">
        <v>0</v>
      </c>
      <c r="Q2738" s="438">
        <v>1.690812864559104E-2</v>
      </c>
      <c r="R2738" s="462">
        <v>0</v>
      </c>
      <c r="S2738" s="463">
        <v>0</v>
      </c>
      <c r="T2738" s="438">
        <v>501.21813201830957</v>
      </c>
      <c r="U2738" s="456">
        <v>0</v>
      </c>
      <c r="V2738" s="457">
        <v>0</v>
      </c>
      <c r="W2738" s="438">
        <v>1.2124141190812966E-2</v>
      </c>
      <c r="X2738" s="456">
        <v>0</v>
      </c>
      <c r="Y2738" s="457">
        <v>0</v>
      </c>
      <c r="Z2738" s="438">
        <v>1.3909627850459754E-2</v>
      </c>
      <c r="AA2738" s="456">
        <v>0</v>
      </c>
      <c r="AB2738" s="457">
        <v>0</v>
      </c>
      <c r="AC2738" s="438">
        <v>3.765762224577932E-3</v>
      </c>
      <c r="AD2738" s="456">
        <v>0</v>
      </c>
      <c r="AE2738" s="457">
        <v>0</v>
      </c>
      <c r="AF2738" s="438">
        <v>2.2851947041705963E-4</v>
      </c>
      <c r="AG2738" s="456">
        <v>0</v>
      </c>
      <c r="AH2738" s="457">
        <v>0</v>
      </c>
      <c r="AI2738" s="438">
        <v>8.3209681319075628E-3</v>
      </c>
      <c r="AJ2738" s="456">
        <v>0</v>
      </c>
      <c r="AK2738" s="457">
        <v>0</v>
      </c>
      <c r="AL2738" s="438">
        <v>1.3770001935856267E-3</v>
      </c>
      <c r="AM2738" s="456">
        <v>0</v>
      </c>
      <c r="AN2738" s="457">
        <v>0</v>
      </c>
      <c r="AO2738" s="438">
        <v>1.9051287521612262E-3</v>
      </c>
      <c r="AP2738" s="462">
        <v>0</v>
      </c>
      <c r="AQ2738" s="463">
        <v>0</v>
      </c>
      <c r="AR2738" s="463">
        <v>0</v>
      </c>
      <c r="AS2738" s="456">
        <v>0</v>
      </c>
      <c r="AT2738" s="457">
        <v>0</v>
      </c>
      <c r="AU2738" s="457">
        <v>0</v>
      </c>
    </row>
    <row r="2739" spans="1:47" x14ac:dyDescent="0.2">
      <c r="A2739" s="231">
        <v>2043</v>
      </c>
      <c r="B2739" s="232">
        <v>15</v>
      </c>
      <c r="C2739" s="456">
        <v>0</v>
      </c>
      <c r="D2739" s="457">
        <v>0</v>
      </c>
      <c r="E2739" s="438">
        <v>5.2760853890670578</v>
      </c>
      <c r="F2739" s="456">
        <v>0</v>
      </c>
      <c r="G2739" s="457">
        <v>0</v>
      </c>
      <c r="H2739" s="438">
        <v>0.2046400781294524</v>
      </c>
      <c r="I2739" s="456">
        <v>0</v>
      </c>
      <c r="J2739" s="457">
        <v>0</v>
      </c>
      <c r="K2739" s="438">
        <v>0.30843379035609009</v>
      </c>
      <c r="L2739" s="462">
        <v>0</v>
      </c>
      <c r="M2739" s="463">
        <v>0</v>
      </c>
      <c r="N2739" s="438">
        <v>3.3629841513265943E-3</v>
      </c>
      <c r="O2739" s="456">
        <v>0</v>
      </c>
      <c r="P2739" s="457">
        <v>0</v>
      </c>
      <c r="Q2739" s="438">
        <v>1.7054686036180777E-2</v>
      </c>
      <c r="R2739" s="462">
        <v>0</v>
      </c>
      <c r="S2739" s="463">
        <v>0</v>
      </c>
      <c r="T2739" s="438">
        <v>502.40402459937934</v>
      </c>
      <c r="U2739" s="456">
        <v>0</v>
      </c>
      <c r="V2739" s="457">
        <v>0</v>
      </c>
      <c r="W2739" s="438">
        <v>1.2513326770735647E-2</v>
      </c>
      <c r="X2739" s="456">
        <v>0</v>
      </c>
      <c r="Y2739" s="457">
        <v>0</v>
      </c>
      <c r="Z2739" s="438">
        <v>1.4393082331241938E-2</v>
      </c>
      <c r="AA2739" s="456">
        <v>0</v>
      </c>
      <c r="AB2739" s="457">
        <v>0</v>
      </c>
      <c r="AC2739" s="438">
        <v>3.9345912083642029E-3</v>
      </c>
      <c r="AD2739" s="456">
        <v>0</v>
      </c>
      <c r="AE2739" s="457">
        <v>0</v>
      </c>
      <c r="AF2739" s="438">
        <v>2.3835348572375951E-4</v>
      </c>
      <c r="AG2739" s="456">
        <v>0</v>
      </c>
      <c r="AH2739" s="457">
        <v>0</v>
      </c>
      <c r="AI2739" s="438">
        <v>8.6550848440260491E-3</v>
      </c>
      <c r="AJ2739" s="456">
        <v>0</v>
      </c>
      <c r="AK2739" s="457">
        <v>0</v>
      </c>
      <c r="AL2739" s="438">
        <v>1.4423935900690628E-3</v>
      </c>
      <c r="AM2739" s="456">
        <v>0</v>
      </c>
      <c r="AN2739" s="457">
        <v>0</v>
      </c>
      <c r="AO2739" s="438">
        <v>1.9736709392631584E-3</v>
      </c>
      <c r="AP2739" s="462">
        <v>0</v>
      </c>
      <c r="AQ2739" s="463">
        <v>0</v>
      </c>
      <c r="AR2739" s="463">
        <v>0</v>
      </c>
      <c r="AS2739" s="456">
        <v>0</v>
      </c>
      <c r="AT2739" s="457">
        <v>0</v>
      </c>
      <c r="AU2739" s="457">
        <v>0</v>
      </c>
    </row>
    <row r="2740" spans="1:47" x14ac:dyDescent="0.2">
      <c r="A2740" s="231">
        <v>2043</v>
      </c>
      <c r="B2740" s="232">
        <v>16</v>
      </c>
      <c r="C2740" s="456">
        <v>0</v>
      </c>
      <c r="D2740" s="457">
        <v>0</v>
      </c>
      <c r="E2740" s="438">
        <v>6.2912835177619533</v>
      </c>
      <c r="F2740" s="456">
        <v>0</v>
      </c>
      <c r="G2740" s="457">
        <v>0</v>
      </c>
      <c r="H2740" s="438">
        <v>0.23613098090723503</v>
      </c>
      <c r="I2740" s="456">
        <v>0</v>
      </c>
      <c r="J2740" s="457">
        <v>0</v>
      </c>
      <c r="K2740" s="438">
        <v>0.35299815455415895</v>
      </c>
      <c r="L2740" s="462">
        <v>0</v>
      </c>
      <c r="M2740" s="463">
        <v>0</v>
      </c>
      <c r="N2740" s="438">
        <v>3.3714302457973347E-3</v>
      </c>
      <c r="O2740" s="456">
        <v>0</v>
      </c>
      <c r="P2740" s="457">
        <v>0</v>
      </c>
      <c r="Q2740" s="438">
        <v>2.0829878351013468E-2</v>
      </c>
      <c r="R2740" s="462">
        <v>0</v>
      </c>
      <c r="S2740" s="463">
        <v>0</v>
      </c>
      <c r="T2740" s="438">
        <v>503.66470951562371</v>
      </c>
      <c r="U2740" s="456">
        <v>0</v>
      </c>
      <c r="V2740" s="457">
        <v>0</v>
      </c>
      <c r="W2740" s="438">
        <v>1.3083098177542623E-2</v>
      </c>
      <c r="X2740" s="456">
        <v>0</v>
      </c>
      <c r="Y2740" s="457">
        <v>0</v>
      </c>
      <c r="Z2740" s="438">
        <v>1.4907612052478439E-2</v>
      </c>
      <c r="AA2740" s="456">
        <v>0</v>
      </c>
      <c r="AB2740" s="457">
        <v>0</v>
      </c>
      <c r="AC2740" s="438">
        <v>4.5086072631636389E-3</v>
      </c>
      <c r="AD2740" s="456">
        <v>0</v>
      </c>
      <c r="AE2740" s="457">
        <v>0</v>
      </c>
      <c r="AF2740" s="438">
        <v>2.7450572559700547E-4</v>
      </c>
      <c r="AG2740" s="456">
        <v>0</v>
      </c>
      <c r="AH2740" s="457">
        <v>0</v>
      </c>
      <c r="AI2740" s="438">
        <v>9.9967738386702292E-3</v>
      </c>
      <c r="AJ2740" s="456">
        <v>0</v>
      </c>
      <c r="AK2740" s="457">
        <v>0</v>
      </c>
      <c r="AL2740" s="438">
        <v>1.6482975948622924E-3</v>
      </c>
      <c r="AM2740" s="456">
        <v>0</v>
      </c>
      <c r="AN2740" s="457">
        <v>0</v>
      </c>
      <c r="AO2740" s="438">
        <v>2.2952541133659278E-3</v>
      </c>
      <c r="AP2740" s="462">
        <v>0</v>
      </c>
      <c r="AQ2740" s="463">
        <v>0</v>
      </c>
      <c r="AR2740" s="463">
        <v>0</v>
      </c>
      <c r="AS2740" s="456">
        <v>0</v>
      </c>
      <c r="AT2740" s="457">
        <v>0</v>
      </c>
      <c r="AU2740" s="457">
        <v>0</v>
      </c>
    </row>
    <row r="2741" spans="1:47" x14ac:dyDescent="0.2">
      <c r="A2741" s="231">
        <v>2043</v>
      </c>
      <c r="B2741" s="232">
        <v>17</v>
      </c>
      <c r="C2741" s="456">
        <v>0</v>
      </c>
      <c r="D2741" s="457">
        <v>0</v>
      </c>
      <c r="E2741" s="438">
        <v>6.3830412824921341</v>
      </c>
      <c r="F2741" s="456">
        <v>0</v>
      </c>
      <c r="G2741" s="457">
        <v>0</v>
      </c>
      <c r="H2741" s="438">
        <v>0.24585707538190116</v>
      </c>
      <c r="I2741" s="456">
        <v>0</v>
      </c>
      <c r="J2741" s="457">
        <v>0</v>
      </c>
      <c r="K2741" s="438">
        <v>0.35964949017647424</v>
      </c>
      <c r="L2741" s="462">
        <v>0</v>
      </c>
      <c r="M2741" s="463">
        <v>0</v>
      </c>
      <c r="N2741" s="438">
        <v>3.3802926896539316E-3</v>
      </c>
      <c r="O2741" s="456">
        <v>0</v>
      </c>
      <c r="P2741" s="457">
        <v>0</v>
      </c>
      <c r="Q2741" s="438">
        <v>2.104589356799557E-2</v>
      </c>
      <c r="R2741" s="462">
        <v>0</v>
      </c>
      <c r="S2741" s="463">
        <v>0</v>
      </c>
      <c r="T2741" s="438">
        <v>504.98913993371536</v>
      </c>
      <c r="U2741" s="456">
        <v>0</v>
      </c>
      <c r="V2741" s="457">
        <v>0</v>
      </c>
      <c r="W2741" s="438">
        <v>1.3519370341001584E-2</v>
      </c>
      <c r="X2741" s="456">
        <v>0</v>
      </c>
      <c r="Y2741" s="457">
        <v>0</v>
      </c>
      <c r="Z2741" s="438">
        <v>1.5447172410485023E-2</v>
      </c>
      <c r="AA2741" s="456">
        <v>0</v>
      </c>
      <c r="AB2741" s="457">
        <v>0</v>
      </c>
      <c r="AC2741" s="438">
        <v>4.7137243251994011E-3</v>
      </c>
      <c r="AD2741" s="456">
        <v>0</v>
      </c>
      <c r="AE2741" s="457">
        <v>0</v>
      </c>
      <c r="AF2741" s="438">
        <v>2.864834036601946E-4</v>
      </c>
      <c r="AG2741" s="456">
        <v>0</v>
      </c>
      <c r="AH2741" s="457">
        <v>0</v>
      </c>
      <c r="AI2741" s="438">
        <v>1.0402984876851795E-2</v>
      </c>
      <c r="AJ2741" s="456">
        <v>0</v>
      </c>
      <c r="AK2741" s="457">
        <v>0</v>
      </c>
      <c r="AL2741" s="438">
        <v>1.7278580261810791E-3</v>
      </c>
      <c r="AM2741" s="456">
        <v>0</v>
      </c>
      <c r="AN2741" s="457">
        <v>0</v>
      </c>
      <c r="AO2741" s="438">
        <v>2.3786248263063933E-3</v>
      </c>
      <c r="AP2741" s="462">
        <v>0</v>
      </c>
      <c r="AQ2741" s="463">
        <v>0</v>
      </c>
      <c r="AR2741" s="463">
        <v>0</v>
      </c>
      <c r="AS2741" s="456">
        <v>0</v>
      </c>
      <c r="AT2741" s="457">
        <v>0</v>
      </c>
      <c r="AU2741" s="457">
        <v>0</v>
      </c>
    </row>
    <row r="2742" spans="1:47" x14ac:dyDescent="0.2">
      <c r="A2742" s="231">
        <v>2043</v>
      </c>
      <c r="B2742" s="232">
        <v>18</v>
      </c>
      <c r="C2742" s="456">
        <v>0</v>
      </c>
      <c r="D2742" s="457">
        <v>0</v>
      </c>
      <c r="E2742" s="438">
        <v>6.4786183094867988</v>
      </c>
      <c r="F2742" s="456">
        <v>0</v>
      </c>
      <c r="G2742" s="457">
        <v>0</v>
      </c>
      <c r="H2742" s="438">
        <v>0.25598944035671234</v>
      </c>
      <c r="I2742" s="456">
        <v>0</v>
      </c>
      <c r="J2742" s="457">
        <v>0</v>
      </c>
      <c r="K2742" s="438">
        <v>0.3665785176325656</v>
      </c>
      <c r="L2742" s="462">
        <v>0</v>
      </c>
      <c r="M2742" s="463">
        <v>0</v>
      </c>
      <c r="N2742" s="438">
        <v>3.3895181240625447E-3</v>
      </c>
      <c r="O2742" s="456">
        <v>0</v>
      </c>
      <c r="P2742" s="457">
        <v>0</v>
      </c>
      <c r="Q2742" s="438">
        <v>2.127085480391595E-2</v>
      </c>
      <c r="R2742" s="462">
        <v>0</v>
      </c>
      <c r="S2742" s="463">
        <v>0</v>
      </c>
      <c r="T2742" s="438">
        <v>506.36693833757755</v>
      </c>
      <c r="U2742" s="456">
        <v>0</v>
      </c>
      <c r="V2742" s="457">
        <v>0</v>
      </c>
      <c r="W2742" s="438">
        <v>1.397388203528784E-2</v>
      </c>
      <c r="X2742" s="456">
        <v>0</v>
      </c>
      <c r="Y2742" s="457">
        <v>0</v>
      </c>
      <c r="Z2742" s="438">
        <v>1.6009268487234253E-2</v>
      </c>
      <c r="AA2742" s="456">
        <v>0</v>
      </c>
      <c r="AB2742" s="457">
        <v>0</v>
      </c>
      <c r="AC2742" s="438">
        <v>4.9274134824601017E-3</v>
      </c>
      <c r="AD2742" s="456">
        <v>0</v>
      </c>
      <c r="AE2742" s="457">
        <v>0</v>
      </c>
      <c r="AF2742" s="438">
        <v>2.9896160155316659E-4</v>
      </c>
      <c r="AG2742" s="456">
        <v>0</v>
      </c>
      <c r="AH2742" s="457">
        <v>0</v>
      </c>
      <c r="AI2742" s="438">
        <v>1.0826177789245026E-2</v>
      </c>
      <c r="AJ2742" s="456">
        <v>0</v>
      </c>
      <c r="AK2742" s="457">
        <v>0</v>
      </c>
      <c r="AL2742" s="438">
        <v>1.8107450130323908E-3</v>
      </c>
      <c r="AM2742" s="456">
        <v>0</v>
      </c>
      <c r="AN2742" s="457">
        <v>0</v>
      </c>
      <c r="AO2742" s="438">
        <v>2.4654752211963264E-3</v>
      </c>
      <c r="AP2742" s="462">
        <v>0</v>
      </c>
      <c r="AQ2742" s="463">
        <v>0</v>
      </c>
      <c r="AR2742" s="463">
        <v>0</v>
      </c>
      <c r="AS2742" s="456">
        <v>0</v>
      </c>
      <c r="AT2742" s="457">
        <v>0</v>
      </c>
      <c r="AU2742" s="457">
        <v>0</v>
      </c>
    </row>
    <row r="2743" spans="1:47" x14ac:dyDescent="0.2">
      <c r="A2743" s="231">
        <v>2043</v>
      </c>
      <c r="B2743" s="232">
        <v>19</v>
      </c>
      <c r="C2743" s="456">
        <v>0</v>
      </c>
      <c r="D2743" s="457">
        <v>0</v>
      </c>
      <c r="E2743" s="438">
        <v>6.5670260179842401</v>
      </c>
      <c r="F2743" s="456">
        <v>0</v>
      </c>
      <c r="G2743" s="457">
        <v>0</v>
      </c>
      <c r="H2743" s="438">
        <v>0.26630635464585495</v>
      </c>
      <c r="I2743" s="456">
        <v>0</v>
      </c>
      <c r="J2743" s="457">
        <v>0</v>
      </c>
      <c r="K2743" s="438">
        <v>0.37348408456758941</v>
      </c>
      <c r="L2743" s="462">
        <v>0</v>
      </c>
      <c r="M2743" s="463">
        <v>0</v>
      </c>
      <c r="N2743" s="438">
        <v>3.3976730839116826E-3</v>
      </c>
      <c r="O2743" s="456">
        <v>0</v>
      </c>
      <c r="P2743" s="457">
        <v>0</v>
      </c>
      <c r="Q2743" s="438">
        <v>2.1500326444772514E-2</v>
      </c>
      <c r="R2743" s="462">
        <v>0</v>
      </c>
      <c r="S2743" s="463">
        <v>0</v>
      </c>
      <c r="T2743" s="438">
        <v>507.58632036588932</v>
      </c>
      <c r="U2743" s="456">
        <v>0</v>
      </c>
      <c r="V2743" s="457">
        <v>0</v>
      </c>
      <c r="W2743" s="438">
        <v>1.4435319211405678E-2</v>
      </c>
      <c r="X2743" s="456">
        <v>0</v>
      </c>
      <c r="Y2743" s="457">
        <v>0</v>
      </c>
      <c r="Z2743" s="438">
        <v>1.6582668563476656E-2</v>
      </c>
      <c r="AA2743" s="456">
        <v>0</v>
      </c>
      <c r="AB2743" s="457">
        <v>0</v>
      </c>
      <c r="AC2743" s="438">
        <v>5.1452436669591657E-3</v>
      </c>
      <c r="AD2743" s="456">
        <v>0</v>
      </c>
      <c r="AE2743" s="457">
        <v>0</v>
      </c>
      <c r="AF2743" s="438">
        <v>3.1167579218407921E-4</v>
      </c>
      <c r="AG2743" s="456">
        <v>0</v>
      </c>
      <c r="AH2743" s="457">
        <v>0</v>
      </c>
      <c r="AI2743" s="438">
        <v>1.1256987274089044E-2</v>
      </c>
      <c r="AJ2743" s="456">
        <v>0</v>
      </c>
      <c r="AK2743" s="457">
        <v>0</v>
      </c>
      <c r="AL2743" s="438">
        <v>1.8952956342347612E-3</v>
      </c>
      <c r="AM2743" s="456">
        <v>0</v>
      </c>
      <c r="AN2743" s="457">
        <v>0</v>
      </c>
      <c r="AO2743" s="438">
        <v>2.5537762473298413E-3</v>
      </c>
      <c r="AP2743" s="462">
        <v>0</v>
      </c>
      <c r="AQ2743" s="463">
        <v>0</v>
      </c>
      <c r="AR2743" s="463">
        <v>0</v>
      </c>
      <c r="AS2743" s="456">
        <v>0</v>
      </c>
      <c r="AT2743" s="457">
        <v>0</v>
      </c>
      <c r="AU2743" s="457">
        <v>0</v>
      </c>
    </row>
    <row r="2744" spans="1:47" x14ac:dyDescent="0.2">
      <c r="A2744" s="231">
        <v>2043</v>
      </c>
      <c r="B2744" s="232">
        <v>20</v>
      </c>
      <c r="C2744" s="456">
        <v>0</v>
      </c>
      <c r="D2744" s="457">
        <v>0</v>
      </c>
      <c r="E2744" s="438">
        <v>6.6647276644767235</v>
      </c>
      <c r="F2744" s="456">
        <v>0</v>
      </c>
      <c r="G2744" s="457">
        <v>0</v>
      </c>
      <c r="H2744" s="438">
        <v>0.27666200868913121</v>
      </c>
      <c r="I2744" s="456">
        <v>0</v>
      </c>
      <c r="J2744" s="457">
        <v>0</v>
      </c>
      <c r="K2744" s="438">
        <v>0.38056602274308099</v>
      </c>
      <c r="L2744" s="462">
        <v>0</v>
      </c>
      <c r="M2744" s="463">
        <v>0</v>
      </c>
      <c r="N2744" s="438">
        <v>3.4071061769452736E-3</v>
      </c>
      <c r="O2744" s="456">
        <v>0</v>
      </c>
      <c r="P2744" s="457">
        <v>0</v>
      </c>
      <c r="Q2744" s="438">
        <v>2.1730285155081359E-2</v>
      </c>
      <c r="R2744" s="462">
        <v>0</v>
      </c>
      <c r="S2744" s="463">
        <v>0</v>
      </c>
      <c r="T2744" s="438">
        <v>508.99488107464828</v>
      </c>
      <c r="U2744" s="456">
        <v>0</v>
      </c>
      <c r="V2744" s="457">
        <v>0</v>
      </c>
      <c r="W2744" s="438">
        <v>1.4899832819810565E-2</v>
      </c>
      <c r="X2744" s="456">
        <v>0</v>
      </c>
      <c r="Y2744" s="457">
        <v>0</v>
      </c>
      <c r="Z2744" s="438">
        <v>1.7157162419914902E-2</v>
      </c>
      <c r="AA2744" s="456">
        <v>0</v>
      </c>
      <c r="AB2744" s="457">
        <v>0</v>
      </c>
      <c r="AC2744" s="438">
        <v>5.3636458581264286E-3</v>
      </c>
      <c r="AD2744" s="456">
        <v>0</v>
      </c>
      <c r="AE2744" s="457">
        <v>0</v>
      </c>
      <c r="AF2744" s="438">
        <v>3.2442878865685253E-4</v>
      </c>
      <c r="AG2744" s="456">
        <v>0</v>
      </c>
      <c r="AH2744" s="457">
        <v>0</v>
      </c>
      <c r="AI2744" s="438">
        <v>1.1689509395564684E-2</v>
      </c>
      <c r="AJ2744" s="456">
        <v>0</v>
      </c>
      <c r="AK2744" s="457">
        <v>0</v>
      </c>
      <c r="AL2744" s="438">
        <v>1.9800064801682397E-3</v>
      </c>
      <c r="AM2744" s="456">
        <v>0</v>
      </c>
      <c r="AN2744" s="457">
        <v>0</v>
      </c>
      <c r="AO2744" s="438">
        <v>2.6425402137232844E-3</v>
      </c>
      <c r="AP2744" s="462">
        <v>0</v>
      </c>
      <c r="AQ2744" s="463">
        <v>0</v>
      </c>
      <c r="AR2744" s="463">
        <v>0</v>
      </c>
      <c r="AS2744" s="456">
        <v>0</v>
      </c>
      <c r="AT2744" s="457">
        <v>0</v>
      </c>
      <c r="AU2744" s="457">
        <v>0</v>
      </c>
    </row>
    <row r="2745" spans="1:47" x14ac:dyDescent="0.2">
      <c r="A2745" s="231">
        <v>2043</v>
      </c>
      <c r="B2745" s="232">
        <v>21</v>
      </c>
      <c r="C2745" s="456">
        <v>0</v>
      </c>
      <c r="D2745" s="457">
        <v>0</v>
      </c>
      <c r="E2745" s="438">
        <v>8.120131069980502</v>
      </c>
      <c r="F2745" s="456">
        <v>0</v>
      </c>
      <c r="G2745" s="457">
        <v>0</v>
      </c>
      <c r="H2745" s="438">
        <v>0.33620647882241494</v>
      </c>
      <c r="I2745" s="456">
        <v>0</v>
      </c>
      <c r="J2745" s="457">
        <v>0</v>
      </c>
      <c r="K2745" s="438">
        <v>0.43537670575577897</v>
      </c>
      <c r="L2745" s="462">
        <v>0</v>
      </c>
      <c r="M2745" s="463">
        <v>0</v>
      </c>
      <c r="N2745" s="438">
        <v>3.4163376385150882E-3</v>
      </c>
      <c r="O2745" s="456">
        <v>0</v>
      </c>
      <c r="P2745" s="457">
        <v>0</v>
      </c>
      <c r="Q2745" s="438">
        <v>2.7095079245920001E-2</v>
      </c>
      <c r="R2745" s="462">
        <v>0</v>
      </c>
      <c r="S2745" s="463">
        <v>0</v>
      </c>
      <c r="T2745" s="438">
        <v>510.37458589564318</v>
      </c>
      <c r="U2745" s="456">
        <v>0</v>
      </c>
      <c r="V2745" s="457">
        <v>0</v>
      </c>
      <c r="W2745" s="438">
        <v>1.7474706848363043E-2</v>
      </c>
      <c r="X2745" s="456">
        <v>0</v>
      </c>
      <c r="Y2745" s="457">
        <v>0</v>
      </c>
      <c r="Z2745" s="438">
        <v>1.7719608540865815E-2</v>
      </c>
      <c r="AA2745" s="456">
        <v>0</v>
      </c>
      <c r="AB2745" s="457">
        <v>0</v>
      </c>
      <c r="AC2745" s="438">
        <v>6.5152875249966154E-3</v>
      </c>
      <c r="AD2745" s="456">
        <v>0</v>
      </c>
      <c r="AE2745" s="457">
        <v>0</v>
      </c>
      <c r="AF2745" s="438">
        <v>3.9550598281602663E-4</v>
      </c>
      <c r="AG2745" s="456">
        <v>0</v>
      </c>
      <c r="AH2745" s="457">
        <v>0</v>
      </c>
      <c r="AI2745" s="438">
        <v>1.4208155471022303E-2</v>
      </c>
      <c r="AJ2745" s="456">
        <v>0</v>
      </c>
      <c r="AK2745" s="457">
        <v>0</v>
      </c>
      <c r="AL2745" s="438">
        <v>2.4113537516225873E-3</v>
      </c>
      <c r="AM2745" s="456">
        <v>0</v>
      </c>
      <c r="AN2745" s="457">
        <v>0</v>
      </c>
      <c r="AO2745" s="438">
        <v>3.2123085280020584E-3</v>
      </c>
      <c r="AP2745" s="462">
        <v>0</v>
      </c>
      <c r="AQ2745" s="463">
        <v>0</v>
      </c>
      <c r="AR2745" s="463">
        <v>0</v>
      </c>
      <c r="AS2745" s="456">
        <v>0</v>
      </c>
      <c r="AT2745" s="457">
        <v>0</v>
      </c>
      <c r="AU2745" s="457">
        <v>0</v>
      </c>
    </row>
    <row r="2746" spans="1:47" x14ac:dyDescent="0.2">
      <c r="A2746" s="231">
        <v>2043</v>
      </c>
      <c r="B2746" s="232">
        <v>22</v>
      </c>
      <c r="C2746" s="456">
        <v>0</v>
      </c>
      <c r="D2746" s="457">
        <v>0</v>
      </c>
      <c r="E2746" s="438">
        <v>8.2266405932199032</v>
      </c>
      <c r="F2746" s="456">
        <v>0</v>
      </c>
      <c r="G2746" s="457">
        <v>0</v>
      </c>
      <c r="H2746" s="438">
        <v>0.3473780611411158</v>
      </c>
      <c r="I2746" s="456">
        <v>0</v>
      </c>
      <c r="J2746" s="457">
        <v>0</v>
      </c>
      <c r="K2746" s="438">
        <v>0.44266088477946958</v>
      </c>
      <c r="L2746" s="462">
        <v>0</v>
      </c>
      <c r="M2746" s="463">
        <v>0</v>
      </c>
      <c r="N2746" s="438">
        <v>3.4250603548836322E-3</v>
      </c>
      <c r="O2746" s="456">
        <v>0</v>
      </c>
      <c r="P2746" s="457">
        <v>0</v>
      </c>
      <c r="Q2746" s="438">
        <v>2.7375762791881843E-2</v>
      </c>
      <c r="R2746" s="462">
        <v>0</v>
      </c>
      <c r="S2746" s="463">
        <v>0</v>
      </c>
      <c r="T2746" s="438">
        <v>511.67767563039894</v>
      </c>
      <c r="U2746" s="456">
        <v>0</v>
      </c>
      <c r="V2746" s="457">
        <v>0</v>
      </c>
      <c r="W2746" s="438">
        <v>1.795566879583143E-2</v>
      </c>
      <c r="X2746" s="456">
        <v>0</v>
      </c>
      <c r="Y2746" s="457">
        <v>0</v>
      </c>
      <c r="Z2746" s="438">
        <v>1.8250591215782198E-2</v>
      </c>
      <c r="AA2746" s="456">
        <v>0</v>
      </c>
      <c r="AB2746" s="457">
        <v>0</v>
      </c>
      <c r="AC2746" s="438">
        <v>6.7506819665054812E-3</v>
      </c>
      <c r="AD2746" s="456">
        <v>0</v>
      </c>
      <c r="AE2746" s="457">
        <v>0</v>
      </c>
      <c r="AF2746" s="438">
        <v>4.0930753950431403E-4</v>
      </c>
      <c r="AG2746" s="456">
        <v>0</v>
      </c>
      <c r="AH2746" s="457">
        <v>0</v>
      </c>
      <c r="AI2746" s="438">
        <v>1.4674895328341871E-2</v>
      </c>
      <c r="AJ2746" s="456">
        <v>0</v>
      </c>
      <c r="AK2746" s="457">
        <v>0</v>
      </c>
      <c r="AL2746" s="438">
        <v>2.5028771781972162E-3</v>
      </c>
      <c r="AM2746" s="456">
        <v>0</v>
      </c>
      <c r="AN2746" s="457">
        <v>0</v>
      </c>
      <c r="AO2746" s="438">
        <v>3.3081674849305487E-3</v>
      </c>
      <c r="AP2746" s="462">
        <v>0</v>
      </c>
      <c r="AQ2746" s="463">
        <v>0</v>
      </c>
      <c r="AR2746" s="463">
        <v>0</v>
      </c>
      <c r="AS2746" s="456">
        <v>0</v>
      </c>
      <c r="AT2746" s="457">
        <v>0</v>
      </c>
      <c r="AU2746" s="457">
        <v>0</v>
      </c>
    </row>
    <row r="2747" spans="1:47" x14ac:dyDescent="0.2">
      <c r="A2747" s="231">
        <v>2043</v>
      </c>
      <c r="B2747" s="232">
        <v>23</v>
      </c>
      <c r="C2747" s="456">
        <v>0</v>
      </c>
      <c r="D2747" s="457">
        <v>0</v>
      </c>
      <c r="E2747" s="438">
        <v>8.322950056345082</v>
      </c>
      <c r="F2747" s="456">
        <v>0</v>
      </c>
      <c r="G2747" s="457">
        <v>0</v>
      </c>
      <c r="H2747" s="438">
        <v>0.35747924875243103</v>
      </c>
      <c r="I2747" s="456">
        <v>0</v>
      </c>
      <c r="J2747" s="457">
        <v>0</v>
      </c>
      <c r="K2747" s="438">
        <v>0.44924756628372881</v>
      </c>
      <c r="L2747" s="462">
        <v>0</v>
      </c>
      <c r="M2747" s="463">
        <v>0</v>
      </c>
      <c r="N2747" s="438">
        <v>3.4329541484319306E-3</v>
      </c>
      <c r="O2747" s="456">
        <v>0</v>
      </c>
      <c r="P2747" s="457">
        <v>0</v>
      </c>
      <c r="Q2747" s="438">
        <v>2.7629569736972202E-2</v>
      </c>
      <c r="R2747" s="462">
        <v>0</v>
      </c>
      <c r="S2747" s="463">
        <v>0</v>
      </c>
      <c r="T2747" s="438">
        <v>512.85707938598</v>
      </c>
      <c r="U2747" s="456">
        <v>0</v>
      </c>
      <c r="V2747" s="457">
        <v>0</v>
      </c>
      <c r="W2747" s="438">
        <v>1.8390522110900857E-2</v>
      </c>
      <c r="X2747" s="456">
        <v>0</v>
      </c>
      <c r="Y2747" s="457">
        <v>0</v>
      </c>
      <c r="Z2747" s="438">
        <v>1.8730718470483458E-2</v>
      </c>
      <c r="AA2747" s="456">
        <v>0</v>
      </c>
      <c r="AB2747" s="457">
        <v>0</v>
      </c>
      <c r="AC2747" s="438">
        <v>6.9635242637272965E-3</v>
      </c>
      <c r="AD2747" s="456">
        <v>0</v>
      </c>
      <c r="AE2747" s="457">
        <v>0</v>
      </c>
      <c r="AF2747" s="438">
        <v>4.2178683610245512E-4</v>
      </c>
      <c r="AG2747" s="456">
        <v>0</v>
      </c>
      <c r="AH2747" s="457">
        <v>0</v>
      </c>
      <c r="AI2747" s="438">
        <v>1.5096912557077163E-2</v>
      </c>
      <c r="AJ2747" s="456">
        <v>0</v>
      </c>
      <c r="AK2747" s="457">
        <v>0</v>
      </c>
      <c r="AL2747" s="438">
        <v>2.5856281416422474E-3</v>
      </c>
      <c r="AM2747" s="456">
        <v>0</v>
      </c>
      <c r="AN2747" s="457">
        <v>0</v>
      </c>
      <c r="AO2747" s="438">
        <v>3.3948419207412515E-3</v>
      </c>
      <c r="AP2747" s="462">
        <v>0</v>
      </c>
      <c r="AQ2747" s="463">
        <v>0</v>
      </c>
      <c r="AR2747" s="463">
        <v>0</v>
      </c>
      <c r="AS2747" s="456">
        <v>0</v>
      </c>
      <c r="AT2747" s="457">
        <v>0</v>
      </c>
      <c r="AU2747" s="457">
        <v>0</v>
      </c>
    </row>
    <row r="2748" spans="1:47" x14ac:dyDescent="0.2">
      <c r="A2748" s="231">
        <v>2043</v>
      </c>
      <c r="B2748" s="232">
        <v>24</v>
      </c>
      <c r="C2748" s="456">
        <v>0</v>
      </c>
      <c r="D2748" s="457">
        <v>0</v>
      </c>
      <c r="E2748" s="438">
        <v>8.4032200224290197</v>
      </c>
      <c r="F2748" s="456">
        <v>0</v>
      </c>
      <c r="G2748" s="457">
        <v>0</v>
      </c>
      <c r="H2748" s="438">
        <v>0.36590021690897573</v>
      </c>
      <c r="I2748" s="456">
        <v>0</v>
      </c>
      <c r="J2748" s="457">
        <v>0</v>
      </c>
      <c r="K2748" s="438">
        <v>0.45473681185053705</v>
      </c>
      <c r="L2748" s="462">
        <v>0</v>
      </c>
      <c r="M2748" s="463">
        <v>0</v>
      </c>
      <c r="N2748" s="438">
        <v>3.4395154562376681E-3</v>
      </c>
      <c r="O2748" s="456">
        <v>0</v>
      </c>
      <c r="P2748" s="457">
        <v>0</v>
      </c>
      <c r="Q2748" s="438">
        <v>2.78411085026159E-2</v>
      </c>
      <c r="R2748" s="462">
        <v>0</v>
      </c>
      <c r="S2748" s="463">
        <v>0</v>
      </c>
      <c r="T2748" s="438">
        <v>513.83742185353287</v>
      </c>
      <c r="U2748" s="456">
        <v>0</v>
      </c>
      <c r="V2748" s="457">
        <v>0</v>
      </c>
      <c r="W2748" s="438">
        <v>1.8753105389725945E-2</v>
      </c>
      <c r="X2748" s="456">
        <v>0</v>
      </c>
      <c r="Y2748" s="457">
        <v>0</v>
      </c>
      <c r="Z2748" s="438">
        <v>1.9130956080429379E-2</v>
      </c>
      <c r="AA2748" s="456">
        <v>0</v>
      </c>
      <c r="AB2748" s="457">
        <v>0</v>
      </c>
      <c r="AC2748" s="438">
        <v>7.1409698566614385E-3</v>
      </c>
      <c r="AD2748" s="456">
        <v>0</v>
      </c>
      <c r="AE2748" s="457">
        <v>0</v>
      </c>
      <c r="AF2748" s="438">
        <v>4.3219084330264857E-4</v>
      </c>
      <c r="AG2748" s="456">
        <v>0</v>
      </c>
      <c r="AH2748" s="457">
        <v>0</v>
      </c>
      <c r="AI2748" s="438">
        <v>1.5448726582421378E-2</v>
      </c>
      <c r="AJ2748" s="456">
        <v>0</v>
      </c>
      <c r="AK2748" s="457">
        <v>0</v>
      </c>
      <c r="AL2748" s="438">
        <v>2.654617859976169E-3</v>
      </c>
      <c r="AM2748" s="456">
        <v>0</v>
      </c>
      <c r="AN2748" s="457">
        <v>0</v>
      </c>
      <c r="AO2748" s="438">
        <v>3.4670979973291105E-3</v>
      </c>
      <c r="AP2748" s="462">
        <v>0</v>
      </c>
      <c r="AQ2748" s="463">
        <v>0</v>
      </c>
      <c r="AR2748" s="463">
        <v>0</v>
      </c>
      <c r="AS2748" s="456">
        <v>0</v>
      </c>
      <c r="AT2748" s="457">
        <v>0</v>
      </c>
      <c r="AU2748" s="457">
        <v>0</v>
      </c>
    </row>
    <row r="2749" spans="1:47" x14ac:dyDescent="0.2">
      <c r="A2749" s="231">
        <v>2043</v>
      </c>
      <c r="B2749" s="232">
        <v>25</v>
      </c>
      <c r="C2749" s="456">
        <v>0</v>
      </c>
      <c r="D2749" s="457">
        <v>0</v>
      </c>
      <c r="E2749" s="438">
        <v>8.46369087966157</v>
      </c>
      <c r="F2749" s="456">
        <v>0</v>
      </c>
      <c r="G2749" s="457">
        <v>0</v>
      </c>
      <c r="H2749" s="438">
        <v>0.37224313131619452</v>
      </c>
      <c r="I2749" s="456">
        <v>0</v>
      </c>
      <c r="J2749" s="457">
        <v>0</v>
      </c>
      <c r="K2749" s="438">
        <v>0.45887258796236635</v>
      </c>
      <c r="L2749" s="462">
        <v>0</v>
      </c>
      <c r="M2749" s="463">
        <v>0</v>
      </c>
      <c r="N2749" s="438">
        <v>3.4444705579099798E-3</v>
      </c>
      <c r="O2749" s="456">
        <v>0</v>
      </c>
      <c r="P2749" s="457">
        <v>0</v>
      </c>
      <c r="Q2749" s="438">
        <v>2.8000471966721986E-2</v>
      </c>
      <c r="R2749" s="462">
        <v>0</v>
      </c>
      <c r="S2749" s="463">
        <v>0</v>
      </c>
      <c r="T2749" s="438">
        <v>514.57730301812694</v>
      </c>
      <c r="U2749" s="456">
        <v>0</v>
      </c>
      <c r="V2749" s="457">
        <v>0</v>
      </c>
      <c r="W2749" s="438">
        <v>1.9026138412318139E-2</v>
      </c>
      <c r="X2749" s="456">
        <v>0</v>
      </c>
      <c r="Y2749" s="457">
        <v>0</v>
      </c>
      <c r="Z2749" s="438">
        <v>1.9432492058558182E-2</v>
      </c>
      <c r="AA2749" s="456">
        <v>0</v>
      </c>
      <c r="AB2749" s="457">
        <v>0</v>
      </c>
      <c r="AC2749" s="438">
        <v>7.2746235415418912E-3</v>
      </c>
      <c r="AD2749" s="456">
        <v>0</v>
      </c>
      <c r="AE2749" s="457">
        <v>0</v>
      </c>
      <c r="AF2749" s="438">
        <v>4.4002698270698913E-4</v>
      </c>
      <c r="AG2749" s="456">
        <v>0</v>
      </c>
      <c r="AH2749" s="457">
        <v>0</v>
      </c>
      <c r="AI2749" s="438">
        <v>1.5713699347247596E-2</v>
      </c>
      <c r="AJ2749" s="456">
        <v>0</v>
      </c>
      <c r="AK2749" s="457">
        <v>0</v>
      </c>
      <c r="AL2749" s="438">
        <v>2.7065843081658493E-3</v>
      </c>
      <c r="AM2749" s="456">
        <v>0</v>
      </c>
      <c r="AN2749" s="457">
        <v>0</v>
      </c>
      <c r="AO2749" s="438">
        <v>3.5215174067307043E-3</v>
      </c>
      <c r="AP2749" s="462">
        <v>0</v>
      </c>
      <c r="AQ2749" s="463">
        <v>0</v>
      </c>
      <c r="AR2749" s="463">
        <v>0</v>
      </c>
      <c r="AS2749" s="456">
        <v>0</v>
      </c>
      <c r="AT2749" s="457">
        <v>0</v>
      </c>
      <c r="AU2749" s="457">
        <v>0</v>
      </c>
    </row>
    <row r="2750" spans="1:47" x14ac:dyDescent="0.2">
      <c r="A2750" s="231">
        <v>2043</v>
      </c>
      <c r="B2750" s="232">
        <v>26</v>
      </c>
      <c r="C2750" s="456">
        <v>0</v>
      </c>
      <c r="D2750" s="457">
        <v>0</v>
      </c>
      <c r="E2750" s="438">
        <v>8.5001777521777893</v>
      </c>
      <c r="F2750" s="456">
        <v>0</v>
      </c>
      <c r="G2750" s="457">
        <v>0</v>
      </c>
      <c r="H2750" s="438">
        <v>0.37606934680729859</v>
      </c>
      <c r="I2750" s="456">
        <v>0</v>
      </c>
      <c r="J2750" s="457">
        <v>0</v>
      </c>
      <c r="K2750" s="438">
        <v>0.46136771649068903</v>
      </c>
      <c r="L2750" s="462">
        <v>0</v>
      </c>
      <c r="M2750" s="463">
        <v>0</v>
      </c>
      <c r="N2750" s="438">
        <v>3.4474596130915627E-3</v>
      </c>
      <c r="O2750" s="456">
        <v>0</v>
      </c>
      <c r="P2750" s="457">
        <v>0</v>
      </c>
      <c r="Q2750" s="438">
        <v>2.8096610082426355E-2</v>
      </c>
      <c r="R2750" s="462">
        <v>0</v>
      </c>
      <c r="S2750" s="463">
        <v>0</v>
      </c>
      <c r="T2750" s="438">
        <v>515.0237092133201</v>
      </c>
      <c r="U2750" s="456">
        <v>0</v>
      </c>
      <c r="V2750" s="457">
        <v>0</v>
      </c>
      <c r="W2750" s="438">
        <v>1.9190879243859957E-2</v>
      </c>
      <c r="X2750" s="456">
        <v>0</v>
      </c>
      <c r="Y2750" s="457">
        <v>0</v>
      </c>
      <c r="Z2750" s="438">
        <v>1.9614303204606498E-2</v>
      </c>
      <c r="AA2750" s="456">
        <v>0</v>
      </c>
      <c r="AB2750" s="457">
        <v>0</v>
      </c>
      <c r="AC2750" s="438">
        <v>7.3552340278048474E-3</v>
      </c>
      <c r="AD2750" s="456">
        <v>0</v>
      </c>
      <c r="AE2750" s="457">
        <v>0</v>
      </c>
      <c r="AF2750" s="438">
        <v>4.4475425918159665E-4</v>
      </c>
      <c r="AG2750" s="456">
        <v>0</v>
      </c>
      <c r="AH2750" s="457">
        <v>0</v>
      </c>
      <c r="AI2750" s="438">
        <v>1.5873528791302098E-2</v>
      </c>
      <c r="AJ2750" s="456">
        <v>0</v>
      </c>
      <c r="AK2750" s="457">
        <v>0</v>
      </c>
      <c r="AL2750" s="438">
        <v>2.7379237050336232E-3</v>
      </c>
      <c r="AM2750" s="456">
        <v>0</v>
      </c>
      <c r="AN2750" s="457">
        <v>0</v>
      </c>
      <c r="AO2750" s="438">
        <v>3.5543526189558187E-3</v>
      </c>
      <c r="AP2750" s="462">
        <v>0</v>
      </c>
      <c r="AQ2750" s="463">
        <v>0</v>
      </c>
      <c r="AR2750" s="463">
        <v>0</v>
      </c>
      <c r="AS2750" s="456">
        <v>0</v>
      </c>
      <c r="AT2750" s="457">
        <v>0</v>
      </c>
      <c r="AU2750" s="457">
        <v>0</v>
      </c>
    </row>
    <row r="2751" spans="1:47" x14ac:dyDescent="0.2">
      <c r="A2751" s="231">
        <v>2043</v>
      </c>
      <c r="B2751" s="232">
        <v>27</v>
      </c>
      <c r="C2751" s="456">
        <v>0</v>
      </c>
      <c r="D2751" s="457">
        <v>0</v>
      </c>
      <c r="E2751" s="438">
        <v>8.5071128645759071</v>
      </c>
      <c r="F2751" s="456">
        <v>0</v>
      </c>
      <c r="G2751" s="457">
        <v>0</v>
      </c>
      <c r="H2751" s="438">
        <v>0.37679722659777254</v>
      </c>
      <c r="I2751" s="456">
        <v>0</v>
      </c>
      <c r="J2751" s="457">
        <v>0</v>
      </c>
      <c r="K2751" s="438">
        <v>0.4618422213957824</v>
      </c>
      <c r="L2751" s="462">
        <v>0</v>
      </c>
      <c r="M2751" s="463">
        <v>0</v>
      </c>
      <c r="N2751" s="438">
        <v>3.4480267079390319E-3</v>
      </c>
      <c r="O2751" s="456">
        <v>0</v>
      </c>
      <c r="P2751" s="457">
        <v>0</v>
      </c>
      <c r="Q2751" s="438">
        <v>2.8114919778682714E-2</v>
      </c>
      <c r="R2751" s="462">
        <v>0</v>
      </c>
      <c r="S2751" s="463">
        <v>0</v>
      </c>
      <c r="T2751" s="438">
        <v>515.10957389488487</v>
      </c>
      <c r="U2751" s="456">
        <v>0</v>
      </c>
      <c r="V2751" s="457">
        <v>0</v>
      </c>
      <c r="W2751" s="438">
        <v>1.9222225924977968E-2</v>
      </c>
      <c r="X2751" s="456">
        <v>0</v>
      </c>
      <c r="Y2751" s="457">
        <v>0</v>
      </c>
      <c r="Z2751" s="438">
        <v>1.9648927221954056E-2</v>
      </c>
      <c r="AA2751" s="456">
        <v>0</v>
      </c>
      <c r="AB2751" s="457">
        <v>0</v>
      </c>
      <c r="AC2751" s="438">
        <v>7.3705803783338398E-3</v>
      </c>
      <c r="AD2751" s="456">
        <v>0</v>
      </c>
      <c r="AE2751" s="457">
        <v>0</v>
      </c>
      <c r="AF2751" s="438">
        <v>4.4565296284399111E-4</v>
      </c>
      <c r="AG2751" s="456">
        <v>0</v>
      </c>
      <c r="AH2751" s="457">
        <v>0</v>
      </c>
      <c r="AI2751" s="438">
        <v>1.5903961551653151E-2</v>
      </c>
      <c r="AJ2751" s="456">
        <v>0</v>
      </c>
      <c r="AK2751" s="457">
        <v>0</v>
      </c>
      <c r="AL2751" s="438">
        <v>2.743891512310422E-3</v>
      </c>
      <c r="AM2751" s="456">
        <v>0</v>
      </c>
      <c r="AN2751" s="457">
        <v>0</v>
      </c>
      <c r="AO2751" s="438">
        <v>3.5606059502521397E-3</v>
      </c>
      <c r="AP2751" s="462">
        <v>0</v>
      </c>
      <c r="AQ2751" s="463">
        <v>0</v>
      </c>
      <c r="AR2751" s="463">
        <v>0</v>
      </c>
      <c r="AS2751" s="456">
        <v>0</v>
      </c>
      <c r="AT2751" s="457">
        <v>0</v>
      </c>
      <c r="AU2751" s="457">
        <v>0</v>
      </c>
    </row>
    <row r="2752" spans="1:47" x14ac:dyDescent="0.2">
      <c r="A2752" s="231">
        <v>2043</v>
      </c>
      <c r="B2752" s="232">
        <v>28</v>
      </c>
      <c r="C2752" s="456">
        <v>0</v>
      </c>
      <c r="D2752" s="457">
        <v>0</v>
      </c>
      <c r="E2752" s="438">
        <v>8.507134165969271</v>
      </c>
      <c r="F2752" s="456">
        <v>0</v>
      </c>
      <c r="G2752" s="457">
        <v>0</v>
      </c>
      <c r="H2752" s="438">
        <v>0.37679590836812249</v>
      </c>
      <c r="I2752" s="456">
        <v>0</v>
      </c>
      <c r="J2752" s="457">
        <v>0</v>
      </c>
      <c r="K2752" s="438">
        <v>0.4618423478578158</v>
      </c>
      <c r="L2752" s="462">
        <v>0</v>
      </c>
      <c r="M2752" s="463">
        <v>0</v>
      </c>
      <c r="N2752" s="438">
        <v>3.4480343816492985E-3</v>
      </c>
      <c r="O2752" s="456">
        <v>0</v>
      </c>
      <c r="P2752" s="457">
        <v>0</v>
      </c>
      <c r="Q2752" s="438">
        <v>2.8114931966231084E-2</v>
      </c>
      <c r="R2752" s="462">
        <v>0</v>
      </c>
      <c r="S2752" s="463">
        <v>0</v>
      </c>
      <c r="T2752" s="438">
        <v>515.10928087538036</v>
      </c>
      <c r="U2752" s="456">
        <v>0</v>
      </c>
      <c r="V2752" s="457">
        <v>0</v>
      </c>
      <c r="W2752" s="438">
        <v>1.9222191270383701E-2</v>
      </c>
      <c r="X2752" s="456">
        <v>0</v>
      </c>
      <c r="Y2752" s="457">
        <v>0</v>
      </c>
      <c r="Z2752" s="438">
        <v>1.9648844442939468E-2</v>
      </c>
      <c r="AA2752" s="456">
        <v>0</v>
      </c>
      <c r="AB2752" s="457">
        <v>0</v>
      </c>
      <c r="AC2752" s="438">
        <v>7.3705462143352244E-3</v>
      </c>
      <c r="AD2752" s="456">
        <v>0</v>
      </c>
      <c r="AE2752" s="457">
        <v>0</v>
      </c>
      <c r="AF2752" s="438">
        <v>4.4565284416375094E-4</v>
      </c>
      <c r="AG2752" s="456">
        <v>0</v>
      </c>
      <c r="AH2752" s="457">
        <v>0</v>
      </c>
      <c r="AI2752" s="438">
        <v>1.5903896890987253E-2</v>
      </c>
      <c r="AJ2752" s="456">
        <v>0</v>
      </c>
      <c r="AK2752" s="457">
        <v>0</v>
      </c>
      <c r="AL2752" s="438">
        <v>2.7438744038738101E-3</v>
      </c>
      <c r="AM2752" s="456">
        <v>0</v>
      </c>
      <c r="AN2752" s="457">
        <v>0</v>
      </c>
      <c r="AO2752" s="438">
        <v>3.5605919210864021E-3</v>
      </c>
      <c r="AP2752" s="462">
        <v>0</v>
      </c>
      <c r="AQ2752" s="463">
        <v>0</v>
      </c>
      <c r="AR2752" s="463">
        <v>0</v>
      </c>
      <c r="AS2752" s="456">
        <v>0</v>
      </c>
      <c r="AT2752" s="457">
        <v>0</v>
      </c>
      <c r="AU2752" s="457">
        <v>0</v>
      </c>
    </row>
    <row r="2753" spans="1:47" x14ac:dyDescent="0.2">
      <c r="A2753" s="231">
        <v>2043</v>
      </c>
      <c r="B2753" s="232">
        <v>29</v>
      </c>
      <c r="C2753" s="456">
        <v>0</v>
      </c>
      <c r="D2753" s="457">
        <v>0</v>
      </c>
      <c r="E2753" s="438">
        <v>8.5071244148330134</v>
      </c>
      <c r="F2753" s="456">
        <v>0</v>
      </c>
      <c r="G2753" s="457">
        <v>0</v>
      </c>
      <c r="H2753" s="438">
        <v>0.37679298904918102</v>
      </c>
      <c r="I2753" s="456">
        <v>0</v>
      </c>
      <c r="J2753" s="457">
        <v>0</v>
      </c>
      <c r="K2753" s="438">
        <v>0.46184177555849004</v>
      </c>
      <c r="L2753" s="462">
        <v>0</v>
      </c>
      <c r="M2753" s="463">
        <v>0</v>
      </c>
      <c r="N2753" s="438">
        <v>3.4480389997747834E-3</v>
      </c>
      <c r="O2753" s="456">
        <v>0</v>
      </c>
      <c r="P2753" s="457">
        <v>0</v>
      </c>
      <c r="Q2753" s="438">
        <v>2.81149095164527E-2</v>
      </c>
      <c r="R2753" s="462">
        <v>0</v>
      </c>
      <c r="S2753" s="463">
        <v>0</v>
      </c>
      <c r="T2753" s="438">
        <v>515.1102769160193</v>
      </c>
      <c r="U2753" s="456">
        <v>0</v>
      </c>
      <c r="V2753" s="457">
        <v>0</v>
      </c>
      <c r="W2753" s="438">
        <v>1.9222095356975756E-2</v>
      </c>
      <c r="X2753" s="456">
        <v>0</v>
      </c>
      <c r="Y2753" s="457">
        <v>0</v>
      </c>
      <c r="Z2753" s="438">
        <v>1.9648697029558154E-2</v>
      </c>
      <c r="AA2753" s="456">
        <v>0</v>
      </c>
      <c r="AB2753" s="457">
        <v>0</v>
      </c>
      <c r="AC2753" s="438">
        <v>7.3704753180657339E-3</v>
      </c>
      <c r="AD2753" s="456">
        <v>0</v>
      </c>
      <c r="AE2753" s="457">
        <v>0</v>
      </c>
      <c r="AF2753" s="438">
        <v>4.4564802994126934E-4</v>
      </c>
      <c r="AG2753" s="456">
        <v>0</v>
      </c>
      <c r="AH2753" s="457">
        <v>0</v>
      </c>
      <c r="AI2753" s="438">
        <v>1.5903773981146677E-2</v>
      </c>
      <c r="AJ2753" s="456">
        <v>0</v>
      </c>
      <c r="AK2753" s="457">
        <v>0</v>
      </c>
      <c r="AL2753" s="438">
        <v>2.7438503883938101E-3</v>
      </c>
      <c r="AM2753" s="456">
        <v>0</v>
      </c>
      <c r="AN2753" s="457">
        <v>0</v>
      </c>
      <c r="AO2753" s="438">
        <v>3.5605704282179926E-3</v>
      </c>
      <c r="AP2753" s="462">
        <v>0</v>
      </c>
      <c r="AQ2753" s="463">
        <v>0</v>
      </c>
      <c r="AR2753" s="463">
        <v>0</v>
      </c>
      <c r="AS2753" s="456">
        <v>0</v>
      </c>
      <c r="AT2753" s="457">
        <v>0</v>
      </c>
      <c r="AU2753" s="457">
        <v>0</v>
      </c>
    </row>
    <row r="2754" spans="1:47" x14ac:dyDescent="0.2">
      <c r="A2754" s="231">
        <v>2043</v>
      </c>
      <c r="B2754" s="232">
        <v>30</v>
      </c>
      <c r="C2754" s="456">
        <v>0</v>
      </c>
      <c r="D2754" s="457">
        <v>0</v>
      </c>
      <c r="E2754" s="438">
        <v>9.7761893075941728</v>
      </c>
      <c r="F2754" s="456">
        <v>0</v>
      </c>
      <c r="G2754" s="457">
        <v>0</v>
      </c>
      <c r="H2754" s="438">
        <v>0.39958027074984442</v>
      </c>
      <c r="I2754" s="456">
        <v>0</v>
      </c>
      <c r="J2754" s="457">
        <v>0</v>
      </c>
      <c r="K2754" s="438">
        <v>0.59666207334218546</v>
      </c>
      <c r="L2754" s="462">
        <v>0</v>
      </c>
      <c r="M2754" s="463">
        <v>0</v>
      </c>
      <c r="N2754" s="438">
        <v>3.4480464314253275E-3</v>
      </c>
      <c r="O2754" s="456">
        <v>0</v>
      </c>
      <c r="P2754" s="457">
        <v>0</v>
      </c>
      <c r="Q2754" s="438">
        <v>2.8114852717894281E-2</v>
      </c>
      <c r="R2754" s="462">
        <v>0</v>
      </c>
      <c r="S2754" s="463">
        <v>0</v>
      </c>
      <c r="T2754" s="438">
        <v>515.11120190179793</v>
      </c>
      <c r="U2754" s="456">
        <v>0</v>
      </c>
      <c r="V2754" s="457">
        <v>0</v>
      </c>
      <c r="W2754" s="438">
        <v>2.0497956308317165E-2</v>
      </c>
      <c r="X2754" s="456">
        <v>0</v>
      </c>
      <c r="Y2754" s="457">
        <v>0</v>
      </c>
      <c r="Z2754" s="438">
        <v>1.9648466805656524E-2</v>
      </c>
      <c r="AA2754" s="456">
        <v>0</v>
      </c>
      <c r="AB2754" s="457">
        <v>0</v>
      </c>
      <c r="AC2754" s="438">
        <v>7.792654544107251E-3</v>
      </c>
      <c r="AD2754" s="456">
        <v>0</v>
      </c>
      <c r="AE2754" s="457">
        <v>0</v>
      </c>
      <c r="AF2754" s="438">
        <v>4.7229495701127741E-4</v>
      </c>
      <c r="AG2754" s="456">
        <v>0</v>
      </c>
      <c r="AH2754" s="457">
        <v>0</v>
      </c>
      <c r="AI2754" s="438">
        <v>1.6873105732430501E-2</v>
      </c>
      <c r="AJ2754" s="456">
        <v>0</v>
      </c>
      <c r="AK2754" s="457">
        <v>0</v>
      </c>
      <c r="AL2754" s="438">
        <v>2.8982153721984231E-3</v>
      </c>
      <c r="AM2754" s="456">
        <v>0</v>
      </c>
      <c r="AN2754" s="457">
        <v>0</v>
      </c>
      <c r="AO2754" s="438">
        <v>3.7892643751364368E-3</v>
      </c>
      <c r="AP2754" s="462">
        <v>0</v>
      </c>
      <c r="AQ2754" s="463">
        <v>0</v>
      </c>
      <c r="AR2754" s="463">
        <v>0</v>
      </c>
      <c r="AS2754" s="456">
        <v>0</v>
      </c>
      <c r="AT2754" s="457">
        <v>0</v>
      </c>
      <c r="AU2754" s="457">
        <v>0</v>
      </c>
    </row>
    <row r="2755" spans="1:47" x14ac:dyDescent="0.2">
      <c r="A2755" s="231">
        <v>2043</v>
      </c>
      <c r="B2755" s="232">
        <v>31</v>
      </c>
      <c r="C2755" s="456">
        <v>0</v>
      </c>
      <c r="D2755" s="457">
        <v>0</v>
      </c>
      <c r="E2755" s="438">
        <v>11.089706044064648</v>
      </c>
      <c r="F2755" s="456">
        <v>0</v>
      </c>
      <c r="G2755" s="457">
        <v>0</v>
      </c>
      <c r="H2755" s="438">
        <v>0.42474778101179039</v>
      </c>
      <c r="I2755" s="456">
        <v>0</v>
      </c>
      <c r="J2755" s="457">
        <v>0</v>
      </c>
      <c r="K2755" s="438">
        <v>0.72635557239199844</v>
      </c>
      <c r="L2755" s="462">
        <v>0</v>
      </c>
      <c r="M2755" s="463">
        <v>0</v>
      </c>
      <c r="N2755" s="438">
        <v>3.4480502744016414E-3</v>
      </c>
      <c r="O2755" s="456">
        <v>0</v>
      </c>
      <c r="P2755" s="457">
        <v>0</v>
      </c>
      <c r="Q2755" s="438">
        <v>2.8114818130066409E-2</v>
      </c>
      <c r="R2755" s="462">
        <v>0</v>
      </c>
      <c r="S2755" s="463">
        <v>0</v>
      </c>
      <c r="T2755" s="438">
        <v>515.11274807116934</v>
      </c>
      <c r="U2755" s="456">
        <v>0</v>
      </c>
      <c r="V2755" s="457">
        <v>0</v>
      </c>
      <c r="W2755" s="438">
        <v>2.1883895633631176E-2</v>
      </c>
      <c r="X2755" s="456">
        <v>0</v>
      </c>
      <c r="Y2755" s="457">
        <v>0</v>
      </c>
      <c r="Z2755" s="438">
        <v>1.964811871951171E-2</v>
      </c>
      <c r="AA2755" s="456">
        <v>0</v>
      </c>
      <c r="AB2755" s="457">
        <v>0</v>
      </c>
      <c r="AC2755" s="438">
        <v>8.2632664389680824E-3</v>
      </c>
      <c r="AD2755" s="456">
        <v>0</v>
      </c>
      <c r="AE2755" s="457">
        <v>0</v>
      </c>
      <c r="AF2755" s="438">
        <v>5.0188725768906281E-4</v>
      </c>
      <c r="AG2755" s="456">
        <v>0</v>
      </c>
      <c r="AH2755" s="457">
        <v>0</v>
      </c>
      <c r="AI2755" s="438">
        <v>1.7942412001161083E-2</v>
      </c>
      <c r="AJ2755" s="456">
        <v>0</v>
      </c>
      <c r="AK2755" s="457">
        <v>0</v>
      </c>
      <c r="AL2755" s="438">
        <v>3.0713756111775607E-3</v>
      </c>
      <c r="AM2755" s="456">
        <v>0</v>
      </c>
      <c r="AN2755" s="457">
        <v>0</v>
      </c>
      <c r="AO2755" s="438">
        <v>4.0393331006651377E-3</v>
      </c>
      <c r="AP2755" s="462">
        <v>0</v>
      </c>
      <c r="AQ2755" s="463">
        <v>0</v>
      </c>
      <c r="AR2755" s="463">
        <v>0</v>
      </c>
      <c r="AS2755" s="456">
        <v>0</v>
      </c>
      <c r="AT2755" s="457">
        <v>0</v>
      </c>
      <c r="AU2755" s="457">
        <v>0</v>
      </c>
    </row>
    <row r="2756" spans="1:47" x14ac:dyDescent="0.2">
      <c r="A2756" s="231">
        <v>2043</v>
      </c>
      <c r="B2756" s="232">
        <v>32</v>
      </c>
      <c r="C2756" s="456">
        <v>0</v>
      </c>
      <c r="D2756" s="457">
        <v>0</v>
      </c>
      <c r="E2756" s="419">
        <v>11.089706044064648</v>
      </c>
      <c r="F2756" s="456">
        <v>0</v>
      </c>
      <c r="G2756" s="457">
        <v>0</v>
      </c>
      <c r="H2756" s="419">
        <v>0.42474778101179039</v>
      </c>
      <c r="I2756" s="456">
        <v>0</v>
      </c>
      <c r="J2756" s="457">
        <v>0</v>
      </c>
      <c r="K2756" s="419">
        <v>0.72635557239199844</v>
      </c>
      <c r="L2756" s="462">
        <v>0</v>
      </c>
      <c r="M2756" s="463">
        <v>0</v>
      </c>
      <c r="N2756" s="419">
        <v>3.4480502744016414E-3</v>
      </c>
      <c r="O2756" s="456">
        <v>0</v>
      </c>
      <c r="P2756" s="457">
        <v>0</v>
      </c>
      <c r="Q2756" s="419">
        <v>2.8114818130066409E-2</v>
      </c>
      <c r="R2756" s="462">
        <v>0</v>
      </c>
      <c r="S2756" s="463">
        <v>0</v>
      </c>
      <c r="T2756" s="419">
        <v>515.11274807116934</v>
      </c>
      <c r="U2756" s="456">
        <v>0</v>
      </c>
      <c r="V2756" s="457">
        <v>0</v>
      </c>
      <c r="W2756" s="419">
        <v>2.1883895633631176E-2</v>
      </c>
      <c r="X2756" s="456">
        <v>0</v>
      </c>
      <c r="Y2756" s="457">
        <v>0</v>
      </c>
      <c r="Z2756" s="419">
        <v>1.964811871951171E-2</v>
      </c>
      <c r="AA2756" s="456">
        <v>0</v>
      </c>
      <c r="AB2756" s="457">
        <v>0</v>
      </c>
      <c r="AC2756" s="419">
        <v>8.2632664389680824E-3</v>
      </c>
      <c r="AD2756" s="456">
        <v>0</v>
      </c>
      <c r="AE2756" s="457">
        <v>0</v>
      </c>
      <c r="AF2756" s="419">
        <v>5.0188725768906281E-4</v>
      </c>
      <c r="AG2756" s="456">
        <v>0</v>
      </c>
      <c r="AH2756" s="457">
        <v>0</v>
      </c>
      <c r="AI2756" s="419">
        <v>1.7942412001161083E-2</v>
      </c>
      <c r="AJ2756" s="456">
        <v>0</v>
      </c>
      <c r="AK2756" s="457">
        <v>0</v>
      </c>
      <c r="AL2756" s="419">
        <v>3.0713756111775607E-3</v>
      </c>
      <c r="AM2756" s="456">
        <v>0</v>
      </c>
      <c r="AN2756" s="457">
        <v>0</v>
      </c>
      <c r="AO2756" s="419">
        <v>4.0393331006651377E-3</v>
      </c>
      <c r="AP2756" s="462">
        <v>0</v>
      </c>
      <c r="AQ2756" s="463">
        <v>0</v>
      </c>
      <c r="AR2756" s="463">
        <v>0</v>
      </c>
      <c r="AS2756" s="456">
        <v>0</v>
      </c>
      <c r="AT2756" s="457">
        <v>0</v>
      </c>
      <c r="AU2756" s="457">
        <v>0</v>
      </c>
    </row>
    <row r="2757" spans="1:47" x14ac:dyDescent="0.2">
      <c r="A2757" s="231">
        <v>2043</v>
      </c>
      <c r="B2757" s="232">
        <v>33</v>
      </c>
      <c r="C2757" s="456">
        <v>0</v>
      </c>
      <c r="D2757" s="457">
        <v>0</v>
      </c>
      <c r="E2757" s="419">
        <v>11.089706044064648</v>
      </c>
      <c r="F2757" s="456">
        <v>0</v>
      </c>
      <c r="G2757" s="457">
        <v>0</v>
      </c>
      <c r="H2757" s="419">
        <v>0.42474778101179039</v>
      </c>
      <c r="I2757" s="456">
        <v>0</v>
      </c>
      <c r="J2757" s="457">
        <v>0</v>
      </c>
      <c r="K2757" s="419">
        <v>0.72635557239199844</v>
      </c>
      <c r="L2757" s="462">
        <v>0</v>
      </c>
      <c r="M2757" s="463">
        <v>0</v>
      </c>
      <c r="N2757" s="419">
        <v>3.4480502744016414E-3</v>
      </c>
      <c r="O2757" s="456">
        <v>0</v>
      </c>
      <c r="P2757" s="457">
        <v>0</v>
      </c>
      <c r="Q2757" s="419">
        <v>2.8114818130066409E-2</v>
      </c>
      <c r="R2757" s="462">
        <v>0</v>
      </c>
      <c r="S2757" s="463">
        <v>0</v>
      </c>
      <c r="T2757" s="419">
        <v>515.11274807116934</v>
      </c>
      <c r="U2757" s="456">
        <v>0</v>
      </c>
      <c r="V2757" s="457">
        <v>0</v>
      </c>
      <c r="W2757" s="419">
        <v>2.1883895633631176E-2</v>
      </c>
      <c r="X2757" s="456">
        <v>0</v>
      </c>
      <c r="Y2757" s="457">
        <v>0</v>
      </c>
      <c r="Z2757" s="419">
        <v>1.964811871951171E-2</v>
      </c>
      <c r="AA2757" s="456">
        <v>0</v>
      </c>
      <c r="AB2757" s="457">
        <v>0</v>
      </c>
      <c r="AC2757" s="419">
        <v>8.2632664389680824E-3</v>
      </c>
      <c r="AD2757" s="456">
        <v>0</v>
      </c>
      <c r="AE2757" s="457">
        <v>0</v>
      </c>
      <c r="AF2757" s="419">
        <v>5.0188725768906281E-4</v>
      </c>
      <c r="AG2757" s="456">
        <v>0</v>
      </c>
      <c r="AH2757" s="457">
        <v>0</v>
      </c>
      <c r="AI2757" s="419">
        <v>1.7942412001161083E-2</v>
      </c>
      <c r="AJ2757" s="456">
        <v>0</v>
      </c>
      <c r="AK2757" s="457">
        <v>0</v>
      </c>
      <c r="AL2757" s="419">
        <v>3.0713756111775607E-3</v>
      </c>
      <c r="AM2757" s="456">
        <v>0</v>
      </c>
      <c r="AN2757" s="457">
        <v>0</v>
      </c>
      <c r="AO2757" s="419">
        <v>4.0393331006651377E-3</v>
      </c>
      <c r="AP2757" s="462">
        <v>0</v>
      </c>
      <c r="AQ2757" s="463">
        <v>0</v>
      </c>
      <c r="AR2757" s="463">
        <v>0</v>
      </c>
      <c r="AS2757" s="456">
        <v>0</v>
      </c>
      <c r="AT2757" s="457">
        <v>0</v>
      </c>
      <c r="AU2757" s="457">
        <v>0</v>
      </c>
    </row>
    <row r="2758" spans="1:47" x14ac:dyDescent="0.2">
      <c r="A2758" s="231">
        <v>2043</v>
      </c>
      <c r="B2758" s="232">
        <v>34</v>
      </c>
      <c r="C2758" s="456">
        <v>0</v>
      </c>
      <c r="D2758" s="457">
        <v>0</v>
      </c>
      <c r="E2758" s="419">
        <v>11.089706044064648</v>
      </c>
      <c r="F2758" s="456">
        <v>0</v>
      </c>
      <c r="G2758" s="457">
        <v>0</v>
      </c>
      <c r="H2758" s="419">
        <v>0.42474778101179039</v>
      </c>
      <c r="I2758" s="456">
        <v>0</v>
      </c>
      <c r="J2758" s="457">
        <v>0</v>
      </c>
      <c r="K2758" s="419">
        <v>0.72635557239199844</v>
      </c>
      <c r="L2758" s="462">
        <v>0</v>
      </c>
      <c r="M2758" s="463">
        <v>0</v>
      </c>
      <c r="N2758" s="419">
        <v>3.4480502744016414E-3</v>
      </c>
      <c r="O2758" s="456">
        <v>0</v>
      </c>
      <c r="P2758" s="457">
        <v>0</v>
      </c>
      <c r="Q2758" s="419">
        <v>2.8114818130066409E-2</v>
      </c>
      <c r="R2758" s="462">
        <v>0</v>
      </c>
      <c r="S2758" s="463">
        <v>0</v>
      </c>
      <c r="T2758" s="419">
        <v>515.11274807116934</v>
      </c>
      <c r="U2758" s="456">
        <v>0</v>
      </c>
      <c r="V2758" s="457">
        <v>0</v>
      </c>
      <c r="W2758" s="419">
        <v>2.1883895633631176E-2</v>
      </c>
      <c r="X2758" s="456">
        <v>0</v>
      </c>
      <c r="Y2758" s="457">
        <v>0</v>
      </c>
      <c r="Z2758" s="419">
        <v>1.964811871951171E-2</v>
      </c>
      <c r="AA2758" s="456">
        <v>0</v>
      </c>
      <c r="AB2758" s="457">
        <v>0</v>
      </c>
      <c r="AC2758" s="419">
        <v>8.2632664389680824E-3</v>
      </c>
      <c r="AD2758" s="456">
        <v>0</v>
      </c>
      <c r="AE2758" s="457">
        <v>0</v>
      </c>
      <c r="AF2758" s="419">
        <v>5.0188725768906281E-4</v>
      </c>
      <c r="AG2758" s="456">
        <v>0</v>
      </c>
      <c r="AH2758" s="457">
        <v>0</v>
      </c>
      <c r="AI2758" s="419">
        <v>1.7942412001161083E-2</v>
      </c>
      <c r="AJ2758" s="456">
        <v>0</v>
      </c>
      <c r="AK2758" s="457">
        <v>0</v>
      </c>
      <c r="AL2758" s="419">
        <v>3.0713756111775607E-3</v>
      </c>
      <c r="AM2758" s="456">
        <v>0</v>
      </c>
      <c r="AN2758" s="457">
        <v>0</v>
      </c>
      <c r="AO2758" s="419">
        <v>4.0393331006651377E-3</v>
      </c>
      <c r="AP2758" s="462">
        <v>0</v>
      </c>
      <c r="AQ2758" s="463">
        <v>0</v>
      </c>
      <c r="AR2758" s="463">
        <v>0</v>
      </c>
      <c r="AS2758" s="456">
        <v>0</v>
      </c>
      <c r="AT2758" s="457">
        <v>0</v>
      </c>
      <c r="AU2758" s="457">
        <v>0</v>
      </c>
    </row>
    <row r="2759" spans="1:47" x14ac:dyDescent="0.2">
      <c r="A2759" s="231">
        <v>2043</v>
      </c>
      <c r="B2759" s="232">
        <v>35</v>
      </c>
      <c r="C2759" s="456">
        <v>0</v>
      </c>
      <c r="D2759" s="457">
        <v>0</v>
      </c>
      <c r="E2759" s="419">
        <v>11.089706044064648</v>
      </c>
      <c r="F2759" s="456">
        <v>0</v>
      </c>
      <c r="G2759" s="457">
        <v>0</v>
      </c>
      <c r="H2759" s="419">
        <v>0.42474778101179039</v>
      </c>
      <c r="I2759" s="456">
        <v>0</v>
      </c>
      <c r="J2759" s="457">
        <v>0</v>
      </c>
      <c r="K2759" s="419">
        <v>0.72635557239199844</v>
      </c>
      <c r="L2759" s="462">
        <v>0</v>
      </c>
      <c r="M2759" s="463">
        <v>0</v>
      </c>
      <c r="N2759" s="419">
        <v>3.4480502744016414E-3</v>
      </c>
      <c r="O2759" s="456">
        <v>0</v>
      </c>
      <c r="P2759" s="457">
        <v>0</v>
      </c>
      <c r="Q2759" s="419">
        <v>2.8114818130066409E-2</v>
      </c>
      <c r="R2759" s="462">
        <v>0</v>
      </c>
      <c r="S2759" s="463">
        <v>0</v>
      </c>
      <c r="T2759" s="419">
        <v>515.11274807116934</v>
      </c>
      <c r="U2759" s="456">
        <v>0</v>
      </c>
      <c r="V2759" s="457">
        <v>0</v>
      </c>
      <c r="W2759" s="419">
        <v>2.1883895633631176E-2</v>
      </c>
      <c r="X2759" s="456">
        <v>0</v>
      </c>
      <c r="Y2759" s="457">
        <v>0</v>
      </c>
      <c r="Z2759" s="419">
        <v>1.964811871951171E-2</v>
      </c>
      <c r="AA2759" s="456">
        <v>0</v>
      </c>
      <c r="AB2759" s="457">
        <v>0</v>
      </c>
      <c r="AC2759" s="419">
        <v>8.2632664389680824E-3</v>
      </c>
      <c r="AD2759" s="456">
        <v>0</v>
      </c>
      <c r="AE2759" s="457">
        <v>0</v>
      </c>
      <c r="AF2759" s="419">
        <v>5.0188725768906281E-4</v>
      </c>
      <c r="AG2759" s="456">
        <v>0</v>
      </c>
      <c r="AH2759" s="457">
        <v>0</v>
      </c>
      <c r="AI2759" s="419">
        <v>1.7942412001161083E-2</v>
      </c>
      <c r="AJ2759" s="456">
        <v>0</v>
      </c>
      <c r="AK2759" s="457">
        <v>0</v>
      </c>
      <c r="AL2759" s="419">
        <v>3.0713756111775607E-3</v>
      </c>
      <c r="AM2759" s="456">
        <v>0</v>
      </c>
      <c r="AN2759" s="457">
        <v>0</v>
      </c>
      <c r="AO2759" s="419">
        <v>4.0393331006651377E-3</v>
      </c>
      <c r="AP2759" s="462">
        <v>0</v>
      </c>
      <c r="AQ2759" s="463">
        <v>0</v>
      </c>
      <c r="AR2759" s="463">
        <v>0</v>
      </c>
      <c r="AS2759" s="456">
        <v>0</v>
      </c>
      <c r="AT2759" s="457">
        <v>0</v>
      </c>
      <c r="AU2759" s="457">
        <v>0</v>
      </c>
    </row>
    <row r="2760" spans="1:47" x14ac:dyDescent="0.2">
      <c r="A2760" s="231">
        <v>2043</v>
      </c>
      <c r="B2760" s="232">
        <v>36</v>
      </c>
      <c r="C2760" s="456">
        <v>0</v>
      </c>
      <c r="D2760" s="457">
        <v>0</v>
      </c>
      <c r="E2760" s="419">
        <v>11.089706044064648</v>
      </c>
      <c r="F2760" s="456">
        <v>0</v>
      </c>
      <c r="G2760" s="457">
        <v>0</v>
      </c>
      <c r="H2760" s="419">
        <v>0.42474778101179039</v>
      </c>
      <c r="I2760" s="456">
        <v>0</v>
      </c>
      <c r="J2760" s="457">
        <v>0</v>
      </c>
      <c r="K2760" s="419">
        <v>0.72635557239199844</v>
      </c>
      <c r="L2760" s="462">
        <v>0</v>
      </c>
      <c r="M2760" s="463">
        <v>0</v>
      </c>
      <c r="N2760" s="419">
        <v>3.4480502744016414E-3</v>
      </c>
      <c r="O2760" s="456">
        <v>0</v>
      </c>
      <c r="P2760" s="457">
        <v>0</v>
      </c>
      <c r="Q2760" s="419">
        <v>2.8114818130066409E-2</v>
      </c>
      <c r="R2760" s="462">
        <v>0</v>
      </c>
      <c r="S2760" s="463">
        <v>0</v>
      </c>
      <c r="T2760" s="419">
        <v>515.11274807116934</v>
      </c>
      <c r="U2760" s="456">
        <v>0</v>
      </c>
      <c r="V2760" s="457">
        <v>0</v>
      </c>
      <c r="W2760" s="419">
        <v>2.1883895633631176E-2</v>
      </c>
      <c r="X2760" s="456">
        <v>0</v>
      </c>
      <c r="Y2760" s="457">
        <v>0</v>
      </c>
      <c r="Z2760" s="419">
        <v>1.964811871951171E-2</v>
      </c>
      <c r="AA2760" s="456">
        <v>0</v>
      </c>
      <c r="AB2760" s="457">
        <v>0</v>
      </c>
      <c r="AC2760" s="419">
        <v>8.2632664389680824E-3</v>
      </c>
      <c r="AD2760" s="456">
        <v>0</v>
      </c>
      <c r="AE2760" s="457">
        <v>0</v>
      </c>
      <c r="AF2760" s="419">
        <v>5.0188725768906281E-4</v>
      </c>
      <c r="AG2760" s="456">
        <v>0</v>
      </c>
      <c r="AH2760" s="457">
        <v>0</v>
      </c>
      <c r="AI2760" s="419">
        <v>1.7942412001161083E-2</v>
      </c>
      <c r="AJ2760" s="456">
        <v>0</v>
      </c>
      <c r="AK2760" s="457">
        <v>0</v>
      </c>
      <c r="AL2760" s="419">
        <v>3.0713756111775607E-3</v>
      </c>
      <c r="AM2760" s="456">
        <v>0</v>
      </c>
      <c r="AN2760" s="457">
        <v>0</v>
      </c>
      <c r="AO2760" s="419">
        <v>4.0393331006651377E-3</v>
      </c>
      <c r="AP2760" s="462">
        <v>0</v>
      </c>
      <c r="AQ2760" s="463">
        <v>0</v>
      </c>
      <c r="AR2760" s="463">
        <v>0</v>
      </c>
      <c r="AS2760" s="456">
        <v>0</v>
      </c>
      <c r="AT2760" s="457">
        <v>0</v>
      </c>
      <c r="AU2760" s="457">
        <v>0</v>
      </c>
    </row>
    <row r="2761" spans="1:47" x14ac:dyDescent="0.2">
      <c r="A2761" s="231">
        <v>2043</v>
      </c>
      <c r="B2761" s="232">
        <v>37</v>
      </c>
      <c r="C2761" s="456">
        <v>0</v>
      </c>
      <c r="D2761" s="457">
        <v>0</v>
      </c>
      <c r="E2761" s="419">
        <v>11.089706044064648</v>
      </c>
      <c r="F2761" s="456">
        <v>0</v>
      </c>
      <c r="G2761" s="457">
        <v>0</v>
      </c>
      <c r="H2761" s="419">
        <v>0.42474778101179039</v>
      </c>
      <c r="I2761" s="456">
        <v>0</v>
      </c>
      <c r="J2761" s="457">
        <v>0</v>
      </c>
      <c r="K2761" s="419">
        <v>0.72635557239199844</v>
      </c>
      <c r="L2761" s="462">
        <v>0</v>
      </c>
      <c r="M2761" s="463">
        <v>0</v>
      </c>
      <c r="N2761" s="419">
        <v>3.4480502744016414E-3</v>
      </c>
      <c r="O2761" s="456">
        <v>0</v>
      </c>
      <c r="P2761" s="457">
        <v>0</v>
      </c>
      <c r="Q2761" s="419">
        <v>2.8114818130066409E-2</v>
      </c>
      <c r="R2761" s="462">
        <v>0</v>
      </c>
      <c r="S2761" s="463">
        <v>0</v>
      </c>
      <c r="T2761" s="419">
        <v>515.11274807116934</v>
      </c>
      <c r="U2761" s="456">
        <v>0</v>
      </c>
      <c r="V2761" s="457">
        <v>0</v>
      </c>
      <c r="W2761" s="419">
        <v>2.1883895633631176E-2</v>
      </c>
      <c r="X2761" s="456">
        <v>0</v>
      </c>
      <c r="Y2761" s="457">
        <v>0</v>
      </c>
      <c r="Z2761" s="419">
        <v>1.964811871951171E-2</v>
      </c>
      <c r="AA2761" s="456">
        <v>0</v>
      </c>
      <c r="AB2761" s="457">
        <v>0</v>
      </c>
      <c r="AC2761" s="419">
        <v>8.2632664389680824E-3</v>
      </c>
      <c r="AD2761" s="456">
        <v>0</v>
      </c>
      <c r="AE2761" s="457">
        <v>0</v>
      </c>
      <c r="AF2761" s="419">
        <v>5.0188725768906281E-4</v>
      </c>
      <c r="AG2761" s="456">
        <v>0</v>
      </c>
      <c r="AH2761" s="457">
        <v>0</v>
      </c>
      <c r="AI2761" s="419">
        <v>1.7942412001161083E-2</v>
      </c>
      <c r="AJ2761" s="456">
        <v>0</v>
      </c>
      <c r="AK2761" s="457">
        <v>0</v>
      </c>
      <c r="AL2761" s="419">
        <v>3.0713756111775607E-3</v>
      </c>
      <c r="AM2761" s="456">
        <v>0</v>
      </c>
      <c r="AN2761" s="457">
        <v>0</v>
      </c>
      <c r="AO2761" s="419">
        <v>4.0393331006651377E-3</v>
      </c>
      <c r="AP2761" s="462">
        <v>0</v>
      </c>
      <c r="AQ2761" s="463">
        <v>0</v>
      </c>
      <c r="AR2761" s="463">
        <v>0</v>
      </c>
      <c r="AS2761" s="456">
        <v>0</v>
      </c>
      <c r="AT2761" s="457">
        <v>0</v>
      </c>
      <c r="AU2761" s="457">
        <v>0</v>
      </c>
    </row>
    <row r="2762" spans="1:47" x14ac:dyDescent="0.2">
      <c r="A2762" s="231">
        <v>2043</v>
      </c>
      <c r="B2762" s="232">
        <v>38</v>
      </c>
      <c r="C2762" s="456">
        <v>0</v>
      </c>
      <c r="D2762" s="457">
        <v>0</v>
      </c>
      <c r="E2762" s="419">
        <v>11.089706044064648</v>
      </c>
      <c r="F2762" s="456">
        <v>0</v>
      </c>
      <c r="G2762" s="457">
        <v>0</v>
      </c>
      <c r="H2762" s="419">
        <v>0.42474778101179039</v>
      </c>
      <c r="I2762" s="456">
        <v>0</v>
      </c>
      <c r="J2762" s="457">
        <v>0</v>
      </c>
      <c r="K2762" s="419">
        <v>0.72635557239199844</v>
      </c>
      <c r="L2762" s="462">
        <v>0</v>
      </c>
      <c r="M2762" s="463">
        <v>0</v>
      </c>
      <c r="N2762" s="419">
        <v>3.4480502744016414E-3</v>
      </c>
      <c r="O2762" s="456">
        <v>0</v>
      </c>
      <c r="P2762" s="457">
        <v>0</v>
      </c>
      <c r="Q2762" s="419">
        <v>2.8114818130066409E-2</v>
      </c>
      <c r="R2762" s="462">
        <v>0</v>
      </c>
      <c r="S2762" s="463">
        <v>0</v>
      </c>
      <c r="T2762" s="419">
        <v>515.11274807116934</v>
      </c>
      <c r="U2762" s="456">
        <v>0</v>
      </c>
      <c r="V2762" s="457">
        <v>0</v>
      </c>
      <c r="W2762" s="419">
        <v>2.1883895633631176E-2</v>
      </c>
      <c r="X2762" s="456">
        <v>0</v>
      </c>
      <c r="Y2762" s="457">
        <v>0</v>
      </c>
      <c r="Z2762" s="419">
        <v>1.964811871951171E-2</v>
      </c>
      <c r="AA2762" s="456">
        <v>0</v>
      </c>
      <c r="AB2762" s="457">
        <v>0</v>
      </c>
      <c r="AC2762" s="419">
        <v>8.2632664389680824E-3</v>
      </c>
      <c r="AD2762" s="456">
        <v>0</v>
      </c>
      <c r="AE2762" s="457">
        <v>0</v>
      </c>
      <c r="AF2762" s="419">
        <v>5.0188725768906281E-4</v>
      </c>
      <c r="AG2762" s="456">
        <v>0</v>
      </c>
      <c r="AH2762" s="457">
        <v>0</v>
      </c>
      <c r="AI2762" s="419">
        <v>1.7942412001161083E-2</v>
      </c>
      <c r="AJ2762" s="456">
        <v>0</v>
      </c>
      <c r="AK2762" s="457">
        <v>0</v>
      </c>
      <c r="AL2762" s="419">
        <v>3.0713756111775607E-3</v>
      </c>
      <c r="AM2762" s="456">
        <v>0</v>
      </c>
      <c r="AN2762" s="457">
        <v>0</v>
      </c>
      <c r="AO2762" s="419">
        <v>4.0393331006651377E-3</v>
      </c>
      <c r="AP2762" s="462">
        <v>0</v>
      </c>
      <c r="AQ2762" s="463">
        <v>0</v>
      </c>
      <c r="AR2762" s="463">
        <v>0</v>
      </c>
      <c r="AS2762" s="456">
        <v>0</v>
      </c>
      <c r="AT2762" s="457">
        <v>0</v>
      </c>
      <c r="AU2762" s="457">
        <v>0</v>
      </c>
    </row>
    <row r="2763" spans="1:47" x14ac:dyDescent="0.2">
      <c r="A2763" s="231">
        <v>2043</v>
      </c>
      <c r="B2763" s="232">
        <v>39</v>
      </c>
      <c r="C2763" s="456">
        <v>0</v>
      </c>
      <c r="D2763" s="457">
        <v>0</v>
      </c>
      <c r="E2763" s="419">
        <v>11.089706044064648</v>
      </c>
      <c r="F2763" s="456">
        <v>0</v>
      </c>
      <c r="G2763" s="457">
        <v>0</v>
      </c>
      <c r="H2763" s="419">
        <v>0.42474778101179039</v>
      </c>
      <c r="I2763" s="456">
        <v>0</v>
      </c>
      <c r="J2763" s="457">
        <v>0</v>
      </c>
      <c r="K2763" s="419">
        <v>0.72635557239199844</v>
      </c>
      <c r="L2763" s="462">
        <v>0</v>
      </c>
      <c r="M2763" s="463">
        <v>0</v>
      </c>
      <c r="N2763" s="419">
        <v>3.4480502744016414E-3</v>
      </c>
      <c r="O2763" s="456">
        <v>0</v>
      </c>
      <c r="P2763" s="457">
        <v>0</v>
      </c>
      <c r="Q2763" s="419">
        <v>2.8114818130066409E-2</v>
      </c>
      <c r="R2763" s="462">
        <v>0</v>
      </c>
      <c r="S2763" s="463">
        <v>0</v>
      </c>
      <c r="T2763" s="419">
        <v>515.11274807116934</v>
      </c>
      <c r="U2763" s="456">
        <v>0</v>
      </c>
      <c r="V2763" s="457">
        <v>0</v>
      </c>
      <c r="W2763" s="419">
        <v>2.1883895633631176E-2</v>
      </c>
      <c r="X2763" s="456">
        <v>0</v>
      </c>
      <c r="Y2763" s="457">
        <v>0</v>
      </c>
      <c r="Z2763" s="419">
        <v>1.964811871951171E-2</v>
      </c>
      <c r="AA2763" s="456">
        <v>0</v>
      </c>
      <c r="AB2763" s="457">
        <v>0</v>
      </c>
      <c r="AC2763" s="419">
        <v>8.2632664389680824E-3</v>
      </c>
      <c r="AD2763" s="456">
        <v>0</v>
      </c>
      <c r="AE2763" s="457">
        <v>0</v>
      </c>
      <c r="AF2763" s="419">
        <v>5.0188725768906281E-4</v>
      </c>
      <c r="AG2763" s="456">
        <v>0</v>
      </c>
      <c r="AH2763" s="457">
        <v>0</v>
      </c>
      <c r="AI2763" s="419">
        <v>1.7942412001161083E-2</v>
      </c>
      <c r="AJ2763" s="456">
        <v>0</v>
      </c>
      <c r="AK2763" s="457">
        <v>0</v>
      </c>
      <c r="AL2763" s="419">
        <v>3.0713756111775607E-3</v>
      </c>
      <c r="AM2763" s="456">
        <v>0</v>
      </c>
      <c r="AN2763" s="457">
        <v>0</v>
      </c>
      <c r="AO2763" s="419">
        <v>4.0393331006651377E-3</v>
      </c>
      <c r="AP2763" s="462">
        <v>0</v>
      </c>
      <c r="AQ2763" s="463">
        <v>0</v>
      </c>
      <c r="AR2763" s="463">
        <v>0</v>
      </c>
      <c r="AS2763" s="456">
        <v>0</v>
      </c>
      <c r="AT2763" s="457">
        <v>0</v>
      </c>
      <c r="AU2763" s="457">
        <v>0</v>
      </c>
    </row>
    <row r="2764" spans="1:47" ht="13.5" thickBot="1" x14ac:dyDescent="0.25">
      <c r="A2764" s="233">
        <v>2043</v>
      </c>
      <c r="B2764" s="234">
        <v>40</v>
      </c>
      <c r="C2764" s="458">
        <v>0</v>
      </c>
      <c r="D2764" s="459">
        <v>0</v>
      </c>
      <c r="E2764" s="430">
        <v>11.089706044064648</v>
      </c>
      <c r="F2764" s="458">
        <v>0</v>
      </c>
      <c r="G2764" s="459">
        <v>0</v>
      </c>
      <c r="H2764" s="430">
        <v>0.42474778101179039</v>
      </c>
      <c r="I2764" s="458">
        <v>0</v>
      </c>
      <c r="J2764" s="459">
        <v>0</v>
      </c>
      <c r="K2764" s="430">
        <v>0.72635557239199844</v>
      </c>
      <c r="L2764" s="464">
        <v>0</v>
      </c>
      <c r="M2764" s="465">
        <v>0</v>
      </c>
      <c r="N2764" s="430">
        <v>3.4480502744016414E-3</v>
      </c>
      <c r="O2764" s="458">
        <v>0</v>
      </c>
      <c r="P2764" s="459">
        <v>0</v>
      </c>
      <c r="Q2764" s="430">
        <v>2.8114818130066409E-2</v>
      </c>
      <c r="R2764" s="464">
        <v>0</v>
      </c>
      <c r="S2764" s="465">
        <v>0</v>
      </c>
      <c r="T2764" s="430">
        <v>515.11274807116934</v>
      </c>
      <c r="U2764" s="458">
        <v>0</v>
      </c>
      <c r="V2764" s="459">
        <v>0</v>
      </c>
      <c r="W2764" s="430">
        <v>2.1883895633631176E-2</v>
      </c>
      <c r="X2764" s="458">
        <v>0</v>
      </c>
      <c r="Y2764" s="459">
        <v>0</v>
      </c>
      <c r="Z2764" s="430">
        <v>1.964811871951171E-2</v>
      </c>
      <c r="AA2764" s="458">
        <v>0</v>
      </c>
      <c r="AB2764" s="459">
        <v>0</v>
      </c>
      <c r="AC2764" s="430">
        <v>8.2632664389680824E-3</v>
      </c>
      <c r="AD2764" s="458">
        <v>0</v>
      </c>
      <c r="AE2764" s="459">
        <v>0</v>
      </c>
      <c r="AF2764" s="430">
        <v>5.0188725768906281E-4</v>
      </c>
      <c r="AG2764" s="458">
        <v>0</v>
      </c>
      <c r="AH2764" s="459">
        <v>0</v>
      </c>
      <c r="AI2764" s="430">
        <v>1.7942412001161083E-2</v>
      </c>
      <c r="AJ2764" s="458">
        <v>0</v>
      </c>
      <c r="AK2764" s="459">
        <v>0</v>
      </c>
      <c r="AL2764" s="430">
        <v>3.0713756111775607E-3</v>
      </c>
      <c r="AM2764" s="458">
        <v>0</v>
      </c>
      <c r="AN2764" s="459">
        <v>0</v>
      </c>
      <c r="AO2764" s="430">
        <v>4.0393331006651377E-3</v>
      </c>
      <c r="AP2764" s="464">
        <v>0</v>
      </c>
      <c r="AQ2764" s="465">
        <v>0</v>
      </c>
      <c r="AR2764" s="465">
        <v>0</v>
      </c>
      <c r="AS2764" s="458">
        <v>0</v>
      </c>
      <c r="AT2764" s="459">
        <v>0</v>
      </c>
      <c r="AU2764" s="459">
        <v>0</v>
      </c>
    </row>
    <row r="2765" spans="1:47" x14ac:dyDescent="0.2">
      <c r="A2765" s="229">
        <v>2044</v>
      </c>
      <c r="B2765" s="230">
        <v>1</v>
      </c>
      <c r="C2765" s="454">
        <v>0.75005873812871982</v>
      </c>
      <c r="D2765" s="455">
        <v>0.76633673624059584</v>
      </c>
      <c r="E2765" s="436">
        <v>1.784310821786945</v>
      </c>
      <c r="F2765" s="454">
        <v>3.6205124996076948E-2</v>
      </c>
      <c r="G2765" s="455">
        <v>3.1934264449368151E-2</v>
      </c>
      <c r="H2765" s="436">
        <v>5.519696503409964E-2</v>
      </c>
      <c r="I2765" s="454">
        <v>3.2000227756275278E-2</v>
      </c>
      <c r="J2765" s="455">
        <v>3.245705361302556E-2</v>
      </c>
      <c r="K2765" s="436">
        <v>0.10331068793133892</v>
      </c>
      <c r="L2765" s="460">
        <v>1.3488411431950877E-3</v>
      </c>
      <c r="M2765" s="461">
        <v>1.7617222680086214E-3</v>
      </c>
      <c r="N2765" s="436">
        <v>3.3092597986468806E-3</v>
      </c>
      <c r="O2765" s="454">
        <v>1.6369829835618049E-3</v>
      </c>
      <c r="P2765" s="455">
        <v>2.0787264900476101E-3</v>
      </c>
      <c r="Q2765" s="436">
        <v>1.0093387958880711E-2</v>
      </c>
      <c r="R2765" s="460">
        <v>0</v>
      </c>
      <c r="S2765" s="461">
        <v>0</v>
      </c>
      <c r="T2765" s="436">
        <v>493.13488787640523</v>
      </c>
      <c r="U2765" s="454">
        <v>4.6723951844824998E-3</v>
      </c>
      <c r="V2765" s="455">
        <v>5.6050516389597989E-3</v>
      </c>
      <c r="W2765" s="436">
        <v>1.0140778383289289E-2</v>
      </c>
      <c r="X2765" s="454">
        <v>4.345425530506839E-3</v>
      </c>
      <c r="Y2765" s="455">
        <v>5.54011227993376E-3</v>
      </c>
      <c r="Z2765" s="436">
        <v>1.0309091073727357E-2</v>
      </c>
      <c r="AA2765" s="454">
        <v>8.5192502573496821E-4</v>
      </c>
      <c r="AB2765" s="455">
        <v>8.6415993900885502E-4</v>
      </c>
      <c r="AC2765" s="436">
        <v>1.173972001774781E-3</v>
      </c>
      <c r="AD2765" s="454">
        <v>4.6362708351414919E-5</v>
      </c>
      <c r="AE2765" s="455">
        <v>4.0669834167301775E-5</v>
      </c>
      <c r="AF2765" s="436">
        <v>6.464891425967038E-5</v>
      </c>
      <c r="AG2765" s="454">
        <v>1.4944780541822668E-3</v>
      </c>
      <c r="AH2765" s="455">
        <v>1.2999895242315565E-3</v>
      </c>
      <c r="AI2765" s="436">
        <v>2.3008309838111617E-3</v>
      </c>
      <c r="AJ2765" s="454">
        <v>2.7386794730344284E-4</v>
      </c>
      <c r="AK2765" s="455">
        <v>2.329697820051528E-4</v>
      </c>
      <c r="AL2765" s="436">
        <v>4.0561471257151573E-4</v>
      </c>
      <c r="AM2765" s="454">
        <v>4.1782584444706537E-4</v>
      </c>
      <c r="AN2765" s="455">
        <v>3.7158760600644987E-4</v>
      </c>
      <c r="AO2765" s="436">
        <v>5.0838347642755924E-4</v>
      </c>
      <c r="AP2765" s="460">
        <v>0</v>
      </c>
      <c r="AQ2765" s="461">
        <v>0</v>
      </c>
      <c r="AR2765" s="461">
        <v>0</v>
      </c>
      <c r="AS2765" s="454">
        <v>0</v>
      </c>
      <c r="AT2765" s="455">
        <v>0</v>
      </c>
      <c r="AU2765" s="455">
        <v>0</v>
      </c>
    </row>
    <row r="2766" spans="1:47" x14ac:dyDescent="0.2">
      <c r="A2766" s="231">
        <v>2044</v>
      </c>
      <c r="B2766" s="232">
        <v>2</v>
      </c>
      <c r="C2766" s="456">
        <v>0.75591693594758991</v>
      </c>
      <c r="D2766" s="457">
        <v>0.77117420734876529</v>
      </c>
      <c r="E2766" s="437">
        <v>1.7960216727009073</v>
      </c>
      <c r="F2766" s="456">
        <v>3.6871143466480294E-2</v>
      </c>
      <c r="G2766" s="457">
        <v>3.2510128939330196E-2</v>
      </c>
      <c r="H2766" s="437">
        <v>5.6151547701102027E-2</v>
      </c>
      <c r="I2766" s="456">
        <v>3.2354666291515691E-2</v>
      </c>
      <c r="J2766" s="457">
        <v>3.2761289386760144E-2</v>
      </c>
      <c r="K2766" s="437">
        <v>0.1039126329604914</v>
      </c>
      <c r="L2766" s="462">
        <v>1.3497863900092438E-3</v>
      </c>
      <c r="M2766" s="463">
        <v>1.7626841623498844E-3</v>
      </c>
      <c r="N2766" s="437">
        <v>3.3100002022650571E-3</v>
      </c>
      <c r="O2766" s="456">
        <v>1.6449374441891576E-3</v>
      </c>
      <c r="P2766" s="457">
        <v>2.0887855740722699E-3</v>
      </c>
      <c r="Q2766" s="437">
        <v>1.0107316526064935E-2</v>
      </c>
      <c r="R2766" s="462">
        <v>0</v>
      </c>
      <c r="S2766" s="463">
        <v>0</v>
      </c>
      <c r="T2766" s="437">
        <v>493.44169554130019</v>
      </c>
      <c r="U2766" s="456">
        <v>4.73970860318354E-3</v>
      </c>
      <c r="V2766" s="457">
        <v>5.6889105931171762E-3</v>
      </c>
      <c r="W2766" s="437">
        <v>1.0263751052167269E-2</v>
      </c>
      <c r="X2766" s="456">
        <v>4.4078301380506236E-3</v>
      </c>
      <c r="Y2766" s="457">
        <v>5.6230028607336799E-3</v>
      </c>
      <c r="Z2766" s="437">
        <v>1.0434969450196898E-2</v>
      </c>
      <c r="AA2766" s="456">
        <v>8.6068008486375508E-4</v>
      </c>
      <c r="AB2766" s="457">
        <v>8.7410540531817596E-4</v>
      </c>
      <c r="AC2766" s="437">
        <v>1.1854658030467343E-3</v>
      </c>
      <c r="AD2766" s="456">
        <v>4.7181660948640146E-5</v>
      </c>
      <c r="AE2766" s="457">
        <v>4.1377653654627414E-5</v>
      </c>
      <c r="AF2766" s="437">
        <v>6.5740930419264343E-5</v>
      </c>
      <c r="AG2766" s="456">
        <v>1.523824027011209E-3</v>
      </c>
      <c r="AH2766" s="457">
        <v>1.3249573466718786E-3</v>
      </c>
      <c r="AI2766" s="437">
        <v>2.3429437780934496E-3</v>
      </c>
      <c r="AJ2766" s="456">
        <v>2.7964347814935073E-4</v>
      </c>
      <c r="AK2766" s="457">
        <v>2.3783765914947759E-4</v>
      </c>
      <c r="AL2766" s="437">
        <v>4.1406018941344684E-4</v>
      </c>
      <c r="AM2766" s="456">
        <v>4.2486050192672495E-4</v>
      </c>
      <c r="AN2766" s="457">
        <v>3.7768357763413515E-4</v>
      </c>
      <c r="AO2766" s="437">
        <v>5.1581171612565945E-4</v>
      </c>
      <c r="AP2766" s="462">
        <v>0</v>
      </c>
      <c r="AQ2766" s="463">
        <v>0</v>
      </c>
      <c r="AR2766" s="463">
        <v>0</v>
      </c>
      <c r="AS2766" s="456">
        <v>0</v>
      </c>
      <c r="AT2766" s="457">
        <v>0</v>
      </c>
      <c r="AU2766" s="457">
        <v>0</v>
      </c>
    </row>
    <row r="2767" spans="1:47" x14ac:dyDescent="0.2">
      <c r="A2767" s="231">
        <v>2044</v>
      </c>
      <c r="B2767" s="232">
        <v>3</v>
      </c>
      <c r="C2767" s="456">
        <v>0.76133418710073886</v>
      </c>
      <c r="D2767" s="457">
        <v>0.77551210592406661</v>
      </c>
      <c r="E2767" s="437">
        <v>1.8096350753760759</v>
      </c>
      <c r="F2767" s="456">
        <v>3.7618887173528431E-2</v>
      </c>
      <c r="G2767" s="457">
        <v>3.3184332078240626E-2</v>
      </c>
      <c r="H2767" s="437">
        <v>5.7275654203201652E-2</v>
      </c>
      <c r="I2767" s="456">
        <v>3.272290992743393E-2</v>
      </c>
      <c r="J2767" s="457">
        <v>3.3082124966447982E-2</v>
      </c>
      <c r="K2767" s="437">
        <v>0.10462711147614835</v>
      </c>
      <c r="L2767" s="462">
        <v>1.3508919878107162E-3</v>
      </c>
      <c r="M2767" s="463">
        <v>1.7639002512448911E-3</v>
      </c>
      <c r="N2767" s="437">
        <v>3.3110553455071999E-3</v>
      </c>
      <c r="O2767" s="456">
        <v>1.6539570493031975E-3</v>
      </c>
      <c r="P2767" s="457">
        <v>2.1007152753359454E-3</v>
      </c>
      <c r="Q2767" s="437">
        <v>1.0124022681118139E-2</v>
      </c>
      <c r="R2767" s="462">
        <v>0</v>
      </c>
      <c r="S2767" s="463">
        <v>0</v>
      </c>
      <c r="T2767" s="437">
        <v>493.8068377443488</v>
      </c>
      <c r="U2767" s="456">
        <v>4.8125763211246553E-3</v>
      </c>
      <c r="V2767" s="457">
        <v>5.7846947945610376E-3</v>
      </c>
      <c r="W2767" s="437">
        <v>1.0408603233850859E-2</v>
      </c>
      <c r="X2767" s="456">
        <v>4.4781494214027372E-3</v>
      </c>
      <c r="Y2767" s="457">
        <v>5.7204467671621399E-3</v>
      </c>
      <c r="Z2767" s="437">
        <v>1.0583044002895985E-2</v>
      </c>
      <c r="AA2767" s="456">
        <v>8.7078095588025844E-4</v>
      </c>
      <c r="AB2767" s="457">
        <v>8.8629158883538083E-4</v>
      </c>
      <c r="AC2767" s="437">
        <v>1.1998151083581373E-3</v>
      </c>
      <c r="AD2767" s="456">
        <v>4.8104051762387954E-5</v>
      </c>
      <c r="AE2767" s="457">
        <v>4.2211052435712564E-5</v>
      </c>
      <c r="AF2767" s="437">
        <v>6.7031641911350628E-5</v>
      </c>
      <c r="AG2767" s="456">
        <v>1.5566952116490163E-3</v>
      </c>
      <c r="AH2767" s="457">
        <v>1.3540488673525089E-3</v>
      </c>
      <c r="AI2767" s="437">
        <v>2.3923167017939023E-3</v>
      </c>
      <c r="AJ2767" s="456">
        <v>2.8613413037362944E-4</v>
      </c>
      <c r="AK2767" s="457">
        <v>2.4352582607518544E-4</v>
      </c>
      <c r="AL2767" s="437">
        <v>4.2393605180596894E-4</v>
      </c>
      <c r="AM2767" s="456">
        <v>4.3275795547091634E-4</v>
      </c>
      <c r="AN2767" s="457">
        <v>3.8483651707461793E-4</v>
      </c>
      <c r="AO2767" s="437">
        <v>5.2462709516531265E-4</v>
      </c>
      <c r="AP2767" s="462">
        <v>0</v>
      </c>
      <c r="AQ2767" s="463">
        <v>0</v>
      </c>
      <c r="AR2767" s="463">
        <v>0</v>
      </c>
      <c r="AS2767" s="456">
        <v>0</v>
      </c>
      <c r="AT2767" s="457">
        <v>0</v>
      </c>
      <c r="AU2767" s="457">
        <v>0</v>
      </c>
    </row>
    <row r="2768" spans="1:47" x14ac:dyDescent="0.2">
      <c r="A2768" s="231">
        <v>2044</v>
      </c>
      <c r="B2768" s="232">
        <v>4</v>
      </c>
      <c r="C2768" s="456">
        <v>0.766209507874964</v>
      </c>
      <c r="D2768" s="457">
        <v>0.77922719402816432</v>
      </c>
      <c r="E2768" s="437">
        <v>1.8250304739216316</v>
      </c>
      <c r="F2768" s="456">
        <v>3.845249651169149E-2</v>
      </c>
      <c r="G2768" s="457">
        <v>3.3955308320958229E-2</v>
      </c>
      <c r="H2768" s="437">
        <v>5.8566369581464876E-2</v>
      </c>
      <c r="I2768" s="456">
        <v>3.3104826039065026E-2</v>
      </c>
      <c r="J2768" s="457">
        <v>3.3417564891109204E-2</v>
      </c>
      <c r="K2768" s="437">
        <v>0.10545346591561236</v>
      </c>
      <c r="L2768" s="462">
        <v>1.3521921777620897E-3</v>
      </c>
      <c r="M2768" s="463">
        <v>1.7653973412479478E-3</v>
      </c>
      <c r="N2768" s="437">
        <v>3.3124548900277601E-3</v>
      </c>
      <c r="O2768" s="456">
        <v>1.664117154735802E-3</v>
      </c>
      <c r="P2768" s="457">
        <v>2.1145240858444652E-3</v>
      </c>
      <c r="Q2768" s="437">
        <v>1.0143464101245815E-2</v>
      </c>
      <c r="R2768" s="462">
        <v>0</v>
      </c>
      <c r="S2768" s="463">
        <v>0</v>
      </c>
      <c r="T2768" s="437">
        <v>494.22255365150545</v>
      </c>
      <c r="U2768" s="456">
        <v>4.8915406739398933E-3</v>
      </c>
      <c r="V2768" s="457">
        <v>5.8919573665859202E-3</v>
      </c>
      <c r="W2768" s="437">
        <v>1.0574972306747811E-2</v>
      </c>
      <c r="X2768" s="456">
        <v>4.5567164115821578E-3</v>
      </c>
      <c r="Y2768" s="457">
        <v>5.8321917625890991E-3</v>
      </c>
      <c r="Z2768" s="437">
        <v>1.0752789344437326E-2</v>
      </c>
      <c r="AA2768" s="456">
        <v>8.8261242203405957E-4</v>
      </c>
      <c r="AB2768" s="457">
        <v>9.0089274507163669E-4</v>
      </c>
      <c r="AC2768" s="437">
        <v>1.2173488854300128E-3</v>
      </c>
      <c r="AD2768" s="456">
        <v>4.9136795162318225E-5</v>
      </c>
      <c r="AE2768" s="457">
        <v>4.316909835273315E-5</v>
      </c>
      <c r="AF2768" s="437">
        <v>6.8520084864803554E-5</v>
      </c>
      <c r="AG2768" s="456">
        <v>1.5931833034023629E-3</v>
      </c>
      <c r="AH2768" s="457">
        <v>1.3871317038737373E-3</v>
      </c>
      <c r="AI2768" s="437">
        <v>2.4487331288036512E-3</v>
      </c>
      <c r="AJ2768" s="456">
        <v>2.9334957556249641E-4</v>
      </c>
      <c r="AK2768" s="457">
        <v>2.5000518435442179E-4</v>
      </c>
      <c r="AL2768" s="437">
        <v>4.3518866111467004E-4</v>
      </c>
      <c r="AM2768" s="456">
        <v>4.4158429993265171E-4</v>
      </c>
      <c r="AN2768" s="457">
        <v>3.9304165945148388E-4</v>
      </c>
      <c r="AO2768" s="437">
        <v>5.3483387185030947E-4</v>
      </c>
      <c r="AP2768" s="462">
        <v>0</v>
      </c>
      <c r="AQ2768" s="463">
        <v>0</v>
      </c>
      <c r="AR2768" s="463">
        <v>0</v>
      </c>
      <c r="AS2768" s="456">
        <v>0</v>
      </c>
      <c r="AT2768" s="457">
        <v>0</v>
      </c>
      <c r="AU2768" s="457">
        <v>0</v>
      </c>
    </row>
    <row r="2769" spans="1:47" x14ac:dyDescent="0.2">
      <c r="A2769" s="231">
        <v>2044</v>
      </c>
      <c r="B2769" s="232">
        <v>5</v>
      </c>
      <c r="C2769" s="456">
        <v>1.2003395960764092</v>
      </c>
      <c r="D2769" s="457">
        <v>1.2412718584148095</v>
      </c>
      <c r="E2769" s="437">
        <v>3.2387286590553725</v>
      </c>
      <c r="F2769" s="456">
        <v>4.6213021687394079E-2</v>
      </c>
      <c r="G2769" s="457">
        <v>4.1595694608710529E-2</v>
      </c>
      <c r="H2769" s="437">
        <v>8.6625220870203301E-2</v>
      </c>
      <c r="I2769" s="456">
        <v>4.4562455971219522E-2</v>
      </c>
      <c r="J2769" s="457">
        <v>4.5747228710858158E-2</v>
      </c>
      <c r="K2769" s="437">
        <v>0.16474656811292901</v>
      </c>
      <c r="L2769" s="462">
        <v>1.353135838826347E-3</v>
      </c>
      <c r="M2769" s="463">
        <v>1.7664948598455515E-3</v>
      </c>
      <c r="N2769" s="437">
        <v>3.312983446745691E-3</v>
      </c>
      <c r="O2769" s="456">
        <v>2.0286906254664834E-3</v>
      </c>
      <c r="P2769" s="457">
        <v>3.1874617061940342E-3</v>
      </c>
      <c r="Q2769" s="437">
        <v>1.2575137090615734E-2</v>
      </c>
      <c r="R2769" s="462">
        <v>0</v>
      </c>
      <c r="S2769" s="463">
        <v>0</v>
      </c>
      <c r="T2769" s="437">
        <v>494.50879200552066</v>
      </c>
      <c r="U2769" s="456">
        <v>3.7804168032009632E-3</v>
      </c>
      <c r="V2769" s="457">
        <v>4.4876111542322145E-3</v>
      </c>
      <c r="W2769" s="437">
        <v>9.1976634841324598E-3</v>
      </c>
      <c r="X2769" s="456">
        <v>4.643420938591148E-3</v>
      </c>
      <c r="Y2769" s="457">
        <v>5.9586904169078268E-3</v>
      </c>
      <c r="Z2769" s="437">
        <v>1.0945392604757204E-2</v>
      </c>
      <c r="AA2769" s="456">
        <v>1.0297441156456484E-3</v>
      </c>
      <c r="AB2769" s="457">
        <v>1.0688061483607981E-3</v>
      </c>
      <c r="AC2769" s="437">
        <v>1.7179400064640678E-3</v>
      </c>
      <c r="AD2769" s="456">
        <v>5.8581180623004048E-5</v>
      </c>
      <c r="AE2769" s="457">
        <v>5.2309106474987596E-5</v>
      </c>
      <c r="AF2769" s="437">
        <v>1.0038873964657275E-4</v>
      </c>
      <c r="AG2769" s="456">
        <v>1.9245573240237017E-3</v>
      </c>
      <c r="AH2769" s="457">
        <v>1.7091334353712877E-3</v>
      </c>
      <c r="AI2769" s="437">
        <v>3.6473045711440531E-3</v>
      </c>
      <c r="AJ2769" s="456">
        <v>3.4508974143834299E-4</v>
      </c>
      <c r="AK2769" s="457">
        <v>2.9793536475716326E-4</v>
      </c>
      <c r="AL2769" s="437">
        <v>6.134358266581644E-4</v>
      </c>
      <c r="AM2769" s="456">
        <v>5.3294935253113396E-4</v>
      </c>
      <c r="AN2769" s="457">
        <v>4.8434724829637715E-4</v>
      </c>
      <c r="AO2769" s="437">
        <v>8.2642809772971466E-4</v>
      </c>
      <c r="AP2769" s="462">
        <v>0</v>
      </c>
      <c r="AQ2769" s="463">
        <v>0</v>
      </c>
      <c r="AR2769" s="463">
        <v>0</v>
      </c>
      <c r="AS2769" s="456">
        <v>0</v>
      </c>
      <c r="AT2769" s="457">
        <v>0</v>
      </c>
      <c r="AU2769" s="457">
        <v>0</v>
      </c>
    </row>
    <row r="2770" spans="1:47" x14ac:dyDescent="0.2">
      <c r="A2770" s="231">
        <v>2044</v>
      </c>
      <c r="B2770" s="232">
        <v>6</v>
      </c>
      <c r="C2770" s="456">
        <v>1.2101521484471254</v>
      </c>
      <c r="D2770" s="457">
        <v>1.2510602425079611</v>
      </c>
      <c r="E2770" s="437">
        <v>3.2681183862116332</v>
      </c>
      <c r="F2770" s="456">
        <v>4.7316998040060419E-2</v>
      </c>
      <c r="G2770" s="457">
        <v>4.269010218152703E-2</v>
      </c>
      <c r="H2770" s="437">
        <v>8.8872674579638752E-2</v>
      </c>
      <c r="I2770" s="456">
        <v>4.5175291412538884E-2</v>
      </c>
      <c r="J2770" s="457">
        <v>4.6372485983167705E-2</v>
      </c>
      <c r="K2770" s="437">
        <v>0.16623578806332842</v>
      </c>
      <c r="L2770" s="462">
        <v>1.3548278353757723E-3</v>
      </c>
      <c r="M2770" s="463">
        <v>1.7685817111002056E-3</v>
      </c>
      <c r="N2770" s="437">
        <v>3.3150965916854702E-3</v>
      </c>
      <c r="O2770" s="456">
        <v>2.0438949181411218E-3</v>
      </c>
      <c r="P2770" s="457">
        <v>3.214194251136246E-3</v>
      </c>
      <c r="Q2770" s="437">
        <v>1.2614904361158747E-2</v>
      </c>
      <c r="R2770" s="462">
        <v>0</v>
      </c>
      <c r="S2770" s="463">
        <v>0</v>
      </c>
      <c r="T2770" s="437">
        <v>495.04187917083675</v>
      </c>
      <c r="U2770" s="456">
        <v>3.8506992203295449E-3</v>
      </c>
      <c r="V2770" s="457">
        <v>4.5855495920301944E-3</v>
      </c>
      <c r="W2770" s="437">
        <v>9.3699962700209364E-3</v>
      </c>
      <c r="X2770" s="456">
        <v>4.7394202892640748E-3</v>
      </c>
      <c r="Y2770" s="457">
        <v>6.101451094589175E-3</v>
      </c>
      <c r="Z2770" s="437">
        <v>1.1162226391263725E-2</v>
      </c>
      <c r="AA2770" s="456">
        <v>1.0455140911444971E-3</v>
      </c>
      <c r="AB2770" s="457">
        <v>1.0900087332287687E-3</v>
      </c>
      <c r="AC2770" s="437">
        <v>1.750041298808253E-3</v>
      </c>
      <c r="AD2770" s="456">
        <v>5.9955947103842467E-5</v>
      </c>
      <c r="AE2770" s="457">
        <v>5.3675990038964571E-5</v>
      </c>
      <c r="AF2770" s="437">
        <v>1.030243032325254E-4</v>
      </c>
      <c r="AG2770" s="456">
        <v>1.9728539412090427E-3</v>
      </c>
      <c r="AH2770" s="457">
        <v>1.7559803724716688E-3</v>
      </c>
      <c r="AI2770" s="437">
        <v>3.7451332193412339E-3</v>
      </c>
      <c r="AJ2770" s="456">
        <v>3.5466874466000378E-4</v>
      </c>
      <c r="AK2770" s="457">
        <v>3.0711282016407778E-4</v>
      </c>
      <c r="AL2770" s="437">
        <v>6.3301568253077225E-4</v>
      </c>
      <c r="AM2770" s="456">
        <v>5.4461436871948736E-4</v>
      </c>
      <c r="AN2770" s="457">
        <v>4.959434993665133E-4</v>
      </c>
      <c r="AO2770" s="437">
        <v>8.4429025145967766E-4</v>
      </c>
      <c r="AP2770" s="462">
        <v>0</v>
      </c>
      <c r="AQ2770" s="463">
        <v>0</v>
      </c>
      <c r="AR2770" s="463">
        <v>0</v>
      </c>
      <c r="AS2770" s="456">
        <v>0</v>
      </c>
      <c r="AT2770" s="457">
        <v>0</v>
      </c>
      <c r="AU2770" s="457">
        <v>0</v>
      </c>
    </row>
    <row r="2771" spans="1:47" x14ac:dyDescent="0.2">
      <c r="A2771" s="231">
        <v>2044</v>
      </c>
      <c r="B2771" s="232">
        <v>7</v>
      </c>
      <c r="C2771" s="456">
        <v>1.3534244480201474</v>
      </c>
      <c r="D2771" s="457">
        <v>1.4002110596629564</v>
      </c>
      <c r="E2771" s="437">
        <v>3.7972254755259272</v>
      </c>
      <c r="F2771" s="456">
        <v>5.2810881270957684E-2</v>
      </c>
      <c r="G2771" s="457">
        <v>4.8066306928122901E-2</v>
      </c>
      <c r="H2771" s="437">
        <v>0.1107725409605881</v>
      </c>
      <c r="I2771" s="456">
        <v>5.2170696040701278E-2</v>
      </c>
      <c r="J2771" s="457">
        <v>5.3896402622196964E-2</v>
      </c>
      <c r="K2771" s="437">
        <v>0.20202152902186679</v>
      </c>
      <c r="L2771" s="462">
        <v>1.3567658402944282E-3</v>
      </c>
      <c r="M2771" s="463">
        <v>1.7710248303091948E-3</v>
      </c>
      <c r="N2771" s="437">
        <v>3.3176677743993344E-3</v>
      </c>
      <c r="O2771" s="456">
        <v>2.3408195180783563E-3</v>
      </c>
      <c r="P2771" s="457">
        <v>3.5156508210924626E-3</v>
      </c>
      <c r="Q2771" s="437">
        <v>1.3452910272726212E-2</v>
      </c>
      <c r="R2771" s="462">
        <v>0</v>
      </c>
      <c r="S2771" s="463">
        <v>0</v>
      </c>
      <c r="T2771" s="437">
        <v>495.63412226522956</v>
      </c>
      <c r="U2771" s="456">
        <v>4.0474252290117162E-3</v>
      </c>
      <c r="V2771" s="457">
        <v>4.7302066320036003E-3</v>
      </c>
      <c r="W2771" s="437">
        <v>1.0555523754963464E-2</v>
      </c>
      <c r="X2771" s="456">
        <v>4.8447019205848469E-3</v>
      </c>
      <c r="Y2771" s="457">
        <v>6.2606786774387609E-3</v>
      </c>
      <c r="Z2771" s="437">
        <v>1.1404096975186276E-2</v>
      </c>
      <c r="AA2771" s="456">
        <v>1.1459603694084586E-3</v>
      </c>
      <c r="AB2771" s="457">
        <v>1.2050720467426462E-3</v>
      </c>
      <c r="AC2771" s="437">
        <v>2.1341214296510926E-3</v>
      </c>
      <c r="AD2771" s="456">
        <v>6.6804849350136249E-5</v>
      </c>
      <c r="AE2771" s="457">
        <v>6.0267780925904296E-5</v>
      </c>
      <c r="AF2771" s="437">
        <v>1.2814807810057253E-4</v>
      </c>
      <c r="AG2771" s="456">
        <v>2.2082885306794822E-3</v>
      </c>
      <c r="AH2771" s="457">
        <v>1.9833139596251905E-3</v>
      </c>
      <c r="AI2771" s="437">
        <v>4.6822722551099856E-3</v>
      </c>
      <c r="AJ2771" s="456">
        <v>3.9269719285449492E-4</v>
      </c>
      <c r="AK2771" s="457">
        <v>3.4209792812120991E-4</v>
      </c>
      <c r="AL2771" s="437">
        <v>7.7816639993189256E-4</v>
      </c>
      <c r="AM2771" s="456">
        <v>6.1065785969952242E-4</v>
      </c>
      <c r="AN2771" s="457">
        <v>5.6154270038063093E-4</v>
      </c>
      <c r="AO2771" s="437">
        <v>1.0662747330730821E-3</v>
      </c>
      <c r="AP2771" s="462">
        <v>0</v>
      </c>
      <c r="AQ2771" s="463">
        <v>0</v>
      </c>
      <c r="AR2771" s="463">
        <v>0</v>
      </c>
      <c r="AS2771" s="456">
        <v>0</v>
      </c>
      <c r="AT2771" s="457">
        <v>0</v>
      </c>
      <c r="AU2771" s="457">
        <v>0</v>
      </c>
    </row>
    <row r="2772" spans="1:47" x14ac:dyDescent="0.2">
      <c r="A2772" s="231">
        <v>2044</v>
      </c>
      <c r="B2772" s="232">
        <v>8</v>
      </c>
      <c r="C2772" s="456">
        <v>0</v>
      </c>
      <c r="D2772" s="457">
        <v>0</v>
      </c>
      <c r="E2772" s="438">
        <v>3.8336378028039286</v>
      </c>
      <c r="F2772" s="456">
        <v>0</v>
      </c>
      <c r="G2772" s="457">
        <v>0</v>
      </c>
      <c r="H2772" s="438">
        <v>0.11411769771239588</v>
      </c>
      <c r="I2772" s="456">
        <v>0</v>
      </c>
      <c r="J2772" s="457">
        <v>0</v>
      </c>
      <c r="K2772" s="438">
        <v>0.20430274712762966</v>
      </c>
      <c r="L2772" s="462">
        <v>0</v>
      </c>
      <c r="M2772" s="463">
        <v>0</v>
      </c>
      <c r="N2772" s="438">
        <v>3.3220765762443224E-3</v>
      </c>
      <c r="O2772" s="456">
        <v>0</v>
      </c>
      <c r="P2772" s="457">
        <v>0</v>
      </c>
      <c r="Q2772" s="438">
        <v>1.3512894532111694E-2</v>
      </c>
      <c r="R2772" s="462">
        <v>0</v>
      </c>
      <c r="S2772" s="463">
        <v>0</v>
      </c>
      <c r="T2772" s="438">
        <v>496.29248517928943</v>
      </c>
      <c r="U2772" s="456">
        <v>0</v>
      </c>
      <c r="V2772" s="457">
        <v>0</v>
      </c>
      <c r="W2772" s="438">
        <v>1.0782243107683441E-2</v>
      </c>
      <c r="X2772" s="456">
        <v>0</v>
      </c>
      <c r="Y2772" s="457">
        <v>0</v>
      </c>
      <c r="Z2772" s="438">
        <v>1.1672754765270134E-2</v>
      </c>
      <c r="AA2772" s="456">
        <v>0</v>
      </c>
      <c r="AB2772" s="457">
        <v>0</v>
      </c>
      <c r="AC2772" s="438">
        <v>2.2048472514786402E-3</v>
      </c>
      <c r="AD2772" s="456">
        <v>0</v>
      </c>
      <c r="AE2772" s="457">
        <v>0</v>
      </c>
      <c r="AF2772" s="438">
        <v>1.3222894760089751E-4</v>
      </c>
      <c r="AG2772" s="456">
        <v>0</v>
      </c>
      <c r="AH2772" s="457">
        <v>0</v>
      </c>
      <c r="AI2772" s="438">
        <v>4.8218588370202136E-3</v>
      </c>
      <c r="AJ2772" s="456">
        <v>0</v>
      </c>
      <c r="AK2772" s="457">
        <v>0</v>
      </c>
      <c r="AL2772" s="438">
        <v>8.0540808843710115E-4</v>
      </c>
      <c r="AM2772" s="456">
        <v>0</v>
      </c>
      <c r="AN2772" s="457">
        <v>0</v>
      </c>
      <c r="AO2772" s="438">
        <v>1.0948613603148031E-3</v>
      </c>
      <c r="AP2772" s="462">
        <v>0</v>
      </c>
      <c r="AQ2772" s="463">
        <v>0</v>
      </c>
      <c r="AR2772" s="463">
        <v>0</v>
      </c>
      <c r="AS2772" s="456">
        <v>0</v>
      </c>
      <c r="AT2772" s="457">
        <v>0</v>
      </c>
      <c r="AU2772" s="457">
        <v>0</v>
      </c>
    </row>
    <row r="2773" spans="1:47" x14ac:dyDescent="0.2">
      <c r="A2773" s="231">
        <v>2044</v>
      </c>
      <c r="B2773" s="232">
        <v>9</v>
      </c>
      <c r="C2773" s="456">
        <v>0</v>
      </c>
      <c r="D2773" s="457">
        <v>0</v>
      </c>
      <c r="E2773" s="438">
        <v>3.9513341303758804</v>
      </c>
      <c r="F2773" s="456">
        <v>0</v>
      </c>
      <c r="G2773" s="457">
        <v>0</v>
      </c>
      <c r="H2773" s="438">
        <v>0.13496077819650021</v>
      </c>
      <c r="I2773" s="456">
        <v>0</v>
      </c>
      <c r="J2773" s="457">
        <v>0</v>
      </c>
      <c r="K2773" s="438">
        <v>0.24520768551577973</v>
      </c>
      <c r="L2773" s="462">
        <v>0</v>
      </c>
      <c r="M2773" s="463">
        <v>0</v>
      </c>
      <c r="N2773" s="438">
        <v>3.3256926193624275E-3</v>
      </c>
      <c r="O2773" s="456">
        <v>0</v>
      </c>
      <c r="P2773" s="457">
        <v>0</v>
      </c>
      <c r="Q2773" s="438">
        <v>1.4480305675353763E-2</v>
      </c>
      <c r="R2773" s="462">
        <v>0</v>
      </c>
      <c r="S2773" s="463">
        <v>0</v>
      </c>
      <c r="T2773" s="438">
        <v>496.8330528356675</v>
      </c>
      <c r="U2773" s="456">
        <v>0</v>
      </c>
      <c r="V2773" s="457">
        <v>0</v>
      </c>
      <c r="W2773" s="438">
        <v>1.1335178769804917E-2</v>
      </c>
      <c r="X2773" s="456">
        <v>0</v>
      </c>
      <c r="Y2773" s="457">
        <v>0</v>
      </c>
      <c r="Z2773" s="438">
        <v>1.1969183222395858E-2</v>
      </c>
      <c r="AA2773" s="456">
        <v>0</v>
      </c>
      <c r="AB2773" s="457">
        <v>0</v>
      </c>
      <c r="AC2773" s="438">
        <v>2.5793119848552485E-3</v>
      </c>
      <c r="AD2773" s="456">
        <v>0</v>
      </c>
      <c r="AE2773" s="457">
        <v>0</v>
      </c>
      <c r="AF2773" s="438">
        <v>1.5596918369401868E-4</v>
      </c>
      <c r="AG2773" s="456">
        <v>0</v>
      </c>
      <c r="AH2773" s="457">
        <v>0</v>
      </c>
      <c r="AI2773" s="438">
        <v>5.7114630187585624E-3</v>
      </c>
      <c r="AJ2773" s="456">
        <v>0</v>
      </c>
      <c r="AK2773" s="457">
        <v>0</v>
      </c>
      <c r="AL2773" s="438">
        <v>9.3841528369173119E-4</v>
      </c>
      <c r="AM2773" s="456">
        <v>0</v>
      </c>
      <c r="AN2773" s="457">
        <v>0</v>
      </c>
      <c r="AO2773" s="438">
        <v>1.3108547762538858E-3</v>
      </c>
      <c r="AP2773" s="462">
        <v>0</v>
      </c>
      <c r="AQ2773" s="463">
        <v>0</v>
      </c>
      <c r="AR2773" s="463">
        <v>0</v>
      </c>
      <c r="AS2773" s="456">
        <v>0</v>
      </c>
      <c r="AT2773" s="457">
        <v>0</v>
      </c>
      <c r="AU2773" s="457">
        <v>0</v>
      </c>
    </row>
    <row r="2774" spans="1:47" x14ac:dyDescent="0.2">
      <c r="A2774" s="231">
        <v>2044</v>
      </c>
      <c r="B2774" s="232">
        <v>10</v>
      </c>
      <c r="C2774" s="456">
        <v>0</v>
      </c>
      <c r="D2774" s="457">
        <v>0</v>
      </c>
      <c r="E2774" s="438">
        <v>3.9953072007353403</v>
      </c>
      <c r="F2774" s="456">
        <v>0</v>
      </c>
      <c r="G2774" s="457">
        <v>0</v>
      </c>
      <c r="H2774" s="438">
        <v>0.13949873724894085</v>
      </c>
      <c r="I2774" s="456">
        <v>0</v>
      </c>
      <c r="J2774" s="457">
        <v>0</v>
      </c>
      <c r="K2774" s="438">
        <v>0.24840152404994795</v>
      </c>
      <c r="L2774" s="462">
        <v>0</v>
      </c>
      <c r="M2774" s="463">
        <v>0</v>
      </c>
      <c r="N2774" s="438">
        <v>3.3310353877037697E-3</v>
      </c>
      <c r="O2774" s="456">
        <v>0</v>
      </c>
      <c r="P2774" s="457">
        <v>0</v>
      </c>
      <c r="Q2774" s="438">
        <v>1.4561419817017659E-2</v>
      </c>
      <c r="R2774" s="462">
        <v>0</v>
      </c>
      <c r="S2774" s="463">
        <v>0</v>
      </c>
      <c r="T2774" s="438">
        <v>497.63054260936042</v>
      </c>
      <c r="U2774" s="456">
        <v>0</v>
      </c>
      <c r="V2774" s="457">
        <v>0</v>
      </c>
      <c r="W2774" s="438">
        <v>1.1611523032720891E-2</v>
      </c>
      <c r="X2774" s="456">
        <v>0</v>
      </c>
      <c r="Y2774" s="457">
        <v>0</v>
      </c>
      <c r="Z2774" s="438">
        <v>1.2294187832024354E-2</v>
      </c>
      <c r="AA2774" s="456">
        <v>0</v>
      </c>
      <c r="AB2774" s="457">
        <v>0</v>
      </c>
      <c r="AC2774" s="438">
        <v>2.675176959492603E-3</v>
      </c>
      <c r="AD2774" s="456">
        <v>0</v>
      </c>
      <c r="AE2774" s="457">
        <v>0</v>
      </c>
      <c r="AF2774" s="438">
        <v>1.6152329515498425E-4</v>
      </c>
      <c r="AG2774" s="456">
        <v>0</v>
      </c>
      <c r="AH2774" s="457">
        <v>0</v>
      </c>
      <c r="AI2774" s="438">
        <v>5.9008893133743598E-3</v>
      </c>
      <c r="AJ2774" s="456">
        <v>0</v>
      </c>
      <c r="AK2774" s="457">
        <v>0</v>
      </c>
      <c r="AL2774" s="438">
        <v>9.754278527778818E-4</v>
      </c>
      <c r="AM2774" s="456">
        <v>0</v>
      </c>
      <c r="AN2774" s="457">
        <v>0</v>
      </c>
      <c r="AO2774" s="438">
        <v>1.3496794187963111E-3</v>
      </c>
      <c r="AP2774" s="462">
        <v>0</v>
      </c>
      <c r="AQ2774" s="463">
        <v>0</v>
      </c>
      <c r="AR2774" s="463">
        <v>0</v>
      </c>
      <c r="AS2774" s="456">
        <v>0</v>
      </c>
      <c r="AT2774" s="457">
        <v>0</v>
      </c>
      <c r="AU2774" s="457">
        <v>0</v>
      </c>
    </row>
    <row r="2775" spans="1:47" x14ac:dyDescent="0.2">
      <c r="A2775" s="231">
        <v>2044</v>
      </c>
      <c r="B2775" s="232">
        <v>11</v>
      </c>
      <c r="C2775" s="456">
        <v>0</v>
      </c>
      <c r="D2775" s="457">
        <v>0</v>
      </c>
      <c r="E2775" s="438">
        <v>5.0204052668603669</v>
      </c>
      <c r="F2775" s="456">
        <v>0</v>
      </c>
      <c r="G2775" s="457">
        <v>0</v>
      </c>
      <c r="H2775" s="438">
        <v>0.17583469731587861</v>
      </c>
      <c r="I2775" s="456">
        <v>0</v>
      </c>
      <c r="J2775" s="457">
        <v>0</v>
      </c>
      <c r="K2775" s="438">
        <v>0.28937919084720815</v>
      </c>
      <c r="L2775" s="462">
        <v>0</v>
      </c>
      <c r="M2775" s="463">
        <v>0</v>
      </c>
      <c r="N2775" s="438">
        <v>3.3368865847134247E-3</v>
      </c>
      <c r="O2775" s="456">
        <v>0</v>
      </c>
      <c r="P2775" s="457">
        <v>0</v>
      </c>
      <c r="Q2775" s="438">
        <v>1.6526534649263742E-2</v>
      </c>
      <c r="R2775" s="462">
        <v>0</v>
      </c>
      <c r="S2775" s="463">
        <v>0</v>
      </c>
      <c r="T2775" s="438">
        <v>498.50545189064889</v>
      </c>
      <c r="U2775" s="456">
        <v>0</v>
      </c>
      <c r="V2775" s="457">
        <v>0</v>
      </c>
      <c r="W2775" s="438">
        <v>1.111497681209968E-2</v>
      </c>
      <c r="X2775" s="456">
        <v>0</v>
      </c>
      <c r="Y2775" s="457">
        <v>0</v>
      </c>
      <c r="Z2775" s="438">
        <v>1.2650718396325405E-2</v>
      </c>
      <c r="AA2775" s="456">
        <v>0</v>
      </c>
      <c r="AB2775" s="457">
        <v>0</v>
      </c>
      <c r="AC2775" s="438">
        <v>3.3263361107580625E-3</v>
      </c>
      <c r="AD2775" s="456">
        <v>0</v>
      </c>
      <c r="AE2775" s="457">
        <v>0</v>
      </c>
      <c r="AF2775" s="438">
        <v>2.0293297824859673E-4</v>
      </c>
      <c r="AG2775" s="456">
        <v>0</v>
      </c>
      <c r="AH2775" s="457">
        <v>0</v>
      </c>
      <c r="AI2775" s="438">
        <v>7.4523200107589503E-3</v>
      </c>
      <c r="AJ2775" s="456">
        <v>0</v>
      </c>
      <c r="AK2775" s="457">
        <v>0</v>
      </c>
      <c r="AL2775" s="438">
        <v>1.2067134365680134E-3</v>
      </c>
      <c r="AM2775" s="456">
        <v>0</v>
      </c>
      <c r="AN2775" s="457">
        <v>0</v>
      </c>
      <c r="AO2775" s="438">
        <v>1.7271246855815299E-3</v>
      </c>
      <c r="AP2775" s="462">
        <v>0</v>
      </c>
      <c r="AQ2775" s="463">
        <v>0</v>
      </c>
      <c r="AR2775" s="463">
        <v>0</v>
      </c>
      <c r="AS2775" s="456">
        <v>0</v>
      </c>
      <c r="AT2775" s="457">
        <v>0</v>
      </c>
      <c r="AU2775" s="457">
        <v>0</v>
      </c>
    </row>
    <row r="2776" spans="1:47" x14ac:dyDescent="0.2">
      <c r="A2776" s="231">
        <v>2044</v>
      </c>
      <c r="B2776" s="232">
        <v>12</v>
      </c>
      <c r="C2776" s="456">
        <v>0</v>
      </c>
      <c r="D2776" s="457">
        <v>0</v>
      </c>
      <c r="E2776" s="438">
        <v>5.0806006764097917</v>
      </c>
      <c r="F2776" s="456">
        <v>0</v>
      </c>
      <c r="G2776" s="457">
        <v>0</v>
      </c>
      <c r="H2776" s="438">
        <v>0.18224779771032013</v>
      </c>
      <c r="I2776" s="456">
        <v>0</v>
      </c>
      <c r="J2776" s="457">
        <v>0</v>
      </c>
      <c r="K2776" s="438">
        <v>0.29368050834607251</v>
      </c>
      <c r="L2776" s="462">
        <v>0</v>
      </c>
      <c r="M2776" s="463">
        <v>0</v>
      </c>
      <c r="N2776" s="438">
        <v>3.3432514162288255E-3</v>
      </c>
      <c r="O2776" s="456">
        <v>0</v>
      </c>
      <c r="P2776" s="457">
        <v>0</v>
      </c>
      <c r="Q2776" s="438">
        <v>1.6643988863432976E-2</v>
      </c>
      <c r="R2776" s="462">
        <v>0</v>
      </c>
      <c r="S2776" s="463">
        <v>0</v>
      </c>
      <c r="T2776" s="438">
        <v>499.4551213860322</v>
      </c>
      <c r="U2776" s="456">
        <v>0</v>
      </c>
      <c r="V2776" s="457">
        <v>0</v>
      </c>
      <c r="W2776" s="438">
        <v>1.1426934883700734E-2</v>
      </c>
      <c r="X2776" s="456">
        <v>0</v>
      </c>
      <c r="Y2776" s="457">
        <v>0</v>
      </c>
      <c r="Z2776" s="438">
        <v>1.3038222897934331E-2</v>
      </c>
      <c r="AA2776" s="456">
        <v>0</v>
      </c>
      <c r="AB2776" s="457">
        <v>0</v>
      </c>
      <c r="AC2776" s="438">
        <v>3.4616641243963428E-3</v>
      </c>
      <c r="AD2776" s="456">
        <v>0</v>
      </c>
      <c r="AE2776" s="457">
        <v>0</v>
      </c>
      <c r="AF2776" s="438">
        <v>2.1081620471048672E-4</v>
      </c>
      <c r="AG2776" s="456">
        <v>0</v>
      </c>
      <c r="AH2776" s="457">
        <v>0</v>
      </c>
      <c r="AI2776" s="438">
        <v>7.7201356760741224E-3</v>
      </c>
      <c r="AJ2776" s="456">
        <v>0</v>
      </c>
      <c r="AK2776" s="457">
        <v>0</v>
      </c>
      <c r="AL2776" s="438">
        <v>1.2591292676825286E-3</v>
      </c>
      <c r="AM2776" s="456">
        <v>0</v>
      </c>
      <c r="AN2776" s="457">
        <v>0</v>
      </c>
      <c r="AO2776" s="438">
        <v>1.7820629196040267E-3</v>
      </c>
      <c r="AP2776" s="462">
        <v>0</v>
      </c>
      <c r="AQ2776" s="463">
        <v>0</v>
      </c>
      <c r="AR2776" s="463">
        <v>0</v>
      </c>
      <c r="AS2776" s="456">
        <v>0</v>
      </c>
      <c r="AT2776" s="457">
        <v>0</v>
      </c>
      <c r="AU2776" s="457">
        <v>0</v>
      </c>
    </row>
    <row r="2777" spans="1:47" x14ac:dyDescent="0.2">
      <c r="A2777" s="231">
        <v>2044</v>
      </c>
      <c r="B2777" s="232">
        <v>13</v>
      </c>
      <c r="C2777" s="456">
        <v>0</v>
      </c>
      <c r="D2777" s="457">
        <v>0</v>
      </c>
      <c r="E2777" s="438">
        <v>5.1458164547286867</v>
      </c>
      <c r="F2777" s="456">
        <v>0</v>
      </c>
      <c r="G2777" s="457">
        <v>0</v>
      </c>
      <c r="H2777" s="438">
        <v>0.18919603263108581</v>
      </c>
      <c r="I2777" s="456">
        <v>0</v>
      </c>
      <c r="J2777" s="457">
        <v>0</v>
      </c>
      <c r="K2777" s="438">
        <v>0.29834078619347065</v>
      </c>
      <c r="L2777" s="462">
        <v>0</v>
      </c>
      <c r="M2777" s="463">
        <v>0</v>
      </c>
      <c r="N2777" s="438">
        <v>3.3501409820052082E-3</v>
      </c>
      <c r="O2777" s="456">
        <v>0</v>
      </c>
      <c r="P2777" s="457">
        <v>0</v>
      </c>
      <c r="Q2777" s="438">
        <v>1.6771248411679904E-2</v>
      </c>
      <c r="R2777" s="462">
        <v>0</v>
      </c>
      <c r="S2777" s="463">
        <v>0</v>
      </c>
      <c r="T2777" s="438">
        <v>500.4851324940401</v>
      </c>
      <c r="U2777" s="456">
        <v>0</v>
      </c>
      <c r="V2777" s="457">
        <v>0</v>
      </c>
      <c r="W2777" s="438">
        <v>1.1764886041138158E-2</v>
      </c>
      <c r="X2777" s="456">
        <v>0</v>
      </c>
      <c r="Y2777" s="457">
        <v>0</v>
      </c>
      <c r="Z2777" s="438">
        <v>1.3458045146343833E-2</v>
      </c>
      <c r="AA2777" s="456">
        <v>0</v>
      </c>
      <c r="AB2777" s="457">
        <v>0</v>
      </c>
      <c r="AC2777" s="438">
        <v>3.608268543012696E-3</v>
      </c>
      <c r="AD2777" s="456">
        <v>0</v>
      </c>
      <c r="AE2777" s="457">
        <v>0</v>
      </c>
      <c r="AF2777" s="438">
        <v>2.1935616472384877E-4</v>
      </c>
      <c r="AG2777" s="456">
        <v>0</v>
      </c>
      <c r="AH2777" s="457">
        <v>0</v>
      </c>
      <c r="AI2777" s="438">
        <v>8.0102703995878679E-3</v>
      </c>
      <c r="AJ2777" s="456">
        <v>0</v>
      </c>
      <c r="AK2777" s="457">
        <v>0</v>
      </c>
      <c r="AL2777" s="438">
        <v>1.3159144263305009E-3</v>
      </c>
      <c r="AM2777" s="456">
        <v>0</v>
      </c>
      <c r="AN2777" s="457">
        <v>0</v>
      </c>
      <c r="AO2777" s="438">
        <v>1.841582357720532E-3</v>
      </c>
      <c r="AP2777" s="462">
        <v>0</v>
      </c>
      <c r="AQ2777" s="463">
        <v>0</v>
      </c>
      <c r="AR2777" s="463">
        <v>0</v>
      </c>
      <c r="AS2777" s="456">
        <v>0</v>
      </c>
      <c r="AT2777" s="457">
        <v>0</v>
      </c>
      <c r="AU2777" s="457">
        <v>0</v>
      </c>
    </row>
    <row r="2778" spans="1:47" x14ac:dyDescent="0.2">
      <c r="A2778" s="231">
        <v>2044</v>
      </c>
      <c r="B2778" s="232">
        <v>14</v>
      </c>
      <c r="C2778" s="456">
        <v>0</v>
      </c>
      <c r="D2778" s="457">
        <v>0</v>
      </c>
      <c r="E2778" s="438">
        <v>5.2009830756547695</v>
      </c>
      <c r="F2778" s="456">
        <v>0</v>
      </c>
      <c r="G2778" s="457">
        <v>0</v>
      </c>
      <c r="H2778" s="438">
        <v>0.19663920467759574</v>
      </c>
      <c r="I2778" s="456">
        <v>0</v>
      </c>
      <c r="J2778" s="457">
        <v>0</v>
      </c>
      <c r="K2778" s="438">
        <v>0.30306736411241442</v>
      </c>
      <c r="L2778" s="462">
        <v>0</v>
      </c>
      <c r="M2778" s="463">
        <v>0</v>
      </c>
      <c r="N2778" s="438">
        <v>3.3550461393843088E-3</v>
      </c>
      <c r="O2778" s="456">
        <v>0</v>
      </c>
      <c r="P2778" s="457">
        <v>0</v>
      </c>
      <c r="Q2778" s="438">
        <v>1.690812864559104E-2</v>
      </c>
      <c r="R2778" s="462">
        <v>0</v>
      </c>
      <c r="S2778" s="463">
        <v>0</v>
      </c>
      <c r="T2778" s="438">
        <v>501.21813201830957</v>
      </c>
      <c r="U2778" s="456">
        <v>0</v>
      </c>
      <c r="V2778" s="457">
        <v>0</v>
      </c>
      <c r="W2778" s="438">
        <v>1.2124141190812966E-2</v>
      </c>
      <c r="X2778" s="456">
        <v>0</v>
      </c>
      <c r="Y2778" s="457">
        <v>0</v>
      </c>
      <c r="Z2778" s="438">
        <v>1.3909627850459754E-2</v>
      </c>
      <c r="AA2778" s="456">
        <v>0</v>
      </c>
      <c r="AB2778" s="457">
        <v>0</v>
      </c>
      <c r="AC2778" s="438">
        <v>3.765762224577932E-3</v>
      </c>
      <c r="AD2778" s="456">
        <v>0</v>
      </c>
      <c r="AE2778" s="457">
        <v>0</v>
      </c>
      <c r="AF2778" s="438">
        <v>2.2851947041705963E-4</v>
      </c>
      <c r="AG2778" s="456">
        <v>0</v>
      </c>
      <c r="AH2778" s="457">
        <v>0</v>
      </c>
      <c r="AI2778" s="438">
        <v>8.3209681319075628E-3</v>
      </c>
      <c r="AJ2778" s="456">
        <v>0</v>
      </c>
      <c r="AK2778" s="457">
        <v>0</v>
      </c>
      <c r="AL2778" s="438">
        <v>1.3770001935856267E-3</v>
      </c>
      <c r="AM2778" s="456">
        <v>0</v>
      </c>
      <c r="AN2778" s="457">
        <v>0</v>
      </c>
      <c r="AO2778" s="438">
        <v>1.9051287521612262E-3</v>
      </c>
      <c r="AP2778" s="462">
        <v>0</v>
      </c>
      <c r="AQ2778" s="463">
        <v>0</v>
      </c>
      <c r="AR2778" s="463">
        <v>0</v>
      </c>
      <c r="AS2778" s="456">
        <v>0</v>
      </c>
      <c r="AT2778" s="457">
        <v>0</v>
      </c>
      <c r="AU2778" s="457">
        <v>0</v>
      </c>
    </row>
    <row r="2779" spans="1:47" x14ac:dyDescent="0.2">
      <c r="A2779" s="231">
        <v>2044</v>
      </c>
      <c r="B2779" s="232">
        <v>15</v>
      </c>
      <c r="C2779" s="456">
        <v>0</v>
      </c>
      <c r="D2779" s="457">
        <v>0</v>
      </c>
      <c r="E2779" s="438">
        <v>5.2760853890670578</v>
      </c>
      <c r="F2779" s="456">
        <v>0</v>
      </c>
      <c r="G2779" s="457">
        <v>0</v>
      </c>
      <c r="H2779" s="438">
        <v>0.2046400781294524</v>
      </c>
      <c r="I2779" s="456">
        <v>0</v>
      </c>
      <c r="J2779" s="457">
        <v>0</v>
      </c>
      <c r="K2779" s="438">
        <v>0.30843379035609009</v>
      </c>
      <c r="L2779" s="462">
        <v>0</v>
      </c>
      <c r="M2779" s="463">
        <v>0</v>
      </c>
      <c r="N2779" s="438">
        <v>3.3629841513265943E-3</v>
      </c>
      <c r="O2779" s="456">
        <v>0</v>
      </c>
      <c r="P2779" s="457">
        <v>0</v>
      </c>
      <c r="Q2779" s="438">
        <v>1.7054686036180777E-2</v>
      </c>
      <c r="R2779" s="462">
        <v>0</v>
      </c>
      <c r="S2779" s="463">
        <v>0</v>
      </c>
      <c r="T2779" s="438">
        <v>502.40402459937934</v>
      </c>
      <c r="U2779" s="456">
        <v>0</v>
      </c>
      <c r="V2779" s="457">
        <v>0</v>
      </c>
      <c r="W2779" s="438">
        <v>1.2513326770735647E-2</v>
      </c>
      <c r="X2779" s="456">
        <v>0</v>
      </c>
      <c r="Y2779" s="457">
        <v>0</v>
      </c>
      <c r="Z2779" s="438">
        <v>1.4393082331241938E-2</v>
      </c>
      <c r="AA2779" s="456">
        <v>0</v>
      </c>
      <c r="AB2779" s="457">
        <v>0</v>
      </c>
      <c r="AC2779" s="438">
        <v>3.9345912083642029E-3</v>
      </c>
      <c r="AD2779" s="456">
        <v>0</v>
      </c>
      <c r="AE2779" s="457">
        <v>0</v>
      </c>
      <c r="AF2779" s="438">
        <v>2.3835348572375951E-4</v>
      </c>
      <c r="AG2779" s="456">
        <v>0</v>
      </c>
      <c r="AH2779" s="457">
        <v>0</v>
      </c>
      <c r="AI2779" s="438">
        <v>8.6550848440260491E-3</v>
      </c>
      <c r="AJ2779" s="456">
        <v>0</v>
      </c>
      <c r="AK2779" s="457">
        <v>0</v>
      </c>
      <c r="AL2779" s="438">
        <v>1.4423935900690628E-3</v>
      </c>
      <c r="AM2779" s="456">
        <v>0</v>
      </c>
      <c r="AN2779" s="457">
        <v>0</v>
      </c>
      <c r="AO2779" s="438">
        <v>1.9736709392631584E-3</v>
      </c>
      <c r="AP2779" s="462">
        <v>0</v>
      </c>
      <c r="AQ2779" s="463">
        <v>0</v>
      </c>
      <c r="AR2779" s="463">
        <v>0</v>
      </c>
      <c r="AS2779" s="456">
        <v>0</v>
      </c>
      <c r="AT2779" s="457">
        <v>0</v>
      </c>
      <c r="AU2779" s="457">
        <v>0</v>
      </c>
    </row>
    <row r="2780" spans="1:47" x14ac:dyDescent="0.2">
      <c r="A2780" s="231">
        <v>2044</v>
      </c>
      <c r="B2780" s="232">
        <v>16</v>
      </c>
      <c r="C2780" s="456">
        <v>0</v>
      </c>
      <c r="D2780" s="457">
        <v>0</v>
      </c>
      <c r="E2780" s="438">
        <v>6.2912835177619533</v>
      </c>
      <c r="F2780" s="456">
        <v>0</v>
      </c>
      <c r="G2780" s="457">
        <v>0</v>
      </c>
      <c r="H2780" s="438">
        <v>0.23613098090723503</v>
      </c>
      <c r="I2780" s="456">
        <v>0</v>
      </c>
      <c r="J2780" s="457">
        <v>0</v>
      </c>
      <c r="K2780" s="438">
        <v>0.35299815455415895</v>
      </c>
      <c r="L2780" s="462">
        <v>0</v>
      </c>
      <c r="M2780" s="463">
        <v>0</v>
      </c>
      <c r="N2780" s="438">
        <v>3.3714302457973347E-3</v>
      </c>
      <c r="O2780" s="456">
        <v>0</v>
      </c>
      <c r="P2780" s="457">
        <v>0</v>
      </c>
      <c r="Q2780" s="438">
        <v>2.0829878351013468E-2</v>
      </c>
      <c r="R2780" s="462">
        <v>0</v>
      </c>
      <c r="S2780" s="463">
        <v>0</v>
      </c>
      <c r="T2780" s="438">
        <v>503.66470951562371</v>
      </c>
      <c r="U2780" s="456">
        <v>0</v>
      </c>
      <c r="V2780" s="457">
        <v>0</v>
      </c>
      <c r="W2780" s="438">
        <v>1.3083098177542623E-2</v>
      </c>
      <c r="X2780" s="456">
        <v>0</v>
      </c>
      <c r="Y2780" s="457">
        <v>0</v>
      </c>
      <c r="Z2780" s="438">
        <v>1.4907612052478439E-2</v>
      </c>
      <c r="AA2780" s="456">
        <v>0</v>
      </c>
      <c r="AB2780" s="457">
        <v>0</v>
      </c>
      <c r="AC2780" s="438">
        <v>4.5086072631636389E-3</v>
      </c>
      <c r="AD2780" s="456">
        <v>0</v>
      </c>
      <c r="AE2780" s="457">
        <v>0</v>
      </c>
      <c r="AF2780" s="438">
        <v>2.7450572559700547E-4</v>
      </c>
      <c r="AG2780" s="456">
        <v>0</v>
      </c>
      <c r="AH2780" s="457">
        <v>0</v>
      </c>
      <c r="AI2780" s="438">
        <v>9.9967738386702292E-3</v>
      </c>
      <c r="AJ2780" s="456">
        <v>0</v>
      </c>
      <c r="AK2780" s="457">
        <v>0</v>
      </c>
      <c r="AL2780" s="438">
        <v>1.6482975948622924E-3</v>
      </c>
      <c r="AM2780" s="456">
        <v>0</v>
      </c>
      <c r="AN2780" s="457">
        <v>0</v>
      </c>
      <c r="AO2780" s="438">
        <v>2.2952541133659278E-3</v>
      </c>
      <c r="AP2780" s="462">
        <v>0</v>
      </c>
      <c r="AQ2780" s="463">
        <v>0</v>
      </c>
      <c r="AR2780" s="463">
        <v>0</v>
      </c>
      <c r="AS2780" s="456">
        <v>0</v>
      </c>
      <c r="AT2780" s="457">
        <v>0</v>
      </c>
      <c r="AU2780" s="457">
        <v>0</v>
      </c>
    </row>
    <row r="2781" spans="1:47" x14ac:dyDescent="0.2">
      <c r="A2781" s="231">
        <v>2044</v>
      </c>
      <c r="B2781" s="232">
        <v>17</v>
      </c>
      <c r="C2781" s="456">
        <v>0</v>
      </c>
      <c r="D2781" s="457">
        <v>0</v>
      </c>
      <c r="E2781" s="438">
        <v>6.3830412824921341</v>
      </c>
      <c r="F2781" s="456">
        <v>0</v>
      </c>
      <c r="G2781" s="457">
        <v>0</v>
      </c>
      <c r="H2781" s="438">
        <v>0.24585707538190116</v>
      </c>
      <c r="I2781" s="456">
        <v>0</v>
      </c>
      <c r="J2781" s="457">
        <v>0</v>
      </c>
      <c r="K2781" s="438">
        <v>0.35964949017647424</v>
      </c>
      <c r="L2781" s="462">
        <v>0</v>
      </c>
      <c r="M2781" s="463">
        <v>0</v>
      </c>
      <c r="N2781" s="438">
        <v>3.3802926896539316E-3</v>
      </c>
      <c r="O2781" s="456">
        <v>0</v>
      </c>
      <c r="P2781" s="457">
        <v>0</v>
      </c>
      <c r="Q2781" s="438">
        <v>2.104589356799557E-2</v>
      </c>
      <c r="R2781" s="462">
        <v>0</v>
      </c>
      <c r="S2781" s="463">
        <v>0</v>
      </c>
      <c r="T2781" s="438">
        <v>504.98913993371536</v>
      </c>
      <c r="U2781" s="456">
        <v>0</v>
      </c>
      <c r="V2781" s="457">
        <v>0</v>
      </c>
      <c r="W2781" s="438">
        <v>1.3519370341001584E-2</v>
      </c>
      <c r="X2781" s="456">
        <v>0</v>
      </c>
      <c r="Y2781" s="457">
        <v>0</v>
      </c>
      <c r="Z2781" s="438">
        <v>1.5447172410485023E-2</v>
      </c>
      <c r="AA2781" s="456">
        <v>0</v>
      </c>
      <c r="AB2781" s="457">
        <v>0</v>
      </c>
      <c r="AC2781" s="438">
        <v>4.7137243251994011E-3</v>
      </c>
      <c r="AD2781" s="456">
        <v>0</v>
      </c>
      <c r="AE2781" s="457">
        <v>0</v>
      </c>
      <c r="AF2781" s="438">
        <v>2.864834036601946E-4</v>
      </c>
      <c r="AG2781" s="456">
        <v>0</v>
      </c>
      <c r="AH2781" s="457">
        <v>0</v>
      </c>
      <c r="AI2781" s="438">
        <v>1.0402984876851795E-2</v>
      </c>
      <c r="AJ2781" s="456">
        <v>0</v>
      </c>
      <c r="AK2781" s="457">
        <v>0</v>
      </c>
      <c r="AL2781" s="438">
        <v>1.7278580261810791E-3</v>
      </c>
      <c r="AM2781" s="456">
        <v>0</v>
      </c>
      <c r="AN2781" s="457">
        <v>0</v>
      </c>
      <c r="AO2781" s="438">
        <v>2.3786248263063933E-3</v>
      </c>
      <c r="AP2781" s="462">
        <v>0</v>
      </c>
      <c r="AQ2781" s="463">
        <v>0</v>
      </c>
      <c r="AR2781" s="463">
        <v>0</v>
      </c>
      <c r="AS2781" s="456">
        <v>0</v>
      </c>
      <c r="AT2781" s="457">
        <v>0</v>
      </c>
      <c r="AU2781" s="457">
        <v>0</v>
      </c>
    </row>
    <row r="2782" spans="1:47" x14ac:dyDescent="0.2">
      <c r="A2782" s="231">
        <v>2044</v>
      </c>
      <c r="B2782" s="232">
        <v>18</v>
      </c>
      <c r="C2782" s="456">
        <v>0</v>
      </c>
      <c r="D2782" s="457">
        <v>0</v>
      </c>
      <c r="E2782" s="438">
        <v>6.4786183094867988</v>
      </c>
      <c r="F2782" s="456">
        <v>0</v>
      </c>
      <c r="G2782" s="457">
        <v>0</v>
      </c>
      <c r="H2782" s="438">
        <v>0.25598944035671234</v>
      </c>
      <c r="I2782" s="456">
        <v>0</v>
      </c>
      <c r="J2782" s="457">
        <v>0</v>
      </c>
      <c r="K2782" s="438">
        <v>0.3665785176325656</v>
      </c>
      <c r="L2782" s="462">
        <v>0</v>
      </c>
      <c r="M2782" s="463">
        <v>0</v>
      </c>
      <c r="N2782" s="438">
        <v>3.3895181240625447E-3</v>
      </c>
      <c r="O2782" s="456">
        <v>0</v>
      </c>
      <c r="P2782" s="457">
        <v>0</v>
      </c>
      <c r="Q2782" s="438">
        <v>2.127085480391595E-2</v>
      </c>
      <c r="R2782" s="462">
        <v>0</v>
      </c>
      <c r="S2782" s="463">
        <v>0</v>
      </c>
      <c r="T2782" s="438">
        <v>506.36693833757755</v>
      </c>
      <c r="U2782" s="456">
        <v>0</v>
      </c>
      <c r="V2782" s="457">
        <v>0</v>
      </c>
      <c r="W2782" s="438">
        <v>1.397388203528784E-2</v>
      </c>
      <c r="X2782" s="456">
        <v>0</v>
      </c>
      <c r="Y2782" s="457">
        <v>0</v>
      </c>
      <c r="Z2782" s="438">
        <v>1.6009268487234253E-2</v>
      </c>
      <c r="AA2782" s="456">
        <v>0</v>
      </c>
      <c r="AB2782" s="457">
        <v>0</v>
      </c>
      <c r="AC2782" s="438">
        <v>4.9274134824601017E-3</v>
      </c>
      <c r="AD2782" s="456">
        <v>0</v>
      </c>
      <c r="AE2782" s="457">
        <v>0</v>
      </c>
      <c r="AF2782" s="438">
        <v>2.9896160155316659E-4</v>
      </c>
      <c r="AG2782" s="456">
        <v>0</v>
      </c>
      <c r="AH2782" s="457">
        <v>0</v>
      </c>
      <c r="AI2782" s="438">
        <v>1.0826177789245026E-2</v>
      </c>
      <c r="AJ2782" s="456">
        <v>0</v>
      </c>
      <c r="AK2782" s="457">
        <v>0</v>
      </c>
      <c r="AL2782" s="438">
        <v>1.8107450130323908E-3</v>
      </c>
      <c r="AM2782" s="456">
        <v>0</v>
      </c>
      <c r="AN2782" s="457">
        <v>0</v>
      </c>
      <c r="AO2782" s="438">
        <v>2.4654752211963264E-3</v>
      </c>
      <c r="AP2782" s="462">
        <v>0</v>
      </c>
      <c r="AQ2782" s="463">
        <v>0</v>
      </c>
      <c r="AR2782" s="463">
        <v>0</v>
      </c>
      <c r="AS2782" s="456">
        <v>0</v>
      </c>
      <c r="AT2782" s="457">
        <v>0</v>
      </c>
      <c r="AU2782" s="457">
        <v>0</v>
      </c>
    </row>
    <row r="2783" spans="1:47" x14ac:dyDescent="0.2">
      <c r="A2783" s="231">
        <v>2044</v>
      </c>
      <c r="B2783" s="232">
        <v>19</v>
      </c>
      <c r="C2783" s="456">
        <v>0</v>
      </c>
      <c r="D2783" s="457">
        <v>0</v>
      </c>
      <c r="E2783" s="438">
        <v>6.5670260179842401</v>
      </c>
      <c r="F2783" s="456">
        <v>0</v>
      </c>
      <c r="G2783" s="457">
        <v>0</v>
      </c>
      <c r="H2783" s="438">
        <v>0.26630635464585495</v>
      </c>
      <c r="I2783" s="456">
        <v>0</v>
      </c>
      <c r="J2783" s="457">
        <v>0</v>
      </c>
      <c r="K2783" s="438">
        <v>0.37348408456758941</v>
      </c>
      <c r="L2783" s="462">
        <v>0</v>
      </c>
      <c r="M2783" s="463">
        <v>0</v>
      </c>
      <c r="N2783" s="438">
        <v>3.3976730839116826E-3</v>
      </c>
      <c r="O2783" s="456">
        <v>0</v>
      </c>
      <c r="P2783" s="457">
        <v>0</v>
      </c>
      <c r="Q2783" s="438">
        <v>2.1500326444772514E-2</v>
      </c>
      <c r="R2783" s="462">
        <v>0</v>
      </c>
      <c r="S2783" s="463">
        <v>0</v>
      </c>
      <c r="T2783" s="438">
        <v>507.58632036588932</v>
      </c>
      <c r="U2783" s="456">
        <v>0</v>
      </c>
      <c r="V2783" s="457">
        <v>0</v>
      </c>
      <c r="W2783" s="438">
        <v>1.4435319211405678E-2</v>
      </c>
      <c r="X2783" s="456">
        <v>0</v>
      </c>
      <c r="Y2783" s="457">
        <v>0</v>
      </c>
      <c r="Z2783" s="438">
        <v>1.6582668563476656E-2</v>
      </c>
      <c r="AA2783" s="456">
        <v>0</v>
      </c>
      <c r="AB2783" s="457">
        <v>0</v>
      </c>
      <c r="AC2783" s="438">
        <v>5.1452436669591657E-3</v>
      </c>
      <c r="AD2783" s="456">
        <v>0</v>
      </c>
      <c r="AE2783" s="457">
        <v>0</v>
      </c>
      <c r="AF2783" s="438">
        <v>3.1167579218407921E-4</v>
      </c>
      <c r="AG2783" s="456">
        <v>0</v>
      </c>
      <c r="AH2783" s="457">
        <v>0</v>
      </c>
      <c r="AI2783" s="438">
        <v>1.1256987274089044E-2</v>
      </c>
      <c r="AJ2783" s="456">
        <v>0</v>
      </c>
      <c r="AK2783" s="457">
        <v>0</v>
      </c>
      <c r="AL2783" s="438">
        <v>1.8952956342347612E-3</v>
      </c>
      <c r="AM2783" s="456">
        <v>0</v>
      </c>
      <c r="AN2783" s="457">
        <v>0</v>
      </c>
      <c r="AO2783" s="438">
        <v>2.5537762473298413E-3</v>
      </c>
      <c r="AP2783" s="462">
        <v>0</v>
      </c>
      <c r="AQ2783" s="463">
        <v>0</v>
      </c>
      <c r="AR2783" s="463">
        <v>0</v>
      </c>
      <c r="AS2783" s="456">
        <v>0</v>
      </c>
      <c r="AT2783" s="457">
        <v>0</v>
      </c>
      <c r="AU2783" s="457">
        <v>0</v>
      </c>
    </row>
    <row r="2784" spans="1:47" x14ac:dyDescent="0.2">
      <c r="A2784" s="231">
        <v>2044</v>
      </c>
      <c r="B2784" s="232">
        <v>20</v>
      </c>
      <c r="C2784" s="456">
        <v>0</v>
      </c>
      <c r="D2784" s="457">
        <v>0</v>
      </c>
      <c r="E2784" s="438">
        <v>6.6647276644767235</v>
      </c>
      <c r="F2784" s="456">
        <v>0</v>
      </c>
      <c r="G2784" s="457">
        <v>0</v>
      </c>
      <c r="H2784" s="438">
        <v>0.27666200868913121</v>
      </c>
      <c r="I2784" s="456">
        <v>0</v>
      </c>
      <c r="J2784" s="457">
        <v>0</v>
      </c>
      <c r="K2784" s="438">
        <v>0.38056602274308099</v>
      </c>
      <c r="L2784" s="462">
        <v>0</v>
      </c>
      <c r="M2784" s="463">
        <v>0</v>
      </c>
      <c r="N2784" s="438">
        <v>3.4071061769452736E-3</v>
      </c>
      <c r="O2784" s="456">
        <v>0</v>
      </c>
      <c r="P2784" s="457">
        <v>0</v>
      </c>
      <c r="Q2784" s="438">
        <v>2.1730285155081359E-2</v>
      </c>
      <c r="R2784" s="462">
        <v>0</v>
      </c>
      <c r="S2784" s="463">
        <v>0</v>
      </c>
      <c r="T2784" s="438">
        <v>508.99488107464828</v>
      </c>
      <c r="U2784" s="456">
        <v>0</v>
      </c>
      <c r="V2784" s="457">
        <v>0</v>
      </c>
      <c r="W2784" s="438">
        <v>1.4899832819810565E-2</v>
      </c>
      <c r="X2784" s="456">
        <v>0</v>
      </c>
      <c r="Y2784" s="457">
        <v>0</v>
      </c>
      <c r="Z2784" s="438">
        <v>1.7157162419914902E-2</v>
      </c>
      <c r="AA2784" s="456">
        <v>0</v>
      </c>
      <c r="AB2784" s="457">
        <v>0</v>
      </c>
      <c r="AC2784" s="438">
        <v>5.3636458581264286E-3</v>
      </c>
      <c r="AD2784" s="456">
        <v>0</v>
      </c>
      <c r="AE2784" s="457">
        <v>0</v>
      </c>
      <c r="AF2784" s="438">
        <v>3.2442878865685253E-4</v>
      </c>
      <c r="AG2784" s="456">
        <v>0</v>
      </c>
      <c r="AH2784" s="457">
        <v>0</v>
      </c>
      <c r="AI2784" s="438">
        <v>1.1689509395564684E-2</v>
      </c>
      <c r="AJ2784" s="456">
        <v>0</v>
      </c>
      <c r="AK2784" s="457">
        <v>0</v>
      </c>
      <c r="AL2784" s="438">
        <v>1.9800064801682397E-3</v>
      </c>
      <c r="AM2784" s="456">
        <v>0</v>
      </c>
      <c r="AN2784" s="457">
        <v>0</v>
      </c>
      <c r="AO2784" s="438">
        <v>2.6425402137232844E-3</v>
      </c>
      <c r="AP2784" s="462">
        <v>0</v>
      </c>
      <c r="AQ2784" s="463">
        <v>0</v>
      </c>
      <c r="AR2784" s="463">
        <v>0</v>
      </c>
      <c r="AS2784" s="456">
        <v>0</v>
      </c>
      <c r="AT2784" s="457">
        <v>0</v>
      </c>
      <c r="AU2784" s="457">
        <v>0</v>
      </c>
    </row>
    <row r="2785" spans="1:47" x14ac:dyDescent="0.2">
      <c r="A2785" s="231">
        <v>2044</v>
      </c>
      <c r="B2785" s="232">
        <v>21</v>
      </c>
      <c r="C2785" s="456">
        <v>0</v>
      </c>
      <c r="D2785" s="457">
        <v>0</v>
      </c>
      <c r="E2785" s="438">
        <v>8.120131069980502</v>
      </c>
      <c r="F2785" s="456">
        <v>0</v>
      </c>
      <c r="G2785" s="457">
        <v>0</v>
      </c>
      <c r="H2785" s="438">
        <v>0.33620647882241494</v>
      </c>
      <c r="I2785" s="456">
        <v>0</v>
      </c>
      <c r="J2785" s="457">
        <v>0</v>
      </c>
      <c r="K2785" s="438">
        <v>0.43537670575577897</v>
      </c>
      <c r="L2785" s="462">
        <v>0</v>
      </c>
      <c r="M2785" s="463">
        <v>0</v>
      </c>
      <c r="N2785" s="438">
        <v>3.4163376385150882E-3</v>
      </c>
      <c r="O2785" s="456">
        <v>0</v>
      </c>
      <c r="P2785" s="457">
        <v>0</v>
      </c>
      <c r="Q2785" s="438">
        <v>2.7095079245920001E-2</v>
      </c>
      <c r="R2785" s="462">
        <v>0</v>
      </c>
      <c r="S2785" s="463">
        <v>0</v>
      </c>
      <c r="T2785" s="438">
        <v>510.37458589564318</v>
      </c>
      <c r="U2785" s="456">
        <v>0</v>
      </c>
      <c r="V2785" s="457">
        <v>0</v>
      </c>
      <c r="W2785" s="438">
        <v>1.7474706848363043E-2</v>
      </c>
      <c r="X2785" s="456">
        <v>0</v>
      </c>
      <c r="Y2785" s="457">
        <v>0</v>
      </c>
      <c r="Z2785" s="438">
        <v>1.7719608540865815E-2</v>
      </c>
      <c r="AA2785" s="456">
        <v>0</v>
      </c>
      <c r="AB2785" s="457">
        <v>0</v>
      </c>
      <c r="AC2785" s="438">
        <v>6.5152875249966154E-3</v>
      </c>
      <c r="AD2785" s="456">
        <v>0</v>
      </c>
      <c r="AE2785" s="457">
        <v>0</v>
      </c>
      <c r="AF2785" s="438">
        <v>3.9550598281602663E-4</v>
      </c>
      <c r="AG2785" s="456">
        <v>0</v>
      </c>
      <c r="AH2785" s="457">
        <v>0</v>
      </c>
      <c r="AI2785" s="438">
        <v>1.4208155471022303E-2</v>
      </c>
      <c r="AJ2785" s="456">
        <v>0</v>
      </c>
      <c r="AK2785" s="457">
        <v>0</v>
      </c>
      <c r="AL2785" s="438">
        <v>2.4113537516225873E-3</v>
      </c>
      <c r="AM2785" s="456">
        <v>0</v>
      </c>
      <c r="AN2785" s="457">
        <v>0</v>
      </c>
      <c r="AO2785" s="438">
        <v>3.2123085280020584E-3</v>
      </c>
      <c r="AP2785" s="462">
        <v>0</v>
      </c>
      <c r="AQ2785" s="463">
        <v>0</v>
      </c>
      <c r="AR2785" s="463">
        <v>0</v>
      </c>
      <c r="AS2785" s="456">
        <v>0</v>
      </c>
      <c r="AT2785" s="457">
        <v>0</v>
      </c>
      <c r="AU2785" s="457">
        <v>0</v>
      </c>
    </row>
    <row r="2786" spans="1:47" x14ac:dyDescent="0.2">
      <c r="A2786" s="231">
        <v>2044</v>
      </c>
      <c r="B2786" s="232">
        <v>22</v>
      </c>
      <c r="C2786" s="456">
        <v>0</v>
      </c>
      <c r="D2786" s="457">
        <v>0</v>
      </c>
      <c r="E2786" s="438">
        <v>8.2266405932199032</v>
      </c>
      <c r="F2786" s="456">
        <v>0</v>
      </c>
      <c r="G2786" s="457">
        <v>0</v>
      </c>
      <c r="H2786" s="438">
        <v>0.3473780611411158</v>
      </c>
      <c r="I2786" s="456">
        <v>0</v>
      </c>
      <c r="J2786" s="457">
        <v>0</v>
      </c>
      <c r="K2786" s="438">
        <v>0.44266088477946958</v>
      </c>
      <c r="L2786" s="462">
        <v>0</v>
      </c>
      <c r="M2786" s="463">
        <v>0</v>
      </c>
      <c r="N2786" s="438">
        <v>3.4250603548836322E-3</v>
      </c>
      <c r="O2786" s="456">
        <v>0</v>
      </c>
      <c r="P2786" s="457">
        <v>0</v>
      </c>
      <c r="Q2786" s="438">
        <v>2.7375762791881843E-2</v>
      </c>
      <c r="R2786" s="462">
        <v>0</v>
      </c>
      <c r="S2786" s="463">
        <v>0</v>
      </c>
      <c r="T2786" s="438">
        <v>511.67767563039894</v>
      </c>
      <c r="U2786" s="456">
        <v>0</v>
      </c>
      <c r="V2786" s="457">
        <v>0</v>
      </c>
      <c r="W2786" s="438">
        <v>1.795566879583143E-2</v>
      </c>
      <c r="X2786" s="456">
        <v>0</v>
      </c>
      <c r="Y2786" s="457">
        <v>0</v>
      </c>
      <c r="Z2786" s="438">
        <v>1.8250591215782198E-2</v>
      </c>
      <c r="AA2786" s="456">
        <v>0</v>
      </c>
      <c r="AB2786" s="457">
        <v>0</v>
      </c>
      <c r="AC2786" s="438">
        <v>6.7506819665054812E-3</v>
      </c>
      <c r="AD2786" s="456">
        <v>0</v>
      </c>
      <c r="AE2786" s="457">
        <v>0</v>
      </c>
      <c r="AF2786" s="438">
        <v>4.0930753950431403E-4</v>
      </c>
      <c r="AG2786" s="456">
        <v>0</v>
      </c>
      <c r="AH2786" s="457">
        <v>0</v>
      </c>
      <c r="AI2786" s="438">
        <v>1.4674895328341871E-2</v>
      </c>
      <c r="AJ2786" s="456">
        <v>0</v>
      </c>
      <c r="AK2786" s="457">
        <v>0</v>
      </c>
      <c r="AL2786" s="438">
        <v>2.5028771781972162E-3</v>
      </c>
      <c r="AM2786" s="456">
        <v>0</v>
      </c>
      <c r="AN2786" s="457">
        <v>0</v>
      </c>
      <c r="AO2786" s="438">
        <v>3.3081674849305487E-3</v>
      </c>
      <c r="AP2786" s="462">
        <v>0</v>
      </c>
      <c r="AQ2786" s="463">
        <v>0</v>
      </c>
      <c r="AR2786" s="463">
        <v>0</v>
      </c>
      <c r="AS2786" s="456">
        <v>0</v>
      </c>
      <c r="AT2786" s="457">
        <v>0</v>
      </c>
      <c r="AU2786" s="457">
        <v>0</v>
      </c>
    </row>
    <row r="2787" spans="1:47" x14ac:dyDescent="0.2">
      <c r="A2787" s="231">
        <v>2044</v>
      </c>
      <c r="B2787" s="232">
        <v>23</v>
      </c>
      <c r="C2787" s="456">
        <v>0</v>
      </c>
      <c r="D2787" s="457">
        <v>0</v>
      </c>
      <c r="E2787" s="438">
        <v>8.322950056345082</v>
      </c>
      <c r="F2787" s="456">
        <v>0</v>
      </c>
      <c r="G2787" s="457">
        <v>0</v>
      </c>
      <c r="H2787" s="438">
        <v>0.35747924875243103</v>
      </c>
      <c r="I2787" s="456">
        <v>0</v>
      </c>
      <c r="J2787" s="457">
        <v>0</v>
      </c>
      <c r="K2787" s="438">
        <v>0.44924756628372881</v>
      </c>
      <c r="L2787" s="462">
        <v>0</v>
      </c>
      <c r="M2787" s="463">
        <v>0</v>
      </c>
      <c r="N2787" s="438">
        <v>3.4329541484319306E-3</v>
      </c>
      <c r="O2787" s="456">
        <v>0</v>
      </c>
      <c r="P2787" s="457">
        <v>0</v>
      </c>
      <c r="Q2787" s="438">
        <v>2.7629569736972202E-2</v>
      </c>
      <c r="R2787" s="462">
        <v>0</v>
      </c>
      <c r="S2787" s="463">
        <v>0</v>
      </c>
      <c r="T2787" s="438">
        <v>512.85707938598</v>
      </c>
      <c r="U2787" s="456">
        <v>0</v>
      </c>
      <c r="V2787" s="457">
        <v>0</v>
      </c>
      <c r="W2787" s="438">
        <v>1.8390522110900857E-2</v>
      </c>
      <c r="X2787" s="456">
        <v>0</v>
      </c>
      <c r="Y2787" s="457">
        <v>0</v>
      </c>
      <c r="Z2787" s="438">
        <v>1.8730718470483458E-2</v>
      </c>
      <c r="AA2787" s="456">
        <v>0</v>
      </c>
      <c r="AB2787" s="457">
        <v>0</v>
      </c>
      <c r="AC2787" s="438">
        <v>6.9635242637272965E-3</v>
      </c>
      <c r="AD2787" s="456">
        <v>0</v>
      </c>
      <c r="AE2787" s="457">
        <v>0</v>
      </c>
      <c r="AF2787" s="438">
        <v>4.2178683610245512E-4</v>
      </c>
      <c r="AG2787" s="456">
        <v>0</v>
      </c>
      <c r="AH2787" s="457">
        <v>0</v>
      </c>
      <c r="AI2787" s="438">
        <v>1.5096912557077163E-2</v>
      </c>
      <c r="AJ2787" s="456">
        <v>0</v>
      </c>
      <c r="AK2787" s="457">
        <v>0</v>
      </c>
      <c r="AL2787" s="438">
        <v>2.5856281416422474E-3</v>
      </c>
      <c r="AM2787" s="456">
        <v>0</v>
      </c>
      <c r="AN2787" s="457">
        <v>0</v>
      </c>
      <c r="AO2787" s="438">
        <v>3.3948419207412515E-3</v>
      </c>
      <c r="AP2787" s="462">
        <v>0</v>
      </c>
      <c r="AQ2787" s="463">
        <v>0</v>
      </c>
      <c r="AR2787" s="463">
        <v>0</v>
      </c>
      <c r="AS2787" s="456">
        <v>0</v>
      </c>
      <c r="AT2787" s="457">
        <v>0</v>
      </c>
      <c r="AU2787" s="457">
        <v>0</v>
      </c>
    </row>
    <row r="2788" spans="1:47" x14ac:dyDescent="0.2">
      <c r="A2788" s="231">
        <v>2044</v>
      </c>
      <c r="B2788" s="232">
        <v>24</v>
      </c>
      <c r="C2788" s="456">
        <v>0</v>
      </c>
      <c r="D2788" s="457">
        <v>0</v>
      </c>
      <c r="E2788" s="438">
        <v>8.4032200224290197</v>
      </c>
      <c r="F2788" s="456">
        <v>0</v>
      </c>
      <c r="G2788" s="457">
        <v>0</v>
      </c>
      <c r="H2788" s="438">
        <v>0.36590021690897573</v>
      </c>
      <c r="I2788" s="456">
        <v>0</v>
      </c>
      <c r="J2788" s="457">
        <v>0</v>
      </c>
      <c r="K2788" s="438">
        <v>0.45473681185053705</v>
      </c>
      <c r="L2788" s="462">
        <v>0</v>
      </c>
      <c r="M2788" s="463">
        <v>0</v>
      </c>
      <c r="N2788" s="438">
        <v>3.4395154562376681E-3</v>
      </c>
      <c r="O2788" s="456">
        <v>0</v>
      </c>
      <c r="P2788" s="457">
        <v>0</v>
      </c>
      <c r="Q2788" s="438">
        <v>2.78411085026159E-2</v>
      </c>
      <c r="R2788" s="462">
        <v>0</v>
      </c>
      <c r="S2788" s="463">
        <v>0</v>
      </c>
      <c r="T2788" s="438">
        <v>513.83742185353287</v>
      </c>
      <c r="U2788" s="456">
        <v>0</v>
      </c>
      <c r="V2788" s="457">
        <v>0</v>
      </c>
      <c r="W2788" s="438">
        <v>1.8753105389725945E-2</v>
      </c>
      <c r="X2788" s="456">
        <v>0</v>
      </c>
      <c r="Y2788" s="457">
        <v>0</v>
      </c>
      <c r="Z2788" s="438">
        <v>1.9130956080429379E-2</v>
      </c>
      <c r="AA2788" s="456">
        <v>0</v>
      </c>
      <c r="AB2788" s="457">
        <v>0</v>
      </c>
      <c r="AC2788" s="438">
        <v>7.1409698566614385E-3</v>
      </c>
      <c r="AD2788" s="456">
        <v>0</v>
      </c>
      <c r="AE2788" s="457">
        <v>0</v>
      </c>
      <c r="AF2788" s="438">
        <v>4.3219084330264857E-4</v>
      </c>
      <c r="AG2788" s="456">
        <v>0</v>
      </c>
      <c r="AH2788" s="457">
        <v>0</v>
      </c>
      <c r="AI2788" s="438">
        <v>1.5448726582421378E-2</v>
      </c>
      <c r="AJ2788" s="456">
        <v>0</v>
      </c>
      <c r="AK2788" s="457">
        <v>0</v>
      </c>
      <c r="AL2788" s="438">
        <v>2.654617859976169E-3</v>
      </c>
      <c r="AM2788" s="456">
        <v>0</v>
      </c>
      <c r="AN2788" s="457">
        <v>0</v>
      </c>
      <c r="AO2788" s="438">
        <v>3.4670979973291105E-3</v>
      </c>
      <c r="AP2788" s="462">
        <v>0</v>
      </c>
      <c r="AQ2788" s="463">
        <v>0</v>
      </c>
      <c r="AR2788" s="463">
        <v>0</v>
      </c>
      <c r="AS2788" s="456">
        <v>0</v>
      </c>
      <c r="AT2788" s="457">
        <v>0</v>
      </c>
      <c r="AU2788" s="457">
        <v>0</v>
      </c>
    </row>
    <row r="2789" spans="1:47" x14ac:dyDescent="0.2">
      <c r="A2789" s="231">
        <v>2044</v>
      </c>
      <c r="B2789" s="232">
        <v>25</v>
      </c>
      <c r="C2789" s="456">
        <v>0</v>
      </c>
      <c r="D2789" s="457">
        <v>0</v>
      </c>
      <c r="E2789" s="438">
        <v>8.46369087966157</v>
      </c>
      <c r="F2789" s="456">
        <v>0</v>
      </c>
      <c r="G2789" s="457">
        <v>0</v>
      </c>
      <c r="H2789" s="438">
        <v>0.37224313131619452</v>
      </c>
      <c r="I2789" s="456">
        <v>0</v>
      </c>
      <c r="J2789" s="457">
        <v>0</v>
      </c>
      <c r="K2789" s="438">
        <v>0.45887258796236635</v>
      </c>
      <c r="L2789" s="462">
        <v>0</v>
      </c>
      <c r="M2789" s="463">
        <v>0</v>
      </c>
      <c r="N2789" s="438">
        <v>3.4444705579099798E-3</v>
      </c>
      <c r="O2789" s="456">
        <v>0</v>
      </c>
      <c r="P2789" s="457">
        <v>0</v>
      </c>
      <c r="Q2789" s="438">
        <v>2.8000471966721986E-2</v>
      </c>
      <c r="R2789" s="462">
        <v>0</v>
      </c>
      <c r="S2789" s="463">
        <v>0</v>
      </c>
      <c r="T2789" s="438">
        <v>514.57730301812694</v>
      </c>
      <c r="U2789" s="456">
        <v>0</v>
      </c>
      <c r="V2789" s="457">
        <v>0</v>
      </c>
      <c r="W2789" s="438">
        <v>1.9026138412318139E-2</v>
      </c>
      <c r="X2789" s="456">
        <v>0</v>
      </c>
      <c r="Y2789" s="457">
        <v>0</v>
      </c>
      <c r="Z2789" s="438">
        <v>1.9432492058558182E-2</v>
      </c>
      <c r="AA2789" s="456">
        <v>0</v>
      </c>
      <c r="AB2789" s="457">
        <v>0</v>
      </c>
      <c r="AC2789" s="438">
        <v>7.2746235415418912E-3</v>
      </c>
      <c r="AD2789" s="456">
        <v>0</v>
      </c>
      <c r="AE2789" s="457">
        <v>0</v>
      </c>
      <c r="AF2789" s="438">
        <v>4.4002698270698913E-4</v>
      </c>
      <c r="AG2789" s="456">
        <v>0</v>
      </c>
      <c r="AH2789" s="457">
        <v>0</v>
      </c>
      <c r="AI2789" s="438">
        <v>1.5713699347247596E-2</v>
      </c>
      <c r="AJ2789" s="456">
        <v>0</v>
      </c>
      <c r="AK2789" s="457">
        <v>0</v>
      </c>
      <c r="AL2789" s="438">
        <v>2.7065843081658493E-3</v>
      </c>
      <c r="AM2789" s="456">
        <v>0</v>
      </c>
      <c r="AN2789" s="457">
        <v>0</v>
      </c>
      <c r="AO2789" s="438">
        <v>3.5215174067307043E-3</v>
      </c>
      <c r="AP2789" s="462">
        <v>0</v>
      </c>
      <c r="AQ2789" s="463">
        <v>0</v>
      </c>
      <c r="AR2789" s="463">
        <v>0</v>
      </c>
      <c r="AS2789" s="456">
        <v>0</v>
      </c>
      <c r="AT2789" s="457">
        <v>0</v>
      </c>
      <c r="AU2789" s="457">
        <v>0</v>
      </c>
    </row>
    <row r="2790" spans="1:47" x14ac:dyDescent="0.2">
      <c r="A2790" s="231">
        <v>2044</v>
      </c>
      <c r="B2790" s="232">
        <v>26</v>
      </c>
      <c r="C2790" s="456">
        <v>0</v>
      </c>
      <c r="D2790" s="457">
        <v>0</v>
      </c>
      <c r="E2790" s="438">
        <v>8.5001777521777893</v>
      </c>
      <c r="F2790" s="456">
        <v>0</v>
      </c>
      <c r="G2790" s="457">
        <v>0</v>
      </c>
      <c r="H2790" s="438">
        <v>0.37606934680729859</v>
      </c>
      <c r="I2790" s="456">
        <v>0</v>
      </c>
      <c r="J2790" s="457">
        <v>0</v>
      </c>
      <c r="K2790" s="438">
        <v>0.46136771649068903</v>
      </c>
      <c r="L2790" s="462">
        <v>0</v>
      </c>
      <c r="M2790" s="463">
        <v>0</v>
      </c>
      <c r="N2790" s="438">
        <v>3.4474596130915627E-3</v>
      </c>
      <c r="O2790" s="456">
        <v>0</v>
      </c>
      <c r="P2790" s="457">
        <v>0</v>
      </c>
      <c r="Q2790" s="438">
        <v>2.8096610082426355E-2</v>
      </c>
      <c r="R2790" s="462">
        <v>0</v>
      </c>
      <c r="S2790" s="463">
        <v>0</v>
      </c>
      <c r="T2790" s="438">
        <v>515.0237092133201</v>
      </c>
      <c r="U2790" s="456">
        <v>0</v>
      </c>
      <c r="V2790" s="457">
        <v>0</v>
      </c>
      <c r="W2790" s="438">
        <v>1.9190879243859957E-2</v>
      </c>
      <c r="X2790" s="456">
        <v>0</v>
      </c>
      <c r="Y2790" s="457">
        <v>0</v>
      </c>
      <c r="Z2790" s="438">
        <v>1.9614303204606498E-2</v>
      </c>
      <c r="AA2790" s="456">
        <v>0</v>
      </c>
      <c r="AB2790" s="457">
        <v>0</v>
      </c>
      <c r="AC2790" s="438">
        <v>7.3552340278048474E-3</v>
      </c>
      <c r="AD2790" s="456">
        <v>0</v>
      </c>
      <c r="AE2790" s="457">
        <v>0</v>
      </c>
      <c r="AF2790" s="438">
        <v>4.4475425918159665E-4</v>
      </c>
      <c r="AG2790" s="456">
        <v>0</v>
      </c>
      <c r="AH2790" s="457">
        <v>0</v>
      </c>
      <c r="AI2790" s="438">
        <v>1.5873528791302098E-2</v>
      </c>
      <c r="AJ2790" s="456">
        <v>0</v>
      </c>
      <c r="AK2790" s="457">
        <v>0</v>
      </c>
      <c r="AL2790" s="438">
        <v>2.7379237050336232E-3</v>
      </c>
      <c r="AM2790" s="456">
        <v>0</v>
      </c>
      <c r="AN2790" s="457">
        <v>0</v>
      </c>
      <c r="AO2790" s="438">
        <v>3.5543526189558187E-3</v>
      </c>
      <c r="AP2790" s="462">
        <v>0</v>
      </c>
      <c r="AQ2790" s="463">
        <v>0</v>
      </c>
      <c r="AR2790" s="463">
        <v>0</v>
      </c>
      <c r="AS2790" s="456">
        <v>0</v>
      </c>
      <c r="AT2790" s="457">
        <v>0</v>
      </c>
      <c r="AU2790" s="457">
        <v>0</v>
      </c>
    </row>
    <row r="2791" spans="1:47" x14ac:dyDescent="0.2">
      <c r="A2791" s="231">
        <v>2044</v>
      </c>
      <c r="B2791" s="232">
        <v>27</v>
      </c>
      <c r="C2791" s="456">
        <v>0</v>
      </c>
      <c r="D2791" s="457">
        <v>0</v>
      </c>
      <c r="E2791" s="438">
        <v>8.5071128645759071</v>
      </c>
      <c r="F2791" s="456">
        <v>0</v>
      </c>
      <c r="G2791" s="457">
        <v>0</v>
      </c>
      <c r="H2791" s="438">
        <v>0.37679722659777254</v>
      </c>
      <c r="I2791" s="456">
        <v>0</v>
      </c>
      <c r="J2791" s="457">
        <v>0</v>
      </c>
      <c r="K2791" s="438">
        <v>0.4618422213957824</v>
      </c>
      <c r="L2791" s="462">
        <v>0</v>
      </c>
      <c r="M2791" s="463">
        <v>0</v>
      </c>
      <c r="N2791" s="438">
        <v>3.4480267079390319E-3</v>
      </c>
      <c r="O2791" s="456">
        <v>0</v>
      </c>
      <c r="P2791" s="457">
        <v>0</v>
      </c>
      <c r="Q2791" s="438">
        <v>2.8114919778682714E-2</v>
      </c>
      <c r="R2791" s="462">
        <v>0</v>
      </c>
      <c r="S2791" s="463">
        <v>0</v>
      </c>
      <c r="T2791" s="438">
        <v>515.10957389488487</v>
      </c>
      <c r="U2791" s="456">
        <v>0</v>
      </c>
      <c r="V2791" s="457">
        <v>0</v>
      </c>
      <c r="W2791" s="438">
        <v>1.9222225924977968E-2</v>
      </c>
      <c r="X2791" s="456">
        <v>0</v>
      </c>
      <c r="Y2791" s="457">
        <v>0</v>
      </c>
      <c r="Z2791" s="438">
        <v>1.9648927221954056E-2</v>
      </c>
      <c r="AA2791" s="456">
        <v>0</v>
      </c>
      <c r="AB2791" s="457">
        <v>0</v>
      </c>
      <c r="AC2791" s="438">
        <v>7.3705803783338398E-3</v>
      </c>
      <c r="AD2791" s="456">
        <v>0</v>
      </c>
      <c r="AE2791" s="457">
        <v>0</v>
      </c>
      <c r="AF2791" s="438">
        <v>4.4565296284399111E-4</v>
      </c>
      <c r="AG2791" s="456">
        <v>0</v>
      </c>
      <c r="AH2791" s="457">
        <v>0</v>
      </c>
      <c r="AI2791" s="438">
        <v>1.5903961551653151E-2</v>
      </c>
      <c r="AJ2791" s="456">
        <v>0</v>
      </c>
      <c r="AK2791" s="457">
        <v>0</v>
      </c>
      <c r="AL2791" s="438">
        <v>2.743891512310422E-3</v>
      </c>
      <c r="AM2791" s="456">
        <v>0</v>
      </c>
      <c r="AN2791" s="457">
        <v>0</v>
      </c>
      <c r="AO2791" s="438">
        <v>3.5606059502521397E-3</v>
      </c>
      <c r="AP2791" s="462">
        <v>0</v>
      </c>
      <c r="AQ2791" s="463">
        <v>0</v>
      </c>
      <c r="AR2791" s="463">
        <v>0</v>
      </c>
      <c r="AS2791" s="456">
        <v>0</v>
      </c>
      <c r="AT2791" s="457">
        <v>0</v>
      </c>
      <c r="AU2791" s="457">
        <v>0</v>
      </c>
    </row>
    <row r="2792" spans="1:47" x14ac:dyDescent="0.2">
      <c r="A2792" s="231">
        <v>2044</v>
      </c>
      <c r="B2792" s="232">
        <v>28</v>
      </c>
      <c r="C2792" s="456">
        <v>0</v>
      </c>
      <c r="D2792" s="457">
        <v>0</v>
      </c>
      <c r="E2792" s="438">
        <v>8.507134165969271</v>
      </c>
      <c r="F2792" s="456">
        <v>0</v>
      </c>
      <c r="G2792" s="457">
        <v>0</v>
      </c>
      <c r="H2792" s="438">
        <v>0.37679590836812249</v>
      </c>
      <c r="I2792" s="456">
        <v>0</v>
      </c>
      <c r="J2792" s="457">
        <v>0</v>
      </c>
      <c r="K2792" s="438">
        <v>0.4618423478578158</v>
      </c>
      <c r="L2792" s="462">
        <v>0</v>
      </c>
      <c r="M2792" s="463">
        <v>0</v>
      </c>
      <c r="N2792" s="438">
        <v>3.4480343816492985E-3</v>
      </c>
      <c r="O2792" s="456">
        <v>0</v>
      </c>
      <c r="P2792" s="457">
        <v>0</v>
      </c>
      <c r="Q2792" s="438">
        <v>2.8114931966231084E-2</v>
      </c>
      <c r="R2792" s="462">
        <v>0</v>
      </c>
      <c r="S2792" s="463">
        <v>0</v>
      </c>
      <c r="T2792" s="438">
        <v>515.10928087538036</v>
      </c>
      <c r="U2792" s="456">
        <v>0</v>
      </c>
      <c r="V2792" s="457">
        <v>0</v>
      </c>
      <c r="W2792" s="438">
        <v>1.9222191270383701E-2</v>
      </c>
      <c r="X2792" s="456">
        <v>0</v>
      </c>
      <c r="Y2792" s="457">
        <v>0</v>
      </c>
      <c r="Z2792" s="438">
        <v>1.9648844442939468E-2</v>
      </c>
      <c r="AA2792" s="456">
        <v>0</v>
      </c>
      <c r="AB2792" s="457">
        <v>0</v>
      </c>
      <c r="AC2792" s="438">
        <v>7.3705462143352244E-3</v>
      </c>
      <c r="AD2792" s="456">
        <v>0</v>
      </c>
      <c r="AE2792" s="457">
        <v>0</v>
      </c>
      <c r="AF2792" s="438">
        <v>4.4565284416375094E-4</v>
      </c>
      <c r="AG2792" s="456">
        <v>0</v>
      </c>
      <c r="AH2792" s="457">
        <v>0</v>
      </c>
      <c r="AI2792" s="438">
        <v>1.5903896890987253E-2</v>
      </c>
      <c r="AJ2792" s="456">
        <v>0</v>
      </c>
      <c r="AK2792" s="457">
        <v>0</v>
      </c>
      <c r="AL2792" s="438">
        <v>2.7438744038738101E-3</v>
      </c>
      <c r="AM2792" s="456">
        <v>0</v>
      </c>
      <c r="AN2792" s="457">
        <v>0</v>
      </c>
      <c r="AO2792" s="438">
        <v>3.5605919210864021E-3</v>
      </c>
      <c r="AP2792" s="462">
        <v>0</v>
      </c>
      <c r="AQ2792" s="463">
        <v>0</v>
      </c>
      <c r="AR2792" s="463">
        <v>0</v>
      </c>
      <c r="AS2792" s="456">
        <v>0</v>
      </c>
      <c r="AT2792" s="457">
        <v>0</v>
      </c>
      <c r="AU2792" s="457">
        <v>0</v>
      </c>
    </row>
    <row r="2793" spans="1:47" x14ac:dyDescent="0.2">
      <c r="A2793" s="231">
        <v>2044</v>
      </c>
      <c r="B2793" s="232">
        <v>29</v>
      </c>
      <c r="C2793" s="456">
        <v>0</v>
      </c>
      <c r="D2793" s="457">
        <v>0</v>
      </c>
      <c r="E2793" s="438">
        <v>8.5071244148330134</v>
      </c>
      <c r="F2793" s="456">
        <v>0</v>
      </c>
      <c r="G2793" s="457">
        <v>0</v>
      </c>
      <c r="H2793" s="438">
        <v>0.37679298904918102</v>
      </c>
      <c r="I2793" s="456">
        <v>0</v>
      </c>
      <c r="J2793" s="457">
        <v>0</v>
      </c>
      <c r="K2793" s="438">
        <v>0.46184177555849004</v>
      </c>
      <c r="L2793" s="462">
        <v>0</v>
      </c>
      <c r="M2793" s="463">
        <v>0</v>
      </c>
      <c r="N2793" s="438">
        <v>3.4480389997747834E-3</v>
      </c>
      <c r="O2793" s="456">
        <v>0</v>
      </c>
      <c r="P2793" s="457">
        <v>0</v>
      </c>
      <c r="Q2793" s="438">
        <v>2.81149095164527E-2</v>
      </c>
      <c r="R2793" s="462">
        <v>0</v>
      </c>
      <c r="S2793" s="463">
        <v>0</v>
      </c>
      <c r="T2793" s="438">
        <v>515.1102769160193</v>
      </c>
      <c r="U2793" s="456">
        <v>0</v>
      </c>
      <c r="V2793" s="457">
        <v>0</v>
      </c>
      <c r="W2793" s="438">
        <v>1.9222095356975756E-2</v>
      </c>
      <c r="X2793" s="456">
        <v>0</v>
      </c>
      <c r="Y2793" s="457">
        <v>0</v>
      </c>
      <c r="Z2793" s="438">
        <v>1.9648697029558154E-2</v>
      </c>
      <c r="AA2793" s="456">
        <v>0</v>
      </c>
      <c r="AB2793" s="457">
        <v>0</v>
      </c>
      <c r="AC2793" s="438">
        <v>7.3704753180657339E-3</v>
      </c>
      <c r="AD2793" s="456">
        <v>0</v>
      </c>
      <c r="AE2793" s="457">
        <v>0</v>
      </c>
      <c r="AF2793" s="438">
        <v>4.4564802994126934E-4</v>
      </c>
      <c r="AG2793" s="456">
        <v>0</v>
      </c>
      <c r="AH2793" s="457">
        <v>0</v>
      </c>
      <c r="AI2793" s="438">
        <v>1.5903773981146677E-2</v>
      </c>
      <c r="AJ2793" s="456">
        <v>0</v>
      </c>
      <c r="AK2793" s="457">
        <v>0</v>
      </c>
      <c r="AL2793" s="438">
        <v>2.7438503883938101E-3</v>
      </c>
      <c r="AM2793" s="456">
        <v>0</v>
      </c>
      <c r="AN2793" s="457">
        <v>0</v>
      </c>
      <c r="AO2793" s="438">
        <v>3.5605704282179926E-3</v>
      </c>
      <c r="AP2793" s="462">
        <v>0</v>
      </c>
      <c r="AQ2793" s="463">
        <v>0</v>
      </c>
      <c r="AR2793" s="463">
        <v>0</v>
      </c>
      <c r="AS2793" s="456">
        <v>0</v>
      </c>
      <c r="AT2793" s="457">
        <v>0</v>
      </c>
      <c r="AU2793" s="457">
        <v>0</v>
      </c>
    </row>
    <row r="2794" spans="1:47" x14ac:dyDescent="0.2">
      <c r="A2794" s="231">
        <v>2044</v>
      </c>
      <c r="B2794" s="232">
        <v>30</v>
      </c>
      <c r="C2794" s="456">
        <v>0</v>
      </c>
      <c r="D2794" s="457">
        <v>0</v>
      </c>
      <c r="E2794" s="438">
        <v>9.7761893075941728</v>
      </c>
      <c r="F2794" s="456">
        <v>0</v>
      </c>
      <c r="G2794" s="457">
        <v>0</v>
      </c>
      <c r="H2794" s="438">
        <v>0.39958027074984442</v>
      </c>
      <c r="I2794" s="456">
        <v>0</v>
      </c>
      <c r="J2794" s="457">
        <v>0</v>
      </c>
      <c r="K2794" s="438">
        <v>0.59666207334218546</v>
      </c>
      <c r="L2794" s="462">
        <v>0</v>
      </c>
      <c r="M2794" s="463">
        <v>0</v>
      </c>
      <c r="N2794" s="438">
        <v>3.4480464314253275E-3</v>
      </c>
      <c r="O2794" s="456">
        <v>0</v>
      </c>
      <c r="P2794" s="457">
        <v>0</v>
      </c>
      <c r="Q2794" s="438">
        <v>2.8114852717894281E-2</v>
      </c>
      <c r="R2794" s="462">
        <v>0</v>
      </c>
      <c r="S2794" s="463">
        <v>0</v>
      </c>
      <c r="T2794" s="438">
        <v>515.11120190179793</v>
      </c>
      <c r="U2794" s="456">
        <v>0</v>
      </c>
      <c r="V2794" s="457">
        <v>0</v>
      </c>
      <c r="W2794" s="438">
        <v>2.0497956308317165E-2</v>
      </c>
      <c r="X2794" s="456">
        <v>0</v>
      </c>
      <c r="Y2794" s="457">
        <v>0</v>
      </c>
      <c r="Z2794" s="438">
        <v>1.9648466805656524E-2</v>
      </c>
      <c r="AA2794" s="456">
        <v>0</v>
      </c>
      <c r="AB2794" s="457">
        <v>0</v>
      </c>
      <c r="AC2794" s="438">
        <v>7.792654544107251E-3</v>
      </c>
      <c r="AD2794" s="456">
        <v>0</v>
      </c>
      <c r="AE2794" s="457">
        <v>0</v>
      </c>
      <c r="AF2794" s="438">
        <v>4.7229495701127741E-4</v>
      </c>
      <c r="AG2794" s="456">
        <v>0</v>
      </c>
      <c r="AH2794" s="457">
        <v>0</v>
      </c>
      <c r="AI2794" s="438">
        <v>1.6873105732430501E-2</v>
      </c>
      <c r="AJ2794" s="456">
        <v>0</v>
      </c>
      <c r="AK2794" s="457">
        <v>0</v>
      </c>
      <c r="AL2794" s="438">
        <v>2.8982153721984231E-3</v>
      </c>
      <c r="AM2794" s="456">
        <v>0</v>
      </c>
      <c r="AN2794" s="457">
        <v>0</v>
      </c>
      <c r="AO2794" s="438">
        <v>3.7892643751364368E-3</v>
      </c>
      <c r="AP2794" s="462">
        <v>0</v>
      </c>
      <c r="AQ2794" s="463">
        <v>0</v>
      </c>
      <c r="AR2794" s="463">
        <v>0</v>
      </c>
      <c r="AS2794" s="456">
        <v>0</v>
      </c>
      <c r="AT2794" s="457">
        <v>0</v>
      </c>
      <c r="AU2794" s="457">
        <v>0</v>
      </c>
    </row>
    <row r="2795" spans="1:47" x14ac:dyDescent="0.2">
      <c r="A2795" s="231">
        <v>2044</v>
      </c>
      <c r="B2795" s="232">
        <v>31</v>
      </c>
      <c r="C2795" s="456">
        <v>0</v>
      </c>
      <c r="D2795" s="457">
        <v>0</v>
      </c>
      <c r="E2795" s="438">
        <v>11.089706044064648</v>
      </c>
      <c r="F2795" s="456">
        <v>0</v>
      </c>
      <c r="G2795" s="457">
        <v>0</v>
      </c>
      <c r="H2795" s="438">
        <v>0.42474778101179039</v>
      </c>
      <c r="I2795" s="456">
        <v>0</v>
      </c>
      <c r="J2795" s="457">
        <v>0</v>
      </c>
      <c r="K2795" s="438">
        <v>0.72635557239199844</v>
      </c>
      <c r="L2795" s="462">
        <v>0</v>
      </c>
      <c r="M2795" s="463">
        <v>0</v>
      </c>
      <c r="N2795" s="438">
        <v>3.4480502744016414E-3</v>
      </c>
      <c r="O2795" s="456">
        <v>0</v>
      </c>
      <c r="P2795" s="457">
        <v>0</v>
      </c>
      <c r="Q2795" s="438">
        <v>2.8114818130066409E-2</v>
      </c>
      <c r="R2795" s="462">
        <v>0</v>
      </c>
      <c r="S2795" s="463">
        <v>0</v>
      </c>
      <c r="T2795" s="438">
        <v>515.11274807116934</v>
      </c>
      <c r="U2795" s="456">
        <v>0</v>
      </c>
      <c r="V2795" s="457">
        <v>0</v>
      </c>
      <c r="W2795" s="438">
        <v>2.1883895633631176E-2</v>
      </c>
      <c r="X2795" s="456">
        <v>0</v>
      </c>
      <c r="Y2795" s="457">
        <v>0</v>
      </c>
      <c r="Z2795" s="438">
        <v>1.964811871951171E-2</v>
      </c>
      <c r="AA2795" s="456">
        <v>0</v>
      </c>
      <c r="AB2795" s="457">
        <v>0</v>
      </c>
      <c r="AC2795" s="438">
        <v>8.2632664389680824E-3</v>
      </c>
      <c r="AD2795" s="456">
        <v>0</v>
      </c>
      <c r="AE2795" s="457">
        <v>0</v>
      </c>
      <c r="AF2795" s="438">
        <v>5.0188725768906281E-4</v>
      </c>
      <c r="AG2795" s="456">
        <v>0</v>
      </c>
      <c r="AH2795" s="457">
        <v>0</v>
      </c>
      <c r="AI2795" s="438">
        <v>1.7942412001161083E-2</v>
      </c>
      <c r="AJ2795" s="456">
        <v>0</v>
      </c>
      <c r="AK2795" s="457">
        <v>0</v>
      </c>
      <c r="AL2795" s="438">
        <v>3.0713756111775607E-3</v>
      </c>
      <c r="AM2795" s="456">
        <v>0</v>
      </c>
      <c r="AN2795" s="457">
        <v>0</v>
      </c>
      <c r="AO2795" s="438">
        <v>4.0393331006651377E-3</v>
      </c>
      <c r="AP2795" s="462">
        <v>0</v>
      </c>
      <c r="AQ2795" s="463">
        <v>0</v>
      </c>
      <c r="AR2795" s="463">
        <v>0</v>
      </c>
      <c r="AS2795" s="456">
        <v>0</v>
      </c>
      <c r="AT2795" s="457">
        <v>0</v>
      </c>
      <c r="AU2795" s="457">
        <v>0</v>
      </c>
    </row>
    <row r="2796" spans="1:47" x14ac:dyDescent="0.2">
      <c r="A2796" s="231">
        <v>2044</v>
      </c>
      <c r="B2796" s="232">
        <v>32</v>
      </c>
      <c r="C2796" s="456">
        <v>0</v>
      </c>
      <c r="D2796" s="457">
        <v>0</v>
      </c>
      <c r="E2796" s="419">
        <v>11.089706044064648</v>
      </c>
      <c r="F2796" s="456">
        <v>0</v>
      </c>
      <c r="G2796" s="457">
        <v>0</v>
      </c>
      <c r="H2796" s="419">
        <v>0.42474778101179039</v>
      </c>
      <c r="I2796" s="456">
        <v>0</v>
      </c>
      <c r="J2796" s="457">
        <v>0</v>
      </c>
      <c r="K2796" s="419">
        <v>0.72635557239199844</v>
      </c>
      <c r="L2796" s="462">
        <v>0</v>
      </c>
      <c r="M2796" s="463">
        <v>0</v>
      </c>
      <c r="N2796" s="419">
        <v>3.4480502744016414E-3</v>
      </c>
      <c r="O2796" s="456">
        <v>0</v>
      </c>
      <c r="P2796" s="457">
        <v>0</v>
      </c>
      <c r="Q2796" s="419">
        <v>2.8114818130066409E-2</v>
      </c>
      <c r="R2796" s="462">
        <v>0</v>
      </c>
      <c r="S2796" s="463">
        <v>0</v>
      </c>
      <c r="T2796" s="419">
        <v>515.11274807116934</v>
      </c>
      <c r="U2796" s="456">
        <v>0</v>
      </c>
      <c r="V2796" s="457">
        <v>0</v>
      </c>
      <c r="W2796" s="419">
        <v>2.1883895633631176E-2</v>
      </c>
      <c r="X2796" s="456">
        <v>0</v>
      </c>
      <c r="Y2796" s="457">
        <v>0</v>
      </c>
      <c r="Z2796" s="419">
        <v>1.964811871951171E-2</v>
      </c>
      <c r="AA2796" s="456">
        <v>0</v>
      </c>
      <c r="AB2796" s="457">
        <v>0</v>
      </c>
      <c r="AC2796" s="419">
        <v>8.2632664389680824E-3</v>
      </c>
      <c r="AD2796" s="456">
        <v>0</v>
      </c>
      <c r="AE2796" s="457">
        <v>0</v>
      </c>
      <c r="AF2796" s="419">
        <v>5.0188725768906281E-4</v>
      </c>
      <c r="AG2796" s="456">
        <v>0</v>
      </c>
      <c r="AH2796" s="457">
        <v>0</v>
      </c>
      <c r="AI2796" s="419">
        <v>1.7942412001161083E-2</v>
      </c>
      <c r="AJ2796" s="456">
        <v>0</v>
      </c>
      <c r="AK2796" s="457">
        <v>0</v>
      </c>
      <c r="AL2796" s="419">
        <v>3.0713756111775607E-3</v>
      </c>
      <c r="AM2796" s="456">
        <v>0</v>
      </c>
      <c r="AN2796" s="457">
        <v>0</v>
      </c>
      <c r="AO2796" s="419">
        <v>4.0393331006651377E-3</v>
      </c>
      <c r="AP2796" s="462">
        <v>0</v>
      </c>
      <c r="AQ2796" s="463">
        <v>0</v>
      </c>
      <c r="AR2796" s="463">
        <v>0</v>
      </c>
      <c r="AS2796" s="456">
        <v>0</v>
      </c>
      <c r="AT2796" s="457">
        <v>0</v>
      </c>
      <c r="AU2796" s="457">
        <v>0</v>
      </c>
    </row>
    <row r="2797" spans="1:47" x14ac:dyDescent="0.2">
      <c r="A2797" s="231">
        <v>2044</v>
      </c>
      <c r="B2797" s="232">
        <v>33</v>
      </c>
      <c r="C2797" s="456">
        <v>0</v>
      </c>
      <c r="D2797" s="457">
        <v>0</v>
      </c>
      <c r="E2797" s="419">
        <v>11.089706044064648</v>
      </c>
      <c r="F2797" s="456">
        <v>0</v>
      </c>
      <c r="G2797" s="457">
        <v>0</v>
      </c>
      <c r="H2797" s="419">
        <v>0.42474778101179039</v>
      </c>
      <c r="I2797" s="456">
        <v>0</v>
      </c>
      <c r="J2797" s="457">
        <v>0</v>
      </c>
      <c r="K2797" s="419">
        <v>0.72635557239199844</v>
      </c>
      <c r="L2797" s="462">
        <v>0</v>
      </c>
      <c r="M2797" s="463">
        <v>0</v>
      </c>
      <c r="N2797" s="419">
        <v>3.4480502744016414E-3</v>
      </c>
      <c r="O2797" s="456">
        <v>0</v>
      </c>
      <c r="P2797" s="457">
        <v>0</v>
      </c>
      <c r="Q2797" s="419">
        <v>2.8114818130066409E-2</v>
      </c>
      <c r="R2797" s="462">
        <v>0</v>
      </c>
      <c r="S2797" s="463">
        <v>0</v>
      </c>
      <c r="T2797" s="419">
        <v>515.11274807116934</v>
      </c>
      <c r="U2797" s="456">
        <v>0</v>
      </c>
      <c r="V2797" s="457">
        <v>0</v>
      </c>
      <c r="W2797" s="419">
        <v>2.1883895633631176E-2</v>
      </c>
      <c r="X2797" s="456">
        <v>0</v>
      </c>
      <c r="Y2797" s="457">
        <v>0</v>
      </c>
      <c r="Z2797" s="419">
        <v>1.964811871951171E-2</v>
      </c>
      <c r="AA2797" s="456">
        <v>0</v>
      </c>
      <c r="AB2797" s="457">
        <v>0</v>
      </c>
      <c r="AC2797" s="419">
        <v>8.2632664389680824E-3</v>
      </c>
      <c r="AD2797" s="456">
        <v>0</v>
      </c>
      <c r="AE2797" s="457">
        <v>0</v>
      </c>
      <c r="AF2797" s="419">
        <v>5.0188725768906281E-4</v>
      </c>
      <c r="AG2797" s="456">
        <v>0</v>
      </c>
      <c r="AH2797" s="457">
        <v>0</v>
      </c>
      <c r="AI2797" s="419">
        <v>1.7942412001161083E-2</v>
      </c>
      <c r="AJ2797" s="456">
        <v>0</v>
      </c>
      <c r="AK2797" s="457">
        <v>0</v>
      </c>
      <c r="AL2797" s="419">
        <v>3.0713756111775607E-3</v>
      </c>
      <c r="AM2797" s="456">
        <v>0</v>
      </c>
      <c r="AN2797" s="457">
        <v>0</v>
      </c>
      <c r="AO2797" s="419">
        <v>4.0393331006651377E-3</v>
      </c>
      <c r="AP2797" s="462">
        <v>0</v>
      </c>
      <c r="AQ2797" s="463">
        <v>0</v>
      </c>
      <c r="AR2797" s="463">
        <v>0</v>
      </c>
      <c r="AS2797" s="456">
        <v>0</v>
      </c>
      <c r="AT2797" s="457">
        <v>0</v>
      </c>
      <c r="AU2797" s="457">
        <v>0</v>
      </c>
    </row>
    <row r="2798" spans="1:47" x14ac:dyDescent="0.2">
      <c r="A2798" s="231">
        <v>2044</v>
      </c>
      <c r="B2798" s="232">
        <v>34</v>
      </c>
      <c r="C2798" s="456">
        <v>0</v>
      </c>
      <c r="D2798" s="457">
        <v>0</v>
      </c>
      <c r="E2798" s="419">
        <v>11.089706044064648</v>
      </c>
      <c r="F2798" s="456">
        <v>0</v>
      </c>
      <c r="G2798" s="457">
        <v>0</v>
      </c>
      <c r="H2798" s="419">
        <v>0.42474778101179039</v>
      </c>
      <c r="I2798" s="456">
        <v>0</v>
      </c>
      <c r="J2798" s="457">
        <v>0</v>
      </c>
      <c r="K2798" s="419">
        <v>0.72635557239199844</v>
      </c>
      <c r="L2798" s="462">
        <v>0</v>
      </c>
      <c r="M2798" s="463">
        <v>0</v>
      </c>
      <c r="N2798" s="419">
        <v>3.4480502744016414E-3</v>
      </c>
      <c r="O2798" s="456">
        <v>0</v>
      </c>
      <c r="P2798" s="457">
        <v>0</v>
      </c>
      <c r="Q2798" s="419">
        <v>2.8114818130066409E-2</v>
      </c>
      <c r="R2798" s="462">
        <v>0</v>
      </c>
      <c r="S2798" s="463">
        <v>0</v>
      </c>
      <c r="T2798" s="419">
        <v>515.11274807116934</v>
      </c>
      <c r="U2798" s="456">
        <v>0</v>
      </c>
      <c r="V2798" s="457">
        <v>0</v>
      </c>
      <c r="W2798" s="419">
        <v>2.1883895633631176E-2</v>
      </c>
      <c r="X2798" s="456">
        <v>0</v>
      </c>
      <c r="Y2798" s="457">
        <v>0</v>
      </c>
      <c r="Z2798" s="419">
        <v>1.964811871951171E-2</v>
      </c>
      <c r="AA2798" s="456">
        <v>0</v>
      </c>
      <c r="AB2798" s="457">
        <v>0</v>
      </c>
      <c r="AC2798" s="419">
        <v>8.2632664389680824E-3</v>
      </c>
      <c r="AD2798" s="456">
        <v>0</v>
      </c>
      <c r="AE2798" s="457">
        <v>0</v>
      </c>
      <c r="AF2798" s="419">
        <v>5.0188725768906281E-4</v>
      </c>
      <c r="AG2798" s="456">
        <v>0</v>
      </c>
      <c r="AH2798" s="457">
        <v>0</v>
      </c>
      <c r="AI2798" s="419">
        <v>1.7942412001161083E-2</v>
      </c>
      <c r="AJ2798" s="456">
        <v>0</v>
      </c>
      <c r="AK2798" s="457">
        <v>0</v>
      </c>
      <c r="AL2798" s="419">
        <v>3.0713756111775607E-3</v>
      </c>
      <c r="AM2798" s="456">
        <v>0</v>
      </c>
      <c r="AN2798" s="457">
        <v>0</v>
      </c>
      <c r="AO2798" s="419">
        <v>4.0393331006651377E-3</v>
      </c>
      <c r="AP2798" s="462">
        <v>0</v>
      </c>
      <c r="AQ2798" s="463">
        <v>0</v>
      </c>
      <c r="AR2798" s="463">
        <v>0</v>
      </c>
      <c r="AS2798" s="456">
        <v>0</v>
      </c>
      <c r="AT2798" s="457">
        <v>0</v>
      </c>
      <c r="AU2798" s="457">
        <v>0</v>
      </c>
    </row>
    <row r="2799" spans="1:47" x14ac:dyDescent="0.2">
      <c r="A2799" s="231">
        <v>2044</v>
      </c>
      <c r="B2799" s="232">
        <v>35</v>
      </c>
      <c r="C2799" s="456">
        <v>0</v>
      </c>
      <c r="D2799" s="457">
        <v>0</v>
      </c>
      <c r="E2799" s="419">
        <v>11.089706044064648</v>
      </c>
      <c r="F2799" s="456">
        <v>0</v>
      </c>
      <c r="G2799" s="457">
        <v>0</v>
      </c>
      <c r="H2799" s="419">
        <v>0.42474778101179039</v>
      </c>
      <c r="I2799" s="456">
        <v>0</v>
      </c>
      <c r="J2799" s="457">
        <v>0</v>
      </c>
      <c r="K2799" s="419">
        <v>0.72635557239199844</v>
      </c>
      <c r="L2799" s="462">
        <v>0</v>
      </c>
      <c r="M2799" s="463">
        <v>0</v>
      </c>
      <c r="N2799" s="419">
        <v>3.4480502744016414E-3</v>
      </c>
      <c r="O2799" s="456">
        <v>0</v>
      </c>
      <c r="P2799" s="457">
        <v>0</v>
      </c>
      <c r="Q2799" s="419">
        <v>2.8114818130066409E-2</v>
      </c>
      <c r="R2799" s="462">
        <v>0</v>
      </c>
      <c r="S2799" s="463">
        <v>0</v>
      </c>
      <c r="T2799" s="419">
        <v>515.11274807116934</v>
      </c>
      <c r="U2799" s="456">
        <v>0</v>
      </c>
      <c r="V2799" s="457">
        <v>0</v>
      </c>
      <c r="W2799" s="419">
        <v>2.1883895633631176E-2</v>
      </c>
      <c r="X2799" s="456">
        <v>0</v>
      </c>
      <c r="Y2799" s="457">
        <v>0</v>
      </c>
      <c r="Z2799" s="419">
        <v>1.964811871951171E-2</v>
      </c>
      <c r="AA2799" s="456">
        <v>0</v>
      </c>
      <c r="AB2799" s="457">
        <v>0</v>
      </c>
      <c r="AC2799" s="419">
        <v>8.2632664389680824E-3</v>
      </c>
      <c r="AD2799" s="456">
        <v>0</v>
      </c>
      <c r="AE2799" s="457">
        <v>0</v>
      </c>
      <c r="AF2799" s="419">
        <v>5.0188725768906281E-4</v>
      </c>
      <c r="AG2799" s="456">
        <v>0</v>
      </c>
      <c r="AH2799" s="457">
        <v>0</v>
      </c>
      <c r="AI2799" s="419">
        <v>1.7942412001161083E-2</v>
      </c>
      <c r="AJ2799" s="456">
        <v>0</v>
      </c>
      <c r="AK2799" s="457">
        <v>0</v>
      </c>
      <c r="AL2799" s="419">
        <v>3.0713756111775607E-3</v>
      </c>
      <c r="AM2799" s="456">
        <v>0</v>
      </c>
      <c r="AN2799" s="457">
        <v>0</v>
      </c>
      <c r="AO2799" s="419">
        <v>4.0393331006651377E-3</v>
      </c>
      <c r="AP2799" s="462">
        <v>0</v>
      </c>
      <c r="AQ2799" s="463">
        <v>0</v>
      </c>
      <c r="AR2799" s="463">
        <v>0</v>
      </c>
      <c r="AS2799" s="456">
        <v>0</v>
      </c>
      <c r="AT2799" s="457">
        <v>0</v>
      </c>
      <c r="AU2799" s="457">
        <v>0</v>
      </c>
    </row>
    <row r="2800" spans="1:47" x14ac:dyDescent="0.2">
      <c r="A2800" s="231">
        <v>2044</v>
      </c>
      <c r="B2800" s="232">
        <v>36</v>
      </c>
      <c r="C2800" s="456">
        <v>0</v>
      </c>
      <c r="D2800" s="457">
        <v>0</v>
      </c>
      <c r="E2800" s="419">
        <v>11.089706044064648</v>
      </c>
      <c r="F2800" s="456">
        <v>0</v>
      </c>
      <c r="G2800" s="457">
        <v>0</v>
      </c>
      <c r="H2800" s="419">
        <v>0.42474778101179039</v>
      </c>
      <c r="I2800" s="456">
        <v>0</v>
      </c>
      <c r="J2800" s="457">
        <v>0</v>
      </c>
      <c r="K2800" s="419">
        <v>0.72635557239199844</v>
      </c>
      <c r="L2800" s="462">
        <v>0</v>
      </c>
      <c r="M2800" s="463">
        <v>0</v>
      </c>
      <c r="N2800" s="419">
        <v>3.4480502744016414E-3</v>
      </c>
      <c r="O2800" s="456">
        <v>0</v>
      </c>
      <c r="P2800" s="457">
        <v>0</v>
      </c>
      <c r="Q2800" s="419">
        <v>2.8114818130066409E-2</v>
      </c>
      <c r="R2800" s="462">
        <v>0</v>
      </c>
      <c r="S2800" s="463">
        <v>0</v>
      </c>
      <c r="T2800" s="419">
        <v>515.11274807116934</v>
      </c>
      <c r="U2800" s="456">
        <v>0</v>
      </c>
      <c r="V2800" s="457">
        <v>0</v>
      </c>
      <c r="W2800" s="419">
        <v>2.1883895633631176E-2</v>
      </c>
      <c r="X2800" s="456">
        <v>0</v>
      </c>
      <c r="Y2800" s="457">
        <v>0</v>
      </c>
      <c r="Z2800" s="419">
        <v>1.964811871951171E-2</v>
      </c>
      <c r="AA2800" s="456">
        <v>0</v>
      </c>
      <c r="AB2800" s="457">
        <v>0</v>
      </c>
      <c r="AC2800" s="419">
        <v>8.2632664389680824E-3</v>
      </c>
      <c r="AD2800" s="456">
        <v>0</v>
      </c>
      <c r="AE2800" s="457">
        <v>0</v>
      </c>
      <c r="AF2800" s="419">
        <v>5.0188725768906281E-4</v>
      </c>
      <c r="AG2800" s="456">
        <v>0</v>
      </c>
      <c r="AH2800" s="457">
        <v>0</v>
      </c>
      <c r="AI2800" s="419">
        <v>1.7942412001161083E-2</v>
      </c>
      <c r="AJ2800" s="456">
        <v>0</v>
      </c>
      <c r="AK2800" s="457">
        <v>0</v>
      </c>
      <c r="AL2800" s="419">
        <v>3.0713756111775607E-3</v>
      </c>
      <c r="AM2800" s="456">
        <v>0</v>
      </c>
      <c r="AN2800" s="457">
        <v>0</v>
      </c>
      <c r="AO2800" s="419">
        <v>4.0393331006651377E-3</v>
      </c>
      <c r="AP2800" s="462">
        <v>0</v>
      </c>
      <c r="AQ2800" s="463">
        <v>0</v>
      </c>
      <c r="AR2800" s="463">
        <v>0</v>
      </c>
      <c r="AS2800" s="456">
        <v>0</v>
      </c>
      <c r="AT2800" s="457">
        <v>0</v>
      </c>
      <c r="AU2800" s="457">
        <v>0</v>
      </c>
    </row>
    <row r="2801" spans="1:47" x14ac:dyDescent="0.2">
      <c r="A2801" s="231">
        <v>2044</v>
      </c>
      <c r="B2801" s="232">
        <v>37</v>
      </c>
      <c r="C2801" s="456">
        <v>0</v>
      </c>
      <c r="D2801" s="457">
        <v>0</v>
      </c>
      <c r="E2801" s="419">
        <v>11.089706044064648</v>
      </c>
      <c r="F2801" s="456">
        <v>0</v>
      </c>
      <c r="G2801" s="457">
        <v>0</v>
      </c>
      <c r="H2801" s="419">
        <v>0.42474778101179039</v>
      </c>
      <c r="I2801" s="456">
        <v>0</v>
      </c>
      <c r="J2801" s="457">
        <v>0</v>
      </c>
      <c r="K2801" s="419">
        <v>0.72635557239199844</v>
      </c>
      <c r="L2801" s="462">
        <v>0</v>
      </c>
      <c r="M2801" s="463">
        <v>0</v>
      </c>
      <c r="N2801" s="419">
        <v>3.4480502744016414E-3</v>
      </c>
      <c r="O2801" s="456">
        <v>0</v>
      </c>
      <c r="P2801" s="457">
        <v>0</v>
      </c>
      <c r="Q2801" s="419">
        <v>2.8114818130066409E-2</v>
      </c>
      <c r="R2801" s="462">
        <v>0</v>
      </c>
      <c r="S2801" s="463">
        <v>0</v>
      </c>
      <c r="T2801" s="419">
        <v>515.11274807116934</v>
      </c>
      <c r="U2801" s="456">
        <v>0</v>
      </c>
      <c r="V2801" s="457">
        <v>0</v>
      </c>
      <c r="W2801" s="419">
        <v>2.1883895633631176E-2</v>
      </c>
      <c r="X2801" s="456">
        <v>0</v>
      </c>
      <c r="Y2801" s="457">
        <v>0</v>
      </c>
      <c r="Z2801" s="419">
        <v>1.964811871951171E-2</v>
      </c>
      <c r="AA2801" s="456">
        <v>0</v>
      </c>
      <c r="AB2801" s="457">
        <v>0</v>
      </c>
      <c r="AC2801" s="419">
        <v>8.2632664389680824E-3</v>
      </c>
      <c r="AD2801" s="456">
        <v>0</v>
      </c>
      <c r="AE2801" s="457">
        <v>0</v>
      </c>
      <c r="AF2801" s="419">
        <v>5.0188725768906281E-4</v>
      </c>
      <c r="AG2801" s="456">
        <v>0</v>
      </c>
      <c r="AH2801" s="457">
        <v>0</v>
      </c>
      <c r="AI2801" s="419">
        <v>1.7942412001161083E-2</v>
      </c>
      <c r="AJ2801" s="456">
        <v>0</v>
      </c>
      <c r="AK2801" s="457">
        <v>0</v>
      </c>
      <c r="AL2801" s="419">
        <v>3.0713756111775607E-3</v>
      </c>
      <c r="AM2801" s="456">
        <v>0</v>
      </c>
      <c r="AN2801" s="457">
        <v>0</v>
      </c>
      <c r="AO2801" s="419">
        <v>4.0393331006651377E-3</v>
      </c>
      <c r="AP2801" s="462">
        <v>0</v>
      </c>
      <c r="AQ2801" s="463">
        <v>0</v>
      </c>
      <c r="AR2801" s="463">
        <v>0</v>
      </c>
      <c r="AS2801" s="456">
        <v>0</v>
      </c>
      <c r="AT2801" s="457">
        <v>0</v>
      </c>
      <c r="AU2801" s="457">
        <v>0</v>
      </c>
    </row>
    <row r="2802" spans="1:47" x14ac:dyDescent="0.2">
      <c r="A2802" s="231">
        <v>2044</v>
      </c>
      <c r="B2802" s="232">
        <v>38</v>
      </c>
      <c r="C2802" s="456">
        <v>0</v>
      </c>
      <c r="D2802" s="457">
        <v>0</v>
      </c>
      <c r="E2802" s="419">
        <v>11.089706044064648</v>
      </c>
      <c r="F2802" s="456">
        <v>0</v>
      </c>
      <c r="G2802" s="457">
        <v>0</v>
      </c>
      <c r="H2802" s="419">
        <v>0.42474778101179039</v>
      </c>
      <c r="I2802" s="456">
        <v>0</v>
      </c>
      <c r="J2802" s="457">
        <v>0</v>
      </c>
      <c r="K2802" s="419">
        <v>0.72635557239199844</v>
      </c>
      <c r="L2802" s="462">
        <v>0</v>
      </c>
      <c r="M2802" s="463">
        <v>0</v>
      </c>
      <c r="N2802" s="419">
        <v>3.4480502744016414E-3</v>
      </c>
      <c r="O2802" s="456">
        <v>0</v>
      </c>
      <c r="P2802" s="457">
        <v>0</v>
      </c>
      <c r="Q2802" s="419">
        <v>2.8114818130066409E-2</v>
      </c>
      <c r="R2802" s="462">
        <v>0</v>
      </c>
      <c r="S2802" s="463">
        <v>0</v>
      </c>
      <c r="T2802" s="419">
        <v>515.11274807116934</v>
      </c>
      <c r="U2802" s="456">
        <v>0</v>
      </c>
      <c r="V2802" s="457">
        <v>0</v>
      </c>
      <c r="W2802" s="419">
        <v>2.1883895633631176E-2</v>
      </c>
      <c r="X2802" s="456">
        <v>0</v>
      </c>
      <c r="Y2802" s="457">
        <v>0</v>
      </c>
      <c r="Z2802" s="419">
        <v>1.964811871951171E-2</v>
      </c>
      <c r="AA2802" s="456">
        <v>0</v>
      </c>
      <c r="AB2802" s="457">
        <v>0</v>
      </c>
      <c r="AC2802" s="419">
        <v>8.2632664389680824E-3</v>
      </c>
      <c r="AD2802" s="456">
        <v>0</v>
      </c>
      <c r="AE2802" s="457">
        <v>0</v>
      </c>
      <c r="AF2802" s="419">
        <v>5.0188725768906281E-4</v>
      </c>
      <c r="AG2802" s="456">
        <v>0</v>
      </c>
      <c r="AH2802" s="457">
        <v>0</v>
      </c>
      <c r="AI2802" s="419">
        <v>1.7942412001161083E-2</v>
      </c>
      <c r="AJ2802" s="456">
        <v>0</v>
      </c>
      <c r="AK2802" s="457">
        <v>0</v>
      </c>
      <c r="AL2802" s="419">
        <v>3.0713756111775607E-3</v>
      </c>
      <c r="AM2802" s="456">
        <v>0</v>
      </c>
      <c r="AN2802" s="457">
        <v>0</v>
      </c>
      <c r="AO2802" s="419">
        <v>4.0393331006651377E-3</v>
      </c>
      <c r="AP2802" s="462">
        <v>0</v>
      </c>
      <c r="AQ2802" s="463">
        <v>0</v>
      </c>
      <c r="AR2802" s="463">
        <v>0</v>
      </c>
      <c r="AS2802" s="456">
        <v>0</v>
      </c>
      <c r="AT2802" s="457">
        <v>0</v>
      </c>
      <c r="AU2802" s="457">
        <v>0</v>
      </c>
    </row>
    <row r="2803" spans="1:47" x14ac:dyDescent="0.2">
      <c r="A2803" s="231">
        <v>2044</v>
      </c>
      <c r="B2803" s="232">
        <v>39</v>
      </c>
      <c r="C2803" s="456">
        <v>0</v>
      </c>
      <c r="D2803" s="457">
        <v>0</v>
      </c>
      <c r="E2803" s="419">
        <v>11.089706044064648</v>
      </c>
      <c r="F2803" s="456">
        <v>0</v>
      </c>
      <c r="G2803" s="457">
        <v>0</v>
      </c>
      <c r="H2803" s="419">
        <v>0.42474778101179039</v>
      </c>
      <c r="I2803" s="456">
        <v>0</v>
      </c>
      <c r="J2803" s="457">
        <v>0</v>
      </c>
      <c r="K2803" s="419">
        <v>0.72635557239199844</v>
      </c>
      <c r="L2803" s="462">
        <v>0</v>
      </c>
      <c r="M2803" s="463">
        <v>0</v>
      </c>
      <c r="N2803" s="419">
        <v>3.4480502744016414E-3</v>
      </c>
      <c r="O2803" s="456">
        <v>0</v>
      </c>
      <c r="P2803" s="457">
        <v>0</v>
      </c>
      <c r="Q2803" s="419">
        <v>2.8114818130066409E-2</v>
      </c>
      <c r="R2803" s="462">
        <v>0</v>
      </c>
      <c r="S2803" s="463">
        <v>0</v>
      </c>
      <c r="T2803" s="419">
        <v>515.11274807116934</v>
      </c>
      <c r="U2803" s="456">
        <v>0</v>
      </c>
      <c r="V2803" s="457">
        <v>0</v>
      </c>
      <c r="W2803" s="419">
        <v>2.1883895633631176E-2</v>
      </c>
      <c r="X2803" s="456">
        <v>0</v>
      </c>
      <c r="Y2803" s="457">
        <v>0</v>
      </c>
      <c r="Z2803" s="419">
        <v>1.964811871951171E-2</v>
      </c>
      <c r="AA2803" s="456">
        <v>0</v>
      </c>
      <c r="AB2803" s="457">
        <v>0</v>
      </c>
      <c r="AC2803" s="419">
        <v>8.2632664389680824E-3</v>
      </c>
      <c r="AD2803" s="456">
        <v>0</v>
      </c>
      <c r="AE2803" s="457">
        <v>0</v>
      </c>
      <c r="AF2803" s="419">
        <v>5.0188725768906281E-4</v>
      </c>
      <c r="AG2803" s="456">
        <v>0</v>
      </c>
      <c r="AH2803" s="457">
        <v>0</v>
      </c>
      <c r="AI2803" s="419">
        <v>1.7942412001161083E-2</v>
      </c>
      <c r="AJ2803" s="456">
        <v>0</v>
      </c>
      <c r="AK2803" s="457">
        <v>0</v>
      </c>
      <c r="AL2803" s="419">
        <v>3.0713756111775607E-3</v>
      </c>
      <c r="AM2803" s="456">
        <v>0</v>
      </c>
      <c r="AN2803" s="457">
        <v>0</v>
      </c>
      <c r="AO2803" s="419">
        <v>4.0393331006651377E-3</v>
      </c>
      <c r="AP2803" s="462">
        <v>0</v>
      </c>
      <c r="AQ2803" s="463">
        <v>0</v>
      </c>
      <c r="AR2803" s="463">
        <v>0</v>
      </c>
      <c r="AS2803" s="456">
        <v>0</v>
      </c>
      <c r="AT2803" s="457">
        <v>0</v>
      </c>
      <c r="AU2803" s="457">
        <v>0</v>
      </c>
    </row>
    <row r="2804" spans="1:47" ht="13.5" thickBot="1" x14ac:dyDescent="0.25">
      <c r="A2804" s="233">
        <v>2044</v>
      </c>
      <c r="B2804" s="234">
        <v>40</v>
      </c>
      <c r="C2804" s="458">
        <v>0</v>
      </c>
      <c r="D2804" s="459">
        <v>0</v>
      </c>
      <c r="E2804" s="430">
        <v>11.089706044064648</v>
      </c>
      <c r="F2804" s="458">
        <v>0</v>
      </c>
      <c r="G2804" s="459">
        <v>0</v>
      </c>
      <c r="H2804" s="430">
        <v>0.42474778101179039</v>
      </c>
      <c r="I2804" s="458">
        <v>0</v>
      </c>
      <c r="J2804" s="459">
        <v>0</v>
      </c>
      <c r="K2804" s="430">
        <v>0.72635557239199844</v>
      </c>
      <c r="L2804" s="464">
        <v>0</v>
      </c>
      <c r="M2804" s="465">
        <v>0</v>
      </c>
      <c r="N2804" s="430">
        <v>3.4480502744016414E-3</v>
      </c>
      <c r="O2804" s="458">
        <v>0</v>
      </c>
      <c r="P2804" s="459">
        <v>0</v>
      </c>
      <c r="Q2804" s="430">
        <v>2.8114818130066409E-2</v>
      </c>
      <c r="R2804" s="464">
        <v>0</v>
      </c>
      <c r="S2804" s="465">
        <v>0</v>
      </c>
      <c r="T2804" s="430">
        <v>515.11274807116934</v>
      </c>
      <c r="U2804" s="458">
        <v>0</v>
      </c>
      <c r="V2804" s="459">
        <v>0</v>
      </c>
      <c r="W2804" s="430">
        <v>2.1883895633631176E-2</v>
      </c>
      <c r="X2804" s="458">
        <v>0</v>
      </c>
      <c r="Y2804" s="459">
        <v>0</v>
      </c>
      <c r="Z2804" s="430">
        <v>1.964811871951171E-2</v>
      </c>
      <c r="AA2804" s="458">
        <v>0</v>
      </c>
      <c r="AB2804" s="459">
        <v>0</v>
      </c>
      <c r="AC2804" s="430">
        <v>8.2632664389680824E-3</v>
      </c>
      <c r="AD2804" s="458">
        <v>0</v>
      </c>
      <c r="AE2804" s="459">
        <v>0</v>
      </c>
      <c r="AF2804" s="430">
        <v>5.0188725768906281E-4</v>
      </c>
      <c r="AG2804" s="458">
        <v>0</v>
      </c>
      <c r="AH2804" s="459">
        <v>0</v>
      </c>
      <c r="AI2804" s="430">
        <v>1.7942412001161083E-2</v>
      </c>
      <c r="AJ2804" s="458">
        <v>0</v>
      </c>
      <c r="AK2804" s="459">
        <v>0</v>
      </c>
      <c r="AL2804" s="430">
        <v>3.0713756111775607E-3</v>
      </c>
      <c r="AM2804" s="458">
        <v>0</v>
      </c>
      <c r="AN2804" s="459">
        <v>0</v>
      </c>
      <c r="AO2804" s="430">
        <v>4.0393331006651377E-3</v>
      </c>
      <c r="AP2804" s="464">
        <v>0</v>
      </c>
      <c r="AQ2804" s="465">
        <v>0</v>
      </c>
      <c r="AR2804" s="465">
        <v>0</v>
      </c>
      <c r="AS2804" s="458">
        <v>0</v>
      </c>
      <c r="AT2804" s="459">
        <v>0</v>
      </c>
      <c r="AU2804" s="459">
        <v>0</v>
      </c>
    </row>
    <row r="2805" spans="1:47" x14ac:dyDescent="0.2">
      <c r="A2805" s="229">
        <v>2045</v>
      </c>
      <c r="B2805" s="230">
        <v>1</v>
      </c>
      <c r="C2805" s="454">
        <v>0.75053787778431635</v>
      </c>
      <c r="D2805" s="455">
        <v>0.76683993896056168</v>
      </c>
      <c r="E2805" s="436">
        <v>1.7857012395402572</v>
      </c>
      <c r="F2805" s="454">
        <v>3.6194519060026367E-2</v>
      </c>
      <c r="G2805" s="455">
        <v>3.1925265581209797E-2</v>
      </c>
      <c r="H2805" s="436">
        <v>5.5178157036350171E-2</v>
      </c>
      <c r="I2805" s="454">
        <v>3.1988933704491691E-2</v>
      </c>
      <c r="J2805" s="455">
        <v>3.2444940465024462E-2</v>
      </c>
      <c r="K2805" s="436">
        <v>0.10325937410694924</v>
      </c>
      <c r="L2805" s="460">
        <v>1.3482959019356371E-3</v>
      </c>
      <c r="M2805" s="461">
        <v>1.7610328611842069E-3</v>
      </c>
      <c r="N2805" s="436">
        <v>3.3079334764108963E-3</v>
      </c>
      <c r="O2805" s="454">
        <v>1.6363100867208622E-3</v>
      </c>
      <c r="P2805" s="455">
        <v>2.0778996799473747E-3</v>
      </c>
      <c r="Q2805" s="436">
        <v>1.0091284055001077E-2</v>
      </c>
      <c r="R2805" s="460">
        <v>0</v>
      </c>
      <c r="S2805" s="461">
        <v>0</v>
      </c>
      <c r="T2805" s="436">
        <v>493.1338473158001</v>
      </c>
      <c r="U2805" s="454">
        <v>4.6719518148499893E-3</v>
      </c>
      <c r="V2805" s="455">
        <v>5.6045775088296619E-3</v>
      </c>
      <c r="W2805" s="436">
        <v>1.0138591817658369E-2</v>
      </c>
      <c r="X2805" s="454">
        <v>4.3453606239890648E-3</v>
      </c>
      <c r="Y2805" s="455">
        <v>5.5400162495251705E-3</v>
      </c>
      <c r="Z2805" s="436">
        <v>1.0308932377156445E-2</v>
      </c>
      <c r="AA2805" s="454">
        <v>8.4455123316529146E-4</v>
      </c>
      <c r="AB2805" s="455">
        <v>8.57927867674842E-4</v>
      </c>
      <c r="AC2805" s="436">
        <v>1.163806217592558E-3</v>
      </c>
      <c r="AD2805" s="454">
        <v>4.6306589002759604E-5</v>
      </c>
      <c r="AE2805" s="455">
        <v>4.062257500609051E-5</v>
      </c>
      <c r="AF2805" s="436">
        <v>6.4567809208312466E-5</v>
      </c>
      <c r="AG2805" s="454">
        <v>1.4959490965258022E-3</v>
      </c>
      <c r="AH2805" s="455">
        <v>1.3012314169404326E-3</v>
      </c>
      <c r="AI2805" s="436">
        <v>2.3026536331481303E-3</v>
      </c>
      <c r="AJ2805" s="454">
        <v>2.7433812004485806E-4</v>
      </c>
      <c r="AK2805" s="455">
        <v>2.3336642953195893E-4</v>
      </c>
      <c r="AL2805" s="436">
        <v>4.0627723197260088E-4</v>
      </c>
      <c r="AM2805" s="454">
        <v>4.1723637535170054E-4</v>
      </c>
      <c r="AN2805" s="455">
        <v>3.7108294692704818E-4</v>
      </c>
      <c r="AO2805" s="436">
        <v>5.0747435446843187E-4</v>
      </c>
      <c r="AP2805" s="460">
        <v>0</v>
      </c>
      <c r="AQ2805" s="461">
        <v>0</v>
      </c>
      <c r="AR2805" s="461">
        <v>0</v>
      </c>
      <c r="AS2805" s="454">
        <v>0</v>
      </c>
      <c r="AT2805" s="455">
        <v>0</v>
      </c>
      <c r="AU2805" s="455">
        <v>0</v>
      </c>
    </row>
    <row r="2806" spans="1:47" x14ac:dyDescent="0.2">
      <c r="A2806" s="231">
        <v>2045</v>
      </c>
      <c r="B2806" s="232">
        <v>2</v>
      </c>
      <c r="C2806" s="456">
        <v>0.75642487193995245</v>
      </c>
      <c r="D2806" s="457">
        <v>0.77170618552583781</v>
      </c>
      <c r="E2806" s="437">
        <v>1.7975030447734495</v>
      </c>
      <c r="F2806" s="456">
        <v>3.6860370333606389E-2</v>
      </c>
      <c r="G2806" s="457">
        <v>3.2500940594590105E-2</v>
      </c>
      <c r="H2806" s="437">
        <v>5.6132545293067347E-2</v>
      </c>
      <c r="I2806" s="456">
        <v>3.2343130010392532E-2</v>
      </c>
      <c r="J2806" s="457">
        <v>3.2748814098225748E-2</v>
      </c>
      <c r="K2806" s="437">
        <v>0.10385982391443119</v>
      </c>
      <c r="L2806" s="462">
        <v>1.3492146503584163E-3</v>
      </c>
      <c r="M2806" s="463">
        <v>1.7619627283362636E-3</v>
      </c>
      <c r="N2806" s="437">
        <v>3.3086234145499062E-3</v>
      </c>
      <c r="O2806" s="456">
        <v>1.6442407343666926E-3</v>
      </c>
      <c r="P2806" s="457">
        <v>2.0879259464486825E-3</v>
      </c>
      <c r="Q2806" s="437">
        <v>1.0105168839863307E-2</v>
      </c>
      <c r="R2806" s="462">
        <v>0</v>
      </c>
      <c r="S2806" s="463">
        <v>0</v>
      </c>
      <c r="T2806" s="437">
        <v>493.44396919917233</v>
      </c>
      <c r="U2806" s="456">
        <v>4.7392949844696575E-3</v>
      </c>
      <c r="V2806" s="457">
        <v>5.6884788038862799E-3</v>
      </c>
      <c r="W2806" s="437">
        <v>1.0261589721133477E-2</v>
      </c>
      <c r="X2806" s="456">
        <v>4.407804886284403E-3</v>
      </c>
      <c r="Y2806" s="457">
        <v>5.6229727747890926E-3</v>
      </c>
      <c r="Z2806" s="437">
        <v>1.0434978428935756E-2</v>
      </c>
      <c r="AA2806" s="456">
        <v>8.5281358761778116E-4</v>
      </c>
      <c r="AB2806" s="457">
        <v>8.6746615691982621E-4</v>
      </c>
      <c r="AC2806" s="437">
        <v>1.1746077873238004E-3</v>
      </c>
      <c r="AD2806" s="456">
        <v>4.7122388879459464E-5</v>
      </c>
      <c r="AE2806" s="457">
        <v>4.1327695029699435E-5</v>
      </c>
      <c r="AF2806" s="437">
        <v>6.5655198009726245E-5</v>
      </c>
      <c r="AG2806" s="456">
        <v>1.5254176117720955E-3</v>
      </c>
      <c r="AH2806" s="457">
        <v>1.3262977848972667E-3</v>
      </c>
      <c r="AI2806" s="437">
        <v>2.3449377769622884E-3</v>
      </c>
      <c r="AJ2806" s="456">
        <v>2.8014957899077372E-4</v>
      </c>
      <c r="AK2806" s="457">
        <v>2.3826393883709309E-4</v>
      </c>
      <c r="AL2806" s="437">
        <v>4.147770517181299E-4</v>
      </c>
      <c r="AM2806" s="456">
        <v>4.2423736118938081E-4</v>
      </c>
      <c r="AN2806" s="457">
        <v>3.7714991173172372E-4</v>
      </c>
      <c r="AO2806" s="437">
        <v>5.148492662137616E-4</v>
      </c>
      <c r="AP2806" s="462">
        <v>0</v>
      </c>
      <c r="AQ2806" s="463">
        <v>0</v>
      </c>
      <c r="AR2806" s="463">
        <v>0</v>
      </c>
      <c r="AS2806" s="456">
        <v>0</v>
      </c>
      <c r="AT2806" s="457">
        <v>0</v>
      </c>
      <c r="AU2806" s="457">
        <v>0</v>
      </c>
    </row>
    <row r="2807" spans="1:47" x14ac:dyDescent="0.2">
      <c r="A2807" s="231">
        <v>2045</v>
      </c>
      <c r="B2807" s="232">
        <v>3</v>
      </c>
      <c r="C2807" s="456">
        <v>0.76184530001572925</v>
      </c>
      <c r="D2807" s="457">
        <v>0.77604732607422855</v>
      </c>
      <c r="E2807" s="437">
        <v>1.8111225449304198</v>
      </c>
      <c r="F2807" s="456">
        <v>3.7608167730930162E-2</v>
      </c>
      <c r="G2807" s="457">
        <v>3.3175223322860388E-2</v>
      </c>
      <c r="H2807" s="437">
        <v>5.7256611755251964E-2</v>
      </c>
      <c r="I2807" s="456">
        <v>3.2711468309027499E-2</v>
      </c>
      <c r="J2807" s="457">
        <v>3.3069838152766304E-2</v>
      </c>
      <c r="K2807" s="437">
        <v>0.10457388393825177</v>
      </c>
      <c r="L2807" s="462">
        <v>1.3503181673321155E-3</v>
      </c>
      <c r="M2807" s="463">
        <v>1.7631777089081148E-3</v>
      </c>
      <c r="N2807" s="437">
        <v>3.3096677253536396E-3</v>
      </c>
      <c r="O2807" s="456">
        <v>1.6532643595716977E-3</v>
      </c>
      <c r="P2807" s="457">
        <v>2.0998634297487557E-3</v>
      </c>
      <c r="Q2807" s="437">
        <v>1.0121840331927999E-2</v>
      </c>
      <c r="R2807" s="462">
        <v>0</v>
      </c>
      <c r="S2807" s="463">
        <v>0</v>
      </c>
      <c r="T2807" s="437">
        <v>493.80610722075539</v>
      </c>
      <c r="U2807" s="456">
        <v>4.8121890699120992E-3</v>
      </c>
      <c r="V2807" s="457">
        <v>5.7843052515668203E-3</v>
      </c>
      <c r="W2807" s="437">
        <v>1.040647375923162E-2</v>
      </c>
      <c r="X2807" s="456">
        <v>4.4781582079944302E-3</v>
      </c>
      <c r="Y2807" s="457">
        <v>5.7204601509368942E-3</v>
      </c>
      <c r="Z2807" s="437">
        <v>1.0583073444814347E-2</v>
      </c>
      <c r="AA2807" s="456">
        <v>8.6275018577912301E-4</v>
      </c>
      <c r="AB2807" s="457">
        <v>8.795108302246333E-4</v>
      </c>
      <c r="AC2807" s="437">
        <v>1.1887275819844642E-3</v>
      </c>
      <c r="AD2807" s="456">
        <v>4.8043812109296302E-5</v>
      </c>
      <c r="AE2807" s="457">
        <v>4.216029592117226E-5</v>
      </c>
      <c r="AF2807" s="437">
        <v>6.6944510325386795E-5</v>
      </c>
      <c r="AG2807" s="456">
        <v>1.558331302742498E-3</v>
      </c>
      <c r="AH2807" s="457">
        <v>1.3554279559910333E-3</v>
      </c>
      <c r="AI2807" s="437">
        <v>2.3943730340948224E-3</v>
      </c>
      <c r="AJ2807" s="456">
        <v>2.8665337419790307E-4</v>
      </c>
      <c r="AK2807" s="457">
        <v>2.4396372245310505E-4</v>
      </c>
      <c r="AL2807" s="437">
        <v>4.2467223752853993E-4</v>
      </c>
      <c r="AM2807" s="456">
        <v>4.3212501291317118E-4</v>
      </c>
      <c r="AN2807" s="457">
        <v>3.8429493727301189E-4</v>
      </c>
      <c r="AO2807" s="437">
        <v>5.2364905961810727E-4</v>
      </c>
      <c r="AP2807" s="462">
        <v>0</v>
      </c>
      <c r="AQ2807" s="463">
        <v>0</v>
      </c>
      <c r="AR2807" s="463">
        <v>0</v>
      </c>
      <c r="AS2807" s="456">
        <v>0</v>
      </c>
      <c r="AT2807" s="457">
        <v>0</v>
      </c>
      <c r="AU2807" s="457">
        <v>0</v>
      </c>
    </row>
    <row r="2808" spans="1:47" x14ac:dyDescent="0.2">
      <c r="A2808" s="231">
        <v>2045</v>
      </c>
      <c r="B2808" s="232">
        <v>4</v>
      </c>
      <c r="C2808" s="456">
        <v>0.76668967388214171</v>
      </c>
      <c r="D2808" s="457">
        <v>0.77972906913785522</v>
      </c>
      <c r="E2808" s="437">
        <v>1.8265305503247853</v>
      </c>
      <c r="F2808" s="456">
        <v>3.8440506358546581E-2</v>
      </c>
      <c r="G2808" s="457">
        <v>3.394512456968795E-2</v>
      </c>
      <c r="H2808" s="437">
        <v>5.8547111336323558E-2</v>
      </c>
      <c r="I2808" s="456">
        <v>3.3092440282836637E-2</v>
      </c>
      <c r="J2808" s="457">
        <v>3.3404233965434862E-2</v>
      </c>
      <c r="K2808" s="437">
        <v>0.10540049698029794</v>
      </c>
      <c r="L2808" s="462">
        <v>1.3515483954102982E-3</v>
      </c>
      <c r="M2808" s="463">
        <v>1.7645859439712687E-3</v>
      </c>
      <c r="N2808" s="437">
        <v>3.3110747097266978E-3</v>
      </c>
      <c r="O2808" s="456">
        <v>1.6632886208417339E-3</v>
      </c>
      <c r="P2808" s="457">
        <v>2.1135036661777949E-3</v>
      </c>
      <c r="Q2808" s="437">
        <v>1.0141316577940485E-2</v>
      </c>
      <c r="R2808" s="462">
        <v>0</v>
      </c>
      <c r="S2808" s="463">
        <v>0</v>
      </c>
      <c r="T2808" s="437">
        <v>494.22379687233928</v>
      </c>
      <c r="U2808" s="456">
        <v>4.8909689266923078E-3</v>
      </c>
      <c r="V2808" s="457">
        <v>5.8913681283371848E-3</v>
      </c>
      <c r="W2808" s="437">
        <v>1.0572853482039674E-2</v>
      </c>
      <c r="X2808" s="456">
        <v>4.5565075194547427E-3</v>
      </c>
      <c r="Y2808" s="457">
        <v>5.8319355032167295E-3</v>
      </c>
      <c r="Z2808" s="437">
        <v>1.0752812629678553E-2</v>
      </c>
      <c r="AA2808" s="456">
        <v>8.7436208492623396E-4</v>
      </c>
      <c r="AB2808" s="457">
        <v>8.939177731535202E-4</v>
      </c>
      <c r="AC2808" s="437">
        <v>1.2059913796723543E-3</v>
      </c>
      <c r="AD2808" s="456">
        <v>4.9073171330507028E-5</v>
      </c>
      <c r="AE2808" s="457">
        <v>4.3115498875396881E-5</v>
      </c>
      <c r="AF2808" s="437">
        <v>6.8431055548299517E-5</v>
      </c>
      <c r="AG2808" s="456">
        <v>1.5947953940757622E-3</v>
      </c>
      <c r="AH2808" s="457">
        <v>1.388488358643053E-3</v>
      </c>
      <c r="AI2808" s="437">
        <v>2.450847966722933E-3</v>
      </c>
      <c r="AJ2808" s="456">
        <v>2.9386965704433603E-4</v>
      </c>
      <c r="AK2808" s="457">
        <v>2.504447291101729E-4</v>
      </c>
      <c r="AL2808" s="437">
        <v>4.3594447319301457E-4</v>
      </c>
      <c r="AM2808" s="456">
        <v>4.4092298234869355E-4</v>
      </c>
      <c r="AN2808" s="457">
        <v>3.9247472298056628E-4</v>
      </c>
      <c r="AO2808" s="437">
        <v>5.3383588460819917E-4</v>
      </c>
      <c r="AP2808" s="462">
        <v>0</v>
      </c>
      <c r="AQ2808" s="463">
        <v>0</v>
      </c>
      <c r="AR2808" s="463">
        <v>0</v>
      </c>
      <c r="AS2808" s="456">
        <v>0</v>
      </c>
      <c r="AT2808" s="457">
        <v>0</v>
      </c>
      <c r="AU2808" s="457">
        <v>0</v>
      </c>
    </row>
    <row r="2809" spans="1:47" x14ac:dyDescent="0.2">
      <c r="A2809" s="231">
        <v>2045</v>
      </c>
      <c r="B2809" s="232">
        <v>5</v>
      </c>
      <c r="C2809" s="456">
        <v>1.2012480050971037</v>
      </c>
      <c r="D2809" s="457">
        <v>1.2422300245867919</v>
      </c>
      <c r="E2809" s="437">
        <v>3.2416124627759766</v>
      </c>
      <c r="F2809" s="456">
        <v>4.619989593625641E-2</v>
      </c>
      <c r="G2809" s="457">
        <v>4.1584367934321978E-2</v>
      </c>
      <c r="H2809" s="437">
        <v>8.6594626409318823E-2</v>
      </c>
      <c r="I2809" s="456">
        <v>4.4545031238999749E-2</v>
      </c>
      <c r="J2809" s="457">
        <v>4.5728221927187007E-2</v>
      </c>
      <c r="K2809" s="437">
        <v>0.16465674944596803</v>
      </c>
      <c r="L2809" s="462">
        <v>1.3525429925549482E-3</v>
      </c>
      <c r="M2809" s="463">
        <v>1.7657465931237709E-3</v>
      </c>
      <c r="N2809" s="437">
        <v>3.3115294745006785E-3</v>
      </c>
      <c r="O2809" s="456">
        <v>2.0278321246438935E-3</v>
      </c>
      <c r="P2809" s="457">
        <v>3.18615555900012E-3</v>
      </c>
      <c r="Q2809" s="437">
        <v>1.2571578511482643E-2</v>
      </c>
      <c r="R2809" s="462">
        <v>0</v>
      </c>
      <c r="S2809" s="463">
        <v>0</v>
      </c>
      <c r="T2809" s="437">
        <v>494.50902379567299</v>
      </c>
      <c r="U2809" s="456">
        <v>3.7801142321591684E-3</v>
      </c>
      <c r="V2809" s="457">
        <v>4.4873124974844723E-3</v>
      </c>
      <c r="W2809" s="437">
        <v>9.1955796213191495E-3</v>
      </c>
      <c r="X2809" s="456">
        <v>4.6434426743071668E-3</v>
      </c>
      <c r="Y2809" s="457">
        <v>5.958722760468502E-3</v>
      </c>
      <c r="Z2809" s="437">
        <v>1.0945407074988226E-2</v>
      </c>
      <c r="AA2809" s="456">
        <v>1.0197418749187382E-3</v>
      </c>
      <c r="AB2809" s="457">
        <v>1.0602350127774541E-3</v>
      </c>
      <c r="AC2809" s="437">
        <v>1.7013490955428132E-3</v>
      </c>
      <c r="AD2809" s="456">
        <v>5.8507920531760614E-5</v>
      </c>
      <c r="AE2809" s="457">
        <v>5.2246431488787802E-5</v>
      </c>
      <c r="AF2809" s="437">
        <v>1.0025837429707191E-4</v>
      </c>
      <c r="AG2809" s="456">
        <v>1.9265992537216689E-3</v>
      </c>
      <c r="AH2809" s="457">
        <v>1.7108799308729141E-3</v>
      </c>
      <c r="AI2809" s="437">
        <v>3.6502404221723595E-3</v>
      </c>
      <c r="AJ2809" s="456">
        <v>3.4575056930972558E-4</v>
      </c>
      <c r="AK2809" s="457">
        <v>2.9850159962975883E-4</v>
      </c>
      <c r="AL2809" s="437">
        <v>6.1454984383223915E-4</v>
      </c>
      <c r="AM2809" s="456">
        <v>5.3213355703241353E-4</v>
      </c>
      <c r="AN2809" s="457">
        <v>4.8363197581972271E-4</v>
      </c>
      <c r="AO2809" s="437">
        <v>8.248276285354164E-4</v>
      </c>
      <c r="AP2809" s="462">
        <v>0</v>
      </c>
      <c r="AQ2809" s="463">
        <v>0</v>
      </c>
      <c r="AR2809" s="463">
        <v>0</v>
      </c>
      <c r="AS2809" s="456">
        <v>0</v>
      </c>
      <c r="AT2809" s="457">
        <v>0</v>
      </c>
      <c r="AU2809" s="457">
        <v>0</v>
      </c>
    </row>
    <row r="2810" spans="1:47" x14ac:dyDescent="0.2">
      <c r="A2810" s="231">
        <v>2045</v>
      </c>
      <c r="B2810" s="232">
        <v>6</v>
      </c>
      <c r="C2810" s="456">
        <v>1.2110201096237301</v>
      </c>
      <c r="D2810" s="457">
        <v>1.2519750643209657</v>
      </c>
      <c r="E2810" s="437">
        <v>3.2708750237894808</v>
      </c>
      <c r="F2810" s="456">
        <v>4.7303798405829392E-2</v>
      </c>
      <c r="G2810" s="457">
        <v>4.2678740170946923E-2</v>
      </c>
      <c r="H2810" s="437">
        <v>8.8842203271968678E-2</v>
      </c>
      <c r="I2810" s="456">
        <v>4.5158371341569054E-2</v>
      </c>
      <c r="J2810" s="457">
        <v>4.6354083822871137E-2</v>
      </c>
      <c r="K2810" s="437">
        <v>0.16614905320426016</v>
      </c>
      <c r="L2810" s="462">
        <v>1.3542592614126858E-3</v>
      </c>
      <c r="M2810" s="463">
        <v>1.7678645843427975E-3</v>
      </c>
      <c r="N2810" s="437">
        <v>3.3137017531017828E-3</v>
      </c>
      <c r="O2810" s="456">
        <v>2.0430716281378256E-3</v>
      </c>
      <c r="P2810" s="457">
        <v>3.2129474046400514E-3</v>
      </c>
      <c r="Q2810" s="437">
        <v>1.2611485984715228E-2</v>
      </c>
      <c r="R2810" s="462">
        <v>0</v>
      </c>
      <c r="S2810" s="463">
        <v>0</v>
      </c>
      <c r="T2810" s="437">
        <v>495.04126560040993</v>
      </c>
      <c r="U2810" s="456">
        <v>3.8503945675950261E-3</v>
      </c>
      <c r="V2810" s="457">
        <v>4.5852416337385429E-3</v>
      </c>
      <c r="W2810" s="437">
        <v>9.3679561907550404E-3</v>
      </c>
      <c r="X2810" s="456">
        <v>4.7394235201965399E-3</v>
      </c>
      <c r="Y2810" s="457">
        <v>6.1014552182462522E-3</v>
      </c>
      <c r="Z2810" s="437">
        <v>1.116221132379314E-2</v>
      </c>
      <c r="AA2810" s="456">
        <v>1.0356920205218372E-3</v>
      </c>
      <c r="AB2810" s="457">
        <v>1.0815631451557958E-3</v>
      </c>
      <c r="AC2810" s="437">
        <v>1.7337259036343006E-3</v>
      </c>
      <c r="AD2810" s="456">
        <v>5.9883697119006194E-5</v>
      </c>
      <c r="AE2810" s="457">
        <v>5.3613953823798566E-5</v>
      </c>
      <c r="AF2810" s="437">
        <v>1.0289538249826154E-4</v>
      </c>
      <c r="AG2810" s="456">
        <v>1.9748496128395897E-3</v>
      </c>
      <c r="AH2810" s="457">
        <v>1.7576855866964307E-3</v>
      </c>
      <c r="AI2810" s="437">
        <v>3.7480078816381798E-3</v>
      </c>
      <c r="AJ2810" s="456">
        <v>3.5531512434597696E-4</v>
      </c>
      <c r="AK2810" s="457">
        <v>3.0766828449366597E-4</v>
      </c>
      <c r="AL2810" s="437">
        <v>6.341077206016908E-4</v>
      </c>
      <c r="AM2810" s="456">
        <v>5.4381250243496914E-4</v>
      </c>
      <c r="AN2810" s="457">
        <v>4.9523854462571459E-4</v>
      </c>
      <c r="AO2810" s="437">
        <v>8.4272368883358336E-4</v>
      </c>
      <c r="AP2810" s="462">
        <v>0</v>
      </c>
      <c r="AQ2810" s="463">
        <v>0</v>
      </c>
      <c r="AR2810" s="463">
        <v>0</v>
      </c>
      <c r="AS2810" s="456">
        <v>0</v>
      </c>
      <c r="AT2810" s="457">
        <v>0</v>
      </c>
      <c r="AU2810" s="457">
        <v>0</v>
      </c>
    </row>
    <row r="2811" spans="1:47" x14ac:dyDescent="0.2">
      <c r="A2811" s="231">
        <v>2045</v>
      </c>
      <c r="B2811" s="232">
        <v>7</v>
      </c>
      <c r="C2811" s="456">
        <v>0</v>
      </c>
      <c r="D2811" s="457">
        <v>0</v>
      </c>
      <c r="E2811" s="438">
        <v>3.7972254755259272</v>
      </c>
      <c r="F2811" s="456">
        <v>0</v>
      </c>
      <c r="G2811" s="457">
        <v>0</v>
      </c>
      <c r="H2811" s="438">
        <v>0.1107725409605881</v>
      </c>
      <c r="I2811" s="456">
        <v>0</v>
      </c>
      <c r="J2811" s="457">
        <v>0</v>
      </c>
      <c r="K2811" s="438">
        <v>0.20202152902186679</v>
      </c>
      <c r="L2811" s="462">
        <v>0</v>
      </c>
      <c r="M2811" s="463">
        <v>0</v>
      </c>
      <c r="N2811" s="438">
        <v>3.3176677743993344E-3</v>
      </c>
      <c r="O2811" s="456">
        <v>0</v>
      </c>
      <c r="P2811" s="457">
        <v>0</v>
      </c>
      <c r="Q2811" s="438">
        <v>1.3452910272726212E-2</v>
      </c>
      <c r="R2811" s="462">
        <v>0</v>
      </c>
      <c r="S2811" s="463">
        <v>0</v>
      </c>
      <c r="T2811" s="438">
        <v>495.63412226522956</v>
      </c>
      <c r="U2811" s="456">
        <v>0</v>
      </c>
      <c r="V2811" s="457">
        <v>0</v>
      </c>
      <c r="W2811" s="438">
        <v>1.0555523754963464E-2</v>
      </c>
      <c r="X2811" s="456">
        <v>0</v>
      </c>
      <c r="Y2811" s="457">
        <v>0</v>
      </c>
      <c r="Z2811" s="438">
        <v>1.1404096975186276E-2</v>
      </c>
      <c r="AA2811" s="456">
        <v>0</v>
      </c>
      <c r="AB2811" s="457">
        <v>0</v>
      </c>
      <c r="AC2811" s="438">
        <v>2.1341214296510926E-3</v>
      </c>
      <c r="AD2811" s="456">
        <v>0</v>
      </c>
      <c r="AE2811" s="457">
        <v>0</v>
      </c>
      <c r="AF2811" s="438">
        <v>1.2814807810057253E-4</v>
      </c>
      <c r="AG2811" s="456">
        <v>0</v>
      </c>
      <c r="AH2811" s="457">
        <v>0</v>
      </c>
      <c r="AI2811" s="438">
        <v>4.6822722551099856E-3</v>
      </c>
      <c r="AJ2811" s="456">
        <v>0</v>
      </c>
      <c r="AK2811" s="457">
        <v>0</v>
      </c>
      <c r="AL2811" s="438">
        <v>7.7816639993189256E-4</v>
      </c>
      <c r="AM2811" s="456">
        <v>0</v>
      </c>
      <c r="AN2811" s="457">
        <v>0</v>
      </c>
      <c r="AO2811" s="438">
        <v>1.0662747330730821E-3</v>
      </c>
      <c r="AP2811" s="462">
        <v>0</v>
      </c>
      <c r="AQ2811" s="463">
        <v>0</v>
      </c>
      <c r="AR2811" s="463">
        <v>0</v>
      </c>
      <c r="AS2811" s="456">
        <v>0</v>
      </c>
      <c r="AT2811" s="457">
        <v>0</v>
      </c>
      <c r="AU2811" s="457">
        <v>0</v>
      </c>
    </row>
    <row r="2812" spans="1:47" x14ac:dyDescent="0.2">
      <c r="A2812" s="231">
        <v>2045</v>
      </c>
      <c r="B2812" s="232">
        <v>8</v>
      </c>
      <c r="C2812" s="456">
        <v>0</v>
      </c>
      <c r="D2812" s="457">
        <v>0</v>
      </c>
      <c r="E2812" s="438">
        <v>3.8336378028039286</v>
      </c>
      <c r="F2812" s="456">
        <v>0</v>
      </c>
      <c r="G2812" s="457">
        <v>0</v>
      </c>
      <c r="H2812" s="438">
        <v>0.11411769771239588</v>
      </c>
      <c r="I2812" s="456">
        <v>0</v>
      </c>
      <c r="J2812" s="457">
        <v>0</v>
      </c>
      <c r="K2812" s="438">
        <v>0.20430274712762966</v>
      </c>
      <c r="L2812" s="462">
        <v>0</v>
      </c>
      <c r="M2812" s="463">
        <v>0</v>
      </c>
      <c r="N2812" s="438">
        <v>3.3220765762443224E-3</v>
      </c>
      <c r="O2812" s="456">
        <v>0</v>
      </c>
      <c r="P2812" s="457">
        <v>0</v>
      </c>
      <c r="Q2812" s="438">
        <v>1.3512894532111694E-2</v>
      </c>
      <c r="R2812" s="462">
        <v>0</v>
      </c>
      <c r="S2812" s="463">
        <v>0</v>
      </c>
      <c r="T2812" s="438">
        <v>496.29248517928943</v>
      </c>
      <c r="U2812" s="456">
        <v>0</v>
      </c>
      <c r="V2812" s="457">
        <v>0</v>
      </c>
      <c r="W2812" s="438">
        <v>1.0782243107683441E-2</v>
      </c>
      <c r="X2812" s="456">
        <v>0</v>
      </c>
      <c r="Y2812" s="457">
        <v>0</v>
      </c>
      <c r="Z2812" s="438">
        <v>1.1672754765270134E-2</v>
      </c>
      <c r="AA2812" s="456">
        <v>0</v>
      </c>
      <c r="AB2812" s="457">
        <v>0</v>
      </c>
      <c r="AC2812" s="438">
        <v>2.2048472514786402E-3</v>
      </c>
      <c r="AD2812" s="456">
        <v>0</v>
      </c>
      <c r="AE2812" s="457">
        <v>0</v>
      </c>
      <c r="AF2812" s="438">
        <v>1.3222894760089751E-4</v>
      </c>
      <c r="AG2812" s="456">
        <v>0</v>
      </c>
      <c r="AH2812" s="457">
        <v>0</v>
      </c>
      <c r="AI2812" s="438">
        <v>4.8218588370202136E-3</v>
      </c>
      <c r="AJ2812" s="456">
        <v>0</v>
      </c>
      <c r="AK2812" s="457">
        <v>0</v>
      </c>
      <c r="AL2812" s="438">
        <v>8.0540808843710115E-4</v>
      </c>
      <c r="AM2812" s="456">
        <v>0</v>
      </c>
      <c r="AN2812" s="457">
        <v>0</v>
      </c>
      <c r="AO2812" s="438">
        <v>1.0948613603148031E-3</v>
      </c>
      <c r="AP2812" s="462">
        <v>0</v>
      </c>
      <c r="AQ2812" s="463">
        <v>0</v>
      </c>
      <c r="AR2812" s="463">
        <v>0</v>
      </c>
      <c r="AS2812" s="456">
        <v>0</v>
      </c>
      <c r="AT2812" s="457">
        <v>0</v>
      </c>
      <c r="AU2812" s="457">
        <v>0</v>
      </c>
    </row>
    <row r="2813" spans="1:47" x14ac:dyDescent="0.2">
      <c r="A2813" s="231">
        <v>2045</v>
      </c>
      <c r="B2813" s="232">
        <v>9</v>
      </c>
      <c r="C2813" s="456">
        <v>0</v>
      </c>
      <c r="D2813" s="457">
        <v>0</v>
      </c>
      <c r="E2813" s="438">
        <v>3.9513341303758804</v>
      </c>
      <c r="F2813" s="456">
        <v>0</v>
      </c>
      <c r="G2813" s="457">
        <v>0</v>
      </c>
      <c r="H2813" s="438">
        <v>0.13496077819650021</v>
      </c>
      <c r="I2813" s="456">
        <v>0</v>
      </c>
      <c r="J2813" s="457">
        <v>0</v>
      </c>
      <c r="K2813" s="438">
        <v>0.24520768551577973</v>
      </c>
      <c r="L2813" s="462">
        <v>0</v>
      </c>
      <c r="M2813" s="463">
        <v>0</v>
      </c>
      <c r="N2813" s="438">
        <v>3.3256926193624275E-3</v>
      </c>
      <c r="O2813" s="456">
        <v>0</v>
      </c>
      <c r="P2813" s="457">
        <v>0</v>
      </c>
      <c r="Q2813" s="438">
        <v>1.4480305675353763E-2</v>
      </c>
      <c r="R2813" s="462">
        <v>0</v>
      </c>
      <c r="S2813" s="463">
        <v>0</v>
      </c>
      <c r="T2813" s="438">
        <v>496.8330528356675</v>
      </c>
      <c r="U2813" s="456">
        <v>0</v>
      </c>
      <c r="V2813" s="457">
        <v>0</v>
      </c>
      <c r="W2813" s="438">
        <v>1.1335178769804917E-2</v>
      </c>
      <c r="X2813" s="456">
        <v>0</v>
      </c>
      <c r="Y2813" s="457">
        <v>0</v>
      </c>
      <c r="Z2813" s="438">
        <v>1.1969183222395858E-2</v>
      </c>
      <c r="AA2813" s="456">
        <v>0</v>
      </c>
      <c r="AB2813" s="457">
        <v>0</v>
      </c>
      <c r="AC2813" s="438">
        <v>2.5793119848552485E-3</v>
      </c>
      <c r="AD2813" s="456">
        <v>0</v>
      </c>
      <c r="AE2813" s="457">
        <v>0</v>
      </c>
      <c r="AF2813" s="438">
        <v>1.5596918369401868E-4</v>
      </c>
      <c r="AG2813" s="456">
        <v>0</v>
      </c>
      <c r="AH2813" s="457">
        <v>0</v>
      </c>
      <c r="AI2813" s="438">
        <v>5.7114630187585624E-3</v>
      </c>
      <c r="AJ2813" s="456">
        <v>0</v>
      </c>
      <c r="AK2813" s="457">
        <v>0</v>
      </c>
      <c r="AL2813" s="438">
        <v>9.3841528369173119E-4</v>
      </c>
      <c r="AM2813" s="456">
        <v>0</v>
      </c>
      <c r="AN2813" s="457">
        <v>0</v>
      </c>
      <c r="AO2813" s="438">
        <v>1.3108547762538858E-3</v>
      </c>
      <c r="AP2813" s="462">
        <v>0</v>
      </c>
      <c r="AQ2813" s="463">
        <v>0</v>
      </c>
      <c r="AR2813" s="463">
        <v>0</v>
      </c>
      <c r="AS2813" s="456">
        <v>0</v>
      </c>
      <c r="AT2813" s="457">
        <v>0</v>
      </c>
      <c r="AU2813" s="457">
        <v>0</v>
      </c>
    </row>
    <row r="2814" spans="1:47" x14ac:dyDescent="0.2">
      <c r="A2814" s="231">
        <v>2045</v>
      </c>
      <c r="B2814" s="232">
        <v>10</v>
      </c>
      <c r="C2814" s="456">
        <v>0</v>
      </c>
      <c r="D2814" s="457">
        <v>0</v>
      </c>
      <c r="E2814" s="438">
        <v>3.9953072007353403</v>
      </c>
      <c r="F2814" s="456">
        <v>0</v>
      </c>
      <c r="G2814" s="457">
        <v>0</v>
      </c>
      <c r="H2814" s="438">
        <v>0.13949873724894085</v>
      </c>
      <c r="I2814" s="456">
        <v>0</v>
      </c>
      <c r="J2814" s="457">
        <v>0</v>
      </c>
      <c r="K2814" s="438">
        <v>0.24840152404994795</v>
      </c>
      <c r="L2814" s="462">
        <v>0</v>
      </c>
      <c r="M2814" s="463">
        <v>0</v>
      </c>
      <c r="N2814" s="438">
        <v>3.3310353877037697E-3</v>
      </c>
      <c r="O2814" s="456">
        <v>0</v>
      </c>
      <c r="P2814" s="457">
        <v>0</v>
      </c>
      <c r="Q2814" s="438">
        <v>1.4561419817017659E-2</v>
      </c>
      <c r="R2814" s="462">
        <v>0</v>
      </c>
      <c r="S2814" s="463">
        <v>0</v>
      </c>
      <c r="T2814" s="438">
        <v>497.63054260936042</v>
      </c>
      <c r="U2814" s="456">
        <v>0</v>
      </c>
      <c r="V2814" s="457">
        <v>0</v>
      </c>
      <c r="W2814" s="438">
        <v>1.1611523032720891E-2</v>
      </c>
      <c r="X2814" s="456">
        <v>0</v>
      </c>
      <c r="Y2814" s="457">
        <v>0</v>
      </c>
      <c r="Z2814" s="438">
        <v>1.2294187832024354E-2</v>
      </c>
      <c r="AA2814" s="456">
        <v>0</v>
      </c>
      <c r="AB2814" s="457">
        <v>0</v>
      </c>
      <c r="AC2814" s="438">
        <v>2.675176959492603E-3</v>
      </c>
      <c r="AD2814" s="456">
        <v>0</v>
      </c>
      <c r="AE2814" s="457">
        <v>0</v>
      </c>
      <c r="AF2814" s="438">
        <v>1.6152329515498425E-4</v>
      </c>
      <c r="AG2814" s="456">
        <v>0</v>
      </c>
      <c r="AH2814" s="457">
        <v>0</v>
      </c>
      <c r="AI2814" s="438">
        <v>5.9008893133743598E-3</v>
      </c>
      <c r="AJ2814" s="456">
        <v>0</v>
      </c>
      <c r="AK2814" s="457">
        <v>0</v>
      </c>
      <c r="AL2814" s="438">
        <v>9.754278527778818E-4</v>
      </c>
      <c r="AM2814" s="456">
        <v>0</v>
      </c>
      <c r="AN2814" s="457">
        <v>0</v>
      </c>
      <c r="AO2814" s="438">
        <v>1.3496794187963111E-3</v>
      </c>
      <c r="AP2814" s="462">
        <v>0</v>
      </c>
      <c r="AQ2814" s="463">
        <v>0</v>
      </c>
      <c r="AR2814" s="463">
        <v>0</v>
      </c>
      <c r="AS2814" s="456">
        <v>0</v>
      </c>
      <c r="AT2814" s="457">
        <v>0</v>
      </c>
      <c r="AU2814" s="457">
        <v>0</v>
      </c>
    </row>
    <row r="2815" spans="1:47" x14ac:dyDescent="0.2">
      <c r="A2815" s="231">
        <v>2045</v>
      </c>
      <c r="B2815" s="232">
        <v>11</v>
      </c>
      <c r="C2815" s="456">
        <v>0</v>
      </c>
      <c r="D2815" s="457">
        <v>0</v>
      </c>
      <c r="E2815" s="438">
        <v>5.0204052668603669</v>
      </c>
      <c r="F2815" s="456">
        <v>0</v>
      </c>
      <c r="G2815" s="457">
        <v>0</v>
      </c>
      <c r="H2815" s="438">
        <v>0.17583469731587861</v>
      </c>
      <c r="I2815" s="456">
        <v>0</v>
      </c>
      <c r="J2815" s="457">
        <v>0</v>
      </c>
      <c r="K2815" s="438">
        <v>0.28937919084720815</v>
      </c>
      <c r="L2815" s="462">
        <v>0</v>
      </c>
      <c r="M2815" s="463">
        <v>0</v>
      </c>
      <c r="N2815" s="438">
        <v>3.3368865847134247E-3</v>
      </c>
      <c r="O2815" s="456">
        <v>0</v>
      </c>
      <c r="P2815" s="457">
        <v>0</v>
      </c>
      <c r="Q2815" s="438">
        <v>1.6526534649263742E-2</v>
      </c>
      <c r="R2815" s="462">
        <v>0</v>
      </c>
      <c r="S2815" s="463">
        <v>0</v>
      </c>
      <c r="T2815" s="438">
        <v>498.50545189064889</v>
      </c>
      <c r="U2815" s="456">
        <v>0</v>
      </c>
      <c r="V2815" s="457">
        <v>0</v>
      </c>
      <c r="W2815" s="438">
        <v>1.111497681209968E-2</v>
      </c>
      <c r="X2815" s="456">
        <v>0</v>
      </c>
      <c r="Y2815" s="457">
        <v>0</v>
      </c>
      <c r="Z2815" s="438">
        <v>1.2650718396325405E-2</v>
      </c>
      <c r="AA2815" s="456">
        <v>0</v>
      </c>
      <c r="AB2815" s="457">
        <v>0</v>
      </c>
      <c r="AC2815" s="438">
        <v>3.3263361107580625E-3</v>
      </c>
      <c r="AD2815" s="456">
        <v>0</v>
      </c>
      <c r="AE2815" s="457">
        <v>0</v>
      </c>
      <c r="AF2815" s="438">
        <v>2.0293297824859673E-4</v>
      </c>
      <c r="AG2815" s="456">
        <v>0</v>
      </c>
      <c r="AH2815" s="457">
        <v>0</v>
      </c>
      <c r="AI2815" s="438">
        <v>7.4523200107589503E-3</v>
      </c>
      <c r="AJ2815" s="456">
        <v>0</v>
      </c>
      <c r="AK2815" s="457">
        <v>0</v>
      </c>
      <c r="AL2815" s="438">
        <v>1.2067134365680134E-3</v>
      </c>
      <c r="AM2815" s="456">
        <v>0</v>
      </c>
      <c r="AN2815" s="457">
        <v>0</v>
      </c>
      <c r="AO2815" s="438">
        <v>1.7271246855815299E-3</v>
      </c>
      <c r="AP2815" s="462">
        <v>0</v>
      </c>
      <c r="AQ2815" s="463">
        <v>0</v>
      </c>
      <c r="AR2815" s="463">
        <v>0</v>
      </c>
      <c r="AS2815" s="456">
        <v>0</v>
      </c>
      <c r="AT2815" s="457">
        <v>0</v>
      </c>
      <c r="AU2815" s="457">
        <v>0</v>
      </c>
    </row>
    <row r="2816" spans="1:47" x14ac:dyDescent="0.2">
      <c r="A2816" s="231">
        <v>2045</v>
      </c>
      <c r="B2816" s="232">
        <v>12</v>
      </c>
      <c r="C2816" s="456">
        <v>0</v>
      </c>
      <c r="D2816" s="457">
        <v>0</v>
      </c>
      <c r="E2816" s="438">
        <v>5.0806006764097917</v>
      </c>
      <c r="F2816" s="456">
        <v>0</v>
      </c>
      <c r="G2816" s="457">
        <v>0</v>
      </c>
      <c r="H2816" s="438">
        <v>0.18224779771032013</v>
      </c>
      <c r="I2816" s="456">
        <v>0</v>
      </c>
      <c r="J2816" s="457">
        <v>0</v>
      </c>
      <c r="K2816" s="438">
        <v>0.29368050834607251</v>
      </c>
      <c r="L2816" s="462">
        <v>0</v>
      </c>
      <c r="M2816" s="463">
        <v>0</v>
      </c>
      <c r="N2816" s="438">
        <v>3.3432514162288255E-3</v>
      </c>
      <c r="O2816" s="456">
        <v>0</v>
      </c>
      <c r="P2816" s="457">
        <v>0</v>
      </c>
      <c r="Q2816" s="438">
        <v>1.6643988863432976E-2</v>
      </c>
      <c r="R2816" s="462">
        <v>0</v>
      </c>
      <c r="S2816" s="463">
        <v>0</v>
      </c>
      <c r="T2816" s="438">
        <v>499.4551213860322</v>
      </c>
      <c r="U2816" s="456">
        <v>0</v>
      </c>
      <c r="V2816" s="457">
        <v>0</v>
      </c>
      <c r="W2816" s="438">
        <v>1.1426934883700734E-2</v>
      </c>
      <c r="X2816" s="456">
        <v>0</v>
      </c>
      <c r="Y2816" s="457">
        <v>0</v>
      </c>
      <c r="Z2816" s="438">
        <v>1.3038222897934331E-2</v>
      </c>
      <c r="AA2816" s="456">
        <v>0</v>
      </c>
      <c r="AB2816" s="457">
        <v>0</v>
      </c>
      <c r="AC2816" s="438">
        <v>3.4616641243963428E-3</v>
      </c>
      <c r="AD2816" s="456">
        <v>0</v>
      </c>
      <c r="AE2816" s="457">
        <v>0</v>
      </c>
      <c r="AF2816" s="438">
        <v>2.1081620471048672E-4</v>
      </c>
      <c r="AG2816" s="456">
        <v>0</v>
      </c>
      <c r="AH2816" s="457">
        <v>0</v>
      </c>
      <c r="AI2816" s="438">
        <v>7.7201356760741224E-3</v>
      </c>
      <c r="AJ2816" s="456">
        <v>0</v>
      </c>
      <c r="AK2816" s="457">
        <v>0</v>
      </c>
      <c r="AL2816" s="438">
        <v>1.2591292676825286E-3</v>
      </c>
      <c r="AM2816" s="456">
        <v>0</v>
      </c>
      <c r="AN2816" s="457">
        <v>0</v>
      </c>
      <c r="AO2816" s="438">
        <v>1.7820629196040267E-3</v>
      </c>
      <c r="AP2816" s="462">
        <v>0</v>
      </c>
      <c r="AQ2816" s="463">
        <v>0</v>
      </c>
      <c r="AR2816" s="463">
        <v>0</v>
      </c>
      <c r="AS2816" s="456">
        <v>0</v>
      </c>
      <c r="AT2816" s="457">
        <v>0</v>
      </c>
      <c r="AU2816" s="457">
        <v>0</v>
      </c>
    </row>
    <row r="2817" spans="1:47" x14ac:dyDescent="0.2">
      <c r="A2817" s="231">
        <v>2045</v>
      </c>
      <c r="B2817" s="232">
        <v>13</v>
      </c>
      <c r="C2817" s="456">
        <v>0</v>
      </c>
      <c r="D2817" s="457">
        <v>0</v>
      </c>
      <c r="E2817" s="438">
        <v>5.1458164547286867</v>
      </c>
      <c r="F2817" s="456">
        <v>0</v>
      </c>
      <c r="G2817" s="457">
        <v>0</v>
      </c>
      <c r="H2817" s="438">
        <v>0.18919603263108581</v>
      </c>
      <c r="I2817" s="456">
        <v>0</v>
      </c>
      <c r="J2817" s="457">
        <v>0</v>
      </c>
      <c r="K2817" s="438">
        <v>0.29834078619347065</v>
      </c>
      <c r="L2817" s="462">
        <v>0</v>
      </c>
      <c r="M2817" s="463">
        <v>0</v>
      </c>
      <c r="N2817" s="438">
        <v>3.3501409820052082E-3</v>
      </c>
      <c r="O2817" s="456">
        <v>0</v>
      </c>
      <c r="P2817" s="457">
        <v>0</v>
      </c>
      <c r="Q2817" s="438">
        <v>1.6771248411679904E-2</v>
      </c>
      <c r="R2817" s="462">
        <v>0</v>
      </c>
      <c r="S2817" s="463">
        <v>0</v>
      </c>
      <c r="T2817" s="438">
        <v>500.4851324940401</v>
      </c>
      <c r="U2817" s="456">
        <v>0</v>
      </c>
      <c r="V2817" s="457">
        <v>0</v>
      </c>
      <c r="W2817" s="438">
        <v>1.1764886041138158E-2</v>
      </c>
      <c r="X2817" s="456">
        <v>0</v>
      </c>
      <c r="Y2817" s="457">
        <v>0</v>
      </c>
      <c r="Z2817" s="438">
        <v>1.3458045146343833E-2</v>
      </c>
      <c r="AA2817" s="456">
        <v>0</v>
      </c>
      <c r="AB2817" s="457">
        <v>0</v>
      </c>
      <c r="AC2817" s="438">
        <v>3.608268543012696E-3</v>
      </c>
      <c r="AD2817" s="456">
        <v>0</v>
      </c>
      <c r="AE2817" s="457">
        <v>0</v>
      </c>
      <c r="AF2817" s="438">
        <v>2.1935616472384877E-4</v>
      </c>
      <c r="AG2817" s="456">
        <v>0</v>
      </c>
      <c r="AH2817" s="457">
        <v>0</v>
      </c>
      <c r="AI2817" s="438">
        <v>8.0102703995878679E-3</v>
      </c>
      <c r="AJ2817" s="456">
        <v>0</v>
      </c>
      <c r="AK2817" s="457">
        <v>0</v>
      </c>
      <c r="AL2817" s="438">
        <v>1.3159144263305009E-3</v>
      </c>
      <c r="AM2817" s="456">
        <v>0</v>
      </c>
      <c r="AN2817" s="457">
        <v>0</v>
      </c>
      <c r="AO2817" s="438">
        <v>1.841582357720532E-3</v>
      </c>
      <c r="AP2817" s="462">
        <v>0</v>
      </c>
      <c r="AQ2817" s="463">
        <v>0</v>
      </c>
      <c r="AR2817" s="463">
        <v>0</v>
      </c>
      <c r="AS2817" s="456">
        <v>0</v>
      </c>
      <c r="AT2817" s="457">
        <v>0</v>
      </c>
      <c r="AU2817" s="457">
        <v>0</v>
      </c>
    </row>
    <row r="2818" spans="1:47" x14ac:dyDescent="0.2">
      <c r="A2818" s="231">
        <v>2045</v>
      </c>
      <c r="B2818" s="232">
        <v>14</v>
      </c>
      <c r="C2818" s="456">
        <v>0</v>
      </c>
      <c r="D2818" s="457">
        <v>0</v>
      </c>
      <c r="E2818" s="438">
        <v>5.2009830756547695</v>
      </c>
      <c r="F2818" s="456">
        <v>0</v>
      </c>
      <c r="G2818" s="457">
        <v>0</v>
      </c>
      <c r="H2818" s="438">
        <v>0.19663920467759574</v>
      </c>
      <c r="I2818" s="456">
        <v>0</v>
      </c>
      <c r="J2818" s="457">
        <v>0</v>
      </c>
      <c r="K2818" s="438">
        <v>0.30306736411241442</v>
      </c>
      <c r="L2818" s="462">
        <v>0</v>
      </c>
      <c r="M2818" s="463">
        <v>0</v>
      </c>
      <c r="N2818" s="438">
        <v>3.3550461393843088E-3</v>
      </c>
      <c r="O2818" s="456">
        <v>0</v>
      </c>
      <c r="P2818" s="457">
        <v>0</v>
      </c>
      <c r="Q2818" s="438">
        <v>1.690812864559104E-2</v>
      </c>
      <c r="R2818" s="462">
        <v>0</v>
      </c>
      <c r="S2818" s="463">
        <v>0</v>
      </c>
      <c r="T2818" s="438">
        <v>501.21813201830957</v>
      </c>
      <c r="U2818" s="456">
        <v>0</v>
      </c>
      <c r="V2818" s="457">
        <v>0</v>
      </c>
      <c r="W2818" s="438">
        <v>1.2124141190812966E-2</v>
      </c>
      <c r="X2818" s="456">
        <v>0</v>
      </c>
      <c r="Y2818" s="457">
        <v>0</v>
      </c>
      <c r="Z2818" s="438">
        <v>1.3909627850459754E-2</v>
      </c>
      <c r="AA2818" s="456">
        <v>0</v>
      </c>
      <c r="AB2818" s="457">
        <v>0</v>
      </c>
      <c r="AC2818" s="438">
        <v>3.765762224577932E-3</v>
      </c>
      <c r="AD2818" s="456">
        <v>0</v>
      </c>
      <c r="AE2818" s="457">
        <v>0</v>
      </c>
      <c r="AF2818" s="438">
        <v>2.2851947041705963E-4</v>
      </c>
      <c r="AG2818" s="456">
        <v>0</v>
      </c>
      <c r="AH2818" s="457">
        <v>0</v>
      </c>
      <c r="AI2818" s="438">
        <v>8.3209681319075628E-3</v>
      </c>
      <c r="AJ2818" s="456">
        <v>0</v>
      </c>
      <c r="AK2818" s="457">
        <v>0</v>
      </c>
      <c r="AL2818" s="438">
        <v>1.3770001935856267E-3</v>
      </c>
      <c r="AM2818" s="456">
        <v>0</v>
      </c>
      <c r="AN2818" s="457">
        <v>0</v>
      </c>
      <c r="AO2818" s="438">
        <v>1.9051287521612262E-3</v>
      </c>
      <c r="AP2818" s="462">
        <v>0</v>
      </c>
      <c r="AQ2818" s="463">
        <v>0</v>
      </c>
      <c r="AR2818" s="463">
        <v>0</v>
      </c>
      <c r="AS2818" s="456">
        <v>0</v>
      </c>
      <c r="AT2818" s="457">
        <v>0</v>
      </c>
      <c r="AU2818" s="457">
        <v>0</v>
      </c>
    </row>
    <row r="2819" spans="1:47" x14ac:dyDescent="0.2">
      <c r="A2819" s="231">
        <v>2045</v>
      </c>
      <c r="B2819" s="232">
        <v>15</v>
      </c>
      <c r="C2819" s="456">
        <v>0</v>
      </c>
      <c r="D2819" s="457">
        <v>0</v>
      </c>
      <c r="E2819" s="438">
        <v>5.2760853890670578</v>
      </c>
      <c r="F2819" s="456">
        <v>0</v>
      </c>
      <c r="G2819" s="457">
        <v>0</v>
      </c>
      <c r="H2819" s="438">
        <v>0.2046400781294524</v>
      </c>
      <c r="I2819" s="456">
        <v>0</v>
      </c>
      <c r="J2819" s="457">
        <v>0</v>
      </c>
      <c r="K2819" s="438">
        <v>0.30843379035609009</v>
      </c>
      <c r="L2819" s="462">
        <v>0</v>
      </c>
      <c r="M2819" s="463">
        <v>0</v>
      </c>
      <c r="N2819" s="438">
        <v>3.3629841513265943E-3</v>
      </c>
      <c r="O2819" s="456">
        <v>0</v>
      </c>
      <c r="P2819" s="457">
        <v>0</v>
      </c>
      <c r="Q2819" s="438">
        <v>1.7054686036180777E-2</v>
      </c>
      <c r="R2819" s="462">
        <v>0</v>
      </c>
      <c r="S2819" s="463">
        <v>0</v>
      </c>
      <c r="T2819" s="438">
        <v>502.40402459937934</v>
      </c>
      <c r="U2819" s="456">
        <v>0</v>
      </c>
      <c r="V2819" s="457">
        <v>0</v>
      </c>
      <c r="W2819" s="438">
        <v>1.2513326770735647E-2</v>
      </c>
      <c r="X2819" s="456">
        <v>0</v>
      </c>
      <c r="Y2819" s="457">
        <v>0</v>
      </c>
      <c r="Z2819" s="438">
        <v>1.4393082331241938E-2</v>
      </c>
      <c r="AA2819" s="456">
        <v>0</v>
      </c>
      <c r="AB2819" s="457">
        <v>0</v>
      </c>
      <c r="AC2819" s="438">
        <v>3.9345912083642029E-3</v>
      </c>
      <c r="AD2819" s="456">
        <v>0</v>
      </c>
      <c r="AE2819" s="457">
        <v>0</v>
      </c>
      <c r="AF2819" s="438">
        <v>2.3835348572375951E-4</v>
      </c>
      <c r="AG2819" s="456">
        <v>0</v>
      </c>
      <c r="AH2819" s="457">
        <v>0</v>
      </c>
      <c r="AI2819" s="438">
        <v>8.6550848440260491E-3</v>
      </c>
      <c r="AJ2819" s="456">
        <v>0</v>
      </c>
      <c r="AK2819" s="457">
        <v>0</v>
      </c>
      <c r="AL2819" s="438">
        <v>1.4423935900690628E-3</v>
      </c>
      <c r="AM2819" s="456">
        <v>0</v>
      </c>
      <c r="AN2819" s="457">
        <v>0</v>
      </c>
      <c r="AO2819" s="438">
        <v>1.9736709392631584E-3</v>
      </c>
      <c r="AP2819" s="462">
        <v>0</v>
      </c>
      <c r="AQ2819" s="463">
        <v>0</v>
      </c>
      <c r="AR2819" s="463">
        <v>0</v>
      </c>
      <c r="AS2819" s="456">
        <v>0</v>
      </c>
      <c r="AT2819" s="457">
        <v>0</v>
      </c>
      <c r="AU2819" s="457">
        <v>0</v>
      </c>
    </row>
    <row r="2820" spans="1:47" x14ac:dyDescent="0.2">
      <c r="A2820" s="231">
        <v>2045</v>
      </c>
      <c r="B2820" s="232">
        <v>16</v>
      </c>
      <c r="C2820" s="456">
        <v>0</v>
      </c>
      <c r="D2820" s="457">
        <v>0</v>
      </c>
      <c r="E2820" s="438">
        <v>6.2912835177619533</v>
      </c>
      <c r="F2820" s="456">
        <v>0</v>
      </c>
      <c r="G2820" s="457">
        <v>0</v>
      </c>
      <c r="H2820" s="438">
        <v>0.23613098090723503</v>
      </c>
      <c r="I2820" s="456">
        <v>0</v>
      </c>
      <c r="J2820" s="457">
        <v>0</v>
      </c>
      <c r="K2820" s="438">
        <v>0.35299815455415895</v>
      </c>
      <c r="L2820" s="462">
        <v>0</v>
      </c>
      <c r="M2820" s="463">
        <v>0</v>
      </c>
      <c r="N2820" s="438">
        <v>3.3714302457973347E-3</v>
      </c>
      <c r="O2820" s="456">
        <v>0</v>
      </c>
      <c r="P2820" s="457">
        <v>0</v>
      </c>
      <c r="Q2820" s="438">
        <v>2.0829878351013468E-2</v>
      </c>
      <c r="R2820" s="462">
        <v>0</v>
      </c>
      <c r="S2820" s="463">
        <v>0</v>
      </c>
      <c r="T2820" s="438">
        <v>503.66470951562371</v>
      </c>
      <c r="U2820" s="456">
        <v>0</v>
      </c>
      <c r="V2820" s="457">
        <v>0</v>
      </c>
      <c r="W2820" s="438">
        <v>1.3083098177542623E-2</v>
      </c>
      <c r="X2820" s="456">
        <v>0</v>
      </c>
      <c r="Y2820" s="457">
        <v>0</v>
      </c>
      <c r="Z2820" s="438">
        <v>1.4907612052478439E-2</v>
      </c>
      <c r="AA2820" s="456">
        <v>0</v>
      </c>
      <c r="AB2820" s="457">
        <v>0</v>
      </c>
      <c r="AC2820" s="438">
        <v>4.5086072631636389E-3</v>
      </c>
      <c r="AD2820" s="456">
        <v>0</v>
      </c>
      <c r="AE2820" s="457">
        <v>0</v>
      </c>
      <c r="AF2820" s="438">
        <v>2.7450572559700547E-4</v>
      </c>
      <c r="AG2820" s="456">
        <v>0</v>
      </c>
      <c r="AH2820" s="457">
        <v>0</v>
      </c>
      <c r="AI2820" s="438">
        <v>9.9967738386702292E-3</v>
      </c>
      <c r="AJ2820" s="456">
        <v>0</v>
      </c>
      <c r="AK2820" s="457">
        <v>0</v>
      </c>
      <c r="AL2820" s="438">
        <v>1.6482975948622924E-3</v>
      </c>
      <c r="AM2820" s="456">
        <v>0</v>
      </c>
      <c r="AN2820" s="457">
        <v>0</v>
      </c>
      <c r="AO2820" s="438">
        <v>2.2952541133659278E-3</v>
      </c>
      <c r="AP2820" s="462">
        <v>0</v>
      </c>
      <c r="AQ2820" s="463">
        <v>0</v>
      </c>
      <c r="AR2820" s="463">
        <v>0</v>
      </c>
      <c r="AS2820" s="456">
        <v>0</v>
      </c>
      <c r="AT2820" s="457">
        <v>0</v>
      </c>
      <c r="AU2820" s="457">
        <v>0</v>
      </c>
    </row>
    <row r="2821" spans="1:47" x14ac:dyDescent="0.2">
      <c r="A2821" s="231">
        <v>2045</v>
      </c>
      <c r="B2821" s="232">
        <v>17</v>
      </c>
      <c r="C2821" s="456">
        <v>0</v>
      </c>
      <c r="D2821" s="457">
        <v>0</v>
      </c>
      <c r="E2821" s="438">
        <v>6.3830412824921341</v>
      </c>
      <c r="F2821" s="456">
        <v>0</v>
      </c>
      <c r="G2821" s="457">
        <v>0</v>
      </c>
      <c r="H2821" s="438">
        <v>0.24585707538190116</v>
      </c>
      <c r="I2821" s="456">
        <v>0</v>
      </c>
      <c r="J2821" s="457">
        <v>0</v>
      </c>
      <c r="K2821" s="438">
        <v>0.35964949017647424</v>
      </c>
      <c r="L2821" s="462">
        <v>0</v>
      </c>
      <c r="M2821" s="463">
        <v>0</v>
      </c>
      <c r="N2821" s="438">
        <v>3.3802926896539316E-3</v>
      </c>
      <c r="O2821" s="456">
        <v>0</v>
      </c>
      <c r="P2821" s="457">
        <v>0</v>
      </c>
      <c r="Q2821" s="438">
        <v>2.104589356799557E-2</v>
      </c>
      <c r="R2821" s="462">
        <v>0</v>
      </c>
      <c r="S2821" s="463">
        <v>0</v>
      </c>
      <c r="T2821" s="438">
        <v>504.98913993371536</v>
      </c>
      <c r="U2821" s="456">
        <v>0</v>
      </c>
      <c r="V2821" s="457">
        <v>0</v>
      </c>
      <c r="W2821" s="438">
        <v>1.3519370341001584E-2</v>
      </c>
      <c r="X2821" s="456">
        <v>0</v>
      </c>
      <c r="Y2821" s="457">
        <v>0</v>
      </c>
      <c r="Z2821" s="438">
        <v>1.5447172410485023E-2</v>
      </c>
      <c r="AA2821" s="456">
        <v>0</v>
      </c>
      <c r="AB2821" s="457">
        <v>0</v>
      </c>
      <c r="AC2821" s="438">
        <v>4.7137243251994011E-3</v>
      </c>
      <c r="AD2821" s="456">
        <v>0</v>
      </c>
      <c r="AE2821" s="457">
        <v>0</v>
      </c>
      <c r="AF2821" s="438">
        <v>2.864834036601946E-4</v>
      </c>
      <c r="AG2821" s="456">
        <v>0</v>
      </c>
      <c r="AH2821" s="457">
        <v>0</v>
      </c>
      <c r="AI2821" s="438">
        <v>1.0402984876851795E-2</v>
      </c>
      <c r="AJ2821" s="456">
        <v>0</v>
      </c>
      <c r="AK2821" s="457">
        <v>0</v>
      </c>
      <c r="AL2821" s="438">
        <v>1.7278580261810791E-3</v>
      </c>
      <c r="AM2821" s="456">
        <v>0</v>
      </c>
      <c r="AN2821" s="457">
        <v>0</v>
      </c>
      <c r="AO2821" s="438">
        <v>2.3786248263063933E-3</v>
      </c>
      <c r="AP2821" s="462">
        <v>0</v>
      </c>
      <c r="AQ2821" s="463">
        <v>0</v>
      </c>
      <c r="AR2821" s="463">
        <v>0</v>
      </c>
      <c r="AS2821" s="456">
        <v>0</v>
      </c>
      <c r="AT2821" s="457">
        <v>0</v>
      </c>
      <c r="AU2821" s="457">
        <v>0</v>
      </c>
    </row>
    <row r="2822" spans="1:47" x14ac:dyDescent="0.2">
      <c r="A2822" s="231">
        <v>2045</v>
      </c>
      <c r="B2822" s="232">
        <v>18</v>
      </c>
      <c r="C2822" s="456">
        <v>0</v>
      </c>
      <c r="D2822" s="457">
        <v>0</v>
      </c>
      <c r="E2822" s="438">
        <v>6.4786183094867988</v>
      </c>
      <c r="F2822" s="456">
        <v>0</v>
      </c>
      <c r="G2822" s="457">
        <v>0</v>
      </c>
      <c r="H2822" s="438">
        <v>0.25598944035671234</v>
      </c>
      <c r="I2822" s="456">
        <v>0</v>
      </c>
      <c r="J2822" s="457">
        <v>0</v>
      </c>
      <c r="K2822" s="438">
        <v>0.3665785176325656</v>
      </c>
      <c r="L2822" s="462">
        <v>0</v>
      </c>
      <c r="M2822" s="463">
        <v>0</v>
      </c>
      <c r="N2822" s="438">
        <v>3.3895181240625447E-3</v>
      </c>
      <c r="O2822" s="456">
        <v>0</v>
      </c>
      <c r="P2822" s="457">
        <v>0</v>
      </c>
      <c r="Q2822" s="438">
        <v>2.127085480391595E-2</v>
      </c>
      <c r="R2822" s="462">
        <v>0</v>
      </c>
      <c r="S2822" s="463">
        <v>0</v>
      </c>
      <c r="T2822" s="438">
        <v>506.36693833757755</v>
      </c>
      <c r="U2822" s="456">
        <v>0</v>
      </c>
      <c r="V2822" s="457">
        <v>0</v>
      </c>
      <c r="W2822" s="438">
        <v>1.397388203528784E-2</v>
      </c>
      <c r="X2822" s="456">
        <v>0</v>
      </c>
      <c r="Y2822" s="457">
        <v>0</v>
      </c>
      <c r="Z2822" s="438">
        <v>1.6009268487234253E-2</v>
      </c>
      <c r="AA2822" s="456">
        <v>0</v>
      </c>
      <c r="AB2822" s="457">
        <v>0</v>
      </c>
      <c r="AC2822" s="438">
        <v>4.9274134824601017E-3</v>
      </c>
      <c r="AD2822" s="456">
        <v>0</v>
      </c>
      <c r="AE2822" s="457">
        <v>0</v>
      </c>
      <c r="AF2822" s="438">
        <v>2.9896160155316659E-4</v>
      </c>
      <c r="AG2822" s="456">
        <v>0</v>
      </c>
      <c r="AH2822" s="457">
        <v>0</v>
      </c>
      <c r="AI2822" s="438">
        <v>1.0826177789245026E-2</v>
      </c>
      <c r="AJ2822" s="456">
        <v>0</v>
      </c>
      <c r="AK2822" s="457">
        <v>0</v>
      </c>
      <c r="AL2822" s="438">
        <v>1.8107450130323908E-3</v>
      </c>
      <c r="AM2822" s="456">
        <v>0</v>
      </c>
      <c r="AN2822" s="457">
        <v>0</v>
      </c>
      <c r="AO2822" s="438">
        <v>2.4654752211963264E-3</v>
      </c>
      <c r="AP2822" s="462">
        <v>0</v>
      </c>
      <c r="AQ2822" s="463">
        <v>0</v>
      </c>
      <c r="AR2822" s="463">
        <v>0</v>
      </c>
      <c r="AS2822" s="456">
        <v>0</v>
      </c>
      <c r="AT2822" s="457">
        <v>0</v>
      </c>
      <c r="AU2822" s="457">
        <v>0</v>
      </c>
    </row>
    <row r="2823" spans="1:47" x14ac:dyDescent="0.2">
      <c r="A2823" s="231">
        <v>2045</v>
      </c>
      <c r="B2823" s="232">
        <v>19</v>
      </c>
      <c r="C2823" s="456">
        <v>0</v>
      </c>
      <c r="D2823" s="457">
        <v>0</v>
      </c>
      <c r="E2823" s="438">
        <v>6.5670260179842401</v>
      </c>
      <c r="F2823" s="456">
        <v>0</v>
      </c>
      <c r="G2823" s="457">
        <v>0</v>
      </c>
      <c r="H2823" s="438">
        <v>0.26630635464585495</v>
      </c>
      <c r="I2823" s="456">
        <v>0</v>
      </c>
      <c r="J2823" s="457">
        <v>0</v>
      </c>
      <c r="K2823" s="438">
        <v>0.37348408456758941</v>
      </c>
      <c r="L2823" s="462">
        <v>0</v>
      </c>
      <c r="M2823" s="463">
        <v>0</v>
      </c>
      <c r="N2823" s="438">
        <v>3.3976730839116826E-3</v>
      </c>
      <c r="O2823" s="456">
        <v>0</v>
      </c>
      <c r="P2823" s="457">
        <v>0</v>
      </c>
      <c r="Q2823" s="438">
        <v>2.1500326444772514E-2</v>
      </c>
      <c r="R2823" s="462">
        <v>0</v>
      </c>
      <c r="S2823" s="463">
        <v>0</v>
      </c>
      <c r="T2823" s="438">
        <v>507.58632036588932</v>
      </c>
      <c r="U2823" s="456">
        <v>0</v>
      </c>
      <c r="V2823" s="457">
        <v>0</v>
      </c>
      <c r="W2823" s="438">
        <v>1.4435319211405678E-2</v>
      </c>
      <c r="X2823" s="456">
        <v>0</v>
      </c>
      <c r="Y2823" s="457">
        <v>0</v>
      </c>
      <c r="Z2823" s="438">
        <v>1.6582668563476656E-2</v>
      </c>
      <c r="AA2823" s="456">
        <v>0</v>
      </c>
      <c r="AB2823" s="457">
        <v>0</v>
      </c>
      <c r="AC2823" s="438">
        <v>5.1452436669591657E-3</v>
      </c>
      <c r="AD2823" s="456">
        <v>0</v>
      </c>
      <c r="AE2823" s="457">
        <v>0</v>
      </c>
      <c r="AF2823" s="438">
        <v>3.1167579218407921E-4</v>
      </c>
      <c r="AG2823" s="456">
        <v>0</v>
      </c>
      <c r="AH2823" s="457">
        <v>0</v>
      </c>
      <c r="AI2823" s="438">
        <v>1.1256987274089044E-2</v>
      </c>
      <c r="AJ2823" s="456">
        <v>0</v>
      </c>
      <c r="AK2823" s="457">
        <v>0</v>
      </c>
      <c r="AL2823" s="438">
        <v>1.8952956342347612E-3</v>
      </c>
      <c r="AM2823" s="456">
        <v>0</v>
      </c>
      <c r="AN2823" s="457">
        <v>0</v>
      </c>
      <c r="AO2823" s="438">
        <v>2.5537762473298413E-3</v>
      </c>
      <c r="AP2823" s="462">
        <v>0</v>
      </c>
      <c r="AQ2823" s="463">
        <v>0</v>
      </c>
      <c r="AR2823" s="463">
        <v>0</v>
      </c>
      <c r="AS2823" s="456">
        <v>0</v>
      </c>
      <c r="AT2823" s="457">
        <v>0</v>
      </c>
      <c r="AU2823" s="457">
        <v>0</v>
      </c>
    </row>
    <row r="2824" spans="1:47" x14ac:dyDescent="0.2">
      <c r="A2824" s="231">
        <v>2045</v>
      </c>
      <c r="B2824" s="232">
        <v>20</v>
      </c>
      <c r="C2824" s="456">
        <v>0</v>
      </c>
      <c r="D2824" s="457">
        <v>0</v>
      </c>
      <c r="E2824" s="438">
        <v>6.6647276644767235</v>
      </c>
      <c r="F2824" s="456">
        <v>0</v>
      </c>
      <c r="G2824" s="457">
        <v>0</v>
      </c>
      <c r="H2824" s="438">
        <v>0.27666200868913121</v>
      </c>
      <c r="I2824" s="456">
        <v>0</v>
      </c>
      <c r="J2824" s="457">
        <v>0</v>
      </c>
      <c r="K2824" s="438">
        <v>0.38056602274308099</v>
      </c>
      <c r="L2824" s="462">
        <v>0</v>
      </c>
      <c r="M2824" s="463">
        <v>0</v>
      </c>
      <c r="N2824" s="438">
        <v>3.4071061769452736E-3</v>
      </c>
      <c r="O2824" s="456">
        <v>0</v>
      </c>
      <c r="P2824" s="457">
        <v>0</v>
      </c>
      <c r="Q2824" s="438">
        <v>2.1730285155081359E-2</v>
      </c>
      <c r="R2824" s="462">
        <v>0</v>
      </c>
      <c r="S2824" s="463">
        <v>0</v>
      </c>
      <c r="T2824" s="438">
        <v>508.99488107464828</v>
      </c>
      <c r="U2824" s="456">
        <v>0</v>
      </c>
      <c r="V2824" s="457">
        <v>0</v>
      </c>
      <c r="W2824" s="438">
        <v>1.4899832819810565E-2</v>
      </c>
      <c r="X2824" s="456">
        <v>0</v>
      </c>
      <c r="Y2824" s="457">
        <v>0</v>
      </c>
      <c r="Z2824" s="438">
        <v>1.7157162419914902E-2</v>
      </c>
      <c r="AA2824" s="456">
        <v>0</v>
      </c>
      <c r="AB2824" s="457">
        <v>0</v>
      </c>
      <c r="AC2824" s="438">
        <v>5.3636458581264286E-3</v>
      </c>
      <c r="AD2824" s="456">
        <v>0</v>
      </c>
      <c r="AE2824" s="457">
        <v>0</v>
      </c>
      <c r="AF2824" s="438">
        <v>3.2442878865685253E-4</v>
      </c>
      <c r="AG2824" s="456">
        <v>0</v>
      </c>
      <c r="AH2824" s="457">
        <v>0</v>
      </c>
      <c r="AI2824" s="438">
        <v>1.1689509395564684E-2</v>
      </c>
      <c r="AJ2824" s="456">
        <v>0</v>
      </c>
      <c r="AK2824" s="457">
        <v>0</v>
      </c>
      <c r="AL2824" s="438">
        <v>1.9800064801682397E-3</v>
      </c>
      <c r="AM2824" s="456">
        <v>0</v>
      </c>
      <c r="AN2824" s="457">
        <v>0</v>
      </c>
      <c r="AO2824" s="438">
        <v>2.6425402137232844E-3</v>
      </c>
      <c r="AP2824" s="462">
        <v>0</v>
      </c>
      <c r="AQ2824" s="463">
        <v>0</v>
      </c>
      <c r="AR2824" s="463">
        <v>0</v>
      </c>
      <c r="AS2824" s="456">
        <v>0</v>
      </c>
      <c r="AT2824" s="457">
        <v>0</v>
      </c>
      <c r="AU2824" s="457">
        <v>0</v>
      </c>
    </row>
    <row r="2825" spans="1:47" x14ac:dyDescent="0.2">
      <c r="A2825" s="231">
        <v>2045</v>
      </c>
      <c r="B2825" s="232">
        <v>21</v>
      </c>
      <c r="C2825" s="456">
        <v>0</v>
      </c>
      <c r="D2825" s="457">
        <v>0</v>
      </c>
      <c r="E2825" s="438">
        <v>8.120131069980502</v>
      </c>
      <c r="F2825" s="456">
        <v>0</v>
      </c>
      <c r="G2825" s="457">
        <v>0</v>
      </c>
      <c r="H2825" s="438">
        <v>0.33620647882241494</v>
      </c>
      <c r="I2825" s="456">
        <v>0</v>
      </c>
      <c r="J2825" s="457">
        <v>0</v>
      </c>
      <c r="K2825" s="438">
        <v>0.43537670575577897</v>
      </c>
      <c r="L2825" s="462">
        <v>0</v>
      </c>
      <c r="M2825" s="463">
        <v>0</v>
      </c>
      <c r="N2825" s="438">
        <v>3.4163376385150882E-3</v>
      </c>
      <c r="O2825" s="456">
        <v>0</v>
      </c>
      <c r="P2825" s="457">
        <v>0</v>
      </c>
      <c r="Q2825" s="438">
        <v>2.7095079245920001E-2</v>
      </c>
      <c r="R2825" s="462">
        <v>0</v>
      </c>
      <c r="S2825" s="463">
        <v>0</v>
      </c>
      <c r="T2825" s="438">
        <v>510.37458589564318</v>
      </c>
      <c r="U2825" s="456">
        <v>0</v>
      </c>
      <c r="V2825" s="457">
        <v>0</v>
      </c>
      <c r="W2825" s="438">
        <v>1.7474706848363043E-2</v>
      </c>
      <c r="X2825" s="456">
        <v>0</v>
      </c>
      <c r="Y2825" s="457">
        <v>0</v>
      </c>
      <c r="Z2825" s="438">
        <v>1.7719608540865815E-2</v>
      </c>
      <c r="AA2825" s="456">
        <v>0</v>
      </c>
      <c r="AB2825" s="457">
        <v>0</v>
      </c>
      <c r="AC2825" s="438">
        <v>6.5152875249966154E-3</v>
      </c>
      <c r="AD2825" s="456">
        <v>0</v>
      </c>
      <c r="AE2825" s="457">
        <v>0</v>
      </c>
      <c r="AF2825" s="438">
        <v>3.9550598281602663E-4</v>
      </c>
      <c r="AG2825" s="456">
        <v>0</v>
      </c>
      <c r="AH2825" s="457">
        <v>0</v>
      </c>
      <c r="AI2825" s="438">
        <v>1.4208155471022303E-2</v>
      </c>
      <c r="AJ2825" s="456">
        <v>0</v>
      </c>
      <c r="AK2825" s="457">
        <v>0</v>
      </c>
      <c r="AL2825" s="438">
        <v>2.4113537516225873E-3</v>
      </c>
      <c r="AM2825" s="456">
        <v>0</v>
      </c>
      <c r="AN2825" s="457">
        <v>0</v>
      </c>
      <c r="AO2825" s="438">
        <v>3.2123085280020584E-3</v>
      </c>
      <c r="AP2825" s="462">
        <v>0</v>
      </c>
      <c r="AQ2825" s="463">
        <v>0</v>
      </c>
      <c r="AR2825" s="463">
        <v>0</v>
      </c>
      <c r="AS2825" s="456">
        <v>0</v>
      </c>
      <c r="AT2825" s="457">
        <v>0</v>
      </c>
      <c r="AU2825" s="457">
        <v>0</v>
      </c>
    </row>
    <row r="2826" spans="1:47" x14ac:dyDescent="0.2">
      <c r="A2826" s="231">
        <v>2045</v>
      </c>
      <c r="B2826" s="232">
        <v>22</v>
      </c>
      <c r="C2826" s="456">
        <v>0</v>
      </c>
      <c r="D2826" s="457">
        <v>0</v>
      </c>
      <c r="E2826" s="438">
        <v>8.2266405932199032</v>
      </c>
      <c r="F2826" s="456">
        <v>0</v>
      </c>
      <c r="G2826" s="457">
        <v>0</v>
      </c>
      <c r="H2826" s="438">
        <v>0.3473780611411158</v>
      </c>
      <c r="I2826" s="456">
        <v>0</v>
      </c>
      <c r="J2826" s="457">
        <v>0</v>
      </c>
      <c r="K2826" s="438">
        <v>0.44266088477946958</v>
      </c>
      <c r="L2826" s="462">
        <v>0</v>
      </c>
      <c r="M2826" s="463">
        <v>0</v>
      </c>
      <c r="N2826" s="438">
        <v>3.4250603548836322E-3</v>
      </c>
      <c r="O2826" s="456">
        <v>0</v>
      </c>
      <c r="P2826" s="457">
        <v>0</v>
      </c>
      <c r="Q2826" s="438">
        <v>2.7375762791881843E-2</v>
      </c>
      <c r="R2826" s="462">
        <v>0</v>
      </c>
      <c r="S2826" s="463">
        <v>0</v>
      </c>
      <c r="T2826" s="438">
        <v>511.67767563039894</v>
      </c>
      <c r="U2826" s="456">
        <v>0</v>
      </c>
      <c r="V2826" s="457">
        <v>0</v>
      </c>
      <c r="W2826" s="438">
        <v>1.795566879583143E-2</v>
      </c>
      <c r="X2826" s="456">
        <v>0</v>
      </c>
      <c r="Y2826" s="457">
        <v>0</v>
      </c>
      <c r="Z2826" s="438">
        <v>1.8250591215782198E-2</v>
      </c>
      <c r="AA2826" s="456">
        <v>0</v>
      </c>
      <c r="AB2826" s="457">
        <v>0</v>
      </c>
      <c r="AC2826" s="438">
        <v>6.7506819665054812E-3</v>
      </c>
      <c r="AD2826" s="456">
        <v>0</v>
      </c>
      <c r="AE2826" s="457">
        <v>0</v>
      </c>
      <c r="AF2826" s="438">
        <v>4.0930753950431403E-4</v>
      </c>
      <c r="AG2826" s="456">
        <v>0</v>
      </c>
      <c r="AH2826" s="457">
        <v>0</v>
      </c>
      <c r="AI2826" s="438">
        <v>1.4674895328341871E-2</v>
      </c>
      <c r="AJ2826" s="456">
        <v>0</v>
      </c>
      <c r="AK2826" s="457">
        <v>0</v>
      </c>
      <c r="AL2826" s="438">
        <v>2.5028771781972162E-3</v>
      </c>
      <c r="AM2826" s="456">
        <v>0</v>
      </c>
      <c r="AN2826" s="457">
        <v>0</v>
      </c>
      <c r="AO2826" s="438">
        <v>3.3081674849305487E-3</v>
      </c>
      <c r="AP2826" s="462">
        <v>0</v>
      </c>
      <c r="AQ2826" s="463">
        <v>0</v>
      </c>
      <c r="AR2826" s="463">
        <v>0</v>
      </c>
      <c r="AS2826" s="456">
        <v>0</v>
      </c>
      <c r="AT2826" s="457">
        <v>0</v>
      </c>
      <c r="AU2826" s="457">
        <v>0</v>
      </c>
    </row>
    <row r="2827" spans="1:47" x14ac:dyDescent="0.2">
      <c r="A2827" s="231">
        <v>2045</v>
      </c>
      <c r="B2827" s="232">
        <v>23</v>
      </c>
      <c r="C2827" s="456">
        <v>0</v>
      </c>
      <c r="D2827" s="457">
        <v>0</v>
      </c>
      <c r="E2827" s="438">
        <v>8.322950056345082</v>
      </c>
      <c r="F2827" s="456">
        <v>0</v>
      </c>
      <c r="G2827" s="457">
        <v>0</v>
      </c>
      <c r="H2827" s="438">
        <v>0.35747924875243103</v>
      </c>
      <c r="I2827" s="456">
        <v>0</v>
      </c>
      <c r="J2827" s="457">
        <v>0</v>
      </c>
      <c r="K2827" s="438">
        <v>0.44924756628372881</v>
      </c>
      <c r="L2827" s="462">
        <v>0</v>
      </c>
      <c r="M2827" s="463">
        <v>0</v>
      </c>
      <c r="N2827" s="438">
        <v>3.4329541484319306E-3</v>
      </c>
      <c r="O2827" s="456">
        <v>0</v>
      </c>
      <c r="P2827" s="457">
        <v>0</v>
      </c>
      <c r="Q2827" s="438">
        <v>2.7629569736972202E-2</v>
      </c>
      <c r="R2827" s="462">
        <v>0</v>
      </c>
      <c r="S2827" s="463">
        <v>0</v>
      </c>
      <c r="T2827" s="438">
        <v>512.85707938598</v>
      </c>
      <c r="U2827" s="456">
        <v>0</v>
      </c>
      <c r="V2827" s="457">
        <v>0</v>
      </c>
      <c r="W2827" s="438">
        <v>1.8390522110900857E-2</v>
      </c>
      <c r="X2827" s="456">
        <v>0</v>
      </c>
      <c r="Y2827" s="457">
        <v>0</v>
      </c>
      <c r="Z2827" s="438">
        <v>1.8730718470483458E-2</v>
      </c>
      <c r="AA2827" s="456">
        <v>0</v>
      </c>
      <c r="AB2827" s="457">
        <v>0</v>
      </c>
      <c r="AC2827" s="438">
        <v>6.9635242637272965E-3</v>
      </c>
      <c r="AD2827" s="456">
        <v>0</v>
      </c>
      <c r="AE2827" s="457">
        <v>0</v>
      </c>
      <c r="AF2827" s="438">
        <v>4.2178683610245512E-4</v>
      </c>
      <c r="AG2827" s="456">
        <v>0</v>
      </c>
      <c r="AH2827" s="457">
        <v>0</v>
      </c>
      <c r="AI2827" s="438">
        <v>1.5096912557077163E-2</v>
      </c>
      <c r="AJ2827" s="456">
        <v>0</v>
      </c>
      <c r="AK2827" s="457">
        <v>0</v>
      </c>
      <c r="AL2827" s="438">
        <v>2.5856281416422474E-3</v>
      </c>
      <c r="AM2827" s="456">
        <v>0</v>
      </c>
      <c r="AN2827" s="457">
        <v>0</v>
      </c>
      <c r="AO2827" s="438">
        <v>3.3948419207412515E-3</v>
      </c>
      <c r="AP2827" s="462">
        <v>0</v>
      </c>
      <c r="AQ2827" s="463">
        <v>0</v>
      </c>
      <c r="AR2827" s="463">
        <v>0</v>
      </c>
      <c r="AS2827" s="456">
        <v>0</v>
      </c>
      <c r="AT2827" s="457">
        <v>0</v>
      </c>
      <c r="AU2827" s="457">
        <v>0</v>
      </c>
    </row>
    <row r="2828" spans="1:47" x14ac:dyDescent="0.2">
      <c r="A2828" s="231">
        <v>2045</v>
      </c>
      <c r="B2828" s="232">
        <v>24</v>
      </c>
      <c r="C2828" s="456">
        <v>0</v>
      </c>
      <c r="D2828" s="457">
        <v>0</v>
      </c>
      <c r="E2828" s="438">
        <v>8.4032200224290197</v>
      </c>
      <c r="F2828" s="456">
        <v>0</v>
      </c>
      <c r="G2828" s="457">
        <v>0</v>
      </c>
      <c r="H2828" s="438">
        <v>0.36590021690897573</v>
      </c>
      <c r="I2828" s="456">
        <v>0</v>
      </c>
      <c r="J2828" s="457">
        <v>0</v>
      </c>
      <c r="K2828" s="438">
        <v>0.45473681185053705</v>
      </c>
      <c r="L2828" s="462">
        <v>0</v>
      </c>
      <c r="M2828" s="463">
        <v>0</v>
      </c>
      <c r="N2828" s="438">
        <v>3.4395154562376681E-3</v>
      </c>
      <c r="O2828" s="456">
        <v>0</v>
      </c>
      <c r="P2828" s="457">
        <v>0</v>
      </c>
      <c r="Q2828" s="438">
        <v>2.78411085026159E-2</v>
      </c>
      <c r="R2828" s="462">
        <v>0</v>
      </c>
      <c r="S2828" s="463">
        <v>0</v>
      </c>
      <c r="T2828" s="438">
        <v>513.83742185353287</v>
      </c>
      <c r="U2828" s="456">
        <v>0</v>
      </c>
      <c r="V2828" s="457">
        <v>0</v>
      </c>
      <c r="W2828" s="438">
        <v>1.8753105389725945E-2</v>
      </c>
      <c r="X2828" s="456">
        <v>0</v>
      </c>
      <c r="Y2828" s="457">
        <v>0</v>
      </c>
      <c r="Z2828" s="438">
        <v>1.9130956080429379E-2</v>
      </c>
      <c r="AA2828" s="456">
        <v>0</v>
      </c>
      <c r="AB2828" s="457">
        <v>0</v>
      </c>
      <c r="AC2828" s="438">
        <v>7.1409698566614385E-3</v>
      </c>
      <c r="AD2828" s="456">
        <v>0</v>
      </c>
      <c r="AE2828" s="457">
        <v>0</v>
      </c>
      <c r="AF2828" s="438">
        <v>4.3219084330264857E-4</v>
      </c>
      <c r="AG2828" s="456">
        <v>0</v>
      </c>
      <c r="AH2828" s="457">
        <v>0</v>
      </c>
      <c r="AI2828" s="438">
        <v>1.5448726582421378E-2</v>
      </c>
      <c r="AJ2828" s="456">
        <v>0</v>
      </c>
      <c r="AK2828" s="457">
        <v>0</v>
      </c>
      <c r="AL2828" s="438">
        <v>2.654617859976169E-3</v>
      </c>
      <c r="AM2828" s="456">
        <v>0</v>
      </c>
      <c r="AN2828" s="457">
        <v>0</v>
      </c>
      <c r="AO2828" s="438">
        <v>3.4670979973291105E-3</v>
      </c>
      <c r="AP2828" s="462">
        <v>0</v>
      </c>
      <c r="AQ2828" s="463">
        <v>0</v>
      </c>
      <c r="AR2828" s="463">
        <v>0</v>
      </c>
      <c r="AS2828" s="456">
        <v>0</v>
      </c>
      <c r="AT2828" s="457">
        <v>0</v>
      </c>
      <c r="AU2828" s="457">
        <v>0</v>
      </c>
    </row>
    <row r="2829" spans="1:47" x14ac:dyDescent="0.2">
      <c r="A2829" s="231">
        <v>2045</v>
      </c>
      <c r="B2829" s="232">
        <v>25</v>
      </c>
      <c r="C2829" s="456">
        <v>0</v>
      </c>
      <c r="D2829" s="457">
        <v>0</v>
      </c>
      <c r="E2829" s="438">
        <v>8.46369087966157</v>
      </c>
      <c r="F2829" s="456">
        <v>0</v>
      </c>
      <c r="G2829" s="457">
        <v>0</v>
      </c>
      <c r="H2829" s="438">
        <v>0.37224313131619452</v>
      </c>
      <c r="I2829" s="456">
        <v>0</v>
      </c>
      <c r="J2829" s="457">
        <v>0</v>
      </c>
      <c r="K2829" s="438">
        <v>0.45887258796236635</v>
      </c>
      <c r="L2829" s="462">
        <v>0</v>
      </c>
      <c r="M2829" s="463">
        <v>0</v>
      </c>
      <c r="N2829" s="438">
        <v>3.4444705579099798E-3</v>
      </c>
      <c r="O2829" s="456">
        <v>0</v>
      </c>
      <c r="P2829" s="457">
        <v>0</v>
      </c>
      <c r="Q2829" s="438">
        <v>2.8000471966721986E-2</v>
      </c>
      <c r="R2829" s="462">
        <v>0</v>
      </c>
      <c r="S2829" s="463">
        <v>0</v>
      </c>
      <c r="T2829" s="438">
        <v>514.57730301812694</v>
      </c>
      <c r="U2829" s="456">
        <v>0</v>
      </c>
      <c r="V2829" s="457">
        <v>0</v>
      </c>
      <c r="W2829" s="438">
        <v>1.9026138412318139E-2</v>
      </c>
      <c r="X2829" s="456">
        <v>0</v>
      </c>
      <c r="Y2829" s="457">
        <v>0</v>
      </c>
      <c r="Z2829" s="438">
        <v>1.9432492058558182E-2</v>
      </c>
      <c r="AA2829" s="456">
        <v>0</v>
      </c>
      <c r="AB2829" s="457">
        <v>0</v>
      </c>
      <c r="AC2829" s="438">
        <v>7.2746235415418912E-3</v>
      </c>
      <c r="AD2829" s="456">
        <v>0</v>
      </c>
      <c r="AE2829" s="457">
        <v>0</v>
      </c>
      <c r="AF2829" s="438">
        <v>4.4002698270698913E-4</v>
      </c>
      <c r="AG2829" s="456">
        <v>0</v>
      </c>
      <c r="AH2829" s="457">
        <v>0</v>
      </c>
      <c r="AI2829" s="438">
        <v>1.5713699347247596E-2</v>
      </c>
      <c r="AJ2829" s="456">
        <v>0</v>
      </c>
      <c r="AK2829" s="457">
        <v>0</v>
      </c>
      <c r="AL2829" s="438">
        <v>2.7065843081658493E-3</v>
      </c>
      <c r="AM2829" s="456">
        <v>0</v>
      </c>
      <c r="AN2829" s="457">
        <v>0</v>
      </c>
      <c r="AO2829" s="438">
        <v>3.5215174067307043E-3</v>
      </c>
      <c r="AP2829" s="462">
        <v>0</v>
      </c>
      <c r="AQ2829" s="463">
        <v>0</v>
      </c>
      <c r="AR2829" s="463">
        <v>0</v>
      </c>
      <c r="AS2829" s="456">
        <v>0</v>
      </c>
      <c r="AT2829" s="457">
        <v>0</v>
      </c>
      <c r="AU2829" s="457">
        <v>0</v>
      </c>
    </row>
    <row r="2830" spans="1:47" x14ac:dyDescent="0.2">
      <c r="A2830" s="231">
        <v>2045</v>
      </c>
      <c r="B2830" s="232">
        <v>26</v>
      </c>
      <c r="C2830" s="456">
        <v>0</v>
      </c>
      <c r="D2830" s="457">
        <v>0</v>
      </c>
      <c r="E2830" s="438">
        <v>8.5001777521777893</v>
      </c>
      <c r="F2830" s="456">
        <v>0</v>
      </c>
      <c r="G2830" s="457">
        <v>0</v>
      </c>
      <c r="H2830" s="438">
        <v>0.37606934680729859</v>
      </c>
      <c r="I2830" s="456">
        <v>0</v>
      </c>
      <c r="J2830" s="457">
        <v>0</v>
      </c>
      <c r="K2830" s="438">
        <v>0.46136771649068903</v>
      </c>
      <c r="L2830" s="462">
        <v>0</v>
      </c>
      <c r="M2830" s="463">
        <v>0</v>
      </c>
      <c r="N2830" s="438">
        <v>3.4474596130915627E-3</v>
      </c>
      <c r="O2830" s="456">
        <v>0</v>
      </c>
      <c r="P2830" s="457">
        <v>0</v>
      </c>
      <c r="Q2830" s="438">
        <v>2.8096610082426355E-2</v>
      </c>
      <c r="R2830" s="462">
        <v>0</v>
      </c>
      <c r="S2830" s="463">
        <v>0</v>
      </c>
      <c r="T2830" s="438">
        <v>515.0237092133201</v>
      </c>
      <c r="U2830" s="456">
        <v>0</v>
      </c>
      <c r="V2830" s="457">
        <v>0</v>
      </c>
      <c r="W2830" s="438">
        <v>1.9190879243859957E-2</v>
      </c>
      <c r="X2830" s="456">
        <v>0</v>
      </c>
      <c r="Y2830" s="457">
        <v>0</v>
      </c>
      <c r="Z2830" s="438">
        <v>1.9614303204606498E-2</v>
      </c>
      <c r="AA2830" s="456">
        <v>0</v>
      </c>
      <c r="AB2830" s="457">
        <v>0</v>
      </c>
      <c r="AC2830" s="438">
        <v>7.3552340278048474E-3</v>
      </c>
      <c r="AD2830" s="456">
        <v>0</v>
      </c>
      <c r="AE2830" s="457">
        <v>0</v>
      </c>
      <c r="AF2830" s="438">
        <v>4.4475425918159665E-4</v>
      </c>
      <c r="AG2830" s="456">
        <v>0</v>
      </c>
      <c r="AH2830" s="457">
        <v>0</v>
      </c>
      <c r="AI2830" s="438">
        <v>1.5873528791302098E-2</v>
      </c>
      <c r="AJ2830" s="456">
        <v>0</v>
      </c>
      <c r="AK2830" s="457">
        <v>0</v>
      </c>
      <c r="AL2830" s="438">
        <v>2.7379237050336232E-3</v>
      </c>
      <c r="AM2830" s="456">
        <v>0</v>
      </c>
      <c r="AN2830" s="457">
        <v>0</v>
      </c>
      <c r="AO2830" s="438">
        <v>3.5543526189558187E-3</v>
      </c>
      <c r="AP2830" s="462">
        <v>0</v>
      </c>
      <c r="AQ2830" s="463">
        <v>0</v>
      </c>
      <c r="AR2830" s="463">
        <v>0</v>
      </c>
      <c r="AS2830" s="456">
        <v>0</v>
      </c>
      <c r="AT2830" s="457">
        <v>0</v>
      </c>
      <c r="AU2830" s="457">
        <v>0</v>
      </c>
    </row>
    <row r="2831" spans="1:47" x14ac:dyDescent="0.2">
      <c r="A2831" s="231">
        <v>2045</v>
      </c>
      <c r="B2831" s="232">
        <v>27</v>
      </c>
      <c r="C2831" s="456">
        <v>0</v>
      </c>
      <c r="D2831" s="457">
        <v>0</v>
      </c>
      <c r="E2831" s="438">
        <v>8.5071128645759071</v>
      </c>
      <c r="F2831" s="456">
        <v>0</v>
      </c>
      <c r="G2831" s="457">
        <v>0</v>
      </c>
      <c r="H2831" s="438">
        <v>0.37679722659777254</v>
      </c>
      <c r="I2831" s="456">
        <v>0</v>
      </c>
      <c r="J2831" s="457">
        <v>0</v>
      </c>
      <c r="K2831" s="438">
        <v>0.4618422213957824</v>
      </c>
      <c r="L2831" s="462">
        <v>0</v>
      </c>
      <c r="M2831" s="463">
        <v>0</v>
      </c>
      <c r="N2831" s="438">
        <v>3.4480267079390319E-3</v>
      </c>
      <c r="O2831" s="456">
        <v>0</v>
      </c>
      <c r="P2831" s="457">
        <v>0</v>
      </c>
      <c r="Q2831" s="438">
        <v>2.8114919778682714E-2</v>
      </c>
      <c r="R2831" s="462">
        <v>0</v>
      </c>
      <c r="S2831" s="463">
        <v>0</v>
      </c>
      <c r="T2831" s="438">
        <v>515.10957389488487</v>
      </c>
      <c r="U2831" s="456">
        <v>0</v>
      </c>
      <c r="V2831" s="457">
        <v>0</v>
      </c>
      <c r="W2831" s="438">
        <v>1.9222225924977968E-2</v>
      </c>
      <c r="X2831" s="456">
        <v>0</v>
      </c>
      <c r="Y2831" s="457">
        <v>0</v>
      </c>
      <c r="Z2831" s="438">
        <v>1.9648927221954056E-2</v>
      </c>
      <c r="AA2831" s="456">
        <v>0</v>
      </c>
      <c r="AB2831" s="457">
        <v>0</v>
      </c>
      <c r="AC2831" s="438">
        <v>7.3705803783338398E-3</v>
      </c>
      <c r="AD2831" s="456">
        <v>0</v>
      </c>
      <c r="AE2831" s="457">
        <v>0</v>
      </c>
      <c r="AF2831" s="438">
        <v>4.4565296284399111E-4</v>
      </c>
      <c r="AG2831" s="456">
        <v>0</v>
      </c>
      <c r="AH2831" s="457">
        <v>0</v>
      </c>
      <c r="AI2831" s="438">
        <v>1.5903961551653151E-2</v>
      </c>
      <c r="AJ2831" s="456">
        <v>0</v>
      </c>
      <c r="AK2831" s="457">
        <v>0</v>
      </c>
      <c r="AL2831" s="438">
        <v>2.743891512310422E-3</v>
      </c>
      <c r="AM2831" s="456">
        <v>0</v>
      </c>
      <c r="AN2831" s="457">
        <v>0</v>
      </c>
      <c r="AO2831" s="438">
        <v>3.5606059502521397E-3</v>
      </c>
      <c r="AP2831" s="462">
        <v>0</v>
      </c>
      <c r="AQ2831" s="463">
        <v>0</v>
      </c>
      <c r="AR2831" s="463">
        <v>0</v>
      </c>
      <c r="AS2831" s="456">
        <v>0</v>
      </c>
      <c r="AT2831" s="457">
        <v>0</v>
      </c>
      <c r="AU2831" s="457">
        <v>0</v>
      </c>
    </row>
    <row r="2832" spans="1:47" x14ac:dyDescent="0.2">
      <c r="A2832" s="231">
        <v>2045</v>
      </c>
      <c r="B2832" s="232">
        <v>28</v>
      </c>
      <c r="C2832" s="456">
        <v>0</v>
      </c>
      <c r="D2832" s="457">
        <v>0</v>
      </c>
      <c r="E2832" s="438">
        <v>8.507134165969271</v>
      </c>
      <c r="F2832" s="456">
        <v>0</v>
      </c>
      <c r="G2832" s="457">
        <v>0</v>
      </c>
      <c r="H2832" s="438">
        <v>0.37679590836812249</v>
      </c>
      <c r="I2832" s="456">
        <v>0</v>
      </c>
      <c r="J2832" s="457">
        <v>0</v>
      </c>
      <c r="K2832" s="438">
        <v>0.4618423478578158</v>
      </c>
      <c r="L2832" s="462">
        <v>0</v>
      </c>
      <c r="M2832" s="463">
        <v>0</v>
      </c>
      <c r="N2832" s="438">
        <v>3.4480343816492985E-3</v>
      </c>
      <c r="O2832" s="456">
        <v>0</v>
      </c>
      <c r="P2832" s="457">
        <v>0</v>
      </c>
      <c r="Q2832" s="438">
        <v>2.8114931966231084E-2</v>
      </c>
      <c r="R2832" s="462">
        <v>0</v>
      </c>
      <c r="S2832" s="463">
        <v>0</v>
      </c>
      <c r="T2832" s="438">
        <v>515.10928087538036</v>
      </c>
      <c r="U2832" s="456">
        <v>0</v>
      </c>
      <c r="V2832" s="457">
        <v>0</v>
      </c>
      <c r="W2832" s="438">
        <v>1.9222191270383701E-2</v>
      </c>
      <c r="X2832" s="456">
        <v>0</v>
      </c>
      <c r="Y2832" s="457">
        <v>0</v>
      </c>
      <c r="Z2832" s="438">
        <v>1.9648844442939468E-2</v>
      </c>
      <c r="AA2832" s="456">
        <v>0</v>
      </c>
      <c r="AB2832" s="457">
        <v>0</v>
      </c>
      <c r="AC2832" s="438">
        <v>7.3705462143352244E-3</v>
      </c>
      <c r="AD2832" s="456">
        <v>0</v>
      </c>
      <c r="AE2832" s="457">
        <v>0</v>
      </c>
      <c r="AF2832" s="438">
        <v>4.4565284416375094E-4</v>
      </c>
      <c r="AG2832" s="456">
        <v>0</v>
      </c>
      <c r="AH2832" s="457">
        <v>0</v>
      </c>
      <c r="AI2832" s="438">
        <v>1.5903896890987253E-2</v>
      </c>
      <c r="AJ2832" s="456">
        <v>0</v>
      </c>
      <c r="AK2832" s="457">
        <v>0</v>
      </c>
      <c r="AL2832" s="438">
        <v>2.7438744038738101E-3</v>
      </c>
      <c r="AM2832" s="456">
        <v>0</v>
      </c>
      <c r="AN2832" s="457">
        <v>0</v>
      </c>
      <c r="AO2832" s="438">
        <v>3.5605919210864021E-3</v>
      </c>
      <c r="AP2832" s="462">
        <v>0</v>
      </c>
      <c r="AQ2832" s="463">
        <v>0</v>
      </c>
      <c r="AR2832" s="463">
        <v>0</v>
      </c>
      <c r="AS2832" s="456">
        <v>0</v>
      </c>
      <c r="AT2832" s="457">
        <v>0</v>
      </c>
      <c r="AU2832" s="457">
        <v>0</v>
      </c>
    </row>
    <row r="2833" spans="1:47" x14ac:dyDescent="0.2">
      <c r="A2833" s="231">
        <v>2045</v>
      </c>
      <c r="B2833" s="232">
        <v>29</v>
      </c>
      <c r="C2833" s="456">
        <v>0</v>
      </c>
      <c r="D2833" s="457">
        <v>0</v>
      </c>
      <c r="E2833" s="438">
        <v>8.5071244148330134</v>
      </c>
      <c r="F2833" s="456">
        <v>0</v>
      </c>
      <c r="G2833" s="457">
        <v>0</v>
      </c>
      <c r="H2833" s="438">
        <v>0.37679298904918102</v>
      </c>
      <c r="I2833" s="456">
        <v>0</v>
      </c>
      <c r="J2833" s="457">
        <v>0</v>
      </c>
      <c r="K2833" s="438">
        <v>0.46184177555849004</v>
      </c>
      <c r="L2833" s="462">
        <v>0</v>
      </c>
      <c r="M2833" s="463">
        <v>0</v>
      </c>
      <c r="N2833" s="438">
        <v>3.4480389997747834E-3</v>
      </c>
      <c r="O2833" s="456">
        <v>0</v>
      </c>
      <c r="P2833" s="457">
        <v>0</v>
      </c>
      <c r="Q2833" s="438">
        <v>2.81149095164527E-2</v>
      </c>
      <c r="R2833" s="462">
        <v>0</v>
      </c>
      <c r="S2833" s="463">
        <v>0</v>
      </c>
      <c r="T2833" s="438">
        <v>515.1102769160193</v>
      </c>
      <c r="U2833" s="456">
        <v>0</v>
      </c>
      <c r="V2833" s="457">
        <v>0</v>
      </c>
      <c r="W2833" s="438">
        <v>1.9222095356975756E-2</v>
      </c>
      <c r="X2833" s="456">
        <v>0</v>
      </c>
      <c r="Y2833" s="457">
        <v>0</v>
      </c>
      <c r="Z2833" s="438">
        <v>1.9648697029558154E-2</v>
      </c>
      <c r="AA2833" s="456">
        <v>0</v>
      </c>
      <c r="AB2833" s="457">
        <v>0</v>
      </c>
      <c r="AC2833" s="438">
        <v>7.3704753180657339E-3</v>
      </c>
      <c r="AD2833" s="456">
        <v>0</v>
      </c>
      <c r="AE2833" s="457">
        <v>0</v>
      </c>
      <c r="AF2833" s="438">
        <v>4.4564802994126934E-4</v>
      </c>
      <c r="AG2833" s="456">
        <v>0</v>
      </c>
      <c r="AH2833" s="457">
        <v>0</v>
      </c>
      <c r="AI2833" s="438">
        <v>1.5903773981146677E-2</v>
      </c>
      <c r="AJ2833" s="456">
        <v>0</v>
      </c>
      <c r="AK2833" s="457">
        <v>0</v>
      </c>
      <c r="AL2833" s="438">
        <v>2.7438503883938101E-3</v>
      </c>
      <c r="AM2833" s="456">
        <v>0</v>
      </c>
      <c r="AN2833" s="457">
        <v>0</v>
      </c>
      <c r="AO2833" s="438">
        <v>3.5605704282179926E-3</v>
      </c>
      <c r="AP2833" s="462">
        <v>0</v>
      </c>
      <c r="AQ2833" s="463">
        <v>0</v>
      </c>
      <c r="AR2833" s="463">
        <v>0</v>
      </c>
      <c r="AS2833" s="456">
        <v>0</v>
      </c>
      <c r="AT2833" s="457">
        <v>0</v>
      </c>
      <c r="AU2833" s="457">
        <v>0</v>
      </c>
    </row>
    <row r="2834" spans="1:47" x14ac:dyDescent="0.2">
      <c r="A2834" s="231">
        <v>2045</v>
      </c>
      <c r="B2834" s="232">
        <v>30</v>
      </c>
      <c r="C2834" s="456">
        <v>0</v>
      </c>
      <c r="D2834" s="457">
        <v>0</v>
      </c>
      <c r="E2834" s="438">
        <v>9.7761893075941728</v>
      </c>
      <c r="F2834" s="456">
        <v>0</v>
      </c>
      <c r="G2834" s="457">
        <v>0</v>
      </c>
      <c r="H2834" s="438">
        <v>0.39958027074984442</v>
      </c>
      <c r="I2834" s="456">
        <v>0</v>
      </c>
      <c r="J2834" s="457">
        <v>0</v>
      </c>
      <c r="K2834" s="438">
        <v>0.59666207334218546</v>
      </c>
      <c r="L2834" s="462">
        <v>0</v>
      </c>
      <c r="M2834" s="463">
        <v>0</v>
      </c>
      <c r="N2834" s="438">
        <v>3.4480464314253275E-3</v>
      </c>
      <c r="O2834" s="456">
        <v>0</v>
      </c>
      <c r="P2834" s="457">
        <v>0</v>
      </c>
      <c r="Q2834" s="438">
        <v>2.8114852717894281E-2</v>
      </c>
      <c r="R2834" s="462">
        <v>0</v>
      </c>
      <c r="S2834" s="463">
        <v>0</v>
      </c>
      <c r="T2834" s="438">
        <v>515.11120190179793</v>
      </c>
      <c r="U2834" s="456">
        <v>0</v>
      </c>
      <c r="V2834" s="457">
        <v>0</v>
      </c>
      <c r="W2834" s="438">
        <v>2.0497956308317165E-2</v>
      </c>
      <c r="X2834" s="456">
        <v>0</v>
      </c>
      <c r="Y2834" s="457">
        <v>0</v>
      </c>
      <c r="Z2834" s="438">
        <v>1.9648466805656524E-2</v>
      </c>
      <c r="AA2834" s="456">
        <v>0</v>
      </c>
      <c r="AB2834" s="457">
        <v>0</v>
      </c>
      <c r="AC2834" s="438">
        <v>7.792654544107251E-3</v>
      </c>
      <c r="AD2834" s="456">
        <v>0</v>
      </c>
      <c r="AE2834" s="457">
        <v>0</v>
      </c>
      <c r="AF2834" s="438">
        <v>4.7229495701127741E-4</v>
      </c>
      <c r="AG2834" s="456">
        <v>0</v>
      </c>
      <c r="AH2834" s="457">
        <v>0</v>
      </c>
      <c r="AI2834" s="438">
        <v>1.6873105732430501E-2</v>
      </c>
      <c r="AJ2834" s="456">
        <v>0</v>
      </c>
      <c r="AK2834" s="457">
        <v>0</v>
      </c>
      <c r="AL2834" s="438">
        <v>2.8982153721984231E-3</v>
      </c>
      <c r="AM2834" s="456">
        <v>0</v>
      </c>
      <c r="AN2834" s="457">
        <v>0</v>
      </c>
      <c r="AO2834" s="438">
        <v>3.7892643751364368E-3</v>
      </c>
      <c r="AP2834" s="462">
        <v>0</v>
      </c>
      <c r="AQ2834" s="463">
        <v>0</v>
      </c>
      <c r="AR2834" s="463">
        <v>0</v>
      </c>
      <c r="AS2834" s="456">
        <v>0</v>
      </c>
      <c r="AT2834" s="457">
        <v>0</v>
      </c>
      <c r="AU2834" s="457">
        <v>0</v>
      </c>
    </row>
    <row r="2835" spans="1:47" x14ac:dyDescent="0.2">
      <c r="A2835" s="231">
        <v>2045</v>
      </c>
      <c r="B2835" s="232">
        <v>31</v>
      </c>
      <c r="C2835" s="456">
        <v>0</v>
      </c>
      <c r="D2835" s="457">
        <v>0</v>
      </c>
      <c r="E2835" s="438">
        <v>11.089706044064648</v>
      </c>
      <c r="F2835" s="456">
        <v>0</v>
      </c>
      <c r="G2835" s="457">
        <v>0</v>
      </c>
      <c r="H2835" s="438">
        <v>0.42474778101179039</v>
      </c>
      <c r="I2835" s="456">
        <v>0</v>
      </c>
      <c r="J2835" s="457">
        <v>0</v>
      </c>
      <c r="K2835" s="438">
        <v>0.72635557239199844</v>
      </c>
      <c r="L2835" s="462">
        <v>0</v>
      </c>
      <c r="M2835" s="463">
        <v>0</v>
      </c>
      <c r="N2835" s="438">
        <v>3.4480502744016414E-3</v>
      </c>
      <c r="O2835" s="456">
        <v>0</v>
      </c>
      <c r="P2835" s="457">
        <v>0</v>
      </c>
      <c r="Q2835" s="438">
        <v>2.8114818130066409E-2</v>
      </c>
      <c r="R2835" s="462">
        <v>0</v>
      </c>
      <c r="S2835" s="463">
        <v>0</v>
      </c>
      <c r="T2835" s="438">
        <v>515.11274807116934</v>
      </c>
      <c r="U2835" s="456">
        <v>0</v>
      </c>
      <c r="V2835" s="457">
        <v>0</v>
      </c>
      <c r="W2835" s="438">
        <v>2.1883895633631176E-2</v>
      </c>
      <c r="X2835" s="456">
        <v>0</v>
      </c>
      <c r="Y2835" s="457">
        <v>0</v>
      </c>
      <c r="Z2835" s="438">
        <v>1.964811871951171E-2</v>
      </c>
      <c r="AA2835" s="456">
        <v>0</v>
      </c>
      <c r="AB2835" s="457">
        <v>0</v>
      </c>
      <c r="AC2835" s="438">
        <v>8.2632664389680824E-3</v>
      </c>
      <c r="AD2835" s="456">
        <v>0</v>
      </c>
      <c r="AE2835" s="457">
        <v>0</v>
      </c>
      <c r="AF2835" s="438">
        <v>5.0188725768906281E-4</v>
      </c>
      <c r="AG2835" s="456">
        <v>0</v>
      </c>
      <c r="AH2835" s="457">
        <v>0</v>
      </c>
      <c r="AI2835" s="438">
        <v>1.7942412001161083E-2</v>
      </c>
      <c r="AJ2835" s="456">
        <v>0</v>
      </c>
      <c r="AK2835" s="457">
        <v>0</v>
      </c>
      <c r="AL2835" s="438">
        <v>3.0713756111775607E-3</v>
      </c>
      <c r="AM2835" s="456">
        <v>0</v>
      </c>
      <c r="AN2835" s="457">
        <v>0</v>
      </c>
      <c r="AO2835" s="438">
        <v>4.0393331006651377E-3</v>
      </c>
      <c r="AP2835" s="462">
        <v>0</v>
      </c>
      <c r="AQ2835" s="463">
        <v>0</v>
      </c>
      <c r="AR2835" s="463">
        <v>0</v>
      </c>
      <c r="AS2835" s="456">
        <v>0</v>
      </c>
      <c r="AT2835" s="457">
        <v>0</v>
      </c>
      <c r="AU2835" s="457">
        <v>0</v>
      </c>
    </row>
    <row r="2836" spans="1:47" x14ac:dyDescent="0.2">
      <c r="A2836" s="231">
        <v>2045</v>
      </c>
      <c r="B2836" s="232">
        <v>32</v>
      </c>
      <c r="C2836" s="456">
        <v>0</v>
      </c>
      <c r="D2836" s="457">
        <v>0</v>
      </c>
      <c r="E2836" s="419">
        <v>11.089706044064648</v>
      </c>
      <c r="F2836" s="456">
        <v>0</v>
      </c>
      <c r="G2836" s="457">
        <v>0</v>
      </c>
      <c r="H2836" s="419">
        <v>0.42474778101179039</v>
      </c>
      <c r="I2836" s="456">
        <v>0</v>
      </c>
      <c r="J2836" s="457">
        <v>0</v>
      </c>
      <c r="K2836" s="419">
        <v>0.72635557239199844</v>
      </c>
      <c r="L2836" s="462">
        <v>0</v>
      </c>
      <c r="M2836" s="463">
        <v>0</v>
      </c>
      <c r="N2836" s="419">
        <v>3.4480502744016414E-3</v>
      </c>
      <c r="O2836" s="456">
        <v>0</v>
      </c>
      <c r="P2836" s="457">
        <v>0</v>
      </c>
      <c r="Q2836" s="419">
        <v>2.8114818130066409E-2</v>
      </c>
      <c r="R2836" s="462">
        <v>0</v>
      </c>
      <c r="S2836" s="463">
        <v>0</v>
      </c>
      <c r="T2836" s="419">
        <v>515.11274807116934</v>
      </c>
      <c r="U2836" s="456">
        <v>0</v>
      </c>
      <c r="V2836" s="457">
        <v>0</v>
      </c>
      <c r="W2836" s="419">
        <v>2.1883895633631176E-2</v>
      </c>
      <c r="X2836" s="456">
        <v>0</v>
      </c>
      <c r="Y2836" s="457">
        <v>0</v>
      </c>
      <c r="Z2836" s="419">
        <v>1.964811871951171E-2</v>
      </c>
      <c r="AA2836" s="456">
        <v>0</v>
      </c>
      <c r="AB2836" s="457">
        <v>0</v>
      </c>
      <c r="AC2836" s="419">
        <v>8.2632664389680824E-3</v>
      </c>
      <c r="AD2836" s="456">
        <v>0</v>
      </c>
      <c r="AE2836" s="457">
        <v>0</v>
      </c>
      <c r="AF2836" s="419">
        <v>5.0188725768906281E-4</v>
      </c>
      <c r="AG2836" s="456">
        <v>0</v>
      </c>
      <c r="AH2836" s="457">
        <v>0</v>
      </c>
      <c r="AI2836" s="419">
        <v>1.7942412001161083E-2</v>
      </c>
      <c r="AJ2836" s="456">
        <v>0</v>
      </c>
      <c r="AK2836" s="457">
        <v>0</v>
      </c>
      <c r="AL2836" s="419">
        <v>3.0713756111775607E-3</v>
      </c>
      <c r="AM2836" s="456">
        <v>0</v>
      </c>
      <c r="AN2836" s="457">
        <v>0</v>
      </c>
      <c r="AO2836" s="419">
        <v>4.0393331006651377E-3</v>
      </c>
      <c r="AP2836" s="462">
        <v>0</v>
      </c>
      <c r="AQ2836" s="463">
        <v>0</v>
      </c>
      <c r="AR2836" s="463">
        <v>0</v>
      </c>
      <c r="AS2836" s="456">
        <v>0</v>
      </c>
      <c r="AT2836" s="457">
        <v>0</v>
      </c>
      <c r="AU2836" s="457">
        <v>0</v>
      </c>
    </row>
    <row r="2837" spans="1:47" x14ac:dyDescent="0.2">
      <c r="A2837" s="231">
        <v>2045</v>
      </c>
      <c r="B2837" s="232">
        <v>33</v>
      </c>
      <c r="C2837" s="456">
        <v>0</v>
      </c>
      <c r="D2837" s="457">
        <v>0</v>
      </c>
      <c r="E2837" s="419">
        <v>11.089706044064648</v>
      </c>
      <c r="F2837" s="456">
        <v>0</v>
      </c>
      <c r="G2837" s="457">
        <v>0</v>
      </c>
      <c r="H2837" s="419">
        <v>0.42474778101179039</v>
      </c>
      <c r="I2837" s="456">
        <v>0</v>
      </c>
      <c r="J2837" s="457">
        <v>0</v>
      </c>
      <c r="K2837" s="419">
        <v>0.72635557239199844</v>
      </c>
      <c r="L2837" s="462">
        <v>0</v>
      </c>
      <c r="M2837" s="463">
        <v>0</v>
      </c>
      <c r="N2837" s="419">
        <v>3.4480502744016414E-3</v>
      </c>
      <c r="O2837" s="456">
        <v>0</v>
      </c>
      <c r="P2837" s="457">
        <v>0</v>
      </c>
      <c r="Q2837" s="419">
        <v>2.8114818130066409E-2</v>
      </c>
      <c r="R2837" s="462">
        <v>0</v>
      </c>
      <c r="S2837" s="463">
        <v>0</v>
      </c>
      <c r="T2837" s="419">
        <v>515.11274807116934</v>
      </c>
      <c r="U2837" s="456">
        <v>0</v>
      </c>
      <c r="V2837" s="457">
        <v>0</v>
      </c>
      <c r="W2837" s="419">
        <v>2.1883895633631176E-2</v>
      </c>
      <c r="X2837" s="456">
        <v>0</v>
      </c>
      <c r="Y2837" s="457">
        <v>0</v>
      </c>
      <c r="Z2837" s="419">
        <v>1.964811871951171E-2</v>
      </c>
      <c r="AA2837" s="456">
        <v>0</v>
      </c>
      <c r="AB2837" s="457">
        <v>0</v>
      </c>
      <c r="AC2837" s="419">
        <v>8.2632664389680824E-3</v>
      </c>
      <c r="AD2837" s="456">
        <v>0</v>
      </c>
      <c r="AE2837" s="457">
        <v>0</v>
      </c>
      <c r="AF2837" s="419">
        <v>5.0188725768906281E-4</v>
      </c>
      <c r="AG2837" s="456">
        <v>0</v>
      </c>
      <c r="AH2837" s="457">
        <v>0</v>
      </c>
      <c r="AI2837" s="419">
        <v>1.7942412001161083E-2</v>
      </c>
      <c r="AJ2837" s="456">
        <v>0</v>
      </c>
      <c r="AK2837" s="457">
        <v>0</v>
      </c>
      <c r="AL2837" s="419">
        <v>3.0713756111775607E-3</v>
      </c>
      <c r="AM2837" s="456">
        <v>0</v>
      </c>
      <c r="AN2837" s="457">
        <v>0</v>
      </c>
      <c r="AO2837" s="419">
        <v>4.0393331006651377E-3</v>
      </c>
      <c r="AP2837" s="462">
        <v>0</v>
      </c>
      <c r="AQ2837" s="463">
        <v>0</v>
      </c>
      <c r="AR2837" s="463">
        <v>0</v>
      </c>
      <c r="AS2837" s="456">
        <v>0</v>
      </c>
      <c r="AT2837" s="457">
        <v>0</v>
      </c>
      <c r="AU2837" s="457">
        <v>0</v>
      </c>
    </row>
    <row r="2838" spans="1:47" x14ac:dyDescent="0.2">
      <c r="A2838" s="231">
        <v>2045</v>
      </c>
      <c r="B2838" s="232">
        <v>34</v>
      </c>
      <c r="C2838" s="456">
        <v>0</v>
      </c>
      <c r="D2838" s="457">
        <v>0</v>
      </c>
      <c r="E2838" s="419">
        <v>11.089706044064648</v>
      </c>
      <c r="F2838" s="456">
        <v>0</v>
      </c>
      <c r="G2838" s="457">
        <v>0</v>
      </c>
      <c r="H2838" s="419">
        <v>0.42474778101179039</v>
      </c>
      <c r="I2838" s="456">
        <v>0</v>
      </c>
      <c r="J2838" s="457">
        <v>0</v>
      </c>
      <c r="K2838" s="419">
        <v>0.72635557239199844</v>
      </c>
      <c r="L2838" s="462">
        <v>0</v>
      </c>
      <c r="M2838" s="463">
        <v>0</v>
      </c>
      <c r="N2838" s="419">
        <v>3.4480502744016414E-3</v>
      </c>
      <c r="O2838" s="456">
        <v>0</v>
      </c>
      <c r="P2838" s="457">
        <v>0</v>
      </c>
      <c r="Q2838" s="419">
        <v>2.8114818130066409E-2</v>
      </c>
      <c r="R2838" s="462">
        <v>0</v>
      </c>
      <c r="S2838" s="463">
        <v>0</v>
      </c>
      <c r="T2838" s="419">
        <v>515.11274807116934</v>
      </c>
      <c r="U2838" s="456">
        <v>0</v>
      </c>
      <c r="V2838" s="457">
        <v>0</v>
      </c>
      <c r="W2838" s="419">
        <v>2.1883895633631176E-2</v>
      </c>
      <c r="X2838" s="456">
        <v>0</v>
      </c>
      <c r="Y2838" s="457">
        <v>0</v>
      </c>
      <c r="Z2838" s="419">
        <v>1.964811871951171E-2</v>
      </c>
      <c r="AA2838" s="456">
        <v>0</v>
      </c>
      <c r="AB2838" s="457">
        <v>0</v>
      </c>
      <c r="AC2838" s="419">
        <v>8.2632664389680824E-3</v>
      </c>
      <c r="AD2838" s="456">
        <v>0</v>
      </c>
      <c r="AE2838" s="457">
        <v>0</v>
      </c>
      <c r="AF2838" s="419">
        <v>5.0188725768906281E-4</v>
      </c>
      <c r="AG2838" s="456">
        <v>0</v>
      </c>
      <c r="AH2838" s="457">
        <v>0</v>
      </c>
      <c r="AI2838" s="419">
        <v>1.7942412001161083E-2</v>
      </c>
      <c r="AJ2838" s="456">
        <v>0</v>
      </c>
      <c r="AK2838" s="457">
        <v>0</v>
      </c>
      <c r="AL2838" s="419">
        <v>3.0713756111775607E-3</v>
      </c>
      <c r="AM2838" s="456">
        <v>0</v>
      </c>
      <c r="AN2838" s="457">
        <v>0</v>
      </c>
      <c r="AO2838" s="419">
        <v>4.0393331006651377E-3</v>
      </c>
      <c r="AP2838" s="462">
        <v>0</v>
      </c>
      <c r="AQ2838" s="463">
        <v>0</v>
      </c>
      <c r="AR2838" s="463">
        <v>0</v>
      </c>
      <c r="AS2838" s="456">
        <v>0</v>
      </c>
      <c r="AT2838" s="457">
        <v>0</v>
      </c>
      <c r="AU2838" s="457">
        <v>0</v>
      </c>
    </row>
    <row r="2839" spans="1:47" x14ac:dyDescent="0.2">
      <c r="A2839" s="231">
        <v>2045</v>
      </c>
      <c r="B2839" s="232">
        <v>35</v>
      </c>
      <c r="C2839" s="456">
        <v>0</v>
      </c>
      <c r="D2839" s="457">
        <v>0</v>
      </c>
      <c r="E2839" s="419">
        <v>11.089706044064648</v>
      </c>
      <c r="F2839" s="456">
        <v>0</v>
      </c>
      <c r="G2839" s="457">
        <v>0</v>
      </c>
      <c r="H2839" s="419">
        <v>0.42474778101179039</v>
      </c>
      <c r="I2839" s="456">
        <v>0</v>
      </c>
      <c r="J2839" s="457">
        <v>0</v>
      </c>
      <c r="K2839" s="419">
        <v>0.72635557239199844</v>
      </c>
      <c r="L2839" s="462">
        <v>0</v>
      </c>
      <c r="M2839" s="463">
        <v>0</v>
      </c>
      <c r="N2839" s="419">
        <v>3.4480502744016414E-3</v>
      </c>
      <c r="O2839" s="456">
        <v>0</v>
      </c>
      <c r="P2839" s="457">
        <v>0</v>
      </c>
      <c r="Q2839" s="419">
        <v>2.8114818130066409E-2</v>
      </c>
      <c r="R2839" s="462">
        <v>0</v>
      </c>
      <c r="S2839" s="463">
        <v>0</v>
      </c>
      <c r="T2839" s="419">
        <v>515.11274807116934</v>
      </c>
      <c r="U2839" s="456">
        <v>0</v>
      </c>
      <c r="V2839" s="457">
        <v>0</v>
      </c>
      <c r="W2839" s="419">
        <v>2.1883895633631176E-2</v>
      </c>
      <c r="X2839" s="456">
        <v>0</v>
      </c>
      <c r="Y2839" s="457">
        <v>0</v>
      </c>
      <c r="Z2839" s="419">
        <v>1.964811871951171E-2</v>
      </c>
      <c r="AA2839" s="456">
        <v>0</v>
      </c>
      <c r="AB2839" s="457">
        <v>0</v>
      </c>
      <c r="AC2839" s="419">
        <v>8.2632664389680824E-3</v>
      </c>
      <c r="AD2839" s="456">
        <v>0</v>
      </c>
      <c r="AE2839" s="457">
        <v>0</v>
      </c>
      <c r="AF2839" s="419">
        <v>5.0188725768906281E-4</v>
      </c>
      <c r="AG2839" s="456">
        <v>0</v>
      </c>
      <c r="AH2839" s="457">
        <v>0</v>
      </c>
      <c r="AI2839" s="419">
        <v>1.7942412001161083E-2</v>
      </c>
      <c r="AJ2839" s="456">
        <v>0</v>
      </c>
      <c r="AK2839" s="457">
        <v>0</v>
      </c>
      <c r="AL2839" s="419">
        <v>3.0713756111775607E-3</v>
      </c>
      <c r="AM2839" s="456">
        <v>0</v>
      </c>
      <c r="AN2839" s="457">
        <v>0</v>
      </c>
      <c r="AO2839" s="419">
        <v>4.0393331006651377E-3</v>
      </c>
      <c r="AP2839" s="462">
        <v>0</v>
      </c>
      <c r="AQ2839" s="463">
        <v>0</v>
      </c>
      <c r="AR2839" s="463">
        <v>0</v>
      </c>
      <c r="AS2839" s="456">
        <v>0</v>
      </c>
      <c r="AT2839" s="457">
        <v>0</v>
      </c>
      <c r="AU2839" s="457">
        <v>0</v>
      </c>
    </row>
    <row r="2840" spans="1:47" x14ac:dyDescent="0.2">
      <c r="A2840" s="231">
        <v>2045</v>
      </c>
      <c r="B2840" s="232">
        <v>36</v>
      </c>
      <c r="C2840" s="456">
        <v>0</v>
      </c>
      <c r="D2840" s="457">
        <v>0</v>
      </c>
      <c r="E2840" s="419">
        <v>11.089706044064648</v>
      </c>
      <c r="F2840" s="456">
        <v>0</v>
      </c>
      <c r="G2840" s="457">
        <v>0</v>
      </c>
      <c r="H2840" s="419">
        <v>0.42474778101179039</v>
      </c>
      <c r="I2840" s="456">
        <v>0</v>
      </c>
      <c r="J2840" s="457">
        <v>0</v>
      </c>
      <c r="K2840" s="419">
        <v>0.72635557239199844</v>
      </c>
      <c r="L2840" s="462">
        <v>0</v>
      </c>
      <c r="M2840" s="463">
        <v>0</v>
      </c>
      <c r="N2840" s="419">
        <v>3.4480502744016414E-3</v>
      </c>
      <c r="O2840" s="456">
        <v>0</v>
      </c>
      <c r="P2840" s="457">
        <v>0</v>
      </c>
      <c r="Q2840" s="419">
        <v>2.8114818130066409E-2</v>
      </c>
      <c r="R2840" s="462">
        <v>0</v>
      </c>
      <c r="S2840" s="463">
        <v>0</v>
      </c>
      <c r="T2840" s="419">
        <v>515.11274807116934</v>
      </c>
      <c r="U2840" s="456">
        <v>0</v>
      </c>
      <c r="V2840" s="457">
        <v>0</v>
      </c>
      <c r="W2840" s="419">
        <v>2.1883895633631176E-2</v>
      </c>
      <c r="X2840" s="456">
        <v>0</v>
      </c>
      <c r="Y2840" s="457">
        <v>0</v>
      </c>
      <c r="Z2840" s="419">
        <v>1.964811871951171E-2</v>
      </c>
      <c r="AA2840" s="456">
        <v>0</v>
      </c>
      <c r="AB2840" s="457">
        <v>0</v>
      </c>
      <c r="AC2840" s="419">
        <v>8.2632664389680824E-3</v>
      </c>
      <c r="AD2840" s="456">
        <v>0</v>
      </c>
      <c r="AE2840" s="457">
        <v>0</v>
      </c>
      <c r="AF2840" s="419">
        <v>5.0188725768906281E-4</v>
      </c>
      <c r="AG2840" s="456">
        <v>0</v>
      </c>
      <c r="AH2840" s="457">
        <v>0</v>
      </c>
      <c r="AI2840" s="419">
        <v>1.7942412001161083E-2</v>
      </c>
      <c r="AJ2840" s="456">
        <v>0</v>
      </c>
      <c r="AK2840" s="457">
        <v>0</v>
      </c>
      <c r="AL2840" s="419">
        <v>3.0713756111775607E-3</v>
      </c>
      <c r="AM2840" s="456">
        <v>0</v>
      </c>
      <c r="AN2840" s="457">
        <v>0</v>
      </c>
      <c r="AO2840" s="419">
        <v>4.0393331006651377E-3</v>
      </c>
      <c r="AP2840" s="462">
        <v>0</v>
      </c>
      <c r="AQ2840" s="463">
        <v>0</v>
      </c>
      <c r="AR2840" s="463">
        <v>0</v>
      </c>
      <c r="AS2840" s="456">
        <v>0</v>
      </c>
      <c r="AT2840" s="457">
        <v>0</v>
      </c>
      <c r="AU2840" s="457">
        <v>0</v>
      </c>
    </row>
    <row r="2841" spans="1:47" x14ac:dyDescent="0.2">
      <c r="A2841" s="231">
        <v>2045</v>
      </c>
      <c r="B2841" s="232">
        <v>37</v>
      </c>
      <c r="C2841" s="456">
        <v>0</v>
      </c>
      <c r="D2841" s="457">
        <v>0</v>
      </c>
      <c r="E2841" s="419">
        <v>11.089706044064648</v>
      </c>
      <c r="F2841" s="456">
        <v>0</v>
      </c>
      <c r="G2841" s="457">
        <v>0</v>
      </c>
      <c r="H2841" s="419">
        <v>0.42474778101179039</v>
      </c>
      <c r="I2841" s="456">
        <v>0</v>
      </c>
      <c r="J2841" s="457">
        <v>0</v>
      </c>
      <c r="K2841" s="419">
        <v>0.72635557239199844</v>
      </c>
      <c r="L2841" s="462">
        <v>0</v>
      </c>
      <c r="M2841" s="463">
        <v>0</v>
      </c>
      <c r="N2841" s="419">
        <v>3.4480502744016414E-3</v>
      </c>
      <c r="O2841" s="456">
        <v>0</v>
      </c>
      <c r="P2841" s="457">
        <v>0</v>
      </c>
      <c r="Q2841" s="419">
        <v>2.8114818130066409E-2</v>
      </c>
      <c r="R2841" s="462">
        <v>0</v>
      </c>
      <c r="S2841" s="463">
        <v>0</v>
      </c>
      <c r="T2841" s="419">
        <v>515.11274807116934</v>
      </c>
      <c r="U2841" s="456">
        <v>0</v>
      </c>
      <c r="V2841" s="457">
        <v>0</v>
      </c>
      <c r="W2841" s="419">
        <v>2.1883895633631176E-2</v>
      </c>
      <c r="X2841" s="456">
        <v>0</v>
      </c>
      <c r="Y2841" s="457">
        <v>0</v>
      </c>
      <c r="Z2841" s="419">
        <v>1.964811871951171E-2</v>
      </c>
      <c r="AA2841" s="456">
        <v>0</v>
      </c>
      <c r="AB2841" s="457">
        <v>0</v>
      </c>
      <c r="AC2841" s="419">
        <v>8.2632664389680824E-3</v>
      </c>
      <c r="AD2841" s="456">
        <v>0</v>
      </c>
      <c r="AE2841" s="457">
        <v>0</v>
      </c>
      <c r="AF2841" s="419">
        <v>5.0188725768906281E-4</v>
      </c>
      <c r="AG2841" s="456">
        <v>0</v>
      </c>
      <c r="AH2841" s="457">
        <v>0</v>
      </c>
      <c r="AI2841" s="419">
        <v>1.7942412001161083E-2</v>
      </c>
      <c r="AJ2841" s="456">
        <v>0</v>
      </c>
      <c r="AK2841" s="457">
        <v>0</v>
      </c>
      <c r="AL2841" s="419">
        <v>3.0713756111775607E-3</v>
      </c>
      <c r="AM2841" s="456">
        <v>0</v>
      </c>
      <c r="AN2841" s="457">
        <v>0</v>
      </c>
      <c r="AO2841" s="419">
        <v>4.0393331006651377E-3</v>
      </c>
      <c r="AP2841" s="462">
        <v>0</v>
      </c>
      <c r="AQ2841" s="463">
        <v>0</v>
      </c>
      <c r="AR2841" s="463">
        <v>0</v>
      </c>
      <c r="AS2841" s="456">
        <v>0</v>
      </c>
      <c r="AT2841" s="457">
        <v>0</v>
      </c>
      <c r="AU2841" s="457">
        <v>0</v>
      </c>
    </row>
    <row r="2842" spans="1:47" x14ac:dyDescent="0.2">
      <c r="A2842" s="231">
        <v>2045</v>
      </c>
      <c r="B2842" s="232">
        <v>38</v>
      </c>
      <c r="C2842" s="456">
        <v>0</v>
      </c>
      <c r="D2842" s="457">
        <v>0</v>
      </c>
      <c r="E2842" s="419">
        <v>11.089706044064648</v>
      </c>
      <c r="F2842" s="456">
        <v>0</v>
      </c>
      <c r="G2842" s="457">
        <v>0</v>
      </c>
      <c r="H2842" s="419">
        <v>0.42474778101179039</v>
      </c>
      <c r="I2842" s="456">
        <v>0</v>
      </c>
      <c r="J2842" s="457">
        <v>0</v>
      </c>
      <c r="K2842" s="419">
        <v>0.72635557239199844</v>
      </c>
      <c r="L2842" s="462">
        <v>0</v>
      </c>
      <c r="M2842" s="463">
        <v>0</v>
      </c>
      <c r="N2842" s="419">
        <v>3.4480502744016414E-3</v>
      </c>
      <c r="O2842" s="456">
        <v>0</v>
      </c>
      <c r="P2842" s="457">
        <v>0</v>
      </c>
      <c r="Q2842" s="419">
        <v>2.8114818130066409E-2</v>
      </c>
      <c r="R2842" s="462">
        <v>0</v>
      </c>
      <c r="S2842" s="463">
        <v>0</v>
      </c>
      <c r="T2842" s="419">
        <v>515.11274807116934</v>
      </c>
      <c r="U2842" s="456">
        <v>0</v>
      </c>
      <c r="V2842" s="457">
        <v>0</v>
      </c>
      <c r="W2842" s="419">
        <v>2.1883895633631176E-2</v>
      </c>
      <c r="X2842" s="456">
        <v>0</v>
      </c>
      <c r="Y2842" s="457">
        <v>0</v>
      </c>
      <c r="Z2842" s="419">
        <v>1.964811871951171E-2</v>
      </c>
      <c r="AA2842" s="456">
        <v>0</v>
      </c>
      <c r="AB2842" s="457">
        <v>0</v>
      </c>
      <c r="AC2842" s="419">
        <v>8.2632664389680824E-3</v>
      </c>
      <c r="AD2842" s="456">
        <v>0</v>
      </c>
      <c r="AE2842" s="457">
        <v>0</v>
      </c>
      <c r="AF2842" s="419">
        <v>5.0188725768906281E-4</v>
      </c>
      <c r="AG2842" s="456">
        <v>0</v>
      </c>
      <c r="AH2842" s="457">
        <v>0</v>
      </c>
      <c r="AI2842" s="419">
        <v>1.7942412001161083E-2</v>
      </c>
      <c r="AJ2842" s="456">
        <v>0</v>
      </c>
      <c r="AK2842" s="457">
        <v>0</v>
      </c>
      <c r="AL2842" s="419">
        <v>3.0713756111775607E-3</v>
      </c>
      <c r="AM2842" s="456">
        <v>0</v>
      </c>
      <c r="AN2842" s="457">
        <v>0</v>
      </c>
      <c r="AO2842" s="419">
        <v>4.0393331006651377E-3</v>
      </c>
      <c r="AP2842" s="462">
        <v>0</v>
      </c>
      <c r="AQ2842" s="463">
        <v>0</v>
      </c>
      <c r="AR2842" s="463">
        <v>0</v>
      </c>
      <c r="AS2842" s="456">
        <v>0</v>
      </c>
      <c r="AT2842" s="457">
        <v>0</v>
      </c>
      <c r="AU2842" s="457">
        <v>0</v>
      </c>
    </row>
    <row r="2843" spans="1:47" x14ac:dyDescent="0.2">
      <c r="A2843" s="231">
        <v>2045</v>
      </c>
      <c r="B2843" s="232">
        <v>39</v>
      </c>
      <c r="C2843" s="456">
        <v>0</v>
      </c>
      <c r="D2843" s="457">
        <v>0</v>
      </c>
      <c r="E2843" s="419">
        <v>11.089706044064648</v>
      </c>
      <c r="F2843" s="456">
        <v>0</v>
      </c>
      <c r="G2843" s="457">
        <v>0</v>
      </c>
      <c r="H2843" s="419">
        <v>0.42474778101179039</v>
      </c>
      <c r="I2843" s="456">
        <v>0</v>
      </c>
      <c r="J2843" s="457">
        <v>0</v>
      </c>
      <c r="K2843" s="419">
        <v>0.72635557239199844</v>
      </c>
      <c r="L2843" s="462">
        <v>0</v>
      </c>
      <c r="M2843" s="463">
        <v>0</v>
      </c>
      <c r="N2843" s="419">
        <v>3.4480502744016414E-3</v>
      </c>
      <c r="O2843" s="456">
        <v>0</v>
      </c>
      <c r="P2843" s="457">
        <v>0</v>
      </c>
      <c r="Q2843" s="419">
        <v>2.8114818130066409E-2</v>
      </c>
      <c r="R2843" s="462">
        <v>0</v>
      </c>
      <c r="S2843" s="463">
        <v>0</v>
      </c>
      <c r="T2843" s="419">
        <v>515.11274807116934</v>
      </c>
      <c r="U2843" s="456">
        <v>0</v>
      </c>
      <c r="V2843" s="457">
        <v>0</v>
      </c>
      <c r="W2843" s="419">
        <v>2.1883895633631176E-2</v>
      </c>
      <c r="X2843" s="456">
        <v>0</v>
      </c>
      <c r="Y2843" s="457">
        <v>0</v>
      </c>
      <c r="Z2843" s="419">
        <v>1.964811871951171E-2</v>
      </c>
      <c r="AA2843" s="456">
        <v>0</v>
      </c>
      <c r="AB2843" s="457">
        <v>0</v>
      </c>
      <c r="AC2843" s="419">
        <v>8.2632664389680824E-3</v>
      </c>
      <c r="AD2843" s="456">
        <v>0</v>
      </c>
      <c r="AE2843" s="457">
        <v>0</v>
      </c>
      <c r="AF2843" s="419">
        <v>5.0188725768906281E-4</v>
      </c>
      <c r="AG2843" s="456">
        <v>0</v>
      </c>
      <c r="AH2843" s="457">
        <v>0</v>
      </c>
      <c r="AI2843" s="419">
        <v>1.7942412001161083E-2</v>
      </c>
      <c r="AJ2843" s="456">
        <v>0</v>
      </c>
      <c r="AK2843" s="457">
        <v>0</v>
      </c>
      <c r="AL2843" s="419">
        <v>3.0713756111775607E-3</v>
      </c>
      <c r="AM2843" s="456">
        <v>0</v>
      </c>
      <c r="AN2843" s="457">
        <v>0</v>
      </c>
      <c r="AO2843" s="419">
        <v>4.0393331006651377E-3</v>
      </c>
      <c r="AP2843" s="462">
        <v>0</v>
      </c>
      <c r="AQ2843" s="463">
        <v>0</v>
      </c>
      <c r="AR2843" s="463">
        <v>0</v>
      </c>
      <c r="AS2843" s="456">
        <v>0</v>
      </c>
      <c r="AT2843" s="457">
        <v>0</v>
      </c>
      <c r="AU2843" s="457">
        <v>0</v>
      </c>
    </row>
    <row r="2844" spans="1:47" ht="13.5" thickBot="1" x14ac:dyDescent="0.25">
      <c r="A2844" s="233">
        <v>2045</v>
      </c>
      <c r="B2844" s="234">
        <v>40</v>
      </c>
      <c r="C2844" s="458">
        <v>0</v>
      </c>
      <c r="D2844" s="459">
        <v>0</v>
      </c>
      <c r="E2844" s="430">
        <v>11.089706044064648</v>
      </c>
      <c r="F2844" s="458">
        <v>0</v>
      </c>
      <c r="G2844" s="459">
        <v>0</v>
      </c>
      <c r="H2844" s="430">
        <v>0.42474778101179039</v>
      </c>
      <c r="I2844" s="458">
        <v>0</v>
      </c>
      <c r="J2844" s="459">
        <v>0</v>
      </c>
      <c r="K2844" s="430">
        <v>0.72635557239199844</v>
      </c>
      <c r="L2844" s="464">
        <v>0</v>
      </c>
      <c r="M2844" s="465">
        <v>0</v>
      </c>
      <c r="N2844" s="430">
        <v>3.4480502744016414E-3</v>
      </c>
      <c r="O2844" s="458">
        <v>0</v>
      </c>
      <c r="P2844" s="459">
        <v>0</v>
      </c>
      <c r="Q2844" s="430">
        <v>2.8114818130066409E-2</v>
      </c>
      <c r="R2844" s="464">
        <v>0</v>
      </c>
      <c r="S2844" s="465">
        <v>0</v>
      </c>
      <c r="T2844" s="430">
        <v>515.11274807116934</v>
      </c>
      <c r="U2844" s="458">
        <v>0</v>
      </c>
      <c r="V2844" s="459">
        <v>0</v>
      </c>
      <c r="W2844" s="430">
        <v>2.1883895633631176E-2</v>
      </c>
      <c r="X2844" s="458">
        <v>0</v>
      </c>
      <c r="Y2844" s="459">
        <v>0</v>
      </c>
      <c r="Z2844" s="430">
        <v>1.964811871951171E-2</v>
      </c>
      <c r="AA2844" s="458">
        <v>0</v>
      </c>
      <c r="AB2844" s="459">
        <v>0</v>
      </c>
      <c r="AC2844" s="430">
        <v>8.2632664389680824E-3</v>
      </c>
      <c r="AD2844" s="458">
        <v>0</v>
      </c>
      <c r="AE2844" s="459">
        <v>0</v>
      </c>
      <c r="AF2844" s="430">
        <v>5.0188725768906281E-4</v>
      </c>
      <c r="AG2844" s="458">
        <v>0</v>
      </c>
      <c r="AH2844" s="459">
        <v>0</v>
      </c>
      <c r="AI2844" s="430">
        <v>1.7942412001161083E-2</v>
      </c>
      <c r="AJ2844" s="458">
        <v>0</v>
      </c>
      <c r="AK2844" s="459">
        <v>0</v>
      </c>
      <c r="AL2844" s="430">
        <v>3.0713756111775607E-3</v>
      </c>
      <c r="AM2844" s="458">
        <v>0</v>
      </c>
      <c r="AN2844" s="459">
        <v>0</v>
      </c>
      <c r="AO2844" s="430">
        <v>4.0393331006651377E-3</v>
      </c>
      <c r="AP2844" s="464">
        <v>0</v>
      </c>
      <c r="AQ2844" s="465">
        <v>0</v>
      </c>
      <c r="AR2844" s="465">
        <v>0</v>
      </c>
      <c r="AS2844" s="458">
        <v>0</v>
      </c>
      <c r="AT2844" s="459">
        <v>0</v>
      </c>
      <c r="AU2844" s="459">
        <v>0</v>
      </c>
    </row>
    <row r="2845" spans="1:47" x14ac:dyDescent="0.2">
      <c r="A2845" s="229">
        <v>2046</v>
      </c>
      <c r="B2845" s="230">
        <v>1</v>
      </c>
      <c r="C2845" s="454">
        <v>0.75104369098489232</v>
      </c>
      <c r="D2845" s="455">
        <v>0.76737242872157907</v>
      </c>
      <c r="E2845" s="436">
        <v>1.7871769638932078</v>
      </c>
      <c r="F2845" s="454">
        <v>3.6183859399116218E-2</v>
      </c>
      <c r="G2845" s="455">
        <v>3.1916306292571799E-2</v>
      </c>
      <c r="H2845" s="436">
        <v>5.5159420180734053E-2</v>
      </c>
      <c r="I2845" s="454">
        <v>3.1977430202098256E-2</v>
      </c>
      <c r="J2845" s="455">
        <v>3.2432552585436369E-2</v>
      </c>
      <c r="K2845" s="436">
        <v>0.1032062659476236</v>
      </c>
      <c r="L2845" s="460">
        <v>1.3477250312031233E-3</v>
      </c>
      <c r="M2845" s="461">
        <v>1.7603136138273157E-3</v>
      </c>
      <c r="N2845" s="436">
        <v>3.3065422347645515E-3</v>
      </c>
      <c r="O2845" s="454">
        <v>1.6356116965815111E-3</v>
      </c>
      <c r="P2845" s="455">
        <v>2.0770392811208091E-3</v>
      </c>
      <c r="Q2845" s="436">
        <v>1.0089092936131163E-2</v>
      </c>
      <c r="R2845" s="460">
        <v>0</v>
      </c>
      <c r="S2845" s="461">
        <v>0</v>
      </c>
      <c r="T2845" s="436">
        <v>493.13413656285155</v>
      </c>
      <c r="U2845" s="454">
        <v>4.6715381502750973E-3</v>
      </c>
      <c r="V2845" s="455">
        <v>5.6041516312180344E-3</v>
      </c>
      <c r="W2845" s="436">
        <v>1.0136424092142644E-2</v>
      </c>
      <c r="X2845" s="454">
        <v>4.3453343260255201E-3</v>
      </c>
      <c r="Y2845" s="455">
        <v>5.5399923089358054E-3</v>
      </c>
      <c r="Z2845" s="436">
        <v>1.0308906421142653E-2</v>
      </c>
      <c r="AA2845" s="454">
        <v>8.3682872534061284E-4</v>
      </c>
      <c r="AB2845" s="455">
        <v>8.5141517716209934E-4</v>
      </c>
      <c r="AC2845" s="436">
        <v>1.1531458534474197E-3</v>
      </c>
      <c r="AD2845" s="454">
        <v>4.6248460575779536E-5</v>
      </c>
      <c r="AE2845" s="455">
        <v>4.0573573963256764E-5</v>
      </c>
      <c r="AF2845" s="436">
        <v>6.4483577790194947E-5</v>
      </c>
      <c r="AG2845" s="454">
        <v>1.4975121383624345E-3</v>
      </c>
      <c r="AH2845" s="455">
        <v>1.3025473510646583E-3</v>
      </c>
      <c r="AI2845" s="436">
        <v>2.3046031143053205E-3</v>
      </c>
      <c r="AJ2845" s="454">
        <v>2.7483465289237016E-4</v>
      </c>
      <c r="AK2845" s="455">
        <v>2.3378520117019015E-4</v>
      </c>
      <c r="AL2845" s="436">
        <v>4.0698009020398912E-4</v>
      </c>
      <c r="AM2845" s="454">
        <v>4.1662338763570568E-4</v>
      </c>
      <c r="AN2845" s="455">
        <v>3.7055882480448599E-4</v>
      </c>
      <c r="AO2845" s="436">
        <v>5.0652412875189159E-4</v>
      </c>
      <c r="AP2845" s="460">
        <v>0</v>
      </c>
      <c r="AQ2845" s="461">
        <v>0</v>
      </c>
      <c r="AR2845" s="461">
        <v>0</v>
      </c>
      <c r="AS2845" s="454">
        <v>0</v>
      </c>
      <c r="AT2845" s="455">
        <v>0</v>
      </c>
      <c r="AU2845" s="455">
        <v>0</v>
      </c>
    </row>
    <row r="2846" spans="1:47" x14ac:dyDescent="0.2">
      <c r="A2846" s="231">
        <v>2046</v>
      </c>
      <c r="B2846" s="232">
        <v>2</v>
      </c>
      <c r="C2846" s="456">
        <v>0.75693622790670068</v>
      </c>
      <c r="D2846" s="457">
        <v>0.7722414002182626</v>
      </c>
      <c r="E2846" s="437">
        <v>1.7989882522015379</v>
      </c>
      <c r="F2846" s="456">
        <v>3.6849838426964356E-2</v>
      </c>
      <c r="G2846" s="457">
        <v>3.2492024030415109E-2</v>
      </c>
      <c r="H2846" s="437">
        <v>5.6113903509777206E-2</v>
      </c>
      <c r="I2846" s="456">
        <v>3.2331700168595615E-2</v>
      </c>
      <c r="J2846" s="457">
        <v>3.2736517726982453E-2</v>
      </c>
      <c r="K2846" s="437">
        <v>0.1038068411684079</v>
      </c>
      <c r="L2846" s="462">
        <v>1.348643069436842E-3</v>
      </c>
      <c r="M2846" s="463">
        <v>1.7612406731600683E-3</v>
      </c>
      <c r="N2846" s="437">
        <v>3.3072311893268796E-3</v>
      </c>
      <c r="O2846" s="456">
        <v>1.6435468209951116E-3</v>
      </c>
      <c r="P2846" s="457">
        <v>2.0870716270944066E-3</v>
      </c>
      <c r="Q2846" s="437">
        <v>1.0102983921549808E-2</v>
      </c>
      <c r="R2846" s="462">
        <v>0</v>
      </c>
      <c r="S2846" s="463">
        <v>0</v>
      </c>
      <c r="T2846" s="437">
        <v>493.44456006686744</v>
      </c>
      <c r="U2846" s="456">
        <v>4.7389169351985515E-3</v>
      </c>
      <c r="V2846" s="457">
        <v>5.6880857566112917E-3</v>
      </c>
      <c r="W2846" s="437">
        <v>1.0259475710886895E-2</v>
      </c>
      <c r="X2846" s="456">
        <v>4.4078125385121182E-3</v>
      </c>
      <c r="Y2846" s="457">
        <v>5.622989622438671E-3</v>
      </c>
      <c r="Z2846" s="437">
        <v>1.0435000588299112E-2</v>
      </c>
      <c r="AA2846" s="456">
        <v>8.4495138705606117E-4</v>
      </c>
      <c r="AB2846" s="457">
        <v>8.6083336034033329E-4</v>
      </c>
      <c r="AC2846" s="437">
        <v>1.163758534386465E-3</v>
      </c>
      <c r="AD2846" s="456">
        <v>4.7063476022381133E-5</v>
      </c>
      <c r="AE2846" s="457">
        <v>4.1278038639145479E-5</v>
      </c>
      <c r="AF2846" s="437">
        <v>6.55700826522052E-5</v>
      </c>
      <c r="AG2846" s="456">
        <v>1.5270220065115496E-3</v>
      </c>
      <c r="AH2846" s="457">
        <v>1.3276473775204215E-3</v>
      </c>
      <c r="AI2846" s="437">
        <v>2.346951652509287E-3</v>
      </c>
      <c r="AJ2846" s="456">
        <v>2.8065842822285782E-4</v>
      </c>
      <c r="AK2846" s="457">
        <v>2.3869278748944351E-4</v>
      </c>
      <c r="AL2846" s="437">
        <v>4.1549762617487917E-4</v>
      </c>
      <c r="AM2846" s="456">
        <v>4.2361770605039777E-4</v>
      </c>
      <c r="AN2846" s="457">
        <v>3.7661903448699694E-4</v>
      </c>
      <c r="AO2846" s="437">
        <v>5.1388956938033011E-4</v>
      </c>
      <c r="AP2846" s="462">
        <v>0</v>
      </c>
      <c r="AQ2846" s="463">
        <v>0</v>
      </c>
      <c r="AR2846" s="463">
        <v>0</v>
      </c>
      <c r="AS2846" s="456">
        <v>0</v>
      </c>
      <c r="AT2846" s="457">
        <v>0</v>
      </c>
      <c r="AU2846" s="457">
        <v>0</v>
      </c>
    </row>
    <row r="2847" spans="1:47" x14ac:dyDescent="0.2">
      <c r="A2847" s="231">
        <v>2046</v>
      </c>
      <c r="B2847" s="232">
        <v>3</v>
      </c>
      <c r="C2847" s="456">
        <v>0.76232604577758467</v>
      </c>
      <c r="D2847" s="457">
        <v>0.77655185333005061</v>
      </c>
      <c r="E2847" s="437">
        <v>1.8126098302658353</v>
      </c>
      <c r="F2847" s="456">
        <v>3.7596437009120388E-2</v>
      </c>
      <c r="G2847" s="457">
        <v>3.316533050110624E-2</v>
      </c>
      <c r="H2847" s="437">
        <v>5.723774689036646E-2</v>
      </c>
      <c r="I2847" s="456">
        <v>3.2699102565349247E-2</v>
      </c>
      <c r="J2847" s="457">
        <v>3.3056518372701911E-2</v>
      </c>
      <c r="K2847" s="437">
        <v>0.104520891790125</v>
      </c>
      <c r="L2847" s="462">
        <v>1.349677239157231E-3</v>
      </c>
      <c r="M2847" s="463">
        <v>1.7623693438671277E-3</v>
      </c>
      <c r="N2847" s="437">
        <v>3.3082762391131227E-3</v>
      </c>
      <c r="O2847" s="456">
        <v>1.652433505186646E-3</v>
      </c>
      <c r="P2847" s="457">
        <v>2.0988426107852007E-3</v>
      </c>
      <c r="Q2847" s="437">
        <v>1.011967386106404E-2</v>
      </c>
      <c r="R2847" s="462">
        <v>0</v>
      </c>
      <c r="S2847" s="463">
        <v>0</v>
      </c>
      <c r="T2847" s="437">
        <v>493.80642531191143</v>
      </c>
      <c r="U2847" s="456">
        <v>4.8116285570185746E-3</v>
      </c>
      <c r="V2847" s="457">
        <v>5.7837196437181193E-3</v>
      </c>
      <c r="W2847" s="437">
        <v>1.0404340103528042E-2</v>
      </c>
      <c r="X2847" s="456">
        <v>4.4779552262003306E-3</v>
      </c>
      <c r="Y2847" s="457">
        <v>5.7202198566381618E-3</v>
      </c>
      <c r="Z2847" s="437">
        <v>1.0583098952078778E-2</v>
      </c>
      <c r="AA2847" s="456">
        <v>8.546894552719658E-4</v>
      </c>
      <c r="AB2847" s="457">
        <v>8.7270273538153371E-4</v>
      </c>
      <c r="AC2847" s="437">
        <v>1.1776373598452769E-3</v>
      </c>
      <c r="AD2847" s="456">
        <v>4.7981735487639508E-5</v>
      </c>
      <c r="AE2847" s="457">
        <v>4.2107919393597985E-5</v>
      </c>
      <c r="AF2847" s="437">
        <v>6.6857546913119881E-5</v>
      </c>
      <c r="AG2847" s="456">
        <v>1.5599075277609677E-3</v>
      </c>
      <c r="AH2847" s="457">
        <v>1.3567537589558364E-3</v>
      </c>
      <c r="AI2847" s="437">
        <v>2.3964312862632571E-3</v>
      </c>
      <c r="AJ2847" s="456">
        <v>2.8716227984849896E-4</v>
      </c>
      <c r="AK2847" s="457">
        <v>2.4439253165001808E-4</v>
      </c>
      <c r="AL2847" s="437">
        <v>4.254084965048225E-4</v>
      </c>
      <c r="AM2847" s="456">
        <v>4.3147856097858856E-4</v>
      </c>
      <c r="AN2847" s="457">
        <v>3.8374022622684507E-4</v>
      </c>
      <c r="AO2847" s="437">
        <v>5.2267013234903747E-4</v>
      </c>
      <c r="AP2847" s="462">
        <v>0</v>
      </c>
      <c r="AQ2847" s="463">
        <v>0</v>
      </c>
      <c r="AR2847" s="463">
        <v>0</v>
      </c>
      <c r="AS2847" s="456">
        <v>0</v>
      </c>
      <c r="AT2847" s="457">
        <v>0</v>
      </c>
      <c r="AU2847" s="457">
        <v>0</v>
      </c>
    </row>
    <row r="2848" spans="1:47" x14ac:dyDescent="0.2">
      <c r="A2848" s="231">
        <v>2046</v>
      </c>
      <c r="B2848" s="232">
        <v>4</v>
      </c>
      <c r="C2848" s="456">
        <v>0.76722580164365994</v>
      </c>
      <c r="D2848" s="457">
        <v>0.78029062534327931</v>
      </c>
      <c r="E2848" s="437">
        <v>1.8280949555737243</v>
      </c>
      <c r="F2848" s="456">
        <v>3.8429054984519068E-2</v>
      </c>
      <c r="G2848" s="457">
        <v>3.3935427357025441E-2</v>
      </c>
      <c r="H2848" s="437">
        <v>5.8526547202611023E-2</v>
      </c>
      <c r="I2848" s="456">
        <v>3.3080529255641568E-2</v>
      </c>
      <c r="J2848" s="457">
        <v>3.3391418627957484E-2</v>
      </c>
      <c r="K2848" s="437">
        <v>0.10534452560143003</v>
      </c>
      <c r="L2848" s="462">
        <v>1.3509570236931896E-3</v>
      </c>
      <c r="M2848" s="463">
        <v>1.7638401302822334E-3</v>
      </c>
      <c r="N2848" s="437">
        <v>3.3096142950533886E-3</v>
      </c>
      <c r="O2848" s="456">
        <v>1.6625780433282176E-3</v>
      </c>
      <c r="P2848" s="457">
        <v>2.1126300582556944E-3</v>
      </c>
      <c r="Q2848" s="437">
        <v>1.0139032964575308E-2</v>
      </c>
      <c r="R2848" s="462">
        <v>0</v>
      </c>
      <c r="S2848" s="463">
        <v>0</v>
      </c>
      <c r="T2848" s="437">
        <v>494.22378128804252</v>
      </c>
      <c r="U2848" s="456">
        <v>4.8905916784527555E-3</v>
      </c>
      <c r="V2848" s="457">
        <v>5.8909752440108234E-3</v>
      </c>
      <c r="W2848" s="437">
        <v>1.0570594491240088E-2</v>
      </c>
      <c r="X2848" s="456">
        <v>4.5565336891485973E-3</v>
      </c>
      <c r="Y2848" s="457">
        <v>5.8319666219475499E-3</v>
      </c>
      <c r="Z2848" s="437">
        <v>1.0752826717043206E-2</v>
      </c>
      <c r="AA2848" s="456">
        <v>8.657728752742809E-4</v>
      </c>
      <c r="AB2848" s="457">
        <v>8.8665625364494987E-4</v>
      </c>
      <c r="AC2848" s="437">
        <v>1.1940816468606686E-3</v>
      </c>
      <c r="AD2848" s="456">
        <v>4.900897140668466E-5</v>
      </c>
      <c r="AE2848" s="457">
        <v>4.3061201318281537E-5</v>
      </c>
      <c r="AF2848" s="437">
        <v>6.8337346842809796E-5</v>
      </c>
      <c r="AG2848" s="456">
        <v>1.5965570124908438E-3</v>
      </c>
      <c r="AH2848" s="457">
        <v>1.3899770761804688E-3</v>
      </c>
      <c r="AI2848" s="437">
        <v>2.4530502263503608E-3</v>
      </c>
      <c r="AJ2848" s="456">
        <v>2.9442678981699629E-4</v>
      </c>
      <c r="AK2848" s="457">
        <v>2.5091514322281907E-4</v>
      </c>
      <c r="AL2848" s="437">
        <v>4.3673361601869132E-4</v>
      </c>
      <c r="AM2848" s="456">
        <v>4.40248312983602E-4</v>
      </c>
      <c r="AN2848" s="457">
        <v>3.9189619774155889E-4</v>
      </c>
      <c r="AO2848" s="437">
        <v>5.3278719051933605E-4</v>
      </c>
      <c r="AP2848" s="462">
        <v>0</v>
      </c>
      <c r="AQ2848" s="463">
        <v>0</v>
      </c>
      <c r="AR2848" s="463">
        <v>0</v>
      </c>
      <c r="AS2848" s="456">
        <v>0</v>
      </c>
      <c r="AT2848" s="457">
        <v>0</v>
      </c>
      <c r="AU2848" s="457">
        <v>0</v>
      </c>
    </row>
    <row r="2849" spans="1:47" x14ac:dyDescent="0.2">
      <c r="A2849" s="231">
        <v>2046</v>
      </c>
      <c r="B2849" s="232">
        <v>5</v>
      </c>
      <c r="C2849" s="456">
        <v>1.202114572410115</v>
      </c>
      <c r="D2849" s="457">
        <v>1.2431442354064182</v>
      </c>
      <c r="E2849" s="437">
        <v>3.244356330215096</v>
      </c>
      <c r="F2849" s="456">
        <v>4.6187131069524774E-2</v>
      </c>
      <c r="G2849" s="457">
        <v>4.1573316898065642E-2</v>
      </c>
      <c r="H2849" s="437">
        <v>8.6564802816708086E-2</v>
      </c>
      <c r="I2849" s="456">
        <v>4.4528167218087444E-2</v>
      </c>
      <c r="J2849" s="457">
        <v>4.5709873119867045E-2</v>
      </c>
      <c r="K2849" s="437">
        <v>0.1645703496846303</v>
      </c>
      <c r="L2849" s="462">
        <v>1.3519755051986063E-3</v>
      </c>
      <c r="M2849" s="463">
        <v>1.7650319288107898E-3</v>
      </c>
      <c r="N2849" s="437">
        <v>3.3101350358951832E-3</v>
      </c>
      <c r="O2849" s="456">
        <v>2.0270095436716426E-3</v>
      </c>
      <c r="P2849" s="457">
        <v>3.1849031856682497E-3</v>
      </c>
      <c r="Q2849" s="437">
        <v>1.2568146978510421E-2</v>
      </c>
      <c r="R2849" s="462">
        <v>0</v>
      </c>
      <c r="S2849" s="463">
        <v>0</v>
      </c>
      <c r="T2849" s="437">
        <v>494.50817421861058</v>
      </c>
      <c r="U2849" s="456">
        <v>3.7798142140287806E-3</v>
      </c>
      <c r="V2849" s="457">
        <v>4.4870040803195481E-3</v>
      </c>
      <c r="W2849" s="437">
        <v>9.1935250030884957E-3</v>
      </c>
      <c r="X2849" s="456">
        <v>4.6434446077146807E-3</v>
      </c>
      <c r="Y2849" s="457">
        <v>5.9587302202867027E-3</v>
      </c>
      <c r="Z2849" s="437">
        <v>1.0945367942787334E-2</v>
      </c>
      <c r="AA2849" s="456">
        <v>1.0101687113330867E-3</v>
      </c>
      <c r="AB2849" s="457">
        <v>1.0520243766227806E-3</v>
      </c>
      <c r="AC2849" s="437">
        <v>1.6854961891394765E-3</v>
      </c>
      <c r="AD2849" s="456">
        <v>5.8437577410009464E-5</v>
      </c>
      <c r="AE2849" s="457">
        <v>5.2186116551146574E-5</v>
      </c>
      <c r="AF2849" s="437">
        <v>1.0013280884956966E-4</v>
      </c>
      <c r="AG2849" s="456">
        <v>1.9285440388795692E-3</v>
      </c>
      <c r="AH2849" s="457">
        <v>1.7125385284863035E-3</v>
      </c>
      <c r="AI2849" s="437">
        <v>3.6530120193957539E-3</v>
      </c>
      <c r="AJ2849" s="456">
        <v>3.4638153315539542E-4</v>
      </c>
      <c r="AK2849" s="457">
        <v>2.9904061290724241E-4</v>
      </c>
      <c r="AL2849" s="437">
        <v>6.1560754999931357E-4</v>
      </c>
      <c r="AM2849" s="456">
        <v>5.313502612421722E-4</v>
      </c>
      <c r="AN2849" s="457">
        <v>4.8294369319295307E-4</v>
      </c>
      <c r="AO2849" s="437">
        <v>8.2329381717478141E-4</v>
      </c>
      <c r="AP2849" s="462">
        <v>0</v>
      </c>
      <c r="AQ2849" s="463">
        <v>0</v>
      </c>
      <c r="AR2849" s="463">
        <v>0</v>
      </c>
      <c r="AS2849" s="456">
        <v>0</v>
      </c>
      <c r="AT2849" s="457">
        <v>0</v>
      </c>
      <c r="AU2849" s="457">
        <v>0</v>
      </c>
    </row>
    <row r="2850" spans="1:47" x14ac:dyDescent="0.2">
      <c r="A2850" s="231">
        <v>2046</v>
      </c>
      <c r="B2850" s="232">
        <v>6</v>
      </c>
      <c r="C2850" s="456">
        <v>0</v>
      </c>
      <c r="D2850" s="457">
        <v>0</v>
      </c>
      <c r="E2850" s="438">
        <v>3.2708750237894808</v>
      </c>
      <c r="F2850" s="456">
        <v>0</v>
      </c>
      <c r="G2850" s="457">
        <v>0</v>
      </c>
      <c r="H2850" s="438">
        <v>8.8842203271968678E-2</v>
      </c>
      <c r="I2850" s="456">
        <v>0</v>
      </c>
      <c r="J2850" s="457">
        <v>0</v>
      </c>
      <c r="K2850" s="438">
        <v>0.16614905320426016</v>
      </c>
      <c r="L2850" s="462">
        <v>0</v>
      </c>
      <c r="M2850" s="463">
        <v>0</v>
      </c>
      <c r="N2850" s="438">
        <v>3.3137017531017828E-3</v>
      </c>
      <c r="O2850" s="456">
        <v>0</v>
      </c>
      <c r="P2850" s="457">
        <v>0</v>
      </c>
      <c r="Q2850" s="438">
        <v>1.2611485984715228E-2</v>
      </c>
      <c r="R2850" s="462">
        <v>0</v>
      </c>
      <c r="S2850" s="463">
        <v>0</v>
      </c>
      <c r="T2850" s="438">
        <v>495.04126560040993</v>
      </c>
      <c r="U2850" s="456">
        <v>0</v>
      </c>
      <c r="V2850" s="457">
        <v>0</v>
      </c>
      <c r="W2850" s="438">
        <v>9.3679561907550404E-3</v>
      </c>
      <c r="X2850" s="456">
        <v>0</v>
      </c>
      <c r="Y2850" s="457">
        <v>0</v>
      </c>
      <c r="Z2850" s="438">
        <v>1.116221132379314E-2</v>
      </c>
      <c r="AA2850" s="456">
        <v>0</v>
      </c>
      <c r="AB2850" s="457">
        <v>0</v>
      </c>
      <c r="AC2850" s="438">
        <v>1.7337259036343006E-3</v>
      </c>
      <c r="AD2850" s="456">
        <v>0</v>
      </c>
      <c r="AE2850" s="457">
        <v>0</v>
      </c>
      <c r="AF2850" s="438">
        <v>1.0289538249826154E-4</v>
      </c>
      <c r="AG2850" s="456">
        <v>0</v>
      </c>
      <c r="AH2850" s="457">
        <v>0</v>
      </c>
      <c r="AI2850" s="438">
        <v>3.7480078816381798E-3</v>
      </c>
      <c r="AJ2850" s="456">
        <v>0</v>
      </c>
      <c r="AK2850" s="457">
        <v>0</v>
      </c>
      <c r="AL2850" s="438">
        <v>6.341077206016908E-4</v>
      </c>
      <c r="AM2850" s="456">
        <v>0</v>
      </c>
      <c r="AN2850" s="457">
        <v>0</v>
      </c>
      <c r="AO2850" s="438">
        <v>8.4272368883358336E-4</v>
      </c>
      <c r="AP2850" s="462">
        <v>0</v>
      </c>
      <c r="AQ2850" s="463">
        <v>0</v>
      </c>
      <c r="AR2850" s="463">
        <v>0</v>
      </c>
      <c r="AS2850" s="456">
        <v>0</v>
      </c>
      <c r="AT2850" s="457">
        <v>0</v>
      </c>
      <c r="AU2850" s="457">
        <v>0</v>
      </c>
    </row>
    <row r="2851" spans="1:47" x14ac:dyDescent="0.2">
      <c r="A2851" s="231">
        <v>2046</v>
      </c>
      <c r="B2851" s="232">
        <v>7</v>
      </c>
      <c r="C2851" s="456">
        <v>0</v>
      </c>
      <c r="D2851" s="457">
        <v>0</v>
      </c>
      <c r="E2851" s="438">
        <v>3.7972254755259272</v>
      </c>
      <c r="F2851" s="456">
        <v>0</v>
      </c>
      <c r="G2851" s="457">
        <v>0</v>
      </c>
      <c r="H2851" s="438">
        <v>0.1107725409605881</v>
      </c>
      <c r="I2851" s="456">
        <v>0</v>
      </c>
      <c r="J2851" s="457">
        <v>0</v>
      </c>
      <c r="K2851" s="438">
        <v>0.20202152902186679</v>
      </c>
      <c r="L2851" s="462">
        <v>0</v>
      </c>
      <c r="M2851" s="463">
        <v>0</v>
      </c>
      <c r="N2851" s="438">
        <v>3.3176677743993344E-3</v>
      </c>
      <c r="O2851" s="456">
        <v>0</v>
      </c>
      <c r="P2851" s="457">
        <v>0</v>
      </c>
      <c r="Q2851" s="438">
        <v>1.3452910272726212E-2</v>
      </c>
      <c r="R2851" s="462">
        <v>0</v>
      </c>
      <c r="S2851" s="463">
        <v>0</v>
      </c>
      <c r="T2851" s="438">
        <v>495.63412226522956</v>
      </c>
      <c r="U2851" s="456">
        <v>0</v>
      </c>
      <c r="V2851" s="457">
        <v>0</v>
      </c>
      <c r="W2851" s="438">
        <v>1.0555523754963464E-2</v>
      </c>
      <c r="X2851" s="456">
        <v>0</v>
      </c>
      <c r="Y2851" s="457">
        <v>0</v>
      </c>
      <c r="Z2851" s="438">
        <v>1.1404096975186276E-2</v>
      </c>
      <c r="AA2851" s="456">
        <v>0</v>
      </c>
      <c r="AB2851" s="457">
        <v>0</v>
      </c>
      <c r="AC2851" s="438">
        <v>2.1341214296510926E-3</v>
      </c>
      <c r="AD2851" s="456">
        <v>0</v>
      </c>
      <c r="AE2851" s="457">
        <v>0</v>
      </c>
      <c r="AF2851" s="438">
        <v>1.2814807810057253E-4</v>
      </c>
      <c r="AG2851" s="456">
        <v>0</v>
      </c>
      <c r="AH2851" s="457">
        <v>0</v>
      </c>
      <c r="AI2851" s="438">
        <v>4.6822722551099856E-3</v>
      </c>
      <c r="AJ2851" s="456">
        <v>0</v>
      </c>
      <c r="AK2851" s="457">
        <v>0</v>
      </c>
      <c r="AL2851" s="438">
        <v>7.7816639993189256E-4</v>
      </c>
      <c r="AM2851" s="456">
        <v>0</v>
      </c>
      <c r="AN2851" s="457">
        <v>0</v>
      </c>
      <c r="AO2851" s="438">
        <v>1.0662747330730821E-3</v>
      </c>
      <c r="AP2851" s="462">
        <v>0</v>
      </c>
      <c r="AQ2851" s="463">
        <v>0</v>
      </c>
      <c r="AR2851" s="463">
        <v>0</v>
      </c>
      <c r="AS2851" s="456">
        <v>0</v>
      </c>
      <c r="AT2851" s="457">
        <v>0</v>
      </c>
      <c r="AU2851" s="457">
        <v>0</v>
      </c>
    </row>
    <row r="2852" spans="1:47" x14ac:dyDescent="0.2">
      <c r="A2852" s="231">
        <v>2046</v>
      </c>
      <c r="B2852" s="232">
        <v>8</v>
      </c>
      <c r="C2852" s="456">
        <v>0</v>
      </c>
      <c r="D2852" s="457">
        <v>0</v>
      </c>
      <c r="E2852" s="438">
        <v>3.8336378028039286</v>
      </c>
      <c r="F2852" s="456">
        <v>0</v>
      </c>
      <c r="G2852" s="457">
        <v>0</v>
      </c>
      <c r="H2852" s="438">
        <v>0.11411769771239588</v>
      </c>
      <c r="I2852" s="456">
        <v>0</v>
      </c>
      <c r="J2852" s="457">
        <v>0</v>
      </c>
      <c r="K2852" s="438">
        <v>0.20430274712762966</v>
      </c>
      <c r="L2852" s="462">
        <v>0</v>
      </c>
      <c r="M2852" s="463">
        <v>0</v>
      </c>
      <c r="N2852" s="438">
        <v>3.3220765762443224E-3</v>
      </c>
      <c r="O2852" s="456">
        <v>0</v>
      </c>
      <c r="P2852" s="457">
        <v>0</v>
      </c>
      <c r="Q2852" s="438">
        <v>1.3512894532111694E-2</v>
      </c>
      <c r="R2852" s="462">
        <v>0</v>
      </c>
      <c r="S2852" s="463">
        <v>0</v>
      </c>
      <c r="T2852" s="438">
        <v>496.29248517928943</v>
      </c>
      <c r="U2852" s="456">
        <v>0</v>
      </c>
      <c r="V2852" s="457">
        <v>0</v>
      </c>
      <c r="W2852" s="438">
        <v>1.0782243107683441E-2</v>
      </c>
      <c r="X2852" s="456">
        <v>0</v>
      </c>
      <c r="Y2852" s="457">
        <v>0</v>
      </c>
      <c r="Z2852" s="438">
        <v>1.1672754765270134E-2</v>
      </c>
      <c r="AA2852" s="456">
        <v>0</v>
      </c>
      <c r="AB2852" s="457">
        <v>0</v>
      </c>
      <c r="AC2852" s="438">
        <v>2.2048472514786402E-3</v>
      </c>
      <c r="AD2852" s="456">
        <v>0</v>
      </c>
      <c r="AE2852" s="457">
        <v>0</v>
      </c>
      <c r="AF2852" s="438">
        <v>1.3222894760089751E-4</v>
      </c>
      <c r="AG2852" s="456">
        <v>0</v>
      </c>
      <c r="AH2852" s="457">
        <v>0</v>
      </c>
      <c r="AI2852" s="438">
        <v>4.8218588370202136E-3</v>
      </c>
      <c r="AJ2852" s="456">
        <v>0</v>
      </c>
      <c r="AK2852" s="457">
        <v>0</v>
      </c>
      <c r="AL2852" s="438">
        <v>8.0540808843710115E-4</v>
      </c>
      <c r="AM2852" s="456">
        <v>0</v>
      </c>
      <c r="AN2852" s="457">
        <v>0</v>
      </c>
      <c r="AO2852" s="438">
        <v>1.0948613603148031E-3</v>
      </c>
      <c r="AP2852" s="462">
        <v>0</v>
      </c>
      <c r="AQ2852" s="463">
        <v>0</v>
      </c>
      <c r="AR2852" s="463">
        <v>0</v>
      </c>
      <c r="AS2852" s="456">
        <v>0</v>
      </c>
      <c r="AT2852" s="457">
        <v>0</v>
      </c>
      <c r="AU2852" s="457">
        <v>0</v>
      </c>
    </row>
    <row r="2853" spans="1:47" x14ac:dyDescent="0.2">
      <c r="A2853" s="231">
        <v>2046</v>
      </c>
      <c r="B2853" s="232">
        <v>9</v>
      </c>
      <c r="C2853" s="456">
        <v>0</v>
      </c>
      <c r="D2853" s="457">
        <v>0</v>
      </c>
      <c r="E2853" s="438">
        <v>3.9513341303758804</v>
      </c>
      <c r="F2853" s="456">
        <v>0</v>
      </c>
      <c r="G2853" s="457">
        <v>0</v>
      </c>
      <c r="H2853" s="438">
        <v>0.13496077819650021</v>
      </c>
      <c r="I2853" s="456">
        <v>0</v>
      </c>
      <c r="J2853" s="457">
        <v>0</v>
      </c>
      <c r="K2853" s="438">
        <v>0.24520768551577973</v>
      </c>
      <c r="L2853" s="462">
        <v>0</v>
      </c>
      <c r="M2853" s="463">
        <v>0</v>
      </c>
      <c r="N2853" s="438">
        <v>3.3256926193624275E-3</v>
      </c>
      <c r="O2853" s="456">
        <v>0</v>
      </c>
      <c r="P2853" s="457">
        <v>0</v>
      </c>
      <c r="Q2853" s="438">
        <v>1.4480305675353763E-2</v>
      </c>
      <c r="R2853" s="462">
        <v>0</v>
      </c>
      <c r="S2853" s="463">
        <v>0</v>
      </c>
      <c r="T2853" s="438">
        <v>496.8330528356675</v>
      </c>
      <c r="U2853" s="456">
        <v>0</v>
      </c>
      <c r="V2853" s="457">
        <v>0</v>
      </c>
      <c r="W2853" s="438">
        <v>1.1335178769804917E-2</v>
      </c>
      <c r="X2853" s="456">
        <v>0</v>
      </c>
      <c r="Y2853" s="457">
        <v>0</v>
      </c>
      <c r="Z2853" s="438">
        <v>1.1969183222395858E-2</v>
      </c>
      <c r="AA2853" s="456">
        <v>0</v>
      </c>
      <c r="AB2853" s="457">
        <v>0</v>
      </c>
      <c r="AC2853" s="438">
        <v>2.5793119848552485E-3</v>
      </c>
      <c r="AD2853" s="456">
        <v>0</v>
      </c>
      <c r="AE2853" s="457">
        <v>0</v>
      </c>
      <c r="AF2853" s="438">
        <v>1.5596918369401868E-4</v>
      </c>
      <c r="AG2853" s="456">
        <v>0</v>
      </c>
      <c r="AH2853" s="457">
        <v>0</v>
      </c>
      <c r="AI2853" s="438">
        <v>5.7114630187585624E-3</v>
      </c>
      <c r="AJ2853" s="456">
        <v>0</v>
      </c>
      <c r="AK2853" s="457">
        <v>0</v>
      </c>
      <c r="AL2853" s="438">
        <v>9.3841528369173119E-4</v>
      </c>
      <c r="AM2853" s="456">
        <v>0</v>
      </c>
      <c r="AN2853" s="457">
        <v>0</v>
      </c>
      <c r="AO2853" s="438">
        <v>1.3108547762538858E-3</v>
      </c>
      <c r="AP2853" s="462">
        <v>0</v>
      </c>
      <c r="AQ2853" s="463">
        <v>0</v>
      </c>
      <c r="AR2853" s="463">
        <v>0</v>
      </c>
      <c r="AS2853" s="456">
        <v>0</v>
      </c>
      <c r="AT2853" s="457">
        <v>0</v>
      </c>
      <c r="AU2853" s="457">
        <v>0</v>
      </c>
    </row>
    <row r="2854" spans="1:47" x14ac:dyDescent="0.2">
      <c r="A2854" s="231">
        <v>2046</v>
      </c>
      <c r="B2854" s="232">
        <v>10</v>
      </c>
      <c r="C2854" s="456">
        <v>0</v>
      </c>
      <c r="D2854" s="457">
        <v>0</v>
      </c>
      <c r="E2854" s="438">
        <v>3.9953072007353403</v>
      </c>
      <c r="F2854" s="456">
        <v>0</v>
      </c>
      <c r="G2854" s="457">
        <v>0</v>
      </c>
      <c r="H2854" s="438">
        <v>0.13949873724894085</v>
      </c>
      <c r="I2854" s="456">
        <v>0</v>
      </c>
      <c r="J2854" s="457">
        <v>0</v>
      </c>
      <c r="K2854" s="438">
        <v>0.24840152404994795</v>
      </c>
      <c r="L2854" s="462">
        <v>0</v>
      </c>
      <c r="M2854" s="463">
        <v>0</v>
      </c>
      <c r="N2854" s="438">
        <v>3.3310353877037697E-3</v>
      </c>
      <c r="O2854" s="456">
        <v>0</v>
      </c>
      <c r="P2854" s="457">
        <v>0</v>
      </c>
      <c r="Q2854" s="438">
        <v>1.4561419817017659E-2</v>
      </c>
      <c r="R2854" s="462">
        <v>0</v>
      </c>
      <c r="S2854" s="463">
        <v>0</v>
      </c>
      <c r="T2854" s="438">
        <v>497.63054260936042</v>
      </c>
      <c r="U2854" s="456">
        <v>0</v>
      </c>
      <c r="V2854" s="457">
        <v>0</v>
      </c>
      <c r="W2854" s="438">
        <v>1.1611523032720891E-2</v>
      </c>
      <c r="X2854" s="456">
        <v>0</v>
      </c>
      <c r="Y2854" s="457">
        <v>0</v>
      </c>
      <c r="Z2854" s="438">
        <v>1.2294187832024354E-2</v>
      </c>
      <c r="AA2854" s="456">
        <v>0</v>
      </c>
      <c r="AB2854" s="457">
        <v>0</v>
      </c>
      <c r="AC2854" s="438">
        <v>2.675176959492603E-3</v>
      </c>
      <c r="AD2854" s="456">
        <v>0</v>
      </c>
      <c r="AE2854" s="457">
        <v>0</v>
      </c>
      <c r="AF2854" s="438">
        <v>1.6152329515498425E-4</v>
      </c>
      <c r="AG2854" s="456">
        <v>0</v>
      </c>
      <c r="AH2854" s="457">
        <v>0</v>
      </c>
      <c r="AI2854" s="438">
        <v>5.9008893133743598E-3</v>
      </c>
      <c r="AJ2854" s="456">
        <v>0</v>
      </c>
      <c r="AK2854" s="457">
        <v>0</v>
      </c>
      <c r="AL2854" s="438">
        <v>9.754278527778818E-4</v>
      </c>
      <c r="AM2854" s="456">
        <v>0</v>
      </c>
      <c r="AN2854" s="457">
        <v>0</v>
      </c>
      <c r="AO2854" s="438">
        <v>1.3496794187963111E-3</v>
      </c>
      <c r="AP2854" s="462">
        <v>0</v>
      </c>
      <c r="AQ2854" s="463">
        <v>0</v>
      </c>
      <c r="AR2854" s="463">
        <v>0</v>
      </c>
      <c r="AS2854" s="456">
        <v>0</v>
      </c>
      <c r="AT2854" s="457">
        <v>0</v>
      </c>
      <c r="AU2854" s="457">
        <v>0</v>
      </c>
    </row>
    <row r="2855" spans="1:47" x14ac:dyDescent="0.2">
      <c r="A2855" s="231">
        <v>2046</v>
      </c>
      <c r="B2855" s="232">
        <v>11</v>
      </c>
      <c r="C2855" s="456">
        <v>0</v>
      </c>
      <c r="D2855" s="457">
        <v>0</v>
      </c>
      <c r="E2855" s="438">
        <v>5.0204052668603669</v>
      </c>
      <c r="F2855" s="456">
        <v>0</v>
      </c>
      <c r="G2855" s="457">
        <v>0</v>
      </c>
      <c r="H2855" s="438">
        <v>0.17583469731587861</v>
      </c>
      <c r="I2855" s="456">
        <v>0</v>
      </c>
      <c r="J2855" s="457">
        <v>0</v>
      </c>
      <c r="K2855" s="438">
        <v>0.28937919084720815</v>
      </c>
      <c r="L2855" s="462">
        <v>0</v>
      </c>
      <c r="M2855" s="463">
        <v>0</v>
      </c>
      <c r="N2855" s="438">
        <v>3.3368865847134247E-3</v>
      </c>
      <c r="O2855" s="456">
        <v>0</v>
      </c>
      <c r="P2855" s="457">
        <v>0</v>
      </c>
      <c r="Q2855" s="438">
        <v>1.6526534649263742E-2</v>
      </c>
      <c r="R2855" s="462">
        <v>0</v>
      </c>
      <c r="S2855" s="463">
        <v>0</v>
      </c>
      <c r="T2855" s="438">
        <v>498.50545189064889</v>
      </c>
      <c r="U2855" s="456">
        <v>0</v>
      </c>
      <c r="V2855" s="457">
        <v>0</v>
      </c>
      <c r="W2855" s="438">
        <v>1.111497681209968E-2</v>
      </c>
      <c r="X2855" s="456">
        <v>0</v>
      </c>
      <c r="Y2855" s="457">
        <v>0</v>
      </c>
      <c r="Z2855" s="438">
        <v>1.2650718396325405E-2</v>
      </c>
      <c r="AA2855" s="456">
        <v>0</v>
      </c>
      <c r="AB2855" s="457">
        <v>0</v>
      </c>
      <c r="AC2855" s="438">
        <v>3.3263361107580625E-3</v>
      </c>
      <c r="AD2855" s="456">
        <v>0</v>
      </c>
      <c r="AE2855" s="457">
        <v>0</v>
      </c>
      <c r="AF2855" s="438">
        <v>2.0293297824859673E-4</v>
      </c>
      <c r="AG2855" s="456">
        <v>0</v>
      </c>
      <c r="AH2855" s="457">
        <v>0</v>
      </c>
      <c r="AI2855" s="438">
        <v>7.4523200107589503E-3</v>
      </c>
      <c r="AJ2855" s="456">
        <v>0</v>
      </c>
      <c r="AK2855" s="457">
        <v>0</v>
      </c>
      <c r="AL2855" s="438">
        <v>1.2067134365680134E-3</v>
      </c>
      <c r="AM2855" s="456">
        <v>0</v>
      </c>
      <c r="AN2855" s="457">
        <v>0</v>
      </c>
      <c r="AO2855" s="438">
        <v>1.7271246855815299E-3</v>
      </c>
      <c r="AP2855" s="462">
        <v>0</v>
      </c>
      <c r="AQ2855" s="463">
        <v>0</v>
      </c>
      <c r="AR2855" s="463">
        <v>0</v>
      </c>
      <c r="AS2855" s="456">
        <v>0</v>
      </c>
      <c r="AT2855" s="457">
        <v>0</v>
      </c>
      <c r="AU2855" s="457">
        <v>0</v>
      </c>
    </row>
    <row r="2856" spans="1:47" x14ac:dyDescent="0.2">
      <c r="A2856" s="231">
        <v>2046</v>
      </c>
      <c r="B2856" s="232">
        <v>12</v>
      </c>
      <c r="C2856" s="456">
        <v>0</v>
      </c>
      <c r="D2856" s="457">
        <v>0</v>
      </c>
      <c r="E2856" s="438">
        <v>5.0806006764097917</v>
      </c>
      <c r="F2856" s="456">
        <v>0</v>
      </c>
      <c r="G2856" s="457">
        <v>0</v>
      </c>
      <c r="H2856" s="438">
        <v>0.18224779771032013</v>
      </c>
      <c r="I2856" s="456">
        <v>0</v>
      </c>
      <c r="J2856" s="457">
        <v>0</v>
      </c>
      <c r="K2856" s="438">
        <v>0.29368050834607251</v>
      </c>
      <c r="L2856" s="462">
        <v>0</v>
      </c>
      <c r="M2856" s="463">
        <v>0</v>
      </c>
      <c r="N2856" s="438">
        <v>3.3432514162288255E-3</v>
      </c>
      <c r="O2856" s="456">
        <v>0</v>
      </c>
      <c r="P2856" s="457">
        <v>0</v>
      </c>
      <c r="Q2856" s="438">
        <v>1.6643988863432976E-2</v>
      </c>
      <c r="R2856" s="462">
        <v>0</v>
      </c>
      <c r="S2856" s="463">
        <v>0</v>
      </c>
      <c r="T2856" s="438">
        <v>499.4551213860322</v>
      </c>
      <c r="U2856" s="456">
        <v>0</v>
      </c>
      <c r="V2856" s="457">
        <v>0</v>
      </c>
      <c r="W2856" s="438">
        <v>1.1426934883700734E-2</v>
      </c>
      <c r="X2856" s="456">
        <v>0</v>
      </c>
      <c r="Y2856" s="457">
        <v>0</v>
      </c>
      <c r="Z2856" s="438">
        <v>1.3038222897934331E-2</v>
      </c>
      <c r="AA2856" s="456">
        <v>0</v>
      </c>
      <c r="AB2856" s="457">
        <v>0</v>
      </c>
      <c r="AC2856" s="438">
        <v>3.4616641243963428E-3</v>
      </c>
      <c r="AD2856" s="456">
        <v>0</v>
      </c>
      <c r="AE2856" s="457">
        <v>0</v>
      </c>
      <c r="AF2856" s="438">
        <v>2.1081620471048672E-4</v>
      </c>
      <c r="AG2856" s="456">
        <v>0</v>
      </c>
      <c r="AH2856" s="457">
        <v>0</v>
      </c>
      <c r="AI2856" s="438">
        <v>7.7201356760741224E-3</v>
      </c>
      <c r="AJ2856" s="456">
        <v>0</v>
      </c>
      <c r="AK2856" s="457">
        <v>0</v>
      </c>
      <c r="AL2856" s="438">
        <v>1.2591292676825286E-3</v>
      </c>
      <c r="AM2856" s="456">
        <v>0</v>
      </c>
      <c r="AN2856" s="457">
        <v>0</v>
      </c>
      <c r="AO2856" s="438">
        <v>1.7820629196040267E-3</v>
      </c>
      <c r="AP2856" s="462">
        <v>0</v>
      </c>
      <c r="AQ2856" s="463">
        <v>0</v>
      </c>
      <c r="AR2856" s="463">
        <v>0</v>
      </c>
      <c r="AS2856" s="456">
        <v>0</v>
      </c>
      <c r="AT2856" s="457">
        <v>0</v>
      </c>
      <c r="AU2856" s="457">
        <v>0</v>
      </c>
    </row>
    <row r="2857" spans="1:47" x14ac:dyDescent="0.2">
      <c r="A2857" s="231">
        <v>2046</v>
      </c>
      <c r="B2857" s="232">
        <v>13</v>
      </c>
      <c r="C2857" s="456">
        <v>0</v>
      </c>
      <c r="D2857" s="457">
        <v>0</v>
      </c>
      <c r="E2857" s="438">
        <v>5.1458164547286867</v>
      </c>
      <c r="F2857" s="456">
        <v>0</v>
      </c>
      <c r="G2857" s="457">
        <v>0</v>
      </c>
      <c r="H2857" s="438">
        <v>0.18919603263108581</v>
      </c>
      <c r="I2857" s="456">
        <v>0</v>
      </c>
      <c r="J2857" s="457">
        <v>0</v>
      </c>
      <c r="K2857" s="438">
        <v>0.29834078619347065</v>
      </c>
      <c r="L2857" s="462">
        <v>0</v>
      </c>
      <c r="M2857" s="463">
        <v>0</v>
      </c>
      <c r="N2857" s="438">
        <v>3.3501409820052082E-3</v>
      </c>
      <c r="O2857" s="456">
        <v>0</v>
      </c>
      <c r="P2857" s="457">
        <v>0</v>
      </c>
      <c r="Q2857" s="438">
        <v>1.6771248411679904E-2</v>
      </c>
      <c r="R2857" s="462">
        <v>0</v>
      </c>
      <c r="S2857" s="463">
        <v>0</v>
      </c>
      <c r="T2857" s="438">
        <v>500.4851324940401</v>
      </c>
      <c r="U2857" s="456">
        <v>0</v>
      </c>
      <c r="V2857" s="457">
        <v>0</v>
      </c>
      <c r="W2857" s="438">
        <v>1.1764886041138158E-2</v>
      </c>
      <c r="X2857" s="456">
        <v>0</v>
      </c>
      <c r="Y2857" s="457">
        <v>0</v>
      </c>
      <c r="Z2857" s="438">
        <v>1.3458045146343833E-2</v>
      </c>
      <c r="AA2857" s="456">
        <v>0</v>
      </c>
      <c r="AB2857" s="457">
        <v>0</v>
      </c>
      <c r="AC2857" s="438">
        <v>3.608268543012696E-3</v>
      </c>
      <c r="AD2857" s="456">
        <v>0</v>
      </c>
      <c r="AE2857" s="457">
        <v>0</v>
      </c>
      <c r="AF2857" s="438">
        <v>2.1935616472384877E-4</v>
      </c>
      <c r="AG2857" s="456">
        <v>0</v>
      </c>
      <c r="AH2857" s="457">
        <v>0</v>
      </c>
      <c r="AI2857" s="438">
        <v>8.0102703995878679E-3</v>
      </c>
      <c r="AJ2857" s="456">
        <v>0</v>
      </c>
      <c r="AK2857" s="457">
        <v>0</v>
      </c>
      <c r="AL2857" s="438">
        <v>1.3159144263305009E-3</v>
      </c>
      <c r="AM2857" s="456">
        <v>0</v>
      </c>
      <c r="AN2857" s="457">
        <v>0</v>
      </c>
      <c r="AO2857" s="438">
        <v>1.841582357720532E-3</v>
      </c>
      <c r="AP2857" s="462">
        <v>0</v>
      </c>
      <c r="AQ2857" s="463">
        <v>0</v>
      </c>
      <c r="AR2857" s="463">
        <v>0</v>
      </c>
      <c r="AS2857" s="456">
        <v>0</v>
      </c>
      <c r="AT2857" s="457">
        <v>0</v>
      </c>
      <c r="AU2857" s="457">
        <v>0</v>
      </c>
    </row>
    <row r="2858" spans="1:47" x14ac:dyDescent="0.2">
      <c r="A2858" s="231">
        <v>2046</v>
      </c>
      <c r="B2858" s="232">
        <v>14</v>
      </c>
      <c r="C2858" s="456">
        <v>0</v>
      </c>
      <c r="D2858" s="457">
        <v>0</v>
      </c>
      <c r="E2858" s="438">
        <v>5.2009830756547695</v>
      </c>
      <c r="F2858" s="456">
        <v>0</v>
      </c>
      <c r="G2858" s="457">
        <v>0</v>
      </c>
      <c r="H2858" s="438">
        <v>0.19663920467759574</v>
      </c>
      <c r="I2858" s="456">
        <v>0</v>
      </c>
      <c r="J2858" s="457">
        <v>0</v>
      </c>
      <c r="K2858" s="438">
        <v>0.30306736411241442</v>
      </c>
      <c r="L2858" s="462">
        <v>0</v>
      </c>
      <c r="M2858" s="463">
        <v>0</v>
      </c>
      <c r="N2858" s="438">
        <v>3.3550461393843088E-3</v>
      </c>
      <c r="O2858" s="456">
        <v>0</v>
      </c>
      <c r="P2858" s="457">
        <v>0</v>
      </c>
      <c r="Q2858" s="438">
        <v>1.690812864559104E-2</v>
      </c>
      <c r="R2858" s="462">
        <v>0</v>
      </c>
      <c r="S2858" s="463">
        <v>0</v>
      </c>
      <c r="T2858" s="438">
        <v>501.21813201830957</v>
      </c>
      <c r="U2858" s="456">
        <v>0</v>
      </c>
      <c r="V2858" s="457">
        <v>0</v>
      </c>
      <c r="W2858" s="438">
        <v>1.2124141190812966E-2</v>
      </c>
      <c r="X2858" s="456">
        <v>0</v>
      </c>
      <c r="Y2858" s="457">
        <v>0</v>
      </c>
      <c r="Z2858" s="438">
        <v>1.3909627850459754E-2</v>
      </c>
      <c r="AA2858" s="456">
        <v>0</v>
      </c>
      <c r="AB2858" s="457">
        <v>0</v>
      </c>
      <c r="AC2858" s="438">
        <v>3.765762224577932E-3</v>
      </c>
      <c r="AD2858" s="456">
        <v>0</v>
      </c>
      <c r="AE2858" s="457">
        <v>0</v>
      </c>
      <c r="AF2858" s="438">
        <v>2.2851947041705963E-4</v>
      </c>
      <c r="AG2858" s="456">
        <v>0</v>
      </c>
      <c r="AH2858" s="457">
        <v>0</v>
      </c>
      <c r="AI2858" s="438">
        <v>8.3209681319075628E-3</v>
      </c>
      <c r="AJ2858" s="456">
        <v>0</v>
      </c>
      <c r="AK2858" s="457">
        <v>0</v>
      </c>
      <c r="AL2858" s="438">
        <v>1.3770001935856267E-3</v>
      </c>
      <c r="AM2858" s="456">
        <v>0</v>
      </c>
      <c r="AN2858" s="457">
        <v>0</v>
      </c>
      <c r="AO2858" s="438">
        <v>1.9051287521612262E-3</v>
      </c>
      <c r="AP2858" s="462">
        <v>0</v>
      </c>
      <c r="AQ2858" s="463">
        <v>0</v>
      </c>
      <c r="AR2858" s="463">
        <v>0</v>
      </c>
      <c r="AS2858" s="456">
        <v>0</v>
      </c>
      <c r="AT2858" s="457">
        <v>0</v>
      </c>
      <c r="AU2858" s="457">
        <v>0</v>
      </c>
    </row>
    <row r="2859" spans="1:47" x14ac:dyDescent="0.2">
      <c r="A2859" s="231">
        <v>2046</v>
      </c>
      <c r="B2859" s="232">
        <v>15</v>
      </c>
      <c r="C2859" s="456">
        <v>0</v>
      </c>
      <c r="D2859" s="457">
        <v>0</v>
      </c>
      <c r="E2859" s="438">
        <v>5.2760853890670578</v>
      </c>
      <c r="F2859" s="456">
        <v>0</v>
      </c>
      <c r="G2859" s="457">
        <v>0</v>
      </c>
      <c r="H2859" s="438">
        <v>0.2046400781294524</v>
      </c>
      <c r="I2859" s="456">
        <v>0</v>
      </c>
      <c r="J2859" s="457">
        <v>0</v>
      </c>
      <c r="K2859" s="438">
        <v>0.30843379035609009</v>
      </c>
      <c r="L2859" s="462">
        <v>0</v>
      </c>
      <c r="M2859" s="463">
        <v>0</v>
      </c>
      <c r="N2859" s="438">
        <v>3.3629841513265943E-3</v>
      </c>
      <c r="O2859" s="456">
        <v>0</v>
      </c>
      <c r="P2859" s="457">
        <v>0</v>
      </c>
      <c r="Q2859" s="438">
        <v>1.7054686036180777E-2</v>
      </c>
      <c r="R2859" s="462">
        <v>0</v>
      </c>
      <c r="S2859" s="463">
        <v>0</v>
      </c>
      <c r="T2859" s="438">
        <v>502.40402459937934</v>
      </c>
      <c r="U2859" s="456">
        <v>0</v>
      </c>
      <c r="V2859" s="457">
        <v>0</v>
      </c>
      <c r="W2859" s="438">
        <v>1.2513326770735647E-2</v>
      </c>
      <c r="X2859" s="456">
        <v>0</v>
      </c>
      <c r="Y2859" s="457">
        <v>0</v>
      </c>
      <c r="Z2859" s="438">
        <v>1.4393082331241938E-2</v>
      </c>
      <c r="AA2859" s="456">
        <v>0</v>
      </c>
      <c r="AB2859" s="457">
        <v>0</v>
      </c>
      <c r="AC2859" s="438">
        <v>3.9345912083642029E-3</v>
      </c>
      <c r="AD2859" s="456">
        <v>0</v>
      </c>
      <c r="AE2859" s="457">
        <v>0</v>
      </c>
      <c r="AF2859" s="438">
        <v>2.3835348572375951E-4</v>
      </c>
      <c r="AG2859" s="456">
        <v>0</v>
      </c>
      <c r="AH2859" s="457">
        <v>0</v>
      </c>
      <c r="AI2859" s="438">
        <v>8.6550848440260491E-3</v>
      </c>
      <c r="AJ2859" s="456">
        <v>0</v>
      </c>
      <c r="AK2859" s="457">
        <v>0</v>
      </c>
      <c r="AL2859" s="438">
        <v>1.4423935900690628E-3</v>
      </c>
      <c r="AM2859" s="456">
        <v>0</v>
      </c>
      <c r="AN2859" s="457">
        <v>0</v>
      </c>
      <c r="AO2859" s="438">
        <v>1.9736709392631584E-3</v>
      </c>
      <c r="AP2859" s="462">
        <v>0</v>
      </c>
      <c r="AQ2859" s="463">
        <v>0</v>
      </c>
      <c r="AR2859" s="463">
        <v>0</v>
      </c>
      <c r="AS2859" s="456">
        <v>0</v>
      </c>
      <c r="AT2859" s="457">
        <v>0</v>
      </c>
      <c r="AU2859" s="457">
        <v>0</v>
      </c>
    </row>
    <row r="2860" spans="1:47" x14ac:dyDescent="0.2">
      <c r="A2860" s="231">
        <v>2046</v>
      </c>
      <c r="B2860" s="232">
        <v>16</v>
      </c>
      <c r="C2860" s="456">
        <v>0</v>
      </c>
      <c r="D2860" s="457">
        <v>0</v>
      </c>
      <c r="E2860" s="438">
        <v>6.2912835177619533</v>
      </c>
      <c r="F2860" s="456">
        <v>0</v>
      </c>
      <c r="G2860" s="457">
        <v>0</v>
      </c>
      <c r="H2860" s="438">
        <v>0.23613098090723503</v>
      </c>
      <c r="I2860" s="456">
        <v>0</v>
      </c>
      <c r="J2860" s="457">
        <v>0</v>
      </c>
      <c r="K2860" s="438">
        <v>0.35299815455415895</v>
      </c>
      <c r="L2860" s="462">
        <v>0</v>
      </c>
      <c r="M2860" s="463">
        <v>0</v>
      </c>
      <c r="N2860" s="438">
        <v>3.3714302457973347E-3</v>
      </c>
      <c r="O2860" s="456">
        <v>0</v>
      </c>
      <c r="P2860" s="457">
        <v>0</v>
      </c>
      <c r="Q2860" s="438">
        <v>2.0829878351013468E-2</v>
      </c>
      <c r="R2860" s="462">
        <v>0</v>
      </c>
      <c r="S2860" s="463">
        <v>0</v>
      </c>
      <c r="T2860" s="438">
        <v>503.66470951562371</v>
      </c>
      <c r="U2860" s="456">
        <v>0</v>
      </c>
      <c r="V2860" s="457">
        <v>0</v>
      </c>
      <c r="W2860" s="438">
        <v>1.3083098177542623E-2</v>
      </c>
      <c r="X2860" s="456">
        <v>0</v>
      </c>
      <c r="Y2860" s="457">
        <v>0</v>
      </c>
      <c r="Z2860" s="438">
        <v>1.4907612052478439E-2</v>
      </c>
      <c r="AA2860" s="456">
        <v>0</v>
      </c>
      <c r="AB2860" s="457">
        <v>0</v>
      </c>
      <c r="AC2860" s="438">
        <v>4.5086072631636389E-3</v>
      </c>
      <c r="AD2860" s="456">
        <v>0</v>
      </c>
      <c r="AE2860" s="457">
        <v>0</v>
      </c>
      <c r="AF2860" s="438">
        <v>2.7450572559700547E-4</v>
      </c>
      <c r="AG2860" s="456">
        <v>0</v>
      </c>
      <c r="AH2860" s="457">
        <v>0</v>
      </c>
      <c r="AI2860" s="438">
        <v>9.9967738386702292E-3</v>
      </c>
      <c r="AJ2860" s="456">
        <v>0</v>
      </c>
      <c r="AK2860" s="457">
        <v>0</v>
      </c>
      <c r="AL2860" s="438">
        <v>1.6482975948622924E-3</v>
      </c>
      <c r="AM2860" s="456">
        <v>0</v>
      </c>
      <c r="AN2860" s="457">
        <v>0</v>
      </c>
      <c r="AO2860" s="438">
        <v>2.2952541133659278E-3</v>
      </c>
      <c r="AP2860" s="462">
        <v>0</v>
      </c>
      <c r="AQ2860" s="463">
        <v>0</v>
      </c>
      <c r="AR2860" s="463">
        <v>0</v>
      </c>
      <c r="AS2860" s="456">
        <v>0</v>
      </c>
      <c r="AT2860" s="457">
        <v>0</v>
      </c>
      <c r="AU2860" s="457">
        <v>0</v>
      </c>
    </row>
    <row r="2861" spans="1:47" x14ac:dyDescent="0.2">
      <c r="A2861" s="231">
        <v>2046</v>
      </c>
      <c r="B2861" s="232">
        <v>17</v>
      </c>
      <c r="C2861" s="456">
        <v>0</v>
      </c>
      <c r="D2861" s="457">
        <v>0</v>
      </c>
      <c r="E2861" s="438">
        <v>6.3830412824921341</v>
      </c>
      <c r="F2861" s="456">
        <v>0</v>
      </c>
      <c r="G2861" s="457">
        <v>0</v>
      </c>
      <c r="H2861" s="438">
        <v>0.24585707538190116</v>
      </c>
      <c r="I2861" s="456">
        <v>0</v>
      </c>
      <c r="J2861" s="457">
        <v>0</v>
      </c>
      <c r="K2861" s="438">
        <v>0.35964949017647424</v>
      </c>
      <c r="L2861" s="462">
        <v>0</v>
      </c>
      <c r="M2861" s="463">
        <v>0</v>
      </c>
      <c r="N2861" s="438">
        <v>3.3802926896539316E-3</v>
      </c>
      <c r="O2861" s="456">
        <v>0</v>
      </c>
      <c r="P2861" s="457">
        <v>0</v>
      </c>
      <c r="Q2861" s="438">
        <v>2.104589356799557E-2</v>
      </c>
      <c r="R2861" s="462">
        <v>0</v>
      </c>
      <c r="S2861" s="463">
        <v>0</v>
      </c>
      <c r="T2861" s="438">
        <v>504.98913993371536</v>
      </c>
      <c r="U2861" s="456">
        <v>0</v>
      </c>
      <c r="V2861" s="457">
        <v>0</v>
      </c>
      <c r="W2861" s="438">
        <v>1.3519370341001584E-2</v>
      </c>
      <c r="X2861" s="456">
        <v>0</v>
      </c>
      <c r="Y2861" s="457">
        <v>0</v>
      </c>
      <c r="Z2861" s="438">
        <v>1.5447172410485023E-2</v>
      </c>
      <c r="AA2861" s="456">
        <v>0</v>
      </c>
      <c r="AB2861" s="457">
        <v>0</v>
      </c>
      <c r="AC2861" s="438">
        <v>4.7137243251994011E-3</v>
      </c>
      <c r="AD2861" s="456">
        <v>0</v>
      </c>
      <c r="AE2861" s="457">
        <v>0</v>
      </c>
      <c r="AF2861" s="438">
        <v>2.864834036601946E-4</v>
      </c>
      <c r="AG2861" s="456">
        <v>0</v>
      </c>
      <c r="AH2861" s="457">
        <v>0</v>
      </c>
      <c r="AI2861" s="438">
        <v>1.0402984876851795E-2</v>
      </c>
      <c r="AJ2861" s="456">
        <v>0</v>
      </c>
      <c r="AK2861" s="457">
        <v>0</v>
      </c>
      <c r="AL2861" s="438">
        <v>1.7278580261810791E-3</v>
      </c>
      <c r="AM2861" s="456">
        <v>0</v>
      </c>
      <c r="AN2861" s="457">
        <v>0</v>
      </c>
      <c r="AO2861" s="438">
        <v>2.3786248263063933E-3</v>
      </c>
      <c r="AP2861" s="462">
        <v>0</v>
      </c>
      <c r="AQ2861" s="463">
        <v>0</v>
      </c>
      <c r="AR2861" s="463">
        <v>0</v>
      </c>
      <c r="AS2861" s="456">
        <v>0</v>
      </c>
      <c r="AT2861" s="457">
        <v>0</v>
      </c>
      <c r="AU2861" s="457">
        <v>0</v>
      </c>
    </row>
    <row r="2862" spans="1:47" x14ac:dyDescent="0.2">
      <c r="A2862" s="231">
        <v>2046</v>
      </c>
      <c r="B2862" s="232">
        <v>18</v>
      </c>
      <c r="C2862" s="456">
        <v>0</v>
      </c>
      <c r="D2862" s="457">
        <v>0</v>
      </c>
      <c r="E2862" s="438">
        <v>6.4786183094867988</v>
      </c>
      <c r="F2862" s="456">
        <v>0</v>
      </c>
      <c r="G2862" s="457">
        <v>0</v>
      </c>
      <c r="H2862" s="438">
        <v>0.25598944035671234</v>
      </c>
      <c r="I2862" s="456">
        <v>0</v>
      </c>
      <c r="J2862" s="457">
        <v>0</v>
      </c>
      <c r="K2862" s="438">
        <v>0.3665785176325656</v>
      </c>
      <c r="L2862" s="462">
        <v>0</v>
      </c>
      <c r="M2862" s="463">
        <v>0</v>
      </c>
      <c r="N2862" s="438">
        <v>3.3895181240625447E-3</v>
      </c>
      <c r="O2862" s="456">
        <v>0</v>
      </c>
      <c r="P2862" s="457">
        <v>0</v>
      </c>
      <c r="Q2862" s="438">
        <v>2.127085480391595E-2</v>
      </c>
      <c r="R2862" s="462">
        <v>0</v>
      </c>
      <c r="S2862" s="463">
        <v>0</v>
      </c>
      <c r="T2862" s="438">
        <v>506.36693833757755</v>
      </c>
      <c r="U2862" s="456">
        <v>0</v>
      </c>
      <c r="V2862" s="457">
        <v>0</v>
      </c>
      <c r="W2862" s="438">
        <v>1.397388203528784E-2</v>
      </c>
      <c r="X2862" s="456">
        <v>0</v>
      </c>
      <c r="Y2862" s="457">
        <v>0</v>
      </c>
      <c r="Z2862" s="438">
        <v>1.6009268487234253E-2</v>
      </c>
      <c r="AA2862" s="456">
        <v>0</v>
      </c>
      <c r="AB2862" s="457">
        <v>0</v>
      </c>
      <c r="AC2862" s="438">
        <v>4.9274134824601017E-3</v>
      </c>
      <c r="AD2862" s="456">
        <v>0</v>
      </c>
      <c r="AE2862" s="457">
        <v>0</v>
      </c>
      <c r="AF2862" s="438">
        <v>2.9896160155316659E-4</v>
      </c>
      <c r="AG2862" s="456">
        <v>0</v>
      </c>
      <c r="AH2862" s="457">
        <v>0</v>
      </c>
      <c r="AI2862" s="438">
        <v>1.0826177789245026E-2</v>
      </c>
      <c r="AJ2862" s="456">
        <v>0</v>
      </c>
      <c r="AK2862" s="457">
        <v>0</v>
      </c>
      <c r="AL2862" s="438">
        <v>1.8107450130323908E-3</v>
      </c>
      <c r="AM2862" s="456">
        <v>0</v>
      </c>
      <c r="AN2862" s="457">
        <v>0</v>
      </c>
      <c r="AO2862" s="438">
        <v>2.4654752211963264E-3</v>
      </c>
      <c r="AP2862" s="462">
        <v>0</v>
      </c>
      <c r="AQ2862" s="463">
        <v>0</v>
      </c>
      <c r="AR2862" s="463">
        <v>0</v>
      </c>
      <c r="AS2862" s="456">
        <v>0</v>
      </c>
      <c r="AT2862" s="457">
        <v>0</v>
      </c>
      <c r="AU2862" s="457">
        <v>0</v>
      </c>
    </row>
    <row r="2863" spans="1:47" x14ac:dyDescent="0.2">
      <c r="A2863" s="231">
        <v>2046</v>
      </c>
      <c r="B2863" s="232">
        <v>19</v>
      </c>
      <c r="C2863" s="456">
        <v>0</v>
      </c>
      <c r="D2863" s="457">
        <v>0</v>
      </c>
      <c r="E2863" s="438">
        <v>6.5670260179842401</v>
      </c>
      <c r="F2863" s="456">
        <v>0</v>
      </c>
      <c r="G2863" s="457">
        <v>0</v>
      </c>
      <c r="H2863" s="438">
        <v>0.26630635464585495</v>
      </c>
      <c r="I2863" s="456">
        <v>0</v>
      </c>
      <c r="J2863" s="457">
        <v>0</v>
      </c>
      <c r="K2863" s="438">
        <v>0.37348408456758941</v>
      </c>
      <c r="L2863" s="462">
        <v>0</v>
      </c>
      <c r="M2863" s="463">
        <v>0</v>
      </c>
      <c r="N2863" s="438">
        <v>3.3976730839116826E-3</v>
      </c>
      <c r="O2863" s="456">
        <v>0</v>
      </c>
      <c r="P2863" s="457">
        <v>0</v>
      </c>
      <c r="Q2863" s="438">
        <v>2.1500326444772514E-2</v>
      </c>
      <c r="R2863" s="462">
        <v>0</v>
      </c>
      <c r="S2863" s="463">
        <v>0</v>
      </c>
      <c r="T2863" s="438">
        <v>507.58632036588932</v>
      </c>
      <c r="U2863" s="456">
        <v>0</v>
      </c>
      <c r="V2863" s="457">
        <v>0</v>
      </c>
      <c r="W2863" s="438">
        <v>1.4435319211405678E-2</v>
      </c>
      <c r="X2863" s="456">
        <v>0</v>
      </c>
      <c r="Y2863" s="457">
        <v>0</v>
      </c>
      <c r="Z2863" s="438">
        <v>1.6582668563476656E-2</v>
      </c>
      <c r="AA2863" s="456">
        <v>0</v>
      </c>
      <c r="AB2863" s="457">
        <v>0</v>
      </c>
      <c r="AC2863" s="438">
        <v>5.1452436669591657E-3</v>
      </c>
      <c r="AD2863" s="456">
        <v>0</v>
      </c>
      <c r="AE2863" s="457">
        <v>0</v>
      </c>
      <c r="AF2863" s="438">
        <v>3.1167579218407921E-4</v>
      </c>
      <c r="AG2863" s="456">
        <v>0</v>
      </c>
      <c r="AH2863" s="457">
        <v>0</v>
      </c>
      <c r="AI2863" s="438">
        <v>1.1256987274089044E-2</v>
      </c>
      <c r="AJ2863" s="456">
        <v>0</v>
      </c>
      <c r="AK2863" s="457">
        <v>0</v>
      </c>
      <c r="AL2863" s="438">
        <v>1.8952956342347612E-3</v>
      </c>
      <c r="AM2863" s="456">
        <v>0</v>
      </c>
      <c r="AN2863" s="457">
        <v>0</v>
      </c>
      <c r="AO2863" s="438">
        <v>2.5537762473298413E-3</v>
      </c>
      <c r="AP2863" s="462">
        <v>0</v>
      </c>
      <c r="AQ2863" s="463">
        <v>0</v>
      </c>
      <c r="AR2863" s="463">
        <v>0</v>
      </c>
      <c r="AS2863" s="456">
        <v>0</v>
      </c>
      <c r="AT2863" s="457">
        <v>0</v>
      </c>
      <c r="AU2863" s="457">
        <v>0</v>
      </c>
    </row>
    <row r="2864" spans="1:47" x14ac:dyDescent="0.2">
      <c r="A2864" s="231">
        <v>2046</v>
      </c>
      <c r="B2864" s="232">
        <v>20</v>
      </c>
      <c r="C2864" s="456">
        <v>0</v>
      </c>
      <c r="D2864" s="457">
        <v>0</v>
      </c>
      <c r="E2864" s="438">
        <v>6.6647276644767235</v>
      </c>
      <c r="F2864" s="456">
        <v>0</v>
      </c>
      <c r="G2864" s="457">
        <v>0</v>
      </c>
      <c r="H2864" s="438">
        <v>0.27666200868913121</v>
      </c>
      <c r="I2864" s="456">
        <v>0</v>
      </c>
      <c r="J2864" s="457">
        <v>0</v>
      </c>
      <c r="K2864" s="438">
        <v>0.38056602274308099</v>
      </c>
      <c r="L2864" s="462">
        <v>0</v>
      </c>
      <c r="M2864" s="463">
        <v>0</v>
      </c>
      <c r="N2864" s="438">
        <v>3.4071061769452736E-3</v>
      </c>
      <c r="O2864" s="456">
        <v>0</v>
      </c>
      <c r="P2864" s="457">
        <v>0</v>
      </c>
      <c r="Q2864" s="438">
        <v>2.1730285155081359E-2</v>
      </c>
      <c r="R2864" s="462">
        <v>0</v>
      </c>
      <c r="S2864" s="463">
        <v>0</v>
      </c>
      <c r="T2864" s="438">
        <v>508.99488107464828</v>
      </c>
      <c r="U2864" s="456">
        <v>0</v>
      </c>
      <c r="V2864" s="457">
        <v>0</v>
      </c>
      <c r="W2864" s="438">
        <v>1.4899832819810565E-2</v>
      </c>
      <c r="X2864" s="456">
        <v>0</v>
      </c>
      <c r="Y2864" s="457">
        <v>0</v>
      </c>
      <c r="Z2864" s="438">
        <v>1.7157162419914902E-2</v>
      </c>
      <c r="AA2864" s="456">
        <v>0</v>
      </c>
      <c r="AB2864" s="457">
        <v>0</v>
      </c>
      <c r="AC2864" s="438">
        <v>5.3636458581264286E-3</v>
      </c>
      <c r="AD2864" s="456">
        <v>0</v>
      </c>
      <c r="AE2864" s="457">
        <v>0</v>
      </c>
      <c r="AF2864" s="438">
        <v>3.2442878865685253E-4</v>
      </c>
      <c r="AG2864" s="456">
        <v>0</v>
      </c>
      <c r="AH2864" s="457">
        <v>0</v>
      </c>
      <c r="AI2864" s="438">
        <v>1.1689509395564684E-2</v>
      </c>
      <c r="AJ2864" s="456">
        <v>0</v>
      </c>
      <c r="AK2864" s="457">
        <v>0</v>
      </c>
      <c r="AL2864" s="438">
        <v>1.9800064801682397E-3</v>
      </c>
      <c r="AM2864" s="456">
        <v>0</v>
      </c>
      <c r="AN2864" s="457">
        <v>0</v>
      </c>
      <c r="AO2864" s="438">
        <v>2.6425402137232844E-3</v>
      </c>
      <c r="AP2864" s="462">
        <v>0</v>
      </c>
      <c r="AQ2864" s="463">
        <v>0</v>
      </c>
      <c r="AR2864" s="463">
        <v>0</v>
      </c>
      <c r="AS2864" s="456">
        <v>0</v>
      </c>
      <c r="AT2864" s="457">
        <v>0</v>
      </c>
      <c r="AU2864" s="457">
        <v>0</v>
      </c>
    </row>
    <row r="2865" spans="1:47" x14ac:dyDescent="0.2">
      <c r="A2865" s="231">
        <v>2046</v>
      </c>
      <c r="B2865" s="232">
        <v>21</v>
      </c>
      <c r="C2865" s="456">
        <v>0</v>
      </c>
      <c r="D2865" s="457">
        <v>0</v>
      </c>
      <c r="E2865" s="438">
        <v>8.120131069980502</v>
      </c>
      <c r="F2865" s="456">
        <v>0</v>
      </c>
      <c r="G2865" s="457">
        <v>0</v>
      </c>
      <c r="H2865" s="438">
        <v>0.33620647882241494</v>
      </c>
      <c r="I2865" s="456">
        <v>0</v>
      </c>
      <c r="J2865" s="457">
        <v>0</v>
      </c>
      <c r="K2865" s="438">
        <v>0.43537670575577897</v>
      </c>
      <c r="L2865" s="462">
        <v>0</v>
      </c>
      <c r="M2865" s="463">
        <v>0</v>
      </c>
      <c r="N2865" s="438">
        <v>3.4163376385150882E-3</v>
      </c>
      <c r="O2865" s="456">
        <v>0</v>
      </c>
      <c r="P2865" s="457">
        <v>0</v>
      </c>
      <c r="Q2865" s="438">
        <v>2.7095079245920001E-2</v>
      </c>
      <c r="R2865" s="462">
        <v>0</v>
      </c>
      <c r="S2865" s="463">
        <v>0</v>
      </c>
      <c r="T2865" s="438">
        <v>510.37458589564318</v>
      </c>
      <c r="U2865" s="456">
        <v>0</v>
      </c>
      <c r="V2865" s="457">
        <v>0</v>
      </c>
      <c r="W2865" s="438">
        <v>1.7474706848363043E-2</v>
      </c>
      <c r="X2865" s="456">
        <v>0</v>
      </c>
      <c r="Y2865" s="457">
        <v>0</v>
      </c>
      <c r="Z2865" s="438">
        <v>1.7719608540865815E-2</v>
      </c>
      <c r="AA2865" s="456">
        <v>0</v>
      </c>
      <c r="AB2865" s="457">
        <v>0</v>
      </c>
      <c r="AC2865" s="438">
        <v>6.5152875249966154E-3</v>
      </c>
      <c r="AD2865" s="456">
        <v>0</v>
      </c>
      <c r="AE2865" s="457">
        <v>0</v>
      </c>
      <c r="AF2865" s="438">
        <v>3.9550598281602663E-4</v>
      </c>
      <c r="AG2865" s="456">
        <v>0</v>
      </c>
      <c r="AH2865" s="457">
        <v>0</v>
      </c>
      <c r="AI2865" s="438">
        <v>1.4208155471022303E-2</v>
      </c>
      <c r="AJ2865" s="456">
        <v>0</v>
      </c>
      <c r="AK2865" s="457">
        <v>0</v>
      </c>
      <c r="AL2865" s="438">
        <v>2.4113537516225873E-3</v>
      </c>
      <c r="AM2865" s="456">
        <v>0</v>
      </c>
      <c r="AN2865" s="457">
        <v>0</v>
      </c>
      <c r="AO2865" s="438">
        <v>3.2123085280020584E-3</v>
      </c>
      <c r="AP2865" s="462">
        <v>0</v>
      </c>
      <c r="AQ2865" s="463">
        <v>0</v>
      </c>
      <c r="AR2865" s="463">
        <v>0</v>
      </c>
      <c r="AS2865" s="456">
        <v>0</v>
      </c>
      <c r="AT2865" s="457">
        <v>0</v>
      </c>
      <c r="AU2865" s="457">
        <v>0</v>
      </c>
    </row>
    <row r="2866" spans="1:47" x14ac:dyDescent="0.2">
      <c r="A2866" s="231">
        <v>2046</v>
      </c>
      <c r="B2866" s="232">
        <v>22</v>
      </c>
      <c r="C2866" s="456">
        <v>0</v>
      </c>
      <c r="D2866" s="457">
        <v>0</v>
      </c>
      <c r="E2866" s="438">
        <v>8.2266405932199032</v>
      </c>
      <c r="F2866" s="456">
        <v>0</v>
      </c>
      <c r="G2866" s="457">
        <v>0</v>
      </c>
      <c r="H2866" s="438">
        <v>0.3473780611411158</v>
      </c>
      <c r="I2866" s="456">
        <v>0</v>
      </c>
      <c r="J2866" s="457">
        <v>0</v>
      </c>
      <c r="K2866" s="438">
        <v>0.44266088477946958</v>
      </c>
      <c r="L2866" s="462">
        <v>0</v>
      </c>
      <c r="M2866" s="463">
        <v>0</v>
      </c>
      <c r="N2866" s="438">
        <v>3.4250603548836322E-3</v>
      </c>
      <c r="O2866" s="456">
        <v>0</v>
      </c>
      <c r="P2866" s="457">
        <v>0</v>
      </c>
      <c r="Q2866" s="438">
        <v>2.7375762791881843E-2</v>
      </c>
      <c r="R2866" s="462">
        <v>0</v>
      </c>
      <c r="S2866" s="463">
        <v>0</v>
      </c>
      <c r="T2866" s="438">
        <v>511.67767563039894</v>
      </c>
      <c r="U2866" s="456">
        <v>0</v>
      </c>
      <c r="V2866" s="457">
        <v>0</v>
      </c>
      <c r="W2866" s="438">
        <v>1.795566879583143E-2</v>
      </c>
      <c r="X2866" s="456">
        <v>0</v>
      </c>
      <c r="Y2866" s="457">
        <v>0</v>
      </c>
      <c r="Z2866" s="438">
        <v>1.8250591215782198E-2</v>
      </c>
      <c r="AA2866" s="456">
        <v>0</v>
      </c>
      <c r="AB2866" s="457">
        <v>0</v>
      </c>
      <c r="AC2866" s="438">
        <v>6.7506819665054812E-3</v>
      </c>
      <c r="AD2866" s="456">
        <v>0</v>
      </c>
      <c r="AE2866" s="457">
        <v>0</v>
      </c>
      <c r="AF2866" s="438">
        <v>4.0930753950431403E-4</v>
      </c>
      <c r="AG2866" s="456">
        <v>0</v>
      </c>
      <c r="AH2866" s="457">
        <v>0</v>
      </c>
      <c r="AI2866" s="438">
        <v>1.4674895328341871E-2</v>
      </c>
      <c r="AJ2866" s="456">
        <v>0</v>
      </c>
      <c r="AK2866" s="457">
        <v>0</v>
      </c>
      <c r="AL2866" s="438">
        <v>2.5028771781972162E-3</v>
      </c>
      <c r="AM2866" s="456">
        <v>0</v>
      </c>
      <c r="AN2866" s="457">
        <v>0</v>
      </c>
      <c r="AO2866" s="438">
        <v>3.3081674849305487E-3</v>
      </c>
      <c r="AP2866" s="462">
        <v>0</v>
      </c>
      <c r="AQ2866" s="463">
        <v>0</v>
      </c>
      <c r="AR2866" s="463">
        <v>0</v>
      </c>
      <c r="AS2866" s="456">
        <v>0</v>
      </c>
      <c r="AT2866" s="457">
        <v>0</v>
      </c>
      <c r="AU2866" s="457">
        <v>0</v>
      </c>
    </row>
    <row r="2867" spans="1:47" x14ac:dyDescent="0.2">
      <c r="A2867" s="231">
        <v>2046</v>
      </c>
      <c r="B2867" s="232">
        <v>23</v>
      </c>
      <c r="C2867" s="456">
        <v>0</v>
      </c>
      <c r="D2867" s="457">
        <v>0</v>
      </c>
      <c r="E2867" s="438">
        <v>8.322950056345082</v>
      </c>
      <c r="F2867" s="456">
        <v>0</v>
      </c>
      <c r="G2867" s="457">
        <v>0</v>
      </c>
      <c r="H2867" s="438">
        <v>0.35747924875243103</v>
      </c>
      <c r="I2867" s="456">
        <v>0</v>
      </c>
      <c r="J2867" s="457">
        <v>0</v>
      </c>
      <c r="K2867" s="438">
        <v>0.44924756628372881</v>
      </c>
      <c r="L2867" s="462">
        <v>0</v>
      </c>
      <c r="M2867" s="463">
        <v>0</v>
      </c>
      <c r="N2867" s="438">
        <v>3.4329541484319306E-3</v>
      </c>
      <c r="O2867" s="456">
        <v>0</v>
      </c>
      <c r="P2867" s="457">
        <v>0</v>
      </c>
      <c r="Q2867" s="438">
        <v>2.7629569736972202E-2</v>
      </c>
      <c r="R2867" s="462">
        <v>0</v>
      </c>
      <c r="S2867" s="463">
        <v>0</v>
      </c>
      <c r="T2867" s="438">
        <v>512.85707938598</v>
      </c>
      <c r="U2867" s="456">
        <v>0</v>
      </c>
      <c r="V2867" s="457">
        <v>0</v>
      </c>
      <c r="W2867" s="438">
        <v>1.8390522110900857E-2</v>
      </c>
      <c r="X2867" s="456">
        <v>0</v>
      </c>
      <c r="Y2867" s="457">
        <v>0</v>
      </c>
      <c r="Z2867" s="438">
        <v>1.8730718470483458E-2</v>
      </c>
      <c r="AA2867" s="456">
        <v>0</v>
      </c>
      <c r="AB2867" s="457">
        <v>0</v>
      </c>
      <c r="AC2867" s="438">
        <v>6.9635242637272965E-3</v>
      </c>
      <c r="AD2867" s="456">
        <v>0</v>
      </c>
      <c r="AE2867" s="457">
        <v>0</v>
      </c>
      <c r="AF2867" s="438">
        <v>4.2178683610245512E-4</v>
      </c>
      <c r="AG2867" s="456">
        <v>0</v>
      </c>
      <c r="AH2867" s="457">
        <v>0</v>
      </c>
      <c r="AI2867" s="438">
        <v>1.5096912557077163E-2</v>
      </c>
      <c r="AJ2867" s="456">
        <v>0</v>
      </c>
      <c r="AK2867" s="457">
        <v>0</v>
      </c>
      <c r="AL2867" s="438">
        <v>2.5856281416422474E-3</v>
      </c>
      <c r="AM2867" s="456">
        <v>0</v>
      </c>
      <c r="AN2867" s="457">
        <v>0</v>
      </c>
      <c r="AO2867" s="438">
        <v>3.3948419207412515E-3</v>
      </c>
      <c r="AP2867" s="462">
        <v>0</v>
      </c>
      <c r="AQ2867" s="463">
        <v>0</v>
      </c>
      <c r="AR2867" s="463">
        <v>0</v>
      </c>
      <c r="AS2867" s="456">
        <v>0</v>
      </c>
      <c r="AT2867" s="457">
        <v>0</v>
      </c>
      <c r="AU2867" s="457">
        <v>0</v>
      </c>
    </row>
    <row r="2868" spans="1:47" x14ac:dyDescent="0.2">
      <c r="A2868" s="231">
        <v>2046</v>
      </c>
      <c r="B2868" s="232">
        <v>24</v>
      </c>
      <c r="C2868" s="456">
        <v>0</v>
      </c>
      <c r="D2868" s="457">
        <v>0</v>
      </c>
      <c r="E2868" s="438">
        <v>8.4032200224290197</v>
      </c>
      <c r="F2868" s="456">
        <v>0</v>
      </c>
      <c r="G2868" s="457">
        <v>0</v>
      </c>
      <c r="H2868" s="438">
        <v>0.36590021690897573</v>
      </c>
      <c r="I2868" s="456">
        <v>0</v>
      </c>
      <c r="J2868" s="457">
        <v>0</v>
      </c>
      <c r="K2868" s="438">
        <v>0.45473681185053705</v>
      </c>
      <c r="L2868" s="462">
        <v>0</v>
      </c>
      <c r="M2868" s="463">
        <v>0</v>
      </c>
      <c r="N2868" s="438">
        <v>3.4395154562376681E-3</v>
      </c>
      <c r="O2868" s="456">
        <v>0</v>
      </c>
      <c r="P2868" s="457">
        <v>0</v>
      </c>
      <c r="Q2868" s="438">
        <v>2.78411085026159E-2</v>
      </c>
      <c r="R2868" s="462">
        <v>0</v>
      </c>
      <c r="S2868" s="463">
        <v>0</v>
      </c>
      <c r="T2868" s="438">
        <v>513.83742185353287</v>
      </c>
      <c r="U2868" s="456">
        <v>0</v>
      </c>
      <c r="V2868" s="457">
        <v>0</v>
      </c>
      <c r="W2868" s="438">
        <v>1.8753105389725945E-2</v>
      </c>
      <c r="X2868" s="456">
        <v>0</v>
      </c>
      <c r="Y2868" s="457">
        <v>0</v>
      </c>
      <c r="Z2868" s="438">
        <v>1.9130956080429379E-2</v>
      </c>
      <c r="AA2868" s="456">
        <v>0</v>
      </c>
      <c r="AB2868" s="457">
        <v>0</v>
      </c>
      <c r="AC2868" s="438">
        <v>7.1409698566614385E-3</v>
      </c>
      <c r="AD2868" s="456">
        <v>0</v>
      </c>
      <c r="AE2868" s="457">
        <v>0</v>
      </c>
      <c r="AF2868" s="438">
        <v>4.3219084330264857E-4</v>
      </c>
      <c r="AG2868" s="456">
        <v>0</v>
      </c>
      <c r="AH2868" s="457">
        <v>0</v>
      </c>
      <c r="AI2868" s="438">
        <v>1.5448726582421378E-2</v>
      </c>
      <c r="AJ2868" s="456">
        <v>0</v>
      </c>
      <c r="AK2868" s="457">
        <v>0</v>
      </c>
      <c r="AL2868" s="438">
        <v>2.654617859976169E-3</v>
      </c>
      <c r="AM2868" s="456">
        <v>0</v>
      </c>
      <c r="AN2868" s="457">
        <v>0</v>
      </c>
      <c r="AO2868" s="438">
        <v>3.4670979973291105E-3</v>
      </c>
      <c r="AP2868" s="462">
        <v>0</v>
      </c>
      <c r="AQ2868" s="463">
        <v>0</v>
      </c>
      <c r="AR2868" s="463">
        <v>0</v>
      </c>
      <c r="AS2868" s="456">
        <v>0</v>
      </c>
      <c r="AT2868" s="457">
        <v>0</v>
      </c>
      <c r="AU2868" s="457">
        <v>0</v>
      </c>
    </row>
    <row r="2869" spans="1:47" x14ac:dyDescent="0.2">
      <c r="A2869" s="231">
        <v>2046</v>
      </c>
      <c r="B2869" s="232">
        <v>25</v>
      </c>
      <c r="C2869" s="456">
        <v>0</v>
      </c>
      <c r="D2869" s="457">
        <v>0</v>
      </c>
      <c r="E2869" s="438">
        <v>8.46369087966157</v>
      </c>
      <c r="F2869" s="456">
        <v>0</v>
      </c>
      <c r="G2869" s="457">
        <v>0</v>
      </c>
      <c r="H2869" s="438">
        <v>0.37224313131619452</v>
      </c>
      <c r="I2869" s="456">
        <v>0</v>
      </c>
      <c r="J2869" s="457">
        <v>0</v>
      </c>
      <c r="K2869" s="438">
        <v>0.45887258796236635</v>
      </c>
      <c r="L2869" s="462">
        <v>0</v>
      </c>
      <c r="M2869" s="463">
        <v>0</v>
      </c>
      <c r="N2869" s="438">
        <v>3.4444705579099798E-3</v>
      </c>
      <c r="O2869" s="456">
        <v>0</v>
      </c>
      <c r="P2869" s="457">
        <v>0</v>
      </c>
      <c r="Q2869" s="438">
        <v>2.8000471966721986E-2</v>
      </c>
      <c r="R2869" s="462">
        <v>0</v>
      </c>
      <c r="S2869" s="463">
        <v>0</v>
      </c>
      <c r="T2869" s="438">
        <v>514.57730301812694</v>
      </c>
      <c r="U2869" s="456">
        <v>0</v>
      </c>
      <c r="V2869" s="457">
        <v>0</v>
      </c>
      <c r="W2869" s="438">
        <v>1.9026138412318139E-2</v>
      </c>
      <c r="X2869" s="456">
        <v>0</v>
      </c>
      <c r="Y2869" s="457">
        <v>0</v>
      </c>
      <c r="Z2869" s="438">
        <v>1.9432492058558182E-2</v>
      </c>
      <c r="AA2869" s="456">
        <v>0</v>
      </c>
      <c r="AB2869" s="457">
        <v>0</v>
      </c>
      <c r="AC2869" s="438">
        <v>7.2746235415418912E-3</v>
      </c>
      <c r="AD2869" s="456">
        <v>0</v>
      </c>
      <c r="AE2869" s="457">
        <v>0</v>
      </c>
      <c r="AF2869" s="438">
        <v>4.4002698270698913E-4</v>
      </c>
      <c r="AG2869" s="456">
        <v>0</v>
      </c>
      <c r="AH2869" s="457">
        <v>0</v>
      </c>
      <c r="AI2869" s="438">
        <v>1.5713699347247596E-2</v>
      </c>
      <c r="AJ2869" s="456">
        <v>0</v>
      </c>
      <c r="AK2869" s="457">
        <v>0</v>
      </c>
      <c r="AL2869" s="438">
        <v>2.7065843081658493E-3</v>
      </c>
      <c r="AM2869" s="456">
        <v>0</v>
      </c>
      <c r="AN2869" s="457">
        <v>0</v>
      </c>
      <c r="AO2869" s="438">
        <v>3.5215174067307043E-3</v>
      </c>
      <c r="AP2869" s="462">
        <v>0</v>
      </c>
      <c r="AQ2869" s="463">
        <v>0</v>
      </c>
      <c r="AR2869" s="463">
        <v>0</v>
      </c>
      <c r="AS2869" s="456">
        <v>0</v>
      </c>
      <c r="AT2869" s="457">
        <v>0</v>
      </c>
      <c r="AU2869" s="457">
        <v>0</v>
      </c>
    </row>
    <row r="2870" spans="1:47" x14ac:dyDescent="0.2">
      <c r="A2870" s="231">
        <v>2046</v>
      </c>
      <c r="B2870" s="232">
        <v>26</v>
      </c>
      <c r="C2870" s="456">
        <v>0</v>
      </c>
      <c r="D2870" s="457">
        <v>0</v>
      </c>
      <c r="E2870" s="438">
        <v>8.5001777521777893</v>
      </c>
      <c r="F2870" s="456">
        <v>0</v>
      </c>
      <c r="G2870" s="457">
        <v>0</v>
      </c>
      <c r="H2870" s="438">
        <v>0.37606934680729859</v>
      </c>
      <c r="I2870" s="456">
        <v>0</v>
      </c>
      <c r="J2870" s="457">
        <v>0</v>
      </c>
      <c r="K2870" s="438">
        <v>0.46136771649068903</v>
      </c>
      <c r="L2870" s="462">
        <v>0</v>
      </c>
      <c r="M2870" s="463">
        <v>0</v>
      </c>
      <c r="N2870" s="438">
        <v>3.4474596130915627E-3</v>
      </c>
      <c r="O2870" s="456">
        <v>0</v>
      </c>
      <c r="P2870" s="457">
        <v>0</v>
      </c>
      <c r="Q2870" s="438">
        <v>2.8096610082426355E-2</v>
      </c>
      <c r="R2870" s="462">
        <v>0</v>
      </c>
      <c r="S2870" s="463">
        <v>0</v>
      </c>
      <c r="T2870" s="438">
        <v>515.0237092133201</v>
      </c>
      <c r="U2870" s="456">
        <v>0</v>
      </c>
      <c r="V2870" s="457">
        <v>0</v>
      </c>
      <c r="W2870" s="438">
        <v>1.9190879243859957E-2</v>
      </c>
      <c r="X2870" s="456">
        <v>0</v>
      </c>
      <c r="Y2870" s="457">
        <v>0</v>
      </c>
      <c r="Z2870" s="438">
        <v>1.9614303204606498E-2</v>
      </c>
      <c r="AA2870" s="456">
        <v>0</v>
      </c>
      <c r="AB2870" s="457">
        <v>0</v>
      </c>
      <c r="AC2870" s="438">
        <v>7.3552340278048474E-3</v>
      </c>
      <c r="AD2870" s="456">
        <v>0</v>
      </c>
      <c r="AE2870" s="457">
        <v>0</v>
      </c>
      <c r="AF2870" s="438">
        <v>4.4475425918159665E-4</v>
      </c>
      <c r="AG2870" s="456">
        <v>0</v>
      </c>
      <c r="AH2870" s="457">
        <v>0</v>
      </c>
      <c r="AI2870" s="438">
        <v>1.5873528791302098E-2</v>
      </c>
      <c r="AJ2870" s="456">
        <v>0</v>
      </c>
      <c r="AK2870" s="457">
        <v>0</v>
      </c>
      <c r="AL2870" s="438">
        <v>2.7379237050336232E-3</v>
      </c>
      <c r="AM2870" s="456">
        <v>0</v>
      </c>
      <c r="AN2870" s="457">
        <v>0</v>
      </c>
      <c r="AO2870" s="438">
        <v>3.5543526189558187E-3</v>
      </c>
      <c r="AP2870" s="462">
        <v>0</v>
      </c>
      <c r="AQ2870" s="463">
        <v>0</v>
      </c>
      <c r="AR2870" s="463">
        <v>0</v>
      </c>
      <c r="AS2870" s="456">
        <v>0</v>
      </c>
      <c r="AT2870" s="457">
        <v>0</v>
      </c>
      <c r="AU2870" s="457">
        <v>0</v>
      </c>
    </row>
    <row r="2871" spans="1:47" x14ac:dyDescent="0.2">
      <c r="A2871" s="231">
        <v>2046</v>
      </c>
      <c r="B2871" s="232">
        <v>27</v>
      </c>
      <c r="C2871" s="456">
        <v>0</v>
      </c>
      <c r="D2871" s="457">
        <v>0</v>
      </c>
      <c r="E2871" s="438">
        <v>8.5071128645759071</v>
      </c>
      <c r="F2871" s="456">
        <v>0</v>
      </c>
      <c r="G2871" s="457">
        <v>0</v>
      </c>
      <c r="H2871" s="438">
        <v>0.37679722659777254</v>
      </c>
      <c r="I2871" s="456">
        <v>0</v>
      </c>
      <c r="J2871" s="457">
        <v>0</v>
      </c>
      <c r="K2871" s="438">
        <v>0.4618422213957824</v>
      </c>
      <c r="L2871" s="462">
        <v>0</v>
      </c>
      <c r="M2871" s="463">
        <v>0</v>
      </c>
      <c r="N2871" s="438">
        <v>3.4480267079390319E-3</v>
      </c>
      <c r="O2871" s="456">
        <v>0</v>
      </c>
      <c r="P2871" s="457">
        <v>0</v>
      </c>
      <c r="Q2871" s="438">
        <v>2.8114919778682714E-2</v>
      </c>
      <c r="R2871" s="462">
        <v>0</v>
      </c>
      <c r="S2871" s="463">
        <v>0</v>
      </c>
      <c r="T2871" s="438">
        <v>515.10957389488487</v>
      </c>
      <c r="U2871" s="456">
        <v>0</v>
      </c>
      <c r="V2871" s="457">
        <v>0</v>
      </c>
      <c r="W2871" s="438">
        <v>1.9222225924977968E-2</v>
      </c>
      <c r="X2871" s="456">
        <v>0</v>
      </c>
      <c r="Y2871" s="457">
        <v>0</v>
      </c>
      <c r="Z2871" s="438">
        <v>1.9648927221954056E-2</v>
      </c>
      <c r="AA2871" s="456">
        <v>0</v>
      </c>
      <c r="AB2871" s="457">
        <v>0</v>
      </c>
      <c r="AC2871" s="438">
        <v>7.3705803783338398E-3</v>
      </c>
      <c r="AD2871" s="456">
        <v>0</v>
      </c>
      <c r="AE2871" s="457">
        <v>0</v>
      </c>
      <c r="AF2871" s="438">
        <v>4.4565296284399111E-4</v>
      </c>
      <c r="AG2871" s="456">
        <v>0</v>
      </c>
      <c r="AH2871" s="457">
        <v>0</v>
      </c>
      <c r="AI2871" s="438">
        <v>1.5903961551653151E-2</v>
      </c>
      <c r="AJ2871" s="456">
        <v>0</v>
      </c>
      <c r="AK2871" s="457">
        <v>0</v>
      </c>
      <c r="AL2871" s="438">
        <v>2.743891512310422E-3</v>
      </c>
      <c r="AM2871" s="456">
        <v>0</v>
      </c>
      <c r="AN2871" s="457">
        <v>0</v>
      </c>
      <c r="AO2871" s="438">
        <v>3.5606059502521397E-3</v>
      </c>
      <c r="AP2871" s="462">
        <v>0</v>
      </c>
      <c r="AQ2871" s="463">
        <v>0</v>
      </c>
      <c r="AR2871" s="463">
        <v>0</v>
      </c>
      <c r="AS2871" s="456">
        <v>0</v>
      </c>
      <c r="AT2871" s="457">
        <v>0</v>
      </c>
      <c r="AU2871" s="457">
        <v>0</v>
      </c>
    </row>
    <row r="2872" spans="1:47" x14ac:dyDescent="0.2">
      <c r="A2872" s="231">
        <v>2046</v>
      </c>
      <c r="B2872" s="232">
        <v>28</v>
      </c>
      <c r="C2872" s="456">
        <v>0</v>
      </c>
      <c r="D2872" s="457">
        <v>0</v>
      </c>
      <c r="E2872" s="438">
        <v>8.507134165969271</v>
      </c>
      <c r="F2872" s="456">
        <v>0</v>
      </c>
      <c r="G2872" s="457">
        <v>0</v>
      </c>
      <c r="H2872" s="438">
        <v>0.37679590836812249</v>
      </c>
      <c r="I2872" s="456">
        <v>0</v>
      </c>
      <c r="J2872" s="457">
        <v>0</v>
      </c>
      <c r="K2872" s="438">
        <v>0.4618423478578158</v>
      </c>
      <c r="L2872" s="462">
        <v>0</v>
      </c>
      <c r="M2872" s="463">
        <v>0</v>
      </c>
      <c r="N2872" s="438">
        <v>3.4480343816492985E-3</v>
      </c>
      <c r="O2872" s="456">
        <v>0</v>
      </c>
      <c r="P2872" s="457">
        <v>0</v>
      </c>
      <c r="Q2872" s="438">
        <v>2.8114931966231084E-2</v>
      </c>
      <c r="R2872" s="462">
        <v>0</v>
      </c>
      <c r="S2872" s="463">
        <v>0</v>
      </c>
      <c r="T2872" s="438">
        <v>515.10928087538036</v>
      </c>
      <c r="U2872" s="456">
        <v>0</v>
      </c>
      <c r="V2872" s="457">
        <v>0</v>
      </c>
      <c r="W2872" s="438">
        <v>1.9222191270383701E-2</v>
      </c>
      <c r="X2872" s="456">
        <v>0</v>
      </c>
      <c r="Y2872" s="457">
        <v>0</v>
      </c>
      <c r="Z2872" s="438">
        <v>1.9648844442939468E-2</v>
      </c>
      <c r="AA2872" s="456">
        <v>0</v>
      </c>
      <c r="AB2872" s="457">
        <v>0</v>
      </c>
      <c r="AC2872" s="438">
        <v>7.3705462143352244E-3</v>
      </c>
      <c r="AD2872" s="456">
        <v>0</v>
      </c>
      <c r="AE2872" s="457">
        <v>0</v>
      </c>
      <c r="AF2872" s="438">
        <v>4.4565284416375094E-4</v>
      </c>
      <c r="AG2872" s="456">
        <v>0</v>
      </c>
      <c r="AH2872" s="457">
        <v>0</v>
      </c>
      <c r="AI2872" s="438">
        <v>1.5903896890987253E-2</v>
      </c>
      <c r="AJ2872" s="456">
        <v>0</v>
      </c>
      <c r="AK2872" s="457">
        <v>0</v>
      </c>
      <c r="AL2872" s="438">
        <v>2.7438744038738101E-3</v>
      </c>
      <c r="AM2872" s="456">
        <v>0</v>
      </c>
      <c r="AN2872" s="457">
        <v>0</v>
      </c>
      <c r="AO2872" s="438">
        <v>3.5605919210864021E-3</v>
      </c>
      <c r="AP2872" s="462">
        <v>0</v>
      </c>
      <c r="AQ2872" s="463">
        <v>0</v>
      </c>
      <c r="AR2872" s="463">
        <v>0</v>
      </c>
      <c r="AS2872" s="456">
        <v>0</v>
      </c>
      <c r="AT2872" s="457">
        <v>0</v>
      </c>
      <c r="AU2872" s="457">
        <v>0</v>
      </c>
    </row>
    <row r="2873" spans="1:47" x14ac:dyDescent="0.2">
      <c r="A2873" s="231">
        <v>2046</v>
      </c>
      <c r="B2873" s="232">
        <v>29</v>
      </c>
      <c r="C2873" s="456">
        <v>0</v>
      </c>
      <c r="D2873" s="457">
        <v>0</v>
      </c>
      <c r="E2873" s="438">
        <v>8.5071244148330134</v>
      </c>
      <c r="F2873" s="456">
        <v>0</v>
      </c>
      <c r="G2873" s="457">
        <v>0</v>
      </c>
      <c r="H2873" s="438">
        <v>0.37679298904918102</v>
      </c>
      <c r="I2873" s="456">
        <v>0</v>
      </c>
      <c r="J2873" s="457">
        <v>0</v>
      </c>
      <c r="K2873" s="438">
        <v>0.46184177555849004</v>
      </c>
      <c r="L2873" s="462">
        <v>0</v>
      </c>
      <c r="M2873" s="463">
        <v>0</v>
      </c>
      <c r="N2873" s="438">
        <v>3.4480389997747834E-3</v>
      </c>
      <c r="O2873" s="456">
        <v>0</v>
      </c>
      <c r="P2873" s="457">
        <v>0</v>
      </c>
      <c r="Q2873" s="438">
        <v>2.81149095164527E-2</v>
      </c>
      <c r="R2873" s="462">
        <v>0</v>
      </c>
      <c r="S2873" s="463">
        <v>0</v>
      </c>
      <c r="T2873" s="438">
        <v>515.1102769160193</v>
      </c>
      <c r="U2873" s="456">
        <v>0</v>
      </c>
      <c r="V2873" s="457">
        <v>0</v>
      </c>
      <c r="W2873" s="438">
        <v>1.9222095356975756E-2</v>
      </c>
      <c r="X2873" s="456">
        <v>0</v>
      </c>
      <c r="Y2873" s="457">
        <v>0</v>
      </c>
      <c r="Z2873" s="438">
        <v>1.9648697029558154E-2</v>
      </c>
      <c r="AA2873" s="456">
        <v>0</v>
      </c>
      <c r="AB2873" s="457">
        <v>0</v>
      </c>
      <c r="AC2873" s="438">
        <v>7.3704753180657339E-3</v>
      </c>
      <c r="AD2873" s="456">
        <v>0</v>
      </c>
      <c r="AE2873" s="457">
        <v>0</v>
      </c>
      <c r="AF2873" s="438">
        <v>4.4564802994126934E-4</v>
      </c>
      <c r="AG2873" s="456">
        <v>0</v>
      </c>
      <c r="AH2873" s="457">
        <v>0</v>
      </c>
      <c r="AI2873" s="438">
        <v>1.5903773981146677E-2</v>
      </c>
      <c r="AJ2873" s="456">
        <v>0</v>
      </c>
      <c r="AK2873" s="457">
        <v>0</v>
      </c>
      <c r="AL2873" s="438">
        <v>2.7438503883938101E-3</v>
      </c>
      <c r="AM2873" s="456">
        <v>0</v>
      </c>
      <c r="AN2873" s="457">
        <v>0</v>
      </c>
      <c r="AO2873" s="438">
        <v>3.5605704282179926E-3</v>
      </c>
      <c r="AP2873" s="462">
        <v>0</v>
      </c>
      <c r="AQ2873" s="463">
        <v>0</v>
      </c>
      <c r="AR2873" s="463">
        <v>0</v>
      </c>
      <c r="AS2873" s="456">
        <v>0</v>
      </c>
      <c r="AT2873" s="457">
        <v>0</v>
      </c>
      <c r="AU2873" s="457">
        <v>0</v>
      </c>
    </row>
    <row r="2874" spans="1:47" x14ac:dyDescent="0.2">
      <c r="A2874" s="231">
        <v>2046</v>
      </c>
      <c r="B2874" s="232">
        <v>30</v>
      </c>
      <c r="C2874" s="456">
        <v>0</v>
      </c>
      <c r="D2874" s="457">
        <v>0</v>
      </c>
      <c r="E2874" s="438">
        <v>9.7761893075941728</v>
      </c>
      <c r="F2874" s="456">
        <v>0</v>
      </c>
      <c r="G2874" s="457">
        <v>0</v>
      </c>
      <c r="H2874" s="438">
        <v>0.39958027074984442</v>
      </c>
      <c r="I2874" s="456">
        <v>0</v>
      </c>
      <c r="J2874" s="457">
        <v>0</v>
      </c>
      <c r="K2874" s="438">
        <v>0.59666207334218546</v>
      </c>
      <c r="L2874" s="462">
        <v>0</v>
      </c>
      <c r="M2874" s="463">
        <v>0</v>
      </c>
      <c r="N2874" s="438">
        <v>3.4480464314253275E-3</v>
      </c>
      <c r="O2874" s="456">
        <v>0</v>
      </c>
      <c r="P2874" s="457">
        <v>0</v>
      </c>
      <c r="Q2874" s="438">
        <v>2.8114852717894281E-2</v>
      </c>
      <c r="R2874" s="462">
        <v>0</v>
      </c>
      <c r="S2874" s="463">
        <v>0</v>
      </c>
      <c r="T2874" s="438">
        <v>515.11120190179793</v>
      </c>
      <c r="U2874" s="456">
        <v>0</v>
      </c>
      <c r="V2874" s="457">
        <v>0</v>
      </c>
      <c r="W2874" s="438">
        <v>2.0497956308317165E-2</v>
      </c>
      <c r="X2874" s="456">
        <v>0</v>
      </c>
      <c r="Y2874" s="457">
        <v>0</v>
      </c>
      <c r="Z2874" s="438">
        <v>1.9648466805656524E-2</v>
      </c>
      <c r="AA2874" s="456">
        <v>0</v>
      </c>
      <c r="AB2874" s="457">
        <v>0</v>
      </c>
      <c r="AC2874" s="438">
        <v>7.792654544107251E-3</v>
      </c>
      <c r="AD2874" s="456">
        <v>0</v>
      </c>
      <c r="AE2874" s="457">
        <v>0</v>
      </c>
      <c r="AF2874" s="438">
        <v>4.7229495701127741E-4</v>
      </c>
      <c r="AG2874" s="456">
        <v>0</v>
      </c>
      <c r="AH2874" s="457">
        <v>0</v>
      </c>
      <c r="AI2874" s="438">
        <v>1.6873105732430501E-2</v>
      </c>
      <c r="AJ2874" s="456">
        <v>0</v>
      </c>
      <c r="AK2874" s="457">
        <v>0</v>
      </c>
      <c r="AL2874" s="438">
        <v>2.8982153721984231E-3</v>
      </c>
      <c r="AM2874" s="456">
        <v>0</v>
      </c>
      <c r="AN2874" s="457">
        <v>0</v>
      </c>
      <c r="AO2874" s="438">
        <v>3.7892643751364368E-3</v>
      </c>
      <c r="AP2874" s="462">
        <v>0</v>
      </c>
      <c r="AQ2874" s="463">
        <v>0</v>
      </c>
      <c r="AR2874" s="463">
        <v>0</v>
      </c>
      <c r="AS2874" s="456">
        <v>0</v>
      </c>
      <c r="AT2874" s="457">
        <v>0</v>
      </c>
      <c r="AU2874" s="457">
        <v>0</v>
      </c>
    </row>
    <row r="2875" spans="1:47" x14ac:dyDescent="0.2">
      <c r="A2875" s="231">
        <v>2046</v>
      </c>
      <c r="B2875" s="232">
        <v>31</v>
      </c>
      <c r="C2875" s="456">
        <v>0</v>
      </c>
      <c r="D2875" s="457">
        <v>0</v>
      </c>
      <c r="E2875" s="438">
        <v>11.089706044064648</v>
      </c>
      <c r="F2875" s="456">
        <v>0</v>
      </c>
      <c r="G2875" s="457">
        <v>0</v>
      </c>
      <c r="H2875" s="438">
        <v>0.42474778101179039</v>
      </c>
      <c r="I2875" s="456">
        <v>0</v>
      </c>
      <c r="J2875" s="457">
        <v>0</v>
      </c>
      <c r="K2875" s="438">
        <v>0.72635557239199844</v>
      </c>
      <c r="L2875" s="462">
        <v>0</v>
      </c>
      <c r="M2875" s="463">
        <v>0</v>
      </c>
      <c r="N2875" s="438">
        <v>3.4480502744016414E-3</v>
      </c>
      <c r="O2875" s="456">
        <v>0</v>
      </c>
      <c r="P2875" s="457">
        <v>0</v>
      </c>
      <c r="Q2875" s="438">
        <v>2.8114818130066409E-2</v>
      </c>
      <c r="R2875" s="462">
        <v>0</v>
      </c>
      <c r="S2875" s="463">
        <v>0</v>
      </c>
      <c r="T2875" s="438">
        <v>515.11274807116934</v>
      </c>
      <c r="U2875" s="456">
        <v>0</v>
      </c>
      <c r="V2875" s="457">
        <v>0</v>
      </c>
      <c r="W2875" s="438">
        <v>2.1883895633631176E-2</v>
      </c>
      <c r="X2875" s="456">
        <v>0</v>
      </c>
      <c r="Y2875" s="457">
        <v>0</v>
      </c>
      <c r="Z2875" s="438">
        <v>1.964811871951171E-2</v>
      </c>
      <c r="AA2875" s="456">
        <v>0</v>
      </c>
      <c r="AB2875" s="457">
        <v>0</v>
      </c>
      <c r="AC2875" s="438">
        <v>8.2632664389680824E-3</v>
      </c>
      <c r="AD2875" s="456">
        <v>0</v>
      </c>
      <c r="AE2875" s="457">
        <v>0</v>
      </c>
      <c r="AF2875" s="438">
        <v>5.0188725768906281E-4</v>
      </c>
      <c r="AG2875" s="456">
        <v>0</v>
      </c>
      <c r="AH2875" s="457">
        <v>0</v>
      </c>
      <c r="AI2875" s="438">
        <v>1.7942412001161083E-2</v>
      </c>
      <c r="AJ2875" s="456">
        <v>0</v>
      </c>
      <c r="AK2875" s="457">
        <v>0</v>
      </c>
      <c r="AL2875" s="438">
        <v>3.0713756111775607E-3</v>
      </c>
      <c r="AM2875" s="456">
        <v>0</v>
      </c>
      <c r="AN2875" s="457">
        <v>0</v>
      </c>
      <c r="AO2875" s="438">
        <v>4.0393331006651377E-3</v>
      </c>
      <c r="AP2875" s="462">
        <v>0</v>
      </c>
      <c r="AQ2875" s="463">
        <v>0</v>
      </c>
      <c r="AR2875" s="463">
        <v>0</v>
      </c>
      <c r="AS2875" s="456">
        <v>0</v>
      </c>
      <c r="AT2875" s="457">
        <v>0</v>
      </c>
      <c r="AU2875" s="457">
        <v>0</v>
      </c>
    </row>
    <row r="2876" spans="1:47" x14ac:dyDescent="0.2">
      <c r="A2876" s="231">
        <v>2046</v>
      </c>
      <c r="B2876" s="232">
        <v>32</v>
      </c>
      <c r="C2876" s="456">
        <v>0</v>
      </c>
      <c r="D2876" s="457">
        <v>0</v>
      </c>
      <c r="E2876" s="419">
        <v>11.089706044064648</v>
      </c>
      <c r="F2876" s="456">
        <v>0</v>
      </c>
      <c r="G2876" s="457">
        <v>0</v>
      </c>
      <c r="H2876" s="419">
        <v>0.42474778101179039</v>
      </c>
      <c r="I2876" s="456">
        <v>0</v>
      </c>
      <c r="J2876" s="457">
        <v>0</v>
      </c>
      <c r="K2876" s="419">
        <v>0.72635557239199844</v>
      </c>
      <c r="L2876" s="462">
        <v>0</v>
      </c>
      <c r="M2876" s="463">
        <v>0</v>
      </c>
      <c r="N2876" s="419">
        <v>3.4480502744016414E-3</v>
      </c>
      <c r="O2876" s="456">
        <v>0</v>
      </c>
      <c r="P2876" s="457">
        <v>0</v>
      </c>
      <c r="Q2876" s="419">
        <v>2.8114818130066409E-2</v>
      </c>
      <c r="R2876" s="462">
        <v>0</v>
      </c>
      <c r="S2876" s="463">
        <v>0</v>
      </c>
      <c r="T2876" s="419">
        <v>515.11274807116934</v>
      </c>
      <c r="U2876" s="456">
        <v>0</v>
      </c>
      <c r="V2876" s="457">
        <v>0</v>
      </c>
      <c r="W2876" s="419">
        <v>2.1883895633631176E-2</v>
      </c>
      <c r="X2876" s="456">
        <v>0</v>
      </c>
      <c r="Y2876" s="457">
        <v>0</v>
      </c>
      <c r="Z2876" s="419">
        <v>1.964811871951171E-2</v>
      </c>
      <c r="AA2876" s="456">
        <v>0</v>
      </c>
      <c r="AB2876" s="457">
        <v>0</v>
      </c>
      <c r="AC2876" s="419">
        <v>8.2632664389680824E-3</v>
      </c>
      <c r="AD2876" s="456">
        <v>0</v>
      </c>
      <c r="AE2876" s="457">
        <v>0</v>
      </c>
      <c r="AF2876" s="419">
        <v>5.0188725768906281E-4</v>
      </c>
      <c r="AG2876" s="456">
        <v>0</v>
      </c>
      <c r="AH2876" s="457">
        <v>0</v>
      </c>
      <c r="AI2876" s="419">
        <v>1.7942412001161083E-2</v>
      </c>
      <c r="AJ2876" s="456">
        <v>0</v>
      </c>
      <c r="AK2876" s="457">
        <v>0</v>
      </c>
      <c r="AL2876" s="419">
        <v>3.0713756111775607E-3</v>
      </c>
      <c r="AM2876" s="456">
        <v>0</v>
      </c>
      <c r="AN2876" s="457">
        <v>0</v>
      </c>
      <c r="AO2876" s="419">
        <v>4.0393331006651377E-3</v>
      </c>
      <c r="AP2876" s="462">
        <v>0</v>
      </c>
      <c r="AQ2876" s="463">
        <v>0</v>
      </c>
      <c r="AR2876" s="463">
        <v>0</v>
      </c>
      <c r="AS2876" s="456">
        <v>0</v>
      </c>
      <c r="AT2876" s="457">
        <v>0</v>
      </c>
      <c r="AU2876" s="457">
        <v>0</v>
      </c>
    </row>
    <row r="2877" spans="1:47" x14ac:dyDescent="0.2">
      <c r="A2877" s="231">
        <v>2046</v>
      </c>
      <c r="B2877" s="232">
        <v>33</v>
      </c>
      <c r="C2877" s="456">
        <v>0</v>
      </c>
      <c r="D2877" s="457">
        <v>0</v>
      </c>
      <c r="E2877" s="419">
        <v>11.089706044064648</v>
      </c>
      <c r="F2877" s="456">
        <v>0</v>
      </c>
      <c r="G2877" s="457">
        <v>0</v>
      </c>
      <c r="H2877" s="419">
        <v>0.42474778101179039</v>
      </c>
      <c r="I2877" s="456">
        <v>0</v>
      </c>
      <c r="J2877" s="457">
        <v>0</v>
      </c>
      <c r="K2877" s="419">
        <v>0.72635557239199844</v>
      </c>
      <c r="L2877" s="462">
        <v>0</v>
      </c>
      <c r="M2877" s="463">
        <v>0</v>
      </c>
      <c r="N2877" s="419">
        <v>3.4480502744016414E-3</v>
      </c>
      <c r="O2877" s="456">
        <v>0</v>
      </c>
      <c r="P2877" s="457">
        <v>0</v>
      </c>
      <c r="Q2877" s="419">
        <v>2.8114818130066409E-2</v>
      </c>
      <c r="R2877" s="462">
        <v>0</v>
      </c>
      <c r="S2877" s="463">
        <v>0</v>
      </c>
      <c r="T2877" s="419">
        <v>515.11274807116934</v>
      </c>
      <c r="U2877" s="456">
        <v>0</v>
      </c>
      <c r="V2877" s="457">
        <v>0</v>
      </c>
      <c r="W2877" s="419">
        <v>2.1883895633631176E-2</v>
      </c>
      <c r="X2877" s="456">
        <v>0</v>
      </c>
      <c r="Y2877" s="457">
        <v>0</v>
      </c>
      <c r="Z2877" s="419">
        <v>1.964811871951171E-2</v>
      </c>
      <c r="AA2877" s="456">
        <v>0</v>
      </c>
      <c r="AB2877" s="457">
        <v>0</v>
      </c>
      <c r="AC2877" s="419">
        <v>8.2632664389680824E-3</v>
      </c>
      <c r="AD2877" s="456">
        <v>0</v>
      </c>
      <c r="AE2877" s="457">
        <v>0</v>
      </c>
      <c r="AF2877" s="419">
        <v>5.0188725768906281E-4</v>
      </c>
      <c r="AG2877" s="456">
        <v>0</v>
      </c>
      <c r="AH2877" s="457">
        <v>0</v>
      </c>
      <c r="AI2877" s="419">
        <v>1.7942412001161083E-2</v>
      </c>
      <c r="AJ2877" s="456">
        <v>0</v>
      </c>
      <c r="AK2877" s="457">
        <v>0</v>
      </c>
      <c r="AL2877" s="419">
        <v>3.0713756111775607E-3</v>
      </c>
      <c r="AM2877" s="456">
        <v>0</v>
      </c>
      <c r="AN2877" s="457">
        <v>0</v>
      </c>
      <c r="AO2877" s="419">
        <v>4.0393331006651377E-3</v>
      </c>
      <c r="AP2877" s="462">
        <v>0</v>
      </c>
      <c r="AQ2877" s="463">
        <v>0</v>
      </c>
      <c r="AR2877" s="463">
        <v>0</v>
      </c>
      <c r="AS2877" s="456">
        <v>0</v>
      </c>
      <c r="AT2877" s="457">
        <v>0</v>
      </c>
      <c r="AU2877" s="457">
        <v>0</v>
      </c>
    </row>
    <row r="2878" spans="1:47" x14ac:dyDescent="0.2">
      <c r="A2878" s="231">
        <v>2046</v>
      </c>
      <c r="B2878" s="232">
        <v>34</v>
      </c>
      <c r="C2878" s="456">
        <v>0</v>
      </c>
      <c r="D2878" s="457">
        <v>0</v>
      </c>
      <c r="E2878" s="419">
        <v>11.089706044064648</v>
      </c>
      <c r="F2878" s="456">
        <v>0</v>
      </c>
      <c r="G2878" s="457">
        <v>0</v>
      </c>
      <c r="H2878" s="419">
        <v>0.42474778101179039</v>
      </c>
      <c r="I2878" s="456">
        <v>0</v>
      </c>
      <c r="J2878" s="457">
        <v>0</v>
      </c>
      <c r="K2878" s="419">
        <v>0.72635557239199844</v>
      </c>
      <c r="L2878" s="462">
        <v>0</v>
      </c>
      <c r="M2878" s="463">
        <v>0</v>
      </c>
      <c r="N2878" s="419">
        <v>3.4480502744016414E-3</v>
      </c>
      <c r="O2878" s="456">
        <v>0</v>
      </c>
      <c r="P2878" s="457">
        <v>0</v>
      </c>
      <c r="Q2878" s="419">
        <v>2.8114818130066409E-2</v>
      </c>
      <c r="R2878" s="462">
        <v>0</v>
      </c>
      <c r="S2878" s="463">
        <v>0</v>
      </c>
      <c r="T2878" s="419">
        <v>515.11274807116934</v>
      </c>
      <c r="U2878" s="456">
        <v>0</v>
      </c>
      <c r="V2878" s="457">
        <v>0</v>
      </c>
      <c r="W2878" s="419">
        <v>2.1883895633631176E-2</v>
      </c>
      <c r="X2878" s="456">
        <v>0</v>
      </c>
      <c r="Y2878" s="457">
        <v>0</v>
      </c>
      <c r="Z2878" s="419">
        <v>1.964811871951171E-2</v>
      </c>
      <c r="AA2878" s="456">
        <v>0</v>
      </c>
      <c r="AB2878" s="457">
        <v>0</v>
      </c>
      <c r="AC2878" s="419">
        <v>8.2632664389680824E-3</v>
      </c>
      <c r="AD2878" s="456">
        <v>0</v>
      </c>
      <c r="AE2878" s="457">
        <v>0</v>
      </c>
      <c r="AF2878" s="419">
        <v>5.0188725768906281E-4</v>
      </c>
      <c r="AG2878" s="456">
        <v>0</v>
      </c>
      <c r="AH2878" s="457">
        <v>0</v>
      </c>
      <c r="AI2878" s="419">
        <v>1.7942412001161083E-2</v>
      </c>
      <c r="AJ2878" s="456">
        <v>0</v>
      </c>
      <c r="AK2878" s="457">
        <v>0</v>
      </c>
      <c r="AL2878" s="419">
        <v>3.0713756111775607E-3</v>
      </c>
      <c r="AM2878" s="456">
        <v>0</v>
      </c>
      <c r="AN2878" s="457">
        <v>0</v>
      </c>
      <c r="AO2878" s="419">
        <v>4.0393331006651377E-3</v>
      </c>
      <c r="AP2878" s="462">
        <v>0</v>
      </c>
      <c r="AQ2878" s="463">
        <v>0</v>
      </c>
      <c r="AR2878" s="463">
        <v>0</v>
      </c>
      <c r="AS2878" s="456">
        <v>0</v>
      </c>
      <c r="AT2878" s="457">
        <v>0</v>
      </c>
      <c r="AU2878" s="457">
        <v>0</v>
      </c>
    </row>
    <row r="2879" spans="1:47" x14ac:dyDescent="0.2">
      <c r="A2879" s="231">
        <v>2046</v>
      </c>
      <c r="B2879" s="232">
        <v>35</v>
      </c>
      <c r="C2879" s="456">
        <v>0</v>
      </c>
      <c r="D2879" s="457">
        <v>0</v>
      </c>
      <c r="E2879" s="419">
        <v>11.089706044064648</v>
      </c>
      <c r="F2879" s="456">
        <v>0</v>
      </c>
      <c r="G2879" s="457">
        <v>0</v>
      </c>
      <c r="H2879" s="419">
        <v>0.42474778101179039</v>
      </c>
      <c r="I2879" s="456">
        <v>0</v>
      </c>
      <c r="J2879" s="457">
        <v>0</v>
      </c>
      <c r="K2879" s="419">
        <v>0.72635557239199844</v>
      </c>
      <c r="L2879" s="462">
        <v>0</v>
      </c>
      <c r="M2879" s="463">
        <v>0</v>
      </c>
      <c r="N2879" s="419">
        <v>3.4480502744016414E-3</v>
      </c>
      <c r="O2879" s="456">
        <v>0</v>
      </c>
      <c r="P2879" s="457">
        <v>0</v>
      </c>
      <c r="Q2879" s="419">
        <v>2.8114818130066409E-2</v>
      </c>
      <c r="R2879" s="462">
        <v>0</v>
      </c>
      <c r="S2879" s="463">
        <v>0</v>
      </c>
      <c r="T2879" s="419">
        <v>515.11274807116934</v>
      </c>
      <c r="U2879" s="456">
        <v>0</v>
      </c>
      <c r="V2879" s="457">
        <v>0</v>
      </c>
      <c r="W2879" s="419">
        <v>2.1883895633631176E-2</v>
      </c>
      <c r="X2879" s="456">
        <v>0</v>
      </c>
      <c r="Y2879" s="457">
        <v>0</v>
      </c>
      <c r="Z2879" s="419">
        <v>1.964811871951171E-2</v>
      </c>
      <c r="AA2879" s="456">
        <v>0</v>
      </c>
      <c r="AB2879" s="457">
        <v>0</v>
      </c>
      <c r="AC2879" s="419">
        <v>8.2632664389680824E-3</v>
      </c>
      <c r="AD2879" s="456">
        <v>0</v>
      </c>
      <c r="AE2879" s="457">
        <v>0</v>
      </c>
      <c r="AF2879" s="419">
        <v>5.0188725768906281E-4</v>
      </c>
      <c r="AG2879" s="456">
        <v>0</v>
      </c>
      <c r="AH2879" s="457">
        <v>0</v>
      </c>
      <c r="AI2879" s="419">
        <v>1.7942412001161083E-2</v>
      </c>
      <c r="AJ2879" s="456">
        <v>0</v>
      </c>
      <c r="AK2879" s="457">
        <v>0</v>
      </c>
      <c r="AL2879" s="419">
        <v>3.0713756111775607E-3</v>
      </c>
      <c r="AM2879" s="456">
        <v>0</v>
      </c>
      <c r="AN2879" s="457">
        <v>0</v>
      </c>
      <c r="AO2879" s="419">
        <v>4.0393331006651377E-3</v>
      </c>
      <c r="AP2879" s="462">
        <v>0</v>
      </c>
      <c r="AQ2879" s="463">
        <v>0</v>
      </c>
      <c r="AR2879" s="463">
        <v>0</v>
      </c>
      <c r="AS2879" s="456">
        <v>0</v>
      </c>
      <c r="AT2879" s="457">
        <v>0</v>
      </c>
      <c r="AU2879" s="457">
        <v>0</v>
      </c>
    </row>
    <row r="2880" spans="1:47" x14ac:dyDescent="0.2">
      <c r="A2880" s="231">
        <v>2046</v>
      </c>
      <c r="B2880" s="232">
        <v>36</v>
      </c>
      <c r="C2880" s="456">
        <v>0</v>
      </c>
      <c r="D2880" s="457">
        <v>0</v>
      </c>
      <c r="E2880" s="419">
        <v>11.089706044064648</v>
      </c>
      <c r="F2880" s="456">
        <v>0</v>
      </c>
      <c r="G2880" s="457">
        <v>0</v>
      </c>
      <c r="H2880" s="419">
        <v>0.42474778101179039</v>
      </c>
      <c r="I2880" s="456">
        <v>0</v>
      </c>
      <c r="J2880" s="457">
        <v>0</v>
      </c>
      <c r="K2880" s="419">
        <v>0.72635557239199844</v>
      </c>
      <c r="L2880" s="462">
        <v>0</v>
      </c>
      <c r="M2880" s="463">
        <v>0</v>
      </c>
      <c r="N2880" s="419">
        <v>3.4480502744016414E-3</v>
      </c>
      <c r="O2880" s="456">
        <v>0</v>
      </c>
      <c r="P2880" s="457">
        <v>0</v>
      </c>
      <c r="Q2880" s="419">
        <v>2.8114818130066409E-2</v>
      </c>
      <c r="R2880" s="462">
        <v>0</v>
      </c>
      <c r="S2880" s="463">
        <v>0</v>
      </c>
      <c r="T2880" s="419">
        <v>515.11274807116934</v>
      </c>
      <c r="U2880" s="456">
        <v>0</v>
      </c>
      <c r="V2880" s="457">
        <v>0</v>
      </c>
      <c r="W2880" s="419">
        <v>2.1883895633631176E-2</v>
      </c>
      <c r="X2880" s="456">
        <v>0</v>
      </c>
      <c r="Y2880" s="457">
        <v>0</v>
      </c>
      <c r="Z2880" s="419">
        <v>1.964811871951171E-2</v>
      </c>
      <c r="AA2880" s="456">
        <v>0</v>
      </c>
      <c r="AB2880" s="457">
        <v>0</v>
      </c>
      <c r="AC2880" s="419">
        <v>8.2632664389680824E-3</v>
      </c>
      <c r="AD2880" s="456">
        <v>0</v>
      </c>
      <c r="AE2880" s="457">
        <v>0</v>
      </c>
      <c r="AF2880" s="419">
        <v>5.0188725768906281E-4</v>
      </c>
      <c r="AG2880" s="456">
        <v>0</v>
      </c>
      <c r="AH2880" s="457">
        <v>0</v>
      </c>
      <c r="AI2880" s="419">
        <v>1.7942412001161083E-2</v>
      </c>
      <c r="AJ2880" s="456">
        <v>0</v>
      </c>
      <c r="AK2880" s="457">
        <v>0</v>
      </c>
      <c r="AL2880" s="419">
        <v>3.0713756111775607E-3</v>
      </c>
      <c r="AM2880" s="456">
        <v>0</v>
      </c>
      <c r="AN2880" s="457">
        <v>0</v>
      </c>
      <c r="AO2880" s="419">
        <v>4.0393331006651377E-3</v>
      </c>
      <c r="AP2880" s="462">
        <v>0</v>
      </c>
      <c r="AQ2880" s="463">
        <v>0</v>
      </c>
      <c r="AR2880" s="463">
        <v>0</v>
      </c>
      <c r="AS2880" s="456">
        <v>0</v>
      </c>
      <c r="AT2880" s="457">
        <v>0</v>
      </c>
      <c r="AU2880" s="457">
        <v>0</v>
      </c>
    </row>
    <row r="2881" spans="1:47" x14ac:dyDescent="0.2">
      <c r="A2881" s="231">
        <v>2046</v>
      </c>
      <c r="B2881" s="232">
        <v>37</v>
      </c>
      <c r="C2881" s="456">
        <v>0</v>
      </c>
      <c r="D2881" s="457">
        <v>0</v>
      </c>
      <c r="E2881" s="419">
        <v>11.089706044064648</v>
      </c>
      <c r="F2881" s="456">
        <v>0</v>
      </c>
      <c r="G2881" s="457">
        <v>0</v>
      </c>
      <c r="H2881" s="419">
        <v>0.42474778101179039</v>
      </c>
      <c r="I2881" s="456">
        <v>0</v>
      </c>
      <c r="J2881" s="457">
        <v>0</v>
      </c>
      <c r="K2881" s="419">
        <v>0.72635557239199844</v>
      </c>
      <c r="L2881" s="462">
        <v>0</v>
      </c>
      <c r="M2881" s="463">
        <v>0</v>
      </c>
      <c r="N2881" s="419">
        <v>3.4480502744016414E-3</v>
      </c>
      <c r="O2881" s="456">
        <v>0</v>
      </c>
      <c r="P2881" s="457">
        <v>0</v>
      </c>
      <c r="Q2881" s="419">
        <v>2.8114818130066409E-2</v>
      </c>
      <c r="R2881" s="462">
        <v>0</v>
      </c>
      <c r="S2881" s="463">
        <v>0</v>
      </c>
      <c r="T2881" s="419">
        <v>515.11274807116934</v>
      </c>
      <c r="U2881" s="456">
        <v>0</v>
      </c>
      <c r="V2881" s="457">
        <v>0</v>
      </c>
      <c r="W2881" s="419">
        <v>2.1883895633631176E-2</v>
      </c>
      <c r="X2881" s="456">
        <v>0</v>
      </c>
      <c r="Y2881" s="457">
        <v>0</v>
      </c>
      <c r="Z2881" s="419">
        <v>1.964811871951171E-2</v>
      </c>
      <c r="AA2881" s="456">
        <v>0</v>
      </c>
      <c r="AB2881" s="457">
        <v>0</v>
      </c>
      <c r="AC2881" s="419">
        <v>8.2632664389680824E-3</v>
      </c>
      <c r="AD2881" s="456">
        <v>0</v>
      </c>
      <c r="AE2881" s="457">
        <v>0</v>
      </c>
      <c r="AF2881" s="419">
        <v>5.0188725768906281E-4</v>
      </c>
      <c r="AG2881" s="456">
        <v>0</v>
      </c>
      <c r="AH2881" s="457">
        <v>0</v>
      </c>
      <c r="AI2881" s="419">
        <v>1.7942412001161083E-2</v>
      </c>
      <c r="AJ2881" s="456">
        <v>0</v>
      </c>
      <c r="AK2881" s="457">
        <v>0</v>
      </c>
      <c r="AL2881" s="419">
        <v>3.0713756111775607E-3</v>
      </c>
      <c r="AM2881" s="456">
        <v>0</v>
      </c>
      <c r="AN2881" s="457">
        <v>0</v>
      </c>
      <c r="AO2881" s="419">
        <v>4.0393331006651377E-3</v>
      </c>
      <c r="AP2881" s="462">
        <v>0</v>
      </c>
      <c r="AQ2881" s="463">
        <v>0</v>
      </c>
      <c r="AR2881" s="463">
        <v>0</v>
      </c>
      <c r="AS2881" s="456">
        <v>0</v>
      </c>
      <c r="AT2881" s="457">
        <v>0</v>
      </c>
      <c r="AU2881" s="457">
        <v>0</v>
      </c>
    </row>
    <row r="2882" spans="1:47" x14ac:dyDescent="0.2">
      <c r="A2882" s="231">
        <v>2046</v>
      </c>
      <c r="B2882" s="232">
        <v>38</v>
      </c>
      <c r="C2882" s="456">
        <v>0</v>
      </c>
      <c r="D2882" s="457">
        <v>0</v>
      </c>
      <c r="E2882" s="419">
        <v>11.089706044064648</v>
      </c>
      <c r="F2882" s="456">
        <v>0</v>
      </c>
      <c r="G2882" s="457">
        <v>0</v>
      </c>
      <c r="H2882" s="419">
        <v>0.42474778101179039</v>
      </c>
      <c r="I2882" s="456">
        <v>0</v>
      </c>
      <c r="J2882" s="457">
        <v>0</v>
      </c>
      <c r="K2882" s="419">
        <v>0.72635557239199844</v>
      </c>
      <c r="L2882" s="462">
        <v>0</v>
      </c>
      <c r="M2882" s="463">
        <v>0</v>
      </c>
      <c r="N2882" s="419">
        <v>3.4480502744016414E-3</v>
      </c>
      <c r="O2882" s="456">
        <v>0</v>
      </c>
      <c r="P2882" s="457">
        <v>0</v>
      </c>
      <c r="Q2882" s="419">
        <v>2.8114818130066409E-2</v>
      </c>
      <c r="R2882" s="462">
        <v>0</v>
      </c>
      <c r="S2882" s="463">
        <v>0</v>
      </c>
      <c r="T2882" s="419">
        <v>515.11274807116934</v>
      </c>
      <c r="U2882" s="456">
        <v>0</v>
      </c>
      <c r="V2882" s="457">
        <v>0</v>
      </c>
      <c r="W2882" s="419">
        <v>2.1883895633631176E-2</v>
      </c>
      <c r="X2882" s="456">
        <v>0</v>
      </c>
      <c r="Y2882" s="457">
        <v>0</v>
      </c>
      <c r="Z2882" s="419">
        <v>1.964811871951171E-2</v>
      </c>
      <c r="AA2882" s="456">
        <v>0</v>
      </c>
      <c r="AB2882" s="457">
        <v>0</v>
      </c>
      <c r="AC2882" s="419">
        <v>8.2632664389680824E-3</v>
      </c>
      <c r="AD2882" s="456">
        <v>0</v>
      </c>
      <c r="AE2882" s="457">
        <v>0</v>
      </c>
      <c r="AF2882" s="419">
        <v>5.0188725768906281E-4</v>
      </c>
      <c r="AG2882" s="456">
        <v>0</v>
      </c>
      <c r="AH2882" s="457">
        <v>0</v>
      </c>
      <c r="AI2882" s="419">
        <v>1.7942412001161083E-2</v>
      </c>
      <c r="AJ2882" s="456">
        <v>0</v>
      </c>
      <c r="AK2882" s="457">
        <v>0</v>
      </c>
      <c r="AL2882" s="419">
        <v>3.0713756111775607E-3</v>
      </c>
      <c r="AM2882" s="456">
        <v>0</v>
      </c>
      <c r="AN2882" s="457">
        <v>0</v>
      </c>
      <c r="AO2882" s="419">
        <v>4.0393331006651377E-3</v>
      </c>
      <c r="AP2882" s="462">
        <v>0</v>
      </c>
      <c r="AQ2882" s="463">
        <v>0</v>
      </c>
      <c r="AR2882" s="463">
        <v>0</v>
      </c>
      <c r="AS2882" s="456">
        <v>0</v>
      </c>
      <c r="AT2882" s="457">
        <v>0</v>
      </c>
      <c r="AU2882" s="457">
        <v>0</v>
      </c>
    </row>
    <row r="2883" spans="1:47" x14ac:dyDescent="0.2">
      <c r="A2883" s="231">
        <v>2046</v>
      </c>
      <c r="B2883" s="232">
        <v>39</v>
      </c>
      <c r="C2883" s="456">
        <v>0</v>
      </c>
      <c r="D2883" s="457">
        <v>0</v>
      </c>
      <c r="E2883" s="419">
        <v>11.089706044064648</v>
      </c>
      <c r="F2883" s="456">
        <v>0</v>
      </c>
      <c r="G2883" s="457">
        <v>0</v>
      </c>
      <c r="H2883" s="419">
        <v>0.42474778101179039</v>
      </c>
      <c r="I2883" s="456">
        <v>0</v>
      </c>
      <c r="J2883" s="457">
        <v>0</v>
      </c>
      <c r="K2883" s="419">
        <v>0.72635557239199844</v>
      </c>
      <c r="L2883" s="462">
        <v>0</v>
      </c>
      <c r="M2883" s="463">
        <v>0</v>
      </c>
      <c r="N2883" s="419">
        <v>3.4480502744016414E-3</v>
      </c>
      <c r="O2883" s="456">
        <v>0</v>
      </c>
      <c r="P2883" s="457">
        <v>0</v>
      </c>
      <c r="Q2883" s="419">
        <v>2.8114818130066409E-2</v>
      </c>
      <c r="R2883" s="462">
        <v>0</v>
      </c>
      <c r="S2883" s="463">
        <v>0</v>
      </c>
      <c r="T2883" s="419">
        <v>515.11274807116934</v>
      </c>
      <c r="U2883" s="456">
        <v>0</v>
      </c>
      <c r="V2883" s="457">
        <v>0</v>
      </c>
      <c r="W2883" s="419">
        <v>2.1883895633631176E-2</v>
      </c>
      <c r="X2883" s="456">
        <v>0</v>
      </c>
      <c r="Y2883" s="457">
        <v>0</v>
      </c>
      <c r="Z2883" s="419">
        <v>1.964811871951171E-2</v>
      </c>
      <c r="AA2883" s="456">
        <v>0</v>
      </c>
      <c r="AB2883" s="457">
        <v>0</v>
      </c>
      <c r="AC2883" s="419">
        <v>8.2632664389680824E-3</v>
      </c>
      <c r="AD2883" s="456">
        <v>0</v>
      </c>
      <c r="AE2883" s="457">
        <v>0</v>
      </c>
      <c r="AF2883" s="419">
        <v>5.0188725768906281E-4</v>
      </c>
      <c r="AG2883" s="456">
        <v>0</v>
      </c>
      <c r="AH2883" s="457">
        <v>0</v>
      </c>
      <c r="AI2883" s="419">
        <v>1.7942412001161083E-2</v>
      </c>
      <c r="AJ2883" s="456">
        <v>0</v>
      </c>
      <c r="AK2883" s="457">
        <v>0</v>
      </c>
      <c r="AL2883" s="419">
        <v>3.0713756111775607E-3</v>
      </c>
      <c r="AM2883" s="456">
        <v>0</v>
      </c>
      <c r="AN2883" s="457">
        <v>0</v>
      </c>
      <c r="AO2883" s="419">
        <v>4.0393331006651377E-3</v>
      </c>
      <c r="AP2883" s="462">
        <v>0</v>
      </c>
      <c r="AQ2883" s="463">
        <v>0</v>
      </c>
      <c r="AR2883" s="463">
        <v>0</v>
      </c>
      <c r="AS2883" s="456">
        <v>0</v>
      </c>
      <c r="AT2883" s="457">
        <v>0</v>
      </c>
      <c r="AU2883" s="457">
        <v>0</v>
      </c>
    </row>
    <row r="2884" spans="1:47" ht="13.5" thickBot="1" x14ac:dyDescent="0.25">
      <c r="A2884" s="233">
        <v>2046</v>
      </c>
      <c r="B2884" s="234">
        <v>40</v>
      </c>
      <c r="C2884" s="458">
        <v>0</v>
      </c>
      <c r="D2884" s="459">
        <v>0</v>
      </c>
      <c r="E2884" s="430">
        <v>11.089706044064648</v>
      </c>
      <c r="F2884" s="458">
        <v>0</v>
      </c>
      <c r="G2884" s="459">
        <v>0</v>
      </c>
      <c r="H2884" s="430">
        <v>0.42474778101179039</v>
      </c>
      <c r="I2884" s="458">
        <v>0</v>
      </c>
      <c r="J2884" s="459">
        <v>0</v>
      </c>
      <c r="K2884" s="430">
        <v>0.72635557239199844</v>
      </c>
      <c r="L2884" s="464">
        <v>0</v>
      </c>
      <c r="M2884" s="465">
        <v>0</v>
      </c>
      <c r="N2884" s="430">
        <v>3.4480502744016414E-3</v>
      </c>
      <c r="O2884" s="458">
        <v>0</v>
      </c>
      <c r="P2884" s="459">
        <v>0</v>
      </c>
      <c r="Q2884" s="430">
        <v>2.8114818130066409E-2</v>
      </c>
      <c r="R2884" s="464">
        <v>0</v>
      </c>
      <c r="S2884" s="465">
        <v>0</v>
      </c>
      <c r="T2884" s="430">
        <v>515.11274807116934</v>
      </c>
      <c r="U2884" s="458">
        <v>0</v>
      </c>
      <c r="V2884" s="459">
        <v>0</v>
      </c>
      <c r="W2884" s="430">
        <v>2.1883895633631176E-2</v>
      </c>
      <c r="X2884" s="458">
        <v>0</v>
      </c>
      <c r="Y2884" s="459">
        <v>0</v>
      </c>
      <c r="Z2884" s="430">
        <v>1.964811871951171E-2</v>
      </c>
      <c r="AA2884" s="458">
        <v>0</v>
      </c>
      <c r="AB2884" s="459">
        <v>0</v>
      </c>
      <c r="AC2884" s="430">
        <v>8.2632664389680824E-3</v>
      </c>
      <c r="AD2884" s="458">
        <v>0</v>
      </c>
      <c r="AE2884" s="459">
        <v>0</v>
      </c>
      <c r="AF2884" s="430">
        <v>5.0188725768906281E-4</v>
      </c>
      <c r="AG2884" s="458">
        <v>0</v>
      </c>
      <c r="AH2884" s="459">
        <v>0</v>
      </c>
      <c r="AI2884" s="430">
        <v>1.7942412001161083E-2</v>
      </c>
      <c r="AJ2884" s="458">
        <v>0</v>
      </c>
      <c r="AK2884" s="459">
        <v>0</v>
      </c>
      <c r="AL2884" s="430">
        <v>3.0713756111775607E-3</v>
      </c>
      <c r="AM2884" s="458">
        <v>0</v>
      </c>
      <c r="AN2884" s="459">
        <v>0</v>
      </c>
      <c r="AO2884" s="430">
        <v>4.0393331006651377E-3</v>
      </c>
      <c r="AP2884" s="464">
        <v>0</v>
      </c>
      <c r="AQ2884" s="465">
        <v>0</v>
      </c>
      <c r="AR2884" s="465">
        <v>0</v>
      </c>
      <c r="AS2884" s="458">
        <v>0</v>
      </c>
      <c r="AT2884" s="459">
        <v>0</v>
      </c>
      <c r="AU2884" s="459">
        <v>0</v>
      </c>
    </row>
    <row r="2885" spans="1:47" x14ac:dyDescent="0.2">
      <c r="A2885" s="229">
        <v>2047</v>
      </c>
      <c r="B2885" s="230">
        <v>1</v>
      </c>
      <c r="C2885" s="454">
        <v>0.75155373375724743</v>
      </c>
      <c r="D2885" s="455">
        <v>0.76790835940865398</v>
      </c>
      <c r="E2885" s="436">
        <v>1.7886509182619781</v>
      </c>
      <c r="F2885" s="454">
        <v>3.6173586439865492E-2</v>
      </c>
      <c r="G2885" s="455">
        <v>3.1907567036616596E-2</v>
      </c>
      <c r="H2885" s="436">
        <v>5.5141068071686554E-2</v>
      </c>
      <c r="I2885" s="454">
        <v>3.1966111458403751E-2</v>
      </c>
      <c r="J2885" s="455">
        <v>3.2420326807957638E-2</v>
      </c>
      <c r="K2885" s="436">
        <v>0.10315344948347305</v>
      </c>
      <c r="L2885" s="460">
        <v>1.3471547263909673E-3</v>
      </c>
      <c r="M2885" s="461">
        <v>1.7595941748495283E-3</v>
      </c>
      <c r="N2885" s="436">
        <v>3.3051538123699134E-3</v>
      </c>
      <c r="O2885" s="454">
        <v>1.6349170055918291E-3</v>
      </c>
      <c r="P2885" s="455">
        <v>2.0761850807386171E-3</v>
      </c>
      <c r="Q2885" s="436">
        <v>1.0086897476276281E-2</v>
      </c>
      <c r="R2885" s="460">
        <v>0</v>
      </c>
      <c r="S2885" s="461">
        <v>0</v>
      </c>
      <c r="T2885" s="436">
        <v>493.13304847113017</v>
      </c>
      <c r="U2885" s="454">
        <v>4.6711567319563567E-3</v>
      </c>
      <c r="V2885" s="455">
        <v>5.603758360352676E-3</v>
      </c>
      <c r="W2885" s="436">
        <v>1.0134305380311607E-2</v>
      </c>
      <c r="X2885" s="454">
        <v>4.3453420149686091E-3</v>
      </c>
      <c r="Y2885" s="455">
        <v>5.5400120366098657E-3</v>
      </c>
      <c r="Z2885" s="436">
        <v>1.0308927624534189E-2</v>
      </c>
      <c r="AA2885" s="454">
        <v>8.2911618070057643E-4</v>
      </c>
      <c r="AB2885" s="455">
        <v>8.4490382912005867E-4</v>
      </c>
      <c r="AC2885" s="436">
        <v>1.1424988867459755E-3</v>
      </c>
      <c r="AD2885" s="454">
        <v>4.6190650950977823E-5</v>
      </c>
      <c r="AE2885" s="455">
        <v>4.0524865233602227E-5</v>
      </c>
      <c r="AF2885" s="436">
        <v>6.4399695268927451E-5</v>
      </c>
      <c r="AG2885" s="454">
        <v>1.4990890491891745E-3</v>
      </c>
      <c r="AH2885" s="455">
        <v>1.3038727391195622E-3</v>
      </c>
      <c r="AI2885" s="436">
        <v>2.3065751303251924E-3</v>
      </c>
      <c r="AJ2885" s="454">
        <v>2.7533382251785922E-4</v>
      </c>
      <c r="AK2885" s="455">
        <v>2.3420601028897837E-4</v>
      </c>
      <c r="AL2885" s="436">
        <v>4.0768561259817539E-4</v>
      </c>
      <c r="AM2885" s="454">
        <v>4.1601508846415467E-4</v>
      </c>
      <c r="AN2885" s="455">
        <v>3.700370831271468E-4</v>
      </c>
      <c r="AO2885" s="436">
        <v>5.055794620129054E-4</v>
      </c>
      <c r="AP2885" s="460">
        <v>0</v>
      </c>
      <c r="AQ2885" s="461">
        <v>0</v>
      </c>
      <c r="AR2885" s="461">
        <v>0</v>
      </c>
      <c r="AS2885" s="454">
        <v>0</v>
      </c>
      <c r="AT2885" s="455">
        <v>0</v>
      </c>
      <c r="AU2885" s="455">
        <v>0</v>
      </c>
    </row>
    <row r="2886" spans="1:47" x14ac:dyDescent="0.2">
      <c r="A2886" s="231">
        <v>2047</v>
      </c>
      <c r="B2886" s="232">
        <v>2</v>
      </c>
      <c r="C2886" s="456">
        <v>0.75741670708745001</v>
      </c>
      <c r="D2886" s="457">
        <v>0.77274609847763376</v>
      </c>
      <c r="E2886" s="437">
        <v>1.800475548273178</v>
      </c>
      <c r="F2886" s="456">
        <v>3.6838356247019068E-2</v>
      </c>
      <c r="G2886" s="457">
        <v>3.2482272427557968E-2</v>
      </c>
      <c r="H2886" s="437">
        <v>5.6095441859267715E-2</v>
      </c>
      <c r="I2886" s="456">
        <v>3.2319373876305728E-2</v>
      </c>
      <c r="J2886" s="457">
        <v>3.2723201581383102E-2</v>
      </c>
      <c r="K2886" s="437">
        <v>0.10375397205555877</v>
      </c>
      <c r="L2886" s="462">
        <v>1.3480010918365622E-3</v>
      </c>
      <c r="M2886" s="463">
        <v>1.760430690696867E-3</v>
      </c>
      <c r="N2886" s="437">
        <v>3.3058519321688931E-3</v>
      </c>
      <c r="O2886" s="456">
        <v>1.6427144435860767E-3</v>
      </c>
      <c r="P2886" s="457">
        <v>2.0860471914333537E-3</v>
      </c>
      <c r="Q2886" s="437">
        <v>1.0100815502570689E-2</v>
      </c>
      <c r="R2886" s="462">
        <v>0</v>
      </c>
      <c r="S2886" s="463">
        <v>0</v>
      </c>
      <c r="T2886" s="437">
        <v>493.44511816532543</v>
      </c>
      <c r="U2886" s="456">
        <v>4.738357334366285E-3</v>
      </c>
      <c r="V2886" s="457">
        <v>5.6874933439693591E-3</v>
      </c>
      <c r="W2886" s="437">
        <v>1.0257374603616894E-2</v>
      </c>
      <c r="X2886" s="456">
        <v>4.4076165359111744E-3</v>
      </c>
      <c r="Y2886" s="457">
        <v>5.6227439161620572E-3</v>
      </c>
      <c r="Z2886" s="437">
        <v>1.0435029514830104E-2</v>
      </c>
      <c r="AA2886" s="456">
        <v>8.3705525412615335E-4</v>
      </c>
      <c r="AB2886" s="457">
        <v>8.5416823614991731E-4</v>
      </c>
      <c r="AC2886" s="437">
        <v>1.1529079783931459E-3</v>
      </c>
      <c r="AD2886" s="456">
        <v>4.7002667832709132E-5</v>
      </c>
      <c r="AE2886" s="457">
        <v>4.1226735050989322E-5</v>
      </c>
      <c r="AF2886" s="437">
        <v>6.5485000954045315E-5</v>
      </c>
      <c r="AG2886" s="456">
        <v>1.5285659789801495E-3</v>
      </c>
      <c r="AH2886" s="457">
        <v>1.3289430789256479E-3</v>
      </c>
      <c r="AI2886" s="437">
        <v>2.3489656710270076E-3</v>
      </c>
      <c r="AJ2886" s="456">
        <v>2.8115654643368852E-4</v>
      </c>
      <c r="AK2886" s="457">
        <v>2.3911270025081814E-4</v>
      </c>
      <c r="AL2886" s="437">
        <v>4.1621837036947288E-4</v>
      </c>
      <c r="AM2886" s="456">
        <v>4.2298318871982139E-4</v>
      </c>
      <c r="AN2886" s="457">
        <v>3.7607467646125204E-4</v>
      </c>
      <c r="AO2886" s="437">
        <v>5.1293010482383482E-4</v>
      </c>
      <c r="AP2886" s="462">
        <v>0</v>
      </c>
      <c r="AQ2886" s="463">
        <v>0</v>
      </c>
      <c r="AR2886" s="463">
        <v>0</v>
      </c>
      <c r="AS2886" s="456">
        <v>0</v>
      </c>
      <c r="AT2886" s="457">
        <v>0</v>
      </c>
      <c r="AU2886" s="457">
        <v>0</v>
      </c>
    </row>
    <row r="2887" spans="1:47" x14ac:dyDescent="0.2">
      <c r="A2887" s="231">
        <v>2047</v>
      </c>
      <c r="B2887" s="232">
        <v>3</v>
      </c>
      <c r="C2887" s="456">
        <v>0.76286425061338947</v>
      </c>
      <c r="D2887" s="457">
        <v>0.7771147705307665</v>
      </c>
      <c r="E2887" s="437">
        <v>1.8141696117871635</v>
      </c>
      <c r="F2887" s="456">
        <v>3.758529663852566E-2</v>
      </c>
      <c r="G2887" s="457">
        <v>3.3155796956787179E-2</v>
      </c>
      <c r="H2887" s="437">
        <v>5.721747292876684E-2</v>
      </c>
      <c r="I2887" s="456">
        <v>3.2687188366428782E-2</v>
      </c>
      <c r="J2887" s="457">
        <v>3.3043643169896227E-2</v>
      </c>
      <c r="K2887" s="437">
        <v>0.10446512617739311</v>
      </c>
      <c r="L2887" s="462">
        <v>1.3490869342425512E-3</v>
      </c>
      <c r="M2887" s="463">
        <v>1.7616224779948501E-3</v>
      </c>
      <c r="N2887" s="437">
        <v>3.3068203065176102E-3</v>
      </c>
      <c r="O2887" s="456">
        <v>1.6517217738440052E-3</v>
      </c>
      <c r="P2887" s="457">
        <v>2.097964238084084E-3</v>
      </c>
      <c r="Q2887" s="437">
        <v>1.0117370518862093E-2</v>
      </c>
      <c r="R2887" s="462">
        <v>0</v>
      </c>
      <c r="S2887" s="463">
        <v>0</v>
      </c>
      <c r="T2887" s="437">
        <v>493.80553811269465</v>
      </c>
      <c r="U2887" s="456">
        <v>4.8112464008277754E-3</v>
      </c>
      <c r="V2887" s="457">
        <v>5.7833130074451808E-3</v>
      </c>
      <c r="W2887" s="437">
        <v>1.0402086007832843E-2</v>
      </c>
      <c r="X2887" s="456">
        <v>4.4779764565276523E-3</v>
      </c>
      <c r="Y2887" s="457">
        <v>5.7202480453634663E-3</v>
      </c>
      <c r="Z2887" s="437">
        <v>1.0583091264702244E-2</v>
      </c>
      <c r="AA2887" s="456">
        <v>8.4629354075855309E-4</v>
      </c>
      <c r="AB2887" s="457">
        <v>8.656137111279638E-4</v>
      </c>
      <c r="AC2887" s="437">
        <v>1.1660154683812696E-3</v>
      </c>
      <c r="AD2887" s="456">
        <v>4.791897502316082E-5</v>
      </c>
      <c r="AE2887" s="457">
        <v>4.2054918765594455E-5</v>
      </c>
      <c r="AF2887" s="437">
        <v>6.6766110605659632E-5</v>
      </c>
      <c r="AG2887" s="456">
        <v>1.5616296955531441E-3</v>
      </c>
      <c r="AH2887" s="457">
        <v>1.3582019484768193E-3</v>
      </c>
      <c r="AI2887" s="437">
        <v>2.398580388447728E-3</v>
      </c>
      <c r="AJ2887" s="456">
        <v>2.8770649453730421E-4</v>
      </c>
      <c r="AK2887" s="457">
        <v>2.4485144541795862E-4</v>
      </c>
      <c r="AL2887" s="437">
        <v>4.261788557030846E-4</v>
      </c>
      <c r="AM2887" s="456">
        <v>4.3081800917843722E-4</v>
      </c>
      <c r="AN2887" s="457">
        <v>3.8317374114789566E-4</v>
      </c>
      <c r="AO2887" s="437">
        <v>5.21642811618668E-4</v>
      </c>
      <c r="AP2887" s="462">
        <v>0</v>
      </c>
      <c r="AQ2887" s="463">
        <v>0</v>
      </c>
      <c r="AR2887" s="463">
        <v>0</v>
      </c>
      <c r="AS2887" s="456">
        <v>0</v>
      </c>
      <c r="AT2887" s="457">
        <v>0</v>
      </c>
      <c r="AU2887" s="457">
        <v>0</v>
      </c>
    </row>
    <row r="2888" spans="1:47" x14ac:dyDescent="0.2">
      <c r="A2888" s="231">
        <v>2047</v>
      </c>
      <c r="B2888" s="232">
        <v>4</v>
      </c>
      <c r="C2888" s="456">
        <v>0.76773679479076262</v>
      </c>
      <c r="D2888" s="457">
        <v>0.78082483949868031</v>
      </c>
      <c r="E2888" s="437">
        <v>1.8295817459685997</v>
      </c>
      <c r="F2888" s="456">
        <v>3.8417929942991688E-2</v>
      </c>
      <c r="G2888" s="457">
        <v>3.3925911161372523E-2</v>
      </c>
      <c r="H2888" s="437">
        <v>5.8506458391856503E-2</v>
      </c>
      <c r="I2888" s="456">
        <v>3.3069051340025565E-2</v>
      </c>
      <c r="J2888" s="457">
        <v>3.3379054190268563E-2</v>
      </c>
      <c r="K2888" s="437">
        <v>0.10529050542743155</v>
      </c>
      <c r="L2888" s="462">
        <v>1.3503907694666156E-3</v>
      </c>
      <c r="M2888" s="463">
        <v>1.7631247373291381E-3</v>
      </c>
      <c r="N2888" s="437">
        <v>3.3082150448240084E-3</v>
      </c>
      <c r="O2888" s="456">
        <v>1.6618950322381235E-3</v>
      </c>
      <c r="P2888" s="457">
        <v>2.1117887632476572E-3</v>
      </c>
      <c r="Q2888" s="437">
        <v>1.0136826088324308E-2</v>
      </c>
      <c r="R2888" s="462">
        <v>0</v>
      </c>
      <c r="S2888" s="463">
        <v>0</v>
      </c>
      <c r="T2888" s="437">
        <v>494.22168926675681</v>
      </c>
      <c r="U2888" s="456">
        <v>4.8901990913319503E-3</v>
      </c>
      <c r="V2888" s="457">
        <v>5.8905645602458315E-3</v>
      </c>
      <c r="W2888" s="437">
        <v>1.0568347673876721E-2</v>
      </c>
      <c r="X2888" s="456">
        <v>4.5565322893208948E-3</v>
      </c>
      <c r="Y2888" s="457">
        <v>5.8319710194911405E-3</v>
      </c>
      <c r="Z2888" s="437">
        <v>1.0752788408922258E-2</v>
      </c>
      <c r="AA2888" s="456">
        <v>8.5754605791795618E-4</v>
      </c>
      <c r="AB2888" s="457">
        <v>8.7969635817311315E-4</v>
      </c>
      <c r="AC2888" s="437">
        <v>1.1827011264051654E-3</v>
      </c>
      <c r="AD2888" s="456">
        <v>4.8947214313994859E-5</v>
      </c>
      <c r="AE2888" s="457">
        <v>4.3009008946501486E-5</v>
      </c>
      <c r="AF2888" s="437">
        <v>6.8247305671970414E-5</v>
      </c>
      <c r="AG2888" s="456">
        <v>1.5982338371805151E-3</v>
      </c>
      <c r="AH2888" s="457">
        <v>1.3913884011424352E-3</v>
      </c>
      <c r="AI2888" s="437">
        <v>2.4551319633094263E-3</v>
      </c>
      <c r="AJ2888" s="456">
        <v>2.9495824833749597E-4</v>
      </c>
      <c r="AK2888" s="457">
        <v>2.5136364339286866E-4</v>
      </c>
      <c r="AL2888" s="437">
        <v>4.3748260705070853E-4</v>
      </c>
      <c r="AM2888" s="456">
        <v>4.3960047962036491E-4</v>
      </c>
      <c r="AN2888" s="457">
        <v>3.9133989132955356E-4</v>
      </c>
      <c r="AO2888" s="437">
        <v>5.3178180604787162E-4</v>
      </c>
      <c r="AP2888" s="462">
        <v>0</v>
      </c>
      <c r="AQ2888" s="463">
        <v>0</v>
      </c>
      <c r="AR2888" s="463">
        <v>0</v>
      </c>
      <c r="AS2888" s="456">
        <v>0</v>
      </c>
      <c r="AT2888" s="457">
        <v>0</v>
      </c>
      <c r="AU2888" s="457">
        <v>0</v>
      </c>
    </row>
    <row r="2889" spans="1:47" x14ac:dyDescent="0.2">
      <c r="A2889" s="231">
        <v>2047</v>
      </c>
      <c r="B2889" s="232">
        <v>5</v>
      </c>
      <c r="C2889" s="456">
        <v>0</v>
      </c>
      <c r="D2889" s="457">
        <v>0</v>
      </c>
      <c r="E2889" s="438">
        <v>3.244356330215096</v>
      </c>
      <c r="F2889" s="456">
        <v>0</v>
      </c>
      <c r="G2889" s="457">
        <v>0</v>
      </c>
      <c r="H2889" s="438">
        <v>8.6564802816708086E-2</v>
      </c>
      <c r="I2889" s="456">
        <v>0</v>
      </c>
      <c r="J2889" s="457">
        <v>0</v>
      </c>
      <c r="K2889" s="438">
        <v>0.1645703496846303</v>
      </c>
      <c r="L2889" s="462">
        <v>0</v>
      </c>
      <c r="M2889" s="463">
        <v>0</v>
      </c>
      <c r="N2889" s="438">
        <v>3.3101350358951832E-3</v>
      </c>
      <c r="O2889" s="456">
        <v>0</v>
      </c>
      <c r="P2889" s="457">
        <v>0</v>
      </c>
      <c r="Q2889" s="438">
        <v>1.2568146978510421E-2</v>
      </c>
      <c r="R2889" s="462">
        <v>0</v>
      </c>
      <c r="S2889" s="463">
        <v>0</v>
      </c>
      <c r="T2889" s="438">
        <v>494.50817421861058</v>
      </c>
      <c r="U2889" s="456">
        <v>0</v>
      </c>
      <c r="V2889" s="457">
        <v>0</v>
      </c>
      <c r="W2889" s="438">
        <v>9.1935250030884957E-3</v>
      </c>
      <c r="X2889" s="456">
        <v>0</v>
      </c>
      <c r="Y2889" s="457">
        <v>0</v>
      </c>
      <c r="Z2889" s="438">
        <v>1.0945367942787334E-2</v>
      </c>
      <c r="AA2889" s="456">
        <v>0</v>
      </c>
      <c r="AB2889" s="457">
        <v>0</v>
      </c>
      <c r="AC2889" s="438">
        <v>1.6854961891394765E-3</v>
      </c>
      <c r="AD2889" s="456">
        <v>0</v>
      </c>
      <c r="AE2889" s="457">
        <v>0</v>
      </c>
      <c r="AF2889" s="438">
        <v>1.0013280884956966E-4</v>
      </c>
      <c r="AG2889" s="456">
        <v>0</v>
      </c>
      <c r="AH2889" s="457">
        <v>0</v>
      </c>
      <c r="AI2889" s="438">
        <v>3.6530120193957539E-3</v>
      </c>
      <c r="AJ2889" s="456">
        <v>0</v>
      </c>
      <c r="AK2889" s="457">
        <v>0</v>
      </c>
      <c r="AL2889" s="438">
        <v>6.1560754999931357E-4</v>
      </c>
      <c r="AM2889" s="456">
        <v>0</v>
      </c>
      <c r="AN2889" s="457">
        <v>0</v>
      </c>
      <c r="AO2889" s="438">
        <v>8.2329381717478141E-4</v>
      </c>
      <c r="AP2889" s="462">
        <v>0</v>
      </c>
      <c r="AQ2889" s="463">
        <v>0</v>
      </c>
      <c r="AR2889" s="463">
        <v>0</v>
      </c>
      <c r="AS2889" s="456">
        <v>0</v>
      </c>
      <c r="AT2889" s="457">
        <v>0</v>
      </c>
      <c r="AU2889" s="457">
        <v>0</v>
      </c>
    </row>
    <row r="2890" spans="1:47" x14ac:dyDescent="0.2">
      <c r="A2890" s="231">
        <v>2047</v>
      </c>
      <c r="B2890" s="232">
        <v>6</v>
      </c>
      <c r="C2890" s="456">
        <v>0</v>
      </c>
      <c r="D2890" s="457">
        <v>0</v>
      </c>
      <c r="E2890" s="438">
        <v>3.2708750237894808</v>
      </c>
      <c r="F2890" s="456">
        <v>0</v>
      </c>
      <c r="G2890" s="457">
        <v>0</v>
      </c>
      <c r="H2890" s="438">
        <v>8.8842203271968678E-2</v>
      </c>
      <c r="I2890" s="456">
        <v>0</v>
      </c>
      <c r="J2890" s="457">
        <v>0</v>
      </c>
      <c r="K2890" s="438">
        <v>0.16614905320426016</v>
      </c>
      <c r="L2890" s="462">
        <v>0</v>
      </c>
      <c r="M2890" s="463">
        <v>0</v>
      </c>
      <c r="N2890" s="438">
        <v>3.3137017531017828E-3</v>
      </c>
      <c r="O2890" s="456">
        <v>0</v>
      </c>
      <c r="P2890" s="457">
        <v>0</v>
      </c>
      <c r="Q2890" s="438">
        <v>1.2611485984715228E-2</v>
      </c>
      <c r="R2890" s="462">
        <v>0</v>
      </c>
      <c r="S2890" s="463">
        <v>0</v>
      </c>
      <c r="T2890" s="438">
        <v>495.04126560040993</v>
      </c>
      <c r="U2890" s="456">
        <v>0</v>
      </c>
      <c r="V2890" s="457">
        <v>0</v>
      </c>
      <c r="W2890" s="438">
        <v>9.3679561907550404E-3</v>
      </c>
      <c r="X2890" s="456">
        <v>0</v>
      </c>
      <c r="Y2890" s="457">
        <v>0</v>
      </c>
      <c r="Z2890" s="438">
        <v>1.116221132379314E-2</v>
      </c>
      <c r="AA2890" s="456">
        <v>0</v>
      </c>
      <c r="AB2890" s="457">
        <v>0</v>
      </c>
      <c r="AC2890" s="438">
        <v>1.7337259036343006E-3</v>
      </c>
      <c r="AD2890" s="456">
        <v>0</v>
      </c>
      <c r="AE2890" s="457">
        <v>0</v>
      </c>
      <c r="AF2890" s="438">
        <v>1.0289538249826154E-4</v>
      </c>
      <c r="AG2890" s="456">
        <v>0</v>
      </c>
      <c r="AH2890" s="457">
        <v>0</v>
      </c>
      <c r="AI2890" s="438">
        <v>3.7480078816381798E-3</v>
      </c>
      <c r="AJ2890" s="456">
        <v>0</v>
      </c>
      <c r="AK2890" s="457">
        <v>0</v>
      </c>
      <c r="AL2890" s="438">
        <v>6.341077206016908E-4</v>
      </c>
      <c r="AM2890" s="456">
        <v>0</v>
      </c>
      <c r="AN2890" s="457">
        <v>0</v>
      </c>
      <c r="AO2890" s="438">
        <v>8.4272368883358336E-4</v>
      </c>
      <c r="AP2890" s="462">
        <v>0</v>
      </c>
      <c r="AQ2890" s="463">
        <v>0</v>
      </c>
      <c r="AR2890" s="463">
        <v>0</v>
      </c>
      <c r="AS2890" s="456">
        <v>0</v>
      </c>
      <c r="AT2890" s="457">
        <v>0</v>
      </c>
      <c r="AU2890" s="457">
        <v>0</v>
      </c>
    </row>
    <row r="2891" spans="1:47" x14ac:dyDescent="0.2">
      <c r="A2891" s="231">
        <v>2047</v>
      </c>
      <c r="B2891" s="232">
        <v>7</v>
      </c>
      <c r="C2891" s="456">
        <v>0</v>
      </c>
      <c r="D2891" s="457">
        <v>0</v>
      </c>
      <c r="E2891" s="438">
        <v>3.7972254755259272</v>
      </c>
      <c r="F2891" s="456">
        <v>0</v>
      </c>
      <c r="G2891" s="457">
        <v>0</v>
      </c>
      <c r="H2891" s="438">
        <v>0.1107725409605881</v>
      </c>
      <c r="I2891" s="456">
        <v>0</v>
      </c>
      <c r="J2891" s="457">
        <v>0</v>
      </c>
      <c r="K2891" s="438">
        <v>0.20202152902186679</v>
      </c>
      <c r="L2891" s="462">
        <v>0</v>
      </c>
      <c r="M2891" s="463">
        <v>0</v>
      </c>
      <c r="N2891" s="438">
        <v>3.3176677743993344E-3</v>
      </c>
      <c r="O2891" s="456">
        <v>0</v>
      </c>
      <c r="P2891" s="457">
        <v>0</v>
      </c>
      <c r="Q2891" s="438">
        <v>1.3452910272726212E-2</v>
      </c>
      <c r="R2891" s="462">
        <v>0</v>
      </c>
      <c r="S2891" s="463">
        <v>0</v>
      </c>
      <c r="T2891" s="438">
        <v>495.63412226522956</v>
      </c>
      <c r="U2891" s="456">
        <v>0</v>
      </c>
      <c r="V2891" s="457">
        <v>0</v>
      </c>
      <c r="W2891" s="438">
        <v>1.0555523754963464E-2</v>
      </c>
      <c r="X2891" s="456">
        <v>0</v>
      </c>
      <c r="Y2891" s="457">
        <v>0</v>
      </c>
      <c r="Z2891" s="438">
        <v>1.1404096975186276E-2</v>
      </c>
      <c r="AA2891" s="456">
        <v>0</v>
      </c>
      <c r="AB2891" s="457">
        <v>0</v>
      </c>
      <c r="AC2891" s="438">
        <v>2.1341214296510926E-3</v>
      </c>
      <c r="AD2891" s="456">
        <v>0</v>
      </c>
      <c r="AE2891" s="457">
        <v>0</v>
      </c>
      <c r="AF2891" s="438">
        <v>1.2814807810057253E-4</v>
      </c>
      <c r="AG2891" s="456">
        <v>0</v>
      </c>
      <c r="AH2891" s="457">
        <v>0</v>
      </c>
      <c r="AI2891" s="438">
        <v>4.6822722551099856E-3</v>
      </c>
      <c r="AJ2891" s="456">
        <v>0</v>
      </c>
      <c r="AK2891" s="457">
        <v>0</v>
      </c>
      <c r="AL2891" s="438">
        <v>7.7816639993189256E-4</v>
      </c>
      <c r="AM2891" s="456">
        <v>0</v>
      </c>
      <c r="AN2891" s="457">
        <v>0</v>
      </c>
      <c r="AO2891" s="438">
        <v>1.0662747330730821E-3</v>
      </c>
      <c r="AP2891" s="462">
        <v>0</v>
      </c>
      <c r="AQ2891" s="463">
        <v>0</v>
      </c>
      <c r="AR2891" s="463">
        <v>0</v>
      </c>
      <c r="AS2891" s="456">
        <v>0</v>
      </c>
      <c r="AT2891" s="457">
        <v>0</v>
      </c>
      <c r="AU2891" s="457">
        <v>0</v>
      </c>
    </row>
    <row r="2892" spans="1:47" x14ac:dyDescent="0.2">
      <c r="A2892" s="231">
        <v>2047</v>
      </c>
      <c r="B2892" s="232">
        <v>8</v>
      </c>
      <c r="C2892" s="456">
        <v>0</v>
      </c>
      <c r="D2892" s="457">
        <v>0</v>
      </c>
      <c r="E2892" s="438">
        <v>3.8336378028039286</v>
      </c>
      <c r="F2892" s="456">
        <v>0</v>
      </c>
      <c r="G2892" s="457">
        <v>0</v>
      </c>
      <c r="H2892" s="438">
        <v>0.11411769771239588</v>
      </c>
      <c r="I2892" s="456">
        <v>0</v>
      </c>
      <c r="J2892" s="457">
        <v>0</v>
      </c>
      <c r="K2892" s="438">
        <v>0.20430274712762966</v>
      </c>
      <c r="L2892" s="462">
        <v>0</v>
      </c>
      <c r="M2892" s="463">
        <v>0</v>
      </c>
      <c r="N2892" s="438">
        <v>3.3220765762443224E-3</v>
      </c>
      <c r="O2892" s="456">
        <v>0</v>
      </c>
      <c r="P2892" s="457">
        <v>0</v>
      </c>
      <c r="Q2892" s="438">
        <v>1.3512894532111694E-2</v>
      </c>
      <c r="R2892" s="462">
        <v>0</v>
      </c>
      <c r="S2892" s="463">
        <v>0</v>
      </c>
      <c r="T2892" s="438">
        <v>496.29248517928943</v>
      </c>
      <c r="U2892" s="456">
        <v>0</v>
      </c>
      <c r="V2892" s="457">
        <v>0</v>
      </c>
      <c r="W2892" s="438">
        <v>1.0782243107683441E-2</v>
      </c>
      <c r="X2892" s="456">
        <v>0</v>
      </c>
      <c r="Y2892" s="457">
        <v>0</v>
      </c>
      <c r="Z2892" s="438">
        <v>1.1672754765270134E-2</v>
      </c>
      <c r="AA2892" s="456">
        <v>0</v>
      </c>
      <c r="AB2892" s="457">
        <v>0</v>
      </c>
      <c r="AC2892" s="438">
        <v>2.2048472514786402E-3</v>
      </c>
      <c r="AD2892" s="456">
        <v>0</v>
      </c>
      <c r="AE2892" s="457">
        <v>0</v>
      </c>
      <c r="AF2892" s="438">
        <v>1.3222894760089751E-4</v>
      </c>
      <c r="AG2892" s="456">
        <v>0</v>
      </c>
      <c r="AH2892" s="457">
        <v>0</v>
      </c>
      <c r="AI2892" s="438">
        <v>4.8218588370202136E-3</v>
      </c>
      <c r="AJ2892" s="456">
        <v>0</v>
      </c>
      <c r="AK2892" s="457">
        <v>0</v>
      </c>
      <c r="AL2892" s="438">
        <v>8.0540808843710115E-4</v>
      </c>
      <c r="AM2892" s="456">
        <v>0</v>
      </c>
      <c r="AN2892" s="457">
        <v>0</v>
      </c>
      <c r="AO2892" s="438">
        <v>1.0948613603148031E-3</v>
      </c>
      <c r="AP2892" s="462">
        <v>0</v>
      </c>
      <c r="AQ2892" s="463">
        <v>0</v>
      </c>
      <c r="AR2892" s="463">
        <v>0</v>
      </c>
      <c r="AS2892" s="456">
        <v>0</v>
      </c>
      <c r="AT2892" s="457">
        <v>0</v>
      </c>
      <c r="AU2892" s="457">
        <v>0</v>
      </c>
    </row>
    <row r="2893" spans="1:47" x14ac:dyDescent="0.2">
      <c r="A2893" s="231">
        <v>2047</v>
      </c>
      <c r="B2893" s="232">
        <v>9</v>
      </c>
      <c r="C2893" s="456">
        <v>0</v>
      </c>
      <c r="D2893" s="457">
        <v>0</v>
      </c>
      <c r="E2893" s="438">
        <v>3.9513341303758804</v>
      </c>
      <c r="F2893" s="456">
        <v>0</v>
      </c>
      <c r="G2893" s="457">
        <v>0</v>
      </c>
      <c r="H2893" s="438">
        <v>0.13496077819650021</v>
      </c>
      <c r="I2893" s="456">
        <v>0</v>
      </c>
      <c r="J2893" s="457">
        <v>0</v>
      </c>
      <c r="K2893" s="438">
        <v>0.24520768551577973</v>
      </c>
      <c r="L2893" s="462">
        <v>0</v>
      </c>
      <c r="M2893" s="463">
        <v>0</v>
      </c>
      <c r="N2893" s="438">
        <v>3.3256926193624275E-3</v>
      </c>
      <c r="O2893" s="456">
        <v>0</v>
      </c>
      <c r="P2893" s="457">
        <v>0</v>
      </c>
      <c r="Q2893" s="438">
        <v>1.4480305675353763E-2</v>
      </c>
      <c r="R2893" s="462">
        <v>0</v>
      </c>
      <c r="S2893" s="463">
        <v>0</v>
      </c>
      <c r="T2893" s="438">
        <v>496.8330528356675</v>
      </c>
      <c r="U2893" s="456">
        <v>0</v>
      </c>
      <c r="V2893" s="457">
        <v>0</v>
      </c>
      <c r="W2893" s="438">
        <v>1.1335178769804917E-2</v>
      </c>
      <c r="X2893" s="456">
        <v>0</v>
      </c>
      <c r="Y2893" s="457">
        <v>0</v>
      </c>
      <c r="Z2893" s="438">
        <v>1.1969183222395858E-2</v>
      </c>
      <c r="AA2893" s="456">
        <v>0</v>
      </c>
      <c r="AB2893" s="457">
        <v>0</v>
      </c>
      <c r="AC2893" s="438">
        <v>2.5793119848552485E-3</v>
      </c>
      <c r="AD2893" s="456">
        <v>0</v>
      </c>
      <c r="AE2893" s="457">
        <v>0</v>
      </c>
      <c r="AF2893" s="438">
        <v>1.5596918369401868E-4</v>
      </c>
      <c r="AG2893" s="456">
        <v>0</v>
      </c>
      <c r="AH2893" s="457">
        <v>0</v>
      </c>
      <c r="AI2893" s="438">
        <v>5.7114630187585624E-3</v>
      </c>
      <c r="AJ2893" s="456">
        <v>0</v>
      </c>
      <c r="AK2893" s="457">
        <v>0</v>
      </c>
      <c r="AL2893" s="438">
        <v>9.3841528369173119E-4</v>
      </c>
      <c r="AM2893" s="456">
        <v>0</v>
      </c>
      <c r="AN2893" s="457">
        <v>0</v>
      </c>
      <c r="AO2893" s="438">
        <v>1.3108547762538858E-3</v>
      </c>
      <c r="AP2893" s="462">
        <v>0</v>
      </c>
      <c r="AQ2893" s="463">
        <v>0</v>
      </c>
      <c r="AR2893" s="463">
        <v>0</v>
      </c>
      <c r="AS2893" s="456">
        <v>0</v>
      </c>
      <c r="AT2893" s="457">
        <v>0</v>
      </c>
      <c r="AU2893" s="457">
        <v>0</v>
      </c>
    </row>
    <row r="2894" spans="1:47" x14ac:dyDescent="0.2">
      <c r="A2894" s="231">
        <v>2047</v>
      </c>
      <c r="B2894" s="232">
        <v>10</v>
      </c>
      <c r="C2894" s="456">
        <v>0</v>
      </c>
      <c r="D2894" s="457">
        <v>0</v>
      </c>
      <c r="E2894" s="438">
        <v>3.9953072007353403</v>
      </c>
      <c r="F2894" s="456">
        <v>0</v>
      </c>
      <c r="G2894" s="457">
        <v>0</v>
      </c>
      <c r="H2894" s="438">
        <v>0.13949873724894085</v>
      </c>
      <c r="I2894" s="456">
        <v>0</v>
      </c>
      <c r="J2894" s="457">
        <v>0</v>
      </c>
      <c r="K2894" s="438">
        <v>0.24840152404994795</v>
      </c>
      <c r="L2894" s="462">
        <v>0</v>
      </c>
      <c r="M2894" s="463">
        <v>0</v>
      </c>
      <c r="N2894" s="438">
        <v>3.3310353877037697E-3</v>
      </c>
      <c r="O2894" s="456">
        <v>0</v>
      </c>
      <c r="P2894" s="457">
        <v>0</v>
      </c>
      <c r="Q2894" s="438">
        <v>1.4561419817017659E-2</v>
      </c>
      <c r="R2894" s="462">
        <v>0</v>
      </c>
      <c r="S2894" s="463">
        <v>0</v>
      </c>
      <c r="T2894" s="438">
        <v>497.63054260936042</v>
      </c>
      <c r="U2894" s="456">
        <v>0</v>
      </c>
      <c r="V2894" s="457">
        <v>0</v>
      </c>
      <c r="W2894" s="438">
        <v>1.1611523032720891E-2</v>
      </c>
      <c r="X2894" s="456">
        <v>0</v>
      </c>
      <c r="Y2894" s="457">
        <v>0</v>
      </c>
      <c r="Z2894" s="438">
        <v>1.2294187832024354E-2</v>
      </c>
      <c r="AA2894" s="456">
        <v>0</v>
      </c>
      <c r="AB2894" s="457">
        <v>0</v>
      </c>
      <c r="AC2894" s="438">
        <v>2.675176959492603E-3</v>
      </c>
      <c r="AD2894" s="456">
        <v>0</v>
      </c>
      <c r="AE2894" s="457">
        <v>0</v>
      </c>
      <c r="AF2894" s="438">
        <v>1.6152329515498425E-4</v>
      </c>
      <c r="AG2894" s="456">
        <v>0</v>
      </c>
      <c r="AH2894" s="457">
        <v>0</v>
      </c>
      <c r="AI2894" s="438">
        <v>5.9008893133743598E-3</v>
      </c>
      <c r="AJ2894" s="456">
        <v>0</v>
      </c>
      <c r="AK2894" s="457">
        <v>0</v>
      </c>
      <c r="AL2894" s="438">
        <v>9.754278527778818E-4</v>
      </c>
      <c r="AM2894" s="456">
        <v>0</v>
      </c>
      <c r="AN2894" s="457">
        <v>0</v>
      </c>
      <c r="AO2894" s="438">
        <v>1.3496794187963111E-3</v>
      </c>
      <c r="AP2894" s="462">
        <v>0</v>
      </c>
      <c r="AQ2894" s="463">
        <v>0</v>
      </c>
      <c r="AR2894" s="463">
        <v>0</v>
      </c>
      <c r="AS2894" s="456">
        <v>0</v>
      </c>
      <c r="AT2894" s="457">
        <v>0</v>
      </c>
      <c r="AU2894" s="457">
        <v>0</v>
      </c>
    </row>
    <row r="2895" spans="1:47" x14ac:dyDescent="0.2">
      <c r="A2895" s="231">
        <v>2047</v>
      </c>
      <c r="B2895" s="232">
        <v>11</v>
      </c>
      <c r="C2895" s="456">
        <v>0</v>
      </c>
      <c r="D2895" s="457">
        <v>0</v>
      </c>
      <c r="E2895" s="438">
        <v>5.0204052668603669</v>
      </c>
      <c r="F2895" s="456">
        <v>0</v>
      </c>
      <c r="G2895" s="457">
        <v>0</v>
      </c>
      <c r="H2895" s="438">
        <v>0.17583469731587861</v>
      </c>
      <c r="I2895" s="456">
        <v>0</v>
      </c>
      <c r="J2895" s="457">
        <v>0</v>
      </c>
      <c r="K2895" s="438">
        <v>0.28937919084720815</v>
      </c>
      <c r="L2895" s="462">
        <v>0</v>
      </c>
      <c r="M2895" s="463">
        <v>0</v>
      </c>
      <c r="N2895" s="438">
        <v>3.3368865847134247E-3</v>
      </c>
      <c r="O2895" s="456">
        <v>0</v>
      </c>
      <c r="P2895" s="457">
        <v>0</v>
      </c>
      <c r="Q2895" s="438">
        <v>1.6526534649263742E-2</v>
      </c>
      <c r="R2895" s="462">
        <v>0</v>
      </c>
      <c r="S2895" s="463">
        <v>0</v>
      </c>
      <c r="T2895" s="438">
        <v>498.50545189064889</v>
      </c>
      <c r="U2895" s="456">
        <v>0</v>
      </c>
      <c r="V2895" s="457">
        <v>0</v>
      </c>
      <c r="W2895" s="438">
        <v>1.111497681209968E-2</v>
      </c>
      <c r="X2895" s="456">
        <v>0</v>
      </c>
      <c r="Y2895" s="457">
        <v>0</v>
      </c>
      <c r="Z2895" s="438">
        <v>1.2650718396325405E-2</v>
      </c>
      <c r="AA2895" s="456">
        <v>0</v>
      </c>
      <c r="AB2895" s="457">
        <v>0</v>
      </c>
      <c r="AC2895" s="438">
        <v>3.3263361107580625E-3</v>
      </c>
      <c r="AD2895" s="456">
        <v>0</v>
      </c>
      <c r="AE2895" s="457">
        <v>0</v>
      </c>
      <c r="AF2895" s="438">
        <v>2.0293297824859673E-4</v>
      </c>
      <c r="AG2895" s="456">
        <v>0</v>
      </c>
      <c r="AH2895" s="457">
        <v>0</v>
      </c>
      <c r="AI2895" s="438">
        <v>7.4523200107589503E-3</v>
      </c>
      <c r="AJ2895" s="456">
        <v>0</v>
      </c>
      <c r="AK2895" s="457">
        <v>0</v>
      </c>
      <c r="AL2895" s="438">
        <v>1.2067134365680134E-3</v>
      </c>
      <c r="AM2895" s="456">
        <v>0</v>
      </c>
      <c r="AN2895" s="457">
        <v>0</v>
      </c>
      <c r="AO2895" s="438">
        <v>1.7271246855815299E-3</v>
      </c>
      <c r="AP2895" s="462">
        <v>0</v>
      </c>
      <c r="AQ2895" s="463">
        <v>0</v>
      </c>
      <c r="AR2895" s="463">
        <v>0</v>
      </c>
      <c r="AS2895" s="456">
        <v>0</v>
      </c>
      <c r="AT2895" s="457">
        <v>0</v>
      </c>
      <c r="AU2895" s="457">
        <v>0</v>
      </c>
    </row>
    <row r="2896" spans="1:47" x14ac:dyDescent="0.2">
      <c r="A2896" s="231">
        <v>2047</v>
      </c>
      <c r="B2896" s="232">
        <v>12</v>
      </c>
      <c r="C2896" s="456">
        <v>0</v>
      </c>
      <c r="D2896" s="457">
        <v>0</v>
      </c>
      <c r="E2896" s="438">
        <v>5.0806006764097917</v>
      </c>
      <c r="F2896" s="456">
        <v>0</v>
      </c>
      <c r="G2896" s="457">
        <v>0</v>
      </c>
      <c r="H2896" s="438">
        <v>0.18224779771032013</v>
      </c>
      <c r="I2896" s="456">
        <v>0</v>
      </c>
      <c r="J2896" s="457">
        <v>0</v>
      </c>
      <c r="K2896" s="438">
        <v>0.29368050834607251</v>
      </c>
      <c r="L2896" s="462">
        <v>0</v>
      </c>
      <c r="M2896" s="463">
        <v>0</v>
      </c>
      <c r="N2896" s="438">
        <v>3.3432514162288255E-3</v>
      </c>
      <c r="O2896" s="456">
        <v>0</v>
      </c>
      <c r="P2896" s="457">
        <v>0</v>
      </c>
      <c r="Q2896" s="438">
        <v>1.6643988863432976E-2</v>
      </c>
      <c r="R2896" s="462">
        <v>0</v>
      </c>
      <c r="S2896" s="463">
        <v>0</v>
      </c>
      <c r="T2896" s="438">
        <v>499.4551213860322</v>
      </c>
      <c r="U2896" s="456">
        <v>0</v>
      </c>
      <c r="V2896" s="457">
        <v>0</v>
      </c>
      <c r="W2896" s="438">
        <v>1.1426934883700734E-2</v>
      </c>
      <c r="X2896" s="456">
        <v>0</v>
      </c>
      <c r="Y2896" s="457">
        <v>0</v>
      </c>
      <c r="Z2896" s="438">
        <v>1.3038222897934331E-2</v>
      </c>
      <c r="AA2896" s="456">
        <v>0</v>
      </c>
      <c r="AB2896" s="457">
        <v>0</v>
      </c>
      <c r="AC2896" s="438">
        <v>3.4616641243963428E-3</v>
      </c>
      <c r="AD2896" s="456">
        <v>0</v>
      </c>
      <c r="AE2896" s="457">
        <v>0</v>
      </c>
      <c r="AF2896" s="438">
        <v>2.1081620471048672E-4</v>
      </c>
      <c r="AG2896" s="456">
        <v>0</v>
      </c>
      <c r="AH2896" s="457">
        <v>0</v>
      </c>
      <c r="AI2896" s="438">
        <v>7.7201356760741224E-3</v>
      </c>
      <c r="AJ2896" s="456">
        <v>0</v>
      </c>
      <c r="AK2896" s="457">
        <v>0</v>
      </c>
      <c r="AL2896" s="438">
        <v>1.2591292676825286E-3</v>
      </c>
      <c r="AM2896" s="456">
        <v>0</v>
      </c>
      <c r="AN2896" s="457">
        <v>0</v>
      </c>
      <c r="AO2896" s="438">
        <v>1.7820629196040267E-3</v>
      </c>
      <c r="AP2896" s="462">
        <v>0</v>
      </c>
      <c r="AQ2896" s="463">
        <v>0</v>
      </c>
      <c r="AR2896" s="463">
        <v>0</v>
      </c>
      <c r="AS2896" s="456">
        <v>0</v>
      </c>
      <c r="AT2896" s="457">
        <v>0</v>
      </c>
      <c r="AU2896" s="457">
        <v>0</v>
      </c>
    </row>
    <row r="2897" spans="1:47" x14ac:dyDescent="0.2">
      <c r="A2897" s="231">
        <v>2047</v>
      </c>
      <c r="B2897" s="232">
        <v>13</v>
      </c>
      <c r="C2897" s="456">
        <v>0</v>
      </c>
      <c r="D2897" s="457">
        <v>0</v>
      </c>
      <c r="E2897" s="438">
        <v>5.1458164547286867</v>
      </c>
      <c r="F2897" s="456">
        <v>0</v>
      </c>
      <c r="G2897" s="457">
        <v>0</v>
      </c>
      <c r="H2897" s="438">
        <v>0.18919603263108581</v>
      </c>
      <c r="I2897" s="456">
        <v>0</v>
      </c>
      <c r="J2897" s="457">
        <v>0</v>
      </c>
      <c r="K2897" s="438">
        <v>0.29834078619347065</v>
      </c>
      <c r="L2897" s="462">
        <v>0</v>
      </c>
      <c r="M2897" s="463">
        <v>0</v>
      </c>
      <c r="N2897" s="438">
        <v>3.3501409820052082E-3</v>
      </c>
      <c r="O2897" s="456">
        <v>0</v>
      </c>
      <c r="P2897" s="457">
        <v>0</v>
      </c>
      <c r="Q2897" s="438">
        <v>1.6771248411679904E-2</v>
      </c>
      <c r="R2897" s="462">
        <v>0</v>
      </c>
      <c r="S2897" s="463">
        <v>0</v>
      </c>
      <c r="T2897" s="438">
        <v>500.4851324940401</v>
      </c>
      <c r="U2897" s="456">
        <v>0</v>
      </c>
      <c r="V2897" s="457">
        <v>0</v>
      </c>
      <c r="W2897" s="438">
        <v>1.1764886041138158E-2</v>
      </c>
      <c r="X2897" s="456">
        <v>0</v>
      </c>
      <c r="Y2897" s="457">
        <v>0</v>
      </c>
      <c r="Z2897" s="438">
        <v>1.3458045146343833E-2</v>
      </c>
      <c r="AA2897" s="456">
        <v>0</v>
      </c>
      <c r="AB2897" s="457">
        <v>0</v>
      </c>
      <c r="AC2897" s="438">
        <v>3.608268543012696E-3</v>
      </c>
      <c r="AD2897" s="456">
        <v>0</v>
      </c>
      <c r="AE2897" s="457">
        <v>0</v>
      </c>
      <c r="AF2897" s="438">
        <v>2.1935616472384877E-4</v>
      </c>
      <c r="AG2897" s="456">
        <v>0</v>
      </c>
      <c r="AH2897" s="457">
        <v>0</v>
      </c>
      <c r="AI2897" s="438">
        <v>8.0102703995878679E-3</v>
      </c>
      <c r="AJ2897" s="456">
        <v>0</v>
      </c>
      <c r="AK2897" s="457">
        <v>0</v>
      </c>
      <c r="AL2897" s="438">
        <v>1.3159144263305009E-3</v>
      </c>
      <c r="AM2897" s="456">
        <v>0</v>
      </c>
      <c r="AN2897" s="457">
        <v>0</v>
      </c>
      <c r="AO2897" s="438">
        <v>1.841582357720532E-3</v>
      </c>
      <c r="AP2897" s="462">
        <v>0</v>
      </c>
      <c r="AQ2897" s="463">
        <v>0</v>
      </c>
      <c r="AR2897" s="463">
        <v>0</v>
      </c>
      <c r="AS2897" s="456">
        <v>0</v>
      </c>
      <c r="AT2897" s="457">
        <v>0</v>
      </c>
      <c r="AU2897" s="457">
        <v>0</v>
      </c>
    </row>
    <row r="2898" spans="1:47" x14ac:dyDescent="0.2">
      <c r="A2898" s="231">
        <v>2047</v>
      </c>
      <c r="B2898" s="232">
        <v>14</v>
      </c>
      <c r="C2898" s="456">
        <v>0</v>
      </c>
      <c r="D2898" s="457">
        <v>0</v>
      </c>
      <c r="E2898" s="438">
        <v>5.2009830756547695</v>
      </c>
      <c r="F2898" s="456">
        <v>0</v>
      </c>
      <c r="G2898" s="457">
        <v>0</v>
      </c>
      <c r="H2898" s="438">
        <v>0.19663920467759574</v>
      </c>
      <c r="I2898" s="456">
        <v>0</v>
      </c>
      <c r="J2898" s="457">
        <v>0</v>
      </c>
      <c r="K2898" s="438">
        <v>0.30306736411241442</v>
      </c>
      <c r="L2898" s="462">
        <v>0</v>
      </c>
      <c r="M2898" s="463">
        <v>0</v>
      </c>
      <c r="N2898" s="438">
        <v>3.3550461393843088E-3</v>
      </c>
      <c r="O2898" s="456">
        <v>0</v>
      </c>
      <c r="P2898" s="457">
        <v>0</v>
      </c>
      <c r="Q2898" s="438">
        <v>1.690812864559104E-2</v>
      </c>
      <c r="R2898" s="462">
        <v>0</v>
      </c>
      <c r="S2898" s="463">
        <v>0</v>
      </c>
      <c r="T2898" s="438">
        <v>501.21813201830957</v>
      </c>
      <c r="U2898" s="456">
        <v>0</v>
      </c>
      <c r="V2898" s="457">
        <v>0</v>
      </c>
      <c r="W2898" s="438">
        <v>1.2124141190812966E-2</v>
      </c>
      <c r="X2898" s="456">
        <v>0</v>
      </c>
      <c r="Y2898" s="457">
        <v>0</v>
      </c>
      <c r="Z2898" s="438">
        <v>1.3909627850459754E-2</v>
      </c>
      <c r="AA2898" s="456">
        <v>0</v>
      </c>
      <c r="AB2898" s="457">
        <v>0</v>
      </c>
      <c r="AC2898" s="438">
        <v>3.765762224577932E-3</v>
      </c>
      <c r="AD2898" s="456">
        <v>0</v>
      </c>
      <c r="AE2898" s="457">
        <v>0</v>
      </c>
      <c r="AF2898" s="438">
        <v>2.2851947041705963E-4</v>
      </c>
      <c r="AG2898" s="456">
        <v>0</v>
      </c>
      <c r="AH2898" s="457">
        <v>0</v>
      </c>
      <c r="AI2898" s="438">
        <v>8.3209681319075628E-3</v>
      </c>
      <c r="AJ2898" s="456">
        <v>0</v>
      </c>
      <c r="AK2898" s="457">
        <v>0</v>
      </c>
      <c r="AL2898" s="438">
        <v>1.3770001935856267E-3</v>
      </c>
      <c r="AM2898" s="456">
        <v>0</v>
      </c>
      <c r="AN2898" s="457">
        <v>0</v>
      </c>
      <c r="AO2898" s="438">
        <v>1.9051287521612262E-3</v>
      </c>
      <c r="AP2898" s="462">
        <v>0</v>
      </c>
      <c r="AQ2898" s="463">
        <v>0</v>
      </c>
      <c r="AR2898" s="463">
        <v>0</v>
      </c>
      <c r="AS2898" s="456">
        <v>0</v>
      </c>
      <c r="AT2898" s="457">
        <v>0</v>
      </c>
      <c r="AU2898" s="457">
        <v>0</v>
      </c>
    </row>
    <row r="2899" spans="1:47" x14ac:dyDescent="0.2">
      <c r="A2899" s="231">
        <v>2047</v>
      </c>
      <c r="B2899" s="232">
        <v>15</v>
      </c>
      <c r="C2899" s="456">
        <v>0</v>
      </c>
      <c r="D2899" s="457">
        <v>0</v>
      </c>
      <c r="E2899" s="438">
        <v>5.2760853890670578</v>
      </c>
      <c r="F2899" s="456">
        <v>0</v>
      </c>
      <c r="G2899" s="457">
        <v>0</v>
      </c>
      <c r="H2899" s="438">
        <v>0.2046400781294524</v>
      </c>
      <c r="I2899" s="456">
        <v>0</v>
      </c>
      <c r="J2899" s="457">
        <v>0</v>
      </c>
      <c r="K2899" s="438">
        <v>0.30843379035609009</v>
      </c>
      <c r="L2899" s="462">
        <v>0</v>
      </c>
      <c r="M2899" s="463">
        <v>0</v>
      </c>
      <c r="N2899" s="438">
        <v>3.3629841513265943E-3</v>
      </c>
      <c r="O2899" s="456">
        <v>0</v>
      </c>
      <c r="P2899" s="457">
        <v>0</v>
      </c>
      <c r="Q2899" s="438">
        <v>1.7054686036180777E-2</v>
      </c>
      <c r="R2899" s="462">
        <v>0</v>
      </c>
      <c r="S2899" s="463">
        <v>0</v>
      </c>
      <c r="T2899" s="438">
        <v>502.40402459937934</v>
      </c>
      <c r="U2899" s="456">
        <v>0</v>
      </c>
      <c r="V2899" s="457">
        <v>0</v>
      </c>
      <c r="W2899" s="438">
        <v>1.2513326770735647E-2</v>
      </c>
      <c r="X2899" s="456">
        <v>0</v>
      </c>
      <c r="Y2899" s="457">
        <v>0</v>
      </c>
      <c r="Z2899" s="438">
        <v>1.4393082331241938E-2</v>
      </c>
      <c r="AA2899" s="456">
        <v>0</v>
      </c>
      <c r="AB2899" s="457">
        <v>0</v>
      </c>
      <c r="AC2899" s="438">
        <v>3.9345912083642029E-3</v>
      </c>
      <c r="AD2899" s="456">
        <v>0</v>
      </c>
      <c r="AE2899" s="457">
        <v>0</v>
      </c>
      <c r="AF2899" s="438">
        <v>2.3835348572375951E-4</v>
      </c>
      <c r="AG2899" s="456">
        <v>0</v>
      </c>
      <c r="AH2899" s="457">
        <v>0</v>
      </c>
      <c r="AI2899" s="438">
        <v>8.6550848440260491E-3</v>
      </c>
      <c r="AJ2899" s="456">
        <v>0</v>
      </c>
      <c r="AK2899" s="457">
        <v>0</v>
      </c>
      <c r="AL2899" s="438">
        <v>1.4423935900690628E-3</v>
      </c>
      <c r="AM2899" s="456">
        <v>0</v>
      </c>
      <c r="AN2899" s="457">
        <v>0</v>
      </c>
      <c r="AO2899" s="438">
        <v>1.9736709392631584E-3</v>
      </c>
      <c r="AP2899" s="462">
        <v>0</v>
      </c>
      <c r="AQ2899" s="463">
        <v>0</v>
      </c>
      <c r="AR2899" s="463">
        <v>0</v>
      </c>
      <c r="AS2899" s="456">
        <v>0</v>
      </c>
      <c r="AT2899" s="457">
        <v>0</v>
      </c>
      <c r="AU2899" s="457">
        <v>0</v>
      </c>
    </row>
    <row r="2900" spans="1:47" x14ac:dyDescent="0.2">
      <c r="A2900" s="231">
        <v>2047</v>
      </c>
      <c r="B2900" s="232">
        <v>16</v>
      </c>
      <c r="C2900" s="456">
        <v>0</v>
      </c>
      <c r="D2900" s="457">
        <v>0</v>
      </c>
      <c r="E2900" s="438">
        <v>6.2912835177619533</v>
      </c>
      <c r="F2900" s="456">
        <v>0</v>
      </c>
      <c r="G2900" s="457">
        <v>0</v>
      </c>
      <c r="H2900" s="438">
        <v>0.23613098090723503</v>
      </c>
      <c r="I2900" s="456">
        <v>0</v>
      </c>
      <c r="J2900" s="457">
        <v>0</v>
      </c>
      <c r="K2900" s="438">
        <v>0.35299815455415895</v>
      </c>
      <c r="L2900" s="462">
        <v>0</v>
      </c>
      <c r="M2900" s="463">
        <v>0</v>
      </c>
      <c r="N2900" s="438">
        <v>3.3714302457973347E-3</v>
      </c>
      <c r="O2900" s="456">
        <v>0</v>
      </c>
      <c r="P2900" s="457">
        <v>0</v>
      </c>
      <c r="Q2900" s="438">
        <v>2.0829878351013468E-2</v>
      </c>
      <c r="R2900" s="462">
        <v>0</v>
      </c>
      <c r="S2900" s="463">
        <v>0</v>
      </c>
      <c r="T2900" s="438">
        <v>503.66470951562371</v>
      </c>
      <c r="U2900" s="456">
        <v>0</v>
      </c>
      <c r="V2900" s="457">
        <v>0</v>
      </c>
      <c r="W2900" s="438">
        <v>1.3083098177542623E-2</v>
      </c>
      <c r="X2900" s="456">
        <v>0</v>
      </c>
      <c r="Y2900" s="457">
        <v>0</v>
      </c>
      <c r="Z2900" s="438">
        <v>1.4907612052478439E-2</v>
      </c>
      <c r="AA2900" s="456">
        <v>0</v>
      </c>
      <c r="AB2900" s="457">
        <v>0</v>
      </c>
      <c r="AC2900" s="438">
        <v>4.5086072631636389E-3</v>
      </c>
      <c r="AD2900" s="456">
        <v>0</v>
      </c>
      <c r="AE2900" s="457">
        <v>0</v>
      </c>
      <c r="AF2900" s="438">
        <v>2.7450572559700547E-4</v>
      </c>
      <c r="AG2900" s="456">
        <v>0</v>
      </c>
      <c r="AH2900" s="457">
        <v>0</v>
      </c>
      <c r="AI2900" s="438">
        <v>9.9967738386702292E-3</v>
      </c>
      <c r="AJ2900" s="456">
        <v>0</v>
      </c>
      <c r="AK2900" s="457">
        <v>0</v>
      </c>
      <c r="AL2900" s="438">
        <v>1.6482975948622924E-3</v>
      </c>
      <c r="AM2900" s="456">
        <v>0</v>
      </c>
      <c r="AN2900" s="457">
        <v>0</v>
      </c>
      <c r="AO2900" s="438">
        <v>2.2952541133659278E-3</v>
      </c>
      <c r="AP2900" s="462">
        <v>0</v>
      </c>
      <c r="AQ2900" s="463">
        <v>0</v>
      </c>
      <c r="AR2900" s="463">
        <v>0</v>
      </c>
      <c r="AS2900" s="456">
        <v>0</v>
      </c>
      <c r="AT2900" s="457">
        <v>0</v>
      </c>
      <c r="AU2900" s="457">
        <v>0</v>
      </c>
    </row>
    <row r="2901" spans="1:47" x14ac:dyDescent="0.2">
      <c r="A2901" s="231">
        <v>2047</v>
      </c>
      <c r="B2901" s="232">
        <v>17</v>
      </c>
      <c r="C2901" s="456">
        <v>0</v>
      </c>
      <c r="D2901" s="457">
        <v>0</v>
      </c>
      <c r="E2901" s="438">
        <v>6.3830412824921341</v>
      </c>
      <c r="F2901" s="456">
        <v>0</v>
      </c>
      <c r="G2901" s="457">
        <v>0</v>
      </c>
      <c r="H2901" s="438">
        <v>0.24585707538190116</v>
      </c>
      <c r="I2901" s="456">
        <v>0</v>
      </c>
      <c r="J2901" s="457">
        <v>0</v>
      </c>
      <c r="K2901" s="438">
        <v>0.35964949017647424</v>
      </c>
      <c r="L2901" s="462">
        <v>0</v>
      </c>
      <c r="M2901" s="463">
        <v>0</v>
      </c>
      <c r="N2901" s="438">
        <v>3.3802926896539316E-3</v>
      </c>
      <c r="O2901" s="456">
        <v>0</v>
      </c>
      <c r="P2901" s="457">
        <v>0</v>
      </c>
      <c r="Q2901" s="438">
        <v>2.104589356799557E-2</v>
      </c>
      <c r="R2901" s="462">
        <v>0</v>
      </c>
      <c r="S2901" s="463">
        <v>0</v>
      </c>
      <c r="T2901" s="438">
        <v>504.98913993371536</v>
      </c>
      <c r="U2901" s="456">
        <v>0</v>
      </c>
      <c r="V2901" s="457">
        <v>0</v>
      </c>
      <c r="W2901" s="438">
        <v>1.3519370341001584E-2</v>
      </c>
      <c r="X2901" s="456">
        <v>0</v>
      </c>
      <c r="Y2901" s="457">
        <v>0</v>
      </c>
      <c r="Z2901" s="438">
        <v>1.5447172410485023E-2</v>
      </c>
      <c r="AA2901" s="456">
        <v>0</v>
      </c>
      <c r="AB2901" s="457">
        <v>0</v>
      </c>
      <c r="AC2901" s="438">
        <v>4.7137243251994011E-3</v>
      </c>
      <c r="AD2901" s="456">
        <v>0</v>
      </c>
      <c r="AE2901" s="457">
        <v>0</v>
      </c>
      <c r="AF2901" s="438">
        <v>2.864834036601946E-4</v>
      </c>
      <c r="AG2901" s="456">
        <v>0</v>
      </c>
      <c r="AH2901" s="457">
        <v>0</v>
      </c>
      <c r="AI2901" s="438">
        <v>1.0402984876851795E-2</v>
      </c>
      <c r="AJ2901" s="456">
        <v>0</v>
      </c>
      <c r="AK2901" s="457">
        <v>0</v>
      </c>
      <c r="AL2901" s="438">
        <v>1.7278580261810791E-3</v>
      </c>
      <c r="AM2901" s="456">
        <v>0</v>
      </c>
      <c r="AN2901" s="457">
        <v>0</v>
      </c>
      <c r="AO2901" s="438">
        <v>2.3786248263063933E-3</v>
      </c>
      <c r="AP2901" s="462">
        <v>0</v>
      </c>
      <c r="AQ2901" s="463">
        <v>0</v>
      </c>
      <c r="AR2901" s="463">
        <v>0</v>
      </c>
      <c r="AS2901" s="456">
        <v>0</v>
      </c>
      <c r="AT2901" s="457">
        <v>0</v>
      </c>
      <c r="AU2901" s="457">
        <v>0</v>
      </c>
    </row>
    <row r="2902" spans="1:47" x14ac:dyDescent="0.2">
      <c r="A2902" s="231">
        <v>2047</v>
      </c>
      <c r="B2902" s="232">
        <v>18</v>
      </c>
      <c r="C2902" s="456">
        <v>0</v>
      </c>
      <c r="D2902" s="457">
        <v>0</v>
      </c>
      <c r="E2902" s="438">
        <v>6.4786183094867988</v>
      </c>
      <c r="F2902" s="456">
        <v>0</v>
      </c>
      <c r="G2902" s="457">
        <v>0</v>
      </c>
      <c r="H2902" s="438">
        <v>0.25598944035671234</v>
      </c>
      <c r="I2902" s="456">
        <v>0</v>
      </c>
      <c r="J2902" s="457">
        <v>0</v>
      </c>
      <c r="K2902" s="438">
        <v>0.3665785176325656</v>
      </c>
      <c r="L2902" s="462">
        <v>0</v>
      </c>
      <c r="M2902" s="463">
        <v>0</v>
      </c>
      <c r="N2902" s="438">
        <v>3.3895181240625447E-3</v>
      </c>
      <c r="O2902" s="456">
        <v>0</v>
      </c>
      <c r="P2902" s="457">
        <v>0</v>
      </c>
      <c r="Q2902" s="438">
        <v>2.127085480391595E-2</v>
      </c>
      <c r="R2902" s="462">
        <v>0</v>
      </c>
      <c r="S2902" s="463">
        <v>0</v>
      </c>
      <c r="T2902" s="438">
        <v>506.36693833757755</v>
      </c>
      <c r="U2902" s="456">
        <v>0</v>
      </c>
      <c r="V2902" s="457">
        <v>0</v>
      </c>
      <c r="W2902" s="438">
        <v>1.397388203528784E-2</v>
      </c>
      <c r="X2902" s="456">
        <v>0</v>
      </c>
      <c r="Y2902" s="457">
        <v>0</v>
      </c>
      <c r="Z2902" s="438">
        <v>1.6009268487234253E-2</v>
      </c>
      <c r="AA2902" s="456">
        <v>0</v>
      </c>
      <c r="AB2902" s="457">
        <v>0</v>
      </c>
      <c r="AC2902" s="438">
        <v>4.9274134824601017E-3</v>
      </c>
      <c r="AD2902" s="456">
        <v>0</v>
      </c>
      <c r="AE2902" s="457">
        <v>0</v>
      </c>
      <c r="AF2902" s="438">
        <v>2.9896160155316659E-4</v>
      </c>
      <c r="AG2902" s="456">
        <v>0</v>
      </c>
      <c r="AH2902" s="457">
        <v>0</v>
      </c>
      <c r="AI2902" s="438">
        <v>1.0826177789245026E-2</v>
      </c>
      <c r="AJ2902" s="456">
        <v>0</v>
      </c>
      <c r="AK2902" s="457">
        <v>0</v>
      </c>
      <c r="AL2902" s="438">
        <v>1.8107450130323908E-3</v>
      </c>
      <c r="AM2902" s="456">
        <v>0</v>
      </c>
      <c r="AN2902" s="457">
        <v>0</v>
      </c>
      <c r="AO2902" s="438">
        <v>2.4654752211963264E-3</v>
      </c>
      <c r="AP2902" s="462">
        <v>0</v>
      </c>
      <c r="AQ2902" s="463">
        <v>0</v>
      </c>
      <c r="AR2902" s="463">
        <v>0</v>
      </c>
      <c r="AS2902" s="456">
        <v>0</v>
      </c>
      <c r="AT2902" s="457">
        <v>0</v>
      </c>
      <c r="AU2902" s="457">
        <v>0</v>
      </c>
    </row>
    <row r="2903" spans="1:47" x14ac:dyDescent="0.2">
      <c r="A2903" s="231">
        <v>2047</v>
      </c>
      <c r="B2903" s="232">
        <v>19</v>
      </c>
      <c r="C2903" s="456">
        <v>0</v>
      </c>
      <c r="D2903" s="457">
        <v>0</v>
      </c>
      <c r="E2903" s="438">
        <v>6.5670260179842401</v>
      </c>
      <c r="F2903" s="456">
        <v>0</v>
      </c>
      <c r="G2903" s="457">
        <v>0</v>
      </c>
      <c r="H2903" s="438">
        <v>0.26630635464585495</v>
      </c>
      <c r="I2903" s="456">
        <v>0</v>
      </c>
      <c r="J2903" s="457">
        <v>0</v>
      </c>
      <c r="K2903" s="438">
        <v>0.37348408456758941</v>
      </c>
      <c r="L2903" s="462">
        <v>0</v>
      </c>
      <c r="M2903" s="463">
        <v>0</v>
      </c>
      <c r="N2903" s="438">
        <v>3.3976730839116826E-3</v>
      </c>
      <c r="O2903" s="456">
        <v>0</v>
      </c>
      <c r="P2903" s="457">
        <v>0</v>
      </c>
      <c r="Q2903" s="438">
        <v>2.1500326444772514E-2</v>
      </c>
      <c r="R2903" s="462">
        <v>0</v>
      </c>
      <c r="S2903" s="463">
        <v>0</v>
      </c>
      <c r="T2903" s="438">
        <v>507.58632036588932</v>
      </c>
      <c r="U2903" s="456">
        <v>0</v>
      </c>
      <c r="V2903" s="457">
        <v>0</v>
      </c>
      <c r="W2903" s="438">
        <v>1.4435319211405678E-2</v>
      </c>
      <c r="X2903" s="456">
        <v>0</v>
      </c>
      <c r="Y2903" s="457">
        <v>0</v>
      </c>
      <c r="Z2903" s="438">
        <v>1.6582668563476656E-2</v>
      </c>
      <c r="AA2903" s="456">
        <v>0</v>
      </c>
      <c r="AB2903" s="457">
        <v>0</v>
      </c>
      <c r="AC2903" s="438">
        <v>5.1452436669591657E-3</v>
      </c>
      <c r="AD2903" s="456">
        <v>0</v>
      </c>
      <c r="AE2903" s="457">
        <v>0</v>
      </c>
      <c r="AF2903" s="438">
        <v>3.1167579218407921E-4</v>
      </c>
      <c r="AG2903" s="456">
        <v>0</v>
      </c>
      <c r="AH2903" s="457">
        <v>0</v>
      </c>
      <c r="AI2903" s="438">
        <v>1.1256987274089044E-2</v>
      </c>
      <c r="AJ2903" s="456">
        <v>0</v>
      </c>
      <c r="AK2903" s="457">
        <v>0</v>
      </c>
      <c r="AL2903" s="438">
        <v>1.8952956342347612E-3</v>
      </c>
      <c r="AM2903" s="456">
        <v>0</v>
      </c>
      <c r="AN2903" s="457">
        <v>0</v>
      </c>
      <c r="AO2903" s="438">
        <v>2.5537762473298413E-3</v>
      </c>
      <c r="AP2903" s="462">
        <v>0</v>
      </c>
      <c r="AQ2903" s="463">
        <v>0</v>
      </c>
      <c r="AR2903" s="463">
        <v>0</v>
      </c>
      <c r="AS2903" s="456">
        <v>0</v>
      </c>
      <c r="AT2903" s="457">
        <v>0</v>
      </c>
      <c r="AU2903" s="457">
        <v>0</v>
      </c>
    </row>
    <row r="2904" spans="1:47" x14ac:dyDescent="0.2">
      <c r="A2904" s="231">
        <v>2047</v>
      </c>
      <c r="B2904" s="232">
        <v>20</v>
      </c>
      <c r="C2904" s="456">
        <v>0</v>
      </c>
      <c r="D2904" s="457">
        <v>0</v>
      </c>
      <c r="E2904" s="438">
        <v>6.6647276644767235</v>
      </c>
      <c r="F2904" s="456">
        <v>0</v>
      </c>
      <c r="G2904" s="457">
        <v>0</v>
      </c>
      <c r="H2904" s="438">
        <v>0.27666200868913121</v>
      </c>
      <c r="I2904" s="456">
        <v>0</v>
      </c>
      <c r="J2904" s="457">
        <v>0</v>
      </c>
      <c r="K2904" s="438">
        <v>0.38056602274308099</v>
      </c>
      <c r="L2904" s="462">
        <v>0</v>
      </c>
      <c r="M2904" s="463">
        <v>0</v>
      </c>
      <c r="N2904" s="438">
        <v>3.4071061769452736E-3</v>
      </c>
      <c r="O2904" s="456">
        <v>0</v>
      </c>
      <c r="P2904" s="457">
        <v>0</v>
      </c>
      <c r="Q2904" s="438">
        <v>2.1730285155081359E-2</v>
      </c>
      <c r="R2904" s="462">
        <v>0</v>
      </c>
      <c r="S2904" s="463">
        <v>0</v>
      </c>
      <c r="T2904" s="438">
        <v>508.99488107464828</v>
      </c>
      <c r="U2904" s="456">
        <v>0</v>
      </c>
      <c r="V2904" s="457">
        <v>0</v>
      </c>
      <c r="W2904" s="438">
        <v>1.4899832819810565E-2</v>
      </c>
      <c r="X2904" s="456">
        <v>0</v>
      </c>
      <c r="Y2904" s="457">
        <v>0</v>
      </c>
      <c r="Z2904" s="438">
        <v>1.7157162419914902E-2</v>
      </c>
      <c r="AA2904" s="456">
        <v>0</v>
      </c>
      <c r="AB2904" s="457">
        <v>0</v>
      </c>
      <c r="AC2904" s="438">
        <v>5.3636458581264286E-3</v>
      </c>
      <c r="AD2904" s="456">
        <v>0</v>
      </c>
      <c r="AE2904" s="457">
        <v>0</v>
      </c>
      <c r="AF2904" s="438">
        <v>3.2442878865685253E-4</v>
      </c>
      <c r="AG2904" s="456">
        <v>0</v>
      </c>
      <c r="AH2904" s="457">
        <v>0</v>
      </c>
      <c r="AI2904" s="438">
        <v>1.1689509395564684E-2</v>
      </c>
      <c r="AJ2904" s="456">
        <v>0</v>
      </c>
      <c r="AK2904" s="457">
        <v>0</v>
      </c>
      <c r="AL2904" s="438">
        <v>1.9800064801682397E-3</v>
      </c>
      <c r="AM2904" s="456">
        <v>0</v>
      </c>
      <c r="AN2904" s="457">
        <v>0</v>
      </c>
      <c r="AO2904" s="438">
        <v>2.6425402137232844E-3</v>
      </c>
      <c r="AP2904" s="462">
        <v>0</v>
      </c>
      <c r="AQ2904" s="463">
        <v>0</v>
      </c>
      <c r="AR2904" s="463">
        <v>0</v>
      </c>
      <c r="AS2904" s="456">
        <v>0</v>
      </c>
      <c r="AT2904" s="457">
        <v>0</v>
      </c>
      <c r="AU2904" s="457">
        <v>0</v>
      </c>
    </row>
    <row r="2905" spans="1:47" x14ac:dyDescent="0.2">
      <c r="A2905" s="231">
        <v>2047</v>
      </c>
      <c r="B2905" s="232">
        <v>21</v>
      </c>
      <c r="C2905" s="456">
        <v>0</v>
      </c>
      <c r="D2905" s="457">
        <v>0</v>
      </c>
      <c r="E2905" s="438">
        <v>8.120131069980502</v>
      </c>
      <c r="F2905" s="456">
        <v>0</v>
      </c>
      <c r="G2905" s="457">
        <v>0</v>
      </c>
      <c r="H2905" s="438">
        <v>0.33620647882241494</v>
      </c>
      <c r="I2905" s="456">
        <v>0</v>
      </c>
      <c r="J2905" s="457">
        <v>0</v>
      </c>
      <c r="K2905" s="438">
        <v>0.43537670575577897</v>
      </c>
      <c r="L2905" s="462">
        <v>0</v>
      </c>
      <c r="M2905" s="463">
        <v>0</v>
      </c>
      <c r="N2905" s="438">
        <v>3.4163376385150882E-3</v>
      </c>
      <c r="O2905" s="456">
        <v>0</v>
      </c>
      <c r="P2905" s="457">
        <v>0</v>
      </c>
      <c r="Q2905" s="438">
        <v>2.7095079245920001E-2</v>
      </c>
      <c r="R2905" s="462">
        <v>0</v>
      </c>
      <c r="S2905" s="463">
        <v>0</v>
      </c>
      <c r="T2905" s="438">
        <v>510.37458589564318</v>
      </c>
      <c r="U2905" s="456">
        <v>0</v>
      </c>
      <c r="V2905" s="457">
        <v>0</v>
      </c>
      <c r="W2905" s="438">
        <v>1.7474706848363043E-2</v>
      </c>
      <c r="X2905" s="456">
        <v>0</v>
      </c>
      <c r="Y2905" s="457">
        <v>0</v>
      </c>
      <c r="Z2905" s="438">
        <v>1.7719608540865815E-2</v>
      </c>
      <c r="AA2905" s="456">
        <v>0</v>
      </c>
      <c r="AB2905" s="457">
        <v>0</v>
      </c>
      <c r="AC2905" s="438">
        <v>6.5152875249966154E-3</v>
      </c>
      <c r="AD2905" s="456">
        <v>0</v>
      </c>
      <c r="AE2905" s="457">
        <v>0</v>
      </c>
      <c r="AF2905" s="438">
        <v>3.9550598281602663E-4</v>
      </c>
      <c r="AG2905" s="456">
        <v>0</v>
      </c>
      <c r="AH2905" s="457">
        <v>0</v>
      </c>
      <c r="AI2905" s="438">
        <v>1.4208155471022303E-2</v>
      </c>
      <c r="AJ2905" s="456">
        <v>0</v>
      </c>
      <c r="AK2905" s="457">
        <v>0</v>
      </c>
      <c r="AL2905" s="438">
        <v>2.4113537516225873E-3</v>
      </c>
      <c r="AM2905" s="456">
        <v>0</v>
      </c>
      <c r="AN2905" s="457">
        <v>0</v>
      </c>
      <c r="AO2905" s="438">
        <v>3.2123085280020584E-3</v>
      </c>
      <c r="AP2905" s="462">
        <v>0</v>
      </c>
      <c r="AQ2905" s="463">
        <v>0</v>
      </c>
      <c r="AR2905" s="463">
        <v>0</v>
      </c>
      <c r="AS2905" s="456">
        <v>0</v>
      </c>
      <c r="AT2905" s="457">
        <v>0</v>
      </c>
      <c r="AU2905" s="457">
        <v>0</v>
      </c>
    </row>
    <row r="2906" spans="1:47" x14ac:dyDescent="0.2">
      <c r="A2906" s="231">
        <v>2047</v>
      </c>
      <c r="B2906" s="232">
        <v>22</v>
      </c>
      <c r="C2906" s="456">
        <v>0</v>
      </c>
      <c r="D2906" s="457">
        <v>0</v>
      </c>
      <c r="E2906" s="438">
        <v>8.2266405932199032</v>
      </c>
      <c r="F2906" s="456">
        <v>0</v>
      </c>
      <c r="G2906" s="457">
        <v>0</v>
      </c>
      <c r="H2906" s="438">
        <v>0.3473780611411158</v>
      </c>
      <c r="I2906" s="456">
        <v>0</v>
      </c>
      <c r="J2906" s="457">
        <v>0</v>
      </c>
      <c r="K2906" s="438">
        <v>0.44266088477946958</v>
      </c>
      <c r="L2906" s="462">
        <v>0</v>
      </c>
      <c r="M2906" s="463">
        <v>0</v>
      </c>
      <c r="N2906" s="438">
        <v>3.4250603548836322E-3</v>
      </c>
      <c r="O2906" s="456">
        <v>0</v>
      </c>
      <c r="P2906" s="457">
        <v>0</v>
      </c>
      <c r="Q2906" s="438">
        <v>2.7375762791881843E-2</v>
      </c>
      <c r="R2906" s="462">
        <v>0</v>
      </c>
      <c r="S2906" s="463">
        <v>0</v>
      </c>
      <c r="T2906" s="438">
        <v>511.67767563039894</v>
      </c>
      <c r="U2906" s="456">
        <v>0</v>
      </c>
      <c r="V2906" s="457">
        <v>0</v>
      </c>
      <c r="W2906" s="438">
        <v>1.795566879583143E-2</v>
      </c>
      <c r="X2906" s="456">
        <v>0</v>
      </c>
      <c r="Y2906" s="457">
        <v>0</v>
      </c>
      <c r="Z2906" s="438">
        <v>1.8250591215782198E-2</v>
      </c>
      <c r="AA2906" s="456">
        <v>0</v>
      </c>
      <c r="AB2906" s="457">
        <v>0</v>
      </c>
      <c r="AC2906" s="438">
        <v>6.7506819665054812E-3</v>
      </c>
      <c r="AD2906" s="456">
        <v>0</v>
      </c>
      <c r="AE2906" s="457">
        <v>0</v>
      </c>
      <c r="AF2906" s="438">
        <v>4.0930753950431403E-4</v>
      </c>
      <c r="AG2906" s="456">
        <v>0</v>
      </c>
      <c r="AH2906" s="457">
        <v>0</v>
      </c>
      <c r="AI2906" s="438">
        <v>1.4674895328341871E-2</v>
      </c>
      <c r="AJ2906" s="456">
        <v>0</v>
      </c>
      <c r="AK2906" s="457">
        <v>0</v>
      </c>
      <c r="AL2906" s="438">
        <v>2.5028771781972162E-3</v>
      </c>
      <c r="AM2906" s="456">
        <v>0</v>
      </c>
      <c r="AN2906" s="457">
        <v>0</v>
      </c>
      <c r="AO2906" s="438">
        <v>3.3081674849305487E-3</v>
      </c>
      <c r="AP2906" s="462">
        <v>0</v>
      </c>
      <c r="AQ2906" s="463">
        <v>0</v>
      </c>
      <c r="AR2906" s="463">
        <v>0</v>
      </c>
      <c r="AS2906" s="456">
        <v>0</v>
      </c>
      <c r="AT2906" s="457">
        <v>0</v>
      </c>
      <c r="AU2906" s="457">
        <v>0</v>
      </c>
    </row>
    <row r="2907" spans="1:47" x14ac:dyDescent="0.2">
      <c r="A2907" s="231">
        <v>2047</v>
      </c>
      <c r="B2907" s="232">
        <v>23</v>
      </c>
      <c r="C2907" s="456">
        <v>0</v>
      </c>
      <c r="D2907" s="457">
        <v>0</v>
      </c>
      <c r="E2907" s="438">
        <v>8.322950056345082</v>
      </c>
      <c r="F2907" s="456">
        <v>0</v>
      </c>
      <c r="G2907" s="457">
        <v>0</v>
      </c>
      <c r="H2907" s="438">
        <v>0.35747924875243103</v>
      </c>
      <c r="I2907" s="456">
        <v>0</v>
      </c>
      <c r="J2907" s="457">
        <v>0</v>
      </c>
      <c r="K2907" s="438">
        <v>0.44924756628372881</v>
      </c>
      <c r="L2907" s="462">
        <v>0</v>
      </c>
      <c r="M2907" s="463">
        <v>0</v>
      </c>
      <c r="N2907" s="438">
        <v>3.4329541484319306E-3</v>
      </c>
      <c r="O2907" s="456">
        <v>0</v>
      </c>
      <c r="P2907" s="457">
        <v>0</v>
      </c>
      <c r="Q2907" s="438">
        <v>2.7629569736972202E-2</v>
      </c>
      <c r="R2907" s="462">
        <v>0</v>
      </c>
      <c r="S2907" s="463">
        <v>0</v>
      </c>
      <c r="T2907" s="438">
        <v>512.85707938598</v>
      </c>
      <c r="U2907" s="456">
        <v>0</v>
      </c>
      <c r="V2907" s="457">
        <v>0</v>
      </c>
      <c r="W2907" s="438">
        <v>1.8390522110900857E-2</v>
      </c>
      <c r="X2907" s="456">
        <v>0</v>
      </c>
      <c r="Y2907" s="457">
        <v>0</v>
      </c>
      <c r="Z2907" s="438">
        <v>1.8730718470483458E-2</v>
      </c>
      <c r="AA2907" s="456">
        <v>0</v>
      </c>
      <c r="AB2907" s="457">
        <v>0</v>
      </c>
      <c r="AC2907" s="438">
        <v>6.9635242637272965E-3</v>
      </c>
      <c r="AD2907" s="456">
        <v>0</v>
      </c>
      <c r="AE2907" s="457">
        <v>0</v>
      </c>
      <c r="AF2907" s="438">
        <v>4.2178683610245512E-4</v>
      </c>
      <c r="AG2907" s="456">
        <v>0</v>
      </c>
      <c r="AH2907" s="457">
        <v>0</v>
      </c>
      <c r="AI2907" s="438">
        <v>1.5096912557077163E-2</v>
      </c>
      <c r="AJ2907" s="456">
        <v>0</v>
      </c>
      <c r="AK2907" s="457">
        <v>0</v>
      </c>
      <c r="AL2907" s="438">
        <v>2.5856281416422474E-3</v>
      </c>
      <c r="AM2907" s="456">
        <v>0</v>
      </c>
      <c r="AN2907" s="457">
        <v>0</v>
      </c>
      <c r="AO2907" s="438">
        <v>3.3948419207412515E-3</v>
      </c>
      <c r="AP2907" s="462">
        <v>0</v>
      </c>
      <c r="AQ2907" s="463">
        <v>0</v>
      </c>
      <c r="AR2907" s="463">
        <v>0</v>
      </c>
      <c r="AS2907" s="456">
        <v>0</v>
      </c>
      <c r="AT2907" s="457">
        <v>0</v>
      </c>
      <c r="AU2907" s="457">
        <v>0</v>
      </c>
    </row>
    <row r="2908" spans="1:47" x14ac:dyDescent="0.2">
      <c r="A2908" s="231">
        <v>2047</v>
      </c>
      <c r="B2908" s="232">
        <v>24</v>
      </c>
      <c r="C2908" s="456">
        <v>0</v>
      </c>
      <c r="D2908" s="457">
        <v>0</v>
      </c>
      <c r="E2908" s="438">
        <v>8.4032200224290197</v>
      </c>
      <c r="F2908" s="456">
        <v>0</v>
      </c>
      <c r="G2908" s="457">
        <v>0</v>
      </c>
      <c r="H2908" s="438">
        <v>0.36590021690897573</v>
      </c>
      <c r="I2908" s="456">
        <v>0</v>
      </c>
      <c r="J2908" s="457">
        <v>0</v>
      </c>
      <c r="K2908" s="438">
        <v>0.45473681185053705</v>
      </c>
      <c r="L2908" s="462">
        <v>0</v>
      </c>
      <c r="M2908" s="463">
        <v>0</v>
      </c>
      <c r="N2908" s="438">
        <v>3.4395154562376681E-3</v>
      </c>
      <c r="O2908" s="456">
        <v>0</v>
      </c>
      <c r="P2908" s="457">
        <v>0</v>
      </c>
      <c r="Q2908" s="438">
        <v>2.78411085026159E-2</v>
      </c>
      <c r="R2908" s="462">
        <v>0</v>
      </c>
      <c r="S2908" s="463">
        <v>0</v>
      </c>
      <c r="T2908" s="438">
        <v>513.83742185353287</v>
      </c>
      <c r="U2908" s="456">
        <v>0</v>
      </c>
      <c r="V2908" s="457">
        <v>0</v>
      </c>
      <c r="W2908" s="438">
        <v>1.8753105389725945E-2</v>
      </c>
      <c r="X2908" s="456">
        <v>0</v>
      </c>
      <c r="Y2908" s="457">
        <v>0</v>
      </c>
      <c r="Z2908" s="438">
        <v>1.9130956080429379E-2</v>
      </c>
      <c r="AA2908" s="456">
        <v>0</v>
      </c>
      <c r="AB2908" s="457">
        <v>0</v>
      </c>
      <c r="AC2908" s="438">
        <v>7.1409698566614385E-3</v>
      </c>
      <c r="AD2908" s="456">
        <v>0</v>
      </c>
      <c r="AE2908" s="457">
        <v>0</v>
      </c>
      <c r="AF2908" s="438">
        <v>4.3219084330264857E-4</v>
      </c>
      <c r="AG2908" s="456">
        <v>0</v>
      </c>
      <c r="AH2908" s="457">
        <v>0</v>
      </c>
      <c r="AI2908" s="438">
        <v>1.5448726582421378E-2</v>
      </c>
      <c r="AJ2908" s="456">
        <v>0</v>
      </c>
      <c r="AK2908" s="457">
        <v>0</v>
      </c>
      <c r="AL2908" s="438">
        <v>2.654617859976169E-3</v>
      </c>
      <c r="AM2908" s="456">
        <v>0</v>
      </c>
      <c r="AN2908" s="457">
        <v>0</v>
      </c>
      <c r="AO2908" s="438">
        <v>3.4670979973291105E-3</v>
      </c>
      <c r="AP2908" s="462">
        <v>0</v>
      </c>
      <c r="AQ2908" s="463">
        <v>0</v>
      </c>
      <c r="AR2908" s="463">
        <v>0</v>
      </c>
      <c r="AS2908" s="456">
        <v>0</v>
      </c>
      <c r="AT2908" s="457">
        <v>0</v>
      </c>
      <c r="AU2908" s="457">
        <v>0</v>
      </c>
    </row>
    <row r="2909" spans="1:47" x14ac:dyDescent="0.2">
      <c r="A2909" s="231">
        <v>2047</v>
      </c>
      <c r="B2909" s="232">
        <v>25</v>
      </c>
      <c r="C2909" s="456">
        <v>0</v>
      </c>
      <c r="D2909" s="457">
        <v>0</v>
      </c>
      <c r="E2909" s="438">
        <v>8.46369087966157</v>
      </c>
      <c r="F2909" s="456">
        <v>0</v>
      </c>
      <c r="G2909" s="457">
        <v>0</v>
      </c>
      <c r="H2909" s="438">
        <v>0.37224313131619452</v>
      </c>
      <c r="I2909" s="456">
        <v>0</v>
      </c>
      <c r="J2909" s="457">
        <v>0</v>
      </c>
      <c r="K2909" s="438">
        <v>0.45887258796236635</v>
      </c>
      <c r="L2909" s="462">
        <v>0</v>
      </c>
      <c r="M2909" s="463">
        <v>0</v>
      </c>
      <c r="N2909" s="438">
        <v>3.4444705579099798E-3</v>
      </c>
      <c r="O2909" s="456">
        <v>0</v>
      </c>
      <c r="P2909" s="457">
        <v>0</v>
      </c>
      <c r="Q2909" s="438">
        <v>2.8000471966721986E-2</v>
      </c>
      <c r="R2909" s="462">
        <v>0</v>
      </c>
      <c r="S2909" s="463">
        <v>0</v>
      </c>
      <c r="T2909" s="438">
        <v>514.57730301812694</v>
      </c>
      <c r="U2909" s="456">
        <v>0</v>
      </c>
      <c r="V2909" s="457">
        <v>0</v>
      </c>
      <c r="W2909" s="438">
        <v>1.9026138412318139E-2</v>
      </c>
      <c r="X2909" s="456">
        <v>0</v>
      </c>
      <c r="Y2909" s="457">
        <v>0</v>
      </c>
      <c r="Z2909" s="438">
        <v>1.9432492058558182E-2</v>
      </c>
      <c r="AA2909" s="456">
        <v>0</v>
      </c>
      <c r="AB2909" s="457">
        <v>0</v>
      </c>
      <c r="AC2909" s="438">
        <v>7.2746235415418912E-3</v>
      </c>
      <c r="AD2909" s="456">
        <v>0</v>
      </c>
      <c r="AE2909" s="457">
        <v>0</v>
      </c>
      <c r="AF2909" s="438">
        <v>4.4002698270698913E-4</v>
      </c>
      <c r="AG2909" s="456">
        <v>0</v>
      </c>
      <c r="AH2909" s="457">
        <v>0</v>
      </c>
      <c r="AI2909" s="438">
        <v>1.5713699347247596E-2</v>
      </c>
      <c r="AJ2909" s="456">
        <v>0</v>
      </c>
      <c r="AK2909" s="457">
        <v>0</v>
      </c>
      <c r="AL2909" s="438">
        <v>2.7065843081658493E-3</v>
      </c>
      <c r="AM2909" s="456">
        <v>0</v>
      </c>
      <c r="AN2909" s="457">
        <v>0</v>
      </c>
      <c r="AO2909" s="438">
        <v>3.5215174067307043E-3</v>
      </c>
      <c r="AP2909" s="462">
        <v>0</v>
      </c>
      <c r="AQ2909" s="463">
        <v>0</v>
      </c>
      <c r="AR2909" s="463">
        <v>0</v>
      </c>
      <c r="AS2909" s="456">
        <v>0</v>
      </c>
      <c r="AT2909" s="457">
        <v>0</v>
      </c>
      <c r="AU2909" s="457">
        <v>0</v>
      </c>
    </row>
    <row r="2910" spans="1:47" x14ac:dyDescent="0.2">
      <c r="A2910" s="231">
        <v>2047</v>
      </c>
      <c r="B2910" s="232">
        <v>26</v>
      </c>
      <c r="C2910" s="456">
        <v>0</v>
      </c>
      <c r="D2910" s="457">
        <v>0</v>
      </c>
      <c r="E2910" s="438">
        <v>8.5001777521777893</v>
      </c>
      <c r="F2910" s="456">
        <v>0</v>
      </c>
      <c r="G2910" s="457">
        <v>0</v>
      </c>
      <c r="H2910" s="438">
        <v>0.37606934680729859</v>
      </c>
      <c r="I2910" s="456">
        <v>0</v>
      </c>
      <c r="J2910" s="457">
        <v>0</v>
      </c>
      <c r="K2910" s="438">
        <v>0.46136771649068903</v>
      </c>
      <c r="L2910" s="462">
        <v>0</v>
      </c>
      <c r="M2910" s="463">
        <v>0</v>
      </c>
      <c r="N2910" s="438">
        <v>3.4474596130915627E-3</v>
      </c>
      <c r="O2910" s="456">
        <v>0</v>
      </c>
      <c r="P2910" s="457">
        <v>0</v>
      </c>
      <c r="Q2910" s="438">
        <v>2.8096610082426355E-2</v>
      </c>
      <c r="R2910" s="462">
        <v>0</v>
      </c>
      <c r="S2910" s="463">
        <v>0</v>
      </c>
      <c r="T2910" s="438">
        <v>515.0237092133201</v>
      </c>
      <c r="U2910" s="456">
        <v>0</v>
      </c>
      <c r="V2910" s="457">
        <v>0</v>
      </c>
      <c r="W2910" s="438">
        <v>1.9190879243859957E-2</v>
      </c>
      <c r="X2910" s="456">
        <v>0</v>
      </c>
      <c r="Y2910" s="457">
        <v>0</v>
      </c>
      <c r="Z2910" s="438">
        <v>1.9614303204606498E-2</v>
      </c>
      <c r="AA2910" s="456">
        <v>0</v>
      </c>
      <c r="AB2910" s="457">
        <v>0</v>
      </c>
      <c r="AC2910" s="438">
        <v>7.3552340278048474E-3</v>
      </c>
      <c r="AD2910" s="456">
        <v>0</v>
      </c>
      <c r="AE2910" s="457">
        <v>0</v>
      </c>
      <c r="AF2910" s="438">
        <v>4.4475425918159665E-4</v>
      </c>
      <c r="AG2910" s="456">
        <v>0</v>
      </c>
      <c r="AH2910" s="457">
        <v>0</v>
      </c>
      <c r="AI2910" s="438">
        <v>1.5873528791302098E-2</v>
      </c>
      <c r="AJ2910" s="456">
        <v>0</v>
      </c>
      <c r="AK2910" s="457">
        <v>0</v>
      </c>
      <c r="AL2910" s="438">
        <v>2.7379237050336232E-3</v>
      </c>
      <c r="AM2910" s="456">
        <v>0</v>
      </c>
      <c r="AN2910" s="457">
        <v>0</v>
      </c>
      <c r="AO2910" s="438">
        <v>3.5543526189558187E-3</v>
      </c>
      <c r="AP2910" s="462">
        <v>0</v>
      </c>
      <c r="AQ2910" s="463">
        <v>0</v>
      </c>
      <c r="AR2910" s="463">
        <v>0</v>
      </c>
      <c r="AS2910" s="456">
        <v>0</v>
      </c>
      <c r="AT2910" s="457">
        <v>0</v>
      </c>
      <c r="AU2910" s="457">
        <v>0</v>
      </c>
    </row>
    <row r="2911" spans="1:47" x14ac:dyDescent="0.2">
      <c r="A2911" s="231">
        <v>2047</v>
      </c>
      <c r="B2911" s="232">
        <v>27</v>
      </c>
      <c r="C2911" s="456">
        <v>0</v>
      </c>
      <c r="D2911" s="457">
        <v>0</v>
      </c>
      <c r="E2911" s="438">
        <v>8.5071128645759071</v>
      </c>
      <c r="F2911" s="456">
        <v>0</v>
      </c>
      <c r="G2911" s="457">
        <v>0</v>
      </c>
      <c r="H2911" s="438">
        <v>0.37679722659777254</v>
      </c>
      <c r="I2911" s="456">
        <v>0</v>
      </c>
      <c r="J2911" s="457">
        <v>0</v>
      </c>
      <c r="K2911" s="438">
        <v>0.4618422213957824</v>
      </c>
      <c r="L2911" s="462">
        <v>0</v>
      </c>
      <c r="M2911" s="463">
        <v>0</v>
      </c>
      <c r="N2911" s="438">
        <v>3.4480267079390319E-3</v>
      </c>
      <c r="O2911" s="456">
        <v>0</v>
      </c>
      <c r="P2911" s="457">
        <v>0</v>
      </c>
      <c r="Q2911" s="438">
        <v>2.8114919778682714E-2</v>
      </c>
      <c r="R2911" s="462">
        <v>0</v>
      </c>
      <c r="S2911" s="463">
        <v>0</v>
      </c>
      <c r="T2911" s="438">
        <v>515.10957389488487</v>
      </c>
      <c r="U2911" s="456">
        <v>0</v>
      </c>
      <c r="V2911" s="457">
        <v>0</v>
      </c>
      <c r="W2911" s="438">
        <v>1.9222225924977968E-2</v>
      </c>
      <c r="X2911" s="456">
        <v>0</v>
      </c>
      <c r="Y2911" s="457">
        <v>0</v>
      </c>
      <c r="Z2911" s="438">
        <v>1.9648927221954056E-2</v>
      </c>
      <c r="AA2911" s="456">
        <v>0</v>
      </c>
      <c r="AB2911" s="457">
        <v>0</v>
      </c>
      <c r="AC2911" s="438">
        <v>7.3705803783338398E-3</v>
      </c>
      <c r="AD2911" s="456">
        <v>0</v>
      </c>
      <c r="AE2911" s="457">
        <v>0</v>
      </c>
      <c r="AF2911" s="438">
        <v>4.4565296284399111E-4</v>
      </c>
      <c r="AG2911" s="456">
        <v>0</v>
      </c>
      <c r="AH2911" s="457">
        <v>0</v>
      </c>
      <c r="AI2911" s="438">
        <v>1.5903961551653151E-2</v>
      </c>
      <c r="AJ2911" s="456">
        <v>0</v>
      </c>
      <c r="AK2911" s="457">
        <v>0</v>
      </c>
      <c r="AL2911" s="438">
        <v>2.743891512310422E-3</v>
      </c>
      <c r="AM2911" s="456">
        <v>0</v>
      </c>
      <c r="AN2911" s="457">
        <v>0</v>
      </c>
      <c r="AO2911" s="438">
        <v>3.5606059502521397E-3</v>
      </c>
      <c r="AP2911" s="462">
        <v>0</v>
      </c>
      <c r="AQ2911" s="463">
        <v>0</v>
      </c>
      <c r="AR2911" s="463">
        <v>0</v>
      </c>
      <c r="AS2911" s="456">
        <v>0</v>
      </c>
      <c r="AT2911" s="457">
        <v>0</v>
      </c>
      <c r="AU2911" s="457">
        <v>0</v>
      </c>
    </row>
    <row r="2912" spans="1:47" x14ac:dyDescent="0.2">
      <c r="A2912" s="231">
        <v>2047</v>
      </c>
      <c r="B2912" s="232">
        <v>28</v>
      </c>
      <c r="C2912" s="456">
        <v>0</v>
      </c>
      <c r="D2912" s="457">
        <v>0</v>
      </c>
      <c r="E2912" s="438">
        <v>8.507134165969271</v>
      </c>
      <c r="F2912" s="456">
        <v>0</v>
      </c>
      <c r="G2912" s="457">
        <v>0</v>
      </c>
      <c r="H2912" s="438">
        <v>0.37679590836812249</v>
      </c>
      <c r="I2912" s="456">
        <v>0</v>
      </c>
      <c r="J2912" s="457">
        <v>0</v>
      </c>
      <c r="K2912" s="438">
        <v>0.4618423478578158</v>
      </c>
      <c r="L2912" s="462">
        <v>0</v>
      </c>
      <c r="M2912" s="463">
        <v>0</v>
      </c>
      <c r="N2912" s="438">
        <v>3.4480343816492985E-3</v>
      </c>
      <c r="O2912" s="456">
        <v>0</v>
      </c>
      <c r="P2912" s="457">
        <v>0</v>
      </c>
      <c r="Q2912" s="438">
        <v>2.8114931966231084E-2</v>
      </c>
      <c r="R2912" s="462">
        <v>0</v>
      </c>
      <c r="S2912" s="463">
        <v>0</v>
      </c>
      <c r="T2912" s="438">
        <v>515.10928087538036</v>
      </c>
      <c r="U2912" s="456">
        <v>0</v>
      </c>
      <c r="V2912" s="457">
        <v>0</v>
      </c>
      <c r="W2912" s="438">
        <v>1.9222191270383701E-2</v>
      </c>
      <c r="X2912" s="456">
        <v>0</v>
      </c>
      <c r="Y2912" s="457">
        <v>0</v>
      </c>
      <c r="Z2912" s="438">
        <v>1.9648844442939468E-2</v>
      </c>
      <c r="AA2912" s="456">
        <v>0</v>
      </c>
      <c r="AB2912" s="457">
        <v>0</v>
      </c>
      <c r="AC2912" s="438">
        <v>7.3705462143352244E-3</v>
      </c>
      <c r="AD2912" s="456">
        <v>0</v>
      </c>
      <c r="AE2912" s="457">
        <v>0</v>
      </c>
      <c r="AF2912" s="438">
        <v>4.4565284416375094E-4</v>
      </c>
      <c r="AG2912" s="456">
        <v>0</v>
      </c>
      <c r="AH2912" s="457">
        <v>0</v>
      </c>
      <c r="AI2912" s="438">
        <v>1.5903896890987253E-2</v>
      </c>
      <c r="AJ2912" s="456">
        <v>0</v>
      </c>
      <c r="AK2912" s="457">
        <v>0</v>
      </c>
      <c r="AL2912" s="438">
        <v>2.7438744038738101E-3</v>
      </c>
      <c r="AM2912" s="456">
        <v>0</v>
      </c>
      <c r="AN2912" s="457">
        <v>0</v>
      </c>
      <c r="AO2912" s="438">
        <v>3.5605919210864021E-3</v>
      </c>
      <c r="AP2912" s="462">
        <v>0</v>
      </c>
      <c r="AQ2912" s="463">
        <v>0</v>
      </c>
      <c r="AR2912" s="463">
        <v>0</v>
      </c>
      <c r="AS2912" s="456">
        <v>0</v>
      </c>
      <c r="AT2912" s="457">
        <v>0</v>
      </c>
      <c r="AU2912" s="457">
        <v>0</v>
      </c>
    </row>
    <row r="2913" spans="1:47" x14ac:dyDescent="0.2">
      <c r="A2913" s="231">
        <v>2047</v>
      </c>
      <c r="B2913" s="232">
        <v>29</v>
      </c>
      <c r="C2913" s="456">
        <v>0</v>
      </c>
      <c r="D2913" s="457">
        <v>0</v>
      </c>
      <c r="E2913" s="438">
        <v>8.5071244148330134</v>
      </c>
      <c r="F2913" s="456">
        <v>0</v>
      </c>
      <c r="G2913" s="457">
        <v>0</v>
      </c>
      <c r="H2913" s="438">
        <v>0.37679298904918102</v>
      </c>
      <c r="I2913" s="456">
        <v>0</v>
      </c>
      <c r="J2913" s="457">
        <v>0</v>
      </c>
      <c r="K2913" s="438">
        <v>0.46184177555849004</v>
      </c>
      <c r="L2913" s="462">
        <v>0</v>
      </c>
      <c r="M2913" s="463">
        <v>0</v>
      </c>
      <c r="N2913" s="438">
        <v>3.4480389997747834E-3</v>
      </c>
      <c r="O2913" s="456">
        <v>0</v>
      </c>
      <c r="P2913" s="457">
        <v>0</v>
      </c>
      <c r="Q2913" s="438">
        <v>2.81149095164527E-2</v>
      </c>
      <c r="R2913" s="462">
        <v>0</v>
      </c>
      <c r="S2913" s="463">
        <v>0</v>
      </c>
      <c r="T2913" s="438">
        <v>515.1102769160193</v>
      </c>
      <c r="U2913" s="456">
        <v>0</v>
      </c>
      <c r="V2913" s="457">
        <v>0</v>
      </c>
      <c r="W2913" s="438">
        <v>1.9222095356975756E-2</v>
      </c>
      <c r="X2913" s="456">
        <v>0</v>
      </c>
      <c r="Y2913" s="457">
        <v>0</v>
      </c>
      <c r="Z2913" s="438">
        <v>1.9648697029558154E-2</v>
      </c>
      <c r="AA2913" s="456">
        <v>0</v>
      </c>
      <c r="AB2913" s="457">
        <v>0</v>
      </c>
      <c r="AC2913" s="438">
        <v>7.3704753180657339E-3</v>
      </c>
      <c r="AD2913" s="456">
        <v>0</v>
      </c>
      <c r="AE2913" s="457">
        <v>0</v>
      </c>
      <c r="AF2913" s="438">
        <v>4.4564802994126934E-4</v>
      </c>
      <c r="AG2913" s="456">
        <v>0</v>
      </c>
      <c r="AH2913" s="457">
        <v>0</v>
      </c>
      <c r="AI2913" s="438">
        <v>1.5903773981146677E-2</v>
      </c>
      <c r="AJ2913" s="456">
        <v>0</v>
      </c>
      <c r="AK2913" s="457">
        <v>0</v>
      </c>
      <c r="AL2913" s="438">
        <v>2.7438503883938101E-3</v>
      </c>
      <c r="AM2913" s="456">
        <v>0</v>
      </c>
      <c r="AN2913" s="457">
        <v>0</v>
      </c>
      <c r="AO2913" s="438">
        <v>3.5605704282179926E-3</v>
      </c>
      <c r="AP2913" s="462">
        <v>0</v>
      </c>
      <c r="AQ2913" s="463">
        <v>0</v>
      </c>
      <c r="AR2913" s="463">
        <v>0</v>
      </c>
      <c r="AS2913" s="456">
        <v>0</v>
      </c>
      <c r="AT2913" s="457">
        <v>0</v>
      </c>
      <c r="AU2913" s="457">
        <v>0</v>
      </c>
    </row>
    <row r="2914" spans="1:47" x14ac:dyDescent="0.2">
      <c r="A2914" s="231">
        <v>2047</v>
      </c>
      <c r="B2914" s="232">
        <v>30</v>
      </c>
      <c r="C2914" s="456">
        <v>0</v>
      </c>
      <c r="D2914" s="457">
        <v>0</v>
      </c>
      <c r="E2914" s="438">
        <v>9.7761893075941728</v>
      </c>
      <c r="F2914" s="456">
        <v>0</v>
      </c>
      <c r="G2914" s="457">
        <v>0</v>
      </c>
      <c r="H2914" s="438">
        <v>0.39958027074984442</v>
      </c>
      <c r="I2914" s="456">
        <v>0</v>
      </c>
      <c r="J2914" s="457">
        <v>0</v>
      </c>
      <c r="K2914" s="438">
        <v>0.59666207334218546</v>
      </c>
      <c r="L2914" s="462">
        <v>0</v>
      </c>
      <c r="M2914" s="463">
        <v>0</v>
      </c>
      <c r="N2914" s="438">
        <v>3.4480464314253275E-3</v>
      </c>
      <c r="O2914" s="456">
        <v>0</v>
      </c>
      <c r="P2914" s="457">
        <v>0</v>
      </c>
      <c r="Q2914" s="438">
        <v>2.8114852717894281E-2</v>
      </c>
      <c r="R2914" s="462">
        <v>0</v>
      </c>
      <c r="S2914" s="463">
        <v>0</v>
      </c>
      <c r="T2914" s="438">
        <v>515.11120190179793</v>
      </c>
      <c r="U2914" s="456">
        <v>0</v>
      </c>
      <c r="V2914" s="457">
        <v>0</v>
      </c>
      <c r="W2914" s="438">
        <v>2.0497956308317165E-2</v>
      </c>
      <c r="X2914" s="456">
        <v>0</v>
      </c>
      <c r="Y2914" s="457">
        <v>0</v>
      </c>
      <c r="Z2914" s="438">
        <v>1.9648466805656524E-2</v>
      </c>
      <c r="AA2914" s="456">
        <v>0</v>
      </c>
      <c r="AB2914" s="457">
        <v>0</v>
      </c>
      <c r="AC2914" s="438">
        <v>7.792654544107251E-3</v>
      </c>
      <c r="AD2914" s="456">
        <v>0</v>
      </c>
      <c r="AE2914" s="457">
        <v>0</v>
      </c>
      <c r="AF2914" s="438">
        <v>4.7229495701127741E-4</v>
      </c>
      <c r="AG2914" s="456">
        <v>0</v>
      </c>
      <c r="AH2914" s="457">
        <v>0</v>
      </c>
      <c r="AI2914" s="438">
        <v>1.6873105732430501E-2</v>
      </c>
      <c r="AJ2914" s="456">
        <v>0</v>
      </c>
      <c r="AK2914" s="457">
        <v>0</v>
      </c>
      <c r="AL2914" s="438">
        <v>2.8982153721984231E-3</v>
      </c>
      <c r="AM2914" s="456">
        <v>0</v>
      </c>
      <c r="AN2914" s="457">
        <v>0</v>
      </c>
      <c r="AO2914" s="438">
        <v>3.7892643751364368E-3</v>
      </c>
      <c r="AP2914" s="462">
        <v>0</v>
      </c>
      <c r="AQ2914" s="463">
        <v>0</v>
      </c>
      <c r="AR2914" s="463">
        <v>0</v>
      </c>
      <c r="AS2914" s="456">
        <v>0</v>
      </c>
      <c r="AT2914" s="457">
        <v>0</v>
      </c>
      <c r="AU2914" s="457">
        <v>0</v>
      </c>
    </row>
    <row r="2915" spans="1:47" x14ac:dyDescent="0.2">
      <c r="A2915" s="231">
        <v>2047</v>
      </c>
      <c r="B2915" s="232">
        <v>31</v>
      </c>
      <c r="C2915" s="456">
        <v>0</v>
      </c>
      <c r="D2915" s="457">
        <v>0</v>
      </c>
      <c r="E2915" s="438">
        <v>11.089706044064648</v>
      </c>
      <c r="F2915" s="456">
        <v>0</v>
      </c>
      <c r="G2915" s="457">
        <v>0</v>
      </c>
      <c r="H2915" s="438">
        <v>0.42474778101179039</v>
      </c>
      <c r="I2915" s="456">
        <v>0</v>
      </c>
      <c r="J2915" s="457">
        <v>0</v>
      </c>
      <c r="K2915" s="438">
        <v>0.72635557239199844</v>
      </c>
      <c r="L2915" s="462">
        <v>0</v>
      </c>
      <c r="M2915" s="463">
        <v>0</v>
      </c>
      <c r="N2915" s="438">
        <v>3.4480502744016414E-3</v>
      </c>
      <c r="O2915" s="456">
        <v>0</v>
      </c>
      <c r="P2915" s="457">
        <v>0</v>
      </c>
      <c r="Q2915" s="438">
        <v>2.8114818130066409E-2</v>
      </c>
      <c r="R2915" s="462">
        <v>0</v>
      </c>
      <c r="S2915" s="463">
        <v>0</v>
      </c>
      <c r="T2915" s="438">
        <v>515.11274807116934</v>
      </c>
      <c r="U2915" s="456">
        <v>0</v>
      </c>
      <c r="V2915" s="457">
        <v>0</v>
      </c>
      <c r="W2915" s="438">
        <v>2.1883895633631176E-2</v>
      </c>
      <c r="X2915" s="456">
        <v>0</v>
      </c>
      <c r="Y2915" s="457">
        <v>0</v>
      </c>
      <c r="Z2915" s="438">
        <v>1.964811871951171E-2</v>
      </c>
      <c r="AA2915" s="456">
        <v>0</v>
      </c>
      <c r="AB2915" s="457">
        <v>0</v>
      </c>
      <c r="AC2915" s="438">
        <v>8.2632664389680824E-3</v>
      </c>
      <c r="AD2915" s="456">
        <v>0</v>
      </c>
      <c r="AE2915" s="457">
        <v>0</v>
      </c>
      <c r="AF2915" s="438">
        <v>5.0188725768906281E-4</v>
      </c>
      <c r="AG2915" s="456">
        <v>0</v>
      </c>
      <c r="AH2915" s="457">
        <v>0</v>
      </c>
      <c r="AI2915" s="438">
        <v>1.7942412001161083E-2</v>
      </c>
      <c r="AJ2915" s="456">
        <v>0</v>
      </c>
      <c r="AK2915" s="457">
        <v>0</v>
      </c>
      <c r="AL2915" s="438">
        <v>3.0713756111775607E-3</v>
      </c>
      <c r="AM2915" s="456">
        <v>0</v>
      </c>
      <c r="AN2915" s="457">
        <v>0</v>
      </c>
      <c r="AO2915" s="438">
        <v>4.0393331006651377E-3</v>
      </c>
      <c r="AP2915" s="462">
        <v>0</v>
      </c>
      <c r="AQ2915" s="463">
        <v>0</v>
      </c>
      <c r="AR2915" s="463">
        <v>0</v>
      </c>
      <c r="AS2915" s="456">
        <v>0</v>
      </c>
      <c r="AT2915" s="457">
        <v>0</v>
      </c>
      <c r="AU2915" s="457">
        <v>0</v>
      </c>
    </row>
    <row r="2916" spans="1:47" x14ac:dyDescent="0.2">
      <c r="A2916" s="231">
        <v>2047</v>
      </c>
      <c r="B2916" s="232">
        <v>32</v>
      </c>
      <c r="C2916" s="456">
        <v>0</v>
      </c>
      <c r="D2916" s="457">
        <v>0</v>
      </c>
      <c r="E2916" s="419">
        <v>11.089706044064648</v>
      </c>
      <c r="F2916" s="456">
        <v>0</v>
      </c>
      <c r="G2916" s="457">
        <v>0</v>
      </c>
      <c r="H2916" s="419">
        <v>0.42474778101179039</v>
      </c>
      <c r="I2916" s="456">
        <v>0</v>
      </c>
      <c r="J2916" s="457">
        <v>0</v>
      </c>
      <c r="K2916" s="419">
        <v>0.72635557239199844</v>
      </c>
      <c r="L2916" s="462">
        <v>0</v>
      </c>
      <c r="M2916" s="463">
        <v>0</v>
      </c>
      <c r="N2916" s="419">
        <v>3.4480502744016414E-3</v>
      </c>
      <c r="O2916" s="456">
        <v>0</v>
      </c>
      <c r="P2916" s="457">
        <v>0</v>
      </c>
      <c r="Q2916" s="419">
        <v>2.8114818130066409E-2</v>
      </c>
      <c r="R2916" s="462">
        <v>0</v>
      </c>
      <c r="S2916" s="463">
        <v>0</v>
      </c>
      <c r="T2916" s="419">
        <v>515.11274807116934</v>
      </c>
      <c r="U2916" s="456">
        <v>0</v>
      </c>
      <c r="V2916" s="457">
        <v>0</v>
      </c>
      <c r="W2916" s="419">
        <v>2.1883895633631176E-2</v>
      </c>
      <c r="X2916" s="456">
        <v>0</v>
      </c>
      <c r="Y2916" s="457">
        <v>0</v>
      </c>
      <c r="Z2916" s="419">
        <v>1.964811871951171E-2</v>
      </c>
      <c r="AA2916" s="456">
        <v>0</v>
      </c>
      <c r="AB2916" s="457">
        <v>0</v>
      </c>
      <c r="AC2916" s="419">
        <v>8.2632664389680824E-3</v>
      </c>
      <c r="AD2916" s="456">
        <v>0</v>
      </c>
      <c r="AE2916" s="457">
        <v>0</v>
      </c>
      <c r="AF2916" s="419">
        <v>5.0188725768906281E-4</v>
      </c>
      <c r="AG2916" s="456">
        <v>0</v>
      </c>
      <c r="AH2916" s="457">
        <v>0</v>
      </c>
      <c r="AI2916" s="419">
        <v>1.7942412001161083E-2</v>
      </c>
      <c r="AJ2916" s="456">
        <v>0</v>
      </c>
      <c r="AK2916" s="457">
        <v>0</v>
      </c>
      <c r="AL2916" s="419">
        <v>3.0713756111775607E-3</v>
      </c>
      <c r="AM2916" s="456">
        <v>0</v>
      </c>
      <c r="AN2916" s="457">
        <v>0</v>
      </c>
      <c r="AO2916" s="419">
        <v>4.0393331006651377E-3</v>
      </c>
      <c r="AP2916" s="462">
        <v>0</v>
      </c>
      <c r="AQ2916" s="463">
        <v>0</v>
      </c>
      <c r="AR2916" s="463">
        <v>0</v>
      </c>
      <c r="AS2916" s="456">
        <v>0</v>
      </c>
      <c r="AT2916" s="457">
        <v>0</v>
      </c>
      <c r="AU2916" s="457">
        <v>0</v>
      </c>
    </row>
    <row r="2917" spans="1:47" x14ac:dyDescent="0.2">
      <c r="A2917" s="231">
        <v>2047</v>
      </c>
      <c r="B2917" s="232">
        <v>33</v>
      </c>
      <c r="C2917" s="456">
        <v>0</v>
      </c>
      <c r="D2917" s="457">
        <v>0</v>
      </c>
      <c r="E2917" s="419">
        <v>11.089706044064648</v>
      </c>
      <c r="F2917" s="456">
        <v>0</v>
      </c>
      <c r="G2917" s="457">
        <v>0</v>
      </c>
      <c r="H2917" s="419">
        <v>0.42474778101179039</v>
      </c>
      <c r="I2917" s="456">
        <v>0</v>
      </c>
      <c r="J2917" s="457">
        <v>0</v>
      </c>
      <c r="K2917" s="419">
        <v>0.72635557239199844</v>
      </c>
      <c r="L2917" s="462">
        <v>0</v>
      </c>
      <c r="M2917" s="463">
        <v>0</v>
      </c>
      <c r="N2917" s="419">
        <v>3.4480502744016414E-3</v>
      </c>
      <c r="O2917" s="456">
        <v>0</v>
      </c>
      <c r="P2917" s="457">
        <v>0</v>
      </c>
      <c r="Q2917" s="419">
        <v>2.8114818130066409E-2</v>
      </c>
      <c r="R2917" s="462">
        <v>0</v>
      </c>
      <c r="S2917" s="463">
        <v>0</v>
      </c>
      <c r="T2917" s="419">
        <v>515.11274807116934</v>
      </c>
      <c r="U2917" s="456">
        <v>0</v>
      </c>
      <c r="V2917" s="457">
        <v>0</v>
      </c>
      <c r="W2917" s="419">
        <v>2.1883895633631176E-2</v>
      </c>
      <c r="X2917" s="456">
        <v>0</v>
      </c>
      <c r="Y2917" s="457">
        <v>0</v>
      </c>
      <c r="Z2917" s="419">
        <v>1.964811871951171E-2</v>
      </c>
      <c r="AA2917" s="456">
        <v>0</v>
      </c>
      <c r="AB2917" s="457">
        <v>0</v>
      </c>
      <c r="AC2917" s="419">
        <v>8.2632664389680824E-3</v>
      </c>
      <c r="AD2917" s="456">
        <v>0</v>
      </c>
      <c r="AE2917" s="457">
        <v>0</v>
      </c>
      <c r="AF2917" s="419">
        <v>5.0188725768906281E-4</v>
      </c>
      <c r="AG2917" s="456">
        <v>0</v>
      </c>
      <c r="AH2917" s="457">
        <v>0</v>
      </c>
      <c r="AI2917" s="419">
        <v>1.7942412001161083E-2</v>
      </c>
      <c r="AJ2917" s="456">
        <v>0</v>
      </c>
      <c r="AK2917" s="457">
        <v>0</v>
      </c>
      <c r="AL2917" s="419">
        <v>3.0713756111775607E-3</v>
      </c>
      <c r="AM2917" s="456">
        <v>0</v>
      </c>
      <c r="AN2917" s="457">
        <v>0</v>
      </c>
      <c r="AO2917" s="419">
        <v>4.0393331006651377E-3</v>
      </c>
      <c r="AP2917" s="462">
        <v>0</v>
      </c>
      <c r="AQ2917" s="463">
        <v>0</v>
      </c>
      <c r="AR2917" s="463">
        <v>0</v>
      </c>
      <c r="AS2917" s="456">
        <v>0</v>
      </c>
      <c r="AT2917" s="457">
        <v>0</v>
      </c>
      <c r="AU2917" s="457">
        <v>0</v>
      </c>
    </row>
    <row r="2918" spans="1:47" x14ac:dyDescent="0.2">
      <c r="A2918" s="231">
        <v>2047</v>
      </c>
      <c r="B2918" s="232">
        <v>34</v>
      </c>
      <c r="C2918" s="456">
        <v>0</v>
      </c>
      <c r="D2918" s="457">
        <v>0</v>
      </c>
      <c r="E2918" s="419">
        <v>11.089706044064648</v>
      </c>
      <c r="F2918" s="456">
        <v>0</v>
      </c>
      <c r="G2918" s="457">
        <v>0</v>
      </c>
      <c r="H2918" s="419">
        <v>0.42474778101179039</v>
      </c>
      <c r="I2918" s="456">
        <v>0</v>
      </c>
      <c r="J2918" s="457">
        <v>0</v>
      </c>
      <c r="K2918" s="419">
        <v>0.72635557239199844</v>
      </c>
      <c r="L2918" s="462">
        <v>0</v>
      </c>
      <c r="M2918" s="463">
        <v>0</v>
      </c>
      <c r="N2918" s="419">
        <v>3.4480502744016414E-3</v>
      </c>
      <c r="O2918" s="456">
        <v>0</v>
      </c>
      <c r="P2918" s="457">
        <v>0</v>
      </c>
      <c r="Q2918" s="419">
        <v>2.8114818130066409E-2</v>
      </c>
      <c r="R2918" s="462">
        <v>0</v>
      </c>
      <c r="S2918" s="463">
        <v>0</v>
      </c>
      <c r="T2918" s="419">
        <v>515.11274807116934</v>
      </c>
      <c r="U2918" s="456">
        <v>0</v>
      </c>
      <c r="V2918" s="457">
        <v>0</v>
      </c>
      <c r="W2918" s="419">
        <v>2.1883895633631176E-2</v>
      </c>
      <c r="X2918" s="456">
        <v>0</v>
      </c>
      <c r="Y2918" s="457">
        <v>0</v>
      </c>
      <c r="Z2918" s="419">
        <v>1.964811871951171E-2</v>
      </c>
      <c r="AA2918" s="456">
        <v>0</v>
      </c>
      <c r="AB2918" s="457">
        <v>0</v>
      </c>
      <c r="AC2918" s="419">
        <v>8.2632664389680824E-3</v>
      </c>
      <c r="AD2918" s="456">
        <v>0</v>
      </c>
      <c r="AE2918" s="457">
        <v>0</v>
      </c>
      <c r="AF2918" s="419">
        <v>5.0188725768906281E-4</v>
      </c>
      <c r="AG2918" s="456">
        <v>0</v>
      </c>
      <c r="AH2918" s="457">
        <v>0</v>
      </c>
      <c r="AI2918" s="419">
        <v>1.7942412001161083E-2</v>
      </c>
      <c r="AJ2918" s="456">
        <v>0</v>
      </c>
      <c r="AK2918" s="457">
        <v>0</v>
      </c>
      <c r="AL2918" s="419">
        <v>3.0713756111775607E-3</v>
      </c>
      <c r="AM2918" s="456">
        <v>0</v>
      </c>
      <c r="AN2918" s="457">
        <v>0</v>
      </c>
      <c r="AO2918" s="419">
        <v>4.0393331006651377E-3</v>
      </c>
      <c r="AP2918" s="462">
        <v>0</v>
      </c>
      <c r="AQ2918" s="463">
        <v>0</v>
      </c>
      <c r="AR2918" s="463">
        <v>0</v>
      </c>
      <c r="AS2918" s="456">
        <v>0</v>
      </c>
      <c r="AT2918" s="457">
        <v>0</v>
      </c>
      <c r="AU2918" s="457">
        <v>0</v>
      </c>
    </row>
    <row r="2919" spans="1:47" x14ac:dyDescent="0.2">
      <c r="A2919" s="231">
        <v>2047</v>
      </c>
      <c r="B2919" s="232">
        <v>35</v>
      </c>
      <c r="C2919" s="456">
        <v>0</v>
      </c>
      <c r="D2919" s="457">
        <v>0</v>
      </c>
      <c r="E2919" s="419">
        <v>11.089706044064648</v>
      </c>
      <c r="F2919" s="456">
        <v>0</v>
      </c>
      <c r="G2919" s="457">
        <v>0</v>
      </c>
      <c r="H2919" s="419">
        <v>0.42474778101179039</v>
      </c>
      <c r="I2919" s="456">
        <v>0</v>
      </c>
      <c r="J2919" s="457">
        <v>0</v>
      </c>
      <c r="K2919" s="419">
        <v>0.72635557239199844</v>
      </c>
      <c r="L2919" s="462">
        <v>0</v>
      </c>
      <c r="M2919" s="463">
        <v>0</v>
      </c>
      <c r="N2919" s="419">
        <v>3.4480502744016414E-3</v>
      </c>
      <c r="O2919" s="456">
        <v>0</v>
      </c>
      <c r="P2919" s="457">
        <v>0</v>
      </c>
      <c r="Q2919" s="419">
        <v>2.8114818130066409E-2</v>
      </c>
      <c r="R2919" s="462">
        <v>0</v>
      </c>
      <c r="S2919" s="463">
        <v>0</v>
      </c>
      <c r="T2919" s="419">
        <v>515.11274807116934</v>
      </c>
      <c r="U2919" s="456">
        <v>0</v>
      </c>
      <c r="V2919" s="457">
        <v>0</v>
      </c>
      <c r="W2919" s="419">
        <v>2.1883895633631176E-2</v>
      </c>
      <c r="X2919" s="456">
        <v>0</v>
      </c>
      <c r="Y2919" s="457">
        <v>0</v>
      </c>
      <c r="Z2919" s="419">
        <v>1.964811871951171E-2</v>
      </c>
      <c r="AA2919" s="456">
        <v>0</v>
      </c>
      <c r="AB2919" s="457">
        <v>0</v>
      </c>
      <c r="AC2919" s="419">
        <v>8.2632664389680824E-3</v>
      </c>
      <c r="AD2919" s="456">
        <v>0</v>
      </c>
      <c r="AE2919" s="457">
        <v>0</v>
      </c>
      <c r="AF2919" s="419">
        <v>5.0188725768906281E-4</v>
      </c>
      <c r="AG2919" s="456">
        <v>0</v>
      </c>
      <c r="AH2919" s="457">
        <v>0</v>
      </c>
      <c r="AI2919" s="419">
        <v>1.7942412001161083E-2</v>
      </c>
      <c r="AJ2919" s="456">
        <v>0</v>
      </c>
      <c r="AK2919" s="457">
        <v>0</v>
      </c>
      <c r="AL2919" s="419">
        <v>3.0713756111775607E-3</v>
      </c>
      <c r="AM2919" s="456">
        <v>0</v>
      </c>
      <c r="AN2919" s="457">
        <v>0</v>
      </c>
      <c r="AO2919" s="419">
        <v>4.0393331006651377E-3</v>
      </c>
      <c r="AP2919" s="462">
        <v>0</v>
      </c>
      <c r="AQ2919" s="463">
        <v>0</v>
      </c>
      <c r="AR2919" s="463">
        <v>0</v>
      </c>
      <c r="AS2919" s="456">
        <v>0</v>
      </c>
      <c r="AT2919" s="457">
        <v>0</v>
      </c>
      <c r="AU2919" s="457">
        <v>0</v>
      </c>
    </row>
    <row r="2920" spans="1:47" x14ac:dyDescent="0.2">
      <c r="A2920" s="231">
        <v>2047</v>
      </c>
      <c r="B2920" s="232">
        <v>36</v>
      </c>
      <c r="C2920" s="456">
        <v>0</v>
      </c>
      <c r="D2920" s="457">
        <v>0</v>
      </c>
      <c r="E2920" s="419">
        <v>11.089706044064648</v>
      </c>
      <c r="F2920" s="456">
        <v>0</v>
      </c>
      <c r="G2920" s="457">
        <v>0</v>
      </c>
      <c r="H2920" s="419">
        <v>0.42474778101179039</v>
      </c>
      <c r="I2920" s="456">
        <v>0</v>
      </c>
      <c r="J2920" s="457">
        <v>0</v>
      </c>
      <c r="K2920" s="419">
        <v>0.72635557239199844</v>
      </c>
      <c r="L2920" s="462">
        <v>0</v>
      </c>
      <c r="M2920" s="463">
        <v>0</v>
      </c>
      <c r="N2920" s="419">
        <v>3.4480502744016414E-3</v>
      </c>
      <c r="O2920" s="456">
        <v>0</v>
      </c>
      <c r="P2920" s="457">
        <v>0</v>
      </c>
      <c r="Q2920" s="419">
        <v>2.8114818130066409E-2</v>
      </c>
      <c r="R2920" s="462">
        <v>0</v>
      </c>
      <c r="S2920" s="463">
        <v>0</v>
      </c>
      <c r="T2920" s="419">
        <v>515.11274807116934</v>
      </c>
      <c r="U2920" s="456">
        <v>0</v>
      </c>
      <c r="V2920" s="457">
        <v>0</v>
      </c>
      <c r="W2920" s="419">
        <v>2.1883895633631176E-2</v>
      </c>
      <c r="X2920" s="456">
        <v>0</v>
      </c>
      <c r="Y2920" s="457">
        <v>0</v>
      </c>
      <c r="Z2920" s="419">
        <v>1.964811871951171E-2</v>
      </c>
      <c r="AA2920" s="456">
        <v>0</v>
      </c>
      <c r="AB2920" s="457">
        <v>0</v>
      </c>
      <c r="AC2920" s="419">
        <v>8.2632664389680824E-3</v>
      </c>
      <c r="AD2920" s="456">
        <v>0</v>
      </c>
      <c r="AE2920" s="457">
        <v>0</v>
      </c>
      <c r="AF2920" s="419">
        <v>5.0188725768906281E-4</v>
      </c>
      <c r="AG2920" s="456">
        <v>0</v>
      </c>
      <c r="AH2920" s="457">
        <v>0</v>
      </c>
      <c r="AI2920" s="419">
        <v>1.7942412001161083E-2</v>
      </c>
      <c r="AJ2920" s="456">
        <v>0</v>
      </c>
      <c r="AK2920" s="457">
        <v>0</v>
      </c>
      <c r="AL2920" s="419">
        <v>3.0713756111775607E-3</v>
      </c>
      <c r="AM2920" s="456">
        <v>0</v>
      </c>
      <c r="AN2920" s="457">
        <v>0</v>
      </c>
      <c r="AO2920" s="419">
        <v>4.0393331006651377E-3</v>
      </c>
      <c r="AP2920" s="462">
        <v>0</v>
      </c>
      <c r="AQ2920" s="463">
        <v>0</v>
      </c>
      <c r="AR2920" s="463">
        <v>0</v>
      </c>
      <c r="AS2920" s="456">
        <v>0</v>
      </c>
      <c r="AT2920" s="457">
        <v>0</v>
      </c>
      <c r="AU2920" s="457">
        <v>0</v>
      </c>
    </row>
    <row r="2921" spans="1:47" x14ac:dyDescent="0.2">
      <c r="A2921" s="231">
        <v>2047</v>
      </c>
      <c r="B2921" s="232">
        <v>37</v>
      </c>
      <c r="C2921" s="456">
        <v>0</v>
      </c>
      <c r="D2921" s="457">
        <v>0</v>
      </c>
      <c r="E2921" s="419">
        <v>11.089706044064648</v>
      </c>
      <c r="F2921" s="456">
        <v>0</v>
      </c>
      <c r="G2921" s="457">
        <v>0</v>
      </c>
      <c r="H2921" s="419">
        <v>0.42474778101179039</v>
      </c>
      <c r="I2921" s="456">
        <v>0</v>
      </c>
      <c r="J2921" s="457">
        <v>0</v>
      </c>
      <c r="K2921" s="419">
        <v>0.72635557239199844</v>
      </c>
      <c r="L2921" s="462">
        <v>0</v>
      </c>
      <c r="M2921" s="463">
        <v>0</v>
      </c>
      <c r="N2921" s="419">
        <v>3.4480502744016414E-3</v>
      </c>
      <c r="O2921" s="456">
        <v>0</v>
      </c>
      <c r="P2921" s="457">
        <v>0</v>
      </c>
      <c r="Q2921" s="419">
        <v>2.8114818130066409E-2</v>
      </c>
      <c r="R2921" s="462">
        <v>0</v>
      </c>
      <c r="S2921" s="463">
        <v>0</v>
      </c>
      <c r="T2921" s="419">
        <v>515.11274807116934</v>
      </c>
      <c r="U2921" s="456">
        <v>0</v>
      </c>
      <c r="V2921" s="457">
        <v>0</v>
      </c>
      <c r="W2921" s="419">
        <v>2.1883895633631176E-2</v>
      </c>
      <c r="X2921" s="456">
        <v>0</v>
      </c>
      <c r="Y2921" s="457">
        <v>0</v>
      </c>
      <c r="Z2921" s="419">
        <v>1.964811871951171E-2</v>
      </c>
      <c r="AA2921" s="456">
        <v>0</v>
      </c>
      <c r="AB2921" s="457">
        <v>0</v>
      </c>
      <c r="AC2921" s="419">
        <v>8.2632664389680824E-3</v>
      </c>
      <c r="AD2921" s="456">
        <v>0</v>
      </c>
      <c r="AE2921" s="457">
        <v>0</v>
      </c>
      <c r="AF2921" s="419">
        <v>5.0188725768906281E-4</v>
      </c>
      <c r="AG2921" s="456">
        <v>0</v>
      </c>
      <c r="AH2921" s="457">
        <v>0</v>
      </c>
      <c r="AI2921" s="419">
        <v>1.7942412001161083E-2</v>
      </c>
      <c r="AJ2921" s="456">
        <v>0</v>
      </c>
      <c r="AK2921" s="457">
        <v>0</v>
      </c>
      <c r="AL2921" s="419">
        <v>3.0713756111775607E-3</v>
      </c>
      <c r="AM2921" s="456">
        <v>0</v>
      </c>
      <c r="AN2921" s="457">
        <v>0</v>
      </c>
      <c r="AO2921" s="419">
        <v>4.0393331006651377E-3</v>
      </c>
      <c r="AP2921" s="462">
        <v>0</v>
      </c>
      <c r="AQ2921" s="463">
        <v>0</v>
      </c>
      <c r="AR2921" s="463">
        <v>0</v>
      </c>
      <c r="AS2921" s="456">
        <v>0</v>
      </c>
      <c r="AT2921" s="457">
        <v>0</v>
      </c>
      <c r="AU2921" s="457">
        <v>0</v>
      </c>
    </row>
    <row r="2922" spans="1:47" x14ac:dyDescent="0.2">
      <c r="A2922" s="231">
        <v>2047</v>
      </c>
      <c r="B2922" s="232">
        <v>38</v>
      </c>
      <c r="C2922" s="456">
        <v>0</v>
      </c>
      <c r="D2922" s="457">
        <v>0</v>
      </c>
      <c r="E2922" s="419">
        <v>11.089706044064648</v>
      </c>
      <c r="F2922" s="456">
        <v>0</v>
      </c>
      <c r="G2922" s="457">
        <v>0</v>
      </c>
      <c r="H2922" s="419">
        <v>0.42474778101179039</v>
      </c>
      <c r="I2922" s="456">
        <v>0</v>
      </c>
      <c r="J2922" s="457">
        <v>0</v>
      </c>
      <c r="K2922" s="419">
        <v>0.72635557239199844</v>
      </c>
      <c r="L2922" s="462">
        <v>0</v>
      </c>
      <c r="M2922" s="463">
        <v>0</v>
      </c>
      <c r="N2922" s="419">
        <v>3.4480502744016414E-3</v>
      </c>
      <c r="O2922" s="456">
        <v>0</v>
      </c>
      <c r="P2922" s="457">
        <v>0</v>
      </c>
      <c r="Q2922" s="419">
        <v>2.8114818130066409E-2</v>
      </c>
      <c r="R2922" s="462">
        <v>0</v>
      </c>
      <c r="S2922" s="463">
        <v>0</v>
      </c>
      <c r="T2922" s="419">
        <v>515.11274807116934</v>
      </c>
      <c r="U2922" s="456">
        <v>0</v>
      </c>
      <c r="V2922" s="457">
        <v>0</v>
      </c>
      <c r="W2922" s="419">
        <v>2.1883895633631176E-2</v>
      </c>
      <c r="X2922" s="456">
        <v>0</v>
      </c>
      <c r="Y2922" s="457">
        <v>0</v>
      </c>
      <c r="Z2922" s="419">
        <v>1.964811871951171E-2</v>
      </c>
      <c r="AA2922" s="456">
        <v>0</v>
      </c>
      <c r="AB2922" s="457">
        <v>0</v>
      </c>
      <c r="AC2922" s="419">
        <v>8.2632664389680824E-3</v>
      </c>
      <c r="AD2922" s="456">
        <v>0</v>
      </c>
      <c r="AE2922" s="457">
        <v>0</v>
      </c>
      <c r="AF2922" s="419">
        <v>5.0188725768906281E-4</v>
      </c>
      <c r="AG2922" s="456">
        <v>0</v>
      </c>
      <c r="AH2922" s="457">
        <v>0</v>
      </c>
      <c r="AI2922" s="419">
        <v>1.7942412001161083E-2</v>
      </c>
      <c r="AJ2922" s="456">
        <v>0</v>
      </c>
      <c r="AK2922" s="457">
        <v>0</v>
      </c>
      <c r="AL2922" s="419">
        <v>3.0713756111775607E-3</v>
      </c>
      <c r="AM2922" s="456">
        <v>0</v>
      </c>
      <c r="AN2922" s="457">
        <v>0</v>
      </c>
      <c r="AO2922" s="419">
        <v>4.0393331006651377E-3</v>
      </c>
      <c r="AP2922" s="462">
        <v>0</v>
      </c>
      <c r="AQ2922" s="463">
        <v>0</v>
      </c>
      <c r="AR2922" s="463">
        <v>0</v>
      </c>
      <c r="AS2922" s="456">
        <v>0</v>
      </c>
      <c r="AT2922" s="457">
        <v>0</v>
      </c>
      <c r="AU2922" s="457">
        <v>0</v>
      </c>
    </row>
    <row r="2923" spans="1:47" x14ac:dyDescent="0.2">
      <c r="A2923" s="231">
        <v>2047</v>
      </c>
      <c r="B2923" s="232">
        <v>39</v>
      </c>
      <c r="C2923" s="456">
        <v>0</v>
      </c>
      <c r="D2923" s="457">
        <v>0</v>
      </c>
      <c r="E2923" s="419">
        <v>11.089706044064648</v>
      </c>
      <c r="F2923" s="456">
        <v>0</v>
      </c>
      <c r="G2923" s="457">
        <v>0</v>
      </c>
      <c r="H2923" s="419">
        <v>0.42474778101179039</v>
      </c>
      <c r="I2923" s="456">
        <v>0</v>
      </c>
      <c r="J2923" s="457">
        <v>0</v>
      </c>
      <c r="K2923" s="419">
        <v>0.72635557239199844</v>
      </c>
      <c r="L2923" s="462">
        <v>0</v>
      </c>
      <c r="M2923" s="463">
        <v>0</v>
      </c>
      <c r="N2923" s="419">
        <v>3.4480502744016414E-3</v>
      </c>
      <c r="O2923" s="456">
        <v>0</v>
      </c>
      <c r="P2923" s="457">
        <v>0</v>
      </c>
      <c r="Q2923" s="419">
        <v>2.8114818130066409E-2</v>
      </c>
      <c r="R2923" s="462">
        <v>0</v>
      </c>
      <c r="S2923" s="463">
        <v>0</v>
      </c>
      <c r="T2923" s="419">
        <v>515.11274807116934</v>
      </c>
      <c r="U2923" s="456">
        <v>0</v>
      </c>
      <c r="V2923" s="457">
        <v>0</v>
      </c>
      <c r="W2923" s="419">
        <v>2.1883895633631176E-2</v>
      </c>
      <c r="X2923" s="456">
        <v>0</v>
      </c>
      <c r="Y2923" s="457">
        <v>0</v>
      </c>
      <c r="Z2923" s="419">
        <v>1.964811871951171E-2</v>
      </c>
      <c r="AA2923" s="456">
        <v>0</v>
      </c>
      <c r="AB2923" s="457">
        <v>0</v>
      </c>
      <c r="AC2923" s="419">
        <v>8.2632664389680824E-3</v>
      </c>
      <c r="AD2923" s="456">
        <v>0</v>
      </c>
      <c r="AE2923" s="457">
        <v>0</v>
      </c>
      <c r="AF2923" s="419">
        <v>5.0188725768906281E-4</v>
      </c>
      <c r="AG2923" s="456">
        <v>0</v>
      </c>
      <c r="AH2923" s="457">
        <v>0</v>
      </c>
      <c r="AI2923" s="419">
        <v>1.7942412001161083E-2</v>
      </c>
      <c r="AJ2923" s="456">
        <v>0</v>
      </c>
      <c r="AK2923" s="457">
        <v>0</v>
      </c>
      <c r="AL2923" s="419">
        <v>3.0713756111775607E-3</v>
      </c>
      <c r="AM2923" s="456">
        <v>0</v>
      </c>
      <c r="AN2923" s="457">
        <v>0</v>
      </c>
      <c r="AO2923" s="419">
        <v>4.0393331006651377E-3</v>
      </c>
      <c r="AP2923" s="462">
        <v>0</v>
      </c>
      <c r="AQ2923" s="463">
        <v>0</v>
      </c>
      <c r="AR2923" s="463">
        <v>0</v>
      </c>
      <c r="AS2923" s="456">
        <v>0</v>
      </c>
      <c r="AT2923" s="457">
        <v>0</v>
      </c>
      <c r="AU2923" s="457">
        <v>0</v>
      </c>
    </row>
    <row r="2924" spans="1:47" ht="13.5" thickBot="1" x14ac:dyDescent="0.25">
      <c r="A2924" s="233">
        <v>2047</v>
      </c>
      <c r="B2924" s="234">
        <v>40</v>
      </c>
      <c r="C2924" s="458">
        <v>0</v>
      </c>
      <c r="D2924" s="459">
        <v>0</v>
      </c>
      <c r="E2924" s="430">
        <v>11.089706044064648</v>
      </c>
      <c r="F2924" s="458">
        <v>0</v>
      </c>
      <c r="G2924" s="459">
        <v>0</v>
      </c>
      <c r="H2924" s="430">
        <v>0.42474778101179039</v>
      </c>
      <c r="I2924" s="458">
        <v>0</v>
      </c>
      <c r="J2924" s="459">
        <v>0</v>
      </c>
      <c r="K2924" s="430">
        <v>0.72635557239199844</v>
      </c>
      <c r="L2924" s="464">
        <v>0</v>
      </c>
      <c r="M2924" s="465">
        <v>0</v>
      </c>
      <c r="N2924" s="430">
        <v>3.4480502744016414E-3</v>
      </c>
      <c r="O2924" s="458">
        <v>0</v>
      </c>
      <c r="P2924" s="459">
        <v>0</v>
      </c>
      <c r="Q2924" s="430">
        <v>2.8114818130066409E-2</v>
      </c>
      <c r="R2924" s="464">
        <v>0</v>
      </c>
      <c r="S2924" s="465">
        <v>0</v>
      </c>
      <c r="T2924" s="430">
        <v>515.11274807116934</v>
      </c>
      <c r="U2924" s="458">
        <v>0</v>
      </c>
      <c r="V2924" s="459">
        <v>0</v>
      </c>
      <c r="W2924" s="430">
        <v>2.1883895633631176E-2</v>
      </c>
      <c r="X2924" s="458">
        <v>0</v>
      </c>
      <c r="Y2924" s="459">
        <v>0</v>
      </c>
      <c r="Z2924" s="430">
        <v>1.964811871951171E-2</v>
      </c>
      <c r="AA2924" s="458">
        <v>0</v>
      </c>
      <c r="AB2924" s="459">
        <v>0</v>
      </c>
      <c r="AC2924" s="430">
        <v>8.2632664389680824E-3</v>
      </c>
      <c r="AD2924" s="458">
        <v>0</v>
      </c>
      <c r="AE2924" s="459">
        <v>0</v>
      </c>
      <c r="AF2924" s="430">
        <v>5.0188725768906281E-4</v>
      </c>
      <c r="AG2924" s="458">
        <v>0</v>
      </c>
      <c r="AH2924" s="459">
        <v>0</v>
      </c>
      <c r="AI2924" s="430">
        <v>1.7942412001161083E-2</v>
      </c>
      <c r="AJ2924" s="458">
        <v>0</v>
      </c>
      <c r="AK2924" s="459">
        <v>0</v>
      </c>
      <c r="AL2924" s="430">
        <v>3.0713756111775607E-3</v>
      </c>
      <c r="AM2924" s="458">
        <v>0</v>
      </c>
      <c r="AN2924" s="459">
        <v>0</v>
      </c>
      <c r="AO2924" s="430">
        <v>4.0393331006651377E-3</v>
      </c>
      <c r="AP2924" s="464">
        <v>0</v>
      </c>
      <c r="AQ2924" s="465">
        <v>0</v>
      </c>
      <c r="AR2924" s="465">
        <v>0</v>
      </c>
      <c r="AS2924" s="458">
        <v>0</v>
      </c>
      <c r="AT2924" s="459">
        <v>0</v>
      </c>
      <c r="AU2924" s="459">
        <v>0</v>
      </c>
    </row>
    <row r="2925" spans="1:47" x14ac:dyDescent="0.2">
      <c r="A2925" s="229">
        <v>2048</v>
      </c>
      <c r="B2925" s="230">
        <v>1</v>
      </c>
      <c r="C2925" s="454">
        <v>0.75203395870564727</v>
      </c>
      <c r="D2925" s="455">
        <v>0.76841229233212238</v>
      </c>
      <c r="E2925" s="436">
        <v>1.7901406987678905</v>
      </c>
      <c r="F2925" s="454">
        <v>3.6162291506091716E-2</v>
      </c>
      <c r="G2925" s="455">
        <v>3.1897919306404433E-2</v>
      </c>
      <c r="H2925" s="436">
        <v>5.5122841159207639E-2</v>
      </c>
      <c r="I2925" s="454">
        <v>3.195373657103677E-2</v>
      </c>
      <c r="J2925" s="455">
        <v>3.2406982647168403E-2</v>
      </c>
      <c r="K2925" s="436">
        <v>0.10310090501374186</v>
      </c>
      <c r="L2925" s="460">
        <v>1.3465128334546532E-3</v>
      </c>
      <c r="M2925" s="461">
        <v>1.7587826443346592E-3</v>
      </c>
      <c r="N2925" s="436">
        <v>3.3037779932222336E-3</v>
      </c>
      <c r="O2925" s="454">
        <v>1.6340825108080764E-3</v>
      </c>
      <c r="P2925" s="455">
        <v>2.0751568321611394E-3</v>
      </c>
      <c r="Q2925" s="436">
        <v>1.00847434992933E-2</v>
      </c>
      <c r="R2925" s="460">
        <v>0</v>
      </c>
      <c r="S2925" s="461">
        <v>0</v>
      </c>
      <c r="T2925" s="436">
        <v>493.13550291723442</v>
      </c>
      <c r="U2925" s="454">
        <v>4.6705978665785046E-3</v>
      </c>
      <c r="V2925" s="455">
        <v>5.6031598904454638E-3</v>
      </c>
      <c r="W2925" s="436">
        <v>1.0132225715916106E-2</v>
      </c>
      <c r="X2925" s="454">
        <v>4.3451456359626774E-3</v>
      </c>
      <c r="Y2925" s="455">
        <v>5.5397675735306623E-3</v>
      </c>
      <c r="Z2925" s="436">
        <v>1.0308969185619955E-2</v>
      </c>
      <c r="AA2925" s="454">
        <v>8.2137317503796212E-4</v>
      </c>
      <c r="AB2925" s="455">
        <v>8.3836800020594424E-4</v>
      </c>
      <c r="AC2925" s="436">
        <v>1.1318505377377168E-3</v>
      </c>
      <c r="AD2925" s="454">
        <v>4.6130964848650649E-5</v>
      </c>
      <c r="AE2925" s="455">
        <v>4.0474410101722532E-5</v>
      </c>
      <c r="AF2925" s="436">
        <v>6.4316316831452552E-5</v>
      </c>
      <c r="AG2925" s="454">
        <v>1.5005984735923317E-3</v>
      </c>
      <c r="AH2925" s="455">
        <v>1.3051393224530108E-3</v>
      </c>
      <c r="AI2925" s="436">
        <v>2.3085541639008248E-3</v>
      </c>
      <c r="AJ2925" s="454">
        <v>2.7582210148244788E-4</v>
      </c>
      <c r="AK2925" s="455">
        <v>2.3461750497052214E-4</v>
      </c>
      <c r="AL2925" s="436">
        <v>4.0839399696048639E-4</v>
      </c>
      <c r="AM2925" s="454">
        <v>4.1539169443824251E-4</v>
      </c>
      <c r="AN2925" s="455">
        <v>3.6950140502192127E-4</v>
      </c>
      <c r="AO2925" s="436">
        <v>5.0463704014254266E-4</v>
      </c>
      <c r="AP2925" s="460">
        <v>0</v>
      </c>
      <c r="AQ2925" s="461">
        <v>0</v>
      </c>
      <c r="AR2925" s="461">
        <v>0</v>
      </c>
      <c r="AS2925" s="454">
        <v>0</v>
      </c>
      <c r="AT2925" s="455">
        <v>0</v>
      </c>
      <c r="AU2925" s="455">
        <v>0</v>
      </c>
    </row>
    <row r="2926" spans="1:47" x14ac:dyDescent="0.2">
      <c r="A2926" s="231">
        <v>2048</v>
      </c>
      <c r="B2926" s="232">
        <v>2</v>
      </c>
      <c r="C2926" s="456">
        <v>0.75795535287419369</v>
      </c>
      <c r="D2926" s="457">
        <v>0.77331052314003412</v>
      </c>
      <c r="E2926" s="437">
        <v>1.8020247847124045</v>
      </c>
      <c r="F2926" s="456">
        <v>3.6827447448288822E-2</v>
      </c>
      <c r="G2926" s="457">
        <v>3.2473014627583396E-2</v>
      </c>
      <c r="H2926" s="437">
        <v>5.6075561068438785E-2</v>
      </c>
      <c r="I2926" s="456">
        <v>3.2307526059127983E-2</v>
      </c>
      <c r="J2926" s="457">
        <v>3.2710408322322755E-2</v>
      </c>
      <c r="K2926" s="437">
        <v>0.10369808968840703</v>
      </c>
      <c r="L2926" s="462">
        <v>1.3474118871719838E-3</v>
      </c>
      <c r="M2926" s="463">
        <v>1.7596863152503171E-3</v>
      </c>
      <c r="N2926" s="437">
        <v>3.3043873946073791E-3</v>
      </c>
      <c r="O2926" s="456">
        <v>1.6420006357000612E-3</v>
      </c>
      <c r="P2926" s="457">
        <v>2.0851683177101387E-3</v>
      </c>
      <c r="Q2926" s="437">
        <v>1.0098495149059895E-2</v>
      </c>
      <c r="R2926" s="462">
        <v>0</v>
      </c>
      <c r="S2926" s="463">
        <v>0</v>
      </c>
      <c r="T2926" s="437">
        <v>493.44323581232987</v>
      </c>
      <c r="U2926" s="456">
        <v>4.7379699610160617E-3</v>
      </c>
      <c r="V2926" s="457">
        <v>5.6870930035383613E-3</v>
      </c>
      <c r="W2926" s="437">
        <v>1.025508620508526E-2</v>
      </c>
      <c r="X2926" s="456">
        <v>4.4076369243895436E-3</v>
      </c>
      <c r="Y2926" s="457">
        <v>5.6227724509039859E-3</v>
      </c>
      <c r="Z2926" s="437">
        <v>1.0434998003956069E-2</v>
      </c>
      <c r="AA2926" s="456">
        <v>8.2883228554087279E-4</v>
      </c>
      <c r="AB2926" s="457">
        <v>8.4723048280399462E-4</v>
      </c>
      <c r="AC2926" s="437">
        <v>1.1415271624059381E-3</v>
      </c>
      <c r="AD2926" s="456">
        <v>4.694120029092774E-5</v>
      </c>
      <c r="AE2926" s="457">
        <v>4.1174902577761332E-5</v>
      </c>
      <c r="AF2926" s="437">
        <v>6.5395287730483042E-5</v>
      </c>
      <c r="AG2926" s="456">
        <v>1.5302506462545357E-3</v>
      </c>
      <c r="AH2926" s="457">
        <v>1.3303615404565996E-3</v>
      </c>
      <c r="AI2926" s="437">
        <v>2.351057426033816E-3</v>
      </c>
      <c r="AJ2926" s="456">
        <v>2.8168948306790768E-4</v>
      </c>
      <c r="AK2926" s="457">
        <v>2.3956169125114929E-4</v>
      </c>
      <c r="AL2926" s="437">
        <v>4.1696987624527626E-4</v>
      </c>
      <c r="AM2926" s="456">
        <v>4.2233560555957799E-4</v>
      </c>
      <c r="AN2926" s="457">
        <v>3.7551925285623448E-4</v>
      </c>
      <c r="AO2926" s="437">
        <v>5.119203818597126E-4</v>
      </c>
      <c r="AP2926" s="462">
        <v>0</v>
      </c>
      <c r="AQ2926" s="463">
        <v>0</v>
      </c>
      <c r="AR2926" s="463">
        <v>0</v>
      </c>
      <c r="AS2926" s="456">
        <v>0</v>
      </c>
      <c r="AT2926" s="457">
        <v>0</v>
      </c>
      <c r="AU2926" s="457">
        <v>0</v>
      </c>
    </row>
    <row r="2927" spans="1:47" x14ac:dyDescent="0.2">
      <c r="A2927" s="231">
        <v>2048</v>
      </c>
      <c r="B2927" s="232">
        <v>3</v>
      </c>
      <c r="C2927" s="456">
        <v>0.76337692222080322</v>
      </c>
      <c r="D2927" s="457">
        <v>0.7776518204231766</v>
      </c>
      <c r="E2927" s="437">
        <v>1.8156595805469899</v>
      </c>
      <c r="F2927" s="456">
        <v>3.7574385296636786E-2</v>
      </c>
      <c r="G2927" s="457">
        <v>3.3146554857872941E-2</v>
      </c>
      <c r="H2927" s="437">
        <v>5.7198044130404753E-2</v>
      </c>
      <c r="I2927" s="456">
        <v>3.2675692415885652E-2</v>
      </c>
      <c r="J2927" s="457">
        <v>3.3031271190300901E-2</v>
      </c>
      <c r="K2927" s="437">
        <v>0.10441159882240289</v>
      </c>
      <c r="L2927" s="462">
        <v>1.3485209450516847E-3</v>
      </c>
      <c r="M2927" s="463">
        <v>1.7609078786542287E-3</v>
      </c>
      <c r="N2927" s="437">
        <v>3.3054366870847638E-3</v>
      </c>
      <c r="O2927" s="456">
        <v>1.651036218108569E-3</v>
      </c>
      <c r="P2927" s="457">
        <v>2.0971205473844091E-3</v>
      </c>
      <c r="Q2927" s="437">
        <v>1.0115184110107962E-2</v>
      </c>
      <c r="R2927" s="462">
        <v>0</v>
      </c>
      <c r="S2927" s="463">
        <v>0</v>
      </c>
      <c r="T2927" s="437">
        <v>493.80613101621293</v>
      </c>
      <c r="U2927" s="456">
        <v>4.8108610282256688E-3</v>
      </c>
      <c r="V2927" s="457">
        <v>5.7829051603431689E-3</v>
      </c>
      <c r="W2927" s="437">
        <v>1.0399882954173349E-2</v>
      </c>
      <c r="X2927" s="456">
        <v>4.4779813672632734E-3</v>
      </c>
      <c r="Y2927" s="457">
        <v>5.7202461800060856E-3</v>
      </c>
      <c r="Z2927" s="437">
        <v>1.0583067308333968E-2</v>
      </c>
      <c r="AA2927" s="456">
        <v>8.3825590799828809E-4</v>
      </c>
      <c r="AB2927" s="457">
        <v>8.5882429715989088E-4</v>
      </c>
      <c r="AC2927" s="437">
        <v>1.1549071950127489E-3</v>
      </c>
      <c r="AD2927" s="456">
        <v>4.7858625557240497E-5</v>
      </c>
      <c r="AE2927" s="457">
        <v>4.2003947974163012E-5</v>
      </c>
      <c r="AF2927" s="437">
        <v>6.6678268801902043E-5</v>
      </c>
      <c r="AG2927" s="456">
        <v>1.5632664236059817E-3</v>
      </c>
      <c r="AH2927" s="457">
        <v>1.3595811250579582E-3</v>
      </c>
      <c r="AI2927" s="437">
        <v>2.4006149080564839E-3</v>
      </c>
      <c r="AJ2927" s="456">
        <v>2.8822587313582593E-4</v>
      </c>
      <c r="AK2927" s="457">
        <v>2.4528950502560016E-4</v>
      </c>
      <c r="AL2927" s="437">
        <v>4.2691031763152136E-4</v>
      </c>
      <c r="AM2927" s="456">
        <v>4.3018341643870698E-4</v>
      </c>
      <c r="AN2927" s="457">
        <v>3.8262939306425524E-4</v>
      </c>
      <c r="AO2927" s="437">
        <v>5.2065978959065016E-4</v>
      </c>
      <c r="AP2927" s="462">
        <v>0</v>
      </c>
      <c r="AQ2927" s="463">
        <v>0</v>
      </c>
      <c r="AR2927" s="463">
        <v>0</v>
      </c>
      <c r="AS2927" s="456">
        <v>0</v>
      </c>
      <c r="AT2927" s="457">
        <v>0</v>
      </c>
      <c r="AU2927" s="457">
        <v>0</v>
      </c>
    </row>
    <row r="2928" spans="1:47" x14ac:dyDescent="0.2">
      <c r="A2928" s="231">
        <v>2048</v>
      </c>
      <c r="B2928" s="232">
        <v>4</v>
      </c>
      <c r="C2928" s="456">
        <v>0</v>
      </c>
      <c r="D2928" s="457">
        <v>0</v>
      </c>
      <c r="E2928" s="438">
        <v>1.8295817459685997</v>
      </c>
      <c r="F2928" s="456">
        <v>0</v>
      </c>
      <c r="G2928" s="457">
        <v>0</v>
      </c>
      <c r="H2928" s="438">
        <v>5.8506458391856503E-2</v>
      </c>
      <c r="I2928" s="456">
        <v>0</v>
      </c>
      <c r="J2928" s="457">
        <v>0</v>
      </c>
      <c r="K2928" s="438">
        <v>0.10529050542743155</v>
      </c>
      <c r="L2928" s="462">
        <v>0</v>
      </c>
      <c r="M2928" s="463">
        <v>0</v>
      </c>
      <c r="N2928" s="438">
        <v>3.3082150448240084E-3</v>
      </c>
      <c r="O2928" s="456">
        <v>0</v>
      </c>
      <c r="P2928" s="457">
        <v>0</v>
      </c>
      <c r="Q2928" s="438">
        <v>1.0136826088324308E-2</v>
      </c>
      <c r="R2928" s="462">
        <v>0</v>
      </c>
      <c r="S2928" s="463">
        <v>0</v>
      </c>
      <c r="T2928" s="438">
        <v>494.22168926675681</v>
      </c>
      <c r="U2928" s="456">
        <v>0</v>
      </c>
      <c r="V2928" s="457">
        <v>0</v>
      </c>
      <c r="W2928" s="438">
        <v>1.0568347673876721E-2</v>
      </c>
      <c r="X2928" s="456">
        <v>0</v>
      </c>
      <c r="Y2928" s="457">
        <v>0</v>
      </c>
      <c r="Z2928" s="438">
        <v>1.0752788408922258E-2</v>
      </c>
      <c r="AA2928" s="456">
        <v>0</v>
      </c>
      <c r="AB2928" s="457">
        <v>0</v>
      </c>
      <c r="AC2928" s="438">
        <v>1.1827011264051654E-3</v>
      </c>
      <c r="AD2928" s="456">
        <v>0</v>
      </c>
      <c r="AE2928" s="457">
        <v>0</v>
      </c>
      <c r="AF2928" s="438">
        <v>6.8247305671970414E-5</v>
      </c>
      <c r="AG2928" s="456">
        <v>0</v>
      </c>
      <c r="AH2928" s="457">
        <v>0</v>
      </c>
      <c r="AI2928" s="438">
        <v>2.4551319633094263E-3</v>
      </c>
      <c r="AJ2928" s="456">
        <v>0</v>
      </c>
      <c r="AK2928" s="457">
        <v>0</v>
      </c>
      <c r="AL2928" s="438">
        <v>4.3748260705070853E-4</v>
      </c>
      <c r="AM2928" s="456">
        <v>0</v>
      </c>
      <c r="AN2928" s="457">
        <v>0</v>
      </c>
      <c r="AO2928" s="438">
        <v>5.3178180604787162E-4</v>
      </c>
      <c r="AP2928" s="462">
        <v>0</v>
      </c>
      <c r="AQ2928" s="463">
        <v>0</v>
      </c>
      <c r="AR2928" s="463">
        <v>0</v>
      </c>
      <c r="AS2928" s="456">
        <v>0</v>
      </c>
      <c r="AT2928" s="457">
        <v>0</v>
      </c>
      <c r="AU2928" s="457">
        <v>0</v>
      </c>
    </row>
    <row r="2929" spans="1:47" x14ac:dyDescent="0.2">
      <c r="A2929" s="231">
        <v>2048</v>
      </c>
      <c r="B2929" s="232">
        <v>5</v>
      </c>
      <c r="C2929" s="456">
        <v>0</v>
      </c>
      <c r="D2929" s="457">
        <v>0</v>
      </c>
      <c r="E2929" s="438">
        <v>3.244356330215096</v>
      </c>
      <c r="F2929" s="456">
        <v>0</v>
      </c>
      <c r="G2929" s="457">
        <v>0</v>
      </c>
      <c r="H2929" s="438">
        <v>8.6564802816708086E-2</v>
      </c>
      <c r="I2929" s="456">
        <v>0</v>
      </c>
      <c r="J2929" s="457">
        <v>0</v>
      </c>
      <c r="K2929" s="438">
        <v>0.1645703496846303</v>
      </c>
      <c r="L2929" s="462">
        <v>0</v>
      </c>
      <c r="M2929" s="463">
        <v>0</v>
      </c>
      <c r="N2929" s="438">
        <v>3.3101350358951832E-3</v>
      </c>
      <c r="O2929" s="456">
        <v>0</v>
      </c>
      <c r="P2929" s="457">
        <v>0</v>
      </c>
      <c r="Q2929" s="438">
        <v>1.2568146978510421E-2</v>
      </c>
      <c r="R2929" s="462">
        <v>0</v>
      </c>
      <c r="S2929" s="463">
        <v>0</v>
      </c>
      <c r="T2929" s="438">
        <v>494.50817421861058</v>
      </c>
      <c r="U2929" s="456">
        <v>0</v>
      </c>
      <c r="V2929" s="457">
        <v>0</v>
      </c>
      <c r="W2929" s="438">
        <v>9.1935250030884957E-3</v>
      </c>
      <c r="X2929" s="456">
        <v>0</v>
      </c>
      <c r="Y2929" s="457">
        <v>0</v>
      </c>
      <c r="Z2929" s="438">
        <v>1.0945367942787334E-2</v>
      </c>
      <c r="AA2929" s="456">
        <v>0</v>
      </c>
      <c r="AB2929" s="457">
        <v>0</v>
      </c>
      <c r="AC2929" s="438">
        <v>1.6854961891394765E-3</v>
      </c>
      <c r="AD2929" s="456">
        <v>0</v>
      </c>
      <c r="AE2929" s="457">
        <v>0</v>
      </c>
      <c r="AF2929" s="438">
        <v>1.0013280884956966E-4</v>
      </c>
      <c r="AG2929" s="456">
        <v>0</v>
      </c>
      <c r="AH2929" s="457">
        <v>0</v>
      </c>
      <c r="AI2929" s="438">
        <v>3.6530120193957539E-3</v>
      </c>
      <c r="AJ2929" s="456">
        <v>0</v>
      </c>
      <c r="AK2929" s="457">
        <v>0</v>
      </c>
      <c r="AL2929" s="438">
        <v>6.1560754999931357E-4</v>
      </c>
      <c r="AM2929" s="456">
        <v>0</v>
      </c>
      <c r="AN2929" s="457">
        <v>0</v>
      </c>
      <c r="AO2929" s="438">
        <v>8.2329381717478141E-4</v>
      </c>
      <c r="AP2929" s="462">
        <v>0</v>
      </c>
      <c r="AQ2929" s="463">
        <v>0</v>
      </c>
      <c r="AR2929" s="463">
        <v>0</v>
      </c>
      <c r="AS2929" s="456">
        <v>0</v>
      </c>
      <c r="AT2929" s="457">
        <v>0</v>
      </c>
      <c r="AU2929" s="457">
        <v>0</v>
      </c>
    </row>
    <row r="2930" spans="1:47" x14ac:dyDescent="0.2">
      <c r="A2930" s="231">
        <v>2048</v>
      </c>
      <c r="B2930" s="232">
        <v>6</v>
      </c>
      <c r="C2930" s="456">
        <v>0</v>
      </c>
      <c r="D2930" s="457">
        <v>0</v>
      </c>
      <c r="E2930" s="438">
        <v>3.2708750237894808</v>
      </c>
      <c r="F2930" s="456">
        <v>0</v>
      </c>
      <c r="G2930" s="457">
        <v>0</v>
      </c>
      <c r="H2930" s="438">
        <v>8.8842203271968678E-2</v>
      </c>
      <c r="I2930" s="456">
        <v>0</v>
      </c>
      <c r="J2930" s="457">
        <v>0</v>
      </c>
      <c r="K2930" s="438">
        <v>0.16614905320426016</v>
      </c>
      <c r="L2930" s="462">
        <v>0</v>
      </c>
      <c r="M2930" s="463">
        <v>0</v>
      </c>
      <c r="N2930" s="438">
        <v>3.3137017531017828E-3</v>
      </c>
      <c r="O2930" s="456">
        <v>0</v>
      </c>
      <c r="P2930" s="457">
        <v>0</v>
      </c>
      <c r="Q2930" s="438">
        <v>1.2611485984715228E-2</v>
      </c>
      <c r="R2930" s="462">
        <v>0</v>
      </c>
      <c r="S2930" s="463">
        <v>0</v>
      </c>
      <c r="T2930" s="438">
        <v>495.04126560040993</v>
      </c>
      <c r="U2930" s="456">
        <v>0</v>
      </c>
      <c r="V2930" s="457">
        <v>0</v>
      </c>
      <c r="W2930" s="438">
        <v>9.3679561907550404E-3</v>
      </c>
      <c r="X2930" s="456">
        <v>0</v>
      </c>
      <c r="Y2930" s="457">
        <v>0</v>
      </c>
      <c r="Z2930" s="438">
        <v>1.116221132379314E-2</v>
      </c>
      <c r="AA2930" s="456">
        <v>0</v>
      </c>
      <c r="AB2930" s="457">
        <v>0</v>
      </c>
      <c r="AC2930" s="438">
        <v>1.7337259036343006E-3</v>
      </c>
      <c r="AD2930" s="456">
        <v>0</v>
      </c>
      <c r="AE2930" s="457">
        <v>0</v>
      </c>
      <c r="AF2930" s="438">
        <v>1.0289538249826154E-4</v>
      </c>
      <c r="AG2930" s="456">
        <v>0</v>
      </c>
      <c r="AH2930" s="457">
        <v>0</v>
      </c>
      <c r="AI2930" s="438">
        <v>3.7480078816381798E-3</v>
      </c>
      <c r="AJ2930" s="456">
        <v>0</v>
      </c>
      <c r="AK2930" s="457">
        <v>0</v>
      </c>
      <c r="AL2930" s="438">
        <v>6.341077206016908E-4</v>
      </c>
      <c r="AM2930" s="456">
        <v>0</v>
      </c>
      <c r="AN2930" s="457">
        <v>0</v>
      </c>
      <c r="AO2930" s="438">
        <v>8.4272368883358336E-4</v>
      </c>
      <c r="AP2930" s="462">
        <v>0</v>
      </c>
      <c r="AQ2930" s="463">
        <v>0</v>
      </c>
      <c r="AR2930" s="463">
        <v>0</v>
      </c>
      <c r="AS2930" s="456">
        <v>0</v>
      </c>
      <c r="AT2930" s="457">
        <v>0</v>
      </c>
      <c r="AU2930" s="457">
        <v>0</v>
      </c>
    </row>
    <row r="2931" spans="1:47" x14ac:dyDescent="0.2">
      <c r="A2931" s="231">
        <v>2048</v>
      </c>
      <c r="B2931" s="232">
        <v>7</v>
      </c>
      <c r="C2931" s="456">
        <v>0</v>
      </c>
      <c r="D2931" s="457">
        <v>0</v>
      </c>
      <c r="E2931" s="438">
        <v>3.7972254755259272</v>
      </c>
      <c r="F2931" s="456">
        <v>0</v>
      </c>
      <c r="G2931" s="457">
        <v>0</v>
      </c>
      <c r="H2931" s="438">
        <v>0.1107725409605881</v>
      </c>
      <c r="I2931" s="456">
        <v>0</v>
      </c>
      <c r="J2931" s="457">
        <v>0</v>
      </c>
      <c r="K2931" s="438">
        <v>0.20202152902186679</v>
      </c>
      <c r="L2931" s="462">
        <v>0</v>
      </c>
      <c r="M2931" s="463">
        <v>0</v>
      </c>
      <c r="N2931" s="438">
        <v>3.3176677743993344E-3</v>
      </c>
      <c r="O2931" s="456">
        <v>0</v>
      </c>
      <c r="P2931" s="457">
        <v>0</v>
      </c>
      <c r="Q2931" s="438">
        <v>1.3452910272726212E-2</v>
      </c>
      <c r="R2931" s="462">
        <v>0</v>
      </c>
      <c r="S2931" s="463">
        <v>0</v>
      </c>
      <c r="T2931" s="438">
        <v>495.63412226522956</v>
      </c>
      <c r="U2931" s="456">
        <v>0</v>
      </c>
      <c r="V2931" s="457">
        <v>0</v>
      </c>
      <c r="W2931" s="438">
        <v>1.0555523754963464E-2</v>
      </c>
      <c r="X2931" s="456">
        <v>0</v>
      </c>
      <c r="Y2931" s="457">
        <v>0</v>
      </c>
      <c r="Z2931" s="438">
        <v>1.1404096975186276E-2</v>
      </c>
      <c r="AA2931" s="456">
        <v>0</v>
      </c>
      <c r="AB2931" s="457">
        <v>0</v>
      </c>
      <c r="AC2931" s="438">
        <v>2.1341214296510926E-3</v>
      </c>
      <c r="AD2931" s="456">
        <v>0</v>
      </c>
      <c r="AE2931" s="457">
        <v>0</v>
      </c>
      <c r="AF2931" s="438">
        <v>1.2814807810057253E-4</v>
      </c>
      <c r="AG2931" s="456">
        <v>0</v>
      </c>
      <c r="AH2931" s="457">
        <v>0</v>
      </c>
      <c r="AI2931" s="438">
        <v>4.6822722551099856E-3</v>
      </c>
      <c r="AJ2931" s="456">
        <v>0</v>
      </c>
      <c r="AK2931" s="457">
        <v>0</v>
      </c>
      <c r="AL2931" s="438">
        <v>7.7816639993189256E-4</v>
      </c>
      <c r="AM2931" s="456">
        <v>0</v>
      </c>
      <c r="AN2931" s="457">
        <v>0</v>
      </c>
      <c r="AO2931" s="438">
        <v>1.0662747330730821E-3</v>
      </c>
      <c r="AP2931" s="462">
        <v>0</v>
      </c>
      <c r="AQ2931" s="463">
        <v>0</v>
      </c>
      <c r="AR2931" s="463">
        <v>0</v>
      </c>
      <c r="AS2931" s="456">
        <v>0</v>
      </c>
      <c r="AT2931" s="457">
        <v>0</v>
      </c>
      <c r="AU2931" s="457">
        <v>0</v>
      </c>
    </row>
    <row r="2932" spans="1:47" x14ac:dyDescent="0.2">
      <c r="A2932" s="231">
        <v>2048</v>
      </c>
      <c r="B2932" s="232">
        <v>8</v>
      </c>
      <c r="C2932" s="456">
        <v>0</v>
      </c>
      <c r="D2932" s="457">
        <v>0</v>
      </c>
      <c r="E2932" s="438">
        <v>3.8336378028039286</v>
      </c>
      <c r="F2932" s="456">
        <v>0</v>
      </c>
      <c r="G2932" s="457">
        <v>0</v>
      </c>
      <c r="H2932" s="438">
        <v>0.11411769771239588</v>
      </c>
      <c r="I2932" s="456">
        <v>0</v>
      </c>
      <c r="J2932" s="457">
        <v>0</v>
      </c>
      <c r="K2932" s="438">
        <v>0.20430274712762966</v>
      </c>
      <c r="L2932" s="462">
        <v>0</v>
      </c>
      <c r="M2932" s="463">
        <v>0</v>
      </c>
      <c r="N2932" s="438">
        <v>3.3220765762443224E-3</v>
      </c>
      <c r="O2932" s="456">
        <v>0</v>
      </c>
      <c r="P2932" s="457">
        <v>0</v>
      </c>
      <c r="Q2932" s="438">
        <v>1.3512894532111694E-2</v>
      </c>
      <c r="R2932" s="462">
        <v>0</v>
      </c>
      <c r="S2932" s="463">
        <v>0</v>
      </c>
      <c r="T2932" s="438">
        <v>496.29248517928943</v>
      </c>
      <c r="U2932" s="456">
        <v>0</v>
      </c>
      <c r="V2932" s="457">
        <v>0</v>
      </c>
      <c r="W2932" s="438">
        <v>1.0782243107683441E-2</v>
      </c>
      <c r="X2932" s="456">
        <v>0</v>
      </c>
      <c r="Y2932" s="457">
        <v>0</v>
      </c>
      <c r="Z2932" s="438">
        <v>1.1672754765270134E-2</v>
      </c>
      <c r="AA2932" s="456">
        <v>0</v>
      </c>
      <c r="AB2932" s="457">
        <v>0</v>
      </c>
      <c r="AC2932" s="438">
        <v>2.2048472514786402E-3</v>
      </c>
      <c r="AD2932" s="456">
        <v>0</v>
      </c>
      <c r="AE2932" s="457">
        <v>0</v>
      </c>
      <c r="AF2932" s="438">
        <v>1.3222894760089751E-4</v>
      </c>
      <c r="AG2932" s="456">
        <v>0</v>
      </c>
      <c r="AH2932" s="457">
        <v>0</v>
      </c>
      <c r="AI2932" s="438">
        <v>4.8218588370202136E-3</v>
      </c>
      <c r="AJ2932" s="456">
        <v>0</v>
      </c>
      <c r="AK2932" s="457">
        <v>0</v>
      </c>
      <c r="AL2932" s="438">
        <v>8.0540808843710115E-4</v>
      </c>
      <c r="AM2932" s="456">
        <v>0</v>
      </c>
      <c r="AN2932" s="457">
        <v>0</v>
      </c>
      <c r="AO2932" s="438">
        <v>1.0948613603148031E-3</v>
      </c>
      <c r="AP2932" s="462">
        <v>0</v>
      </c>
      <c r="AQ2932" s="463">
        <v>0</v>
      </c>
      <c r="AR2932" s="463">
        <v>0</v>
      </c>
      <c r="AS2932" s="456">
        <v>0</v>
      </c>
      <c r="AT2932" s="457">
        <v>0</v>
      </c>
      <c r="AU2932" s="457">
        <v>0</v>
      </c>
    </row>
    <row r="2933" spans="1:47" x14ac:dyDescent="0.2">
      <c r="A2933" s="231">
        <v>2048</v>
      </c>
      <c r="B2933" s="232">
        <v>9</v>
      </c>
      <c r="C2933" s="456">
        <v>0</v>
      </c>
      <c r="D2933" s="457">
        <v>0</v>
      </c>
      <c r="E2933" s="438">
        <v>3.9513341303758804</v>
      </c>
      <c r="F2933" s="456">
        <v>0</v>
      </c>
      <c r="G2933" s="457">
        <v>0</v>
      </c>
      <c r="H2933" s="438">
        <v>0.13496077819650021</v>
      </c>
      <c r="I2933" s="456">
        <v>0</v>
      </c>
      <c r="J2933" s="457">
        <v>0</v>
      </c>
      <c r="K2933" s="438">
        <v>0.24520768551577973</v>
      </c>
      <c r="L2933" s="462">
        <v>0</v>
      </c>
      <c r="M2933" s="463">
        <v>0</v>
      </c>
      <c r="N2933" s="438">
        <v>3.3256926193624275E-3</v>
      </c>
      <c r="O2933" s="456">
        <v>0</v>
      </c>
      <c r="P2933" s="457">
        <v>0</v>
      </c>
      <c r="Q2933" s="438">
        <v>1.4480305675353763E-2</v>
      </c>
      <c r="R2933" s="462">
        <v>0</v>
      </c>
      <c r="S2933" s="463">
        <v>0</v>
      </c>
      <c r="T2933" s="438">
        <v>496.8330528356675</v>
      </c>
      <c r="U2933" s="456">
        <v>0</v>
      </c>
      <c r="V2933" s="457">
        <v>0</v>
      </c>
      <c r="W2933" s="438">
        <v>1.1335178769804917E-2</v>
      </c>
      <c r="X2933" s="456">
        <v>0</v>
      </c>
      <c r="Y2933" s="457">
        <v>0</v>
      </c>
      <c r="Z2933" s="438">
        <v>1.1969183222395858E-2</v>
      </c>
      <c r="AA2933" s="456">
        <v>0</v>
      </c>
      <c r="AB2933" s="457">
        <v>0</v>
      </c>
      <c r="AC2933" s="438">
        <v>2.5793119848552485E-3</v>
      </c>
      <c r="AD2933" s="456">
        <v>0</v>
      </c>
      <c r="AE2933" s="457">
        <v>0</v>
      </c>
      <c r="AF2933" s="438">
        <v>1.5596918369401868E-4</v>
      </c>
      <c r="AG2933" s="456">
        <v>0</v>
      </c>
      <c r="AH2933" s="457">
        <v>0</v>
      </c>
      <c r="AI2933" s="438">
        <v>5.7114630187585624E-3</v>
      </c>
      <c r="AJ2933" s="456">
        <v>0</v>
      </c>
      <c r="AK2933" s="457">
        <v>0</v>
      </c>
      <c r="AL2933" s="438">
        <v>9.3841528369173119E-4</v>
      </c>
      <c r="AM2933" s="456">
        <v>0</v>
      </c>
      <c r="AN2933" s="457">
        <v>0</v>
      </c>
      <c r="AO2933" s="438">
        <v>1.3108547762538858E-3</v>
      </c>
      <c r="AP2933" s="462">
        <v>0</v>
      </c>
      <c r="AQ2933" s="463">
        <v>0</v>
      </c>
      <c r="AR2933" s="463">
        <v>0</v>
      </c>
      <c r="AS2933" s="456">
        <v>0</v>
      </c>
      <c r="AT2933" s="457">
        <v>0</v>
      </c>
      <c r="AU2933" s="457">
        <v>0</v>
      </c>
    </row>
    <row r="2934" spans="1:47" x14ac:dyDescent="0.2">
      <c r="A2934" s="231">
        <v>2048</v>
      </c>
      <c r="B2934" s="232">
        <v>10</v>
      </c>
      <c r="C2934" s="456">
        <v>0</v>
      </c>
      <c r="D2934" s="457">
        <v>0</v>
      </c>
      <c r="E2934" s="438">
        <v>3.9953072007353403</v>
      </c>
      <c r="F2934" s="456">
        <v>0</v>
      </c>
      <c r="G2934" s="457">
        <v>0</v>
      </c>
      <c r="H2934" s="438">
        <v>0.13949873724894085</v>
      </c>
      <c r="I2934" s="456">
        <v>0</v>
      </c>
      <c r="J2934" s="457">
        <v>0</v>
      </c>
      <c r="K2934" s="438">
        <v>0.24840152404994795</v>
      </c>
      <c r="L2934" s="462">
        <v>0</v>
      </c>
      <c r="M2934" s="463">
        <v>0</v>
      </c>
      <c r="N2934" s="438">
        <v>3.3310353877037697E-3</v>
      </c>
      <c r="O2934" s="456">
        <v>0</v>
      </c>
      <c r="P2934" s="457">
        <v>0</v>
      </c>
      <c r="Q2934" s="438">
        <v>1.4561419817017659E-2</v>
      </c>
      <c r="R2934" s="462">
        <v>0</v>
      </c>
      <c r="S2934" s="463">
        <v>0</v>
      </c>
      <c r="T2934" s="438">
        <v>497.63054260936042</v>
      </c>
      <c r="U2934" s="456">
        <v>0</v>
      </c>
      <c r="V2934" s="457">
        <v>0</v>
      </c>
      <c r="W2934" s="438">
        <v>1.1611523032720891E-2</v>
      </c>
      <c r="X2934" s="456">
        <v>0</v>
      </c>
      <c r="Y2934" s="457">
        <v>0</v>
      </c>
      <c r="Z2934" s="438">
        <v>1.2294187832024354E-2</v>
      </c>
      <c r="AA2934" s="456">
        <v>0</v>
      </c>
      <c r="AB2934" s="457">
        <v>0</v>
      </c>
      <c r="AC2934" s="438">
        <v>2.675176959492603E-3</v>
      </c>
      <c r="AD2934" s="456">
        <v>0</v>
      </c>
      <c r="AE2934" s="457">
        <v>0</v>
      </c>
      <c r="AF2934" s="438">
        <v>1.6152329515498425E-4</v>
      </c>
      <c r="AG2934" s="456">
        <v>0</v>
      </c>
      <c r="AH2934" s="457">
        <v>0</v>
      </c>
      <c r="AI2934" s="438">
        <v>5.9008893133743598E-3</v>
      </c>
      <c r="AJ2934" s="456">
        <v>0</v>
      </c>
      <c r="AK2934" s="457">
        <v>0</v>
      </c>
      <c r="AL2934" s="438">
        <v>9.754278527778818E-4</v>
      </c>
      <c r="AM2934" s="456">
        <v>0</v>
      </c>
      <c r="AN2934" s="457">
        <v>0</v>
      </c>
      <c r="AO2934" s="438">
        <v>1.3496794187963111E-3</v>
      </c>
      <c r="AP2934" s="462">
        <v>0</v>
      </c>
      <c r="AQ2934" s="463">
        <v>0</v>
      </c>
      <c r="AR2934" s="463">
        <v>0</v>
      </c>
      <c r="AS2934" s="456">
        <v>0</v>
      </c>
      <c r="AT2934" s="457">
        <v>0</v>
      </c>
      <c r="AU2934" s="457">
        <v>0</v>
      </c>
    </row>
    <row r="2935" spans="1:47" x14ac:dyDescent="0.2">
      <c r="A2935" s="231">
        <v>2048</v>
      </c>
      <c r="B2935" s="232">
        <v>11</v>
      </c>
      <c r="C2935" s="456">
        <v>0</v>
      </c>
      <c r="D2935" s="457">
        <v>0</v>
      </c>
      <c r="E2935" s="438">
        <v>5.0204052668603669</v>
      </c>
      <c r="F2935" s="456">
        <v>0</v>
      </c>
      <c r="G2935" s="457">
        <v>0</v>
      </c>
      <c r="H2935" s="438">
        <v>0.17583469731587861</v>
      </c>
      <c r="I2935" s="456">
        <v>0</v>
      </c>
      <c r="J2935" s="457">
        <v>0</v>
      </c>
      <c r="K2935" s="438">
        <v>0.28937919084720815</v>
      </c>
      <c r="L2935" s="462">
        <v>0</v>
      </c>
      <c r="M2935" s="463">
        <v>0</v>
      </c>
      <c r="N2935" s="438">
        <v>3.3368865847134247E-3</v>
      </c>
      <c r="O2935" s="456">
        <v>0</v>
      </c>
      <c r="P2935" s="457">
        <v>0</v>
      </c>
      <c r="Q2935" s="438">
        <v>1.6526534649263742E-2</v>
      </c>
      <c r="R2935" s="462">
        <v>0</v>
      </c>
      <c r="S2935" s="463">
        <v>0</v>
      </c>
      <c r="T2935" s="438">
        <v>498.50545189064889</v>
      </c>
      <c r="U2935" s="456">
        <v>0</v>
      </c>
      <c r="V2935" s="457">
        <v>0</v>
      </c>
      <c r="W2935" s="438">
        <v>1.111497681209968E-2</v>
      </c>
      <c r="X2935" s="456">
        <v>0</v>
      </c>
      <c r="Y2935" s="457">
        <v>0</v>
      </c>
      <c r="Z2935" s="438">
        <v>1.2650718396325405E-2</v>
      </c>
      <c r="AA2935" s="456">
        <v>0</v>
      </c>
      <c r="AB2935" s="457">
        <v>0</v>
      </c>
      <c r="AC2935" s="438">
        <v>3.3263361107580625E-3</v>
      </c>
      <c r="AD2935" s="456">
        <v>0</v>
      </c>
      <c r="AE2935" s="457">
        <v>0</v>
      </c>
      <c r="AF2935" s="438">
        <v>2.0293297824859673E-4</v>
      </c>
      <c r="AG2935" s="456">
        <v>0</v>
      </c>
      <c r="AH2935" s="457">
        <v>0</v>
      </c>
      <c r="AI2935" s="438">
        <v>7.4523200107589503E-3</v>
      </c>
      <c r="AJ2935" s="456">
        <v>0</v>
      </c>
      <c r="AK2935" s="457">
        <v>0</v>
      </c>
      <c r="AL2935" s="438">
        <v>1.2067134365680134E-3</v>
      </c>
      <c r="AM2935" s="456">
        <v>0</v>
      </c>
      <c r="AN2935" s="457">
        <v>0</v>
      </c>
      <c r="AO2935" s="438">
        <v>1.7271246855815299E-3</v>
      </c>
      <c r="AP2935" s="462">
        <v>0</v>
      </c>
      <c r="AQ2935" s="463">
        <v>0</v>
      </c>
      <c r="AR2935" s="463">
        <v>0</v>
      </c>
      <c r="AS2935" s="456">
        <v>0</v>
      </c>
      <c r="AT2935" s="457">
        <v>0</v>
      </c>
      <c r="AU2935" s="457">
        <v>0</v>
      </c>
    </row>
    <row r="2936" spans="1:47" x14ac:dyDescent="0.2">
      <c r="A2936" s="231">
        <v>2048</v>
      </c>
      <c r="B2936" s="232">
        <v>12</v>
      </c>
      <c r="C2936" s="456">
        <v>0</v>
      </c>
      <c r="D2936" s="457">
        <v>0</v>
      </c>
      <c r="E2936" s="438">
        <v>5.0806006764097917</v>
      </c>
      <c r="F2936" s="456">
        <v>0</v>
      </c>
      <c r="G2936" s="457">
        <v>0</v>
      </c>
      <c r="H2936" s="438">
        <v>0.18224779771032013</v>
      </c>
      <c r="I2936" s="456">
        <v>0</v>
      </c>
      <c r="J2936" s="457">
        <v>0</v>
      </c>
      <c r="K2936" s="438">
        <v>0.29368050834607251</v>
      </c>
      <c r="L2936" s="462">
        <v>0</v>
      </c>
      <c r="M2936" s="463">
        <v>0</v>
      </c>
      <c r="N2936" s="438">
        <v>3.3432514162288255E-3</v>
      </c>
      <c r="O2936" s="456">
        <v>0</v>
      </c>
      <c r="P2936" s="457">
        <v>0</v>
      </c>
      <c r="Q2936" s="438">
        <v>1.6643988863432976E-2</v>
      </c>
      <c r="R2936" s="462">
        <v>0</v>
      </c>
      <c r="S2936" s="463">
        <v>0</v>
      </c>
      <c r="T2936" s="438">
        <v>499.4551213860322</v>
      </c>
      <c r="U2936" s="456">
        <v>0</v>
      </c>
      <c r="V2936" s="457">
        <v>0</v>
      </c>
      <c r="W2936" s="438">
        <v>1.1426934883700734E-2</v>
      </c>
      <c r="X2936" s="456">
        <v>0</v>
      </c>
      <c r="Y2936" s="457">
        <v>0</v>
      </c>
      <c r="Z2936" s="438">
        <v>1.3038222897934331E-2</v>
      </c>
      <c r="AA2936" s="456">
        <v>0</v>
      </c>
      <c r="AB2936" s="457">
        <v>0</v>
      </c>
      <c r="AC2936" s="438">
        <v>3.4616641243963428E-3</v>
      </c>
      <c r="AD2936" s="456">
        <v>0</v>
      </c>
      <c r="AE2936" s="457">
        <v>0</v>
      </c>
      <c r="AF2936" s="438">
        <v>2.1081620471048672E-4</v>
      </c>
      <c r="AG2936" s="456">
        <v>0</v>
      </c>
      <c r="AH2936" s="457">
        <v>0</v>
      </c>
      <c r="AI2936" s="438">
        <v>7.7201356760741224E-3</v>
      </c>
      <c r="AJ2936" s="456">
        <v>0</v>
      </c>
      <c r="AK2936" s="457">
        <v>0</v>
      </c>
      <c r="AL2936" s="438">
        <v>1.2591292676825286E-3</v>
      </c>
      <c r="AM2936" s="456">
        <v>0</v>
      </c>
      <c r="AN2936" s="457">
        <v>0</v>
      </c>
      <c r="AO2936" s="438">
        <v>1.7820629196040267E-3</v>
      </c>
      <c r="AP2936" s="462">
        <v>0</v>
      </c>
      <c r="AQ2936" s="463">
        <v>0</v>
      </c>
      <c r="AR2936" s="463">
        <v>0</v>
      </c>
      <c r="AS2936" s="456">
        <v>0</v>
      </c>
      <c r="AT2936" s="457">
        <v>0</v>
      </c>
      <c r="AU2936" s="457">
        <v>0</v>
      </c>
    </row>
    <row r="2937" spans="1:47" x14ac:dyDescent="0.2">
      <c r="A2937" s="231">
        <v>2048</v>
      </c>
      <c r="B2937" s="232">
        <v>13</v>
      </c>
      <c r="C2937" s="456">
        <v>0</v>
      </c>
      <c r="D2937" s="457">
        <v>0</v>
      </c>
      <c r="E2937" s="438">
        <v>5.1458164547286867</v>
      </c>
      <c r="F2937" s="456">
        <v>0</v>
      </c>
      <c r="G2937" s="457">
        <v>0</v>
      </c>
      <c r="H2937" s="438">
        <v>0.18919603263108581</v>
      </c>
      <c r="I2937" s="456">
        <v>0</v>
      </c>
      <c r="J2937" s="457">
        <v>0</v>
      </c>
      <c r="K2937" s="438">
        <v>0.29834078619347065</v>
      </c>
      <c r="L2937" s="462">
        <v>0</v>
      </c>
      <c r="M2937" s="463">
        <v>0</v>
      </c>
      <c r="N2937" s="438">
        <v>3.3501409820052082E-3</v>
      </c>
      <c r="O2937" s="456">
        <v>0</v>
      </c>
      <c r="P2937" s="457">
        <v>0</v>
      </c>
      <c r="Q2937" s="438">
        <v>1.6771248411679904E-2</v>
      </c>
      <c r="R2937" s="462">
        <v>0</v>
      </c>
      <c r="S2937" s="463">
        <v>0</v>
      </c>
      <c r="T2937" s="438">
        <v>500.4851324940401</v>
      </c>
      <c r="U2937" s="456">
        <v>0</v>
      </c>
      <c r="V2937" s="457">
        <v>0</v>
      </c>
      <c r="W2937" s="438">
        <v>1.1764886041138158E-2</v>
      </c>
      <c r="X2937" s="456">
        <v>0</v>
      </c>
      <c r="Y2937" s="457">
        <v>0</v>
      </c>
      <c r="Z2937" s="438">
        <v>1.3458045146343833E-2</v>
      </c>
      <c r="AA2937" s="456">
        <v>0</v>
      </c>
      <c r="AB2937" s="457">
        <v>0</v>
      </c>
      <c r="AC2937" s="438">
        <v>3.608268543012696E-3</v>
      </c>
      <c r="AD2937" s="456">
        <v>0</v>
      </c>
      <c r="AE2937" s="457">
        <v>0</v>
      </c>
      <c r="AF2937" s="438">
        <v>2.1935616472384877E-4</v>
      </c>
      <c r="AG2937" s="456">
        <v>0</v>
      </c>
      <c r="AH2937" s="457">
        <v>0</v>
      </c>
      <c r="AI2937" s="438">
        <v>8.0102703995878679E-3</v>
      </c>
      <c r="AJ2937" s="456">
        <v>0</v>
      </c>
      <c r="AK2937" s="457">
        <v>0</v>
      </c>
      <c r="AL2937" s="438">
        <v>1.3159144263305009E-3</v>
      </c>
      <c r="AM2937" s="456">
        <v>0</v>
      </c>
      <c r="AN2937" s="457">
        <v>0</v>
      </c>
      <c r="AO2937" s="438">
        <v>1.841582357720532E-3</v>
      </c>
      <c r="AP2937" s="462">
        <v>0</v>
      </c>
      <c r="AQ2937" s="463">
        <v>0</v>
      </c>
      <c r="AR2937" s="463">
        <v>0</v>
      </c>
      <c r="AS2937" s="456">
        <v>0</v>
      </c>
      <c r="AT2937" s="457">
        <v>0</v>
      </c>
      <c r="AU2937" s="457">
        <v>0</v>
      </c>
    </row>
    <row r="2938" spans="1:47" x14ac:dyDescent="0.2">
      <c r="A2938" s="231">
        <v>2048</v>
      </c>
      <c r="B2938" s="232">
        <v>14</v>
      </c>
      <c r="C2938" s="456">
        <v>0</v>
      </c>
      <c r="D2938" s="457">
        <v>0</v>
      </c>
      <c r="E2938" s="438">
        <v>5.2009830756547695</v>
      </c>
      <c r="F2938" s="456">
        <v>0</v>
      </c>
      <c r="G2938" s="457">
        <v>0</v>
      </c>
      <c r="H2938" s="438">
        <v>0.19663920467759574</v>
      </c>
      <c r="I2938" s="456">
        <v>0</v>
      </c>
      <c r="J2938" s="457">
        <v>0</v>
      </c>
      <c r="K2938" s="438">
        <v>0.30306736411241442</v>
      </c>
      <c r="L2938" s="462">
        <v>0</v>
      </c>
      <c r="M2938" s="463">
        <v>0</v>
      </c>
      <c r="N2938" s="438">
        <v>3.3550461393843088E-3</v>
      </c>
      <c r="O2938" s="456">
        <v>0</v>
      </c>
      <c r="P2938" s="457">
        <v>0</v>
      </c>
      <c r="Q2938" s="438">
        <v>1.690812864559104E-2</v>
      </c>
      <c r="R2938" s="462">
        <v>0</v>
      </c>
      <c r="S2938" s="463">
        <v>0</v>
      </c>
      <c r="T2938" s="438">
        <v>501.21813201830957</v>
      </c>
      <c r="U2938" s="456">
        <v>0</v>
      </c>
      <c r="V2938" s="457">
        <v>0</v>
      </c>
      <c r="W2938" s="438">
        <v>1.2124141190812966E-2</v>
      </c>
      <c r="X2938" s="456">
        <v>0</v>
      </c>
      <c r="Y2938" s="457">
        <v>0</v>
      </c>
      <c r="Z2938" s="438">
        <v>1.3909627850459754E-2</v>
      </c>
      <c r="AA2938" s="456">
        <v>0</v>
      </c>
      <c r="AB2938" s="457">
        <v>0</v>
      </c>
      <c r="AC2938" s="438">
        <v>3.765762224577932E-3</v>
      </c>
      <c r="AD2938" s="456">
        <v>0</v>
      </c>
      <c r="AE2938" s="457">
        <v>0</v>
      </c>
      <c r="AF2938" s="438">
        <v>2.2851947041705963E-4</v>
      </c>
      <c r="AG2938" s="456">
        <v>0</v>
      </c>
      <c r="AH2938" s="457">
        <v>0</v>
      </c>
      <c r="AI2938" s="438">
        <v>8.3209681319075628E-3</v>
      </c>
      <c r="AJ2938" s="456">
        <v>0</v>
      </c>
      <c r="AK2938" s="457">
        <v>0</v>
      </c>
      <c r="AL2938" s="438">
        <v>1.3770001935856267E-3</v>
      </c>
      <c r="AM2938" s="456">
        <v>0</v>
      </c>
      <c r="AN2938" s="457">
        <v>0</v>
      </c>
      <c r="AO2938" s="438">
        <v>1.9051287521612262E-3</v>
      </c>
      <c r="AP2938" s="462">
        <v>0</v>
      </c>
      <c r="AQ2938" s="463">
        <v>0</v>
      </c>
      <c r="AR2938" s="463">
        <v>0</v>
      </c>
      <c r="AS2938" s="456">
        <v>0</v>
      </c>
      <c r="AT2938" s="457">
        <v>0</v>
      </c>
      <c r="AU2938" s="457">
        <v>0</v>
      </c>
    </row>
    <row r="2939" spans="1:47" x14ac:dyDescent="0.2">
      <c r="A2939" s="231">
        <v>2048</v>
      </c>
      <c r="B2939" s="232">
        <v>15</v>
      </c>
      <c r="C2939" s="456">
        <v>0</v>
      </c>
      <c r="D2939" s="457">
        <v>0</v>
      </c>
      <c r="E2939" s="438">
        <v>5.2760853890670578</v>
      </c>
      <c r="F2939" s="456">
        <v>0</v>
      </c>
      <c r="G2939" s="457">
        <v>0</v>
      </c>
      <c r="H2939" s="438">
        <v>0.2046400781294524</v>
      </c>
      <c r="I2939" s="456">
        <v>0</v>
      </c>
      <c r="J2939" s="457">
        <v>0</v>
      </c>
      <c r="K2939" s="438">
        <v>0.30843379035609009</v>
      </c>
      <c r="L2939" s="462">
        <v>0</v>
      </c>
      <c r="M2939" s="463">
        <v>0</v>
      </c>
      <c r="N2939" s="438">
        <v>3.3629841513265943E-3</v>
      </c>
      <c r="O2939" s="456">
        <v>0</v>
      </c>
      <c r="P2939" s="457">
        <v>0</v>
      </c>
      <c r="Q2939" s="438">
        <v>1.7054686036180777E-2</v>
      </c>
      <c r="R2939" s="462">
        <v>0</v>
      </c>
      <c r="S2939" s="463">
        <v>0</v>
      </c>
      <c r="T2939" s="438">
        <v>502.40402459937934</v>
      </c>
      <c r="U2939" s="456">
        <v>0</v>
      </c>
      <c r="V2939" s="457">
        <v>0</v>
      </c>
      <c r="W2939" s="438">
        <v>1.2513326770735647E-2</v>
      </c>
      <c r="X2939" s="456">
        <v>0</v>
      </c>
      <c r="Y2939" s="457">
        <v>0</v>
      </c>
      <c r="Z2939" s="438">
        <v>1.4393082331241938E-2</v>
      </c>
      <c r="AA2939" s="456">
        <v>0</v>
      </c>
      <c r="AB2939" s="457">
        <v>0</v>
      </c>
      <c r="AC2939" s="438">
        <v>3.9345912083642029E-3</v>
      </c>
      <c r="AD2939" s="456">
        <v>0</v>
      </c>
      <c r="AE2939" s="457">
        <v>0</v>
      </c>
      <c r="AF2939" s="438">
        <v>2.3835348572375951E-4</v>
      </c>
      <c r="AG2939" s="456">
        <v>0</v>
      </c>
      <c r="AH2939" s="457">
        <v>0</v>
      </c>
      <c r="AI2939" s="438">
        <v>8.6550848440260491E-3</v>
      </c>
      <c r="AJ2939" s="456">
        <v>0</v>
      </c>
      <c r="AK2939" s="457">
        <v>0</v>
      </c>
      <c r="AL2939" s="438">
        <v>1.4423935900690628E-3</v>
      </c>
      <c r="AM2939" s="456">
        <v>0</v>
      </c>
      <c r="AN2939" s="457">
        <v>0</v>
      </c>
      <c r="AO2939" s="438">
        <v>1.9736709392631584E-3</v>
      </c>
      <c r="AP2939" s="462">
        <v>0</v>
      </c>
      <c r="AQ2939" s="463">
        <v>0</v>
      </c>
      <c r="AR2939" s="463">
        <v>0</v>
      </c>
      <c r="AS2939" s="456">
        <v>0</v>
      </c>
      <c r="AT2939" s="457">
        <v>0</v>
      </c>
      <c r="AU2939" s="457">
        <v>0</v>
      </c>
    </row>
    <row r="2940" spans="1:47" x14ac:dyDescent="0.2">
      <c r="A2940" s="231">
        <v>2048</v>
      </c>
      <c r="B2940" s="232">
        <v>16</v>
      </c>
      <c r="C2940" s="456">
        <v>0</v>
      </c>
      <c r="D2940" s="457">
        <v>0</v>
      </c>
      <c r="E2940" s="438">
        <v>6.2912835177619533</v>
      </c>
      <c r="F2940" s="456">
        <v>0</v>
      </c>
      <c r="G2940" s="457">
        <v>0</v>
      </c>
      <c r="H2940" s="438">
        <v>0.23613098090723503</v>
      </c>
      <c r="I2940" s="456">
        <v>0</v>
      </c>
      <c r="J2940" s="457">
        <v>0</v>
      </c>
      <c r="K2940" s="438">
        <v>0.35299815455415895</v>
      </c>
      <c r="L2940" s="462">
        <v>0</v>
      </c>
      <c r="M2940" s="463">
        <v>0</v>
      </c>
      <c r="N2940" s="438">
        <v>3.3714302457973347E-3</v>
      </c>
      <c r="O2940" s="456">
        <v>0</v>
      </c>
      <c r="P2940" s="457">
        <v>0</v>
      </c>
      <c r="Q2940" s="438">
        <v>2.0829878351013468E-2</v>
      </c>
      <c r="R2940" s="462">
        <v>0</v>
      </c>
      <c r="S2940" s="463">
        <v>0</v>
      </c>
      <c r="T2940" s="438">
        <v>503.66470951562371</v>
      </c>
      <c r="U2940" s="456">
        <v>0</v>
      </c>
      <c r="V2940" s="457">
        <v>0</v>
      </c>
      <c r="W2940" s="438">
        <v>1.3083098177542623E-2</v>
      </c>
      <c r="X2940" s="456">
        <v>0</v>
      </c>
      <c r="Y2940" s="457">
        <v>0</v>
      </c>
      <c r="Z2940" s="438">
        <v>1.4907612052478439E-2</v>
      </c>
      <c r="AA2940" s="456">
        <v>0</v>
      </c>
      <c r="AB2940" s="457">
        <v>0</v>
      </c>
      <c r="AC2940" s="438">
        <v>4.5086072631636389E-3</v>
      </c>
      <c r="AD2940" s="456">
        <v>0</v>
      </c>
      <c r="AE2940" s="457">
        <v>0</v>
      </c>
      <c r="AF2940" s="438">
        <v>2.7450572559700547E-4</v>
      </c>
      <c r="AG2940" s="456">
        <v>0</v>
      </c>
      <c r="AH2940" s="457">
        <v>0</v>
      </c>
      <c r="AI2940" s="438">
        <v>9.9967738386702292E-3</v>
      </c>
      <c r="AJ2940" s="456">
        <v>0</v>
      </c>
      <c r="AK2940" s="457">
        <v>0</v>
      </c>
      <c r="AL2940" s="438">
        <v>1.6482975948622924E-3</v>
      </c>
      <c r="AM2940" s="456">
        <v>0</v>
      </c>
      <c r="AN2940" s="457">
        <v>0</v>
      </c>
      <c r="AO2940" s="438">
        <v>2.2952541133659278E-3</v>
      </c>
      <c r="AP2940" s="462">
        <v>0</v>
      </c>
      <c r="AQ2940" s="463">
        <v>0</v>
      </c>
      <c r="AR2940" s="463">
        <v>0</v>
      </c>
      <c r="AS2940" s="456">
        <v>0</v>
      </c>
      <c r="AT2940" s="457">
        <v>0</v>
      </c>
      <c r="AU2940" s="457">
        <v>0</v>
      </c>
    </row>
    <row r="2941" spans="1:47" x14ac:dyDescent="0.2">
      <c r="A2941" s="231">
        <v>2048</v>
      </c>
      <c r="B2941" s="232">
        <v>17</v>
      </c>
      <c r="C2941" s="456">
        <v>0</v>
      </c>
      <c r="D2941" s="457">
        <v>0</v>
      </c>
      <c r="E2941" s="438">
        <v>6.3830412824921341</v>
      </c>
      <c r="F2941" s="456">
        <v>0</v>
      </c>
      <c r="G2941" s="457">
        <v>0</v>
      </c>
      <c r="H2941" s="438">
        <v>0.24585707538190116</v>
      </c>
      <c r="I2941" s="456">
        <v>0</v>
      </c>
      <c r="J2941" s="457">
        <v>0</v>
      </c>
      <c r="K2941" s="438">
        <v>0.35964949017647424</v>
      </c>
      <c r="L2941" s="462">
        <v>0</v>
      </c>
      <c r="M2941" s="463">
        <v>0</v>
      </c>
      <c r="N2941" s="438">
        <v>3.3802926896539316E-3</v>
      </c>
      <c r="O2941" s="456">
        <v>0</v>
      </c>
      <c r="P2941" s="457">
        <v>0</v>
      </c>
      <c r="Q2941" s="438">
        <v>2.104589356799557E-2</v>
      </c>
      <c r="R2941" s="462">
        <v>0</v>
      </c>
      <c r="S2941" s="463">
        <v>0</v>
      </c>
      <c r="T2941" s="438">
        <v>504.98913993371536</v>
      </c>
      <c r="U2941" s="456">
        <v>0</v>
      </c>
      <c r="V2941" s="457">
        <v>0</v>
      </c>
      <c r="W2941" s="438">
        <v>1.3519370341001584E-2</v>
      </c>
      <c r="X2941" s="456">
        <v>0</v>
      </c>
      <c r="Y2941" s="457">
        <v>0</v>
      </c>
      <c r="Z2941" s="438">
        <v>1.5447172410485023E-2</v>
      </c>
      <c r="AA2941" s="456">
        <v>0</v>
      </c>
      <c r="AB2941" s="457">
        <v>0</v>
      </c>
      <c r="AC2941" s="438">
        <v>4.7137243251994011E-3</v>
      </c>
      <c r="AD2941" s="456">
        <v>0</v>
      </c>
      <c r="AE2941" s="457">
        <v>0</v>
      </c>
      <c r="AF2941" s="438">
        <v>2.864834036601946E-4</v>
      </c>
      <c r="AG2941" s="456">
        <v>0</v>
      </c>
      <c r="AH2941" s="457">
        <v>0</v>
      </c>
      <c r="AI2941" s="438">
        <v>1.0402984876851795E-2</v>
      </c>
      <c r="AJ2941" s="456">
        <v>0</v>
      </c>
      <c r="AK2941" s="457">
        <v>0</v>
      </c>
      <c r="AL2941" s="438">
        <v>1.7278580261810791E-3</v>
      </c>
      <c r="AM2941" s="456">
        <v>0</v>
      </c>
      <c r="AN2941" s="457">
        <v>0</v>
      </c>
      <c r="AO2941" s="438">
        <v>2.3786248263063933E-3</v>
      </c>
      <c r="AP2941" s="462">
        <v>0</v>
      </c>
      <c r="AQ2941" s="463">
        <v>0</v>
      </c>
      <c r="AR2941" s="463">
        <v>0</v>
      </c>
      <c r="AS2941" s="456">
        <v>0</v>
      </c>
      <c r="AT2941" s="457">
        <v>0</v>
      </c>
      <c r="AU2941" s="457">
        <v>0</v>
      </c>
    </row>
    <row r="2942" spans="1:47" x14ac:dyDescent="0.2">
      <c r="A2942" s="231">
        <v>2048</v>
      </c>
      <c r="B2942" s="232">
        <v>18</v>
      </c>
      <c r="C2942" s="456">
        <v>0</v>
      </c>
      <c r="D2942" s="457">
        <v>0</v>
      </c>
      <c r="E2942" s="438">
        <v>6.4786183094867988</v>
      </c>
      <c r="F2942" s="456">
        <v>0</v>
      </c>
      <c r="G2942" s="457">
        <v>0</v>
      </c>
      <c r="H2942" s="438">
        <v>0.25598944035671234</v>
      </c>
      <c r="I2942" s="456">
        <v>0</v>
      </c>
      <c r="J2942" s="457">
        <v>0</v>
      </c>
      <c r="K2942" s="438">
        <v>0.3665785176325656</v>
      </c>
      <c r="L2942" s="462">
        <v>0</v>
      </c>
      <c r="M2942" s="463">
        <v>0</v>
      </c>
      <c r="N2942" s="438">
        <v>3.3895181240625447E-3</v>
      </c>
      <c r="O2942" s="456">
        <v>0</v>
      </c>
      <c r="P2942" s="457">
        <v>0</v>
      </c>
      <c r="Q2942" s="438">
        <v>2.127085480391595E-2</v>
      </c>
      <c r="R2942" s="462">
        <v>0</v>
      </c>
      <c r="S2942" s="463">
        <v>0</v>
      </c>
      <c r="T2942" s="438">
        <v>506.36693833757755</v>
      </c>
      <c r="U2942" s="456">
        <v>0</v>
      </c>
      <c r="V2942" s="457">
        <v>0</v>
      </c>
      <c r="W2942" s="438">
        <v>1.397388203528784E-2</v>
      </c>
      <c r="X2942" s="456">
        <v>0</v>
      </c>
      <c r="Y2942" s="457">
        <v>0</v>
      </c>
      <c r="Z2942" s="438">
        <v>1.6009268487234253E-2</v>
      </c>
      <c r="AA2942" s="456">
        <v>0</v>
      </c>
      <c r="AB2942" s="457">
        <v>0</v>
      </c>
      <c r="AC2942" s="438">
        <v>4.9274134824601017E-3</v>
      </c>
      <c r="AD2942" s="456">
        <v>0</v>
      </c>
      <c r="AE2942" s="457">
        <v>0</v>
      </c>
      <c r="AF2942" s="438">
        <v>2.9896160155316659E-4</v>
      </c>
      <c r="AG2942" s="456">
        <v>0</v>
      </c>
      <c r="AH2942" s="457">
        <v>0</v>
      </c>
      <c r="AI2942" s="438">
        <v>1.0826177789245026E-2</v>
      </c>
      <c r="AJ2942" s="456">
        <v>0</v>
      </c>
      <c r="AK2942" s="457">
        <v>0</v>
      </c>
      <c r="AL2942" s="438">
        <v>1.8107450130323908E-3</v>
      </c>
      <c r="AM2942" s="456">
        <v>0</v>
      </c>
      <c r="AN2942" s="457">
        <v>0</v>
      </c>
      <c r="AO2942" s="438">
        <v>2.4654752211963264E-3</v>
      </c>
      <c r="AP2942" s="462">
        <v>0</v>
      </c>
      <c r="AQ2942" s="463">
        <v>0</v>
      </c>
      <c r="AR2942" s="463">
        <v>0</v>
      </c>
      <c r="AS2942" s="456">
        <v>0</v>
      </c>
      <c r="AT2942" s="457">
        <v>0</v>
      </c>
      <c r="AU2942" s="457">
        <v>0</v>
      </c>
    </row>
    <row r="2943" spans="1:47" x14ac:dyDescent="0.2">
      <c r="A2943" s="231">
        <v>2048</v>
      </c>
      <c r="B2943" s="232">
        <v>19</v>
      </c>
      <c r="C2943" s="456">
        <v>0</v>
      </c>
      <c r="D2943" s="457">
        <v>0</v>
      </c>
      <c r="E2943" s="438">
        <v>6.5670260179842401</v>
      </c>
      <c r="F2943" s="456">
        <v>0</v>
      </c>
      <c r="G2943" s="457">
        <v>0</v>
      </c>
      <c r="H2943" s="438">
        <v>0.26630635464585495</v>
      </c>
      <c r="I2943" s="456">
        <v>0</v>
      </c>
      <c r="J2943" s="457">
        <v>0</v>
      </c>
      <c r="K2943" s="438">
        <v>0.37348408456758941</v>
      </c>
      <c r="L2943" s="462">
        <v>0</v>
      </c>
      <c r="M2943" s="463">
        <v>0</v>
      </c>
      <c r="N2943" s="438">
        <v>3.3976730839116826E-3</v>
      </c>
      <c r="O2943" s="456">
        <v>0</v>
      </c>
      <c r="P2943" s="457">
        <v>0</v>
      </c>
      <c r="Q2943" s="438">
        <v>2.1500326444772514E-2</v>
      </c>
      <c r="R2943" s="462">
        <v>0</v>
      </c>
      <c r="S2943" s="463">
        <v>0</v>
      </c>
      <c r="T2943" s="438">
        <v>507.58632036588932</v>
      </c>
      <c r="U2943" s="456">
        <v>0</v>
      </c>
      <c r="V2943" s="457">
        <v>0</v>
      </c>
      <c r="W2943" s="438">
        <v>1.4435319211405678E-2</v>
      </c>
      <c r="X2943" s="456">
        <v>0</v>
      </c>
      <c r="Y2943" s="457">
        <v>0</v>
      </c>
      <c r="Z2943" s="438">
        <v>1.6582668563476656E-2</v>
      </c>
      <c r="AA2943" s="456">
        <v>0</v>
      </c>
      <c r="AB2943" s="457">
        <v>0</v>
      </c>
      <c r="AC2943" s="438">
        <v>5.1452436669591657E-3</v>
      </c>
      <c r="AD2943" s="456">
        <v>0</v>
      </c>
      <c r="AE2943" s="457">
        <v>0</v>
      </c>
      <c r="AF2943" s="438">
        <v>3.1167579218407921E-4</v>
      </c>
      <c r="AG2943" s="456">
        <v>0</v>
      </c>
      <c r="AH2943" s="457">
        <v>0</v>
      </c>
      <c r="AI2943" s="438">
        <v>1.1256987274089044E-2</v>
      </c>
      <c r="AJ2943" s="456">
        <v>0</v>
      </c>
      <c r="AK2943" s="457">
        <v>0</v>
      </c>
      <c r="AL2943" s="438">
        <v>1.8952956342347612E-3</v>
      </c>
      <c r="AM2943" s="456">
        <v>0</v>
      </c>
      <c r="AN2943" s="457">
        <v>0</v>
      </c>
      <c r="AO2943" s="438">
        <v>2.5537762473298413E-3</v>
      </c>
      <c r="AP2943" s="462">
        <v>0</v>
      </c>
      <c r="AQ2943" s="463">
        <v>0</v>
      </c>
      <c r="AR2943" s="463">
        <v>0</v>
      </c>
      <c r="AS2943" s="456">
        <v>0</v>
      </c>
      <c r="AT2943" s="457">
        <v>0</v>
      </c>
      <c r="AU2943" s="457">
        <v>0</v>
      </c>
    </row>
    <row r="2944" spans="1:47" x14ac:dyDescent="0.2">
      <c r="A2944" s="231">
        <v>2048</v>
      </c>
      <c r="B2944" s="232">
        <v>20</v>
      </c>
      <c r="C2944" s="456">
        <v>0</v>
      </c>
      <c r="D2944" s="457">
        <v>0</v>
      </c>
      <c r="E2944" s="438">
        <v>6.6647276644767235</v>
      </c>
      <c r="F2944" s="456">
        <v>0</v>
      </c>
      <c r="G2944" s="457">
        <v>0</v>
      </c>
      <c r="H2944" s="438">
        <v>0.27666200868913121</v>
      </c>
      <c r="I2944" s="456">
        <v>0</v>
      </c>
      <c r="J2944" s="457">
        <v>0</v>
      </c>
      <c r="K2944" s="438">
        <v>0.38056602274308099</v>
      </c>
      <c r="L2944" s="462">
        <v>0</v>
      </c>
      <c r="M2944" s="463">
        <v>0</v>
      </c>
      <c r="N2944" s="438">
        <v>3.4071061769452736E-3</v>
      </c>
      <c r="O2944" s="456">
        <v>0</v>
      </c>
      <c r="P2944" s="457">
        <v>0</v>
      </c>
      <c r="Q2944" s="438">
        <v>2.1730285155081359E-2</v>
      </c>
      <c r="R2944" s="462">
        <v>0</v>
      </c>
      <c r="S2944" s="463">
        <v>0</v>
      </c>
      <c r="T2944" s="438">
        <v>508.99488107464828</v>
      </c>
      <c r="U2944" s="456">
        <v>0</v>
      </c>
      <c r="V2944" s="457">
        <v>0</v>
      </c>
      <c r="W2944" s="438">
        <v>1.4899832819810565E-2</v>
      </c>
      <c r="X2944" s="456">
        <v>0</v>
      </c>
      <c r="Y2944" s="457">
        <v>0</v>
      </c>
      <c r="Z2944" s="438">
        <v>1.7157162419914902E-2</v>
      </c>
      <c r="AA2944" s="456">
        <v>0</v>
      </c>
      <c r="AB2944" s="457">
        <v>0</v>
      </c>
      <c r="AC2944" s="438">
        <v>5.3636458581264286E-3</v>
      </c>
      <c r="AD2944" s="456">
        <v>0</v>
      </c>
      <c r="AE2944" s="457">
        <v>0</v>
      </c>
      <c r="AF2944" s="438">
        <v>3.2442878865685253E-4</v>
      </c>
      <c r="AG2944" s="456">
        <v>0</v>
      </c>
      <c r="AH2944" s="457">
        <v>0</v>
      </c>
      <c r="AI2944" s="438">
        <v>1.1689509395564684E-2</v>
      </c>
      <c r="AJ2944" s="456">
        <v>0</v>
      </c>
      <c r="AK2944" s="457">
        <v>0</v>
      </c>
      <c r="AL2944" s="438">
        <v>1.9800064801682397E-3</v>
      </c>
      <c r="AM2944" s="456">
        <v>0</v>
      </c>
      <c r="AN2944" s="457">
        <v>0</v>
      </c>
      <c r="AO2944" s="438">
        <v>2.6425402137232844E-3</v>
      </c>
      <c r="AP2944" s="462">
        <v>0</v>
      </c>
      <c r="AQ2944" s="463">
        <v>0</v>
      </c>
      <c r="AR2944" s="463">
        <v>0</v>
      </c>
      <c r="AS2944" s="456">
        <v>0</v>
      </c>
      <c r="AT2944" s="457">
        <v>0</v>
      </c>
      <c r="AU2944" s="457">
        <v>0</v>
      </c>
    </row>
    <row r="2945" spans="1:47" x14ac:dyDescent="0.2">
      <c r="A2945" s="231">
        <v>2048</v>
      </c>
      <c r="B2945" s="232">
        <v>21</v>
      </c>
      <c r="C2945" s="456">
        <v>0</v>
      </c>
      <c r="D2945" s="457">
        <v>0</v>
      </c>
      <c r="E2945" s="438">
        <v>8.120131069980502</v>
      </c>
      <c r="F2945" s="456">
        <v>0</v>
      </c>
      <c r="G2945" s="457">
        <v>0</v>
      </c>
      <c r="H2945" s="438">
        <v>0.33620647882241494</v>
      </c>
      <c r="I2945" s="456">
        <v>0</v>
      </c>
      <c r="J2945" s="457">
        <v>0</v>
      </c>
      <c r="K2945" s="438">
        <v>0.43537670575577897</v>
      </c>
      <c r="L2945" s="462">
        <v>0</v>
      </c>
      <c r="M2945" s="463">
        <v>0</v>
      </c>
      <c r="N2945" s="438">
        <v>3.4163376385150882E-3</v>
      </c>
      <c r="O2945" s="456">
        <v>0</v>
      </c>
      <c r="P2945" s="457">
        <v>0</v>
      </c>
      <c r="Q2945" s="438">
        <v>2.7095079245920001E-2</v>
      </c>
      <c r="R2945" s="462">
        <v>0</v>
      </c>
      <c r="S2945" s="463">
        <v>0</v>
      </c>
      <c r="T2945" s="438">
        <v>510.37458589564318</v>
      </c>
      <c r="U2945" s="456">
        <v>0</v>
      </c>
      <c r="V2945" s="457">
        <v>0</v>
      </c>
      <c r="W2945" s="438">
        <v>1.7474706848363043E-2</v>
      </c>
      <c r="X2945" s="456">
        <v>0</v>
      </c>
      <c r="Y2945" s="457">
        <v>0</v>
      </c>
      <c r="Z2945" s="438">
        <v>1.7719608540865815E-2</v>
      </c>
      <c r="AA2945" s="456">
        <v>0</v>
      </c>
      <c r="AB2945" s="457">
        <v>0</v>
      </c>
      <c r="AC2945" s="438">
        <v>6.5152875249966154E-3</v>
      </c>
      <c r="AD2945" s="456">
        <v>0</v>
      </c>
      <c r="AE2945" s="457">
        <v>0</v>
      </c>
      <c r="AF2945" s="438">
        <v>3.9550598281602663E-4</v>
      </c>
      <c r="AG2945" s="456">
        <v>0</v>
      </c>
      <c r="AH2945" s="457">
        <v>0</v>
      </c>
      <c r="AI2945" s="438">
        <v>1.4208155471022303E-2</v>
      </c>
      <c r="AJ2945" s="456">
        <v>0</v>
      </c>
      <c r="AK2945" s="457">
        <v>0</v>
      </c>
      <c r="AL2945" s="438">
        <v>2.4113537516225873E-3</v>
      </c>
      <c r="AM2945" s="456">
        <v>0</v>
      </c>
      <c r="AN2945" s="457">
        <v>0</v>
      </c>
      <c r="AO2945" s="438">
        <v>3.2123085280020584E-3</v>
      </c>
      <c r="AP2945" s="462">
        <v>0</v>
      </c>
      <c r="AQ2945" s="463">
        <v>0</v>
      </c>
      <c r="AR2945" s="463">
        <v>0</v>
      </c>
      <c r="AS2945" s="456">
        <v>0</v>
      </c>
      <c r="AT2945" s="457">
        <v>0</v>
      </c>
      <c r="AU2945" s="457">
        <v>0</v>
      </c>
    </row>
    <row r="2946" spans="1:47" x14ac:dyDescent="0.2">
      <c r="A2946" s="231">
        <v>2048</v>
      </c>
      <c r="B2946" s="232">
        <v>22</v>
      </c>
      <c r="C2946" s="456">
        <v>0</v>
      </c>
      <c r="D2946" s="457">
        <v>0</v>
      </c>
      <c r="E2946" s="438">
        <v>8.2266405932199032</v>
      </c>
      <c r="F2946" s="456">
        <v>0</v>
      </c>
      <c r="G2946" s="457">
        <v>0</v>
      </c>
      <c r="H2946" s="438">
        <v>0.3473780611411158</v>
      </c>
      <c r="I2946" s="456">
        <v>0</v>
      </c>
      <c r="J2946" s="457">
        <v>0</v>
      </c>
      <c r="K2946" s="438">
        <v>0.44266088477946958</v>
      </c>
      <c r="L2946" s="462">
        <v>0</v>
      </c>
      <c r="M2946" s="463">
        <v>0</v>
      </c>
      <c r="N2946" s="438">
        <v>3.4250603548836322E-3</v>
      </c>
      <c r="O2946" s="456">
        <v>0</v>
      </c>
      <c r="P2946" s="457">
        <v>0</v>
      </c>
      <c r="Q2946" s="438">
        <v>2.7375762791881843E-2</v>
      </c>
      <c r="R2946" s="462">
        <v>0</v>
      </c>
      <c r="S2946" s="463">
        <v>0</v>
      </c>
      <c r="T2946" s="438">
        <v>511.67767563039894</v>
      </c>
      <c r="U2946" s="456">
        <v>0</v>
      </c>
      <c r="V2946" s="457">
        <v>0</v>
      </c>
      <c r="W2946" s="438">
        <v>1.795566879583143E-2</v>
      </c>
      <c r="X2946" s="456">
        <v>0</v>
      </c>
      <c r="Y2946" s="457">
        <v>0</v>
      </c>
      <c r="Z2946" s="438">
        <v>1.8250591215782198E-2</v>
      </c>
      <c r="AA2946" s="456">
        <v>0</v>
      </c>
      <c r="AB2946" s="457">
        <v>0</v>
      </c>
      <c r="AC2946" s="438">
        <v>6.7506819665054812E-3</v>
      </c>
      <c r="AD2946" s="456">
        <v>0</v>
      </c>
      <c r="AE2946" s="457">
        <v>0</v>
      </c>
      <c r="AF2946" s="438">
        <v>4.0930753950431403E-4</v>
      </c>
      <c r="AG2946" s="456">
        <v>0</v>
      </c>
      <c r="AH2946" s="457">
        <v>0</v>
      </c>
      <c r="AI2946" s="438">
        <v>1.4674895328341871E-2</v>
      </c>
      <c r="AJ2946" s="456">
        <v>0</v>
      </c>
      <c r="AK2946" s="457">
        <v>0</v>
      </c>
      <c r="AL2946" s="438">
        <v>2.5028771781972162E-3</v>
      </c>
      <c r="AM2946" s="456">
        <v>0</v>
      </c>
      <c r="AN2946" s="457">
        <v>0</v>
      </c>
      <c r="AO2946" s="438">
        <v>3.3081674849305487E-3</v>
      </c>
      <c r="AP2946" s="462">
        <v>0</v>
      </c>
      <c r="AQ2946" s="463">
        <v>0</v>
      </c>
      <c r="AR2946" s="463">
        <v>0</v>
      </c>
      <c r="AS2946" s="456">
        <v>0</v>
      </c>
      <c r="AT2946" s="457">
        <v>0</v>
      </c>
      <c r="AU2946" s="457">
        <v>0</v>
      </c>
    </row>
    <row r="2947" spans="1:47" x14ac:dyDescent="0.2">
      <c r="A2947" s="231">
        <v>2048</v>
      </c>
      <c r="B2947" s="232">
        <v>23</v>
      </c>
      <c r="C2947" s="456">
        <v>0</v>
      </c>
      <c r="D2947" s="457">
        <v>0</v>
      </c>
      <c r="E2947" s="438">
        <v>8.322950056345082</v>
      </c>
      <c r="F2947" s="456">
        <v>0</v>
      </c>
      <c r="G2947" s="457">
        <v>0</v>
      </c>
      <c r="H2947" s="438">
        <v>0.35747924875243103</v>
      </c>
      <c r="I2947" s="456">
        <v>0</v>
      </c>
      <c r="J2947" s="457">
        <v>0</v>
      </c>
      <c r="K2947" s="438">
        <v>0.44924756628372881</v>
      </c>
      <c r="L2947" s="462">
        <v>0</v>
      </c>
      <c r="M2947" s="463">
        <v>0</v>
      </c>
      <c r="N2947" s="438">
        <v>3.4329541484319306E-3</v>
      </c>
      <c r="O2947" s="456">
        <v>0</v>
      </c>
      <c r="P2947" s="457">
        <v>0</v>
      </c>
      <c r="Q2947" s="438">
        <v>2.7629569736972202E-2</v>
      </c>
      <c r="R2947" s="462">
        <v>0</v>
      </c>
      <c r="S2947" s="463">
        <v>0</v>
      </c>
      <c r="T2947" s="438">
        <v>512.85707938598</v>
      </c>
      <c r="U2947" s="456">
        <v>0</v>
      </c>
      <c r="V2947" s="457">
        <v>0</v>
      </c>
      <c r="W2947" s="438">
        <v>1.8390522110900857E-2</v>
      </c>
      <c r="X2947" s="456">
        <v>0</v>
      </c>
      <c r="Y2947" s="457">
        <v>0</v>
      </c>
      <c r="Z2947" s="438">
        <v>1.8730718470483458E-2</v>
      </c>
      <c r="AA2947" s="456">
        <v>0</v>
      </c>
      <c r="AB2947" s="457">
        <v>0</v>
      </c>
      <c r="AC2947" s="438">
        <v>6.9635242637272965E-3</v>
      </c>
      <c r="AD2947" s="456">
        <v>0</v>
      </c>
      <c r="AE2947" s="457">
        <v>0</v>
      </c>
      <c r="AF2947" s="438">
        <v>4.2178683610245512E-4</v>
      </c>
      <c r="AG2947" s="456">
        <v>0</v>
      </c>
      <c r="AH2947" s="457">
        <v>0</v>
      </c>
      <c r="AI2947" s="438">
        <v>1.5096912557077163E-2</v>
      </c>
      <c r="AJ2947" s="456">
        <v>0</v>
      </c>
      <c r="AK2947" s="457">
        <v>0</v>
      </c>
      <c r="AL2947" s="438">
        <v>2.5856281416422474E-3</v>
      </c>
      <c r="AM2947" s="456">
        <v>0</v>
      </c>
      <c r="AN2947" s="457">
        <v>0</v>
      </c>
      <c r="AO2947" s="438">
        <v>3.3948419207412515E-3</v>
      </c>
      <c r="AP2947" s="462">
        <v>0</v>
      </c>
      <c r="AQ2947" s="463">
        <v>0</v>
      </c>
      <c r="AR2947" s="463">
        <v>0</v>
      </c>
      <c r="AS2947" s="456">
        <v>0</v>
      </c>
      <c r="AT2947" s="457">
        <v>0</v>
      </c>
      <c r="AU2947" s="457">
        <v>0</v>
      </c>
    </row>
    <row r="2948" spans="1:47" x14ac:dyDescent="0.2">
      <c r="A2948" s="231">
        <v>2048</v>
      </c>
      <c r="B2948" s="232">
        <v>24</v>
      </c>
      <c r="C2948" s="456">
        <v>0</v>
      </c>
      <c r="D2948" s="457">
        <v>0</v>
      </c>
      <c r="E2948" s="438">
        <v>8.4032200224290197</v>
      </c>
      <c r="F2948" s="456">
        <v>0</v>
      </c>
      <c r="G2948" s="457">
        <v>0</v>
      </c>
      <c r="H2948" s="438">
        <v>0.36590021690897573</v>
      </c>
      <c r="I2948" s="456">
        <v>0</v>
      </c>
      <c r="J2948" s="457">
        <v>0</v>
      </c>
      <c r="K2948" s="438">
        <v>0.45473681185053705</v>
      </c>
      <c r="L2948" s="462">
        <v>0</v>
      </c>
      <c r="M2948" s="463">
        <v>0</v>
      </c>
      <c r="N2948" s="438">
        <v>3.4395154562376681E-3</v>
      </c>
      <c r="O2948" s="456">
        <v>0</v>
      </c>
      <c r="P2948" s="457">
        <v>0</v>
      </c>
      <c r="Q2948" s="438">
        <v>2.78411085026159E-2</v>
      </c>
      <c r="R2948" s="462">
        <v>0</v>
      </c>
      <c r="S2948" s="463">
        <v>0</v>
      </c>
      <c r="T2948" s="438">
        <v>513.83742185353287</v>
      </c>
      <c r="U2948" s="456">
        <v>0</v>
      </c>
      <c r="V2948" s="457">
        <v>0</v>
      </c>
      <c r="W2948" s="438">
        <v>1.8753105389725945E-2</v>
      </c>
      <c r="X2948" s="456">
        <v>0</v>
      </c>
      <c r="Y2948" s="457">
        <v>0</v>
      </c>
      <c r="Z2948" s="438">
        <v>1.9130956080429379E-2</v>
      </c>
      <c r="AA2948" s="456">
        <v>0</v>
      </c>
      <c r="AB2948" s="457">
        <v>0</v>
      </c>
      <c r="AC2948" s="438">
        <v>7.1409698566614385E-3</v>
      </c>
      <c r="AD2948" s="456">
        <v>0</v>
      </c>
      <c r="AE2948" s="457">
        <v>0</v>
      </c>
      <c r="AF2948" s="438">
        <v>4.3219084330264857E-4</v>
      </c>
      <c r="AG2948" s="456">
        <v>0</v>
      </c>
      <c r="AH2948" s="457">
        <v>0</v>
      </c>
      <c r="AI2948" s="438">
        <v>1.5448726582421378E-2</v>
      </c>
      <c r="AJ2948" s="456">
        <v>0</v>
      </c>
      <c r="AK2948" s="457">
        <v>0</v>
      </c>
      <c r="AL2948" s="438">
        <v>2.654617859976169E-3</v>
      </c>
      <c r="AM2948" s="456">
        <v>0</v>
      </c>
      <c r="AN2948" s="457">
        <v>0</v>
      </c>
      <c r="AO2948" s="438">
        <v>3.4670979973291105E-3</v>
      </c>
      <c r="AP2948" s="462">
        <v>0</v>
      </c>
      <c r="AQ2948" s="463">
        <v>0</v>
      </c>
      <c r="AR2948" s="463">
        <v>0</v>
      </c>
      <c r="AS2948" s="456">
        <v>0</v>
      </c>
      <c r="AT2948" s="457">
        <v>0</v>
      </c>
      <c r="AU2948" s="457">
        <v>0</v>
      </c>
    </row>
    <row r="2949" spans="1:47" x14ac:dyDescent="0.2">
      <c r="A2949" s="231">
        <v>2048</v>
      </c>
      <c r="B2949" s="232">
        <v>25</v>
      </c>
      <c r="C2949" s="456">
        <v>0</v>
      </c>
      <c r="D2949" s="457">
        <v>0</v>
      </c>
      <c r="E2949" s="438">
        <v>8.46369087966157</v>
      </c>
      <c r="F2949" s="456">
        <v>0</v>
      </c>
      <c r="G2949" s="457">
        <v>0</v>
      </c>
      <c r="H2949" s="438">
        <v>0.37224313131619452</v>
      </c>
      <c r="I2949" s="456">
        <v>0</v>
      </c>
      <c r="J2949" s="457">
        <v>0</v>
      </c>
      <c r="K2949" s="438">
        <v>0.45887258796236635</v>
      </c>
      <c r="L2949" s="462">
        <v>0</v>
      </c>
      <c r="M2949" s="463">
        <v>0</v>
      </c>
      <c r="N2949" s="438">
        <v>3.4444705579099798E-3</v>
      </c>
      <c r="O2949" s="456">
        <v>0</v>
      </c>
      <c r="P2949" s="457">
        <v>0</v>
      </c>
      <c r="Q2949" s="438">
        <v>2.8000471966721986E-2</v>
      </c>
      <c r="R2949" s="462">
        <v>0</v>
      </c>
      <c r="S2949" s="463">
        <v>0</v>
      </c>
      <c r="T2949" s="438">
        <v>514.57730301812694</v>
      </c>
      <c r="U2949" s="456">
        <v>0</v>
      </c>
      <c r="V2949" s="457">
        <v>0</v>
      </c>
      <c r="W2949" s="438">
        <v>1.9026138412318139E-2</v>
      </c>
      <c r="X2949" s="456">
        <v>0</v>
      </c>
      <c r="Y2949" s="457">
        <v>0</v>
      </c>
      <c r="Z2949" s="438">
        <v>1.9432492058558182E-2</v>
      </c>
      <c r="AA2949" s="456">
        <v>0</v>
      </c>
      <c r="AB2949" s="457">
        <v>0</v>
      </c>
      <c r="AC2949" s="438">
        <v>7.2746235415418912E-3</v>
      </c>
      <c r="AD2949" s="456">
        <v>0</v>
      </c>
      <c r="AE2949" s="457">
        <v>0</v>
      </c>
      <c r="AF2949" s="438">
        <v>4.4002698270698913E-4</v>
      </c>
      <c r="AG2949" s="456">
        <v>0</v>
      </c>
      <c r="AH2949" s="457">
        <v>0</v>
      </c>
      <c r="AI2949" s="438">
        <v>1.5713699347247596E-2</v>
      </c>
      <c r="AJ2949" s="456">
        <v>0</v>
      </c>
      <c r="AK2949" s="457">
        <v>0</v>
      </c>
      <c r="AL2949" s="438">
        <v>2.7065843081658493E-3</v>
      </c>
      <c r="AM2949" s="456">
        <v>0</v>
      </c>
      <c r="AN2949" s="457">
        <v>0</v>
      </c>
      <c r="AO2949" s="438">
        <v>3.5215174067307043E-3</v>
      </c>
      <c r="AP2949" s="462">
        <v>0</v>
      </c>
      <c r="AQ2949" s="463">
        <v>0</v>
      </c>
      <c r="AR2949" s="463">
        <v>0</v>
      </c>
      <c r="AS2949" s="456">
        <v>0</v>
      </c>
      <c r="AT2949" s="457">
        <v>0</v>
      </c>
      <c r="AU2949" s="457">
        <v>0</v>
      </c>
    </row>
    <row r="2950" spans="1:47" x14ac:dyDescent="0.2">
      <c r="A2950" s="231">
        <v>2048</v>
      </c>
      <c r="B2950" s="232">
        <v>26</v>
      </c>
      <c r="C2950" s="456">
        <v>0</v>
      </c>
      <c r="D2950" s="457">
        <v>0</v>
      </c>
      <c r="E2950" s="438">
        <v>8.5001777521777893</v>
      </c>
      <c r="F2950" s="456">
        <v>0</v>
      </c>
      <c r="G2950" s="457">
        <v>0</v>
      </c>
      <c r="H2950" s="438">
        <v>0.37606934680729859</v>
      </c>
      <c r="I2950" s="456">
        <v>0</v>
      </c>
      <c r="J2950" s="457">
        <v>0</v>
      </c>
      <c r="K2950" s="438">
        <v>0.46136771649068903</v>
      </c>
      <c r="L2950" s="462">
        <v>0</v>
      </c>
      <c r="M2950" s="463">
        <v>0</v>
      </c>
      <c r="N2950" s="438">
        <v>3.4474596130915627E-3</v>
      </c>
      <c r="O2950" s="456">
        <v>0</v>
      </c>
      <c r="P2950" s="457">
        <v>0</v>
      </c>
      <c r="Q2950" s="438">
        <v>2.8096610082426355E-2</v>
      </c>
      <c r="R2950" s="462">
        <v>0</v>
      </c>
      <c r="S2950" s="463">
        <v>0</v>
      </c>
      <c r="T2950" s="438">
        <v>515.0237092133201</v>
      </c>
      <c r="U2950" s="456">
        <v>0</v>
      </c>
      <c r="V2950" s="457">
        <v>0</v>
      </c>
      <c r="W2950" s="438">
        <v>1.9190879243859957E-2</v>
      </c>
      <c r="X2950" s="456">
        <v>0</v>
      </c>
      <c r="Y2950" s="457">
        <v>0</v>
      </c>
      <c r="Z2950" s="438">
        <v>1.9614303204606498E-2</v>
      </c>
      <c r="AA2950" s="456">
        <v>0</v>
      </c>
      <c r="AB2950" s="457">
        <v>0</v>
      </c>
      <c r="AC2950" s="438">
        <v>7.3552340278048474E-3</v>
      </c>
      <c r="AD2950" s="456">
        <v>0</v>
      </c>
      <c r="AE2950" s="457">
        <v>0</v>
      </c>
      <c r="AF2950" s="438">
        <v>4.4475425918159665E-4</v>
      </c>
      <c r="AG2950" s="456">
        <v>0</v>
      </c>
      <c r="AH2950" s="457">
        <v>0</v>
      </c>
      <c r="AI2950" s="438">
        <v>1.5873528791302098E-2</v>
      </c>
      <c r="AJ2950" s="456">
        <v>0</v>
      </c>
      <c r="AK2950" s="457">
        <v>0</v>
      </c>
      <c r="AL2950" s="438">
        <v>2.7379237050336232E-3</v>
      </c>
      <c r="AM2950" s="456">
        <v>0</v>
      </c>
      <c r="AN2950" s="457">
        <v>0</v>
      </c>
      <c r="AO2950" s="438">
        <v>3.5543526189558187E-3</v>
      </c>
      <c r="AP2950" s="462">
        <v>0</v>
      </c>
      <c r="AQ2950" s="463">
        <v>0</v>
      </c>
      <c r="AR2950" s="463">
        <v>0</v>
      </c>
      <c r="AS2950" s="456">
        <v>0</v>
      </c>
      <c r="AT2950" s="457">
        <v>0</v>
      </c>
      <c r="AU2950" s="457">
        <v>0</v>
      </c>
    </row>
    <row r="2951" spans="1:47" x14ac:dyDescent="0.2">
      <c r="A2951" s="231">
        <v>2048</v>
      </c>
      <c r="B2951" s="232">
        <v>27</v>
      </c>
      <c r="C2951" s="456">
        <v>0</v>
      </c>
      <c r="D2951" s="457">
        <v>0</v>
      </c>
      <c r="E2951" s="438">
        <v>8.5071128645759071</v>
      </c>
      <c r="F2951" s="456">
        <v>0</v>
      </c>
      <c r="G2951" s="457">
        <v>0</v>
      </c>
      <c r="H2951" s="438">
        <v>0.37679722659777254</v>
      </c>
      <c r="I2951" s="456">
        <v>0</v>
      </c>
      <c r="J2951" s="457">
        <v>0</v>
      </c>
      <c r="K2951" s="438">
        <v>0.4618422213957824</v>
      </c>
      <c r="L2951" s="462">
        <v>0</v>
      </c>
      <c r="M2951" s="463">
        <v>0</v>
      </c>
      <c r="N2951" s="438">
        <v>3.4480267079390319E-3</v>
      </c>
      <c r="O2951" s="456">
        <v>0</v>
      </c>
      <c r="P2951" s="457">
        <v>0</v>
      </c>
      <c r="Q2951" s="438">
        <v>2.8114919778682714E-2</v>
      </c>
      <c r="R2951" s="462">
        <v>0</v>
      </c>
      <c r="S2951" s="463">
        <v>0</v>
      </c>
      <c r="T2951" s="438">
        <v>515.10957389488487</v>
      </c>
      <c r="U2951" s="456">
        <v>0</v>
      </c>
      <c r="V2951" s="457">
        <v>0</v>
      </c>
      <c r="W2951" s="438">
        <v>1.9222225924977968E-2</v>
      </c>
      <c r="X2951" s="456">
        <v>0</v>
      </c>
      <c r="Y2951" s="457">
        <v>0</v>
      </c>
      <c r="Z2951" s="438">
        <v>1.9648927221954056E-2</v>
      </c>
      <c r="AA2951" s="456">
        <v>0</v>
      </c>
      <c r="AB2951" s="457">
        <v>0</v>
      </c>
      <c r="AC2951" s="438">
        <v>7.3705803783338398E-3</v>
      </c>
      <c r="AD2951" s="456">
        <v>0</v>
      </c>
      <c r="AE2951" s="457">
        <v>0</v>
      </c>
      <c r="AF2951" s="438">
        <v>4.4565296284399111E-4</v>
      </c>
      <c r="AG2951" s="456">
        <v>0</v>
      </c>
      <c r="AH2951" s="457">
        <v>0</v>
      </c>
      <c r="AI2951" s="438">
        <v>1.5903961551653151E-2</v>
      </c>
      <c r="AJ2951" s="456">
        <v>0</v>
      </c>
      <c r="AK2951" s="457">
        <v>0</v>
      </c>
      <c r="AL2951" s="438">
        <v>2.743891512310422E-3</v>
      </c>
      <c r="AM2951" s="456">
        <v>0</v>
      </c>
      <c r="AN2951" s="457">
        <v>0</v>
      </c>
      <c r="AO2951" s="438">
        <v>3.5606059502521397E-3</v>
      </c>
      <c r="AP2951" s="462">
        <v>0</v>
      </c>
      <c r="AQ2951" s="463">
        <v>0</v>
      </c>
      <c r="AR2951" s="463">
        <v>0</v>
      </c>
      <c r="AS2951" s="456">
        <v>0</v>
      </c>
      <c r="AT2951" s="457">
        <v>0</v>
      </c>
      <c r="AU2951" s="457">
        <v>0</v>
      </c>
    </row>
    <row r="2952" spans="1:47" x14ac:dyDescent="0.2">
      <c r="A2952" s="231">
        <v>2048</v>
      </c>
      <c r="B2952" s="232">
        <v>28</v>
      </c>
      <c r="C2952" s="456">
        <v>0</v>
      </c>
      <c r="D2952" s="457">
        <v>0</v>
      </c>
      <c r="E2952" s="438">
        <v>8.507134165969271</v>
      </c>
      <c r="F2952" s="456">
        <v>0</v>
      </c>
      <c r="G2952" s="457">
        <v>0</v>
      </c>
      <c r="H2952" s="438">
        <v>0.37679590836812249</v>
      </c>
      <c r="I2952" s="456">
        <v>0</v>
      </c>
      <c r="J2952" s="457">
        <v>0</v>
      </c>
      <c r="K2952" s="438">
        <v>0.4618423478578158</v>
      </c>
      <c r="L2952" s="462">
        <v>0</v>
      </c>
      <c r="M2952" s="463">
        <v>0</v>
      </c>
      <c r="N2952" s="438">
        <v>3.4480343816492985E-3</v>
      </c>
      <c r="O2952" s="456">
        <v>0</v>
      </c>
      <c r="P2952" s="457">
        <v>0</v>
      </c>
      <c r="Q2952" s="438">
        <v>2.8114931966231084E-2</v>
      </c>
      <c r="R2952" s="462">
        <v>0</v>
      </c>
      <c r="S2952" s="463">
        <v>0</v>
      </c>
      <c r="T2952" s="438">
        <v>515.10928087538036</v>
      </c>
      <c r="U2952" s="456">
        <v>0</v>
      </c>
      <c r="V2952" s="457">
        <v>0</v>
      </c>
      <c r="W2952" s="438">
        <v>1.9222191270383701E-2</v>
      </c>
      <c r="X2952" s="456">
        <v>0</v>
      </c>
      <c r="Y2952" s="457">
        <v>0</v>
      </c>
      <c r="Z2952" s="438">
        <v>1.9648844442939468E-2</v>
      </c>
      <c r="AA2952" s="456">
        <v>0</v>
      </c>
      <c r="AB2952" s="457">
        <v>0</v>
      </c>
      <c r="AC2952" s="438">
        <v>7.3705462143352244E-3</v>
      </c>
      <c r="AD2952" s="456">
        <v>0</v>
      </c>
      <c r="AE2952" s="457">
        <v>0</v>
      </c>
      <c r="AF2952" s="438">
        <v>4.4565284416375094E-4</v>
      </c>
      <c r="AG2952" s="456">
        <v>0</v>
      </c>
      <c r="AH2952" s="457">
        <v>0</v>
      </c>
      <c r="AI2952" s="438">
        <v>1.5903896890987253E-2</v>
      </c>
      <c r="AJ2952" s="456">
        <v>0</v>
      </c>
      <c r="AK2952" s="457">
        <v>0</v>
      </c>
      <c r="AL2952" s="438">
        <v>2.7438744038738101E-3</v>
      </c>
      <c r="AM2952" s="456">
        <v>0</v>
      </c>
      <c r="AN2952" s="457">
        <v>0</v>
      </c>
      <c r="AO2952" s="438">
        <v>3.5605919210864021E-3</v>
      </c>
      <c r="AP2952" s="462">
        <v>0</v>
      </c>
      <c r="AQ2952" s="463">
        <v>0</v>
      </c>
      <c r="AR2952" s="463">
        <v>0</v>
      </c>
      <c r="AS2952" s="456">
        <v>0</v>
      </c>
      <c r="AT2952" s="457">
        <v>0</v>
      </c>
      <c r="AU2952" s="457">
        <v>0</v>
      </c>
    </row>
    <row r="2953" spans="1:47" x14ac:dyDescent="0.2">
      <c r="A2953" s="231">
        <v>2048</v>
      </c>
      <c r="B2953" s="232">
        <v>29</v>
      </c>
      <c r="C2953" s="456">
        <v>0</v>
      </c>
      <c r="D2953" s="457">
        <v>0</v>
      </c>
      <c r="E2953" s="438">
        <v>8.5071244148330134</v>
      </c>
      <c r="F2953" s="456">
        <v>0</v>
      </c>
      <c r="G2953" s="457">
        <v>0</v>
      </c>
      <c r="H2953" s="438">
        <v>0.37679298904918102</v>
      </c>
      <c r="I2953" s="456">
        <v>0</v>
      </c>
      <c r="J2953" s="457">
        <v>0</v>
      </c>
      <c r="K2953" s="438">
        <v>0.46184177555849004</v>
      </c>
      <c r="L2953" s="462">
        <v>0</v>
      </c>
      <c r="M2953" s="463">
        <v>0</v>
      </c>
      <c r="N2953" s="438">
        <v>3.4480389997747834E-3</v>
      </c>
      <c r="O2953" s="456">
        <v>0</v>
      </c>
      <c r="P2953" s="457">
        <v>0</v>
      </c>
      <c r="Q2953" s="438">
        <v>2.81149095164527E-2</v>
      </c>
      <c r="R2953" s="462">
        <v>0</v>
      </c>
      <c r="S2953" s="463">
        <v>0</v>
      </c>
      <c r="T2953" s="438">
        <v>515.1102769160193</v>
      </c>
      <c r="U2953" s="456">
        <v>0</v>
      </c>
      <c r="V2953" s="457">
        <v>0</v>
      </c>
      <c r="W2953" s="438">
        <v>1.9222095356975756E-2</v>
      </c>
      <c r="X2953" s="456">
        <v>0</v>
      </c>
      <c r="Y2953" s="457">
        <v>0</v>
      </c>
      <c r="Z2953" s="438">
        <v>1.9648697029558154E-2</v>
      </c>
      <c r="AA2953" s="456">
        <v>0</v>
      </c>
      <c r="AB2953" s="457">
        <v>0</v>
      </c>
      <c r="AC2953" s="438">
        <v>7.3704753180657339E-3</v>
      </c>
      <c r="AD2953" s="456">
        <v>0</v>
      </c>
      <c r="AE2953" s="457">
        <v>0</v>
      </c>
      <c r="AF2953" s="438">
        <v>4.4564802994126934E-4</v>
      </c>
      <c r="AG2953" s="456">
        <v>0</v>
      </c>
      <c r="AH2953" s="457">
        <v>0</v>
      </c>
      <c r="AI2953" s="438">
        <v>1.5903773981146677E-2</v>
      </c>
      <c r="AJ2953" s="456">
        <v>0</v>
      </c>
      <c r="AK2953" s="457">
        <v>0</v>
      </c>
      <c r="AL2953" s="438">
        <v>2.7438503883938101E-3</v>
      </c>
      <c r="AM2953" s="456">
        <v>0</v>
      </c>
      <c r="AN2953" s="457">
        <v>0</v>
      </c>
      <c r="AO2953" s="438">
        <v>3.5605704282179926E-3</v>
      </c>
      <c r="AP2953" s="462">
        <v>0</v>
      </c>
      <c r="AQ2953" s="463">
        <v>0</v>
      </c>
      <c r="AR2953" s="463">
        <v>0</v>
      </c>
      <c r="AS2953" s="456">
        <v>0</v>
      </c>
      <c r="AT2953" s="457">
        <v>0</v>
      </c>
      <c r="AU2953" s="457">
        <v>0</v>
      </c>
    </row>
    <row r="2954" spans="1:47" x14ac:dyDescent="0.2">
      <c r="A2954" s="231">
        <v>2048</v>
      </c>
      <c r="B2954" s="232">
        <v>30</v>
      </c>
      <c r="C2954" s="456">
        <v>0</v>
      </c>
      <c r="D2954" s="457">
        <v>0</v>
      </c>
      <c r="E2954" s="438">
        <v>9.7761893075941728</v>
      </c>
      <c r="F2954" s="456">
        <v>0</v>
      </c>
      <c r="G2954" s="457">
        <v>0</v>
      </c>
      <c r="H2954" s="438">
        <v>0.39958027074984442</v>
      </c>
      <c r="I2954" s="456">
        <v>0</v>
      </c>
      <c r="J2954" s="457">
        <v>0</v>
      </c>
      <c r="K2954" s="438">
        <v>0.59666207334218546</v>
      </c>
      <c r="L2954" s="462">
        <v>0</v>
      </c>
      <c r="M2954" s="463">
        <v>0</v>
      </c>
      <c r="N2954" s="438">
        <v>3.4480464314253275E-3</v>
      </c>
      <c r="O2954" s="456">
        <v>0</v>
      </c>
      <c r="P2954" s="457">
        <v>0</v>
      </c>
      <c r="Q2954" s="438">
        <v>2.8114852717894281E-2</v>
      </c>
      <c r="R2954" s="462">
        <v>0</v>
      </c>
      <c r="S2954" s="463">
        <v>0</v>
      </c>
      <c r="T2954" s="438">
        <v>515.11120190179793</v>
      </c>
      <c r="U2954" s="456">
        <v>0</v>
      </c>
      <c r="V2954" s="457">
        <v>0</v>
      </c>
      <c r="W2954" s="438">
        <v>2.0497956308317165E-2</v>
      </c>
      <c r="X2954" s="456">
        <v>0</v>
      </c>
      <c r="Y2954" s="457">
        <v>0</v>
      </c>
      <c r="Z2954" s="438">
        <v>1.9648466805656524E-2</v>
      </c>
      <c r="AA2954" s="456">
        <v>0</v>
      </c>
      <c r="AB2954" s="457">
        <v>0</v>
      </c>
      <c r="AC2954" s="438">
        <v>7.792654544107251E-3</v>
      </c>
      <c r="AD2954" s="456">
        <v>0</v>
      </c>
      <c r="AE2954" s="457">
        <v>0</v>
      </c>
      <c r="AF2954" s="438">
        <v>4.7229495701127741E-4</v>
      </c>
      <c r="AG2954" s="456">
        <v>0</v>
      </c>
      <c r="AH2954" s="457">
        <v>0</v>
      </c>
      <c r="AI2954" s="438">
        <v>1.6873105732430501E-2</v>
      </c>
      <c r="AJ2954" s="456">
        <v>0</v>
      </c>
      <c r="AK2954" s="457">
        <v>0</v>
      </c>
      <c r="AL2954" s="438">
        <v>2.8982153721984231E-3</v>
      </c>
      <c r="AM2954" s="456">
        <v>0</v>
      </c>
      <c r="AN2954" s="457">
        <v>0</v>
      </c>
      <c r="AO2954" s="438">
        <v>3.7892643751364368E-3</v>
      </c>
      <c r="AP2954" s="462">
        <v>0</v>
      </c>
      <c r="AQ2954" s="463">
        <v>0</v>
      </c>
      <c r="AR2954" s="463">
        <v>0</v>
      </c>
      <c r="AS2954" s="456">
        <v>0</v>
      </c>
      <c r="AT2954" s="457">
        <v>0</v>
      </c>
      <c r="AU2954" s="457">
        <v>0</v>
      </c>
    </row>
    <row r="2955" spans="1:47" x14ac:dyDescent="0.2">
      <c r="A2955" s="231">
        <v>2048</v>
      </c>
      <c r="B2955" s="232">
        <v>31</v>
      </c>
      <c r="C2955" s="456">
        <v>0</v>
      </c>
      <c r="D2955" s="457">
        <v>0</v>
      </c>
      <c r="E2955" s="438">
        <v>11.089706044064648</v>
      </c>
      <c r="F2955" s="456">
        <v>0</v>
      </c>
      <c r="G2955" s="457">
        <v>0</v>
      </c>
      <c r="H2955" s="438">
        <v>0.42474778101179039</v>
      </c>
      <c r="I2955" s="456">
        <v>0</v>
      </c>
      <c r="J2955" s="457">
        <v>0</v>
      </c>
      <c r="K2955" s="438">
        <v>0.72635557239199844</v>
      </c>
      <c r="L2955" s="462">
        <v>0</v>
      </c>
      <c r="M2955" s="463">
        <v>0</v>
      </c>
      <c r="N2955" s="438">
        <v>3.4480502744016414E-3</v>
      </c>
      <c r="O2955" s="456">
        <v>0</v>
      </c>
      <c r="P2955" s="457">
        <v>0</v>
      </c>
      <c r="Q2955" s="438">
        <v>2.8114818130066409E-2</v>
      </c>
      <c r="R2955" s="462">
        <v>0</v>
      </c>
      <c r="S2955" s="463">
        <v>0</v>
      </c>
      <c r="T2955" s="438">
        <v>515.11274807116934</v>
      </c>
      <c r="U2955" s="456">
        <v>0</v>
      </c>
      <c r="V2955" s="457">
        <v>0</v>
      </c>
      <c r="W2955" s="438">
        <v>2.1883895633631176E-2</v>
      </c>
      <c r="X2955" s="456">
        <v>0</v>
      </c>
      <c r="Y2955" s="457">
        <v>0</v>
      </c>
      <c r="Z2955" s="438">
        <v>1.964811871951171E-2</v>
      </c>
      <c r="AA2955" s="456">
        <v>0</v>
      </c>
      <c r="AB2955" s="457">
        <v>0</v>
      </c>
      <c r="AC2955" s="438">
        <v>8.2632664389680824E-3</v>
      </c>
      <c r="AD2955" s="456">
        <v>0</v>
      </c>
      <c r="AE2955" s="457">
        <v>0</v>
      </c>
      <c r="AF2955" s="438">
        <v>5.0188725768906281E-4</v>
      </c>
      <c r="AG2955" s="456">
        <v>0</v>
      </c>
      <c r="AH2955" s="457">
        <v>0</v>
      </c>
      <c r="AI2955" s="438">
        <v>1.7942412001161083E-2</v>
      </c>
      <c r="AJ2955" s="456">
        <v>0</v>
      </c>
      <c r="AK2955" s="457">
        <v>0</v>
      </c>
      <c r="AL2955" s="438">
        <v>3.0713756111775607E-3</v>
      </c>
      <c r="AM2955" s="456">
        <v>0</v>
      </c>
      <c r="AN2955" s="457">
        <v>0</v>
      </c>
      <c r="AO2955" s="438">
        <v>4.0393331006651377E-3</v>
      </c>
      <c r="AP2955" s="462">
        <v>0</v>
      </c>
      <c r="AQ2955" s="463">
        <v>0</v>
      </c>
      <c r="AR2955" s="463">
        <v>0</v>
      </c>
      <c r="AS2955" s="456">
        <v>0</v>
      </c>
      <c r="AT2955" s="457">
        <v>0</v>
      </c>
      <c r="AU2955" s="457">
        <v>0</v>
      </c>
    </row>
    <row r="2956" spans="1:47" x14ac:dyDescent="0.2">
      <c r="A2956" s="231">
        <v>2048</v>
      </c>
      <c r="B2956" s="232">
        <v>32</v>
      </c>
      <c r="C2956" s="456">
        <v>0</v>
      </c>
      <c r="D2956" s="457">
        <v>0</v>
      </c>
      <c r="E2956" s="419">
        <v>11.089706044064648</v>
      </c>
      <c r="F2956" s="456">
        <v>0</v>
      </c>
      <c r="G2956" s="457">
        <v>0</v>
      </c>
      <c r="H2956" s="419">
        <v>0.42474778101179039</v>
      </c>
      <c r="I2956" s="456">
        <v>0</v>
      </c>
      <c r="J2956" s="457">
        <v>0</v>
      </c>
      <c r="K2956" s="419">
        <v>0.72635557239199844</v>
      </c>
      <c r="L2956" s="462">
        <v>0</v>
      </c>
      <c r="M2956" s="463">
        <v>0</v>
      </c>
      <c r="N2956" s="419">
        <v>3.4480502744016414E-3</v>
      </c>
      <c r="O2956" s="456">
        <v>0</v>
      </c>
      <c r="P2956" s="457">
        <v>0</v>
      </c>
      <c r="Q2956" s="419">
        <v>2.8114818130066409E-2</v>
      </c>
      <c r="R2956" s="462">
        <v>0</v>
      </c>
      <c r="S2956" s="463">
        <v>0</v>
      </c>
      <c r="T2956" s="419">
        <v>515.11274807116934</v>
      </c>
      <c r="U2956" s="456">
        <v>0</v>
      </c>
      <c r="V2956" s="457">
        <v>0</v>
      </c>
      <c r="W2956" s="419">
        <v>2.1883895633631176E-2</v>
      </c>
      <c r="X2956" s="456">
        <v>0</v>
      </c>
      <c r="Y2956" s="457">
        <v>0</v>
      </c>
      <c r="Z2956" s="419">
        <v>1.964811871951171E-2</v>
      </c>
      <c r="AA2956" s="456">
        <v>0</v>
      </c>
      <c r="AB2956" s="457">
        <v>0</v>
      </c>
      <c r="AC2956" s="419">
        <v>8.2632664389680824E-3</v>
      </c>
      <c r="AD2956" s="456">
        <v>0</v>
      </c>
      <c r="AE2956" s="457">
        <v>0</v>
      </c>
      <c r="AF2956" s="419">
        <v>5.0188725768906281E-4</v>
      </c>
      <c r="AG2956" s="456">
        <v>0</v>
      </c>
      <c r="AH2956" s="457">
        <v>0</v>
      </c>
      <c r="AI2956" s="419">
        <v>1.7942412001161083E-2</v>
      </c>
      <c r="AJ2956" s="456">
        <v>0</v>
      </c>
      <c r="AK2956" s="457">
        <v>0</v>
      </c>
      <c r="AL2956" s="419">
        <v>3.0713756111775607E-3</v>
      </c>
      <c r="AM2956" s="456">
        <v>0</v>
      </c>
      <c r="AN2956" s="457">
        <v>0</v>
      </c>
      <c r="AO2956" s="419">
        <v>4.0393331006651377E-3</v>
      </c>
      <c r="AP2956" s="462">
        <v>0</v>
      </c>
      <c r="AQ2956" s="463">
        <v>0</v>
      </c>
      <c r="AR2956" s="463">
        <v>0</v>
      </c>
      <c r="AS2956" s="456">
        <v>0</v>
      </c>
      <c r="AT2956" s="457">
        <v>0</v>
      </c>
      <c r="AU2956" s="457">
        <v>0</v>
      </c>
    </row>
    <row r="2957" spans="1:47" x14ac:dyDescent="0.2">
      <c r="A2957" s="231">
        <v>2048</v>
      </c>
      <c r="B2957" s="232">
        <v>33</v>
      </c>
      <c r="C2957" s="456">
        <v>0</v>
      </c>
      <c r="D2957" s="457">
        <v>0</v>
      </c>
      <c r="E2957" s="419">
        <v>11.089706044064648</v>
      </c>
      <c r="F2957" s="456">
        <v>0</v>
      </c>
      <c r="G2957" s="457">
        <v>0</v>
      </c>
      <c r="H2957" s="419">
        <v>0.42474778101179039</v>
      </c>
      <c r="I2957" s="456">
        <v>0</v>
      </c>
      <c r="J2957" s="457">
        <v>0</v>
      </c>
      <c r="K2957" s="419">
        <v>0.72635557239199844</v>
      </c>
      <c r="L2957" s="462">
        <v>0</v>
      </c>
      <c r="M2957" s="463">
        <v>0</v>
      </c>
      <c r="N2957" s="419">
        <v>3.4480502744016414E-3</v>
      </c>
      <c r="O2957" s="456">
        <v>0</v>
      </c>
      <c r="P2957" s="457">
        <v>0</v>
      </c>
      <c r="Q2957" s="419">
        <v>2.8114818130066409E-2</v>
      </c>
      <c r="R2957" s="462">
        <v>0</v>
      </c>
      <c r="S2957" s="463">
        <v>0</v>
      </c>
      <c r="T2957" s="419">
        <v>515.11274807116934</v>
      </c>
      <c r="U2957" s="456">
        <v>0</v>
      </c>
      <c r="V2957" s="457">
        <v>0</v>
      </c>
      <c r="W2957" s="419">
        <v>2.1883895633631176E-2</v>
      </c>
      <c r="X2957" s="456">
        <v>0</v>
      </c>
      <c r="Y2957" s="457">
        <v>0</v>
      </c>
      <c r="Z2957" s="419">
        <v>1.964811871951171E-2</v>
      </c>
      <c r="AA2957" s="456">
        <v>0</v>
      </c>
      <c r="AB2957" s="457">
        <v>0</v>
      </c>
      <c r="AC2957" s="419">
        <v>8.2632664389680824E-3</v>
      </c>
      <c r="AD2957" s="456">
        <v>0</v>
      </c>
      <c r="AE2957" s="457">
        <v>0</v>
      </c>
      <c r="AF2957" s="419">
        <v>5.0188725768906281E-4</v>
      </c>
      <c r="AG2957" s="456">
        <v>0</v>
      </c>
      <c r="AH2957" s="457">
        <v>0</v>
      </c>
      <c r="AI2957" s="419">
        <v>1.7942412001161083E-2</v>
      </c>
      <c r="AJ2957" s="456">
        <v>0</v>
      </c>
      <c r="AK2957" s="457">
        <v>0</v>
      </c>
      <c r="AL2957" s="419">
        <v>3.0713756111775607E-3</v>
      </c>
      <c r="AM2957" s="456">
        <v>0</v>
      </c>
      <c r="AN2957" s="457">
        <v>0</v>
      </c>
      <c r="AO2957" s="419">
        <v>4.0393331006651377E-3</v>
      </c>
      <c r="AP2957" s="462">
        <v>0</v>
      </c>
      <c r="AQ2957" s="463">
        <v>0</v>
      </c>
      <c r="AR2957" s="463">
        <v>0</v>
      </c>
      <c r="AS2957" s="456">
        <v>0</v>
      </c>
      <c r="AT2957" s="457">
        <v>0</v>
      </c>
      <c r="AU2957" s="457">
        <v>0</v>
      </c>
    </row>
    <row r="2958" spans="1:47" x14ac:dyDescent="0.2">
      <c r="A2958" s="231">
        <v>2048</v>
      </c>
      <c r="B2958" s="232">
        <v>34</v>
      </c>
      <c r="C2958" s="456">
        <v>0</v>
      </c>
      <c r="D2958" s="457">
        <v>0</v>
      </c>
      <c r="E2958" s="419">
        <v>11.089706044064648</v>
      </c>
      <c r="F2958" s="456">
        <v>0</v>
      </c>
      <c r="G2958" s="457">
        <v>0</v>
      </c>
      <c r="H2958" s="419">
        <v>0.42474778101179039</v>
      </c>
      <c r="I2958" s="456">
        <v>0</v>
      </c>
      <c r="J2958" s="457">
        <v>0</v>
      </c>
      <c r="K2958" s="419">
        <v>0.72635557239199844</v>
      </c>
      <c r="L2958" s="462">
        <v>0</v>
      </c>
      <c r="M2958" s="463">
        <v>0</v>
      </c>
      <c r="N2958" s="419">
        <v>3.4480502744016414E-3</v>
      </c>
      <c r="O2958" s="456">
        <v>0</v>
      </c>
      <c r="P2958" s="457">
        <v>0</v>
      </c>
      <c r="Q2958" s="419">
        <v>2.8114818130066409E-2</v>
      </c>
      <c r="R2958" s="462">
        <v>0</v>
      </c>
      <c r="S2958" s="463">
        <v>0</v>
      </c>
      <c r="T2958" s="419">
        <v>515.11274807116934</v>
      </c>
      <c r="U2958" s="456">
        <v>0</v>
      </c>
      <c r="V2958" s="457">
        <v>0</v>
      </c>
      <c r="W2958" s="419">
        <v>2.1883895633631176E-2</v>
      </c>
      <c r="X2958" s="456">
        <v>0</v>
      </c>
      <c r="Y2958" s="457">
        <v>0</v>
      </c>
      <c r="Z2958" s="419">
        <v>1.964811871951171E-2</v>
      </c>
      <c r="AA2958" s="456">
        <v>0</v>
      </c>
      <c r="AB2958" s="457">
        <v>0</v>
      </c>
      <c r="AC2958" s="419">
        <v>8.2632664389680824E-3</v>
      </c>
      <c r="AD2958" s="456">
        <v>0</v>
      </c>
      <c r="AE2958" s="457">
        <v>0</v>
      </c>
      <c r="AF2958" s="419">
        <v>5.0188725768906281E-4</v>
      </c>
      <c r="AG2958" s="456">
        <v>0</v>
      </c>
      <c r="AH2958" s="457">
        <v>0</v>
      </c>
      <c r="AI2958" s="419">
        <v>1.7942412001161083E-2</v>
      </c>
      <c r="AJ2958" s="456">
        <v>0</v>
      </c>
      <c r="AK2958" s="457">
        <v>0</v>
      </c>
      <c r="AL2958" s="419">
        <v>3.0713756111775607E-3</v>
      </c>
      <c r="AM2958" s="456">
        <v>0</v>
      </c>
      <c r="AN2958" s="457">
        <v>0</v>
      </c>
      <c r="AO2958" s="419">
        <v>4.0393331006651377E-3</v>
      </c>
      <c r="AP2958" s="462">
        <v>0</v>
      </c>
      <c r="AQ2958" s="463">
        <v>0</v>
      </c>
      <c r="AR2958" s="463">
        <v>0</v>
      </c>
      <c r="AS2958" s="456">
        <v>0</v>
      </c>
      <c r="AT2958" s="457">
        <v>0</v>
      </c>
      <c r="AU2958" s="457">
        <v>0</v>
      </c>
    </row>
    <row r="2959" spans="1:47" x14ac:dyDescent="0.2">
      <c r="A2959" s="231">
        <v>2048</v>
      </c>
      <c r="B2959" s="232">
        <v>35</v>
      </c>
      <c r="C2959" s="456">
        <v>0</v>
      </c>
      <c r="D2959" s="457">
        <v>0</v>
      </c>
      <c r="E2959" s="419">
        <v>11.089706044064648</v>
      </c>
      <c r="F2959" s="456">
        <v>0</v>
      </c>
      <c r="G2959" s="457">
        <v>0</v>
      </c>
      <c r="H2959" s="419">
        <v>0.42474778101179039</v>
      </c>
      <c r="I2959" s="456">
        <v>0</v>
      </c>
      <c r="J2959" s="457">
        <v>0</v>
      </c>
      <c r="K2959" s="419">
        <v>0.72635557239199844</v>
      </c>
      <c r="L2959" s="462">
        <v>0</v>
      </c>
      <c r="M2959" s="463">
        <v>0</v>
      </c>
      <c r="N2959" s="419">
        <v>3.4480502744016414E-3</v>
      </c>
      <c r="O2959" s="456">
        <v>0</v>
      </c>
      <c r="P2959" s="457">
        <v>0</v>
      </c>
      <c r="Q2959" s="419">
        <v>2.8114818130066409E-2</v>
      </c>
      <c r="R2959" s="462">
        <v>0</v>
      </c>
      <c r="S2959" s="463">
        <v>0</v>
      </c>
      <c r="T2959" s="419">
        <v>515.11274807116934</v>
      </c>
      <c r="U2959" s="456">
        <v>0</v>
      </c>
      <c r="V2959" s="457">
        <v>0</v>
      </c>
      <c r="W2959" s="419">
        <v>2.1883895633631176E-2</v>
      </c>
      <c r="X2959" s="456">
        <v>0</v>
      </c>
      <c r="Y2959" s="457">
        <v>0</v>
      </c>
      <c r="Z2959" s="419">
        <v>1.964811871951171E-2</v>
      </c>
      <c r="AA2959" s="456">
        <v>0</v>
      </c>
      <c r="AB2959" s="457">
        <v>0</v>
      </c>
      <c r="AC2959" s="419">
        <v>8.2632664389680824E-3</v>
      </c>
      <c r="AD2959" s="456">
        <v>0</v>
      </c>
      <c r="AE2959" s="457">
        <v>0</v>
      </c>
      <c r="AF2959" s="419">
        <v>5.0188725768906281E-4</v>
      </c>
      <c r="AG2959" s="456">
        <v>0</v>
      </c>
      <c r="AH2959" s="457">
        <v>0</v>
      </c>
      <c r="AI2959" s="419">
        <v>1.7942412001161083E-2</v>
      </c>
      <c r="AJ2959" s="456">
        <v>0</v>
      </c>
      <c r="AK2959" s="457">
        <v>0</v>
      </c>
      <c r="AL2959" s="419">
        <v>3.0713756111775607E-3</v>
      </c>
      <c r="AM2959" s="456">
        <v>0</v>
      </c>
      <c r="AN2959" s="457">
        <v>0</v>
      </c>
      <c r="AO2959" s="419">
        <v>4.0393331006651377E-3</v>
      </c>
      <c r="AP2959" s="462">
        <v>0</v>
      </c>
      <c r="AQ2959" s="463">
        <v>0</v>
      </c>
      <c r="AR2959" s="463">
        <v>0</v>
      </c>
      <c r="AS2959" s="456">
        <v>0</v>
      </c>
      <c r="AT2959" s="457">
        <v>0</v>
      </c>
      <c r="AU2959" s="457">
        <v>0</v>
      </c>
    </row>
    <row r="2960" spans="1:47" x14ac:dyDescent="0.2">
      <c r="A2960" s="231">
        <v>2048</v>
      </c>
      <c r="B2960" s="232">
        <v>36</v>
      </c>
      <c r="C2960" s="456">
        <v>0</v>
      </c>
      <c r="D2960" s="457">
        <v>0</v>
      </c>
      <c r="E2960" s="419">
        <v>11.089706044064648</v>
      </c>
      <c r="F2960" s="456">
        <v>0</v>
      </c>
      <c r="G2960" s="457">
        <v>0</v>
      </c>
      <c r="H2960" s="419">
        <v>0.42474778101179039</v>
      </c>
      <c r="I2960" s="456">
        <v>0</v>
      </c>
      <c r="J2960" s="457">
        <v>0</v>
      </c>
      <c r="K2960" s="419">
        <v>0.72635557239199844</v>
      </c>
      <c r="L2960" s="462">
        <v>0</v>
      </c>
      <c r="M2960" s="463">
        <v>0</v>
      </c>
      <c r="N2960" s="419">
        <v>3.4480502744016414E-3</v>
      </c>
      <c r="O2960" s="456">
        <v>0</v>
      </c>
      <c r="P2960" s="457">
        <v>0</v>
      </c>
      <c r="Q2960" s="419">
        <v>2.8114818130066409E-2</v>
      </c>
      <c r="R2960" s="462">
        <v>0</v>
      </c>
      <c r="S2960" s="463">
        <v>0</v>
      </c>
      <c r="T2960" s="419">
        <v>515.11274807116934</v>
      </c>
      <c r="U2960" s="456">
        <v>0</v>
      </c>
      <c r="V2960" s="457">
        <v>0</v>
      </c>
      <c r="W2960" s="419">
        <v>2.1883895633631176E-2</v>
      </c>
      <c r="X2960" s="456">
        <v>0</v>
      </c>
      <c r="Y2960" s="457">
        <v>0</v>
      </c>
      <c r="Z2960" s="419">
        <v>1.964811871951171E-2</v>
      </c>
      <c r="AA2960" s="456">
        <v>0</v>
      </c>
      <c r="AB2960" s="457">
        <v>0</v>
      </c>
      <c r="AC2960" s="419">
        <v>8.2632664389680824E-3</v>
      </c>
      <c r="AD2960" s="456">
        <v>0</v>
      </c>
      <c r="AE2960" s="457">
        <v>0</v>
      </c>
      <c r="AF2960" s="419">
        <v>5.0188725768906281E-4</v>
      </c>
      <c r="AG2960" s="456">
        <v>0</v>
      </c>
      <c r="AH2960" s="457">
        <v>0</v>
      </c>
      <c r="AI2960" s="419">
        <v>1.7942412001161083E-2</v>
      </c>
      <c r="AJ2960" s="456">
        <v>0</v>
      </c>
      <c r="AK2960" s="457">
        <v>0</v>
      </c>
      <c r="AL2960" s="419">
        <v>3.0713756111775607E-3</v>
      </c>
      <c r="AM2960" s="456">
        <v>0</v>
      </c>
      <c r="AN2960" s="457">
        <v>0</v>
      </c>
      <c r="AO2960" s="419">
        <v>4.0393331006651377E-3</v>
      </c>
      <c r="AP2960" s="462">
        <v>0</v>
      </c>
      <c r="AQ2960" s="463">
        <v>0</v>
      </c>
      <c r="AR2960" s="463">
        <v>0</v>
      </c>
      <c r="AS2960" s="456">
        <v>0</v>
      </c>
      <c r="AT2960" s="457">
        <v>0</v>
      </c>
      <c r="AU2960" s="457">
        <v>0</v>
      </c>
    </row>
    <row r="2961" spans="1:47" x14ac:dyDescent="0.2">
      <c r="A2961" s="231">
        <v>2048</v>
      </c>
      <c r="B2961" s="232">
        <v>37</v>
      </c>
      <c r="C2961" s="456">
        <v>0</v>
      </c>
      <c r="D2961" s="457">
        <v>0</v>
      </c>
      <c r="E2961" s="419">
        <v>11.089706044064648</v>
      </c>
      <c r="F2961" s="456">
        <v>0</v>
      </c>
      <c r="G2961" s="457">
        <v>0</v>
      </c>
      <c r="H2961" s="419">
        <v>0.42474778101179039</v>
      </c>
      <c r="I2961" s="456">
        <v>0</v>
      </c>
      <c r="J2961" s="457">
        <v>0</v>
      </c>
      <c r="K2961" s="419">
        <v>0.72635557239199844</v>
      </c>
      <c r="L2961" s="462">
        <v>0</v>
      </c>
      <c r="M2961" s="463">
        <v>0</v>
      </c>
      <c r="N2961" s="419">
        <v>3.4480502744016414E-3</v>
      </c>
      <c r="O2961" s="456">
        <v>0</v>
      </c>
      <c r="P2961" s="457">
        <v>0</v>
      </c>
      <c r="Q2961" s="419">
        <v>2.8114818130066409E-2</v>
      </c>
      <c r="R2961" s="462">
        <v>0</v>
      </c>
      <c r="S2961" s="463">
        <v>0</v>
      </c>
      <c r="T2961" s="419">
        <v>515.11274807116934</v>
      </c>
      <c r="U2961" s="456">
        <v>0</v>
      </c>
      <c r="V2961" s="457">
        <v>0</v>
      </c>
      <c r="W2961" s="419">
        <v>2.1883895633631176E-2</v>
      </c>
      <c r="X2961" s="456">
        <v>0</v>
      </c>
      <c r="Y2961" s="457">
        <v>0</v>
      </c>
      <c r="Z2961" s="419">
        <v>1.964811871951171E-2</v>
      </c>
      <c r="AA2961" s="456">
        <v>0</v>
      </c>
      <c r="AB2961" s="457">
        <v>0</v>
      </c>
      <c r="AC2961" s="419">
        <v>8.2632664389680824E-3</v>
      </c>
      <c r="AD2961" s="456">
        <v>0</v>
      </c>
      <c r="AE2961" s="457">
        <v>0</v>
      </c>
      <c r="AF2961" s="419">
        <v>5.0188725768906281E-4</v>
      </c>
      <c r="AG2961" s="456">
        <v>0</v>
      </c>
      <c r="AH2961" s="457">
        <v>0</v>
      </c>
      <c r="AI2961" s="419">
        <v>1.7942412001161083E-2</v>
      </c>
      <c r="AJ2961" s="456">
        <v>0</v>
      </c>
      <c r="AK2961" s="457">
        <v>0</v>
      </c>
      <c r="AL2961" s="419">
        <v>3.0713756111775607E-3</v>
      </c>
      <c r="AM2961" s="456">
        <v>0</v>
      </c>
      <c r="AN2961" s="457">
        <v>0</v>
      </c>
      <c r="AO2961" s="419">
        <v>4.0393331006651377E-3</v>
      </c>
      <c r="AP2961" s="462">
        <v>0</v>
      </c>
      <c r="AQ2961" s="463">
        <v>0</v>
      </c>
      <c r="AR2961" s="463">
        <v>0</v>
      </c>
      <c r="AS2961" s="456">
        <v>0</v>
      </c>
      <c r="AT2961" s="457">
        <v>0</v>
      </c>
      <c r="AU2961" s="457">
        <v>0</v>
      </c>
    </row>
    <row r="2962" spans="1:47" x14ac:dyDescent="0.2">
      <c r="A2962" s="231">
        <v>2048</v>
      </c>
      <c r="B2962" s="232">
        <v>38</v>
      </c>
      <c r="C2962" s="456">
        <v>0</v>
      </c>
      <c r="D2962" s="457">
        <v>0</v>
      </c>
      <c r="E2962" s="419">
        <v>11.089706044064648</v>
      </c>
      <c r="F2962" s="456">
        <v>0</v>
      </c>
      <c r="G2962" s="457">
        <v>0</v>
      </c>
      <c r="H2962" s="419">
        <v>0.42474778101179039</v>
      </c>
      <c r="I2962" s="456">
        <v>0</v>
      </c>
      <c r="J2962" s="457">
        <v>0</v>
      </c>
      <c r="K2962" s="419">
        <v>0.72635557239199844</v>
      </c>
      <c r="L2962" s="462">
        <v>0</v>
      </c>
      <c r="M2962" s="463">
        <v>0</v>
      </c>
      <c r="N2962" s="419">
        <v>3.4480502744016414E-3</v>
      </c>
      <c r="O2962" s="456">
        <v>0</v>
      </c>
      <c r="P2962" s="457">
        <v>0</v>
      </c>
      <c r="Q2962" s="419">
        <v>2.8114818130066409E-2</v>
      </c>
      <c r="R2962" s="462">
        <v>0</v>
      </c>
      <c r="S2962" s="463">
        <v>0</v>
      </c>
      <c r="T2962" s="419">
        <v>515.11274807116934</v>
      </c>
      <c r="U2962" s="456">
        <v>0</v>
      </c>
      <c r="V2962" s="457">
        <v>0</v>
      </c>
      <c r="W2962" s="419">
        <v>2.1883895633631176E-2</v>
      </c>
      <c r="X2962" s="456">
        <v>0</v>
      </c>
      <c r="Y2962" s="457">
        <v>0</v>
      </c>
      <c r="Z2962" s="419">
        <v>1.964811871951171E-2</v>
      </c>
      <c r="AA2962" s="456">
        <v>0</v>
      </c>
      <c r="AB2962" s="457">
        <v>0</v>
      </c>
      <c r="AC2962" s="419">
        <v>8.2632664389680824E-3</v>
      </c>
      <c r="AD2962" s="456">
        <v>0</v>
      </c>
      <c r="AE2962" s="457">
        <v>0</v>
      </c>
      <c r="AF2962" s="419">
        <v>5.0188725768906281E-4</v>
      </c>
      <c r="AG2962" s="456">
        <v>0</v>
      </c>
      <c r="AH2962" s="457">
        <v>0</v>
      </c>
      <c r="AI2962" s="419">
        <v>1.7942412001161083E-2</v>
      </c>
      <c r="AJ2962" s="456">
        <v>0</v>
      </c>
      <c r="AK2962" s="457">
        <v>0</v>
      </c>
      <c r="AL2962" s="419">
        <v>3.0713756111775607E-3</v>
      </c>
      <c r="AM2962" s="456">
        <v>0</v>
      </c>
      <c r="AN2962" s="457">
        <v>0</v>
      </c>
      <c r="AO2962" s="419">
        <v>4.0393331006651377E-3</v>
      </c>
      <c r="AP2962" s="462">
        <v>0</v>
      </c>
      <c r="AQ2962" s="463">
        <v>0</v>
      </c>
      <c r="AR2962" s="463">
        <v>0</v>
      </c>
      <c r="AS2962" s="456">
        <v>0</v>
      </c>
      <c r="AT2962" s="457">
        <v>0</v>
      </c>
      <c r="AU2962" s="457">
        <v>0</v>
      </c>
    </row>
    <row r="2963" spans="1:47" x14ac:dyDescent="0.2">
      <c r="A2963" s="231">
        <v>2048</v>
      </c>
      <c r="B2963" s="232">
        <v>39</v>
      </c>
      <c r="C2963" s="456">
        <v>0</v>
      </c>
      <c r="D2963" s="457">
        <v>0</v>
      </c>
      <c r="E2963" s="419">
        <v>11.089706044064648</v>
      </c>
      <c r="F2963" s="456">
        <v>0</v>
      </c>
      <c r="G2963" s="457">
        <v>0</v>
      </c>
      <c r="H2963" s="419">
        <v>0.42474778101179039</v>
      </c>
      <c r="I2963" s="456">
        <v>0</v>
      </c>
      <c r="J2963" s="457">
        <v>0</v>
      </c>
      <c r="K2963" s="419">
        <v>0.72635557239199844</v>
      </c>
      <c r="L2963" s="462">
        <v>0</v>
      </c>
      <c r="M2963" s="463">
        <v>0</v>
      </c>
      <c r="N2963" s="419">
        <v>3.4480502744016414E-3</v>
      </c>
      <c r="O2963" s="456">
        <v>0</v>
      </c>
      <c r="P2963" s="457">
        <v>0</v>
      </c>
      <c r="Q2963" s="419">
        <v>2.8114818130066409E-2</v>
      </c>
      <c r="R2963" s="462">
        <v>0</v>
      </c>
      <c r="S2963" s="463">
        <v>0</v>
      </c>
      <c r="T2963" s="419">
        <v>515.11274807116934</v>
      </c>
      <c r="U2963" s="456">
        <v>0</v>
      </c>
      <c r="V2963" s="457">
        <v>0</v>
      </c>
      <c r="W2963" s="419">
        <v>2.1883895633631176E-2</v>
      </c>
      <c r="X2963" s="456">
        <v>0</v>
      </c>
      <c r="Y2963" s="457">
        <v>0</v>
      </c>
      <c r="Z2963" s="419">
        <v>1.964811871951171E-2</v>
      </c>
      <c r="AA2963" s="456">
        <v>0</v>
      </c>
      <c r="AB2963" s="457">
        <v>0</v>
      </c>
      <c r="AC2963" s="419">
        <v>8.2632664389680824E-3</v>
      </c>
      <c r="AD2963" s="456">
        <v>0</v>
      </c>
      <c r="AE2963" s="457">
        <v>0</v>
      </c>
      <c r="AF2963" s="419">
        <v>5.0188725768906281E-4</v>
      </c>
      <c r="AG2963" s="456">
        <v>0</v>
      </c>
      <c r="AH2963" s="457">
        <v>0</v>
      </c>
      <c r="AI2963" s="419">
        <v>1.7942412001161083E-2</v>
      </c>
      <c r="AJ2963" s="456">
        <v>0</v>
      </c>
      <c r="AK2963" s="457">
        <v>0</v>
      </c>
      <c r="AL2963" s="419">
        <v>3.0713756111775607E-3</v>
      </c>
      <c r="AM2963" s="456">
        <v>0</v>
      </c>
      <c r="AN2963" s="457">
        <v>0</v>
      </c>
      <c r="AO2963" s="419">
        <v>4.0393331006651377E-3</v>
      </c>
      <c r="AP2963" s="462">
        <v>0</v>
      </c>
      <c r="AQ2963" s="463">
        <v>0</v>
      </c>
      <c r="AR2963" s="463">
        <v>0</v>
      </c>
      <c r="AS2963" s="456">
        <v>0</v>
      </c>
      <c r="AT2963" s="457">
        <v>0</v>
      </c>
      <c r="AU2963" s="457">
        <v>0</v>
      </c>
    </row>
    <row r="2964" spans="1:47" ht="13.5" thickBot="1" x14ac:dyDescent="0.25">
      <c r="A2964" s="233">
        <v>2048</v>
      </c>
      <c r="B2964" s="234">
        <v>40</v>
      </c>
      <c r="C2964" s="458">
        <v>0</v>
      </c>
      <c r="D2964" s="459">
        <v>0</v>
      </c>
      <c r="E2964" s="430">
        <v>11.089706044064648</v>
      </c>
      <c r="F2964" s="458">
        <v>0</v>
      </c>
      <c r="G2964" s="459">
        <v>0</v>
      </c>
      <c r="H2964" s="430">
        <v>0.42474778101179039</v>
      </c>
      <c r="I2964" s="458">
        <v>0</v>
      </c>
      <c r="J2964" s="459">
        <v>0</v>
      </c>
      <c r="K2964" s="430">
        <v>0.72635557239199844</v>
      </c>
      <c r="L2964" s="464">
        <v>0</v>
      </c>
      <c r="M2964" s="465">
        <v>0</v>
      </c>
      <c r="N2964" s="430">
        <v>3.4480502744016414E-3</v>
      </c>
      <c r="O2964" s="458">
        <v>0</v>
      </c>
      <c r="P2964" s="459">
        <v>0</v>
      </c>
      <c r="Q2964" s="430">
        <v>2.8114818130066409E-2</v>
      </c>
      <c r="R2964" s="464">
        <v>0</v>
      </c>
      <c r="S2964" s="465">
        <v>0</v>
      </c>
      <c r="T2964" s="430">
        <v>515.11274807116934</v>
      </c>
      <c r="U2964" s="458">
        <v>0</v>
      </c>
      <c r="V2964" s="459">
        <v>0</v>
      </c>
      <c r="W2964" s="430">
        <v>2.1883895633631176E-2</v>
      </c>
      <c r="X2964" s="458">
        <v>0</v>
      </c>
      <c r="Y2964" s="459">
        <v>0</v>
      </c>
      <c r="Z2964" s="430">
        <v>1.964811871951171E-2</v>
      </c>
      <c r="AA2964" s="458">
        <v>0</v>
      </c>
      <c r="AB2964" s="459">
        <v>0</v>
      </c>
      <c r="AC2964" s="430">
        <v>8.2632664389680824E-3</v>
      </c>
      <c r="AD2964" s="458">
        <v>0</v>
      </c>
      <c r="AE2964" s="459">
        <v>0</v>
      </c>
      <c r="AF2964" s="430">
        <v>5.0188725768906281E-4</v>
      </c>
      <c r="AG2964" s="458">
        <v>0</v>
      </c>
      <c r="AH2964" s="459">
        <v>0</v>
      </c>
      <c r="AI2964" s="430">
        <v>1.7942412001161083E-2</v>
      </c>
      <c r="AJ2964" s="458">
        <v>0</v>
      </c>
      <c r="AK2964" s="459">
        <v>0</v>
      </c>
      <c r="AL2964" s="430">
        <v>3.0713756111775607E-3</v>
      </c>
      <c r="AM2964" s="458">
        <v>0</v>
      </c>
      <c r="AN2964" s="459">
        <v>0</v>
      </c>
      <c r="AO2964" s="430">
        <v>4.0393331006651377E-3</v>
      </c>
      <c r="AP2964" s="464">
        <v>0</v>
      </c>
      <c r="AQ2964" s="465">
        <v>0</v>
      </c>
      <c r="AR2964" s="465">
        <v>0</v>
      </c>
      <c r="AS2964" s="458">
        <v>0</v>
      </c>
      <c r="AT2964" s="459">
        <v>0</v>
      </c>
      <c r="AU2964" s="459">
        <v>0</v>
      </c>
    </row>
    <row r="2965" spans="1:47" x14ac:dyDescent="0.2">
      <c r="A2965" s="229">
        <v>2049</v>
      </c>
      <c r="B2965" s="230">
        <v>1</v>
      </c>
      <c r="C2965" s="454">
        <v>0.75257092205492671</v>
      </c>
      <c r="D2965" s="455">
        <v>0.76897517079646405</v>
      </c>
      <c r="E2965" s="436">
        <v>1.7916934246535816</v>
      </c>
      <c r="F2965" s="454">
        <v>3.6151600887127655E-2</v>
      </c>
      <c r="G2965" s="455">
        <v>3.1888809277649068E-2</v>
      </c>
      <c r="H2965" s="436">
        <v>5.5103478060779185E-2</v>
      </c>
      <c r="I2965" s="454">
        <v>3.1941971509064283E-2</v>
      </c>
      <c r="J2965" s="455">
        <v>3.2394225577158889E-2</v>
      </c>
      <c r="K2965" s="436">
        <v>0.1030454465863106</v>
      </c>
      <c r="L2965" s="460">
        <v>1.3459241406311403E-3</v>
      </c>
      <c r="M2965" s="461">
        <v>1.7580378130594772E-3</v>
      </c>
      <c r="N2965" s="436">
        <v>3.3023229678359411E-3</v>
      </c>
      <c r="O2965" s="454">
        <v>1.633366894079225E-3</v>
      </c>
      <c r="P2965" s="455">
        <v>2.0742749939446593E-3</v>
      </c>
      <c r="Q2965" s="436">
        <v>1.0082445276279056E-2</v>
      </c>
      <c r="R2965" s="460">
        <v>0</v>
      </c>
      <c r="S2965" s="461">
        <v>0</v>
      </c>
      <c r="T2965" s="436">
        <v>493.1340734168632</v>
      </c>
      <c r="U2965" s="454">
        <v>4.6702130139253152E-3</v>
      </c>
      <c r="V2965" s="455">
        <v>5.6027597062523315E-3</v>
      </c>
      <c r="W2965" s="436">
        <v>1.0129984347161209E-2</v>
      </c>
      <c r="X2965" s="454">
        <v>4.345168630299997E-3</v>
      </c>
      <c r="Y2965" s="455">
        <v>5.539791940369381E-3</v>
      </c>
      <c r="Z2965" s="436">
        <v>1.0308974053796717E-2</v>
      </c>
      <c r="AA2965" s="454">
        <v>8.1330736126288786E-4</v>
      </c>
      <c r="AB2965" s="455">
        <v>8.3155739036322484E-4</v>
      </c>
      <c r="AC2965" s="436">
        <v>1.1206864056898429E-3</v>
      </c>
      <c r="AD2965" s="454">
        <v>4.6070725833176905E-5</v>
      </c>
      <c r="AE2965" s="455">
        <v>4.0423493463207771E-5</v>
      </c>
      <c r="AF2965" s="436">
        <v>6.4228425050312691E-5</v>
      </c>
      <c r="AG2965" s="454">
        <v>1.5022547124069897E-3</v>
      </c>
      <c r="AH2965" s="455">
        <v>1.3065311420769198E-3</v>
      </c>
      <c r="AI2965" s="436">
        <v>2.3106113854565648E-3</v>
      </c>
      <c r="AJ2965" s="454">
        <v>2.7634554261292139E-4</v>
      </c>
      <c r="AK2965" s="455">
        <v>2.3505820463484492E-4</v>
      </c>
      <c r="AL2965" s="436">
        <v>4.0913334054662313E-4</v>
      </c>
      <c r="AM2965" s="454">
        <v>4.1475656916459963E-4</v>
      </c>
      <c r="AN2965" s="455">
        <v>3.6895486202598012E-4</v>
      </c>
      <c r="AO2965" s="436">
        <v>5.0364503978129311E-4</v>
      </c>
      <c r="AP2965" s="460">
        <v>0</v>
      </c>
      <c r="AQ2965" s="461">
        <v>0</v>
      </c>
      <c r="AR2965" s="461">
        <v>0</v>
      </c>
      <c r="AS2965" s="454">
        <v>0</v>
      </c>
      <c r="AT2965" s="455">
        <v>0</v>
      </c>
      <c r="AU2965" s="455">
        <v>0</v>
      </c>
    </row>
    <row r="2966" spans="1:47" x14ac:dyDescent="0.2">
      <c r="A2966" s="231">
        <v>2049</v>
      </c>
      <c r="B2966" s="232">
        <v>2</v>
      </c>
      <c r="C2966" s="456">
        <v>0.75846760952017189</v>
      </c>
      <c r="D2966" s="457">
        <v>0.77384830640510571</v>
      </c>
      <c r="E2966" s="437">
        <v>1.8035102891241199</v>
      </c>
      <c r="F2966" s="456">
        <v>3.6816724854132184E-2</v>
      </c>
      <c r="G2966" s="457">
        <v>3.2463887340532196E-2</v>
      </c>
      <c r="H2966" s="437">
        <v>5.6056395504662064E-2</v>
      </c>
      <c r="I2966" s="456">
        <v>3.229604401718917E-2</v>
      </c>
      <c r="J2966" s="457">
        <v>3.269803472037975E-2</v>
      </c>
      <c r="K2966" s="437">
        <v>0.10364467921932473</v>
      </c>
      <c r="L2966" s="462">
        <v>1.3468451136477693E-3</v>
      </c>
      <c r="M2966" s="463">
        <v>1.7589733318743963E-3</v>
      </c>
      <c r="N2966" s="437">
        <v>3.3029992221209172E-3</v>
      </c>
      <c r="O2966" s="456">
        <v>1.6413132304785275E-3</v>
      </c>
      <c r="P2966" s="457">
        <v>2.0843231537930923E-3</v>
      </c>
      <c r="Q2966" s="437">
        <v>1.0096295824265236E-2</v>
      </c>
      <c r="R2966" s="462">
        <v>0</v>
      </c>
      <c r="S2966" s="463">
        <v>0</v>
      </c>
      <c r="T2966" s="437">
        <v>493.44265781798225</v>
      </c>
      <c r="U2966" s="456">
        <v>4.7375793130971615E-3</v>
      </c>
      <c r="V2966" s="457">
        <v>5.6866773212499123E-3</v>
      </c>
      <c r="W2966" s="437">
        <v>1.0252913506687826E-2</v>
      </c>
      <c r="X2966" s="456">
        <v>4.4076401429720335E-3</v>
      </c>
      <c r="Y2966" s="457">
        <v>5.6227702800853091E-3</v>
      </c>
      <c r="Z2966" s="437">
        <v>1.0434984628335918E-2</v>
      </c>
      <c r="AA2966" s="456">
        <v>8.2096375673383008E-4</v>
      </c>
      <c r="AB2966" s="457">
        <v>8.4058904713352688E-4</v>
      </c>
      <c r="AC2966" s="437">
        <v>1.1306583068710671E-3</v>
      </c>
      <c r="AD2966" s="456">
        <v>4.6882100029398003E-5</v>
      </c>
      <c r="AE2966" s="457">
        <v>4.112502661786483E-5</v>
      </c>
      <c r="AF2966" s="437">
        <v>6.5309411459363632E-5</v>
      </c>
      <c r="AG2966" s="456">
        <v>1.531853207284049E-3</v>
      </c>
      <c r="AH2966" s="457">
        <v>1.331708848082515E-3</v>
      </c>
      <c r="AI2966" s="437">
        <v>2.3530471620799558E-3</v>
      </c>
      <c r="AJ2966" s="456">
        <v>2.8219734362217361E-4</v>
      </c>
      <c r="AK2966" s="457">
        <v>2.3998968594230537E-4</v>
      </c>
      <c r="AL2966" s="437">
        <v>4.1768615925549671E-4</v>
      </c>
      <c r="AM2966" s="456">
        <v>4.21713530084041E-4</v>
      </c>
      <c r="AN2966" s="457">
        <v>3.7498537977535823E-4</v>
      </c>
      <c r="AO2966" s="437">
        <v>5.1095502579792099E-4</v>
      </c>
      <c r="AP2966" s="462">
        <v>0</v>
      </c>
      <c r="AQ2966" s="463">
        <v>0</v>
      </c>
      <c r="AR2966" s="463">
        <v>0</v>
      </c>
      <c r="AS2966" s="456">
        <v>0</v>
      </c>
      <c r="AT2966" s="457">
        <v>0</v>
      </c>
      <c r="AU2966" s="457">
        <v>0</v>
      </c>
    </row>
    <row r="2967" spans="1:47" x14ac:dyDescent="0.2">
      <c r="A2967" s="231">
        <v>2049</v>
      </c>
      <c r="B2967" s="232">
        <v>3</v>
      </c>
      <c r="C2967" s="456">
        <v>0</v>
      </c>
      <c r="D2967" s="457">
        <v>0</v>
      </c>
      <c r="E2967" s="438">
        <v>1.8156595805469899</v>
      </c>
      <c r="F2967" s="456">
        <v>0</v>
      </c>
      <c r="G2967" s="457">
        <v>0</v>
      </c>
      <c r="H2967" s="438">
        <v>5.7198044130404753E-2</v>
      </c>
      <c r="I2967" s="456">
        <v>0</v>
      </c>
      <c r="J2967" s="457">
        <v>0</v>
      </c>
      <c r="K2967" s="438">
        <v>0.10441159882240289</v>
      </c>
      <c r="L2967" s="462">
        <v>0</v>
      </c>
      <c r="M2967" s="463">
        <v>0</v>
      </c>
      <c r="N2967" s="438">
        <v>3.3054366870847638E-3</v>
      </c>
      <c r="O2967" s="456">
        <v>0</v>
      </c>
      <c r="P2967" s="457">
        <v>0</v>
      </c>
      <c r="Q2967" s="438">
        <v>1.0115184110107962E-2</v>
      </c>
      <c r="R2967" s="462">
        <v>0</v>
      </c>
      <c r="S2967" s="463">
        <v>0</v>
      </c>
      <c r="T2967" s="438">
        <v>493.80613101621293</v>
      </c>
      <c r="U2967" s="456">
        <v>0</v>
      </c>
      <c r="V2967" s="457">
        <v>0</v>
      </c>
      <c r="W2967" s="438">
        <v>1.0399882954173349E-2</v>
      </c>
      <c r="X2967" s="456">
        <v>0</v>
      </c>
      <c r="Y2967" s="457">
        <v>0</v>
      </c>
      <c r="Z2967" s="438">
        <v>1.0583067308333968E-2</v>
      </c>
      <c r="AA2967" s="456">
        <v>0</v>
      </c>
      <c r="AB2967" s="457">
        <v>0</v>
      </c>
      <c r="AC2967" s="438">
        <v>1.1549071950127489E-3</v>
      </c>
      <c r="AD2967" s="456">
        <v>0</v>
      </c>
      <c r="AE2967" s="457">
        <v>0</v>
      </c>
      <c r="AF2967" s="438">
        <v>6.6678268801902043E-5</v>
      </c>
      <c r="AG2967" s="456">
        <v>0</v>
      </c>
      <c r="AH2967" s="457">
        <v>0</v>
      </c>
      <c r="AI2967" s="438">
        <v>2.4006149080564839E-3</v>
      </c>
      <c r="AJ2967" s="456">
        <v>0</v>
      </c>
      <c r="AK2967" s="457">
        <v>0</v>
      </c>
      <c r="AL2967" s="438">
        <v>4.2691031763152136E-4</v>
      </c>
      <c r="AM2967" s="456">
        <v>0</v>
      </c>
      <c r="AN2967" s="457">
        <v>0</v>
      </c>
      <c r="AO2967" s="438">
        <v>5.2065978959065016E-4</v>
      </c>
      <c r="AP2967" s="462">
        <v>0</v>
      </c>
      <c r="AQ2967" s="463">
        <v>0</v>
      </c>
      <c r="AR2967" s="463">
        <v>0</v>
      </c>
      <c r="AS2967" s="456">
        <v>0</v>
      </c>
      <c r="AT2967" s="457">
        <v>0</v>
      </c>
      <c r="AU2967" s="457">
        <v>0</v>
      </c>
    </row>
    <row r="2968" spans="1:47" x14ac:dyDescent="0.2">
      <c r="A2968" s="231">
        <v>2049</v>
      </c>
      <c r="B2968" s="232">
        <v>4</v>
      </c>
      <c r="C2968" s="456">
        <v>0</v>
      </c>
      <c r="D2968" s="457">
        <v>0</v>
      </c>
      <c r="E2968" s="438">
        <v>1.8295817459685997</v>
      </c>
      <c r="F2968" s="456">
        <v>0</v>
      </c>
      <c r="G2968" s="457">
        <v>0</v>
      </c>
      <c r="H2968" s="438">
        <v>5.8506458391856503E-2</v>
      </c>
      <c r="I2968" s="456">
        <v>0</v>
      </c>
      <c r="J2968" s="457">
        <v>0</v>
      </c>
      <c r="K2968" s="438">
        <v>0.10529050542743155</v>
      </c>
      <c r="L2968" s="462">
        <v>0</v>
      </c>
      <c r="M2968" s="463">
        <v>0</v>
      </c>
      <c r="N2968" s="438">
        <v>3.3082150448240084E-3</v>
      </c>
      <c r="O2968" s="456">
        <v>0</v>
      </c>
      <c r="P2968" s="457">
        <v>0</v>
      </c>
      <c r="Q2968" s="438">
        <v>1.0136826088324308E-2</v>
      </c>
      <c r="R2968" s="462">
        <v>0</v>
      </c>
      <c r="S2968" s="463">
        <v>0</v>
      </c>
      <c r="T2968" s="438">
        <v>494.22168926675681</v>
      </c>
      <c r="U2968" s="456">
        <v>0</v>
      </c>
      <c r="V2968" s="457">
        <v>0</v>
      </c>
      <c r="W2968" s="438">
        <v>1.0568347673876721E-2</v>
      </c>
      <c r="X2968" s="456">
        <v>0</v>
      </c>
      <c r="Y2968" s="457">
        <v>0</v>
      </c>
      <c r="Z2968" s="438">
        <v>1.0752788408922258E-2</v>
      </c>
      <c r="AA2968" s="456">
        <v>0</v>
      </c>
      <c r="AB2968" s="457">
        <v>0</v>
      </c>
      <c r="AC2968" s="438">
        <v>1.1827011264051654E-3</v>
      </c>
      <c r="AD2968" s="456">
        <v>0</v>
      </c>
      <c r="AE2968" s="457">
        <v>0</v>
      </c>
      <c r="AF2968" s="438">
        <v>6.8247305671970414E-5</v>
      </c>
      <c r="AG2968" s="456">
        <v>0</v>
      </c>
      <c r="AH2968" s="457">
        <v>0</v>
      </c>
      <c r="AI2968" s="438">
        <v>2.4551319633094263E-3</v>
      </c>
      <c r="AJ2968" s="456">
        <v>0</v>
      </c>
      <c r="AK2968" s="457">
        <v>0</v>
      </c>
      <c r="AL2968" s="438">
        <v>4.3748260705070853E-4</v>
      </c>
      <c r="AM2968" s="456">
        <v>0</v>
      </c>
      <c r="AN2968" s="457">
        <v>0</v>
      </c>
      <c r="AO2968" s="438">
        <v>5.3178180604787162E-4</v>
      </c>
      <c r="AP2968" s="462">
        <v>0</v>
      </c>
      <c r="AQ2968" s="463">
        <v>0</v>
      </c>
      <c r="AR2968" s="463">
        <v>0</v>
      </c>
      <c r="AS2968" s="456">
        <v>0</v>
      </c>
      <c r="AT2968" s="457">
        <v>0</v>
      </c>
      <c r="AU2968" s="457">
        <v>0</v>
      </c>
    </row>
    <row r="2969" spans="1:47" x14ac:dyDescent="0.2">
      <c r="A2969" s="231">
        <v>2049</v>
      </c>
      <c r="B2969" s="232">
        <v>5</v>
      </c>
      <c r="C2969" s="456">
        <v>0</v>
      </c>
      <c r="D2969" s="457">
        <v>0</v>
      </c>
      <c r="E2969" s="438">
        <v>3.244356330215096</v>
      </c>
      <c r="F2969" s="456">
        <v>0</v>
      </c>
      <c r="G2969" s="457">
        <v>0</v>
      </c>
      <c r="H2969" s="438">
        <v>8.6564802816708086E-2</v>
      </c>
      <c r="I2969" s="456">
        <v>0</v>
      </c>
      <c r="J2969" s="457">
        <v>0</v>
      </c>
      <c r="K2969" s="438">
        <v>0.1645703496846303</v>
      </c>
      <c r="L2969" s="462">
        <v>0</v>
      </c>
      <c r="M2969" s="463">
        <v>0</v>
      </c>
      <c r="N2969" s="438">
        <v>3.3101350358951832E-3</v>
      </c>
      <c r="O2969" s="456">
        <v>0</v>
      </c>
      <c r="P2969" s="457">
        <v>0</v>
      </c>
      <c r="Q2969" s="438">
        <v>1.2568146978510421E-2</v>
      </c>
      <c r="R2969" s="462">
        <v>0</v>
      </c>
      <c r="S2969" s="463">
        <v>0</v>
      </c>
      <c r="T2969" s="438">
        <v>494.50817421861058</v>
      </c>
      <c r="U2969" s="456">
        <v>0</v>
      </c>
      <c r="V2969" s="457">
        <v>0</v>
      </c>
      <c r="W2969" s="438">
        <v>9.1935250030884957E-3</v>
      </c>
      <c r="X2969" s="456">
        <v>0</v>
      </c>
      <c r="Y2969" s="457">
        <v>0</v>
      </c>
      <c r="Z2969" s="438">
        <v>1.0945367942787334E-2</v>
      </c>
      <c r="AA2969" s="456">
        <v>0</v>
      </c>
      <c r="AB2969" s="457">
        <v>0</v>
      </c>
      <c r="AC2969" s="438">
        <v>1.6854961891394765E-3</v>
      </c>
      <c r="AD2969" s="456">
        <v>0</v>
      </c>
      <c r="AE2969" s="457">
        <v>0</v>
      </c>
      <c r="AF2969" s="438">
        <v>1.0013280884956966E-4</v>
      </c>
      <c r="AG2969" s="456">
        <v>0</v>
      </c>
      <c r="AH2969" s="457">
        <v>0</v>
      </c>
      <c r="AI2969" s="438">
        <v>3.6530120193957539E-3</v>
      </c>
      <c r="AJ2969" s="456">
        <v>0</v>
      </c>
      <c r="AK2969" s="457">
        <v>0</v>
      </c>
      <c r="AL2969" s="438">
        <v>6.1560754999931357E-4</v>
      </c>
      <c r="AM2969" s="456">
        <v>0</v>
      </c>
      <c r="AN2969" s="457">
        <v>0</v>
      </c>
      <c r="AO2969" s="438">
        <v>8.2329381717478141E-4</v>
      </c>
      <c r="AP2969" s="462">
        <v>0</v>
      </c>
      <c r="AQ2969" s="463">
        <v>0</v>
      </c>
      <c r="AR2969" s="463">
        <v>0</v>
      </c>
      <c r="AS2969" s="456">
        <v>0</v>
      </c>
      <c r="AT2969" s="457">
        <v>0</v>
      </c>
      <c r="AU2969" s="457">
        <v>0</v>
      </c>
    </row>
    <row r="2970" spans="1:47" x14ac:dyDescent="0.2">
      <c r="A2970" s="231">
        <v>2049</v>
      </c>
      <c r="B2970" s="232">
        <v>6</v>
      </c>
      <c r="C2970" s="456">
        <v>0</v>
      </c>
      <c r="D2970" s="457">
        <v>0</v>
      </c>
      <c r="E2970" s="438">
        <v>3.2708750237894808</v>
      </c>
      <c r="F2970" s="456">
        <v>0</v>
      </c>
      <c r="G2970" s="457">
        <v>0</v>
      </c>
      <c r="H2970" s="438">
        <v>8.8842203271968678E-2</v>
      </c>
      <c r="I2970" s="456">
        <v>0</v>
      </c>
      <c r="J2970" s="457">
        <v>0</v>
      </c>
      <c r="K2970" s="438">
        <v>0.16614905320426016</v>
      </c>
      <c r="L2970" s="462">
        <v>0</v>
      </c>
      <c r="M2970" s="463">
        <v>0</v>
      </c>
      <c r="N2970" s="438">
        <v>3.3137017531017828E-3</v>
      </c>
      <c r="O2970" s="456">
        <v>0</v>
      </c>
      <c r="P2970" s="457">
        <v>0</v>
      </c>
      <c r="Q2970" s="438">
        <v>1.2611485984715228E-2</v>
      </c>
      <c r="R2970" s="462">
        <v>0</v>
      </c>
      <c r="S2970" s="463">
        <v>0</v>
      </c>
      <c r="T2970" s="438">
        <v>495.04126560040993</v>
      </c>
      <c r="U2970" s="456">
        <v>0</v>
      </c>
      <c r="V2970" s="457">
        <v>0</v>
      </c>
      <c r="W2970" s="438">
        <v>9.3679561907550404E-3</v>
      </c>
      <c r="X2970" s="456">
        <v>0</v>
      </c>
      <c r="Y2970" s="457">
        <v>0</v>
      </c>
      <c r="Z2970" s="438">
        <v>1.116221132379314E-2</v>
      </c>
      <c r="AA2970" s="456">
        <v>0</v>
      </c>
      <c r="AB2970" s="457">
        <v>0</v>
      </c>
      <c r="AC2970" s="438">
        <v>1.7337259036343006E-3</v>
      </c>
      <c r="AD2970" s="456">
        <v>0</v>
      </c>
      <c r="AE2970" s="457">
        <v>0</v>
      </c>
      <c r="AF2970" s="438">
        <v>1.0289538249826154E-4</v>
      </c>
      <c r="AG2970" s="456">
        <v>0</v>
      </c>
      <c r="AH2970" s="457">
        <v>0</v>
      </c>
      <c r="AI2970" s="438">
        <v>3.7480078816381798E-3</v>
      </c>
      <c r="AJ2970" s="456">
        <v>0</v>
      </c>
      <c r="AK2970" s="457">
        <v>0</v>
      </c>
      <c r="AL2970" s="438">
        <v>6.341077206016908E-4</v>
      </c>
      <c r="AM2970" s="456">
        <v>0</v>
      </c>
      <c r="AN2970" s="457">
        <v>0</v>
      </c>
      <c r="AO2970" s="438">
        <v>8.4272368883358336E-4</v>
      </c>
      <c r="AP2970" s="462">
        <v>0</v>
      </c>
      <c r="AQ2970" s="463">
        <v>0</v>
      </c>
      <c r="AR2970" s="463">
        <v>0</v>
      </c>
      <c r="AS2970" s="456">
        <v>0</v>
      </c>
      <c r="AT2970" s="457">
        <v>0</v>
      </c>
      <c r="AU2970" s="457">
        <v>0</v>
      </c>
    </row>
    <row r="2971" spans="1:47" x14ac:dyDescent="0.2">
      <c r="A2971" s="231">
        <v>2049</v>
      </c>
      <c r="B2971" s="232">
        <v>7</v>
      </c>
      <c r="C2971" s="456">
        <v>0</v>
      </c>
      <c r="D2971" s="457">
        <v>0</v>
      </c>
      <c r="E2971" s="438">
        <v>3.7972254755259272</v>
      </c>
      <c r="F2971" s="456">
        <v>0</v>
      </c>
      <c r="G2971" s="457">
        <v>0</v>
      </c>
      <c r="H2971" s="438">
        <v>0.1107725409605881</v>
      </c>
      <c r="I2971" s="456">
        <v>0</v>
      </c>
      <c r="J2971" s="457">
        <v>0</v>
      </c>
      <c r="K2971" s="438">
        <v>0.20202152902186679</v>
      </c>
      <c r="L2971" s="462">
        <v>0</v>
      </c>
      <c r="M2971" s="463">
        <v>0</v>
      </c>
      <c r="N2971" s="438">
        <v>3.3176677743993344E-3</v>
      </c>
      <c r="O2971" s="456">
        <v>0</v>
      </c>
      <c r="P2971" s="457">
        <v>0</v>
      </c>
      <c r="Q2971" s="438">
        <v>1.3452910272726212E-2</v>
      </c>
      <c r="R2971" s="462">
        <v>0</v>
      </c>
      <c r="S2971" s="463">
        <v>0</v>
      </c>
      <c r="T2971" s="438">
        <v>495.63412226522956</v>
      </c>
      <c r="U2971" s="456">
        <v>0</v>
      </c>
      <c r="V2971" s="457">
        <v>0</v>
      </c>
      <c r="W2971" s="438">
        <v>1.0555523754963464E-2</v>
      </c>
      <c r="X2971" s="456">
        <v>0</v>
      </c>
      <c r="Y2971" s="457">
        <v>0</v>
      </c>
      <c r="Z2971" s="438">
        <v>1.1404096975186276E-2</v>
      </c>
      <c r="AA2971" s="456">
        <v>0</v>
      </c>
      <c r="AB2971" s="457">
        <v>0</v>
      </c>
      <c r="AC2971" s="438">
        <v>2.1341214296510926E-3</v>
      </c>
      <c r="AD2971" s="456">
        <v>0</v>
      </c>
      <c r="AE2971" s="457">
        <v>0</v>
      </c>
      <c r="AF2971" s="438">
        <v>1.2814807810057253E-4</v>
      </c>
      <c r="AG2971" s="456">
        <v>0</v>
      </c>
      <c r="AH2971" s="457">
        <v>0</v>
      </c>
      <c r="AI2971" s="438">
        <v>4.6822722551099856E-3</v>
      </c>
      <c r="AJ2971" s="456">
        <v>0</v>
      </c>
      <c r="AK2971" s="457">
        <v>0</v>
      </c>
      <c r="AL2971" s="438">
        <v>7.7816639993189256E-4</v>
      </c>
      <c r="AM2971" s="456">
        <v>0</v>
      </c>
      <c r="AN2971" s="457">
        <v>0</v>
      </c>
      <c r="AO2971" s="438">
        <v>1.0662747330730821E-3</v>
      </c>
      <c r="AP2971" s="462">
        <v>0</v>
      </c>
      <c r="AQ2971" s="463">
        <v>0</v>
      </c>
      <c r="AR2971" s="463">
        <v>0</v>
      </c>
      <c r="AS2971" s="456">
        <v>0</v>
      </c>
      <c r="AT2971" s="457">
        <v>0</v>
      </c>
      <c r="AU2971" s="457">
        <v>0</v>
      </c>
    </row>
    <row r="2972" spans="1:47" x14ac:dyDescent="0.2">
      <c r="A2972" s="231">
        <v>2049</v>
      </c>
      <c r="B2972" s="232">
        <v>8</v>
      </c>
      <c r="C2972" s="456">
        <v>0</v>
      </c>
      <c r="D2972" s="457">
        <v>0</v>
      </c>
      <c r="E2972" s="438">
        <v>3.8336378028039286</v>
      </c>
      <c r="F2972" s="456">
        <v>0</v>
      </c>
      <c r="G2972" s="457">
        <v>0</v>
      </c>
      <c r="H2972" s="438">
        <v>0.11411769771239588</v>
      </c>
      <c r="I2972" s="456">
        <v>0</v>
      </c>
      <c r="J2972" s="457">
        <v>0</v>
      </c>
      <c r="K2972" s="438">
        <v>0.20430274712762966</v>
      </c>
      <c r="L2972" s="462">
        <v>0</v>
      </c>
      <c r="M2972" s="463">
        <v>0</v>
      </c>
      <c r="N2972" s="438">
        <v>3.3220765762443224E-3</v>
      </c>
      <c r="O2972" s="456">
        <v>0</v>
      </c>
      <c r="P2972" s="457">
        <v>0</v>
      </c>
      <c r="Q2972" s="438">
        <v>1.3512894532111694E-2</v>
      </c>
      <c r="R2972" s="462">
        <v>0</v>
      </c>
      <c r="S2972" s="463">
        <v>0</v>
      </c>
      <c r="T2972" s="438">
        <v>496.29248517928943</v>
      </c>
      <c r="U2972" s="456">
        <v>0</v>
      </c>
      <c r="V2972" s="457">
        <v>0</v>
      </c>
      <c r="W2972" s="438">
        <v>1.0782243107683441E-2</v>
      </c>
      <c r="X2972" s="456">
        <v>0</v>
      </c>
      <c r="Y2972" s="457">
        <v>0</v>
      </c>
      <c r="Z2972" s="438">
        <v>1.1672754765270134E-2</v>
      </c>
      <c r="AA2972" s="456">
        <v>0</v>
      </c>
      <c r="AB2972" s="457">
        <v>0</v>
      </c>
      <c r="AC2972" s="438">
        <v>2.2048472514786402E-3</v>
      </c>
      <c r="AD2972" s="456">
        <v>0</v>
      </c>
      <c r="AE2972" s="457">
        <v>0</v>
      </c>
      <c r="AF2972" s="438">
        <v>1.3222894760089751E-4</v>
      </c>
      <c r="AG2972" s="456">
        <v>0</v>
      </c>
      <c r="AH2972" s="457">
        <v>0</v>
      </c>
      <c r="AI2972" s="438">
        <v>4.8218588370202136E-3</v>
      </c>
      <c r="AJ2972" s="456">
        <v>0</v>
      </c>
      <c r="AK2972" s="457">
        <v>0</v>
      </c>
      <c r="AL2972" s="438">
        <v>8.0540808843710115E-4</v>
      </c>
      <c r="AM2972" s="456">
        <v>0</v>
      </c>
      <c r="AN2972" s="457">
        <v>0</v>
      </c>
      <c r="AO2972" s="438">
        <v>1.0948613603148031E-3</v>
      </c>
      <c r="AP2972" s="462">
        <v>0</v>
      </c>
      <c r="AQ2972" s="463">
        <v>0</v>
      </c>
      <c r="AR2972" s="463">
        <v>0</v>
      </c>
      <c r="AS2972" s="456">
        <v>0</v>
      </c>
      <c r="AT2972" s="457">
        <v>0</v>
      </c>
      <c r="AU2972" s="457">
        <v>0</v>
      </c>
    </row>
    <row r="2973" spans="1:47" x14ac:dyDescent="0.2">
      <c r="A2973" s="231">
        <v>2049</v>
      </c>
      <c r="B2973" s="232">
        <v>9</v>
      </c>
      <c r="C2973" s="456">
        <v>0</v>
      </c>
      <c r="D2973" s="457">
        <v>0</v>
      </c>
      <c r="E2973" s="438">
        <v>3.9513341303758804</v>
      </c>
      <c r="F2973" s="456">
        <v>0</v>
      </c>
      <c r="G2973" s="457">
        <v>0</v>
      </c>
      <c r="H2973" s="438">
        <v>0.13496077819650021</v>
      </c>
      <c r="I2973" s="456">
        <v>0</v>
      </c>
      <c r="J2973" s="457">
        <v>0</v>
      </c>
      <c r="K2973" s="438">
        <v>0.24520768551577973</v>
      </c>
      <c r="L2973" s="462">
        <v>0</v>
      </c>
      <c r="M2973" s="463">
        <v>0</v>
      </c>
      <c r="N2973" s="438">
        <v>3.3256926193624275E-3</v>
      </c>
      <c r="O2973" s="456">
        <v>0</v>
      </c>
      <c r="P2973" s="457">
        <v>0</v>
      </c>
      <c r="Q2973" s="438">
        <v>1.4480305675353763E-2</v>
      </c>
      <c r="R2973" s="462">
        <v>0</v>
      </c>
      <c r="S2973" s="463">
        <v>0</v>
      </c>
      <c r="T2973" s="438">
        <v>496.8330528356675</v>
      </c>
      <c r="U2973" s="456">
        <v>0</v>
      </c>
      <c r="V2973" s="457">
        <v>0</v>
      </c>
      <c r="W2973" s="438">
        <v>1.1335178769804917E-2</v>
      </c>
      <c r="X2973" s="456">
        <v>0</v>
      </c>
      <c r="Y2973" s="457">
        <v>0</v>
      </c>
      <c r="Z2973" s="438">
        <v>1.1969183222395858E-2</v>
      </c>
      <c r="AA2973" s="456">
        <v>0</v>
      </c>
      <c r="AB2973" s="457">
        <v>0</v>
      </c>
      <c r="AC2973" s="438">
        <v>2.5793119848552485E-3</v>
      </c>
      <c r="AD2973" s="456">
        <v>0</v>
      </c>
      <c r="AE2973" s="457">
        <v>0</v>
      </c>
      <c r="AF2973" s="438">
        <v>1.5596918369401868E-4</v>
      </c>
      <c r="AG2973" s="456">
        <v>0</v>
      </c>
      <c r="AH2973" s="457">
        <v>0</v>
      </c>
      <c r="AI2973" s="438">
        <v>5.7114630187585624E-3</v>
      </c>
      <c r="AJ2973" s="456">
        <v>0</v>
      </c>
      <c r="AK2973" s="457">
        <v>0</v>
      </c>
      <c r="AL2973" s="438">
        <v>9.3841528369173119E-4</v>
      </c>
      <c r="AM2973" s="456">
        <v>0</v>
      </c>
      <c r="AN2973" s="457">
        <v>0</v>
      </c>
      <c r="AO2973" s="438">
        <v>1.3108547762538858E-3</v>
      </c>
      <c r="AP2973" s="462">
        <v>0</v>
      </c>
      <c r="AQ2973" s="463">
        <v>0</v>
      </c>
      <c r="AR2973" s="463">
        <v>0</v>
      </c>
      <c r="AS2973" s="456">
        <v>0</v>
      </c>
      <c r="AT2973" s="457">
        <v>0</v>
      </c>
      <c r="AU2973" s="457">
        <v>0</v>
      </c>
    </row>
    <row r="2974" spans="1:47" x14ac:dyDescent="0.2">
      <c r="A2974" s="231">
        <v>2049</v>
      </c>
      <c r="B2974" s="232">
        <v>10</v>
      </c>
      <c r="C2974" s="456">
        <v>0</v>
      </c>
      <c r="D2974" s="457">
        <v>0</v>
      </c>
      <c r="E2974" s="438">
        <v>3.9953072007353403</v>
      </c>
      <c r="F2974" s="456">
        <v>0</v>
      </c>
      <c r="G2974" s="457">
        <v>0</v>
      </c>
      <c r="H2974" s="438">
        <v>0.13949873724894085</v>
      </c>
      <c r="I2974" s="456">
        <v>0</v>
      </c>
      <c r="J2974" s="457">
        <v>0</v>
      </c>
      <c r="K2974" s="438">
        <v>0.24840152404994795</v>
      </c>
      <c r="L2974" s="462">
        <v>0</v>
      </c>
      <c r="M2974" s="463">
        <v>0</v>
      </c>
      <c r="N2974" s="438">
        <v>3.3310353877037697E-3</v>
      </c>
      <c r="O2974" s="456">
        <v>0</v>
      </c>
      <c r="P2974" s="457">
        <v>0</v>
      </c>
      <c r="Q2974" s="438">
        <v>1.4561419817017659E-2</v>
      </c>
      <c r="R2974" s="462">
        <v>0</v>
      </c>
      <c r="S2974" s="463">
        <v>0</v>
      </c>
      <c r="T2974" s="438">
        <v>497.63054260936042</v>
      </c>
      <c r="U2974" s="456">
        <v>0</v>
      </c>
      <c r="V2974" s="457">
        <v>0</v>
      </c>
      <c r="W2974" s="438">
        <v>1.1611523032720891E-2</v>
      </c>
      <c r="X2974" s="456">
        <v>0</v>
      </c>
      <c r="Y2974" s="457">
        <v>0</v>
      </c>
      <c r="Z2974" s="438">
        <v>1.2294187832024354E-2</v>
      </c>
      <c r="AA2974" s="456">
        <v>0</v>
      </c>
      <c r="AB2974" s="457">
        <v>0</v>
      </c>
      <c r="AC2974" s="438">
        <v>2.675176959492603E-3</v>
      </c>
      <c r="AD2974" s="456">
        <v>0</v>
      </c>
      <c r="AE2974" s="457">
        <v>0</v>
      </c>
      <c r="AF2974" s="438">
        <v>1.6152329515498425E-4</v>
      </c>
      <c r="AG2974" s="456">
        <v>0</v>
      </c>
      <c r="AH2974" s="457">
        <v>0</v>
      </c>
      <c r="AI2974" s="438">
        <v>5.9008893133743598E-3</v>
      </c>
      <c r="AJ2974" s="456">
        <v>0</v>
      </c>
      <c r="AK2974" s="457">
        <v>0</v>
      </c>
      <c r="AL2974" s="438">
        <v>9.754278527778818E-4</v>
      </c>
      <c r="AM2974" s="456">
        <v>0</v>
      </c>
      <c r="AN2974" s="457">
        <v>0</v>
      </c>
      <c r="AO2974" s="438">
        <v>1.3496794187963111E-3</v>
      </c>
      <c r="AP2974" s="462">
        <v>0</v>
      </c>
      <c r="AQ2974" s="463">
        <v>0</v>
      </c>
      <c r="AR2974" s="463">
        <v>0</v>
      </c>
      <c r="AS2974" s="456">
        <v>0</v>
      </c>
      <c r="AT2974" s="457">
        <v>0</v>
      </c>
      <c r="AU2974" s="457">
        <v>0</v>
      </c>
    </row>
    <row r="2975" spans="1:47" x14ac:dyDescent="0.2">
      <c r="A2975" s="231">
        <v>2049</v>
      </c>
      <c r="B2975" s="232">
        <v>11</v>
      </c>
      <c r="C2975" s="456">
        <v>0</v>
      </c>
      <c r="D2975" s="457">
        <v>0</v>
      </c>
      <c r="E2975" s="438">
        <v>5.0204052668603669</v>
      </c>
      <c r="F2975" s="456">
        <v>0</v>
      </c>
      <c r="G2975" s="457">
        <v>0</v>
      </c>
      <c r="H2975" s="438">
        <v>0.17583469731587861</v>
      </c>
      <c r="I2975" s="456">
        <v>0</v>
      </c>
      <c r="J2975" s="457">
        <v>0</v>
      </c>
      <c r="K2975" s="438">
        <v>0.28937919084720815</v>
      </c>
      <c r="L2975" s="462">
        <v>0</v>
      </c>
      <c r="M2975" s="463">
        <v>0</v>
      </c>
      <c r="N2975" s="438">
        <v>3.3368865847134247E-3</v>
      </c>
      <c r="O2975" s="456">
        <v>0</v>
      </c>
      <c r="P2975" s="457">
        <v>0</v>
      </c>
      <c r="Q2975" s="438">
        <v>1.6526534649263742E-2</v>
      </c>
      <c r="R2975" s="462">
        <v>0</v>
      </c>
      <c r="S2975" s="463">
        <v>0</v>
      </c>
      <c r="T2975" s="438">
        <v>498.50545189064889</v>
      </c>
      <c r="U2975" s="456">
        <v>0</v>
      </c>
      <c r="V2975" s="457">
        <v>0</v>
      </c>
      <c r="W2975" s="438">
        <v>1.111497681209968E-2</v>
      </c>
      <c r="X2975" s="456">
        <v>0</v>
      </c>
      <c r="Y2975" s="457">
        <v>0</v>
      </c>
      <c r="Z2975" s="438">
        <v>1.2650718396325405E-2</v>
      </c>
      <c r="AA2975" s="456">
        <v>0</v>
      </c>
      <c r="AB2975" s="457">
        <v>0</v>
      </c>
      <c r="AC2975" s="438">
        <v>3.3263361107580625E-3</v>
      </c>
      <c r="AD2975" s="456">
        <v>0</v>
      </c>
      <c r="AE2975" s="457">
        <v>0</v>
      </c>
      <c r="AF2975" s="438">
        <v>2.0293297824859673E-4</v>
      </c>
      <c r="AG2975" s="456">
        <v>0</v>
      </c>
      <c r="AH2975" s="457">
        <v>0</v>
      </c>
      <c r="AI2975" s="438">
        <v>7.4523200107589503E-3</v>
      </c>
      <c r="AJ2975" s="456">
        <v>0</v>
      </c>
      <c r="AK2975" s="457">
        <v>0</v>
      </c>
      <c r="AL2975" s="438">
        <v>1.2067134365680134E-3</v>
      </c>
      <c r="AM2975" s="456">
        <v>0</v>
      </c>
      <c r="AN2975" s="457">
        <v>0</v>
      </c>
      <c r="AO2975" s="438">
        <v>1.7271246855815299E-3</v>
      </c>
      <c r="AP2975" s="462">
        <v>0</v>
      </c>
      <c r="AQ2975" s="463">
        <v>0</v>
      </c>
      <c r="AR2975" s="463">
        <v>0</v>
      </c>
      <c r="AS2975" s="456">
        <v>0</v>
      </c>
      <c r="AT2975" s="457">
        <v>0</v>
      </c>
      <c r="AU2975" s="457">
        <v>0</v>
      </c>
    </row>
    <row r="2976" spans="1:47" x14ac:dyDescent="0.2">
      <c r="A2976" s="231">
        <v>2049</v>
      </c>
      <c r="B2976" s="232">
        <v>12</v>
      </c>
      <c r="C2976" s="456">
        <v>0</v>
      </c>
      <c r="D2976" s="457">
        <v>0</v>
      </c>
      <c r="E2976" s="438">
        <v>5.0806006764097917</v>
      </c>
      <c r="F2976" s="456">
        <v>0</v>
      </c>
      <c r="G2976" s="457">
        <v>0</v>
      </c>
      <c r="H2976" s="438">
        <v>0.18224779771032013</v>
      </c>
      <c r="I2976" s="456">
        <v>0</v>
      </c>
      <c r="J2976" s="457">
        <v>0</v>
      </c>
      <c r="K2976" s="438">
        <v>0.29368050834607251</v>
      </c>
      <c r="L2976" s="462">
        <v>0</v>
      </c>
      <c r="M2976" s="463">
        <v>0</v>
      </c>
      <c r="N2976" s="438">
        <v>3.3432514162288255E-3</v>
      </c>
      <c r="O2976" s="456">
        <v>0</v>
      </c>
      <c r="P2976" s="457">
        <v>0</v>
      </c>
      <c r="Q2976" s="438">
        <v>1.6643988863432976E-2</v>
      </c>
      <c r="R2976" s="462">
        <v>0</v>
      </c>
      <c r="S2976" s="463">
        <v>0</v>
      </c>
      <c r="T2976" s="438">
        <v>499.4551213860322</v>
      </c>
      <c r="U2976" s="456">
        <v>0</v>
      </c>
      <c r="V2976" s="457">
        <v>0</v>
      </c>
      <c r="W2976" s="438">
        <v>1.1426934883700734E-2</v>
      </c>
      <c r="X2976" s="456">
        <v>0</v>
      </c>
      <c r="Y2976" s="457">
        <v>0</v>
      </c>
      <c r="Z2976" s="438">
        <v>1.3038222897934331E-2</v>
      </c>
      <c r="AA2976" s="456">
        <v>0</v>
      </c>
      <c r="AB2976" s="457">
        <v>0</v>
      </c>
      <c r="AC2976" s="438">
        <v>3.4616641243963428E-3</v>
      </c>
      <c r="AD2976" s="456">
        <v>0</v>
      </c>
      <c r="AE2976" s="457">
        <v>0</v>
      </c>
      <c r="AF2976" s="438">
        <v>2.1081620471048672E-4</v>
      </c>
      <c r="AG2976" s="456">
        <v>0</v>
      </c>
      <c r="AH2976" s="457">
        <v>0</v>
      </c>
      <c r="AI2976" s="438">
        <v>7.7201356760741224E-3</v>
      </c>
      <c r="AJ2976" s="456">
        <v>0</v>
      </c>
      <c r="AK2976" s="457">
        <v>0</v>
      </c>
      <c r="AL2976" s="438">
        <v>1.2591292676825286E-3</v>
      </c>
      <c r="AM2976" s="456">
        <v>0</v>
      </c>
      <c r="AN2976" s="457">
        <v>0</v>
      </c>
      <c r="AO2976" s="438">
        <v>1.7820629196040267E-3</v>
      </c>
      <c r="AP2976" s="462">
        <v>0</v>
      </c>
      <c r="AQ2976" s="463">
        <v>0</v>
      </c>
      <c r="AR2976" s="463">
        <v>0</v>
      </c>
      <c r="AS2976" s="456">
        <v>0</v>
      </c>
      <c r="AT2976" s="457">
        <v>0</v>
      </c>
      <c r="AU2976" s="457">
        <v>0</v>
      </c>
    </row>
    <row r="2977" spans="1:47" x14ac:dyDescent="0.2">
      <c r="A2977" s="231">
        <v>2049</v>
      </c>
      <c r="B2977" s="232">
        <v>13</v>
      </c>
      <c r="C2977" s="456">
        <v>0</v>
      </c>
      <c r="D2977" s="457">
        <v>0</v>
      </c>
      <c r="E2977" s="438">
        <v>5.1458164547286867</v>
      </c>
      <c r="F2977" s="456">
        <v>0</v>
      </c>
      <c r="G2977" s="457">
        <v>0</v>
      </c>
      <c r="H2977" s="438">
        <v>0.18919603263108581</v>
      </c>
      <c r="I2977" s="456">
        <v>0</v>
      </c>
      <c r="J2977" s="457">
        <v>0</v>
      </c>
      <c r="K2977" s="438">
        <v>0.29834078619347065</v>
      </c>
      <c r="L2977" s="462">
        <v>0</v>
      </c>
      <c r="M2977" s="463">
        <v>0</v>
      </c>
      <c r="N2977" s="438">
        <v>3.3501409820052082E-3</v>
      </c>
      <c r="O2977" s="456">
        <v>0</v>
      </c>
      <c r="P2977" s="457">
        <v>0</v>
      </c>
      <c r="Q2977" s="438">
        <v>1.6771248411679904E-2</v>
      </c>
      <c r="R2977" s="462">
        <v>0</v>
      </c>
      <c r="S2977" s="463">
        <v>0</v>
      </c>
      <c r="T2977" s="438">
        <v>500.4851324940401</v>
      </c>
      <c r="U2977" s="456">
        <v>0</v>
      </c>
      <c r="V2977" s="457">
        <v>0</v>
      </c>
      <c r="W2977" s="438">
        <v>1.1764886041138158E-2</v>
      </c>
      <c r="X2977" s="456">
        <v>0</v>
      </c>
      <c r="Y2977" s="457">
        <v>0</v>
      </c>
      <c r="Z2977" s="438">
        <v>1.3458045146343833E-2</v>
      </c>
      <c r="AA2977" s="456">
        <v>0</v>
      </c>
      <c r="AB2977" s="457">
        <v>0</v>
      </c>
      <c r="AC2977" s="438">
        <v>3.608268543012696E-3</v>
      </c>
      <c r="AD2977" s="456">
        <v>0</v>
      </c>
      <c r="AE2977" s="457">
        <v>0</v>
      </c>
      <c r="AF2977" s="438">
        <v>2.1935616472384877E-4</v>
      </c>
      <c r="AG2977" s="456">
        <v>0</v>
      </c>
      <c r="AH2977" s="457">
        <v>0</v>
      </c>
      <c r="AI2977" s="438">
        <v>8.0102703995878679E-3</v>
      </c>
      <c r="AJ2977" s="456">
        <v>0</v>
      </c>
      <c r="AK2977" s="457">
        <v>0</v>
      </c>
      <c r="AL2977" s="438">
        <v>1.3159144263305009E-3</v>
      </c>
      <c r="AM2977" s="456">
        <v>0</v>
      </c>
      <c r="AN2977" s="457">
        <v>0</v>
      </c>
      <c r="AO2977" s="438">
        <v>1.841582357720532E-3</v>
      </c>
      <c r="AP2977" s="462">
        <v>0</v>
      </c>
      <c r="AQ2977" s="463">
        <v>0</v>
      </c>
      <c r="AR2977" s="463">
        <v>0</v>
      </c>
      <c r="AS2977" s="456">
        <v>0</v>
      </c>
      <c r="AT2977" s="457">
        <v>0</v>
      </c>
      <c r="AU2977" s="457">
        <v>0</v>
      </c>
    </row>
    <row r="2978" spans="1:47" x14ac:dyDescent="0.2">
      <c r="A2978" s="231">
        <v>2049</v>
      </c>
      <c r="B2978" s="232">
        <v>14</v>
      </c>
      <c r="C2978" s="456">
        <v>0</v>
      </c>
      <c r="D2978" s="457">
        <v>0</v>
      </c>
      <c r="E2978" s="438">
        <v>5.2009830756547695</v>
      </c>
      <c r="F2978" s="456">
        <v>0</v>
      </c>
      <c r="G2978" s="457">
        <v>0</v>
      </c>
      <c r="H2978" s="438">
        <v>0.19663920467759574</v>
      </c>
      <c r="I2978" s="456">
        <v>0</v>
      </c>
      <c r="J2978" s="457">
        <v>0</v>
      </c>
      <c r="K2978" s="438">
        <v>0.30306736411241442</v>
      </c>
      <c r="L2978" s="462">
        <v>0</v>
      </c>
      <c r="M2978" s="463">
        <v>0</v>
      </c>
      <c r="N2978" s="438">
        <v>3.3550461393843088E-3</v>
      </c>
      <c r="O2978" s="456">
        <v>0</v>
      </c>
      <c r="P2978" s="457">
        <v>0</v>
      </c>
      <c r="Q2978" s="438">
        <v>1.690812864559104E-2</v>
      </c>
      <c r="R2978" s="462">
        <v>0</v>
      </c>
      <c r="S2978" s="463">
        <v>0</v>
      </c>
      <c r="T2978" s="438">
        <v>501.21813201830957</v>
      </c>
      <c r="U2978" s="456">
        <v>0</v>
      </c>
      <c r="V2978" s="457">
        <v>0</v>
      </c>
      <c r="W2978" s="438">
        <v>1.2124141190812966E-2</v>
      </c>
      <c r="X2978" s="456">
        <v>0</v>
      </c>
      <c r="Y2978" s="457">
        <v>0</v>
      </c>
      <c r="Z2978" s="438">
        <v>1.3909627850459754E-2</v>
      </c>
      <c r="AA2978" s="456">
        <v>0</v>
      </c>
      <c r="AB2978" s="457">
        <v>0</v>
      </c>
      <c r="AC2978" s="438">
        <v>3.765762224577932E-3</v>
      </c>
      <c r="AD2978" s="456">
        <v>0</v>
      </c>
      <c r="AE2978" s="457">
        <v>0</v>
      </c>
      <c r="AF2978" s="438">
        <v>2.2851947041705963E-4</v>
      </c>
      <c r="AG2978" s="456">
        <v>0</v>
      </c>
      <c r="AH2978" s="457">
        <v>0</v>
      </c>
      <c r="AI2978" s="438">
        <v>8.3209681319075628E-3</v>
      </c>
      <c r="AJ2978" s="456">
        <v>0</v>
      </c>
      <c r="AK2978" s="457">
        <v>0</v>
      </c>
      <c r="AL2978" s="438">
        <v>1.3770001935856267E-3</v>
      </c>
      <c r="AM2978" s="456">
        <v>0</v>
      </c>
      <c r="AN2978" s="457">
        <v>0</v>
      </c>
      <c r="AO2978" s="438">
        <v>1.9051287521612262E-3</v>
      </c>
      <c r="AP2978" s="462">
        <v>0</v>
      </c>
      <c r="AQ2978" s="463">
        <v>0</v>
      </c>
      <c r="AR2978" s="463">
        <v>0</v>
      </c>
      <c r="AS2978" s="456">
        <v>0</v>
      </c>
      <c r="AT2978" s="457">
        <v>0</v>
      </c>
      <c r="AU2978" s="457">
        <v>0</v>
      </c>
    </row>
    <row r="2979" spans="1:47" x14ac:dyDescent="0.2">
      <c r="A2979" s="231">
        <v>2049</v>
      </c>
      <c r="B2979" s="232">
        <v>15</v>
      </c>
      <c r="C2979" s="456">
        <v>0</v>
      </c>
      <c r="D2979" s="457">
        <v>0</v>
      </c>
      <c r="E2979" s="438">
        <v>5.2760853890670578</v>
      </c>
      <c r="F2979" s="456">
        <v>0</v>
      </c>
      <c r="G2979" s="457">
        <v>0</v>
      </c>
      <c r="H2979" s="438">
        <v>0.2046400781294524</v>
      </c>
      <c r="I2979" s="456">
        <v>0</v>
      </c>
      <c r="J2979" s="457">
        <v>0</v>
      </c>
      <c r="K2979" s="438">
        <v>0.30843379035609009</v>
      </c>
      <c r="L2979" s="462">
        <v>0</v>
      </c>
      <c r="M2979" s="463">
        <v>0</v>
      </c>
      <c r="N2979" s="438">
        <v>3.3629841513265943E-3</v>
      </c>
      <c r="O2979" s="456">
        <v>0</v>
      </c>
      <c r="P2979" s="457">
        <v>0</v>
      </c>
      <c r="Q2979" s="438">
        <v>1.7054686036180777E-2</v>
      </c>
      <c r="R2979" s="462">
        <v>0</v>
      </c>
      <c r="S2979" s="463">
        <v>0</v>
      </c>
      <c r="T2979" s="438">
        <v>502.40402459937934</v>
      </c>
      <c r="U2979" s="456">
        <v>0</v>
      </c>
      <c r="V2979" s="457">
        <v>0</v>
      </c>
      <c r="W2979" s="438">
        <v>1.2513326770735647E-2</v>
      </c>
      <c r="X2979" s="456">
        <v>0</v>
      </c>
      <c r="Y2979" s="457">
        <v>0</v>
      </c>
      <c r="Z2979" s="438">
        <v>1.4393082331241938E-2</v>
      </c>
      <c r="AA2979" s="456">
        <v>0</v>
      </c>
      <c r="AB2979" s="457">
        <v>0</v>
      </c>
      <c r="AC2979" s="438">
        <v>3.9345912083642029E-3</v>
      </c>
      <c r="AD2979" s="456">
        <v>0</v>
      </c>
      <c r="AE2979" s="457">
        <v>0</v>
      </c>
      <c r="AF2979" s="438">
        <v>2.3835348572375951E-4</v>
      </c>
      <c r="AG2979" s="456">
        <v>0</v>
      </c>
      <c r="AH2979" s="457">
        <v>0</v>
      </c>
      <c r="AI2979" s="438">
        <v>8.6550848440260491E-3</v>
      </c>
      <c r="AJ2979" s="456">
        <v>0</v>
      </c>
      <c r="AK2979" s="457">
        <v>0</v>
      </c>
      <c r="AL2979" s="438">
        <v>1.4423935900690628E-3</v>
      </c>
      <c r="AM2979" s="456">
        <v>0</v>
      </c>
      <c r="AN2979" s="457">
        <v>0</v>
      </c>
      <c r="AO2979" s="438">
        <v>1.9736709392631584E-3</v>
      </c>
      <c r="AP2979" s="462">
        <v>0</v>
      </c>
      <c r="AQ2979" s="463">
        <v>0</v>
      </c>
      <c r="AR2979" s="463">
        <v>0</v>
      </c>
      <c r="AS2979" s="456">
        <v>0</v>
      </c>
      <c r="AT2979" s="457">
        <v>0</v>
      </c>
      <c r="AU2979" s="457">
        <v>0</v>
      </c>
    </row>
    <row r="2980" spans="1:47" x14ac:dyDescent="0.2">
      <c r="A2980" s="231">
        <v>2049</v>
      </c>
      <c r="B2980" s="232">
        <v>16</v>
      </c>
      <c r="C2980" s="456">
        <v>0</v>
      </c>
      <c r="D2980" s="457">
        <v>0</v>
      </c>
      <c r="E2980" s="438">
        <v>6.2912835177619533</v>
      </c>
      <c r="F2980" s="456">
        <v>0</v>
      </c>
      <c r="G2980" s="457">
        <v>0</v>
      </c>
      <c r="H2980" s="438">
        <v>0.23613098090723503</v>
      </c>
      <c r="I2980" s="456">
        <v>0</v>
      </c>
      <c r="J2980" s="457">
        <v>0</v>
      </c>
      <c r="K2980" s="438">
        <v>0.35299815455415895</v>
      </c>
      <c r="L2980" s="462">
        <v>0</v>
      </c>
      <c r="M2980" s="463">
        <v>0</v>
      </c>
      <c r="N2980" s="438">
        <v>3.3714302457973347E-3</v>
      </c>
      <c r="O2980" s="456">
        <v>0</v>
      </c>
      <c r="P2980" s="457">
        <v>0</v>
      </c>
      <c r="Q2980" s="438">
        <v>2.0829878351013468E-2</v>
      </c>
      <c r="R2980" s="462">
        <v>0</v>
      </c>
      <c r="S2980" s="463">
        <v>0</v>
      </c>
      <c r="T2980" s="438">
        <v>503.66470951562371</v>
      </c>
      <c r="U2980" s="456">
        <v>0</v>
      </c>
      <c r="V2980" s="457">
        <v>0</v>
      </c>
      <c r="W2980" s="438">
        <v>1.3083098177542623E-2</v>
      </c>
      <c r="X2980" s="456">
        <v>0</v>
      </c>
      <c r="Y2980" s="457">
        <v>0</v>
      </c>
      <c r="Z2980" s="438">
        <v>1.4907612052478439E-2</v>
      </c>
      <c r="AA2980" s="456">
        <v>0</v>
      </c>
      <c r="AB2980" s="457">
        <v>0</v>
      </c>
      <c r="AC2980" s="438">
        <v>4.5086072631636389E-3</v>
      </c>
      <c r="AD2980" s="456">
        <v>0</v>
      </c>
      <c r="AE2980" s="457">
        <v>0</v>
      </c>
      <c r="AF2980" s="438">
        <v>2.7450572559700547E-4</v>
      </c>
      <c r="AG2980" s="456">
        <v>0</v>
      </c>
      <c r="AH2980" s="457">
        <v>0</v>
      </c>
      <c r="AI2980" s="438">
        <v>9.9967738386702292E-3</v>
      </c>
      <c r="AJ2980" s="456">
        <v>0</v>
      </c>
      <c r="AK2980" s="457">
        <v>0</v>
      </c>
      <c r="AL2980" s="438">
        <v>1.6482975948622924E-3</v>
      </c>
      <c r="AM2980" s="456">
        <v>0</v>
      </c>
      <c r="AN2980" s="457">
        <v>0</v>
      </c>
      <c r="AO2980" s="438">
        <v>2.2952541133659278E-3</v>
      </c>
      <c r="AP2980" s="462">
        <v>0</v>
      </c>
      <c r="AQ2980" s="463">
        <v>0</v>
      </c>
      <c r="AR2980" s="463">
        <v>0</v>
      </c>
      <c r="AS2980" s="456">
        <v>0</v>
      </c>
      <c r="AT2980" s="457">
        <v>0</v>
      </c>
      <c r="AU2980" s="457">
        <v>0</v>
      </c>
    </row>
    <row r="2981" spans="1:47" x14ac:dyDescent="0.2">
      <c r="A2981" s="231">
        <v>2049</v>
      </c>
      <c r="B2981" s="232">
        <v>17</v>
      </c>
      <c r="C2981" s="456">
        <v>0</v>
      </c>
      <c r="D2981" s="457">
        <v>0</v>
      </c>
      <c r="E2981" s="438">
        <v>6.3830412824921341</v>
      </c>
      <c r="F2981" s="456">
        <v>0</v>
      </c>
      <c r="G2981" s="457">
        <v>0</v>
      </c>
      <c r="H2981" s="438">
        <v>0.24585707538190116</v>
      </c>
      <c r="I2981" s="456">
        <v>0</v>
      </c>
      <c r="J2981" s="457">
        <v>0</v>
      </c>
      <c r="K2981" s="438">
        <v>0.35964949017647424</v>
      </c>
      <c r="L2981" s="462">
        <v>0</v>
      </c>
      <c r="M2981" s="463">
        <v>0</v>
      </c>
      <c r="N2981" s="438">
        <v>3.3802926896539316E-3</v>
      </c>
      <c r="O2981" s="456">
        <v>0</v>
      </c>
      <c r="P2981" s="457">
        <v>0</v>
      </c>
      <c r="Q2981" s="438">
        <v>2.104589356799557E-2</v>
      </c>
      <c r="R2981" s="462">
        <v>0</v>
      </c>
      <c r="S2981" s="463">
        <v>0</v>
      </c>
      <c r="T2981" s="438">
        <v>504.98913993371536</v>
      </c>
      <c r="U2981" s="456">
        <v>0</v>
      </c>
      <c r="V2981" s="457">
        <v>0</v>
      </c>
      <c r="W2981" s="438">
        <v>1.3519370341001584E-2</v>
      </c>
      <c r="X2981" s="456">
        <v>0</v>
      </c>
      <c r="Y2981" s="457">
        <v>0</v>
      </c>
      <c r="Z2981" s="438">
        <v>1.5447172410485023E-2</v>
      </c>
      <c r="AA2981" s="456">
        <v>0</v>
      </c>
      <c r="AB2981" s="457">
        <v>0</v>
      </c>
      <c r="AC2981" s="438">
        <v>4.7137243251994011E-3</v>
      </c>
      <c r="AD2981" s="456">
        <v>0</v>
      </c>
      <c r="AE2981" s="457">
        <v>0</v>
      </c>
      <c r="AF2981" s="438">
        <v>2.864834036601946E-4</v>
      </c>
      <c r="AG2981" s="456">
        <v>0</v>
      </c>
      <c r="AH2981" s="457">
        <v>0</v>
      </c>
      <c r="AI2981" s="438">
        <v>1.0402984876851795E-2</v>
      </c>
      <c r="AJ2981" s="456">
        <v>0</v>
      </c>
      <c r="AK2981" s="457">
        <v>0</v>
      </c>
      <c r="AL2981" s="438">
        <v>1.7278580261810791E-3</v>
      </c>
      <c r="AM2981" s="456">
        <v>0</v>
      </c>
      <c r="AN2981" s="457">
        <v>0</v>
      </c>
      <c r="AO2981" s="438">
        <v>2.3786248263063933E-3</v>
      </c>
      <c r="AP2981" s="462">
        <v>0</v>
      </c>
      <c r="AQ2981" s="463">
        <v>0</v>
      </c>
      <c r="AR2981" s="463">
        <v>0</v>
      </c>
      <c r="AS2981" s="456">
        <v>0</v>
      </c>
      <c r="AT2981" s="457">
        <v>0</v>
      </c>
      <c r="AU2981" s="457">
        <v>0</v>
      </c>
    </row>
    <row r="2982" spans="1:47" x14ac:dyDescent="0.2">
      <c r="A2982" s="231">
        <v>2049</v>
      </c>
      <c r="B2982" s="232">
        <v>18</v>
      </c>
      <c r="C2982" s="456">
        <v>0</v>
      </c>
      <c r="D2982" s="457">
        <v>0</v>
      </c>
      <c r="E2982" s="438">
        <v>6.4786183094867988</v>
      </c>
      <c r="F2982" s="456">
        <v>0</v>
      </c>
      <c r="G2982" s="457">
        <v>0</v>
      </c>
      <c r="H2982" s="438">
        <v>0.25598944035671234</v>
      </c>
      <c r="I2982" s="456">
        <v>0</v>
      </c>
      <c r="J2982" s="457">
        <v>0</v>
      </c>
      <c r="K2982" s="438">
        <v>0.3665785176325656</v>
      </c>
      <c r="L2982" s="462">
        <v>0</v>
      </c>
      <c r="M2982" s="463">
        <v>0</v>
      </c>
      <c r="N2982" s="438">
        <v>3.3895181240625447E-3</v>
      </c>
      <c r="O2982" s="456">
        <v>0</v>
      </c>
      <c r="P2982" s="457">
        <v>0</v>
      </c>
      <c r="Q2982" s="438">
        <v>2.127085480391595E-2</v>
      </c>
      <c r="R2982" s="462">
        <v>0</v>
      </c>
      <c r="S2982" s="463">
        <v>0</v>
      </c>
      <c r="T2982" s="438">
        <v>506.36693833757755</v>
      </c>
      <c r="U2982" s="456">
        <v>0</v>
      </c>
      <c r="V2982" s="457">
        <v>0</v>
      </c>
      <c r="W2982" s="438">
        <v>1.397388203528784E-2</v>
      </c>
      <c r="X2982" s="456">
        <v>0</v>
      </c>
      <c r="Y2982" s="457">
        <v>0</v>
      </c>
      <c r="Z2982" s="438">
        <v>1.6009268487234253E-2</v>
      </c>
      <c r="AA2982" s="456">
        <v>0</v>
      </c>
      <c r="AB2982" s="457">
        <v>0</v>
      </c>
      <c r="AC2982" s="438">
        <v>4.9274134824601017E-3</v>
      </c>
      <c r="AD2982" s="456">
        <v>0</v>
      </c>
      <c r="AE2982" s="457">
        <v>0</v>
      </c>
      <c r="AF2982" s="438">
        <v>2.9896160155316659E-4</v>
      </c>
      <c r="AG2982" s="456">
        <v>0</v>
      </c>
      <c r="AH2982" s="457">
        <v>0</v>
      </c>
      <c r="AI2982" s="438">
        <v>1.0826177789245026E-2</v>
      </c>
      <c r="AJ2982" s="456">
        <v>0</v>
      </c>
      <c r="AK2982" s="457">
        <v>0</v>
      </c>
      <c r="AL2982" s="438">
        <v>1.8107450130323908E-3</v>
      </c>
      <c r="AM2982" s="456">
        <v>0</v>
      </c>
      <c r="AN2982" s="457">
        <v>0</v>
      </c>
      <c r="AO2982" s="438">
        <v>2.4654752211963264E-3</v>
      </c>
      <c r="AP2982" s="462">
        <v>0</v>
      </c>
      <c r="AQ2982" s="463">
        <v>0</v>
      </c>
      <c r="AR2982" s="463">
        <v>0</v>
      </c>
      <c r="AS2982" s="456">
        <v>0</v>
      </c>
      <c r="AT2982" s="457">
        <v>0</v>
      </c>
      <c r="AU2982" s="457">
        <v>0</v>
      </c>
    </row>
    <row r="2983" spans="1:47" x14ac:dyDescent="0.2">
      <c r="A2983" s="231">
        <v>2049</v>
      </c>
      <c r="B2983" s="232">
        <v>19</v>
      </c>
      <c r="C2983" s="456">
        <v>0</v>
      </c>
      <c r="D2983" s="457">
        <v>0</v>
      </c>
      <c r="E2983" s="438">
        <v>6.5670260179842401</v>
      </c>
      <c r="F2983" s="456">
        <v>0</v>
      </c>
      <c r="G2983" s="457">
        <v>0</v>
      </c>
      <c r="H2983" s="438">
        <v>0.26630635464585495</v>
      </c>
      <c r="I2983" s="456">
        <v>0</v>
      </c>
      <c r="J2983" s="457">
        <v>0</v>
      </c>
      <c r="K2983" s="438">
        <v>0.37348408456758941</v>
      </c>
      <c r="L2983" s="462">
        <v>0</v>
      </c>
      <c r="M2983" s="463">
        <v>0</v>
      </c>
      <c r="N2983" s="438">
        <v>3.3976730839116826E-3</v>
      </c>
      <c r="O2983" s="456">
        <v>0</v>
      </c>
      <c r="P2983" s="457">
        <v>0</v>
      </c>
      <c r="Q2983" s="438">
        <v>2.1500326444772514E-2</v>
      </c>
      <c r="R2983" s="462">
        <v>0</v>
      </c>
      <c r="S2983" s="463">
        <v>0</v>
      </c>
      <c r="T2983" s="438">
        <v>507.58632036588932</v>
      </c>
      <c r="U2983" s="456">
        <v>0</v>
      </c>
      <c r="V2983" s="457">
        <v>0</v>
      </c>
      <c r="W2983" s="438">
        <v>1.4435319211405678E-2</v>
      </c>
      <c r="X2983" s="456">
        <v>0</v>
      </c>
      <c r="Y2983" s="457">
        <v>0</v>
      </c>
      <c r="Z2983" s="438">
        <v>1.6582668563476656E-2</v>
      </c>
      <c r="AA2983" s="456">
        <v>0</v>
      </c>
      <c r="AB2983" s="457">
        <v>0</v>
      </c>
      <c r="AC2983" s="438">
        <v>5.1452436669591657E-3</v>
      </c>
      <c r="AD2983" s="456">
        <v>0</v>
      </c>
      <c r="AE2983" s="457">
        <v>0</v>
      </c>
      <c r="AF2983" s="438">
        <v>3.1167579218407921E-4</v>
      </c>
      <c r="AG2983" s="456">
        <v>0</v>
      </c>
      <c r="AH2983" s="457">
        <v>0</v>
      </c>
      <c r="AI2983" s="438">
        <v>1.1256987274089044E-2</v>
      </c>
      <c r="AJ2983" s="456">
        <v>0</v>
      </c>
      <c r="AK2983" s="457">
        <v>0</v>
      </c>
      <c r="AL2983" s="438">
        <v>1.8952956342347612E-3</v>
      </c>
      <c r="AM2983" s="456">
        <v>0</v>
      </c>
      <c r="AN2983" s="457">
        <v>0</v>
      </c>
      <c r="AO2983" s="438">
        <v>2.5537762473298413E-3</v>
      </c>
      <c r="AP2983" s="462">
        <v>0</v>
      </c>
      <c r="AQ2983" s="463">
        <v>0</v>
      </c>
      <c r="AR2983" s="463">
        <v>0</v>
      </c>
      <c r="AS2983" s="456">
        <v>0</v>
      </c>
      <c r="AT2983" s="457">
        <v>0</v>
      </c>
      <c r="AU2983" s="457">
        <v>0</v>
      </c>
    </row>
    <row r="2984" spans="1:47" x14ac:dyDescent="0.2">
      <c r="A2984" s="231">
        <v>2049</v>
      </c>
      <c r="B2984" s="232">
        <v>20</v>
      </c>
      <c r="C2984" s="456">
        <v>0</v>
      </c>
      <c r="D2984" s="457">
        <v>0</v>
      </c>
      <c r="E2984" s="438">
        <v>6.6647276644767235</v>
      </c>
      <c r="F2984" s="456">
        <v>0</v>
      </c>
      <c r="G2984" s="457">
        <v>0</v>
      </c>
      <c r="H2984" s="438">
        <v>0.27666200868913121</v>
      </c>
      <c r="I2984" s="456">
        <v>0</v>
      </c>
      <c r="J2984" s="457">
        <v>0</v>
      </c>
      <c r="K2984" s="438">
        <v>0.38056602274308099</v>
      </c>
      <c r="L2984" s="462">
        <v>0</v>
      </c>
      <c r="M2984" s="463">
        <v>0</v>
      </c>
      <c r="N2984" s="438">
        <v>3.4071061769452736E-3</v>
      </c>
      <c r="O2984" s="456">
        <v>0</v>
      </c>
      <c r="P2984" s="457">
        <v>0</v>
      </c>
      <c r="Q2984" s="438">
        <v>2.1730285155081359E-2</v>
      </c>
      <c r="R2984" s="462">
        <v>0</v>
      </c>
      <c r="S2984" s="463">
        <v>0</v>
      </c>
      <c r="T2984" s="438">
        <v>508.99488107464828</v>
      </c>
      <c r="U2984" s="456">
        <v>0</v>
      </c>
      <c r="V2984" s="457">
        <v>0</v>
      </c>
      <c r="W2984" s="438">
        <v>1.4899832819810565E-2</v>
      </c>
      <c r="X2984" s="456">
        <v>0</v>
      </c>
      <c r="Y2984" s="457">
        <v>0</v>
      </c>
      <c r="Z2984" s="438">
        <v>1.7157162419914902E-2</v>
      </c>
      <c r="AA2984" s="456">
        <v>0</v>
      </c>
      <c r="AB2984" s="457">
        <v>0</v>
      </c>
      <c r="AC2984" s="438">
        <v>5.3636458581264286E-3</v>
      </c>
      <c r="AD2984" s="456">
        <v>0</v>
      </c>
      <c r="AE2984" s="457">
        <v>0</v>
      </c>
      <c r="AF2984" s="438">
        <v>3.2442878865685253E-4</v>
      </c>
      <c r="AG2984" s="456">
        <v>0</v>
      </c>
      <c r="AH2984" s="457">
        <v>0</v>
      </c>
      <c r="AI2984" s="438">
        <v>1.1689509395564684E-2</v>
      </c>
      <c r="AJ2984" s="456">
        <v>0</v>
      </c>
      <c r="AK2984" s="457">
        <v>0</v>
      </c>
      <c r="AL2984" s="438">
        <v>1.9800064801682397E-3</v>
      </c>
      <c r="AM2984" s="456">
        <v>0</v>
      </c>
      <c r="AN2984" s="457">
        <v>0</v>
      </c>
      <c r="AO2984" s="438">
        <v>2.6425402137232844E-3</v>
      </c>
      <c r="AP2984" s="462">
        <v>0</v>
      </c>
      <c r="AQ2984" s="463">
        <v>0</v>
      </c>
      <c r="AR2984" s="463">
        <v>0</v>
      </c>
      <c r="AS2984" s="456">
        <v>0</v>
      </c>
      <c r="AT2984" s="457">
        <v>0</v>
      </c>
      <c r="AU2984" s="457">
        <v>0</v>
      </c>
    </row>
    <row r="2985" spans="1:47" x14ac:dyDescent="0.2">
      <c r="A2985" s="231">
        <v>2049</v>
      </c>
      <c r="B2985" s="232">
        <v>21</v>
      </c>
      <c r="C2985" s="456">
        <v>0</v>
      </c>
      <c r="D2985" s="457">
        <v>0</v>
      </c>
      <c r="E2985" s="438">
        <v>8.120131069980502</v>
      </c>
      <c r="F2985" s="456">
        <v>0</v>
      </c>
      <c r="G2985" s="457">
        <v>0</v>
      </c>
      <c r="H2985" s="438">
        <v>0.33620647882241494</v>
      </c>
      <c r="I2985" s="456">
        <v>0</v>
      </c>
      <c r="J2985" s="457">
        <v>0</v>
      </c>
      <c r="K2985" s="438">
        <v>0.43537670575577897</v>
      </c>
      <c r="L2985" s="462">
        <v>0</v>
      </c>
      <c r="M2985" s="463">
        <v>0</v>
      </c>
      <c r="N2985" s="438">
        <v>3.4163376385150882E-3</v>
      </c>
      <c r="O2985" s="456">
        <v>0</v>
      </c>
      <c r="P2985" s="457">
        <v>0</v>
      </c>
      <c r="Q2985" s="438">
        <v>2.7095079245920001E-2</v>
      </c>
      <c r="R2985" s="462">
        <v>0</v>
      </c>
      <c r="S2985" s="463">
        <v>0</v>
      </c>
      <c r="T2985" s="438">
        <v>510.37458589564318</v>
      </c>
      <c r="U2985" s="456">
        <v>0</v>
      </c>
      <c r="V2985" s="457">
        <v>0</v>
      </c>
      <c r="W2985" s="438">
        <v>1.7474706848363043E-2</v>
      </c>
      <c r="X2985" s="456">
        <v>0</v>
      </c>
      <c r="Y2985" s="457">
        <v>0</v>
      </c>
      <c r="Z2985" s="438">
        <v>1.7719608540865815E-2</v>
      </c>
      <c r="AA2985" s="456">
        <v>0</v>
      </c>
      <c r="AB2985" s="457">
        <v>0</v>
      </c>
      <c r="AC2985" s="438">
        <v>6.5152875249966154E-3</v>
      </c>
      <c r="AD2985" s="456">
        <v>0</v>
      </c>
      <c r="AE2985" s="457">
        <v>0</v>
      </c>
      <c r="AF2985" s="438">
        <v>3.9550598281602663E-4</v>
      </c>
      <c r="AG2985" s="456">
        <v>0</v>
      </c>
      <c r="AH2985" s="457">
        <v>0</v>
      </c>
      <c r="AI2985" s="438">
        <v>1.4208155471022303E-2</v>
      </c>
      <c r="AJ2985" s="456">
        <v>0</v>
      </c>
      <c r="AK2985" s="457">
        <v>0</v>
      </c>
      <c r="AL2985" s="438">
        <v>2.4113537516225873E-3</v>
      </c>
      <c r="AM2985" s="456">
        <v>0</v>
      </c>
      <c r="AN2985" s="457">
        <v>0</v>
      </c>
      <c r="AO2985" s="438">
        <v>3.2123085280020584E-3</v>
      </c>
      <c r="AP2985" s="462">
        <v>0</v>
      </c>
      <c r="AQ2985" s="463">
        <v>0</v>
      </c>
      <c r="AR2985" s="463">
        <v>0</v>
      </c>
      <c r="AS2985" s="456">
        <v>0</v>
      </c>
      <c r="AT2985" s="457">
        <v>0</v>
      </c>
      <c r="AU2985" s="457">
        <v>0</v>
      </c>
    </row>
    <row r="2986" spans="1:47" x14ac:dyDescent="0.2">
      <c r="A2986" s="231">
        <v>2049</v>
      </c>
      <c r="B2986" s="232">
        <v>22</v>
      </c>
      <c r="C2986" s="456">
        <v>0</v>
      </c>
      <c r="D2986" s="457">
        <v>0</v>
      </c>
      <c r="E2986" s="438">
        <v>8.2266405932199032</v>
      </c>
      <c r="F2986" s="456">
        <v>0</v>
      </c>
      <c r="G2986" s="457">
        <v>0</v>
      </c>
      <c r="H2986" s="438">
        <v>0.3473780611411158</v>
      </c>
      <c r="I2986" s="456">
        <v>0</v>
      </c>
      <c r="J2986" s="457">
        <v>0</v>
      </c>
      <c r="K2986" s="438">
        <v>0.44266088477946958</v>
      </c>
      <c r="L2986" s="462">
        <v>0</v>
      </c>
      <c r="M2986" s="463">
        <v>0</v>
      </c>
      <c r="N2986" s="438">
        <v>3.4250603548836322E-3</v>
      </c>
      <c r="O2986" s="456">
        <v>0</v>
      </c>
      <c r="P2986" s="457">
        <v>0</v>
      </c>
      <c r="Q2986" s="438">
        <v>2.7375762791881843E-2</v>
      </c>
      <c r="R2986" s="462">
        <v>0</v>
      </c>
      <c r="S2986" s="463">
        <v>0</v>
      </c>
      <c r="T2986" s="438">
        <v>511.67767563039894</v>
      </c>
      <c r="U2986" s="456">
        <v>0</v>
      </c>
      <c r="V2986" s="457">
        <v>0</v>
      </c>
      <c r="W2986" s="438">
        <v>1.795566879583143E-2</v>
      </c>
      <c r="X2986" s="456">
        <v>0</v>
      </c>
      <c r="Y2986" s="457">
        <v>0</v>
      </c>
      <c r="Z2986" s="438">
        <v>1.8250591215782198E-2</v>
      </c>
      <c r="AA2986" s="456">
        <v>0</v>
      </c>
      <c r="AB2986" s="457">
        <v>0</v>
      </c>
      <c r="AC2986" s="438">
        <v>6.7506819665054812E-3</v>
      </c>
      <c r="AD2986" s="456">
        <v>0</v>
      </c>
      <c r="AE2986" s="457">
        <v>0</v>
      </c>
      <c r="AF2986" s="438">
        <v>4.0930753950431403E-4</v>
      </c>
      <c r="AG2986" s="456">
        <v>0</v>
      </c>
      <c r="AH2986" s="457">
        <v>0</v>
      </c>
      <c r="AI2986" s="438">
        <v>1.4674895328341871E-2</v>
      </c>
      <c r="AJ2986" s="456">
        <v>0</v>
      </c>
      <c r="AK2986" s="457">
        <v>0</v>
      </c>
      <c r="AL2986" s="438">
        <v>2.5028771781972162E-3</v>
      </c>
      <c r="AM2986" s="456">
        <v>0</v>
      </c>
      <c r="AN2986" s="457">
        <v>0</v>
      </c>
      <c r="AO2986" s="438">
        <v>3.3081674849305487E-3</v>
      </c>
      <c r="AP2986" s="462">
        <v>0</v>
      </c>
      <c r="AQ2986" s="463">
        <v>0</v>
      </c>
      <c r="AR2986" s="463">
        <v>0</v>
      </c>
      <c r="AS2986" s="456">
        <v>0</v>
      </c>
      <c r="AT2986" s="457">
        <v>0</v>
      </c>
      <c r="AU2986" s="457">
        <v>0</v>
      </c>
    </row>
    <row r="2987" spans="1:47" x14ac:dyDescent="0.2">
      <c r="A2987" s="231">
        <v>2049</v>
      </c>
      <c r="B2987" s="232">
        <v>23</v>
      </c>
      <c r="C2987" s="456">
        <v>0</v>
      </c>
      <c r="D2987" s="457">
        <v>0</v>
      </c>
      <c r="E2987" s="438">
        <v>8.322950056345082</v>
      </c>
      <c r="F2987" s="456">
        <v>0</v>
      </c>
      <c r="G2987" s="457">
        <v>0</v>
      </c>
      <c r="H2987" s="438">
        <v>0.35747924875243103</v>
      </c>
      <c r="I2987" s="456">
        <v>0</v>
      </c>
      <c r="J2987" s="457">
        <v>0</v>
      </c>
      <c r="K2987" s="438">
        <v>0.44924756628372881</v>
      </c>
      <c r="L2987" s="462">
        <v>0</v>
      </c>
      <c r="M2987" s="463">
        <v>0</v>
      </c>
      <c r="N2987" s="438">
        <v>3.4329541484319306E-3</v>
      </c>
      <c r="O2987" s="456">
        <v>0</v>
      </c>
      <c r="P2987" s="457">
        <v>0</v>
      </c>
      <c r="Q2987" s="438">
        <v>2.7629569736972202E-2</v>
      </c>
      <c r="R2987" s="462">
        <v>0</v>
      </c>
      <c r="S2987" s="463">
        <v>0</v>
      </c>
      <c r="T2987" s="438">
        <v>512.85707938598</v>
      </c>
      <c r="U2987" s="456">
        <v>0</v>
      </c>
      <c r="V2987" s="457">
        <v>0</v>
      </c>
      <c r="W2987" s="438">
        <v>1.8390522110900857E-2</v>
      </c>
      <c r="X2987" s="456">
        <v>0</v>
      </c>
      <c r="Y2987" s="457">
        <v>0</v>
      </c>
      <c r="Z2987" s="438">
        <v>1.8730718470483458E-2</v>
      </c>
      <c r="AA2987" s="456">
        <v>0</v>
      </c>
      <c r="AB2987" s="457">
        <v>0</v>
      </c>
      <c r="AC2987" s="438">
        <v>6.9635242637272965E-3</v>
      </c>
      <c r="AD2987" s="456">
        <v>0</v>
      </c>
      <c r="AE2987" s="457">
        <v>0</v>
      </c>
      <c r="AF2987" s="438">
        <v>4.2178683610245512E-4</v>
      </c>
      <c r="AG2987" s="456">
        <v>0</v>
      </c>
      <c r="AH2987" s="457">
        <v>0</v>
      </c>
      <c r="AI2987" s="438">
        <v>1.5096912557077163E-2</v>
      </c>
      <c r="AJ2987" s="456">
        <v>0</v>
      </c>
      <c r="AK2987" s="457">
        <v>0</v>
      </c>
      <c r="AL2987" s="438">
        <v>2.5856281416422474E-3</v>
      </c>
      <c r="AM2987" s="456">
        <v>0</v>
      </c>
      <c r="AN2987" s="457">
        <v>0</v>
      </c>
      <c r="AO2987" s="438">
        <v>3.3948419207412515E-3</v>
      </c>
      <c r="AP2987" s="462">
        <v>0</v>
      </c>
      <c r="AQ2987" s="463">
        <v>0</v>
      </c>
      <c r="AR2987" s="463">
        <v>0</v>
      </c>
      <c r="AS2987" s="456">
        <v>0</v>
      </c>
      <c r="AT2987" s="457">
        <v>0</v>
      </c>
      <c r="AU2987" s="457">
        <v>0</v>
      </c>
    </row>
    <row r="2988" spans="1:47" x14ac:dyDescent="0.2">
      <c r="A2988" s="231">
        <v>2049</v>
      </c>
      <c r="B2988" s="232">
        <v>24</v>
      </c>
      <c r="C2988" s="456">
        <v>0</v>
      </c>
      <c r="D2988" s="457">
        <v>0</v>
      </c>
      <c r="E2988" s="438">
        <v>8.4032200224290197</v>
      </c>
      <c r="F2988" s="456">
        <v>0</v>
      </c>
      <c r="G2988" s="457">
        <v>0</v>
      </c>
      <c r="H2988" s="438">
        <v>0.36590021690897573</v>
      </c>
      <c r="I2988" s="456">
        <v>0</v>
      </c>
      <c r="J2988" s="457">
        <v>0</v>
      </c>
      <c r="K2988" s="438">
        <v>0.45473681185053705</v>
      </c>
      <c r="L2988" s="462">
        <v>0</v>
      </c>
      <c r="M2988" s="463">
        <v>0</v>
      </c>
      <c r="N2988" s="438">
        <v>3.4395154562376681E-3</v>
      </c>
      <c r="O2988" s="456">
        <v>0</v>
      </c>
      <c r="P2988" s="457">
        <v>0</v>
      </c>
      <c r="Q2988" s="438">
        <v>2.78411085026159E-2</v>
      </c>
      <c r="R2988" s="462">
        <v>0</v>
      </c>
      <c r="S2988" s="463">
        <v>0</v>
      </c>
      <c r="T2988" s="438">
        <v>513.83742185353287</v>
      </c>
      <c r="U2988" s="456">
        <v>0</v>
      </c>
      <c r="V2988" s="457">
        <v>0</v>
      </c>
      <c r="W2988" s="438">
        <v>1.8753105389725945E-2</v>
      </c>
      <c r="X2988" s="456">
        <v>0</v>
      </c>
      <c r="Y2988" s="457">
        <v>0</v>
      </c>
      <c r="Z2988" s="438">
        <v>1.9130956080429379E-2</v>
      </c>
      <c r="AA2988" s="456">
        <v>0</v>
      </c>
      <c r="AB2988" s="457">
        <v>0</v>
      </c>
      <c r="AC2988" s="438">
        <v>7.1409698566614385E-3</v>
      </c>
      <c r="AD2988" s="456">
        <v>0</v>
      </c>
      <c r="AE2988" s="457">
        <v>0</v>
      </c>
      <c r="AF2988" s="438">
        <v>4.3219084330264857E-4</v>
      </c>
      <c r="AG2988" s="456">
        <v>0</v>
      </c>
      <c r="AH2988" s="457">
        <v>0</v>
      </c>
      <c r="AI2988" s="438">
        <v>1.5448726582421378E-2</v>
      </c>
      <c r="AJ2988" s="456">
        <v>0</v>
      </c>
      <c r="AK2988" s="457">
        <v>0</v>
      </c>
      <c r="AL2988" s="438">
        <v>2.654617859976169E-3</v>
      </c>
      <c r="AM2988" s="456">
        <v>0</v>
      </c>
      <c r="AN2988" s="457">
        <v>0</v>
      </c>
      <c r="AO2988" s="438">
        <v>3.4670979973291105E-3</v>
      </c>
      <c r="AP2988" s="462">
        <v>0</v>
      </c>
      <c r="AQ2988" s="463">
        <v>0</v>
      </c>
      <c r="AR2988" s="463">
        <v>0</v>
      </c>
      <c r="AS2988" s="456">
        <v>0</v>
      </c>
      <c r="AT2988" s="457">
        <v>0</v>
      </c>
      <c r="AU2988" s="457">
        <v>0</v>
      </c>
    </row>
    <row r="2989" spans="1:47" x14ac:dyDescent="0.2">
      <c r="A2989" s="231">
        <v>2049</v>
      </c>
      <c r="B2989" s="232">
        <v>25</v>
      </c>
      <c r="C2989" s="456">
        <v>0</v>
      </c>
      <c r="D2989" s="457">
        <v>0</v>
      </c>
      <c r="E2989" s="438">
        <v>8.46369087966157</v>
      </c>
      <c r="F2989" s="456">
        <v>0</v>
      </c>
      <c r="G2989" s="457">
        <v>0</v>
      </c>
      <c r="H2989" s="438">
        <v>0.37224313131619452</v>
      </c>
      <c r="I2989" s="456">
        <v>0</v>
      </c>
      <c r="J2989" s="457">
        <v>0</v>
      </c>
      <c r="K2989" s="438">
        <v>0.45887258796236635</v>
      </c>
      <c r="L2989" s="462">
        <v>0</v>
      </c>
      <c r="M2989" s="463">
        <v>0</v>
      </c>
      <c r="N2989" s="438">
        <v>3.4444705579099798E-3</v>
      </c>
      <c r="O2989" s="456">
        <v>0</v>
      </c>
      <c r="P2989" s="457">
        <v>0</v>
      </c>
      <c r="Q2989" s="438">
        <v>2.8000471966721986E-2</v>
      </c>
      <c r="R2989" s="462">
        <v>0</v>
      </c>
      <c r="S2989" s="463">
        <v>0</v>
      </c>
      <c r="T2989" s="438">
        <v>514.57730301812694</v>
      </c>
      <c r="U2989" s="456">
        <v>0</v>
      </c>
      <c r="V2989" s="457">
        <v>0</v>
      </c>
      <c r="W2989" s="438">
        <v>1.9026138412318139E-2</v>
      </c>
      <c r="X2989" s="456">
        <v>0</v>
      </c>
      <c r="Y2989" s="457">
        <v>0</v>
      </c>
      <c r="Z2989" s="438">
        <v>1.9432492058558182E-2</v>
      </c>
      <c r="AA2989" s="456">
        <v>0</v>
      </c>
      <c r="AB2989" s="457">
        <v>0</v>
      </c>
      <c r="AC2989" s="438">
        <v>7.2746235415418912E-3</v>
      </c>
      <c r="AD2989" s="456">
        <v>0</v>
      </c>
      <c r="AE2989" s="457">
        <v>0</v>
      </c>
      <c r="AF2989" s="438">
        <v>4.4002698270698913E-4</v>
      </c>
      <c r="AG2989" s="456">
        <v>0</v>
      </c>
      <c r="AH2989" s="457">
        <v>0</v>
      </c>
      <c r="AI2989" s="438">
        <v>1.5713699347247596E-2</v>
      </c>
      <c r="AJ2989" s="456">
        <v>0</v>
      </c>
      <c r="AK2989" s="457">
        <v>0</v>
      </c>
      <c r="AL2989" s="438">
        <v>2.7065843081658493E-3</v>
      </c>
      <c r="AM2989" s="456">
        <v>0</v>
      </c>
      <c r="AN2989" s="457">
        <v>0</v>
      </c>
      <c r="AO2989" s="438">
        <v>3.5215174067307043E-3</v>
      </c>
      <c r="AP2989" s="462">
        <v>0</v>
      </c>
      <c r="AQ2989" s="463">
        <v>0</v>
      </c>
      <c r="AR2989" s="463">
        <v>0</v>
      </c>
      <c r="AS2989" s="456">
        <v>0</v>
      </c>
      <c r="AT2989" s="457">
        <v>0</v>
      </c>
      <c r="AU2989" s="457">
        <v>0</v>
      </c>
    </row>
    <row r="2990" spans="1:47" x14ac:dyDescent="0.2">
      <c r="A2990" s="231">
        <v>2049</v>
      </c>
      <c r="B2990" s="232">
        <v>26</v>
      </c>
      <c r="C2990" s="456">
        <v>0</v>
      </c>
      <c r="D2990" s="457">
        <v>0</v>
      </c>
      <c r="E2990" s="438">
        <v>8.5001777521777893</v>
      </c>
      <c r="F2990" s="456">
        <v>0</v>
      </c>
      <c r="G2990" s="457">
        <v>0</v>
      </c>
      <c r="H2990" s="438">
        <v>0.37606934680729859</v>
      </c>
      <c r="I2990" s="456">
        <v>0</v>
      </c>
      <c r="J2990" s="457">
        <v>0</v>
      </c>
      <c r="K2990" s="438">
        <v>0.46136771649068903</v>
      </c>
      <c r="L2990" s="462">
        <v>0</v>
      </c>
      <c r="M2990" s="463">
        <v>0</v>
      </c>
      <c r="N2990" s="438">
        <v>3.4474596130915627E-3</v>
      </c>
      <c r="O2990" s="456">
        <v>0</v>
      </c>
      <c r="P2990" s="457">
        <v>0</v>
      </c>
      <c r="Q2990" s="438">
        <v>2.8096610082426355E-2</v>
      </c>
      <c r="R2990" s="462">
        <v>0</v>
      </c>
      <c r="S2990" s="463">
        <v>0</v>
      </c>
      <c r="T2990" s="438">
        <v>515.0237092133201</v>
      </c>
      <c r="U2990" s="456">
        <v>0</v>
      </c>
      <c r="V2990" s="457">
        <v>0</v>
      </c>
      <c r="W2990" s="438">
        <v>1.9190879243859957E-2</v>
      </c>
      <c r="X2990" s="456">
        <v>0</v>
      </c>
      <c r="Y2990" s="457">
        <v>0</v>
      </c>
      <c r="Z2990" s="438">
        <v>1.9614303204606498E-2</v>
      </c>
      <c r="AA2990" s="456">
        <v>0</v>
      </c>
      <c r="AB2990" s="457">
        <v>0</v>
      </c>
      <c r="AC2990" s="438">
        <v>7.3552340278048474E-3</v>
      </c>
      <c r="AD2990" s="456">
        <v>0</v>
      </c>
      <c r="AE2990" s="457">
        <v>0</v>
      </c>
      <c r="AF2990" s="438">
        <v>4.4475425918159665E-4</v>
      </c>
      <c r="AG2990" s="456">
        <v>0</v>
      </c>
      <c r="AH2990" s="457">
        <v>0</v>
      </c>
      <c r="AI2990" s="438">
        <v>1.5873528791302098E-2</v>
      </c>
      <c r="AJ2990" s="456">
        <v>0</v>
      </c>
      <c r="AK2990" s="457">
        <v>0</v>
      </c>
      <c r="AL2990" s="438">
        <v>2.7379237050336232E-3</v>
      </c>
      <c r="AM2990" s="456">
        <v>0</v>
      </c>
      <c r="AN2990" s="457">
        <v>0</v>
      </c>
      <c r="AO2990" s="438">
        <v>3.5543526189558187E-3</v>
      </c>
      <c r="AP2990" s="462">
        <v>0</v>
      </c>
      <c r="AQ2990" s="463">
        <v>0</v>
      </c>
      <c r="AR2990" s="463">
        <v>0</v>
      </c>
      <c r="AS2990" s="456">
        <v>0</v>
      </c>
      <c r="AT2990" s="457">
        <v>0</v>
      </c>
      <c r="AU2990" s="457">
        <v>0</v>
      </c>
    </row>
    <row r="2991" spans="1:47" x14ac:dyDescent="0.2">
      <c r="A2991" s="231">
        <v>2049</v>
      </c>
      <c r="B2991" s="232">
        <v>27</v>
      </c>
      <c r="C2991" s="456">
        <v>0</v>
      </c>
      <c r="D2991" s="457">
        <v>0</v>
      </c>
      <c r="E2991" s="438">
        <v>8.5071128645759071</v>
      </c>
      <c r="F2991" s="456">
        <v>0</v>
      </c>
      <c r="G2991" s="457">
        <v>0</v>
      </c>
      <c r="H2991" s="438">
        <v>0.37679722659777254</v>
      </c>
      <c r="I2991" s="456">
        <v>0</v>
      </c>
      <c r="J2991" s="457">
        <v>0</v>
      </c>
      <c r="K2991" s="438">
        <v>0.4618422213957824</v>
      </c>
      <c r="L2991" s="462">
        <v>0</v>
      </c>
      <c r="M2991" s="463">
        <v>0</v>
      </c>
      <c r="N2991" s="438">
        <v>3.4480267079390319E-3</v>
      </c>
      <c r="O2991" s="456">
        <v>0</v>
      </c>
      <c r="P2991" s="457">
        <v>0</v>
      </c>
      <c r="Q2991" s="438">
        <v>2.8114919778682714E-2</v>
      </c>
      <c r="R2991" s="462">
        <v>0</v>
      </c>
      <c r="S2991" s="463">
        <v>0</v>
      </c>
      <c r="T2991" s="438">
        <v>515.10957389488487</v>
      </c>
      <c r="U2991" s="456">
        <v>0</v>
      </c>
      <c r="V2991" s="457">
        <v>0</v>
      </c>
      <c r="W2991" s="438">
        <v>1.9222225924977968E-2</v>
      </c>
      <c r="X2991" s="456">
        <v>0</v>
      </c>
      <c r="Y2991" s="457">
        <v>0</v>
      </c>
      <c r="Z2991" s="438">
        <v>1.9648927221954056E-2</v>
      </c>
      <c r="AA2991" s="456">
        <v>0</v>
      </c>
      <c r="AB2991" s="457">
        <v>0</v>
      </c>
      <c r="AC2991" s="438">
        <v>7.3705803783338398E-3</v>
      </c>
      <c r="AD2991" s="456">
        <v>0</v>
      </c>
      <c r="AE2991" s="457">
        <v>0</v>
      </c>
      <c r="AF2991" s="438">
        <v>4.4565296284399111E-4</v>
      </c>
      <c r="AG2991" s="456">
        <v>0</v>
      </c>
      <c r="AH2991" s="457">
        <v>0</v>
      </c>
      <c r="AI2991" s="438">
        <v>1.5903961551653151E-2</v>
      </c>
      <c r="AJ2991" s="456">
        <v>0</v>
      </c>
      <c r="AK2991" s="457">
        <v>0</v>
      </c>
      <c r="AL2991" s="438">
        <v>2.743891512310422E-3</v>
      </c>
      <c r="AM2991" s="456">
        <v>0</v>
      </c>
      <c r="AN2991" s="457">
        <v>0</v>
      </c>
      <c r="AO2991" s="438">
        <v>3.5606059502521397E-3</v>
      </c>
      <c r="AP2991" s="462">
        <v>0</v>
      </c>
      <c r="AQ2991" s="463">
        <v>0</v>
      </c>
      <c r="AR2991" s="463">
        <v>0</v>
      </c>
      <c r="AS2991" s="456">
        <v>0</v>
      </c>
      <c r="AT2991" s="457">
        <v>0</v>
      </c>
      <c r="AU2991" s="457">
        <v>0</v>
      </c>
    </row>
    <row r="2992" spans="1:47" x14ac:dyDescent="0.2">
      <c r="A2992" s="231">
        <v>2049</v>
      </c>
      <c r="B2992" s="232">
        <v>28</v>
      </c>
      <c r="C2992" s="456">
        <v>0</v>
      </c>
      <c r="D2992" s="457">
        <v>0</v>
      </c>
      <c r="E2992" s="438">
        <v>8.507134165969271</v>
      </c>
      <c r="F2992" s="456">
        <v>0</v>
      </c>
      <c r="G2992" s="457">
        <v>0</v>
      </c>
      <c r="H2992" s="438">
        <v>0.37679590836812249</v>
      </c>
      <c r="I2992" s="456">
        <v>0</v>
      </c>
      <c r="J2992" s="457">
        <v>0</v>
      </c>
      <c r="K2992" s="438">
        <v>0.4618423478578158</v>
      </c>
      <c r="L2992" s="462">
        <v>0</v>
      </c>
      <c r="M2992" s="463">
        <v>0</v>
      </c>
      <c r="N2992" s="438">
        <v>3.4480343816492985E-3</v>
      </c>
      <c r="O2992" s="456">
        <v>0</v>
      </c>
      <c r="P2992" s="457">
        <v>0</v>
      </c>
      <c r="Q2992" s="438">
        <v>2.8114931966231084E-2</v>
      </c>
      <c r="R2992" s="462">
        <v>0</v>
      </c>
      <c r="S2992" s="463">
        <v>0</v>
      </c>
      <c r="T2992" s="438">
        <v>515.10928087538036</v>
      </c>
      <c r="U2992" s="456">
        <v>0</v>
      </c>
      <c r="V2992" s="457">
        <v>0</v>
      </c>
      <c r="W2992" s="438">
        <v>1.9222191270383701E-2</v>
      </c>
      <c r="X2992" s="456">
        <v>0</v>
      </c>
      <c r="Y2992" s="457">
        <v>0</v>
      </c>
      <c r="Z2992" s="438">
        <v>1.9648844442939468E-2</v>
      </c>
      <c r="AA2992" s="456">
        <v>0</v>
      </c>
      <c r="AB2992" s="457">
        <v>0</v>
      </c>
      <c r="AC2992" s="438">
        <v>7.3705462143352244E-3</v>
      </c>
      <c r="AD2992" s="456">
        <v>0</v>
      </c>
      <c r="AE2992" s="457">
        <v>0</v>
      </c>
      <c r="AF2992" s="438">
        <v>4.4565284416375094E-4</v>
      </c>
      <c r="AG2992" s="456">
        <v>0</v>
      </c>
      <c r="AH2992" s="457">
        <v>0</v>
      </c>
      <c r="AI2992" s="438">
        <v>1.5903896890987253E-2</v>
      </c>
      <c r="AJ2992" s="456">
        <v>0</v>
      </c>
      <c r="AK2992" s="457">
        <v>0</v>
      </c>
      <c r="AL2992" s="438">
        <v>2.7438744038738101E-3</v>
      </c>
      <c r="AM2992" s="456">
        <v>0</v>
      </c>
      <c r="AN2992" s="457">
        <v>0</v>
      </c>
      <c r="AO2992" s="438">
        <v>3.5605919210864021E-3</v>
      </c>
      <c r="AP2992" s="462">
        <v>0</v>
      </c>
      <c r="AQ2992" s="463">
        <v>0</v>
      </c>
      <c r="AR2992" s="463">
        <v>0</v>
      </c>
      <c r="AS2992" s="456">
        <v>0</v>
      </c>
      <c r="AT2992" s="457">
        <v>0</v>
      </c>
      <c r="AU2992" s="457">
        <v>0</v>
      </c>
    </row>
    <row r="2993" spans="1:47" x14ac:dyDescent="0.2">
      <c r="A2993" s="231">
        <v>2049</v>
      </c>
      <c r="B2993" s="232">
        <v>29</v>
      </c>
      <c r="C2993" s="456">
        <v>0</v>
      </c>
      <c r="D2993" s="457">
        <v>0</v>
      </c>
      <c r="E2993" s="438">
        <v>8.5071244148330134</v>
      </c>
      <c r="F2993" s="456">
        <v>0</v>
      </c>
      <c r="G2993" s="457">
        <v>0</v>
      </c>
      <c r="H2993" s="438">
        <v>0.37679298904918102</v>
      </c>
      <c r="I2993" s="456">
        <v>0</v>
      </c>
      <c r="J2993" s="457">
        <v>0</v>
      </c>
      <c r="K2993" s="438">
        <v>0.46184177555849004</v>
      </c>
      <c r="L2993" s="462">
        <v>0</v>
      </c>
      <c r="M2993" s="463">
        <v>0</v>
      </c>
      <c r="N2993" s="438">
        <v>3.4480389997747834E-3</v>
      </c>
      <c r="O2993" s="456">
        <v>0</v>
      </c>
      <c r="P2993" s="457">
        <v>0</v>
      </c>
      <c r="Q2993" s="438">
        <v>2.81149095164527E-2</v>
      </c>
      <c r="R2993" s="462">
        <v>0</v>
      </c>
      <c r="S2993" s="463">
        <v>0</v>
      </c>
      <c r="T2993" s="438">
        <v>515.1102769160193</v>
      </c>
      <c r="U2993" s="456">
        <v>0</v>
      </c>
      <c r="V2993" s="457">
        <v>0</v>
      </c>
      <c r="W2993" s="438">
        <v>1.9222095356975756E-2</v>
      </c>
      <c r="X2993" s="456">
        <v>0</v>
      </c>
      <c r="Y2993" s="457">
        <v>0</v>
      </c>
      <c r="Z2993" s="438">
        <v>1.9648697029558154E-2</v>
      </c>
      <c r="AA2993" s="456">
        <v>0</v>
      </c>
      <c r="AB2993" s="457">
        <v>0</v>
      </c>
      <c r="AC2993" s="438">
        <v>7.3704753180657339E-3</v>
      </c>
      <c r="AD2993" s="456">
        <v>0</v>
      </c>
      <c r="AE2993" s="457">
        <v>0</v>
      </c>
      <c r="AF2993" s="438">
        <v>4.4564802994126934E-4</v>
      </c>
      <c r="AG2993" s="456">
        <v>0</v>
      </c>
      <c r="AH2993" s="457">
        <v>0</v>
      </c>
      <c r="AI2993" s="438">
        <v>1.5903773981146677E-2</v>
      </c>
      <c r="AJ2993" s="456">
        <v>0</v>
      </c>
      <c r="AK2993" s="457">
        <v>0</v>
      </c>
      <c r="AL2993" s="438">
        <v>2.7438503883938101E-3</v>
      </c>
      <c r="AM2993" s="456">
        <v>0</v>
      </c>
      <c r="AN2993" s="457">
        <v>0</v>
      </c>
      <c r="AO2993" s="438">
        <v>3.5605704282179926E-3</v>
      </c>
      <c r="AP2993" s="462">
        <v>0</v>
      </c>
      <c r="AQ2993" s="463">
        <v>0</v>
      </c>
      <c r="AR2993" s="463">
        <v>0</v>
      </c>
      <c r="AS2993" s="456">
        <v>0</v>
      </c>
      <c r="AT2993" s="457">
        <v>0</v>
      </c>
      <c r="AU2993" s="457">
        <v>0</v>
      </c>
    </row>
    <row r="2994" spans="1:47" x14ac:dyDescent="0.2">
      <c r="A2994" s="231">
        <v>2049</v>
      </c>
      <c r="B2994" s="232">
        <v>30</v>
      </c>
      <c r="C2994" s="456">
        <v>0</v>
      </c>
      <c r="D2994" s="457">
        <v>0</v>
      </c>
      <c r="E2994" s="438">
        <v>9.7761893075941728</v>
      </c>
      <c r="F2994" s="456">
        <v>0</v>
      </c>
      <c r="G2994" s="457">
        <v>0</v>
      </c>
      <c r="H2994" s="438">
        <v>0.39958027074984442</v>
      </c>
      <c r="I2994" s="456">
        <v>0</v>
      </c>
      <c r="J2994" s="457">
        <v>0</v>
      </c>
      <c r="K2994" s="438">
        <v>0.59666207334218546</v>
      </c>
      <c r="L2994" s="462">
        <v>0</v>
      </c>
      <c r="M2994" s="463">
        <v>0</v>
      </c>
      <c r="N2994" s="438">
        <v>3.4480464314253275E-3</v>
      </c>
      <c r="O2994" s="456">
        <v>0</v>
      </c>
      <c r="P2994" s="457">
        <v>0</v>
      </c>
      <c r="Q2994" s="438">
        <v>2.8114852717894281E-2</v>
      </c>
      <c r="R2994" s="462">
        <v>0</v>
      </c>
      <c r="S2994" s="463">
        <v>0</v>
      </c>
      <c r="T2994" s="438">
        <v>515.11120190179793</v>
      </c>
      <c r="U2994" s="456">
        <v>0</v>
      </c>
      <c r="V2994" s="457">
        <v>0</v>
      </c>
      <c r="W2994" s="438">
        <v>2.0497956308317165E-2</v>
      </c>
      <c r="X2994" s="456">
        <v>0</v>
      </c>
      <c r="Y2994" s="457">
        <v>0</v>
      </c>
      <c r="Z2994" s="438">
        <v>1.9648466805656524E-2</v>
      </c>
      <c r="AA2994" s="456">
        <v>0</v>
      </c>
      <c r="AB2994" s="457">
        <v>0</v>
      </c>
      <c r="AC2994" s="438">
        <v>7.792654544107251E-3</v>
      </c>
      <c r="AD2994" s="456">
        <v>0</v>
      </c>
      <c r="AE2994" s="457">
        <v>0</v>
      </c>
      <c r="AF2994" s="438">
        <v>4.7229495701127741E-4</v>
      </c>
      <c r="AG2994" s="456">
        <v>0</v>
      </c>
      <c r="AH2994" s="457">
        <v>0</v>
      </c>
      <c r="AI2994" s="438">
        <v>1.6873105732430501E-2</v>
      </c>
      <c r="AJ2994" s="456">
        <v>0</v>
      </c>
      <c r="AK2994" s="457">
        <v>0</v>
      </c>
      <c r="AL2994" s="438">
        <v>2.8982153721984231E-3</v>
      </c>
      <c r="AM2994" s="456">
        <v>0</v>
      </c>
      <c r="AN2994" s="457">
        <v>0</v>
      </c>
      <c r="AO2994" s="438">
        <v>3.7892643751364368E-3</v>
      </c>
      <c r="AP2994" s="462">
        <v>0</v>
      </c>
      <c r="AQ2994" s="463">
        <v>0</v>
      </c>
      <c r="AR2994" s="463">
        <v>0</v>
      </c>
      <c r="AS2994" s="456">
        <v>0</v>
      </c>
      <c r="AT2994" s="457">
        <v>0</v>
      </c>
      <c r="AU2994" s="457">
        <v>0</v>
      </c>
    </row>
    <row r="2995" spans="1:47" x14ac:dyDescent="0.2">
      <c r="A2995" s="231">
        <v>2049</v>
      </c>
      <c r="B2995" s="232">
        <v>31</v>
      </c>
      <c r="C2995" s="456">
        <v>0</v>
      </c>
      <c r="D2995" s="457">
        <v>0</v>
      </c>
      <c r="E2995" s="438">
        <v>11.089706044064648</v>
      </c>
      <c r="F2995" s="456">
        <v>0</v>
      </c>
      <c r="G2995" s="457">
        <v>0</v>
      </c>
      <c r="H2995" s="438">
        <v>0.42474778101179039</v>
      </c>
      <c r="I2995" s="456">
        <v>0</v>
      </c>
      <c r="J2995" s="457">
        <v>0</v>
      </c>
      <c r="K2995" s="438">
        <v>0.72635557239199844</v>
      </c>
      <c r="L2995" s="462">
        <v>0</v>
      </c>
      <c r="M2995" s="463">
        <v>0</v>
      </c>
      <c r="N2995" s="438">
        <v>3.4480502744016414E-3</v>
      </c>
      <c r="O2995" s="456">
        <v>0</v>
      </c>
      <c r="P2995" s="457">
        <v>0</v>
      </c>
      <c r="Q2995" s="438">
        <v>2.8114818130066409E-2</v>
      </c>
      <c r="R2995" s="462">
        <v>0</v>
      </c>
      <c r="S2995" s="463">
        <v>0</v>
      </c>
      <c r="T2995" s="438">
        <v>515.11274807116934</v>
      </c>
      <c r="U2995" s="456">
        <v>0</v>
      </c>
      <c r="V2995" s="457">
        <v>0</v>
      </c>
      <c r="W2995" s="438">
        <v>2.1883895633631176E-2</v>
      </c>
      <c r="X2995" s="456">
        <v>0</v>
      </c>
      <c r="Y2995" s="457">
        <v>0</v>
      </c>
      <c r="Z2995" s="438">
        <v>1.964811871951171E-2</v>
      </c>
      <c r="AA2995" s="456">
        <v>0</v>
      </c>
      <c r="AB2995" s="457">
        <v>0</v>
      </c>
      <c r="AC2995" s="438">
        <v>8.2632664389680824E-3</v>
      </c>
      <c r="AD2995" s="456">
        <v>0</v>
      </c>
      <c r="AE2995" s="457">
        <v>0</v>
      </c>
      <c r="AF2995" s="438">
        <v>5.0188725768906281E-4</v>
      </c>
      <c r="AG2995" s="456">
        <v>0</v>
      </c>
      <c r="AH2995" s="457">
        <v>0</v>
      </c>
      <c r="AI2995" s="438">
        <v>1.7942412001161083E-2</v>
      </c>
      <c r="AJ2995" s="456">
        <v>0</v>
      </c>
      <c r="AK2995" s="457">
        <v>0</v>
      </c>
      <c r="AL2995" s="438">
        <v>3.0713756111775607E-3</v>
      </c>
      <c r="AM2995" s="456">
        <v>0</v>
      </c>
      <c r="AN2995" s="457">
        <v>0</v>
      </c>
      <c r="AO2995" s="438">
        <v>4.0393331006651377E-3</v>
      </c>
      <c r="AP2995" s="462">
        <v>0</v>
      </c>
      <c r="AQ2995" s="463">
        <v>0</v>
      </c>
      <c r="AR2995" s="463">
        <v>0</v>
      </c>
      <c r="AS2995" s="456">
        <v>0</v>
      </c>
      <c r="AT2995" s="457">
        <v>0</v>
      </c>
      <c r="AU2995" s="457">
        <v>0</v>
      </c>
    </row>
    <row r="2996" spans="1:47" x14ac:dyDescent="0.2">
      <c r="A2996" s="231">
        <v>2049</v>
      </c>
      <c r="B2996" s="232">
        <v>32</v>
      </c>
      <c r="C2996" s="456">
        <v>0</v>
      </c>
      <c r="D2996" s="457">
        <v>0</v>
      </c>
      <c r="E2996" s="419">
        <v>11.089706044064648</v>
      </c>
      <c r="F2996" s="456">
        <v>0</v>
      </c>
      <c r="G2996" s="457">
        <v>0</v>
      </c>
      <c r="H2996" s="419">
        <v>0.42474778101179039</v>
      </c>
      <c r="I2996" s="456">
        <v>0</v>
      </c>
      <c r="J2996" s="457">
        <v>0</v>
      </c>
      <c r="K2996" s="419">
        <v>0.72635557239199844</v>
      </c>
      <c r="L2996" s="462">
        <v>0</v>
      </c>
      <c r="M2996" s="463">
        <v>0</v>
      </c>
      <c r="N2996" s="419">
        <v>3.4480502744016414E-3</v>
      </c>
      <c r="O2996" s="456">
        <v>0</v>
      </c>
      <c r="P2996" s="457">
        <v>0</v>
      </c>
      <c r="Q2996" s="419">
        <v>2.8114818130066409E-2</v>
      </c>
      <c r="R2996" s="462">
        <v>0</v>
      </c>
      <c r="S2996" s="463">
        <v>0</v>
      </c>
      <c r="T2996" s="419">
        <v>515.11274807116934</v>
      </c>
      <c r="U2996" s="456">
        <v>0</v>
      </c>
      <c r="V2996" s="457">
        <v>0</v>
      </c>
      <c r="W2996" s="419">
        <v>2.1883895633631176E-2</v>
      </c>
      <c r="X2996" s="456">
        <v>0</v>
      </c>
      <c r="Y2996" s="457">
        <v>0</v>
      </c>
      <c r="Z2996" s="419">
        <v>1.964811871951171E-2</v>
      </c>
      <c r="AA2996" s="456">
        <v>0</v>
      </c>
      <c r="AB2996" s="457">
        <v>0</v>
      </c>
      <c r="AC2996" s="419">
        <v>8.2632664389680824E-3</v>
      </c>
      <c r="AD2996" s="456">
        <v>0</v>
      </c>
      <c r="AE2996" s="457">
        <v>0</v>
      </c>
      <c r="AF2996" s="419">
        <v>5.0188725768906281E-4</v>
      </c>
      <c r="AG2996" s="456">
        <v>0</v>
      </c>
      <c r="AH2996" s="457">
        <v>0</v>
      </c>
      <c r="AI2996" s="419">
        <v>1.7942412001161083E-2</v>
      </c>
      <c r="AJ2996" s="456">
        <v>0</v>
      </c>
      <c r="AK2996" s="457">
        <v>0</v>
      </c>
      <c r="AL2996" s="419">
        <v>3.0713756111775607E-3</v>
      </c>
      <c r="AM2996" s="456">
        <v>0</v>
      </c>
      <c r="AN2996" s="457">
        <v>0</v>
      </c>
      <c r="AO2996" s="419">
        <v>4.0393331006651377E-3</v>
      </c>
      <c r="AP2996" s="462">
        <v>0</v>
      </c>
      <c r="AQ2996" s="463">
        <v>0</v>
      </c>
      <c r="AR2996" s="463">
        <v>0</v>
      </c>
      <c r="AS2996" s="456">
        <v>0</v>
      </c>
      <c r="AT2996" s="457">
        <v>0</v>
      </c>
      <c r="AU2996" s="457">
        <v>0</v>
      </c>
    </row>
    <row r="2997" spans="1:47" x14ac:dyDescent="0.2">
      <c r="A2997" s="231">
        <v>2049</v>
      </c>
      <c r="B2997" s="232">
        <v>33</v>
      </c>
      <c r="C2997" s="456">
        <v>0</v>
      </c>
      <c r="D2997" s="457">
        <v>0</v>
      </c>
      <c r="E2997" s="419">
        <v>11.089706044064648</v>
      </c>
      <c r="F2997" s="456">
        <v>0</v>
      </c>
      <c r="G2997" s="457">
        <v>0</v>
      </c>
      <c r="H2997" s="419">
        <v>0.42474778101179039</v>
      </c>
      <c r="I2997" s="456">
        <v>0</v>
      </c>
      <c r="J2997" s="457">
        <v>0</v>
      </c>
      <c r="K2997" s="419">
        <v>0.72635557239199844</v>
      </c>
      <c r="L2997" s="462">
        <v>0</v>
      </c>
      <c r="M2997" s="463">
        <v>0</v>
      </c>
      <c r="N2997" s="419">
        <v>3.4480502744016414E-3</v>
      </c>
      <c r="O2997" s="456">
        <v>0</v>
      </c>
      <c r="P2997" s="457">
        <v>0</v>
      </c>
      <c r="Q2997" s="419">
        <v>2.8114818130066409E-2</v>
      </c>
      <c r="R2997" s="462">
        <v>0</v>
      </c>
      <c r="S2997" s="463">
        <v>0</v>
      </c>
      <c r="T2997" s="419">
        <v>515.11274807116934</v>
      </c>
      <c r="U2997" s="456">
        <v>0</v>
      </c>
      <c r="V2997" s="457">
        <v>0</v>
      </c>
      <c r="W2997" s="419">
        <v>2.1883895633631176E-2</v>
      </c>
      <c r="X2997" s="456">
        <v>0</v>
      </c>
      <c r="Y2997" s="457">
        <v>0</v>
      </c>
      <c r="Z2997" s="419">
        <v>1.964811871951171E-2</v>
      </c>
      <c r="AA2997" s="456">
        <v>0</v>
      </c>
      <c r="AB2997" s="457">
        <v>0</v>
      </c>
      <c r="AC2997" s="419">
        <v>8.2632664389680824E-3</v>
      </c>
      <c r="AD2997" s="456">
        <v>0</v>
      </c>
      <c r="AE2997" s="457">
        <v>0</v>
      </c>
      <c r="AF2997" s="419">
        <v>5.0188725768906281E-4</v>
      </c>
      <c r="AG2997" s="456">
        <v>0</v>
      </c>
      <c r="AH2997" s="457">
        <v>0</v>
      </c>
      <c r="AI2997" s="419">
        <v>1.7942412001161083E-2</v>
      </c>
      <c r="AJ2997" s="456">
        <v>0</v>
      </c>
      <c r="AK2997" s="457">
        <v>0</v>
      </c>
      <c r="AL2997" s="419">
        <v>3.0713756111775607E-3</v>
      </c>
      <c r="AM2997" s="456">
        <v>0</v>
      </c>
      <c r="AN2997" s="457">
        <v>0</v>
      </c>
      <c r="AO2997" s="419">
        <v>4.0393331006651377E-3</v>
      </c>
      <c r="AP2997" s="462">
        <v>0</v>
      </c>
      <c r="AQ2997" s="463">
        <v>0</v>
      </c>
      <c r="AR2997" s="463">
        <v>0</v>
      </c>
      <c r="AS2997" s="456">
        <v>0</v>
      </c>
      <c r="AT2997" s="457">
        <v>0</v>
      </c>
      <c r="AU2997" s="457">
        <v>0</v>
      </c>
    </row>
    <row r="2998" spans="1:47" x14ac:dyDescent="0.2">
      <c r="A2998" s="231">
        <v>2049</v>
      </c>
      <c r="B2998" s="232">
        <v>34</v>
      </c>
      <c r="C2998" s="456">
        <v>0</v>
      </c>
      <c r="D2998" s="457">
        <v>0</v>
      </c>
      <c r="E2998" s="419">
        <v>11.089706044064648</v>
      </c>
      <c r="F2998" s="456">
        <v>0</v>
      </c>
      <c r="G2998" s="457">
        <v>0</v>
      </c>
      <c r="H2998" s="419">
        <v>0.42474778101179039</v>
      </c>
      <c r="I2998" s="456">
        <v>0</v>
      </c>
      <c r="J2998" s="457">
        <v>0</v>
      </c>
      <c r="K2998" s="419">
        <v>0.72635557239199844</v>
      </c>
      <c r="L2998" s="462">
        <v>0</v>
      </c>
      <c r="M2998" s="463">
        <v>0</v>
      </c>
      <c r="N2998" s="419">
        <v>3.4480502744016414E-3</v>
      </c>
      <c r="O2998" s="456">
        <v>0</v>
      </c>
      <c r="P2998" s="457">
        <v>0</v>
      </c>
      <c r="Q2998" s="419">
        <v>2.8114818130066409E-2</v>
      </c>
      <c r="R2998" s="462">
        <v>0</v>
      </c>
      <c r="S2998" s="463">
        <v>0</v>
      </c>
      <c r="T2998" s="419">
        <v>515.11274807116934</v>
      </c>
      <c r="U2998" s="456">
        <v>0</v>
      </c>
      <c r="V2998" s="457">
        <v>0</v>
      </c>
      <c r="W2998" s="419">
        <v>2.1883895633631176E-2</v>
      </c>
      <c r="X2998" s="456">
        <v>0</v>
      </c>
      <c r="Y2998" s="457">
        <v>0</v>
      </c>
      <c r="Z2998" s="419">
        <v>1.964811871951171E-2</v>
      </c>
      <c r="AA2998" s="456">
        <v>0</v>
      </c>
      <c r="AB2998" s="457">
        <v>0</v>
      </c>
      <c r="AC2998" s="419">
        <v>8.2632664389680824E-3</v>
      </c>
      <c r="AD2998" s="456">
        <v>0</v>
      </c>
      <c r="AE2998" s="457">
        <v>0</v>
      </c>
      <c r="AF2998" s="419">
        <v>5.0188725768906281E-4</v>
      </c>
      <c r="AG2998" s="456">
        <v>0</v>
      </c>
      <c r="AH2998" s="457">
        <v>0</v>
      </c>
      <c r="AI2998" s="419">
        <v>1.7942412001161083E-2</v>
      </c>
      <c r="AJ2998" s="456">
        <v>0</v>
      </c>
      <c r="AK2998" s="457">
        <v>0</v>
      </c>
      <c r="AL2998" s="419">
        <v>3.0713756111775607E-3</v>
      </c>
      <c r="AM2998" s="456">
        <v>0</v>
      </c>
      <c r="AN2998" s="457">
        <v>0</v>
      </c>
      <c r="AO2998" s="419">
        <v>4.0393331006651377E-3</v>
      </c>
      <c r="AP2998" s="462">
        <v>0</v>
      </c>
      <c r="AQ2998" s="463">
        <v>0</v>
      </c>
      <c r="AR2998" s="463">
        <v>0</v>
      </c>
      <c r="AS2998" s="456">
        <v>0</v>
      </c>
      <c r="AT2998" s="457">
        <v>0</v>
      </c>
      <c r="AU2998" s="457">
        <v>0</v>
      </c>
    </row>
    <row r="2999" spans="1:47" x14ac:dyDescent="0.2">
      <c r="A2999" s="231">
        <v>2049</v>
      </c>
      <c r="B2999" s="232">
        <v>35</v>
      </c>
      <c r="C2999" s="456">
        <v>0</v>
      </c>
      <c r="D2999" s="457">
        <v>0</v>
      </c>
      <c r="E2999" s="419">
        <v>11.089706044064648</v>
      </c>
      <c r="F2999" s="456">
        <v>0</v>
      </c>
      <c r="G2999" s="457">
        <v>0</v>
      </c>
      <c r="H2999" s="419">
        <v>0.42474778101179039</v>
      </c>
      <c r="I2999" s="456">
        <v>0</v>
      </c>
      <c r="J2999" s="457">
        <v>0</v>
      </c>
      <c r="K2999" s="419">
        <v>0.72635557239199844</v>
      </c>
      <c r="L2999" s="462">
        <v>0</v>
      </c>
      <c r="M2999" s="463">
        <v>0</v>
      </c>
      <c r="N2999" s="419">
        <v>3.4480502744016414E-3</v>
      </c>
      <c r="O2999" s="456">
        <v>0</v>
      </c>
      <c r="P2999" s="457">
        <v>0</v>
      </c>
      <c r="Q2999" s="419">
        <v>2.8114818130066409E-2</v>
      </c>
      <c r="R2999" s="462">
        <v>0</v>
      </c>
      <c r="S2999" s="463">
        <v>0</v>
      </c>
      <c r="T2999" s="419">
        <v>515.11274807116934</v>
      </c>
      <c r="U2999" s="456">
        <v>0</v>
      </c>
      <c r="V2999" s="457">
        <v>0</v>
      </c>
      <c r="W2999" s="419">
        <v>2.1883895633631176E-2</v>
      </c>
      <c r="X2999" s="456">
        <v>0</v>
      </c>
      <c r="Y2999" s="457">
        <v>0</v>
      </c>
      <c r="Z2999" s="419">
        <v>1.964811871951171E-2</v>
      </c>
      <c r="AA2999" s="456">
        <v>0</v>
      </c>
      <c r="AB2999" s="457">
        <v>0</v>
      </c>
      <c r="AC2999" s="419">
        <v>8.2632664389680824E-3</v>
      </c>
      <c r="AD2999" s="456">
        <v>0</v>
      </c>
      <c r="AE2999" s="457">
        <v>0</v>
      </c>
      <c r="AF2999" s="419">
        <v>5.0188725768906281E-4</v>
      </c>
      <c r="AG2999" s="456">
        <v>0</v>
      </c>
      <c r="AH2999" s="457">
        <v>0</v>
      </c>
      <c r="AI2999" s="419">
        <v>1.7942412001161083E-2</v>
      </c>
      <c r="AJ2999" s="456">
        <v>0</v>
      </c>
      <c r="AK2999" s="457">
        <v>0</v>
      </c>
      <c r="AL2999" s="419">
        <v>3.0713756111775607E-3</v>
      </c>
      <c r="AM2999" s="456">
        <v>0</v>
      </c>
      <c r="AN2999" s="457">
        <v>0</v>
      </c>
      <c r="AO2999" s="419">
        <v>4.0393331006651377E-3</v>
      </c>
      <c r="AP2999" s="462">
        <v>0</v>
      </c>
      <c r="AQ2999" s="463">
        <v>0</v>
      </c>
      <c r="AR2999" s="463">
        <v>0</v>
      </c>
      <c r="AS2999" s="456">
        <v>0</v>
      </c>
      <c r="AT2999" s="457">
        <v>0</v>
      </c>
      <c r="AU2999" s="457">
        <v>0</v>
      </c>
    </row>
    <row r="3000" spans="1:47" x14ac:dyDescent="0.2">
      <c r="A3000" s="231">
        <v>2049</v>
      </c>
      <c r="B3000" s="232">
        <v>36</v>
      </c>
      <c r="C3000" s="456">
        <v>0</v>
      </c>
      <c r="D3000" s="457">
        <v>0</v>
      </c>
      <c r="E3000" s="419">
        <v>11.089706044064648</v>
      </c>
      <c r="F3000" s="456">
        <v>0</v>
      </c>
      <c r="G3000" s="457">
        <v>0</v>
      </c>
      <c r="H3000" s="419">
        <v>0.42474778101179039</v>
      </c>
      <c r="I3000" s="456">
        <v>0</v>
      </c>
      <c r="J3000" s="457">
        <v>0</v>
      </c>
      <c r="K3000" s="419">
        <v>0.72635557239199844</v>
      </c>
      <c r="L3000" s="462">
        <v>0</v>
      </c>
      <c r="M3000" s="463">
        <v>0</v>
      </c>
      <c r="N3000" s="419">
        <v>3.4480502744016414E-3</v>
      </c>
      <c r="O3000" s="456">
        <v>0</v>
      </c>
      <c r="P3000" s="457">
        <v>0</v>
      </c>
      <c r="Q3000" s="419">
        <v>2.8114818130066409E-2</v>
      </c>
      <c r="R3000" s="462">
        <v>0</v>
      </c>
      <c r="S3000" s="463">
        <v>0</v>
      </c>
      <c r="T3000" s="419">
        <v>515.11274807116934</v>
      </c>
      <c r="U3000" s="456">
        <v>0</v>
      </c>
      <c r="V3000" s="457">
        <v>0</v>
      </c>
      <c r="W3000" s="419">
        <v>2.1883895633631176E-2</v>
      </c>
      <c r="X3000" s="456">
        <v>0</v>
      </c>
      <c r="Y3000" s="457">
        <v>0</v>
      </c>
      <c r="Z3000" s="419">
        <v>1.964811871951171E-2</v>
      </c>
      <c r="AA3000" s="456">
        <v>0</v>
      </c>
      <c r="AB3000" s="457">
        <v>0</v>
      </c>
      <c r="AC3000" s="419">
        <v>8.2632664389680824E-3</v>
      </c>
      <c r="AD3000" s="456">
        <v>0</v>
      </c>
      <c r="AE3000" s="457">
        <v>0</v>
      </c>
      <c r="AF3000" s="419">
        <v>5.0188725768906281E-4</v>
      </c>
      <c r="AG3000" s="456">
        <v>0</v>
      </c>
      <c r="AH3000" s="457">
        <v>0</v>
      </c>
      <c r="AI3000" s="419">
        <v>1.7942412001161083E-2</v>
      </c>
      <c r="AJ3000" s="456">
        <v>0</v>
      </c>
      <c r="AK3000" s="457">
        <v>0</v>
      </c>
      <c r="AL3000" s="419">
        <v>3.0713756111775607E-3</v>
      </c>
      <c r="AM3000" s="456">
        <v>0</v>
      </c>
      <c r="AN3000" s="457">
        <v>0</v>
      </c>
      <c r="AO3000" s="419">
        <v>4.0393331006651377E-3</v>
      </c>
      <c r="AP3000" s="462">
        <v>0</v>
      </c>
      <c r="AQ3000" s="463">
        <v>0</v>
      </c>
      <c r="AR3000" s="463">
        <v>0</v>
      </c>
      <c r="AS3000" s="456">
        <v>0</v>
      </c>
      <c r="AT3000" s="457">
        <v>0</v>
      </c>
      <c r="AU3000" s="457">
        <v>0</v>
      </c>
    </row>
    <row r="3001" spans="1:47" x14ac:dyDescent="0.2">
      <c r="A3001" s="231">
        <v>2049</v>
      </c>
      <c r="B3001" s="232">
        <v>37</v>
      </c>
      <c r="C3001" s="456">
        <v>0</v>
      </c>
      <c r="D3001" s="457">
        <v>0</v>
      </c>
      <c r="E3001" s="419">
        <v>11.089706044064648</v>
      </c>
      <c r="F3001" s="456">
        <v>0</v>
      </c>
      <c r="G3001" s="457">
        <v>0</v>
      </c>
      <c r="H3001" s="419">
        <v>0.42474778101179039</v>
      </c>
      <c r="I3001" s="456">
        <v>0</v>
      </c>
      <c r="J3001" s="457">
        <v>0</v>
      </c>
      <c r="K3001" s="419">
        <v>0.72635557239199844</v>
      </c>
      <c r="L3001" s="462">
        <v>0</v>
      </c>
      <c r="M3001" s="463">
        <v>0</v>
      </c>
      <c r="N3001" s="419">
        <v>3.4480502744016414E-3</v>
      </c>
      <c r="O3001" s="456">
        <v>0</v>
      </c>
      <c r="P3001" s="457">
        <v>0</v>
      </c>
      <c r="Q3001" s="419">
        <v>2.8114818130066409E-2</v>
      </c>
      <c r="R3001" s="462">
        <v>0</v>
      </c>
      <c r="S3001" s="463">
        <v>0</v>
      </c>
      <c r="T3001" s="419">
        <v>515.11274807116934</v>
      </c>
      <c r="U3001" s="456">
        <v>0</v>
      </c>
      <c r="V3001" s="457">
        <v>0</v>
      </c>
      <c r="W3001" s="419">
        <v>2.1883895633631176E-2</v>
      </c>
      <c r="X3001" s="456">
        <v>0</v>
      </c>
      <c r="Y3001" s="457">
        <v>0</v>
      </c>
      <c r="Z3001" s="419">
        <v>1.964811871951171E-2</v>
      </c>
      <c r="AA3001" s="456">
        <v>0</v>
      </c>
      <c r="AB3001" s="457">
        <v>0</v>
      </c>
      <c r="AC3001" s="419">
        <v>8.2632664389680824E-3</v>
      </c>
      <c r="AD3001" s="456">
        <v>0</v>
      </c>
      <c r="AE3001" s="457">
        <v>0</v>
      </c>
      <c r="AF3001" s="419">
        <v>5.0188725768906281E-4</v>
      </c>
      <c r="AG3001" s="456">
        <v>0</v>
      </c>
      <c r="AH3001" s="457">
        <v>0</v>
      </c>
      <c r="AI3001" s="419">
        <v>1.7942412001161083E-2</v>
      </c>
      <c r="AJ3001" s="456">
        <v>0</v>
      </c>
      <c r="AK3001" s="457">
        <v>0</v>
      </c>
      <c r="AL3001" s="419">
        <v>3.0713756111775607E-3</v>
      </c>
      <c r="AM3001" s="456">
        <v>0</v>
      </c>
      <c r="AN3001" s="457">
        <v>0</v>
      </c>
      <c r="AO3001" s="419">
        <v>4.0393331006651377E-3</v>
      </c>
      <c r="AP3001" s="462">
        <v>0</v>
      </c>
      <c r="AQ3001" s="463">
        <v>0</v>
      </c>
      <c r="AR3001" s="463">
        <v>0</v>
      </c>
      <c r="AS3001" s="456">
        <v>0</v>
      </c>
      <c r="AT3001" s="457">
        <v>0</v>
      </c>
      <c r="AU3001" s="457">
        <v>0</v>
      </c>
    </row>
    <row r="3002" spans="1:47" x14ac:dyDescent="0.2">
      <c r="A3002" s="231">
        <v>2049</v>
      </c>
      <c r="B3002" s="232">
        <v>38</v>
      </c>
      <c r="C3002" s="456">
        <v>0</v>
      </c>
      <c r="D3002" s="457">
        <v>0</v>
      </c>
      <c r="E3002" s="419">
        <v>11.089706044064648</v>
      </c>
      <c r="F3002" s="456">
        <v>0</v>
      </c>
      <c r="G3002" s="457">
        <v>0</v>
      </c>
      <c r="H3002" s="419">
        <v>0.42474778101179039</v>
      </c>
      <c r="I3002" s="456">
        <v>0</v>
      </c>
      <c r="J3002" s="457">
        <v>0</v>
      </c>
      <c r="K3002" s="419">
        <v>0.72635557239199844</v>
      </c>
      <c r="L3002" s="462">
        <v>0</v>
      </c>
      <c r="M3002" s="463">
        <v>0</v>
      </c>
      <c r="N3002" s="419">
        <v>3.4480502744016414E-3</v>
      </c>
      <c r="O3002" s="456">
        <v>0</v>
      </c>
      <c r="P3002" s="457">
        <v>0</v>
      </c>
      <c r="Q3002" s="419">
        <v>2.8114818130066409E-2</v>
      </c>
      <c r="R3002" s="462">
        <v>0</v>
      </c>
      <c r="S3002" s="463">
        <v>0</v>
      </c>
      <c r="T3002" s="419">
        <v>515.11274807116934</v>
      </c>
      <c r="U3002" s="456">
        <v>0</v>
      </c>
      <c r="V3002" s="457">
        <v>0</v>
      </c>
      <c r="W3002" s="419">
        <v>2.1883895633631176E-2</v>
      </c>
      <c r="X3002" s="456">
        <v>0</v>
      </c>
      <c r="Y3002" s="457">
        <v>0</v>
      </c>
      <c r="Z3002" s="419">
        <v>1.964811871951171E-2</v>
      </c>
      <c r="AA3002" s="456">
        <v>0</v>
      </c>
      <c r="AB3002" s="457">
        <v>0</v>
      </c>
      <c r="AC3002" s="419">
        <v>8.2632664389680824E-3</v>
      </c>
      <c r="AD3002" s="456">
        <v>0</v>
      </c>
      <c r="AE3002" s="457">
        <v>0</v>
      </c>
      <c r="AF3002" s="419">
        <v>5.0188725768906281E-4</v>
      </c>
      <c r="AG3002" s="456">
        <v>0</v>
      </c>
      <c r="AH3002" s="457">
        <v>0</v>
      </c>
      <c r="AI3002" s="419">
        <v>1.7942412001161083E-2</v>
      </c>
      <c r="AJ3002" s="456">
        <v>0</v>
      </c>
      <c r="AK3002" s="457">
        <v>0</v>
      </c>
      <c r="AL3002" s="419">
        <v>3.0713756111775607E-3</v>
      </c>
      <c r="AM3002" s="456">
        <v>0</v>
      </c>
      <c r="AN3002" s="457">
        <v>0</v>
      </c>
      <c r="AO3002" s="419">
        <v>4.0393331006651377E-3</v>
      </c>
      <c r="AP3002" s="462">
        <v>0</v>
      </c>
      <c r="AQ3002" s="463">
        <v>0</v>
      </c>
      <c r="AR3002" s="463">
        <v>0</v>
      </c>
      <c r="AS3002" s="456">
        <v>0</v>
      </c>
      <c r="AT3002" s="457">
        <v>0</v>
      </c>
      <c r="AU3002" s="457">
        <v>0</v>
      </c>
    </row>
    <row r="3003" spans="1:47" x14ac:dyDescent="0.2">
      <c r="A3003" s="231">
        <v>2049</v>
      </c>
      <c r="B3003" s="232">
        <v>39</v>
      </c>
      <c r="C3003" s="456">
        <v>0</v>
      </c>
      <c r="D3003" s="457">
        <v>0</v>
      </c>
      <c r="E3003" s="419">
        <v>11.089706044064648</v>
      </c>
      <c r="F3003" s="456">
        <v>0</v>
      </c>
      <c r="G3003" s="457">
        <v>0</v>
      </c>
      <c r="H3003" s="419">
        <v>0.42474778101179039</v>
      </c>
      <c r="I3003" s="456">
        <v>0</v>
      </c>
      <c r="J3003" s="457">
        <v>0</v>
      </c>
      <c r="K3003" s="419">
        <v>0.72635557239199844</v>
      </c>
      <c r="L3003" s="462">
        <v>0</v>
      </c>
      <c r="M3003" s="463">
        <v>0</v>
      </c>
      <c r="N3003" s="419">
        <v>3.4480502744016414E-3</v>
      </c>
      <c r="O3003" s="456">
        <v>0</v>
      </c>
      <c r="P3003" s="457">
        <v>0</v>
      </c>
      <c r="Q3003" s="419">
        <v>2.8114818130066409E-2</v>
      </c>
      <c r="R3003" s="462">
        <v>0</v>
      </c>
      <c r="S3003" s="463">
        <v>0</v>
      </c>
      <c r="T3003" s="419">
        <v>515.11274807116934</v>
      </c>
      <c r="U3003" s="456">
        <v>0</v>
      </c>
      <c r="V3003" s="457">
        <v>0</v>
      </c>
      <c r="W3003" s="419">
        <v>2.1883895633631176E-2</v>
      </c>
      <c r="X3003" s="456">
        <v>0</v>
      </c>
      <c r="Y3003" s="457">
        <v>0</v>
      </c>
      <c r="Z3003" s="419">
        <v>1.964811871951171E-2</v>
      </c>
      <c r="AA3003" s="456">
        <v>0</v>
      </c>
      <c r="AB3003" s="457">
        <v>0</v>
      </c>
      <c r="AC3003" s="419">
        <v>8.2632664389680824E-3</v>
      </c>
      <c r="AD3003" s="456">
        <v>0</v>
      </c>
      <c r="AE3003" s="457">
        <v>0</v>
      </c>
      <c r="AF3003" s="419">
        <v>5.0188725768906281E-4</v>
      </c>
      <c r="AG3003" s="456">
        <v>0</v>
      </c>
      <c r="AH3003" s="457">
        <v>0</v>
      </c>
      <c r="AI3003" s="419">
        <v>1.7942412001161083E-2</v>
      </c>
      <c r="AJ3003" s="456">
        <v>0</v>
      </c>
      <c r="AK3003" s="457">
        <v>0</v>
      </c>
      <c r="AL3003" s="419">
        <v>3.0713756111775607E-3</v>
      </c>
      <c r="AM3003" s="456">
        <v>0</v>
      </c>
      <c r="AN3003" s="457">
        <v>0</v>
      </c>
      <c r="AO3003" s="419">
        <v>4.0393331006651377E-3</v>
      </c>
      <c r="AP3003" s="462">
        <v>0</v>
      </c>
      <c r="AQ3003" s="463">
        <v>0</v>
      </c>
      <c r="AR3003" s="463">
        <v>0</v>
      </c>
      <c r="AS3003" s="456">
        <v>0</v>
      </c>
      <c r="AT3003" s="457">
        <v>0</v>
      </c>
      <c r="AU3003" s="457">
        <v>0</v>
      </c>
    </row>
    <row r="3004" spans="1:47" ht="13.5" thickBot="1" x14ac:dyDescent="0.25">
      <c r="A3004" s="233">
        <v>2049</v>
      </c>
      <c r="B3004" s="234">
        <v>40</v>
      </c>
      <c r="C3004" s="458">
        <v>0</v>
      </c>
      <c r="D3004" s="459">
        <v>0</v>
      </c>
      <c r="E3004" s="430">
        <v>11.089706044064648</v>
      </c>
      <c r="F3004" s="458">
        <v>0</v>
      </c>
      <c r="G3004" s="459">
        <v>0</v>
      </c>
      <c r="H3004" s="430">
        <v>0.42474778101179039</v>
      </c>
      <c r="I3004" s="458">
        <v>0</v>
      </c>
      <c r="J3004" s="459">
        <v>0</v>
      </c>
      <c r="K3004" s="430">
        <v>0.72635557239199844</v>
      </c>
      <c r="L3004" s="464">
        <v>0</v>
      </c>
      <c r="M3004" s="465">
        <v>0</v>
      </c>
      <c r="N3004" s="430">
        <v>3.4480502744016414E-3</v>
      </c>
      <c r="O3004" s="458">
        <v>0</v>
      </c>
      <c r="P3004" s="459">
        <v>0</v>
      </c>
      <c r="Q3004" s="430">
        <v>2.8114818130066409E-2</v>
      </c>
      <c r="R3004" s="464">
        <v>0</v>
      </c>
      <c r="S3004" s="465">
        <v>0</v>
      </c>
      <c r="T3004" s="430">
        <v>515.11274807116934</v>
      </c>
      <c r="U3004" s="458">
        <v>0</v>
      </c>
      <c r="V3004" s="459">
        <v>0</v>
      </c>
      <c r="W3004" s="430">
        <v>2.1883895633631176E-2</v>
      </c>
      <c r="X3004" s="458">
        <v>0</v>
      </c>
      <c r="Y3004" s="459">
        <v>0</v>
      </c>
      <c r="Z3004" s="430">
        <v>1.964811871951171E-2</v>
      </c>
      <c r="AA3004" s="458">
        <v>0</v>
      </c>
      <c r="AB3004" s="459">
        <v>0</v>
      </c>
      <c r="AC3004" s="430">
        <v>8.2632664389680824E-3</v>
      </c>
      <c r="AD3004" s="458">
        <v>0</v>
      </c>
      <c r="AE3004" s="459">
        <v>0</v>
      </c>
      <c r="AF3004" s="430">
        <v>5.0188725768906281E-4</v>
      </c>
      <c r="AG3004" s="458">
        <v>0</v>
      </c>
      <c r="AH3004" s="459">
        <v>0</v>
      </c>
      <c r="AI3004" s="430">
        <v>1.7942412001161083E-2</v>
      </c>
      <c r="AJ3004" s="458">
        <v>0</v>
      </c>
      <c r="AK3004" s="459">
        <v>0</v>
      </c>
      <c r="AL3004" s="430">
        <v>3.0713756111775607E-3</v>
      </c>
      <c r="AM3004" s="458">
        <v>0</v>
      </c>
      <c r="AN3004" s="459">
        <v>0</v>
      </c>
      <c r="AO3004" s="430">
        <v>4.0393331006651377E-3</v>
      </c>
      <c r="AP3004" s="464">
        <v>0</v>
      </c>
      <c r="AQ3004" s="465">
        <v>0</v>
      </c>
      <c r="AR3004" s="465">
        <v>0</v>
      </c>
      <c r="AS3004" s="458">
        <v>0</v>
      </c>
      <c r="AT3004" s="459">
        <v>0</v>
      </c>
      <c r="AU3004" s="459">
        <v>0</v>
      </c>
    </row>
    <row r="3005" spans="1:47" x14ac:dyDescent="0.2">
      <c r="A3005" s="229">
        <v>2050</v>
      </c>
      <c r="B3005" s="230">
        <v>1</v>
      </c>
      <c r="C3005" s="454">
        <v>0.75308274318540003</v>
      </c>
      <c r="D3005" s="455">
        <v>0.76951352043101917</v>
      </c>
      <c r="E3005" s="436">
        <v>1.7931698529958426</v>
      </c>
      <c r="F3005" s="454">
        <v>3.6141088119356131E-2</v>
      </c>
      <c r="G3005" s="455">
        <v>3.187992492217389E-2</v>
      </c>
      <c r="H3005" s="436">
        <v>5.5084418917527835E-2</v>
      </c>
      <c r="I3005" s="454">
        <v>3.1930532851365399E-2</v>
      </c>
      <c r="J3005" s="455">
        <v>3.2381889716735744E-2</v>
      </c>
      <c r="K3005" s="436">
        <v>0.10299178386013874</v>
      </c>
      <c r="L3005" s="460">
        <v>1.3453587583656266E-3</v>
      </c>
      <c r="M3005" s="461">
        <v>1.7573263273124276E-3</v>
      </c>
      <c r="N3005" s="436">
        <v>3.3009327515312334E-3</v>
      </c>
      <c r="O3005" s="454">
        <v>1.632678367933805E-3</v>
      </c>
      <c r="P3005" s="455">
        <v>2.0734291706818878E-3</v>
      </c>
      <c r="Q3005" s="436">
        <v>1.0080233894623279E-2</v>
      </c>
      <c r="R3005" s="460">
        <v>0</v>
      </c>
      <c r="S3005" s="461">
        <v>0</v>
      </c>
      <c r="T3005" s="436">
        <v>493.1343539651948</v>
      </c>
      <c r="U3005" s="454">
        <v>4.6698256841841779E-3</v>
      </c>
      <c r="V3005" s="455">
        <v>5.6023484430569367E-3</v>
      </c>
      <c r="W3005" s="436">
        <v>1.0127799026644325E-2</v>
      </c>
      <c r="X3005" s="454">
        <v>4.3451671080974802E-3</v>
      </c>
      <c r="Y3005" s="455">
        <v>5.5397947422059432E-3</v>
      </c>
      <c r="Z3005" s="436">
        <v>1.0308937486775057E-2</v>
      </c>
      <c r="AA3005" s="454">
        <v>8.0558245175716293E-4</v>
      </c>
      <c r="AB3005" s="455">
        <v>8.2503828674806653E-4</v>
      </c>
      <c r="AC3005" s="436">
        <v>1.1100167190421996E-3</v>
      </c>
      <c r="AD3005" s="454">
        <v>4.6012733777291993E-5</v>
      </c>
      <c r="AE3005" s="455">
        <v>4.0374671647186493E-5</v>
      </c>
      <c r="AF3005" s="436">
        <v>6.4144082446428266E-5</v>
      </c>
      <c r="AG3005" s="454">
        <v>1.5038258925650042E-3</v>
      </c>
      <c r="AH3005" s="455">
        <v>1.3078559781246018E-3</v>
      </c>
      <c r="AI3005" s="436">
        <v>2.3125543008938637E-3</v>
      </c>
      <c r="AJ3005" s="454">
        <v>2.7684386262576301E-4</v>
      </c>
      <c r="AK3005" s="455">
        <v>2.3547877613270193E-4</v>
      </c>
      <c r="AL3005" s="436">
        <v>4.0983423787165665E-4</v>
      </c>
      <c r="AM3005" s="454">
        <v>4.1414547795401273E-4</v>
      </c>
      <c r="AN3005" s="455">
        <v>3.6843112345490912E-4</v>
      </c>
      <c r="AO3005" s="436">
        <v>5.0269490417993929E-4</v>
      </c>
      <c r="AP3005" s="460">
        <v>0</v>
      </c>
      <c r="AQ3005" s="461">
        <v>0</v>
      </c>
      <c r="AR3005" s="461">
        <v>0</v>
      </c>
      <c r="AS3005" s="454">
        <v>0</v>
      </c>
      <c r="AT3005" s="455">
        <v>0</v>
      </c>
      <c r="AU3005" s="455">
        <v>0</v>
      </c>
    </row>
    <row r="3006" spans="1:47" x14ac:dyDescent="0.2">
      <c r="A3006" s="231">
        <v>2050</v>
      </c>
      <c r="B3006" s="232">
        <v>2</v>
      </c>
      <c r="C3006" s="456">
        <v>0</v>
      </c>
      <c r="D3006" s="457">
        <v>0</v>
      </c>
      <c r="E3006" s="438">
        <v>1.8035102891241199</v>
      </c>
      <c r="F3006" s="456">
        <v>0</v>
      </c>
      <c r="G3006" s="457">
        <v>0</v>
      </c>
      <c r="H3006" s="438">
        <v>5.6056395504662064E-2</v>
      </c>
      <c r="I3006" s="456">
        <v>0</v>
      </c>
      <c r="J3006" s="457">
        <v>0</v>
      </c>
      <c r="K3006" s="438">
        <v>0.10364467921932473</v>
      </c>
      <c r="L3006" s="462">
        <v>0</v>
      </c>
      <c r="M3006" s="463">
        <v>0</v>
      </c>
      <c r="N3006" s="438">
        <v>3.3029992221209172E-3</v>
      </c>
      <c r="O3006" s="456">
        <v>0</v>
      </c>
      <c r="P3006" s="457">
        <v>0</v>
      </c>
      <c r="Q3006" s="438">
        <v>1.0096295824265236E-2</v>
      </c>
      <c r="R3006" s="462">
        <v>0</v>
      </c>
      <c r="S3006" s="463">
        <v>0</v>
      </c>
      <c r="T3006" s="438">
        <v>493.44265781798225</v>
      </c>
      <c r="U3006" s="456">
        <v>0</v>
      </c>
      <c r="V3006" s="457">
        <v>0</v>
      </c>
      <c r="W3006" s="438">
        <v>1.0252913506687826E-2</v>
      </c>
      <c r="X3006" s="456">
        <v>0</v>
      </c>
      <c r="Y3006" s="457">
        <v>0</v>
      </c>
      <c r="Z3006" s="438">
        <v>1.0434984628335918E-2</v>
      </c>
      <c r="AA3006" s="456">
        <v>0</v>
      </c>
      <c r="AB3006" s="457">
        <v>0</v>
      </c>
      <c r="AC3006" s="438">
        <v>1.1306583068710671E-3</v>
      </c>
      <c r="AD3006" s="456">
        <v>0</v>
      </c>
      <c r="AE3006" s="457">
        <v>0</v>
      </c>
      <c r="AF3006" s="438">
        <v>6.5309411459363632E-5</v>
      </c>
      <c r="AG3006" s="456">
        <v>0</v>
      </c>
      <c r="AH3006" s="457">
        <v>0</v>
      </c>
      <c r="AI3006" s="438">
        <v>2.3530471620799558E-3</v>
      </c>
      <c r="AJ3006" s="456">
        <v>0</v>
      </c>
      <c r="AK3006" s="457">
        <v>0</v>
      </c>
      <c r="AL3006" s="438">
        <v>4.1768615925549671E-4</v>
      </c>
      <c r="AM3006" s="456">
        <v>0</v>
      </c>
      <c r="AN3006" s="457">
        <v>0</v>
      </c>
      <c r="AO3006" s="438">
        <v>5.1095502579792099E-4</v>
      </c>
      <c r="AP3006" s="462">
        <v>0</v>
      </c>
      <c r="AQ3006" s="463">
        <v>0</v>
      </c>
      <c r="AR3006" s="463">
        <v>0</v>
      </c>
      <c r="AS3006" s="456">
        <v>0</v>
      </c>
      <c r="AT3006" s="457">
        <v>0</v>
      </c>
      <c r="AU3006" s="457">
        <v>0</v>
      </c>
    </row>
    <row r="3007" spans="1:47" x14ac:dyDescent="0.2">
      <c r="A3007" s="231">
        <v>2050</v>
      </c>
      <c r="B3007" s="232">
        <v>3</v>
      </c>
      <c r="C3007" s="456">
        <v>0</v>
      </c>
      <c r="D3007" s="457">
        <v>0</v>
      </c>
      <c r="E3007" s="438">
        <v>1.8156595805469899</v>
      </c>
      <c r="F3007" s="456">
        <v>0</v>
      </c>
      <c r="G3007" s="457">
        <v>0</v>
      </c>
      <c r="H3007" s="438">
        <v>5.7198044130404753E-2</v>
      </c>
      <c r="I3007" s="456">
        <v>0</v>
      </c>
      <c r="J3007" s="457">
        <v>0</v>
      </c>
      <c r="K3007" s="438">
        <v>0.10441159882240289</v>
      </c>
      <c r="L3007" s="462">
        <v>0</v>
      </c>
      <c r="M3007" s="463">
        <v>0</v>
      </c>
      <c r="N3007" s="438">
        <v>3.3054366870847638E-3</v>
      </c>
      <c r="O3007" s="456">
        <v>0</v>
      </c>
      <c r="P3007" s="457">
        <v>0</v>
      </c>
      <c r="Q3007" s="438">
        <v>1.0115184110107962E-2</v>
      </c>
      <c r="R3007" s="462">
        <v>0</v>
      </c>
      <c r="S3007" s="463">
        <v>0</v>
      </c>
      <c r="T3007" s="438">
        <v>493.80613101621293</v>
      </c>
      <c r="U3007" s="456">
        <v>0</v>
      </c>
      <c r="V3007" s="457">
        <v>0</v>
      </c>
      <c r="W3007" s="438">
        <v>1.0399882954173349E-2</v>
      </c>
      <c r="X3007" s="456">
        <v>0</v>
      </c>
      <c r="Y3007" s="457">
        <v>0</v>
      </c>
      <c r="Z3007" s="438">
        <v>1.0583067308333968E-2</v>
      </c>
      <c r="AA3007" s="456">
        <v>0</v>
      </c>
      <c r="AB3007" s="457">
        <v>0</v>
      </c>
      <c r="AC3007" s="438">
        <v>1.1549071950127489E-3</v>
      </c>
      <c r="AD3007" s="456">
        <v>0</v>
      </c>
      <c r="AE3007" s="457">
        <v>0</v>
      </c>
      <c r="AF3007" s="438">
        <v>6.6678268801902043E-5</v>
      </c>
      <c r="AG3007" s="456">
        <v>0</v>
      </c>
      <c r="AH3007" s="457">
        <v>0</v>
      </c>
      <c r="AI3007" s="438">
        <v>2.4006149080564839E-3</v>
      </c>
      <c r="AJ3007" s="456">
        <v>0</v>
      </c>
      <c r="AK3007" s="457">
        <v>0</v>
      </c>
      <c r="AL3007" s="438">
        <v>4.2691031763152136E-4</v>
      </c>
      <c r="AM3007" s="456">
        <v>0</v>
      </c>
      <c r="AN3007" s="457">
        <v>0</v>
      </c>
      <c r="AO3007" s="438">
        <v>5.2065978959065016E-4</v>
      </c>
      <c r="AP3007" s="462">
        <v>0</v>
      </c>
      <c r="AQ3007" s="463">
        <v>0</v>
      </c>
      <c r="AR3007" s="463">
        <v>0</v>
      </c>
      <c r="AS3007" s="456">
        <v>0</v>
      </c>
      <c r="AT3007" s="457">
        <v>0</v>
      </c>
      <c r="AU3007" s="457">
        <v>0</v>
      </c>
    </row>
    <row r="3008" spans="1:47" x14ac:dyDescent="0.2">
      <c r="A3008" s="231">
        <v>2050</v>
      </c>
      <c r="B3008" s="232">
        <v>4</v>
      </c>
      <c r="C3008" s="456">
        <v>0</v>
      </c>
      <c r="D3008" s="457">
        <v>0</v>
      </c>
      <c r="E3008" s="438">
        <v>1.8295817459685997</v>
      </c>
      <c r="F3008" s="456">
        <v>0</v>
      </c>
      <c r="G3008" s="457">
        <v>0</v>
      </c>
      <c r="H3008" s="438">
        <v>5.8506458391856503E-2</v>
      </c>
      <c r="I3008" s="456">
        <v>0</v>
      </c>
      <c r="J3008" s="457">
        <v>0</v>
      </c>
      <c r="K3008" s="438">
        <v>0.10529050542743155</v>
      </c>
      <c r="L3008" s="462">
        <v>0</v>
      </c>
      <c r="M3008" s="463">
        <v>0</v>
      </c>
      <c r="N3008" s="438">
        <v>3.3082150448240084E-3</v>
      </c>
      <c r="O3008" s="456">
        <v>0</v>
      </c>
      <c r="P3008" s="457">
        <v>0</v>
      </c>
      <c r="Q3008" s="438">
        <v>1.0136826088324308E-2</v>
      </c>
      <c r="R3008" s="462">
        <v>0</v>
      </c>
      <c r="S3008" s="463">
        <v>0</v>
      </c>
      <c r="T3008" s="438">
        <v>494.22168926675681</v>
      </c>
      <c r="U3008" s="456">
        <v>0</v>
      </c>
      <c r="V3008" s="457">
        <v>0</v>
      </c>
      <c r="W3008" s="438">
        <v>1.0568347673876721E-2</v>
      </c>
      <c r="X3008" s="456">
        <v>0</v>
      </c>
      <c r="Y3008" s="457">
        <v>0</v>
      </c>
      <c r="Z3008" s="438">
        <v>1.0752788408922258E-2</v>
      </c>
      <c r="AA3008" s="456">
        <v>0</v>
      </c>
      <c r="AB3008" s="457">
        <v>0</v>
      </c>
      <c r="AC3008" s="438">
        <v>1.1827011264051654E-3</v>
      </c>
      <c r="AD3008" s="456">
        <v>0</v>
      </c>
      <c r="AE3008" s="457">
        <v>0</v>
      </c>
      <c r="AF3008" s="438">
        <v>6.8247305671970414E-5</v>
      </c>
      <c r="AG3008" s="456">
        <v>0</v>
      </c>
      <c r="AH3008" s="457">
        <v>0</v>
      </c>
      <c r="AI3008" s="438">
        <v>2.4551319633094263E-3</v>
      </c>
      <c r="AJ3008" s="456">
        <v>0</v>
      </c>
      <c r="AK3008" s="457">
        <v>0</v>
      </c>
      <c r="AL3008" s="438">
        <v>4.3748260705070853E-4</v>
      </c>
      <c r="AM3008" s="456">
        <v>0</v>
      </c>
      <c r="AN3008" s="457">
        <v>0</v>
      </c>
      <c r="AO3008" s="438">
        <v>5.3178180604787162E-4</v>
      </c>
      <c r="AP3008" s="462">
        <v>0</v>
      </c>
      <c r="AQ3008" s="463">
        <v>0</v>
      </c>
      <c r="AR3008" s="463">
        <v>0</v>
      </c>
      <c r="AS3008" s="456">
        <v>0</v>
      </c>
      <c r="AT3008" s="457">
        <v>0</v>
      </c>
      <c r="AU3008" s="457">
        <v>0</v>
      </c>
    </row>
    <row r="3009" spans="1:47" x14ac:dyDescent="0.2">
      <c r="A3009" s="231">
        <v>2050</v>
      </c>
      <c r="B3009" s="232">
        <v>5</v>
      </c>
      <c r="C3009" s="456">
        <v>0</v>
      </c>
      <c r="D3009" s="457">
        <v>0</v>
      </c>
      <c r="E3009" s="438">
        <v>3.244356330215096</v>
      </c>
      <c r="F3009" s="456">
        <v>0</v>
      </c>
      <c r="G3009" s="457">
        <v>0</v>
      </c>
      <c r="H3009" s="438">
        <v>8.6564802816708086E-2</v>
      </c>
      <c r="I3009" s="456">
        <v>0</v>
      </c>
      <c r="J3009" s="457">
        <v>0</v>
      </c>
      <c r="K3009" s="438">
        <v>0.1645703496846303</v>
      </c>
      <c r="L3009" s="462">
        <v>0</v>
      </c>
      <c r="M3009" s="463">
        <v>0</v>
      </c>
      <c r="N3009" s="438">
        <v>3.3101350358951832E-3</v>
      </c>
      <c r="O3009" s="456">
        <v>0</v>
      </c>
      <c r="P3009" s="457">
        <v>0</v>
      </c>
      <c r="Q3009" s="438">
        <v>1.2568146978510421E-2</v>
      </c>
      <c r="R3009" s="462">
        <v>0</v>
      </c>
      <c r="S3009" s="463">
        <v>0</v>
      </c>
      <c r="T3009" s="438">
        <v>494.50817421861058</v>
      </c>
      <c r="U3009" s="456">
        <v>0</v>
      </c>
      <c r="V3009" s="457">
        <v>0</v>
      </c>
      <c r="W3009" s="438">
        <v>9.1935250030884957E-3</v>
      </c>
      <c r="X3009" s="456">
        <v>0</v>
      </c>
      <c r="Y3009" s="457">
        <v>0</v>
      </c>
      <c r="Z3009" s="438">
        <v>1.0945367942787334E-2</v>
      </c>
      <c r="AA3009" s="456">
        <v>0</v>
      </c>
      <c r="AB3009" s="457">
        <v>0</v>
      </c>
      <c r="AC3009" s="438">
        <v>1.6854961891394765E-3</v>
      </c>
      <c r="AD3009" s="456">
        <v>0</v>
      </c>
      <c r="AE3009" s="457">
        <v>0</v>
      </c>
      <c r="AF3009" s="438">
        <v>1.0013280884956966E-4</v>
      </c>
      <c r="AG3009" s="456">
        <v>0</v>
      </c>
      <c r="AH3009" s="457">
        <v>0</v>
      </c>
      <c r="AI3009" s="438">
        <v>3.6530120193957539E-3</v>
      </c>
      <c r="AJ3009" s="456">
        <v>0</v>
      </c>
      <c r="AK3009" s="457">
        <v>0</v>
      </c>
      <c r="AL3009" s="438">
        <v>6.1560754999931357E-4</v>
      </c>
      <c r="AM3009" s="456">
        <v>0</v>
      </c>
      <c r="AN3009" s="457">
        <v>0</v>
      </c>
      <c r="AO3009" s="438">
        <v>8.2329381717478141E-4</v>
      </c>
      <c r="AP3009" s="462">
        <v>0</v>
      </c>
      <c r="AQ3009" s="463">
        <v>0</v>
      </c>
      <c r="AR3009" s="463">
        <v>0</v>
      </c>
      <c r="AS3009" s="456">
        <v>0</v>
      </c>
      <c r="AT3009" s="457">
        <v>0</v>
      </c>
      <c r="AU3009" s="457">
        <v>0</v>
      </c>
    </row>
    <row r="3010" spans="1:47" x14ac:dyDescent="0.2">
      <c r="A3010" s="231">
        <v>2050</v>
      </c>
      <c r="B3010" s="232">
        <v>6</v>
      </c>
      <c r="C3010" s="456">
        <v>0</v>
      </c>
      <c r="D3010" s="457">
        <v>0</v>
      </c>
      <c r="E3010" s="438">
        <v>3.2708750237894808</v>
      </c>
      <c r="F3010" s="456">
        <v>0</v>
      </c>
      <c r="G3010" s="457">
        <v>0</v>
      </c>
      <c r="H3010" s="438">
        <v>8.8842203271968678E-2</v>
      </c>
      <c r="I3010" s="456">
        <v>0</v>
      </c>
      <c r="J3010" s="457">
        <v>0</v>
      </c>
      <c r="K3010" s="438">
        <v>0.16614905320426016</v>
      </c>
      <c r="L3010" s="462">
        <v>0</v>
      </c>
      <c r="M3010" s="463">
        <v>0</v>
      </c>
      <c r="N3010" s="438">
        <v>3.3137017531017828E-3</v>
      </c>
      <c r="O3010" s="456">
        <v>0</v>
      </c>
      <c r="P3010" s="457">
        <v>0</v>
      </c>
      <c r="Q3010" s="438">
        <v>1.2611485984715228E-2</v>
      </c>
      <c r="R3010" s="462">
        <v>0</v>
      </c>
      <c r="S3010" s="463">
        <v>0</v>
      </c>
      <c r="T3010" s="438">
        <v>495.04126560040993</v>
      </c>
      <c r="U3010" s="456">
        <v>0</v>
      </c>
      <c r="V3010" s="457">
        <v>0</v>
      </c>
      <c r="W3010" s="438">
        <v>9.3679561907550404E-3</v>
      </c>
      <c r="X3010" s="456">
        <v>0</v>
      </c>
      <c r="Y3010" s="457">
        <v>0</v>
      </c>
      <c r="Z3010" s="438">
        <v>1.116221132379314E-2</v>
      </c>
      <c r="AA3010" s="456">
        <v>0</v>
      </c>
      <c r="AB3010" s="457">
        <v>0</v>
      </c>
      <c r="AC3010" s="438">
        <v>1.7337259036343006E-3</v>
      </c>
      <c r="AD3010" s="456">
        <v>0</v>
      </c>
      <c r="AE3010" s="457">
        <v>0</v>
      </c>
      <c r="AF3010" s="438">
        <v>1.0289538249826154E-4</v>
      </c>
      <c r="AG3010" s="456">
        <v>0</v>
      </c>
      <c r="AH3010" s="457">
        <v>0</v>
      </c>
      <c r="AI3010" s="438">
        <v>3.7480078816381798E-3</v>
      </c>
      <c r="AJ3010" s="456">
        <v>0</v>
      </c>
      <c r="AK3010" s="457">
        <v>0</v>
      </c>
      <c r="AL3010" s="438">
        <v>6.341077206016908E-4</v>
      </c>
      <c r="AM3010" s="456">
        <v>0</v>
      </c>
      <c r="AN3010" s="457">
        <v>0</v>
      </c>
      <c r="AO3010" s="438">
        <v>8.4272368883358336E-4</v>
      </c>
      <c r="AP3010" s="462">
        <v>0</v>
      </c>
      <c r="AQ3010" s="463">
        <v>0</v>
      </c>
      <c r="AR3010" s="463">
        <v>0</v>
      </c>
      <c r="AS3010" s="456">
        <v>0</v>
      </c>
      <c r="AT3010" s="457">
        <v>0</v>
      </c>
      <c r="AU3010" s="457">
        <v>0</v>
      </c>
    </row>
    <row r="3011" spans="1:47" x14ac:dyDescent="0.2">
      <c r="A3011" s="231">
        <v>2050</v>
      </c>
      <c r="B3011" s="232">
        <v>7</v>
      </c>
      <c r="C3011" s="456">
        <v>0</v>
      </c>
      <c r="D3011" s="457">
        <v>0</v>
      </c>
      <c r="E3011" s="438">
        <v>3.7972254755259272</v>
      </c>
      <c r="F3011" s="456">
        <v>0</v>
      </c>
      <c r="G3011" s="457">
        <v>0</v>
      </c>
      <c r="H3011" s="438">
        <v>0.1107725409605881</v>
      </c>
      <c r="I3011" s="456">
        <v>0</v>
      </c>
      <c r="J3011" s="457">
        <v>0</v>
      </c>
      <c r="K3011" s="438">
        <v>0.20202152902186679</v>
      </c>
      <c r="L3011" s="462">
        <v>0</v>
      </c>
      <c r="M3011" s="463">
        <v>0</v>
      </c>
      <c r="N3011" s="438">
        <v>3.3176677743993344E-3</v>
      </c>
      <c r="O3011" s="456">
        <v>0</v>
      </c>
      <c r="P3011" s="457">
        <v>0</v>
      </c>
      <c r="Q3011" s="438">
        <v>1.3452910272726212E-2</v>
      </c>
      <c r="R3011" s="462">
        <v>0</v>
      </c>
      <c r="S3011" s="463">
        <v>0</v>
      </c>
      <c r="T3011" s="438">
        <v>495.63412226522956</v>
      </c>
      <c r="U3011" s="456">
        <v>0</v>
      </c>
      <c r="V3011" s="457">
        <v>0</v>
      </c>
      <c r="W3011" s="438">
        <v>1.0555523754963464E-2</v>
      </c>
      <c r="X3011" s="456">
        <v>0</v>
      </c>
      <c r="Y3011" s="457">
        <v>0</v>
      </c>
      <c r="Z3011" s="438">
        <v>1.1404096975186276E-2</v>
      </c>
      <c r="AA3011" s="456">
        <v>0</v>
      </c>
      <c r="AB3011" s="457">
        <v>0</v>
      </c>
      <c r="AC3011" s="438">
        <v>2.1341214296510926E-3</v>
      </c>
      <c r="AD3011" s="456">
        <v>0</v>
      </c>
      <c r="AE3011" s="457">
        <v>0</v>
      </c>
      <c r="AF3011" s="438">
        <v>1.2814807810057253E-4</v>
      </c>
      <c r="AG3011" s="456">
        <v>0</v>
      </c>
      <c r="AH3011" s="457">
        <v>0</v>
      </c>
      <c r="AI3011" s="438">
        <v>4.6822722551099856E-3</v>
      </c>
      <c r="AJ3011" s="456">
        <v>0</v>
      </c>
      <c r="AK3011" s="457">
        <v>0</v>
      </c>
      <c r="AL3011" s="438">
        <v>7.7816639993189256E-4</v>
      </c>
      <c r="AM3011" s="456">
        <v>0</v>
      </c>
      <c r="AN3011" s="457">
        <v>0</v>
      </c>
      <c r="AO3011" s="438">
        <v>1.0662747330730821E-3</v>
      </c>
      <c r="AP3011" s="462">
        <v>0</v>
      </c>
      <c r="AQ3011" s="463">
        <v>0</v>
      </c>
      <c r="AR3011" s="463">
        <v>0</v>
      </c>
      <c r="AS3011" s="456">
        <v>0</v>
      </c>
      <c r="AT3011" s="457">
        <v>0</v>
      </c>
      <c r="AU3011" s="457">
        <v>0</v>
      </c>
    </row>
    <row r="3012" spans="1:47" x14ac:dyDescent="0.2">
      <c r="A3012" s="231">
        <v>2050</v>
      </c>
      <c r="B3012" s="232">
        <v>8</v>
      </c>
      <c r="C3012" s="456">
        <v>0</v>
      </c>
      <c r="D3012" s="457">
        <v>0</v>
      </c>
      <c r="E3012" s="438">
        <v>3.8336378028039286</v>
      </c>
      <c r="F3012" s="456">
        <v>0</v>
      </c>
      <c r="G3012" s="457">
        <v>0</v>
      </c>
      <c r="H3012" s="438">
        <v>0.11411769771239588</v>
      </c>
      <c r="I3012" s="456">
        <v>0</v>
      </c>
      <c r="J3012" s="457">
        <v>0</v>
      </c>
      <c r="K3012" s="438">
        <v>0.20430274712762966</v>
      </c>
      <c r="L3012" s="462">
        <v>0</v>
      </c>
      <c r="M3012" s="463">
        <v>0</v>
      </c>
      <c r="N3012" s="438">
        <v>3.3220765762443224E-3</v>
      </c>
      <c r="O3012" s="456">
        <v>0</v>
      </c>
      <c r="P3012" s="457">
        <v>0</v>
      </c>
      <c r="Q3012" s="438">
        <v>1.3512894532111694E-2</v>
      </c>
      <c r="R3012" s="462">
        <v>0</v>
      </c>
      <c r="S3012" s="463">
        <v>0</v>
      </c>
      <c r="T3012" s="438">
        <v>496.29248517928943</v>
      </c>
      <c r="U3012" s="456">
        <v>0</v>
      </c>
      <c r="V3012" s="457">
        <v>0</v>
      </c>
      <c r="W3012" s="438">
        <v>1.0782243107683441E-2</v>
      </c>
      <c r="X3012" s="456">
        <v>0</v>
      </c>
      <c r="Y3012" s="457">
        <v>0</v>
      </c>
      <c r="Z3012" s="438">
        <v>1.1672754765270134E-2</v>
      </c>
      <c r="AA3012" s="456">
        <v>0</v>
      </c>
      <c r="AB3012" s="457">
        <v>0</v>
      </c>
      <c r="AC3012" s="438">
        <v>2.2048472514786402E-3</v>
      </c>
      <c r="AD3012" s="456">
        <v>0</v>
      </c>
      <c r="AE3012" s="457">
        <v>0</v>
      </c>
      <c r="AF3012" s="438">
        <v>1.3222894760089751E-4</v>
      </c>
      <c r="AG3012" s="456">
        <v>0</v>
      </c>
      <c r="AH3012" s="457">
        <v>0</v>
      </c>
      <c r="AI3012" s="438">
        <v>4.8218588370202136E-3</v>
      </c>
      <c r="AJ3012" s="456">
        <v>0</v>
      </c>
      <c r="AK3012" s="457">
        <v>0</v>
      </c>
      <c r="AL3012" s="438">
        <v>8.0540808843710115E-4</v>
      </c>
      <c r="AM3012" s="456">
        <v>0</v>
      </c>
      <c r="AN3012" s="457">
        <v>0</v>
      </c>
      <c r="AO3012" s="438">
        <v>1.0948613603148031E-3</v>
      </c>
      <c r="AP3012" s="462">
        <v>0</v>
      </c>
      <c r="AQ3012" s="463">
        <v>0</v>
      </c>
      <c r="AR3012" s="463">
        <v>0</v>
      </c>
      <c r="AS3012" s="456">
        <v>0</v>
      </c>
      <c r="AT3012" s="457">
        <v>0</v>
      </c>
      <c r="AU3012" s="457">
        <v>0</v>
      </c>
    </row>
    <row r="3013" spans="1:47" x14ac:dyDescent="0.2">
      <c r="A3013" s="231">
        <v>2050</v>
      </c>
      <c r="B3013" s="232">
        <v>9</v>
      </c>
      <c r="C3013" s="456">
        <v>0</v>
      </c>
      <c r="D3013" s="457">
        <v>0</v>
      </c>
      <c r="E3013" s="438">
        <v>3.9513341303758804</v>
      </c>
      <c r="F3013" s="456">
        <v>0</v>
      </c>
      <c r="G3013" s="457">
        <v>0</v>
      </c>
      <c r="H3013" s="438">
        <v>0.13496077819650021</v>
      </c>
      <c r="I3013" s="456">
        <v>0</v>
      </c>
      <c r="J3013" s="457">
        <v>0</v>
      </c>
      <c r="K3013" s="438">
        <v>0.24520768551577973</v>
      </c>
      <c r="L3013" s="462">
        <v>0</v>
      </c>
      <c r="M3013" s="463">
        <v>0</v>
      </c>
      <c r="N3013" s="438">
        <v>3.3256926193624275E-3</v>
      </c>
      <c r="O3013" s="456">
        <v>0</v>
      </c>
      <c r="P3013" s="457">
        <v>0</v>
      </c>
      <c r="Q3013" s="438">
        <v>1.4480305675353763E-2</v>
      </c>
      <c r="R3013" s="462">
        <v>0</v>
      </c>
      <c r="S3013" s="463">
        <v>0</v>
      </c>
      <c r="T3013" s="438">
        <v>496.8330528356675</v>
      </c>
      <c r="U3013" s="456">
        <v>0</v>
      </c>
      <c r="V3013" s="457">
        <v>0</v>
      </c>
      <c r="W3013" s="438">
        <v>1.1335178769804917E-2</v>
      </c>
      <c r="X3013" s="456">
        <v>0</v>
      </c>
      <c r="Y3013" s="457">
        <v>0</v>
      </c>
      <c r="Z3013" s="438">
        <v>1.1969183222395858E-2</v>
      </c>
      <c r="AA3013" s="456">
        <v>0</v>
      </c>
      <c r="AB3013" s="457">
        <v>0</v>
      </c>
      <c r="AC3013" s="438">
        <v>2.5793119848552485E-3</v>
      </c>
      <c r="AD3013" s="456">
        <v>0</v>
      </c>
      <c r="AE3013" s="457">
        <v>0</v>
      </c>
      <c r="AF3013" s="438">
        <v>1.5596918369401868E-4</v>
      </c>
      <c r="AG3013" s="456">
        <v>0</v>
      </c>
      <c r="AH3013" s="457">
        <v>0</v>
      </c>
      <c r="AI3013" s="438">
        <v>5.7114630187585624E-3</v>
      </c>
      <c r="AJ3013" s="456">
        <v>0</v>
      </c>
      <c r="AK3013" s="457">
        <v>0</v>
      </c>
      <c r="AL3013" s="438">
        <v>9.3841528369173119E-4</v>
      </c>
      <c r="AM3013" s="456">
        <v>0</v>
      </c>
      <c r="AN3013" s="457">
        <v>0</v>
      </c>
      <c r="AO3013" s="438">
        <v>1.3108547762538858E-3</v>
      </c>
      <c r="AP3013" s="462">
        <v>0</v>
      </c>
      <c r="AQ3013" s="463">
        <v>0</v>
      </c>
      <c r="AR3013" s="463">
        <v>0</v>
      </c>
      <c r="AS3013" s="456">
        <v>0</v>
      </c>
      <c r="AT3013" s="457">
        <v>0</v>
      </c>
      <c r="AU3013" s="457">
        <v>0</v>
      </c>
    </row>
    <row r="3014" spans="1:47" x14ac:dyDescent="0.2">
      <c r="A3014" s="231">
        <v>2050</v>
      </c>
      <c r="B3014" s="232">
        <v>10</v>
      </c>
      <c r="C3014" s="456">
        <v>0</v>
      </c>
      <c r="D3014" s="457">
        <v>0</v>
      </c>
      <c r="E3014" s="438">
        <v>3.9953072007353403</v>
      </c>
      <c r="F3014" s="456">
        <v>0</v>
      </c>
      <c r="G3014" s="457">
        <v>0</v>
      </c>
      <c r="H3014" s="438">
        <v>0.13949873724894085</v>
      </c>
      <c r="I3014" s="456">
        <v>0</v>
      </c>
      <c r="J3014" s="457">
        <v>0</v>
      </c>
      <c r="K3014" s="438">
        <v>0.24840152404994795</v>
      </c>
      <c r="L3014" s="462">
        <v>0</v>
      </c>
      <c r="M3014" s="463">
        <v>0</v>
      </c>
      <c r="N3014" s="438">
        <v>3.3310353877037697E-3</v>
      </c>
      <c r="O3014" s="456">
        <v>0</v>
      </c>
      <c r="P3014" s="457">
        <v>0</v>
      </c>
      <c r="Q3014" s="438">
        <v>1.4561419817017659E-2</v>
      </c>
      <c r="R3014" s="462">
        <v>0</v>
      </c>
      <c r="S3014" s="463">
        <v>0</v>
      </c>
      <c r="T3014" s="438">
        <v>497.63054260936042</v>
      </c>
      <c r="U3014" s="456">
        <v>0</v>
      </c>
      <c r="V3014" s="457">
        <v>0</v>
      </c>
      <c r="W3014" s="438">
        <v>1.1611523032720891E-2</v>
      </c>
      <c r="X3014" s="456">
        <v>0</v>
      </c>
      <c r="Y3014" s="457">
        <v>0</v>
      </c>
      <c r="Z3014" s="438">
        <v>1.2294187832024354E-2</v>
      </c>
      <c r="AA3014" s="456">
        <v>0</v>
      </c>
      <c r="AB3014" s="457">
        <v>0</v>
      </c>
      <c r="AC3014" s="438">
        <v>2.675176959492603E-3</v>
      </c>
      <c r="AD3014" s="456">
        <v>0</v>
      </c>
      <c r="AE3014" s="457">
        <v>0</v>
      </c>
      <c r="AF3014" s="438">
        <v>1.6152329515498425E-4</v>
      </c>
      <c r="AG3014" s="456">
        <v>0</v>
      </c>
      <c r="AH3014" s="457">
        <v>0</v>
      </c>
      <c r="AI3014" s="438">
        <v>5.9008893133743598E-3</v>
      </c>
      <c r="AJ3014" s="456">
        <v>0</v>
      </c>
      <c r="AK3014" s="457">
        <v>0</v>
      </c>
      <c r="AL3014" s="438">
        <v>9.754278527778818E-4</v>
      </c>
      <c r="AM3014" s="456">
        <v>0</v>
      </c>
      <c r="AN3014" s="457">
        <v>0</v>
      </c>
      <c r="AO3014" s="438">
        <v>1.3496794187963111E-3</v>
      </c>
      <c r="AP3014" s="462">
        <v>0</v>
      </c>
      <c r="AQ3014" s="463">
        <v>0</v>
      </c>
      <c r="AR3014" s="463">
        <v>0</v>
      </c>
      <c r="AS3014" s="456">
        <v>0</v>
      </c>
      <c r="AT3014" s="457">
        <v>0</v>
      </c>
      <c r="AU3014" s="457">
        <v>0</v>
      </c>
    </row>
    <row r="3015" spans="1:47" x14ac:dyDescent="0.2">
      <c r="A3015" s="231">
        <v>2050</v>
      </c>
      <c r="B3015" s="232">
        <v>11</v>
      </c>
      <c r="C3015" s="456">
        <v>0</v>
      </c>
      <c r="D3015" s="457">
        <v>0</v>
      </c>
      <c r="E3015" s="438">
        <v>5.0204052668603669</v>
      </c>
      <c r="F3015" s="456">
        <v>0</v>
      </c>
      <c r="G3015" s="457">
        <v>0</v>
      </c>
      <c r="H3015" s="438">
        <v>0.17583469731587861</v>
      </c>
      <c r="I3015" s="456">
        <v>0</v>
      </c>
      <c r="J3015" s="457">
        <v>0</v>
      </c>
      <c r="K3015" s="438">
        <v>0.28937919084720815</v>
      </c>
      <c r="L3015" s="462">
        <v>0</v>
      </c>
      <c r="M3015" s="463">
        <v>0</v>
      </c>
      <c r="N3015" s="438">
        <v>3.3368865847134247E-3</v>
      </c>
      <c r="O3015" s="456">
        <v>0</v>
      </c>
      <c r="P3015" s="457">
        <v>0</v>
      </c>
      <c r="Q3015" s="438">
        <v>1.6526534649263742E-2</v>
      </c>
      <c r="R3015" s="462">
        <v>0</v>
      </c>
      <c r="S3015" s="463">
        <v>0</v>
      </c>
      <c r="T3015" s="438">
        <v>498.50545189064889</v>
      </c>
      <c r="U3015" s="456">
        <v>0</v>
      </c>
      <c r="V3015" s="457">
        <v>0</v>
      </c>
      <c r="W3015" s="438">
        <v>1.111497681209968E-2</v>
      </c>
      <c r="X3015" s="456">
        <v>0</v>
      </c>
      <c r="Y3015" s="457">
        <v>0</v>
      </c>
      <c r="Z3015" s="438">
        <v>1.2650718396325405E-2</v>
      </c>
      <c r="AA3015" s="456">
        <v>0</v>
      </c>
      <c r="AB3015" s="457">
        <v>0</v>
      </c>
      <c r="AC3015" s="438">
        <v>3.3263361107580625E-3</v>
      </c>
      <c r="AD3015" s="456">
        <v>0</v>
      </c>
      <c r="AE3015" s="457">
        <v>0</v>
      </c>
      <c r="AF3015" s="438">
        <v>2.0293297824859673E-4</v>
      </c>
      <c r="AG3015" s="456">
        <v>0</v>
      </c>
      <c r="AH3015" s="457">
        <v>0</v>
      </c>
      <c r="AI3015" s="438">
        <v>7.4523200107589503E-3</v>
      </c>
      <c r="AJ3015" s="456">
        <v>0</v>
      </c>
      <c r="AK3015" s="457">
        <v>0</v>
      </c>
      <c r="AL3015" s="438">
        <v>1.2067134365680134E-3</v>
      </c>
      <c r="AM3015" s="456">
        <v>0</v>
      </c>
      <c r="AN3015" s="457">
        <v>0</v>
      </c>
      <c r="AO3015" s="438">
        <v>1.7271246855815299E-3</v>
      </c>
      <c r="AP3015" s="462">
        <v>0</v>
      </c>
      <c r="AQ3015" s="463">
        <v>0</v>
      </c>
      <c r="AR3015" s="463">
        <v>0</v>
      </c>
      <c r="AS3015" s="456">
        <v>0</v>
      </c>
      <c r="AT3015" s="457">
        <v>0</v>
      </c>
      <c r="AU3015" s="457">
        <v>0</v>
      </c>
    </row>
    <row r="3016" spans="1:47" x14ac:dyDescent="0.2">
      <c r="A3016" s="231">
        <v>2050</v>
      </c>
      <c r="B3016" s="232">
        <v>12</v>
      </c>
      <c r="C3016" s="456">
        <v>0</v>
      </c>
      <c r="D3016" s="457">
        <v>0</v>
      </c>
      <c r="E3016" s="438">
        <v>5.0806006764097917</v>
      </c>
      <c r="F3016" s="456">
        <v>0</v>
      </c>
      <c r="G3016" s="457">
        <v>0</v>
      </c>
      <c r="H3016" s="438">
        <v>0.18224779771032013</v>
      </c>
      <c r="I3016" s="456">
        <v>0</v>
      </c>
      <c r="J3016" s="457">
        <v>0</v>
      </c>
      <c r="K3016" s="438">
        <v>0.29368050834607251</v>
      </c>
      <c r="L3016" s="462">
        <v>0</v>
      </c>
      <c r="M3016" s="463">
        <v>0</v>
      </c>
      <c r="N3016" s="438">
        <v>3.3432514162288255E-3</v>
      </c>
      <c r="O3016" s="456">
        <v>0</v>
      </c>
      <c r="P3016" s="457">
        <v>0</v>
      </c>
      <c r="Q3016" s="438">
        <v>1.6643988863432976E-2</v>
      </c>
      <c r="R3016" s="462">
        <v>0</v>
      </c>
      <c r="S3016" s="463">
        <v>0</v>
      </c>
      <c r="T3016" s="438">
        <v>499.4551213860322</v>
      </c>
      <c r="U3016" s="456">
        <v>0</v>
      </c>
      <c r="V3016" s="457">
        <v>0</v>
      </c>
      <c r="W3016" s="438">
        <v>1.1426934883700734E-2</v>
      </c>
      <c r="X3016" s="456">
        <v>0</v>
      </c>
      <c r="Y3016" s="457">
        <v>0</v>
      </c>
      <c r="Z3016" s="438">
        <v>1.3038222897934331E-2</v>
      </c>
      <c r="AA3016" s="456">
        <v>0</v>
      </c>
      <c r="AB3016" s="457">
        <v>0</v>
      </c>
      <c r="AC3016" s="438">
        <v>3.4616641243963428E-3</v>
      </c>
      <c r="AD3016" s="456">
        <v>0</v>
      </c>
      <c r="AE3016" s="457">
        <v>0</v>
      </c>
      <c r="AF3016" s="438">
        <v>2.1081620471048672E-4</v>
      </c>
      <c r="AG3016" s="456">
        <v>0</v>
      </c>
      <c r="AH3016" s="457">
        <v>0</v>
      </c>
      <c r="AI3016" s="438">
        <v>7.7201356760741224E-3</v>
      </c>
      <c r="AJ3016" s="456">
        <v>0</v>
      </c>
      <c r="AK3016" s="457">
        <v>0</v>
      </c>
      <c r="AL3016" s="438">
        <v>1.2591292676825286E-3</v>
      </c>
      <c r="AM3016" s="456">
        <v>0</v>
      </c>
      <c r="AN3016" s="457">
        <v>0</v>
      </c>
      <c r="AO3016" s="438">
        <v>1.7820629196040267E-3</v>
      </c>
      <c r="AP3016" s="462">
        <v>0</v>
      </c>
      <c r="AQ3016" s="463">
        <v>0</v>
      </c>
      <c r="AR3016" s="463">
        <v>0</v>
      </c>
      <c r="AS3016" s="456">
        <v>0</v>
      </c>
      <c r="AT3016" s="457">
        <v>0</v>
      </c>
      <c r="AU3016" s="457">
        <v>0</v>
      </c>
    </row>
    <row r="3017" spans="1:47" x14ac:dyDescent="0.2">
      <c r="A3017" s="231">
        <v>2050</v>
      </c>
      <c r="B3017" s="232">
        <v>13</v>
      </c>
      <c r="C3017" s="456">
        <v>0</v>
      </c>
      <c r="D3017" s="457">
        <v>0</v>
      </c>
      <c r="E3017" s="438">
        <v>5.1458164547286867</v>
      </c>
      <c r="F3017" s="456">
        <v>0</v>
      </c>
      <c r="G3017" s="457">
        <v>0</v>
      </c>
      <c r="H3017" s="438">
        <v>0.18919603263108581</v>
      </c>
      <c r="I3017" s="456">
        <v>0</v>
      </c>
      <c r="J3017" s="457">
        <v>0</v>
      </c>
      <c r="K3017" s="438">
        <v>0.29834078619347065</v>
      </c>
      <c r="L3017" s="462">
        <v>0</v>
      </c>
      <c r="M3017" s="463">
        <v>0</v>
      </c>
      <c r="N3017" s="438">
        <v>3.3501409820052082E-3</v>
      </c>
      <c r="O3017" s="456">
        <v>0</v>
      </c>
      <c r="P3017" s="457">
        <v>0</v>
      </c>
      <c r="Q3017" s="438">
        <v>1.6771248411679904E-2</v>
      </c>
      <c r="R3017" s="462">
        <v>0</v>
      </c>
      <c r="S3017" s="463">
        <v>0</v>
      </c>
      <c r="T3017" s="438">
        <v>500.4851324940401</v>
      </c>
      <c r="U3017" s="456">
        <v>0</v>
      </c>
      <c r="V3017" s="457">
        <v>0</v>
      </c>
      <c r="W3017" s="438">
        <v>1.1764886041138158E-2</v>
      </c>
      <c r="X3017" s="456">
        <v>0</v>
      </c>
      <c r="Y3017" s="457">
        <v>0</v>
      </c>
      <c r="Z3017" s="438">
        <v>1.3458045146343833E-2</v>
      </c>
      <c r="AA3017" s="456">
        <v>0</v>
      </c>
      <c r="AB3017" s="457">
        <v>0</v>
      </c>
      <c r="AC3017" s="438">
        <v>3.608268543012696E-3</v>
      </c>
      <c r="AD3017" s="456">
        <v>0</v>
      </c>
      <c r="AE3017" s="457">
        <v>0</v>
      </c>
      <c r="AF3017" s="438">
        <v>2.1935616472384877E-4</v>
      </c>
      <c r="AG3017" s="456">
        <v>0</v>
      </c>
      <c r="AH3017" s="457">
        <v>0</v>
      </c>
      <c r="AI3017" s="438">
        <v>8.0102703995878679E-3</v>
      </c>
      <c r="AJ3017" s="456">
        <v>0</v>
      </c>
      <c r="AK3017" s="457">
        <v>0</v>
      </c>
      <c r="AL3017" s="438">
        <v>1.3159144263305009E-3</v>
      </c>
      <c r="AM3017" s="456">
        <v>0</v>
      </c>
      <c r="AN3017" s="457">
        <v>0</v>
      </c>
      <c r="AO3017" s="438">
        <v>1.841582357720532E-3</v>
      </c>
      <c r="AP3017" s="462">
        <v>0</v>
      </c>
      <c r="AQ3017" s="463">
        <v>0</v>
      </c>
      <c r="AR3017" s="463">
        <v>0</v>
      </c>
      <c r="AS3017" s="456">
        <v>0</v>
      </c>
      <c r="AT3017" s="457">
        <v>0</v>
      </c>
      <c r="AU3017" s="457">
        <v>0</v>
      </c>
    </row>
    <row r="3018" spans="1:47" x14ac:dyDescent="0.2">
      <c r="A3018" s="231">
        <v>2050</v>
      </c>
      <c r="B3018" s="232">
        <v>14</v>
      </c>
      <c r="C3018" s="456">
        <v>0</v>
      </c>
      <c r="D3018" s="457">
        <v>0</v>
      </c>
      <c r="E3018" s="438">
        <v>5.2009830756547695</v>
      </c>
      <c r="F3018" s="456">
        <v>0</v>
      </c>
      <c r="G3018" s="457">
        <v>0</v>
      </c>
      <c r="H3018" s="438">
        <v>0.19663920467759574</v>
      </c>
      <c r="I3018" s="456">
        <v>0</v>
      </c>
      <c r="J3018" s="457">
        <v>0</v>
      </c>
      <c r="K3018" s="438">
        <v>0.30306736411241442</v>
      </c>
      <c r="L3018" s="462">
        <v>0</v>
      </c>
      <c r="M3018" s="463">
        <v>0</v>
      </c>
      <c r="N3018" s="438">
        <v>3.3550461393843088E-3</v>
      </c>
      <c r="O3018" s="456">
        <v>0</v>
      </c>
      <c r="P3018" s="457">
        <v>0</v>
      </c>
      <c r="Q3018" s="438">
        <v>1.690812864559104E-2</v>
      </c>
      <c r="R3018" s="462">
        <v>0</v>
      </c>
      <c r="S3018" s="463">
        <v>0</v>
      </c>
      <c r="T3018" s="438">
        <v>501.21813201830957</v>
      </c>
      <c r="U3018" s="456">
        <v>0</v>
      </c>
      <c r="V3018" s="457">
        <v>0</v>
      </c>
      <c r="W3018" s="438">
        <v>1.2124141190812966E-2</v>
      </c>
      <c r="X3018" s="456">
        <v>0</v>
      </c>
      <c r="Y3018" s="457">
        <v>0</v>
      </c>
      <c r="Z3018" s="438">
        <v>1.3909627850459754E-2</v>
      </c>
      <c r="AA3018" s="456">
        <v>0</v>
      </c>
      <c r="AB3018" s="457">
        <v>0</v>
      </c>
      <c r="AC3018" s="438">
        <v>3.765762224577932E-3</v>
      </c>
      <c r="AD3018" s="456">
        <v>0</v>
      </c>
      <c r="AE3018" s="457">
        <v>0</v>
      </c>
      <c r="AF3018" s="438">
        <v>2.2851947041705963E-4</v>
      </c>
      <c r="AG3018" s="456">
        <v>0</v>
      </c>
      <c r="AH3018" s="457">
        <v>0</v>
      </c>
      <c r="AI3018" s="438">
        <v>8.3209681319075628E-3</v>
      </c>
      <c r="AJ3018" s="456">
        <v>0</v>
      </c>
      <c r="AK3018" s="457">
        <v>0</v>
      </c>
      <c r="AL3018" s="438">
        <v>1.3770001935856267E-3</v>
      </c>
      <c r="AM3018" s="456">
        <v>0</v>
      </c>
      <c r="AN3018" s="457">
        <v>0</v>
      </c>
      <c r="AO3018" s="438">
        <v>1.9051287521612262E-3</v>
      </c>
      <c r="AP3018" s="462">
        <v>0</v>
      </c>
      <c r="AQ3018" s="463">
        <v>0</v>
      </c>
      <c r="AR3018" s="463">
        <v>0</v>
      </c>
      <c r="AS3018" s="456">
        <v>0</v>
      </c>
      <c r="AT3018" s="457">
        <v>0</v>
      </c>
      <c r="AU3018" s="457">
        <v>0</v>
      </c>
    </row>
    <row r="3019" spans="1:47" x14ac:dyDescent="0.2">
      <c r="A3019" s="231">
        <v>2050</v>
      </c>
      <c r="B3019" s="232">
        <v>15</v>
      </c>
      <c r="C3019" s="456">
        <v>0</v>
      </c>
      <c r="D3019" s="457">
        <v>0</v>
      </c>
      <c r="E3019" s="438">
        <v>5.2760853890670578</v>
      </c>
      <c r="F3019" s="456">
        <v>0</v>
      </c>
      <c r="G3019" s="457">
        <v>0</v>
      </c>
      <c r="H3019" s="438">
        <v>0.2046400781294524</v>
      </c>
      <c r="I3019" s="456">
        <v>0</v>
      </c>
      <c r="J3019" s="457">
        <v>0</v>
      </c>
      <c r="K3019" s="438">
        <v>0.30843379035609009</v>
      </c>
      <c r="L3019" s="462">
        <v>0</v>
      </c>
      <c r="M3019" s="463">
        <v>0</v>
      </c>
      <c r="N3019" s="438">
        <v>3.3629841513265943E-3</v>
      </c>
      <c r="O3019" s="456">
        <v>0</v>
      </c>
      <c r="P3019" s="457">
        <v>0</v>
      </c>
      <c r="Q3019" s="438">
        <v>1.7054686036180777E-2</v>
      </c>
      <c r="R3019" s="462">
        <v>0</v>
      </c>
      <c r="S3019" s="463">
        <v>0</v>
      </c>
      <c r="T3019" s="438">
        <v>502.40402459937934</v>
      </c>
      <c r="U3019" s="456">
        <v>0</v>
      </c>
      <c r="V3019" s="457">
        <v>0</v>
      </c>
      <c r="W3019" s="438">
        <v>1.2513326770735647E-2</v>
      </c>
      <c r="X3019" s="456">
        <v>0</v>
      </c>
      <c r="Y3019" s="457">
        <v>0</v>
      </c>
      <c r="Z3019" s="438">
        <v>1.4393082331241938E-2</v>
      </c>
      <c r="AA3019" s="456">
        <v>0</v>
      </c>
      <c r="AB3019" s="457">
        <v>0</v>
      </c>
      <c r="AC3019" s="438">
        <v>3.9345912083642029E-3</v>
      </c>
      <c r="AD3019" s="456">
        <v>0</v>
      </c>
      <c r="AE3019" s="457">
        <v>0</v>
      </c>
      <c r="AF3019" s="438">
        <v>2.3835348572375951E-4</v>
      </c>
      <c r="AG3019" s="456">
        <v>0</v>
      </c>
      <c r="AH3019" s="457">
        <v>0</v>
      </c>
      <c r="AI3019" s="438">
        <v>8.6550848440260491E-3</v>
      </c>
      <c r="AJ3019" s="456">
        <v>0</v>
      </c>
      <c r="AK3019" s="457">
        <v>0</v>
      </c>
      <c r="AL3019" s="438">
        <v>1.4423935900690628E-3</v>
      </c>
      <c r="AM3019" s="456">
        <v>0</v>
      </c>
      <c r="AN3019" s="457">
        <v>0</v>
      </c>
      <c r="AO3019" s="438">
        <v>1.9736709392631584E-3</v>
      </c>
      <c r="AP3019" s="462">
        <v>0</v>
      </c>
      <c r="AQ3019" s="463">
        <v>0</v>
      </c>
      <c r="AR3019" s="463">
        <v>0</v>
      </c>
      <c r="AS3019" s="456">
        <v>0</v>
      </c>
      <c r="AT3019" s="457">
        <v>0</v>
      </c>
      <c r="AU3019" s="457">
        <v>0</v>
      </c>
    </row>
    <row r="3020" spans="1:47" x14ac:dyDescent="0.2">
      <c r="A3020" s="231">
        <v>2050</v>
      </c>
      <c r="B3020" s="232">
        <v>16</v>
      </c>
      <c r="C3020" s="456">
        <v>0</v>
      </c>
      <c r="D3020" s="457">
        <v>0</v>
      </c>
      <c r="E3020" s="438">
        <v>6.2912835177619533</v>
      </c>
      <c r="F3020" s="456">
        <v>0</v>
      </c>
      <c r="G3020" s="457">
        <v>0</v>
      </c>
      <c r="H3020" s="438">
        <v>0.23613098090723503</v>
      </c>
      <c r="I3020" s="456">
        <v>0</v>
      </c>
      <c r="J3020" s="457">
        <v>0</v>
      </c>
      <c r="K3020" s="438">
        <v>0.35299815455415895</v>
      </c>
      <c r="L3020" s="462">
        <v>0</v>
      </c>
      <c r="M3020" s="463">
        <v>0</v>
      </c>
      <c r="N3020" s="438">
        <v>3.3714302457973347E-3</v>
      </c>
      <c r="O3020" s="456">
        <v>0</v>
      </c>
      <c r="P3020" s="457">
        <v>0</v>
      </c>
      <c r="Q3020" s="438">
        <v>2.0829878351013468E-2</v>
      </c>
      <c r="R3020" s="462">
        <v>0</v>
      </c>
      <c r="S3020" s="463">
        <v>0</v>
      </c>
      <c r="T3020" s="438">
        <v>503.66470951562371</v>
      </c>
      <c r="U3020" s="456">
        <v>0</v>
      </c>
      <c r="V3020" s="457">
        <v>0</v>
      </c>
      <c r="W3020" s="438">
        <v>1.3083098177542623E-2</v>
      </c>
      <c r="X3020" s="456">
        <v>0</v>
      </c>
      <c r="Y3020" s="457">
        <v>0</v>
      </c>
      <c r="Z3020" s="438">
        <v>1.4907612052478439E-2</v>
      </c>
      <c r="AA3020" s="456">
        <v>0</v>
      </c>
      <c r="AB3020" s="457">
        <v>0</v>
      </c>
      <c r="AC3020" s="438">
        <v>4.5086072631636389E-3</v>
      </c>
      <c r="AD3020" s="456">
        <v>0</v>
      </c>
      <c r="AE3020" s="457">
        <v>0</v>
      </c>
      <c r="AF3020" s="438">
        <v>2.7450572559700547E-4</v>
      </c>
      <c r="AG3020" s="456">
        <v>0</v>
      </c>
      <c r="AH3020" s="457">
        <v>0</v>
      </c>
      <c r="AI3020" s="438">
        <v>9.9967738386702292E-3</v>
      </c>
      <c r="AJ3020" s="456">
        <v>0</v>
      </c>
      <c r="AK3020" s="457">
        <v>0</v>
      </c>
      <c r="AL3020" s="438">
        <v>1.6482975948622924E-3</v>
      </c>
      <c r="AM3020" s="456">
        <v>0</v>
      </c>
      <c r="AN3020" s="457">
        <v>0</v>
      </c>
      <c r="AO3020" s="438">
        <v>2.2952541133659278E-3</v>
      </c>
      <c r="AP3020" s="462">
        <v>0</v>
      </c>
      <c r="AQ3020" s="463">
        <v>0</v>
      </c>
      <c r="AR3020" s="463">
        <v>0</v>
      </c>
      <c r="AS3020" s="456">
        <v>0</v>
      </c>
      <c r="AT3020" s="457">
        <v>0</v>
      </c>
      <c r="AU3020" s="457">
        <v>0</v>
      </c>
    </row>
    <row r="3021" spans="1:47" x14ac:dyDescent="0.2">
      <c r="A3021" s="231">
        <v>2050</v>
      </c>
      <c r="B3021" s="232">
        <v>17</v>
      </c>
      <c r="C3021" s="456">
        <v>0</v>
      </c>
      <c r="D3021" s="457">
        <v>0</v>
      </c>
      <c r="E3021" s="438">
        <v>6.3830412824921341</v>
      </c>
      <c r="F3021" s="456">
        <v>0</v>
      </c>
      <c r="G3021" s="457">
        <v>0</v>
      </c>
      <c r="H3021" s="438">
        <v>0.24585707538190116</v>
      </c>
      <c r="I3021" s="456">
        <v>0</v>
      </c>
      <c r="J3021" s="457">
        <v>0</v>
      </c>
      <c r="K3021" s="438">
        <v>0.35964949017647424</v>
      </c>
      <c r="L3021" s="462">
        <v>0</v>
      </c>
      <c r="M3021" s="463">
        <v>0</v>
      </c>
      <c r="N3021" s="438">
        <v>3.3802926896539316E-3</v>
      </c>
      <c r="O3021" s="456">
        <v>0</v>
      </c>
      <c r="P3021" s="457">
        <v>0</v>
      </c>
      <c r="Q3021" s="438">
        <v>2.104589356799557E-2</v>
      </c>
      <c r="R3021" s="462">
        <v>0</v>
      </c>
      <c r="S3021" s="463">
        <v>0</v>
      </c>
      <c r="T3021" s="438">
        <v>504.98913993371536</v>
      </c>
      <c r="U3021" s="456">
        <v>0</v>
      </c>
      <c r="V3021" s="457">
        <v>0</v>
      </c>
      <c r="W3021" s="438">
        <v>1.3519370341001584E-2</v>
      </c>
      <c r="X3021" s="456">
        <v>0</v>
      </c>
      <c r="Y3021" s="457">
        <v>0</v>
      </c>
      <c r="Z3021" s="438">
        <v>1.5447172410485023E-2</v>
      </c>
      <c r="AA3021" s="456">
        <v>0</v>
      </c>
      <c r="AB3021" s="457">
        <v>0</v>
      </c>
      <c r="AC3021" s="438">
        <v>4.7137243251994011E-3</v>
      </c>
      <c r="AD3021" s="456">
        <v>0</v>
      </c>
      <c r="AE3021" s="457">
        <v>0</v>
      </c>
      <c r="AF3021" s="438">
        <v>2.864834036601946E-4</v>
      </c>
      <c r="AG3021" s="456">
        <v>0</v>
      </c>
      <c r="AH3021" s="457">
        <v>0</v>
      </c>
      <c r="AI3021" s="438">
        <v>1.0402984876851795E-2</v>
      </c>
      <c r="AJ3021" s="456">
        <v>0</v>
      </c>
      <c r="AK3021" s="457">
        <v>0</v>
      </c>
      <c r="AL3021" s="438">
        <v>1.7278580261810791E-3</v>
      </c>
      <c r="AM3021" s="456">
        <v>0</v>
      </c>
      <c r="AN3021" s="457">
        <v>0</v>
      </c>
      <c r="AO3021" s="438">
        <v>2.3786248263063933E-3</v>
      </c>
      <c r="AP3021" s="462">
        <v>0</v>
      </c>
      <c r="AQ3021" s="463">
        <v>0</v>
      </c>
      <c r="AR3021" s="463">
        <v>0</v>
      </c>
      <c r="AS3021" s="456">
        <v>0</v>
      </c>
      <c r="AT3021" s="457">
        <v>0</v>
      </c>
      <c r="AU3021" s="457">
        <v>0</v>
      </c>
    </row>
    <row r="3022" spans="1:47" x14ac:dyDescent="0.2">
      <c r="A3022" s="231">
        <v>2050</v>
      </c>
      <c r="B3022" s="232">
        <v>18</v>
      </c>
      <c r="C3022" s="456">
        <v>0</v>
      </c>
      <c r="D3022" s="457">
        <v>0</v>
      </c>
      <c r="E3022" s="438">
        <v>6.4786183094867988</v>
      </c>
      <c r="F3022" s="456">
        <v>0</v>
      </c>
      <c r="G3022" s="457">
        <v>0</v>
      </c>
      <c r="H3022" s="438">
        <v>0.25598944035671234</v>
      </c>
      <c r="I3022" s="456">
        <v>0</v>
      </c>
      <c r="J3022" s="457">
        <v>0</v>
      </c>
      <c r="K3022" s="438">
        <v>0.3665785176325656</v>
      </c>
      <c r="L3022" s="462">
        <v>0</v>
      </c>
      <c r="M3022" s="463">
        <v>0</v>
      </c>
      <c r="N3022" s="438">
        <v>3.3895181240625447E-3</v>
      </c>
      <c r="O3022" s="456">
        <v>0</v>
      </c>
      <c r="P3022" s="457">
        <v>0</v>
      </c>
      <c r="Q3022" s="438">
        <v>2.127085480391595E-2</v>
      </c>
      <c r="R3022" s="462">
        <v>0</v>
      </c>
      <c r="S3022" s="463">
        <v>0</v>
      </c>
      <c r="T3022" s="438">
        <v>506.36693833757755</v>
      </c>
      <c r="U3022" s="456">
        <v>0</v>
      </c>
      <c r="V3022" s="457">
        <v>0</v>
      </c>
      <c r="W3022" s="438">
        <v>1.397388203528784E-2</v>
      </c>
      <c r="X3022" s="456">
        <v>0</v>
      </c>
      <c r="Y3022" s="457">
        <v>0</v>
      </c>
      <c r="Z3022" s="438">
        <v>1.6009268487234253E-2</v>
      </c>
      <c r="AA3022" s="456">
        <v>0</v>
      </c>
      <c r="AB3022" s="457">
        <v>0</v>
      </c>
      <c r="AC3022" s="438">
        <v>4.9274134824601017E-3</v>
      </c>
      <c r="AD3022" s="456">
        <v>0</v>
      </c>
      <c r="AE3022" s="457">
        <v>0</v>
      </c>
      <c r="AF3022" s="438">
        <v>2.9896160155316659E-4</v>
      </c>
      <c r="AG3022" s="456">
        <v>0</v>
      </c>
      <c r="AH3022" s="457">
        <v>0</v>
      </c>
      <c r="AI3022" s="438">
        <v>1.0826177789245026E-2</v>
      </c>
      <c r="AJ3022" s="456">
        <v>0</v>
      </c>
      <c r="AK3022" s="457">
        <v>0</v>
      </c>
      <c r="AL3022" s="438">
        <v>1.8107450130323908E-3</v>
      </c>
      <c r="AM3022" s="456">
        <v>0</v>
      </c>
      <c r="AN3022" s="457">
        <v>0</v>
      </c>
      <c r="AO3022" s="438">
        <v>2.4654752211963264E-3</v>
      </c>
      <c r="AP3022" s="462">
        <v>0</v>
      </c>
      <c r="AQ3022" s="463">
        <v>0</v>
      </c>
      <c r="AR3022" s="463">
        <v>0</v>
      </c>
      <c r="AS3022" s="456">
        <v>0</v>
      </c>
      <c r="AT3022" s="457">
        <v>0</v>
      </c>
      <c r="AU3022" s="457">
        <v>0</v>
      </c>
    </row>
    <row r="3023" spans="1:47" x14ac:dyDescent="0.2">
      <c r="A3023" s="231">
        <v>2050</v>
      </c>
      <c r="B3023" s="232">
        <v>19</v>
      </c>
      <c r="C3023" s="456">
        <v>0</v>
      </c>
      <c r="D3023" s="457">
        <v>0</v>
      </c>
      <c r="E3023" s="438">
        <v>6.5670260179842401</v>
      </c>
      <c r="F3023" s="456">
        <v>0</v>
      </c>
      <c r="G3023" s="457">
        <v>0</v>
      </c>
      <c r="H3023" s="438">
        <v>0.26630635464585495</v>
      </c>
      <c r="I3023" s="456">
        <v>0</v>
      </c>
      <c r="J3023" s="457">
        <v>0</v>
      </c>
      <c r="K3023" s="438">
        <v>0.37348408456758941</v>
      </c>
      <c r="L3023" s="462">
        <v>0</v>
      </c>
      <c r="M3023" s="463">
        <v>0</v>
      </c>
      <c r="N3023" s="438">
        <v>3.3976730839116826E-3</v>
      </c>
      <c r="O3023" s="456">
        <v>0</v>
      </c>
      <c r="P3023" s="457">
        <v>0</v>
      </c>
      <c r="Q3023" s="438">
        <v>2.1500326444772514E-2</v>
      </c>
      <c r="R3023" s="462">
        <v>0</v>
      </c>
      <c r="S3023" s="463">
        <v>0</v>
      </c>
      <c r="T3023" s="438">
        <v>507.58632036588932</v>
      </c>
      <c r="U3023" s="456">
        <v>0</v>
      </c>
      <c r="V3023" s="457">
        <v>0</v>
      </c>
      <c r="W3023" s="438">
        <v>1.4435319211405678E-2</v>
      </c>
      <c r="X3023" s="456">
        <v>0</v>
      </c>
      <c r="Y3023" s="457">
        <v>0</v>
      </c>
      <c r="Z3023" s="438">
        <v>1.6582668563476656E-2</v>
      </c>
      <c r="AA3023" s="456">
        <v>0</v>
      </c>
      <c r="AB3023" s="457">
        <v>0</v>
      </c>
      <c r="AC3023" s="438">
        <v>5.1452436669591657E-3</v>
      </c>
      <c r="AD3023" s="456">
        <v>0</v>
      </c>
      <c r="AE3023" s="457">
        <v>0</v>
      </c>
      <c r="AF3023" s="438">
        <v>3.1167579218407921E-4</v>
      </c>
      <c r="AG3023" s="456">
        <v>0</v>
      </c>
      <c r="AH3023" s="457">
        <v>0</v>
      </c>
      <c r="AI3023" s="438">
        <v>1.1256987274089044E-2</v>
      </c>
      <c r="AJ3023" s="456">
        <v>0</v>
      </c>
      <c r="AK3023" s="457">
        <v>0</v>
      </c>
      <c r="AL3023" s="438">
        <v>1.8952956342347612E-3</v>
      </c>
      <c r="AM3023" s="456">
        <v>0</v>
      </c>
      <c r="AN3023" s="457">
        <v>0</v>
      </c>
      <c r="AO3023" s="438">
        <v>2.5537762473298413E-3</v>
      </c>
      <c r="AP3023" s="462">
        <v>0</v>
      </c>
      <c r="AQ3023" s="463">
        <v>0</v>
      </c>
      <c r="AR3023" s="463">
        <v>0</v>
      </c>
      <c r="AS3023" s="456">
        <v>0</v>
      </c>
      <c r="AT3023" s="457">
        <v>0</v>
      </c>
      <c r="AU3023" s="457">
        <v>0</v>
      </c>
    </row>
    <row r="3024" spans="1:47" x14ac:dyDescent="0.2">
      <c r="A3024" s="231">
        <v>2050</v>
      </c>
      <c r="B3024" s="232">
        <v>20</v>
      </c>
      <c r="C3024" s="456">
        <v>0</v>
      </c>
      <c r="D3024" s="457">
        <v>0</v>
      </c>
      <c r="E3024" s="438">
        <v>6.6647276644767235</v>
      </c>
      <c r="F3024" s="456">
        <v>0</v>
      </c>
      <c r="G3024" s="457">
        <v>0</v>
      </c>
      <c r="H3024" s="438">
        <v>0.27666200868913121</v>
      </c>
      <c r="I3024" s="456">
        <v>0</v>
      </c>
      <c r="J3024" s="457">
        <v>0</v>
      </c>
      <c r="K3024" s="438">
        <v>0.38056602274308099</v>
      </c>
      <c r="L3024" s="462">
        <v>0</v>
      </c>
      <c r="M3024" s="463">
        <v>0</v>
      </c>
      <c r="N3024" s="438">
        <v>3.4071061769452736E-3</v>
      </c>
      <c r="O3024" s="456">
        <v>0</v>
      </c>
      <c r="P3024" s="457">
        <v>0</v>
      </c>
      <c r="Q3024" s="438">
        <v>2.1730285155081359E-2</v>
      </c>
      <c r="R3024" s="462">
        <v>0</v>
      </c>
      <c r="S3024" s="463">
        <v>0</v>
      </c>
      <c r="T3024" s="438">
        <v>508.99488107464828</v>
      </c>
      <c r="U3024" s="456">
        <v>0</v>
      </c>
      <c r="V3024" s="457">
        <v>0</v>
      </c>
      <c r="W3024" s="438">
        <v>1.4899832819810565E-2</v>
      </c>
      <c r="X3024" s="456">
        <v>0</v>
      </c>
      <c r="Y3024" s="457">
        <v>0</v>
      </c>
      <c r="Z3024" s="438">
        <v>1.7157162419914902E-2</v>
      </c>
      <c r="AA3024" s="456">
        <v>0</v>
      </c>
      <c r="AB3024" s="457">
        <v>0</v>
      </c>
      <c r="AC3024" s="438">
        <v>5.3636458581264286E-3</v>
      </c>
      <c r="AD3024" s="456">
        <v>0</v>
      </c>
      <c r="AE3024" s="457">
        <v>0</v>
      </c>
      <c r="AF3024" s="438">
        <v>3.2442878865685253E-4</v>
      </c>
      <c r="AG3024" s="456">
        <v>0</v>
      </c>
      <c r="AH3024" s="457">
        <v>0</v>
      </c>
      <c r="AI3024" s="438">
        <v>1.1689509395564684E-2</v>
      </c>
      <c r="AJ3024" s="456">
        <v>0</v>
      </c>
      <c r="AK3024" s="457">
        <v>0</v>
      </c>
      <c r="AL3024" s="438">
        <v>1.9800064801682397E-3</v>
      </c>
      <c r="AM3024" s="456">
        <v>0</v>
      </c>
      <c r="AN3024" s="457">
        <v>0</v>
      </c>
      <c r="AO3024" s="438">
        <v>2.6425402137232844E-3</v>
      </c>
      <c r="AP3024" s="462">
        <v>0</v>
      </c>
      <c r="AQ3024" s="463">
        <v>0</v>
      </c>
      <c r="AR3024" s="463">
        <v>0</v>
      </c>
      <c r="AS3024" s="456">
        <v>0</v>
      </c>
      <c r="AT3024" s="457">
        <v>0</v>
      </c>
      <c r="AU3024" s="457">
        <v>0</v>
      </c>
    </row>
    <row r="3025" spans="1:47" x14ac:dyDescent="0.2">
      <c r="A3025" s="231">
        <v>2050</v>
      </c>
      <c r="B3025" s="232">
        <v>21</v>
      </c>
      <c r="C3025" s="456">
        <v>0</v>
      </c>
      <c r="D3025" s="457">
        <v>0</v>
      </c>
      <c r="E3025" s="438">
        <v>8.120131069980502</v>
      </c>
      <c r="F3025" s="456">
        <v>0</v>
      </c>
      <c r="G3025" s="457">
        <v>0</v>
      </c>
      <c r="H3025" s="438">
        <v>0.33620647882241494</v>
      </c>
      <c r="I3025" s="456">
        <v>0</v>
      </c>
      <c r="J3025" s="457">
        <v>0</v>
      </c>
      <c r="K3025" s="438">
        <v>0.43537670575577897</v>
      </c>
      <c r="L3025" s="462">
        <v>0</v>
      </c>
      <c r="M3025" s="463">
        <v>0</v>
      </c>
      <c r="N3025" s="438">
        <v>3.4163376385150882E-3</v>
      </c>
      <c r="O3025" s="456">
        <v>0</v>
      </c>
      <c r="P3025" s="457">
        <v>0</v>
      </c>
      <c r="Q3025" s="438">
        <v>2.7095079245920001E-2</v>
      </c>
      <c r="R3025" s="462">
        <v>0</v>
      </c>
      <c r="S3025" s="463">
        <v>0</v>
      </c>
      <c r="T3025" s="438">
        <v>510.37458589564318</v>
      </c>
      <c r="U3025" s="456">
        <v>0</v>
      </c>
      <c r="V3025" s="457">
        <v>0</v>
      </c>
      <c r="W3025" s="438">
        <v>1.7474706848363043E-2</v>
      </c>
      <c r="X3025" s="456">
        <v>0</v>
      </c>
      <c r="Y3025" s="457">
        <v>0</v>
      </c>
      <c r="Z3025" s="438">
        <v>1.7719608540865815E-2</v>
      </c>
      <c r="AA3025" s="456">
        <v>0</v>
      </c>
      <c r="AB3025" s="457">
        <v>0</v>
      </c>
      <c r="AC3025" s="438">
        <v>6.5152875249966154E-3</v>
      </c>
      <c r="AD3025" s="456">
        <v>0</v>
      </c>
      <c r="AE3025" s="457">
        <v>0</v>
      </c>
      <c r="AF3025" s="438">
        <v>3.9550598281602663E-4</v>
      </c>
      <c r="AG3025" s="456">
        <v>0</v>
      </c>
      <c r="AH3025" s="457">
        <v>0</v>
      </c>
      <c r="AI3025" s="438">
        <v>1.4208155471022303E-2</v>
      </c>
      <c r="AJ3025" s="456">
        <v>0</v>
      </c>
      <c r="AK3025" s="457">
        <v>0</v>
      </c>
      <c r="AL3025" s="438">
        <v>2.4113537516225873E-3</v>
      </c>
      <c r="AM3025" s="456">
        <v>0</v>
      </c>
      <c r="AN3025" s="457">
        <v>0</v>
      </c>
      <c r="AO3025" s="438">
        <v>3.2123085280020584E-3</v>
      </c>
      <c r="AP3025" s="462">
        <v>0</v>
      </c>
      <c r="AQ3025" s="463">
        <v>0</v>
      </c>
      <c r="AR3025" s="463">
        <v>0</v>
      </c>
      <c r="AS3025" s="456">
        <v>0</v>
      </c>
      <c r="AT3025" s="457">
        <v>0</v>
      </c>
      <c r="AU3025" s="457">
        <v>0</v>
      </c>
    </row>
    <row r="3026" spans="1:47" x14ac:dyDescent="0.2">
      <c r="A3026" s="231">
        <v>2050</v>
      </c>
      <c r="B3026" s="232">
        <v>22</v>
      </c>
      <c r="C3026" s="456">
        <v>0</v>
      </c>
      <c r="D3026" s="457">
        <v>0</v>
      </c>
      <c r="E3026" s="438">
        <v>8.2266405932199032</v>
      </c>
      <c r="F3026" s="456">
        <v>0</v>
      </c>
      <c r="G3026" s="457">
        <v>0</v>
      </c>
      <c r="H3026" s="438">
        <v>0.3473780611411158</v>
      </c>
      <c r="I3026" s="456">
        <v>0</v>
      </c>
      <c r="J3026" s="457">
        <v>0</v>
      </c>
      <c r="K3026" s="438">
        <v>0.44266088477946958</v>
      </c>
      <c r="L3026" s="462">
        <v>0</v>
      </c>
      <c r="M3026" s="463">
        <v>0</v>
      </c>
      <c r="N3026" s="438">
        <v>3.4250603548836322E-3</v>
      </c>
      <c r="O3026" s="456">
        <v>0</v>
      </c>
      <c r="P3026" s="457">
        <v>0</v>
      </c>
      <c r="Q3026" s="438">
        <v>2.7375762791881843E-2</v>
      </c>
      <c r="R3026" s="462">
        <v>0</v>
      </c>
      <c r="S3026" s="463">
        <v>0</v>
      </c>
      <c r="T3026" s="438">
        <v>511.67767563039894</v>
      </c>
      <c r="U3026" s="456">
        <v>0</v>
      </c>
      <c r="V3026" s="457">
        <v>0</v>
      </c>
      <c r="W3026" s="438">
        <v>1.795566879583143E-2</v>
      </c>
      <c r="X3026" s="456">
        <v>0</v>
      </c>
      <c r="Y3026" s="457">
        <v>0</v>
      </c>
      <c r="Z3026" s="438">
        <v>1.8250591215782198E-2</v>
      </c>
      <c r="AA3026" s="456">
        <v>0</v>
      </c>
      <c r="AB3026" s="457">
        <v>0</v>
      </c>
      <c r="AC3026" s="438">
        <v>6.7506819665054812E-3</v>
      </c>
      <c r="AD3026" s="456">
        <v>0</v>
      </c>
      <c r="AE3026" s="457">
        <v>0</v>
      </c>
      <c r="AF3026" s="438">
        <v>4.0930753950431403E-4</v>
      </c>
      <c r="AG3026" s="456">
        <v>0</v>
      </c>
      <c r="AH3026" s="457">
        <v>0</v>
      </c>
      <c r="AI3026" s="438">
        <v>1.4674895328341871E-2</v>
      </c>
      <c r="AJ3026" s="456">
        <v>0</v>
      </c>
      <c r="AK3026" s="457">
        <v>0</v>
      </c>
      <c r="AL3026" s="438">
        <v>2.5028771781972162E-3</v>
      </c>
      <c r="AM3026" s="456">
        <v>0</v>
      </c>
      <c r="AN3026" s="457">
        <v>0</v>
      </c>
      <c r="AO3026" s="438">
        <v>3.3081674849305487E-3</v>
      </c>
      <c r="AP3026" s="462">
        <v>0</v>
      </c>
      <c r="AQ3026" s="463">
        <v>0</v>
      </c>
      <c r="AR3026" s="463">
        <v>0</v>
      </c>
      <c r="AS3026" s="456">
        <v>0</v>
      </c>
      <c r="AT3026" s="457">
        <v>0</v>
      </c>
      <c r="AU3026" s="457">
        <v>0</v>
      </c>
    </row>
    <row r="3027" spans="1:47" x14ac:dyDescent="0.2">
      <c r="A3027" s="231">
        <v>2050</v>
      </c>
      <c r="B3027" s="232">
        <v>23</v>
      </c>
      <c r="C3027" s="456">
        <v>0</v>
      </c>
      <c r="D3027" s="457">
        <v>0</v>
      </c>
      <c r="E3027" s="438">
        <v>8.322950056345082</v>
      </c>
      <c r="F3027" s="456">
        <v>0</v>
      </c>
      <c r="G3027" s="457">
        <v>0</v>
      </c>
      <c r="H3027" s="438">
        <v>0.35747924875243103</v>
      </c>
      <c r="I3027" s="456">
        <v>0</v>
      </c>
      <c r="J3027" s="457">
        <v>0</v>
      </c>
      <c r="K3027" s="438">
        <v>0.44924756628372881</v>
      </c>
      <c r="L3027" s="462">
        <v>0</v>
      </c>
      <c r="M3027" s="463">
        <v>0</v>
      </c>
      <c r="N3027" s="438">
        <v>3.4329541484319306E-3</v>
      </c>
      <c r="O3027" s="456">
        <v>0</v>
      </c>
      <c r="P3027" s="457">
        <v>0</v>
      </c>
      <c r="Q3027" s="438">
        <v>2.7629569736972202E-2</v>
      </c>
      <c r="R3027" s="462">
        <v>0</v>
      </c>
      <c r="S3027" s="463">
        <v>0</v>
      </c>
      <c r="T3027" s="438">
        <v>512.85707938598</v>
      </c>
      <c r="U3027" s="456">
        <v>0</v>
      </c>
      <c r="V3027" s="457">
        <v>0</v>
      </c>
      <c r="W3027" s="438">
        <v>1.8390522110900857E-2</v>
      </c>
      <c r="X3027" s="456">
        <v>0</v>
      </c>
      <c r="Y3027" s="457">
        <v>0</v>
      </c>
      <c r="Z3027" s="438">
        <v>1.8730718470483458E-2</v>
      </c>
      <c r="AA3027" s="456">
        <v>0</v>
      </c>
      <c r="AB3027" s="457">
        <v>0</v>
      </c>
      <c r="AC3027" s="438">
        <v>6.9635242637272965E-3</v>
      </c>
      <c r="AD3027" s="456">
        <v>0</v>
      </c>
      <c r="AE3027" s="457">
        <v>0</v>
      </c>
      <c r="AF3027" s="438">
        <v>4.2178683610245512E-4</v>
      </c>
      <c r="AG3027" s="456">
        <v>0</v>
      </c>
      <c r="AH3027" s="457">
        <v>0</v>
      </c>
      <c r="AI3027" s="438">
        <v>1.5096912557077163E-2</v>
      </c>
      <c r="AJ3027" s="456">
        <v>0</v>
      </c>
      <c r="AK3027" s="457">
        <v>0</v>
      </c>
      <c r="AL3027" s="438">
        <v>2.5856281416422474E-3</v>
      </c>
      <c r="AM3027" s="456">
        <v>0</v>
      </c>
      <c r="AN3027" s="457">
        <v>0</v>
      </c>
      <c r="AO3027" s="438">
        <v>3.3948419207412515E-3</v>
      </c>
      <c r="AP3027" s="462">
        <v>0</v>
      </c>
      <c r="AQ3027" s="463">
        <v>0</v>
      </c>
      <c r="AR3027" s="463">
        <v>0</v>
      </c>
      <c r="AS3027" s="456">
        <v>0</v>
      </c>
      <c r="AT3027" s="457">
        <v>0</v>
      </c>
      <c r="AU3027" s="457">
        <v>0</v>
      </c>
    </row>
    <row r="3028" spans="1:47" x14ac:dyDescent="0.2">
      <c r="A3028" s="231">
        <v>2050</v>
      </c>
      <c r="B3028" s="232">
        <v>24</v>
      </c>
      <c r="C3028" s="456">
        <v>0</v>
      </c>
      <c r="D3028" s="457">
        <v>0</v>
      </c>
      <c r="E3028" s="438">
        <v>8.4032200224290197</v>
      </c>
      <c r="F3028" s="456">
        <v>0</v>
      </c>
      <c r="G3028" s="457">
        <v>0</v>
      </c>
      <c r="H3028" s="438">
        <v>0.36590021690897573</v>
      </c>
      <c r="I3028" s="456">
        <v>0</v>
      </c>
      <c r="J3028" s="457">
        <v>0</v>
      </c>
      <c r="K3028" s="438">
        <v>0.45473681185053705</v>
      </c>
      <c r="L3028" s="462">
        <v>0</v>
      </c>
      <c r="M3028" s="463">
        <v>0</v>
      </c>
      <c r="N3028" s="438">
        <v>3.4395154562376681E-3</v>
      </c>
      <c r="O3028" s="456">
        <v>0</v>
      </c>
      <c r="P3028" s="457">
        <v>0</v>
      </c>
      <c r="Q3028" s="438">
        <v>2.78411085026159E-2</v>
      </c>
      <c r="R3028" s="462">
        <v>0</v>
      </c>
      <c r="S3028" s="463">
        <v>0</v>
      </c>
      <c r="T3028" s="438">
        <v>513.83742185353287</v>
      </c>
      <c r="U3028" s="456">
        <v>0</v>
      </c>
      <c r="V3028" s="457">
        <v>0</v>
      </c>
      <c r="W3028" s="438">
        <v>1.8753105389725945E-2</v>
      </c>
      <c r="X3028" s="456">
        <v>0</v>
      </c>
      <c r="Y3028" s="457">
        <v>0</v>
      </c>
      <c r="Z3028" s="438">
        <v>1.9130956080429379E-2</v>
      </c>
      <c r="AA3028" s="456">
        <v>0</v>
      </c>
      <c r="AB3028" s="457">
        <v>0</v>
      </c>
      <c r="AC3028" s="438">
        <v>7.1409698566614385E-3</v>
      </c>
      <c r="AD3028" s="456">
        <v>0</v>
      </c>
      <c r="AE3028" s="457">
        <v>0</v>
      </c>
      <c r="AF3028" s="438">
        <v>4.3219084330264857E-4</v>
      </c>
      <c r="AG3028" s="456">
        <v>0</v>
      </c>
      <c r="AH3028" s="457">
        <v>0</v>
      </c>
      <c r="AI3028" s="438">
        <v>1.5448726582421378E-2</v>
      </c>
      <c r="AJ3028" s="456">
        <v>0</v>
      </c>
      <c r="AK3028" s="457">
        <v>0</v>
      </c>
      <c r="AL3028" s="438">
        <v>2.654617859976169E-3</v>
      </c>
      <c r="AM3028" s="456">
        <v>0</v>
      </c>
      <c r="AN3028" s="457">
        <v>0</v>
      </c>
      <c r="AO3028" s="438">
        <v>3.4670979973291105E-3</v>
      </c>
      <c r="AP3028" s="462">
        <v>0</v>
      </c>
      <c r="AQ3028" s="463">
        <v>0</v>
      </c>
      <c r="AR3028" s="463">
        <v>0</v>
      </c>
      <c r="AS3028" s="456">
        <v>0</v>
      </c>
      <c r="AT3028" s="457">
        <v>0</v>
      </c>
      <c r="AU3028" s="457">
        <v>0</v>
      </c>
    </row>
    <row r="3029" spans="1:47" x14ac:dyDescent="0.2">
      <c r="A3029" s="231">
        <v>2050</v>
      </c>
      <c r="B3029" s="232">
        <v>25</v>
      </c>
      <c r="C3029" s="456">
        <v>0</v>
      </c>
      <c r="D3029" s="457">
        <v>0</v>
      </c>
      <c r="E3029" s="438">
        <v>8.46369087966157</v>
      </c>
      <c r="F3029" s="456">
        <v>0</v>
      </c>
      <c r="G3029" s="457">
        <v>0</v>
      </c>
      <c r="H3029" s="438">
        <v>0.37224313131619452</v>
      </c>
      <c r="I3029" s="456">
        <v>0</v>
      </c>
      <c r="J3029" s="457">
        <v>0</v>
      </c>
      <c r="K3029" s="438">
        <v>0.45887258796236635</v>
      </c>
      <c r="L3029" s="462">
        <v>0</v>
      </c>
      <c r="M3029" s="463">
        <v>0</v>
      </c>
      <c r="N3029" s="438">
        <v>3.4444705579099798E-3</v>
      </c>
      <c r="O3029" s="456">
        <v>0</v>
      </c>
      <c r="P3029" s="457">
        <v>0</v>
      </c>
      <c r="Q3029" s="438">
        <v>2.8000471966721986E-2</v>
      </c>
      <c r="R3029" s="462">
        <v>0</v>
      </c>
      <c r="S3029" s="463">
        <v>0</v>
      </c>
      <c r="T3029" s="438">
        <v>514.57730301812694</v>
      </c>
      <c r="U3029" s="456">
        <v>0</v>
      </c>
      <c r="V3029" s="457">
        <v>0</v>
      </c>
      <c r="W3029" s="438">
        <v>1.9026138412318139E-2</v>
      </c>
      <c r="X3029" s="456">
        <v>0</v>
      </c>
      <c r="Y3029" s="457">
        <v>0</v>
      </c>
      <c r="Z3029" s="438">
        <v>1.9432492058558182E-2</v>
      </c>
      <c r="AA3029" s="456">
        <v>0</v>
      </c>
      <c r="AB3029" s="457">
        <v>0</v>
      </c>
      <c r="AC3029" s="438">
        <v>7.2746235415418912E-3</v>
      </c>
      <c r="AD3029" s="456">
        <v>0</v>
      </c>
      <c r="AE3029" s="457">
        <v>0</v>
      </c>
      <c r="AF3029" s="438">
        <v>4.4002698270698913E-4</v>
      </c>
      <c r="AG3029" s="456">
        <v>0</v>
      </c>
      <c r="AH3029" s="457">
        <v>0</v>
      </c>
      <c r="AI3029" s="438">
        <v>1.5713699347247596E-2</v>
      </c>
      <c r="AJ3029" s="456">
        <v>0</v>
      </c>
      <c r="AK3029" s="457">
        <v>0</v>
      </c>
      <c r="AL3029" s="438">
        <v>2.7065843081658493E-3</v>
      </c>
      <c r="AM3029" s="456">
        <v>0</v>
      </c>
      <c r="AN3029" s="457">
        <v>0</v>
      </c>
      <c r="AO3029" s="438">
        <v>3.5215174067307043E-3</v>
      </c>
      <c r="AP3029" s="462">
        <v>0</v>
      </c>
      <c r="AQ3029" s="463">
        <v>0</v>
      </c>
      <c r="AR3029" s="463">
        <v>0</v>
      </c>
      <c r="AS3029" s="456">
        <v>0</v>
      </c>
      <c r="AT3029" s="457">
        <v>0</v>
      </c>
      <c r="AU3029" s="457">
        <v>0</v>
      </c>
    </row>
    <row r="3030" spans="1:47" x14ac:dyDescent="0.2">
      <c r="A3030" s="231">
        <v>2050</v>
      </c>
      <c r="B3030" s="232">
        <v>26</v>
      </c>
      <c r="C3030" s="456">
        <v>0</v>
      </c>
      <c r="D3030" s="457">
        <v>0</v>
      </c>
      <c r="E3030" s="438">
        <v>8.5001777521777893</v>
      </c>
      <c r="F3030" s="456">
        <v>0</v>
      </c>
      <c r="G3030" s="457">
        <v>0</v>
      </c>
      <c r="H3030" s="438">
        <v>0.37606934680729859</v>
      </c>
      <c r="I3030" s="456">
        <v>0</v>
      </c>
      <c r="J3030" s="457">
        <v>0</v>
      </c>
      <c r="K3030" s="438">
        <v>0.46136771649068903</v>
      </c>
      <c r="L3030" s="462">
        <v>0</v>
      </c>
      <c r="M3030" s="463">
        <v>0</v>
      </c>
      <c r="N3030" s="438">
        <v>3.4474596130915627E-3</v>
      </c>
      <c r="O3030" s="456">
        <v>0</v>
      </c>
      <c r="P3030" s="457">
        <v>0</v>
      </c>
      <c r="Q3030" s="438">
        <v>2.8096610082426355E-2</v>
      </c>
      <c r="R3030" s="462">
        <v>0</v>
      </c>
      <c r="S3030" s="463">
        <v>0</v>
      </c>
      <c r="T3030" s="438">
        <v>515.0237092133201</v>
      </c>
      <c r="U3030" s="456">
        <v>0</v>
      </c>
      <c r="V3030" s="457">
        <v>0</v>
      </c>
      <c r="W3030" s="438">
        <v>1.9190879243859957E-2</v>
      </c>
      <c r="X3030" s="456">
        <v>0</v>
      </c>
      <c r="Y3030" s="457">
        <v>0</v>
      </c>
      <c r="Z3030" s="438">
        <v>1.9614303204606498E-2</v>
      </c>
      <c r="AA3030" s="456">
        <v>0</v>
      </c>
      <c r="AB3030" s="457">
        <v>0</v>
      </c>
      <c r="AC3030" s="438">
        <v>7.3552340278048474E-3</v>
      </c>
      <c r="AD3030" s="456">
        <v>0</v>
      </c>
      <c r="AE3030" s="457">
        <v>0</v>
      </c>
      <c r="AF3030" s="438">
        <v>4.4475425918159665E-4</v>
      </c>
      <c r="AG3030" s="456">
        <v>0</v>
      </c>
      <c r="AH3030" s="457">
        <v>0</v>
      </c>
      <c r="AI3030" s="438">
        <v>1.5873528791302098E-2</v>
      </c>
      <c r="AJ3030" s="456">
        <v>0</v>
      </c>
      <c r="AK3030" s="457">
        <v>0</v>
      </c>
      <c r="AL3030" s="438">
        <v>2.7379237050336232E-3</v>
      </c>
      <c r="AM3030" s="456">
        <v>0</v>
      </c>
      <c r="AN3030" s="457">
        <v>0</v>
      </c>
      <c r="AO3030" s="438">
        <v>3.5543526189558187E-3</v>
      </c>
      <c r="AP3030" s="462">
        <v>0</v>
      </c>
      <c r="AQ3030" s="463">
        <v>0</v>
      </c>
      <c r="AR3030" s="463">
        <v>0</v>
      </c>
      <c r="AS3030" s="456">
        <v>0</v>
      </c>
      <c r="AT3030" s="457">
        <v>0</v>
      </c>
      <c r="AU3030" s="457">
        <v>0</v>
      </c>
    </row>
    <row r="3031" spans="1:47" x14ac:dyDescent="0.2">
      <c r="A3031" s="231">
        <v>2050</v>
      </c>
      <c r="B3031" s="232">
        <v>27</v>
      </c>
      <c r="C3031" s="456">
        <v>0</v>
      </c>
      <c r="D3031" s="457">
        <v>0</v>
      </c>
      <c r="E3031" s="438">
        <v>8.5071128645759071</v>
      </c>
      <c r="F3031" s="456">
        <v>0</v>
      </c>
      <c r="G3031" s="457">
        <v>0</v>
      </c>
      <c r="H3031" s="438">
        <v>0.37679722659777254</v>
      </c>
      <c r="I3031" s="456">
        <v>0</v>
      </c>
      <c r="J3031" s="457">
        <v>0</v>
      </c>
      <c r="K3031" s="438">
        <v>0.4618422213957824</v>
      </c>
      <c r="L3031" s="462">
        <v>0</v>
      </c>
      <c r="M3031" s="463">
        <v>0</v>
      </c>
      <c r="N3031" s="438">
        <v>3.4480267079390319E-3</v>
      </c>
      <c r="O3031" s="456">
        <v>0</v>
      </c>
      <c r="P3031" s="457">
        <v>0</v>
      </c>
      <c r="Q3031" s="438">
        <v>2.8114919778682714E-2</v>
      </c>
      <c r="R3031" s="462">
        <v>0</v>
      </c>
      <c r="S3031" s="463">
        <v>0</v>
      </c>
      <c r="T3031" s="438">
        <v>515.10957389488487</v>
      </c>
      <c r="U3031" s="456">
        <v>0</v>
      </c>
      <c r="V3031" s="457">
        <v>0</v>
      </c>
      <c r="W3031" s="438">
        <v>1.9222225924977968E-2</v>
      </c>
      <c r="X3031" s="456">
        <v>0</v>
      </c>
      <c r="Y3031" s="457">
        <v>0</v>
      </c>
      <c r="Z3031" s="438">
        <v>1.9648927221954056E-2</v>
      </c>
      <c r="AA3031" s="456">
        <v>0</v>
      </c>
      <c r="AB3031" s="457">
        <v>0</v>
      </c>
      <c r="AC3031" s="438">
        <v>7.3705803783338398E-3</v>
      </c>
      <c r="AD3031" s="456">
        <v>0</v>
      </c>
      <c r="AE3031" s="457">
        <v>0</v>
      </c>
      <c r="AF3031" s="438">
        <v>4.4565296284399111E-4</v>
      </c>
      <c r="AG3031" s="456">
        <v>0</v>
      </c>
      <c r="AH3031" s="457">
        <v>0</v>
      </c>
      <c r="AI3031" s="438">
        <v>1.5903961551653151E-2</v>
      </c>
      <c r="AJ3031" s="456">
        <v>0</v>
      </c>
      <c r="AK3031" s="457">
        <v>0</v>
      </c>
      <c r="AL3031" s="438">
        <v>2.743891512310422E-3</v>
      </c>
      <c r="AM3031" s="456">
        <v>0</v>
      </c>
      <c r="AN3031" s="457">
        <v>0</v>
      </c>
      <c r="AO3031" s="438">
        <v>3.5606059502521397E-3</v>
      </c>
      <c r="AP3031" s="462">
        <v>0</v>
      </c>
      <c r="AQ3031" s="463">
        <v>0</v>
      </c>
      <c r="AR3031" s="463">
        <v>0</v>
      </c>
      <c r="AS3031" s="456">
        <v>0</v>
      </c>
      <c r="AT3031" s="457">
        <v>0</v>
      </c>
      <c r="AU3031" s="457">
        <v>0</v>
      </c>
    </row>
    <row r="3032" spans="1:47" x14ac:dyDescent="0.2">
      <c r="A3032" s="231">
        <v>2050</v>
      </c>
      <c r="B3032" s="232">
        <v>28</v>
      </c>
      <c r="C3032" s="456">
        <v>0</v>
      </c>
      <c r="D3032" s="457">
        <v>0</v>
      </c>
      <c r="E3032" s="438">
        <v>8.507134165969271</v>
      </c>
      <c r="F3032" s="456">
        <v>0</v>
      </c>
      <c r="G3032" s="457">
        <v>0</v>
      </c>
      <c r="H3032" s="438">
        <v>0.37679590836812249</v>
      </c>
      <c r="I3032" s="456">
        <v>0</v>
      </c>
      <c r="J3032" s="457">
        <v>0</v>
      </c>
      <c r="K3032" s="438">
        <v>0.4618423478578158</v>
      </c>
      <c r="L3032" s="462">
        <v>0</v>
      </c>
      <c r="M3032" s="463">
        <v>0</v>
      </c>
      <c r="N3032" s="438">
        <v>3.4480343816492985E-3</v>
      </c>
      <c r="O3032" s="456">
        <v>0</v>
      </c>
      <c r="P3032" s="457">
        <v>0</v>
      </c>
      <c r="Q3032" s="438">
        <v>2.8114931966231084E-2</v>
      </c>
      <c r="R3032" s="462">
        <v>0</v>
      </c>
      <c r="S3032" s="463">
        <v>0</v>
      </c>
      <c r="T3032" s="438">
        <v>515.10928087538036</v>
      </c>
      <c r="U3032" s="456">
        <v>0</v>
      </c>
      <c r="V3032" s="457">
        <v>0</v>
      </c>
      <c r="W3032" s="438">
        <v>1.9222191270383701E-2</v>
      </c>
      <c r="X3032" s="456">
        <v>0</v>
      </c>
      <c r="Y3032" s="457">
        <v>0</v>
      </c>
      <c r="Z3032" s="438">
        <v>1.9648844442939468E-2</v>
      </c>
      <c r="AA3032" s="456">
        <v>0</v>
      </c>
      <c r="AB3032" s="457">
        <v>0</v>
      </c>
      <c r="AC3032" s="438">
        <v>7.3705462143352244E-3</v>
      </c>
      <c r="AD3032" s="456">
        <v>0</v>
      </c>
      <c r="AE3032" s="457">
        <v>0</v>
      </c>
      <c r="AF3032" s="438">
        <v>4.4565284416375094E-4</v>
      </c>
      <c r="AG3032" s="456">
        <v>0</v>
      </c>
      <c r="AH3032" s="457">
        <v>0</v>
      </c>
      <c r="AI3032" s="438">
        <v>1.5903896890987253E-2</v>
      </c>
      <c r="AJ3032" s="456">
        <v>0</v>
      </c>
      <c r="AK3032" s="457">
        <v>0</v>
      </c>
      <c r="AL3032" s="438">
        <v>2.7438744038738101E-3</v>
      </c>
      <c r="AM3032" s="456">
        <v>0</v>
      </c>
      <c r="AN3032" s="457">
        <v>0</v>
      </c>
      <c r="AO3032" s="438">
        <v>3.5605919210864021E-3</v>
      </c>
      <c r="AP3032" s="462">
        <v>0</v>
      </c>
      <c r="AQ3032" s="463">
        <v>0</v>
      </c>
      <c r="AR3032" s="463">
        <v>0</v>
      </c>
      <c r="AS3032" s="456">
        <v>0</v>
      </c>
      <c r="AT3032" s="457">
        <v>0</v>
      </c>
      <c r="AU3032" s="457">
        <v>0</v>
      </c>
    </row>
    <row r="3033" spans="1:47" x14ac:dyDescent="0.2">
      <c r="A3033" s="231">
        <v>2050</v>
      </c>
      <c r="B3033" s="232">
        <v>29</v>
      </c>
      <c r="C3033" s="456">
        <v>0</v>
      </c>
      <c r="D3033" s="457">
        <v>0</v>
      </c>
      <c r="E3033" s="438">
        <v>8.5071244148330134</v>
      </c>
      <c r="F3033" s="456">
        <v>0</v>
      </c>
      <c r="G3033" s="457">
        <v>0</v>
      </c>
      <c r="H3033" s="438">
        <v>0.37679298904918102</v>
      </c>
      <c r="I3033" s="456">
        <v>0</v>
      </c>
      <c r="J3033" s="457">
        <v>0</v>
      </c>
      <c r="K3033" s="438">
        <v>0.46184177555849004</v>
      </c>
      <c r="L3033" s="462">
        <v>0</v>
      </c>
      <c r="M3033" s="463">
        <v>0</v>
      </c>
      <c r="N3033" s="438">
        <v>3.4480389997747834E-3</v>
      </c>
      <c r="O3033" s="456">
        <v>0</v>
      </c>
      <c r="P3033" s="457">
        <v>0</v>
      </c>
      <c r="Q3033" s="438">
        <v>2.81149095164527E-2</v>
      </c>
      <c r="R3033" s="462">
        <v>0</v>
      </c>
      <c r="S3033" s="463">
        <v>0</v>
      </c>
      <c r="T3033" s="438">
        <v>515.1102769160193</v>
      </c>
      <c r="U3033" s="456">
        <v>0</v>
      </c>
      <c r="V3033" s="457">
        <v>0</v>
      </c>
      <c r="W3033" s="438">
        <v>1.9222095356975756E-2</v>
      </c>
      <c r="X3033" s="456">
        <v>0</v>
      </c>
      <c r="Y3033" s="457">
        <v>0</v>
      </c>
      <c r="Z3033" s="438">
        <v>1.9648697029558154E-2</v>
      </c>
      <c r="AA3033" s="456">
        <v>0</v>
      </c>
      <c r="AB3033" s="457">
        <v>0</v>
      </c>
      <c r="AC3033" s="438">
        <v>7.3704753180657339E-3</v>
      </c>
      <c r="AD3033" s="456">
        <v>0</v>
      </c>
      <c r="AE3033" s="457">
        <v>0</v>
      </c>
      <c r="AF3033" s="438">
        <v>4.4564802994126934E-4</v>
      </c>
      <c r="AG3033" s="456">
        <v>0</v>
      </c>
      <c r="AH3033" s="457">
        <v>0</v>
      </c>
      <c r="AI3033" s="438">
        <v>1.5903773981146677E-2</v>
      </c>
      <c r="AJ3033" s="456">
        <v>0</v>
      </c>
      <c r="AK3033" s="457">
        <v>0</v>
      </c>
      <c r="AL3033" s="438">
        <v>2.7438503883938101E-3</v>
      </c>
      <c r="AM3033" s="456">
        <v>0</v>
      </c>
      <c r="AN3033" s="457">
        <v>0</v>
      </c>
      <c r="AO3033" s="438">
        <v>3.5605704282179926E-3</v>
      </c>
      <c r="AP3033" s="462">
        <v>0</v>
      </c>
      <c r="AQ3033" s="463">
        <v>0</v>
      </c>
      <c r="AR3033" s="463">
        <v>0</v>
      </c>
      <c r="AS3033" s="456">
        <v>0</v>
      </c>
      <c r="AT3033" s="457">
        <v>0</v>
      </c>
      <c r="AU3033" s="457">
        <v>0</v>
      </c>
    </row>
    <row r="3034" spans="1:47" x14ac:dyDescent="0.2">
      <c r="A3034" s="231">
        <v>2050</v>
      </c>
      <c r="B3034" s="232">
        <v>30</v>
      </c>
      <c r="C3034" s="456">
        <v>0</v>
      </c>
      <c r="D3034" s="457">
        <v>0</v>
      </c>
      <c r="E3034" s="438">
        <v>9.7761893075941728</v>
      </c>
      <c r="F3034" s="456">
        <v>0</v>
      </c>
      <c r="G3034" s="457">
        <v>0</v>
      </c>
      <c r="H3034" s="438">
        <v>0.39958027074984442</v>
      </c>
      <c r="I3034" s="456">
        <v>0</v>
      </c>
      <c r="J3034" s="457">
        <v>0</v>
      </c>
      <c r="K3034" s="438">
        <v>0.59666207334218546</v>
      </c>
      <c r="L3034" s="462">
        <v>0</v>
      </c>
      <c r="M3034" s="463">
        <v>0</v>
      </c>
      <c r="N3034" s="438">
        <v>3.4480464314253275E-3</v>
      </c>
      <c r="O3034" s="456">
        <v>0</v>
      </c>
      <c r="P3034" s="457">
        <v>0</v>
      </c>
      <c r="Q3034" s="438">
        <v>2.8114852717894281E-2</v>
      </c>
      <c r="R3034" s="462">
        <v>0</v>
      </c>
      <c r="S3034" s="463">
        <v>0</v>
      </c>
      <c r="T3034" s="438">
        <v>515.11120190179793</v>
      </c>
      <c r="U3034" s="456">
        <v>0</v>
      </c>
      <c r="V3034" s="457">
        <v>0</v>
      </c>
      <c r="W3034" s="438">
        <v>2.0497956308317165E-2</v>
      </c>
      <c r="X3034" s="456">
        <v>0</v>
      </c>
      <c r="Y3034" s="457">
        <v>0</v>
      </c>
      <c r="Z3034" s="438">
        <v>1.9648466805656524E-2</v>
      </c>
      <c r="AA3034" s="456">
        <v>0</v>
      </c>
      <c r="AB3034" s="457">
        <v>0</v>
      </c>
      <c r="AC3034" s="438">
        <v>7.792654544107251E-3</v>
      </c>
      <c r="AD3034" s="456">
        <v>0</v>
      </c>
      <c r="AE3034" s="457">
        <v>0</v>
      </c>
      <c r="AF3034" s="438">
        <v>4.7229495701127741E-4</v>
      </c>
      <c r="AG3034" s="456">
        <v>0</v>
      </c>
      <c r="AH3034" s="457">
        <v>0</v>
      </c>
      <c r="AI3034" s="438">
        <v>1.6873105732430501E-2</v>
      </c>
      <c r="AJ3034" s="456">
        <v>0</v>
      </c>
      <c r="AK3034" s="457">
        <v>0</v>
      </c>
      <c r="AL3034" s="438">
        <v>2.8982153721984231E-3</v>
      </c>
      <c r="AM3034" s="456">
        <v>0</v>
      </c>
      <c r="AN3034" s="457">
        <v>0</v>
      </c>
      <c r="AO3034" s="438">
        <v>3.7892643751364368E-3</v>
      </c>
      <c r="AP3034" s="462">
        <v>0</v>
      </c>
      <c r="AQ3034" s="463">
        <v>0</v>
      </c>
      <c r="AR3034" s="463">
        <v>0</v>
      </c>
      <c r="AS3034" s="456">
        <v>0</v>
      </c>
      <c r="AT3034" s="457">
        <v>0</v>
      </c>
      <c r="AU3034" s="457">
        <v>0</v>
      </c>
    </row>
    <row r="3035" spans="1:47" x14ac:dyDescent="0.2">
      <c r="A3035" s="231">
        <v>2050</v>
      </c>
      <c r="B3035" s="232">
        <v>31</v>
      </c>
      <c r="C3035" s="456">
        <v>0</v>
      </c>
      <c r="D3035" s="457">
        <v>0</v>
      </c>
      <c r="E3035" s="438">
        <v>11.089706044064648</v>
      </c>
      <c r="F3035" s="456">
        <v>0</v>
      </c>
      <c r="G3035" s="457">
        <v>0</v>
      </c>
      <c r="H3035" s="438">
        <v>0.42474778101179039</v>
      </c>
      <c r="I3035" s="456">
        <v>0</v>
      </c>
      <c r="J3035" s="457">
        <v>0</v>
      </c>
      <c r="K3035" s="438">
        <v>0.72635557239199844</v>
      </c>
      <c r="L3035" s="462">
        <v>0</v>
      </c>
      <c r="M3035" s="463">
        <v>0</v>
      </c>
      <c r="N3035" s="438">
        <v>3.4480502744016414E-3</v>
      </c>
      <c r="O3035" s="456">
        <v>0</v>
      </c>
      <c r="P3035" s="457">
        <v>0</v>
      </c>
      <c r="Q3035" s="438">
        <v>2.8114818130066409E-2</v>
      </c>
      <c r="R3035" s="462">
        <v>0</v>
      </c>
      <c r="S3035" s="463">
        <v>0</v>
      </c>
      <c r="T3035" s="438">
        <v>515.11274807116934</v>
      </c>
      <c r="U3035" s="456">
        <v>0</v>
      </c>
      <c r="V3035" s="457">
        <v>0</v>
      </c>
      <c r="W3035" s="438">
        <v>2.1883895633631176E-2</v>
      </c>
      <c r="X3035" s="456">
        <v>0</v>
      </c>
      <c r="Y3035" s="457">
        <v>0</v>
      </c>
      <c r="Z3035" s="438">
        <v>1.964811871951171E-2</v>
      </c>
      <c r="AA3035" s="456">
        <v>0</v>
      </c>
      <c r="AB3035" s="457">
        <v>0</v>
      </c>
      <c r="AC3035" s="438">
        <v>8.2632664389680824E-3</v>
      </c>
      <c r="AD3035" s="456">
        <v>0</v>
      </c>
      <c r="AE3035" s="457">
        <v>0</v>
      </c>
      <c r="AF3035" s="438">
        <v>5.0188725768906281E-4</v>
      </c>
      <c r="AG3035" s="456">
        <v>0</v>
      </c>
      <c r="AH3035" s="457">
        <v>0</v>
      </c>
      <c r="AI3035" s="438">
        <v>1.7942412001161083E-2</v>
      </c>
      <c r="AJ3035" s="456">
        <v>0</v>
      </c>
      <c r="AK3035" s="457">
        <v>0</v>
      </c>
      <c r="AL3035" s="438">
        <v>3.0713756111775607E-3</v>
      </c>
      <c r="AM3035" s="456">
        <v>0</v>
      </c>
      <c r="AN3035" s="457">
        <v>0</v>
      </c>
      <c r="AO3035" s="438">
        <v>4.0393331006651377E-3</v>
      </c>
      <c r="AP3035" s="462">
        <v>0</v>
      </c>
      <c r="AQ3035" s="463">
        <v>0</v>
      </c>
      <c r="AR3035" s="463">
        <v>0</v>
      </c>
      <c r="AS3035" s="456">
        <v>0</v>
      </c>
      <c r="AT3035" s="457">
        <v>0</v>
      </c>
      <c r="AU3035" s="457">
        <v>0</v>
      </c>
    </row>
    <row r="3036" spans="1:47" x14ac:dyDescent="0.2">
      <c r="A3036" s="231">
        <v>2050</v>
      </c>
      <c r="B3036" s="232">
        <v>32</v>
      </c>
      <c r="C3036" s="456">
        <v>0</v>
      </c>
      <c r="D3036" s="457">
        <v>0</v>
      </c>
      <c r="E3036" s="419">
        <v>11.089706044064648</v>
      </c>
      <c r="F3036" s="456">
        <v>0</v>
      </c>
      <c r="G3036" s="457">
        <v>0</v>
      </c>
      <c r="H3036" s="419">
        <v>0.42474778101179039</v>
      </c>
      <c r="I3036" s="456">
        <v>0</v>
      </c>
      <c r="J3036" s="457">
        <v>0</v>
      </c>
      <c r="K3036" s="419">
        <v>0.72635557239199844</v>
      </c>
      <c r="L3036" s="462">
        <v>0</v>
      </c>
      <c r="M3036" s="463">
        <v>0</v>
      </c>
      <c r="N3036" s="419">
        <v>3.4480502744016414E-3</v>
      </c>
      <c r="O3036" s="456">
        <v>0</v>
      </c>
      <c r="P3036" s="457">
        <v>0</v>
      </c>
      <c r="Q3036" s="419">
        <v>2.8114818130066409E-2</v>
      </c>
      <c r="R3036" s="462">
        <v>0</v>
      </c>
      <c r="S3036" s="463">
        <v>0</v>
      </c>
      <c r="T3036" s="419">
        <v>515.11274807116934</v>
      </c>
      <c r="U3036" s="456">
        <v>0</v>
      </c>
      <c r="V3036" s="457">
        <v>0</v>
      </c>
      <c r="W3036" s="419">
        <v>2.1883895633631176E-2</v>
      </c>
      <c r="X3036" s="456">
        <v>0</v>
      </c>
      <c r="Y3036" s="457">
        <v>0</v>
      </c>
      <c r="Z3036" s="419">
        <v>1.964811871951171E-2</v>
      </c>
      <c r="AA3036" s="456">
        <v>0</v>
      </c>
      <c r="AB3036" s="457">
        <v>0</v>
      </c>
      <c r="AC3036" s="419">
        <v>8.2632664389680824E-3</v>
      </c>
      <c r="AD3036" s="456">
        <v>0</v>
      </c>
      <c r="AE3036" s="457">
        <v>0</v>
      </c>
      <c r="AF3036" s="419">
        <v>5.0188725768906281E-4</v>
      </c>
      <c r="AG3036" s="456">
        <v>0</v>
      </c>
      <c r="AH3036" s="457">
        <v>0</v>
      </c>
      <c r="AI3036" s="419">
        <v>1.7942412001161083E-2</v>
      </c>
      <c r="AJ3036" s="456">
        <v>0</v>
      </c>
      <c r="AK3036" s="457">
        <v>0</v>
      </c>
      <c r="AL3036" s="419">
        <v>3.0713756111775607E-3</v>
      </c>
      <c r="AM3036" s="456">
        <v>0</v>
      </c>
      <c r="AN3036" s="457">
        <v>0</v>
      </c>
      <c r="AO3036" s="419">
        <v>4.0393331006651377E-3</v>
      </c>
      <c r="AP3036" s="462">
        <v>0</v>
      </c>
      <c r="AQ3036" s="463">
        <v>0</v>
      </c>
      <c r="AR3036" s="463">
        <v>0</v>
      </c>
      <c r="AS3036" s="456">
        <v>0</v>
      </c>
      <c r="AT3036" s="457">
        <v>0</v>
      </c>
      <c r="AU3036" s="457">
        <v>0</v>
      </c>
    </row>
    <row r="3037" spans="1:47" x14ac:dyDescent="0.2">
      <c r="A3037" s="231">
        <v>2050</v>
      </c>
      <c r="B3037" s="232">
        <v>33</v>
      </c>
      <c r="C3037" s="456">
        <v>0</v>
      </c>
      <c r="D3037" s="457">
        <v>0</v>
      </c>
      <c r="E3037" s="419">
        <v>11.089706044064648</v>
      </c>
      <c r="F3037" s="456">
        <v>0</v>
      </c>
      <c r="G3037" s="457">
        <v>0</v>
      </c>
      <c r="H3037" s="419">
        <v>0.42474778101179039</v>
      </c>
      <c r="I3037" s="456">
        <v>0</v>
      </c>
      <c r="J3037" s="457">
        <v>0</v>
      </c>
      <c r="K3037" s="419">
        <v>0.72635557239199844</v>
      </c>
      <c r="L3037" s="462">
        <v>0</v>
      </c>
      <c r="M3037" s="463">
        <v>0</v>
      </c>
      <c r="N3037" s="419">
        <v>3.4480502744016414E-3</v>
      </c>
      <c r="O3037" s="456">
        <v>0</v>
      </c>
      <c r="P3037" s="457">
        <v>0</v>
      </c>
      <c r="Q3037" s="419">
        <v>2.8114818130066409E-2</v>
      </c>
      <c r="R3037" s="462">
        <v>0</v>
      </c>
      <c r="S3037" s="463">
        <v>0</v>
      </c>
      <c r="T3037" s="419">
        <v>515.11274807116934</v>
      </c>
      <c r="U3037" s="456">
        <v>0</v>
      </c>
      <c r="V3037" s="457">
        <v>0</v>
      </c>
      <c r="W3037" s="419">
        <v>2.1883895633631176E-2</v>
      </c>
      <c r="X3037" s="456">
        <v>0</v>
      </c>
      <c r="Y3037" s="457">
        <v>0</v>
      </c>
      <c r="Z3037" s="419">
        <v>1.964811871951171E-2</v>
      </c>
      <c r="AA3037" s="456">
        <v>0</v>
      </c>
      <c r="AB3037" s="457">
        <v>0</v>
      </c>
      <c r="AC3037" s="419">
        <v>8.2632664389680824E-3</v>
      </c>
      <c r="AD3037" s="456">
        <v>0</v>
      </c>
      <c r="AE3037" s="457">
        <v>0</v>
      </c>
      <c r="AF3037" s="419">
        <v>5.0188725768906281E-4</v>
      </c>
      <c r="AG3037" s="456">
        <v>0</v>
      </c>
      <c r="AH3037" s="457">
        <v>0</v>
      </c>
      <c r="AI3037" s="419">
        <v>1.7942412001161083E-2</v>
      </c>
      <c r="AJ3037" s="456">
        <v>0</v>
      </c>
      <c r="AK3037" s="457">
        <v>0</v>
      </c>
      <c r="AL3037" s="419">
        <v>3.0713756111775607E-3</v>
      </c>
      <c r="AM3037" s="456">
        <v>0</v>
      </c>
      <c r="AN3037" s="457">
        <v>0</v>
      </c>
      <c r="AO3037" s="419">
        <v>4.0393331006651377E-3</v>
      </c>
      <c r="AP3037" s="462">
        <v>0</v>
      </c>
      <c r="AQ3037" s="463">
        <v>0</v>
      </c>
      <c r="AR3037" s="463">
        <v>0</v>
      </c>
      <c r="AS3037" s="456">
        <v>0</v>
      </c>
      <c r="AT3037" s="457">
        <v>0</v>
      </c>
      <c r="AU3037" s="457">
        <v>0</v>
      </c>
    </row>
    <row r="3038" spans="1:47" x14ac:dyDescent="0.2">
      <c r="A3038" s="231">
        <v>2050</v>
      </c>
      <c r="B3038" s="232">
        <v>34</v>
      </c>
      <c r="C3038" s="456">
        <v>0</v>
      </c>
      <c r="D3038" s="457">
        <v>0</v>
      </c>
      <c r="E3038" s="419">
        <v>11.089706044064648</v>
      </c>
      <c r="F3038" s="456">
        <v>0</v>
      </c>
      <c r="G3038" s="457">
        <v>0</v>
      </c>
      <c r="H3038" s="419">
        <v>0.42474778101179039</v>
      </c>
      <c r="I3038" s="456">
        <v>0</v>
      </c>
      <c r="J3038" s="457">
        <v>0</v>
      </c>
      <c r="K3038" s="419">
        <v>0.72635557239199844</v>
      </c>
      <c r="L3038" s="462">
        <v>0</v>
      </c>
      <c r="M3038" s="463">
        <v>0</v>
      </c>
      <c r="N3038" s="419">
        <v>3.4480502744016414E-3</v>
      </c>
      <c r="O3038" s="456">
        <v>0</v>
      </c>
      <c r="P3038" s="457">
        <v>0</v>
      </c>
      <c r="Q3038" s="419">
        <v>2.8114818130066409E-2</v>
      </c>
      <c r="R3038" s="462">
        <v>0</v>
      </c>
      <c r="S3038" s="463">
        <v>0</v>
      </c>
      <c r="T3038" s="419">
        <v>515.11274807116934</v>
      </c>
      <c r="U3038" s="456">
        <v>0</v>
      </c>
      <c r="V3038" s="457">
        <v>0</v>
      </c>
      <c r="W3038" s="419">
        <v>2.1883895633631176E-2</v>
      </c>
      <c r="X3038" s="456">
        <v>0</v>
      </c>
      <c r="Y3038" s="457">
        <v>0</v>
      </c>
      <c r="Z3038" s="419">
        <v>1.964811871951171E-2</v>
      </c>
      <c r="AA3038" s="456">
        <v>0</v>
      </c>
      <c r="AB3038" s="457">
        <v>0</v>
      </c>
      <c r="AC3038" s="419">
        <v>8.2632664389680824E-3</v>
      </c>
      <c r="AD3038" s="456">
        <v>0</v>
      </c>
      <c r="AE3038" s="457">
        <v>0</v>
      </c>
      <c r="AF3038" s="419">
        <v>5.0188725768906281E-4</v>
      </c>
      <c r="AG3038" s="456">
        <v>0</v>
      </c>
      <c r="AH3038" s="457">
        <v>0</v>
      </c>
      <c r="AI3038" s="419">
        <v>1.7942412001161083E-2</v>
      </c>
      <c r="AJ3038" s="456">
        <v>0</v>
      </c>
      <c r="AK3038" s="457">
        <v>0</v>
      </c>
      <c r="AL3038" s="419">
        <v>3.0713756111775607E-3</v>
      </c>
      <c r="AM3038" s="456">
        <v>0</v>
      </c>
      <c r="AN3038" s="457">
        <v>0</v>
      </c>
      <c r="AO3038" s="419">
        <v>4.0393331006651377E-3</v>
      </c>
      <c r="AP3038" s="462">
        <v>0</v>
      </c>
      <c r="AQ3038" s="463">
        <v>0</v>
      </c>
      <c r="AR3038" s="463">
        <v>0</v>
      </c>
      <c r="AS3038" s="456">
        <v>0</v>
      </c>
      <c r="AT3038" s="457">
        <v>0</v>
      </c>
      <c r="AU3038" s="457">
        <v>0</v>
      </c>
    </row>
    <row r="3039" spans="1:47" x14ac:dyDescent="0.2">
      <c r="A3039" s="231">
        <v>2050</v>
      </c>
      <c r="B3039" s="232">
        <v>35</v>
      </c>
      <c r="C3039" s="456">
        <v>0</v>
      </c>
      <c r="D3039" s="457">
        <v>0</v>
      </c>
      <c r="E3039" s="419">
        <v>11.089706044064648</v>
      </c>
      <c r="F3039" s="456">
        <v>0</v>
      </c>
      <c r="G3039" s="457">
        <v>0</v>
      </c>
      <c r="H3039" s="419">
        <v>0.42474778101179039</v>
      </c>
      <c r="I3039" s="456">
        <v>0</v>
      </c>
      <c r="J3039" s="457">
        <v>0</v>
      </c>
      <c r="K3039" s="419">
        <v>0.72635557239199844</v>
      </c>
      <c r="L3039" s="462">
        <v>0</v>
      </c>
      <c r="M3039" s="463">
        <v>0</v>
      </c>
      <c r="N3039" s="419">
        <v>3.4480502744016414E-3</v>
      </c>
      <c r="O3039" s="456">
        <v>0</v>
      </c>
      <c r="P3039" s="457">
        <v>0</v>
      </c>
      <c r="Q3039" s="419">
        <v>2.8114818130066409E-2</v>
      </c>
      <c r="R3039" s="462">
        <v>0</v>
      </c>
      <c r="S3039" s="463">
        <v>0</v>
      </c>
      <c r="T3039" s="419">
        <v>515.11274807116934</v>
      </c>
      <c r="U3039" s="456">
        <v>0</v>
      </c>
      <c r="V3039" s="457">
        <v>0</v>
      </c>
      <c r="W3039" s="419">
        <v>2.1883895633631176E-2</v>
      </c>
      <c r="X3039" s="456">
        <v>0</v>
      </c>
      <c r="Y3039" s="457">
        <v>0</v>
      </c>
      <c r="Z3039" s="419">
        <v>1.964811871951171E-2</v>
      </c>
      <c r="AA3039" s="456">
        <v>0</v>
      </c>
      <c r="AB3039" s="457">
        <v>0</v>
      </c>
      <c r="AC3039" s="419">
        <v>8.2632664389680824E-3</v>
      </c>
      <c r="AD3039" s="456">
        <v>0</v>
      </c>
      <c r="AE3039" s="457">
        <v>0</v>
      </c>
      <c r="AF3039" s="419">
        <v>5.0188725768906281E-4</v>
      </c>
      <c r="AG3039" s="456">
        <v>0</v>
      </c>
      <c r="AH3039" s="457">
        <v>0</v>
      </c>
      <c r="AI3039" s="419">
        <v>1.7942412001161083E-2</v>
      </c>
      <c r="AJ3039" s="456">
        <v>0</v>
      </c>
      <c r="AK3039" s="457">
        <v>0</v>
      </c>
      <c r="AL3039" s="419">
        <v>3.0713756111775607E-3</v>
      </c>
      <c r="AM3039" s="456">
        <v>0</v>
      </c>
      <c r="AN3039" s="457">
        <v>0</v>
      </c>
      <c r="AO3039" s="419">
        <v>4.0393331006651377E-3</v>
      </c>
      <c r="AP3039" s="462">
        <v>0</v>
      </c>
      <c r="AQ3039" s="463">
        <v>0</v>
      </c>
      <c r="AR3039" s="463">
        <v>0</v>
      </c>
      <c r="AS3039" s="456">
        <v>0</v>
      </c>
      <c r="AT3039" s="457">
        <v>0</v>
      </c>
      <c r="AU3039" s="457">
        <v>0</v>
      </c>
    </row>
    <row r="3040" spans="1:47" x14ac:dyDescent="0.2">
      <c r="A3040" s="231">
        <v>2050</v>
      </c>
      <c r="B3040" s="232">
        <v>36</v>
      </c>
      <c r="C3040" s="456">
        <v>0</v>
      </c>
      <c r="D3040" s="457">
        <v>0</v>
      </c>
      <c r="E3040" s="419">
        <v>11.089706044064648</v>
      </c>
      <c r="F3040" s="456">
        <v>0</v>
      </c>
      <c r="G3040" s="457">
        <v>0</v>
      </c>
      <c r="H3040" s="419">
        <v>0.42474778101179039</v>
      </c>
      <c r="I3040" s="456">
        <v>0</v>
      </c>
      <c r="J3040" s="457">
        <v>0</v>
      </c>
      <c r="K3040" s="419">
        <v>0.72635557239199844</v>
      </c>
      <c r="L3040" s="462">
        <v>0</v>
      </c>
      <c r="M3040" s="463">
        <v>0</v>
      </c>
      <c r="N3040" s="419">
        <v>3.4480502744016414E-3</v>
      </c>
      <c r="O3040" s="456">
        <v>0</v>
      </c>
      <c r="P3040" s="457">
        <v>0</v>
      </c>
      <c r="Q3040" s="419">
        <v>2.8114818130066409E-2</v>
      </c>
      <c r="R3040" s="462">
        <v>0</v>
      </c>
      <c r="S3040" s="463">
        <v>0</v>
      </c>
      <c r="T3040" s="419">
        <v>515.11274807116934</v>
      </c>
      <c r="U3040" s="456">
        <v>0</v>
      </c>
      <c r="V3040" s="457">
        <v>0</v>
      </c>
      <c r="W3040" s="419">
        <v>2.1883895633631176E-2</v>
      </c>
      <c r="X3040" s="456">
        <v>0</v>
      </c>
      <c r="Y3040" s="457">
        <v>0</v>
      </c>
      <c r="Z3040" s="419">
        <v>1.964811871951171E-2</v>
      </c>
      <c r="AA3040" s="456">
        <v>0</v>
      </c>
      <c r="AB3040" s="457">
        <v>0</v>
      </c>
      <c r="AC3040" s="419">
        <v>8.2632664389680824E-3</v>
      </c>
      <c r="AD3040" s="456">
        <v>0</v>
      </c>
      <c r="AE3040" s="457">
        <v>0</v>
      </c>
      <c r="AF3040" s="419">
        <v>5.0188725768906281E-4</v>
      </c>
      <c r="AG3040" s="456">
        <v>0</v>
      </c>
      <c r="AH3040" s="457">
        <v>0</v>
      </c>
      <c r="AI3040" s="419">
        <v>1.7942412001161083E-2</v>
      </c>
      <c r="AJ3040" s="456">
        <v>0</v>
      </c>
      <c r="AK3040" s="457">
        <v>0</v>
      </c>
      <c r="AL3040" s="419">
        <v>3.0713756111775607E-3</v>
      </c>
      <c r="AM3040" s="456">
        <v>0</v>
      </c>
      <c r="AN3040" s="457">
        <v>0</v>
      </c>
      <c r="AO3040" s="419">
        <v>4.0393331006651377E-3</v>
      </c>
      <c r="AP3040" s="462">
        <v>0</v>
      </c>
      <c r="AQ3040" s="463">
        <v>0</v>
      </c>
      <c r="AR3040" s="463">
        <v>0</v>
      </c>
      <c r="AS3040" s="456">
        <v>0</v>
      </c>
      <c r="AT3040" s="457">
        <v>0</v>
      </c>
      <c r="AU3040" s="457">
        <v>0</v>
      </c>
    </row>
    <row r="3041" spans="1:47" x14ac:dyDescent="0.2">
      <c r="A3041" s="231">
        <v>2050</v>
      </c>
      <c r="B3041" s="232">
        <v>37</v>
      </c>
      <c r="C3041" s="456">
        <v>0</v>
      </c>
      <c r="D3041" s="457">
        <v>0</v>
      </c>
      <c r="E3041" s="419">
        <v>11.089706044064648</v>
      </c>
      <c r="F3041" s="456">
        <v>0</v>
      </c>
      <c r="G3041" s="457">
        <v>0</v>
      </c>
      <c r="H3041" s="419">
        <v>0.42474778101179039</v>
      </c>
      <c r="I3041" s="456">
        <v>0</v>
      </c>
      <c r="J3041" s="457">
        <v>0</v>
      </c>
      <c r="K3041" s="419">
        <v>0.72635557239199844</v>
      </c>
      <c r="L3041" s="462">
        <v>0</v>
      </c>
      <c r="M3041" s="463">
        <v>0</v>
      </c>
      <c r="N3041" s="419">
        <v>3.4480502744016414E-3</v>
      </c>
      <c r="O3041" s="456">
        <v>0</v>
      </c>
      <c r="P3041" s="457">
        <v>0</v>
      </c>
      <c r="Q3041" s="419">
        <v>2.8114818130066409E-2</v>
      </c>
      <c r="R3041" s="462">
        <v>0</v>
      </c>
      <c r="S3041" s="463">
        <v>0</v>
      </c>
      <c r="T3041" s="419">
        <v>515.11274807116934</v>
      </c>
      <c r="U3041" s="456">
        <v>0</v>
      </c>
      <c r="V3041" s="457">
        <v>0</v>
      </c>
      <c r="W3041" s="419">
        <v>2.1883895633631176E-2</v>
      </c>
      <c r="X3041" s="456">
        <v>0</v>
      </c>
      <c r="Y3041" s="457">
        <v>0</v>
      </c>
      <c r="Z3041" s="419">
        <v>1.964811871951171E-2</v>
      </c>
      <c r="AA3041" s="456">
        <v>0</v>
      </c>
      <c r="AB3041" s="457">
        <v>0</v>
      </c>
      <c r="AC3041" s="419">
        <v>8.2632664389680824E-3</v>
      </c>
      <c r="AD3041" s="456">
        <v>0</v>
      </c>
      <c r="AE3041" s="457">
        <v>0</v>
      </c>
      <c r="AF3041" s="419">
        <v>5.0188725768906281E-4</v>
      </c>
      <c r="AG3041" s="456">
        <v>0</v>
      </c>
      <c r="AH3041" s="457">
        <v>0</v>
      </c>
      <c r="AI3041" s="419">
        <v>1.7942412001161083E-2</v>
      </c>
      <c r="AJ3041" s="456">
        <v>0</v>
      </c>
      <c r="AK3041" s="457">
        <v>0</v>
      </c>
      <c r="AL3041" s="419">
        <v>3.0713756111775607E-3</v>
      </c>
      <c r="AM3041" s="456">
        <v>0</v>
      </c>
      <c r="AN3041" s="457">
        <v>0</v>
      </c>
      <c r="AO3041" s="419">
        <v>4.0393331006651377E-3</v>
      </c>
      <c r="AP3041" s="462">
        <v>0</v>
      </c>
      <c r="AQ3041" s="463">
        <v>0</v>
      </c>
      <c r="AR3041" s="463">
        <v>0</v>
      </c>
      <c r="AS3041" s="456">
        <v>0</v>
      </c>
      <c r="AT3041" s="457">
        <v>0</v>
      </c>
      <c r="AU3041" s="457">
        <v>0</v>
      </c>
    </row>
    <row r="3042" spans="1:47" x14ac:dyDescent="0.2">
      <c r="A3042" s="231">
        <v>2050</v>
      </c>
      <c r="B3042" s="232">
        <v>38</v>
      </c>
      <c r="C3042" s="456">
        <v>0</v>
      </c>
      <c r="D3042" s="457">
        <v>0</v>
      </c>
      <c r="E3042" s="419">
        <v>11.089706044064648</v>
      </c>
      <c r="F3042" s="456">
        <v>0</v>
      </c>
      <c r="G3042" s="457">
        <v>0</v>
      </c>
      <c r="H3042" s="419">
        <v>0.42474778101179039</v>
      </c>
      <c r="I3042" s="456">
        <v>0</v>
      </c>
      <c r="J3042" s="457">
        <v>0</v>
      </c>
      <c r="K3042" s="419">
        <v>0.72635557239199844</v>
      </c>
      <c r="L3042" s="462">
        <v>0</v>
      </c>
      <c r="M3042" s="463">
        <v>0</v>
      </c>
      <c r="N3042" s="419">
        <v>3.4480502744016414E-3</v>
      </c>
      <c r="O3042" s="456">
        <v>0</v>
      </c>
      <c r="P3042" s="457">
        <v>0</v>
      </c>
      <c r="Q3042" s="419">
        <v>2.8114818130066409E-2</v>
      </c>
      <c r="R3042" s="462">
        <v>0</v>
      </c>
      <c r="S3042" s="463">
        <v>0</v>
      </c>
      <c r="T3042" s="419">
        <v>515.11274807116934</v>
      </c>
      <c r="U3042" s="456">
        <v>0</v>
      </c>
      <c r="V3042" s="457">
        <v>0</v>
      </c>
      <c r="W3042" s="419">
        <v>2.1883895633631176E-2</v>
      </c>
      <c r="X3042" s="456">
        <v>0</v>
      </c>
      <c r="Y3042" s="457">
        <v>0</v>
      </c>
      <c r="Z3042" s="419">
        <v>1.964811871951171E-2</v>
      </c>
      <c r="AA3042" s="456">
        <v>0</v>
      </c>
      <c r="AB3042" s="457">
        <v>0</v>
      </c>
      <c r="AC3042" s="419">
        <v>8.2632664389680824E-3</v>
      </c>
      <c r="AD3042" s="456">
        <v>0</v>
      </c>
      <c r="AE3042" s="457">
        <v>0</v>
      </c>
      <c r="AF3042" s="419">
        <v>5.0188725768906281E-4</v>
      </c>
      <c r="AG3042" s="456">
        <v>0</v>
      </c>
      <c r="AH3042" s="457">
        <v>0</v>
      </c>
      <c r="AI3042" s="419">
        <v>1.7942412001161083E-2</v>
      </c>
      <c r="AJ3042" s="456">
        <v>0</v>
      </c>
      <c r="AK3042" s="457">
        <v>0</v>
      </c>
      <c r="AL3042" s="419">
        <v>3.0713756111775607E-3</v>
      </c>
      <c r="AM3042" s="456">
        <v>0</v>
      </c>
      <c r="AN3042" s="457">
        <v>0</v>
      </c>
      <c r="AO3042" s="419">
        <v>4.0393331006651377E-3</v>
      </c>
      <c r="AP3042" s="462">
        <v>0</v>
      </c>
      <c r="AQ3042" s="463">
        <v>0</v>
      </c>
      <c r="AR3042" s="463">
        <v>0</v>
      </c>
      <c r="AS3042" s="456">
        <v>0</v>
      </c>
      <c r="AT3042" s="457">
        <v>0</v>
      </c>
      <c r="AU3042" s="457">
        <v>0</v>
      </c>
    </row>
    <row r="3043" spans="1:47" x14ac:dyDescent="0.2">
      <c r="A3043" s="231">
        <v>2050</v>
      </c>
      <c r="B3043" s="232">
        <v>39</v>
      </c>
      <c r="C3043" s="456">
        <v>0</v>
      </c>
      <c r="D3043" s="457">
        <v>0</v>
      </c>
      <c r="E3043" s="419">
        <v>11.089706044064648</v>
      </c>
      <c r="F3043" s="456">
        <v>0</v>
      </c>
      <c r="G3043" s="457">
        <v>0</v>
      </c>
      <c r="H3043" s="419">
        <v>0.42474778101179039</v>
      </c>
      <c r="I3043" s="456">
        <v>0</v>
      </c>
      <c r="J3043" s="457">
        <v>0</v>
      </c>
      <c r="K3043" s="419">
        <v>0.72635557239199844</v>
      </c>
      <c r="L3043" s="462">
        <v>0</v>
      </c>
      <c r="M3043" s="463">
        <v>0</v>
      </c>
      <c r="N3043" s="419">
        <v>3.4480502744016414E-3</v>
      </c>
      <c r="O3043" s="456">
        <v>0</v>
      </c>
      <c r="P3043" s="457">
        <v>0</v>
      </c>
      <c r="Q3043" s="419">
        <v>2.8114818130066409E-2</v>
      </c>
      <c r="R3043" s="462">
        <v>0</v>
      </c>
      <c r="S3043" s="463">
        <v>0</v>
      </c>
      <c r="T3043" s="419">
        <v>515.11274807116934</v>
      </c>
      <c r="U3043" s="456">
        <v>0</v>
      </c>
      <c r="V3043" s="457">
        <v>0</v>
      </c>
      <c r="W3043" s="419">
        <v>2.1883895633631176E-2</v>
      </c>
      <c r="X3043" s="456">
        <v>0</v>
      </c>
      <c r="Y3043" s="457">
        <v>0</v>
      </c>
      <c r="Z3043" s="419">
        <v>1.964811871951171E-2</v>
      </c>
      <c r="AA3043" s="456">
        <v>0</v>
      </c>
      <c r="AB3043" s="457">
        <v>0</v>
      </c>
      <c r="AC3043" s="419">
        <v>8.2632664389680824E-3</v>
      </c>
      <c r="AD3043" s="456">
        <v>0</v>
      </c>
      <c r="AE3043" s="457">
        <v>0</v>
      </c>
      <c r="AF3043" s="419">
        <v>5.0188725768906281E-4</v>
      </c>
      <c r="AG3043" s="456">
        <v>0</v>
      </c>
      <c r="AH3043" s="457">
        <v>0</v>
      </c>
      <c r="AI3043" s="419">
        <v>1.7942412001161083E-2</v>
      </c>
      <c r="AJ3043" s="456">
        <v>0</v>
      </c>
      <c r="AK3043" s="457">
        <v>0</v>
      </c>
      <c r="AL3043" s="419">
        <v>3.0713756111775607E-3</v>
      </c>
      <c r="AM3043" s="456">
        <v>0</v>
      </c>
      <c r="AN3043" s="457">
        <v>0</v>
      </c>
      <c r="AO3043" s="419">
        <v>4.0393331006651377E-3</v>
      </c>
      <c r="AP3043" s="462">
        <v>0</v>
      </c>
      <c r="AQ3043" s="463">
        <v>0</v>
      </c>
      <c r="AR3043" s="463">
        <v>0</v>
      </c>
      <c r="AS3043" s="456">
        <v>0</v>
      </c>
      <c r="AT3043" s="457">
        <v>0</v>
      </c>
      <c r="AU3043" s="457">
        <v>0</v>
      </c>
    </row>
    <row r="3044" spans="1:47" ht="13.5" thickBot="1" x14ac:dyDescent="0.25">
      <c r="A3044" s="233">
        <v>2050</v>
      </c>
      <c r="B3044" s="234">
        <v>40</v>
      </c>
      <c r="C3044" s="458">
        <v>0</v>
      </c>
      <c r="D3044" s="459">
        <v>0</v>
      </c>
      <c r="E3044" s="430">
        <v>11.089706044064648</v>
      </c>
      <c r="F3044" s="458">
        <v>0</v>
      </c>
      <c r="G3044" s="459">
        <v>0</v>
      </c>
      <c r="H3044" s="430">
        <v>0.42474778101179039</v>
      </c>
      <c r="I3044" s="458">
        <v>0</v>
      </c>
      <c r="J3044" s="459">
        <v>0</v>
      </c>
      <c r="K3044" s="430">
        <v>0.72635557239199844</v>
      </c>
      <c r="L3044" s="464">
        <v>0</v>
      </c>
      <c r="M3044" s="465">
        <v>0</v>
      </c>
      <c r="N3044" s="430">
        <v>3.4480502744016414E-3</v>
      </c>
      <c r="O3044" s="458">
        <v>0</v>
      </c>
      <c r="P3044" s="459">
        <v>0</v>
      </c>
      <c r="Q3044" s="430">
        <v>2.8114818130066409E-2</v>
      </c>
      <c r="R3044" s="464">
        <v>0</v>
      </c>
      <c r="S3044" s="465">
        <v>0</v>
      </c>
      <c r="T3044" s="430">
        <v>515.11274807116934</v>
      </c>
      <c r="U3044" s="458">
        <v>0</v>
      </c>
      <c r="V3044" s="459">
        <v>0</v>
      </c>
      <c r="W3044" s="430">
        <v>2.1883895633631176E-2</v>
      </c>
      <c r="X3044" s="458">
        <v>0</v>
      </c>
      <c r="Y3044" s="459">
        <v>0</v>
      </c>
      <c r="Z3044" s="430">
        <v>1.964811871951171E-2</v>
      </c>
      <c r="AA3044" s="458">
        <v>0</v>
      </c>
      <c r="AB3044" s="459">
        <v>0</v>
      </c>
      <c r="AC3044" s="430">
        <v>8.2632664389680824E-3</v>
      </c>
      <c r="AD3044" s="458">
        <v>0</v>
      </c>
      <c r="AE3044" s="459">
        <v>0</v>
      </c>
      <c r="AF3044" s="430">
        <v>5.0188725768906281E-4</v>
      </c>
      <c r="AG3044" s="458">
        <v>0</v>
      </c>
      <c r="AH3044" s="459">
        <v>0</v>
      </c>
      <c r="AI3044" s="430">
        <v>1.7942412001161083E-2</v>
      </c>
      <c r="AJ3044" s="458">
        <v>0</v>
      </c>
      <c r="AK3044" s="459">
        <v>0</v>
      </c>
      <c r="AL3044" s="430">
        <v>3.0713756111775607E-3</v>
      </c>
      <c r="AM3044" s="458">
        <v>0</v>
      </c>
      <c r="AN3044" s="459">
        <v>0</v>
      </c>
      <c r="AO3044" s="430">
        <v>4.0393331006651377E-3</v>
      </c>
      <c r="AP3044" s="464">
        <v>0</v>
      </c>
      <c r="AQ3044" s="465">
        <v>0</v>
      </c>
      <c r="AR3044" s="465">
        <v>0</v>
      </c>
      <c r="AS3044" s="458">
        <v>0</v>
      </c>
      <c r="AT3044" s="459">
        <v>0</v>
      </c>
      <c r="AU3044" s="459">
        <v>0</v>
      </c>
    </row>
  </sheetData>
  <autoFilter ref="A4:AU3044"/>
  <dataConsolidate/>
  <mergeCells count="18">
    <mergeCell ref="I3:K3"/>
    <mergeCell ref="AS3:AU3"/>
    <mergeCell ref="A1:AU1"/>
    <mergeCell ref="AA3:AC3"/>
    <mergeCell ref="AD3:AF3"/>
    <mergeCell ref="AG3:AI3"/>
    <mergeCell ref="AJ3:AL3"/>
    <mergeCell ref="AM3:AO3"/>
    <mergeCell ref="AP3:AR3"/>
    <mergeCell ref="L3:N3"/>
    <mergeCell ref="O3:Q3"/>
    <mergeCell ref="R3:T3"/>
    <mergeCell ref="U3:W3"/>
    <mergeCell ref="X3:Z3"/>
    <mergeCell ref="A3:A4"/>
    <mergeCell ref="B3:B4"/>
    <mergeCell ref="C3:E3"/>
    <mergeCell ref="F3:H3"/>
  </mergeCells>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044"/>
  <sheetViews>
    <sheetView zoomScaleNormal="100" workbookViewId="0">
      <pane xSplit="2" ySplit="4" topLeftCell="C5" activePane="bottomRight" state="frozen"/>
      <selection activeCell="C5" sqref="C5"/>
      <selection pane="topRight" activeCell="C5" sqref="C5"/>
      <selection pane="bottomLeft" activeCell="C5" sqref="C5"/>
      <selection pane="bottomRight" activeCell="C5" sqref="C5"/>
    </sheetView>
  </sheetViews>
  <sheetFormatPr defaultColWidth="9.140625" defaultRowHeight="12.75" x14ac:dyDescent="0.2"/>
  <cols>
    <col min="1" max="1" width="6.5703125" style="2" bestFit="1" customWidth="1"/>
    <col min="2" max="2" width="7.85546875" style="2" bestFit="1" customWidth="1"/>
    <col min="3" max="3" width="6.5703125" style="2" bestFit="1" customWidth="1"/>
    <col min="4" max="5" width="8.28515625" style="2" bestFit="1" customWidth="1"/>
    <col min="6" max="6" width="6.5703125" style="2" bestFit="1" customWidth="1"/>
    <col min="7" max="8" width="8.28515625" style="2" bestFit="1" customWidth="1"/>
    <col min="9" max="9" width="6.5703125" style="2" bestFit="1" customWidth="1"/>
    <col min="10" max="11" width="8.28515625" style="2" bestFit="1" customWidth="1"/>
    <col min="12" max="12" width="6.5703125" style="2" bestFit="1" customWidth="1"/>
    <col min="13" max="13" width="8.42578125" style="2" bestFit="1" customWidth="1"/>
    <col min="14" max="14" width="8.28515625" style="2" bestFit="1" customWidth="1"/>
    <col min="15" max="15" width="6.5703125" style="2" bestFit="1" customWidth="1"/>
    <col min="16" max="17" width="8.28515625" style="2" bestFit="1" customWidth="1"/>
    <col min="18" max="18" width="4.7109375" style="2" bestFit="1" customWidth="1"/>
    <col min="19" max="19" width="8.28515625" style="2" bestFit="1" customWidth="1"/>
    <col min="20" max="20" width="8.5703125" style="2" bestFit="1" customWidth="1"/>
    <col min="21" max="21" width="6.5703125" style="2" bestFit="1" customWidth="1"/>
    <col min="22" max="23" width="8.28515625" style="2" bestFit="1" customWidth="1"/>
    <col min="24" max="24" width="6.5703125" style="2" bestFit="1" customWidth="1"/>
    <col min="25" max="26" width="8.28515625" style="2" bestFit="1" customWidth="1"/>
    <col min="27" max="27" width="6.5703125" style="2" bestFit="1" customWidth="1"/>
    <col min="28" max="29" width="8.28515625" style="2" bestFit="1" customWidth="1"/>
    <col min="30" max="30" width="6.5703125" style="2" bestFit="1" customWidth="1"/>
    <col min="31" max="32" width="8.28515625" style="2" bestFit="1" customWidth="1"/>
    <col min="33" max="33" width="6.5703125" style="2" bestFit="1" customWidth="1"/>
    <col min="34" max="35" width="8.28515625" style="2" bestFit="1" customWidth="1"/>
    <col min="36" max="36" width="6.5703125" style="2" bestFit="1" customWidth="1"/>
    <col min="37" max="38" width="8.28515625" style="2" bestFit="1" customWidth="1"/>
    <col min="39" max="39" width="6.5703125" style="2" bestFit="1" customWidth="1"/>
    <col min="40" max="41" width="8.28515625" style="2" bestFit="1" customWidth="1"/>
    <col min="42" max="42" width="6.5703125" style="2" bestFit="1" customWidth="1"/>
    <col min="43" max="44" width="8.28515625" style="2" bestFit="1" customWidth="1"/>
    <col min="45" max="45" width="4.7109375" style="2" bestFit="1" customWidth="1"/>
    <col min="46" max="47" width="8.28515625" style="2" bestFit="1" customWidth="1"/>
    <col min="48" max="16384" width="9.140625" style="2"/>
  </cols>
  <sheetData>
    <row r="1" spans="1:47" ht="15.75" x14ac:dyDescent="0.25">
      <c r="A1" s="508" t="s">
        <v>208</v>
      </c>
      <c r="B1" s="508"/>
      <c r="C1" s="508"/>
      <c r="D1" s="508"/>
      <c r="E1" s="508"/>
      <c r="F1" s="508"/>
      <c r="G1" s="508"/>
      <c r="H1" s="508"/>
      <c r="I1" s="508"/>
      <c r="J1" s="508"/>
      <c r="K1" s="508"/>
      <c r="L1" s="508"/>
      <c r="M1" s="508"/>
      <c r="N1" s="508"/>
      <c r="O1" s="508"/>
      <c r="P1" s="508"/>
      <c r="Q1" s="508"/>
      <c r="R1" s="508"/>
      <c r="S1" s="508"/>
      <c r="T1" s="508"/>
      <c r="U1" s="508"/>
      <c r="V1" s="508"/>
      <c r="W1" s="508"/>
      <c r="X1" s="508"/>
      <c r="Y1" s="508"/>
      <c r="Z1" s="508"/>
      <c r="AA1" s="508"/>
      <c r="AB1" s="508"/>
      <c r="AC1" s="508"/>
      <c r="AD1" s="508"/>
      <c r="AE1" s="508"/>
      <c r="AF1" s="508"/>
      <c r="AG1" s="508"/>
      <c r="AH1" s="508"/>
      <c r="AI1" s="508"/>
      <c r="AJ1" s="508"/>
      <c r="AK1" s="508"/>
      <c r="AL1" s="508"/>
      <c r="AM1" s="508"/>
      <c r="AN1" s="508"/>
      <c r="AO1" s="508"/>
      <c r="AP1" s="508"/>
      <c r="AQ1" s="508"/>
      <c r="AR1" s="508"/>
      <c r="AS1" s="508"/>
      <c r="AT1" s="508"/>
      <c r="AU1" s="508"/>
    </row>
    <row r="2" spans="1:47" ht="13.5" thickBot="1" x14ac:dyDescent="0.25"/>
    <row r="3" spans="1:47" x14ac:dyDescent="0.2">
      <c r="A3" s="637" t="s">
        <v>89</v>
      </c>
      <c r="B3" s="637" t="s">
        <v>35</v>
      </c>
      <c r="C3" s="639" t="s">
        <v>2</v>
      </c>
      <c r="D3" s="640"/>
      <c r="E3" s="640"/>
      <c r="F3" s="639" t="s">
        <v>3</v>
      </c>
      <c r="G3" s="640"/>
      <c r="H3" s="640"/>
      <c r="I3" s="639" t="s">
        <v>4</v>
      </c>
      <c r="J3" s="640"/>
      <c r="K3" s="640"/>
      <c r="L3" s="631" t="s">
        <v>203</v>
      </c>
      <c r="M3" s="632"/>
      <c r="N3" s="633"/>
      <c r="O3" s="634" t="s">
        <v>33</v>
      </c>
      <c r="P3" s="635"/>
      <c r="Q3" s="636"/>
      <c r="R3" s="631" t="s">
        <v>18</v>
      </c>
      <c r="S3" s="632"/>
      <c r="T3" s="633"/>
      <c r="U3" s="634" t="s">
        <v>73</v>
      </c>
      <c r="V3" s="635"/>
      <c r="W3" s="636"/>
      <c r="X3" s="634" t="s">
        <v>74</v>
      </c>
      <c r="Y3" s="635"/>
      <c r="Z3" s="636"/>
      <c r="AA3" s="628" t="s">
        <v>69</v>
      </c>
      <c r="AB3" s="629"/>
      <c r="AC3" s="630"/>
      <c r="AD3" s="628" t="s">
        <v>70</v>
      </c>
      <c r="AE3" s="629"/>
      <c r="AF3" s="630"/>
      <c r="AG3" s="628" t="s">
        <v>71</v>
      </c>
      <c r="AH3" s="629"/>
      <c r="AI3" s="630"/>
      <c r="AJ3" s="628" t="s">
        <v>204</v>
      </c>
      <c r="AK3" s="629"/>
      <c r="AL3" s="630"/>
      <c r="AM3" s="628" t="s">
        <v>72</v>
      </c>
      <c r="AN3" s="629"/>
      <c r="AO3" s="630"/>
      <c r="AP3" s="628" t="s">
        <v>207</v>
      </c>
      <c r="AQ3" s="629"/>
      <c r="AR3" s="630"/>
      <c r="AS3" s="628" t="s">
        <v>75</v>
      </c>
      <c r="AT3" s="629"/>
      <c r="AU3" s="630"/>
    </row>
    <row r="4" spans="1:47" ht="13.5" thickBot="1" x14ac:dyDescent="0.25">
      <c r="A4" s="638"/>
      <c r="B4" s="638"/>
      <c r="C4" s="227" t="s">
        <v>103</v>
      </c>
      <c r="D4" s="228" t="s">
        <v>146</v>
      </c>
      <c r="E4" s="228" t="s">
        <v>147</v>
      </c>
      <c r="F4" s="227" t="s">
        <v>103</v>
      </c>
      <c r="G4" s="228" t="s">
        <v>146</v>
      </c>
      <c r="H4" s="228" t="s">
        <v>147</v>
      </c>
      <c r="I4" s="227" t="s">
        <v>103</v>
      </c>
      <c r="J4" s="228" t="s">
        <v>146</v>
      </c>
      <c r="K4" s="228" t="s">
        <v>147</v>
      </c>
      <c r="L4" s="227" t="s">
        <v>103</v>
      </c>
      <c r="M4" s="228" t="s">
        <v>146</v>
      </c>
      <c r="N4" s="228" t="s">
        <v>147</v>
      </c>
      <c r="O4" s="227" t="s">
        <v>103</v>
      </c>
      <c r="P4" s="228" t="s">
        <v>146</v>
      </c>
      <c r="Q4" s="228" t="s">
        <v>147</v>
      </c>
      <c r="R4" s="227" t="s">
        <v>103</v>
      </c>
      <c r="S4" s="228" t="s">
        <v>146</v>
      </c>
      <c r="T4" s="228" t="s">
        <v>147</v>
      </c>
      <c r="U4" s="227" t="s">
        <v>103</v>
      </c>
      <c r="V4" s="228" t="s">
        <v>146</v>
      </c>
      <c r="W4" s="228" t="s">
        <v>147</v>
      </c>
      <c r="X4" s="227" t="s">
        <v>103</v>
      </c>
      <c r="Y4" s="228" t="s">
        <v>146</v>
      </c>
      <c r="Z4" s="228" t="s">
        <v>147</v>
      </c>
      <c r="AA4" s="407" t="s">
        <v>103</v>
      </c>
      <c r="AB4" s="408" t="s">
        <v>146</v>
      </c>
      <c r="AC4" s="408" t="s">
        <v>147</v>
      </c>
      <c r="AD4" s="407" t="s">
        <v>103</v>
      </c>
      <c r="AE4" s="408" t="s">
        <v>146</v>
      </c>
      <c r="AF4" s="408" t="s">
        <v>147</v>
      </c>
      <c r="AG4" s="407" t="s">
        <v>103</v>
      </c>
      <c r="AH4" s="408" t="s">
        <v>146</v>
      </c>
      <c r="AI4" s="408" t="s">
        <v>147</v>
      </c>
      <c r="AJ4" s="407" t="s">
        <v>103</v>
      </c>
      <c r="AK4" s="408" t="s">
        <v>146</v>
      </c>
      <c r="AL4" s="408" t="s">
        <v>147</v>
      </c>
      <c r="AM4" s="407" t="s">
        <v>103</v>
      </c>
      <c r="AN4" s="408" t="s">
        <v>146</v>
      </c>
      <c r="AO4" s="408" t="s">
        <v>147</v>
      </c>
      <c r="AP4" s="407" t="s">
        <v>103</v>
      </c>
      <c r="AQ4" s="408" t="s">
        <v>146</v>
      </c>
      <c r="AR4" s="408" t="s">
        <v>147</v>
      </c>
      <c r="AS4" s="407" t="s">
        <v>103</v>
      </c>
      <c r="AT4" s="408" t="s">
        <v>146</v>
      </c>
      <c r="AU4" s="408" t="s">
        <v>147</v>
      </c>
    </row>
    <row r="5" spans="1:47" x14ac:dyDescent="0.2">
      <c r="A5" s="229">
        <v>1975</v>
      </c>
      <c r="B5" s="230">
        <v>1</v>
      </c>
      <c r="C5" s="409">
        <v>0.87845373999999998</v>
      </c>
      <c r="D5" s="410">
        <v>0.66211149150000004</v>
      </c>
      <c r="E5" s="411">
        <v>1.3514259457582545</v>
      </c>
      <c r="F5" s="409">
        <v>0.35350568999999998</v>
      </c>
      <c r="G5" s="410">
        <v>0.32647981549999999</v>
      </c>
      <c r="H5" s="411">
        <v>0.32061363759852229</v>
      </c>
      <c r="I5" s="409">
        <v>1.54031506</v>
      </c>
      <c r="J5" s="410">
        <v>1.0256303339999999</v>
      </c>
      <c r="K5" s="411">
        <v>6.7037435060853587</v>
      </c>
      <c r="L5" s="412"/>
      <c r="M5" s="413"/>
      <c r="N5" s="411">
        <v>0.29357451689287484</v>
      </c>
      <c r="O5" s="409">
        <v>0.67966795999999996</v>
      </c>
      <c r="P5" s="410">
        <v>0.34467446400000001</v>
      </c>
      <c r="Q5" s="411">
        <v>0.47687595855135106</v>
      </c>
      <c r="R5" s="414"/>
      <c r="S5" s="415"/>
      <c r="T5" s="411">
        <v>753.01577018885371</v>
      </c>
      <c r="U5" s="409">
        <v>7.4256729145558934E-4</v>
      </c>
      <c r="V5" s="410">
        <v>9.6692156366092537E-4</v>
      </c>
      <c r="W5" s="411">
        <v>2.5846213269631732E-3</v>
      </c>
      <c r="X5" s="409">
        <v>8.7855293819655528E-4</v>
      </c>
      <c r="Y5" s="410">
        <v>1.1440052347180005E-3</v>
      </c>
      <c r="Z5" s="411">
        <v>2.4073178612593177E-3</v>
      </c>
      <c r="AA5" s="409">
        <v>4.4507849999999996E-3</v>
      </c>
      <c r="AB5" s="410">
        <v>4.1691974800000002E-3</v>
      </c>
      <c r="AC5" s="411">
        <v>1.1327201047475593E-2</v>
      </c>
      <c r="AD5" s="409">
        <v>1.266774E-3</v>
      </c>
      <c r="AE5" s="410">
        <v>1.1860592249999999E-3</v>
      </c>
      <c r="AF5" s="411">
        <v>2.1093205747933904E-3</v>
      </c>
      <c r="AG5" s="409">
        <v>7.2364098000000003E-3</v>
      </c>
      <c r="AH5" s="410">
        <v>6.7791459049999997E-3</v>
      </c>
      <c r="AI5" s="411">
        <v>2.495967477779725E-3</v>
      </c>
      <c r="AJ5" s="409">
        <v>3.2562922000000001E-3</v>
      </c>
      <c r="AK5" s="410">
        <v>3.0505863100000002E-3</v>
      </c>
      <c r="AL5" s="411">
        <v>9.294509790746013E-4</v>
      </c>
      <c r="AM5" s="409">
        <v>1.39673401E-2</v>
      </c>
      <c r="AN5" s="410">
        <v>1.3083433239999999E-2</v>
      </c>
      <c r="AO5" s="411">
        <v>2.4918575844724119E-2</v>
      </c>
      <c r="AP5" s="409">
        <v>0.72777276999999996</v>
      </c>
      <c r="AQ5" s="410">
        <v>0.36868186450000001</v>
      </c>
      <c r="AR5" s="439">
        <v>0.36868186450000001</v>
      </c>
      <c r="AS5" s="414"/>
      <c r="AT5" s="415"/>
      <c r="AU5" s="415"/>
    </row>
    <row r="6" spans="1:47" x14ac:dyDescent="0.2">
      <c r="A6" s="231">
        <v>1975</v>
      </c>
      <c r="B6" s="232">
        <v>2</v>
      </c>
      <c r="C6" s="417">
        <v>0.97260610999999997</v>
      </c>
      <c r="D6" s="418">
        <v>0.7459585245</v>
      </c>
      <c r="E6" s="419">
        <v>1.3518449049149417</v>
      </c>
      <c r="F6" s="417">
        <v>0.42781846000000001</v>
      </c>
      <c r="G6" s="418">
        <v>0.39686228200000001</v>
      </c>
      <c r="H6" s="419">
        <v>0.32095186952601507</v>
      </c>
      <c r="I6" s="417">
        <v>1.5972874399999999</v>
      </c>
      <c r="J6" s="418">
        <v>1.124129119</v>
      </c>
      <c r="K6" s="419">
        <v>6.7045612087381725</v>
      </c>
      <c r="L6" s="420"/>
      <c r="M6" s="421"/>
      <c r="N6" s="419">
        <v>0.293619089218705</v>
      </c>
      <c r="O6" s="417">
        <v>0.67966795999999996</v>
      </c>
      <c r="P6" s="418">
        <v>0.34467446400000001</v>
      </c>
      <c r="Q6" s="419">
        <v>0.47689678936033214</v>
      </c>
      <c r="R6" s="422"/>
      <c r="S6" s="423"/>
      <c r="T6" s="419">
        <v>753.02072560222109</v>
      </c>
      <c r="U6" s="417">
        <v>7.4256729145558934E-4</v>
      </c>
      <c r="V6" s="418">
        <v>9.6692156366092537E-4</v>
      </c>
      <c r="W6" s="419">
        <v>2.5873480771605056E-3</v>
      </c>
      <c r="X6" s="417">
        <v>8.7855293819655528E-4</v>
      </c>
      <c r="Y6" s="418">
        <v>1.1440052347180005E-3</v>
      </c>
      <c r="Z6" s="419">
        <v>2.4105063096970672E-3</v>
      </c>
      <c r="AA6" s="417">
        <v>5.3660918000000002E-3</v>
      </c>
      <c r="AB6" s="418">
        <v>5.0370712600000004E-3</v>
      </c>
      <c r="AC6" s="419">
        <v>1.1339175521069113E-2</v>
      </c>
      <c r="AD6" s="417">
        <v>1.5267254E-3</v>
      </c>
      <c r="AE6" s="418">
        <v>1.4334750450000001E-3</v>
      </c>
      <c r="AF6" s="419">
        <v>2.1115469925585603E-3</v>
      </c>
      <c r="AG6" s="417">
        <v>8.7262981E-3</v>
      </c>
      <c r="AH6" s="418">
        <v>8.1905841050000008E-3</v>
      </c>
      <c r="AI6" s="419">
        <v>2.4986031643888409E-3</v>
      </c>
      <c r="AJ6" s="417">
        <v>3.9263999000000004E-3</v>
      </c>
      <c r="AK6" s="418">
        <v>3.6858119549999999E-3</v>
      </c>
      <c r="AL6" s="419">
        <v>9.3043178718007222E-4</v>
      </c>
      <c r="AM6" s="417">
        <v>1.6841752099999999E-2</v>
      </c>
      <c r="AN6" s="418">
        <v>1.5807919340000001E-2</v>
      </c>
      <c r="AO6" s="419">
        <v>2.4944856652212789E-2</v>
      </c>
      <c r="AP6" s="417">
        <v>0.72777276999999996</v>
      </c>
      <c r="AQ6" s="418">
        <v>0.36868186450000001</v>
      </c>
      <c r="AR6" s="440">
        <v>0.36868186450000001</v>
      </c>
      <c r="AS6" s="422"/>
      <c r="AT6" s="423"/>
      <c r="AU6" s="423"/>
    </row>
    <row r="7" spans="1:47" x14ac:dyDescent="0.2">
      <c r="A7" s="231">
        <v>1975</v>
      </c>
      <c r="B7" s="232">
        <v>3</v>
      </c>
      <c r="C7" s="417">
        <v>1.0811505699999999</v>
      </c>
      <c r="D7" s="418">
        <v>0.84100940599999996</v>
      </c>
      <c r="E7" s="419">
        <v>1.4317518369031486</v>
      </c>
      <c r="F7" s="417">
        <v>0.51161564000000004</v>
      </c>
      <c r="G7" s="418">
        <v>0.47430371399999999</v>
      </c>
      <c r="H7" s="419">
        <v>0.3849757416669104</v>
      </c>
      <c r="I7" s="417">
        <v>1.65988688</v>
      </c>
      <c r="J7" s="418">
        <v>1.2277334310000001</v>
      </c>
      <c r="K7" s="419">
        <v>6.8641882074230054</v>
      </c>
      <c r="L7" s="420"/>
      <c r="M7" s="421"/>
      <c r="N7" s="419">
        <v>0.30238266080417525</v>
      </c>
      <c r="O7" s="417">
        <v>0.67966795999999996</v>
      </c>
      <c r="P7" s="418">
        <v>0.34467446400000001</v>
      </c>
      <c r="Q7" s="419">
        <v>0.48080099072132537</v>
      </c>
      <c r="R7" s="422"/>
      <c r="S7" s="423"/>
      <c r="T7" s="419">
        <v>753.42400193732442</v>
      </c>
      <c r="U7" s="417">
        <v>7.4256729145558934E-4</v>
      </c>
      <c r="V7" s="418">
        <v>9.6692156366092537E-4</v>
      </c>
      <c r="W7" s="419">
        <v>3.1034795787715421E-3</v>
      </c>
      <c r="X7" s="417">
        <v>8.7855293819655528E-4</v>
      </c>
      <c r="Y7" s="418">
        <v>1.1440052347180005E-3</v>
      </c>
      <c r="Z7" s="419">
        <v>3.0132556000766939E-3</v>
      </c>
      <c r="AA7" s="417">
        <v>6.3989950999999998E-3</v>
      </c>
      <c r="AB7" s="418">
        <v>5.9909663650000002E-3</v>
      </c>
      <c r="AC7" s="419">
        <v>1.3601133924132081E-2</v>
      </c>
      <c r="AD7" s="417">
        <v>1.8212424E-3</v>
      </c>
      <c r="AE7" s="418">
        <v>1.704591465E-3</v>
      </c>
      <c r="AF7" s="419">
        <v>2.5327583932093895E-3</v>
      </c>
      <c r="AG7" s="417">
        <v>1.04050007E-2</v>
      </c>
      <c r="AH7" s="418">
        <v>9.7415543100000009E-3</v>
      </c>
      <c r="AI7" s="419">
        <v>2.9970334054770747E-3</v>
      </c>
      <c r="AJ7" s="417">
        <v>4.6824082E-3</v>
      </c>
      <c r="AK7" s="418">
        <v>4.3838433099999997E-3</v>
      </c>
      <c r="AL7" s="419">
        <v>1.1160345071315064E-3</v>
      </c>
      <c r="AM7" s="417">
        <v>2.0081617699999998E-2</v>
      </c>
      <c r="AN7" s="418">
        <v>1.8801505864999998E-2</v>
      </c>
      <c r="AO7" s="419">
        <v>2.9920968237255412E-2</v>
      </c>
      <c r="AP7" s="417">
        <v>0.72777276999999996</v>
      </c>
      <c r="AQ7" s="418">
        <v>0.36868186450000001</v>
      </c>
      <c r="AR7" s="440">
        <v>0.36868186450000001</v>
      </c>
      <c r="AS7" s="422"/>
      <c r="AT7" s="423"/>
      <c r="AU7" s="423"/>
    </row>
    <row r="8" spans="1:47" x14ac:dyDescent="0.2">
      <c r="A8" s="231">
        <v>1975</v>
      </c>
      <c r="B8" s="232">
        <v>4</v>
      </c>
      <c r="C8" s="417">
        <v>1.1887550200000001</v>
      </c>
      <c r="D8" s="418">
        <v>0.93404102850000004</v>
      </c>
      <c r="E8" s="419">
        <v>1.352915995314445</v>
      </c>
      <c r="F8" s="417">
        <v>0.59375789999999995</v>
      </c>
      <c r="G8" s="418">
        <v>0.5482544225</v>
      </c>
      <c r="H8" s="419">
        <v>0.32180881213851675</v>
      </c>
      <c r="I8" s="417">
        <v>1.7198299399999999</v>
      </c>
      <c r="J8" s="418">
        <v>1.322372694</v>
      </c>
      <c r="K8" s="419">
        <v>6.706710626326962</v>
      </c>
      <c r="L8" s="420"/>
      <c r="M8" s="421"/>
      <c r="N8" s="419">
        <v>0.29373753203016328</v>
      </c>
      <c r="O8" s="417">
        <v>0.67966795999999996</v>
      </c>
      <c r="P8" s="418">
        <v>0.34467446400000001</v>
      </c>
      <c r="Q8" s="419">
        <v>0.47695048748725644</v>
      </c>
      <c r="R8" s="422"/>
      <c r="S8" s="423"/>
      <c r="T8" s="419">
        <v>753.84545887159197</v>
      </c>
      <c r="U8" s="417">
        <v>7.4256729145558934E-4</v>
      </c>
      <c r="V8" s="418">
        <v>9.6692156366092537E-4</v>
      </c>
      <c r="W8" s="419">
        <v>2.5942562577787542E-3</v>
      </c>
      <c r="X8" s="417">
        <v>8.7855293819655528E-4</v>
      </c>
      <c r="Y8" s="418">
        <v>1.1440052347180005E-3</v>
      </c>
      <c r="Z8" s="419">
        <v>2.4185701735119701E-3</v>
      </c>
      <c r="AA8" s="417">
        <v>7.4109372999999999E-3</v>
      </c>
      <c r="AB8" s="418">
        <v>6.9025233449999997E-3</v>
      </c>
      <c r="AC8" s="419">
        <v>1.1369428713668644E-2</v>
      </c>
      <c r="AD8" s="417">
        <v>2.1091375999999998E-3</v>
      </c>
      <c r="AE8" s="418">
        <v>1.9640291249999999E-3</v>
      </c>
      <c r="AF8" s="419">
        <v>2.1171839483124684E-3</v>
      </c>
      <c r="AG8" s="417">
        <v>1.2050267200000001E-2</v>
      </c>
      <c r="AH8" s="418">
        <v>1.1223629800000001E-2</v>
      </c>
      <c r="AI8" s="419">
        <v>2.5052741397613297E-3</v>
      </c>
      <c r="AJ8" s="417">
        <v>5.4218104999999997E-3</v>
      </c>
      <c r="AK8" s="418">
        <v>5.0507544600000001E-3</v>
      </c>
      <c r="AL8" s="419">
        <v>9.3291421901310471E-4</v>
      </c>
      <c r="AM8" s="417">
        <v>2.3256967699999999E-2</v>
      </c>
      <c r="AN8" s="418">
        <v>2.1661081150000001E-2</v>
      </c>
      <c r="AO8" s="419">
        <v>2.5011445200966397E-2</v>
      </c>
      <c r="AP8" s="417">
        <v>0.72777276999999996</v>
      </c>
      <c r="AQ8" s="418">
        <v>0.36868186450000001</v>
      </c>
      <c r="AR8" s="440">
        <v>0.36868186450000001</v>
      </c>
      <c r="AS8" s="422"/>
      <c r="AT8" s="423"/>
      <c r="AU8" s="423"/>
    </row>
    <row r="9" spans="1:47" x14ac:dyDescent="0.2">
      <c r="A9" s="231">
        <v>1975</v>
      </c>
      <c r="B9" s="232">
        <v>5</v>
      </c>
      <c r="C9" s="417">
        <v>1.29576377</v>
      </c>
      <c r="D9" s="418">
        <v>1.025895046</v>
      </c>
      <c r="E9" s="419">
        <v>5.334236019045882</v>
      </c>
      <c r="F9" s="417">
        <v>0.67430084999999995</v>
      </c>
      <c r="G9" s="418">
        <v>0.61944535349999996</v>
      </c>
      <c r="H9" s="419">
        <v>1.236745239752608</v>
      </c>
      <c r="I9" s="417">
        <v>1.7771262699999999</v>
      </c>
      <c r="J9" s="418">
        <v>1.4089087629999999</v>
      </c>
      <c r="K9" s="419">
        <v>6.7015858174450855</v>
      </c>
      <c r="L9" s="420"/>
      <c r="M9" s="421"/>
      <c r="N9" s="419">
        <v>0.29373106253516618</v>
      </c>
      <c r="O9" s="417">
        <v>0.67966795999999996</v>
      </c>
      <c r="P9" s="418">
        <v>0.34467446400000001</v>
      </c>
      <c r="Q9" s="419">
        <v>0.87636592660820534</v>
      </c>
      <c r="R9" s="422"/>
      <c r="S9" s="423"/>
      <c r="T9" s="419">
        <v>754.14504238329209</v>
      </c>
      <c r="U9" s="417">
        <v>7.4256729145558934E-4</v>
      </c>
      <c r="V9" s="418">
        <v>9.6692156366092537E-4</v>
      </c>
      <c r="W9" s="419">
        <v>4.4882113759337795E-3</v>
      </c>
      <c r="X9" s="417">
        <v>8.7855293819655528E-4</v>
      </c>
      <c r="Y9" s="418">
        <v>1.1440052347180005E-3</v>
      </c>
      <c r="Z9" s="419">
        <v>2.4234417359240831E-3</v>
      </c>
      <c r="AA9" s="417">
        <v>8.4039427E-3</v>
      </c>
      <c r="AB9" s="418">
        <v>7.77988159E-3</v>
      </c>
      <c r="AC9" s="419">
        <v>4.3693979546359285E-2</v>
      </c>
      <c r="AD9" s="417">
        <v>2.3916973E-3</v>
      </c>
      <c r="AE9" s="418">
        <v>2.2137185649999998E-3</v>
      </c>
      <c r="AF9" s="419">
        <v>8.1365775167852403E-3</v>
      </c>
      <c r="AG9" s="417">
        <v>1.3665855500000001E-2</v>
      </c>
      <c r="AH9" s="418">
        <v>1.2650105700000001E-2</v>
      </c>
      <c r="AI9" s="419">
        <v>9.6280606626027738E-3</v>
      </c>
      <c r="AJ9" s="417">
        <v>6.1502157000000003E-3</v>
      </c>
      <c r="AK9" s="418">
        <v>5.6927141400000001E-3</v>
      </c>
      <c r="AL9" s="419">
        <v>3.5852922897980878E-3</v>
      </c>
      <c r="AM9" s="417">
        <v>2.6374674599999998E-2</v>
      </c>
      <c r="AN9" s="418">
        <v>2.4414423014999999E-2</v>
      </c>
      <c r="AO9" s="419">
        <v>9.6121748044594599E-2</v>
      </c>
      <c r="AP9" s="417">
        <v>0.72777276999999996</v>
      </c>
      <c r="AQ9" s="418">
        <v>0.36868186450000001</v>
      </c>
      <c r="AR9" s="440">
        <v>0.36868186450000001</v>
      </c>
      <c r="AS9" s="422"/>
      <c r="AT9" s="423"/>
      <c r="AU9" s="423"/>
    </row>
    <row r="10" spans="1:47" x14ac:dyDescent="0.2">
      <c r="A10" s="231">
        <v>1975</v>
      </c>
      <c r="B10" s="232">
        <v>6</v>
      </c>
      <c r="C10" s="417">
        <v>1.4023586400000001</v>
      </c>
      <c r="D10" s="418">
        <v>1.1174256235</v>
      </c>
      <c r="E10" s="419">
        <v>5.334971831613065</v>
      </c>
      <c r="F10" s="417">
        <v>0.75364109999999995</v>
      </c>
      <c r="G10" s="418">
        <v>0.68858909000000001</v>
      </c>
      <c r="H10" s="419">
        <v>1.2373342231093232</v>
      </c>
      <c r="I10" s="417">
        <v>1.8320577899999999</v>
      </c>
      <c r="J10" s="418">
        <v>1.4882261109999999</v>
      </c>
      <c r="K10" s="419">
        <v>6.7030564332849227</v>
      </c>
      <c r="L10" s="420"/>
      <c r="M10" s="421"/>
      <c r="N10" s="419">
        <v>0.29381098796977295</v>
      </c>
      <c r="O10" s="417">
        <v>0.67966795999999996</v>
      </c>
      <c r="P10" s="418">
        <v>0.34467446400000001</v>
      </c>
      <c r="Q10" s="419">
        <v>0.87639853626945896</v>
      </c>
      <c r="R10" s="422"/>
      <c r="S10" s="423"/>
      <c r="T10" s="419">
        <v>754.86011346777525</v>
      </c>
      <c r="U10" s="417">
        <v>7.4256729145558934E-4</v>
      </c>
      <c r="V10" s="418">
        <v>9.6692156366092537E-4</v>
      </c>
      <c r="W10" s="419">
        <v>4.4903413436471751E-3</v>
      </c>
      <c r="X10" s="417">
        <v>8.7855293819655528E-4</v>
      </c>
      <c r="Y10" s="418">
        <v>1.1440052347180005E-3</v>
      </c>
      <c r="Z10" s="419">
        <v>2.4289357119372883E-3</v>
      </c>
      <c r="AA10" s="417">
        <v>9.3816397999999992E-3</v>
      </c>
      <c r="AB10" s="418">
        <v>8.6317037999999995E-3</v>
      </c>
      <c r="AC10" s="419">
        <v>4.3714629310054695E-2</v>
      </c>
      <c r="AD10" s="417">
        <v>2.6692977E-3</v>
      </c>
      <c r="AE10" s="418">
        <v>2.456115225E-3</v>
      </c>
      <c r="AF10" s="419">
        <v>8.1404373182974894E-3</v>
      </c>
      <c r="AG10" s="417">
        <v>1.52554491E-2</v>
      </c>
      <c r="AH10" s="418">
        <v>1.403492775E-2</v>
      </c>
      <c r="AI10" s="419">
        <v>9.6325756309591296E-3</v>
      </c>
      <c r="AJ10" s="417">
        <v>6.8646478999999996E-3</v>
      </c>
      <c r="AK10" s="418">
        <v>6.3157305350000003E-3</v>
      </c>
      <c r="AL10" s="419">
        <v>3.5869872477522599E-3</v>
      </c>
      <c r="AM10" s="417">
        <v>2.9442778400000001E-2</v>
      </c>
      <c r="AN10" s="418">
        <v>2.7087354724999999E-2</v>
      </c>
      <c r="AO10" s="419">
        <v>9.6167460009267958E-2</v>
      </c>
      <c r="AP10" s="417">
        <v>0.72777276999999996</v>
      </c>
      <c r="AQ10" s="418">
        <v>0.36868186450000001</v>
      </c>
      <c r="AR10" s="440">
        <v>0.36868186450000001</v>
      </c>
      <c r="AS10" s="422"/>
      <c r="AT10" s="423"/>
      <c r="AU10" s="423"/>
    </row>
    <row r="11" spans="1:47" x14ac:dyDescent="0.2">
      <c r="A11" s="231">
        <v>1975</v>
      </c>
      <c r="B11" s="232">
        <v>7</v>
      </c>
      <c r="C11" s="417">
        <v>1.5089914</v>
      </c>
      <c r="D11" s="418">
        <v>1.2095495235</v>
      </c>
      <c r="E11" s="419">
        <v>5.3357807783468978</v>
      </c>
      <c r="F11" s="417">
        <v>0.83194193000000005</v>
      </c>
      <c r="G11" s="418">
        <v>0.75629663199999997</v>
      </c>
      <c r="H11" s="419">
        <v>1.2379904997977222</v>
      </c>
      <c r="I11" s="417">
        <v>1.88457429</v>
      </c>
      <c r="J11" s="418">
        <v>1.5610759085000001</v>
      </c>
      <c r="K11" s="419">
        <v>6.704684579113497</v>
      </c>
      <c r="L11" s="420"/>
      <c r="M11" s="421"/>
      <c r="N11" s="419">
        <v>0.29390048158128707</v>
      </c>
      <c r="O11" s="417">
        <v>0.67966795999999996</v>
      </c>
      <c r="P11" s="418">
        <v>0.34467446400000001</v>
      </c>
      <c r="Q11" s="419">
        <v>0.87644110977907341</v>
      </c>
      <c r="R11" s="422"/>
      <c r="S11" s="423"/>
      <c r="T11" s="419">
        <v>755.51841362504899</v>
      </c>
      <c r="U11" s="417">
        <v>7.4256729145558934E-4</v>
      </c>
      <c r="V11" s="418">
        <v>9.6692156366092537E-4</v>
      </c>
      <c r="W11" s="419">
        <v>4.4927261566979114E-3</v>
      </c>
      <c r="X11" s="417">
        <v>8.7855293819655528E-4</v>
      </c>
      <c r="Y11" s="418">
        <v>1.1440052347180005E-3</v>
      </c>
      <c r="Z11" s="419">
        <v>2.4350724657556163E-3</v>
      </c>
      <c r="AA11" s="417">
        <v>1.0345843299999999E-2</v>
      </c>
      <c r="AB11" s="418">
        <v>9.4657798449999993E-3</v>
      </c>
      <c r="AC11" s="419">
        <v>4.3737880077802695E-2</v>
      </c>
      <c r="AD11" s="417">
        <v>2.9436931999999999E-3</v>
      </c>
      <c r="AE11" s="418">
        <v>2.693445765E-3</v>
      </c>
      <c r="AF11" s="419">
        <v>8.1447290185295649E-3</v>
      </c>
      <c r="AG11" s="417">
        <v>1.6823042699999999E-2</v>
      </c>
      <c r="AH11" s="418">
        <v>1.5391538305000001E-2</v>
      </c>
      <c r="AI11" s="419">
        <v>9.637700487066787E-3</v>
      </c>
      <c r="AJ11" s="417">
        <v>7.5707059000000004E-3</v>
      </c>
      <c r="AK11" s="418">
        <v>6.9259577949999998E-3</v>
      </c>
      <c r="AL11" s="419">
        <v>3.5888961242648855E-3</v>
      </c>
      <c r="AM11" s="417">
        <v>3.2469459399999998E-2</v>
      </c>
      <c r="AN11" s="418">
        <v>2.9705505520000001E-2</v>
      </c>
      <c r="AO11" s="419">
        <v>9.6218147020572894E-2</v>
      </c>
      <c r="AP11" s="417">
        <v>0.72777276999999996</v>
      </c>
      <c r="AQ11" s="418">
        <v>0.36868186450000001</v>
      </c>
      <c r="AR11" s="440">
        <v>0.36868186450000001</v>
      </c>
      <c r="AS11" s="422"/>
      <c r="AT11" s="423"/>
      <c r="AU11" s="423"/>
    </row>
    <row r="12" spans="1:47" x14ac:dyDescent="0.2">
      <c r="A12" s="231">
        <v>1975</v>
      </c>
      <c r="B12" s="232">
        <v>8</v>
      </c>
      <c r="C12" s="417">
        <v>1.6156439600000001</v>
      </c>
      <c r="D12" s="418">
        <v>1.3031523894999999</v>
      </c>
      <c r="E12" s="419">
        <v>5.3553310649576078</v>
      </c>
      <c r="F12" s="417">
        <v>0.90932683000000003</v>
      </c>
      <c r="G12" s="418">
        <v>0.82322748150000002</v>
      </c>
      <c r="H12" s="419">
        <v>1.2537289903939566</v>
      </c>
      <c r="I12" s="417">
        <v>1.9348999099999999</v>
      </c>
      <c r="J12" s="418">
        <v>1.6280949185</v>
      </c>
      <c r="K12" s="419">
        <v>6.7437163133963187</v>
      </c>
      <c r="L12" s="420"/>
      <c r="M12" s="421"/>
      <c r="N12" s="419">
        <v>3.8485685219111658E-2</v>
      </c>
      <c r="O12" s="417">
        <v>0.67966795999999996</v>
      </c>
      <c r="P12" s="418">
        <v>0.34467446400000001</v>
      </c>
      <c r="Q12" s="419">
        <v>0.83529398471679839</v>
      </c>
      <c r="R12" s="422"/>
      <c r="S12" s="423"/>
      <c r="T12" s="419">
        <v>756.57115725249912</v>
      </c>
      <c r="U12" s="417">
        <v>7.4256729145558934E-4</v>
      </c>
      <c r="V12" s="418">
        <v>9.6692156366092537E-4</v>
      </c>
      <c r="W12" s="419">
        <v>4.5498557416176989E-3</v>
      </c>
      <c r="X12" s="417">
        <v>8.7855293819655528E-4</v>
      </c>
      <c r="Y12" s="418">
        <v>1.1440052347180005E-3</v>
      </c>
      <c r="Z12" s="419">
        <v>2.5825520164564899E-3</v>
      </c>
      <c r="AA12" s="417">
        <v>1.12995766E-2</v>
      </c>
      <c r="AB12" s="418">
        <v>1.0290741765E-2</v>
      </c>
      <c r="AC12" s="419">
        <v>4.4293997100632435E-2</v>
      </c>
      <c r="AD12" s="417">
        <v>3.2152303E-3</v>
      </c>
      <c r="AE12" s="418">
        <v>2.9281469150000002E-3</v>
      </c>
      <c r="AF12" s="419">
        <v>8.2483089383970348E-3</v>
      </c>
      <c r="AG12" s="417">
        <v>1.8373555499999999E-2</v>
      </c>
      <c r="AH12" s="418">
        <v>1.6732759239999999E-2</v>
      </c>
      <c r="AI12" s="419">
        <v>9.7602699443515243E-3</v>
      </c>
      <c r="AJ12" s="417">
        <v>8.2677353000000006E-3</v>
      </c>
      <c r="AK12" s="418">
        <v>7.5297739199999998E-3</v>
      </c>
      <c r="AL12" s="419">
        <v>3.6345299091694715E-3</v>
      </c>
      <c r="AM12" s="417">
        <v>3.5461214900000003E-2</v>
      </c>
      <c r="AN12" s="418">
        <v>3.2294347525000003E-2</v>
      </c>
      <c r="AO12" s="419">
        <v>9.7441485595102253E-2</v>
      </c>
      <c r="AP12" s="417">
        <v>0.72777276999999996</v>
      </c>
      <c r="AQ12" s="418">
        <v>0.36868186450000001</v>
      </c>
      <c r="AR12" s="440">
        <v>0.36868186450000001</v>
      </c>
      <c r="AS12" s="422"/>
      <c r="AT12" s="423"/>
      <c r="AU12" s="423"/>
    </row>
    <row r="13" spans="1:47" x14ac:dyDescent="0.2">
      <c r="A13" s="231">
        <v>1975</v>
      </c>
      <c r="B13" s="232">
        <v>9</v>
      </c>
      <c r="C13" s="417">
        <v>1.7228947400000001</v>
      </c>
      <c r="D13" s="418">
        <v>1.399133352</v>
      </c>
      <c r="E13" s="419">
        <v>5.349766818766617</v>
      </c>
      <c r="F13" s="417">
        <v>0.98603264000000002</v>
      </c>
      <c r="G13" s="418">
        <v>0.89004137100000003</v>
      </c>
      <c r="H13" s="419">
        <v>1.2547068527721896</v>
      </c>
      <c r="I13" s="417">
        <v>1.98328938</v>
      </c>
      <c r="J13" s="418">
        <v>1.6899688675</v>
      </c>
      <c r="K13" s="419">
        <v>6.7407036289657603</v>
      </c>
      <c r="L13" s="420"/>
      <c r="M13" s="421"/>
      <c r="N13" s="419">
        <v>3.8500072113879014E-2</v>
      </c>
      <c r="O13" s="417">
        <v>0.67966795999999996</v>
      </c>
      <c r="P13" s="418">
        <v>0.34467446400000001</v>
      </c>
      <c r="Q13" s="419">
        <v>0.83536083469411937</v>
      </c>
      <c r="R13" s="422"/>
      <c r="S13" s="423"/>
      <c r="T13" s="419">
        <v>756.67717618829579</v>
      </c>
      <c r="U13" s="417">
        <v>7.4256729145558934E-4</v>
      </c>
      <c r="V13" s="418">
        <v>9.6692156366092537E-4</v>
      </c>
      <c r="W13" s="419">
        <v>4.5533952880619059E-3</v>
      </c>
      <c r="X13" s="417">
        <v>8.7855293819655528E-4</v>
      </c>
      <c r="Y13" s="418">
        <v>1.1440052347180005E-3</v>
      </c>
      <c r="Z13" s="419">
        <v>2.5953296638573857E-3</v>
      </c>
      <c r="AA13" s="417">
        <v>1.2244895699999999E-2</v>
      </c>
      <c r="AB13" s="418">
        <v>1.1114267995E-2</v>
      </c>
      <c r="AC13" s="419">
        <v>4.4328471289195044E-2</v>
      </c>
      <c r="AD13" s="417">
        <v>3.483964E-3</v>
      </c>
      <c r="AE13" s="418">
        <v>3.1623331999999999E-3</v>
      </c>
      <c r="AF13" s="419">
        <v>8.2547215341236546E-3</v>
      </c>
      <c r="AG13" s="417">
        <v>1.99107509E-2</v>
      </c>
      <c r="AH13" s="418">
        <v>1.8071504499999998E-2</v>
      </c>
      <c r="AI13" s="419">
        <v>9.7678484781098442E-3</v>
      </c>
      <c r="AJ13" s="417">
        <v>8.9595212000000007E-3</v>
      </c>
      <c r="AK13" s="418">
        <v>8.1321309899999999E-3</v>
      </c>
      <c r="AL13" s="419">
        <v>3.6373592408908101E-3</v>
      </c>
      <c r="AM13" s="417">
        <v>3.8427536599999999E-2</v>
      </c>
      <c r="AN13" s="418">
        <v>3.4878081045000002E-2</v>
      </c>
      <c r="AO13" s="419">
        <v>9.7517625608873865E-2</v>
      </c>
      <c r="AP13" s="417">
        <v>0.72777276999999996</v>
      </c>
      <c r="AQ13" s="418">
        <v>0.36868186450000001</v>
      </c>
      <c r="AR13" s="440">
        <v>0.36868186450000001</v>
      </c>
      <c r="AS13" s="422"/>
      <c r="AT13" s="423"/>
      <c r="AU13" s="423"/>
    </row>
    <row r="14" spans="1:47" x14ac:dyDescent="0.2">
      <c r="A14" s="231">
        <v>1975</v>
      </c>
      <c r="B14" s="232">
        <v>10</v>
      </c>
      <c r="C14" s="417">
        <v>1.83088586</v>
      </c>
      <c r="D14" s="418">
        <v>1.4983979435000001</v>
      </c>
      <c r="E14" s="419">
        <v>5.3516097063377099</v>
      </c>
      <c r="F14" s="417">
        <v>1.06224864</v>
      </c>
      <c r="G14" s="418">
        <v>0.95738805699999996</v>
      </c>
      <c r="H14" s="419">
        <v>1.2561980623061202</v>
      </c>
      <c r="I14" s="417">
        <v>2.0296795300000001</v>
      </c>
      <c r="J14" s="418">
        <v>1.7472469625</v>
      </c>
      <c r="K14" s="419">
        <v>6.7443909334156631</v>
      </c>
      <c r="L14" s="420"/>
      <c r="M14" s="421"/>
      <c r="N14" s="419">
        <v>3.8526430963294188E-2</v>
      </c>
      <c r="O14" s="417">
        <v>0.67966795999999996</v>
      </c>
      <c r="P14" s="418">
        <v>0.34467446400000001</v>
      </c>
      <c r="Q14" s="419">
        <v>0.83543285043735538</v>
      </c>
      <c r="R14" s="422"/>
      <c r="S14" s="423"/>
      <c r="T14" s="419">
        <v>756.64356730618204</v>
      </c>
      <c r="U14" s="417">
        <v>7.4256729145558934E-4</v>
      </c>
      <c r="V14" s="418">
        <v>9.6692156366092537E-4</v>
      </c>
      <c r="W14" s="419">
        <v>4.5588046835329946E-3</v>
      </c>
      <c r="X14" s="417">
        <v>8.7855293819655528E-4</v>
      </c>
      <c r="Y14" s="418">
        <v>1.1440052347180005E-3</v>
      </c>
      <c r="Z14" s="419">
        <v>2.6093195679487745E-3</v>
      </c>
      <c r="AA14" s="417">
        <v>1.3184347900000001E-2</v>
      </c>
      <c r="AB14" s="418">
        <v>1.1943722285E-2</v>
      </c>
      <c r="AC14" s="419">
        <v>4.4381170068996556E-2</v>
      </c>
      <c r="AD14" s="417">
        <v>3.7518843000000001E-3</v>
      </c>
      <c r="AE14" s="418">
        <v>3.39852607E-3</v>
      </c>
      <c r="AF14" s="419">
        <v>8.2645408296550607E-3</v>
      </c>
      <c r="AG14" s="417">
        <v>2.1437543600000001E-2</v>
      </c>
      <c r="AH14" s="418">
        <v>1.942056943E-2</v>
      </c>
      <c r="AI14" s="419">
        <v>9.7794667327115604E-3</v>
      </c>
      <c r="AJ14" s="417">
        <v>9.6463839999999992E-3</v>
      </c>
      <c r="AK14" s="418">
        <v>8.7391719099999994E-3</v>
      </c>
      <c r="AL14" s="419">
        <v>3.641679210673036E-3</v>
      </c>
      <c r="AM14" s="417">
        <v>4.1374791199999997E-2</v>
      </c>
      <c r="AN14" s="418">
        <v>3.7481728169999999E-2</v>
      </c>
      <c r="AO14" s="419">
        <v>9.7633535426187454E-2</v>
      </c>
      <c r="AP14" s="417">
        <v>0.72777276999999996</v>
      </c>
      <c r="AQ14" s="418">
        <v>0.36868186450000001</v>
      </c>
      <c r="AR14" s="440">
        <v>0.36868186450000001</v>
      </c>
      <c r="AS14" s="422"/>
      <c r="AT14" s="423"/>
      <c r="AU14" s="423"/>
    </row>
    <row r="15" spans="1:47" x14ac:dyDescent="0.2">
      <c r="A15" s="231">
        <v>1975</v>
      </c>
      <c r="B15" s="232">
        <v>11</v>
      </c>
      <c r="C15" s="417">
        <v>1.9398936499999999</v>
      </c>
      <c r="D15" s="418">
        <v>1.601918704</v>
      </c>
      <c r="E15" s="419">
        <v>5.3536487901426204</v>
      </c>
      <c r="F15" s="417">
        <v>1.13819051</v>
      </c>
      <c r="G15" s="418">
        <v>1.0258919074999999</v>
      </c>
      <c r="H15" s="419">
        <v>1.2599151650057518</v>
      </c>
      <c r="I15" s="417">
        <v>2.07433355</v>
      </c>
      <c r="J15" s="418">
        <v>1.800480874</v>
      </c>
      <c r="K15" s="419">
        <v>6.7484740917822839</v>
      </c>
      <c r="L15" s="420"/>
      <c r="M15" s="421"/>
      <c r="N15" s="419">
        <v>3.8555517054983439E-2</v>
      </c>
      <c r="O15" s="417">
        <v>0.67966795999999996</v>
      </c>
      <c r="P15" s="418">
        <v>0.34467446400000001</v>
      </c>
      <c r="Q15" s="419">
        <v>0.83551468684938945</v>
      </c>
      <c r="R15" s="422"/>
      <c r="S15" s="423"/>
      <c r="T15" s="419">
        <v>757.66289160833719</v>
      </c>
      <c r="U15" s="417">
        <v>7.4256729145558934E-4</v>
      </c>
      <c r="V15" s="418">
        <v>9.6692156366092537E-4</v>
      </c>
      <c r="W15" s="419">
        <v>2.7199393128109883E-3</v>
      </c>
      <c r="X15" s="417">
        <v>8.7855293819655528E-4</v>
      </c>
      <c r="Y15" s="418">
        <v>1.1440052347180005E-3</v>
      </c>
      <c r="Z15" s="419">
        <v>2.6246717210217743E-3</v>
      </c>
      <c r="AA15" s="417">
        <v>1.41195364E-2</v>
      </c>
      <c r="AB15" s="418">
        <v>1.278776981E-2</v>
      </c>
      <c r="AC15" s="419">
        <v>4.451242613480437E-2</v>
      </c>
      <c r="AD15" s="417">
        <v>4.0179463999999998E-3</v>
      </c>
      <c r="AE15" s="418">
        <v>3.6388406250000001E-3</v>
      </c>
      <c r="AF15" s="419">
        <v>8.2889832208346611E-3</v>
      </c>
      <c r="AG15" s="417">
        <v>2.2959667400000001E-2</v>
      </c>
      <c r="AH15" s="418">
        <v>2.0792729855000001E-2</v>
      </c>
      <c r="AI15" s="419">
        <v>9.808390669309346E-3</v>
      </c>
      <c r="AJ15" s="417">
        <v>1.03320826E-2</v>
      </c>
      <c r="AK15" s="418">
        <v>9.3569157350000005E-3</v>
      </c>
      <c r="AL15" s="419">
        <v>3.6524521359963401E-3</v>
      </c>
      <c r="AM15" s="417">
        <v>4.4311917700000002E-2</v>
      </c>
      <c r="AN15" s="418">
        <v>4.01300723E-2</v>
      </c>
      <c r="AO15" s="419">
        <v>9.792226004518427E-2</v>
      </c>
      <c r="AP15" s="417">
        <v>0.72777276999999996</v>
      </c>
      <c r="AQ15" s="418">
        <v>0.36868186450000001</v>
      </c>
      <c r="AR15" s="440">
        <v>0.36868186450000001</v>
      </c>
      <c r="AS15" s="422"/>
      <c r="AT15" s="423"/>
      <c r="AU15" s="423"/>
    </row>
    <row r="16" spans="1:47" x14ac:dyDescent="0.2">
      <c r="A16" s="231">
        <v>1975</v>
      </c>
      <c r="B16" s="232">
        <v>12</v>
      </c>
      <c r="C16" s="417">
        <v>2.05018609</v>
      </c>
      <c r="D16" s="418">
        <v>1.710703179</v>
      </c>
      <c r="E16" s="419">
        <v>5.4355943515161176</v>
      </c>
      <c r="F16" s="417">
        <v>1.2139898499999999</v>
      </c>
      <c r="G16" s="418">
        <v>1.0961655695000001</v>
      </c>
      <c r="H16" s="419">
        <v>1.3260026266087577</v>
      </c>
      <c r="I16" s="417">
        <v>2.1172882799999999</v>
      </c>
      <c r="J16" s="418">
        <v>1.850218841</v>
      </c>
      <c r="K16" s="419">
        <v>6.9121461860780178</v>
      </c>
      <c r="L16" s="420"/>
      <c r="M16" s="421"/>
      <c r="N16" s="419">
        <v>3.9723775750089646E-2</v>
      </c>
      <c r="O16" s="417">
        <v>0.67966795999999996</v>
      </c>
      <c r="P16" s="418">
        <v>0.34467446400000001</v>
      </c>
      <c r="Q16" s="419">
        <v>0.83872273369801353</v>
      </c>
      <c r="R16" s="422"/>
      <c r="S16" s="423"/>
      <c r="T16" s="419">
        <v>758.36708235300614</v>
      </c>
      <c r="U16" s="417">
        <v>7.4256729145558934E-4</v>
      </c>
      <c r="V16" s="418">
        <v>9.6692156366092537E-4</v>
      </c>
      <c r="W16" s="419">
        <v>2.8626094290154203E-3</v>
      </c>
      <c r="X16" s="417">
        <v>8.7855293819655528E-4</v>
      </c>
      <c r="Y16" s="418">
        <v>1.1440052347180005E-3</v>
      </c>
      <c r="Z16" s="419">
        <v>3.2427843965414193E-3</v>
      </c>
      <c r="AA16" s="417">
        <v>1.50546467E-2</v>
      </c>
      <c r="AB16" s="418">
        <v>1.365405456E-2</v>
      </c>
      <c r="AC16" s="419">
        <v>4.684737908116509E-2</v>
      </c>
      <c r="AD16" s="417">
        <v>4.2835966E-3</v>
      </c>
      <c r="AE16" s="418">
        <v>3.88508726E-3</v>
      </c>
      <c r="AF16" s="419">
        <v>8.7237938080248628E-3</v>
      </c>
      <c r="AG16" s="417">
        <v>2.4478442699999998E-2</v>
      </c>
      <c r="AH16" s="418">
        <v>2.2201977675000002E-2</v>
      </c>
      <c r="AI16" s="419">
        <v>1.0322915296649001E-2</v>
      </c>
      <c r="AJ16" s="417">
        <v>1.1015587300000001E-2</v>
      </c>
      <c r="AK16" s="418">
        <v>9.9905615100000008E-3</v>
      </c>
      <c r="AL16" s="419">
        <v>3.844046890066542E-3</v>
      </c>
      <c r="AM16" s="417">
        <v>4.7244046999999997E-2</v>
      </c>
      <c r="AN16" s="418">
        <v>4.2849536610000002E-2</v>
      </c>
      <c r="AO16" s="419">
        <v>0.10305890616408336</v>
      </c>
      <c r="AP16" s="417">
        <v>0.72777276999999996</v>
      </c>
      <c r="AQ16" s="418">
        <v>0.36868186450000001</v>
      </c>
      <c r="AR16" s="440">
        <v>0.36868186450000001</v>
      </c>
      <c r="AS16" s="422"/>
      <c r="AT16" s="423"/>
      <c r="AU16" s="423"/>
    </row>
    <row r="17" spans="1:47" x14ac:dyDescent="0.2">
      <c r="A17" s="231">
        <v>1975</v>
      </c>
      <c r="B17" s="232">
        <v>13</v>
      </c>
      <c r="C17" s="417">
        <v>2.1621023400000001</v>
      </c>
      <c r="D17" s="418">
        <v>1.825799825</v>
      </c>
      <c r="E17" s="419">
        <v>5.4424118441694276</v>
      </c>
      <c r="F17" s="417">
        <v>1.2899225400000001</v>
      </c>
      <c r="G17" s="418">
        <v>1.1690060035000001</v>
      </c>
      <c r="H17" s="419">
        <v>1.3315017351482406</v>
      </c>
      <c r="I17" s="417">
        <v>2.1585913200000002</v>
      </c>
      <c r="J17" s="418">
        <v>1.8968494645</v>
      </c>
      <c r="K17" s="419">
        <v>6.9257681845912513</v>
      </c>
      <c r="L17" s="420"/>
      <c r="M17" s="421"/>
      <c r="N17" s="419">
        <v>3.9821018270556355E-2</v>
      </c>
      <c r="O17" s="417">
        <v>0.67966795999999996</v>
      </c>
      <c r="P17" s="418">
        <v>0.34467446400000001</v>
      </c>
      <c r="Q17" s="419">
        <v>0.83899045423230545</v>
      </c>
      <c r="R17" s="422"/>
      <c r="S17" s="423"/>
      <c r="T17" s="419">
        <v>759.45958732654219</v>
      </c>
      <c r="U17" s="417">
        <v>7.4256729145558934E-4</v>
      </c>
      <c r="V17" s="418">
        <v>9.6692156366092537E-4</v>
      </c>
      <c r="W17" s="419">
        <v>2.8744841202243817E-3</v>
      </c>
      <c r="X17" s="417">
        <v>8.7855293819655528E-4</v>
      </c>
      <c r="Y17" s="418">
        <v>1.1440052347180005E-3</v>
      </c>
      <c r="Z17" s="419">
        <v>3.2942165686849325E-3</v>
      </c>
      <c r="AA17" s="417">
        <v>1.59901262E-2</v>
      </c>
      <c r="AB17" s="418">
        <v>1.4551505209999999E-2</v>
      </c>
      <c r="AC17" s="419">
        <v>4.70418583516884E-2</v>
      </c>
      <c r="AD17" s="417">
        <v>4.5494632000000002E-3</v>
      </c>
      <c r="AE17" s="418">
        <v>4.1406261599999999E-3</v>
      </c>
      <c r="AF17" s="419">
        <v>8.7599845540114428E-3</v>
      </c>
      <c r="AG17" s="417">
        <v>2.6000201899999999E-2</v>
      </c>
      <c r="AH17" s="418">
        <v>2.366048062E-2</v>
      </c>
      <c r="AI17" s="419">
        <v>1.0365727593610853E-2</v>
      </c>
      <c r="AJ17" s="417">
        <v>1.1700218599999999E-2</v>
      </c>
      <c r="AK17" s="418">
        <v>1.064726823E-2</v>
      </c>
      <c r="AL17" s="419">
        <v>3.8599931505221298E-3</v>
      </c>
      <c r="AM17" s="417">
        <v>5.0181092900000002E-2</v>
      </c>
      <c r="AN17" s="418">
        <v>4.5665301880000002E-2</v>
      </c>
      <c r="AO17" s="419">
        <v>0.10348652031470361</v>
      </c>
      <c r="AP17" s="417">
        <v>0.72777276999999996</v>
      </c>
      <c r="AQ17" s="418">
        <v>0.36868186450000001</v>
      </c>
      <c r="AR17" s="440">
        <v>0.36868186450000001</v>
      </c>
      <c r="AS17" s="422"/>
      <c r="AT17" s="423"/>
      <c r="AU17" s="423"/>
    </row>
    <row r="18" spans="1:47" x14ac:dyDescent="0.2">
      <c r="A18" s="231">
        <v>1975</v>
      </c>
      <c r="B18" s="232">
        <v>14</v>
      </c>
      <c r="C18" s="417">
        <v>2.2758900099999999</v>
      </c>
      <c r="D18" s="418">
        <v>1.9483094965000001</v>
      </c>
      <c r="E18" s="419">
        <v>5.4375254869662726</v>
      </c>
      <c r="F18" s="417">
        <v>1.3661860699999999</v>
      </c>
      <c r="G18" s="418">
        <v>1.2450229779999999</v>
      </c>
      <c r="H18" s="419">
        <v>1.3385072437163239</v>
      </c>
      <c r="I18" s="417">
        <v>2.19849212</v>
      </c>
      <c r="J18" s="418">
        <v>1.9408884465</v>
      </c>
      <c r="K18" s="419">
        <v>6.9322321725195248</v>
      </c>
      <c r="L18" s="420"/>
      <c r="M18" s="421"/>
      <c r="N18" s="419">
        <v>3.9938780674161761E-2</v>
      </c>
      <c r="O18" s="417">
        <v>0.67966795999999996</v>
      </c>
      <c r="P18" s="418">
        <v>0.34467446400000001</v>
      </c>
      <c r="Q18" s="419">
        <v>0.83936713049132072</v>
      </c>
      <c r="R18" s="422"/>
      <c r="S18" s="423"/>
      <c r="T18" s="419">
        <v>756.36355809460542</v>
      </c>
      <c r="U18" s="417">
        <v>7.4256729145558934E-4</v>
      </c>
      <c r="V18" s="418">
        <v>9.6692156366092537E-4</v>
      </c>
      <c r="W18" s="419">
        <v>2.8896078495093129E-3</v>
      </c>
      <c r="X18" s="417">
        <v>8.7855293819655528E-4</v>
      </c>
      <c r="Y18" s="418">
        <v>1.1440052347180005E-3</v>
      </c>
      <c r="Z18" s="419">
        <v>3.3670331524058073E-3</v>
      </c>
      <c r="AA18" s="417">
        <v>1.6929517799999998E-2</v>
      </c>
      <c r="AB18" s="418">
        <v>1.548826136E-2</v>
      </c>
      <c r="AC18" s="419">
        <v>4.7289182725225011E-2</v>
      </c>
      <c r="AD18" s="417">
        <v>4.8180703000000004E-3</v>
      </c>
      <c r="AE18" s="418">
        <v>4.4070397100000004E-3</v>
      </c>
      <c r="AF18" s="419">
        <v>8.8060478705458585E-3</v>
      </c>
      <c r="AG18" s="417">
        <v>2.7528632800000001E-2</v>
      </c>
      <c r="AH18" s="418">
        <v>2.5184060875000001E-2</v>
      </c>
      <c r="AI18" s="419">
        <v>1.0420258533693206E-2</v>
      </c>
      <c r="AJ18" s="417">
        <v>1.23877867E-2</v>
      </c>
      <c r="AK18" s="418">
        <v>1.133270496E-2</v>
      </c>
      <c r="AL18" s="419">
        <v>3.88029523849688E-3</v>
      </c>
      <c r="AM18" s="417">
        <v>5.3128873799999997E-2</v>
      </c>
      <c r="AN18" s="418">
        <v>4.8604990615000003E-2</v>
      </c>
      <c r="AO18" s="419">
        <v>0.10403096507635669</v>
      </c>
      <c r="AP18" s="417">
        <v>0.72777276999999996</v>
      </c>
      <c r="AQ18" s="418">
        <v>0.36868186450000001</v>
      </c>
      <c r="AR18" s="440">
        <v>0.36868186450000001</v>
      </c>
      <c r="AS18" s="422"/>
      <c r="AT18" s="423"/>
      <c r="AU18" s="423"/>
    </row>
    <row r="19" spans="1:47" x14ac:dyDescent="0.2">
      <c r="A19" s="231">
        <v>1975</v>
      </c>
      <c r="B19" s="232">
        <v>15</v>
      </c>
      <c r="C19" s="417">
        <v>2.3917618100000002</v>
      </c>
      <c r="D19" s="418">
        <v>2.0794678360000001</v>
      </c>
      <c r="E19" s="419">
        <v>5.4409748488793532</v>
      </c>
      <c r="F19" s="417">
        <v>1.4429462399999999</v>
      </c>
      <c r="G19" s="418">
        <v>1.3250016835</v>
      </c>
      <c r="H19" s="419">
        <v>1.341295921728979</v>
      </c>
      <c r="I19" s="417">
        <v>2.2369885100000002</v>
      </c>
      <c r="J19" s="418">
        <v>1.9827070225000001</v>
      </c>
      <c r="K19" s="419">
        <v>6.939134805117015</v>
      </c>
      <c r="L19" s="420"/>
      <c r="M19" s="421"/>
      <c r="N19" s="419">
        <v>3.9988014253320367E-2</v>
      </c>
      <c r="O19" s="417">
        <v>0.67966795999999996</v>
      </c>
      <c r="P19" s="418">
        <v>0.34467446400000001</v>
      </c>
      <c r="Q19" s="419">
        <v>0.83950304640378748</v>
      </c>
      <c r="R19" s="422"/>
      <c r="S19" s="423"/>
      <c r="T19" s="419">
        <v>757.74981010673844</v>
      </c>
      <c r="U19" s="417">
        <v>7.4256729145558934E-4</v>
      </c>
      <c r="V19" s="418">
        <v>9.6692156366092537E-4</v>
      </c>
      <c r="W19" s="419">
        <v>2.8956329983925284E-3</v>
      </c>
      <c r="X19" s="417">
        <v>8.7855293819655528E-4</v>
      </c>
      <c r="Y19" s="418">
        <v>1.1440052347180005E-3</v>
      </c>
      <c r="Z19" s="419">
        <v>3.3931398255618505E-3</v>
      </c>
      <c r="AA19" s="417">
        <v>1.78755136E-2</v>
      </c>
      <c r="AB19" s="418">
        <v>1.6473421405000001E-2</v>
      </c>
      <c r="AC19" s="419">
        <v>4.7387762925475668E-2</v>
      </c>
      <c r="AD19" s="417">
        <v>5.0859234999999997E-3</v>
      </c>
      <c r="AE19" s="418">
        <v>4.6875161600000003E-3</v>
      </c>
      <c r="AF19" s="419">
        <v>8.8244052967098793E-3</v>
      </c>
      <c r="AG19" s="417">
        <v>2.9065624700000001E-2</v>
      </c>
      <c r="AH19" s="418">
        <v>2.678598703E-2</v>
      </c>
      <c r="AI19" s="419">
        <v>1.0441966808466421E-2</v>
      </c>
      <c r="AJ19" s="417">
        <v>1.30792106E-2</v>
      </c>
      <c r="AK19" s="418">
        <v>1.205361862E-2</v>
      </c>
      <c r="AL19" s="419">
        <v>3.8883825537402734E-3</v>
      </c>
      <c r="AM19" s="417">
        <v>5.6095696E-2</v>
      </c>
      <c r="AN19" s="418">
        <v>5.1696516800000002E-2</v>
      </c>
      <c r="AO19" s="419">
        <v>0.10424762268429383</v>
      </c>
      <c r="AP19" s="417">
        <v>0.72777276999999996</v>
      </c>
      <c r="AQ19" s="418">
        <v>0.36868186450000001</v>
      </c>
      <c r="AR19" s="440">
        <v>0.36868186450000001</v>
      </c>
      <c r="AS19" s="422"/>
      <c r="AT19" s="423"/>
      <c r="AU19" s="423"/>
    </row>
    <row r="20" spans="1:47" x14ac:dyDescent="0.2">
      <c r="A20" s="231">
        <v>1975</v>
      </c>
      <c r="B20" s="232">
        <v>16</v>
      </c>
      <c r="C20" s="417">
        <v>2.5100653500000001</v>
      </c>
      <c r="D20" s="418">
        <v>2.220612241</v>
      </c>
      <c r="E20" s="419">
        <v>5.4478218324657872</v>
      </c>
      <c r="F20" s="417">
        <v>1.5203688500000001</v>
      </c>
      <c r="G20" s="418">
        <v>1.4096798404999999</v>
      </c>
      <c r="H20" s="419">
        <v>1.3467905944858209</v>
      </c>
      <c r="I20" s="417">
        <v>2.27419824</v>
      </c>
      <c r="J20" s="418">
        <v>2.0227282770000001</v>
      </c>
      <c r="K20" s="419">
        <v>6.9528042800602954</v>
      </c>
      <c r="L20" s="420"/>
      <c r="M20" s="421"/>
      <c r="N20" s="419">
        <v>4.0085552940128166E-2</v>
      </c>
      <c r="O20" s="417">
        <v>0.67966795999999996</v>
      </c>
      <c r="P20" s="418">
        <v>0.32454245100000001</v>
      </c>
      <c r="Q20" s="419">
        <v>0.83977401433132293</v>
      </c>
      <c r="R20" s="422"/>
      <c r="S20" s="423"/>
      <c r="T20" s="419">
        <v>759.21228641997516</v>
      </c>
      <c r="U20" s="417">
        <v>7.4256729145558934E-4</v>
      </c>
      <c r="V20" s="418">
        <v>9.6692156366092537E-4</v>
      </c>
      <c r="W20" s="419">
        <v>2.9285141530099286E-3</v>
      </c>
      <c r="X20" s="417">
        <v>8.7855293819655528E-4</v>
      </c>
      <c r="Y20" s="418">
        <v>1.1440052347180005E-3</v>
      </c>
      <c r="Z20" s="419">
        <v>3.444713412687215E-3</v>
      </c>
      <c r="AA20" s="417">
        <v>1.8828768199999998E-2</v>
      </c>
      <c r="AB20" s="418">
        <v>1.7517107779999999E-2</v>
      </c>
      <c r="AC20" s="419">
        <v>4.7581784905436207E-2</v>
      </c>
      <c r="AD20" s="417">
        <v>5.3575962999999997E-3</v>
      </c>
      <c r="AE20" s="418">
        <v>4.9847117399999998E-3</v>
      </c>
      <c r="AF20" s="419">
        <v>8.8605398489652563E-3</v>
      </c>
      <c r="AG20" s="417">
        <v>3.06157809E-2</v>
      </c>
      <c r="AH20" s="418">
        <v>2.8482887525E-2</v>
      </c>
      <c r="AI20" s="419">
        <v>1.0484713327293926E-2</v>
      </c>
      <c r="AJ20" s="417">
        <v>1.3777520099999999E-2</v>
      </c>
      <c r="AK20" s="418">
        <v>1.2817334655E-2</v>
      </c>
      <c r="AL20" s="419">
        <v>3.9043034877590571E-3</v>
      </c>
      <c r="AM20" s="417">
        <v>5.9088268100000001E-2</v>
      </c>
      <c r="AN20" s="418">
        <v>5.4972046254999997E-2</v>
      </c>
      <c r="AO20" s="419">
        <v>0.10467467721335701</v>
      </c>
      <c r="AP20" s="417">
        <v>0.72777276999999996</v>
      </c>
      <c r="AQ20" s="418">
        <v>0.34854985150000001</v>
      </c>
      <c r="AR20" s="440">
        <v>0.34854985150000001</v>
      </c>
      <c r="AS20" s="422"/>
      <c r="AT20" s="423"/>
      <c r="AU20" s="423"/>
    </row>
    <row r="21" spans="1:47" x14ac:dyDescent="0.2">
      <c r="A21" s="231">
        <v>1975</v>
      </c>
      <c r="B21" s="232">
        <v>17</v>
      </c>
      <c r="C21" s="417">
        <v>2.6311237699999999</v>
      </c>
      <c r="D21" s="418">
        <v>2.3730887049999998</v>
      </c>
      <c r="E21" s="419">
        <v>5.4546295826975966</v>
      </c>
      <c r="F21" s="417">
        <v>1.5985745200000001</v>
      </c>
      <c r="G21" s="418">
        <v>1.4999624170000001</v>
      </c>
      <c r="H21" s="419">
        <v>1.352278740938047</v>
      </c>
      <c r="I21" s="417">
        <v>2.3101850399999999</v>
      </c>
      <c r="J21" s="418">
        <v>2.0613083040000002</v>
      </c>
      <c r="K21" s="419">
        <v>6.9664058634392747</v>
      </c>
      <c r="L21" s="420"/>
      <c r="M21" s="421"/>
      <c r="N21" s="419">
        <v>4.0182652770953474E-2</v>
      </c>
      <c r="O21" s="417">
        <v>0.64976497</v>
      </c>
      <c r="P21" s="418">
        <v>0.32454245100000001</v>
      </c>
      <c r="Q21" s="419">
        <v>0.84003879706649198</v>
      </c>
      <c r="R21" s="422"/>
      <c r="S21" s="423"/>
      <c r="T21" s="419">
        <v>760.74152600119464</v>
      </c>
      <c r="U21" s="417">
        <v>7.4256729145558934E-4</v>
      </c>
      <c r="V21" s="418">
        <v>9.6692156366092537E-4</v>
      </c>
      <c r="W21" s="419">
        <v>2.9404585499150913E-3</v>
      </c>
      <c r="X21" s="417">
        <v>8.7855293819655528E-4</v>
      </c>
      <c r="Y21" s="418">
        <v>1.1440052347180005E-3</v>
      </c>
      <c r="Z21" s="419">
        <v>3.4960950632289436E-3</v>
      </c>
      <c r="AA21" s="417">
        <v>1.9792989E-2</v>
      </c>
      <c r="AB21" s="418">
        <v>1.862934552E-2</v>
      </c>
      <c r="AC21" s="419">
        <v>4.777592865085728E-2</v>
      </c>
      <c r="AD21" s="417">
        <v>5.632672E-3</v>
      </c>
      <c r="AE21" s="418">
        <v>5.301370895E-3</v>
      </c>
      <c r="AF21" s="419">
        <v>8.8967069185480196E-3</v>
      </c>
      <c r="AG21" s="417">
        <v>3.2184079800000001E-2</v>
      </c>
      <c r="AH21" s="418">
        <v>3.029192419E-2</v>
      </c>
      <c r="AI21" s="419">
        <v>1.0527483018266139E-2</v>
      </c>
      <c r="AJ21" s="417">
        <v>1.44826603E-2</v>
      </c>
      <c r="AK21" s="418">
        <v>1.3631487859999999E-2</v>
      </c>
      <c r="AL21" s="419">
        <v>3.9202276716060235E-3</v>
      </c>
      <c r="AM21" s="417">
        <v>6.2115007100000001E-2</v>
      </c>
      <c r="AN21" s="418">
        <v>5.8463603599999997E-2</v>
      </c>
      <c r="AO21" s="419">
        <v>0.10510131694639117</v>
      </c>
      <c r="AP21" s="417">
        <v>0.69786978</v>
      </c>
      <c r="AQ21" s="418">
        <v>0.34854985150000001</v>
      </c>
      <c r="AR21" s="440">
        <v>0.34854985150000001</v>
      </c>
      <c r="AS21" s="422"/>
      <c r="AT21" s="423"/>
      <c r="AU21" s="423"/>
    </row>
    <row r="22" spans="1:47" x14ac:dyDescent="0.2">
      <c r="A22" s="231">
        <v>1975</v>
      </c>
      <c r="B22" s="232">
        <v>18</v>
      </c>
      <c r="C22" s="417">
        <v>2.75547129</v>
      </c>
      <c r="D22" s="418">
        <v>2.5383888300000002</v>
      </c>
      <c r="E22" s="419">
        <v>5.4627788925123353</v>
      </c>
      <c r="F22" s="417">
        <v>1.67801852</v>
      </c>
      <c r="G22" s="418">
        <v>1.5966753235</v>
      </c>
      <c r="H22" s="419">
        <v>1.3588534685892824</v>
      </c>
      <c r="I22" s="417">
        <v>2.3451856499999999</v>
      </c>
      <c r="J22" s="418">
        <v>2.098815772</v>
      </c>
      <c r="K22" s="419">
        <v>6.9826752681059503</v>
      </c>
      <c r="L22" s="420"/>
      <c r="M22" s="421"/>
      <c r="N22" s="419">
        <v>4.0298766732746523E-2</v>
      </c>
      <c r="O22" s="417">
        <v>0.64976497</v>
      </c>
      <c r="P22" s="418">
        <v>0.32454245100000001</v>
      </c>
      <c r="Q22" s="419">
        <v>0.84035654494276846</v>
      </c>
      <c r="R22" s="422"/>
      <c r="S22" s="423"/>
      <c r="T22" s="419">
        <v>762.32788793555687</v>
      </c>
      <c r="U22" s="417">
        <v>7.4256729145558934E-4</v>
      </c>
      <c r="V22" s="418">
        <v>9.6692156366092537E-4</v>
      </c>
      <c r="W22" s="419">
        <v>2.9547463247268676E-3</v>
      </c>
      <c r="X22" s="417">
        <v>8.7855293819655528E-4</v>
      </c>
      <c r="Y22" s="418">
        <v>1.1440052347180005E-3</v>
      </c>
      <c r="Z22" s="419">
        <v>3.5575407436597524E-3</v>
      </c>
      <c r="AA22" s="417">
        <v>2.0771543399999998E-2</v>
      </c>
      <c r="AB22" s="418">
        <v>1.9821313415E-2</v>
      </c>
      <c r="AC22" s="419">
        <v>4.8007971954931679E-2</v>
      </c>
      <c r="AD22" s="417">
        <v>5.9107526999999998E-3</v>
      </c>
      <c r="AE22" s="418">
        <v>5.6400505649999997E-3</v>
      </c>
      <c r="AF22" s="419">
        <v>8.9399055346235674E-3</v>
      </c>
      <c r="AG22" s="417">
        <v>3.3775432500000001E-2</v>
      </c>
      <c r="AH22" s="418">
        <v>3.2229762609999997E-2</v>
      </c>
      <c r="AI22" s="419">
        <v>1.057862173236452E-2</v>
      </c>
      <c r="AJ22" s="417">
        <v>1.5198575400000001E-2</v>
      </c>
      <c r="AK22" s="418">
        <v>1.4503384330000001E-2</v>
      </c>
      <c r="AL22" s="419">
        <v>3.9392810799834333E-3</v>
      </c>
      <c r="AM22" s="417">
        <v>6.5185464900000004E-2</v>
      </c>
      <c r="AN22" s="418">
        <v>6.2203882219999999E-2</v>
      </c>
      <c r="AO22" s="419">
        <v>0.1056121335784856</v>
      </c>
      <c r="AP22" s="417">
        <v>0.69786978</v>
      </c>
      <c r="AQ22" s="418">
        <v>0.34854985150000001</v>
      </c>
      <c r="AR22" s="440">
        <v>0.34854985150000001</v>
      </c>
      <c r="AS22" s="422"/>
      <c r="AT22" s="423"/>
      <c r="AU22" s="423"/>
    </row>
    <row r="23" spans="1:47" x14ac:dyDescent="0.2">
      <c r="A23" s="231">
        <v>1975</v>
      </c>
      <c r="B23" s="232">
        <v>19</v>
      </c>
      <c r="C23" s="417">
        <v>2.8829737</v>
      </c>
      <c r="D23" s="418">
        <v>2.717955753</v>
      </c>
      <c r="E23" s="419">
        <v>5.4644393342902369</v>
      </c>
      <c r="F23" s="417">
        <v>1.75859834</v>
      </c>
      <c r="G23" s="418">
        <v>1.700675508</v>
      </c>
      <c r="H23" s="419">
        <v>1.3656668693549205</v>
      </c>
      <c r="I23" s="417">
        <v>2.3791603700000001</v>
      </c>
      <c r="J23" s="418">
        <v>2.1355705034999999</v>
      </c>
      <c r="K23" s="419">
        <v>6.9941046829063422</v>
      </c>
      <c r="L23" s="420"/>
      <c r="M23" s="421"/>
      <c r="N23" s="419">
        <v>4.6634021165730538E-3</v>
      </c>
      <c r="O23" s="417">
        <v>0.64976497</v>
      </c>
      <c r="P23" s="418">
        <v>0.32454245100000001</v>
      </c>
      <c r="Q23" s="419">
        <v>0.83496359772569084</v>
      </c>
      <c r="R23" s="422"/>
      <c r="S23" s="423"/>
      <c r="T23" s="419">
        <v>763.64265033962761</v>
      </c>
      <c r="U23" s="417">
        <v>7.4256729145558934E-4</v>
      </c>
      <c r="V23" s="418">
        <v>9.6692156366092537E-4</v>
      </c>
      <c r="W23" s="419">
        <v>2.9695611606998626E-3</v>
      </c>
      <c r="X23" s="417">
        <v>8.7855293819655528E-4</v>
      </c>
      <c r="Y23" s="418">
        <v>1.1440052347180005E-3</v>
      </c>
      <c r="Z23" s="419">
        <v>3.6249313475268958E-3</v>
      </c>
      <c r="AA23" s="417">
        <v>2.1765406300000002E-2</v>
      </c>
      <c r="AB23" s="418">
        <v>2.1102777905000002E-2</v>
      </c>
      <c r="AC23" s="419">
        <v>4.8248795812545285E-2</v>
      </c>
      <c r="AD23" s="417">
        <v>6.1936530000000004E-3</v>
      </c>
      <c r="AE23" s="418">
        <v>6.0046896099999999E-3</v>
      </c>
      <c r="AF23" s="419">
        <v>8.9847374244822788E-3</v>
      </c>
      <c r="AG23" s="417">
        <v>3.5390787700000002E-2</v>
      </c>
      <c r="AH23" s="418">
        <v>3.43134285E-2</v>
      </c>
      <c r="AI23" s="419">
        <v>1.0631691752703407E-2</v>
      </c>
      <c r="AJ23" s="417">
        <v>1.5925506799999999E-2</v>
      </c>
      <c r="AK23" s="418">
        <v>1.544104506E-2</v>
      </c>
      <c r="AL23" s="419">
        <v>3.9590315039853058E-3</v>
      </c>
      <c r="AM23" s="417">
        <v>6.8304560700000003E-2</v>
      </c>
      <c r="AN23" s="418">
        <v>6.6225082599999999E-2</v>
      </c>
      <c r="AO23" s="419">
        <v>0.10614164909009509</v>
      </c>
      <c r="AP23" s="417">
        <v>0.69786978</v>
      </c>
      <c r="AQ23" s="418">
        <v>0.34854985150000001</v>
      </c>
      <c r="AR23" s="440">
        <v>0.34854985150000001</v>
      </c>
      <c r="AS23" s="422"/>
      <c r="AT23" s="423"/>
      <c r="AU23" s="423"/>
    </row>
    <row r="24" spans="1:47" x14ac:dyDescent="0.2">
      <c r="A24" s="231">
        <v>1975</v>
      </c>
      <c r="B24" s="232">
        <v>20</v>
      </c>
      <c r="C24" s="417">
        <v>3.0142203799999998</v>
      </c>
      <c r="D24" s="418">
        <v>2.9138151840000002</v>
      </c>
      <c r="E24" s="419">
        <v>5.4723212485522037</v>
      </c>
      <c r="F24" s="417">
        <v>1.8407898600000001</v>
      </c>
      <c r="G24" s="418">
        <v>1.81313623</v>
      </c>
      <c r="H24" s="419">
        <v>1.3720236855915668</v>
      </c>
      <c r="I24" s="417">
        <v>2.4122117300000001</v>
      </c>
      <c r="J24" s="418">
        <v>2.1719754134999998</v>
      </c>
      <c r="K24" s="419">
        <v>7.0098520208574904</v>
      </c>
      <c r="L24" s="420"/>
      <c r="M24" s="421"/>
      <c r="N24" s="419">
        <v>4.6763711021428379E-3</v>
      </c>
      <c r="O24" s="417">
        <v>0.64976497</v>
      </c>
      <c r="P24" s="418">
        <v>0.32454245100000001</v>
      </c>
      <c r="Q24" s="419">
        <v>0.8352629649800114</v>
      </c>
      <c r="R24" s="422"/>
      <c r="S24" s="423"/>
      <c r="T24" s="419">
        <v>765.2298296935536</v>
      </c>
      <c r="U24" s="417">
        <v>7.4256729145558934E-4</v>
      </c>
      <c r="V24" s="418">
        <v>9.6692156366092537E-4</v>
      </c>
      <c r="W24" s="419">
        <v>2.9833806900302694E-3</v>
      </c>
      <c r="X24" s="417">
        <v>8.7855293819655528E-4</v>
      </c>
      <c r="Y24" s="418">
        <v>1.1440052347180005E-3</v>
      </c>
      <c r="Z24" s="419">
        <v>3.6843668247637591E-3</v>
      </c>
      <c r="AA24" s="417">
        <v>2.27778639E-2</v>
      </c>
      <c r="AB24" s="418">
        <v>2.2488661569999999E-2</v>
      </c>
      <c r="AC24" s="419">
        <v>4.8473273755553319E-2</v>
      </c>
      <c r="AD24" s="417">
        <v>6.4812721999999998E-3</v>
      </c>
      <c r="AE24" s="418">
        <v>6.3991215600000002E-3</v>
      </c>
      <c r="AF24" s="419">
        <v>9.0265468263045646E-3</v>
      </c>
      <c r="AG24" s="417">
        <v>3.7037618199999997E-2</v>
      </c>
      <c r="AH24" s="418">
        <v>3.6567034380000002E-2</v>
      </c>
      <c r="AI24" s="419">
        <v>1.0681167758728429E-2</v>
      </c>
      <c r="AJ24" s="417">
        <v>1.6666158300000001E-2</v>
      </c>
      <c r="AK24" s="418">
        <v>1.645514482E-2</v>
      </c>
      <c r="AL24" s="419">
        <v>3.9774553808651801E-3</v>
      </c>
      <c r="AM24" s="417">
        <v>7.1482023800000002E-2</v>
      </c>
      <c r="AN24" s="418">
        <v>7.0573763610000007E-2</v>
      </c>
      <c r="AO24" s="419">
        <v>0.10663564197230896</v>
      </c>
      <c r="AP24" s="417">
        <v>0.69786978</v>
      </c>
      <c r="AQ24" s="418">
        <v>0.34854985150000001</v>
      </c>
      <c r="AR24" s="440">
        <v>0.34854985150000001</v>
      </c>
      <c r="AS24" s="422"/>
      <c r="AT24" s="423"/>
      <c r="AU24" s="423"/>
    </row>
    <row r="25" spans="1:47" x14ac:dyDescent="0.2">
      <c r="A25" s="231">
        <v>1975</v>
      </c>
      <c r="B25" s="232">
        <v>21</v>
      </c>
      <c r="C25" s="417">
        <v>3.1495822800000002</v>
      </c>
      <c r="D25" s="418">
        <v>3.127821049</v>
      </c>
      <c r="E25" s="419">
        <v>5.4832592818086345</v>
      </c>
      <c r="F25" s="417">
        <v>1.92463026</v>
      </c>
      <c r="G25" s="418">
        <v>1.9350908710000001</v>
      </c>
      <c r="H25" s="419">
        <v>1.3808927650066178</v>
      </c>
      <c r="I25" s="417">
        <v>2.4445081599999998</v>
      </c>
      <c r="J25" s="418">
        <v>2.20839243</v>
      </c>
      <c r="K25" s="419">
        <v>7.0317311259782489</v>
      </c>
      <c r="L25" s="420"/>
      <c r="M25" s="421"/>
      <c r="N25" s="419">
        <v>4.6943858318028806E-3</v>
      </c>
      <c r="O25" s="417">
        <v>0.64976497</v>
      </c>
      <c r="P25" s="418">
        <v>0.32454245100000001</v>
      </c>
      <c r="Q25" s="419">
        <v>0.83567871662405824</v>
      </c>
      <c r="R25" s="422"/>
      <c r="S25" s="423"/>
      <c r="T25" s="419">
        <v>766.77236689317022</v>
      </c>
      <c r="U25" s="417">
        <v>7.4256729145558934E-4</v>
      </c>
      <c r="V25" s="418">
        <v>9.6692156366092537E-4</v>
      </c>
      <c r="W25" s="419">
        <v>2.9697557250021058E-3</v>
      </c>
      <c r="X25" s="417">
        <v>8.7855293819655528E-4</v>
      </c>
      <c r="Y25" s="418">
        <v>1.1440052347180005E-3</v>
      </c>
      <c r="Z25" s="419">
        <v>3.7669899612062007E-3</v>
      </c>
      <c r="AA25" s="417">
        <v>2.3811207000000001E-2</v>
      </c>
      <c r="AB25" s="418">
        <v>2.3991159715000002E-2</v>
      </c>
      <c r="AC25" s="419">
        <v>4.8786644842418056E-2</v>
      </c>
      <c r="AD25" s="417">
        <v>6.7756813999999997E-3</v>
      </c>
      <c r="AE25" s="418">
        <v>6.8270006350000002E-3</v>
      </c>
      <c r="AF25" s="419">
        <v>9.0849142031973022E-3</v>
      </c>
      <c r="AG25" s="417">
        <v>3.8716842899999999E-2</v>
      </c>
      <c r="AH25" s="418">
        <v>3.9010172465E-2</v>
      </c>
      <c r="AI25" s="419">
        <v>1.0750215540853248E-2</v>
      </c>
      <c r="AJ25" s="417">
        <v>1.7422745100000001E-2</v>
      </c>
      <c r="AK25" s="418">
        <v>1.755470504E-2</v>
      </c>
      <c r="AL25" s="419">
        <v>4.0031721522175668E-3</v>
      </c>
      <c r="AM25" s="417">
        <v>7.4724536600000002E-2</v>
      </c>
      <c r="AN25" s="418">
        <v>7.5289829099999997E-2</v>
      </c>
      <c r="AO25" s="419">
        <v>0.10732493156421453</v>
      </c>
      <c r="AP25" s="417">
        <v>0.69786978</v>
      </c>
      <c r="AQ25" s="418">
        <v>0.34854985150000001</v>
      </c>
      <c r="AR25" s="440">
        <v>0.34854985150000001</v>
      </c>
      <c r="AS25" s="422"/>
      <c r="AT25" s="423"/>
      <c r="AU25" s="423"/>
    </row>
    <row r="26" spans="1:47" x14ac:dyDescent="0.2">
      <c r="A26" s="231">
        <v>1975</v>
      </c>
      <c r="B26" s="232">
        <v>22</v>
      </c>
      <c r="C26" s="417">
        <v>3.2894668600000001</v>
      </c>
      <c r="D26" s="418">
        <v>3.3623399604999999</v>
      </c>
      <c r="E26" s="419">
        <v>5.4867214993077766</v>
      </c>
      <c r="F26" s="417">
        <v>2.0104612099999999</v>
      </c>
      <c r="G26" s="418">
        <v>2.0679100419999998</v>
      </c>
      <c r="H26" s="419">
        <v>1.3836771719909575</v>
      </c>
      <c r="I26" s="417">
        <v>2.4759474799999999</v>
      </c>
      <c r="J26" s="418">
        <v>2.245124412</v>
      </c>
      <c r="K26" s="419">
        <v>7.0386235048772736</v>
      </c>
      <c r="L26" s="420"/>
      <c r="M26" s="421"/>
      <c r="N26" s="419">
        <v>4.7000758566417963E-3</v>
      </c>
      <c r="O26" s="417">
        <v>0.64976497</v>
      </c>
      <c r="P26" s="418">
        <v>0.32454245100000001</v>
      </c>
      <c r="Q26" s="419">
        <v>0.83581022543648387</v>
      </c>
      <c r="R26" s="422"/>
      <c r="S26" s="423"/>
      <c r="T26" s="419">
        <v>768.22091181772873</v>
      </c>
      <c r="U26" s="417">
        <v>7.4256729145558934E-4</v>
      </c>
      <c r="V26" s="418">
        <v>9.6692156366092537E-4</v>
      </c>
      <c r="W26" s="419">
        <v>2.9757447661837933E-3</v>
      </c>
      <c r="X26" s="417">
        <v>8.7855293819655528E-4</v>
      </c>
      <c r="Y26" s="418">
        <v>1.1440052347180005E-3</v>
      </c>
      <c r="Z26" s="419">
        <v>3.793007336146733E-3</v>
      </c>
      <c r="AA26" s="417">
        <v>2.4868410399999999E-2</v>
      </c>
      <c r="AB26" s="418">
        <v>2.5627529770000001E-2</v>
      </c>
      <c r="AC26" s="419">
        <v>4.8885049899316795E-2</v>
      </c>
      <c r="AD26" s="417">
        <v>7.0765979000000003E-3</v>
      </c>
      <c r="AE26" s="418">
        <v>7.2923739600000001E-3</v>
      </c>
      <c r="AF26" s="419">
        <v>9.1032368254370943E-3</v>
      </c>
      <c r="AG26" s="417">
        <v>4.0437622200000002E-2</v>
      </c>
      <c r="AH26" s="418">
        <v>4.1671140935000003E-2</v>
      </c>
      <c r="AI26" s="419">
        <v>1.0771908140861363E-2</v>
      </c>
      <c r="AJ26" s="417">
        <v>1.8196710099999999E-2</v>
      </c>
      <c r="AK26" s="418">
        <v>1.8752065945E-2</v>
      </c>
      <c r="AL26" s="419">
        <v>4.0112447582559812E-3</v>
      </c>
      <c r="AM26" s="417">
        <v>7.8043229699999994E-2</v>
      </c>
      <c r="AN26" s="418">
        <v>8.0425403805000004E-2</v>
      </c>
      <c r="AO26" s="419">
        <v>0.10754150142742337</v>
      </c>
      <c r="AP26" s="417">
        <v>0.69786978</v>
      </c>
      <c r="AQ26" s="418">
        <v>0.34854985150000001</v>
      </c>
      <c r="AR26" s="440">
        <v>0.34854985150000001</v>
      </c>
      <c r="AS26" s="422"/>
      <c r="AT26" s="423"/>
      <c r="AU26" s="423"/>
    </row>
    <row r="27" spans="1:47" x14ac:dyDescent="0.2">
      <c r="A27" s="231">
        <v>1975</v>
      </c>
      <c r="B27" s="232">
        <v>23</v>
      </c>
      <c r="C27" s="417">
        <v>3.4338902400000002</v>
      </c>
      <c r="D27" s="418">
        <v>3.6191151265000001</v>
      </c>
      <c r="E27" s="419">
        <v>5.4846893241907511</v>
      </c>
      <c r="F27" s="417">
        <v>2.09838272</v>
      </c>
      <c r="G27" s="418">
        <v>2.2125297005000002</v>
      </c>
      <c r="H27" s="419">
        <v>1.3820378468099392</v>
      </c>
      <c r="I27" s="417">
        <v>2.5067821000000001</v>
      </c>
      <c r="J27" s="418">
        <v>2.2825480630000001</v>
      </c>
      <c r="K27" s="419">
        <v>7.0345574074189203</v>
      </c>
      <c r="L27" s="420"/>
      <c r="M27" s="421"/>
      <c r="N27" s="419">
        <v>4.6967299667055352E-3</v>
      </c>
      <c r="O27" s="417">
        <v>0.64976497</v>
      </c>
      <c r="P27" s="418">
        <v>0.32454245100000001</v>
      </c>
      <c r="Q27" s="419">
        <v>0.83573117650657736</v>
      </c>
      <c r="R27" s="422"/>
      <c r="S27" s="423"/>
      <c r="T27" s="419">
        <v>769.51258467478692</v>
      </c>
      <c r="U27" s="417">
        <v>7.4256729145558934E-4</v>
      </c>
      <c r="V27" s="418">
        <v>9.6692156366092537E-4</v>
      </c>
      <c r="W27" s="419">
        <v>2.9722193269527087E-3</v>
      </c>
      <c r="X27" s="417">
        <v>8.7855293819655528E-4</v>
      </c>
      <c r="Y27" s="418">
        <v>1.1440052347180005E-3</v>
      </c>
      <c r="Z27" s="419">
        <v>3.777689955622182E-3</v>
      </c>
      <c r="AA27" s="417">
        <v>2.5951967499999999E-2</v>
      </c>
      <c r="AB27" s="418">
        <v>2.7410078235E-2</v>
      </c>
      <c r="AC27" s="419">
        <v>4.8827134944267971E-2</v>
      </c>
      <c r="AD27" s="417">
        <v>7.3851740000000004E-3</v>
      </c>
      <c r="AE27" s="418">
        <v>7.7997329000000001E-3</v>
      </c>
      <c r="AF27" s="419">
        <v>9.0924507177092967E-3</v>
      </c>
      <c r="AG27" s="417">
        <v>4.2198529499999998E-2</v>
      </c>
      <c r="AH27" s="418">
        <v>4.4568883109999999E-2</v>
      </c>
      <c r="AI27" s="419">
        <v>1.0759132061530376E-2</v>
      </c>
      <c r="AJ27" s="417">
        <v>1.8990053400000002E-2</v>
      </c>
      <c r="AK27" s="418">
        <v>2.0055880420000002E-2</v>
      </c>
      <c r="AL27" s="419">
        <v>4.0064885307718474E-3</v>
      </c>
      <c r="AM27" s="417">
        <v>8.1444022399999996E-2</v>
      </c>
      <c r="AN27" s="418">
        <v>8.6018069645E-2</v>
      </c>
      <c r="AO27" s="419">
        <v>0.10741404886089237</v>
      </c>
      <c r="AP27" s="417">
        <v>0.69786978</v>
      </c>
      <c r="AQ27" s="418">
        <v>0.34854985150000001</v>
      </c>
      <c r="AR27" s="440">
        <v>0.34854985150000001</v>
      </c>
      <c r="AS27" s="422"/>
      <c r="AT27" s="423"/>
      <c r="AU27" s="423"/>
    </row>
    <row r="28" spans="1:47" x14ac:dyDescent="0.2">
      <c r="A28" s="231">
        <v>1975</v>
      </c>
      <c r="B28" s="232">
        <v>24</v>
      </c>
      <c r="C28" s="417">
        <v>3.5835865400000002</v>
      </c>
      <c r="D28" s="418">
        <v>3.9012507914999999</v>
      </c>
      <c r="E28" s="419">
        <v>5.4908505087874842</v>
      </c>
      <c r="F28" s="417">
        <v>2.1887294499999999</v>
      </c>
      <c r="G28" s="418">
        <v>2.3707284085000002</v>
      </c>
      <c r="H28" s="419">
        <v>1.387006186082318</v>
      </c>
      <c r="I28" s="417">
        <v>2.5370849299999998</v>
      </c>
      <c r="J28" s="418">
        <v>2.3209806899999998</v>
      </c>
      <c r="K28" s="419">
        <v>7.0468653528310767</v>
      </c>
      <c r="L28" s="420"/>
      <c r="M28" s="421"/>
      <c r="N28" s="419">
        <v>4.7068488377608247E-3</v>
      </c>
      <c r="O28" s="417">
        <v>0.64976497</v>
      </c>
      <c r="P28" s="418">
        <v>0.32416241299999998</v>
      </c>
      <c r="Q28" s="419">
        <v>0.83596494760909712</v>
      </c>
      <c r="R28" s="422"/>
      <c r="S28" s="423"/>
      <c r="T28" s="419">
        <v>770.58230299957461</v>
      </c>
      <c r="U28" s="417">
        <v>7.4256729145558934E-4</v>
      </c>
      <c r="V28" s="418">
        <v>9.6692156366092537E-4</v>
      </c>
      <c r="W28" s="419">
        <v>2.9828983802351848E-3</v>
      </c>
      <c r="X28" s="417">
        <v>8.7855293819655528E-4</v>
      </c>
      <c r="Y28" s="418">
        <v>1.1440052347180005E-3</v>
      </c>
      <c r="Z28" s="419">
        <v>3.8241554565587796E-3</v>
      </c>
      <c r="AA28" s="417">
        <v>2.7065173500000001E-2</v>
      </c>
      <c r="AB28" s="418">
        <v>2.9359261769999999E-2</v>
      </c>
      <c r="AC28" s="419">
        <v>4.9002600033566469E-2</v>
      </c>
      <c r="AD28" s="417">
        <v>7.7014887000000001E-3</v>
      </c>
      <c r="AE28" s="418">
        <v>8.3542909000000002E-3</v>
      </c>
      <c r="AF28" s="419">
        <v>9.1251204197268718E-3</v>
      </c>
      <c r="AG28" s="417">
        <v>4.4009560500000003E-2</v>
      </c>
      <c r="AH28" s="418">
        <v>4.7738773569999997E-2</v>
      </c>
      <c r="AI28" s="419">
        <v>1.0797806658931782E-2</v>
      </c>
      <c r="AJ28" s="417">
        <v>1.98037532E-2</v>
      </c>
      <c r="AK28" s="418">
        <v>2.1482328950000001E-2</v>
      </c>
      <c r="AL28" s="419">
        <v>4.0208879335821637E-3</v>
      </c>
      <c r="AM28" s="417">
        <v>8.4937517899999995E-2</v>
      </c>
      <c r="AN28" s="418">
        <v>9.2136067350000003E-2</v>
      </c>
      <c r="AO28" s="419">
        <v>0.10780013928262606</v>
      </c>
      <c r="AP28" s="417">
        <v>0.69786978</v>
      </c>
      <c r="AQ28" s="418">
        <v>0.34816981349999998</v>
      </c>
      <c r="AR28" s="440">
        <v>0.34816981349999998</v>
      </c>
      <c r="AS28" s="422"/>
      <c r="AT28" s="423"/>
      <c r="AU28" s="423"/>
    </row>
    <row r="29" spans="1:47" x14ac:dyDescent="0.2">
      <c r="A29" s="231">
        <v>1975</v>
      </c>
      <c r="B29" s="232">
        <v>25</v>
      </c>
      <c r="C29" s="417">
        <v>3.7385970799999999</v>
      </c>
      <c r="D29" s="418">
        <v>4.2113472925000002</v>
      </c>
      <c r="E29" s="419">
        <v>5.4925264637610445</v>
      </c>
      <c r="F29" s="417">
        <v>2.2815426200000002</v>
      </c>
      <c r="G29" s="418">
        <v>2.5440056520000001</v>
      </c>
      <c r="H29" s="419">
        <v>1.3883606279225418</v>
      </c>
      <c r="I29" s="417">
        <v>2.5668146599999999</v>
      </c>
      <c r="J29" s="418">
        <v>2.3609131675000001</v>
      </c>
      <c r="K29" s="419">
        <v>7.050224607884175</v>
      </c>
      <c r="L29" s="420"/>
      <c r="M29" s="421"/>
      <c r="N29" s="419">
        <v>4.7096149240167164E-3</v>
      </c>
      <c r="O29" s="417">
        <v>0.64916490999999998</v>
      </c>
      <c r="P29" s="418">
        <v>0.32416241299999998</v>
      </c>
      <c r="Q29" s="419">
        <v>0.83602937805511501</v>
      </c>
      <c r="R29" s="422"/>
      <c r="S29" s="423"/>
      <c r="T29" s="419">
        <v>771.39081302534635</v>
      </c>
      <c r="U29" s="417">
        <v>7.4256729145558934E-4</v>
      </c>
      <c r="V29" s="418">
        <v>9.6692156366092537E-4</v>
      </c>
      <c r="W29" s="419">
        <v>2.9858102130307586E-3</v>
      </c>
      <c r="X29" s="417">
        <v>8.7855293819655528E-4</v>
      </c>
      <c r="Y29" s="418">
        <v>1.1440052347180005E-3</v>
      </c>
      <c r="Z29" s="419">
        <v>3.8368245277486165E-3</v>
      </c>
      <c r="AA29" s="417">
        <v>2.8208336399999999E-2</v>
      </c>
      <c r="AB29" s="418">
        <v>3.1494188404999998E-2</v>
      </c>
      <c r="AC29" s="419">
        <v>4.9050537669308759E-2</v>
      </c>
      <c r="AD29" s="417">
        <v>8.0271551000000007E-3</v>
      </c>
      <c r="AE29" s="418">
        <v>8.9620646149999993E-3</v>
      </c>
      <c r="AF29" s="419">
        <v>9.1340354969188103E-3</v>
      </c>
      <c r="AG29" s="417">
        <v>4.5867355899999997E-2</v>
      </c>
      <c r="AH29" s="418">
        <v>5.1209962730000003E-2</v>
      </c>
      <c r="AI29" s="419">
        <v>1.0808354960234409E-2</v>
      </c>
      <c r="AJ29" s="417">
        <v>2.06409322E-2</v>
      </c>
      <c r="AK29" s="418">
        <v>2.3044425665E-2</v>
      </c>
      <c r="AL29" s="419">
        <v>4.0248299917402166E-3</v>
      </c>
      <c r="AM29" s="417">
        <v>8.8524293200000007E-2</v>
      </c>
      <c r="AN29" s="418">
        <v>9.8835418834999994E-2</v>
      </c>
      <c r="AO29" s="419">
        <v>0.10790558430686102</v>
      </c>
      <c r="AP29" s="417">
        <v>0.69726971999999998</v>
      </c>
      <c r="AQ29" s="418">
        <v>0.34816981349999998</v>
      </c>
      <c r="AR29" s="440">
        <v>0.34816981349999998</v>
      </c>
      <c r="AS29" s="422"/>
      <c r="AT29" s="423"/>
      <c r="AU29" s="423"/>
    </row>
    <row r="30" spans="1:47" x14ac:dyDescent="0.2">
      <c r="A30" s="231">
        <v>1975</v>
      </c>
      <c r="B30" s="232">
        <v>26</v>
      </c>
      <c r="C30" s="417">
        <v>3.7385970799999999</v>
      </c>
      <c r="D30" s="418">
        <v>4.2113472925000002</v>
      </c>
      <c r="E30" s="419">
        <v>5.495466985326364</v>
      </c>
      <c r="F30" s="417">
        <v>2.2815426200000002</v>
      </c>
      <c r="G30" s="418">
        <v>2.5440056520000001</v>
      </c>
      <c r="H30" s="419">
        <v>1.3907313736298372</v>
      </c>
      <c r="I30" s="417">
        <v>2.5668146599999999</v>
      </c>
      <c r="J30" s="418">
        <v>2.3609131675000001</v>
      </c>
      <c r="K30" s="419">
        <v>7.05609125254988</v>
      </c>
      <c r="L30" s="420"/>
      <c r="M30" s="421"/>
      <c r="N30" s="419">
        <v>4.7144562332438779E-3</v>
      </c>
      <c r="O30" s="417">
        <v>0.64916490999999998</v>
      </c>
      <c r="P30" s="418">
        <v>0.32416241299999998</v>
      </c>
      <c r="Q30" s="419">
        <v>0.83614201094366758</v>
      </c>
      <c r="R30" s="422"/>
      <c r="S30" s="423"/>
      <c r="T30" s="419">
        <v>771.87867704080952</v>
      </c>
      <c r="U30" s="417">
        <v>7.4256729145558934E-4</v>
      </c>
      <c r="V30" s="418">
        <v>9.6692156366092537E-4</v>
      </c>
      <c r="W30" s="419">
        <v>2.9909146351440336E-3</v>
      </c>
      <c r="X30" s="417">
        <v>8.7855293819655528E-4</v>
      </c>
      <c r="Y30" s="418">
        <v>1.1440052347180005E-3</v>
      </c>
      <c r="Z30" s="419">
        <v>3.8589971071171353E-3</v>
      </c>
      <c r="AA30" s="417">
        <v>2.8208336399999999E-2</v>
      </c>
      <c r="AB30" s="418">
        <v>3.1494188404999998E-2</v>
      </c>
      <c r="AC30" s="419">
        <v>4.9134259672783696E-2</v>
      </c>
      <c r="AD30" s="417">
        <v>8.0271551000000007E-3</v>
      </c>
      <c r="AE30" s="418">
        <v>8.9620646149999993E-3</v>
      </c>
      <c r="AF30" s="419">
        <v>9.1496522102993052E-3</v>
      </c>
      <c r="AG30" s="417">
        <v>4.5867355899999997E-2</v>
      </c>
      <c r="AH30" s="418">
        <v>5.1209962730000003E-2</v>
      </c>
      <c r="AI30" s="419">
        <v>1.0826830891750924E-2</v>
      </c>
      <c r="AJ30" s="417">
        <v>2.06409322E-2</v>
      </c>
      <c r="AK30" s="418">
        <v>2.3044425665E-2</v>
      </c>
      <c r="AL30" s="419">
        <v>4.031699444625501E-3</v>
      </c>
      <c r="AM30" s="417">
        <v>8.8524293200000007E-2</v>
      </c>
      <c r="AN30" s="418">
        <v>9.8835418834999994E-2</v>
      </c>
      <c r="AO30" s="419">
        <v>0.10808993123870909</v>
      </c>
      <c r="AP30" s="417">
        <v>0.69726971999999998</v>
      </c>
      <c r="AQ30" s="418">
        <v>0.34816981349999998</v>
      </c>
      <c r="AR30" s="440">
        <v>0.34816981349999998</v>
      </c>
      <c r="AS30" s="422"/>
      <c r="AT30" s="423"/>
      <c r="AU30" s="423"/>
    </row>
    <row r="31" spans="1:47" x14ac:dyDescent="0.2">
      <c r="A31" s="231">
        <v>1975</v>
      </c>
      <c r="B31" s="232">
        <v>27</v>
      </c>
      <c r="C31" s="417">
        <v>3.7385970799999999</v>
      </c>
      <c r="D31" s="418">
        <v>4.2113472925000002</v>
      </c>
      <c r="E31" s="419">
        <v>5.3076579543465749</v>
      </c>
      <c r="F31" s="417">
        <v>2.2815426200000002</v>
      </c>
      <c r="G31" s="418">
        <v>2.5440056520000001</v>
      </c>
      <c r="H31" s="419">
        <v>1.3431447691910228</v>
      </c>
      <c r="I31" s="417">
        <v>2.5668146599999999</v>
      </c>
      <c r="J31" s="418">
        <v>2.3609131675000001</v>
      </c>
      <c r="K31" s="419">
        <v>7.0985967014192735</v>
      </c>
      <c r="L31" s="420"/>
      <c r="M31" s="421"/>
      <c r="N31" s="419">
        <v>4.9411734213399335E-3</v>
      </c>
      <c r="O31" s="417">
        <v>0.64916490999999998</v>
      </c>
      <c r="P31" s="418">
        <v>0.32416241299999998</v>
      </c>
      <c r="Q31" s="419">
        <v>0.80261538161280455</v>
      </c>
      <c r="R31" s="422"/>
      <c r="S31" s="423"/>
      <c r="T31" s="419">
        <v>771.9695588429048</v>
      </c>
      <c r="U31" s="417">
        <v>7.4256729145558934E-4</v>
      </c>
      <c r="V31" s="418">
        <v>9.6692156366092537E-4</v>
      </c>
      <c r="W31" s="419">
        <v>2.8885693343667436E-3</v>
      </c>
      <c r="X31" s="417">
        <v>8.7855293819655528E-4</v>
      </c>
      <c r="Y31" s="418">
        <v>1.1440052347180005E-3</v>
      </c>
      <c r="Z31" s="419">
        <v>3.8729121350767975E-3</v>
      </c>
      <c r="AA31" s="417">
        <v>2.8208336399999999E-2</v>
      </c>
      <c r="AB31" s="418">
        <v>3.1494188404999998E-2</v>
      </c>
      <c r="AC31" s="419">
        <v>4.7452916085373081E-2</v>
      </c>
      <c r="AD31" s="417">
        <v>8.0271551000000007E-3</v>
      </c>
      <c r="AE31" s="418">
        <v>8.9620646149999993E-3</v>
      </c>
      <c r="AF31" s="419">
        <v>8.8365524414331063E-3</v>
      </c>
      <c r="AG31" s="417">
        <v>4.5867355899999997E-2</v>
      </c>
      <c r="AH31" s="418">
        <v>5.1209962730000003E-2</v>
      </c>
      <c r="AI31" s="419">
        <v>1.0456354026551991E-2</v>
      </c>
      <c r="AJ31" s="417">
        <v>2.06409322E-2</v>
      </c>
      <c r="AK31" s="418">
        <v>2.3044425665E-2</v>
      </c>
      <c r="AL31" s="419">
        <v>3.8937354234900952E-3</v>
      </c>
      <c r="AM31" s="417">
        <v>8.8524293200000007E-2</v>
      </c>
      <c r="AN31" s="418">
        <v>9.8835418834999994E-2</v>
      </c>
      <c r="AO31" s="419">
        <v>0.10439122867548398</v>
      </c>
      <c r="AP31" s="417">
        <v>0.69726971999999998</v>
      </c>
      <c r="AQ31" s="418">
        <v>0.34816981349999998</v>
      </c>
      <c r="AR31" s="440">
        <v>0.34816981349999998</v>
      </c>
      <c r="AS31" s="422"/>
      <c r="AT31" s="423"/>
      <c r="AU31" s="423"/>
    </row>
    <row r="32" spans="1:47" x14ac:dyDescent="0.2">
      <c r="A32" s="231">
        <v>1975</v>
      </c>
      <c r="B32" s="232">
        <v>28</v>
      </c>
      <c r="C32" s="417">
        <v>3.7385970799999999</v>
      </c>
      <c r="D32" s="418">
        <v>4.2113472925000002</v>
      </c>
      <c r="E32" s="419">
        <v>5.3091275584513538</v>
      </c>
      <c r="F32" s="417">
        <v>2.2815426200000002</v>
      </c>
      <c r="G32" s="418">
        <v>2.5440056520000001</v>
      </c>
      <c r="H32" s="419">
        <v>1.3443334097335233</v>
      </c>
      <c r="I32" s="417">
        <v>2.5668146599999999</v>
      </c>
      <c r="J32" s="418">
        <v>2.3609131675000001</v>
      </c>
      <c r="K32" s="419">
        <v>7.1016773231040435</v>
      </c>
      <c r="L32" s="420"/>
      <c r="M32" s="421"/>
      <c r="N32" s="419">
        <v>4.9437971033215334E-3</v>
      </c>
      <c r="O32" s="417">
        <v>0.64916490999999998</v>
      </c>
      <c r="P32" s="418">
        <v>0.32416241299999998</v>
      </c>
      <c r="Q32" s="419">
        <v>0.80267412577736319</v>
      </c>
      <c r="R32" s="422"/>
      <c r="S32" s="423"/>
      <c r="T32" s="419">
        <v>771.95729621173666</v>
      </c>
      <c r="U32" s="417">
        <v>7.4256729145558934E-4</v>
      </c>
      <c r="V32" s="418">
        <v>9.6692156366092537E-4</v>
      </c>
      <c r="W32" s="419">
        <v>2.8911232598988605E-3</v>
      </c>
      <c r="X32" s="417">
        <v>8.7855293819655528E-4</v>
      </c>
      <c r="Y32" s="418">
        <v>1.1440052347180005E-3</v>
      </c>
      <c r="Z32" s="419">
        <v>3.8844183202098649E-3</v>
      </c>
      <c r="AA32" s="417">
        <v>2.8208336399999999E-2</v>
      </c>
      <c r="AB32" s="418">
        <v>3.1494188404999998E-2</v>
      </c>
      <c r="AC32" s="419">
        <v>4.74949390430668E-2</v>
      </c>
      <c r="AD32" s="417">
        <v>8.0271551000000007E-3</v>
      </c>
      <c r="AE32" s="418">
        <v>8.9620646149999993E-3</v>
      </c>
      <c r="AF32" s="419">
        <v>8.8443843776892014E-3</v>
      </c>
      <c r="AG32" s="417">
        <v>4.5867355899999997E-2</v>
      </c>
      <c r="AH32" s="418">
        <v>5.1209962730000003E-2</v>
      </c>
      <c r="AI32" s="419">
        <v>1.0465594014948044E-2</v>
      </c>
      <c r="AJ32" s="417">
        <v>2.06409322E-2</v>
      </c>
      <c r="AK32" s="418">
        <v>2.3044425665E-2</v>
      </c>
      <c r="AL32" s="419">
        <v>3.8971807559034779E-3</v>
      </c>
      <c r="AM32" s="417">
        <v>8.8524293200000007E-2</v>
      </c>
      <c r="AN32" s="418">
        <v>9.8835418834999994E-2</v>
      </c>
      <c r="AO32" s="419">
        <v>0.10448337004015179</v>
      </c>
      <c r="AP32" s="417">
        <v>0.69726971999999998</v>
      </c>
      <c r="AQ32" s="418">
        <v>0.34816981349999998</v>
      </c>
      <c r="AR32" s="440">
        <v>0.34816981349999998</v>
      </c>
      <c r="AS32" s="422"/>
      <c r="AT32" s="423"/>
      <c r="AU32" s="423"/>
    </row>
    <row r="33" spans="1:47" x14ac:dyDescent="0.2">
      <c r="A33" s="231">
        <v>1975</v>
      </c>
      <c r="B33" s="232">
        <v>29</v>
      </c>
      <c r="C33" s="417">
        <v>3.7385970799999999</v>
      </c>
      <c r="D33" s="418">
        <v>4.2113472925000002</v>
      </c>
      <c r="E33" s="419">
        <v>5.3104798282840546</v>
      </c>
      <c r="F33" s="417">
        <v>2.2815426200000002</v>
      </c>
      <c r="G33" s="418">
        <v>2.5440056520000001</v>
      </c>
      <c r="H33" s="419">
        <v>1.3454149595377516</v>
      </c>
      <c r="I33" s="417">
        <v>2.5668146599999999</v>
      </c>
      <c r="J33" s="418">
        <v>2.3609131675000001</v>
      </c>
      <c r="K33" s="419">
        <v>7.1044386887803466</v>
      </c>
      <c r="L33" s="420"/>
      <c r="M33" s="421"/>
      <c r="N33" s="419">
        <v>4.946204194229125E-3</v>
      </c>
      <c r="O33" s="417">
        <v>0.64916490999999998</v>
      </c>
      <c r="P33" s="418">
        <v>0.32416241299999998</v>
      </c>
      <c r="Q33" s="419">
        <v>0.80272229004425966</v>
      </c>
      <c r="R33" s="422"/>
      <c r="S33" s="423"/>
      <c r="T33" s="419">
        <v>771.93271419224027</v>
      </c>
      <c r="U33" s="417">
        <v>7.4256729145558934E-4</v>
      </c>
      <c r="V33" s="418">
        <v>9.6692156366092537E-4</v>
      </c>
      <c r="W33" s="419">
        <v>2.8934559202998312E-3</v>
      </c>
      <c r="X33" s="417">
        <v>8.7855293819655528E-4</v>
      </c>
      <c r="Y33" s="418">
        <v>1.1440052347180005E-3</v>
      </c>
      <c r="Z33" s="419">
        <v>3.8949505490105921E-3</v>
      </c>
      <c r="AA33" s="417">
        <v>2.8208336399999999E-2</v>
      </c>
      <c r="AB33" s="418">
        <v>3.1494188404999998E-2</v>
      </c>
      <c r="AC33" s="419">
        <v>4.7533241370937958E-2</v>
      </c>
      <c r="AD33" s="417">
        <v>8.0271551000000007E-3</v>
      </c>
      <c r="AE33" s="418">
        <v>8.9620646149999993E-3</v>
      </c>
      <c r="AF33" s="419">
        <v>8.8514928283796243E-3</v>
      </c>
      <c r="AG33" s="417">
        <v>4.5867355899999997E-2</v>
      </c>
      <c r="AH33" s="418">
        <v>5.1209962730000003E-2</v>
      </c>
      <c r="AI33" s="419">
        <v>1.0474037055309169E-2</v>
      </c>
      <c r="AJ33" s="417">
        <v>2.06409322E-2</v>
      </c>
      <c r="AK33" s="418">
        <v>2.3044425665E-2</v>
      </c>
      <c r="AL33" s="419">
        <v>3.9003189194913614E-3</v>
      </c>
      <c r="AM33" s="417">
        <v>8.8524293200000007E-2</v>
      </c>
      <c r="AN33" s="418">
        <v>9.8835418834999994E-2</v>
      </c>
      <c r="AO33" s="419">
        <v>0.10456767901929737</v>
      </c>
      <c r="AP33" s="417">
        <v>0.69726971999999998</v>
      </c>
      <c r="AQ33" s="418">
        <v>0.34816981349999998</v>
      </c>
      <c r="AR33" s="440">
        <v>0.34816981349999998</v>
      </c>
      <c r="AS33" s="422"/>
      <c r="AT33" s="423"/>
      <c r="AU33" s="423"/>
    </row>
    <row r="34" spans="1:47" x14ac:dyDescent="0.2">
      <c r="A34" s="231">
        <v>1975</v>
      </c>
      <c r="B34" s="232">
        <v>30</v>
      </c>
      <c r="C34" s="417">
        <v>3.7385970799999999</v>
      </c>
      <c r="D34" s="418">
        <v>4.2113472925000002</v>
      </c>
      <c r="E34" s="419">
        <v>5.3117388790605844</v>
      </c>
      <c r="F34" s="417">
        <v>2.2815426200000002</v>
      </c>
      <c r="G34" s="418">
        <v>2.5440056520000001</v>
      </c>
      <c r="H34" s="419">
        <v>1.3464294317103809</v>
      </c>
      <c r="I34" s="417">
        <v>2.5668146599999999</v>
      </c>
      <c r="J34" s="418">
        <v>2.3609131675000001</v>
      </c>
      <c r="K34" s="419">
        <v>7.107102566469246</v>
      </c>
      <c r="L34" s="420"/>
      <c r="M34" s="421"/>
      <c r="N34" s="419">
        <v>4.9484405045765708E-3</v>
      </c>
      <c r="O34" s="417">
        <v>0.64916490999999998</v>
      </c>
      <c r="P34" s="418">
        <v>0.32416241299999998</v>
      </c>
      <c r="Q34" s="419">
        <v>0.8027716891566512</v>
      </c>
      <c r="R34" s="422"/>
      <c r="S34" s="423"/>
      <c r="T34" s="419">
        <v>771.90428816728945</v>
      </c>
      <c r="U34" s="417">
        <v>7.4256729145558934E-4</v>
      </c>
      <c r="V34" s="418">
        <v>9.6692156366092537E-4</v>
      </c>
      <c r="W34" s="419">
        <v>2.8956337268928028E-3</v>
      </c>
      <c r="X34" s="417">
        <v>8.7855293819655528E-4</v>
      </c>
      <c r="Y34" s="418">
        <v>1.1440052347180005E-3</v>
      </c>
      <c r="Z34" s="419">
        <v>3.9047348921877798E-3</v>
      </c>
      <c r="AA34" s="417">
        <v>2.8208336399999999E-2</v>
      </c>
      <c r="AB34" s="418">
        <v>3.1494188404999998E-2</v>
      </c>
      <c r="AC34" s="419">
        <v>4.7569041612183664E-2</v>
      </c>
      <c r="AD34" s="417">
        <v>8.0271551000000007E-3</v>
      </c>
      <c r="AE34" s="418">
        <v>8.9620646149999993E-3</v>
      </c>
      <c r="AF34" s="419">
        <v>8.8581680191267328E-3</v>
      </c>
      <c r="AG34" s="417">
        <v>4.5867355899999997E-2</v>
      </c>
      <c r="AH34" s="418">
        <v>5.1209962730000003E-2</v>
      </c>
      <c r="AI34" s="419">
        <v>1.0481904991282718E-2</v>
      </c>
      <c r="AJ34" s="417">
        <v>2.06409322E-2</v>
      </c>
      <c r="AK34" s="418">
        <v>2.3044425665E-2</v>
      </c>
      <c r="AL34" s="419">
        <v>3.9032592108299356E-3</v>
      </c>
      <c r="AM34" s="417">
        <v>8.8524293200000007E-2</v>
      </c>
      <c r="AN34" s="418">
        <v>9.8835418834999994E-2</v>
      </c>
      <c r="AO34" s="419">
        <v>0.10464648626387714</v>
      </c>
      <c r="AP34" s="417">
        <v>0.69726971999999998</v>
      </c>
      <c r="AQ34" s="418">
        <v>0.34816981349999998</v>
      </c>
      <c r="AR34" s="440">
        <v>0.34816981349999998</v>
      </c>
      <c r="AS34" s="422"/>
      <c r="AT34" s="423"/>
      <c r="AU34" s="423"/>
    </row>
    <row r="35" spans="1:47" x14ac:dyDescent="0.2">
      <c r="A35" s="231">
        <v>1975</v>
      </c>
      <c r="B35" s="232">
        <v>31</v>
      </c>
      <c r="C35" s="417">
        <v>3.7385970799999999</v>
      </c>
      <c r="D35" s="418">
        <v>4.2113472925000002</v>
      </c>
      <c r="E35" s="419">
        <v>5.3128619815279929</v>
      </c>
      <c r="F35" s="417">
        <v>2.2815426200000002</v>
      </c>
      <c r="G35" s="418">
        <v>2.5440056520000001</v>
      </c>
      <c r="H35" s="419">
        <v>1.347348873785317</v>
      </c>
      <c r="I35" s="417">
        <v>2.5668146599999999</v>
      </c>
      <c r="J35" s="418">
        <v>2.3609131675000001</v>
      </c>
      <c r="K35" s="419">
        <v>7.1094542829860137</v>
      </c>
      <c r="L35" s="420"/>
      <c r="M35" s="421"/>
      <c r="N35" s="419">
        <v>4.9504770464046987E-3</v>
      </c>
      <c r="O35" s="417">
        <v>0.64916490999999998</v>
      </c>
      <c r="P35" s="418">
        <v>0.32416241299999998</v>
      </c>
      <c r="Q35" s="419">
        <v>0.80281113478925237</v>
      </c>
      <c r="R35" s="422"/>
      <c r="S35" s="423"/>
      <c r="T35" s="419">
        <v>771.87828289678282</v>
      </c>
      <c r="U35" s="417">
        <v>7.4256729145558934E-4</v>
      </c>
      <c r="V35" s="418">
        <v>9.6692156366092537E-4</v>
      </c>
      <c r="W35" s="419">
        <v>2.8976081920382593E-3</v>
      </c>
      <c r="X35" s="417">
        <v>8.7855293819655528E-4</v>
      </c>
      <c r="Y35" s="418">
        <v>1.1440052347180005E-3</v>
      </c>
      <c r="Z35" s="419">
        <v>3.9136662360276363E-3</v>
      </c>
      <c r="AA35" s="417">
        <v>2.8208336399999999E-2</v>
      </c>
      <c r="AB35" s="418">
        <v>3.1494188404999998E-2</v>
      </c>
      <c r="AC35" s="419">
        <v>4.7601498463340858E-2</v>
      </c>
      <c r="AD35" s="417">
        <v>8.0271551000000007E-3</v>
      </c>
      <c r="AE35" s="418">
        <v>8.9620646149999993E-3</v>
      </c>
      <c r="AF35" s="419">
        <v>8.8642283964981815E-3</v>
      </c>
      <c r="AG35" s="417">
        <v>4.5867355899999997E-2</v>
      </c>
      <c r="AH35" s="418">
        <v>5.1209962730000003E-2</v>
      </c>
      <c r="AI35" s="419">
        <v>1.0489074999398175E-2</v>
      </c>
      <c r="AJ35" s="417">
        <v>2.06409322E-2</v>
      </c>
      <c r="AK35" s="418">
        <v>2.3044425665E-2</v>
      </c>
      <c r="AL35" s="419">
        <v>3.9059208600476644E-3</v>
      </c>
      <c r="AM35" s="417">
        <v>8.8524293200000007E-2</v>
      </c>
      <c r="AN35" s="418">
        <v>9.8835418834999994E-2</v>
      </c>
      <c r="AO35" s="419">
        <v>0.10471797477953156</v>
      </c>
      <c r="AP35" s="417">
        <v>0.69726971999999998</v>
      </c>
      <c r="AQ35" s="418">
        <v>0.34816981349999998</v>
      </c>
      <c r="AR35" s="440">
        <v>0.34816981349999998</v>
      </c>
      <c r="AS35" s="422"/>
      <c r="AT35" s="423"/>
      <c r="AU35" s="423"/>
    </row>
    <row r="36" spans="1:47" x14ac:dyDescent="0.2">
      <c r="A36" s="231">
        <v>1975</v>
      </c>
      <c r="B36" s="232">
        <v>32</v>
      </c>
      <c r="C36" s="417">
        <v>3.7385970799999999</v>
      </c>
      <c r="D36" s="418">
        <v>4.2113472925000002</v>
      </c>
      <c r="E36" s="419">
        <v>5.3128619815279929</v>
      </c>
      <c r="F36" s="417">
        <v>2.2815426200000002</v>
      </c>
      <c r="G36" s="418">
        <v>2.5440056520000001</v>
      </c>
      <c r="H36" s="419">
        <v>1.347348873785317</v>
      </c>
      <c r="I36" s="417">
        <v>2.5668146599999999</v>
      </c>
      <c r="J36" s="418">
        <v>2.3609131675000001</v>
      </c>
      <c r="K36" s="419">
        <v>7.1094542829860137</v>
      </c>
      <c r="L36" s="420"/>
      <c r="M36" s="421"/>
      <c r="N36" s="419">
        <v>4.9504770464046987E-3</v>
      </c>
      <c r="O36" s="417">
        <v>0.64916490999999998</v>
      </c>
      <c r="P36" s="418">
        <v>0.32416241299999998</v>
      </c>
      <c r="Q36" s="419">
        <v>0.80281113478925237</v>
      </c>
      <c r="R36" s="425"/>
      <c r="S36" s="426"/>
      <c r="T36" s="419">
        <v>771.87828289678282</v>
      </c>
      <c r="U36" s="417">
        <v>7.4256729145558934E-4</v>
      </c>
      <c r="V36" s="418">
        <v>9.6692156366092537E-4</v>
      </c>
      <c r="W36" s="419">
        <v>2.8976081920382593E-3</v>
      </c>
      <c r="X36" s="417">
        <v>8.7855293819655528E-4</v>
      </c>
      <c r="Y36" s="418">
        <v>1.1440052347180005E-3</v>
      </c>
      <c r="Z36" s="419">
        <v>3.9136662360276363E-3</v>
      </c>
      <c r="AA36" s="417">
        <v>2.8208336399999999E-2</v>
      </c>
      <c r="AB36" s="418">
        <v>3.1494188404999998E-2</v>
      </c>
      <c r="AC36" s="419">
        <v>4.7601498463340858E-2</v>
      </c>
      <c r="AD36" s="417">
        <v>8.0271551000000007E-3</v>
      </c>
      <c r="AE36" s="418">
        <v>8.9620646149999993E-3</v>
      </c>
      <c r="AF36" s="419">
        <v>8.8642283964981815E-3</v>
      </c>
      <c r="AG36" s="417">
        <v>4.5867355899999997E-2</v>
      </c>
      <c r="AH36" s="418">
        <v>5.1209962730000003E-2</v>
      </c>
      <c r="AI36" s="419">
        <v>1.0489074999398175E-2</v>
      </c>
      <c r="AJ36" s="417">
        <v>2.06409322E-2</v>
      </c>
      <c r="AK36" s="418">
        <v>2.3044425665E-2</v>
      </c>
      <c r="AL36" s="419">
        <v>3.9059208600476644E-3</v>
      </c>
      <c r="AM36" s="417">
        <v>8.8524293200000007E-2</v>
      </c>
      <c r="AN36" s="418">
        <v>9.8835418834999994E-2</v>
      </c>
      <c r="AO36" s="419">
        <v>0.10471797477953156</v>
      </c>
      <c r="AP36" s="417">
        <v>0.69726971999999998</v>
      </c>
      <c r="AQ36" s="418">
        <v>0.34816981349999998</v>
      </c>
      <c r="AR36" s="440">
        <v>0.34816981349999998</v>
      </c>
      <c r="AS36" s="425"/>
      <c r="AT36" s="426"/>
      <c r="AU36" s="426"/>
    </row>
    <row r="37" spans="1:47" x14ac:dyDescent="0.2">
      <c r="A37" s="231">
        <v>1975</v>
      </c>
      <c r="B37" s="232">
        <v>33</v>
      </c>
      <c r="C37" s="417">
        <v>3.7385970799999999</v>
      </c>
      <c r="D37" s="418">
        <v>4.2113472925000002</v>
      </c>
      <c r="E37" s="419">
        <v>5.3128619815279929</v>
      </c>
      <c r="F37" s="417">
        <v>2.2815426200000002</v>
      </c>
      <c r="G37" s="418">
        <v>2.5440056520000001</v>
      </c>
      <c r="H37" s="419">
        <v>1.347348873785317</v>
      </c>
      <c r="I37" s="417">
        <v>2.5668146599999999</v>
      </c>
      <c r="J37" s="418">
        <v>2.3609131675000001</v>
      </c>
      <c r="K37" s="419">
        <v>7.1094542829860137</v>
      </c>
      <c r="L37" s="420"/>
      <c r="M37" s="421"/>
      <c r="N37" s="419">
        <v>4.9504770464046987E-3</v>
      </c>
      <c r="O37" s="417">
        <v>0.64916490999999998</v>
      </c>
      <c r="P37" s="418">
        <v>0.32416241299999998</v>
      </c>
      <c r="Q37" s="419">
        <v>0.80281113478925237</v>
      </c>
      <c r="R37" s="425"/>
      <c r="S37" s="426"/>
      <c r="T37" s="419">
        <v>771.87828289678282</v>
      </c>
      <c r="U37" s="417">
        <v>7.4256729145558934E-4</v>
      </c>
      <c r="V37" s="418">
        <v>9.6692156366092537E-4</v>
      </c>
      <c r="W37" s="419">
        <v>2.8976081920382593E-3</v>
      </c>
      <c r="X37" s="417">
        <v>8.7855293819655528E-4</v>
      </c>
      <c r="Y37" s="418">
        <v>1.1440052347180005E-3</v>
      </c>
      <c r="Z37" s="419">
        <v>3.9136662360276363E-3</v>
      </c>
      <c r="AA37" s="417">
        <v>2.8208336399999999E-2</v>
      </c>
      <c r="AB37" s="418">
        <v>3.1494188404999998E-2</v>
      </c>
      <c r="AC37" s="419">
        <v>4.7601498463340858E-2</v>
      </c>
      <c r="AD37" s="417">
        <v>8.0271551000000007E-3</v>
      </c>
      <c r="AE37" s="418">
        <v>8.9620646149999993E-3</v>
      </c>
      <c r="AF37" s="419">
        <v>8.8642283964981815E-3</v>
      </c>
      <c r="AG37" s="417">
        <v>4.5867355899999997E-2</v>
      </c>
      <c r="AH37" s="418">
        <v>5.1209962730000003E-2</v>
      </c>
      <c r="AI37" s="419">
        <v>1.0489074999398175E-2</v>
      </c>
      <c r="AJ37" s="417">
        <v>2.06409322E-2</v>
      </c>
      <c r="AK37" s="418">
        <v>2.3044425665E-2</v>
      </c>
      <c r="AL37" s="419">
        <v>3.9059208600476644E-3</v>
      </c>
      <c r="AM37" s="417">
        <v>8.8524293200000007E-2</v>
      </c>
      <c r="AN37" s="418">
        <v>9.8835418834999994E-2</v>
      </c>
      <c r="AO37" s="419">
        <v>0.10471797477953156</v>
      </c>
      <c r="AP37" s="417">
        <v>0.69726971999999998</v>
      </c>
      <c r="AQ37" s="418">
        <v>0.34816981349999998</v>
      </c>
      <c r="AR37" s="440">
        <v>0.34816981349999998</v>
      </c>
      <c r="AS37" s="425"/>
      <c r="AT37" s="426"/>
      <c r="AU37" s="426"/>
    </row>
    <row r="38" spans="1:47" x14ac:dyDescent="0.2">
      <c r="A38" s="231">
        <v>1975</v>
      </c>
      <c r="B38" s="232">
        <v>34</v>
      </c>
      <c r="C38" s="417">
        <v>3.7385970799999999</v>
      </c>
      <c r="D38" s="418">
        <v>4.2113472925000002</v>
      </c>
      <c r="E38" s="419">
        <v>5.3128619815279929</v>
      </c>
      <c r="F38" s="417">
        <v>2.2815426200000002</v>
      </c>
      <c r="G38" s="418">
        <v>2.5440056520000001</v>
      </c>
      <c r="H38" s="419">
        <v>1.347348873785317</v>
      </c>
      <c r="I38" s="417">
        <v>2.5668146599999999</v>
      </c>
      <c r="J38" s="418">
        <v>2.3609131675000001</v>
      </c>
      <c r="K38" s="419">
        <v>7.1094542829860137</v>
      </c>
      <c r="L38" s="420"/>
      <c r="M38" s="421"/>
      <c r="N38" s="419">
        <v>4.9504770464046987E-3</v>
      </c>
      <c r="O38" s="417">
        <v>0.64916490999999998</v>
      </c>
      <c r="P38" s="418">
        <v>0.32416241299999998</v>
      </c>
      <c r="Q38" s="419">
        <v>0.80281113478925237</v>
      </c>
      <c r="R38" s="425"/>
      <c r="S38" s="426"/>
      <c r="T38" s="419">
        <v>771.87828289678282</v>
      </c>
      <c r="U38" s="417">
        <v>7.4256729145558934E-4</v>
      </c>
      <c r="V38" s="418">
        <v>9.6692156366092537E-4</v>
      </c>
      <c r="W38" s="419">
        <v>2.8976081920382593E-3</v>
      </c>
      <c r="X38" s="417">
        <v>8.7855293819655528E-4</v>
      </c>
      <c r="Y38" s="418">
        <v>1.1440052347180005E-3</v>
      </c>
      <c r="Z38" s="419">
        <v>3.9136662360276363E-3</v>
      </c>
      <c r="AA38" s="417">
        <v>2.8208336399999999E-2</v>
      </c>
      <c r="AB38" s="418">
        <v>3.1494188404999998E-2</v>
      </c>
      <c r="AC38" s="419">
        <v>4.7601498463340858E-2</v>
      </c>
      <c r="AD38" s="417">
        <v>8.0271551000000007E-3</v>
      </c>
      <c r="AE38" s="418">
        <v>8.9620646149999993E-3</v>
      </c>
      <c r="AF38" s="419">
        <v>8.8642283964981815E-3</v>
      </c>
      <c r="AG38" s="417">
        <v>4.5867355899999997E-2</v>
      </c>
      <c r="AH38" s="418">
        <v>5.1209962730000003E-2</v>
      </c>
      <c r="AI38" s="419">
        <v>1.0489074999398175E-2</v>
      </c>
      <c r="AJ38" s="417">
        <v>2.06409322E-2</v>
      </c>
      <c r="AK38" s="418">
        <v>2.3044425665E-2</v>
      </c>
      <c r="AL38" s="419">
        <v>3.9059208600476644E-3</v>
      </c>
      <c r="AM38" s="417">
        <v>8.8524293200000007E-2</v>
      </c>
      <c r="AN38" s="418">
        <v>9.8835418834999994E-2</v>
      </c>
      <c r="AO38" s="419">
        <v>0.10471797477953156</v>
      </c>
      <c r="AP38" s="417">
        <v>0.69726971999999998</v>
      </c>
      <c r="AQ38" s="418">
        <v>0.34816981349999998</v>
      </c>
      <c r="AR38" s="440">
        <v>0.34816981349999998</v>
      </c>
      <c r="AS38" s="425"/>
      <c r="AT38" s="426"/>
      <c r="AU38" s="426"/>
    </row>
    <row r="39" spans="1:47" x14ac:dyDescent="0.2">
      <c r="A39" s="231">
        <v>1975</v>
      </c>
      <c r="B39" s="232">
        <v>35</v>
      </c>
      <c r="C39" s="417">
        <v>3.7385970799999999</v>
      </c>
      <c r="D39" s="418">
        <v>4.2113472925000002</v>
      </c>
      <c r="E39" s="419">
        <v>5.3128619815279929</v>
      </c>
      <c r="F39" s="417">
        <v>2.2815426200000002</v>
      </c>
      <c r="G39" s="418">
        <v>2.5440056520000001</v>
      </c>
      <c r="H39" s="419">
        <v>1.347348873785317</v>
      </c>
      <c r="I39" s="417">
        <v>2.5668146599999999</v>
      </c>
      <c r="J39" s="418">
        <v>2.3609131675000001</v>
      </c>
      <c r="K39" s="419">
        <v>7.1094542829860137</v>
      </c>
      <c r="L39" s="420"/>
      <c r="M39" s="421"/>
      <c r="N39" s="419">
        <v>4.9504770464046987E-3</v>
      </c>
      <c r="O39" s="417">
        <v>0.64916490999999998</v>
      </c>
      <c r="P39" s="418">
        <v>0.32416241299999998</v>
      </c>
      <c r="Q39" s="419">
        <v>0.80281113478925237</v>
      </c>
      <c r="R39" s="425"/>
      <c r="S39" s="426"/>
      <c r="T39" s="419">
        <v>771.87828289678282</v>
      </c>
      <c r="U39" s="417">
        <v>7.4256729145558934E-4</v>
      </c>
      <c r="V39" s="418">
        <v>9.6692156366092537E-4</v>
      </c>
      <c r="W39" s="419">
        <v>2.8976081920382593E-3</v>
      </c>
      <c r="X39" s="417">
        <v>8.7855293819655528E-4</v>
      </c>
      <c r="Y39" s="418">
        <v>1.1440052347180005E-3</v>
      </c>
      <c r="Z39" s="419">
        <v>3.9136662360276363E-3</v>
      </c>
      <c r="AA39" s="417">
        <v>2.8208336399999999E-2</v>
      </c>
      <c r="AB39" s="418">
        <v>3.1494188404999998E-2</v>
      </c>
      <c r="AC39" s="419">
        <v>4.7601498463340858E-2</v>
      </c>
      <c r="AD39" s="417">
        <v>8.0271551000000007E-3</v>
      </c>
      <c r="AE39" s="418">
        <v>8.9620646149999993E-3</v>
      </c>
      <c r="AF39" s="419">
        <v>8.8642283964981815E-3</v>
      </c>
      <c r="AG39" s="417">
        <v>4.5867355899999997E-2</v>
      </c>
      <c r="AH39" s="418">
        <v>5.1209962730000003E-2</v>
      </c>
      <c r="AI39" s="419">
        <v>1.0489074999398175E-2</v>
      </c>
      <c r="AJ39" s="417">
        <v>2.06409322E-2</v>
      </c>
      <c r="AK39" s="418">
        <v>2.3044425665E-2</v>
      </c>
      <c r="AL39" s="419">
        <v>3.9059208600476644E-3</v>
      </c>
      <c r="AM39" s="417">
        <v>8.8524293200000007E-2</v>
      </c>
      <c r="AN39" s="418">
        <v>9.8835418834999994E-2</v>
      </c>
      <c r="AO39" s="419">
        <v>0.10471797477953156</v>
      </c>
      <c r="AP39" s="417">
        <v>0.69726971999999998</v>
      </c>
      <c r="AQ39" s="418">
        <v>0.34816981349999998</v>
      </c>
      <c r="AR39" s="440">
        <v>0.34816981349999998</v>
      </c>
      <c r="AS39" s="425"/>
      <c r="AT39" s="426"/>
      <c r="AU39" s="426"/>
    </row>
    <row r="40" spans="1:47" x14ac:dyDescent="0.2">
      <c r="A40" s="231">
        <v>1975</v>
      </c>
      <c r="B40" s="232">
        <v>36</v>
      </c>
      <c r="C40" s="417">
        <v>3.7385970799999999</v>
      </c>
      <c r="D40" s="418">
        <v>4.2113472925000002</v>
      </c>
      <c r="E40" s="419">
        <v>5.3128619815279929</v>
      </c>
      <c r="F40" s="417">
        <v>2.2815426200000002</v>
      </c>
      <c r="G40" s="418">
        <v>2.5440056520000001</v>
      </c>
      <c r="H40" s="419">
        <v>1.347348873785317</v>
      </c>
      <c r="I40" s="417">
        <v>2.5668146599999999</v>
      </c>
      <c r="J40" s="418">
        <v>2.3609131675000001</v>
      </c>
      <c r="K40" s="419">
        <v>7.1094542829860137</v>
      </c>
      <c r="L40" s="420"/>
      <c r="M40" s="421"/>
      <c r="N40" s="419">
        <v>4.9504770464046987E-3</v>
      </c>
      <c r="O40" s="417">
        <v>0.64916490999999998</v>
      </c>
      <c r="P40" s="418">
        <v>0.32416241299999998</v>
      </c>
      <c r="Q40" s="419">
        <v>0.80281113478925237</v>
      </c>
      <c r="R40" s="425"/>
      <c r="S40" s="426"/>
      <c r="T40" s="419">
        <v>771.87828289678282</v>
      </c>
      <c r="U40" s="417">
        <v>7.4256729145558934E-4</v>
      </c>
      <c r="V40" s="418">
        <v>9.6692156366092537E-4</v>
      </c>
      <c r="W40" s="419">
        <v>2.8976081920382593E-3</v>
      </c>
      <c r="X40" s="417">
        <v>8.7855293819655528E-4</v>
      </c>
      <c r="Y40" s="418">
        <v>1.1440052347180005E-3</v>
      </c>
      <c r="Z40" s="419">
        <v>3.9136662360276363E-3</v>
      </c>
      <c r="AA40" s="417">
        <v>2.8208336399999999E-2</v>
      </c>
      <c r="AB40" s="418">
        <v>3.1494188404999998E-2</v>
      </c>
      <c r="AC40" s="419">
        <v>4.7601498463340858E-2</v>
      </c>
      <c r="AD40" s="417">
        <v>8.0271551000000007E-3</v>
      </c>
      <c r="AE40" s="418">
        <v>8.9620646149999993E-3</v>
      </c>
      <c r="AF40" s="419">
        <v>8.8642283964981815E-3</v>
      </c>
      <c r="AG40" s="417">
        <v>4.5867355899999997E-2</v>
      </c>
      <c r="AH40" s="418">
        <v>5.1209962730000003E-2</v>
      </c>
      <c r="AI40" s="419">
        <v>1.0489074999398175E-2</v>
      </c>
      <c r="AJ40" s="417">
        <v>2.06409322E-2</v>
      </c>
      <c r="AK40" s="418">
        <v>2.3044425665E-2</v>
      </c>
      <c r="AL40" s="419">
        <v>3.9059208600476644E-3</v>
      </c>
      <c r="AM40" s="417">
        <v>8.8524293200000007E-2</v>
      </c>
      <c r="AN40" s="418">
        <v>9.8835418834999994E-2</v>
      </c>
      <c r="AO40" s="419">
        <v>0.10471797477953156</v>
      </c>
      <c r="AP40" s="417">
        <v>0.69726971999999998</v>
      </c>
      <c r="AQ40" s="418">
        <v>0.34816981349999998</v>
      </c>
      <c r="AR40" s="440">
        <v>0.34816981349999998</v>
      </c>
      <c r="AS40" s="425"/>
      <c r="AT40" s="426"/>
      <c r="AU40" s="426"/>
    </row>
    <row r="41" spans="1:47" x14ac:dyDescent="0.2">
      <c r="A41" s="231">
        <v>1975</v>
      </c>
      <c r="B41" s="232">
        <v>37</v>
      </c>
      <c r="C41" s="417">
        <v>3.7385970799999999</v>
      </c>
      <c r="D41" s="418">
        <v>4.2113472925000002</v>
      </c>
      <c r="E41" s="419">
        <v>5.3128619815279929</v>
      </c>
      <c r="F41" s="417">
        <v>2.2815426200000002</v>
      </c>
      <c r="G41" s="418">
        <v>2.5440056520000001</v>
      </c>
      <c r="H41" s="419">
        <v>1.347348873785317</v>
      </c>
      <c r="I41" s="417">
        <v>2.5668146599999999</v>
      </c>
      <c r="J41" s="418">
        <v>2.3609131675000001</v>
      </c>
      <c r="K41" s="419">
        <v>7.1094542829860137</v>
      </c>
      <c r="L41" s="420"/>
      <c r="M41" s="421"/>
      <c r="N41" s="419">
        <v>4.9504770464046987E-3</v>
      </c>
      <c r="O41" s="417">
        <v>0.64916490999999998</v>
      </c>
      <c r="P41" s="418">
        <v>0.32416241299999998</v>
      </c>
      <c r="Q41" s="419">
        <v>0.80281113478925237</v>
      </c>
      <c r="R41" s="425"/>
      <c r="S41" s="426"/>
      <c r="T41" s="419">
        <v>771.87828289678282</v>
      </c>
      <c r="U41" s="417">
        <v>7.4256729145558934E-4</v>
      </c>
      <c r="V41" s="418">
        <v>9.6692156366092537E-4</v>
      </c>
      <c r="W41" s="419">
        <v>2.8976081920382593E-3</v>
      </c>
      <c r="X41" s="417">
        <v>8.7855293819655528E-4</v>
      </c>
      <c r="Y41" s="418">
        <v>1.1440052347180005E-3</v>
      </c>
      <c r="Z41" s="419">
        <v>3.9136662360276363E-3</v>
      </c>
      <c r="AA41" s="417">
        <v>2.8208336399999999E-2</v>
      </c>
      <c r="AB41" s="418">
        <v>3.1494188404999998E-2</v>
      </c>
      <c r="AC41" s="419">
        <v>4.7601498463340858E-2</v>
      </c>
      <c r="AD41" s="417">
        <v>8.0271551000000007E-3</v>
      </c>
      <c r="AE41" s="418">
        <v>8.9620646149999993E-3</v>
      </c>
      <c r="AF41" s="419">
        <v>8.8642283964981815E-3</v>
      </c>
      <c r="AG41" s="417">
        <v>4.5867355899999997E-2</v>
      </c>
      <c r="AH41" s="418">
        <v>5.1209962730000003E-2</v>
      </c>
      <c r="AI41" s="419">
        <v>1.0489074999398175E-2</v>
      </c>
      <c r="AJ41" s="417">
        <v>2.06409322E-2</v>
      </c>
      <c r="AK41" s="418">
        <v>2.3044425665E-2</v>
      </c>
      <c r="AL41" s="419">
        <v>3.9059208600476644E-3</v>
      </c>
      <c r="AM41" s="417">
        <v>8.8524293200000007E-2</v>
      </c>
      <c r="AN41" s="418">
        <v>9.8835418834999994E-2</v>
      </c>
      <c r="AO41" s="419">
        <v>0.10471797477953156</v>
      </c>
      <c r="AP41" s="417">
        <v>0.69726971999999998</v>
      </c>
      <c r="AQ41" s="418">
        <v>0.34816981349999998</v>
      </c>
      <c r="AR41" s="440">
        <v>0.34816981349999998</v>
      </c>
      <c r="AS41" s="425"/>
      <c r="AT41" s="426"/>
      <c r="AU41" s="426"/>
    </row>
    <row r="42" spans="1:47" x14ac:dyDescent="0.2">
      <c r="A42" s="231">
        <v>1975</v>
      </c>
      <c r="B42" s="232">
        <v>38</v>
      </c>
      <c r="C42" s="417">
        <v>3.7385970799999999</v>
      </c>
      <c r="D42" s="418">
        <v>4.2113472925000002</v>
      </c>
      <c r="E42" s="419">
        <v>5.3128619815279929</v>
      </c>
      <c r="F42" s="417">
        <v>2.2815426200000002</v>
      </c>
      <c r="G42" s="418">
        <v>2.5440056520000001</v>
      </c>
      <c r="H42" s="419">
        <v>1.347348873785317</v>
      </c>
      <c r="I42" s="417">
        <v>2.5668146599999999</v>
      </c>
      <c r="J42" s="418">
        <v>2.3609131675000001</v>
      </c>
      <c r="K42" s="419">
        <v>7.1094542829860137</v>
      </c>
      <c r="L42" s="420"/>
      <c r="M42" s="421"/>
      <c r="N42" s="419">
        <v>4.9504770464046987E-3</v>
      </c>
      <c r="O42" s="417">
        <v>0.64916490999999998</v>
      </c>
      <c r="P42" s="418">
        <v>0.32416241299999998</v>
      </c>
      <c r="Q42" s="419">
        <v>0.80281113478925237</v>
      </c>
      <c r="R42" s="425"/>
      <c r="S42" s="426"/>
      <c r="T42" s="419">
        <v>771.87828289678282</v>
      </c>
      <c r="U42" s="417">
        <v>7.4256729145558934E-4</v>
      </c>
      <c r="V42" s="418">
        <v>9.6692156366092537E-4</v>
      </c>
      <c r="W42" s="419">
        <v>2.8976081920382593E-3</v>
      </c>
      <c r="X42" s="417">
        <v>8.7855293819655528E-4</v>
      </c>
      <c r="Y42" s="418">
        <v>1.1440052347180005E-3</v>
      </c>
      <c r="Z42" s="419">
        <v>3.9136662360276363E-3</v>
      </c>
      <c r="AA42" s="417">
        <v>2.8208336399999999E-2</v>
      </c>
      <c r="AB42" s="418">
        <v>3.1494188404999998E-2</v>
      </c>
      <c r="AC42" s="419">
        <v>4.7601498463340858E-2</v>
      </c>
      <c r="AD42" s="417">
        <v>8.0271551000000007E-3</v>
      </c>
      <c r="AE42" s="418">
        <v>8.9620646149999993E-3</v>
      </c>
      <c r="AF42" s="419">
        <v>8.8642283964981815E-3</v>
      </c>
      <c r="AG42" s="417">
        <v>4.5867355899999997E-2</v>
      </c>
      <c r="AH42" s="418">
        <v>5.1209962730000003E-2</v>
      </c>
      <c r="AI42" s="419">
        <v>1.0489074999398175E-2</v>
      </c>
      <c r="AJ42" s="417">
        <v>2.06409322E-2</v>
      </c>
      <c r="AK42" s="418">
        <v>2.3044425665E-2</v>
      </c>
      <c r="AL42" s="419">
        <v>3.9059208600476644E-3</v>
      </c>
      <c r="AM42" s="417">
        <v>8.8524293200000007E-2</v>
      </c>
      <c r="AN42" s="418">
        <v>9.8835418834999994E-2</v>
      </c>
      <c r="AO42" s="419">
        <v>0.10471797477953156</v>
      </c>
      <c r="AP42" s="417">
        <v>0.69726971999999998</v>
      </c>
      <c r="AQ42" s="418">
        <v>0.34816981349999998</v>
      </c>
      <c r="AR42" s="440">
        <v>0.34816981349999998</v>
      </c>
      <c r="AS42" s="425"/>
      <c r="AT42" s="426"/>
      <c r="AU42" s="426"/>
    </row>
    <row r="43" spans="1:47" x14ac:dyDescent="0.2">
      <c r="A43" s="231">
        <v>1975</v>
      </c>
      <c r="B43" s="232">
        <v>39</v>
      </c>
      <c r="C43" s="417">
        <v>3.7385970799999999</v>
      </c>
      <c r="D43" s="418">
        <v>4.2113472925000002</v>
      </c>
      <c r="E43" s="419">
        <v>5.3128619815279929</v>
      </c>
      <c r="F43" s="417">
        <v>2.2815426200000002</v>
      </c>
      <c r="G43" s="418">
        <v>2.5440056520000001</v>
      </c>
      <c r="H43" s="419">
        <v>1.347348873785317</v>
      </c>
      <c r="I43" s="417">
        <v>2.5668146599999999</v>
      </c>
      <c r="J43" s="418">
        <v>2.3609131675000001</v>
      </c>
      <c r="K43" s="419">
        <v>7.1094542829860137</v>
      </c>
      <c r="L43" s="420"/>
      <c r="M43" s="421"/>
      <c r="N43" s="419">
        <v>4.9504770464046987E-3</v>
      </c>
      <c r="O43" s="417">
        <v>0.64916490999999998</v>
      </c>
      <c r="P43" s="418">
        <v>0.32416241299999998</v>
      </c>
      <c r="Q43" s="419">
        <v>0.80281113478925237</v>
      </c>
      <c r="R43" s="425"/>
      <c r="S43" s="426"/>
      <c r="T43" s="419">
        <v>771.87828289678282</v>
      </c>
      <c r="U43" s="417">
        <v>7.4256729145558934E-4</v>
      </c>
      <c r="V43" s="418">
        <v>9.6692156366092537E-4</v>
      </c>
      <c r="W43" s="419">
        <v>2.8976081920382593E-3</v>
      </c>
      <c r="X43" s="417">
        <v>8.7855293819655528E-4</v>
      </c>
      <c r="Y43" s="418">
        <v>1.1440052347180005E-3</v>
      </c>
      <c r="Z43" s="419">
        <v>3.9136662360276363E-3</v>
      </c>
      <c r="AA43" s="417">
        <v>2.8208336399999999E-2</v>
      </c>
      <c r="AB43" s="418">
        <v>3.1494188404999998E-2</v>
      </c>
      <c r="AC43" s="419">
        <v>4.7601498463340858E-2</v>
      </c>
      <c r="AD43" s="417">
        <v>8.0271551000000007E-3</v>
      </c>
      <c r="AE43" s="418">
        <v>8.9620646149999993E-3</v>
      </c>
      <c r="AF43" s="419">
        <v>8.8642283964981815E-3</v>
      </c>
      <c r="AG43" s="417">
        <v>4.5867355899999997E-2</v>
      </c>
      <c r="AH43" s="418">
        <v>5.1209962730000003E-2</v>
      </c>
      <c r="AI43" s="419">
        <v>1.0489074999398175E-2</v>
      </c>
      <c r="AJ43" s="417">
        <v>2.06409322E-2</v>
      </c>
      <c r="AK43" s="418">
        <v>2.3044425665E-2</v>
      </c>
      <c r="AL43" s="419">
        <v>3.9059208600476644E-3</v>
      </c>
      <c r="AM43" s="417">
        <v>8.8524293200000007E-2</v>
      </c>
      <c r="AN43" s="418">
        <v>9.8835418834999994E-2</v>
      </c>
      <c r="AO43" s="419">
        <v>0.10471797477953156</v>
      </c>
      <c r="AP43" s="417">
        <v>0.69726971999999998</v>
      </c>
      <c r="AQ43" s="418">
        <v>0.34816981349999998</v>
      </c>
      <c r="AR43" s="440">
        <v>0.34816981349999998</v>
      </c>
      <c r="AS43" s="425"/>
      <c r="AT43" s="426"/>
      <c r="AU43" s="426"/>
    </row>
    <row r="44" spans="1:47" ht="13.5" thickBot="1" x14ac:dyDescent="0.25">
      <c r="A44" s="233">
        <v>1975</v>
      </c>
      <c r="B44" s="234">
        <v>40</v>
      </c>
      <c r="C44" s="428">
        <v>3.7385970799999999</v>
      </c>
      <c r="D44" s="429">
        <v>4.2113472925000002</v>
      </c>
      <c r="E44" s="430">
        <v>5.3128619815279929</v>
      </c>
      <c r="F44" s="428">
        <v>2.2815426200000002</v>
      </c>
      <c r="G44" s="429">
        <v>2.5440056520000001</v>
      </c>
      <c r="H44" s="430">
        <v>1.347348873785317</v>
      </c>
      <c r="I44" s="428">
        <v>2.5668146599999999</v>
      </c>
      <c r="J44" s="429">
        <v>2.3609131675000001</v>
      </c>
      <c r="K44" s="430">
        <v>7.1094542829860137</v>
      </c>
      <c r="L44" s="431"/>
      <c r="M44" s="432"/>
      <c r="N44" s="430">
        <v>4.9504770464046987E-3</v>
      </c>
      <c r="O44" s="428">
        <v>0.64916490999999998</v>
      </c>
      <c r="P44" s="429">
        <v>0.32416241299999998</v>
      </c>
      <c r="Q44" s="430">
        <v>0.80281113478925237</v>
      </c>
      <c r="R44" s="433"/>
      <c r="S44" s="434"/>
      <c r="T44" s="430">
        <v>771.87828289678282</v>
      </c>
      <c r="U44" s="428">
        <v>7.4256729145558934E-4</v>
      </c>
      <c r="V44" s="429">
        <v>9.6692156366092537E-4</v>
      </c>
      <c r="W44" s="430">
        <v>2.8976081920382593E-3</v>
      </c>
      <c r="X44" s="428">
        <v>8.7855293819655528E-4</v>
      </c>
      <c r="Y44" s="429">
        <v>1.1440052347180005E-3</v>
      </c>
      <c r="Z44" s="430">
        <v>3.9136662360276363E-3</v>
      </c>
      <c r="AA44" s="428">
        <v>2.8208336399999999E-2</v>
      </c>
      <c r="AB44" s="429">
        <v>3.1494188404999998E-2</v>
      </c>
      <c r="AC44" s="430">
        <v>4.7601498463340858E-2</v>
      </c>
      <c r="AD44" s="428">
        <v>8.0271551000000007E-3</v>
      </c>
      <c r="AE44" s="429">
        <v>8.9620646149999993E-3</v>
      </c>
      <c r="AF44" s="430">
        <v>8.8642283964981815E-3</v>
      </c>
      <c r="AG44" s="428">
        <v>4.5867355899999997E-2</v>
      </c>
      <c r="AH44" s="429">
        <v>5.1209962730000003E-2</v>
      </c>
      <c r="AI44" s="430">
        <v>1.0489074999398175E-2</v>
      </c>
      <c r="AJ44" s="428">
        <v>2.06409322E-2</v>
      </c>
      <c r="AK44" s="429">
        <v>2.3044425665E-2</v>
      </c>
      <c r="AL44" s="430">
        <v>3.9059208600476644E-3</v>
      </c>
      <c r="AM44" s="428">
        <v>8.8524293200000007E-2</v>
      </c>
      <c r="AN44" s="429">
        <v>9.8835418834999994E-2</v>
      </c>
      <c r="AO44" s="430">
        <v>0.10471797477953156</v>
      </c>
      <c r="AP44" s="428">
        <v>0.69726971999999998</v>
      </c>
      <c r="AQ44" s="429">
        <v>0.34816981349999998</v>
      </c>
      <c r="AR44" s="441">
        <v>0.34816981349999998</v>
      </c>
      <c r="AS44" s="433"/>
      <c r="AT44" s="434"/>
      <c r="AU44" s="434"/>
    </row>
    <row r="45" spans="1:47" x14ac:dyDescent="0.2">
      <c r="A45" s="229">
        <v>1976</v>
      </c>
      <c r="B45" s="230">
        <v>1</v>
      </c>
      <c r="C45" s="409">
        <v>0.87845373999999998</v>
      </c>
      <c r="D45" s="410">
        <v>0.66211149150000004</v>
      </c>
      <c r="E45" s="411">
        <v>1.3514259457582545</v>
      </c>
      <c r="F45" s="409">
        <v>0.35350568999999998</v>
      </c>
      <c r="G45" s="410">
        <v>0.32647981549999999</v>
      </c>
      <c r="H45" s="411">
        <v>0.32061363759852229</v>
      </c>
      <c r="I45" s="409">
        <v>1.54031506</v>
      </c>
      <c r="J45" s="410">
        <v>1.0256303339999999</v>
      </c>
      <c r="K45" s="411">
        <v>6.7037435060853587</v>
      </c>
      <c r="L45" s="412"/>
      <c r="M45" s="413"/>
      <c r="N45" s="411">
        <v>0.29357451689287484</v>
      </c>
      <c r="O45" s="409">
        <v>0.67966795999999996</v>
      </c>
      <c r="P45" s="410">
        <v>0.34467446400000001</v>
      </c>
      <c r="Q45" s="411">
        <v>0.47687595855135106</v>
      </c>
      <c r="R45" s="414"/>
      <c r="S45" s="415"/>
      <c r="T45" s="411">
        <v>753.01577018885371</v>
      </c>
      <c r="U45" s="409">
        <v>7.4256729145558934E-4</v>
      </c>
      <c r="V45" s="410">
        <v>9.6692156366092537E-4</v>
      </c>
      <c r="W45" s="411">
        <v>2.5846213269631732E-3</v>
      </c>
      <c r="X45" s="409">
        <v>8.7855293819655528E-4</v>
      </c>
      <c r="Y45" s="410">
        <v>1.1440052347180005E-3</v>
      </c>
      <c r="Z45" s="411">
        <v>2.4073178612593177E-3</v>
      </c>
      <c r="AA45" s="409">
        <v>4.4507849999999996E-3</v>
      </c>
      <c r="AB45" s="410">
        <v>4.1691974800000002E-3</v>
      </c>
      <c r="AC45" s="411">
        <v>1.1327201047475593E-2</v>
      </c>
      <c r="AD45" s="409">
        <v>1.266774E-3</v>
      </c>
      <c r="AE45" s="410">
        <v>1.1860592249999999E-3</v>
      </c>
      <c r="AF45" s="411">
        <v>2.1093205747933904E-3</v>
      </c>
      <c r="AG45" s="409">
        <v>7.2364098000000003E-3</v>
      </c>
      <c r="AH45" s="410">
        <v>6.7791459049999997E-3</v>
      </c>
      <c r="AI45" s="411">
        <v>2.495967477779725E-3</v>
      </c>
      <c r="AJ45" s="409">
        <v>3.2562922000000001E-3</v>
      </c>
      <c r="AK45" s="410">
        <v>3.0505863100000002E-3</v>
      </c>
      <c r="AL45" s="411">
        <v>9.294509790746013E-4</v>
      </c>
      <c r="AM45" s="409">
        <v>1.39673401E-2</v>
      </c>
      <c r="AN45" s="410">
        <v>1.3083433239999999E-2</v>
      </c>
      <c r="AO45" s="411">
        <v>2.4918575844724119E-2</v>
      </c>
      <c r="AP45" s="409">
        <v>0.72777276999999996</v>
      </c>
      <c r="AQ45" s="410">
        <v>0.36868186450000001</v>
      </c>
      <c r="AR45" s="439">
        <v>0.36868186450000001</v>
      </c>
      <c r="AS45" s="414"/>
      <c r="AT45" s="415"/>
      <c r="AU45" s="415"/>
    </row>
    <row r="46" spans="1:47" x14ac:dyDescent="0.2">
      <c r="A46" s="231">
        <v>1976</v>
      </c>
      <c r="B46" s="232">
        <v>2</v>
      </c>
      <c r="C46" s="417">
        <v>0.97260610999999997</v>
      </c>
      <c r="D46" s="418">
        <v>0.7459585245</v>
      </c>
      <c r="E46" s="419">
        <v>1.3518449049149417</v>
      </c>
      <c r="F46" s="417">
        <v>0.42781846000000001</v>
      </c>
      <c r="G46" s="418">
        <v>0.39686228200000001</v>
      </c>
      <c r="H46" s="419">
        <v>0.32095186952601507</v>
      </c>
      <c r="I46" s="417">
        <v>1.5972874399999999</v>
      </c>
      <c r="J46" s="418">
        <v>1.124129119</v>
      </c>
      <c r="K46" s="419">
        <v>6.7045612087381725</v>
      </c>
      <c r="L46" s="420"/>
      <c r="M46" s="421"/>
      <c r="N46" s="419">
        <v>0.293619089218705</v>
      </c>
      <c r="O46" s="417">
        <v>0.67966795999999996</v>
      </c>
      <c r="P46" s="418">
        <v>0.34467446400000001</v>
      </c>
      <c r="Q46" s="419">
        <v>0.47689678936033214</v>
      </c>
      <c r="R46" s="422"/>
      <c r="S46" s="423"/>
      <c r="T46" s="419">
        <v>753.02072560222109</v>
      </c>
      <c r="U46" s="417">
        <v>7.4256729145558934E-4</v>
      </c>
      <c r="V46" s="418">
        <v>9.6692156366092537E-4</v>
      </c>
      <c r="W46" s="419">
        <v>2.5873480771605056E-3</v>
      </c>
      <c r="X46" s="417">
        <v>8.7855293819655528E-4</v>
      </c>
      <c r="Y46" s="418">
        <v>1.1440052347180005E-3</v>
      </c>
      <c r="Z46" s="419">
        <v>2.4105063096970672E-3</v>
      </c>
      <c r="AA46" s="417">
        <v>5.3660918000000002E-3</v>
      </c>
      <c r="AB46" s="418">
        <v>5.0370712600000004E-3</v>
      </c>
      <c r="AC46" s="419">
        <v>1.1339175521069113E-2</v>
      </c>
      <c r="AD46" s="417">
        <v>1.5267254E-3</v>
      </c>
      <c r="AE46" s="418">
        <v>1.4334750450000001E-3</v>
      </c>
      <c r="AF46" s="419">
        <v>2.1115469925585603E-3</v>
      </c>
      <c r="AG46" s="417">
        <v>8.7262981E-3</v>
      </c>
      <c r="AH46" s="418">
        <v>8.1905841050000008E-3</v>
      </c>
      <c r="AI46" s="419">
        <v>2.4986031643888409E-3</v>
      </c>
      <c r="AJ46" s="417">
        <v>3.9263999000000004E-3</v>
      </c>
      <c r="AK46" s="418">
        <v>3.6858119549999999E-3</v>
      </c>
      <c r="AL46" s="419">
        <v>9.3043178718007222E-4</v>
      </c>
      <c r="AM46" s="417">
        <v>1.6841752099999999E-2</v>
      </c>
      <c r="AN46" s="418">
        <v>1.5807919340000001E-2</v>
      </c>
      <c r="AO46" s="419">
        <v>2.4944856652212789E-2</v>
      </c>
      <c r="AP46" s="417">
        <v>0.72777276999999996</v>
      </c>
      <c r="AQ46" s="418">
        <v>0.36868186450000001</v>
      </c>
      <c r="AR46" s="440">
        <v>0.36868186450000001</v>
      </c>
      <c r="AS46" s="422"/>
      <c r="AT46" s="423"/>
      <c r="AU46" s="423"/>
    </row>
    <row r="47" spans="1:47" x14ac:dyDescent="0.2">
      <c r="A47" s="231">
        <v>1976</v>
      </c>
      <c r="B47" s="232">
        <v>3</v>
      </c>
      <c r="C47" s="417">
        <v>1.0811505699999999</v>
      </c>
      <c r="D47" s="418">
        <v>0.84100940599999996</v>
      </c>
      <c r="E47" s="419">
        <v>1.4317518369031486</v>
      </c>
      <c r="F47" s="417">
        <v>0.51161564000000004</v>
      </c>
      <c r="G47" s="418">
        <v>0.47430371399999999</v>
      </c>
      <c r="H47" s="419">
        <v>0.3849757416669104</v>
      </c>
      <c r="I47" s="417">
        <v>1.65988688</v>
      </c>
      <c r="J47" s="418">
        <v>1.2277334310000001</v>
      </c>
      <c r="K47" s="419">
        <v>6.8641882074230054</v>
      </c>
      <c r="L47" s="420"/>
      <c r="M47" s="421"/>
      <c r="N47" s="419">
        <v>0.30238266080417525</v>
      </c>
      <c r="O47" s="417">
        <v>0.67966795999999996</v>
      </c>
      <c r="P47" s="418">
        <v>0.34467446400000001</v>
      </c>
      <c r="Q47" s="419">
        <v>0.48080099072132537</v>
      </c>
      <c r="R47" s="422"/>
      <c r="S47" s="423"/>
      <c r="T47" s="419">
        <v>753.42400193732442</v>
      </c>
      <c r="U47" s="417">
        <v>7.4256729145558934E-4</v>
      </c>
      <c r="V47" s="418">
        <v>9.6692156366092537E-4</v>
      </c>
      <c r="W47" s="419">
        <v>3.1034795787715421E-3</v>
      </c>
      <c r="X47" s="417">
        <v>8.7855293819655528E-4</v>
      </c>
      <c r="Y47" s="418">
        <v>1.1440052347180005E-3</v>
      </c>
      <c r="Z47" s="419">
        <v>3.0132556000766939E-3</v>
      </c>
      <c r="AA47" s="417">
        <v>6.3989950999999998E-3</v>
      </c>
      <c r="AB47" s="418">
        <v>5.9909663650000002E-3</v>
      </c>
      <c r="AC47" s="419">
        <v>1.3601133924132081E-2</v>
      </c>
      <c r="AD47" s="417">
        <v>1.8212424E-3</v>
      </c>
      <c r="AE47" s="418">
        <v>1.704591465E-3</v>
      </c>
      <c r="AF47" s="419">
        <v>2.5327583932093895E-3</v>
      </c>
      <c r="AG47" s="417">
        <v>1.04050007E-2</v>
      </c>
      <c r="AH47" s="418">
        <v>9.7415543100000009E-3</v>
      </c>
      <c r="AI47" s="419">
        <v>2.9970334054770747E-3</v>
      </c>
      <c r="AJ47" s="417">
        <v>4.6824082E-3</v>
      </c>
      <c r="AK47" s="418">
        <v>4.3838433099999997E-3</v>
      </c>
      <c r="AL47" s="419">
        <v>1.1160345071315064E-3</v>
      </c>
      <c r="AM47" s="417">
        <v>2.0081617699999998E-2</v>
      </c>
      <c r="AN47" s="418">
        <v>1.8801505864999998E-2</v>
      </c>
      <c r="AO47" s="419">
        <v>2.9920968237255412E-2</v>
      </c>
      <c r="AP47" s="417">
        <v>0.72777276999999996</v>
      </c>
      <c r="AQ47" s="418">
        <v>0.36868186450000001</v>
      </c>
      <c r="AR47" s="440">
        <v>0.36868186450000001</v>
      </c>
      <c r="AS47" s="422"/>
      <c r="AT47" s="423"/>
      <c r="AU47" s="423"/>
    </row>
    <row r="48" spans="1:47" x14ac:dyDescent="0.2">
      <c r="A48" s="231">
        <v>1976</v>
      </c>
      <c r="B48" s="232">
        <v>4</v>
      </c>
      <c r="C48" s="417">
        <v>1.1887550200000001</v>
      </c>
      <c r="D48" s="418">
        <v>0.93404102850000004</v>
      </c>
      <c r="E48" s="419">
        <v>1.352915995314445</v>
      </c>
      <c r="F48" s="417">
        <v>0.59375789999999995</v>
      </c>
      <c r="G48" s="418">
        <v>0.5482544225</v>
      </c>
      <c r="H48" s="419">
        <v>0.32180881213851675</v>
      </c>
      <c r="I48" s="417">
        <v>1.7198299399999999</v>
      </c>
      <c r="J48" s="418">
        <v>1.322372694</v>
      </c>
      <c r="K48" s="419">
        <v>6.706710626326962</v>
      </c>
      <c r="L48" s="420"/>
      <c r="M48" s="421"/>
      <c r="N48" s="419">
        <v>0.29373753203016328</v>
      </c>
      <c r="O48" s="417">
        <v>0.67966795999999996</v>
      </c>
      <c r="P48" s="418">
        <v>0.34467446400000001</v>
      </c>
      <c r="Q48" s="419">
        <v>0.47695048748725644</v>
      </c>
      <c r="R48" s="422"/>
      <c r="S48" s="423"/>
      <c r="T48" s="419">
        <v>753.84545887159197</v>
      </c>
      <c r="U48" s="417">
        <v>7.4256729145558934E-4</v>
      </c>
      <c r="V48" s="418">
        <v>9.6692156366092537E-4</v>
      </c>
      <c r="W48" s="419">
        <v>2.5942562577787542E-3</v>
      </c>
      <c r="X48" s="417">
        <v>8.7855293819655528E-4</v>
      </c>
      <c r="Y48" s="418">
        <v>1.1440052347180005E-3</v>
      </c>
      <c r="Z48" s="419">
        <v>2.4185701735119701E-3</v>
      </c>
      <c r="AA48" s="417">
        <v>7.4109372999999999E-3</v>
      </c>
      <c r="AB48" s="418">
        <v>6.9025233449999997E-3</v>
      </c>
      <c r="AC48" s="419">
        <v>1.1369428713668644E-2</v>
      </c>
      <c r="AD48" s="417">
        <v>2.1091375999999998E-3</v>
      </c>
      <c r="AE48" s="418">
        <v>1.9640291249999999E-3</v>
      </c>
      <c r="AF48" s="419">
        <v>2.1171839483124684E-3</v>
      </c>
      <c r="AG48" s="417">
        <v>1.2050267200000001E-2</v>
      </c>
      <c r="AH48" s="418">
        <v>1.1223629800000001E-2</v>
      </c>
      <c r="AI48" s="419">
        <v>2.5052741397613297E-3</v>
      </c>
      <c r="AJ48" s="417">
        <v>5.4218104999999997E-3</v>
      </c>
      <c r="AK48" s="418">
        <v>5.0507544600000001E-3</v>
      </c>
      <c r="AL48" s="419">
        <v>9.3291421901310471E-4</v>
      </c>
      <c r="AM48" s="417">
        <v>2.3256967699999999E-2</v>
      </c>
      <c r="AN48" s="418">
        <v>2.1661081150000001E-2</v>
      </c>
      <c r="AO48" s="419">
        <v>2.5011445200966397E-2</v>
      </c>
      <c r="AP48" s="417">
        <v>0.72777276999999996</v>
      </c>
      <c r="AQ48" s="418">
        <v>0.36868186450000001</v>
      </c>
      <c r="AR48" s="440">
        <v>0.36868186450000001</v>
      </c>
      <c r="AS48" s="422"/>
      <c r="AT48" s="423"/>
      <c r="AU48" s="423"/>
    </row>
    <row r="49" spans="1:47" x14ac:dyDescent="0.2">
      <c r="A49" s="231">
        <v>1976</v>
      </c>
      <c r="B49" s="232">
        <v>5</v>
      </c>
      <c r="C49" s="417">
        <v>1.29576377</v>
      </c>
      <c r="D49" s="418">
        <v>1.025895046</v>
      </c>
      <c r="E49" s="419">
        <v>5.334236019045882</v>
      </c>
      <c r="F49" s="417">
        <v>0.67430084999999995</v>
      </c>
      <c r="G49" s="418">
        <v>0.61944535349999996</v>
      </c>
      <c r="H49" s="419">
        <v>1.236745239752608</v>
      </c>
      <c r="I49" s="417">
        <v>1.7771262699999999</v>
      </c>
      <c r="J49" s="418">
        <v>1.4089087629999999</v>
      </c>
      <c r="K49" s="419">
        <v>6.7015858174450855</v>
      </c>
      <c r="L49" s="420"/>
      <c r="M49" s="421"/>
      <c r="N49" s="419">
        <v>0.29373106253516618</v>
      </c>
      <c r="O49" s="417">
        <v>0.67966795999999996</v>
      </c>
      <c r="P49" s="418">
        <v>0.34467446400000001</v>
      </c>
      <c r="Q49" s="419">
        <v>0.87636592660820534</v>
      </c>
      <c r="R49" s="422"/>
      <c r="S49" s="423"/>
      <c r="T49" s="419">
        <v>754.14504238329209</v>
      </c>
      <c r="U49" s="417">
        <v>7.4256729145558934E-4</v>
      </c>
      <c r="V49" s="418">
        <v>9.6692156366092537E-4</v>
      </c>
      <c r="W49" s="419">
        <v>4.4882113759337795E-3</v>
      </c>
      <c r="X49" s="417">
        <v>8.7855293819655528E-4</v>
      </c>
      <c r="Y49" s="418">
        <v>1.1440052347180005E-3</v>
      </c>
      <c r="Z49" s="419">
        <v>2.4234417359240831E-3</v>
      </c>
      <c r="AA49" s="417">
        <v>8.4039427E-3</v>
      </c>
      <c r="AB49" s="418">
        <v>7.77988159E-3</v>
      </c>
      <c r="AC49" s="419">
        <v>4.3693979546359285E-2</v>
      </c>
      <c r="AD49" s="417">
        <v>2.3916973E-3</v>
      </c>
      <c r="AE49" s="418">
        <v>2.2137185649999998E-3</v>
      </c>
      <c r="AF49" s="419">
        <v>8.1365775167852403E-3</v>
      </c>
      <c r="AG49" s="417">
        <v>1.3665855500000001E-2</v>
      </c>
      <c r="AH49" s="418">
        <v>1.2650105700000001E-2</v>
      </c>
      <c r="AI49" s="419">
        <v>9.6280606626027738E-3</v>
      </c>
      <c r="AJ49" s="417">
        <v>6.1502157000000003E-3</v>
      </c>
      <c r="AK49" s="418">
        <v>5.6927141400000001E-3</v>
      </c>
      <c r="AL49" s="419">
        <v>3.5852922897980878E-3</v>
      </c>
      <c r="AM49" s="417">
        <v>2.6374674599999998E-2</v>
      </c>
      <c r="AN49" s="418">
        <v>2.4414423014999999E-2</v>
      </c>
      <c r="AO49" s="419">
        <v>9.6121748044594599E-2</v>
      </c>
      <c r="AP49" s="417">
        <v>0.72777276999999996</v>
      </c>
      <c r="AQ49" s="418">
        <v>0.36868186450000001</v>
      </c>
      <c r="AR49" s="440">
        <v>0.36868186450000001</v>
      </c>
      <c r="AS49" s="422"/>
      <c r="AT49" s="423"/>
      <c r="AU49" s="423"/>
    </row>
    <row r="50" spans="1:47" x14ac:dyDescent="0.2">
      <c r="A50" s="231">
        <v>1976</v>
      </c>
      <c r="B50" s="232">
        <v>6</v>
      </c>
      <c r="C50" s="417">
        <v>1.4023586400000001</v>
      </c>
      <c r="D50" s="418">
        <v>1.1174256235</v>
      </c>
      <c r="E50" s="419">
        <v>5.334971831613065</v>
      </c>
      <c r="F50" s="417">
        <v>0.75364109999999995</v>
      </c>
      <c r="G50" s="418">
        <v>0.68858909000000001</v>
      </c>
      <c r="H50" s="419">
        <v>1.2373342231093232</v>
      </c>
      <c r="I50" s="417">
        <v>1.8320577899999999</v>
      </c>
      <c r="J50" s="418">
        <v>1.4882261109999999</v>
      </c>
      <c r="K50" s="419">
        <v>6.7030564332849227</v>
      </c>
      <c r="L50" s="420"/>
      <c r="M50" s="421"/>
      <c r="N50" s="419">
        <v>0.29381098796977295</v>
      </c>
      <c r="O50" s="417">
        <v>0.67966795999999996</v>
      </c>
      <c r="P50" s="418">
        <v>0.34467446400000001</v>
      </c>
      <c r="Q50" s="419">
        <v>0.87639853626945896</v>
      </c>
      <c r="R50" s="422"/>
      <c r="S50" s="423"/>
      <c r="T50" s="419">
        <v>754.86011346777525</v>
      </c>
      <c r="U50" s="417">
        <v>7.4256729145558934E-4</v>
      </c>
      <c r="V50" s="418">
        <v>9.6692156366092537E-4</v>
      </c>
      <c r="W50" s="419">
        <v>4.4903413436471751E-3</v>
      </c>
      <c r="X50" s="417">
        <v>8.7855293819655528E-4</v>
      </c>
      <c r="Y50" s="418">
        <v>1.1440052347180005E-3</v>
      </c>
      <c r="Z50" s="419">
        <v>2.4289357119372883E-3</v>
      </c>
      <c r="AA50" s="417">
        <v>9.3816397999999992E-3</v>
      </c>
      <c r="AB50" s="418">
        <v>8.6317037999999995E-3</v>
      </c>
      <c r="AC50" s="419">
        <v>4.3714629310054695E-2</v>
      </c>
      <c r="AD50" s="417">
        <v>2.6692977E-3</v>
      </c>
      <c r="AE50" s="418">
        <v>2.456115225E-3</v>
      </c>
      <c r="AF50" s="419">
        <v>8.1404373182974894E-3</v>
      </c>
      <c r="AG50" s="417">
        <v>1.52554491E-2</v>
      </c>
      <c r="AH50" s="418">
        <v>1.403492775E-2</v>
      </c>
      <c r="AI50" s="419">
        <v>9.6325756309591296E-3</v>
      </c>
      <c r="AJ50" s="417">
        <v>6.8646478999999996E-3</v>
      </c>
      <c r="AK50" s="418">
        <v>6.3157305350000003E-3</v>
      </c>
      <c r="AL50" s="419">
        <v>3.5869872477522599E-3</v>
      </c>
      <c r="AM50" s="417">
        <v>2.9442778400000001E-2</v>
      </c>
      <c r="AN50" s="418">
        <v>2.7087354724999999E-2</v>
      </c>
      <c r="AO50" s="419">
        <v>9.6167460009267958E-2</v>
      </c>
      <c r="AP50" s="417">
        <v>0.72777276999999996</v>
      </c>
      <c r="AQ50" s="418">
        <v>0.36868186450000001</v>
      </c>
      <c r="AR50" s="440">
        <v>0.36868186450000001</v>
      </c>
      <c r="AS50" s="422"/>
      <c r="AT50" s="423"/>
      <c r="AU50" s="423"/>
    </row>
    <row r="51" spans="1:47" x14ac:dyDescent="0.2">
      <c r="A51" s="231">
        <v>1976</v>
      </c>
      <c r="B51" s="232">
        <v>7</v>
      </c>
      <c r="C51" s="417">
        <v>1.5089914</v>
      </c>
      <c r="D51" s="418">
        <v>1.2095495235</v>
      </c>
      <c r="E51" s="419">
        <v>5.3357807783468978</v>
      </c>
      <c r="F51" s="417">
        <v>0.83194193000000005</v>
      </c>
      <c r="G51" s="418">
        <v>0.75629663199999997</v>
      </c>
      <c r="H51" s="419">
        <v>1.2379904997977222</v>
      </c>
      <c r="I51" s="417">
        <v>1.88457429</v>
      </c>
      <c r="J51" s="418">
        <v>1.5610759085000001</v>
      </c>
      <c r="K51" s="419">
        <v>6.704684579113497</v>
      </c>
      <c r="L51" s="420"/>
      <c r="M51" s="421"/>
      <c r="N51" s="419">
        <v>0.29390048158128707</v>
      </c>
      <c r="O51" s="417">
        <v>0.67966795999999996</v>
      </c>
      <c r="P51" s="418">
        <v>0.34467446400000001</v>
      </c>
      <c r="Q51" s="419">
        <v>0.87644110977907341</v>
      </c>
      <c r="R51" s="422"/>
      <c r="S51" s="423"/>
      <c r="T51" s="419">
        <v>755.51841362504899</v>
      </c>
      <c r="U51" s="417">
        <v>7.4256729145558934E-4</v>
      </c>
      <c r="V51" s="418">
        <v>9.6692156366092537E-4</v>
      </c>
      <c r="W51" s="419">
        <v>4.4927261566979114E-3</v>
      </c>
      <c r="X51" s="417">
        <v>8.7855293819655528E-4</v>
      </c>
      <c r="Y51" s="418">
        <v>1.1440052347180005E-3</v>
      </c>
      <c r="Z51" s="419">
        <v>2.4350724657556163E-3</v>
      </c>
      <c r="AA51" s="417">
        <v>1.0345843299999999E-2</v>
      </c>
      <c r="AB51" s="418">
        <v>9.4657798449999993E-3</v>
      </c>
      <c r="AC51" s="419">
        <v>4.3737880077802695E-2</v>
      </c>
      <c r="AD51" s="417">
        <v>2.9436931999999999E-3</v>
      </c>
      <c r="AE51" s="418">
        <v>2.693445765E-3</v>
      </c>
      <c r="AF51" s="419">
        <v>8.1447290185295649E-3</v>
      </c>
      <c r="AG51" s="417">
        <v>1.6823042699999999E-2</v>
      </c>
      <c r="AH51" s="418">
        <v>1.5391538305000001E-2</v>
      </c>
      <c r="AI51" s="419">
        <v>9.637700487066787E-3</v>
      </c>
      <c r="AJ51" s="417">
        <v>7.5707059000000004E-3</v>
      </c>
      <c r="AK51" s="418">
        <v>6.9259577949999998E-3</v>
      </c>
      <c r="AL51" s="419">
        <v>3.5888961242648855E-3</v>
      </c>
      <c r="AM51" s="417">
        <v>3.2469459399999998E-2</v>
      </c>
      <c r="AN51" s="418">
        <v>2.9705505520000001E-2</v>
      </c>
      <c r="AO51" s="419">
        <v>9.6218147020572894E-2</v>
      </c>
      <c r="AP51" s="417">
        <v>0.72777276999999996</v>
      </c>
      <c r="AQ51" s="418">
        <v>0.36868186450000001</v>
      </c>
      <c r="AR51" s="440">
        <v>0.36868186450000001</v>
      </c>
      <c r="AS51" s="422"/>
      <c r="AT51" s="423"/>
      <c r="AU51" s="423"/>
    </row>
    <row r="52" spans="1:47" x14ac:dyDescent="0.2">
      <c r="A52" s="231">
        <v>1976</v>
      </c>
      <c r="B52" s="232">
        <v>8</v>
      </c>
      <c r="C52" s="417">
        <v>1.6156439600000001</v>
      </c>
      <c r="D52" s="418">
        <v>1.3031523894999999</v>
      </c>
      <c r="E52" s="419">
        <v>5.3553310649576078</v>
      </c>
      <c r="F52" s="417">
        <v>0.90932683000000003</v>
      </c>
      <c r="G52" s="418">
        <v>0.82322748150000002</v>
      </c>
      <c r="H52" s="419">
        <v>1.2537289903939566</v>
      </c>
      <c r="I52" s="417">
        <v>1.9348999099999999</v>
      </c>
      <c r="J52" s="418">
        <v>1.6280949185</v>
      </c>
      <c r="K52" s="419">
        <v>6.7437163133963187</v>
      </c>
      <c r="L52" s="420"/>
      <c r="M52" s="421"/>
      <c r="N52" s="419">
        <v>3.8485685219111658E-2</v>
      </c>
      <c r="O52" s="417">
        <v>0.67966795999999996</v>
      </c>
      <c r="P52" s="418">
        <v>0.34467446400000001</v>
      </c>
      <c r="Q52" s="419">
        <v>0.83529398471679839</v>
      </c>
      <c r="R52" s="422"/>
      <c r="S52" s="423"/>
      <c r="T52" s="419">
        <v>756.57115725249912</v>
      </c>
      <c r="U52" s="417">
        <v>7.4256729145558934E-4</v>
      </c>
      <c r="V52" s="418">
        <v>9.6692156366092537E-4</v>
      </c>
      <c r="W52" s="419">
        <v>4.5498557416176989E-3</v>
      </c>
      <c r="X52" s="417">
        <v>8.7855293819655528E-4</v>
      </c>
      <c r="Y52" s="418">
        <v>1.1440052347180005E-3</v>
      </c>
      <c r="Z52" s="419">
        <v>2.5825520164564899E-3</v>
      </c>
      <c r="AA52" s="417">
        <v>1.12995766E-2</v>
      </c>
      <c r="AB52" s="418">
        <v>1.0290741765E-2</v>
      </c>
      <c r="AC52" s="419">
        <v>4.4293997100632435E-2</v>
      </c>
      <c r="AD52" s="417">
        <v>3.2152303E-3</v>
      </c>
      <c r="AE52" s="418">
        <v>2.9281469150000002E-3</v>
      </c>
      <c r="AF52" s="419">
        <v>8.2483089383970348E-3</v>
      </c>
      <c r="AG52" s="417">
        <v>1.8373555499999999E-2</v>
      </c>
      <c r="AH52" s="418">
        <v>1.6732759239999999E-2</v>
      </c>
      <c r="AI52" s="419">
        <v>9.7602699443515243E-3</v>
      </c>
      <c r="AJ52" s="417">
        <v>8.2677353000000006E-3</v>
      </c>
      <c r="AK52" s="418">
        <v>7.5297739199999998E-3</v>
      </c>
      <c r="AL52" s="419">
        <v>3.6345299091694715E-3</v>
      </c>
      <c r="AM52" s="417">
        <v>3.5461214900000003E-2</v>
      </c>
      <c r="AN52" s="418">
        <v>3.2294347525000003E-2</v>
      </c>
      <c r="AO52" s="419">
        <v>9.7441485595102253E-2</v>
      </c>
      <c r="AP52" s="417">
        <v>0.72777276999999996</v>
      </c>
      <c r="AQ52" s="418">
        <v>0.36868186450000001</v>
      </c>
      <c r="AR52" s="440">
        <v>0.36868186450000001</v>
      </c>
      <c r="AS52" s="422"/>
      <c r="AT52" s="423"/>
      <c r="AU52" s="423"/>
    </row>
    <row r="53" spans="1:47" x14ac:dyDescent="0.2">
      <c r="A53" s="231">
        <v>1976</v>
      </c>
      <c r="B53" s="232">
        <v>9</v>
      </c>
      <c r="C53" s="417">
        <v>1.7228947400000001</v>
      </c>
      <c r="D53" s="418">
        <v>1.399133352</v>
      </c>
      <c r="E53" s="419">
        <v>5.349766818766617</v>
      </c>
      <c r="F53" s="417">
        <v>0.98603264000000002</v>
      </c>
      <c r="G53" s="418">
        <v>0.89004137100000003</v>
      </c>
      <c r="H53" s="419">
        <v>1.2547068527721896</v>
      </c>
      <c r="I53" s="417">
        <v>1.98328938</v>
      </c>
      <c r="J53" s="418">
        <v>1.6899688675</v>
      </c>
      <c r="K53" s="419">
        <v>6.7407036289657603</v>
      </c>
      <c r="L53" s="420"/>
      <c r="M53" s="421"/>
      <c r="N53" s="419">
        <v>3.8500072113879014E-2</v>
      </c>
      <c r="O53" s="417">
        <v>0.67966795999999996</v>
      </c>
      <c r="P53" s="418">
        <v>0.34467446400000001</v>
      </c>
      <c r="Q53" s="419">
        <v>0.83536083469411937</v>
      </c>
      <c r="R53" s="422"/>
      <c r="S53" s="423"/>
      <c r="T53" s="419">
        <v>756.67717618829579</v>
      </c>
      <c r="U53" s="417">
        <v>7.4256729145558934E-4</v>
      </c>
      <c r="V53" s="418">
        <v>9.6692156366092537E-4</v>
      </c>
      <c r="W53" s="419">
        <v>4.5533952880619059E-3</v>
      </c>
      <c r="X53" s="417">
        <v>8.7855293819655528E-4</v>
      </c>
      <c r="Y53" s="418">
        <v>1.1440052347180005E-3</v>
      </c>
      <c r="Z53" s="419">
        <v>2.5953296638573857E-3</v>
      </c>
      <c r="AA53" s="417">
        <v>1.2244895699999999E-2</v>
      </c>
      <c r="AB53" s="418">
        <v>1.1114267995E-2</v>
      </c>
      <c r="AC53" s="419">
        <v>4.4328471289195044E-2</v>
      </c>
      <c r="AD53" s="417">
        <v>3.483964E-3</v>
      </c>
      <c r="AE53" s="418">
        <v>3.1623331999999999E-3</v>
      </c>
      <c r="AF53" s="419">
        <v>8.2547215341236546E-3</v>
      </c>
      <c r="AG53" s="417">
        <v>1.99107509E-2</v>
      </c>
      <c r="AH53" s="418">
        <v>1.8071504499999998E-2</v>
      </c>
      <c r="AI53" s="419">
        <v>9.7678484781098442E-3</v>
      </c>
      <c r="AJ53" s="417">
        <v>8.9595212000000007E-3</v>
      </c>
      <c r="AK53" s="418">
        <v>8.1321309899999999E-3</v>
      </c>
      <c r="AL53" s="419">
        <v>3.6373592408908101E-3</v>
      </c>
      <c r="AM53" s="417">
        <v>3.8427536599999999E-2</v>
      </c>
      <c r="AN53" s="418">
        <v>3.4878081045000002E-2</v>
      </c>
      <c r="AO53" s="419">
        <v>9.7517625608873865E-2</v>
      </c>
      <c r="AP53" s="417">
        <v>0.72777276999999996</v>
      </c>
      <c r="AQ53" s="418">
        <v>0.36868186450000001</v>
      </c>
      <c r="AR53" s="440">
        <v>0.36868186450000001</v>
      </c>
      <c r="AS53" s="422"/>
      <c r="AT53" s="423"/>
      <c r="AU53" s="423"/>
    </row>
    <row r="54" spans="1:47" x14ac:dyDescent="0.2">
      <c r="A54" s="231">
        <v>1976</v>
      </c>
      <c r="B54" s="232">
        <v>10</v>
      </c>
      <c r="C54" s="417">
        <v>1.83088586</v>
      </c>
      <c r="D54" s="418">
        <v>1.4983979435000001</v>
      </c>
      <c r="E54" s="419">
        <v>5.3516097063377099</v>
      </c>
      <c r="F54" s="417">
        <v>1.06224864</v>
      </c>
      <c r="G54" s="418">
        <v>0.95738805699999996</v>
      </c>
      <c r="H54" s="419">
        <v>1.2561980623061202</v>
      </c>
      <c r="I54" s="417">
        <v>2.0296795300000001</v>
      </c>
      <c r="J54" s="418">
        <v>1.7472469625</v>
      </c>
      <c r="K54" s="419">
        <v>6.7443909334156631</v>
      </c>
      <c r="L54" s="420"/>
      <c r="M54" s="421"/>
      <c r="N54" s="419">
        <v>3.8526430963294188E-2</v>
      </c>
      <c r="O54" s="417">
        <v>0.67966795999999996</v>
      </c>
      <c r="P54" s="418">
        <v>0.34467446400000001</v>
      </c>
      <c r="Q54" s="419">
        <v>0.83543285043735538</v>
      </c>
      <c r="R54" s="422"/>
      <c r="S54" s="423"/>
      <c r="T54" s="419">
        <v>756.64356730618204</v>
      </c>
      <c r="U54" s="417">
        <v>7.4256729145558934E-4</v>
      </c>
      <c r="V54" s="418">
        <v>9.6692156366092537E-4</v>
      </c>
      <c r="W54" s="419">
        <v>4.5588046835329946E-3</v>
      </c>
      <c r="X54" s="417">
        <v>8.7855293819655528E-4</v>
      </c>
      <c r="Y54" s="418">
        <v>1.1440052347180005E-3</v>
      </c>
      <c r="Z54" s="419">
        <v>2.6093195679487745E-3</v>
      </c>
      <c r="AA54" s="417">
        <v>1.3184347900000001E-2</v>
      </c>
      <c r="AB54" s="418">
        <v>1.1943722285E-2</v>
      </c>
      <c r="AC54" s="419">
        <v>4.4381170068996556E-2</v>
      </c>
      <c r="AD54" s="417">
        <v>3.7518843000000001E-3</v>
      </c>
      <c r="AE54" s="418">
        <v>3.39852607E-3</v>
      </c>
      <c r="AF54" s="419">
        <v>8.2645408296550607E-3</v>
      </c>
      <c r="AG54" s="417">
        <v>2.1437543600000001E-2</v>
      </c>
      <c r="AH54" s="418">
        <v>1.942056943E-2</v>
      </c>
      <c r="AI54" s="419">
        <v>9.7794667327115604E-3</v>
      </c>
      <c r="AJ54" s="417">
        <v>9.6463839999999992E-3</v>
      </c>
      <c r="AK54" s="418">
        <v>8.7391719099999994E-3</v>
      </c>
      <c r="AL54" s="419">
        <v>3.641679210673036E-3</v>
      </c>
      <c r="AM54" s="417">
        <v>4.1374791199999997E-2</v>
      </c>
      <c r="AN54" s="418">
        <v>3.7481728169999999E-2</v>
      </c>
      <c r="AO54" s="419">
        <v>9.7633535426187454E-2</v>
      </c>
      <c r="AP54" s="417">
        <v>0.72777276999999996</v>
      </c>
      <c r="AQ54" s="418">
        <v>0.36868186450000001</v>
      </c>
      <c r="AR54" s="440">
        <v>0.36868186450000001</v>
      </c>
      <c r="AS54" s="422"/>
      <c r="AT54" s="423"/>
      <c r="AU54" s="423"/>
    </row>
    <row r="55" spans="1:47" x14ac:dyDescent="0.2">
      <c r="A55" s="231">
        <v>1976</v>
      </c>
      <c r="B55" s="232">
        <v>11</v>
      </c>
      <c r="C55" s="417">
        <v>1.9398936499999999</v>
      </c>
      <c r="D55" s="418">
        <v>1.601918704</v>
      </c>
      <c r="E55" s="419">
        <v>5.3536487901426204</v>
      </c>
      <c r="F55" s="417">
        <v>1.13819051</v>
      </c>
      <c r="G55" s="418">
        <v>1.0258919074999999</v>
      </c>
      <c r="H55" s="419">
        <v>1.2599151650057518</v>
      </c>
      <c r="I55" s="417">
        <v>2.07433355</v>
      </c>
      <c r="J55" s="418">
        <v>1.800480874</v>
      </c>
      <c r="K55" s="419">
        <v>6.7484740917822839</v>
      </c>
      <c r="L55" s="420"/>
      <c r="M55" s="421"/>
      <c r="N55" s="419">
        <v>3.8555517054983439E-2</v>
      </c>
      <c r="O55" s="417">
        <v>0.67966795999999996</v>
      </c>
      <c r="P55" s="418">
        <v>0.34467446400000001</v>
      </c>
      <c r="Q55" s="419">
        <v>0.83551468684938945</v>
      </c>
      <c r="R55" s="422"/>
      <c r="S55" s="423"/>
      <c r="T55" s="419">
        <v>757.66289160833719</v>
      </c>
      <c r="U55" s="417">
        <v>7.4256729145558934E-4</v>
      </c>
      <c r="V55" s="418">
        <v>9.6692156366092537E-4</v>
      </c>
      <c r="W55" s="419">
        <v>2.7199393128109883E-3</v>
      </c>
      <c r="X55" s="417">
        <v>8.7855293819655528E-4</v>
      </c>
      <c r="Y55" s="418">
        <v>1.1440052347180005E-3</v>
      </c>
      <c r="Z55" s="419">
        <v>2.6246717210217743E-3</v>
      </c>
      <c r="AA55" s="417">
        <v>1.41195364E-2</v>
      </c>
      <c r="AB55" s="418">
        <v>1.278776981E-2</v>
      </c>
      <c r="AC55" s="419">
        <v>4.451242613480437E-2</v>
      </c>
      <c r="AD55" s="417">
        <v>4.0179463999999998E-3</v>
      </c>
      <c r="AE55" s="418">
        <v>3.6388406250000001E-3</v>
      </c>
      <c r="AF55" s="419">
        <v>8.2889832208346611E-3</v>
      </c>
      <c r="AG55" s="417">
        <v>2.2959667400000001E-2</v>
      </c>
      <c r="AH55" s="418">
        <v>2.0792729855000001E-2</v>
      </c>
      <c r="AI55" s="419">
        <v>9.808390669309346E-3</v>
      </c>
      <c r="AJ55" s="417">
        <v>1.03320826E-2</v>
      </c>
      <c r="AK55" s="418">
        <v>9.3569157350000005E-3</v>
      </c>
      <c r="AL55" s="419">
        <v>3.6524521359963401E-3</v>
      </c>
      <c r="AM55" s="417">
        <v>4.4311917700000002E-2</v>
      </c>
      <c r="AN55" s="418">
        <v>4.01300723E-2</v>
      </c>
      <c r="AO55" s="419">
        <v>9.792226004518427E-2</v>
      </c>
      <c r="AP55" s="417">
        <v>0.72777276999999996</v>
      </c>
      <c r="AQ55" s="418">
        <v>0.36868186450000001</v>
      </c>
      <c r="AR55" s="440">
        <v>0.36868186450000001</v>
      </c>
      <c r="AS55" s="422"/>
      <c r="AT55" s="423"/>
      <c r="AU55" s="423"/>
    </row>
    <row r="56" spans="1:47" x14ac:dyDescent="0.2">
      <c r="A56" s="231">
        <v>1976</v>
      </c>
      <c r="B56" s="232">
        <v>12</v>
      </c>
      <c r="C56" s="417">
        <v>2.05018609</v>
      </c>
      <c r="D56" s="418">
        <v>1.710703179</v>
      </c>
      <c r="E56" s="419">
        <v>5.4355943515161176</v>
      </c>
      <c r="F56" s="417">
        <v>1.2139898499999999</v>
      </c>
      <c r="G56" s="418">
        <v>1.0961655695000001</v>
      </c>
      <c r="H56" s="419">
        <v>1.3260026266087577</v>
      </c>
      <c r="I56" s="417">
        <v>2.1172882799999999</v>
      </c>
      <c r="J56" s="418">
        <v>1.850218841</v>
      </c>
      <c r="K56" s="419">
        <v>6.9121461860780178</v>
      </c>
      <c r="L56" s="420"/>
      <c r="M56" s="421"/>
      <c r="N56" s="419">
        <v>3.9723775750089646E-2</v>
      </c>
      <c r="O56" s="417">
        <v>0.67966795999999996</v>
      </c>
      <c r="P56" s="418">
        <v>0.34467446400000001</v>
      </c>
      <c r="Q56" s="419">
        <v>0.83872273369801353</v>
      </c>
      <c r="R56" s="422"/>
      <c r="S56" s="423"/>
      <c r="T56" s="419">
        <v>758.36708235300614</v>
      </c>
      <c r="U56" s="417">
        <v>7.4256729145558934E-4</v>
      </c>
      <c r="V56" s="418">
        <v>9.6692156366092537E-4</v>
      </c>
      <c r="W56" s="419">
        <v>2.8626094290154203E-3</v>
      </c>
      <c r="X56" s="417">
        <v>8.7855293819655528E-4</v>
      </c>
      <c r="Y56" s="418">
        <v>1.1440052347180005E-3</v>
      </c>
      <c r="Z56" s="419">
        <v>3.2427843965414193E-3</v>
      </c>
      <c r="AA56" s="417">
        <v>1.50546467E-2</v>
      </c>
      <c r="AB56" s="418">
        <v>1.365405456E-2</v>
      </c>
      <c r="AC56" s="419">
        <v>4.684737908116509E-2</v>
      </c>
      <c r="AD56" s="417">
        <v>4.2835966E-3</v>
      </c>
      <c r="AE56" s="418">
        <v>3.88508726E-3</v>
      </c>
      <c r="AF56" s="419">
        <v>8.7237938080248628E-3</v>
      </c>
      <c r="AG56" s="417">
        <v>2.4478442699999998E-2</v>
      </c>
      <c r="AH56" s="418">
        <v>2.2201977675000002E-2</v>
      </c>
      <c r="AI56" s="419">
        <v>1.0322915296649001E-2</v>
      </c>
      <c r="AJ56" s="417">
        <v>1.1015587300000001E-2</v>
      </c>
      <c r="AK56" s="418">
        <v>9.9905615100000008E-3</v>
      </c>
      <c r="AL56" s="419">
        <v>3.844046890066542E-3</v>
      </c>
      <c r="AM56" s="417">
        <v>4.7244046999999997E-2</v>
      </c>
      <c r="AN56" s="418">
        <v>4.2849536610000002E-2</v>
      </c>
      <c r="AO56" s="419">
        <v>0.10305890616408336</v>
      </c>
      <c r="AP56" s="417">
        <v>0.72777276999999996</v>
      </c>
      <c r="AQ56" s="418">
        <v>0.36868186450000001</v>
      </c>
      <c r="AR56" s="440">
        <v>0.36868186450000001</v>
      </c>
      <c r="AS56" s="422"/>
      <c r="AT56" s="423"/>
      <c r="AU56" s="423"/>
    </row>
    <row r="57" spans="1:47" x14ac:dyDescent="0.2">
      <c r="A57" s="231">
        <v>1976</v>
      </c>
      <c r="B57" s="232">
        <v>13</v>
      </c>
      <c r="C57" s="417">
        <v>2.1621023400000001</v>
      </c>
      <c r="D57" s="418">
        <v>1.825799825</v>
      </c>
      <c r="E57" s="419">
        <v>5.4424118441694276</v>
      </c>
      <c r="F57" s="417">
        <v>1.2899225400000001</v>
      </c>
      <c r="G57" s="418">
        <v>1.1690060035000001</v>
      </c>
      <c r="H57" s="419">
        <v>1.3315017351482406</v>
      </c>
      <c r="I57" s="417">
        <v>2.1585913200000002</v>
      </c>
      <c r="J57" s="418">
        <v>1.8968494645</v>
      </c>
      <c r="K57" s="419">
        <v>6.9257681845912513</v>
      </c>
      <c r="L57" s="420"/>
      <c r="M57" s="421"/>
      <c r="N57" s="419">
        <v>3.9821018270556355E-2</v>
      </c>
      <c r="O57" s="417">
        <v>0.67966795999999996</v>
      </c>
      <c r="P57" s="418">
        <v>0.34467446400000001</v>
      </c>
      <c r="Q57" s="419">
        <v>0.83899045423230545</v>
      </c>
      <c r="R57" s="422"/>
      <c r="S57" s="423"/>
      <c r="T57" s="419">
        <v>759.45958732654219</v>
      </c>
      <c r="U57" s="417">
        <v>7.4256729145558934E-4</v>
      </c>
      <c r="V57" s="418">
        <v>9.6692156366092537E-4</v>
      </c>
      <c r="W57" s="419">
        <v>2.8744841202243817E-3</v>
      </c>
      <c r="X57" s="417">
        <v>8.7855293819655528E-4</v>
      </c>
      <c r="Y57" s="418">
        <v>1.1440052347180005E-3</v>
      </c>
      <c r="Z57" s="419">
        <v>3.2942165686849325E-3</v>
      </c>
      <c r="AA57" s="417">
        <v>1.59901262E-2</v>
      </c>
      <c r="AB57" s="418">
        <v>1.4551505209999999E-2</v>
      </c>
      <c r="AC57" s="419">
        <v>4.70418583516884E-2</v>
      </c>
      <c r="AD57" s="417">
        <v>4.5494632000000002E-3</v>
      </c>
      <c r="AE57" s="418">
        <v>4.1406261599999999E-3</v>
      </c>
      <c r="AF57" s="419">
        <v>8.7599845540114428E-3</v>
      </c>
      <c r="AG57" s="417">
        <v>2.6000201899999999E-2</v>
      </c>
      <c r="AH57" s="418">
        <v>2.366048062E-2</v>
      </c>
      <c r="AI57" s="419">
        <v>1.0365727593610853E-2</v>
      </c>
      <c r="AJ57" s="417">
        <v>1.1700218599999999E-2</v>
      </c>
      <c r="AK57" s="418">
        <v>1.064726823E-2</v>
      </c>
      <c r="AL57" s="419">
        <v>3.8599931505221298E-3</v>
      </c>
      <c r="AM57" s="417">
        <v>5.0181092900000002E-2</v>
      </c>
      <c r="AN57" s="418">
        <v>4.5665301880000002E-2</v>
      </c>
      <c r="AO57" s="419">
        <v>0.10348652031470361</v>
      </c>
      <c r="AP57" s="417">
        <v>0.72777276999999996</v>
      </c>
      <c r="AQ57" s="418">
        <v>0.36868186450000001</v>
      </c>
      <c r="AR57" s="440">
        <v>0.36868186450000001</v>
      </c>
      <c r="AS57" s="422"/>
      <c r="AT57" s="423"/>
      <c r="AU57" s="423"/>
    </row>
    <row r="58" spans="1:47" x14ac:dyDescent="0.2">
      <c r="A58" s="231">
        <v>1976</v>
      </c>
      <c r="B58" s="232">
        <v>14</v>
      </c>
      <c r="C58" s="417">
        <v>2.2758900099999999</v>
      </c>
      <c r="D58" s="418">
        <v>1.9483094965000001</v>
      </c>
      <c r="E58" s="419">
        <v>5.4375254869662726</v>
      </c>
      <c r="F58" s="417">
        <v>1.3661860699999999</v>
      </c>
      <c r="G58" s="418">
        <v>1.2450229779999999</v>
      </c>
      <c r="H58" s="419">
        <v>1.3385072437163239</v>
      </c>
      <c r="I58" s="417">
        <v>2.19849212</v>
      </c>
      <c r="J58" s="418">
        <v>1.9408884465</v>
      </c>
      <c r="K58" s="419">
        <v>6.9322321725195248</v>
      </c>
      <c r="L58" s="420"/>
      <c r="M58" s="421"/>
      <c r="N58" s="419">
        <v>3.9938780674161761E-2</v>
      </c>
      <c r="O58" s="417">
        <v>0.67966795999999996</v>
      </c>
      <c r="P58" s="418">
        <v>0.34467446400000001</v>
      </c>
      <c r="Q58" s="419">
        <v>0.83936713049132072</v>
      </c>
      <c r="R58" s="422"/>
      <c r="S58" s="423"/>
      <c r="T58" s="419">
        <v>756.36355809460542</v>
      </c>
      <c r="U58" s="417">
        <v>7.4256729145558934E-4</v>
      </c>
      <c r="V58" s="418">
        <v>9.6692156366092537E-4</v>
      </c>
      <c r="W58" s="419">
        <v>2.8896078495093129E-3</v>
      </c>
      <c r="X58" s="417">
        <v>8.7855293819655528E-4</v>
      </c>
      <c r="Y58" s="418">
        <v>1.1440052347180005E-3</v>
      </c>
      <c r="Z58" s="419">
        <v>3.3670331524058073E-3</v>
      </c>
      <c r="AA58" s="417">
        <v>1.6929517799999998E-2</v>
      </c>
      <c r="AB58" s="418">
        <v>1.548826136E-2</v>
      </c>
      <c r="AC58" s="419">
        <v>4.7289182725225011E-2</v>
      </c>
      <c r="AD58" s="417">
        <v>4.8180703000000004E-3</v>
      </c>
      <c r="AE58" s="418">
        <v>4.4070397100000004E-3</v>
      </c>
      <c r="AF58" s="419">
        <v>8.8060478705458585E-3</v>
      </c>
      <c r="AG58" s="417">
        <v>2.7528632800000001E-2</v>
      </c>
      <c r="AH58" s="418">
        <v>2.5184060875000001E-2</v>
      </c>
      <c r="AI58" s="419">
        <v>1.0420258533693206E-2</v>
      </c>
      <c r="AJ58" s="417">
        <v>1.23877867E-2</v>
      </c>
      <c r="AK58" s="418">
        <v>1.133270496E-2</v>
      </c>
      <c r="AL58" s="419">
        <v>3.88029523849688E-3</v>
      </c>
      <c r="AM58" s="417">
        <v>5.3128873799999997E-2</v>
      </c>
      <c r="AN58" s="418">
        <v>4.8604990615000003E-2</v>
      </c>
      <c r="AO58" s="419">
        <v>0.10403096507635669</v>
      </c>
      <c r="AP58" s="417">
        <v>0.72777276999999996</v>
      </c>
      <c r="AQ58" s="418">
        <v>0.36868186450000001</v>
      </c>
      <c r="AR58" s="440">
        <v>0.36868186450000001</v>
      </c>
      <c r="AS58" s="422"/>
      <c r="AT58" s="423"/>
      <c r="AU58" s="423"/>
    </row>
    <row r="59" spans="1:47" x14ac:dyDescent="0.2">
      <c r="A59" s="231">
        <v>1976</v>
      </c>
      <c r="B59" s="232">
        <v>15</v>
      </c>
      <c r="C59" s="417">
        <v>2.3917618100000002</v>
      </c>
      <c r="D59" s="418">
        <v>2.0794678360000001</v>
      </c>
      <c r="E59" s="419">
        <v>5.4409748488793532</v>
      </c>
      <c r="F59" s="417">
        <v>1.4429462399999999</v>
      </c>
      <c r="G59" s="418">
        <v>1.3250016835</v>
      </c>
      <c r="H59" s="419">
        <v>1.341295921728979</v>
      </c>
      <c r="I59" s="417">
        <v>2.2369885100000002</v>
      </c>
      <c r="J59" s="418">
        <v>1.9827070225000001</v>
      </c>
      <c r="K59" s="419">
        <v>6.939134805117015</v>
      </c>
      <c r="L59" s="420"/>
      <c r="M59" s="421"/>
      <c r="N59" s="419">
        <v>3.9988014253320367E-2</v>
      </c>
      <c r="O59" s="417">
        <v>0.67966795999999996</v>
      </c>
      <c r="P59" s="418">
        <v>0.34467446400000001</v>
      </c>
      <c r="Q59" s="419">
        <v>0.83950304640378748</v>
      </c>
      <c r="R59" s="422"/>
      <c r="S59" s="423"/>
      <c r="T59" s="419">
        <v>757.74981010673844</v>
      </c>
      <c r="U59" s="417">
        <v>7.4256729145558934E-4</v>
      </c>
      <c r="V59" s="418">
        <v>9.6692156366092537E-4</v>
      </c>
      <c r="W59" s="419">
        <v>2.8956329983925284E-3</v>
      </c>
      <c r="X59" s="417">
        <v>8.7855293819655528E-4</v>
      </c>
      <c r="Y59" s="418">
        <v>1.1440052347180005E-3</v>
      </c>
      <c r="Z59" s="419">
        <v>3.3931398255618505E-3</v>
      </c>
      <c r="AA59" s="417">
        <v>1.78755136E-2</v>
      </c>
      <c r="AB59" s="418">
        <v>1.6473421405000001E-2</v>
      </c>
      <c r="AC59" s="419">
        <v>4.7387762925475668E-2</v>
      </c>
      <c r="AD59" s="417">
        <v>5.0859234999999997E-3</v>
      </c>
      <c r="AE59" s="418">
        <v>4.6875161600000003E-3</v>
      </c>
      <c r="AF59" s="419">
        <v>8.8244052967098793E-3</v>
      </c>
      <c r="AG59" s="417">
        <v>2.9065624700000001E-2</v>
      </c>
      <c r="AH59" s="418">
        <v>2.678598703E-2</v>
      </c>
      <c r="AI59" s="419">
        <v>1.0441966808466421E-2</v>
      </c>
      <c r="AJ59" s="417">
        <v>1.30792106E-2</v>
      </c>
      <c r="AK59" s="418">
        <v>1.205361862E-2</v>
      </c>
      <c r="AL59" s="419">
        <v>3.8883825537402734E-3</v>
      </c>
      <c r="AM59" s="417">
        <v>5.6095696E-2</v>
      </c>
      <c r="AN59" s="418">
        <v>5.1696516800000002E-2</v>
      </c>
      <c r="AO59" s="419">
        <v>0.10424762268429383</v>
      </c>
      <c r="AP59" s="417">
        <v>0.72777276999999996</v>
      </c>
      <c r="AQ59" s="418">
        <v>0.36868186450000001</v>
      </c>
      <c r="AR59" s="440">
        <v>0.36868186450000001</v>
      </c>
      <c r="AS59" s="422"/>
      <c r="AT59" s="423"/>
      <c r="AU59" s="423"/>
    </row>
    <row r="60" spans="1:47" x14ac:dyDescent="0.2">
      <c r="A60" s="231">
        <v>1976</v>
      </c>
      <c r="B60" s="232">
        <v>16</v>
      </c>
      <c r="C60" s="417">
        <v>2.5100653500000001</v>
      </c>
      <c r="D60" s="418">
        <v>2.220612241</v>
      </c>
      <c r="E60" s="419">
        <v>5.4478218324657872</v>
      </c>
      <c r="F60" s="417">
        <v>1.5203688500000001</v>
      </c>
      <c r="G60" s="418">
        <v>1.4096798404999999</v>
      </c>
      <c r="H60" s="419">
        <v>1.3467905944858209</v>
      </c>
      <c r="I60" s="417">
        <v>2.27419824</v>
      </c>
      <c r="J60" s="418">
        <v>2.0227282770000001</v>
      </c>
      <c r="K60" s="419">
        <v>6.9528042800602954</v>
      </c>
      <c r="L60" s="420"/>
      <c r="M60" s="421"/>
      <c r="N60" s="419">
        <v>4.0085552940128166E-2</v>
      </c>
      <c r="O60" s="417">
        <v>0.67966795999999996</v>
      </c>
      <c r="P60" s="418">
        <v>0.32454245100000001</v>
      </c>
      <c r="Q60" s="419">
        <v>0.83977401433132293</v>
      </c>
      <c r="R60" s="422"/>
      <c r="S60" s="423"/>
      <c r="T60" s="419">
        <v>759.21228641997516</v>
      </c>
      <c r="U60" s="417">
        <v>7.4256729145558934E-4</v>
      </c>
      <c r="V60" s="418">
        <v>9.6692156366092537E-4</v>
      </c>
      <c r="W60" s="419">
        <v>2.9285141530099286E-3</v>
      </c>
      <c r="X60" s="417">
        <v>8.7855293819655528E-4</v>
      </c>
      <c r="Y60" s="418">
        <v>1.1440052347180005E-3</v>
      </c>
      <c r="Z60" s="419">
        <v>3.444713412687215E-3</v>
      </c>
      <c r="AA60" s="417">
        <v>1.8828768199999998E-2</v>
      </c>
      <c r="AB60" s="418">
        <v>1.7517107779999999E-2</v>
      </c>
      <c r="AC60" s="419">
        <v>4.7581784905436207E-2</v>
      </c>
      <c r="AD60" s="417">
        <v>5.3575962999999997E-3</v>
      </c>
      <c r="AE60" s="418">
        <v>4.9847117399999998E-3</v>
      </c>
      <c r="AF60" s="419">
        <v>8.8605398489652563E-3</v>
      </c>
      <c r="AG60" s="417">
        <v>3.06157809E-2</v>
      </c>
      <c r="AH60" s="418">
        <v>2.8482887525E-2</v>
      </c>
      <c r="AI60" s="419">
        <v>1.0484713327293926E-2</v>
      </c>
      <c r="AJ60" s="417">
        <v>1.3777520099999999E-2</v>
      </c>
      <c r="AK60" s="418">
        <v>1.2817334655E-2</v>
      </c>
      <c r="AL60" s="419">
        <v>3.9043034877590571E-3</v>
      </c>
      <c r="AM60" s="417">
        <v>5.9088268100000001E-2</v>
      </c>
      <c r="AN60" s="418">
        <v>5.4972046254999997E-2</v>
      </c>
      <c r="AO60" s="419">
        <v>0.10467467721335701</v>
      </c>
      <c r="AP60" s="417">
        <v>0.72777276999999996</v>
      </c>
      <c r="AQ60" s="418">
        <v>0.34854985150000001</v>
      </c>
      <c r="AR60" s="440">
        <v>0.34854985150000001</v>
      </c>
      <c r="AS60" s="422"/>
      <c r="AT60" s="423"/>
      <c r="AU60" s="423"/>
    </row>
    <row r="61" spans="1:47" x14ac:dyDescent="0.2">
      <c r="A61" s="231">
        <v>1976</v>
      </c>
      <c r="B61" s="232">
        <v>17</v>
      </c>
      <c r="C61" s="417">
        <v>2.6311237699999999</v>
      </c>
      <c r="D61" s="418">
        <v>2.3730887049999998</v>
      </c>
      <c r="E61" s="419">
        <v>5.4546295826975966</v>
      </c>
      <c r="F61" s="417">
        <v>1.5985745200000001</v>
      </c>
      <c r="G61" s="418">
        <v>1.4999624170000001</v>
      </c>
      <c r="H61" s="419">
        <v>1.352278740938047</v>
      </c>
      <c r="I61" s="417">
        <v>2.3101850399999999</v>
      </c>
      <c r="J61" s="418">
        <v>2.0613083040000002</v>
      </c>
      <c r="K61" s="419">
        <v>6.9664058634392747</v>
      </c>
      <c r="L61" s="420"/>
      <c r="M61" s="421"/>
      <c r="N61" s="419">
        <v>4.0182652770953474E-2</v>
      </c>
      <c r="O61" s="417">
        <v>0.64976497</v>
      </c>
      <c r="P61" s="418">
        <v>0.32454245100000001</v>
      </c>
      <c r="Q61" s="419">
        <v>0.84003879706649198</v>
      </c>
      <c r="R61" s="422"/>
      <c r="S61" s="423"/>
      <c r="T61" s="419">
        <v>760.74152600119464</v>
      </c>
      <c r="U61" s="417">
        <v>7.4256729145558934E-4</v>
      </c>
      <c r="V61" s="418">
        <v>9.6692156366092537E-4</v>
      </c>
      <c r="W61" s="419">
        <v>2.9404585499150913E-3</v>
      </c>
      <c r="X61" s="417">
        <v>8.7855293819655528E-4</v>
      </c>
      <c r="Y61" s="418">
        <v>1.1440052347180005E-3</v>
      </c>
      <c r="Z61" s="419">
        <v>3.4960950632289436E-3</v>
      </c>
      <c r="AA61" s="417">
        <v>1.9792989E-2</v>
      </c>
      <c r="AB61" s="418">
        <v>1.862934552E-2</v>
      </c>
      <c r="AC61" s="419">
        <v>4.777592865085728E-2</v>
      </c>
      <c r="AD61" s="417">
        <v>5.632672E-3</v>
      </c>
      <c r="AE61" s="418">
        <v>5.301370895E-3</v>
      </c>
      <c r="AF61" s="419">
        <v>8.8967069185480196E-3</v>
      </c>
      <c r="AG61" s="417">
        <v>3.2184079800000001E-2</v>
      </c>
      <c r="AH61" s="418">
        <v>3.029192419E-2</v>
      </c>
      <c r="AI61" s="419">
        <v>1.0527483018266139E-2</v>
      </c>
      <c r="AJ61" s="417">
        <v>1.44826603E-2</v>
      </c>
      <c r="AK61" s="418">
        <v>1.3631487859999999E-2</v>
      </c>
      <c r="AL61" s="419">
        <v>3.9202276716060235E-3</v>
      </c>
      <c r="AM61" s="417">
        <v>6.2115007100000001E-2</v>
      </c>
      <c r="AN61" s="418">
        <v>5.8463603599999997E-2</v>
      </c>
      <c r="AO61" s="419">
        <v>0.10510131694639117</v>
      </c>
      <c r="AP61" s="417">
        <v>0.69786978</v>
      </c>
      <c r="AQ61" s="418">
        <v>0.34854985150000001</v>
      </c>
      <c r="AR61" s="440">
        <v>0.34854985150000001</v>
      </c>
      <c r="AS61" s="422"/>
      <c r="AT61" s="423"/>
      <c r="AU61" s="423"/>
    </row>
    <row r="62" spans="1:47" x14ac:dyDescent="0.2">
      <c r="A62" s="231">
        <v>1976</v>
      </c>
      <c r="B62" s="232">
        <v>18</v>
      </c>
      <c r="C62" s="417">
        <v>2.75547129</v>
      </c>
      <c r="D62" s="418">
        <v>2.5383888300000002</v>
      </c>
      <c r="E62" s="419">
        <v>5.4627788925123353</v>
      </c>
      <c r="F62" s="417">
        <v>1.67801852</v>
      </c>
      <c r="G62" s="418">
        <v>1.5966753235</v>
      </c>
      <c r="H62" s="419">
        <v>1.3588534685892824</v>
      </c>
      <c r="I62" s="417">
        <v>2.3451856499999999</v>
      </c>
      <c r="J62" s="418">
        <v>2.098815772</v>
      </c>
      <c r="K62" s="419">
        <v>6.9826752681059503</v>
      </c>
      <c r="L62" s="420"/>
      <c r="M62" s="421"/>
      <c r="N62" s="419">
        <v>4.0298766732746523E-2</v>
      </c>
      <c r="O62" s="417">
        <v>0.64976497</v>
      </c>
      <c r="P62" s="418">
        <v>0.32454245100000001</v>
      </c>
      <c r="Q62" s="419">
        <v>0.84035654494276846</v>
      </c>
      <c r="R62" s="422"/>
      <c r="S62" s="423"/>
      <c r="T62" s="419">
        <v>762.32788793555687</v>
      </c>
      <c r="U62" s="417">
        <v>7.4256729145558934E-4</v>
      </c>
      <c r="V62" s="418">
        <v>9.6692156366092537E-4</v>
      </c>
      <c r="W62" s="419">
        <v>2.9547463247268676E-3</v>
      </c>
      <c r="X62" s="417">
        <v>8.7855293819655528E-4</v>
      </c>
      <c r="Y62" s="418">
        <v>1.1440052347180005E-3</v>
      </c>
      <c r="Z62" s="419">
        <v>3.5575407436597524E-3</v>
      </c>
      <c r="AA62" s="417">
        <v>2.0771543399999998E-2</v>
      </c>
      <c r="AB62" s="418">
        <v>1.9821313415E-2</v>
      </c>
      <c r="AC62" s="419">
        <v>4.8007971954931679E-2</v>
      </c>
      <c r="AD62" s="417">
        <v>5.9107526999999998E-3</v>
      </c>
      <c r="AE62" s="418">
        <v>5.6400505649999997E-3</v>
      </c>
      <c r="AF62" s="419">
        <v>8.9399055346235674E-3</v>
      </c>
      <c r="AG62" s="417">
        <v>3.3775432500000001E-2</v>
      </c>
      <c r="AH62" s="418">
        <v>3.2229762609999997E-2</v>
      </c>
      <c r="AI62" s="419">
        <v>1.057862173236452E-2</v>
      </c>
      <c r="AJ62" s="417">
        <v>1.5198575400000001E-2</v>
      </c>
      <c r="AK62" s="418">
        <v>1.4503384330000001E-2</v>
      </c>
      <c r="AL62" s="419">
        <v>3.9392810799834333E-3</v>
      </c>
      <c r="AM62" s="417">
        <v>6.5185464900000004E-2</v>
      </c>
      <c r="AN62" s="418">
        <v>6.2203882219999999E-2</v>
      </c>
      <c r="AO62" s="419">
        <v>0.1056121335784856</v>
      </c>
      <c r="AP62" s="417">
        <v>0.69786978</v>
      </c>
      <c r="AQ62" s="418">
        <v>0.34854985150000001</v>
      </c>
      <c r="AR62" s="440">
        <v>0.34854985150000001</v>
      </c>
      <c r="AS62" s="422"/>
      <c r="AT62" s="423"/>
      <c r="AU62" s="423"/>
    </row>
    <row r="63" spans="1:47" x14ac:dyDescent="0.2">
      <c r="A63" s="231">
        <v>1976</v>
      </c>
      <c r="B63" s="232">
        <v>19</v>
      </c>
      <c r="C63" s="417">
        <v>2.8829737</v>
      </c>
      <c r="D63" s="418">
        <v>2.717955753</v>
      </c>
      <c r="E63" s="419">
        <v>5.4644393342902369</v>
      </c>
      <c r="F63" s="417">
        <v>1.75859834</v>
      </c>
      <c r="G63" s="418">
        <v>1.700675508</v>
      </c>
      <c r="H63" s="419">
        <v>1.3656668693549205</v>
      </c>
      <c r="I63" s="417">
        <v>2.3791603700000001</v>
      </c>
      <c r="J63" s="418">
        <v>2.1355705034999999</v>
      </c>
      <c r="K63" s="419">
        <v>6.9941046829063422</v>
      </c>
      <c r="L63" s="420"/>
      <c r="M63" s="421"/>
      <c r="N63" s="419">
        <v>4.6634021165730538E-3</v>
      </c>
      <c r="O63" s="417">
        <v>0.64976497</v>
      </c>
      <c r="P63" s="418">
        <v>0.32454245100000001</v>
      </c>
      <c r="Q63" s="419">
        <v>0.83496359772569084</v>
      </c>
      <c r="R63" s="422"/>
      <c r="S63" s="423"/>
      <c r="T63" s="419">
        <v>763.64265033962761</v>
      </c>
      <c r="U63" s="417">
        <v>7.4256729145558934E-4</v>
      </c>
      <c r="V63" s="418">
        <v>9.6692156366092537E-4</v>
      </c>
      <c r="W63" s="419">
        <v>2.9695611606998626E-3</v>
      </c>
      <c r="X63" s="417">
        <v>8.7855293819655528E-4</v>
      </c>
      <c r="Y63" s="418">
        <v>1.1440052347180005E-3</v>
      </c>
      <c r="Z63" s="419">
        <v>3.6249313475268958E-3</v>
      </c>
      <c r="AA63" s="417">
        <v>2.1765406300000002E-2</v>
      </c>
      <c r="AB63" s="418">
        <v>2.1102777905000002E-2</v>
      </c>
      <c r="AC63" s="419">
        <v>4.8248795812545285E-2</v>
      </c>
      <c r="AD63" s="417">
        <v>6.1936530000000004E-3</v>
      </c>
      <c r="AE63" s="418">
        <v>6.0046896099999999E-3</v>
      </c>
      <c r="AF63" s="419">
        <v>8.9847374244822788E-3</v>
      </c>
      <c r="AG63" s="417">
        <v>3.5390787700000002E-2</v>
      </c>
      <c r="AH63" s="418">
        <v>3.43134285E-2</v>
      </c>
      <c r="AI63" s="419">
        <v>1.0631691752703407E-2</v>
      </c>
      <c r="AJ63" s="417">
        <v>1.5925506799999999E-2</v>
      </c>
      <c r="AK63" s="418">
        <v>1.544104506E-2</v>
      </c>
      <c r="AL63" s="419">
        <v>3.9590315039853058E-3</v>
      </c>
      <c r="AM63" s="417">
        <v>6.8304560700000003E-2</v>
      </c>
      <c r="AN63" s="418">
        <v>6.6225082599999999E-2</v>
      </c>
      <c r="AO63" s="419">
        <v>0.10614164909009509</v>
      </c>
      <c r="AP63" s="417">
        <v>0.69786978</v>
      </c>
      <c r="AQ63" s="418">
        <v>0.34854985150000001</v>
      </c>
      <c r="AR63" s="440">
        <v>0.34854985150000001</v>
      </c>
      <c r="AS63" s="422"/>
      <c r="AT63" s="423"/>
      <c r="AU63" s="423"/>
    </row>
    <row r="64" spans="1:47" x14ac:dyDescent="0.2">
      <c r="A64" s="231">
        <v>1976</v>
      </c>
      <c r="B64" s="232">
        <v>20</v>
      </c>
      <c r="C64" s="417">
        <v>3.0142203799999998</v>
      </c>
      <c r="D64" s="418">
        <v>2.9138151840000002</v>
      </c>
      <c r="E64" s="419">
        <v>5.4723212485522037</v>
      </c>
      <c r="F64" s="417">
        <v>1.8407898600000001</v>
      </c>
      <c r="G64" s="418">
        <v>1.81313623</v>
      </c>
      <c r="H64" s="419">
        <v>1.3720236855915668</v>
      </c>
      <c r="I64" s="417">
        <v>2.4122117300000001</v>
      </c>
      <c r="J64" s="418">
        <v>2.1719754134999998</v>
      </c>
      <c r="K64" s="419">
        <v>7.0098520208574904</v>
      </c>
      <c r="L64" s="420"/>
      <c r="M64" s="421"/>
      <c r="N64" s="419">
        <v>4.6763711021428379E-3</v>
      </c>
      <c r="O64" s="417">
        <v>0.64976497</v>
      </c>
      <c r="P64" s="418">
        <v>0.32454245100000001</v>
      </c>
      <c r="Q64" s="419">
        <v>0.8352629649800114</v>
      </c>
      <c r="R64" s="422"/>
      <c r="S64" s="423"/>
      <c r="T64" s="419">
        <v>765.2298296935536</v>
      </c>
      <c r="U64" s="417">
        <v>7.4256729145558934E-4</v>
      </c>
      <c r="V64" s="418">
        <v>9.6692156366092537E-4</v>
      </c>
      <c r="W64" s="419">
        <v>2.9833806900302694E-3</v>
      </c>
      <c r="X64" s="417">
        <v>8.7855293819655528E-4</v>
      </c>
      <c r="Y64" s="418">
        <v>1.1440052347180005E-3</v>
      </c>
      <c r="Z64" s="419">
        <v>3.6843668247637591E-3</v>
      </c>
      <c r="AA64" s="417">
        <v>2.27778639E-2</v>
      </c>
      <c r="AB64" s="418">
        <v>2.2488661569999999E-2</v>
      </c>
      <c r="AC64" s="419">
        <v>4.8473273755553319E-2</v>
      </c>
      <c r="AD64" s="417">
        <v>6.4812721999999998E-3</v>
      </c>
      <c r="AE64" s="418">
        <v>6.3991215600000002E-3</v>
      </c>
      <c r="AF64" s="419">
        <v>9.0265468263045646E-3</v>
      </c>
      <c r="AG64" s="417">
        <v>3.7037618199999997E-2</v>
      </c>
      <c r="AH64" s="418">
        <v>3.6567034380000002E-2</v>
      </c>
      <c r="AI64" s="419">
        <v>1.0681167758728429E-2</v>
      </c>
      <c r="AJ64" s="417">
        <v>1.6666158300000001E-2</v>
      </c>
      <c r="AK64" s="418">
        <v>1.645514482E-2</v>
      </c>
      <c r="AL64" s="419">
        <v>3.9774553808651801E-3</v>
      </c>
      <c r="AM64" s="417">
        <v>7.1482023800000002E-2</v>
      </c>
      <c r="AN64" s="418">
        <v>7.0573763610000007E-2</v>
      </c>
      <c r="AO64" s="419">
        <v>0.10663564197230896</v>
      </c>
      <c r="AP64" s="417">
        <v>0.69786978</v>
      </c>
      <c r="AQ64" s="418">
        <v>0.34854985150000001</v>
      </c>
      <c r="AR64" s="440">
        <v>0.34854985150000001</v>
      </c>
      <c r="AS64" s="422"/>
      <c r="AT64" s="423"/>
      <c r="AU64" s="423"/>
    </row>
    <row r="65" spans="1:47" x14ac:dyDescent="0.2">
      <c r="A65" s="231">
        <v>1976</v>
      </c>
      <c r="B65" s="232">
        <v>21</v>
      </c>
      <c r="C65" s="417">
        <v>3.1495822800000002</v>
      </c>
      <c r="D65" s="418">
        <v>3.127821049</v>
      </c>
      <c r="E65" s="419">
        <v>5.4832592818086345</v>
      </c>
      <c r="F65" s="417">
        <v>1.92463026</v>
      </c>
      <c r="G65" s="418">
        <v>1.9350908710000001</v>
      </c>
      <c r="H65" s="419">
        <v>1.3808927650066178</v>
      </c>
      <c r="I65" s="417">
        <v>2.4445081599999998</v>
      </c>
      <c r="J65" s="418">
        <v>2.20839243</v>
      </c>
      <c r="K65" s="419">
        <v>7.0317311259782489</v>
      </c>
      <c r="L65" s="420"/>
      <c r="M65" s="421"/>
      <c r="N65" s="419">
        <v>4.6943858318028806E-3</v>
      </c>
      <c r="O65" s="417">
        <v>0.64976497</v>
      </c>
      <c r="P65" s="418">
        <v>0.32454245100000001</v>
      </c>
      <c r="Q65" s="419">
        <v>0.83567871662405824</v>
      </c>
      <c r="R65" s="422"/>
      <c r="S65" s="423"/>
      <c r="T65" s="419">
        <v>766.77236689317022</v>
      </c>
      <c r="U65" s="417">
        <v>7.4256729145558934E-4</v>
      </c>
      <c r="V65" s="418">
        <v>9.6692156366092537E-4</v>
      </c>
      <c r="W65" s="419">
        <v>2.9697557250021058E-3</v>
      </c>
      <c r="X65" s="417">
        <v>8.7855293819655528E-4</v>
      </c>
      <c r="Y65" s="418">
        <v>1.1440052347180005E-3</v>
      </c>
      <c r="Z65" s="419">
        <v>3.7669899612062007E-3</v>
      </c>
      <c r="AA65" s="417">
        <v>2.3811207000000001E-2</v>
      </c>
      <c r="AB65" s="418">
        <v>2.3991159715000002E-2</v>
      </c>
      <c r="AC65" s="419">
        <v>4.8786644842418056E-2</v>
      </c>
      <c r="AD65" s="417">
        <v>6.7756813999999997E-3</v>
      </c>
      <c r="AE65" s="418">
        <v>6.8270006350000002E-3</v>
      </c>
      <c r="AF65" s="419">
        <v>9.0849142031973022E-3</v>
      </c>
      <c r="AG65" s="417">
        <v>3.8716842899999999E-2</v>
      </c>
      <c r="AH65" s="418">
        <v>3.9010172465E-2</v>
      </c>
      <c r="AI65" s="419">
        <v>1.0750215540853248E-2</v>
      </c>
      <c r="AJ65" s="417">
        <v>1.7422745100000001E-2</v>
      </c>
      <c r="AK65" s="418">
        <v>1.755470504E-2</v>
      </c>
      <c r="AL65" s="419">
        <v>4.0031721522175668E-3</v>
      </c>
      <c r="AM65" s="417">
        <v>7.4724536600000002E-2</v>
      </c>
      <c r="AN65" s="418">
        <v>7.5289829099999997E-2</v>
      </c>
      <c r="AO65" s="419">
        <v>0.10732493156421453</v>
      </c>
      <c r="AP65" s="417">
        <v>0.69786978</v>
      </c>
      <c r="AQ65" s="418">
        <v>0.34854985150000001</v>
      </c>
      <c r="AR65" s="440">
        <v>0.34854985150000001</v>
      </c>
      <c r="AS65" s="422"/>
      <c r="AT65" s="423"/>
      <c r="AU65" s="423"/>
    </row>
    <row r="66" spans="1:47" x14ac:dyDescent="0.2">
      <c r="A66" s="231">
        <v>1976</v>
      </c>
      <c r="B66" s="232">
        <v>22</v>
      </c>
      <c r="C66" s="417">
        <v>3.2894668600000001</v>
      </c>
      <c r="D66" s="418">
        <v>3.3623399604999999</v>
      </c>
      <c r="E66" s="419">
        <v>5.4867214993077766</v>
      </c>
      <c r="F66" s="417">
        <v>2.0104612099999999</v>
      </c>
      <c r="G66" s="418">
        <v>2.0679100419999998</v>
      </c>
      <c r="H66" s="419">
        <v>1.3836771719909575</v>
      </c>
      <c r="I66" s="417">
        <v>2.4759474799999999</v>
      </c>
      <c r="J66" s="418">
        <v>2.245124412</v>
      </c>
      <c r="K66" s="419">
        <v>7.0386235048772736</v>
      </c>
      <c r="L66" s="420"/>
      <c r="M66" s="421"/>
      <c r="N66" s="419">
        <v>4.7000758566417963E-3</v>
      </c>
      <c r="O66" s="417">
        <v>0.64976497</v>
      </c>
      <c r="P66" s="418">
        <v>0.32454245100000001</v>
      </c>
      <c r="Q66" s="419">
        <v>0.83581022543648387</v>
      </c>
      <c r="R66" s="422"/>
      <c r="S66" s="423"/>
      <c r="T66" s="419">
        <v>768.22091181772873</v>
      </c>
      <c r="U66" s="417">
        <v>7.4256729145558934E-4</v>
      </c>
      <c r="V66" s="418">
        <v>9.6692156366092537E-4</v>
      </c>
      <c r="W66" s="419">
        <v>2.9757447661837933E-3</v>
      </c>
      <c r="X66" s="417">
        <v>8.7855293819655528E-4</v>
      </c>
      <c r="Y66" s="418">
        <v>1.1440052347180005E-3</v>
      </c>
      <c r="Z66" s="419">
        <v>3.793007336146733E-3</v>
      </c>
      <c r="AA66" s="417">
        <v>2.4868410399999999E-2</v>
      </c>
      <c r="AB66" s="418">
        <v>2.5627529770000001E-2</v>
      </c>
      <c r="AC66" s="419">
        <v>4.8885049899316795E-2</v>
      </c>
      <c r="AD66" s="417">
        <v>7.0765979000000003E-3</v>
      </c>
      <c r="AE66" s="418">
        <v>7.2923739600000001E-3</v>
      </c>
      <c r="AF66" s="419">
        <v>9.1032368254370943E-3</v>
      </c>
      <c r="AG66" s="417">
        <v>4.0437622200000002E-2</v>
      </c>
      <c r="AH66" s="418">
        <v>4.1671140935000003E-2</v>
      </c>
      <c r="AI66" s="419">
        <v>1.0771908140861363E-2</v>
      </c>
      <c r="AJ66" s="417">
        <v>1.8196710099999999E-2</v>
      </c>
      <c r="AK66" s="418">
        <v>1.8752065945E-2</v>
      </c>
      <c r="AL66" s="419">
        <v>4.0112447582559812E-3</v>
      </c>
      <c r="AM66" s="417">
        <v>7.8043229699999994E-2</v>
      </c>
      <c r="AN66" s="418">
        <v>8.0425403805000004E-2</v>
      </c>
      <c r="AO66" s="419">
        <v>0.10754150142742337</v>
      </c>
      <c r="AP66" s="417">
        <v>0.69786978</v>
      </c>
      <c r="AQ66" s="418">
        <v>0.34854985150000001</v>
      </c>
      <c r="AR66" s="440">
        <v>0.34854985150000001</v>
      </c>
      <c r="AS66" s="422"/>
      <c r="AT66" s="423"/>
      <c r="AU66" s="423"/>
    </row>
    <row r="67" spans="1:47" x14ac:dyDescent="0.2">
      <c r="A67" s="231">
        <v>1976</v>
      </c>
      <c r="B67" s="232">
        <v>23</v>
      </c>
      <c r="C67" s="417">
        <v>3.4338902400000002</v>
      </c>
      <c r="D67" s="418">
        <v>3.6191151265000001</v>
      </c>
      <c r="E67" s="419">
        <v>5.4846893241907511</v>
      </c>
      <c r="F67" s="417">
        <v>2.09838272</v>
      </c>
      <c r="G67" s="418">
        <v>2.2125297005000002</v>
      </c>
      <c r="H67" s="419">
        <v>1.3820378468099392</v>
      </c>
      <c r="I67" s="417">
        <v>2.5067821000000001</v>
      </c>
      <c r="J67" s="418">
        <v>2.2825480630000001</v>
      </c>
      <c r="K67" s="419">
        <v>7.0345574074189203</v>
      </c>
      <c r="L67" s="420"/>
      <c r="M67" s="421"/>
      <c r="N67" s="419">
        <v>4.6967299667055352E-3</v>
      </c>
      <c r="O67" s="417">
        <v>0.64976497</v>
      </c>
      <c r="P67" s="418">
        <v>0.32454245100000001</v>
      </c>
      <c r="Q67" s="419">
        <v>0.83573117650657736</v>
      </c>
      <c r="R67" s="422"/>
      <c r="S67" s="423"/>
      <c r="T67" s="419">
        <v>769.51258467478692</v>
      </c>
      <c r="U67" s="417">
        <v>7.4256729145558934E-4</v>
      </c>
      <c r="V67" s="418">
        <v>9.6692156366092537E-4</v>
      </c>
      <c r="W67" s="419">
        <v>2.9722193269527087E-3</v>
      </c>
      <c r="X67" s="417">
        <v>8.7855293819655528E-4</v>
      </c>
      <c r="Y67" s="418">
        <v>1.1440052347180005E-3</v>
      </c>
      <c r="Z67" s="419">
        <v>3.777689955622182E-3</v>
      </c>
      <c r="AA67" s="417">
        <v>2.5951967499999999E-2</v>
      </c>
      <c r="AB67" s="418">
        <v>2.7410078235E-2</v>
      </c>
      <c r="AC67" s="419">
        <v>4.8827134944267971E-2</v>
      </c>
      <c r="AD67" s="417">
        <v>7.3851740000000004E-3</v>
      </c>
      <c r="AE67" s="418">
        <v>7.7997329000000001E-3</v>
      </c>
      <c r="AF67" s="419">
        <v>9.0924507177092967E-3</v>
      </c>
      <c r="AG67" s="417">
        <v>4.2198529499999998E-2</v>
      </c>
      <c r="AH67" s="418">
        <v>4.4568883109999999E-2</v>
      </c>
      <c r="AI67" s="419">
        <v>1.0759132061530376E-2</v>
      </c>
      <c r="AJ67" s="417">
        <v>1.8990053400000002E-2</v>
      </c>
      <c r="AK67" s="418">
        <v>2.0055880420000002E-2</v>
      </c>
      <c r="AL67" s="419">
        <v>4.0064885307718474E-3</v>
      </c>
      <c r="AM67" s="417">
        <v>8.1444022399999996E-2</v>
      </c>
      <c r="AN67" s="418">
        <v>8.6018069645E-2</v>
      </c>
      <c r="AO67" s="419">
        <v>0.10741404886089237</v>
      </c>
      <c r="AP67" s="417">
        <v>0.69786978</v>
      </c>
      <c r="AQ67" s="418">
        <v>0.34854985150000001</v>
      </c>
      <c r="AR67" s="440">
        <v>0.34854985150000001</v>
      </c>
      <c r="AS67" s="422"/>
      <c r="AT67" s="423"/>
      <c r="AU67" s="423"/>
    </row>
    <row r="68" spans="1:47" x14ac:dyDescent="0.2">
      <c r="A68" s="231">
        <v>1976</v>
      </c>
      <c r="B68" s="232">
        <v>24</v>
      </c>
      <c r="C68" s="417">
        <v>3.5835865400000002</v>
      </c>
      <c r="D68" s="418">
        <v>3.9012507914999999</v>
      </c>
      <c r="E68" s="419">
        <v>5.4908505087874842</v>
      </c>
      <c r="F68" s="417">
        <v>2.1887294499999999</v>
      </c>
      <c r="G68" s="418">
        <v>2.3707284085000002</v>
      </c>
      <c r="H68" s="419">
        <v>1.387006186082318</v>
      </c>
      <c r="I68" s="417">
        <v>2.5370849299999998</v>
      </c>
      <c r="J68" s="418">
        <v>2.3209806899999998</v>
      </c>
      <c r="K68" s="419">
        <v>7.0468653528310767</v>
      </c>
      <c r="L68" s="420"/>
      <c r="M68" s="421"/>
      <c r="N68" s="419">
        <v>4.7068488377608247E-3</v>
      </c>
      <c r="O68" s="417">
        <v>0.64976497</v>
      </c>
      <c r="P68" s="418">
        <v>0.32416241299999998</v>
      </c>
      <c r="Q68" s="419">
        <v>0.83596494760909712</v>
      </c>
      <c r="R68" s="422"/>
      <c r="S68" s="423"/>
      <c r="T68" s="419">
        <v>770.58230299957461</v>
      </c>
      <c r="U68" s="417">
        <v>7.4256729145558934E-4</v>
      </c>
      <c r="V68" s="418">
        <v>9.6692156366092537E-4</v>
      </c>
      <c r="W68" s="419">
        <v>2.9828983802351848E-3</v>
      </c>
      <c r="X68" s="417">
        <v>8.7855293819655528E-4</v>
      </c>
      <c r="Y68" s="418">
        <v>1.1440052347180005E-3</v>
      </c>
      <c r="Z68" s="419">
        <v>3.8241554565587796E-3</v>
      </c>
      <c r="AA68" s="417">
        <v>2.7065173500000001E-2</v>
      </c>
      <c r="AB68" s="418">
        <v>2.9359261769999999E-2</v>
      </c>
      <c r="AC68" s="419">
        <v>4.9002600033566469E-2</v>
      </c>
      <c r="AD68" s="417">
        <v>7.7014887000000001E-3</v>
      </c>
      <c r="AE68" s="418">
        <v>8.3542909000000002E-3</v>
      </c>
      <c r="AF68" s="419">
        <v>9.1251204197268718E-3</v>
      </c>
      <c r="AG68" s="417">
        <v>4.4009560500000003E-2</v>
      </c>
      <c r="AH68" s="418">
        <v>4.7738773569999997E-2</v>
      </c>
      <c r="AI68" s="419">
        <v>1.0797806658931782E-2</v>
      </c>
      <c r="AJ68" s="417">
        <v>1.98037532E-2</v>
      </c>
      <c r="AK68" s="418">
        <v>2.1482328950000001E-2</v>
      </c>
      <c r="AL68" s="419">
        <v>4.0208879335821637E-3</v>
      </c>
      <c r="AM68" s="417">
        <v>8.4937517899999995E-2</v>
      </c>
      <c r="AN68" s="418">
        <v>9.2136067350000003E-2</v>
      </c>
      <c r="AO68" s="419">
        <v>0.10780013928262606</v>
      </c>
      <c r="AP68" s="417">
        <v>0.69786978</v>
      </c>
      <c r="AQ68" s="418">
        <v>0.34816981349999998</v>
      </c>
      <c r="AR68" s="440">
        <v>0.34816981349999998</v>
      </c>
      <c r="AS68" s="422"/>
      <c r="AT68" s="423"/>
      <c r="AU68" s="423"/>
    </row>
    <row r="69" spans="1:47" x14ac:dyDescent="0.2">
      <c r="A69" s="231">
        <v>1976</v>
      </c>
      <c r="B69" s="232">
        <v>25</v>
      </c>
      <c r="C69" s="417">
        <v>3.7385970799999999</v>
      </c>
      <c r="D69" s="418">
        <v>4.2113472925000002</v>
      </c>
      <c r="E69" s="419">
        <v>5.4925264637610445</v>
      </c>
      <c r="F69" s="417">
        <v>2.2815426200000002</v>
      </c>
      <c r="G69" s="418">
        <v>2.5440056520000001</v>
      </c>
      <c r="H69" s="419">
        <v>1.3883606279225418</v>
      </c>
      <c r="I69" s="417">
        <v>2.5668146599999999</v>
      </c>
      <c r="J69" s="418">
        <v>2.3609131675000001</v>
      </c>
      <c r="K69" s="419">
        <v>7.050224607884175</v>
      </c>
      <c r="L69" s="420"/>
      <c r="M69" s="421"/>
      <c r="N69" s="419">
        <v>4.7096149240167164E-3</v>
      </c>
      <c r="O69" s="417">
        <v>0.64916490999999998</v>
      </c>
      <c r="P69" s="418">
        <v>0.32416241299999998</v>
      </c>
      <c r="Q69" s="419">
        <v>0.83602937805511501</v>
      </c>
      <c r="R69" s="422"/>
      <c r="S69" s="423"/>
      <c r="T69" s="419">
        <v>771.39081302534635</v>
      </c>
      <c r="U69" s="417">
        <v>7.4256729145558934E-4</v>
      </c>
      <c r="V69" s="418">
        <v>9.6692156366092537E-4</v>
      </c>
      <c r="W69" s="419">
        <v>2.9858102130307586E-3</v>
      </c>
      <c r="X69" s="417">
        <v>8.7855293819655528E-4</v>
      </c>
      <c r="Y69" s="418">
        <v>1.1440052347180005E-3</v>
      </c>
      <c r="Z69" s="419">
        <v>3.8368245277486165E-3</v>
      </c>
      <c r="AA69" s="417">
        <v>2.8208336399999999E-2</v>
      </c>
      <c r="AB69" s="418">
        <v>3.1494188404999998E-2</v>
      </c>
      <c r="AC69" s="419">
        <v>4.9050537669308759E-2</v>
      </c>
      <c r="AD69" s="417">
        <v>8.0271551000000007E-3</v>
      </c>
      <c r="AE69" s="418">
        <v>8.9620646149999993E-3</v>
      </c>
      <c r="AF69" s="419">
        <v>9.1340354969188103E-3</v>
      </c>
      <c r="AG69" s="417">
        <v>4.5867355899999997E-2</v>
      </c>
      <c r="AH69" s="418">
        <v>5.1209962730000003E-2</v>
      </c>
      <c r="AI69" s="419">
        <v>1.0808354960234409E-2</v>
      </c>
      <c r="AJ69" s="417">
        <v>2.06409322E-2</v>
      </c>
      <c r="AK69" s="418">
        <v>2.3044425665E-2</v>
      </c>
      <c r="AL69" s="419">
        <v>4.0248299917402166E-3</v>
      </c>
      <c r="AM69" s="417">
        <v>8.8524293200000007E-2</v>
      </c>
      <c r="AN69" s="418">
        <v>9.8835418834999994E-2</v>
      </c>
      <c r="AO69" s="419">
        <v>0.10790558430686102</v>
      </c>
      <c r="AP69" s="417">
        <v>0.69726971999999998</v>
      </c>
      <c r="AQ69" s="418">
        <v>0.34816981349999998</v>
      </c>
      <c r="AR69" s="440">
        <v>0.34816981349999998</v>
      </c>
      <c r="AS69" s="422"/>
      <c r="AT69" s="423"/>
      <c r="AU69" s="423"/>
    </row>
    <row r="70" spans="1:47" x14ac:dyDescent="0.2">
      <c r="A70" s="231">
        <v>1976</v>
      </c>
      <c r="B70" s="232">
        <v>26</v>
      </c>
      <c r="C70" s="417">
        <v>3.7385970799999999</v>
      </c>
      <c r="D70" s="418">
        <v>4.2113472925000002</v>
      </c>
      <c r="E70" s="419">
        <v>5.495466985326364</v>
      </c>
      <c r="F70" s="417">
        <v>2.2815426200000002</v>
      </c>
      <c r="G70" s="418">
        <v>2.5440056520000001</v>
      </c>
      <c r="H70" s="419">
        <v>1.3907313736298372</v>
      </c>
      <c r="I70" s="417">
        <v>2.5668146599999999</v>
      </c>
      <c r="J70" s="418">
        <v>2.3609131675000001</v>
      </c>
      <c r="K70" s="419">
        <v>7.05609125254988</v>
      </c>
      <c r="L70" s="420"/>
      <c r="M70" s="421"/>
      <c r="N70" s="419">
        <v>4.7144562332438779E-3</v>
      </c>
      <c r="O70" s="417">
        <v>0.64916490999999998</v>
      </c>
      <c r="P70" s="418">
        <v>0.32416241299999998</v>
      </c>
      <c r="Q70" s="419">
        <v>0.83614201094366758</v>
      </c>
      <c r="R70" s="422"/>
      <c r="S70" s="423"/>
      <c r="T70" s="419">
        <v>771.87867704080952</v>
      </c>
      <c r="U70" s="417">
        <v>7.4256729145558934E-4</v>
      </c>
      <c r="V70" s="418">
        <v>9.6692156366092537E-4</v>
      </c>
      <c r="W70" s="419">
        <v>2.9909146351440336E-3</v>
      </c>
      <c r="X70" s="417">
        <v>8.7855293819655528E-4</v>
      </c>
      <c r="Y70" s="418">
        <v>1.1440052347180005E-3</v>
      </c>
      <c r="Z70" s="419">
        <v>3.8589971071171353E-3</v>
      </c>
      <c r="AA70" s="417">
        <v>2.8208336399999999E-2</v>
      </c>
      <c r="AB70" s="418">
        <v>3.1494188404999998E-2</v>
      </c>
      <c r="AC70" s="419">
        <v>4.9134259672783696E-2</v>
      </c>
      <c r="AD70" s="417">
        <v>8.0271551000000007E-3</v>
      </c>
      <c r="AE70" s="418">
        <v>8.9620646149999993E-3</v>
      </c>
      <c r="AF70" s="419">
        <v>9.1496522102993052E-3</v>
      </c>
      <c r="AG70" s="417">
        <v>4.5867355899999997E-2</v>
      </c>
      <c r="AH70" s="418">
        <v>5.1209962730000003E-2</v>
      </c>
      <c r="AI70" s="419">
        <v>1.0826830891750924E-2</v>
      </c>
      <c r="AJ70" s="417">
        <v>2.06409322E-2</v>
      </c>
      <c r="AK70" s="418">
        <v>2.3044425665E-2</v>
      </c>
      <c r="AL70" s="419">
        <v>4.031699444625501E-3</v>
      </c>
      <c r="AM70" s="417">
        <v>8.8524293200000007E-2</v>
      </c>
      <c r="AN70" s="418">
        <v>9.8835418834999994E-2</v>
      </c>
      <c r="AO70" s="419">
        <v>0.10808993123870909</v>
      </c>
      <c r="AP70" s="417">
        <v>0.69726971999999998</v>
      </c>
      <c r="AQ70" s="418">
        <v>0.34816981349999998</v>
      </c>
      <c r="AR70" s="440">
        <v>0.34816981349999998</v>
      </c>
      <c r="AS70" s="422"/>
      <c r="AT70" s="423"/>
      <c r="AU70" s="423"/>
    </row>
    <row r="71" spans="1:47" x14ac:dyDescent="0.2">
      <c r="A71" s="231">
        <v>1976</v>
      </c>
      <c r="B71" s="232">
        <v>27</v>
      </c>
      <c r="C71" s="417">
        <v>3.7385970799999999</v>
      </c>
      <c r="D71" s="418">
        <v>4.2113472925000002</v>
      </c>
      <c r="E71" s="419">
        <v>5.3076579543465749</v>
      </c>
      <c r="F71" s="417">
        <v>2.2815426200000002</v>
      </c>
      <c r="G71" s="418">
        <v>2.5440056520000001</v>
      </c>
      <c r="H71" s="419">
        <v>1.3431447691910228</v>
      </c>
      <c r="I71" s="417">
        <v>2.5668146599999999</v>
      </c>
      <c r="J71" s="418">
        <v>2.3609131675000001</v>
      </c>
      <c r="K71" s="419">
        <v>7.0985967014192735</v>
      </c>
      <c r="L71" s="420"/>
      <c r="M71" s="421"/>
      <c r="N71" s="419">
        <v>4.9411734213399335E-3</v>
      </c>
      <c r="O71" s="417">
        <v>0.64916490999999998</v>
      </c>
      <c r="P71" s="418">
        <v>0.32416241299999998</v>
      </c>
      <c r="Q71" s="419">
        <v>0.80261538161280455</v>
      </c>
      <c r="R71" s="422"/>
      <c r="S71" s="423"/>
      <c r="T71" s="419">
        <v>771.9695588429048</v>
      </c>
      <c r="U71" s="417">
        <v>7.4256729145558934E-4</v>
      </c>
      <c r="V71" s="418">
        <v>9.6692156366092537E-4</v>
      </c>
      <c r="W71" s="419">
        <v>2.8885693343667436E-3</v>
      </c>
      <c r="X71" s="417">
        <v>8.7855293819655528E-4</v>
      </c>
      <c r="Y71" s="418">
        <v>1.1440052347180005E-3</v>
      </c>
      <c r="Z71" s="419">
        <v>3.8729121350767975E-3</v>
      </c>
      <c r="AA71" s="417">
        <v>2.8208336399999999E-2</v>
      </c>
      <c r="AB71" s="418">
        <v>3.1494188404999998E-2</v>
      </c>
      <c r="AC71" s="419">
        <v>4.7452916085373081E-2</v>
      </c>
      <c r="AD71" s="417">
        <v>8.0271551000000007E-3</v>
      </c>
      <c r="AE71" s="418">
        <v>8.9620646149999993E-3</v>
      </c>
      <c r="AF71" s="419">
        <v>8.8365524414331063E-3</v>
      </c>
      <c r="AG71" s="417">
        <v>4.5867355899999997E-2</v>
      </c>
      <c r="AH71" s="418">
        <v>5.1209962730000003E-2</v>
      </c>
      <c r="AI71" s="419">
        <v>1.0456354026551991E-2</v>
      </c>
      <c r="AJ71" s="417">
        <v>2.06409322E-2</v>
      </c>
      <c r="AK71" s="418">
        <v>2.3044425665E-2</v>
      </c>
      <c r="AL71" s="419">
        <v>3.8937354234900952E-3</v>
      </c>
      <c r="AM71" s="417">
        <v>8.8524293200000007E-2</v>
      </c>
      <c r="AN71" s="418">
        <v>9.8835418834999994E-2</v>
      </c>
      <c r="AO71" s="419">
        <v>0.10439122867548398</v>
      </c>
      <c r="AP71" s="417">
        <v>0.69726971999999998</v>
      </c>
      <c r="AQ71" s="418">
        <v>0.34816981349999998</v>
      </c>
      <c r="AR71" s="440">
        <v>0.34816981349999998</v>
      </c>
      <c r="AS71" s="422"/>
      <c r="AT71" s="423"/>
      <c r="AU71" s="423"/>
    </row>
    <row r="72" spans="1:47" x14ac:dyDescent="0.2">
      <c r="A72" s="231">
        <v>1976</v>
      </c>
      <c r="B72" s="232">
        <v>28</v>
      </c>
      <c r="C72" s="417">
        <v>3.7385970799999999</v>
      </c>
      <c r="D72" s="418">
        <v>4.2113472925000002</v>
      </c>
      <c r="E72" s="419">
        <v>5.3091275584513538</v>
      </c>
      <c r="F72" s="417">
        <v>2.2815426200000002</v>
      </c>
      <c r="G72" s="418">
        <v>2.5440056520000001</v>
      </c>
      <c r="H72" s="419">
        <v>1.3443334097335233</v>
      </c>
      <c r="I72" s="417">
        <v>2.5668146599999999</v>
      </c>
      <c r="J72" s="418">
        <v>2.3609131675000001</v>
      </c>
      <c r="K72" s="419">
        <v>7.1016773231040435</v>
      </c>
      <c r="L72" s="420"/>
      <c r="M72" s="421"/>
      <c r="N72" s="419">
        <v>4.9437971033215334E-3</v>
      </c>
      <c r="O72" s="417">
        <v>0.64916490999999998</v>
      </c>
      <c r="P72" s="418">
        <v>0.32416241299999998</v>
      </c>
      <c r="Q72" s="419">
        <v>0.80267412577736319</v>
      </c>
      <c r="R72" s="422"/>
      <c r="S72" s="423"/>
      <c r="T72" s="419">
        <v>771.95729621173666</v>
      </c>
      <c r="U72" s="417">
        <v>7.4256729145558934E-4</v>
      </c>
      <c r="V72" s="418">
        <v>9.6692156366092537E-4</v>
      </c>
      <c r="W72" s="419">
        <v>2.8911232598988605E-3</v>
      </c>
      <c r="X72" s="417">
        <v>8.7855293819655528E-4</v>
      </c>
      <c r="Y72" s="418">
        <v>1.1440052347180005E-3</v>
      </c>
      <c r="Z72" s="419">
        <v>3.8844183202098649E-3</v>
      </c>
      <c r="AA72" s="417">
        <v>2.8208336399999999E-2</v>
      </c>
      <c r="AB72" s="418">
        <v>3.1494188404999998E-2</v>
      </c>
      <c r="AC72" s="419">
        <v>4.74949390430668E-2</v>
      </c>
      <c r="AD72" s="417">
        <v>8.0271551000000007E-3</v>
      </c>
      <c r="AE72" s="418">
        <v>8.9620646149999993E-3</v>
      </c>
      <c r="AF72" s="419">
        <v>8.8443843776892014E-3</v>
      </c>
      <c r="AG72" s="417">
        <v>4.5867355899999997E-2</v>
      </c>
      <c r="AH72" s="418">
        <v>5.1209962730000003E-2</v>
      </c>
      <c r="AI72" s="419">
        <v>1.0465594014948044E-2</v>
      </c>
      <c r="AJ72" s="417">
        <v>2.06409322E-2</v>
      </c>
      <c r="AK72" s="418">
        <v>2.3044425665E-2</v>
      </c>
      <c r="AL72" s="419">
        <v>3.8971807559034779E-3</v>
      </c>
      <c r="AM72" s="417">
        <v>8.8524293200000007E-2</v>
      </c>
      <c r="AN72" s="418">
        <v>9.8835418834999994E-2</v>
      </c>
      <c r="AO72" s="419">
        <v>0.10448337004015179</v>
      </c>
      <c r="AP72" s="417">
        <v>0.69726971999999998</v>
      </c>
      <c r="AQ72" s="418">
        <v>0.34816981349999998</v>
      </c>
      <c r="AR72" s="440">
        <v>0.34816981349999998</v>
      </c>
      <c r="AS72" s="422"/>
      <c r="AT72" s="423"/>
      <c r="AU72" s="423"/>
    </row>
    <row r="73" spans="1:47" x14ac:dyDescent="0.2">
      <c r="A73" s="231">
        <v>1976</v>
      </c>
      <c r="B73" s="232">
        <v>29</v>
      </c>
      <c r="C73" s="417">
        <v>3.7385970799999999</v>
      </c>
      <c r="D73" s="418">
        <v>4.2113472925000002</v>
      </c>
      <c r="E73" s="419">
        <v>5.3104798282840546</v>
      </c>
      <c r="F73" s="417">
        <v>2.2815426200000002</v>
      </c>
      <c r="G73" s="418">
        <v>2.5440056520000001</v>
      </c>
      <c r="H73" s="419">
        <v>1.3454149595377516</v>
      </c>
      <c r="I73" s="417">
        <v>2.5668146599999999</v>
      </c>
      <c r="J73" s="418">
        <v>2.3609131675000001</v>
      </c>
      <c r="K73" s="419">
        <v>7.1044386887803466</v>
      </c>
      <c r="L73" s="420"/>
      <c r="M73" s="421"/>
      <c r="N73" s="419">
        <v>4.946204194229125E-3</v>
      </c>
      <c r="O73" s="417">
        <v>0.64916490999999998</v>
      </c>
      <c r="P73" s="418">
        <v>0.32416241299999998</v>
      </c>
      <c r="Q73" s="419">
        <v>0.80272229004425966</v>
      </c>
      <c r="R73" s="422"/>
      <c r="S73" s="423"/>
      <c r="T73" s="419">
        <v>771.93271419224027</v>
      </c>
      <c r="U73" s="417">
        <v>7.4256729145558934E-4</v>
      </c>
      <c r="V73" s="418">
        <v>9.6692156366092537E-4</v>
      </c>
      <c r="W73" s="419">
        <v>2.8934559202998312E-3</v>
      </c>
      <c r="X73" s="417">
        <v>8.7855293819655528E-4</v>
      </c>
      <c r="Y73" s="418">
        <v>1.1440052347180005E-3</v>
      </c>
      <c r="Z73" s="419">
        <v>3.8949505490105921E-3</v>
      </c>
      <c r="AA73" s="417">
        <v>2.8208336399999999E-2</v>
      </c>
      <c r="AB73" s="418">
        <v>3.1494188404999998E-2</v>
      </c>
      <c r="AC73" s="419">
        <v>4.7533241370937958E-2</v>
      </c>
      <c r="AD73" s="417">
        <v>8.0271551000000007E-3</v>
      </c>
      <c r="AE73" s="418">
        <v>8.9620646149999993E-3</v>
      </c>
      <c r="AF73" s="419">
        <v>8.8514928283796243E-3</v>
      </c>
      <c r="AG73" s="417">
        <v>4.5867355899999997E-2</v>
      </c>
      <c r="AH73" s="418">
        <v>5.1209962730000003E-2</v>
      </c>
      <c r="AI73" s="419">
        <v>1.0474037055309169E-2</v>
      </c>
      <c r="AJ73" s="417">
        <v>2.06409322E-2</v>
      </c>
      <c r="AK73" s="418">
        <v>2.3044425665E-2</v>
      </c>
      <c r="AL73" s="419">
        <v>3.9003189194913614E-3</v>
      </c>
      <c r="AM73" s="417">
        <v>8.8524293200000007E-2</v>
      </c>
      <c r="AN73" s="418">
        <v>9.8835418834999994E-2</v>
      </c>
      <c r="AO73" s="419">
        <v>0.10456767901929737</v>
      </c>
      <c r="AP73" s="417">
        <v>0.69726971999999998</v>
      </c>
      <c r="AQ73" s="418">
        <v>0.34816981349999998</v>
      </c>
      <c r="AR73" s="440">
        <v>0.34816981349999998</v>
      </c>
      <c r="AS73" s="422"/>
      <c r="AT73" s="423"/>
      <c r="AU73" s="423"/>
    </row>
    <row r="74" spans="1:47" x14ac:dyDescent="0.2">
      <c r="A74" s="231">
        <v>1976</v>
      </c>
      <c r="B74" s="232">
        <v>30</v>
      </c>
      <c r="C74" s="417">
        <v>3.7385970799999999</v>
      </c>
      <c r="D74" s="418">
        <v>4.2113472925000002</v>
      </c>
      <c r="E74" s="419">
        <v>5.3117388790605844</v>
      </c>
      <c r="F74" s="417">
        <v>2.2815426200000002</v>
      </c>
      <c r="G74" s="418">
        <v>2.5440056520000001</v>
      </c>
      <c r="H74" s="419">
        <v>1.3464294317103809</v>
      </c>
      <c r="I74" s="417">
        <v>2.5668146599999999</v>
      </c>
      <c r="J74" s="418">
        <v>2.3609131675000001</v>
      </c>
      <c r="K74" s="419">
        <v>7.107102566469246</v>
      </c>
      <c r="L74" s="420"/>
      <c r="M74" s="421"/>
      <c r="N74" s="419">
        <v>4.9484405045765708E-3</v>
      </c>
      <c r="O74" s="417">
        <v>0.64916490999999998</v>
      </c>
      <c r="P74" s="418">
        <v>0.32416241299999998</v>
      </c>
      <c r="Q74" s="419">
        <v>0.8027716891566512</v>
      </c>
      <c r="R74" s="422"/>
      <c r="S74" s="423"/>
      <c r="T74" s="419">
        <v>771.90428816728945</v>
      </c>
      <c r="U74" s="417">
        <v>7.4256729145558934E-4</v>
      </c>
      <c r="V74" s="418">
        <v>9.6692156366092537E-4</v>
      </c>
      <c r="W74" s="419">
        <v>2.8956337268928028E-3</v>
      </c>
      <c r="X74" s="417">
        <v>8.7855293819655528E-4</v>
      </c>
      <c r="Y74" s="418">
        <v>1.1440052347180005E-3</v>
      </c>
      <c r="Z74" s="419">
        <v>3.9047348921877798E-3</v>
      </c>
      <c r="AA74" s="417">
        <v>2.8208336399999999E-2</v>
      </c>
      <c r="AB74" s="418">
        <v>3.1494188404999998E-2</v>
      </c>
      <c r="AC74" s="419">
        <v>4.7569041612183664E-2</v>
      </c>
      <c r="AD74" s="417">
        <v>8.0271551000000007E-3</v>
      </c>
      <c r="AE74" s="418">
        <v>8.9620646149999993E-3</v>
      </c>
      <c r="AF74" s="419">
        <v>8.8581680191267328E-3</v>
      </c>
      <c r="AG74" s="417">
        <v>4.5867355899999997E-2</v>
      </c>
      <c r="AH74" s="418">
        <v>5.1209962730000003E-2</v>
      </c>
      <c r="AI74" s="419">
        <v>1.0481904991282718E-2</v>
      </c>
      <c r="AJ74" s="417">
        <v>2.06409322E-2</v>
      </c>
      <c r="AK74" s="418">
        <v>2.3044425665E-2</v>
      </c>
      <c r="AL74" s="419">
        <v>3.9032592108299356E-3</v>
      </c>
      <c r="AM74" s="417">
        <v>8.8524293200000007E-2</v>
      </c>
      <c r="AN74" s="418">
        <v>9.8835418834999994E-2</v>
      </c>
      <c r="AO74" s="419">
        <v>0.10464648626387714</v>
      </c>
      <c r="AP74" s="417">
        <v>0.69726971999999998</v>
      </c>
      <c r="AQ74" s="418">
        <v>0.34816981349999998</v>
      </c>
      <c r="AR74" s="440">
        <v>0.34816981349999998</v>
      </c>
      <c r="AS74" s="422"/>
      <c r="AT74" s="423"/>
      <c r="AU74" s="423"/>
    </row>
    <row r="75" spans="1:47" x14ac:dyDescent="0.2">
      <c r="A75" s="231">
        <v>1976</v>
      </c>
      <c r="B75" s="232">
        <v>31</v>
      </c>
      <c r="C75" s="417">
        <v>3.7385970799999999</v>
      </c>
      <c r="D75" s="418">
        <v>4.2113472925000002</v>
      </c>
      <c r="E75" s="419">
        <v>5.3128619815279929</v>
      </c>
      <c r="F75" s="417">
        <v>2.2815426200000002</v>
      </c>
      <c r="G75" s="418">
        <v>2.5440056520000001</v>
      </c>
      <c r="H75" s="419">
        <v>1.347348873785317</v>
      </c>
      <c r="I75" s="417">
        <v>2.5668146599999999</v>
      </c>
      <c r="J75" s="418">
        <v>2.3609131675000001</v>
      </c>
      <c r="K75" s="419">
        <v>7.1094542829860137</v>
      </c>
      <c r="L75" s="420"/>
      <c r="M75" s="421"/>
      <c r="N75" s="419">
        <v>4.9504770464046987E-3</v>
      </c>
      <c r="O75" s="417">
        <v>0.64916490999999998</v>
      </c>
      <c r="P75" s="418">
        <v>0.32416241299999998</v>
      </c>
      <c r="Q75" s="419">
        <v>0.80281113478925237</v>
      </c>
      <c r="R75" s="422"/>
      <c r="S75" s="423"/>
      <c r="T75" s="419">
        <v>771.87828289678282</v>
      </c>
      <c r="U75" s="417">
        <v>7.4256729145558934E-4</v>
      </c>
      <c r="V75" s="418">
        <v>9.6692156366092537E-4</v>
      </c>
      <c r="W75" s="419">
        <v>2.8976081920382593E-3</v>
      </c>
      <c r="X75" s="417">
        <v>8.7855293819655528E-4</v>
      </c>
      <c r="Y75" s="418">
        <v>1.1440052347180005E-3</v>
      </c>
      <c r="Z75" s="419">
        <v>3.9136662360276363E-3</v>
      </c>
      <c r="AA75" s="417">
        <v>2.8208336399999999E-2</v>
      </c>
      <c r="AB75" s="418">
        <v>3.1494188404999998E-2</v>
      </c>
      <c r="AC75" s="419">
        <v>4.7601498463340858E-2</v>
      </c>
      <c r="AD75" s="417">
        <v>8.0271551000000007E-3</v>
      </c>
      <c r="AE75" s="418">
        <v>8.9620646149999993E-3</v>
      </c>
      <c r="AF75" s="419">
        <v>8.8642283964981815E-3</v>
      </c>
      <c r="AG75" s="417">
        <v>4.5867355899999997E-2</v>
      </c>
      <c r="AH75" s="418">
        <v>5.1209962730000003E-2</v>
      </c>
      <c r="AI75" s="419">
        <v>1.0489074999398175E-2</v>
      </c>
      <c r="AJ75" s="417">
        <v>2.06409322E-2</v>
      </c>
      <c r="AK75" s="418">
        <v>2.3044425665E-2</v>
      </c>
      <c r="AL75" s="419">
        <v>3.9059208600476644E-3</v>
      </c>
      <c r="AM75" s="417">
        <v>8.8524293200000007E-2</v>
      </c>
      <c r="AN75" s="418">
        <v>9.8835418834999994E-2</v>
      </c>
      <c r="AO75" s="419">
        <v>0.10471797477953156</v>
      </c>
      <c r="AP75" s="417">
        <v>0.69726971999999998</v>
      </c>
      <c r="AQ75" s="418">
        <v>0.34816981349999998</v>
      </c>
      <c r="AR75" s="440">
        <v>0.34816981349999998</v>
      </c>
      <c r="AS75" s="422"/>
      <c r="AT75" s="423"/>
      <c r="AU75" s="423"/>
    </row>
    <row r="76" spans="1:47" x14ac:dyDescent="0.2">
      <c r="A76" s="231">
        <v>1976</v>
      </c>
      <c r="B76" s="232">
        <v>32</v>
      </c>
      <c r="C76" s="417">
        <v>3.7385970799999999</v>
      </c>
      <c r="D76" s="418">
        <v>4.2113472925000002</v>
      </c>
      <c r="E76" s="419">
        <v>5.3128619815279929</v>
      </c>
      <c r="F76" s="417">
        <v>2.2815426200000002</v>
      </c>
      <c r="G76" s="418">
        <v>2.5440056520000001</v>
      </c>
      <c r="H76" s="419">
        <v>1.347348873785317</v>
      </c>
      <c r="I76" s="417">
        <v>2.5668146599999999</v>
      </c>
      <c r="J76" s="418">
        <v>2.3609131675000001</v>
      </c>
      <c r="K76" s="419">
        <v>7.1094542829860137</v>
      </c>
      <c r="L76" s="420"/>
      <c r="M76" s="421"/>
      <c r="N76" s="419">
        <v>4.9504770464046987E-3</v>
      </c>
      <c r="O76" s="417">
        <v>0.64916490999999998</v>
      </c>
      <c r="P76" s="418">
        <v>0.32416241299999998</v>
      </c>
      <c r="Q76" s="419">
        <v>0.80281113478925237</v>
      </c>
      <c r="R76" s="425"/>
      <c r="S76" s="426"/>
      <c r="T76" s="419">
        <v>771.87828289678282</v>
      </c>
      <c r="U76" s="417">
        <v>7.4256729145558934E-4</v>
      </c>
      <c r="V76" s="418">
        <v>9.6692156366092537E-4</v>
      </c>
      <c r="W76" s="419">
        <v>2.8976081920382593E-3</v>
      </c>
      <c r="X76" s="417">
        <v>8.7855293819655528E-4</v>
      </c>
      <c r="Y76" s="418">
        <v>1.1440052347180005E-3</v>
      </c>
      <c r="Z76" s="419">
        <v>3.9136662360276363E-3</v>
      </c>
      <c r="AA76" s="417">
        <v>2.8208336399999999E-2</v>
      </c>
      <c r="AB76" s="418">
        <v>3.1494188404999998E-2</v>
      </c>
      <c r="AC76" s="419">
        <v>4.7601498463340858E-2</v>
      </c>
      <c r="AD76" s="417">
        <v>8.0271551000000007E-3</v>
      </c>
      <c r="AE76" s="418">
        <v>8.9620646149999993E-3</v>
      </c>
      <c r="AF76" s="419">
        <v>8.8642283964981815E-3</v>
      </c>
      <c r="AG76" s="417">
        <v>4.5867355899999997E-2</v>
      </c>
      <c r="AH76" s="418">
        <v>5.1209962730000003E-2</v>
      </c>
      <c r="AI76" s="419">
        <v>1.0489074999398175E-2</v>
      </c>
      <c r="AJ76" s="417">
        <v>2.06409322E-2</v>
      </c>
      <c r="AK76" s="418">
        <v>2.3044425665E-2</v>
      </c>
      <c r="AL76" s="419">
        <v>3.9059208600476644E-3</v>
      </c>
      <c r="AM76" s="417">
        <v>8.8524293200000007E-2</v>
      </c>
      <c r="AN76" s="418">
        <v>9.8835418834999994E-2</v>
      </c>
      <c r="AO76" s="419">
        <v>0.10471797477953156</v>
      </c>
      <c r="AP76" s="417">
        <v>0.69726971999999998</v>
      </c>
      <c r="AQ76" s="418">
        <v>0.34816981349999998</v>
      </c>
      <c r="AR76" s="440">
        <v>0.34816981349999998</v>
      </c>
      <c r="AS76" s="425"/>
      <c r="AT76" s="426"/>
      <c r="AU76" s="426"/>
    </row>
    <row r="77" spans="1:47" x14ac:dyDescent="0.2">
      <c r="A77" s="231">
        <v>1976</v>
      </c>
      <c r="B77" s="232">
        <v>33</v>
      </c>
      <c r="C77" s="417">
        <v>3.7385970799999999</v>
      </c>
      <c r="D77" s="418">
        <v>4.2113472925000002</v>
      </c>
      <c r="E77" s="419">
        <v>5.3128619815279929</v>
      </c>
      <c r="F77" s="417">
        <v>2.2815426200000002</v>
      </c>
      <c r="G77" s="418">
        <v>2.5440056520000001</v>
      </c>
      <c r="H77" s="419">
        <v>1.347348873785317</v>
      </c>
      <c r="I77" s="417">
        <v>2.5668146599999999</v>
      </c>
      <c r="J77" s="418">
        <v>2.3609131675000001</v>
      </c>
      <c r="K77" s="419">
        <v>7.1094542829860137</v>
      </c>
      <c r="L77" s="420"/>
      <c r="M77" s="421"/>
      <c r="N77" s="419">
        <v>4.9504770464046987E-3</v>
      </c>
      <c r="O77" s="417">
        <v>0.64916490999999998</v>
      </c>
      <c r="P77" s="418">
        <v>0.32416241299999998</v>
      </c>
      <c r="Q77" s="419">
        <v>0.80281113478925237</v>
      </c>
      <c r="R77" s="425"/>
      <c r="S77" s="426"/>
      <c r="T77" s="419">
        <v>771.87828289678282</v>
      </c>
      <c r="U77" s="417">
        <v>7.4256729145558934E-4</v>
      </c>
      <c r="V77" s="418">
        <v>9.6692156366092537E-4</v>
      </c>
      <c r="W77" s="419">
        <v>2.8976081920382593E-3</v>
      </c>
      <c r="X77" s="417">
        <v>8.7855293819655528E-4</v>
      </c>
      <c r="Y77" s="418">
        <v>1.1440052347180005E-3</v>
      </c>
      <c r="Z77" s="419">
        <v>3.9136662360276363E-3</v>
      </c>
      <c r="AA77" s="417">
        <v>2.8208336399999999E-2</v>
      </c>
      <c r="AB77" s="418">
        <v>3.1494188404999998E-2</v>
      </c>
      <c r="AC77" s="419">
        <v>4.7601498463340858E-2</v>
      </c>
      <c r="AD77" s="417">
        <v>8.0271551000000007E-3</v>
      </c>
      <c r="AE77" s="418">
        <v>8.9620646149999993E-3</v>
      </c>
      <c r="AF77" s="419">
        <v>8.8642283964981815E-3</v>
      </c>
      <c r="AG77" s="417">
        <v>4.5867355899999997E-2</v>
      </c>
      <c r="AH77" s="418">
        <v>5.1209962730000003E-2</v>
      </c>
      <c r="AI77" s="419">
        <v>1.0489074999398175E-2</v>
      </c>
      <c r="AJ77" s="417">
        <v>2.06409322E-2</v>
      </c>
      <c r="AK77" s="418">
        <v>2.3044425665E-2</v>
      </c>
      <c r="AL77" s="419">
        <v>3.9059208600476644E-3</v>
      </c>
      <c r="AM77" s="417">
        <v>8.8524293200000007E-2</v>
      </c>
      <c r="AN77" s="418">
        <v>9.8835418834999994E-2</v>
      </c>
      <c r="AO77" s="419">
        <v>0.10471797477953156</v>
      </c>
      <c r="AP77" s="417">
        <v>0.69726971999999998</v>
      </c>
      <c r="AQ77" s="418">
        <v>0.34816981349999998</v>
      </c>
      <c r="AR77" s="440">
        <v>0.34816981349999998</v>
      </c>
      <c r="AS77" s="425"/>
      <c r="AT77" s="426"/>
      <c r="AU77" s="426"/>
    </row>
    <row r="78" spans="1:47" x14ac:dyDescent="0.2">
      <c r="A78" s="231">
        <v>1976</v>
      </c>
      <c r="B78" s="232">
        <v>34</v>
      </c>
      <c r="C78" s="417">
        <v>3.7385970799999999</v>
      </c>
      <c r="D78" s="418">
        <v>4.2113472925000002</v>
      </c>
      <c r="E78" s="419">
        <v>5.3128619815279929</v>
      </c>
      <c r="F78" s="417">
        <v>2.2815426200000002</v>
      </c>
      <c r="G78" s="418">
        <v>2.5440056520000001</v>
      </c>
      <c r="H78" s="419">
        <v>1.347348873785317</v>
      </c>
      <c r="I78" s="417">
        <v>2.5668146599999999</v>
      </c>
      <c r="J78" s="418">
        <v>2.3609131675000001</v>
      </c>
      <c r="K78" s="419">
        <v>7.1094542829860137</v>
      </c>
      <c r="L78" s="420"/>
      <c r="M78" s="421"/>
      <c r="N78" s="419">
        <v>4.9504770464046987E-3</v>
      </c>
      <c r="O78" s="417">
        <v>0.64916490999999998</v>
      </c>
      <c r="P78" s="418">
        <v>0.32416241299999998</v>
      </c>
      <c r="Q78" s="419">
        <v>0.80281113478925237</v>
      </c>
      <c r="R78" s="425"/>
      <c r="S78" s="426"/>
      <c r="T78" s="419">
        <v>771.87828289678282</v>
      </c>
      <c r="U78" s="417">
        <v>7.4256729145558934E-4</v>
      </c>
      <c r="V78" s="418">
        <v>9.6692156366092537E-4</v>
      </c>
      <c r="W78" s="419">
        <v>2.8976081920382593E-3</v>
      </c>
      <c r="X78" s="417">
        <v>8.7855293819655528E-4</v>
      </c>
      <c r="Y78" s="418">
        <v>1.1440052347180005E-3</v>
      </c>
      <c r="Z78" s="419">
        <v>3.9136662360276363E-3</v>
      </c>
      <c r="AA78" s="417">
        <v>2.8208336399999999E-2</v>
      </c>
      <c r="AB78" s="418">
        <v>3.1494188404999998E-2</v>
      </c>
      <c r="AC78" s="419">
        <v>4.7601498463340858E-2</v>
      </c>
      <c r="AD78" s="417">
        <v>8.0271551000000007E-3</v>
      </c>
      <c r="AE78" s="418">
        <v>8.9620646149999993E-3</v>
      </c>
      <c r="AF78" s="419">
        <v>8.8642283964981815E-3</v>
      </c>
      <c r="AG78" s="417">
        <v>4.5867355899999997E-2</v>
      </c>
      <c r="AH78" s="418">
        <v>5.1209962730000003E-2</v>
      </c>
      <c r="AI78" s="419">
        <v>1.0489074999398175E-2</v>
      </c>
      <c r="AJ78" s="417">
        <v>2.06409322E-2</v>
      </c>
      <c r="AK78" s="418">
        <v>2.3044425665E-2</v>
      </c>
      <c r="AL78" s="419">
        <v>3.9059208600476644E-3</v>
      </c>
      <c r="AM78" s="417">
        <v>8.8524293200000007E-2</v>
      </c>
      <c r="AN78" s="418">
        <v>9.8835418834999994E-2</v>
      </c>
      <c r="AO78" s="419">
        <v>0.10471797477953156</v>
      </c>
      <c r="AP78" s="417">
        <v>0.69726971999999998</v>
      </c>
      <c r="AQ78" s="418">
        <v>0.34816981349999998</v>
      </c>
      <c r="AR78" s="440">
        <v>0.34816981349999998</v>
      </c>
      <c r="AS78" s="425"/>
      <c r="AT78" s="426"/>
      <c r="AU78" s="426"/>
    </row>
    <row r="79" spans="1:47" x14ac:dyDescent="0.2">
      <c r="A79" s="231">
        <v>1976</v>
      </c>
      <c r="B79" s="232">
        <v>35</v>
      </c>
      <c r="C79" s="417">
        <v>3.7385970799999999</v>
      </c>
      <c r="D79" s="418">
        <v>4.2113472925000002</v>
      </c>
      <c r="E79" s="419">
        <v>5.3128619815279929</v>
      </c>
      <c r="F79" s="417">
        <v>2.2815426200000002</v>
      </c>
      <c r="G79" s="418">
        <v>2.5440056520000001</v>
      </c>
      <c r="H79" s="419">
        <v>1.347348873785317</v>
      </c>
      <c r="I79" s="417">
        <v>2.5668146599999999</v>
      </c>
      <c r="J79" s="418">
        <v>2.3609131675000001</v>
      </c>
      <c r="K79" s="419">
        <v>7.1094542829860137</v>
      </c>
      <c r="L79" s="420"/>
      <c r="M79" s="421"/>
      <c r="N79" s="419">
        <v>4.9504770464046987E-3</v>
      </c>
      <c r="O79" s="417">
        <v>0.64916490999999998</v>
      </c>
      <c r="P79" s="418">
        <v>0.32416241299999998</v>
      </c>
      <c r="Q79" s="419">
        <v>0.80281113478925237</v>
      </c>
      <c r="R79" s="425"/>
      <c r="S79" s="426"/>
      <c r="T79" s="419">
        <v>771.87828289678282</v>
      </c>
      <c r="U79" s="417">
        <v>7.4256729145558934E-4</v>
      </c>
      <c r="V79" s="418">
        <v>9.6692156366092537E-4</v>
      </c>
      <c r="W79" s="419">
        <v>2.8976081920382593E-3</v>
      </c>
      <c r="X79" s="417">
        <v>8.7855293819655528E-4</v>
      </c>
      <c r="Y79" s="418">
        <v>1.1440052347180005E-3</v>
      </c>
      <c r="Z79" s="419">
        <v>3.9136662360276363E-3</v>
      </c>
      <c r="AA79" s="417">
        <v>2.8208336399999999E-2</v>
      </c>
      <c r="AB79" s="418">
        <v>3.1494188404999998E-2</v>
      </c>
      <c r="AC79" s="419">
        <v>4.7601498463340858E-2</v>
      </c>
      <c r="AD79" s="417">
        <v>8.0271551000000007E-3</v>
      </c>
      <c r="AE79" s="418">
        <v>8.9620646149999993E-3</v>
      </c>
      <c r="AF79" s="419">
        <v>8.8642283964981815E-3</v>
      </c>
      <c r="AG79" s="417">
        <v>4.5867355899999997E-2</v>
      </c>
      <c r="AH79" s="418">
        <v>5.1209962730000003E-2</v>
      </c>
      <c r="AI79" s="419">
        <v>1.0489074999398175E-2</v>
      </c>
      <c r="AJ79" s="417">
        <v>2.06409322E-2</v>
      </c>
      <c r="AK79" s="418">
        <v>2.3044425665E-2</v>
      </c>
      <c r="AL79" s="419">
        <v>3.9059208600476644E-3</v>
      </c>
      <c r="AM79" s="417">
        <v>8.8524293200000007E-2</v>
      </c>
      <c r="AN79" s="418">
        <v>9.8835418834999994E-2</v>
      </c>
      <c r="AO79" s="419">
        <v>0.10471797477953156</v>
      </c>
      <c r="AP79" s="417">
        <v>0.69726971999999998</v>
      </c>
      <c r="AQ79" s="418">
        <v>0.34816981349999998</v>
      </c>
      <c r="AR79" s="440">
        <v>0.34816981349999998</v>
      </c>
      <c r="AS79" s="425"/>
      <c r="AT79" s="426"/>
      <c r="AU79" s="426"/>
    </row>
    <row r="80" spans="1:47" x14ac:dyDescent="0.2">
      <c r="A80" s="231">
        <v>1976</v>
      </c>
      <c r="B80" s="232">
        <v>36</v>
      </c>
      <c r="C80" s="417">
        <v>3.7385970799999999</v>
      </c>
      <c r="D80" s="418">
        <v>4.2113472925000002</v>
      </c>
      <c r="E80" s="419">
        <v>5.3128619815279929</v>
      </c>
      <c r="F80" s="417">
        <v>2.2815426200000002</v>
      </c>
      <c r="G80" s="418">
        <v>2.5440056520000001</v>
      </c>
      <c r="H80" s="419">
        <v>1.347348873785317</v>
      </c>
      <c r="I80" s="417">
        <v>2.5668146599999999</v>
      </c>
      <c r="J80" s="418">
        <v>2.3609131675000001</v>
      </c>
      <c r="K80" s="419">
        <v>7.1094542829860137</v>
      </c>
      <c r="L80" s="420"/>
      <c r="M80" s="421"/>
      <c r="N80" s="419">
        <v>4.9504770464046987E-3</v>
      </c>
      <c r="O80" s="417">
        <v>0.64916490999999998</v>
      </c>
      <c r="P80" s="418">
        <v>0.32416241299999998</v>
      </c>
      <c r="Q80" s="419">
        <v>0.80281113478925237</v>
      </c>
      <c r="R80" s="425"/>
      <c r="S80" s="426"/>
      <c r="T80" s="419">
        <v>771.87828289678282</v>
      </c>
      <c r="U80" s="417">
        <v>7.4256729145558934E-4</v>
      </c>
      <c r="V80" s="418">
        <v>9.6692156366092537E-4</v>
      </c>
      <c r="W80" s="419">
        <v>2.8976081920382593E-3</v>
      </c>
      <c r="X80" s="417">
        <v>8.7855293819655528E-4</v>
      </c>
      <c r="Y80" s="418">
        <v>1.1440052347180005E-3</v>
      </c>
      <c r="Z80" s="419">
        <v>3.9136662360276363E-3</v>
      </c>
      <c r="AA80" s="417">
        <v>2.8208336399999999E-2</v>
      </c>
      <c r="AB80" s="418">
        <v>3.1494188404999998E-2</v>
      </c>
      <c r="AC80" s="419">
        <v>4.7601498463340858E-2</v>
      </c>
      <c r="AD80" s="417">
        <v>8.0271551000000007E-3</v>
      </c>
      <c r="AE80" s="418">
        <v>8.9620646149999993E-3</v>
      </c>
      <c r="AF80" s="419">
        <v>8.8642283964981815E-3</v>
      </c>
      <c r="AG80" s="417">
        <v>4.5867355899999997E-2</v>
      </c>
      <c r="AH80" s="418">
        <v>5.1209962730000003E-2</v>
      </c>
      <c r="AI80" s="419">
        <v>1.0489074999398175E-2</v>
      </c>
      <c r="AJ80" s="417">
        <v>2.06409322E-2</v>
      </c>
      <c r="AK80" s="418">
        <v>2.3044425665E-2</v>
      </c>
      <c r="AL80" s="419">
        <v>3.9059208600476644E-3</v>
      </c>
      <c r="AM80" s="417">
        <v>8.8524293200000007E-2</v>
      </c>
      <c r="AN80" s="418">
        <v>9.8835418834999994E-2</v>
      </c>
      <c r="AO80" s="419">
        <v>0.10471797477953156</v>
      </c>
      <c r="AP80" s="417">
        <v>0.69726971999999998</v>
      </c>
      <c r="AQ80" s="418">
        <v>0.34816981349999998</v>
      </c>
      <c r="AR80" s="440">
        <v>0.34816981349999998</v>
      </c>
      <c r="AS80" s="425"/>
      <c r="AT80" s="426"/>
      <c r="AU80" s="426"/>
    </row>
    <row r="81" spans="1:47" x14ac:dyDescent="0.2">
      <c r="A81" s="231">
        <v>1976</v>
      </c>
      <c r="B81" s="232">
        <v>37</v>
      </c>
      <c r="C81" s="417">
        <v>3.7385970799999999</v>
      </c>
      <c r="D81" s="418">
        <v>4.2113472925000002</v>
      </c>
      <c r="E81" s="419">
        <v>5.3128619815279929</v>
      </c>
      <c r="F81" s="417">
        <v>2.2815426200000002</v>
      </c>
      <c r="G81" s="418">
        <v>2.5440056520000001</v>
      </c>
      <c r="H81" s="419">
        <v>1.347348873785317</v>
      </c>
      <c r="I81" s="417">
        <v>2.5668146599999999</v>
      </c>
      <c r="J81" s="418">
        <v>2.3609131675000001</v>
      </c>
      <c r="K81" s="419">
        <v>7.1094542829860137</v>
      </c>
      <c r="L81" s="420"/>
      <c r="M81" s="421"/>
      <c r="N81" s="419">
        <v>4.9504770464046987E-3</v>
      </c>
      <c r="O81" s="417">
        <v>0.64916490999999998</v>
      </c>
      <c r="P81" s="418">
        <v>0.32416241299999998</v>
      </c>
      <c r="Q81" s="419">
        <v>0.80281113478925237</v>
      </c>
      <c r="R81" s="425"/>
      <c r="S81" s="426"/>
      <c r="T81" s="419">
        <v>771.87828289678282</v>
      </c>
      <c r="U81" s="417">
        <v>7.4256729145558934E-4</v>
      </c>
      <c r="V81" s="418">
        <v>9.6692156366092537E-4</v>
      </c>
      <c r="W81" s="419">
        <v>2.8976081920382593E-3</v>
      </c>
      <c r="X81" s="417">
        <v>8.7855293819655528E-4</v>
      </c>
      <c r="Y81" s="418">
        <v>1.1440052347180005E-3</v>
      </c>
      <c r="Z81" s="419">
        <v>3.9136662360276363E-3</v>
      </c>
      <c r="AA81" s="417">
        <v>2.8208336399999999E-2</v>
      </c>
      <c r="AB81" s="418">
        <v>3.1494188404999998E-2</v>
      </c>
      <c r="AC81" s="419">
        <v>4.7601498463340858E-2</v>
      </c>
      <c r="AD81" s="417">
        <v>8.0271551000000007E-3</v>
      </c>
      <c r="AE81" s="418">
        <v>8.9620646149999993E-3</v>
      </c>
      <c r="AF81" s="419">
        <v>8.8642283964981815E-3</v>
      </c>
      <c r="AG81" s="417">
        <v>4.5867355899999997E-2</v>
      </c>
      <c r="AH81" s="418">
        <v>5.1209962730000003E-2</v>
      </c>
      <c r="AI81" s="419">
        <v>1.0489074999398175E-2</v>
      </c>
      <c r="AJ81" s="417">
        <v>2.06409322E-2</v>
      </c>
      <c r="AK81" s="418">
        <v>2.3044425665E-2</v>
      </c>
      <c r="AL81" s="419">
        <v>3.9059208600476644E-3</v>
      </c>
      <c r="AM81" s="417">
        <v>8.8524293200000007E-2</v>
      </c>
      <c r="AN81" s="418">
        <v>9.8835418834999994E-2</v>
      </c>
      <c r="AO81" s="419">
        <v>0.10471797477953156</v>
      </c>
      <c r="AP81" s="417">
        <v>0.69726971999999998</v>
      </c>
      <c r="AQ81" s="418">
        <v>0.34816981349999998</v>
      </c>
      <c r="AR81" s="440">
        <v>0.34816981349999998</v>
      </c>
      <c r="AS81" s="425"/>
      <c r="AT81" s="426"/>
      <c r="AU81" s="426"/>
    </row>
    <row r="82" spans="1:47" x14ac:dyDescent="0.2">
      <c r="A82" s="231">
        <v>1976</v>
      </c>
      <c r="B82" s="232">
        <v>38</v>
      </c>
      <c r="C82" s="417">
        <v>3.7385970799999999</v>
      </c>
      <c r="D82" s="418">
        <v>4.2113472925000002</v>
      </c>
      <c r="E82" s="419">
        <v>5.3128619815279929</v>
      </c>
      <c r="F82" s="417">
        <v>2.2815426200000002</v>
      </c>
      <c r="G82" s="418">
        <v>2.5440056520000001</v>
      </c>
      <c r="H82" s="419">
        <v>1.347348873785317</v>
      </c>
      <c r="I82" s="417">
        <v>2.5668146599999999</v>
      </c>
      <c r="J82" s="418">
        <v>2.3609131675000001</v>
      </c>
      <c r="K82" s="419">
        <v>7.1094542829860137</v>
      </c>
      <c r="L82" s="420"/>
      <c r="M82" s="421"/>
      <c r="N82" s="419">
        <v>4.9504770464046987E-3</v>
      </c>
      <c r="O82" s="417">
        <v>0.64916490999999998</v>
      </c>
      <c r="P82" s="418">
        <v>0.32416241299999998</v>
      </c>
      <c r="Q82" s="419">
        <v>0.80281113478925237</v>
      </c>
      <c r="R82" s="425"/>
      <c r="S82" s="426"/>
      <c r="T82" s="419">
        <v>771.87828289678282</v>
      </c>
      <c r="U82" s="417">
        <v>7.4256729145558934E-4</v>
      </c>
      <c r="V82" s="418">
        <v>9.6692156366092537E-4</v>
      </c>
      <c r="W82" s="419">
        <v>2.8976081920382593E-3</v>
      </c>
      <c r="X82" s="417">
        <v>8.7855293819655528E-4</v>
      </c>
      <c r="Y82" s="418">
        <v>1.1440052347180005E-3</v>
      </c>
      <c r="Z82" s="419">
        <v>3.9136662360276363E-3</v>
      </c>
      <c r="AA82" s="417">
        <v>2.8208336399999999E-2</v>
      </c>
      <c r="AB82" s="418">
        <v>3.1494188404999998E-2</v>
      </c>
      <c r="AC82" s="419">
        <v>4.7601498463340858E-2</v>
      </c>
      <c r="AD82" s="417">
        <v>8.0271551000000007E-3</v>
      </c>
      <c r="AE82" s="418">
        <v>8.9620646149999993E-3</v>
      </c>
      <c r="AF82" s="419">
        <v>8.8642283964981815E-3</v>
      </c>
      <c r="AG82" s="417">
        <v>4.5867355899999997E-2</v>
      </c>
      <c r="AH82" s="418">
        <v>5.1209962730000003E-2</v>
      </c>
      <c r="AI82" s="419">
        <v>1.0489074999398175E-2</v>
      </c>
      <c r="AJ82" s="417">
        <v>2.06409322E-2</v>
      </c>
      <c r="AK82" s="418">
        <v>2.3044425665E-2</v>
      </c>
      <c r="AL82" s="419">
        <v>3.9059208600476644E-3</v>
      </c>
      <c r="AM82" s="417">
        <v>8.8524293200000007E-2</v>
      </c>
      <c r="AN82" s="418">
        <v>9.8835418834999994E-2</v>
      </c>
      <c r="AO82" s="419">
        <v>0.10471797477953156</v>
      </c>
      <c r="AP82" s="417">
        <v>0.69726971999999998</v>
      </c>
      <c r="AQ82" s="418">
        <v>0.34816981349999998</v>
      </c>
      <c r="AR82" s="440">
        <v>0.34816981349999998</v>
      </c>
      <c r="AS82" s="425"/>
      <c r="AT82" s="426"/>
      <c r="AU82" s="426"/>
    </row>
    <row r="83" spans="1:47" x14ac:dyDescent="0.2">
      <c r="A83" s="231">
        <v>1976</v>
      </c>
      <c r="B83" s="232">
        <v>39</v>
      </c>
      <c r="C83" s="417">
        <v>3.7385970799999999</v>
      </c>
      <c r="D83" s="418">
        <v>4.2113472925000002</v>
      </c>
      <c r="E83" s="419">
        <v>5.3128619815279929</v>
      </c>
      <c r="F83" s="417">
        <v>2.2815426200000002</v>
      </c>
      <c r="G83" s="418">
        <v>2.5440056520000001</v>
      </c>
      <c r="H83" s="419">
        <v>1.347348873785317</v>
      </c>
      <c r="I83" s="417">
        <v>2.5668146599999999</v>
      </c>
      <c r="J83" s="418">
        <v>2.3609131675000001</v>
      </c>
      <c r="K83" s="419">
        <v>7.1094542829860137</v>
      </c>
      <c r="L83" s="420"/>
      <c r="M83" s="421"/>
      <c r="N83" s="419">
        <v>4.9504770464046987E-3</v>
      </c>
      <c r="O83" s="417">
        <v>0.64916490999999998</v>
      </c>
      <c r="P83" s="418">
        <v>0.32416241299999998</v>
      </c>
      <c r="Q83" s="419">
        <v>0.80281113478925237</v>
      </c>
      <c r="R83" s="425"/>
      <c r="S83" s="426"/>
      <c r="T83" s="419">
        <v>771.87828289678282</v>
      </c>
      <c r="U83" s="417">
        <v>7.4256729145558934E-4</v>
      </c>
      <c r="V83" s="418">
        <v>9.6692156366092537E-4</v>
      </c>
      <c r="W83" s="419">
        <v>2.8976081920382593E-3</v>
      </c>
      <c r="X83" s="417">
        <v>8.7855293819655528E-4</v>
      </c>
      <c r="Y83" s="418">
        <v>1.1440052347180005E-3</v>
      </c>
      <c r="Z83" s="419">
        <v>3.9136662360276363E-3</v>
      </c>
      <c r="AA83" s="417">
        <v>2.8208336399999999E-2</v>
      </c>
      <c r="AB83" s="418">
        <v>3.1494188404999998E-2</v>
      </c>
      <c r="AC83" s="419">
        <v>4.7601498463340858E-2</v>
      </c>
      <c r="AD83" s="417">
        <v>8.0271551000000007E-3</v>
      </c>
      <c r="AE83" s="418">
        <v>8.9620646149999993E-3</v>
      </c>
      <c r="AF83" s="419">
        <v>8.8642283964981815E-3</v>
      </c>
      <c r="AG83" s="417">
        <v>4.5867355899999997E-2</v>
      </c>
      <c r="AH83" s="418">
        <v>5.1209962730000003E-2</v>
      </c>
      <c r="AI83" s="419">
        <v>1.0489074999398175E-2</v>
      </c>
      <c r="AJ83" s="417">
        <v>2.06409322E-2</v>
      </c>
      <c r="AK83" s="418">
        <v>2.3044425665E-2</v>
      </c>
      <c r="AL83" s="419">
        <v>3.9059208600476644E-3</v>
      </c>
      <c r="AM83" s="417">
        <v>8.8524293200000007E-2</v>
      </c>
      <c r="AN83" s="418">
        <v>9.8835418834999994E-2</v>
      </c>
      <c r="AO83" s="419">
        <v>0.10471797477953156</v>
      </c>
      <c r="AP83" s="417">
        <v>0.69726971999999998</v>
      </c>
      <c r="AQ83" s="418">
        <v>0.34816981349999998</v>
      </c>
      <c r="AR83" s="440">
        <v>0.34816981349999998</v>
      </c>
      <c r="AS83" s="425"/>
      <c r="AT83" s="426"/>
      <c r="AU83" s="426"/>
    </row>
    <row r="84" spans="1:47" ht="13.5" thickBot="1" x14ac:dyDescent="0.25">
      <c r="A84" s="233">
        <v>1976</v>
      </c>
      <c r="B84" s="234">
        <v>40</v>
      </c>
      <c r="C84" s="428">
        <v>3.7385970799999999</v>
      </c>
      <c r="D84" s="429">
        <v>4.2113472925000002</v>
      </c>
      <c r="E84" s="430">
        <v>5.3128619815279929</v>
      </c>
      <c r="F84" s="428">
        <v>2.2815426200000002</v>
      </c>
      <c r="G84" s="429">
        <v>2.5440056520000001</v>
      </c>
      <c r="H84" s="430">
        <v>1.347348873785317</v>
      </c>
      <c r="I84" s="428">
        <v>2.5668146599999999</v>
      </c>
      <c r="J84" s="429">
        <v>2.3609131675000001</v>
      </c>
      <c r="K84" s="430">
        <v>7.1094542829860137</v>
      </c>
      <c r="L84" s="431"/>
      <c r="M84" s="432"/>
      <c r="N84" s="430">
        <v>4.9504770464046987E-3</v>
      </c>
      <c r="O84" s="428">
        <v>0.64916490999999998</v>
      </c>
      <c r="P84" s="429">
        <v>0.32416241299999998</v>
      </c>
      <c r="Q84" s="430">
        <v>0.80281113478925237</v>
      </c>
      <c r="R84" s="433"/>
      <c r="S84" s="434"/>
      <c r="T84" s="430">
        <v>771.87828289678282</v>
      </c>
      <c r="U84" s="428">
        <v>7.4256729145558934E-4</v>
      </c>
      <c r="V84" s="429">
        <v>9.6692156366092537E-4</v>
      </c>
      <c r="W84" s="430">
        <v>2.8976081920382593E-3</v>
      </c>
      <c r="X84" s="428">
        <v>8.7855293819655528E-4</v>
      </c>
      <c r="Y84" s="429">
        <v>1.1440052347180005E-3</v>
      </c>
      <c r="Z84" s="430">
        <v>3.9136662360276363E-3</v>
      </c>
      <c r="AA84" s="428">
        <v>2.8208336399999999E-2</v>
      </c>
      <c r="AB84" s="429">
        <v>3.1494188404999998E-2</v>
      </c>
      <c r="AC84" s="430">
        <v>4.7601498463340858E-2</v>
      </c>
      <c r="AD84" s="428">
        <v>8.0271551000000007E-3</v>
      </c>
      <c r="AE84" s="429">
        <v>8.9620646149999993E-3</v>
      </c>
      <c r="AF84" s="430">
        <v>8.8642283964981815E-3</v>
      </c>
      <c r="AG84" s="428">
        <v>4.5867355899999997E-2</v>
      </c>
      <c r="AH84" s="429">
        <v>5.1209962730000003E-2</v>
      </c>
      <c r="AI84" s="430">
        <v>1.0489074999398175E-2</v>
      </c>
      <c r="AJ84" s="428">
        <v>2.06409322E-2</v>
      </c>
      <c r="AK84" s="429">
        <v>2.3044425665E-2</v>
      </c>
      <c r="AL84" s="430">
        <v>3.9059208600476644E-3</v>
      </c>
      <c r="AM84" s="428">
        <v>8.8524293200000007E-2</v>
      </c>
      <c r="AN84" s="429">
        <v>9.8835418834999994E-2</v>
      </c>
      <c r="AO84" s="430">
        <v>0.10471797477953156</v>
      </c>
      <c r="AP84" s="428">
        <v>0.69726971999999998</v>
      </c>
      <c r="AQ84" s="429">
        <v>0.34816981349999998</v>
      </c>
      <c r="AR84" s="441">
        <v>0.34816981349999998</v>
      </c>
      <c r="AS84" s="433"/>
      <c r="AT84" s="434"/>
      <c r="AU84" s="434"/>
    </row>
    <row r="85" spans="1:47" x14ac:dyDescent="0.2">
      <c r="A85" s="229">
        <v>1977</v>
      </c>
      <c r="B85" s="230">
        <v>1</v>
      </c>
      <c r="C85" s="409">
        <v>0.87845373999999998</v>
      </c>
      <c r="D85" s="410">
        <v>0.66211149150000004</v>
      </c>
      <c r="E85" s="411">
        <v>1.3514259457582545</v>
      </c>
      <c r="F85" s="409">
        <v>0.35350568999999998</v>
      </c>
      <c r="G85" s="410">
        <v>0.32647981549999999</v>
      </c>
      <c r="H85" s="411">
        <v>0.32061363759852229</v>
      </c>
      <c r="I85" s="409">
        <v>1.54031506</v>
      </c>
      <c r="J85" s="410">
        <v>1.0256303339999999</v>
      </c>
      <c r="K85" s="411">
        <v>6.7037435060853587</v>
      </c>
      <c r="L85" s="412"/>
      <c r="M85" s="413"/>
      <c r="N85" s="411">
        <v>0.29357451689287484</v>
      </c>
      <c r="O85" s="409">
        <v>0.67966795999999996</v>
      </c>
      <c r="P85" s="410">
        <v>0.34467446400000001</v>
      </c>
      <c r="Q85" s="411">
        <v>0.47687595855135106</v>
      </c>
      <c r="R85" s="414"/>
      <c r="S85" s="415"/>
      <c r="T85" s="411">
        <v>753.01577018885371</v>
      </c>
      <c r="U85" s="409">
        <v>7.4256729145558934E-4</v>
      </c>
      <c r="V85" s="410">
        <v>9.6692156366092537E-4</v>
      </c>
      <c r="W85" s="411">
        <v>2.5846213269631732E-3</v>
      </c>
      <c r="X85" s="409">
        <v>8.7855293819655528E-4</v>
      </c>
      <c r="Y85" s="410">
        <v>1.1440052347180005E-3</v>
      </c>
      <c r="Z85" s="411">
        <v>2.4073178612593177E-3</v>
      </c>
      <c r="AA85" s="409">
        <v>4.4507849999999996E-3</v>
      </c>
      <c r="AB85" s="410">
        <v>4.1691974800000002E-3</v>
      </c>
      <c r="AC85" s="411">
        <v>1.1327201047475593E-2</v>
      </c>
      <c r="AD85" s="409">
        <v>1.266774E-3</v>
      </c>
      <c r="AE85" s="410">
        <v>1.1860592249999999E-3</v>
      </c>
      <c r="AF85" s="411">
        <v>2.1093205747933904E-3</v>
      </c>
      <c r="AG85" s="409">
        <v>7.2364098000000003E-3</v>
      </c>
      <c r="AH85" s="410">
        <v>6.7791459049999997E-3</v>
      </c>
      <c r="AI85" s="411">
        <v>2.495967477779725E-3</v>
      </c>
      <c r="AJ85" s="409">
        <v>3.2562922000000001E-3</v>
      </c>
      <c r="AK85" s="410">
        <v>3.0505863100000002E-3</v>
      </c>
      <c r="AL85" s="411">
        <v>9.294509790746013E-4</v>
      </c>
      <c r="AM85" s="409">
        <v>1.39673401E-2</v>
      </c>
      <c r="AN85" s="410">
        <v>1.3083433239999999E-2</v>
      </c>
      <c r="AO85" s="411">
        <v>2.4918575844724119E-2</v>
      </c>
      <c r="AP85" s="409">
        <v>0.72777276999999996</v>
      </c>
      <c r="AQ85" s="410">
        <v>0.36868186450000001</v>
      </c>
      <c r="AR85" s="439">
        <v>0.36868186450000001</v>
      </c>
      <c r="AS85" s="414"/>
      <c r="AT85" s="415"/>
      <c r="AU85" s="415"/>
    </row>
    <row r="86" spans="1:47" x14ac:dyDescent="0.2">
      <c r="A86" s="231">
        <v>1977</v>
      </c>
      <c r="B86" s="232">
        <v>2</v>
      </c>
      <c r="C86" s="417">
        <v>0.97260610999999997</v>
      </c>
      <c r="D86" s="418">
        <v>0.7459585245</v>
      </c>
      <c r="E86" s="419">
        <v>1.3518449049149417</v>
      </c>
      <c r="F86" s="417">
        <v>0.42781846000000001</v>
      </c>
      <c r="G86" s="418">
        <v>0.39686228200000001</v>
      </c>
      <c r="H86" s="419">
        <v>0.32095186952601507</v>
      </c>
      <c r="I86" s="417">
        <v>1.5972874399999999</v>
      </c>
      <c r="J86" s="418">
        <v>1.124129119</v>
      </c>
      <c r="K86" s="419">
        <v>6.7045612087381725</v>
      </c>
      <c r="L86" s="420"/>
      <c r="M86" s="421"/>
      <c r="N86" s="419">
        <v>0.293619089218705</v>
      </c>
      <c r="O86" s="417">
        <v>0.67966795999999996</v>
      </c>
      <c r="P86" s="418">
        <v>0.34467446400000001</v>
      </c>
      <c r="Q86" s="419">
        <v>0.47689678936033214</v>
      </c>
      <c r="R86" s="422"/>
      <c r="S86" s="423"/>
      <c r="T86" s="419">
        <v>753.02072560222109</v>
      </c>
      <c r="U86" s="417">
        <v>7.4256729145558934E-4</v>
      </c>
      <c r="V86" s="418">
        <v>9.6692156366092537E-4</v>
      </c>
      <c r="W86" s="419">
        <v>2.5873480771605056E-3</v>
      </c>
      <c r="X86" s="417">
        <v>8.7855293819655528E-4</v>
      </c>
      <c r="Y86" s="418">
        <v>1.1440052347180005E-3</v>
      </c>
      <c r="Z86" s="419">
        <v>2.4105063096970672E-3</v>
      </c>
      <c r="AA86" s="417">
        <v>5.3660918000000002E-3</v>
      </c>
      <c r="AB86" s="418">
        <v>5.0370712600000004E-3</v>
      </c>
      <c r="AC86" s="419">
        <v>1.1339175521069113E-2</v>
      </c>
      <c r="AD86" s="417">
        <v>1.5267254E-3</v>
      </c>
      <c r="AE86" s="418">
        <v>1.4334750450000001E-3</v>
      </c>
      <c r="AF86" s="419">
        <v>2.1115469925585603E-3</v>
      </c>
      <c r="AG86" s="417">
        <v>8.7262981E-3</v>
      </c>
      <c r="AH86" s="418">
        <v>8.1905841050000008E-3</v>
      </c>
      <c r="AI86" s="419">
        <v>2.4986031643888409E-3</v>
      </c>
      <c r="AJ86" s="417">
        <v>3.9263999000000004E-3</v>
      </c>
      <c r="AK86" s="418">
        <v>3.6858119549999999E-3</v>
      </c>
      <c r="AL86" s="419">
        <v>9.3043178718007222E-4</v>
      </c>
      <c r="AM86" s="417">
        <v>1.6841752099999999E-2</v>
      </c>
      <c r="AN86" s="418">
        <v>1.5807919340000001E-2</v>
      </c>
      <c r="AO86" s="419">
        <v>2.4944856652212789E-2</v>
      </c>
      <c r="AP86" s="417">
        <v>0.72777276999999996</v>
      </c>
      <c r="AQ86" s="418">
        <v>0.36868186450000001</v>
      </c>
      <c r="AR86" s="440">
        <v>0.36868186450000001</v>
      </c>
      <c r="AS86" s="422"/>
      <c r="AT86" s="423"/>
      <c r="AU86" s="423"/>
    </row>
    <row r="87" spans="1:47" x14ac:dyDescent="0.2">
      <c r="A87" s="231">
        <v>1977</v>
      </c>
      <c r="B87" s="232">
        <v>3</v>
      </c>
      <c r="C87" s="417">
        <v>1.0811505699999999</v>
      </c>
      <c r="D87" s="418">
        <v>0.84100940599999996</v>
      </c>
      <c r="E87" s="419">
        <v>1.4317518369031486</v>
      </c>
      <c r="F87" s="417">
        <v>0.51161564000000004</v>
      </c>
      <c r="G87" s="418">
        <v>0.47430371399999999</v>
      </c>
      <c r="H87" s="419">
        <v>0.3849757416669104</v>
      </c>
      <c r="I87" s="417">
        <v>1.65988688</v>
      </c>
      <c r="J87" s="418">
        <v>1.2277334310000001</v>
      </c>
      <c r="K87" s="419">
        <v>6.8641882074230054</v>
      </c>
      <c r="L87" s="420"/>
      <c r="M87" s="421"/>
      <c r="N87" s="419">
        <v>0.30238266080417525</v>
      </c>
      <c r="O87" s="417">
        <v>0.67966795999999996</v>
      </c>
      <c r="P87" s="418">
        <v>0.34467446400000001</v>
      </c>
      <c r="Q87" s="419">
        <v>0.48080099072132537</v>
      </c>
      <c r="R87" s="422"/>
      <c r="S87" s="423"/>
      <c r="T87" s="419">
        <v>753.42400193732442</v>
      </c>
      <c r="U87" s="417">
        <v>7.4256729145558934E-4</v>
      </c>
      <c r="V87" s="418">
        <v>9.6692156366092537E-4</v>
      </c>
      <c r="W87" s="419">
        <v>3.1034795787715421E-3</v>
      </c>
      <c r="X87" s="417">
        <v>8.7855293819655528E-4</v>
      </c>
      <c r="Y87" s="418">
        <v>1.1440052347180005E-3</v>
      </c>
      <c r="Z87" s="419">
        <v>3.0132556000766939E-3</v>
      </c>
      <c r="AA87" s="417">
        <v>6.3989950999999998E-3</v>
      </c>
      <c r="AB87" s="418">
        <v>5.9909663650000002E-3</v>
      </c>
      <c r="AC87" s="419">
        <v>1.3601133924132081E-2</v>
      </c>
      <c r="AD87" s="417">
        <v>1.8212424E-3</v>
      </c>
      <c r="AE87" s="418">
        <v>1.704591465E-3</v>
      </c>
      <c r="AF87" s="419">
        <v>2.5327583932093895E-3</v>
      </c>
      <c r="AG87" s="417">
        <v>1.04050007E-2</v>
      </c>
      <c r="AH87" s="418">
        <v>9.7415543100000009E-3</v>
      </c>
      <c r="AI87" s="419">
        <v>2.9970334054770747E-3</v>
      </c>
      <c r="AJ87" s="417">
        <v>4.6824082E-3</v>
      </c>
      <c r="AK87" s="418">
        <v>4.3838433099999997E-3</v>
      </c>
      <c r="AL87" s="419">
        <v>1.1160345071315064E-3</v>
      </c>
      <c r="AM87" s="417">
        <v>2.0081617699999998E-2</v>
      </c>
      <c r="AN87" s="418">
        <v>1.8801505864999998E-2</v>
      </c>
      <c r="AO87" s="419">
        <v>2.9920968237255412E-2</v>
      </c>
      <c r="AP87" s="417">
        <v>0.72777276999999996</v>
      </c>
      <c r="AQ87" s="418">
        <v>0.36868186450000001</v>
      </c>
      <c r="AR87" s="440">
        <v>0.36868186450000001</v>
      </c>
      <c r="AS87" s="422"/>
      <c r="AT87" s="423"/>
      <c r="AU87" s="423"/>
    </row>
    <row r="88" spans="1:47" x14ac:dyDescent="0.2">
      <c r="A88" s="231">
        <v>1977</v>
      </c>
      <c r="B88" s="232">
        <v>4</v>
      </c>
      <c r="C88" s="417">
        <v>1.1887550200000001</v>
      </c>
      <c r="D88" s="418">
        <v>0.93404102850000004</v>
      </c>
      <c r="E88" s="419">
        <v>1.352915995314445</v>
      </c>
      <c r="F88" s="417">
        <v>0.59375789999999995</v>
      </c>
      <c r="G88" s="418">
        <v>0.5482544225</v>
      </c>
      <c r="H88" s="419">
        <v>0.32180881213851675</v>
      </c>
      <c r="I88" s="417">
        <v>1.7198299399999999</v>
      </c>
      <c r="J88" s="418">
        <v>1.322372694</v>
      </c>
      <c r="K88" s="419">
        <v>6.706710626326962</v>
      </c>
      <c r="L88" s="420"/>
      <c r="M88" s="421"/>
      <c r="N88" s="419">
        <v>0.29373753203016328</v>
      </c>
      <c r="O88" s="417">
        <v>0.67966795999999996</v>
      </c>
      <c r="P88" s="418">
        <v>0.34467446400000001</v>
      </c>
      <c r="Q88" s="419">
        <v>0.47695048748725644</v>
      </c>
      <c r="R88" s="422"/>
      <c r="S88" s="423"/>
      <c r="T88" s="419">
        <v>753.84545887159197</v>
      </c>
      <c r="U88" s="417">
        <v>7.4256729145558934E-4</v>
      </c>
      <c r="V88" s="418">
        <v>9.6692156366092537E-4</v>
      </c>
      <c r="W88" s="419">
        <v>2.5942562577787542E-3</v>
      </c>
      <c r="X88" s="417">
        <v>8.7855293819655528E-4</v>
      </c>
      <c r="Y88" s="418">
        <v>1.1440052347180005E-3</v>
      </c>
      <c r="Z88" s="419">
        <v>2.4185701735119701E-3</v>
      </c>
      <c r="AA88" s="417">
        <v>7.4109372999999999E-3</v>
      </c>
      <c r="AB88" s="418">
        <v>6.9025233449999997E-3</v>
      </c>
      <c r="AC88" s="419">
        <v>1.1369428713668644E-2</v>
      </c>
      <c r="AD88" s="417">
        <v>2.1091375999999998E-3</v>
      </c>
      <c r="AE88" s="418">
        <v>1.9640291249999999E-3</v>
      </c>
      <c r="AF88" s="419">
        <v>2.1171839483124684E-3</v>
      </c>
      <c r="AG88" s="417">
        <v>1.2050267200000001E-2</v>
      </c>
      <c r="AH88" s="418">
        <v>1.1223629800000001E-2</v>
      </c>
      <c r="AI88" s="419">
        <v>2.5052741397613297E-3</v>
      </c>
      <c r="AJ88" s="417">
        <v>5.4218104999999997E-3</v>
      </c>
      <c r="AK88" s="418">
        <v>5.0507544600000001E-3</v>
      </c>
      <c r="AL88" s="419">
        <v>9.3291421901310471E-4</v>
      </c>
      <c r="AM88" s="417">
        <v>2.3256967699999999E-2</v>
      </c>
      <c r="AN88" s="418">
        <v>2.1661081150000001E-2</v>
      </c>
      <c r="AO88" s="419">
        <v>2.5011445200966397E-2</v>
      </c>
      <c r="AP88" s="417">
        <v>0.72777276999999996</v>
      </c>
      <c r="AQ88" s="418">
        <v>0.36868186450000001</v>
      </c>
      <c r="AR88" s="440">
        <v>0.36868186450000001</v>
      </c>
      <c r="AS88" s="422"/>
      <c r="AT88" s="423"/>
      <c r="AU88" s="423"/>
    </row>
    <row r="89" spans="1:47" x14ac:dyDescent="0.2">
      <c r="A89" s="231">
        <v>1977</v>
      </c>
      <c r="B89" s="232">
        <v>5</v>
      </c>
      <c r="C89" s="417">
        <v>1.29576377</v>
      </c>
      <c r="D89" s="418">
        <v>1.025895046</v>
      </c>
      <c r="E89" s="419">
        <v>5.334236019045882</v>
      </c>
      <c r="F89" s="417">
        <v>0.67430084999999995</v>
      </c>
      <c r="G89" s="418">
        <v>0.61944535349999996</v>
      </c>
      <c r="H89" s="419">
        <v>1.236745239752608</v>
      </c>
      <c r="I89" s="417">
        <v>1.7771262699999999</v>
      </c>
      <c r="J89" s="418">
        <v>1.4089087629999999</v>
      </c>
      <c r="K89" s="419">
        <v>6.7015858174450855</v>
      </c>
      <c r="L89" s="420"/>
      <c r="M89" s="421"/>
      <c r="N89" s="419">
        <v>0.29373106253516618</v>
      </c>
      <c r="O89" s="417">
        <v>0.67966795999999996</v>
      </c>
      <c r="P89" s="418">
        <v>0.34467446400000001</v>
      </c>
      <c r="Q89" s="419">
        <v>0.87636592660820534</v>
      </c>
      <c r="R89" s="422"/>
      <c r="S89" s="423"/>
      <c r="T89" s="419">
        <v>754.14504238329209</v>
      </c>
      <c r="U89" s="417">
        <v>7.4256729145558934E-4</v>
      </c>
      <c r="V89" s="418">
        <v>9.6692156366092537E-4</v>
      </c>
      <c r="W89" s="419">
        <v>4.4882113759337795E-3</v>
      </c>
      <c r="X89" s="417">
        <v>8.7855293819655528E-4</v>
      </c>
      <c r="Y89" s="418">
        <v>1.1440052347180005E-3</v>
      </c>
      <c r="Z89" s="419">
        <v>2.4234417359240831E-3</v>
      </c>
      <c r="AA89" s="417">
        <v>8.4039427E-3</v>
      </c>
      <c r="AB89" s="418">
        <v>7.77988159E-3</v>
      </c>
      <c r="AC89" s="419">
        <v>4.3693979546359285E-2</v>
      </c>
      <c r="AD89" s="417">
        <v>2.3916973E-3</v>
      </c>
      <c r="AE89" s="418">
        <v>2.2137185649999998E-3</v>
      </c>
      <c r="AF89" s="419">
        <v>8.1365775167852403E-3</v>
      </c>
      <c r="AG89" s="417">
        <v>1.3665855500000001E-2</v>
      </c>
      <c r="AH89" s="418">
        <v>1.2650105700000001E-2</v>
      </c>
      <c r="AI89" s="419">
        <v>9.6280606626027738E-3</v>
      </c>
      <c r="AJ89" s="417">
        <v>6.1502157000000003E-3</v>
      </c>
      <c r="AK89" s="418">
        <v>5.6927141400000001E-3</v>
      </c>
      <c r="AL89" s="419">
        <v>3.5852922897980878E-3</v>
      </c>
      <c r="AM89" s="417">
        <v>2.6374674599999998E-2</v>
      </c>
      <c r="AN89" s="418">
        <v>2.4414423014999999E-2</v>
      </c>
      <c r="AO89" s="419">
        <v>9.6121748044594599E-2</v>
      </c>
      <c r="AP89" s="417">
        <v>0.72777276999999996</v>
      </c>
      <c r="AQ89" s="418">
        <v>0.36868186450000001</v>
      </c>
      <c r="AR89" s="440">
        <v>0.36868186450000001</v>
      </c>
      <c r="AS89" s="422"/>
      <c r="AT89" s="423"/>
      <c r="AU89" s="423"/>
    </row>
    <row r="90" spans="1:47" x14ac:dyDescent="0.2">
      <c r="A90" s="231">
        <v>1977</v>
      </c>
      <c r="B90" s="232">
        <v>6</v>
      </c>
      <c r="C90" s="417">
        <v>1.4023586400000001</v>
      </c>
      <c r="D90" s="418">
        <v>1.1174256235</v>
      </c>
      <c r="E90" s="419">
        <v>5.334971831613065</v>
      </c>
      <c r="F90" s="417">
        <v>0.75364109999999995</v>
      </c>
      <c r="G90" s="418">
        <v>0.68858909000000001</v>
      </c>
      <c r="H90" s="419">
        <v>1.2373342231093232</v>
      </c>
      <c r="I90" s="417">
        <v>1.8320577899999999</v>
      </c>
      <c r="J90" s="418">
        <v>1.4882261109999999</v>
      </c>
      <c r="K90" s="419">
        <v>6.7030564332849227</v>
      </c>
      <c r="L90" s="420"/>
      <c r="M90" s="421"/>
      <c r="N90" s="419">
        <v>0.29381098796977295</v>
      </c>
      <c r="O90" s="417">
        <v>0.67966795999999996</v>
      </c>
      <c r="P90" s="418">
        <v>0.34467446400000001</v>
      </c>
      <c r="Q90" s="419">
        <v>0.87639853626945896</v>
      </c>
      <c r="R90" s="422"/>
      <c r="S90" s="423"/>
      <c r="T90" s="419">
        <v>754.86011346777525</v>
      </c>
      <c r="U90" s="417">
        <v>7.4256729145558934E-4</v>
      </c>
      <c r="V90" s="418">
        <v>9.6692156366092537E-4</v>
      </c>
      <c r="W90" s="419">
        <v>4.4903413436471751E-3</v>
      </c>
      <c r="X90" s="417">
        <v>8.7855293819655528E-4</v>
      </c>
      <c r="Y90" s="418">
        <v>1.1440052347180005E-3</v>
      </c>
      <c r="Z90" s="419">
        <v>2.4289357119372883E-3</v>
      </c>
      <c r="AA90" s="417">
        <v>9.3816397999999992E-3</v>
      </c>
      <c r="AB90" s="418">
        <v>8.6317037999999995E-3</v>
      </c>
      <c r="AC90" s="419">
        <v>4.3714629310054695E-2</v>
      </c>
      <c r="AD90" s="417">
        <v>2.6692977E-3</v>
      </c>
      <c r="AE90" s="418">
        <v>2.456115225E-3</v>
      </c>
      <c r="AF90" s="419">
        <v>8.1404373182974894E-3</v>
      </c>
      <c r="AG90" s="417">
        <v>1.52554491E-2</v>
      </c>
      <c r="AH90" s="418">
        <v>1.403492775E-2</v>
      </c>
      <c r="AI90" s="419">
        <v>9.6325756309591296E-3</v>
      </c>
      <c r="AJ90" s="417">
        <v>6.8646478999999996E-3</v>
      </c>
      <c r="AK90" s="418">
        <v>6.3157305350000003E-3</v>
      </c>
      <c r="AL90" s="419">
        <v>3.5869872477522599E-3</v>
      </c>
      <c r="AM90" s="417">
        <v>2.9442778400000001E-2</v>
      </c>
      <c r="AN90" s="418">
        <v>2.7087354724999999E-2</v>
      </c>
      <c r="AO90" s="419">
        <v>9.6167460009267958E-2</v>
      </c>
      <c r="AP90" s="417">
        <v>0.72777276999999996</v>
      </c>
      <c r="AQ90" s="418">
        <v>0.36868186450000001</v>
      </c>
      <c r="AR90" s="440">
        <v>0.36868186450000001</v>
      </c>
      <c r="AS90" s="422"/>
      <c r="AT90" s="423"/>
      <c r="AU90" s="423"/>
    </row>
    <row r="91" spans="1:47" x14ac:dyDescent="0.2">
      <c r="A91" s="231">
        <v>1977</v>
      </c>
      <c r="B91" s="232">
        <v>7</v>
      </c>
      <c r="C91" s="417">
        <v>1.5089914</v>
      </c>
      <c r="D91" s="418">
        <v>1.2095495235</v>
      </c>
      <c r="E91" s="419">
        <v>5.3357807783468978</v>
      </c>
      <c r="F91" s="417">
        <v>0.83194193000000005</v>
      </c>
      <c r="G91" s="418">
        <v>0.75629663199999997</v>
      </c>
      <c r="H91" s="419">
        <v>1.2379904997977222</v>
      </c>
      <c r="I91" s="417">
        <v>1.88457429</v>
      </c>
      <c r="J91" s="418">
        <v>1.5610759085000001</v>
      </c>
      <c r="K91" s="419">
        <v>6.704684579113497</v>
      </c>
      <c r="L91" s="420"/>
      <c r="M91" s="421"/>
      <c r="N91" s="419">
        <v>0.29390048158128707</v>
      </c>
      <c r="O91" s="417">
        <v>0.67966795999999996</v>
      </c>
      <c r="P91" s="418">
        <v>0.34467446400000001</v>
      </c>
      <c r="Q91" s="419">
        <v>0.87644110977907341</v>
      </c>
      <c r="R91" s="422"/>
      <c r="S91" s="423"/>
      <c r="T91" s="419">
        <v>755.51841362504899</v>
      </c>
      <c r="U91" s="417">
        <v>7.4256729145558934E-4</v>
      </c>
      <c r="V91" s="418">
        <v>9.6692156366092537E-4</v>
      </c>
      <c r="W91" s="419">
        <v>4.4927261566979114E-3</v>
      </c>
      <c r="X91" s="417">
        <v>8.7855293819655528E-4</v>
      </c>
      <c r="Y91" s="418">
        <v>1.1440052347180005E-3</v>
      </c>
      <c r="Z91" s="419">
        <v>2.4350724657556163E-3</v>
      </c>
      <c r="AA91" s="417">
        <v>1.0345843299999999E-2</v>
      </c>
      <c r="AB91" s="418">
        <v>9.4657798449999993E-3</v>
      </c>
      <c r="AC91" s="419">
        <v>4.3737880077802695E-2</v>
      </c>
      <c r="AD91" s="417">
        <v>2.9436931999999999E-3</v>
      </c>
      <c r="AE91" s="418">
        <v>2.693445765E-3</v>
      </c>
      <c r="AF91" s="419">
        <v>8.1447290185295649E-3</v>
      </c>
      <c r="AG91" s="417">
        <v>1.6823042699999999E-2</v>
      </c>
      <c r="AH91" s="418">
        <v>1.5391538305000001E-2</v>
      </c>
      <c r="AI91" s="419">
        <v>9.637700487066787E-3</v>
      </c>
      <c r="AJ91" s="417">
        <v>7.5707059000000004E-3</v>
      </c>
      <c r="AK91" s="418">
        <v>6.9259577949999998E-3</v>
      </c>
      <c r="AL91" s="419">
        <v>3.5888961242648855E-3</v>
      </c>
      <c r="AM91" s="417">
        <v>3.2469459399999998E-2</v>
      </c>
      <c r="AN91" s="418">
        <v>2.9705505520000001E-2</v>
      </c>
      <c r="AO91" s="419">
        <v>9.6218147020572894E-2</v>
      </c>
      <c r="AP91" s="417">
        <v>0.72777276999999996</v>
      </c>
      <c r="AQ91" s="418">
        <v>0.36868186450000001</v>
      </c>
      <c r="AR91" s="440">
        <v>0.36868186450000001</v>
      </c>
      <c r="AS91" s="422"/>
      <c r="AT91" s="423"/>
      <c r="AU91" s="423"/>
    </row>
    <row r="92" spans="1:47" x14ac:dyDescent="0.2">
      <c r="A92" s="231">
        <v>1977</v>
      </c>
      <c r="B92" s="232">
        <v>8</v>
      </c>
      <c r="C92" s="417">
        <v>1.6156439600000001</v>
      </c>
      <c r="D92" s="418">
        <v>1.3031523894999999</v>
      </c>
      <c r="E92" s="419">
        <v>5.3553310649576078</v>
      </c>
      <c r="F92" s="417">
        <v>0.90932683000000003</v>
      </c>
      <c r="G92" s="418">
        <v>0.82322748150000002</v>
      </c>
      <c r="H92" s="419">
        <v>1.2537289903939566</v>
      </c>
      <c r="I92" s="417">
        <v>1.9348999099999999</v>
      </c>
      <c r="J92" s="418">
        <v>1.6280949185</v>
      </c>
      <c r="K92" s="419">
        <v>6.7437163133963187</v>
      </c>
      <c r="L92" s="420"/>
      <c r="M92" s="421"/>
      <c r="N92" s="419">
        <v>3.8485685219111658E-2</v>
      </c>
      <c r="O92" s="417">
        <v>0.67966795999999996</v>
      </c>
      <c r="P92" s="418">
        <v>0.34467446400000001</v>
      </c>
      <c r="Q92" s="419">
        <v>0.83529398471679839</v>
      </c>
      <c r="R92" s="422"/>
      <c r="S92" s="423"/>
      <c r="T92" s="419">
        <v>756.57115725249912</v>
      </c>
      <c r="U92" s="417">
        <v>7.4256729145558934E-4</v>
      </c>
      <c r="V92" s="418">
        <v>9.6692156366092537E-4</v>
      </c>
      <c r="W92" s="419">
        <v>4.5498557416176989E-3</v>
      </c>
      <c r="X92" s="417">
        <v>8.7855293819655528E-4</v>
      </c>
      <c r="Y92" s="418">
        <v>1.1440052347180005E-3</v>
      </c>
      <c r="Z92" s="419">
        <v>2.5825520164564899E-3</v>
      </c>
      <c r="AA92" s="417">
        <v>1.12995766E-2</v>
      </c>
      <c r="AB92" s="418">
        <v>1.0290741765E-2</v>
      </c>
      <c r="AC92" s="419">
        <v>4.4293997100632435E-2</v>
      </c>
      <c r="AD92" s="417">
        <v>3.2152303E-3</v>
      </c>
      <c r="AE92" s="418">
        <v>2.9281469150000002E-3</v>
      </c>
      <c r="AF92" s="419">
        <v>8.2483089383970348E-3</v>
      </c>
      <c r="AG92" s="417">
        <v>1.8373555499999999E-2</v>
      </c>
      <c r="AH92" s="418">
        <v>1.6732759239999999E-2</v>
      </c>
      <c r="AI92" s="419">
        <v>9.7602699443515243E-3</v>
      </c>
      <c r="AJ92" s="417">
        <v>8.2677353000000006E-3</v>
      </c>
      <c r="AK92" s="418">
        <v>7.5297739199999998E-3</v>
      </c>
      <c r="AL92" s="419">
        <v>3.6345299091694715E-3</v>
      </c>
      <c r="AM92" s="417">
        <v>3.5461214900000003E-2</v>
      </c>
      <c r="AN92" s="418">
        <v>3.2294347525000003E-2</v>
      </c>
      <c r="AO92" s="419">
        <v>9.7441485595102253E-2</v>
      </c>
      <c r="AP92" s="417">
        <v>0.72777276999999996</v>
      </c>
      <c r="AQ92" s="418">
        <v>0.36868186450000001</v>
      </c>
      <c r="AR92" s="440">
        <v>0.36868186450000001</v>
      </c>
      <c r="AS92" s="422"/>
      <c r="AT92" s="423"/>
      <c r="AU92" s="423"/>
    </row>
    <row r="93" spans="1:47" x14ac:dyDescent="0.2">
      <c r="A93" s="231">
        <v>1977</v>
      </c>
      <c r="B93" s="232">
        <v>9</v>
      </c>
      <c r="C93" s="417">
        <v>1.7228947400000001</v>
      </c>
      <c r="D93" s="418">
        <v>1.399133352</v>
      </c>
      <c r="E93" s="419">
        <v>5.349766818766617</v>
      </c>
      <c r="F93" s="417">
        <v>0.98603264000000002</v>
      </c>
      <c r="G93" s="418">
        <v>0.89004137100000003</v>
      </c>
      <c r="H93" s="419">
        <v>1.2547068527721896</v>
      </c>
      <c r="I93" s="417">
        <v>1.98328938</v>
      </c>
      <c r="J93" s="418">
        <v>1.6899688675</v>
      </c>
      <c r="K93" s="419">
        <v>6.7407036289657603</v>
      </c>
      <c r="L93" s="420"/>
      <c r="M93" s="421"/>
      <c r="N93" s="419">
        <v>3.8500072113879014E-2</v>
      </c>
      <c r="O93" s="417">
        <v>0.67966795999999996</v>
      </c>
      <c r="P93" s="418">
        <v>0.34467446400000001</v>
      </c>
      <c r="Q93" s="419">
        <v>0.83536083469411937</v>
      </c>
      <c r="R93" s="422"/>
      <c r="S93" s="423"/>
      <c r="T93" s="419">
        <v>756.67717618829579</v>
      </c>
      <c r="U93" s="417">
        <v>7.4256729145558934E-4</v>
      </c>
      <c r="V93" s="418">
        <v>9.6692156366092537E-4</v>
      </c>
      <c r="W93" s="419">
        <v>4.5533952880619059E-3</v>
      </c>
      <c r="X93" s="417">
        <v>8.7855293819655528E-4</v>
      </c>
      <c r="Y93" s="418">
        <v>1.1440052347180005E-3</v>
      </c>
      <c r="Z93" s="419">
        <v>2.5953296638573857E-3</v>
      </c>
      <c r="AA93" s="417">
        <v>1.2244895699999999E-2</v>
      </c>
      <c r="AB93" s="418">
        <v>1.1114267995E-2</v>
      </c>
      <c r="AC93" s="419">
        <v>4.4328471289195044E-2</v>
      </c>
      <c r="AD93" s="417">
        <v>3.483964E-3</v>
      </c>
      <c r="AE93" s="418">
        <v>3.1623331999999999E-3</v>
      </c>
      <c r="AF93" s="419">
        <v>8.2547215341236546E-3</v>
      </c>
      <c r="AG93" s="417">
        <v>1.99107509E-2</v>
      </c>
      <c r="AH93" s="418">
        <v>1.8071504499999998E-2</v>
      </c>
      <c r="AI93" s="419">
        <v>9.7678484781098442E-3</v>
      </c>
      <c r="AJ93" s="417">
        <v>8.9595212000000007E-3</v>
      </c>
      <c r="AK93" s="418">
        <v>8.1321309899999999E-3</v>
      </c>
      <c r="AL93" s="419">
        <v>3.6373592408908101E-3</v>
      </c>
      <c r="AM93" s="417">
        <v>3.8427536599999999E-2</v>
      </c>
      <c r="AN93" s="418">
        <v>3.4878081045000002E-2</v>
      </c>
      <c r="AO93" s="419">
        <v>9.7517625608873865E-2</v>
      </c>
      <c r="AP93" s="417">
        <v>0.72777276999999996</v>
      </c>
      <c r="AQ93" s="418">
        <v>0.36868186450000001</v>
      </c>
      <c r="AR93" s="440">
        <v>0.36868186450000001</v>
      </c>
      <c r="AS93" s="422"/>
      <c r="AT93" s="423"/>
      <c r="AU93" s="423"/>
    </row>
    <row r="94" spans="1:47" x14ac:dyDescent="0.2">
      <c r="A94" s="231">
        <v>1977</v>
      </c>
      <c r="B94" s="232">
        <v>10</v>
      </c>
      <c r="C94" s="417">
        <v>1.83088586</v>
      </c>
      <c r="D94" s="418">
        <v>1.4983979435000001</v>
      </c>
      <c r="E94" s="419">
        <v>5.3516097063377099</v>
      </c>
      <c r="F94" s="417">
        <v>1.06224864</v>
      </c>
      <c r="G94" s="418">
        <v>0.95738805699999996</v>
      </c>
      <c r="H94" s="419">
        <v>1.2561980623061202</v>
      </c>
      <c r="I94" s="417">
        <v>2.0296795300000001</v>
      </c>
      <c r="J94" s="418">
        <v>1.7472469625</v>
      </c>
      <c r="K94" s="419">
        <v>6.7443909334156631</v>
      </c>
      <c r="L94" s="420"/>
      <c r="M94" s="421"/>
      <c r="N94" s="419">
        <v>3.8526430963294188E-2</v>
      </c>
      <c r="O94" s="417">
        <v>0.67966795999999996</v>
      </c>
      <c r="P94" s="418">
        <v>0.34467446400000001</v>
      </c>
      <c r="Q94" s="419">
        <v>0.83543285043735538</v>
      </c>
      <c r="R94" s="422"/>
      <c r="S94" s="423"/>
      <c r="T94" s="419">
        <v>756.64356730618204</v>
      </c>
      <c r="U94" s="417">
        <v>7.4256729145558934E-4</v>
      </c>
      <c r="V94" s="418">
        <v>9.6692156366092537E-4</v>
      </c>
      <c r="W94" s="419">
        <v>4.5588046835329946E-3</v>
      </c>
      <c r="X94" s="417">
        <v>8.7855293819655528E-4</v>
      </c>
      <c r="Y94" s="418">
        <v>1.1440052347180005E-3</v>
      </c>
      <c r="Z94" s="419">
        <v>2.6093195679487745E-3</v>
      </c>
      <c r="AA94" s="417">
        <v>1.3184347900000001E-2</v>
      </c>
      <c r="AB94" s="418">
        <v>1.1943722285E-2</v>
      </c>
      <c r="AC94" s="419">
        <v>4.4381170068996556E-2</v>
      </c>
      <c r="AD94" s="417">
        <v>3.7518843000000001E-3</v>
      </c>
      <c r="AE94" s="418">
        <v>3.39852607E-3</v>
      </c>
      <c r="AF94" s="419">
        <v>8.2645408296550607E-3</v>
      </c>
      <c r="AG94" s="417">
        <v>2.1437543600000001E-2</v>
      </c>
      <c r="AH94" s="418">
        <v>1.942056943E-2</v>
      </c>
      <c r="AI94" s="419">
        <v>9.7794667327115604E-3</v>
      </c>
      <c r="AJ94" s="417">
        <v>9.6463839999999992E-3</v>
      </c>
      <c r="AK94" s="418">
        <v>8.7391719099999994E-3</v>
      </c>
      <c r="AL94" s="419">
        <v>3.641679210673036E-3</v>
      </c>
      <c r="AM94" s="417">
        <v>4.1374791199999997E-2</v>
      </c>
      <c r="AN94" s="418">
        <v>3.7481728169999999E-2</v>
      </c>
      <c r="AO94" s="419">
        <v>9.7633535426187454E-2</v>
      </c>
      <c r="AP94" s="417">
        <v>0.72777276999999996</v>
      </c>
      <c r="AQ94" s="418">
        <v>0.36868186450000001</v>
      </c>
      <c r="AR94" s="440">
        <v>0.36868186450000001</v>
      </c>
      <c r="AS94" s="422"/>
      <c r="AT94" s="423"/>
      <c r="AU94" s="423"/>
    </row>
    <row r="95" spans="1:47" x14ac:dyDescent="0.2">
      <c r="A95" s="231">
        <v>1977</v>
      </c>
      <c r="B95" s="232">
        <v>11</v>
      </c>
      <c r="C95" s="417">
        <v>1.9398936499999999</v>
      </c>
      <c r="D95" s="418">
        <v>1.601918704</v>
      </c>
      <c r="E95" s="419">
        <v>5.3536487901426204</v>
      </c>
      <c r="F95" s="417">
        <v>1.13819051</v>
      </c>
      <c r="G95" s="418">
        <v>1.0258919074999999</v>
      </c>
      <c r="H95" s="419">
        <v>1.2599151650057518</v>
      </c>
      <c r="I95" s="417">
        <v>2.07433355</v>
      </c>
      <c r="J95" s="418">
        <v>1.800480874</v>
      </c>
      <c r="K95" s="419">
        <v>6.7484740917822839</v>
      </c>
      <c r="L95" s="420"/>
      <c r="M95" s="421"/>
      <c r="N95" s="419">
        <v>3.8555517054983439E-2</v>
      </c>
      <c r="O95" s="417">
        <v>0.67966795999999996</v>
      </c>
      <c r="P95" s="418">
        <v>0.34467446400000001</v>
      </c>
      <c r="Q95" s="419">
        <v>0.83551468684938945</v>
      </c>
      <c r="R95" s="422"/>
      <c r="S95" s="423"/>
      <c r="T95" s="419">
        <v>757.66289160833719</v>
      </c>
      <c r="U95" s="417">
        <v>7.4256729145558934E-4</v>
      </c>
      <c r="V95" s="418">
        <v>9.6692156366092537E-4</v>
      </c>
      <c r="W95" s="419">
        <v>2.7199393128109883E-3</v>
      </c>
      <c r="X95" s="417">
        <v>8.7855293819655528E-4</v>
      </c>
      <c r="Y95" s="418">
        <v>1.1440052347180005E-3</v>
      </c>
      <c r="Z95" s="419">
        <v>2.6246717210217743E-3</v>
      </c>
      <c r="AA95" s="417">
        <v>1.41195364E-2</v>
      </c>
      <c r="AB95" s="418">
        <v>1.278776981E-2</v>
      </c>
      <c r="AC95" s="419">
        <v>4.451242613480437E-2</v>
      </c>
      <c r="AD95" s="417">
        <v>4.0179463999999998E-3</v>
      </c>
      <c r="AE95" s="418">
        <v>3.6388406250000001E-3</v>
      </c>
      <c r="AF95" s="419">
        <v>8.2889832208346611E-3</v>
      </c>
      <c r="AG95" s="417">
        <v>2.2959667400000001E-2</v>
      </c>
      <c r="AH95" s="418">
        <v>2.0792729855000001E-2</v>
      </c>
      <c r="AI95" s="419">
        <v>9.808390669309346E-3</v>
      </c>
      <c r="AJ95" s="417">
        <v>1.03320826E-2</v>
      </c>
      <c r="AK95" s="418">
        <v>9.3569157350000005E-3</v>
      </c>
      <c r="AL95" s="419">
        <v>3.6524521359963401E-3</v>
      </c>
      <c r="AM95" s="417">
        <v>4.4311917700000002E-2</v>
      </c>
      <c r="AN95" s="418">
        <v>4.01300723E-2</v>
      </c>
      <c r="AO95" s="419">
        <v>9.792226004518427E-2</v>
      </c>
      <c r="AP95" s="417">
        <v>0.72777276999999996</v>
      </c>
      <c r="AQ95" s="418">
        <v>0.36868186450000001</v>
      </c>
      <c r="AR95" s="440">
        <v>0.36868186450000001</v>
      </c>
      <c r="AS95" s="422"/>
      <c r="AT95" s="423"/>
      <c r="AU95" s="423"/>
    </row>
    <row r="96" spans="1:47" x14ac:dyDescent="0.2">
      <c r="A96" s="231">
        <v>1977</v>
      </c>
      <c r="B96" s="232">
        <v>12</v>
      </c>
      <c r="C96" s="417">
        <v>2.05018609</v>
      </c>
      <c r="D96" s="418">
        <v>1.710703179</v>
      </c>
      <c r="E96" s="419">
        <v>5.4355943515161176</v>
      </c>
      <c r="F96" s="417">
        <v>1.2139898499999999</v>
      </c>
      <c r="G96" s="418">
        <v>1.0961655695000001</v>
      </c>
      <c r="H96" s="419">
        <v>1.3260026266087577</v>
      </c>
      <c r="I96" s="417">
        <v>2.1172882799999999</v>
      </c>
      <c r="J96" s="418">
        <v>1.850218841</v>
      </c>
      <c r="K96" s="419">
        <v>6.9121461860780178</v>
      </c>
      <c r="L96" s="420"/>
      <c r="M96" s="421"/>
      <c r="N96" s="419">
        <v>3.9723775750089646E-2</v>
      </c>
      <c r="O96" s="417">
        <v>0.67966795999999996</v>
      </c>
      <c r="P96" s="418">
        <v>0.34467446400000001</v>
      </c>
      <c r="Q96" s="419">
        <v>0.83872273369801353</v>
      </c>
      <c r="R96" s="422"/>
      <c r="S96" s="423"/>
      <c r="T96" s="419">
        <v>758.36708235300614</v>
      </c>
      <c r="U96" s="417">
        <v>7.4256729145558934E-4</v>
      </c>
      <c r="V96" s="418">
        <v>9.6692156366092537E-4</v>
      </c>
      <c r="W96" s="419">
        <v>2.8626094290154203E-3</v>
      </c>
      <c r="X96" s="417">
        <v>8.7855293819655528E-4</v>
      </c>
      <c r="Y96" s="418">
        <v>1.1440052347180005E-3</v>
      </c>
      <c r="Z96" s="419">
        <v>3.2427843965414193E-3</v>
      </c>
      <c r="AA96" s="417">
        <v>1.50546467E-2</v>
      </c>
      <c r="AB96" s="418">
        <v>1.365405456E-2</v>
      </c>
      <c r="AC96" s="419">
        <v>4.684737908116509E-2</v>
      </c>
      <c r="AD96" s="417">
        <v>4.2835966E-3</v>
      </c>
      <c r="AE96" s="418">
        <v>3.88508726E-3</v>
      </c>
      <c r="AF96" s="419">
        <v>8.7237938080248628E-3</v>
      </c>
      <c r="AG96" s="417">
        <v>2.4478442699999998E-2</v>
      </c>
      <c r="AH96" s="418">
        <v>2.2201977675000002E-2</v>
      </c>
      <c r="AI96" s="419">
        <v>1.0322915296649001E-2</v>
      </c>
      <c r="AJ96" s="417">
        <v>1.1015587300000001E-2</v>
      </c>
      <c r="AK96" s="418">
        <v>9.9905615100000008E-3</v>
      </c>
      <c r="AL96" s="419">
        <v>3.844046890066542E-3</v>
      </c>
      <c r="AM96" s="417">
        <v>4.7244046999999997E-2</v>
      </c>
      <c r="AN96" s="418">
        <v>4.2849536610000002E-2</v>
      </c>
      <c r="AO96" s="419">
        <v>0.10305890616408336</v>
      </c>
      <c r="AP96" s="417">
        <v>0.72777276999999996</v>
      </c>
      <c r="AQ96" s="418">
        <v>0.36868186450000001</v>
      </c>
      <c r="AR96" s="440">
        <v>0.36868186450000001</v>
      </c>
      <c r="AS96" s="422"/>
      <c r="AT96" s="423"/>
      <c r="AU96" s="423"/>
    </row>
    <row r="97" spans="1:47" x14ac:dyDescent="0.2">
      <c r="A97" s="231">
        <v>1977</v>
      </c>
      <c r="B97" s="232">
        <v>13</v>
      </c>
      <c r="C97" s="417">
        <v>2.1621023400000001</v>
      </c>
      <c r="D97" s="418">
        <v>1.825799825</v>
      </c>
      <c r="E97" s="419">
        <v>5.4424118441694276</v>
      </c>
      <c r="F97" s="417">
        <v>1.2899225400000001</v>
      </c>
      <c r="G97" s="418">
        <v>1.1690060035000001</v>
      </c>
      <c r="H97" s="419">
        <v>1.3315017351482406</v>
      </c>
      <c r="I97" s="417">
        <v>2.1585913200000002</v>
      </c>
      <c r="J97" s="418">
        <v>1.8968494645</v>
      </c>
      <c r="K97" s="419">
        <v>6.9257681845912513</v>
      </c>
      <c r="L97" s="420"/>
      <c r="M97" s="421"/>
      <c r="N97" s="419">
        <v>3.9821018270556355E-2</v>
      </c>
      <c r="O97" s="417">
        <v>0.67966795999999996</v>
      </c>
      <c r="P97" s="418">
        <v>0.34467446400000001</v>
      </c>
      <c r="Q97" s="419">
        <v>0.83899045423230545</v>
      </c>
      <c r="R97" s="422"/>
      <c r="S97" s="423"/>
      <c r="T97" s="419">
        <v>759.45958732654219</v>
      </c>
      <c r="U97" s="417">
        <v>7.4256729145558934E-4</v>
      </c>
      <c r="V97" s="418">
        <v>9.6692156366092537E-4</v>
      </c>
      <c r="W97" s="419">
        <v>2.8744841202243817E-3</v>
      </c>
      <c r="X97" s="417">
        <v>8.7855293819655528E-4</v>
      </c>
      <c r="Y97" s="418">
        <v>1.1440052347180005E-3</v>
      </c>
      <c r="Z97" s="419">
        <v>3.2942165686849325E-3</v>
      </c>
      <c r="AA97" s="417">
        <v>1.59901262E-2</v>
      </c>
      <c r="AB97" s="418">
        <v>1.4551505209999999E-2</v>
      </c>
      <c r="AC97" s="419">
        <v>4.70418583516884E-2</v>
      </c>
      <c r="AD97" s="417">
        <v>4.5494632000000002E-3</v>
      </c>
      <c r="AE97" s="418">
        <v>4.1406261599999999E-3</v>
      </c>
      <c r="AF97" s="419">
        <v>8.7599845540114428E-3</v>
      </c>
      <c r="AG97" s="417">
        <v>2.6000201899999999E-2</v>
      </c>
      <c r="AH97" s="418">
        <v>2.366048062E-2</v>
      </c>
      <c r="AI97" s="419">
        <v>1.0365727593610853E-2</v>
      </c>
      <c r="AJ97" s="417">
        <v>1.1700218599999999E-2</v>
      </c>
      <c r="AK97" s="418">
        <v>1.064726823E-2</v>
      </c>
      <c r="AL97" s="419">
        <v>3.8599931505221298E-3</v>
      </c>
      <c r="AM97" s="417">
        <v>5.0181092900000002E-2</v>
      </c>
      <c r="AN97" s="418">
        <v>4.5665301880000002E-2</v>
      </c>
      <c r="AO97" s="419">
        <v>0.10348652031470361</v>
      </c>
      <c r="AP97" s="417">
        <v>0.72777276999999996</v>
      </c>
      <c r="AQ97" s="418">
        <v>0.36868186450000001</v>
      </c>
      <c r="AR97" s="440">
        <v>0.36868186450000001</v>
      </c>
      <c r="AS97" s="422"/>
      <c r="AT97" s="423"/>
      <c r="AU97" s="423"/>
    </row>
    <row r="98" spans="1:47" x14ac:dyDescent="0.2">
      <c r="A98" s="231">
        <v>1977</v>
      </c>
      <c r="B98" s="232">
        <v>14</v>
      </c>
      <c r="C98" s="417">
        <v>2.2758900099999999</v>
      </c>
      <c r="D98" s="418">
        <v>1.9483094965000001</v>
      </c>
      <c r="E98" s="419">
        <v>5.4375254869662726</v>
      </c>
      <c r="F98" s="417">
        <v>1.3661860699999999</v>
      </c>
      <c r="G98" s="418">
        <v>1.2450229779999999</v>
      </c>
      <c r="H98" s="419">
        <v>1.3385072437163239</v>
      </c>
      <c r="I98" s="417">
        <v>2.19849212</v>
      </c>
      <c r="J98" s="418">
        <v>1.9408884465</v>
      </c>
      <c r="K98" s="419">
        <v>6.9322321725195248</v>
      </c>
      <c r="L98" s="420"/>
      <c r="M98" s="421"/>
      <c r="N98" s="419">
        <v>3.9938780674161761E-2</v>
      </c>
      <c r="O98" s="417">
        <v>0.67966795999999996</v>
      </c>
      <c r="P98" s="418">
        <v>0.34467446400000001</v>
      </c>
      <c r="Q98" s="419">
        <v>0.83936713049132072</v>
      </c>
      <c r="R98" s="422"/>
      <c r="S98" s="423"/>
      <c r="T98" s="419">
        <v>756.36355809460542</v>
      </c>
      <c r="U98" s="417">
        <v>7.4256729145558934E-4</v>
      </c>
      <c r="V98" s="418">
        <v>9.6692156366092537E-4</v>
      </c>
      <c r="W98" s="419">
        <v>2.8896078495093129E-3</v>
      </c>
      <c r="X98" s="417">
        <v>8.7855293819655528E-4</v>
      </c>
      <c r="Y98" s="418">
        <v>1.1440052347180005E-3</v>
      </c>
      <c r="Z98" s="419">
        <v>3.3670331524058073E-3</v>
      </c>
      <c r="AA98" s="417">
        <v>1.6929517799999998E-2</v>
      </c>
      <c r="AB98" s="418">
        <v>1.548826136E-2</v>
      </c>
      <c r="AC98" s="419">
        <v>4.7289182725225011E-2</v>
      </c>
      <c r="AD98" s="417">
        <v>4.8180703000000004E-3</v>
      </c>
      <c r="AE98" s="418">
        <v>4.4070397100000004E-3</v>
      </c>
      <c r="AF98" s="419">
        <v>8.8060478705458585E-3</v>
      </c>
      <c r="AG98" s="417">
        <v>2.7528632800000001E-2</v>
      </c>
      <c r="AH98" s="418">
        <v>2.5184060875000001E-2</v>
      </c>
      <c r="AI98" s="419">
        <v>1.0420258533693206E-2</v>
      </c>
      <c r="AJ98" s="417">
        <v>1.23877867E-2</v>
      </c>
      <c r="AK98" s="418">
        <v>1.133270496E-2</v>
      </c>
      <c r="AL98" s="419">
        <v>3.88029523849688E-3</v>
      </c>
      <c r="AM98" s="417">
        <v>5.3128873799999997E-2</v>
      </c>
      <c r="AN98" s="418">
        <v>4.8604990615000003E-2</v>
      </c>
      <c r="AO98" s="419">
        <v>0.10403096507635669</v>
      </c>
      <c r="AP98" s="417">
        <v>0.72777276999999996</v>
      </c>
      <c r="AQ98" s="418">
        <v>0.36868186450000001</v>
      </c>
      <c r="AR98" s="440">
        <v>0.36868186450000001</v>
      </c>
      <c r="AS98" s="422"/>
      <c r="AT98" s="423"/>
      <c r="AU98" s="423"/>
    </row>
    <row r="99" spans="1:47" x14ac:dyDescent="0.2">
      <c r="A99" s="231">
        <v>1977</v>
      </c>
      <c r="B99" s="232">
        <v>15</v>
      </c>
      <c r="C99" s="417">
        <v>2.3917618100000002</v>
      </c>
      <c r="D99" s="418">
        <v>2.0794678360000001</v>
      </c>
      <c r="E99" s="419">
        <v>5.4409748488793532</v>
      </c>
      <c r="F99" s="417">
        <v>1.4429462399999999</v>
      </c>
      <c r="G99" s="418">
        <v>1.3250016835</v>
      </c>
      <c r="H99" s="419">
        <v>1.341295921728979</v>
      </c>
      <c r="I99" s="417">
        <v>2.2369885100000002</v>
      </c>
      <c r="J99" s="418">
        <v>1.9827070225000001</v>
      </c>
      <c r="K99" s="419">
        <v>6.939134805117015</v>
      </c>
      <c r="L99" s="420"/>
      <c r="M99" s="421"/>
      <c r="N99" s="419">
        <v>3.9988014253320367E-2</v>
      </c>
      <c r="O99" s="417">
        <v>0.67966795999999996</v>
      </c>
      <c r="P99" s="418">
        <v>0.34467446400000001</v>
      </c>
      <c r="Q99" s="419">
        <v>0.83950304640378748</v>
      </c>
      <c r="R99" s="422"/>
      <c r="S99" s="423"/>
      <c r="T99" s="419">
        <v>757.74981010673844</v>
      </c>
      <c r="U99" s="417">
        <v>7.4256729145558934E-4</v>
      </c>
      <c r="V99" s="418">
        <v>9.6692156366092537E-4</v>
      </c>
      <c r="W99" s="419">
        <v>2.8956329983925284E-3</v>
      </c>
      <c r="X99" s="417">
        <v>8.7855293819655528E-4</v>
      </c>
      <c r="Y99" s="418">
        <v>1.1440052347180005E-3</v>
      </c>
      <c r="Z99" s="419">
        <v>3.3931398255618505E-3</v>
      </c>
      <c r="AA99" s="417">
        <v>1.78755136E-2</v>
      </c>
      <c r="AB99" s="418">
        <v>1.6473421405000001E-2</v>
      </c>
      <c r="AC99" s="419">
        <v>4.7387762925475668E-2</v>
      </c>
      <c r="AD99" s="417">
        <v>5.0859234999999997E-3</v>
      </c>
      <c r="AE99" s="418">
        <v>4.6875161600000003E-3</v>
      </c>
      <c r="AF99" s="419">
        <v>8.8244052967098793E-3</v>
      </c>
      <c r="AG99" s="417">
        <v>2.9065624700000001E-2</v>
      </c>
      <c r="AH99" s="418">
        <v>2.678598703E-2</v>
      </c>
      <c r="AI99" s="419">
        <v>1.0441966808466421E-2</v>
      </c>
      <c r="AJ99" s="417">
        <v>1.30792106E-2</v>
      </c>
      <c r="AK99" s="418">
        <v>1.205361862E-2</v>
      </c>
      <c r="AL99" s="419">
        <v>3.8883825537402734E-3</v>
      </c>
      <c r="AM99" s="417">
        <v>5.6095696E-2</v>
      </c>
      <c r="AN99" s="418">
        <v>5.1696516800000002E-2</v>
      </c>
      <c r="AO99" s="419">
        <v>0.10424762268429383</v>
      </c>
      <c r="AP99" s="417">
        <v>0.72777276999999996</v>
      </c>
      <c r="AQ99" s="418">
        <v>0.36868186450000001</v>
      </c>
      <c r="AR99" s="440">
        <v>0.36868186450000001</v>
      </c>
      <c r="AS99" s="422"/>
      <c r="AT99" s="423"/>
      <c r="AU99" s="423"/>
    </row>
    <row r="100" spans="1:47" x14ac:dyDescent="0.2">
      <c r="A100" s="231">
        <v>1977</v>
      </c>
      <c r="B100" s="232">
        <v>16</v>
      </c>
      <c r="C100" s="417">
        <v>2.5100653500000001</v>
      </c>
      <c r="D100" s="418">
        <v>2.220612241</v>
      </c>
      <c r="E100" s="419">
        <v>5.4478218324657872</v>
      </c>
      <c r="F100" s="417">
        <v>1.5203688500000001</v>
      </c>
      <c r="G100" s="418">
        <v>1.4096798404999999</v>
      </c>
      <c r="H100" s="419">
        <v>1.3467905944858209</v>
      </c>
      <c r="I100" s="417">
        <v>2.27419824</v>
      </c>
      <c r="J100" s="418">
        <v>2.0227282770000001</v>
      </c>
      <c r="K100" s="419">
        <v>6.9528042800602954</v>
      </c>
      <c r="L100" s="420"/>
      <c r="M100" s="421"/>
      <c r="N100" s="419">
        <v>4.0085552940128166E-2</v>
      </c>
      <c r="O100" s="417">
        <v>0.67966795999999996</v>
      </c>
      <c r="P100" s="418">
        <v>0.32454245100000001</v>
      </c>
      <c r="Q100" s="419">
        <v>0.83977401433132293</v>
      </c>
      <c r="R100" s="422"/>
      <c r="S100" s="423"/>
      <c r="T100" s="419">
        <v>759.21228641997516</v>
      </c>
      <c r="U100" s="417">
        <v>7.4256729145558934E-4</v>
      </c>
      <c r="V100" s="418">
        <v>9.6692156366092537E-4</v>
      </c>
      <c r="W100" s="419">
        <v>2.9285141530099286E-3</v>
      </c>
      <c r="X100" s="417">
        <v>8.7855293819655528E-4</v>
      </c>
      <c r="Y100" s="418">
        <v>1.1440052347180005E-3</v>
      </c>
      <c r="Z100" s="419">
        <v>3.444713412687215E-3</v>
      </c>
      <c r="AA100" s="417">
        <v>1.8828768199999998E-2</v>
      </c>
      <c r="AB100" s="418">
        <v>1.7517107779999999E-2</v>
      </c>
      <c r="AC100" s="419">
        <v>4.7581784905436207E-2</v>
      </c>
      <c r="AD100" s="417">
        <v>5.3575962999999997E-3</v>
      </c>
      <c r="AE100" s="418">
        <v>4.9847117399999998E-3</v>
      </c>
      <c r="AF100" s="419">
        <v>8.8605398489652563E-3</v>
      </c>
      <c r="AG100" s="417">
        <v>3.06157809E-2</v>
      </c>
      <c r="AH100" s="418">
        <v>2.8482887525E-2</v>
      </c>
      <c r="AI100" s="419">
        <v>1.0484713327293926E-2</v>
      </c>
      <c r="AJ100" s="417">
        <v>1.3777520099999999E-2</v>
      </c>
      <c r="AK100" s="418">
        <v>1.2817334655E-2</v>
      </c>
      <c r="AL100" s="419">
        <v>3.9043034877590571E-3</v>
      </c>
      <c r="AM100" s="417">
        <v>5.9088268100000001E-2</v>
      </c>
      <c r="AN100" s="418">
        <v>5.4972046254999997E-2</v>
      </c>
      <c r="AO100" s="419">
        <v>0.10467467721335701</v>
      </c>
      <c r="AP100" s="417">
        <v>0.72777276999999996</v>
      </c>
      <c r="AQ100" s="418">
        <v>0.34854985150000001</v>
      </c>
      <c r="AR100" s="440">
        <v>0.34854985150000001</v>
      </c>
      <c r="AS100" s="422"/>
      <c r="AT100" s="423"/>
      <c r="AU100" s="423"/>
    </row>
    <row r="101" spans="1:47" x14ac:dyDescent="0.2">
      <c r="A101" s="231">
        <v>1977</v>
      </c>
      <c r="B101" s="232">
        <v>17</v>
      </c>
      <c r="C101" s="417">
        <v>2.6311237699999999</v>
      </c>
      <c r="D101" s="418">
        <v>2.3730887049999998</v>
      </c>
      <c r="E101" s="419">
        <v>5.4546295826975966</v>
      </c>
      <c r="F101" s="417">
        <v>1.5985745200000001</v>
      </c>
      <c r="G101" s="418">
        <v>1.4999624170000001</v>
      </c>
      <c r="H101" s="419">
        <v>1.352278740938047</v>
      </c>
      <c r="I101" s="417">
        <v>2.3101850399999999</v>
      </c>
      <c r="J101" s="418">
        <v>2.0613083040000002</v>
      </c>
      <c r="K101" s="419">
        <v>6.9664058634392747</v>
      </c>
      <c r="L101" s="420"/>
      <c r="M101" s="421"/>
      <c r="N101" s="419">
        <v>4.0182652770953474E-2</v>
      </c>
      <c r="O101" s="417">
        <v>0.64976497</v>
      </c>
      <c r="P101" s="418">
        <v>0.32454245100000001</v>
      </c>
      <c r="Q101" s="419">
        <v>0.84003879706649198</v>
      </c>
      <c r="R101" s="422"/>
      <c r="S101" s="423"/>
      <c r="T101" s="419">
        <v>760.74152600119464</v>
      </c>
      <c r="U101" s="417">
        <v>7.4256729145558934E-4</v>
      </c>
      <c r="V101" s="418">
        <v>9.6692156366092537E-4</v>
      </c>
      <c r="W101" s="419">
        <v>2.9404585499150913E-3</v>
      </c>
      <c r="X101" s="417">
        <v>8.7855293819655528E-4</v>
      </c>
      <c r="Y101" s="418">
        <v>1.1440052347180005E-3</v>
      </c>
      <c r="Z101" s="419">
        <v>3.4960950632289436E-3</v>
      </c>
      <c r="AA101" s="417">
        <v>1.9792989E-2</v>
      </c>
      <c r="AB101" s="418">
        <v>1.862934552E-2</v>
      </c>
      <c r="AC101" s="419">
        <v>4.777592865085728E-2</v>
      </c>
      <c r="AD101" s="417">
        <v>5.632672E-3</v>
      </c>
      <c r="AE101" s="418">
        <v>5.301370895E-3</v>
      </c>
      <c r="AF101" s="419">
        <v>8.8967069185480196E-3</v>
      </c>
      <c r="AG101" s="417">
        <v>3.2184079800000001E-2</v>
      </c>
      <c r="AH101" s="418">
        <v>3.029192419E-2</v>
      </c>
      <c r="AI101" s="419">
        <v>1.0527483018266139E-2</v>
      </c>
      <c r="AJ101" s="417">
        <v>1.44826603E-2</v>
      </c>
      <c r="AK101" s="418">
        <v>1.3631487859999999E-2</v>
      </c>
      <c r="AL101" s="419">
        <v>3.9202276716060235E-3</v>
      </c>
      <c r="AM101" s="417">
        <v>6.2115007100000001E-2</v>
      </c>
      <c r="AN101" s="418">
        <v>5.8463603599999997E-2</v>
      </c>
      <c r="AO101" s="419">
        <v>0.10510131694639117</v>
      </c>
      <c r="AP101" s="417">
        <v>0.69786978</v>
      </c>
      <c r="AQ101" s="418">
        <v>0.34854985150000001</v>
      </c>
      <c r="AR101" s="440">
        <v>0.34854985150000001</v>
      </c>
      <c r="AS101" s="422"/>
      <c r="AT101" s="423"/>
      <c r="AU101" s="423"/>
    </row>
    <row r="102" spans="1:47" x14ac:dyDescent="0.2">
      <c r="A102" s="231">
        <v>1977</v>
      </c>
      <c r="B102" s="232">
        <v>18</v>
      </c>
      <c r="C102" s="417">
        <v>2.75547129</v>
      </c>
      <c r="D102" s="418">
        <v>2.5383888300000002</v>
      </c>
      <c r="E102" s="419">
        <v>5.4627788925123353</v>
      </c>
      <c r="F102" s="417">
        <v>1.67801852</v>
      </c>
      <c r="G102" s="418">
        <v>1.5966753235</v>
      </c>
      <c r="H102" s="419">
        <v>1.3588534685892824</v>
      </c>
      <c r="I102" s="417">
        <v>2.3451856499999999</v>
      </c>
      <c r="J102" s="418">
        <v>2.098815772</v>
      </c>
      <c r="K102" s="419">
        <v>6.9826752681059503</v>
      </c>
      <c r="L102" s="420"/>
      <c r="M102" s="421"/>
      <c r="N102" s="419">
        <v>4.0298766732746523E-2</v>
      </c>
      <c r="O102" s="417">
        <v>0.64976497</v>
      </c>
      <c r="P102" s="418">
        <v>0.32454245100000001</v>
      </c>
      <c r="Q102" s="419">
        <v>0.84035654494276846</v>
      </c>
      <c r="R102" s="422"/>
      <c r="S102" s="423"/>
      <c r="T102" s="419">
        <v>762.32788793555687</v>
      </c>
      <c r="U102" s="417">
        <v>7.4256729145558934E-4</v>
      </c>
      <c r="V102" s="418">
        <v>9.6692156366092537E-4</v>
      </c>
      <c r="W102" s="419">
        <v>2.9547463247268676E-3</v>
      </c>
      <c r="X102" s="417">
        <v>8.7855293819655528E-4</v>
      </c>
      <c r="Y102" s="418">
        <v>1.1440052347180005E-3</v>
      </c>
      <c r="Z102" s="419">
        <v>3.5575407436597524E-3</v>
      </c>
      <c r="AA102" s="417">
        <v>2.0771543399999998E-2</v>
      </c>
      <c r="AB102" s="418">
        <v>1.9821313415E-2</v>
      </c>
      <c r="AC102" s="419">
        <v>4.8007971954931679E-2</v>
      </c>
      <c r="AD102" s="417">
        <v>5.9107526999999998E-3</v>
      </c>
      <c r="AE102" s="418">
        <v>5.6400505649999997E-3</v>
      </c>
      <c r="AF102" s="419">
        <v>8.9399055346235674E-3</v>
      </c>
      <c r="AG102" s="417">
        <v>3.3775432500000001E-2</v>
      </c>
      <c r="AH102" s="418">
        <v>3.2229762609999997E-2</v>
      </c>
      <c r="AI102" s="419">
        <v>1.057862173236452E-2</v>
      </c>
      <c r="AJ102" s="417">
        <v>1.5198575400000001E-2</v>
      </c>
      <c r="AK102" s="418">
        <v>1.4503384330000001E-2</v>
      </c>
      <c r="AL102" s="419">
        <v>3.9392810799834333E-3</v>
      </c>
      <c r="AM102" s="417">
        <v>6.5185464900000004E-2</v>
      </c>
      <c r="AN102" s="418">
        <v>6.2203882219999999E-2</v>
      </c>
      <c r="AO102" s="419">
        <v>0.1056121335784856</v>
      </c>
      <c r="AP102" s="417">
        <v>0.69786978</v>
      </c>
      <c r="AQ102" s="418">
        <v>0.34854985150000001</v>
      </c>
      <c r="AR102" s="440">
        <v>0.34854985150000001</v>
      </c>
      <c r="AS102" s="422"/>
      <c r="AT102" s="423"/>
      <c r="AU102" s="423"/>
    </row>
    <row r="103" spans="1:47" x14ac:dyDescent="0.2">
      <c r="A103" s="231">
        <v>1977</v>
      </c>
      <c r="B103" s="232">
        <v>19</v>
      </c>
      <c r="C103" s="417">
        <v>2.8829737</v>
      </c>
      <c r="D103" s="418">
        <v>2.717955753</v>
      </c>
      <c r="E103" s="419">
        <v>5.4644393342902369</v>
      </c>
      <c r="F103" s="417">
        <v>1.75859834</v>
      </c>
      <c r="G103" s="418">
        <v>1.700675508</v>
      </c>
      <c r="H103" s="419">
        <v>1.3656668693549205</v>
      </c>
      <c r="I103" s="417">
        <v>2.3791603700000001</v>
      </c>
      <c r="J103" s="418">
        <v>2.1355705034999999</v>
      </c>
      <c r="K103" s="419">
        <v>6.9941046829063422</v>
      </c>
      <c r="L103" s="420"/>
      <c r="M103" s="421"/>
      <c r="N103" s="419">
        <v>4.6634021165730538E-3</v>
      </c>
      <c r="O103" s="417">
        <v>0.64976497</v>
      </c>
      <c r="P103" s="418">
        <v>0.32454245100000001</v>
      </c>
      <c r="Q103" s="419">
        <v>0.83496359772569084</v>
      </c>
      <c r="R103" s="422"/>
      <c r="S103" s="423"/>
      <c r="T103" s="419">
        <v>763.64265033962761</v>
      </c>
      <c r="U103" s="417">
        <v>7.4256729145558934E-4</v>
      </c>
      <c r="V103" s="418">
        <v>9.6692156366092537E-4</v>
      </c>
      <c r="W103" s="419">
        <v>2.9695611606998626E-3</v>
      </c>
      <c r="X103" s="417">
        <v>8.7855293819655528E-4</v>
      </c>
      <c r="Y103" s="418">
        <v>1.1440052347180005E-3</v>
      </c>
      <c r="Z103" s="419">
        <v>3.6249313475268958E-3</v>
      </c>
      <c r="AA103" s="417">
        <v>2.1765406300000002E-2</v>
      </c>
      <c r="AB103" s="418">
        <v>2.1102777905000002E-2</v>
      </c>
      <c r="AC103" s="419">
        <v>4.8248795812545285E-2</v>
      </c>
      <c r="AD103" s="417">
        <v>6.1936530000000004E-3</v>
      </c>
      <c r="AE103" s="418">
        <v>6.0046896099999999E-3</v>
      </c>
      <c r="AF103" s="419">
        <v>8.9847374244822788E-3</v>
      </c>
      <c r="AG103" s="417">
        <v>3.5390787700000002E-2</v>
      </c>
      <c r="AH103" s="418">
        <v>3.43134285E-2</v>
      </c>
      <c r="AI103" s="419">
        <v>1.0631691752703407E-2</v>
      </c>
      <c r="AJ103" s="417">
        <v>1.5925506799999999E-2</v>
      </c>
      <c r="AK103" s="418">
        <v>1.544104506E-2</v>
      </c>
      <c r="AL103" s="419">
        <v>3.9590315039853058E-3</v>
      </c>
      <c r="AM103" s="417">
        <v>6.8304560700000003E-2</v>
      </c>
      <c r="AN103" s="418">
        <v>6.6225082599999999E-2</v>
      </c>
      <c r="AO103" s="419">
        <v>0.10614164909009509</v>
      </c>
      <c r="AP103" s="417">
        <v>0.69786978</v>
      </c>
      <c r="AQ103" s="418">
        <v>0.34854985150000001</v>
      </c>
      <c r="AR103" s="440">
        <v>0.34854985150000001</v>
      </c>
      <c r="AS103" s="422"/>
      <c r="AT103" s="423"/>
      <c r="AU103" s="423"/>
    </row>
    <row r="104" spans="1:47" x14ac:dyDescent="0.2">
      <c r="A104" s="231">
        <v>1977</v>
      </c>
      <c r="B104" s="232">
        <v>20</v>
      </c>
      <c r="C104" s="417">
        <v>3.0142203799999998</v>
      </c>
      <c r="D104" s="418">
        <v>2.9138151840000002</v>
      </c>
      <c r="E104" s="419">
        <v>5.4723212485522037</v>
      </c>
      <c r="F104" s="417">
        <v>1.8407898600000001</v>
      </c>
      <c r="G104" s="418">
        <v>1.81313623</v>
      </c>
      <c r="H104" s="419">
        <v>1.3720236855915668</v>
      </c>
      <c r="I104" s="417">
        <v>2.4122117300000001</v>
      </c>
      <c r="J104" s="418">
        <v>2.1719754134999998</v>
      </c>
      <c r="K104" s="419">
        <v>7.0098520208574904</v>
      </c>
      <c r="L104" s="420"/>
      <c r="M104" s="421"/>
      <c r="N104" s="419">
        <v>4.6763711021428379E-3</v>
      </c>
      <c r="O104" s="417">
        <v>0.64976497</v>
      </c>
      <c r="P104" s="418">
        <v>0.32454245100000001</v>
      </c>
      <c r="Q104" s="419">
        <v>0.8352629649800114</v>
      </c>
      <c r="R104" s="422"/>
      <c r="S104" s="423"/>
      <c r="T104" s="419">
        <v>765.2298296935536</v>
      </c>
      <c r="U104" s="417">
        <v>7.4256729145558934E-4</v>
      </c>
      <c r="V104" s="418">
        <v>9.6692156366092537E-4</v>
      </c>
      <c r="W104" s="419">
        <v>2.9833806900302694E-3</v>
      </c>
      <c r="X104" s="417">
        <v>8.7855293819655528E-4</v>
      </c>
      <c r="Y104" s="418">
        <v>1.1440052347180005E-3</v>
      </c>
      <c r="Z104" s="419">
        <v>3.6843668247637591E-3</v>
      </c>
      <c r="AA104" s="417">
        <v>2.27778639E-2</v>
      </c>
      <c r="AB104" s="418">
        <v>2.2488661569999999E-2</v>
      </c>
      <c r="AC104" s="419">
        <v>4.8473273755553319E-2</v>
      </c>
      <c r="AD104" s="417">
        <v>6.4812721999999998E-3</v>
      </c>
      <c r="AE104" s="418">
        <v>6.3991215600000002E-3</v>
      </c>
      <c r="AF104" s="419">
        <v>9.0265468263045646E-3</v>
      </c>
      <c r="AG104" s="417">
        <v>3.7037618199999997E-2</v>
      </c>
      <c r="AH104" s="418">
        <v>3.6567034380000002E-2</v>
      </c>
      <c r="AI104" s="419">
        <v>1.0681167758728429E-2</v>
      </c>
      <c r="AJ104" s="417">
        <v>1.6666158300000001E-2</v>
      </c>
      <c r="AK104" s="418">
        <v>1.645514482E-2</v>
      </c>
      <c r="AL104" s="419">
        <v>3.9774553808651801E-3</v>
      </c>
      <c r="AM104" s="417">
        <v>7.1482023800000002E-2</v>
      </c>
      <c r="AN104" s="418">
        <v>7.0573763610000007E-2</v>
      </c>
      <c r="AO104" s="419">
        <v>0.10663564197230896</v>
      </c>
      <c r="AP104" s="417">
        <v>0.69786978</v>
      </c>
      <c r="AQ104" s="418">
        <v>0.34854985150000001</v>
      </c>
      <c r="AR104" s="440">
        <v>0.34854985150000001</v>
      </c>
      <c r="AS104" s="422"/>
      <c r="AT104" s="423"/>
      <c r="AU104" s="423"/>
    </row>
    <row r="105" spans="1:47" x14ac:dyDescent="0.2">
      <c r="A105" s="231">
        <v>1977</v>
      </c>
      <c r="B105" s="232">
        <v>21</v>
      </c>
      <c r="C105" s="417">
        <v>3.1495822800000002</v>
      </c>
      <c r="D105" s="418">
        <v>3.127821049</v>
      </c>
      <c r="E105" s="419">
        <v>5.4832592818086345</v>
      </c>
      <c r="F105" s="417">
        <v>1.92463026</v>
      </c>
      <c r="G105" s="418">
        <v>1.9350908710000001</v>
      </c>
      <c r="H105" s="419">
        <v>1.3808927650066178</v>
      </c>
      <c r="I105" s="417">
        <v>2.4445081599999998</v>
      </c>
      <c r="J105" s="418">
        <v>2.20839243</v>
      </c>
      <c r="K105" s="419">
        <v>7.0317311259782489</v>
      </c>
      <c r="L105" s="420"/>
      <c r="M105" s="421"/>
      <c r="N105" s="419">
        <v>4.6943858318028806E-3</v>
      </c>
      <c r="O105" s="417">
        <v>0.64976497</v>
      </c>
      <c r="P105" s="418">
        <v>0.32454245100000001</v>
      </c>
      <c r="Q105" s="419">
        <v>0.83567871662405824</v>
      </c>
      <c r="R105" s="422"/>
      <c r="S105" s="423"/>
      <c r="T105" s="419">
        <v>766.77236689317022</v>
      </c>
      <c r="U105" s="417">
        <v>7.4256729145558934E-4</v>
      </c>
      <c r="V105" s="418">
        <v>9.6692156366092537E-4</v>
      </c>
      <c r="W105" s="419">
        <v>2.9697557250021058E-3</v>
      </c>
      <c r="X105" s="417">
        <v>8.7855293819655528E-4</v>
      </c>
      <c r="Y105" s="418">
        <v>1.1440052347180005E-3</v>
      </c>
      <c r="Z105" s="419">
        <v>3.7669899612062007E-3</v>
      </c>
      <c r="AA105" s="417">
        <v>2.3811207000000001E-2</v>
      </c>
      <c r="AB105" s="418">
        <v>2.3991159715000002E-2</v>
      </c>
      <c r="AC105" s="419">
        <v>4.8786644842418056E-2</v>
      </c>
      <c r="AD105" s="417">
        <v>6.7756813999999997E-3</v>
      </c>
      <c r="AE105" s="418">
        <v>6.8270006350000002E-3</v>
      </c>
      <c r="AF105" s="419">
        <v>9.0849142031973022E-3</v>
      </c>
      <c r="AG105" s="417">
        <v>3.8716842899999999E-2</v>
      </c>
      <c r="AH105" s="418">
        <v>3.9010172465E-2</v>
      </c>
      <c r="AI105" s="419">
        <v>1.0750215540853248E-2</v>
      </c>
      <c r="AJ105" s="417">
        <v>1.7422745100000001E-2</v>
      </c>
      <c r="AK105" s="418">
        <v>1.755470504E-2</v>
      </c>
      <c r="AL105" s="419">
        <v>4.0031721522175668E-3</v>
      </c>
      <c r="AM105" s="417">
        <v>7.4724536600000002E-2</v>
      </c>
      <c r="AN105" s="418">
        <v>7.5289829099999997E-2</v>
      </c>
      <c r="AO105" s="419">
        <v>0.10732493156421453</v>
      </c>
      <c r="AP105" s="417">
        <v>0.69786978</v>
      </c>
      <c r="AQ105" s="418">
        <v>0.34854985150000001</v>
      </c>
      <c r="AR105" s="440">
        <v>0.34854985150000001</v>
      </c>
      <c r="AS105" s="422"/>
      <c r="AT105" s="423"/>
      <c r="AU105" s="423"/>
    </row>
    <row r="106" spans="1:47" x14ac:dyDescent="0.2">
      <c r="A106" s="231">
        <v>1977</v>
      </c>
      <c r="B106" s="232">
        <v>22</v>
      </c>
      <c r="C106" s="417">
        <v>3.2894668600000001</v>
      </c>
      <c r="D106" s="418">
        <v>3.3623399604999999</v>
      </c>
      <c r="E106" s="419">
        <v>5.4867214993077766</v>
      </c>
      <c r="F106" s="417">
        <v>2.0104612099999999</v>
      </c>
      <c r="G106" s="418">
        <v>2.0679100419999998</v>
      </c>
      <c r="H106" s="419">
        <v>1.3836771719909575</v>
      </c>
      <c r="I106" s="417">
        <v>2.4759474799999999</v>
      </c>
      <c r="J106" s="418">
        <v>2.245124412</v>
      </c>
      <c r="K106" s="419">
        <v>7.0386235048772736</v>
      </c>
      <c r="L106" s="420"/>
      <c r="M106" s="421"/>
      <c r="N106" s="419">
        <v>4.7000758566417963E-3</v>
      </c>
      <c r="O106" s="417">
        <v>0.64976497</v>
      </c>
      <c r="P106" s="418">
        <v>0.32454245100000001</v>
      </c>
      <c r="Q106" s="419">
        <v>0.83581022543648387</v>
      </c>
      <c r="R106" s="422"/>
      <c r="S106" s="423"/>
      <c r="T106" s="419">
        <v>768.22091181772873</v>
      </c>
      <c r="U106" s="417">
        <v>7.4256729145558934E-4</v>
      </c>
      <c r="V106" s="418">
        <v>9.6692156366092537E-4</v>
      </c>
      <c r="W106" s="419">
        <v>2.9757447661837933E-3</v>
      </c>
      <c r="X106" s="417">
        <v>8.7855293819655528E-4</v>
      </c>
      <c r="Y106" s="418">
        <v>1.1440052347180005E-3</v>
      </c>
      <c r="Z106" s="419">
        <v>3.793007336146733E-3</v>
      </c>
      <c r="AA106" s="417">
        <v>2.4868410399999999E-2</v>
      </c>
      <c r="AB106" s="418">
        <v>2.5627529770000001E-2</v>
      </c>
      <c r="AC106" s="419">
        <v>4.8885049899316795E-2</v>
      </c>
      <c r="AD106" s="417">
        <v>7.0765979000000003E-3</v>
      </c>
      <c r="AE106" s="418">
        <v>7.2923739600000001E-3</v>
      </c>
      <c r="AF106" s="419">
        <v>9.1032368254370943E-3</v>
      </c>
      <c r="AG106" s="417">
        <v>4.0437622200000002E-2</v>
      </c>
      <c r="AH106" s="418">
        <v>4.1671140935000003E-2</v>
      </c>
      <c r="AI106" s="419">
        <v>1.0771908140861363E-2</v>
      </c>
      <c r="AJ106" s="417">
        <v>1.8196710099999999E-2</v>
      </c>
      <c r="AK106" s="418">
        <v>1.8752065945E-2</v>
      </c>
      <c r="AL106" s="419">
        <v>4.0112447582559812E-3</v>
      </c>
      <c r="AM106" s="417">
        <v>7.8043229699999994E-2</v>
      </c>
      <c r="AN106" s="418">
        <v>8.0425403805000004E-2</v>
      </c>
      <c r="AO106" s="419">
        <v>0.10754150142742337</v>
      </c>
      <c r="AP106" s="417">
        <v>0.69786978</v>
      </c>
      <c r="AQ106" s="418">
        <v>0.34854985150000001</v>
      </c>
      <c r="AR106" s="440">
        <v>0.34854985150000001</v>
      </c>
      <c r="AS106" s="422"/>
      <c r="AT106" s="423"/>
      <c r="AU106" s="423"/>
    </row>
    <row r="107" spans="1:47" x14ac:dyDescent="0.2">
      <c r="A107" s="231">
        <v>1977</v>
      </c>
      <c r="B107" s="232">
        <v>23</v>
      </c>
      <c r="C107" s="417">
        <v>3.4338902400000002</v>
      </c>
      <c r="D107" s="418">
        <v>3.6191151265000001</v>
      </c>
      <c r="E107" s="419">
        <v>5.4846893241907511</v>
      </c>
      <c r="F107" s="417">
        <v>2.09838272</v>
      </c>
      <c r="G107" s="418">
        <v>2.2125297005000002</v>
      </c>
      <c r="H107" s="419">
        <v>1.3820378468099392</v>
      </c>
      <c r="I107" s="417">
        <v>2.5067821000000001</v>
      </c>
      <c r="J107" s="418">
        <v>2.2825480630000001</v>
      </c>
      <c r="K107" s="419">
        <v>7.0345574074189203</v>
      </c>
      <c r="L107" s="420"/>
      <c r="M107" s="421"/>
      <c r="N107" s="419">
        <v>4.6967299667055352E-3</v>
      </c>
      <c r="O107" s="417">
        <v>0.64976497</v>
      </c>
      <c r="P107" s="418">
        <v>0.32454245100000001</v>
      </c>
      <c r="Q107" s="419">
        <v>0.83573117650657736</v>
      </c>
      <c r="R107" s="422"/>
      <c r="S107" s="423"/>
      <c r="T107" s="419">
        <v>769.51258467478692</v>
      </c>
      <c r="U107" s="417">
        <v>7.4256729145558934E-4</v>
      </c>
      <c r="V107" s="418">
        <v>9.6692156366092537E-4</v>
      </c>
      <c r="W107" s="419">
        <v>2.9722193269527087E-3</v>
      </c>
      <c r="X107" s="417">
        <v>8.7855293819655528E-4</v>
      </c>
      <c r="Y107" s="418">
        <v>1.1440052347180005E-3</v>
      </c>
      <c r="Z107" s="419">
        <v>3.777689955622182E-3</v>
      </c>
      <c r="AA107" s="417">
        <v>2.5951967499999999E-2</v>
      </c>
      <c r="AB107" s="418">
        <v>2.7410078235E-2</v>
      </c>
      <c r="AC107" s="419">
        <v>4.8827134944267971E-2</v>
      </c>
      <c r="AD107" s="417">
        <v>7.3851740000000004E-3</v>
      </c>
      <c r="AE107" s="418">
        <v>7.7997329000000001E-3</v>
      </c>
      <c r="AF107" s="419">
        <v>9.0924507177092967E-3</v>
      </c>
      <c r="AG107" s="417">
        <v>4.2198529499999998E-2</v>
      </c>
      <c r="AH107" s="418">
        <v>4.4568883109999999E-2</v>
      </c>
      <c r="AI107" s="419">
        <v>1.0759132061530376E-2</v>
      </c>
      <c r="AJ107" s="417">
        <v>1.8990053400000002E-2</v>
      </c>
      <c r="AK107" s="418">
        <v>2.0055880420000002E-2</v>
      </c>
      <c r="AL107" s="419">
        <v>4.0064885307718474E-3</v>
      </c>
      <c r="AM107" s="417">
        <v>8.1444022399999996E-2</v>
      </c>
      <c r="AN107" s="418">
        <v>8.6018069645E-2</v>
      </c>
      <c r="AO107" s="419">
        <v>0.10741404886089237</v>
      </c>
      <c r="AP107" s="417">
        <v>0.69786978</v>
      </c>
      <c r="AQ107" s="418">
        <v>0.34854985150000001</v>
      </c>
      <c r="AR107" s="440">
        <v>0.34854985150000001</v>
      </c>
      <c r="AS107" s="422"/>
      <c r="AT107" s="423"/>
      <c r="AU107" s="423"/>
    </row>
    <row r="108" spans="1:47" x14ac:dyDescent="0.2">
      <c r="A108" s="231">
        <v>1977</v>
      </c>
      <c r="B108" s="232">
        <v>24</v>
      </c>
      <c r="C108" s="417">
        <v>3.5835865400000002</v>
      </c>
      <c r="D108" s="418">
        <v>3.9012507914999999</v>
      </c>
      <c r="E108" s="419">
        <v>5.4908505087874842</v>
      </c>
      <c r="F108" s="417">
        <v>2.1887294499999999</v>
      </c>
      <c r="G108" s="418">
        <v>2.3707284085000002</v>
      </c>
      <c r="H108" s="419">
        <v>1.387006186082318</v>
      </c>
      <c r="I108" s="417">
        <v>2.5370849299999998</v>
      </c>
      <c r="J108" s="418">
        <v>2.3209806899999998</v>
      </c>
      <c r="K108" s="419">
        <v>7.0468653528310767</v>
      </c>
      <c r="L108" s="420"/>
      <c r="M108" s="421"/>
      <c r="N108" s="419">
        <v>4.7068488377608247E-3</v>
      </c>
      <c r="O108" s="417">
        <v>0.64976497</v>
      </c>
      <c r="P108" s="418">
        <v>0.32416241299999998</v>
      </c>
      <c r="Q108" s="419">
        <v>0.83596494760909712</v>
      </c>
      <c r="R108" s="422"/>
      <c r="S108" s="423"/>
      <c r="T108" s="419">
        <v>770.58230299957461</v>
      </c>
      <c r="U108" s="417">
        <v>7.4256729145558934E-4</v>
      </c>
      <c r="V108" s="418">
        <v>9.6692156366092537E-4</v>
      </c>
      <c r="W108" s="419">
        <v>2.9828983802351848E-3</v>
      </c>
      <c r="X108" s="417">
        <v>8.7855293819655528E-4</v>
      </c>
      <c r="Y108" s="418">
        <v>1.1440052347180005E-3</v>
      </c>
      <c r="Z108" s="419">
        <v>3.8241554565587796E-3</v>
      </c>
      <c r="AA108" s="417">
        <v>2.7065173500000001E-2</v>
      </c>
      <c r="AB108" s="418">
        <v>2.9359261769999999E-2</v>
      </c>
      <c r="AC108" s="419">
        <v>4.9002600033566469E-2</v>
      </c>
      <c r="AD108" s="417">
        <v>7.7014887000000001E-3</v>
      </c>
      <c r="AE108" s="418">
        <v>8.3542909000000002E-3</v>
      </c>
      <c r="AF108" s="419">
        <v>9.1251204197268718E-3</v>
      </c>
      <c r="AG108" s="417">
        <v>4.4009560500000003E-2</v>
      </c>
      <c r="AH108" s="418">
        <v>4.7738773569999997E-2</v>
      </c>
      <c r="AI108" s="419">
        <v>1.0797806658931782E-2</v>
      </c>
      <c r="AJ108" s="417">
        <v>1.98037532E-2</v>
      </c>
      <c r="AK108" s="418">
        <v>2.1482328950000001E-2</v>
      </c>
      <c r="AL108" s="419">
        <v>4.0208879335821637E-3</v>
      </c>
      <c r="AM108" s="417">
        <v>8.4937517899999995E-2</v>
      </c>
      <c r="AN108" s="418">
        <v>9.2136067350000003E-2</v>
      </c>
      <c r="AO108" s="419">
        <v>0.10780013928262606</v>
      </c>
      <c r="AP108" s="417">
        <v>0.69786978</v>
      </c>
      <c r="AQ108" s="418">
        <v>0.34816981349999998</v>
      </c>
      <c r="AR108" s="440">
        <v>0.34816981349999998</v>
      </c>
      <c r="AS108" s="422"/>
      <c r="AT108" s="423"/>
      <c r="AU108" s="423"/>
    </row>
    <row r="109" spans="1:47" x14ac:dyDescent="0.2">
      <c r="A109" s="231">
        <v>1977</v>
      </c>
      <c r="B109" s="232">
        <v>25</v>
      </c>
      <c r="C109" s="417">
        <v>3.7385970799999999</v>
      </c>
      <c r="D109" s="418">
        <v>4.2113472925000002</v>
      </c>
      <c r="E109" s="419">
        <v>5.4925264637610445</v>
      </c>
      <c r="F109" s="417">
        <v>2.2815426200000002</v>
      </c>
      <c r="G109" s="418">
        <v>2.5440056520000001</v>
      </c>
      <c r="H109" s="419">
        <v>1.3883606279225418</v>
      </c>
      <c r="I109" s="417">
        <v>2.5668146599999999</v>
      </c>
      <c r="J109" s="418">
        <v>2.3609131675000001</v>
      </c>
      <c r="K109" s="419">
        <v>7.050224607884175</v>
      </c>
      <c r="L109" s="420"/>
      <c r="M109" s="421"/>
      <c r="N109" s="419">
        <v>4.7096149240167164E-3</v>
      </c>
      <c r="O109" s="417">
        <v>0.64916490999999998</v>
      </c>
      <c r="P109" s="418">
        <v>0.32416241299999998</v>
      </c>
      <c r="Q109" s="419">
        <v>0.83602937805511501</v>
      </c>
      <c r="R109" s="422"/>
      <c r="S109" s="423"/>
      <c r="T109" s="419">
        <v>771.39081302534635</v>
      </c>
      <c r="U109" s="417">
        <v>7.4256729145558934E-4</v>
      </c>
      <c r="V109" s="418">
        <v>9.6692156366092537E-4</v>
      </c>
      <c r="W109" s="419">
        <v>2.9858102130307586E-3</v>
      </c>
      <c r="X109" s="417">
        <v>8.7855293819655528E-4</v>
      </c>
      <c r="Y109" s="418">
        <v>1.1440052347180005E-3</v>
      </c>
      <c r="Z109" s="419">
        <v>3.8368245277486165E-3</v>
      </c>
      <c r="AA109" s="417">
        <v>2.8208336399999999E-2</v>
      </c>
      <c r="AB109" s="418">
        <v>3.1494188404999998E-2</v>
      </c>
      <c r="AC109" s="419">
        <v>4.9050537669308759E-2</v>
      </c>
      <c r="AD109" s="417">
        <v>8.0271551000000007E-3</v>
      </c>
      <c r="AE109" s="418">
        <v>8.9620646149999993E-3</v>
      </c>
      <c r="AF109" s="419">
        <v>9.1340354969188103E-3</v>
      </c>
      <c r="AG109" s="417">
        <v>4.5867355899999997E-2</v>
      </c>
      <c r="AH109" s="418">
        <v>5.1209962730000003E-2</v>
      </c>
      <c r="AI109" s="419">
        <v>1.0808354960234409E-2</v>
      </c>
      <c r="AJ109" s="417">
        <v>2.06409322E-2</v>
      </c>
      <c r="AK109" s="418">
        <v>2.3044425665E-2</v>
      </c>
      <c r="AL109" s="419">
        <v>4.0248299917402166E-3</v>
      </c>
      <c r="AM109" s="417">
        <v>8.8524293200000007E-2</v>
      </c>
      <c r="AN109" s="418">
        <v>9.8835418834999994E-2</v>
      </c>
      <c r="AO109" s="419">
        <v>0.10790558430686102</v>
      </c>
      <c r="AP109" s="417">
        <v>0.69726971999999998</v>
      </c>
      <c r="AQ109" s="418">
        <v>0.34816981349999998</v>
      </c>
      <c r="AR109" s="440">
        <v>0.34816981349999998</v>
      </c>
      <c r="AS109" s="422"/>
      <c r="AT109" s="423"/>
      <c r="AU109" s="423"/>
    </row>
    <row r="110" spans="1:47" x14ac:dyDescent="0.2">
      <c r="A110" s="231">
        <v>1977</v>
      </c>
      <c r="B110" s="232">
        <v>26</v>
      </c>
      <c r="C110" s="417">
        <v>3.7385970799999999</v>
      </c>
      <c r="D110" s="418">
        <v>4.2113472925000002</v>
      </c>
      <c r="E110" s="419">
        <v>5.495466985326364</v>
      </c>
      <c r="F110" s="417">
        <v>2.2815426200000002</v>
      </c>
      <c r="G110" s="418">
        <v>2.5440056520000001</v>
      </c>
      <c r="H110" s="419">
        <v>1.3907313736298372</v>
      </c>
      <c r="I110" s="417">
        <v>2.5668146599999999</v>
      </c>
      <c r="J110" s="418">
        <v>2.3609131675000001</v>
      </c>
      <c r="K110" s="419">
        <v>7.05609125254988</v>
      </c>
      <c r="L110" s="420"/>
      <c r="M110" s="421"/>
      <c r="N110" s="419">
        <v>4.7144562332438779E-3</v>
      </c>
      <c r="O110" s="417">
        <v>0.64916490999999998</v>
      </c>
      <c r="P110" s="418">
        <v>0.32416241299999998</v>
      </c>
      <c r="Q110" s="419">
        <v>0.83614201094366758</v>
      </c>
      <c r="R110" s="422"/>
      <c r="S110" s="423"/>
      <c r="T110" s="419">
        <v>771.87867704080952</v>
      </c>
      <c r="U110" s="417">
        <v>7.4256729145558934E-4</v>
      </c>
      <c r="V110" s="418">
        <v>9.6692156366092537E-4</v>
      </c>
      <c r="W110" s="419">
        <v>2.9909146351440336E-3</v>
      </c>
      <c r="X110" s="417">
        <v>8.7855293819655528E-4</v>
      </c>
      <c r="Y110" s="418">
        <v>1.1440052347180005E-3</v>
      </c>
      <c r="Z110" s="419">
        <v>3.8589971071171353E-3</v>
      </c>
      <c r="AA110" s="417">
        <v>2.8208336399999999E-2</v>
      </c>
      <c r="AB110" s="418">
        <v>3.1494188404999998E-2</v>
      </c>
      <c r="AC110" s="419">
        <v>4.9134259672783696E-2</v>
      </c>
      <c r="AD110" s="417">
        <v>8.0271551000000007E-3</v>
      </c>
      <c r="AE110" s="418">
        <v>8.9620646149999993E-3</v>
      </c>
      <c r="AF110" s="419">
        <v>9.1496522102993052E-3</v>
      </c>
      <c r="AG110" s="417">
        <v>4.5867355899999997E-2</v>
      </c>
      <c r="AH110" s="418">
        <v>5.1209962730000003E-2</v>
      </c>
      <c r="AI110" s="419">
        <v>1.0826830891750924E-2</v>
      </c>
      <c r="AJ110" s="417">
        <v>2.06409322E-2</v>
      </c>
      <c r="AK110" s="418">
        <v>2.3044425665E-2</v>
      </c>
      <c r="AL110" s="419">
        <v>4.031699444625501E-3</v>
      </c>
      <c r="AM110" s="417">
        <v>8.8524293200000007E-2</v>
      </c>
      <c r="AN110" s="418">
        <v>9.8835418834999994E-2</v>
      </c>
      <c r="AO110" s="419">
        <v>0.10808993123870909</v>
      </c>
      <c r="AP110" s="417">
        <v>0.69726971999999998</v>
      </c>
      <c r="AQ110" s="418">
        <v>0.34816981349999998</v>
      </c>
      <c r="AR110" s="440">
        <v>0.34816981349999998</v>
      </c>
      <c r="AS110" s="422"/>
      <c r="AT110" s="423"/>
      <c r="AU110" s="423"/>
    </row>
    <row r="111" spans="1:47" x14ac:dyDescent="0.2">
      <c r="A111" s="231">
        <v>1977</v>
      </c>
      <c r="B111" s="232">
        <v>27</v>
      </c>
      <c r="C111" s="417">
        <v>3.7385970799999999</v>
      </c>
      <c r="D111" s="418">
        <v>4.2113472925000002</v>
      </c>
      <c r="E111" s="419">
        <v>5.3076579543465749</v>
      </c>
      <c r="F111" s="417">
        <v>2.2815426200000002</v>
      </c>
      <c r="G111" s="418">
        <v>2.5440056520000001</v>
      </c>
      <c r="H111" s="419">
        <v>1.3431447691910228</v>
      </c>
      <c r="I111" s="417">
        <v>2.5668146599999999</v>
      </c>
      <c r="J111" s="418">
        <v>2.3609131675000001</v>
      </c>
      <c r="K111" s="419">
        <v>7.0985967014192735</v>
      </c>
      <c r="L111" s="420"/>
      <c r="M111" s="421"/>
      <c r="N111" s="419">
        <v>4.9411734213399335E-3</v>
      </c>
      <c r="O111" s="417">
        <v>0.64916490999999998</v>
      </c>
      <c r="P111" s="418">
        <v>0.32416241299999998</v>
      </c>
      <c r="Q111" s="419">
        <v>0.80261538161280455</v>
      </c>
      <c r="R111" s="422"/>
      <c r="S111" s="423"/>
      <c r="T111" s="419">
        <v>771.9695588429048</v>
      </c>
      <c r="U111" s="417">
        <v>7.4256729145558934E-4</v>
      </c>
      <c r="V111" s="418">
        <v>9.6692156366092537E-4</v>
      </c>
      <c r="W111" s="419">
        <v>2.8885693343667436E-3</v>
      </c>
      <c r="X111" s="417">
        <v>8.7855293819655528E-4</v>
      </c>
      <c r="Y111" s="418">
        <v>1.1440052347180005E-3</v>
      </c>
      <c r="Z111" s="419">
        <v>3.8729121350767975E-3</v>
      </c>
      <c r="AA111" s="417">
        <v>2.8208336399999999E-2</v>
      </c>
      <c r="AB111" s="418">
        <v>3.1494188404999998E-2</v>
      </c>
      <c r="AC111" s="419">
        <v>4.7452916085373081E-2</v>
      </c>
      <c r="AD111" s="417">
        <v>8.0271551000000007E-3</v>
      </c>
      <c r="AE111" s="418">
        <v>8.9620646149999993E-3</v>
      </c>
      <c r="AF111" s="419">
        <v>8.8365524414331063E-3</v>
      </c>
      <c r="AG111" s="417">
        <v>4.5867355899999997E-2</v>
      </c>
      <c r="AH111" s="418">
        <v>5.1209962730000003E-2</v>
      </c>
      <c r="AI111" s="419">
        <v>1.0456354026551991E-2</v>
      </c>
      <c r="AJ111" s="417">
        <v>2.06409322E-2</v>
      </c>
      <c r="AK111" s="418">
        <v>2.3044425665E-2</v>
      </c>
      <c r="AL111" s="419">
        <v>3.8937354234900952E-3</v>
      </c>
      <c r="AM111" s="417">
        <v>8.8524293200000007E-2</v>
      </c>
      <c r="AN111" s="418">
        <v>9.8835418834999994E-2</v>
      </c>
      <c r="AO111" s="419">
        <v>0.10439122867548398</v>
      </c>
      <c r="AP111" s="417">
        <v>0.69726971999999998</v>
      </c>
      <c r="AQ111" s="418">
        <v>0.34816981349999998</v>
      </c>
      <c r="AR111" s="440">
        <v>0.34816981349999998</v>
      </c>
      <c r="AS111" s="422"/>
      <c r="AT111" s="423"/>
      <c r="AU111" s="423"/>
    </row>
    <row r="112" spans="1:47" x14ac:dyDescent="0.2">
      <c r="A112" s="231">
        <v>1977</v>
      </c>
      <c r="B112" s="232">
        <v>28</v>
      </c>
      <c r="C112" s="417">
        <v>3.7385970799999999</v>
      </c>
      <c r="D112" s="418">
        <v>4.2113472925000002</v>
      </c>
      <c r="E112" s="419">
        <v>5.3091275584513538</v>
      </c>
      <c r="F112" s="417">
        <v>2.2815426200000002</v>
      </c>
      <c r="G112" s="418">
        <v>2.5440056520000001</v>
      </c>
      <c r="H112" s="419">
        <v>1.3443334097335233</v>
      </c>
      <c r="I112" s="417">
        <v>2.5668146599999999</v>
      </c>
      <c r="J112" s="418">
        <v>2.3609131675000001</v>
      </c>
      <c r="K112" s="419">
        <v>7.1016773231040435</v>
      </c>
      <c r="L112" s="420"/>
      <c r="M112" s="421"/>
      <c r="N112" s="419">
        <v>4.9437971033215334E-3</v>
      </c>
      <c r="O112" s="417">
        <v>0.64916490999999998</v>
      </c>
      <c r="P112" s="418">
        <v>0.32416241299999998</v>
      </c>
      <c r="Q112" s="419">
        <v>0.80267412577736319</v>
      </c>
      <c r="R112" s="422"/>
      <c r="S112" s="423"/>
      <c r="T112" s="419">
        <v>771.95729621173666</v>
      </c>
      <c r="U112" s="417">
        <v>7.4256729145558934E-4</v>
      </c>
      <c r="V112" s="418">
        <v>9.6692156366092537E-4</v>
      </c>
      <c r="W112" s="419">
        <v>2.8911232598988605E-3</v>
      </c>
      <c r="X112" s="417">
        <v>8.7855293819655528E-4</v>
      </c>
      <c r="Y112" s="418">
        <v>1.1440052347180005E-3</v>
      </c>
      <c r="Z112" s="419">
        <v>3.8844183202098649E-3</v>
      </c>
      <c r="AA112" s="417">
        <v>2.8208336399999999E-2</v>
      </c>
      <c r="AB112" s="418">
        <v>3.1494188404999998E-2</v>
      </c>
      <c r="AC112" s="419">
        <v>4.74949390430668E-2</v>
      </c>
      <c r="AD112" s="417">
        <v>8.0271551000000007E-3</v>
      </c>
      <c r="AE112" s="418">
        <v>8.9620646149999993E-3</v>
      </c>
      <c r="AF112" s="419">
        <v>8.8443843776892014E-3</v>
      </c>
      <c r="AG112" s="417">
        <v>4.5867355899999997E-2</v>
      </c>
      <c r="AH112" s="418">
        <v>5.1209962730000003E-2</v>
      </c>
      <c r="AI112" s="419">
        <v>1.0465594014948044E-2</v>
      </c>
      <c r="AJ112" s="417">
        <v>2.06409322E-2</v>
      </c>
      <c r="AK112" s="418">
        <v>2.3044425665E-2</v>
      </c>
      <c r="AL112" s="419">
        <v>3.8971807559034779E-3</v>
      </c>
      <c r="AM112" s="417">
        <v>8.8524293200000007E-2</v>
      </c>
      <c r="AN112" s="418">
        <v>9.8835418834999994E-2</v>
      </c>
      <c r="AO112" s="419">
        <v>0.10448337004015179</v>
      </c>
      <c r="AP112" s="417">
        <v>0.69726971999999998</v>
      </c>
      <c r="AQ112" s="418">
        <v>0.34816981349999998</v>
      </c>
      <c r="AR112" s="440">
        <v>0.34816981349999998</v>
      </c>
      <c r="AS112" s="422"/>
      <c r="AT112" s="423"/>
      <c r="AU112" s="423"/>
    </row>
    <row r="113" spans="1:47" x14ac:dyDescent="0.2">
      <c r="A113" s="231">
        <v>1977</v>
      </c>
      <c r="B113" s="232">
        <v>29</v>
      </c>
      <c r="C113" s="417">
        <v>3.7385970799999999</v>
      </c>
      <c r="D113" s="418">
        <v>4.2113472925000002</v>
      </c>
      <c r="E113" s="419">
        <v>5.3104798282840546</v>
      </c>
      <c r="F113" s="417">
        <v>2.2815426200000002</v>
      </c>
      <c r="G113" s="418">
        <v>2.5440056520000001</v>
      </c>
      <c r="H113" s="419">
        <v>1.3454149595377516</v>
      </c>
      <c r="I113" s="417">
        <v>2.5668146599999999</v>
      </c>
      <c r="J113" s="418">
        <v>2.3609131675000001</v>
      </c>
      <c r="K113" s="419">
        <v>7.1044386887803466</v>
      </c>
      <c r="L113" s="420"/>
      <c r="M113" s="421"/>
      <c r="N113" s="419">
        <v>4.946204194229125E-3</v>
      </c>
      <c r="O113" s="417">
        <v>0.64916490999999998</v>
      </c>
      <c r="P113" s="418">
        <v>0.32416241299999998</v>
      </c>
      <c r="Q113" s="419">
        <v>0.80272229004425966</v>
      </c>
      <c r="R113" s="422"/>
      <c r="S113" s="423"/>
      <c r="T113" s="419">
        <v>771.93271419224027</v>
      </c>
      <c r="U113" s="417">
        <v>7.4256729145558934E-4</v>
      </c>
      <c r="V113" s="418">
        <v>9.6692156366092537E-4</v>
      </c>
      <c r="W113" s="419">
        <v>2.8934559202998312E-3</v>
      </c>
      <c r="X113" s="417">
        <v>8.7855293819655528E-4</v>
      </c>
      <c r="Y113" s="418">
        <v>1.1440052347180005E-3</v>
      </c>
      <c r="Z113" s="419">
        <v>3.8949505490105921E-3</v>
      </c>
      <c r="AA113" s="417">
        <v>2.8208336399999999E-2</v>
      </c>
      <c r="AB113" s="418">
        <v>3.1494188404999998E-2</v>
      </c>
      <c r="AC113" s="419">
        <v>4.7533241370937958E-2</v>
      </c>
      <c r="AD113" s="417">
        <v>8.0271551000000007E-3</v>
      </c>
      <c r="AE113" s="418">
        <v>8.9620646149999993E-3</v>
      </c>
      <c r="AF113" s="419">
        <v>8.8514928283796243E-3</v>
      </c>
      <c r="AG113" s="417">
        <v>4.5867355899999997E-2</v>
      </c>
      <c r="AH113" s="418">
        <v>5.1209962730000003E-2</v>
      </c>
      <c r="AI113" s="419">
        <v>1.0474037055309169E-2</v>
      </c>
      <c r="AJ113" s="417">
        <v>2.06409322E-2</v>
      </c>
      <c r="AK113" s="418">
        <v>2.3044425665E-2</v>
      </c>
      <c r="AL113" s="419">
        <v>3.9003189194913614E-3</v>
      </c>
      <c r="AM113" s="417">
        <v>8.8524293200000007E-2</v>
      </c>
      <c r="AN113" s="418">
        <v>9.8835418834999994E-2</v>
      </c>
      <c r="AO113" s="419">
        <v>0.10456767901929737</v>
      </c>
      <c r="AP113" s="417">
        <v>0.69726971999999998</v>
      </c>
      <c r="AQ113" s="418">
        <v>0.34816981349999998</v>
      </c>
      <c r="AR113" s="440">
        <v>0.34816981349999998</v>
      </c>
      <c r="AS113" s="422"/>
      <c r="AT113" s="423"/>
      <c r="AU113" s="423"/>
    </row>
    <row r="114" spans="1:47" x14ac:dyDescent="0.2">
      <c r="A114" s="231">
        <v>1977</v>
      </c>
      <c r="B114" s="232">
        <v>30</v>
      </c>
      <c r="C114" s="417">
        <v>3.7385970799999999</v>
      </c>
      <c r="D114" s="418">
        <v>4.2113472925000002</v>
      </c>
      <c r="E114" s="419">
        <v>5.3117388790605844</v>
      </c>
      <c r="F114" s="417">
        <v>2.2815426200000002</v>
      </c>
      <c r="G114" s="418">
        <v>2.5440056520000001</v>
      </c>
      <c r="H114" s="419">
        <v>1.3464294317103809</v>
      </c>
      <c r="I114" s="417">
        <v>2.5668146599999999</v>
      </c>
      <c r="J114" s="418">
        <v>2.3609131675000001</v>
      </c>
      <c r="K114" s="419">
        <v>7.107102566469246</v>
      </c>
      <c r="L114" s="420"/>
      <c r="M114" s="421"/>
      <c r="N114" s="419">
        <v>4.9484405045765708E-3</v>
      </c>
      <c r="O114" s="417">
        <v>0.64916490999999998</v>
      </c>
      <c r="P114" s="418">
        <v>0.32416241299999998</v>
      </c>
      <c r="Q114" s="419">
        <v>0.8027716891566512</v>
      </c>
      <c r="R114" s="422"/>
      <c r="S114" s="423"/>
      <c r="T114" s="419">
        <v>771.90428816728945</v>
      </c>
      <c r="U114" s="417">
        <v>7.4256729145558934E-4</v>
      </c>
      <c r="V114" s="418">
        <v>9.6692156366092537E-4</v>
      </c>
      <c r="W114" s="419">
        <v>2.8956337268928028E-3</v>
      </c>
      <c r="X114" s="417">
        <v>8.7855293819655528E-4</v>
      </c>
      <c r="Y114" s="418">
        <v>1.1440052347180005E-3</v>
      </c>
      <c r="Z114" s="419">
        <v>3.9047348921877798E-3</v>
      </c>
      <c r="AA114" s="417">
        <v>2.8208336399999999E-2</v>
      </c>
      <c r="AB114" s="418">
        <v>3.1494188404999998E-2</v>
      </c>
      <c r="AC114" s="419">
        <v>4.7569041612183664E-2</v>
      </c>
      <c r="AD114" s="417">
        <v>8.0271551000000007E-3</v>
      </c>
      <c r="AE114" s="418">
        <v>8.9620646149999993E-3</v>
      </c>
      <c r="AF114" s="419">
        <v>8.8581680191267328E-3</v>
      </c>
      <c r="AG114" s="417">
        <v>4.5867355899999997E-2</v>
      </c>
      <c r="AH114" s="418">
        <v>5.1209962730000003E-2</v>
      </c>
      <c r="AI114" s="419">
        <v>1.0481904991282718E-2</v>
      </c>
      <c r="AJ114" s="417">
        <v>2.06409322E-2</v>
      </c>
      <c r="AK114" s="418">
        <v>2.3044425665E-2</v>
      </c>
      <c r="AL114" s="419">
        <v>3.9032592108299356E-3</v>
      </c>
      <c r="AM114" s="417">
        <v>8.8524293200000007E-2</v>
      </c>
      <c r="AN114" s="418">
        <v>9.8835418834999994E-2</v>
      </c>
      <c r="AO114" s="419">
        <v>0.10464648626387714</v>
      </c>
      <c r="AP114" s="417">
        <v>0.69726971999999998</v>
      </c>
      <c r="AQ114" s="418">
        <v>0.34816981349999998</v>
      </c>
      <c r="AR114" s="440">
        <v>0.34816981349999998</v>
      </c>
      <c r="AS114" s="422"/>
      <c r="AT114" s="423"/>
      <c r="AU114" s="423"/>
    </row>
    <row r="115" spans="1:47" x14ac:dyDescent="0.2">
      <c r="A115" s="231">
        <v>1977</v>
      </c>
      <c r="B115" s="232">
        <v>31</v>
      </c>
      <c r="C115" s="417">
        <v>3.7385970799999999</v>
      </c>
      <c r="D115" s="418">
        <v>4.2113472925000002</v>
      </c>
      <c r="E115" s="419">
        <v>5.3128619815279929</v>
      </c>
      <c r="F115" s="417">
        <v>2.2815426200000002</v>
      </c>
      <c r="G115" s="418">
        <v>2.5440056520000001</v>
      </c>
      <c r="H115" s="419">
        <v>1.347348873785317</v>
      </c>
      <c r="I115" s="417">
        <v>2.5668146599999999</v>
      </c>
      <c r="J115" s="418">
        <v>2.3609131675000001</v>
      </c>
      <c r="K115" s="419">
        <v>7.1094542829860137</v>
      </c>
      <c r="L115" s="420"/>
      <c r="M115" s="421"/>
      <c r="N115" s="419">
        <v>4.9504770464046987E-3</v>
      </c>
      <c r="O115" s="417">
        <v>0.64916490999999998</v>
      </c>
      <c r="P115" s="418">
        <v>0.32416241299999998</v>
      </c>
      <c r="Q115" s="419">
        <v>0.80281113478925237</v>
      </c>
      <c r="R115" s="422"/>
      <c r="S115" s="423"/>
      <c r="T115" s="419">
        <v>771.87828289678282</v>
      </c>
      <c r="U115" s="417">
        <v>7.4256729145558934E-4</v>
      </c>
      <c r="V115" s="418">
        <v>9.6692156366092537E-4</v>
      </c>
      <c r="W115" s="419">
        <v>2.8976081920382593E-3</v>
      </c>
      <c r="X115" s="417">
        <v>8.7855293819655528E-4</v>
      </c>
      <c r="Y115" s="418">
        <v>1.1440052347180005E-3</v>
      </c>
      <c r="Z115" s="419">
        <v>3.9136662360276363E-3</v>
      </c>
      <c r="AA115" s="417">
        <v>2.8208336399999999E-2</v>
      </c>
      <c r="AB115" s="418">
        <v>3.1494188404999998E-2</v>
      </c>
      <c r="AC115" s="419">
        <v>4.7601498463340858E-2</v>
      </c>
      <c r="AD115" s="417">
        <v>8.0271551000000007E-3</v>
      </c>
      <c r="AE115" s="418">
        <v>8.9620646149999993E-3</v>
      </c>
      <c r="AF115" s="419">
        <v>8.8642283964981815E-3</v>
      </c>
      <c r="AG115" s="417">
        <v>4.5867355899999997E-2</v>
      </c>
      <c r="AH115" s="418">
        <v>5.1209962730000003E-2</v>
      </c>
      <c r="AI115" s="419">
        <v>1.0489074999398175E-2</v>
      </c>
      <c r="AJ115" s="417">
        <v>2.06409322E-2</v>
      </c>
      <c r="AK115" s="418">
        <v>2.3044425665E-2</v>
      </c>
      <c r="AL115" s="419">
        <v>3.9059208600476644E-3</v>
      </c>
      <c r="AM115" s="417">
        <v>8.8524293200000007E-2</v>
      </c>
      <c r="AN115" s="418">
        <v>9.8835418834999994E-2</v>
      </c>
      <c r="AO115" s="419">
        <v>0.10471797477953156</v>
      </c>
      <c r="AP115" s="417">
        <v>0.69726971999999998</v>
      </c>
      <c r="AQ115" s="418">
        <v>0.34816981349999998</v>
      </c>
      <c r="AR115" s="440">
        <v>0.34816981349999998</v>
      </c>
      <c r="AS115" s="422"/>
      <c r="AT115" s="423"/>
      <c r="AU115" s="423"/>
    </row>
    <row r="116" spans="1:47" x14ac:dyDescent="0.2">
      <c r="A116" s="231">
        <v>1977</v>
      </c>
      <c r="B116" s="232">
        <v>32</v>
      </c>
      <c r="C116" s="417">
        <v>3.7385970799999999</v>
      </c>
      <c r="D116" s="418">
        <v>4.2113472925000002</v>
      </c>
      <c r="E116" s="419">
        <v>5.3128619815279929</v>
      </c>
      <c r="F116" s="417">
        <v>2.2815426200000002</v>
      </c>
      <c r="G116" s="418">
        <v>2.5440056520000001</v>
      </c>
      <c r="H116" s="419">
        <v>1.347348873785317</v>
      </c>
      <c r="I116" s="417">
        <v>2.5668146599999999</v>
      </c>
      <c r="J116" s="418">
        <v>2.3609131675000001</v>
      </c>
      <c r="K116" s="419">
        <v>7.1094542829860137</v>
      </c>
      <c r="L116" s="420"/>
      <c r="M116" s="421"/>
      <c r="N116" s="419">
        <v>4.9504770464046987E-3</v>
      </c>
      <c r="O116" s="417">
        <v>0.64916490999999998</v>
      </c>
      <c r="P116" s="418">
        <v>0.32416241299999998</v>
      </c>
      <c r="Q116" s="419">
        <v>0.80281113478925237</v>
      </c>
      <c r="R116" s="425"/>
      <c r="S116" s="426"/>
      <c r="T116" s="419">
        <v>771.87828289678282</v>
      </c>
      <c r="U116" s="417">
        <v>7.4256729145558934E-4</v>
      </c>
      <c r="V116" s="418">
        <v>9.6692156366092537E-4</v>
      </c>
      <c r="W116" s="419">
        <v>2.8976081920382593E-3</v>
      </c>
      <c r="X116" s="417">
        <v>8.7855293819655528E-4</v>
      </c>
      <c r="Y116" s="418">
        <v>1.1440052347180005E-3</v>
      </c>
      <c r="Z116" s="419">
        <v>3.9136662360276363E-3</v>
      </c>
      <c r="AA116" s="417">
        <v>2.8208336399999999E-2</v>
      </c>
      <c r="AB116" s="418">
        <v>3.1494188404999998E-2</v>
      </c>
      <c r="AC116" s="419">
        <v>4.7601498463340858E-2</v>
      </c>
      <c r="AD116" s="417">
        <v>8.0271551000000007E-3</v>
      </c>
      <c r="AE116" s="418">
        <v>8.9620646149999993E-3</v>
      </c>
      <c r="AF116" s="419">
        <v>8.8642283964981815E-3</v>
      </c>
      <c r="AG116" s="417">
        <v>4.5867355899999997E-2</v>
      </c>
      <c r="AH116" s="418">
        <v>5.1209962730000003E-2</v>
      </c>
      <c r="AI116" s="419">
        <v>1.0489074999398175E-2</v>
      </c>
      <c r="AJ116" s="417">
        <v>2.06409322E-2</v>
      </c>
      <c r="AK116" s="418">
        <v>2.3044425665E-2</v>
      </c>
      <c r="AL116" s="419">
        <v>3.9059208600476644E-3</v>
      </c>
      <c r="AM116" s="417">
        <v>8.8524293200000007E-2</v>
      </c>
      <c r="AN116" s="418">
        <v>9.8835418834999994E-2</v>
      </c>
      <c r="AO116" s="419">
        <v>0.10471797477953156</v>
      </c>
      <c r="AP116" s="417">
        <v>0.69726971999999998</v>
      </c>
      <c r="AQ116" s="418">
        <v>0.34816981349999998</v>
      </c>
      <c r="AR116" s="440">
        <v>0.34816981349999998</v>
      </c>
      <c r="AS116" s="425"/>
      <c r="AT116" s="426"/>
      <c r="AU116" s="426"/>
    </row>
    <row r="117" spans="1:47" x14ac:dyDescent="0.2">
      <c r="A117" s="231">
        <v>1977</v>
      </c>
      <c r="B117" s="232">
        <v>33</v>
      </c>
      <c r="C117" s="417">
        <v>3.7385970799999999</v>
      </c>
      <c r="D117" s="418">
        <v>4.2113472925000002</v>
      </c>
      <c r="E117" s="419">
        <v>5.3128619815279929</v>
      </c>
      <c r="F117" s="417">
        <v>2.2815426200000002</v>
      </c>
      <c r="G117" s="418">
        <v>2.5440056520000001</v>
      </c>
      <c r="H117" s="419">
        <v>1.347348873785317</v>
      </c>
      <c r="I117" s="417">
        <v>2.5668146599999999</v>
      </c>
      <c r="J117" s="418">
        <v>2.3609131675000001</v>
      </c>
      <c r="K117" s="419">
        <v>7.1094542829860137</v>
      </c>
      <c r="L117" s="420"/>
      <c r="M117" s="421"/>
      <c r="N117" s="419">
        <v>4.9504770464046987E-3</v>
      </c>
      <c r="O117" s="417">
        <v>0.64916490999999998</v>
      </c>
      <c r="P117" s="418">
        <v>0.32416241299999998</v>
      </c>
      <c r="Q117" s="419">
        <v>0.80281113478925237</v>
      </c>
      <c r="R117" s="425"/>
      <c r="S117" s="426"/>
      <c r="T117" s="419">
        <v>771.87828289678282</v>
      </c>
      <c r="U117" s="417">
        <v>7.4256729145558934E-4</v>
      </c>
      <c r="V117" s="418">
        <v>9.6692156366092537E-4</v>
      </c>
      <c r="W117" s="419">
        <v>2.8976081920382593E-3</v>
      </c>
      <c r="X117" s="417">
        <v>8.7855293819655528E-4</v>
      </c>
      <c r="Y117" s="418">
        <v>1.1440052347180005E-3</v>
      </c>
      <c r="Z117" s="419">
        <v>3.9136662360276363E-3</v>
      </c>
      <c r="AA117" s="417">
        <v>2.8208336399999999E-2</v>
      </c>
      <c r="AB117" s="418">
        <v>3.1494188404999998E-2</v>
      </c>
      <c r="AC117" s="419">
        <v>4.7601498463340858E-2</v>
      </c>
      <c r="AD117" s="417">
        <v>8.0271551000000007E-3</v>
      </c>
      <c r="AE117" s="418">
        <v>8.9620646149999993E-3</v>
      </c>
      <c r="AF117" s="419">
        <v>8.8642283964981815E-3</v>
      </c>
      <c r="AG117" s="417">
        <v>4.5867355899999997E-2</v>
      </c>
      <c r="AH117" s="418">
        <v>5.1209962730000003E-2</v>
      </c>
      <c r="AI117" s="419">
        <v>1.0489074999398175E-2</v>
      </c>
      <c r="AJ117" s="417">
        <v>2.06409322E-2</v>
      </c>
      <c r="AK117" s="418">
        <v>2.3044425665E-2</v>
      </c>
      <c r="AL117" s="419">
        <v>3.9059208600476644E-3</v>
      </c>
      <c r="AM117" s="417">
        <v>8.8524293200000007E-2</v>
      </c>
      <c r="AN117" s="418">
        <v>9.8835418834999994E-2</v>
      </c>
      <c r="AO117" s="419">
        <v>0.10471797477953156</v>
      </c>
      <c r="AP117" s="417">
        <v>0.69726971999999998</v>
      </c>
      <c r="AQ117" s="418">
        <v>0.34816981349999998</v>
      </c>
      <c r="AR117" s="440">
        <v>0.34816981349999998</v>
      </c>
      <c r="AS117" s="425"/>
      <c r="AT117" s="426"/>
      <c r="AU117" s="426"/>
    </row>
    <row r="118" spans="1:47" x14ac:dyDescent="0.2">
      <c r="A118" s="231">
        <v>1977</v>
      </c>
      <c r="B118" s="232">
        <v>34</v>
      </c>
      <c r="C118" s="417">
        <v>3.7385970799999999</v>
      </c>
      <c r="D118" s="418">
        <v>4.2113472925000002</v>
      </c>
      <c r="E118" s="419">
        <v>5.3128619815279929</v>
      </c>
      <c r="F118" s="417">
        <v>2.2815426200000002</v>
      </c>
      <c r="G118" s="418">
        <v>2.5440056520000001</v>
      </c>
      <c r="H118" s="419">
        <v>1.347348873785317</v>
      </c>
      <c r="I118" s="417">
        <v>2.5668146599999999</v>
      </c>
      <c r="J118" s="418">
        <v>2.3609131675000001</v>
      </c>
      <c r="K118" s="419">
        <v>7.1094542829860137</v>
      </c>
      <c r="L118" s="420"/>
      <c r="M118" s="421"/>
      <c r="N118" s="419">
        <v>4.9504770464046987E-3</v>
      </c>
      <c r="O118" s="417">
        <v>0.64916490999999998</v>
      </c>
      <c r="P118" s="418">
        <v>0.32416241299999998</v>
      </c>
      <c r="Q118" s="419">
        <v>0.80281113478925237</v>
      </c>
      <c r="R118" s="425"/>
      <c r="S118" s="426"/>
      <c r="T118" s="419">
        <v>771.87828289678282</v>
      </c>
      <c r="U118" s="417">
        <v>7.4256729145558934E-4</v>
      </c>
      <c r="V118" s="418">
        <v>9.6692156366092537E-4</v>
      </c>
      <c r="W118" s="419">
        <v>2.8976081920382593E-3</v>
      </c>
      <c r="X118" s="417">
        <v>8.7855293819655528E-4</v>
      </c>
      <c r="Y118" s="418">
        <v>1.1440052347180005E-3</v>
      </c>
      <c r="Z118" s="419">
        <v>3.9136662360276363E-3</v>
      </c>
      <c r="AA118" s="417">
        <v>2.8208336399999999E-2</v>
      </c>
      <c r="AB118" s="418">
        <v>3.1494188404999998E-2</v>
      </c>
      <c r="AC118" s="419">
        <v>4.7601498463340858E-2</v>
      </c>
      <c r="AD118" s="417">
        <v>8.0271551000000007E-3</v>
      </c>
      <c r="AE118" s="418">
        <v>8.9620646149999993E-3</v>
      </c>
      <c r="AF118" s="419">
        <v>8.8642283964981815E-3</v>
      </c>
      <c r="AG118" s="417">
        <v>4.5867355899999997E-2</v>
      </c>
      <c r="AH118" s="418">
        <v>5.1209962730000003E-2</v>
      </c>
      <c r="AI118" s="419">
        <v>1.0489074999398175E-2</v>
      </c>
      <c r="AJ118" s="417">
        <v>2.06409322E-2</v>
      </c>
      <c r="AK118" s="418">
        <v>2.3044425665E-2</v>
      </c>
      <c r="AL118" s="419">
        <v>3.9059208600476644E-3</v>
      </c>
      <c r="AM118" s="417">
        <v>8.8524293200000007E-2</v>
      </c>
      <c r="AN118" s="418">
        <v>9.8835418834999994E-2</v>
      </c>
      <c r="AO118" s="419">
        <v>0.10471797477953156</v>
      </c>
      <c r="AP118" s="417">
        <v>0.69726971999999998</v>
      </c>
      <c r="AQ118" s="418">
        <v>0.34816981349999998</v>
      </c>
      <c r="AR118" s="440">
        <v>0.34816981349999998</v>
      </c>
      <c r="AS118" s="425"/>
      <c r="AT118" s="426"/>
      <c r="AU118" s="426"/>
    </row>
    <row r="119" spans="1:47" x14ac:dyDescent="0.2">
      <c r="A119" s="231">
        <v>1977</v>
      </c>
      <c r="B119" s="232">
        <v>35</v>
      </c>
      <c r="C119" s="417">
        <v>3.7385970799999999</v>
      </c>
      <c r="D119" s="418">
        <v>4.2113472925000002</v>
      </c>
      <c r="E119" s="419">
        <v>5.3128619815279929</v>
      </c>
      <c r="F119" s="417">
        <v>2.2815426200000002</v>
      </c>
      <c r="G119" s="418">
        <v>2.5440056520000001</v>
      </c>
      <c r="H119" s="419">
        <v>1.347348873785317</v>
      </c>
      <c r="I119" s="417">
        <v>2.5668146599999999</v>
      </c>
      <c r="J119" s="418">
        <v>2.3609131675000001</v>
      </c>
      <c r="K119" s="419">
        <v>7.1094542829860137</v>
      </c>
      <c r="L119" s="420"/>
      <c r="M119" s="421"/>
      <c r="N119" s="419">
        <v>4.9504770464046987E-3</v>
      </c>
      <c r="O119" s="417">
        <v>0.64916490999999998</v>
      </c>
      <c r="P119" s="418">
        <v>0.32416241299999998</v>
      </c>
      <c r="Q119" s="419">
        <v>0.80281113478925237</v>
      </c>
      <c r="R119" s="425"/>
      <c r="S119" s="426"/>
      <c r="T119" s="419">
        <v>771.87828289678282</v>
      </c>
      <c r="U119" s="417">
        <v>7.4256729145558934E-4</v>
      </c>
      <c r="V119" s="418">
        <v>9.6692156366092537E-4</v>
      </c>
      <c r="W119" s="419">
        <v>2.8976081920382593E-3</v>
      </c>
      <c r="X119" s="417">
        <v>8.7855293819655528E-4</v>
      </c>
      <c r="Y119" s="418">
        <v>1.1440052347180005E-3</v>
      </c>
      <c r="Z119" s="419">
        <v>3.9136662360276363E-3</v>
      </c>
      <c r="AA119" s="417">
        <v>2.8208336399999999E-2</v>
      </c>
      <c r="AB119" s="418">
        <v>3.1494188404999998E-2</v>
      </c>
      <c r="AC119" s="419">
        <v>4.7601498463340858E-2</v>
      </c>
      <c r="AD119" s="417">
        <v>8.0271551000000007E-3</v>
      </c>
      <c r="AE119" s="418">
        <v>8.9620646149999993E-3</v>
      </c>
      <c r="AF119" s="419">
        <v>8.8642283964981815E-3</v>
      </c>
      <c r="AG119" s="417">
        <v>4.5867355899999997E-2</v>
      </c>
      <c r="AH119" s="418">
        <v>5.1209962730000003E-2</v>
      </c>
      <c r="AI119" s="419">
        <v>1.0489074999398175E-2</v>
      </c>
      <c r="AJ119" s="417">
        <v>2.06409322E-2</v>
      </c>
      <c r="AK119" s="418">
        <v>2.3044425665E-2</v>
      </c>
      <c r="AL119" s="419">
        <v>3.9059208600476644E-3</v>
      </c>
      <c r="AM119" s="417">
        <v>8.8524293200000007E-2</v>
      </c>
      <c r="AN119" s="418">
        <v>9.8835418834999994E-2</v>
      </c>
      <c r="AO119" s="419">
        <v>0.10471797477953156</v>
      </c>
      <c r="AP119" s="417">
        <v>0.69726971999999998</v>
      </c>
      <c r="AQ119" s="418">
        <v>0.34816981349999998</v>
      </c>
      <c r="AR119" s="440">
        <v>0.34816981349999998</v>
      </c>
      <c r="AS119" s="425"/>
      <c r="AT119" s="426"/>
      <c r="AU119" s="426"/>
    </row>
    <row r="120" spans="1:47" x14ac:dyDescent="0.2">
      <c r="A120" s="231">
        <v>1977</v>
      </c>
      <c r="B120" s="232">
        <v>36</v>
      </c>
      <c r="C120" s="417">
        <v>3.7385970799999999</v>
      </c>
      <c r="D120" s="418">
        <v>4.2113472925000002</v>
      </c>
      <c r="E120" s="419">
        <v>5.3128619815279929</v>
      </c>
      <c r="F120" s="417">
        <v>2.2815426200000002</v>
      </c>
      <c r="G120" s="418">
        <v>2.5440056520000001</v>
      </c>
      <c r="H120" s="419">
        <v>1.347348873785317</v>
      </c>
      <c r="I120" s="417">
        <v>2.5668146599999999</v>
      </c>
      <c r="J120" s="418">
        <v>2.3609131675000001</v>
      </c>
      <c r="K120" s="419">
        <v>7.1094542829860137</v>
      </c>
      <c r="L120" s="420"/>
      <c r="M120" s="421"/>
      <c r="N120" s="419">
        <v>4.9504770464046987E-3</v>
      </c>
      <c r="O120" s="417">
        <v>0.64916490999999998</v>
      </c>
      <c r="P120" s="418">
        <v>0.32416241299999998</v>
      </c>
      <c r="Q120" s="419">
        <v>0.80281113478925237</v>
      </c>
      <c r="R120" s="425"/>
      <c r="S120" s="426"/>
      <c r="T120" s="419">
        <v>771.87828289678282</v>
      </c>
      <c r="U120" s="417">
        <v>7.4256729145558934E-4</v>
      </c>
      <c r="V120" s="418">
        <v>9.6692156366092537E-4</v>
      </c>
      <c r="W120" s="419">
        <v>2.8976081920382593E-3</v>
      </c>
      <c r="X120" s="417">
        <v>8.7855293819655528E-4</v>
      </c>
      <c r="Y120" s="418">
        <v>1.1440052347180005E-3</v>
      </c>
      <c r="Z120" s="419">
        <v>3.9136662360276363E-3</v>
      </c>
      <c r="AA120" s="417">
        <v>2.8208336399999999E-2</v>
      </c>
      <c r="AB120" s="418">
        <v>3.1494188404999998E-2</v>
      </c>
      <c r="AC120" s="419">
        <v>4.7601498463340858E-2</v>
      </c>
      <c r="AD120" s="417">
        <v>8.0271551000000007E-3</v>
      </c>
      <c r="AE120" s="418">
        <v>8.9620646149999993E-3</v>
      </c>
      <c r="AF120" s="419">
        <v>8.8642283964981815E-3</v>
      </c>
      <c r="AG120" s="417">
        <v>4.5867355899999997E-2</v>
      </c>
      <c r="AH120" s="418">
        <v>5.1209962730000003E-2</v>
      </c>
      <c r="AI120" s="419">
        <v>1.0489074999398175E-2</v>
      </c>
      <c r="AJ120" s="417">
        <v>2.06409322E-2</v>
      </c>
      <c r="AK120" s="418">
        <v>2.3044425665E-2</v>
      </c>
      <c r="AL120" s="419">
        <v>3.9059208600476644E-3</v>
      </c>
      <c r="AM120" s="417">
        <v>8.8524293200000007E-2</v>
      </c>
      <c r="AN120" s="418">
        <v>9.8835418834999994E-2</v>
      </c>
      <c r="AO120" s="419">
        <v>0.10471797477953156</v>
      </c>
      <c r="AP120" s="417">
        <v>0.69726971999999998</v>
      </c>
      <c r="AQ120" s="418">
        <v>0.34816981349999998</v>
      </c>
      <c r="AR120" s="440">
        <v>0.34816981349999998</v>
      </c>
      <c r="AS120" s="425"/>
      <c r="AT120" s="426"/>
      <c r="AU120" s="426"/>
    </row>
    <row r="121" spans="1:47" x14ac:dyDescent="0.2">
      <c r="A121" s="231">
        <v>1977</v>
      </c>
      <c r="B121" s="232">
        <v>37</v>
      </c>
      <c r="C121" s="417">
        <v>3.7385970799999999</v>
      </c>
      <c r="D121" s="418">
        <v>4.2113472925000002</v>
      </c>
      <c r="E121" s="419">
        <v>5.3128619815279929</v>
      </c>
      <c r="F121" s="417">
        <v>2.2815426200000002</v>
      </c>
      <c r="G121" s="418">
        <v>2.5440056520000001</v>
      </c>
      <c r="H121" s="419">
        <v>1.347348873785317</v>
      </c>
      <c r="I121" s="417">
        <v>2.5668146599999999</v>
      </c>
      <c r="J121" s="418">
        <v>2.3609131675000001</v>
      </c>
      <c r="K121" s="419">
        <v>7.1094542829860137</v>
      </c>
      <c r="L121" s="420"/>
      <c r="M121" s="421"/>
      <c r="N121" s="419">
        <v>4.9504770464046987E-3</v>
      </c>
      <c r="O121" s="417">
        <v>0.64916490999999998</v>
      </c>
      <c r="P121" s="418">
        <v>0.32416241299999998</v>
      </c>
      <c r="Q121" s="419">
        <v>0.80281113478925237</v>
      </c>
      <c r="R121" s="425"/>
      <c r="S121" s="426"/>
      <c r="T121" s="419">
        <v>771.87828289678282</v>
      </c>
      <c r="U121" s="417">
        <v>7.4256729145558934E-4</v>
      </c>
      <c r="V121" s="418">
        <v>9.6692156366092537E-4</v>
      </c>
      <c r="W121" s="419">
        <v>2.8976081920382593E-3</v>
      </c>
      <c r="X121" s="417">
        <v>8.7855293819655528E-4</v>
      </c>
      <c r="Y121" s="418">
        <v>1.1440052347180005E-3</v>
      </c>
      <c r="Z121" s="419">
        <v>3.9136662360276363E-3</v>
      </c>
      <c r="AA121" s="417">
        <v>2.8208336399999999E-2</v>
      </c>
      <c r="AB121" s="418">
        <v>3.1494188404999998E-2</v>
      </c>
      <c r="AC121" s="419">
        <v>4.7601498463340858E-2</v>
      </c>
      <c r="AD121" s="417">
        <v>8.0271551000000007E-3</v>
      </c>
      <c r="AE121" s="418">
        <v>8.9620646149999993E-3</v>
      </c>
      <c r="AF121" s="419">
        <v>8.8642283964981815E-3</v>
      </c>
      <c r="AG121" s="417">
        <v>4.5867355899999997E-2</v>
      </c>
      <c r="AH121" s="418">
        <v>5.1209962730000003E-2</v>
      </c>
      <c r="AI121" s="419">
        <v>1.0489074999398175E-2</v>
      </c>
      <c r="AJ121" s="417">
        <v>2.06409322E-2</v>
      </c>
      <c r="AK121" s="418">
        <v>2.3044425665E-2</v>
      </c>
      <c r="AL121" s="419">
        <v>3.9059208600476644E-3</v>
      </c>
      <c r="AM121" s="417">
        <v>8.8524293200000007E-2</v>
      </c>
      <c r="AN121" s="418">
        <v>9.8835418834999994E-2</v>
      </c>
      <c r="AO121" s="419">
        <v>0.10471797477953156</v>
      </c>
      <c r="AP121" s="417">
        <v>0.69726971999999998</v>
      </c>
      <c r="AQ121" s="418">
        <v>0.34816981349999998</v>
      </c>
      <c r="AR121" s="440">
        <v>0.34816981349999998</v>
      </c>
      <c r="AS121" s="425"/>
      <c r="AT121" s="426"/>
      <c r="AU121" s="426"/>
    </row>
    <row r="122" spans="1:47" x14ac:dyDescent="0.2">
      <c r="A122" s="231">
        <v>1977</v>
      </c>
      <c r="B122" s="232">
        <v>38</v>
      </c>
      <c r="C122" s="417">
        <v>3.7385970799999999</v>
      </c>
      <c r="D122" s="418">
        <v>4.2113472925000002</v>
      </c>
      <c r="E122" s="419">
        <v>5.3128619815279929</v>
      </c>
      <c r="F122" s="417">
        <v>2.2815426200000002</v>
      </c>
      <c r="G122" s="418">
        <v>2.5440056520000001</v>
      </c>
      <c r="H122" s="419">
        <v>1.347348873785317</v>
      </c>
      <c r="I122" s="417">
        <v>2.5668146599999999</v>
      </c>
      <c r="J122" s="418">
        <v>2.3609131675000001</v>
      </c>
      <c r="K122" s="419">
        <v>7.1094542829860137</v>
      </c>
      <c r="L122" s="420"/>
      <c r="M122" s="421"/>
      <c r="N122" s="419">
        <v>4.9504770464046987E-3</v>
      </c>
      <c r="O122" s="417">
        <v>0.64916490999999998</v>
      </c>
      <c r="P122" s="418">
        <v>0.32416241299999998</v>
      </c>
      <c r="Q122" s="419">
        <v>0.80281113478925237</v>
      </c>
      <c r="R122" s="425"/>
      <c r="S122" s="426"/>
      <c r="T122" s="419">
        <v>771.87828289678282</v>
      </c>
      <c r="U122" s="417">
        <v>7.4256729145558934E-4</v>
      </c>
      <c r="V122" s="418">
        <v>9.6692156366092537E-4</v>
      </c>
      <c r="W122" s="419">
        <v>2.8976081920382593E-3</v>
      </c>
      <c r="X122" s="417">
        <v>8.7855293819655528E-4</v>
      </c>
      <c r="Y122" s="418">
        <v>1.1440052347180005E-3</v>
      </c>
      <c r="Z122" s="419">
        <v>3.9136662360276363E-3</v>
      </c>
      <c r="AA122" s="417">
        <v>2.8208336399999999E-2</v>
      </c>
      <c r="AB122" s="418">
        <v>3.1494188404999998E-2</v>
      </c>
      <c r="AC122" s="419">
        <v>4.7601498463340858E-2</v>
      </c>
      <c r="AD122" s="417">
        <v>8.0271551000000007E-3</v>
      </c>
      <c r="AE122" s="418">
        <v>8.9620646149999993E-3</v>
      </c>
      <c r="AF122" s="419">
        <v>8.8642283964981815E-3</v>
      </c>
      <c r="AG122" s="417">
        <v>4.5867355899999997E-2</v>
      </c>
      <c r="AH122" s="418">
        <v>5.1209962730000003E-2</v>
      </c>
      <c r="AI122" s="419">
        <v>1.0489074999398175E-2</v>
      </c>
      <c r="AJ122" s="417">
        <v>2.06409322E-2</v>
      </c>
      <c r="AK122" s="418">
        <v>2.3044425665E-2</v>
      </c>
      <c r="AL122" s="419">
        <v>3.9059208600476644E-3</v>
      </c>
      <c r="AM122" s="417">
        <v>8.8524293200000007E-2</v>
      </c>
      <c r="AN122" s="418">
        <v>9.8835418834999994E-2</v>
      </c>
      <c r="AO122" s="419">
        <v>0.10471797477953156</v>
      </c>
      <c r="AP122" s="417">
        <v>0.69726971999999998</v>
      </c>
      <c r="AQ122" s="418">
        <v>0.34816981349999998</v>
      </c>
      <c r="AR122" s="440">
        <v>0.34816981349999998</v>
      </c>
      <c r="AS122" s="425"/>
      <c r="AT122" s="426"/>
      <c r="AU122" s="426"/>
    </row>
    <row r="123" spans="1:47" x14ac:dyDescent="0.2">
      <c r="A123" s="231">
        <v>1977</v>
      </c>
      <c r="B123" s="232">
        <v>39</v>
      </c>
      <c r="C123" s="417">
        <v>3.7385970799999999</v>
      </c>
      <c r="D123" s="418">
        <v>4.2113472925000002</v>
      </c>
      <c r="E123" s="419">
        <v>5.3128619815279929</v>
      </c>
      <c r="F123" s="417">
        <v>2.2815426200000002</v>
      </c>
      <c r="G123" s="418">
        <v>2.5440056520000001</v>
      </c>
      <c r="H123" s="419">
        <v>1.347348873785317</v>
      </c>
      <c r="I123" s="417">
        <v>2.5668146599999999</v>
      </c>
      <c r="J123" s="418">
        <v>2.3609131675000001</v>
      </c>
      <c r="K123" s="419">
        <v>7.1094542829860137</v>
      </c>
      <c r="L123" s="420"/>
      <c r="M123" s="421"/>
      <c r="N123" s="419">
        <v>4.9504770464046987E-3</v>
      </c>
      <c r="O123" s="417">
        <v>0.64916490999999998</v>
      </c>
      <c r="P123" s="418">
        <v>0.32416241299999998</v>
      </c>
      <c r="Q123" s="419">
        <v>0.80281113478925237</v>
      </c>
      <c r="R123" s="425"/>
      <c r="S123" s="426"/>
      <c r="T123" s="419">
        <v>771.87828289678282</v>
      </c>
      <c r="U123" s="417">
        <v>7.4256729145558934E-4</v>
      </c>
      <c r="V123" s="418">
        <v>9.6692156366092537E-4</v>
      </c>
      <c r="W123" s="419">
        <v>2.8976081920382593E-3</v>
      </c>
      <c r="X123" s="417">
        <v>8.7855293819655528E-4</v>
      </c>
      <c r="Y123" s="418">
        <v>1.1440052347180005E-3</v>
      </c>
      <c r="Z123" s="419">
        <v>3.9136662360276363E-3</v>
      </c>
      <c r="AA123" s="417">
        <v>2.8208336399999999E-2</v>
      </c>
      <c r="AB123" s="418">
        <v>3.1494188404999998E-2</v>
      </c>
      <c r="AC123" s="419">
        <v>4.7601498463340858E-2</v>
      </c>
      <c r="AD123" s="417">
        <v>8.0271551000000007E-3</v>
      </c>
      <c r="AE123" s="418">
        <v>8.9620646149999993E-3</v>
      </c>
      <c r="AF123" s="419">
        <v>8.8642283964981815E-3</v>
      </c>
      <c r="AG123" s="417">
        <v>4.5867355899999997E-2</v>
      </c>
      <c r="AH123" s="418">
        <v>5.1209962730000003E-2</v>
      </c>
      <c r="AI123" s="419">
        <v>1.0489074999398175E-2</v>
      </c>
      <c r="AJ123" s="417">
        <v>2.06409322E-2</v>
      </c>
      <c r="AK123" s="418">
        <v>2.3044425665E-2</v>
      </c>
      <c r="AL123" s="419">
        <v>3.9059208600476644E-3</v>
      </c>
      <c r="AM123" s="417">
        <v>8.8524293200000007E-2</v>
      </c>
      <c r="AN123" s="418">
        <v>9.8835418834999994E-2</v>
      </c>
      <c r="AO123" s="419">
        <v>0.10471797477953156</v>
      </c>
      <c r="AP123" s="417">
        <v>0.69726971999999998</v>
      </c>
      <c r="AQ123" s="418">
        <v>0.34816981349999998</v>
      </c>
      <c r="AR123" s="440">
        <v>0.34816981349999998</v>
      </c>
      <c r="AS123" s="425"/>
      <c r="AT123" s="426"/>
      <c r="AU123" s="426"/>
    </row>
    <row r="124" spans="1:47" ht="13.5" thickBot="1" x14ac:dyDescent="0.25">
      <c r="A124" s="233">
        <v>1977</v>
      </c>
      <c r="B124" s="234">
        <v>40</v>
      </c>
      <c r="C124" s="428">
        <v>3.7385970799999999</v>
      </c>
      <c r="D124" s="429">
        <v>4.2113472925000002</v>
      </c>
      <c r="E124" s="430">
        <v>5.3128619815279929</v>
      </c>
      <c r="F124" s="428">
        <v>2.2815426200000002</v>
      </c>
      <c r="G124" s="429">
        <v>2.5440056520000001</v>
      </c>
      <c r="H124" s="430">
        <v>1.347348873785317</v>
      </c>
      <c r="I124" s="428">
        <v>2.5668146599999999</v>
      </c>
      <c r="J124" s="429">
        <v>2.3609131675000001</v>
      </c>
      <c r="K124" s="430">
        <v>7.1094542829860137</v>
      </c>
      <c r="L124" s="431"/>
      <c r="M124" s="432"/>
      <c r="N124" s="430">
        <v>4.9504770464046987E-3</v>
      </c>
      <c r="O124" s="428">
        <v>0.64916490999999998</v>
      </c>
      <c r="P124" s="429">
        <v>0.32416241299999998</v>
      </c>
      <c r="Q124" s="430">
        <v>0.80281113478925237</v>
      </c>
      <c r="R124" s="433"/>
      <c r="S124" s="434"/>
      <c r="T124" s="430">
        <v>771.87828289678282</v>
      </c>
      <c r="U124" s="428">
        <v>7.4256729145558934E-4</v>
      </c>
      <c r="V124" s="429">
        <v>9.6692156366092537E-4</v>
      </c>
      <c r="W124" s="430">
        <v>2.8976081920382593E-3</v>
      </c>
      <c r="X124" s="428">
        <v>8.7855293819655528E-4</v>
      </c>
      <c r="Y124" s="429">
        <v>1.1440052347180005E-3</v>
      </c>
      <c r="Z124" s="430">
        <v>3.9136662360276363E-3</v>
      </c>
      <c r="AA124" s="428">
        <v>2.8208336399999999E-2</v>
      </c>
      <c r="AB124" s="429">
        <v>3.1494188404999998E-2</v>
      </c>
      <c r="AC124" s="430">
        <v>4.7601498463340858E-2</v>
      </c>
      <c r="AD124" s="428">
        <v>8.0271551000000007E-3</v>
      </c>
      <c r="AE124" s="429">
        <v>8.9620646149999993E-3</v>
      </c>
      <c r="AF124" s="430">
        <v>8.8642283964981815E-3</v>
      </c>
      <c r="AG124" s="428">
        <v>4.5867355899999997E-2</v>
      </c>
      <c r="AH124" s="429">
        <v>5.1209962730000003E-2</v>
      </c>
      <c r="AI124" s="430">
        <v>1.0489074999398175E-2</v>
      </c>
      <c r="AJ124" s="428">
        <v>2.06409322E-2</v>
      </c>
      <c r="AK124" s="429">
        <v>2.3044425665E-2</v>
      </c>
      <c r="AL124" s="430">
        <v>3.9059208600476644E-3</v>
      </c>
      <c r="AM124" s="428">
        <v>8.8524293200000007E-2</v>
      </c>
      <c r="AN124" s="429">
        <v>9.8835418834999994E-2</v>
      </c>
      <c r="AO124" s="430">
        <v>0.10471797477953156</v>
      </c>
      <c r="AP124" s="428">
        <v>0.69726971999999998</v>
      </c>
      <c r="AQ124" s="429">
        <v>0.34816981349999998</v>
      </c>
      <c r="AR124" s="441">
        <v>0.34816981349999998</v>
      </c>
      <c r="AS124" s="433"/>
      <c r="AT124" s="434"/>
      <c r="AU124" s="434"/>
    </row>
    <row r="125" spans="1:47" x14ac:dyDescent="0.2">
      <c r="A125" s="229">
        <v>1978</v>
      </c>
      <c r="B125" s="230">
        <v>1</v>
      </c>
      <c r="C125" s="409">
        <v>0.87845373999999998</v>
      </c>
      <c r="D125" s="410">
        <v>0.66211149150000004</v>
      </c>
      <c r="E125" s="411">
        <v>1.3514259457582545</v>
      </c>
      <c r="F125" s="409">
        <v>0.35350568999999998</v>
      </c>
      <c r="G125" s="410">
        <v>0.32647981549999999</v>
      </c>
      <c r="H125" s="411">
        <v>0.32061363759852229</v>
      </c>
      <c r="I125" s="409">
        <v>1.54031506</v>
      </c>
      <c r="J125" s="410">
        <v>1.0256303339999999</v>
      </c>
      <c r="K125" s="411">
        <v>6.7037435060853587</v>
      </c>
      <c r="L125" s="412"/>
      <c r="M125" s="413"/>
      <c r="N125" s="411">
        <v>0.29357451689287484</v>
      </c>
      <c r="O125" s="409">
        <v>0.67846784000000004</v>
      </c>
      <c r="P125" s="410">
        <v>0.34467446400000001</v>
      </c>
      <c r="Q125" s="411">
        <v>0.47687595855135106</v>
      </c>
      <c r="R125" s="414"/>
      <c r="S125" s="415"/>
      <c r="T125" s="411">
        <v>753.01577018885371</v>
      </c>
      <c r="U125" s="409">
        <v>7.4256729145558934E-4</v>
      </c>
      <c r="V125" s="410">
        <v>9.6692156366092537E-4</v>
      </c>
      <c r="W125" s="411">
        <v>2.5846213269631732E-3</v>
      </c>
      <c r="X125" s="409">
        <v>8.7855293819655528E-4</v>
      </c>
      <c r="Y125" s="410">
        <v>1.1440052347180005E-3</v>
      </c>
      <c r="Z125" s="411">
        <v>2.4073178612593177E-3</v>
      </c>
      <c r="AA125" s="409">
        <v>4.4507849999999996E-3</v>
      </c>
      <c r="AB125" s="410">
        <v>4.1691974800000002E-3</v>
      </c>
      <c r="AC125" s="411">
        <v>1.1327201047475593E-2</v>
      </c>
      <c r="AD125" s="409">
        <v>1.266774E-3</v>
      </c>
      <c r="AE125" s="410">
        <v>1.1860592249999999E-3</v>
      </c>
      <c r="AF125" s="411">
        <v>2.1093205747933904E-3</v>
      </c>
      <c r="AG125" s="409">
        <v>7.2364098000000003E-3</v>
      </c>
      <c r="AH125" s="410">
        <v>6.7791459049999997E-3</v>
      </c>
      <c r="AI125" s="411">
        <v>2.495967477779725E-3</v>
      </c>
      <c r="AJ125" s="409">
        <v>3.2562922000000001E-3</v>
      </c>
      <c r="AK125" s="410">
        <v>3.0505863100000002E-3</v>
      </c>
      <c r="AL125" s="411">
        <v>9.294509790746013E-4</v>
      </c>
      <c r="AM125" s="409">
        <v>1.39673401E-2</v>
      </c>
      <c r="AN125" s="410">
        <v>1.3083433239999999E-2</v>
      </c>
      <c r="AO125" s="411">
        <v>2.4918575844724119E-2</v>
      </c>
      <c r="AP125" s="409">
        <v>0.72657265000000004</v>
      </c>
      <c r="AQ125" s="410">
        <v>0.36868186450000001</v>
      </c>
      <c r="AR125" s="439">
        <v>0.36868186450000001</v>
      </c>
      <c r="AS125" s="414"/>
      <c r="AT125" s="415"/>
      <c r="AU125" s="415"/>
    </row>
    <row r="126" spans="1:47" x14ac:dyDescent="0.2">
      <c r="A126" s="231">
        <v>1978</v>
      </c>
      <c r="B126" s="232">
        <v>2</v>
      </c>
      <c r="C126" s="417">
        <v>0.97260610999999997</v>
      </c>
      <c r="D126" s="418">
        <v>0.7459585245</v>
      </c>
      <c r="E126" s="419">
        <v>1.3518449049149417</v>
      </c>
      <c r="F126" s="417">
        <v>0.42781846000000001</v>
      </c>
      <c r="G126" s="418">
        <v>0.39686228200000001</v>
      </c>
      <c r="H126" s="419">
        <v>0.32095186952601507</v>
      </c>
      <c r="I126" s="417">
        <v>1.5972874399999999</v>
      </c>
      <c r="J126" s="418">
        <v>1.124129119</v>
      </c>
      <c r="K126" s="419">
        <v>6.7045612087381725</v>
      </c>
      <c r="L126" s="420"/>
      <c r="M126" s="421"/>
      <c r="N126" s="419">
        <v>0.293619089218705</v>
      </c>
      <c r="O126" s="417">
        <v>0.67846784000000004</v>
      </c>
      <c r="P126" s="418">
        <v>0.34467446400000001</v>
      </c>
      <c r="Q126" s="419">
        <v>0.47689678936033214</v>
      </c>
      <c r="R126" s="422"/>
      <c r="S126" s="423"/>
      <c r="T126" s="419">
        <v>753.02072560222109</v>
      </c>
      <c r="U126" s="417">
        <v>7.4256729145558934E-4</v>
      </c>
      <c r="V126" s="418">
        <v>9.6692156366092537E-4</v>
      </c>
      <c r="W126" s="419">
        <v>2.5873480771605056E-3</v>
      </c>
      <c r="X126" s="417">
        <v>8.7855293819655528E-4</v>
      </c>
      <c r="Y126" s="418">
        <v>1.1440052347180005E-3</v>
      </c>
      <c r="Z126" s="419">
        <v>2.4105063096970672E-3</v>
      </c>
      <c r="AA126" s="417">
        <v>5.3660918000000002E-3</v>
      </c>
      <c r="AB126" s="418">
        <v>5.0370712600000004E-3</v>
      </c>
      <c r="AC126" s="419">
        <v>1.1339175521069113E-2</v>
      </c>
      <c r="AD126" s="417">
        <v>1.5267254E-3</v>
      </c>
      <c r="AE126" s="418">
        <v>1.4334750450000001E-3</v>
      </c>
      <c r="AF126" s="419">
        <v>2.1115469925585603E-3</v>
      </c>
      <c r="AG126" s="417">
        <v>8.7262981E-3</v>
      </c>
      <c r="AH126" s="418">
        <v>8.1905841050000008E-3</v>
      </c>
      <c r="AI126" s="419">
        <v>2.4986031643888409E-3</v>
      </c>
      <c r="AJ126" s="417">
        <v>3.9263999000000004E-3</v>
      </c>
      <c r="AK126" s="418">
        <v>3.6858119549999999E-3</v>
      </c>
      <c r="AL126" s="419">
        <v>9.3043178718007222E-4</v>
      </c>
      <c r="AM126" s="417">
        <v>1.6841752099999999E-2</v>
      </c>
      <c r="AN126" s="418">
        <v>1.5807919340000001E-2</v>
      </c>
      <c r="AO126" s="419">
        <v>2.4944856652212789E-2</v>
      </c>
      <c r="AP126" s="417">
        <v>0.72657265000000004</v>
      </c>
      <c r="AQ126" s="418">
        <v>0.36868186450000001</v>
      </c>
      <c r="AR126" s="440">
        <v>0.36868186450000001</v>
      </c>
      <c r="AS126" s="422"/>
      <c r="AT126" s="423"/>
      <c r="AU126" s="423"/>
    </row>
    <row r="127" spans="1:47" x14ac:dyDescent="0.2">
      <c r="A127" s="231">
        <v>1978</v>
      </c>
      <c r="B127" s="232">
        <v>3</v>
      </c>
      <c r="C127" s="417">
        <v>1.0811505699999999</v>
      </c>
      <c r="D127" s="418">
        <v>0.84100940599999996</v>
      </c>
      <c r="E127" s="419">
        <v>1.4317518369031486</v>
      </c>
      <c r="F127" s="417">
        <v>0.51161564000000004</v>
      </c>
      <c r="G127" s="418">
        <v>0.47430371399999999</v>
      </c>
      <c r="H127" s="419">
        <v>0.3849757416669104</v>
      </c>
      <c r="I127" s="417">
        <v>1.65988688</v>
      </c>
      <c r="J127" s="418">
        <v>1.2277334310000001</v>
      </c>
      <c r="K127" s="419">
        <v>6.8641882074230054</v>
      </c>
      <c r="L127" s="420"/>
      <c r="M127" s="421"/>
      <c r="N127" s="419">
        <v>0.30238266080417525</v>
      </c>
      <c r="O127" s="417">
        <v>0.67846784000000004</v>
      </c>
      <c r="P127" s="418">
        <v>0.34467446400000001</v>
      </c>
      <c r="Q127" s="419">
        <v>0.48080099072132537</v>
      </c>
      <c r="R127" s="422"/>
      <c r="S127" s="423"/>
      <c r="T127" s="419">
        <v>753.42400193732442</v>
      </c>
      <c r="U127" s="417">
        <v>7.4256729145558934E-4</v>
      </c>
      <c r="V127" s="418">
        <v>9.6692156366092537E-4</v>
      </c>
      <c r="W127" s="419">
        <v>3.1034795787715421E-3</v>
      </c>
      <c r="X127" s="417">
        <v>8.7855293819655528E-4</v>
      </c>
      <c r="Y127" s="418">
        <v>1.1440052347180005E-3</v>
      </c>
      <c r="Z127" s="419">
        <v>3.0132556000766939E-3</v>
      </c>
      <c r="AA127" s="417">
        <v>6.3989950999999998E-3</v>
      </c>
      <c r="AB127" s="418">
        <v>5.9909663650000002E-3</v>
      </c>
      <c r="AC127" s="419">
        <v>1.3601133924132081E-2</v>
      </c>
      <c r="AD127" s="417">
        <v>1.8212424E-3</v>
      </c>
      <c r="AE127" s="418">
        <v>1.704591465E-3</v>
      </c>
      <c r="AF127" s="419">
        <v>2.5327583932093895E-3</v>
      </c>
      <c r="AG127" s="417">
        <v>1.04050007E-2</v>
      </c>
      <c r="AH127" s="418">
        <v>9.7415543100000009E-3</v>
      </c>
      <c r="AI127" s="419">
        <v>2.9970334054770747E-3</v>
      </c>
      <c r="AJ127" s="417">
        <v>4.6824082E-3</v>
      </c>
      <c r="AK127" s="418">
        <v>4.3838433099999997E-3</v>
      </c>
      <c r="AL127" s="419">
        <v>1.1160345071315064E-3</v>
      </c>
      <c r="AM127" s="417">
        <v>2.0081617699999998E-2</v>
      </c>
      <c r="AN127" s="418">
        <v>1.8801505864999998E-2</v>
      </c>
      <c r="AO127" s="419">
        <v>2.9920968237255412E-2</v>
      </c>
      <c r="AP127" s="417">
        <v>0.72657265000000004</v>
      </c>
      <c r="AQ127" s="418">
        <v>0.36868186450000001</v>
      </c>
      <c r="AR127" s="440">
        <v>0.36868186450000001</v>
      </c>
      <c r="AS127" s="422"/>
      <c r="AT127" s="423"/>
      <c r="AU127" s="423"/>
    </row>
    <row r="128" spans="1:47" x14ac:dyDescent="0.2">
      <c r="A128" s="231">
        <v>1978</v>
      </c>
      <c r="B128" s="232">
        <v>4</v>
      </c>
      <c r="C128" s="417">
        <v>1.1887550200000001</v>
      </c>
      <c r="D128" s="418">
        <v>0.93404102850000004</v>
      </c>
      <c r="E128" s="419">
        <v>1.352915995314445</v>
      </c>
      <c r="F128" s="417">
        <v>0.59375789999999995</v>
      </c>
      <c r="G128" s="418">
        <v>0.5482544225</v>
      </c>
      <c r="H128" s="419">
        <v>0.32180881213851675</v>
      </c>
      <c r="I128" s="417">
        <v>1.7198299399999999</v>
      </c>
      <c r="J128" s="418">
        <v>1.322372694</v>
      </c>
      <c r="K128" s="419">
        <v>6.706710626326962</v>
      </c>
      <c r="L128" s="420"/>
      <c r="M128" s="421"/>
      <c r="N128" s="419">
        <v>0.29373753203016328</v>
      </c>
      <c r="O128" s="417">
        <v>0.67846784000000004</v>
      </c>
      <c r="P128" s="418">
        <v>0.34467446400000001</v>
      </c>
      <c r="Q128" s="419">
        <v>0.47695048748725644</v>
      </c>
      <c r="R128" s="422"/>
      <c r="S128" s="423"/>
      <c r="T128" s="419">
        <v>753.84545887159197</v>
      </c>
      <c r="U128" s="417">
        <v>7.4256729145558934E-4</v>
      </c>
      <c r="V128" s="418">
        <v>9.6692156366092537E-4</v>
      </c>
      <c r="W128" s="419">
        <v>2.5942562577787542E-3</v>
      </c>
      <c r="X128" s="417">
        <v>8.7855293819655528E-4</v>
      </c>
      <c r="Y128" s="418">
        <v>1.1440052347180005E-3</v>
      </c>
      <c r="Z128" s="419">
        <v>2.4185701735119701E-3</v>
      </c>
      <c r="AA128" s="417">
        <v>7.4109372999999999E-3</v>
      </c>
      <c r="AB128" s="418">
        <v>6.9025233449999997E-3</v>
      </c>
      <c r="AC128" s="419">
        <v>1.1369428713668644E-2</v>
      </c>
      <c r="AD128" s="417">
        <v>2.1091375999999998E-3</v>
      </c>
      <c r="AE128" s="418">
        <v>1.9640291249999999E-3</v>
      </c>
      <c r="AF128" s="419">
        <v>2.1171839483124684E-3</v>
      </c>
      <c r="AG128" s="417">
        <v>1.2050267200000001E-2</v>
      </c>
      <c r="AH128" s="418">
        <v>1.1223629800000001E-2</v>
      </c>
      <c r="AI128" s="419">
        <v>2.5052741397613297E-3</v>
      </c>
      <c r="AJ128" s="417">
        <v>5.4218104999999997E-3</v>
      </c>
      <c r="AK128" s="418">
        <v>5.0507544600000001E-3</v>
      </c>
      <c r="AL128" s="419">
        <v>9.3291421901310471E-4</v>
      </c>
      <c r="AM128" s="417">
        <v>2.3256967699999999E-2</v>
      </c>
      <c r="AN128" s="418">
        <v>2.1661081150000001E-2</v>
      </c>
      <c r="AO128" s="419">
        <v>2.5011445200966397E-2</v>
      </c>
      <c r="AP128" s="417">
        <v>0.72657265000000004</v>
      </c>
      <c r="AQ128" s="418">
        <v>0.36868186450000001</v>
      </c>
      <c r="AR128" s="440">
        <v>0.36868186450000001</v>
      </c>
      <c r="AS128" s="422"/>
      <c r="AT128" s="423"/>
      <c r="AU128" s="423"/>
    </row>
    <row r="129" spans="1:47" x14ac:dyDescent="0.2">
      <c r="A129" s="231">
        <v>1978</v>
      </c>
      <c r="B129" s="232">
        <v>5</v>
      </c>
      <c r="C129" s="417">
        <v>1.29576377</v>
      </c>
      <c r="D129" s="418">
        <v>1.025895046</v>
      </c>
      <c r="E129" s="419">
        <v>5.334236019045882</v>
      </c>
      <c r="F129" s="417">
        <v>0.67430084999999995</v>
      </c>
      <c r="G129" s="418">
        <v>0.61944535349999996</v>
      </c>
      <c r="H129" s="419">
        <v>1.236745239752608</v>
      </c>
      <c r="I129" s="417">
        <v>1.7771262699999999</v>
      </c>
      <c r="J129" s="418">
        <v>1.4089087629999999</v>
      </c>
      <c r="K129" s="419">
        <v>6.7015858174450855</v>
      </c>
      <c r="L129" s="420"/>
      <c r="M129" s="421"/>
      <c r="N129" s="419">
        <v>0.29373106253516618</v>
      </c>
      <c r="O129" s="417">
        <v>0.67846784000000004</v>
      </c>
      <c r="P129" s="418">
        <v>0.34467446400000001</v>
      </c>
      <c r="Q129" s="419">
        <v>0.87636592660820534</v>
      </c>
      <c r="R129" s="422"/>
      <c r="S129" s="423"/>
      <c r="T129" s="419">
        <v>754.14504238329209</v>
      </c>
      <c r="U129" s="417">
        <v>7.4256729145558934E-4</v>
      </c>
      <c r="V129" s="418">
        <v>9.6692156366092537E-4</v>
      </c>
      <c r="W129" s="419">
        <v>4.4882113759337795E-3</v>
      </c>
      <c r="X129" s="417">
        <v>8.7855293819655528E-4</v>
      </c>
      <c r="Y129" s="418">
        <v>1.1440052347180005E-3</v>
      </c>
      <c r="Z129" s="419">
        <v>2.4234417359240831E-3</v>
      </c>
      <c r="AA129" s="417">
        <v>8.4039427E-3</v>
      </c>
      <c r="AB129" s="418">
        <v>7.77988159E-3</v>
      </c>
      <c r="AC129" s="419">
        <v>4.3693979546359285E-2</v>
      </c>
      <c r="AD129" s="417">
        <v>2.3916973E-3</v>
      </c>
      <c r="AE129" s="418">
        <v>2.2137185649999998E-3</v>
      </c>
      <c r="AF129" s="419">
        <v>8.1365775167852403E-3</v>
      </c>
      <c r="AG129" s="417">
        <v>1.3665855500000001E-2</v>
      </c>
      <c r="AH129" s="418">
        <v>1.2650105700000001E-2</v>
      </c>
      <c r="AI129" s="419">
        <v>9.6280606626027738E-3</v>
      </c>
      <c r="AJ129" s="417">
        <v>6.1502157000000003E-3</v>
      </c>
      <c r="AK129" s="418">
        <v>5.6927141400000001E-3</v>
      </c>
      <c r="AL129" s="419">
        <v>3.5852922897980878E-3</v>
      </c>
      <c r="AM129" s="417">
        <v>2.6374674599999998E-2</v>
      </c>
      <c r="AN129" s="418">
        <v>2.4414423014999999E-2</v>
      </c>
      <c r="AO129" s="419">
        <v>9.6121748044594599E-2</v>
      </c>
      <c r="AP129" s="417">
        <v>0.72657265000000004</v>
      </c>
      <c r="AQ129" s="418">
        <v>0.36868186450000001</v>
      </c>
      <c r="AR129" s="440">
        <v>0.36868186450000001</v>
      </c>
      <c r="AS129" s="422"/>
      <c r="AT129" s="423"/>
      <c r="AU129" s="423"/>
    </row>
    <row r="130" spans="1:47" x14ac:dyDescent="0.2">
      <c r="A130" s="231">
        <v>1978</v>
      </c>
      <c r="B130" s="232">
        <v>6</v>
      </c>
      <c r="C130" s="417">
        <v>1.4023586400000001</v>
      </c>
      <c r="D130" s="418">
        <v>1.1174256235</v>
      </c>
      <c r="E130" s="419">
        <v>5.334971831613065</v>
      </c>
      <c r="F130" s="417">
        <v>0.75364109999999995</v>
      </c>
      <c r="G130" s="418">
        <v>0.68858909000000001</v>
      </c>
      <c r="H130" s="419">
        <v>1.2373342231093232</v>
      </c>
      <c r="I130" s="417">
        <v>1.8320577899999999</v>
      </c>
      <c r="J130" s="418">
        <v>1.4882261109999999</v>
      </c>
      <c r="K130" s="419">
        <v>6.7030564332849227</v>
      </c>
      <c r="L130" s="420"/>
      <c r="M130" s="421"/>
      <c r="N130" s="419">
        <v>0.29381098796977295</v>
      </c>
      <c r="O130" s="417">
        <v>0.67846784000000004</v>
      </c>
      <c r="P130" s="418">
        <v>0.34467446400000001</v>
      </c>
      <c r="Q130" s="419">
        <v>0.87639853626945896</v>
      </c>
      <c r="R130" s="422"/>
      <c r="S130" s="423"/>
      <c r="T130" s="419">
        <v>754.86011346777525</v>
      </c>
      <c r="U130" s="417">
        <v>7.4256729145558934E-4</v>
      </c>
      <c r="V130" s="418">
        <v>9.6692156366092537E-4</v>
      </c>
      <c r="W130" s="419">
        <v>4.4903413436471751E-3</v>
      </c>
      <c r="X130" s="417">
        <v>8.7855293819655528E-4</v>
      </c>
      <c r="Y130" s="418">
        <v>1.1440052347180005E-3</v>
      </c>
      <c r="Z130" s="419">
        <v>2.4289357119372883E-3</v>
      </c>
      <c r="AA130" s="417">
        <v>9.3816397999999992E-3</v>
      </c>
      <c r="AB130" s="418">
        <v>8.6317037999999995E-3</v>
      </c>
      <c r="AC130" s="419">
        <v>4.3714629310054695E-2</v>
      </c>
      <c r="AD130" s="417">
        <v>2.6692977E-3</v>
      </c>
      <c r="AE130" s="418">
        <v>2.456115225E-3</v>
      </c>
      <c r="AF130" s="419">
        <v>8.1404373182974894E-3</v>
      </c>
      <c r="AG130" s="417">
        <v>1.52554491E-2</v>
      </c>
      <c r="AH130" s="418">
        <v>1.403492775E-2</v>
      </c>
      <c r="AI130" s="419">
        <v>9.6325756309591296E-3</v>
      </c>
      <c r="AJ130" s="417">
        <v>6.8646478999999996E-3</v>
      </c>
      <c r="AK130" s="418">
        <v>6.3157305350000003E-3</v>
      </c>
      <c r="AL130" s="419">
        <v>3.5869872477522599E-3</v>
      </c>
      <c r="AM130" s="417">
        <v>2.9442778400000001E-2</v>
      </c>
      <c r="AN130" s="418">
        <v>2.7087354724999999E-2</v>
      </c>
      <c r="AO130" s="419">
        <v>9.6167460009267958E-2</v>
      </c>
      <c r="AP130" s="417">
        <v>0.72657265000000004</v>
      </c>
      <c r="AQ130" s="418">
        <v>0.36868186450000001</v>
      </c>
      <c r="AR130" s="440">
        <v>0.36868186450000001</v>
      </c>
      <c r="AS130" s="422"/>
      <c r="AT130" s="423"/>
      <c r="AU130" s="423"/>
    </row>
    <row r="131" spans="1:47" x14ac:dyDescent="0.2">
      <c r="A131" s="231">
        <v>1978</v>
      </c>
      <c r="B131" s="232">
        <v>7</v>
      </c>
      <c r="C131" s="417">
        <v>1.5089914</v>
      </c>
      <c r="D131" s="418">
        <v>1.2095495235</v>
      </c>
      <c r="E131" s="419">
        <v>5.3357807783468978</v>
      </c>
      <c r="F131" s="417">
        <v>0.83194193000000005</v>
      </c>
      <c r="G131" s="418">
        <v>0.75629663199999997</v>
      </c>
      <c r="H131" s="419">
        <v>1.2379904997977222</v>
      </c>
      <c r="I131" s="417">
        <v>1.88457429</v>
      </c>
      <c r="J131" s="418">
        <v>1.5610759085000001</v>
      </c>
      <c r="K131" s="419">
        <v>6.704684579113497</v>
      </c>
      <c r="L131" s="420"/>
      <c r="M131" s="421"/>
      <c r="N131" s="419">
        <v>0.29390048158128707</v>
      </c>
      <c r="O131" s="417">
        <v>0.67846784000000004</v>
      </c>
      <c r="P131" s="418">
        <v>0.34467446400000001</v>
      </c>
      <c r="Q131" s="419">
        <v>0.87644110977907341</v>
      </c>
      <c r="R131" s="422"/>
      <c r="S131" s="423"/>
      <c r="T131" s="419">
        <v>755.51841362504899</v>
      </c>
      <c r="U131" s="417">
        <v>7.4256729145558934E-4</v>
      </c>
      <c r="V131" s="418">
        <v>9.6692156366092537E-4</v>
      </c>
      <c r="W131" s="419">
        <v>4.4927261566979114E-3</v>
      </c>
      <c r="X131" s="417">
        <v>8.7855293819655528E-4</v>
      </c>
      <c r="Y131" s="418">
        <v>1.1440052347180005E-3</v>
      </c>
      <c r="Z131" s="419">
        <v>2.4350724657556163E-3</v>
      </c>
      <c r="AA131" s="417">
        <v>1.0345843299999999E-2</v>
      </c>
      <c r="AB131" s="418">
        <v>9.4657798449999993E-3</v>
      </c>
      <c r="AC131" s="419">
        <v>4.3737880077802695E-2</v>
      </c>
      <c r="AD131" s="417">
        <v>2.9436931999999999E-3</v>
      </c>
      <c r="AE131" s="418">
        <v>2.693445765E-3</v>
      </c>
      <c r="AF131" s="419">
        <v>8.1447290185295649E-3</v>
      </c>
      <c r="AG131" s="417">
        <v>1.6823042699999999E-2</v>
      </c>
      <c r="AH131" s="418">
        <v>1.5391538305000001E-2</v>
      </c>
      <c r="AI131" s="419">
        <v>9.637700487066787E-3</v>
      </c>
      <c r="AJ131" s="417">
        <v>7.5707059000000004E-3</v>
      </c>
      <c r="AK131" s="418">
        <v>6.9259577949999998E-3</v>
      </c>
      <c r="AL131" s="419">
        <v>3.5888961242648855E-3</v>
      </c>
      <c r="AM131" s="417">
        <v>3.2469459399999998E-2</v>
      </c>
      <c r="AN131" s="418">
        <v>2.9705505520000001E-2</v>
      </c>
      <c r="AO131" s="419">
        <v>9.6218147020572894E-2</v>
      </c>
      <c r="AP131" s="417">
        <v>0.72657265000000004</v>
      </c>
      <c r="AQ131" s="418">
        <v>0.36868186450000001</v>
      </c>
      <c r="AR131" s="440">
        <v>0.36868186450000001</v>
      </c>
      <c r="AS131" s="422"/>
      <c r="AT131" s="423"/>
      <c r="AU131" s="423"/>
    </row>
    <row r="132" spans="1:47" x14ac:dyDescent="0.2">
      <c r="A132" s="231">
        <v>1978</v>
      </c>
      <c r="B132" s="232">
        <v>8</v>
      </c>
      <c r="C132" s="417">
        <v>1.6156439600000001</v>
      </c>
      <c r="D132" s="418">
        <v>1.3031523894999999</v>
      </c>
      <c r="E132" s="419">
        <v>5.3553310649576078</v>
      </c>
      <c r="F132" s="417">
        <v>0.90932683000000003</v>
      </c>
      <c r="G132" s="418">
        <v>0.82322748150000002</v>
      </c>
      <c r="H132" s="419">
        <v>1.2537289903939566</v>
      </c>
      <c r="I132" s="417">
        <v>1.9348999099999999</v>
      </c>
      <c r="J132" s="418">
        <v>1.6280949185</v>
      </c>
      <c r="K132" s="419">
        <v>6.7437163133963187</v>
      </c>
      <c r="L132" s="420"/>
      <c r="M132" s="421"/>
      <c r="N132" s="419">
        <v>3.8485685219111658E-2</v>
      </c>
      <c r="O132" s="417">
        <v>0.67846784000000004</v>
      </c>
      <c r="P132" s="418">
        <v>0.34467446400000001</v>
      </c>
      <c r="Q132" s="419">
        <v>0.83529398471679839</v>
      </c>
      <c r="R132" s="422"/>
      <c r="S132" s="423"/>
      <c r="T132" s="419">
        <v>756.57115725249912</v>
      </c>
      <c r="U132" s="417">
        <v>7.4256729145558934E-4</v>
      </c>
      <c r="V132" s="418">
        <v>9.6692156366092537E-4</v>
      </c>
      <c r="W132" s="419">
        <v>4.5498557416176989E-3</v>
      </c>
      <c r="X132" s="417">
        <v>8.7855293819655528E-4</v>
      </c>
      <c r="Y132" s="418">
        <v>1.1440052347180005E-3</v>
      </c>
      <c r="Z132" s="419">
        <v>2.5825520164564899E-3</v>
      </c>
      <c r="AA132" s="417">
        <v>1.12995766E-2</v>
      </c>
      <c r="AB132" s="418">
        <v>1.0290741765E-2</v>
      </c>
      <c r="AC132" s="419">
        <v>4.4293997100632435E-2</v>
      </c>
      <c r="AD132" s="417">
        <v>3.2152303E-3</v>
      </c>
      <c r="AE132" s="418">
        <v>2.9281469150000002E-3</v>
      </c>
      <c r="AF132" s="419">
        <v>8.2483089383970348E-3</v>
      </c>
      <c r="AG132" s="417">
        <v>1.8373555499999999E-2</v>
      </c>
      <c r="AH132" s="418">
        <v>1.6732759239999999E-2</v>
      </c>
      <c r="AI132" s="419">
        <v>9.7602699443515243E-3</v>
      </c>
      <c r="AJ132" s="417">
        <v>8.2677353000000006E-3</v>
      </c>
      <c r="AK132" s="418">
        <v>7.5297739199999998E-3</v>
      </c>
      <c r="AL132" s="419">
        <v>3.6345299091694715E-3</v>
      </c>
      <c r="AM132" s="417">
        <v>3.5461214900000003E-2</v>
      </c>
      <c r="AN132" s="418">
        <v>3.2294347525000003E-2</v>
      </c>
      <c r="AO132" s="419">
        <v>9.7441485595102253E-2</v>
      </c>
      <c r="AP132" s="417">
        <v>0.72657265000000004</v>
      </c>
      <c r="AQ132" s="418">
        <v>0.36868186450000001</v>
      </c>
      <c r="AR132" s="440">
        <v>0.36868186450000001</v>
      </c>
      <c r="AS132" s="422"/>
      <c r="AT132" s="423"/>
      <c r="AU132" s="423"/>
    </row>
    <row r="133" spans="1:47" x14ac:dyDescent="0.2">
      <c r="A133" s="231">
        <v>1978</v>
      </c>
      <c r="B133" s="232">
        <v>9</v>
      </c>
      <c r="C133" s="417">
        <v>1.7228947400000001</v>
      </c>
      <c r="D133" s="418">
        <v>1.399133352</v>
      </c>
      <c r="E133" s="419">
        <v>5.349766818766617</v>
      </c>
      <c r="F133" s="417">
        <v>0.98603264000000002</v>
      </c>
      <c r="G133" s="418">
        <v>0.89004137100000003</v>
      </c>
      <c r="H133" s="419">
        <v>1.2547068527721896</v>
      </c>
      <c r="I133" s="417">
        <v>1.98328938</v>
      </c>
      <c r="J133" s="418">
        <v>1.6899688675</v>
      </c>
      <c r="K133" s="419">
        <v>6.7407036289657603</v>
      </c>
      <c r="L133" s="420"/>
      <c r="M133" s="421"/>
      <c r="N133" s="419">
        <v>3.8500072113879014E-2</v>
      </c>
      <c r="O133" s="417">
        <v>0.67846784000000004</v>
      </c>
      <c r="P133" s="418">
        <v>0.34467446400000001</v>
      </c>
      <c r="Q133" s="419">
        <v>0.83536083469411937</v>
      </c>
      <c r="R133" s="422"/>
      <c r="S133" s="423"/>
      <c r="T133" s="419">
        <v>756.67717618829579</v>
      </c>
      <c r="U133" s="417">
        <v>7.4256729145558934E-4</v>
      </c>
      <c r="V133" s="418">
        <v>9.6692156366092537E-4</v>
      </c>
      <c r="W133" s="419">
        <v>4.5533952880619059E-3</v>
      </c>
      <c r="X133" s="417">
        <v>8.7855293819655528E-4</v>
      </c>
      <c r="Y133" s="418">
        <v>1.1440052347180005E-3</v>
      </c>
      <c r="Z133" s="419">
        <v>2.5953296638573857E-3</v>
      </c>
      <c r="AA133" s="417">
        <v>1.2244895699999999E-2</v>
      </c>
      <c r="AB133" s="418">
        <v>1.1114267995E-2</v>
      </c>
      <c r="AC133" s="419">
        <v>4.4328471289195044E-2</v>
      </c>
      <c r="AD133" s="417">
        <v>3.483964E-3</v>
      </c>
      <c r="AE133" s="418">
        <v>3.1623331999999999E-3</v>
      </c>
      <c r="AF133" s="419">
        <v>8.2547215341236546E-3</v>
      </c>
      <c r="AG133" s="417">
        <v>1.99107509E-2</v>
      </c>
      <c r="AH133" s="418">
        <v>1.8071504499999998E-2</v>
      </c>
      <c r="AI133" s="419">
        <v>9.7678484781098442E-3</v>
      </c>
      <c r="AJ133" s="417">
        <v>8.9595212000000007E-3</v>
      </c>
      <c r="AK133" s="418">
        <v>8.1321309899999999E-3</v>
      </c>
      <c r="AL133" s="419">
        <v>3.6373592408908101E-3</v>
      </c>
      <c r="AM133" s="417">
        <v>3.8427536599999999E-2</v>
      </c>
      <c r="AN133" s="418">
        <v>3.4878081045000002E-2</v>
      </c>
      <c r="AO133" s="419">
        <v>9.7517625608873865E-2</v>
      </c>
      <c r="AP133" s="417">
        <v>0.72657265000000004</v>
      </c>
      <c r="AQ133" s="418">
        <v>0.36868186450000001</v>
      </c>
      <c r="AR133" s="440">
        <v>0.36868186450000001</v>
      </c>
      <c r="AS133" s="422"/>
      <c r="AT133" s="423"/>
      <c r="AU133" s="423"/>
    </row>
    <row r="134" spans="1:47" x14ac:dyDescent="0.2">
      <c r="A134" s="231">
        <v>1978</v>
      </c>
      <c r="B134" s="232">
        <v>10</v>
      </c>
      <c r="C134" s="417">
        <v>1.83088586</v>
      </c>
      <c r="D134" s="418">
        <v>1.4983979435000001</v>
      </c>
      <c r="E134" s="419">
        <v>5.3516097063377099</v>
      </c>
      <c r="F134" s="417">
        <v>1.06224864</v>
      </c>
      <c r="G134" s="418">
        <v>0.95738805699999996</v>
      </c>
      <c r="H134" s="419">
        <v>1.2561980623061202</v>
      </c>
      <c r="I134" s="417">
        <v>2.0296795300000001</v>
      </c>
      <c r="J134" s="418">
        <v>1.7472469625</v>
      </c>
      <c r="K134" s="419">
        <v>6.7443909334156631</v>
      </c>
      <c r="L134" s="420"/>
      <c r="M134" s="421"/>
      <c r="N134" s="419">
        <v>3.8526430963294188E-2</v>
      </c>
      <c r="O134" s="417">
        <v>0.67846784000000004</v>
      </c>
      <c r="P134" s="418">
        <v>0.34467446400000001</v>
      </c>
      <c r="Q134" s="419">
        <v>0.83543285043735538</v>
      </c>
      <c r="R134" s="422"/>
      <c r="S134" s="423"/>
      <c r="T134" s="419">
        <v>756.64356730618204</v>
      </c>
      <c r="U134" s="417">
        <v>7.4256729145558934E-4</v>
      </c>
      <c r="V134" s="418">
        <v>9.6692156366092537E-4</v>
      </c>
      <c r="W134" s="419">
        <v>4.5588046835329946E-3</v>
      </c>
      <c r="X134" s="417">
        <v>8.7855293819655528E-4</v>
      </c>
      <c r="Y134" s="418">
        <v>1.1440052347180005E-3</v>
      </c>
      <c r="Z134" s="419">
        <v>2.6093195679487745E-3</v>
      </c>
      <c r="AA134" s="417">
        <v>1.3184347900000001E-2</v>
      </c>
      <c r="AB134" s="418">
        <v>1.1943722285E-2</v>
      </c>
      <c r="AC134" s="419">
        <v>4.4381170068996556E-2</v>
      </c>
      <c r="AD134" s="417">
        <v>3.7518843000000001E-3</v>
      </c>
      <c r="AE134" s="418">
        <v>3.39852607E-3</v>
      </c>
      <c r="AF134" s="419">
        <v>8.2645408296550607E-3</v>
      </c>
      <c r="AG134" s="417">
        <v>2.1437543600000001E-2</v>
      </c>
      <c r="AH134" s="418">
        <v>1.942056943E-2</v>
      </c>
      <c r="AI134" s="419">
        <v>9.7794667327115604E-3</v>
      </c>
      <c r="AJ134" s="417">
        <v>9.6463839999999992E-3</v>
      </c>
      <c r="AK134" s="418">
        <v>8.7391719099999994E-3</v>
      </c>
      <c r="AL134" s="419">
        <v>3.641679210673036E-3</v>
      </c>
      <c r="AM134" s="417">
        <v>4.1374791199999997E-2</v>
      </c>
      <c r="AN134" s="418">
        <v>3.7481728169999999E-2</v>
      </c>
      <c r="AO134" s="419">
        <v>9.7633535426187454E-2</v>
      </c>
      <c r="AP134" s="417">
        <v>0.72657265000000004</v>
      </c>
      <c r="AQ134" s="418">
        <v>0.36868186450000001</v>
      </c>
      <c r="AR134" s="440">
        <v>0.36868186450000001</v>
      </c>
      <c r="AS134" s="422"/>
      <c r="AT134" s="423"/>
      <c r="AU134" s="423"/>
    </row>
    <row r="135" spans="1:47" x14ac:dyDescent="0.2">
      <c r="A135" s="231">
        <v>1978</v>
      </c>
      <c r="B135" s="232">
        <v>11</v>
      </c>
      <c r="C135" s="417">
        <v>1.9398936499999999</v>
      </c>
      <c r="D135" s="418">
        <v>1.601918704</v>
      </c>
      <c r="E135" s="419">
        <v>5.3536487901426204</v>
      </c>
      <c r="F135" s="417">
        <v>1.13819051</v>
      </c>
      <c r="G135" s="418">
        <v>1.0258919074999999</v>
      </c>
      <c r="H135" s="419">
        <v>1.2599151650057518</v>
      </c>
      <c r="I135" s="417">
        <v>2.07433355</v>
      </c>
      <c r="J135" s="418">
        <v>1.800480874</v>
      </c>
      <c r="K135" s="419">
        <v>6.7484740917822839</v>
      </c>
      <c r="L135" s="420"/>
      <c r="M135" s="421"/>
      <c r="N135" s="419">
        <v>3.8555517054983439E-2</v>
      </c>
      <c r="O135" s="417">
        <v>0.67846784000000004</v>
      </c>
      <c r="P135" s="418">
        <v>0.34467446400000001</v>
      </c>
      <c r="Q135" s="419">
        <v>0.83551468684938945</v>
      </c>
      <c r="R135" s="422"/>
      <c r="S135" s="423"/>
      <c r="T135" s="419">
        <v>757.66289160833719</v>
      </c>
      <c r="U135" s="417">
        <v>7.4256729145558934E-4</v>
      </c>
      <c r="V135" s="418">
        <v>9.6692156366092537E-4</v>
      </c>
      <c r="W135" s="419">
        <v>2.7199393128109883E-3</v>
      </c>
      <c r="X135" s="417">
        <v>8.7855293819655528E-4</v>
      </c>
      <c r="Y135" s="418">
        <v>1.1440052347180005E-3</v>
      </c>
      <c r="Z135" s="419">
        <v>2.6246717210217743E-3</v>
      </c>
      <c r="AA135" s="417">
        <v>1.41195364E-2</v>
      </c>
      <c r="AB135" s="418">
        <v>1.278776981E-2</v>
      </c>
      <c r="AC135" s="419">
        <v>4.451242613480437E-2</v>
      </c>
      <c r="AD135" s="417">
        <v>4.0179463999999998E-3</v>
      </c>
      <c r="AE135" s="418">
        <v>3.6388406250000001E-3</v>
      </c>
      <c r="AF135" s="419">
        <v>8.2889832208346611E-3</v>
      </c>
      <c r="AG135" s="417">
        <v>2.2959667400000001E-2</v>
      </c>
      <c r="AH135" s="418">
        <v>2.0792729855000001E-2</v>
      </c>
      <c r="AI135" s="419">
        <v>9.808390669309346E-3</v>
      </c>
      <c r="AJ135" s="417">
        <v>1.03320826E-2</v>
      </c>
      <c r="AK135" s="418">
        <v>9.3569157350000005E-3</v>
      </c>
      <c r="AL135" s="419">
        <v>3.6524521359963401E-3</v>
      </c>
      <c r="AM135" s="417">
        <v>4.4311917700000002E-2</v>
      </c>
      <c r="AN135" s="418">
        <v>4.01300723E-2</v>
      </c>
      <c r="AO135" s="419">
        <v>9.792226004518427E-2</v>
      </c>
      <c r="AP135" s="417">
        <v>0.72657265000000004</v>
      </c>
      <c r="AQ135" s="418">
        <v>0.36868186450000001</v>
      </c>
      <c r="AR135" s="440">
        <v>0.36868186450000001</v>
      </c>
      <c r="AS135" s="422"/>
      <c r="AT135" s="423"/>
      <c r="AU135" s="423"/>
    </row>
    <row r="136" spans="1:47" x14ac:dyDescent="0.2">
      <c r="A136" s="231">
        <v>1978</v>
      </c>
      <c r="B136" s="232">
        <v>12</v>
      </c>
      <c r="C136" s="417">
        <v>2.05018609</v>
      </c>
      <c r="D136" s="418">
        <v>1.710703179</v>
      </c>
      <c r="E136" s="419">
        <v>5.4355943515161176</v>
      </c>
      <c r="F136" s="417">
        <v>1.2139898499999999</v>
      </c>
      <c r="G136" s="418">
        <v>1.0961655695000001</v>
      </c>
      <c r="H136" s="419">
        <v>1.3260026266087577</v>
      </c>
      <c r="I136" s="417">
        <v>2.1172882799999999</v>
      </c>
      <c r="J136" s="418">
        <v>1.850218841</v>
      </c>
      <c r="K136" s="419">
        <v>6.9121461860780178</v>
      </c>
      <c r="L136" s="420"/>
      <c r="M136" s="421"/>
      <c r="N136" s="419">
        <v>3.9723775750089646E-2</v>
      </c>
      <c r="O136" s="417">
        <v>0.67846784000000004</v>
      </c>
      <c r="P136" s="418">
        <v>0.34467446400000001</v>
      </c>
      <c r="Q136" s="419">
        <v>0.83872273369801353</v>
      </c>
      <c r="R136" s="422"/>
      <c r="S136" s="423"/>
      <c r="T136" s="419">
        <v>758.36708235300614</v>
      </c>
      <c r="U136" s="417">
        <v>7.4256729145558934E-4</v>
      </c>
      <c r="V136" s="418">
        <v>9.6692156366092537E-4</v>
      </c>
      <c r="W136" s="419">
        <v>2.8626094290154203E-3</v>
      </c>
      <c r="X136" s="417">
        <v>8.7855293819655528E-4</v>
      </c>
      <c r="Y136" s="418">
        <v>1.1440052347180005E-3</v>
      </c>
      <c r="Z136" s="419">
        <v>3.2427843965414193E-3</v>
      </c>
      <c r="AA136" s="417">
        <v>1.50546467E-2</v>
      </c>
      <c r="AB136" s="418">
        <v>1.365405456E-2</v>
      </c>
      <c r="AC136" s="419">
        <v>4.684737908116509E-2</v>
      </c>
      <c r="AD136" s="417">
        <v>4.2835966E-3</v>
      </c>
      <c r="AE136" s="418">
        <v>3.88508726E-3</v>
      </c>
      <c r="AF136" s="419">
        <v>8.7237938080248628E-3</v>
      </c>
      <c r="AG136" s="417">
        <v>2.4478442699999998E-2</v>
      </c>
      <c r="AH136" s="418">
        <v>2.2201977675000002E-2</v>
      </c>
      <c r="AI136" s="419">
        <v>1.0322915296649001E-2</v>
      </c>
      <c r="AJ136" s="417">
        <v>1.1015587300000001E-2</v>
      </c>
      <c r="AK136" s="418">
        <v>9.9905615100000008E-3</v>
      </c>
      <c r="AL136" s="419">
        <v>3.844046890066542E-3</v>
      </c>
      <c r="AM136" s="417">
        <v>4.7244046999999997E-2</v>
      </c>
      <c r="AN136" s="418">
        <v>4.2849536610000002E-2</v>
      </c>
      <c r="AO136" s="419">
        <v>0.10305890616408336</v>
      </c>
      <c r="AP136" s="417">
        <v>0.72657265000000004</v>
      </c>
      <c r="AQ136" s="418">
        <v>0.36868186450000001</v>
      </c>
      <c r="AR136" s="440">
        <v>0.36868186450000001</v>
      </c>
      <c r="AS136" s="422"/>
      <c r="AT136" s="423"/>
      <c r="AU136" s="423"/>
    </row>
    <row r="137" spans="1:47" x14ac:dyDescent="0.2">
      <c r="A137" s="231">
        <v>1978</v>
      </c>
      <c r="B137" s="232">
        <v>13</v>
      </c>
      <c r="C137" s="417">
        <v>2.1621023400000001</v>
      </c>
      <c r="D137" s="418">
        <v>1.825799825</v>
      </c>
      <c r="E137" s="419">
        <v>5.4424118441694276</v>
      </c>
      <c r="F137" s="417">
        <v>1.2899225400000001</v>
      </c>
      <c r="G137" s="418">
        <v>1.1690060035000001</v>
      </c>
      <c r="H137" s="419">
        <v>1.3315017351482406</v>
      </c>
      <c r="I137" s="417">
        <v>2.1585913200000002</v>
      </c>
      <c r="J137" s="418">
        <v>1.8968494645</v>
      </c>
      <c r="K137" s="419">
        <v>6.9257681845912513</v>
      </c>
      <c r="L137" s="420"/>
      <c r="M137" s="421"/>
      <c r="N137" s="419">
        <v>3.9821018270556355E-2</v>
      </c>
      <c r="O137" s="417">
        <v>0.67846784000000004</v>
      </c>
      <c r="P137" s="418">
        <v>0.34467446400000001</v>
      </c>
      <c r="Q137" s="419">
        <v>0.83899045423230545</v>
      </c>
      <c r="R137" s="422"/>
      <c r="S137" s="423"/>
      <c r="T137" s="419">
        <v>759.45958732654219</v>
      </c>
      <c r="U137" s="417">
        <v>7.4256729145558934E-4</v>
      </c>
      <c r="V137" s="418">
        <v>9.6692156366092537E-4</v>
      </c>
      <c r="W137" s="419">
        <v>2.8744841202243817E-3</v>
      </c>
      <c r="X137" s="417">
        <v>8.7855293819655528E-4</v>
      </c>
      <c r="Y137" s="418">
        <v>1.1440052347180005E-3</v>
      </c>
      <c r="Z137" s="419">
        <v>3.2942165686849325E-3</v>
      </c>
      <c r="AA137" s="417">
        <v>1.59901262E-2</v>
      </c>
      <c r="AB137" s="418">
        <v>1.4551505209999999E-2</v>
      </c>
      <c r="AC137" s="419">
        <v>4.70418583516884E-2</v>
      </c>
      <c r="AD137" s="417">
        <v>4.5494632000000002E-3</v>
      </c>
      <c r="AE137" s="418">
        <v>4.1406261599999999E-3</v>
      </c>
      <c r="AF137" s="419">
        <v>8.7599845540114428E-3</v>
      </c>
      <c r="AG137" s="417">
        <v>2.6000201899999999E-2</v>
      </c>
      <c r="AH137" s="418">
        <v>2.366048062E-2</v>
      </c>
      <c r="AI137" s="419">
        <v>1.0365727593610853E-2</v>
      </c>
      <c r="AJ137" s="417">
        <v>1.1700218599999999E-2</v>
      </c>
      <c r="AK137" s="418">
        <v>1.064726823E-2</v>
      </c>
      <c r="AL137" s="419">
        <v>3.8599931505221298E-3</v>
      </c>
      <c r="AM137" s="417">
        <v>5.0181092900000002E-2</v>
      </c>
      <c r="AN137" s="418">
        <v>4.5665301880000002E-2</v>
      </c>
      <c r="AO137" s="419">
        <v>0.10348652031470361</v>
      </c>
      <c r="AP137" s="417">
        <v>0.72657265000000004</v>
      </c>
      <c r="AQ137" s="418">
        <v>0.36868186450000001</v>
      </c>
      <c r="AR137" s="440">
        <v>0.36868186450000001</v>
      </c>
      <c r="AS137" s="422"/>
      <c r="AT137" s="423"/>
      <c r="AU137" s="423"/>
    </row>
    <row r="138" spans="1:47" x14ac:dyDescent="0.2">
      <c r="A138" s="231">
        <v>1978</v>
      </c>
      <c r="B138" s="232">
        <v>14</v>
      </c>
      <c r="C138" s="417">
        <v>2.2758900099999999</v>
      </c>
      <c r="D138" s="418">
        <v>1.9483094965000001</v>
      </c>
      <c r="E138" s="419">
        <v>5.4375254869662726</v>
      </c>
      <c r="F138" s="417">
        <v>1.3661860699999999</v>
      </c>
      <c r="G138" s="418">
        <v>1.2450229779999999</v>
      </c>
      <c r="H138" s="419">
        <v>1.3385072437163239</v>
      </c>
      <c r="I138" s="417">
        <v>2.19849212</v>
      </c>
      <c r="J138" s="418">
        <v>1.9408884465</v>
      </c>
      <c r="K138" s="419">
        <v>6.9322321725195248</v>
      </c>
      <c r="L138" s="420"/>
      <c r="M138" s="421"/>
      <c r="N138" s="419">
        <v>3.9938780674161761E-2</v>
      </c>
      <c r="O138" s="417">
        <v>0.67846784000000004</v>
      </c>
      <c r="P138" s="418">
        <v>0.34467446400000001</v>
      </c>
      <c r="Q138" s="419">
        <v>0.83936713049132072</v>
      </c>
      <c r="R138" s="422"/>
      <c r="S138" s="423"/>
      <c r="T138" s="419">
        <v>756.36355809460542</v>
      </c>
      <c r="U138" s="417">
        <v>7.4256729145558934E-4</v>
      </c>
      <c r="V138" s="418">
        <v>9.6692156366092537E-4</v>
      </c>
      <c r="W138" s="419">
        <v>2.8896078495093129E-3</v>
      </c>
      <c r="X138" s="417">
        <v>8.7855293819655528E-4</v>
      </c>
      <c r="Y138" s="418">
        <v>1.1440052347180005E-3</v>
      </c>
      <c r="Z138" s="419">
        <v>3.3670331524058073E-3</v>
      </c>
      <c r="AA138" s="417">
        <v>1.6929517799999998E-2</v>
      </c>
      <c r="AB138" s="418">
        <v>1.548826136E-2</v>
      </c>
      <c r="AC138" s="419">
        <v>4.7289182725225011E-2</v>
      </c>
      <c r="AD138" s="417">
        <v>4.8180703000000004E-3</v>
      </c>
      <c r="AE138" s="418">
        <v>4.4070397100000004E-3</v>
      </c>
      <c r="AF138" s="419">
        <v>8.8060478705458585E-3</v>
      </c>
      <c r="AG138" s="417">
        <v>2.7528632800000001E-2</v>
      </c>
      <c r="AH138" s="418">
        <v>2.5184060875000001E-2</v>
      </c>
      <c r="AI138" s="419">
        <v>1.0420258533693206E-2</v>
      </c>
      <c r="AJ138" s="417">
        <v>1.23877867E-2</v>
      </c>
      <c r="AK138" s="418">
        <v>1.133270496E-2</v>
      </c>
      <c r="AL138" s="419">
        <v>3.88029523849688E-3</v>
      </c>
      <c r="AM138" s="417">
        <v>5.3128873799999997E-2</v>
      </c>
      <c r="AN138" s="418">
        <v>4.8604990615000003E-2</v>
      </c>
      <c r="AO138" s="419">
        <v>0.10403096507635669</v>
      </c>
      <c r="AP138" s="417">
        <v>0.72657265000000004</v>
      </c>
      <c r="AQ138" s="418">
        <v>0.36868186450000001</v>
      </c>
      <c r="AR138" s="440">
        <v>0.36868186450000001</v>
      </c>
      <c r="AS138" s="422"/>
      <c r="AT138" s="423"/>
      <c r="AU138" s="423"/>
    </row>
    <row r="139" spans="1:47" x14ac:dyDescent="0.2">
      <c r="A139" s="231">
        <v>1978</v>
      </c>
      <c r="B139" s="232">
        <v>15</v>
      </c>
      <c r="C139" s="417">
        <v>2.3917618100000002</v>
      </c>
      <c r="D139" s="418">
        <v>2.0794678360000001</v>
      </c>
      <c r="E139" s="419">
        <v>5.4409748488793532</v>
      </c>
      <c r="F139" s="417">
        <v>1.4429462399999999</v>
      </c>
      <c r="G139" s="418">
        <v>1.3250016835</v>
      </c>
      <c r="H139" s="419">
        <v>1.341295921728979</v>
      </c>
      <c r="I139" s="417">
        <v>2.2369885100000002</v>
      </c>
      <c r="J139" s="418">
        <v>1.9827070225000001</v>
      </c>
      <c r="K139" s="419">
        <v>6.939134805117015</v>
      </c>
      <c r="L139" s="420"/>
      <c r="M139" s="421"/>
      <c r="N139" s="419">
        <v>3.9988014253320367E-2</v>
      </c>
      <c r="O139" s="417">
        <v>0.67846784000000004</v>
      </c>
      <c r="P139" s="418">
        <v>0.34467446400000001</v>
      </c>
      <c r="Q139" s="419">
        <v>0.83950304640378748</v>
      </c>
      <c r="R139" s="422"/>
      <c r="S139" s="423"/>
      <c r="T139" s="419">
        <v>757.74981010673844</v>
      </c>
      <c r="U139" s="417">
        <v>7.4256729145558934E-4</v>
      </c>
      <c r="V139" s="418">
        <v>9.6692156366092537E-4</v>
      </c>
      <c r="W139" s="419">
        <v>2.8956329983925284E-3</v>
      </c>
      <c r="X139" s="417">
        <v>8.7855293819655528E-4</v>
      </c>
      <c r="Y139" s="418">
        <v>1.1440052347180005E-3</v>
      </c>
      <c r="Z139" s="419">
        <v>3.3931398255618505E-3</v>
      </c>
      <c r="AA139" s="417">
        <v>1.78755136E-2</v>
      </c>
      <c r="AB139" s="418">
        <v>1.6473421405000001E-2</v>
      </c>
      <c r="AC139" s="419">
        <v>4.7387762925475668E-2</v>
      </c>
      <c r="AD139" s="417">
        <v>5.0859234999999997E-3</v>
      </c>
      <c r="AE139" s="418">
        <v>4.6875161600000003E-3</v>
      </c>
      <c r="AF139" s="419">
        <v>8.8244052967098793E-3</v>
      </c>
      <c r="AG139" s="417">
        <v>2.9065624700000001E-2</v>
      </c>
      <c r="AH139" s="418">
        <v>2.678598703E-2</v>
      </c>
      <c r="AI139" s="419">
        <v>1.0441966808466421E-2</v>
      </c>
      <c r="AJ139" s="417">
        <v>1.30792106E-2</v>
      </c>
      <c r="AK139" s="418">
        <v>1.205361862E-2</v>
      </c>
      <c r="AL139" s="419">
        <v>3.8883825537402734E-3</v>
      </c>
      <c r="AM139" s="417">
        <v>5.6095696E-2</v>
      </c>
      <c r="AN139" s="418">
        <v>5.1696516800000002E-2</v>
      </c>
      <c r="AO139" s="419">
        <v>0.10424762268429383</v>
      </c>
      <c r="AP139" s="417">
        <v>0.72657265000000004</v>
      </c>
      <c r="AQ139" s="418">
        <v>0.36868186450000001</v>
      </c>
      <c r="AR139" s="440">
        <v>0.36868186450000001</v>
      </c>
      <c r="AS139" s="422"/>
      <c r="AT139" s="423"/>
      <c r="AU139" s="423"/>
    </row>
    <row r="140" spans="1:47" x14ac:dyDescent="0.2">
      <c r="A140" s="231">
        <v>1978</v>
      </c>
      <c r="B140" s="232">
        <v>16</v>
      </c>
      <c r="C140" s="417">
        <v>2.5100653500000001</v>
      </c>
      <c r="D140" s="418">
        <v>2.220612241</v>
      </c>
      <c r="E140" s="419">
        <v>5.4478218324657872</v>
      </c>
      <c r="F140" s="417">
        <v>1.5203688500000001</v>
      </c>
      <c r="G140" s="418">
        <v>1.4096798404999999</v>
      </c>
      <c r="H140" s="419">
        <v>1.3467905944858209</v>
      </c>
      <c r="I140" s="417">
        <v>2.27419824</v>
      </c>
      <c r="J140" s="418">
        <v>2.0227282770000001</v>
      </c>
      <c r="K140" s="419">
        <v>6.9528042800602954</v>
      </c>
      <c r="L140" s="420"/>
      <c r="M140" s="421"/>
      <c r="N140" s="419">
        <v>4.0085552940128166E-2</v>
      </c>
      <c r="O140" s="417">
        <v>0.64976497</v>
      </c>
      <c r="P140" s="418">
        <v>0.32454245100000001</v>
      </c>
      <c r="Q140" s="419">
        <v>0.83977401433132293</v>
      </c>
      <c r="R140" s="422"/>
      <c r="S140" s="423"/>
      <c r="T140" s="419">
        <v>759.21228641997516</v>
      </c>
      <c r="U140" s="417">
        <v>7.4256729145558934E-4</v>
      </c>
      <c r="V140" s="418">
        <v>9.6692156366092537E-4</v>
      </c>
      <c r="W140" s="419">
        <v>2.9285141530099286E-3</v>
      </c>
      <c r="X140" s="417">
        <v>8.7855293819655528E-4</v>
      </c>
      <c r="Y140" s="418">
        <v>1.1440052347180005E-3</v>
      </c>
      <c r="Z140" s="419">
        <v>3.444713412687215E-3</v>
      </c>
      <c r="AA140" s="417">
        <v>1.8828768199999998E-2</v>
      </c>
      <c r="AB140" s="418">
        <v>1.7517107779999999E-2</v>
      </c>
      <c r="AC140" s="419">
        <v>4.7581784905436207E-2</v>
      </c>
      <c r="AD140" s="417">
        <v>5.3575962999999997E-3</v>
      </c>
      <c r="AE140" s="418">
        <v>4.9847117399999998E-3</v>
      </c>
      <c r="AF140" s="419">
        <v>8.8605398489652563E-3</v>
      </c>
      <c r="AG140" s="417">
        <v>3.06157809E-2</v>
      </c>
      <c r="AH140" s="418">
        <v>2.8482887525E-2</v>
      </c>
      <c r="AI140" s="419">
        <v>1.0484713327293926E-2</v>
      </c>
      <c r="AJ140" s="417">
        <v>1.3777520099999999E-2</v>
      </c>
      <c r="AK140" s="418">
        <v>1.2817334655E-2</v>
      </c>
      <c r="AL140" s="419">
        <v>3.9043034877590571E-3</v>
      </c>
      <c r="AM140" s="417">
        <v>5.9088268100000001E-2</v>
      </c>
      <c r="AN140" s="418">
        <v>5.4972046254999997E-2</v>
      </c>
      <c r="AO140" s="419">
        <v>0.10467467721335701</v>
      </c>
      <c r="AP140" s="417">
        <v>0.69786978</v>
      </c>
      <c r="AQ140" s="418">
        <v>0.34854985150000001</v>
      </c>
      <c r="AR140" s="440">
        <v>0.34854985150000001</v>
      </c>
      <c r="AS140" s="422"/>
      <c r="AT140" s="423"/>
      <c r="AU140" s="423"/>
    </row>
    <row r="141" spans="1:47" x14ac:dyDescent="0.2">
      <c r="A141" s="231">
        <v>1978</v>
      </c>
      <c r="B141" s="232">
        <v>17</v>
      </c>
      <c r="C141" s="417">
        <v>2.6311237699999999</v>
      </c>
      <c r="D141" s="418">
        <v>2.3730887049999998</v>
      </c>
      <c r="E141" s="419">
        <v>5.4546295826975966</v>
      </c>
      <c r="F141" s="417">
        <v>1.5985745200000001</v>
      </c>
      <c r="G141" s="418">
        <v>1.4999624170000001</v>
      </c>
      <c r="H141" s="419">
        <v>1.352278740938047</v>
      </c>
      <c r="I141" s="417">
        <v>2.3101850399999999</v>
      </c>
      <c r="J141" s="418">
        <v>2.0613083040000002</v>
      </c>
      <c r="K141" s="419">
        <v>6.9664058634392747</v>
      </c>
      <c r="L141" s="420"/>
      <c r="M141" s="421"/>
      <c r="N141" s="419">
        <v>4.0182652770953474E-2</v>
      </c>
      <c r="O141" s="417">
        <v>0.64976497</v>
      </c>
      <c r="P141" s="418">
        <v>0.32454245100000001</v>
      </c>
      <c r="Q141" s="419">
        <v>0.84003879706649198</v>
      </c>
      <c r="R141" s="422"/>
      <c r="S141" s="423"/>
      <c r="T141" s="419">
        <v>760.74152600119464</v>
      </c>
      <c r="U141" s="417">
        <v>7.4256729145558934E-4</v>
      </c>
      <c r="V141" s="418">
        <v>9.6692156366092537E-4</v>
      </c>
      <c r="W141" s="419">
        <v>2.9404585499150913E-3</v>
      </c>
      <c r="X141" s="417">
        <v>8.7855293819655528E-4</v>
      </c>
      <c r="Y141" s="418">
        <v>1.1440052347180005E-3</v>
      </c>
      <c r="Z141" s="419">
        <v>3.4960950632289436E-3</v>
      </c>
      <c r="AA141" s="417">
        <v>1.9792989E-2</v>
      </c>
      <c r="AB141" s="418">
        <v>1.862934552E-2</v>
      </c>
      <c r="AC141" s="419">
        <v>4.777592865085728E-2</v>
      </c>
      <c r="AD141" s="417">
        <v>5.632672E-3</v>
      </c>
      <c r="AE141" s="418">
        <v>5.301370895E-3</v>
      </c>
      <c r="AF141" s="419">
        <v>8.8967069185480196E-3</v>
      </c>
      <c r="AG141" s="417">
        <v>3.2184079800000001E-2</v>
      </c>
      <c r="AH141" s="418">
        <v>3.029192419E-2</v>
      </c>
      <c r="AI141" s="419">
        <v>1.0527483018266139E-2</v>
      </c>
      <c r="AJ141" s="417">
        <v>1.44826603E-2</v>
      </c>
      <c r="AK141" s="418">
        <v>1.3631487859999999E-2</v>
      </c>
      <c r="AL141" s="419">
        <v>3.9202276716060235E-3</v>
      </c>
      <c r="AM141" s="417">
        <v>6.2115007100000001E-2</v>
      </c>
      <c r="AN141" s="418">
        <v>5.8463603599999997E-2</v>
      </c>
      <c r="AO141" s="419">
        <v>0.10510131694639117</v>
      </c>
      <c r="AP141" s="417">
        <v>0.69786978</v>
      </c>
      <c r="AQ141" s="418">
        <v>0.34854985150000001</v>
      </c>
      <c r="AR141" s="440">
        <v>0.34854985150000001</v>
      </c>
      <c r="AS141" s="422"/>
      <c r="AT141" s="423"/>
      <c r="AU141" s="423"/>
    </row>
    <row r="142" spans="1:47" x14ac:dyDescent="0.2">
      <c r="A142" s="231">
        <v>1978</v>
      </c>
      <c r="B142" s="232">
        <v>18</v>
      </c>
      <c r="C142" s="417">
        <v>2.75547129</v>
      </c>
      <c r="D142" s="418">
        <v>2.5383888300000002</v>
      </c>
      <c r="E142" s="419">
        <v>5.4627788925123353</v>
      </c>
      <c r="F142" s="417">
        <v>1.67801852</v>
      </c>
      <c r="G142" s="418">
        <v>1.5966753235</v>
      </c>
      <c r="H142" s="419">
        <v>1.3588534685892824</v>
      </c>
      <c r="I142" s="417">
        <v>2.3451856499999999</v>
      </c>
      <c r="J142" s="418">
        <v>2.098815772</v>
      </c>
      <c r="K142" s="419">
        <v>6.9826752681059503</v>
      </c>
      <c r="L142" s="420"/>
      <c r="M142" s="421"/>
      <c r="N142" s="419">
        <v>4.0298766732746523E-2</v>
      </c>
      <c r="O142" s="417">
        <v>0.64976497</v>
      </c>
      <c r="P142" s="418">
        <v>0.32454245100000001</v>
      </c>
      <c r="Q142" s="419">
        <v>0.84035654494276846</v>
      </c>
      <c r="R142" s="422"/>
      <c r="S142" s="423"/>
      <c r="T142" s="419">
        <v>762.32788793555687</v>
      </c>
      <c r="U142" s="417">
        <v>7.4256729145558934E-4</v>
      </c>
      <c r="V142" s="418">
        <v>9.6692156366092537E-4</v>
      </c>
      <c r="W142" s="419">
        <v>2.9547463247268676E-3</v>
      </c>
      <c r="X142" s="417">
        <v>8.7855293819655528E-4</v>
      </c>
      <c r="Y142" s="418">
        <v>1.1440052347180005E-3</v>
      </c>
      <c r="Z142" s="419">
        <v>3.5575407436597524E-3</v>
      </c>
      <c r="AA142" s="417">
        <v>2.0771543399999998E-2</v>
      </c>
      <c r="AB142" s="418">
        <v>1.9821313415E-2</v>
      </c>
      <c r="AC142" s="419">
        <v>4.8007971954931679E-2</v>
      </c>
      <c r="AD142" s="417">
        <v>5.9107526999999998E-3</v>
      </c>
      <c r="AE142" s="418">
        <v>5.6400505649999997E-3</v>
      </c>
      <c r="AF142" s="419">
        <v>8.9399055346235674E-3</v>
      </c>
      <c r="AG142" s="417">
        <v>3.3775432500000001E-2</v>
      </c>
      <c r="AH142" s="418">
        <v>3.2229762609999997E-2</v>
      </c>
      <c r="AI142" s="419">
        <v>1.057862173236452E-2</v>
      </c>
      <c r="AJ142" s="417">
        <v>1.5198575400000001E-2</v>
      </c>
      <c r="AK142" s="418">
        <v>1.4503384330000001E-2</v>
      </c>
      <c r="AL142" s="419">
        <v>3.9392810799834333E-3</v>
      </c>
      <c r="AM142" s="417">
        <v>6.5185464900000004E-2</v>
      </c>
      <c r="AN142" s="418">
        <v>6.2203882219999999E-2</v>
      </c>
      <c r="AO142" s="419">
        <v>0.1056121335784856</v>
      </c>
      <c r="AP142" s="417">
        <v>0.69786978</v>
      </c>
      <c r="AQ142" s="418">
        <v>0.34854985150000001</v>
      </c>
      <c r="AR142" s="440">
        <v>0.34854985150000001</v>
      </c>
      <c r="AS142" s="422"/>
      <c r="AT142" s="423"/>
      <c r="AU142" s="423"/>
    </row>
    <row r="143" spans="1:47" x14ac:dyDescent="0.2">
      <c r="A143" s="231">
        <v>1978</v>
      </c>
      <c r="B143" s="232">
        <v>19</v>
      </c>
      <c r="C143" s="417">
        <v>2.8829737</v>
      </c>
      <c r="D143" s="418">
        <v>2.717955753</v>
      </c>
      <c r="E143" s="419">
        <v>5.4644393342902369</v>
      </c>
      <c r="F143" s="417">
        <v>1.75859834</v>
      </c>
      <c r="G143" s="418">
        <v>1.700675508</v>
      </c>
      <c r="H143" s="419">
        <v>1.3656668693549205</v>
      </c>
      <c r="I143" s="417">
        <v>2.3791603700000001</v>
      </c>
      <c r="J143" s="418">
        <v>2.1355705034999999</v>
      </c>
      <c r="K143" s="419">
        <v>6.9941046829063422</v>
      </c>
      <c r="L143" s="420"/>
      <c r="M143" s="421"/>
      <c r="N143" s="419">
        <v>4.6634021165730538E-3</v>
      </c>
      <c r="O143" s="417">
        <v>0.64976497</v>
      </c>
      <c r="P143" s="418">
        <v>0.32454245100000001</v>
      </c>
      <c r="Q143" s="419">
        <v>0.83496359772569084</v>
      </c>
      <c r="R143" s="422"/>
      <c r="S143" s="423"/>
      <c r="T143" s="419">
        <v>763.64265033962761</v>
      </c>
      <c r="U143" s="417">
        <v>7.4256729145558934E-4</v>
      </c>
      <c r="V143" s="418">
        <v>9.6692156366092537E-4</v>
      </c>
      <c r="W143" s="419">
        <v>2.9695611606998626E-3</v>
      </c>
      <c r="X143" s="417">
        <v>8.7855293819655528E-4</v>
      </c>
      <c r="Y143" s="418">
        <v>1.1440052347180005E-3</v>
      </c>
      <c r="Z143" s="419">
        <v>3.6249313475268958E-3</v>
      </c>
      <c r="AA143" s="417">
        <v>2.1765406300000002E-2</v>
      </c>
      <c r="AB143" s="418">
        <v>2.1102777905000002E-2</v>
      </c>
      <c r="AC143" s="419">
        <v>4.8248795812545285E-2</v>
      </c>
      <c r="AD143" s="417">
        <v>6.1936530000000004E-3</v>
      </c>
      <c r="AE143" s="418">
        <v>6.0046896099999999E-3</v>
      </c>
      <c r="AF143" s="419">
        <v>8.9847374244822788E-3</v>
      </c>
      <c r="AG143" s="417">
        <v>3.5390787700000002E-2</v>
      </c>
      <c r="AH143" s="418">
        <v>3.43134285E-2</v>
      </c>
      <c r="AI143" s="419">
        <v>1.0631691752703407E-2</v>
      </c>
      <c r="AJ143" s="417">
        <v>1.5925506799999999E-2</v>
      </c>
      <c r="AK143" s="418">
        <v>1.544104506E-2</v>
      </c>
      <c r="AL143" s="419">
        <v>3.9590315039853058E-3</v>
      </c>
      <c r="AM143" s="417">
        <v>6.8304560700000003E-2</v>
      </c>
      <c r="AN143" s="418">
        <v>6.6225082599999999E-2</v>
      </c>
      <c r="AO143" s="419">
        <v>0.10614164909009509</v>
      </c>
      <c r="AP143" s="417">
        <v>0.69786978</v>
      </c>
      <c r="AQ143" s="418">
        <v>0.34854985150000001</v>
      </c>
      <c r="AR143" s="440">
        <v>0.34854985150000001</v>
      </c>
      <c r="AS143" s="422"/>
      <c r="AT143" s="423"/>
      <c r="AU143" s="423"/>
    </row>
    <row r="144" spans="1:47" x14ac:dyDescent="0.2">
      <c r="A144" s="231">
        <v>1978</v>
      </c>
      <c r="B144" s="232">
        <v>20</v>
      </c>
      <c r="C144" s="417">
        <v>3.0142203799999998</v>
      </c>
      <c r="D144" s="418">
        <v>2.9138151840000002</v>
      </c>
      <c r="E144" s="419">
        <v>5.4723212485522037</v>
      </c>
      <c r="F144" s="417">
        <v>1.8407898600000001</v>
      </c>
      <c r="G144" s="418">
        <v>1.81313623</v>
      </c>
      <c r="H144" s="419">
        <v>1.3720236855915668</v>
      </c>
      <c r="I144" s="417">
        <v>2.4122117300000001</v>
      </c>
      <c r="J144" s="418">
        <v>2.1719754134999998</v>
      </c>
      <c r="K144" s="419">
        <v>7.0098520208574904</v>
      </c>
      <c r="L144" s="420"/>
      <c r="M144" s="421"/>
      <c r="N144" s="419">
        <v>4.6763711021428379E-3</v>
      </c>
      <c r="O144" s="417">
        <v>0.64976497</v>
      </c>
      <c r="P144" s="418">
        <v>0.32454245100000001</v>
      </c>
      <c r="Q144" s="419">
        <v>0.8352629649800114</v>
      </c>
      <c r="R144" s="422"/>
      <c r="S144" s="423"/>
      <c r="T144" s="419">
        <v>765.2298296935536</v>
      </c>
      <c r="U144" s="417">
        <v>7.4256729145558934E-4</v>
      </c>
      <c r="V144" s="418">
        <v>9.6692156366092537E-4</v>
      </c>
      <c r="W144" s="419">
        <v>2.9833806900302694E-3</v>
      </c>
      <c r="X144" s="417">
        <v>8.7855293819655528E-4</v>
      </c>
      <c r="Y144" s="418">
        <v>1.1440052347180005E-3</v>
      </c>
      <c r="Z144" s="419">
        <v>3.6843668247637591E-3</v>
      </c>
      <c r="AA144" s="417">
        <v>2.27778639E-2</v>
      </c>
      <c r="AB144" s="418">
        <v>2.2488661569999999E-2</v>
      </c>
      <c r="AC144" s="419">
        <v>4.8473273755553319E-2</v>
      </c>
      <c r="AD144" s="417">
        <v>6.4812721999999998E-3</v>
      </c>
      <c r="AE144" s="418">
        <v>6.3991215600000002E-3</v>
      </c>
      <c r="AF144" s="419">
        <v>9.0265468263045646E-3</v>
      </c>
      <c r="AG144" s="417">
        <v>3.7037618199999997E-2</v>
      </c>
      <c r="AH144" s="418">
        <v>3.6567034380000002E-2</v>
      </c>
      <c r="AI144" s="419">
        <v>1.0681167758728429E-2</v>
      </c>
      <c r="AJ144" s="417">
        <v>1.6666158300000001E-2</v>
      </c>
      <c r="AK144" s="418">
        <v>1.645514482E-2</v>
      </c>
      <c r="AL144" s="419">
        <v>3.9774553808651801E-3</v>
      </c>
      <c r="AM144" s="417">
        <v>7.1482023800000002E-2</v>
      </c>
      <c r="AN144" s="418">
        <v>7.0573763610000007E-2</v>
      </c>
      <c r="AO144" s="419">
        <v>0.10663564197230896</v>
      </c>
      <c r="AP144" s="417">
        <v>0.69786978</v>
      </c>
      <c r="AQ144" s="418">
        <v>0.34854985150000001</v>
      </c>
      <c r="AR144" s="440">
        <v>0.34854985150000001</v>
      </c>
      <c r="AS144" s="422"/>
      <c r="AT144" s="423"/>
      <c r="AU144" s="423"/>
    </row>
    <row r="145" spans="1:47" x14ac:dyDescent="0.2">
      <c r="A145" s="231">
        <v>1978</v>
      </c>
      <c r="B145" s="232">
        <v>21</v>
      </c>
      <c r="C145" s="417">
        <v>3.1495822800000002</v>
      </c>
      <c r="D145" s="418">
        <v>3.127821049</v>
      </c>
      <c r="E145" s="419">
        <v>5.4832592818086345</v>
      </c>
      <c r="F145" s="417">
        <v>1.92463026</v>
      </c>
      <c r="G145" s="418">
        <v>1.9350908710000001</v>
      </c>
      <c r="H145" s="419">
        <v>1.3808927650066178</v>
      </c>
      <c r="I145" s="417">
        <v>2.4445081599999998</v>
      </c>
      <c r="J145" s="418">
        <v>2.20839243</v>
      </c>
      <c r="K145" s="419">
        <v>7.0317311259782489</v>
      </c>
      <c r="L145" s="420"/>
      <c r="M145" s="421"/>
      <c r="N145" s="419">
        <v>4.6943858318028806E-3</v>
      </c>
      <c r="O145" s="417">
        <v>0.64976497</v>
      </c>
      <c r="P145" s="418">
        <v>0.32454245100000001</v>
      </c>
      <c r="Q145" s="419">
        <v>0.83567871662405824</v>
      </c>
      <c r="R145" s="422"/>
      <c r="S145" s="423"/>
      <c r="T145" s="419">
        <v>766.77236689317022</v>
      </c>
      <c r="U145" s="417">
        <v>7.4256729145558934E-4</v>
      </c>
      <c r="V145" s="418">
        <v>9.6692156366092537E-4</v>
      </c>
      <c r="W145" s="419">
        <v>2.9697557250021058E-3</v>
      </c>
      <c r="X145" s="417">
        <v>8.7855293819655528E-4</v>
      </c>
      <c r="Y145" s="418">
        <v>1.1440052347180005E-3</v>
      </c>
      <c r="Z145" s="419">
        <v>3.7669899612062007E-3</v>
      </c>
      <c r="AA145" s="417">
        <v>2.3811207000000001E-2</v>
      </c>
      <c r="AB145" s="418">
        <v>2.3991159715000002E-2</v>
      </c>
      <c r="AC145" s="419">
        <v>4.8786644842418056E-2</v>
      </c>
      <c r="AD145" s="417">
        <v>6.7756813999999997E-3</v>
      </c>
      <c r="AE145" s="418">
        <v>6.8270006350000002E-3</v>
      </c>
      <c r="AF145" s="419">
        <v>9.0849142031973022E-3</v>
      </c>
      <c r="AG145" s="417">
        <v>3.8716842899999999E-2</v>
      </c>
      <c r="AH145" s="418">
        <v>3.9010172465E-2</v>
      </c>
      <c r="AI145" s="419">
        <v>1.0750215540853248E-2</v>
      </c>
      <c r="AJ145" s="417">
        <v>1.7422745100000001E-2</v>
      </c>
      <c r="AK145" s="418">
        <v>1.755470504E-2</v>
      </c>
      <c r="AL145" s="419">
        <v>4.0031721522175668E-3</v>
      </c>
      <c r="AM145" s="417">
        <v>7.4724536600000002E-2</v>
      </c>
      <c r="AN145" s="418">
        <v>7.5289829099999997E-2</v>
      </c>
      <c r="AO145" s="419">
        <v>0.10732493156421453</v>
      </c>
      <c r="AP145" s="417">
        <v>0.69786978</v>
      </c>
      <c r="AQ145" s="418">
        <v>0.34854985150000001</v>
      </c>
      <c r="AR145" s="440">
        <v>0.34854985150000001</v>
      </c>
      <c r="AS145" s="422"/>
      <c r="AT145" s="423"/>
      <c r="AU145" s="423"/>
    </row>
    <row r="146" spans="1:47" x14ac:dyDescent="0.2">
      <c r="A146" s="231">
        <v>1978</v>
      </c>
      <c r="B146" s="232">
        <v>22</v>
      </c>
      <c r="C146" s="417">
        <v>3.2894668600000001</v>
      </c>
      <c r="D146" s="418">
        <v>3.3623399604999999</v>
      </c>
      <c r="E146" s="419">
        <v>5.4867214993077766</v>
      </c>
      <c r="F146" s="417">
        <v>2.0104612099999999</v>
      </c>
      <c r="G146" s="418">
        <v>2.0679100419999998</v>
      </c>
      <c r="H146" s="419">
        <v>1.3836771719909575</v>
      </c>
      <c r="I146" s="417">
        <v>2.4759474799999999</v>
      </c>
      <c r="J146" s="418">
        <v>2.245124412</v>
      </c>
      <c r="K146" s="419">
        <v>7.0386235048772736</v>
      </c>
      <c r="L146" s="420"/>
      <c r="M146" s="421"/>
      <c r="N146" s="419">
        <v>4.7000758566417963E-3</v>
      </c>
      <c r="O146" s="417">
        <v>0.64976497</v>
      </c>
      <c r="P146" s="418">
        <v>0.32454245100000001</v>
      </c>
      <c r="Q146" s="419">
        <v>0.83581022543648387</v>
      </c>
      <c r="R146" s="422"/>
      <c r="S146" s="423"/>
      <c r="T146" s="419">
        <v>768.22091181772873</v>
      </c>
      <c r="U146" s="417">
        <v>7.4256729145558934E-4</v>
      </c>
      <c r="V146" s="418">
        <v>9.6692156366092537E-4</v>
      </c>
      <c r="W146" s="419">
        <v>2.9757447661837933E-3</v>
      </c>
      <c r="X146" s="417">
        <v>8.7855293819655528E-4</v>
      </c>
      <c r="Y146" s="418">
        <v>1.1440052347180005E-3</v>
      </c>
      <c r="Z146" s="419">
        <v>3.793007336146733E-3</v>
      </c>
      <c r="AA146" s="417">
        <v>2.4868410399999999E-2</v>
      </c>
      <c r="AB146" s="418">
        <v>2.5627529770000001E-2</v>
      </c>
      <c r="AC146" s="419">
        <v>4.8885049899316795E-2</v>
      </c>
      <c r="AD146" s="417">
        <v>7.0765979000000003E-3</v>
      </c>
      <c r="AE146" s="418">
        <v>7.2923739600000001E-3</v>
      </c>
      <c r="AF146" s="419">
        <v>9.1032368254370943E-3</v>
      </c>
      <c r="AG146" s="417">
        <v>4.0437622200000002E-2</v>
      </c>
      <c r="AH146" s="418">
        <v>4.1671140935000003E-2</v>
      </c>
      <c r="AI146" s="419">
        <v>1.0771908140861363E-2</v>
      </c>
      <c r="AJ146" s="417">
        <v>1.8196710099999999E-2</v>
      </c>
      <c r="AK146" s="418">
        <v>1.8752065945E-2</v>
      </c>
      <c r="AL146" s="419">
        <v>4.0112447582559812E-3</v>
      </c>
      <c r="AM146" s="417">
        <v>7.8043229699999994E-2</v>
      </c>
      <c r="AN146" s="418">
        <v>8.0425403805000004E-2</v>
      </c>
      <c r="AO146" s="419">
        <v>0.10754150142742337</v>
      </c>
      <c r="AP146" s="417">
        <v>0.69786978</v>
      </c>
      <c r="AQ146" s="418">
        <v>0.34854985150000001</v>
      </c>
      <c r="AR146" s="440">
        <v>0.34854985150000001</v>
      </c>
      <c r="AS146" s="422"/>
      <c r="AT146" s="423"/>
      <c r="AU146" s="423"/>
    </row>
    <row r="147" spans="1:47" x14ac:dyDescent="0.2">
      <c r="A147" s="231">
        <v>1978</v>
      </c>
      <c r="B147" s="232">
        <v>23</v>
      </c>
      <c r="C147" s="417">
        <v>3.4338902400000002</v>
      </c>
      <c r="D147" s="418">
        <v>3.6191151265000001</v>
      </c>
      <c r="E147" s="419">
        <v>5.4846893241907511</v>
      </c>
      <c r="F147" s="417">
        <v>2.09838272</v>
      </c>
      <c r="G147" s="418">
        <v>2.2125297005000002</v>
      </c>
      <c r="H147" s="419">
        <v>1.3820378468099392</v>
      </c>
      <c r="I147" s="417">
        <v>2.5067821000000001</v>
      </c>
      <c r="J147" s="418">
        <v>2.2825480630000001</v>
      </c>
      <c r="K147" s="419">
        <v>7.0345574074189203</v>
      </c>
      <c r="L147" s="420"/>
      <c r="M147" s="421"/>
      <c r="N147" s="419">
        <v>4.6967299667055352E-3</v>
      </c>
      <c r="O147" s="417">
        <v>0.64976497</v>
      </c>
      <c r="P147" s="418">
        <v>0.32454245100000001</v>
      </c>
      <c r="Q147" s="419">
        <v>0.83573117650657736</v>
      </c>
      <c r="R147" s="422"/>
      <c r="S147" s="423"/>
      <c r="T147" s="419">
        <v>769.51258467478692</v>
      </c>
      <c r="U147" s="417">
        <v>7.4256729145558934E-4</v>
      </c>
      <c r="V147" s="418">
        <v>9.6692156366092537E-4</v>
      </c>
      <c r="W147" s="419">
        <v>2.9722193269527087E-3</v>
      </c>
      <c r="X147" s="417">
        <v>8.7855293819655528E-4</v>
      </c>
      <c r="Y147" s="418">
        <v>1.1440052347180005E-3</v>
      </c>
      <c r="Z147" s="419">
        <v>3.777689955622182E-3</v>
      </c>
      <c r="AA147" s="417">
        <v>2.5951967499999999E-2</v>
      </c>
      <c r="AB147" s="418">
        <v>2.7410078235E-2</v>
      </c>
      <c r="AC147" s="419">
        <v>4.8827134944267971E-2</v>
      </c>
      <c r="AD147" s="417">
        <v>7.3851740000000004E-3</v>
      </c>
      <c r="AE147" s="418">
        <v>7.7997329000000001E-3</v>
      </c>
      <c r="AF147" s="419">
        <v>9.0924507177092967E-3</v>
      </c>
      <c r="AG147" s="417">
        <v>4.2198529499999998E-2</v>
      </c>
      <c r="AH147" s="418">
        <v>4.4568883109999999E-2</v>
      </c>
      <c r="AI147" s="419">
        <v>1.0759132061530376E-2</v>
      </c>
      <c r="AJ147" s="417">
        <v>1.8990053400000002E-2</v>
      </c>
      <c r="AK147" s="418">
        <v>2.0055880420000002E-2</v>
      </c>
      <c r="AL147" s="419">
        <v>4.0064885307718474E-3</v>
      </c>
      <c r="AM147" s="417">
        <v>8.1444022399999996E-2</v>
      </c>
      <c r="AN147" s="418">
        <v>8.6018069645E-2</v>
      </c>
      <c r="AO147" s="419">
        <v>0.10741404886089237</v>
      </c>
      <c r="AP147" s="417">
        <v>0.69786978</v>
      </c>
      <c r="AQ147" s="418">
        <v>0.34854985150000001</v>
      </c>
      <c r="AR147" s="440">
        <v>0.34854985150000001</v>
      </c>
      <c r="AS147" s="422"/>
      <c r="AT147" s="423"/>
      <c r="AU147" s="423"/>
    </row>
    <row r="148" spans="1:47" x14ac:dyDescent="0.2">
      <c r="A148" s="231">
        <v>1978</v>
      </c>
      <c r="B148" s="232">
        <v>24</v>
      </c>
      <c r="C148" s="417">
        <v>3.5835865400000002</v>
      </c>
      <c r="D148" s="418">
        <v>3.9012507914999999</v>
      </c>
      <c r="E148" s="419">
        <v>5.4908505087874842</v>
      </c>
      <c r="F148" s="417">
        <v>2.1887294499999999</v>
      </c>
      <c r="G148" s="418">
        <v>2.3707284085000002</v>
      </c>
      <c r="H148" s="419">
        <v>1.387006186082318</v>
      </c>
      <c r="I148" s="417">
        <v>2.5370849299999998</v>
      </c>
      <c r="J148" s="418">
        <v>2.3209806899999998</v>
      </c>
      <c r="K148" s="419">
        <v>7.0468653528310767</v>
      </c>
      <c r="L148" s="420"/>
      <c r="M148" s="421"/>
      <c r="N148" s="419">
        <v>4.7068488377608247E-3</v>
      </c>
      <c r="O148" s="417">
        <v>0.64926492000000002</v>
      </c>
      <c r="P148" s="418">
        <v>0.32416241299999998</v>
      </c>
      <c r="Q148" s="419">
        <v>0.83596494760909712</v>
      </c>
      <c r="R148" s="422"/>
      <c r="S148" s="423"/>
      <c r="T148" s="419">
        <v>770.58230299957461</v>
      </c>
      <c r="U148" s="417">
        <v>7.4256729145558934E-4</v>
      </c>
      <c r="V148" s="418">
        <v>9.6692156366092537E-4</v>
      </c>
      <c r="W148" s="419">
        <v>2.9828983802351848E-3</v>
      </c>
      <c r="X148" s="417">
        <v>8.7855293819655528E-4</v>
      </c>
      <c r="Y148" s="418">
        <v>1.1440052347180005E-3</v>
      </c>
      <c r="Z148" s="419">
        <v>3.8241554565587796E-3</v>
      </c>
      <c r="AA148" s="417">
        <v>2.7065173500000001E-2</v>
      </c>
      <c r="AB148" s="418">
        <v>2.9359261769999999E-2</v>
      </c>
      <c r="AC148" s="419">
        <v>4.9002600033566469E-2</v>
      </c>
      <c r="AD148" s="417">
        <v>7.7014887000000001E-3</v>
      </c>
      <c r="AE148" s="418">
        <v>8.3542909000000002E-3</v>
      </c>
      <c r="AF148" s="419">
        <v>9.1251204197268718E-3</v>
      </c>
      <c r="AG148" s="417">
        <v>4.4009560500000003E-2</v>
      </c>
      <c r="AH148" s="418">
        <v>4.7738773569999997E-2</v>
      </c>
      <c r="AI148" s="419">
        <v>1.0797806658931782E-2</v>
      </c>
      <c r="AJ148" s="417">
        <v>1.98037532E-2</v>
      </c>
      <c r="AK148" s="418">
        <v>2.1482328950000001E-2</v>
      </c>
      <c r="AL148" s="419">
        <v>4.0208879335821637E-3</v>
      </c>
      <c r="AM148" s="417">
        <v>8.4937517899999995E-2</v>
      </c>
      <c r="AN148" s="418">
        <v>9.2136067350000003E-2</v>
      </c>
      <c r="AO148" s="419">
        <v>0.10780013928262606</v>
      </c>
      <c r="AP148" s="417">
        <v>0.69736973000000002</v>
      </c>
      <c r="AQ148" s="418">
        <v>0.34816981349999998</v>
      </c>
      <c r="AR148" s="440">
        <v>0.34816981349999998</v>
      </c>
      <c r="AS148" s="422"/>
      <c r="AT148" s="423"/>
      <c r="AU148" s="423"/>
    </row>
    <row r="149" spans="1:47" x14ac:dyDescent="0.2">
      <c r="A149" s="231">
        <v>1978</v>
      </c>
      <c r="B149" s="232">
        <v>25</v>
      </c>
      <c r="C149" s="417">
        <v>3.7385970799999999</v>
      </c>
      <c r="D149" s="418">
        <v>4.2113472925000002</v>
      </c>
      <c r="E149" s="419">
        <v>5.4925264637610445</v>
      </c>
      <c r="F149" s="417">
        <v>2.2815426200000002</v>
      </c>
      <c r="G149" s="418">
        <v>2.5440056520000001</v>
      </c>
      <c r="H149" s="419">
        <v>1.3883606279225418</v>
      </c>
      <c r="I149" s="417">
        <v>2.5668146599999999</v>
      </c>
      <c r="J149" s="418">
        <v>2.3609131675000001</v>
      </c>
      <c r="K149" s="419">
        <v>7.050224607884175</v>
      </c>
      <c r="L149" s="420"/>
      <c r="M149" s="421"/>
      <c r="N149" s="419">
        <v>4.7096149240167164E-3</v>
      </c>
      <c r="O149" s="417">
        <v>0.64926492000000002</v>
      </c>
      <c r="P149" s="418">
        <v>0.32416241299999998</v>
      </c>
      <c r="Q149" s="419">
        <v>0.83602937805511501</v>
      </c>
      <c r="R149" s="422"/>
      <c r="S149" s="423"/>
      <c r="T149" s="419">
        <v>771.39081302534635</v>
      </c>
      <c r="U149" s="417">
        <v>7.4256729145558934E-4</v>
      </c>
      <c r="V149" s="418">
        <v>9.6692156366092537E-4</v>
      </c>
      <c r="W149" s="419">
        <v>2.9858102130307586E-3</v>
      </c>
      <c r="X149" s="417">
        <v>8.7855293819655528E-4</v>
      </c>
      <c r="Y149" s="418">
        <v>1.1440052347180005E-3</v>
      </c>
      <c r="Z149" s="419">
        <v>3.8368245277486165E-3</v>
      </c>
      <c r="AA149" s="417">
        <v>2.8208336399999999E-2</v>
      </c>
      <c r="AB149" s="418">
        <v>3.1494188404999998E-2</v>
      </c>
      <c r="AC149" s="419">
        <v>4.9050537669308759E-2</v>
      </c>
      <c r="AD149" s="417">
        <v>8.0271551000000007E-3</v>
      </c>
      <c r="AE149" s="418">
        <v>8.9620646149999993E-3</v>
      </c>
      <c r="AF149" s="419">
        <v>9.1340354969188103E-3</v>
      </c>
      <c r="AG149" s="417">
        <v>4.5867355899999997E-2</v>
      </c>
      <c r="AH149" s="418">
        <v>5.1209962730000003E-2</v>
      </c>
      <c r="AI149" s="419">
        <v>1.0808354960234409E-2</v>
      </c>
      <c r="AJ149" s="417">
        <v>2.06409322E-2</v>
      </c>
      <c r="AK149" s="418">
        <v>2.3044425665E-2</v>
      </c>
      <c r="AL149" s="419">
        <v>4.0248299917402166E-3</v>
      </c>
      <c r="AM149" s="417">
        <v>8.8524293200000007E-2</v>
      </c>
      <c r="AN149" s="418">
        <v>9.8835418834999994E-2</v>
      </c>
      <c r="AO149" s="419">
        <v>0.10790558430686102</v>
      </c>
      <c r="AP149" s="417">
        <v>0.69736973000000002</v>
      </c>
      <c r="AQ149" s="418">
        <v>0.34816981349999998</v>
      </c>
      <c r="AR149" s="440">
        <v>0.34816981349999998</v>
      </c>
      <c r="AS149" s="422"/>
      <c r="AT149" s="423"/>
      <c r="AU149" s="423"/>
    </row>
    <row r="150" spans="1:47" x14ac:dyDescent="0.2">
      <c r="A150" s="231">
        <v>1978</v>
      </c>
      <c r="B150" s="232">
        <v>26</v>
      </c>
      <c r="C150" s="417">
        <v>3.7385970799999999</v>
      </c>
      <c r="D150" s="418">
        <v>4.2113472925000002</v>
      </c>
      <c r="E150" s="419">
        <v>5.495466985326364</v>
      </c>
      <c r="F150" s="417">
        <v>2.2815426200000002</v>
      </c>
      <c r="G150" s="418">
        <v>2.5440056520000001</v>
      </c>
      <c r="H150" s="419">
        <v>1.3907313736298372</v>
      </c>
      <c r="I150" s="417">
        <v>2.5668146599999999</v>
      </c>
      <c r="J150" s="418">
        <v>2.3609131675000001</v>
      </c>
      <c r="K150" s="419">
        <v>7.05609125254988</v>
      </c>
      <c r="L150" s="420"/>
      <c r="M150" s="421"/>
      <c r="N150" s="419">
        <v>4.7144562332438779E-3</v>
      </c>
      <c r="O150" s="417">
        <v>0.64926492000000002</v>
      </c>
      <c r="P150" s="418">
        <v>0.32416241299999998</v>
      </c>
      <c r="Q150" s="419">
        <v>0.83614201094366758</v>
      </c>
      <c r="R150" s="422"/>
      <c r="S150" s="423"/>
      <c r="T150" s="419">
        <v>771.87867704080952</v>
      </c>
      <c r="U150" s="417">
        <v>7.4256729145558934E-4</v>
      </c>
      <c r="V150" s="418">
        <v>9.6692156366092537E-4</v>
      </c>
      <c r="W150" s="419">
        <v>2.9909146351440336E-3</v>
      </c>
      <c r="X150" s="417">
        <v>8.7855293819655528E-4</v>
      </c>
      <c r="Y150" s="418">
        <v>1.1440052347180005E-3</v>
      </c>
      <c r="Z150" s="419">
        <v>3.8589971071171353E-3</v>
      </c>
      <c r="AA150" s="417">
        <v>2.8208336399999999E-2</v>
      </c>
      <c r="AB150" s="418">
        <v>3.1494188404999998E-2</v>
      </c>
      <c r="AC150" s="419">
        <v>4.9134259672783696E-2</v>
      </c>
      <c r="AD150" s="417">
        <v>8.0271551000000007E-3</v>
      </c>
      <c r="AE150" s="418">
        <v>8.9620646149999993E-3</v>
      </c>
      <c r="AF150" s="419">
        <v>9.1496522102993052E-3</v>
      </c>
      <c r="AG150" s="417">
        <v>4.5867355899999997E-2</v>
      </c>
      <c r="AH150" s="418">
        <v>5.1209962730000003E-2</v>
      </c>
      <c r="AI150" s="419">
        <v>1.0826830891750924E-2</v>
      </c>
      <c r="AJ150" s="417">
        <v>2.06409322E-2</v>
      </c>
      <c r="AK150" s="418">
        <v>2.3044425665E-2</v>
      </c>
      <c r="AL150" s="419">
        <v>4.031699444625501E-3</v>
      </c>
      <c r="AM150" s="417">
        <v>8.8524293200000007E-2</v>
      </c>
      <c r="AN150" s="418">
        <v>9.8835418834999994E-2</v>
      </c>
      <c r="AO150" s="419">
        <v>0.10808993123870909</v>
      </c>
      <c r="AP150" s="417">
        <v>0.69736973000000002</v>
      </c>
      <c r="AQ150" s="418">
        <v>0.34816981349999998</v>
      </c>
      <c r="AR150" s="440">
        <v>0.34816981349999998</v>
      </c>
      <c r="AS150" s="422"/>
      <c r="AT150" s="423"/>
      <c r="AU150" s="423"/>
    </row>
    <row r="151" spans="1:47" x14ac:dyDescent="0.2">
      <c r="A151" s="231">
        <v>1978</v>
      </c>
      <c r="B151" s="232">
        <v>27</v>
      </c>
      <c r="C151" s="417">
        <v>3.7385970799999999</v>
      </c>
      <c r="D151" s="418">
        <v>4.2113472925000002</v>
      </c>
      <c r="E151" s="419">
        <v>5.3076579543465749</v>
      </c>
      <c r="F151" s="417">
        <v>2.2815426200000002</v>
      </c>
      <c r="G151" s="418">
        <v>2.5440056520000001</v>
      </c>
      <c r="H151" s="419">
        <v>1.3431447691910228</v>
      </c>
      <c r="I151" s="417">
        <v>2.5668146599999999</v>
      </c>
      <c r="J151" s="418">
        <v>2.3609131675000001</v>
      </c>
      <c r="K151" s="419">
        <v>7.0985967014192735</v>
      </c>
      <c r="L151" s="420"/>
      <c r="M151" s="421"/>
      <c r="N151" s="419">
        <v>4.9411734213399335E-3</v>
      </c>
      <c r="O151" s="417">
        <v>0.64926492000000002</v>
      </c>
      <c r="P151" s="418">
        <v>0.32416241299999998</v>
      </c>
      <c r="Q151" s="419">
        <v>0.80261538161280455</v>
      </c>
      <c r="R151" s="422"/>
      <c r="S151" s="423"/>
      <c r="T151" s="419">
        <v>771.9695588429048</v>
      </c>
      <c r="U151" s="417">
        <v>7.4256729145558934E-4</v>
      </c>
      <c r="V151" s="418">
        <v>9.6692156366092537E-4</v>
      </c>
      <c r="W151" s="419">
        <v>2.8885693343667436E-3</v>
      </c>
      <c r="X151" s="417">
        <v>8.7855293819655528E-4</v>
      </c>
      <c r="Y151" s="418">
        <v>1.1440052347180005E-3</v>
      </c>
      <c r="Z151" s="419">
        <v>3.8729121350767975E-3</v>
      </c>
      <c r="AA151" s="417">
        <v>2.8208336399999999E-2</v>
      </c>
      <c r="AB151" s="418">
        <v>3.1494188404999998E-2</v>
      </c>
      <c r="AC151" s="419">
        <v>4.7452916085373081E-2</v>
      </c>
      <c r="AD151" s="417">
        <v>8.0271551000000007E-3</v>
      </c>
      <c r="AE151" s="418">
        <v>8.9620646149999993E-3</v>
      </c>
      <c r="AF151" s="419">
        <v>8.8365524414331063E-3</v>
      </c>
      <c r="AG151" s="417">
        <v>4.5867355899999997E-2</v>
      </c>
      <c r="AH151" s="418">
        <v>5.1209962730000003E-2</v>
      </c>
      <c r="AI151" s="419">
        <v>1.0456354026551991E-2</v>
      </c>
      <c r="AJ151" s="417">
        <v>2.06409322E-2</v>
      </c>
      <c r="AK151" s="418">
        <v>2.3044425665E-2</v>
      </c>
      <c r="AL151" s="419">
        <v>3.8937354234900952E-3</v>
      </c>
      <c r="AM151" s="417">
        <v>8.8524293200000007E-2</v>
      </c>
      <c r="AN151" s="418">
        <v>9.8835418834999994E-2</v>
      </c>
      <c r="AO151" s="419">
        <v>0.10439122867548398</v>
      </c>
      <c r="AP151" s="417">
        <v>0.69736973000000002</v>
      </c>
      <c r="AQ151" s="418">
        <v>0.34816981349999998</v>
      </c>
      <c r="AR151" s="440">
        <v>0.34816981349999998</v>
      </c>
      <c r="AS151" s="422"/>
      <c r="AT151" s="423"/>
      <c r="AU151" s="423"/>
    </row>
    <row r="152" spans="1:47" x14ac:dyDescent="0.2">
      <c r="A152" s="231">
        <v>1978</v>
      </c>
      <c r="B152" s="232">
        <v>28</v>
      </c>
      <c r="C152" s="417">
        <v>3.7385970799999999</v>
      </c>
      <c r="D152" s="418">
        <v>4.2113472925000002</v>
      </c>
      <c r="E152" s="419">
        <v>5.3091275584513538</v>
      </c>
      <c r="F152" s="417">
        <v>2.2815426200000002</v>
      </c>
      <c r="G152" s="418">
        <v>2.5440056520000001</v>
      </c>
      <c r="H152" s="419">
        <v>1.3443334097335233</v>
      </c>
      <c r="I152" s="417">
        <v>2.5668146599999999</v>
      </c>
      <c r="J152" s="418">
        <v>2.3609131675000001</v>
      </c>
      <c r="K152" s="419">
        <v>7.1016773231040435</v>
      </c>
      <c r="L152" s="420"/>
      <c r="M152" s="421"/>
      <c r="N152" s="419">
        <v>4.9437971033215334E-3</v>
      </c>
      <c r="O152" s="417">
        <v>0.64926492000000002</v>
      </c>
      <c r="P152" s="418">
        <v>0.32416241299999998</v>
      </c>
      <c r="Q152" s="419">
        <v>0.80267412577736319</v>
      </c>
      <c r="R152" s="422"/>
      <c r="S152" s="423"/>
      <c r="T152" s="419">
        <v>771.95729621173666</v>
      </c>
      <c r="U152" s="417">
        <v>7.4256729145558934E-4</v>
      </c>
      <c r="V152" s="418">
        <v>9.6692156366092537E-4</v>
      </c>
      <c r="W152" s="419">
        <v>2.8911232598988605E-3</v>
      </c>
      <c r="X152" s="417">
        <v>8.7855293819655528E-4</v>
      </c>
      <c r="Y152" s="418">
        <v>1.1440052347180005E-3</v>
      </c>
      <c r="Z152" s="419">
        <v>3.8844183202098649E-3</v>
      </c>
      <c r="AA152" s="417">
        <v>2.8208336399999999E-2</v>
      </c>
      <c r="AB152" s="418">
        <v>3.1494188404999998E-2</v>
      </c>
      <c r="AC152" s="419">
        <v>4.74949390430668E-2</v>
      </c>
      <c r="AD152" s="417">
        <v>8.0271551000000007E-3</v>
      </c>
      <c r="AE152" s="418">
        <v>8.9620646149999993E-3</v>
      </c>
      <c r="AF152" s="419">
        <v>8.8443843776892014E-3</v>
      </c>
      <c r="AG152" s="417">
        <v>4.5867355899999997E-2</v>
      </c>
      <c r="AH152" s="418">
        <v>5.1209962730000003E-2</v>
      </c>
      <c r="AI152" s="419">
        <v>1.0465594014948044E-2</v>
      </c>
      <c r="AJ152" s="417">
        <v>2.06409322E-2</v>
      </c>
      <c r="AK152" s="418">
        <v>2.3044425665E-2</v>
      </c>
      <c r="AL152" s="419">
        <v>3.8971807559034779E-3</v>
      </c>
      <c r="AM152" s="417">
        <v>8.8524293200000007E-2</v>
      </c>
      <c r="AN152" s="418">
        <v>9.8835418834999994E-2</v>
      </c>
      <c r="AO152" s="419">
        <v>0.10448337004015179</v>
      </c>
      <c r="AP152" s="417">
        <v>0.69736973000000002</v>
      </c>
      <c r="AQ152" s="418">
        <v>0.34816981349999998</v>
      </c>
      <c r="AR152" s="440">
        <v>0.34816981349999998</v>
      </c>
      <c r="AS152" s="422"/>
      <c r="AT152" s="423"/>
      <c r="AU152" s="423"/>
    </row>
    <row r="153" spans="1:47" x14ac:dyDescent="0.2">
      <c r="A153" s="231">
        <v>1978</v>
      </c>
      <c r="B153" s="232">
        <v>29</v>
      </c>
      <c r="C153" s="417">
        <v>3.7385970799999999</v>
      </c>
      <c r="D153" s="418">
        <v>4.2113472925000002</v>
      </c>
      <c r="E153" s="419">
        <v>5.3104798282840546</v>
      </c>
      <c r="F153" s="417">
        <v>2.2815426200000002</v>
      </c>
      <c r="G153" s="418">
        <v>2.5440056520000001</v>
      </c>
      <c r="H153" s="419">
        <v>1.3454149595377516</v>
      </c>
      <c r="I153" s="417">
        <v>2.5668146599999999</v>
      </c>
      <c r="J153" s="418">
        <v>2.3609131675000001</v>
      </c>
      <c r="K153" s="419">
        <v>7.1044386887803466</v>
      </c>
      <c r="L153" s="420"/>
      <c r="M153" s="421"/>
      <c r="N153" s="419">
        <v>4.946204194229125E-3</v>
      </c>
      <c r="O153" s="417">
        <v>0.64926492000000002</v>
      </c>
      <c r="P153" s="418">
        <v>0.32416241299999998</v>
      </c>
      <c r="Q153" s="419">
        <v>0.80272229004425966</v>
      </c>
      <c r="R153" s="422"/>
      <c r="S153" s="423"/>
      <c r="T153" s="419">
        <v>771.93271419224027</v>
      </c>
      <c r="U153" s="417">
        <v>7.4256729145558934E-4</v>
      </c>
      <c r="V153" s="418">
        <v>9.6692156366092537E-4</v>
      </c>
      <c r="W153" s="419">
        <v>2.8934559202998312E-3</v>
      </c>
      <c r="X153" s="417">
        <v>8.7855293819655528E-4</v>
      </c>
      <c r="Y153" s="418">
        <v>1.1440052347180005E-3</v>
      </c>
      <c r="Z153" s="419">
        <v>3.8949505490105921E-3</v>
      </c>
      <c r="AA153" s="417">
        <v>2.8208336399999999E-2</v>
      </c>
      <c r="AB153" s="418">
        <v>3.1494188404999998E-2</v>
      </c>
      <c r="AC153" s="419">
        <v>4.7533241370937958E-2</v>
      </c>
      <c r="AD153" s="417">
        <v>8.0271551000000007E-3</v>
      </c>
      <c r="AE153" s="418">
        <v>8.9620646149999993E-3</v>
      </c>
      <c r="AF153" s="419">
        <v>8.8514928283796243E-3</v>
      </c>
      <c r="AG153" s="417">
        <v>4.5867355899999997E-2</v>
      </c>
      <c r="AH153" s="418">
        <v>5.1209962730000003E-2</v>
      </c>
      <c r="AI153" s="419">
        <v>1.0474037055309169E-2</v>
      </c>
      <c r="AJ153" s="417">
        <v>2.06409322E-2</v>
      </c>
      <c r="AK153" s="418">
        <v>2.3044425665E-2</v>
      </c>
      <c r="AL153" s="419">
        <v>3.9003189194913614E-3</v>
      </c>
      <c r="AM153" s="417">
        <v>8.8524293200000007E-2</v>
      </c>
      <c r="AN153" s="418">
        <v>9.8835418834999994E-2</v>
      </c>
      <c r="AO153" s="419">
        <v>0.10456767901929737</v>
      </c>
      <c r="AP153" s="417">
        <v>0.69736973000000002</v>
      </c>
      <c r="AQ153" s="418">
        <v>0.34816981349999998</v>
      </c>
      <c r="AR153" s="440">
        <v>0.34816981349999998</v>
      </c>
      <c r="AS153" s="422"/>
      <c r="AT153" s="423"/>
      <c r="AU153" s="423"/>
    </row>
    <row r="154" spans="1:47" x14ac:dyDescent="0.2">
      <c r="A154" s="231">
        <v>1978</v>
      </c>
      <c r="B154" s="232">
        <v>30</v>
      </c>
      <c r="C154" s="417">
        <v>3.7385970799999999</v>
      </c>
      <c r="D154" s="418">
        <v>4.2113472925000002</v>
      </c>
      <c r="E154" s="419">
        <v>5.3117388790605844</v>
      </c>
      <c r="F154" s="417">
        <v>2.2815426200000002</v>
      </c>
      <c r="G154" s="418">
        <v>2.5440056520000001</v>
      </c>
      <c r="H154" s="419">
        <v>1.3464294317103809</v>
      </c>
      <c r="I154" s="417">
        <v>2.5668146599999999</v>
      </c>
      <c r="J154" s="418">
        <v>2.3609131675000001</v>
      </c>
      <c r="K154" s="419">
        <v>7.107102566469246</v>
      </c>
      <c r="L154" s="420"/>
      <c r="M154" s="421"/>
      <c r="N154" s="419">
        <v>4.9484405045765708E-3</v>
      </c>
      <c r="O154" s="417">
        <v>0.64926492000000002</v>
      </c>
      <c r="P154" s="418">
        <v>0.32416241299999998</v>
      </c>
      <c r="Q154" s="419">
        <v>0.8027716891566512</v>
      </c>
      <c r="R154" s="422"/>
      <c r="S154" s="423"/>
      <c r="T154" s="419">
        <v>771.90428816728945</v>
      </c>
      <c r="U154" s="417">
        <v>7.4256729145558934E-4</v>
      </c>
      <c r="V154" s="418">
        <v>9.6692156366092537E-4</v>
      </c>
      <c r="W154" s="419">
        <v>2.8956337268928028E-3</v>
      </c>
      <c r="X154" s="417">
        <v>8.7855293819655528E-4</v>
      </c>
      <c r="Y154" s="418">
        <v>1.1440052347180005E-3</v>
      </c>
      <c r="Z154" s="419">
        <v>3.9047348921877798E-3</v>
      </c>
      <c r="AA154" s="417">
        <v>2.8208336399999999E-2</v>
      </c>
      <c r="AB154" s="418">
        <v>3.1494188404999998E-2</v>
      </c>
      <c r="AC154" s="419">
        <v>4.7569041612183664E-2</v>
      </c>
      <c r="AD154" s="417">
        <v>8.0271551000000007E-3</v>
      </c>
      <c r="AE154" s="418">
        <v>8.9620646149999993E-3</v>
      </c>
      <c r="AF154" s="419">
        <v>8.8581680191267328E-3</v>
      </c>
      <c r="AG154" s="417">
        <v>4.5867355899999997E-2</v>
      </c>
      <c r="AH154" s="418">
        <v>5.1209962730000003E-2</v>
      </c>
      <c r="AI154" s="419">
        <v>1.0481904991282718E-2</v>
      </c>
      <c r="AJ154" s="417">
        <v>2.06409322E-2</v>
      </c>
      <c r="AK154" s="418">
        <v>2.3044425665E-2</v>
      </c>
      <c r="AL154" s="419">
        <v>3.9032592108299356E-3</v>
      </c>
      <c r="AM154" s="417">
        <v>8.8524293200000007E-2</v>
      </c>
      <c r="AN154" s="418">
        <v>9.8835418834999994E-2</v>
      </c>
      <c r="AO154" s="419">
        <v>0.10464648626387714</v>
      </c>
      <c r="AP154" s="417">
        <v>0.69736973000000002</v>
      </c>
      <c r="AQ154" s="418">
        <v>0.34816981349999998</v>
      </c>
      <c r="AR154" s="440">
        <v>0.34816981349999998</v>
      </c>
      <c r="AS154" s="422"/>
      <c r="AT154" s="423"/>
      <c r="AU154" s="423"/>
    </row>
    <row r="155" spans="1:47" x14ac:dyDescent="0.2">
      <c r="A155" s="231">
        <v>1978</v>
      </c>
      <c r="B155" s="232">
        <v>31</v>
      </c>
      <c r="C155" s="417">
        <v>3.7385970799999999</v>
      </c>
      <c r="D155" s="418">
        <v>4.2113472925000002</v>
      </c>
      <c r="E155" s="419">
        <v>5.3128619815279929</v>
      </c>
      <c r="F155" s="417">
        <v>2.2815426200000002</v>
      </c>
      <c r="G155" s="418">
        <v>2.5440056520000001</v>
      </c>
      <c r="H155" s="419">
        <v>1.347348873785317</v>
      </c>
      <c r="I155" s="417">
        <v>2.5668146599999999</v>
      </c>
      <c r="J155" s="418">
        <v>2.3609131675000001</v>
      </c>
      <c r="K155" s="419">
        <v>7.1094542829860137</v>
      </c>
      <c r="L155" s="420"/>
      <c r="M155" s="421"/>
      <c r="N155" s="419">
        <v>4.9504770464046987E-3</v>
      </c>
      <c r="O155" s="417">
        <v>0.64926492000000002</v>
      </c>
      <c r="P155" s="418">
        <v>0.32416241299999998</v>
      </c>
      <c r="Q155" s="419">
        <v>0.80281113478925237</v>
      </c>
      <c r="R155" s="422"/>
      <c r="S155" s="423"/>
      <c r="T155" s="419">
        <v>771.87828289678282</v>
      </c>
      <c r="U155" s="417">
        <v>7.4256729145558934E-4</v>
      </c>
      <c r="V155" s="418">
        <v>9.6692156366092537E-4</v>
      </c>
      <c r="W155" s="419">
        <v>2.8976081920382593E-3</v>
      </c>
      <c r="X155" s="417">
        <v>8.7855293819655528E-4</v>
      </c>
      <c r="Y155" s="418">
        <v>1.1440052347180005E-3</v>
      </c>
      <c r="Z155" s="419">
        <v>3.9136662360276363E-3</v>
      </c>
      <c r="AA155" s="417">
        <v>2.8208336399999999E-2</v>
      </c>
      <c r="AB155" s="418">
        <v>3.1494188404999998E-2</v>
      </c>
      <c r="AC155" s="419">
        <v>4.7601498463340858E-2</v>
      </c>
      <c r="AD155" s="417">
        <v>8.0271551000000007E-3</v>
      </c>
      <c r="AE155" s="418">
        <v>8.9620646149999993E-3</v>
      </c>
      <c r="AF155" s="419">
        <v>8.8642283964981815E-3</v>
      </c>
      <c r="AG155" s="417">
        <v>4.5867355899999997E-2</v>
      </c>
      <c r="AH155" s="418">
        <v>5.1209962730000003E-2</v>
      </c>
      <c r="AI155" s="419">
        <v>1.0489074999398175E-2</v>
      </c>
      <c r="AJ155" s="417">
        <v>2.06409322E-2</v>
      </c>
      <c r="AK155" s="418">
        <v>2.3044425665E-2</v>
      </c>
      <c r="AL155" s="419">
        <v>3.9059208600476644E-3</v>
      </c>
      <c r="AM155" s="417">
        <v>8.8524293200000007E-2</v>
      </c>
      <c r="AN155" s="418">
        <v>9.8835418834999994E-2</v>
      </c>
      <c r="AO155" s="419">
        <v>0.10471797477953156</v>
      </c>
      <c r="AP155" s="417">
        <v>0.69736973000000002</v>
      </c>
      <c r="AQ155" s="418">
        <v>0.34816981349999998</v>
      </c>
      <c r="AR155" s="440">
        <v>0.34816981349999998</v>
      </c>
      <c r="AS155" s="422"/>
      <c r="AT155" s="423"/>
      <c r="AU155" s="423"/>
    </row>
    <row r="156" spans="1:47" x14ac:dyDescent="0.2">
      <c r="A156" s="231">
        <v>1978</v>
      </c>
      <c r="B156" s="232">
        <v>32</v>
      </c>
      <c r="C156" s="417">
        <v>3.7385970799999999</v>
      </c>
      <c r="D156" s="418">
        <v>4.2113472925000002</v>
      </c>
      <c r="E156" s="419">
        <v>5.3128619815279929</v>
      </c>
      <c r="F156" s="417">
        <v>2.2815426200000002</v>
      </c>
      <c r="G156" s="418">
        <v>2.5440056520000001</v>
      </c>
      <c r="H156" s="419">
        <v>1.347348873785317</v>
      </c>
      <c r="I156" s="417">
        <v>2.5668146599999999</v>
      </c>
      <c r="J156" s="418">
        <v>2.3609131675000001</v>
      </c>
      <c r="K156" s="419">
        <v>7.1094542829860137</v>
      </c>
      <c r="L156" s="420"/>
      <c r="M156" s="421"/>
      <c r="N156" s="419">
        <v>4.9504770464046987E-3</v>
      </c>
      <c r="O156" s="417">
        <v>0.64926492000000002</v>
      </c>
      <c r="P156" s="418">
        <v>0.32416241299999998</v>
      </c>
      <c r="Q156" s="419">
        <v>0.80281113478925237</v>
      </c>
      <c r="R156" s="425"/>
      <c r="S156" s="426"/>
      <c r="T156" s="419">
        <v>771.87828289678282</v>
      </c>
      <c r="U156" s="417">
        <v>7.4256729145558934E-4</v>
      </c>
      <c r="V156" s="418">
        <v>9.6692156366092537E-4</v>
      </c>
      <c r="W156" s="419">
        <v>2.8976081920382593E-3</v>
      </c>
      <c r="X156" s="417">
        <v>8.7855293819655528E-4</v>
      </c>
      <c r="Y156" s="418">
        <v>1.1440052347180005E-3</v>
      </c>
      <c r="Z156" s="419">
        <v>3.9136662360276363E-3</v>
      </c>
      <c r="AA156" s="417">
        <v>2.8208336399999999E-2</v>
      </c>
      <c r="AB156" s="418">
        <v>3.1494188404999998E-2</v>
      </c>
      <c r="AC156" s="419">
        <v>4.7601498463340858E-2</v>
      </c>
      <c r="AD156" s="417">
        <v>8.0271551000000007E-3</v>
      </c>
      <c r="AE156" s="418">
        <v>8.9620646149999993E-3</v>
      </c>
      <c r="AF156" s="419">
        <v>8.8642283964981815E-3</v>
      </c>
      <c r="AG156" s="417">
        <v>4.5867355899999997E-2</v>
      </c>
      <c r="AH156" s="418">
        <v>5.1209962730000003E-2</v>
      </c>
      <c r="AI156" s="419">
        <v>1.0489074999398175E-2</v>
      </c>
      <c r="AJ156" s="417">
        <v>2.06409322E-2</v>
      </c>
      <c r="AK156" s="418">
        <v>2.3044425665E-2</v>
      </c>
      <c r="AL156" s="419">
        <v>3.9059208600476644E-3</v>
      </c>
      <c r="AM156" s="417">
        <v>8.8524293200000007E-2</v>
      </c>
      <c r="AN156" s="418">
        <v>9.8835418834999994E-2</v>
      </c>
      <c r="AO156" s="419">
        <v>0.10471797477953156</v>
      </c>
      <c r="AP156" s="417">
        <v>0.69736973000000002</v>
      </c>
      <c r="AQ156" s="418">
        <v>0.34816981349999998</v>
      </c>
      <c r="AR156" s="440">
        <v>0.34816981349999998</v>
      </c>
      <c r="AS156" s="425"/>
      <c r="AT156" s="426"/>
      <c r="AU156" s="426"/>
    </row>
    <row r="157" spans="1:47" x14ac:dyDescent="0.2">
      <c r="A157" s="231">
        <v>1978</v>
      </c>
      <c r="B157" s="232">
        <v>33</v>
      </c>
      <c r="C157" s="417">
        <v>3.7385970799999999</v>
      </c>
      <c r="D157" s="418">
        <v>4.2113472925000002</v>
      </c>
      <c r="E157" s="419">
        <v>5.3128619815279929</v>
      </c>
      <c r="F157" s="417">
        <v>2.2815426200000002</v>
      </c>
      <c r="G157" s="418">
        <v>2.5440056520000001</v>
      </c>
      <c r="H157" s="419">
        <v>1.347348873785317</v>
      </c>
      <c r="I157" s="417">
        <v>2.5668146599999999</v>
      </c>
      <c r="J157" s="418">
        <v>2.3609131675000001</v>
      </c>
      <c r="K157" s="419">
        <v>7.1094542829860137</v>
      </c>
      <c r="L157" s="420"/>
      <c r="M157" s="421"/>
      <c r="N157" s="419">
        <v>4.9504770464046987E-3</v>
      </c>
      <c r="O157" s="417">
        <v>0.64926492000000002</v>
      </c>
      <c r="P157" s="418">
        <v>0.32416241299999998</v>
      </c>
      <c r="Q157" s="419">
        <v>0.80281113478925237</v>
      </c>
      <c r="R157" s="425"/>
      <c r="S157" s="426"/>
      <c r="T157" s="419">
        <v>771.87828289678282</v>
      </c>
      <c r="U157" s="417">
        <v>7.4256729145558934E-4</v>
      </c>
      <c r="V157" s="418">
        <v>9.6692156366092537E-4</v>
      </c>
      <c r="W157" s="419">
        <v>2.8976081920382593E-3</v>
      </c>
      <c r="X157" s="417">
        <v>8.7855293819655528E-4</v>
      </c>
      <c r="Y157" s="418">
        <v>1.1440052347180005E-3</v>
      </c>
      <c r="Z157" s="419">
        <v>3.9136662360276363E-3</v>
      </c>
      <c r="AA157" s="417">
        <v>2.8208336399999999E-2</v>
      </c>
      <c r="AB157" s="418">
        <v>3.1494188404999998E-2</v>
      </c>
      <c r="AC157" s="419">
        <v>4.7601498463340858E-2</v>
      </c>
      <c r="AD157" s="417">
        <v>8.0271551000000007E-3</v>
      </c>
      <c r="AE157" s="418">
        <v>8.9620646149999993E-3</v>
      </c>
      <c r="AF157" s="419">
        <v>8.8642283964981815E-3</v>
      </c>
      <c r="AG157" s="417">
        <v>4.5867355899999997E-2</v>
      </c>
      <c r="AH157" s="418">
        <v>5.1209962730000003E-2</v>
      </c>
      <c r="AI157" s="419">
        <v>1.0489074999398175E-2</v>
      </c>
      <c r="AJ157" s="417">
        <v>2.06409322E-2</v>
      </c>
      <c r="AK157" s="418">
        <v>2.3044425665E-2</v>
      </c>
      <c r="AL157" s="419">
        <v>3.9059208600476644E-3</v>
      </c>
      <c r="AM157" s="417">
        <v>8.8524293200000007E-2</v>
      </c>
      <c r="AN157" s="418">
        <v>9.8835418834999994E-2</v>
      </c>
      <c r="AO157" s="419">
        <v>0.10471797477953156</v>
      </c>
      <c r="AP157" s="417">
        <v>0.69736973000000002</v>
      </c>
      <c r="AQ157" s="418">
        <v>0.34816981349999998</v>
      </c>
      <c r="AR157" s="440">
        <v>0.34816981349999998</v>
      </c>
      <c r="AS157" s="425"/>
      <c r="AT157" s="426"/>
      <c r="AU157" s="426"/>
    </row>
    <row r="158" spans="1:47" x14ac:dyDescent="0.2">
      <c r="A158" s="231">
        <v>1978</v>
      </c>
      <c r="B158" s="232">
        <v>34</v>
      </c>
      <c r="C158" s="417">
        <v>3.7385970799999999</v>
      </c>
      <c r="D158" s="418">
        <v>4.2113472925000002</v>
      </c>
      <c r="E158" s="419">
        <v>5.3128619815279929</v>
      </c>
      <c r="F158" s="417">
        <v>2.2815426200000002</v>
      </c>
      <c r="G158" s="418">
        <v>2.5440056520000001</v>
      </c>
      <c r="H158" s="419">
        <v>1.347348873785317</v>
      </c>
      <c r="I158" s="417">
        <v>2.5668146599999999</v>
      </c>
      <c r="J158" s="418">
        <v>2.3609131675000001</v>
      </c>
      <c r="K158" s="419">
        <v>7.1094542829860137</v>
      </c>
      <c r="L158" s="420"/>
      <c r="M158" s="421"/>
      <c r="N158" s="419">
        <v>4.9504770464046987E-3</v>
      </c>
      <c r="O158" s="417">
        <v>0.64926492000000002</v>
      </c>
      <c r="P158" s="418">
        <v>0.32416241299999998</v>
      </c>
      <c r="Q158" s="419">
        <v>0.80281113478925237</v>
      </c>
      <c r="R158" s="425"/>
      <c r="S158" s="426"/>
      <c r="T158" s="419">
        <v>771.87828289678282</v>
      </c>
      <c r="U158" s="417">
        <v>7.4256729145558934E-4</v>
      </c>
      <c r="V158" s="418">
        <v>9.6692156366092537E-4</v>
      </c>
      <c r="W158" s="419">
        <v>2.8976081920382593E-3</v>
      </c>
      <c r="X158" s="417">
        <v>8.7855293819655528E-4</v>
      </c>
      <c r="Y158" s="418">
        <v>1.1440052347180005E-3</v>
      </c>
      <c r="Z158" s="419">
        <v>3.9136662360276363E-3</v>
      </c>
      <c r="AA158" s="417">
        <v>2.8208336399999999E-2</v>
      </c>
      <c r="AB158" s="418">
        <v>3.1494188404999998E-2</v>
      </c>
      <c r="AC158" s="419">
        <v>4.7601498463340858E-2</v>
      </c>
      <c r="AD158" s="417">
        <v>8.0271551000000007E-3</v>
      </c>
      <c r="AE158" s="418">
        <v>8.9620646149999993E-3</v>
      </c>
      <c r="AF158" s="419">
        <v>8.8642283964981815E-3</v>
      </c>
      <c r="AG158" s="417">
        <v>4.5867355899999997E-2</v>
      </c>
      <c r="AH158" s="418">
        <v>5.1209962730000003E-2</v>
      </c>
      <c r="AI158" s="419">
        <v>1.0489074999398175E-2</v>
      </c>
      <c r="AJ158" s="417">
        <v>2.06409322E-2</v>
      </c>
      <c r="AK158" s="418">
        <v>2.3044425665E-2</v>
      </c>
      <c r="AL158" s="419">
        <v>3.9059208600476644E-3</v>
      </c>
      <c r="AM158" s="417">
        <v>8.8524293200000007E-2</v>
      </c>
      <c r="AN158" s="418">
        <v>9.8835418834999994E-2</v>
      </c>
      <c r="AO158" s="419">
        <v>0.10471797477953156</v>
      </c>
      <c r="AP158" s="417">
        <v>0.69736973000000002</v>
      </c>
      <c r="AQ158" s="418">
        <v>0.34816981349999998</v>
      </c>
      <c r="AR158" s="440">
        <v>0.34816981349999998</v>
      </c>
      <c r="AS158" s="425"/>
      <c r="AT158" s="426"/>
      <c r="AU158" s="426"/>
    </row>
    <row r="159" spans="1:47" x14ac:dyDescent="0.2">
      <c r="A159" s="231">
        <v>1978</v>
      </c>
      <c r="B159" s="232">
        <v>35</v>
      </c>
      <c r="C159" s="417">
        <v>3.7385970799999999</v>
      </c>
      <c r="D159" s="418">
        <v>4.2113472925000002</v>
      </c>
      <c r="E159" s="419">
        <v>5.3128619815279929</v>
      </c>
      <c r="F159" s="417">
        <v>2.2815426200000002</v>
      </c>
      <c r="G159" s="418">
        <v>2.5440056520000001</v>
      </c>
      <c r="H159" s="419">
        <v>1.347348873785317</v>
      </c>
      <c r="I159" s="417">
        <v>2.5668146599999999</v>
      </c>
      <c r="J159" s="418">
        <v>2.3609131675000001</v>
      </c>
      <c r="K159" s="419">
        <v>7.1094542829860137</v>
      </c>
      <c r="L159" s="420"/>
      <c r="M159" s="421"/>
      <c r="N159" s="419">
        <v>4.9504770464046987E-3</v>
      </c>
      <c r="O159" s="417">
        <v>0.64926492000000002</v>
      </c>
      <c r="P159" s="418">
        <v>0.32416241299999998</v>
      </c>
      <c r="Q159" s="419">
        <v>0.80281113478925237</v>
      </c>
      <c r="R159" s="425"/>
      <c r="S159" s="426"/>
      <c r="T159" s="419">
        <v>771.87828289678282</v>
      </c>
      <c r="U159" s="417">
        <v>7.4256729145558934E-4</v>
      </c>
      <c r="V159" s="418">
        <v>9.6692156366092537E-4</v>
      </c>
      <c r="W159" s="419">
        <v>2.8976081920382593E-3</v>
      </c>
      <c r="X159" s="417">
        <v>8.7855293819655528E-4</v>
      </c>
      <c r="Y159" s="418">
        <v>1.1440052347180005E-3</v>
      </c>
      <c r="Z159" s="419">
        <v>3.9136662360276363E-3</v>
      </c>
      <c r="AA159" s="417">
        <v>2.8208336399999999E-2</v>
      </c>
      <c r="AB159" s="418">
        <v>3.1494188404999998E-2</v>
      </c>
      <c r="AC159" s="419">
        <v>4.7601498463340858E-2</v>
      </c>
      <c r="AD159" s="417">
        <v>8.0271551000000007E-3</v>
      </c>
      <c r="AE159" s="418">
        <v>8.9620646149999993E-3</v>
      </c>
      <c r="AF159" s="419">
        <v>8.8642283964981815E-3</v>
      </c>
      <c r="AG159" s="417">
        <v>4.5867355899999997E-2</v>
      </c>
      <c r="AH159" s="418">
        <v>5.1209962730000003E-2</v>
      </c>
      <c r="AI159" s="419">
        <v>1.0489074999398175E-2</v>
      </c>
      <c r="AJ159" s="417">
        <v>2.06409322E-2</v>
      </c>
      <c r="AK159" s="418">
        <v>2.3044425665E-2</v>
      </c>
      <c r="AL159" s="419">
        <v>3.9059208600476644E-3</v>
      </c>
      <c r="AM159" s="417">
        <v>8.8524293200000007E-2</v>
      </c>
      <c r="AN159" s="418">
        <v>9.8835418834999994E-2</v>
      </c>
      <c r="AO159" s="419">
        <v>0.10471797477953156</v>
      </c>
      <c r="AP159" s="417">
        <v>0.69736973000000002</v>
      </c>
      <c r="AQ159" s="418">
        <v>0.34816981349999998</v>
      </c>
      <c r="AR159" s="440">
        <v>0.34816981349999998</v>
      </c>
      <c r="AS159" s="425"/>
      <c r="AT159" s="426"/>
      <c r="AU159" s="426"/>
    </row>
    <row r="160" spans="1:47" x14ac:dyDescent="0.2">
      <c r="A160" s="231">
        <v>1978</v>
      </c>
      <c r="B160" s="232">
        <v>36</v>
      </c>
      <c r="C160" s="417">
        <v>3.7385970799999999</v>
      </c>
      <c r="D160" s="418">
        <v>4.2113472925000002</v>
      </c>
      <c r="E160" s="419">
        <v>5.3128619815279929</v>
      </c>
      <c r="F160" s="417">
        <v>2.2815426200000002</v>
      </c>
      <c r="G160" s="418">
        <v>2.5440056520000001</v>
      </c>
      <c r="H160" s="419">
        <v>1.347348873785317</v>
      </c>
      <c r="I160" s="417">
        <v>2.5668146599999999</v>
      </c>
      <c r="J160" s="418">
        <v>2.3609131675000001</v>
      </c>
      <c r="K160" s="419">
        <v>7.1094542829860137</v>
      </c>
      <c r="L160" s="420"/>
      <c r="M160" s="421"/>
      <c r="N160" s="419">
        <v>4.9504770464046987E-3</v>
      </c>
      <c r="O160" s="417">
        <v>0.64926492000000002</v>
      </c>
      <c r="P160" s="418">
        <v>0.32416241299999998</v>
      </c>
      <c r="Q160" s="419">
        <v>0.80281113478925237</v>
      </c>
      <c r="R160" s="425"/>
      <c r="S160" s="426"/>
      <c r="T160" s="419">
        <v>771.87828289678282</v>
      </c>
      <c r="U160" s="417">
        <v>7.4256729145558934E-4</v>
      </c>
      <c r="V160" s="418">
        <v>9.6692156366092537E-4</v>
      </c>
      <c r="W160" s="419">
        <v>2.8976081920382593E-3</v>
      </c>
      <c r="X160" s="417">
        <v>8.7855293819655528E-4</v>
      </c>
      <c r="Y160" s="418">
        <v>1.1440052347180005E-3</v>
      </c>
      <c r="Z160" s="419">
        <v>3.9136662360276363E-3</v>
      </c>
      <c r="AA160" s="417">
        <v>2.8208336399999999E-2</v>
      </c>
      <c r="AB160" s="418">
        <v>3.1494188404999998E-2</v>
      </c>
      <c r="AC160" s="419">
        <v>4.7601498463340858E-2</v>
      </c>
      <c r="AD160" s="417">
        <v>8.0271551000000007E-3</v>
      </c>
      <c r="AE160" s="418">
        <v>8.9620646149999993E-3</v>
      </c>
      <c r="AF160" s="419">
        <v>8.8642283964981815E-3</v>
      </c>
      <c r="AG160" s="417">
        <v>4.5867355899999997E-2</v>
      </c>
      <c r="AH160" s="418">
        <v>5.1209962730000003E-2</v>
      </c>
      <c r="AI160" s="419">
        <v>1.0489074999398175E-2</v>
      </c>
      <c r="AJ160" s="417">
        <v>2.06409322E-2</v>
      </c>
      <c r="AK160" s="418">
        <v>2.3044425665E-2</v>
      </c>
      <c r="AL160" s="419">
        <v>3.9059208600476644E-3</v>
      </c>
      <c r="AM160" s="417">
        <v>8.8524293200000007E-2</v>
      </c>
      <c r="AN160" s="418">
        <v>9.8835418834999994E-2</v>
      </c>
      <c r="AO160" s="419">
        <v>0.10471797477953156</v>
      </c>
      <c r="AP160" s="417">
        <v>0.69736973000000002</v>
      </c>
      <c r="AQ160" s="418">
        <v>0.34816981349999998</v>
      </c>
      <c r="AR160" s="440">
        <v>0.34816981349999998</v>
      </c>
      <c r="AS160" s="425"/>
      <c r="AT160" s="426"/>
      <c r="AU160" s="426"/>
    </row>
    <row r="161" spans="1:47" x14ac:dyDescent="0.2">
      <c r="A161" s="231">
        <v>1978</v>
      </c>
      <c r="B161" s="232">
        <v>37</v>
      </c>
      <c r="C161" s="417">
        <v>3.7385970799999999</v>
      </c>
      <c r="D161" s="418">
        <v>4.2113472925000002</v>
      </c>
      <c r="E161" s="419">
        <v>5.3128619815279929</v>
      </c>
      <c r="F161" s="417">
        <v>2.2815426200000002</v>
      </c>
      <c r="G161" s="418">
        <v>2.5440056520000001</v>
      </c>
      <c r="H161" s="419">
        <v>1.347348873785317</v>
      </c>
      <c r="I161" s="417">
        <v>2.5668146599999999</v>
      </c>
      <c r="J161" s="418">
        <v>2.3609131675000001</v>
      </c>
      <c r="K161" s="419">
        <v>7.1094542829860137</v>
      </c>
      <c r="L161" s="420"/>
      <c r="M161" s="421"/>
      <c r="N161" s="419">
        <v>4.9504770464046987E-3</v>
      </c>
      <c r="O161" s="417">
        <v>0.64926492000000002</v>
      </c>
      <c r="P161" s="418">
        <v>0.32416241299999998</v>
      </c>
      <c r="Q161" s="419">
        <v>0.80281113478925237</v>
      </c>
      <c r="R161" s="425"/>
      <c r="S161" s="426"/>
      <c r="T161" s="419">
        <v>771.87828289678282</v>
      </c>
      <c r="U161" s="417">
        <v>7.4256729145558934E-4</v>
      </c>
      <c r="V161" s="418">
        <v>9.6692156366092537E-4</v>
      </c>
      <c r="W161" s="419">
        <v>2.8976081920382593E-3</v>
      </c>
      <c r="X161" s="417">
        <v>8.7855293819655528E-4</v>
      </c>
      <c r="Y161" s="418">
        <v>1.1440052347180005E-3</v>
      </c>
      <c r="Z161" s="419">
        <v>3.9136662360276363E-3</v>
      </c>
      <c r="AA161" s="417">
        <v>2.8208336399999999E-2</v>
      </c>
      <c r="AB161" s="418">
        <v>3.1494188404999998E-2</v>
      </c>
      <c r="AC161" s="419">
        <v>4.7601498463340858E-2</v>
      </c>
      <c r="AD161" s="417">
        <v>8.0271551000000007E-3</v>
      </c>
      <c r="AE161" s="418">
        <v>8.9620646149999993E-3</v>
      </c>
      <c r="AF161" s="419">
        <v>8.8642283964981815E-3</v>
      </c>
      <c r="AG161" s="417">
        <v>4.5867355899999997E-2</v>
      </c>
      <c r="AH161" s="418">
        <v>5.1209962730000003E-2</v>
      </c>
      <c r="AI161" s="419">
        <v>1.0489074999398175E-2</v>
      </c>
      <c r="AJ161" s="417">
        <v>2.06409322E-2</v>
      </c>
      <c r="AK161" s="418">
        <v>2.3044425665E-2</v>
      </c>
      <c r="AL161" s="419">
        <v>3.9059208600476644E-3</v>
      </c>
      <c r="AM161" s="417">
        <v>8.8524293200000007E-2</v>
      </c>
      <c r="AN161" s="418">
        <v>9.8835418834999994E-2</v>
      </c>
      <c r="AO161" s="419">
        <v>0.10471797477953156</v>
      </c>
      <c r="AP161" s="417">
        <v>0.69736973000000002</v>
      </c>
      <c r="AQ161" s="418">
        <v>0.34816981349999998</v>
      </c>
      <c r="AR161" s="440">
        <v>0.34816981349999998</v>
      </c>
      <c r="AS161" s="425"/>
      <c r="AT161" s="426"/>
      <c r="AU161" s="426"/>
    </row>
    <row r="162" spans="1:47" x14ac:dyDescent="0.2">
      <c r="A162" s="231">
        <v>1978</v>
      </c>
      <c r="B162" s="232">
        <v>38</v>
      </c>
      <c r="C162" s="417">
        <v>3.7385970799999999</v>
      </c>
      <c r="D162" s="418">
        <v>4.2113472925000002</v>
      </c>
      <c r="E162" s="419">
        <v>5.3128619815279929</v>
      </c>
      <c r="F162" s="417">
        <v>2.2815426200000002</v>
      </c>
      <c r="G162" s="418">
        <v>2.5440056520000001</v>
      </c>
      <c r="H162" s="419">
        <v>1.347348873785317</v>
      </c>
      <c r="I162" s="417">
        <v>2.5668146599999999</v>
      </c>
      <c r="J162" s="418">
        <v>2.3609131675000001</v>
      </c>
      <c r="K162" s="419">
        <v>7.1094542829860137</v>
      </c>
      <c r="L162" s="420"/>
      <c r="M162" s="421"/>
      <c r="N162" s="419">
        <v>4.9504770464046987E-3</v>
      </c>
      <c r="O162" s="417">
        <v>0.64926492000000002</v>
      </c>
      <c r="P162" s="418">
        <v>0.32416241299999998</v>
      </c>
      <c r="Q162" s="419">
        <v>0.80281113478925237</v>
      </c>
      <c r="R162" s="425"/>
      <c r="S162" s="426"/>
      <c r="T162" s="419">
        <v>771.87828289678282</v>
      </c>
      <c r="U162" s="417">
        <v>7.4256729145558934E-4</v>
      </c>
      <c r="V162" s="418">
        <v>9.6692156366092537E-4</v>
      </c>
      <c r="W162" s="419">
        <v>2.8976081920382593E-3</v>
      </c>
      <c r="X162" s="417">
        <v>8.7855293819655528E-4</v>
      </c>
      <c r="Y162" s="418">
        <v>1.1440052347180005E-3</v>
      </c>
      <c r="Z162" s="419">
        <v>3.9136662360276363E-3</v>
      </c>
      <c r="AA162" s="417">
        <v>2.8208336399999999E-2</v>
      </c>
      <c r="AB162" s="418">
        <v>3.1494188404999998E-2</v>
      </c>
      <c r="AC162" s="419">
        <v>4.7601498463340858E-2</v>
      </c>
      <c r="AD162" s="417">
        <v>8.0271551000000007E-3</v>
      </c>
      <c r="AE162" s="418">
        <v>8.9620646149999993E-3</v>
      </c>
      <c r="AF162" s="419">
        <v>8.8642283964981815E-3</v>
      </c>
      <c r="AG162" s="417">
        <v>4.5867355899999997E-2</v>
      </c>
      <c r="AH162" s="418">
        <v>5.1209962730000003E-2</v>
      </c>
      <c r="AI162" s="419">
        <v>1.0489074999398175E-2</v>
      </c>
      <c r="AJ162" s="417">
        <v>2.06409322E-2</v>
      </c>
      <c r="AK162" s="418">
        <v>2.3044425665E-2</v>
      </c>
      <c r="AL162" s="419">
        <v>3.9059208600476644E-3</v>
      </c>
      <c r="AM162" s="417">
        <v>8.8524293200000007E-2</v>
      </c>
      <c r="AN162" s="418">
        <v>9.8835418834999994E-2</v>
      </c>
      <c r="AO162" s="419">
        <v>0.10471797477953156</v>
      </c>
      <c r="AP162" s="417">
        <v>0.69736973000000002</v>
      </c>
      <c r="AQ162" s="418">
        <v>0.34816981349999998</v>
      </c>
      <c r="AR162" s="440">
        <v>0.34816981349999998</v>
      </c>
      <c r="AS162" s="425"/>
      <c r="AT162" s="426"/>
      <c r="AU162" s="426"/>
    </row>
    <row r="163" spans="1:47" x14ac:dyDescent="0.2">
      <c r="A163" s="231">
        <v>1978</v>
      </c>
      <c r="B163" s="232">
        <v>39</v>
      </c>
      <c r="C163" s="417">
        <v>3.7385970799999999</v>
      </c>
      <c r="D163" s="418">
        <v>4.2113472925000002</v>
      </c>
      <c r="E163" s="419">
        <v>5.3128619815279929</v>
      </c>
      <c r="F163" s="417">
        <v>2.2815426200000002</v>
      </c>
      <c r="G163" s="418">
        <v>2.5440056520000001</v>
      </c>
      <c r="H163" s="419">
        <v>1.347348873785317</v>
      </c>
      <c r="I163" s="417">
        <v>2.5668146599999999</v>
      </c>
      <c r="J163" s="418">
        <v>2.3609131675000001</v>
      </c>
      <c r="K163" s="419">
        <v>7.1094542829860137</v>
      </c>
      <c r="L163" s="420"/>
      <c r="M163" s="421"/>
      <c r="N163" s="419">
        <v>4.9504770464046987E-3</v>
      </c>
      <c r="O163" s="417">
        <v>0.64926492000000002</v>
      </c>
      <c r="P163" s="418">
        <v>0.32416241299999998</v>
      </c>
      <c r="Q163" s="419">
        <v>0.80281113478925237</v>
      </c>
      <c r="R163" s="425"/>
      <c r="S163" s="426"/>
      <c r="T163" s="419">
        <v>771.87828289678282</v>
      </c>
      <c r="U163" s="417">
        <v>7.4256729145558934E-4</v>
      </c>
      <c r="V163" s="418">
        <v>9.6692156366092537E-4</v>
      </c>
      <c r="W163" s="419">
        <v>2.8976081920382593E-3</v>
      </c>
      <c r="X163" s="417">
        <v>8.7855293819655528E-4</v>
      </c>
      <c r="Y163" s="418">
        <v>1.1440052347180005E-3</v>
      </c>
      <c r="Z163" s="419">
        <v>3.9136662360276363E-3</v>
      </c>
      <c r="AA163" s="417">
        <v>2.8208336399999999E-2</v>
      </c>
      <c r="AB163" s="418">
        <v>3.1494188404999998E-2</v>
      </c>
      <c r="AC163" s="419">
        <v>4.7601498463340858E-2</v>
      </c>
      <c r="AD163" s="417">
        <v>8.0271551000000007E-3</v>
      </c>
      <c r="AE163" s="418">
        <v>8.9620646149999993E-3</v>
      </c>
      <c r="AF163" s="419">
        <v>8.8642283964981815E-3</v>
      </c>
      <c r="AG163" s="417">
        <v>4.5867355899999997E-2</v>
      </c>
      <c r="AH163" s="418">
        <v>5.1209962730000003E-2</v>
      </c>
      <c r="AI163" s="419">
        <v>1.0489074999398175E-2</v>
      </c>
      <c r="AJ163" s="417">
        <v>2.06409322E-2</v>
      </c>
      <c r="AK163" s="418">
        <v>2.3044425665E-2</v>
      </c>
      <c r="AL163" s="419">
        <v>3.9059208600476644E-3</v>
      </c>
      <c r="AM163" s="417">
        <v>8.8524293200000007E-2</v>
      </c>
      <c r="AN163" s="418">
        <v>9.8835418834999994E-2</v>
      </c>
      <c r="AO163" s="419">
        <v>0.10471797477953156</v>
      </c>
      <c r="AP163" s="417">
        <v>0.69736973000000002</v>
      </c>
      <c r="AQ163" s="418">
        <v>0.34816981349999998</v>
      </c>
      <c r="AR163" s="440">
        <v>0.34816981349999998</v>
      </c>
      <c r="AS163" s="425"/>
      <c r="AT163" s="426"/>
      <c r="AU163" s="426"/>
    </row>
    <row r="164" spans="1:47" ht="13.5" thickBot="1" x14ac:dyDescent="0.25">
      <c r="A164" s="233">
        <v>1978</v>
      </c>
      <c r="B164" s="234">
        <v>40</v>
      </c>
      <c r="C164" s="428">
        <v>3.7385970799999999</v>
      </c>
      <c r="D164" s="429">
        <v>4.2113472925000002</v>
      </c>
      <c r="E164" s="430">
        <v>5.3128619815279929</v>
      </c>
      <c r="F164" s="428">
        <v>2.2815426200000002</v>
      </c>
      <c r="G164" s="429">
        <v>2.5440056520000001</v>
      </c>
      <c r="H164" s="430">
        <v>1.347348873785317</v>
      </c>
      <c r="I164" s="428">
        <v>2.5668146599999999</v>
      </c>
      <c r="J164" s="429">
        <v>2.3609131675000001</v>
      </c>
      <c r="K164" s="430">
        <v>7.1094542829860137</v>
      </c>
      <c r="L164" s="431"/>
      <c r="M164" s="432"/>
      <c r="N164" s="430">
        <v>4.9504770464046987E-3</v>
      </c>
      <c r="O164" s="428">
        <v>0.64926492000000002</v>
      </c>
      <c r="P164" s="429">
        <v>0.32416241299999998</v>
      </c>
      <c r="Q164" s="430">
        <v>0.80281113478925237</v>
      </c>
      <c r="R164" s="433"/>
      <c r="S164" s="434"/>
      <c r="T164" s="430">
        <v>771.87828289678282</v>
      </c>
      <c r="U164" s="428">
        <v>7.4256729145558934E-4</v>
      </c>
      <c r="V164" s="429">
        <v>9.6692156366092537E-4</v>
      </c>
      <c r="W164" s="430">
        <v>2.8976081920382593E-3</v>
      </c>
      <c r="X164" s="428">
        <v>8.7855293819655528E-4</v>
      </c>
      <c r="Y164" s="429">
        <v>1.1440052347180005E-3</v>
      </c>
      <c r="Z164" s="430">
        <v>3.9136662360276363E-3</v>
      </c>
      <c r="AA164" s="428">
        <v>2.8208336399999999E-2</v>
      </c>
      <c r="AB164" s="429">
        <v>3.1494188404999998E-2</v>
      </c>
      <c r="AC164" s="430">
        <v>4.7601498463340858E-2</v>
      </c>
      <c r="AD164" s="428">
        <v>8.0271551000000007E-3</v>
      </c>
      <c r="AE164" s="429">
        <v>8.9620646149999993E-3</v>
      </c>
      <c r="AF164" s="430">
        <v>8.8642283964981815E-3</v>
      </c>
      <c r="AG164" s="428">
        <v>4.5867355899999997E-2</v>
      </c>
      <c r="AH164" s="429">
        <v>5.1209962730000003E-2</v>
      </c>
      <c r="AI164" s="430">
        <v>1.0489074999398175E-2</v>
      </c>
      <c r="AJ164" s="428">
        <v>2.06409322E-2</v>
      </c>
      <c r="AK164" s="429">
        <v>2.3044425665E-2</v>
      </c>
      <c r="AL164" s="430">
        <v>3.9059208600476644E-3</v>
      </c>
      <c r="AM164" s="428">
        <v>8.8524293200000007E-2</v>
      </c>
      <c r="AN164" s="429">
        <v>9.8835418834999994E-2</v>
      </c>
      <c r="AO164" s="430">
        <v>0.10471797477953156</v>
      </c>
      <c r="AP164" s="428">
        <v>0.69736973000000002</v>
      </c>
      <c r="AQ164" s="429">
        <v>0.34816981349999998</v>
      </c>
      <c r="AR164" s="441">
        <v>0.34816981349999998</v>
      </c>
      <c r="AS164" s="433"/>
      <c r="AT164" s="434"/>
      <c r="AU164" s="434"/>
    </row>
    <row r="165" spans="1:47" x14ac:dyDescent="0.2">
      <c r="A165" s="229">
        <v>1979</v>
      </c>
      <c r="B165" s="230">
        <v>1</v>
      </c>
      <c r="C165" s="409">
        <v>0.87845373999999998</v>
      </c>
      <c r="D165" s="410">
        <v>0.66211149150000004</v>
      </c>
      <c r="E165" s="411">
        <v>1.3514259457582545</v>
      </c>
      <c r="F165" s="409">
        <v>0.35350568999999998</v>
      </c>
      <c r="G165" s="410">
        <v>0.32647981549999999</v>
      </c>
      <c r="H165" s="411">
        <v>0.32061363759852229</v>
      </c>
      <c r="I165" s="409">
        <v>1.54031506</v>
      </c>
      <c r="J165" s="410">
        <v>1.0256303339999999</v>
      </c>
      <c r="K165" s="411">
        <v>6.7037435060853587</v>
      </c>
      <c r="L165" s="412"/>
      <c r="M165" s="413"/>
      <c r="N165" s="411">
        <v>0.29357451689287484</v>
      </c>
      <c r="O165" s="409">
        <v>0.68076806999999995</v>
      </c>
      <c r="P165" s="410">
        <v>0.34482447900000002</v>
      </c>
      <c r="Q165" s="411">
        <v>0.47687595855135106</v>
      </c>
      <c r="R165" s="414"/>
      <c r="S165" s="415"/>
      <c r="T165" s="411">
        <v>753.01577018885371</v>
      </c>
      <c r="U165" s="409">
        <v>7.4256729145558934E-4</v>
      </c>
      <c r="V165" s="410">
        <v>9.6692156366092537E-4</v>
      </c>
      <c r="W165" s="411">
        <v>2.5846213269631732E-3</v>
      </c>
      <c r="X165" s="409">
        <v>8.7855293819655528E-4</v>
      </c>
      <c r="Y165" s="410">
        <v>1.1440052347180005E-3</v>
      </c>
      <c r="Z165" s="411">
        <v>2.4073178612593177E-3</v>
      </c>
      <c r="AA165" s="409">
        <v>4.4507849999999996E-3</v>
      </c>
      <c r="AB165" s="410">
        <v>4.1691974800000002E-3</v>
      </c>
      <c r="AC165" s="411">
        <v>1.1327201047475593E-2</v>
      </c>
      <c r="AD165" s="409">
        <v>1.266774E-3</v>
      </c>
      <c r="AE165" s="410">
        <v>1.1860592249999999E-3</v>
      </c>
      <c r="AF165" s="411">
        <v>2.1093205747933904E-3</v>
      </c>
      <c r="AG165" s="409">
        <v>7.2364098000000003E-3</v>
      </c>
      <c r="AH165" s="410">
        <v>6.7791459049999997E-3</v>
      </c>
      <c r="AI165" s="411">
        <v>2.495967477779725E-3</v>
      </c>
      <c r="AJ165" s="409">
        <v>3.2562922000000001E-3</v>
      </c>
      <c r="AK165" s="410">
        <v>3.0505863100000002E-3</v>
      </c>
      <c r="AL165" s="411">
        <v>9.294509790746013E-4</v>
      </c>
      <c r="AM165" s="409">
        <v>1.39673401E-2</v>
      </c>
      <c r="AN165" s="410">
        <v>1.3083433239999999E-2</v>
      </c>
      <c r="AO165" s="411">
        <v>2.4918575844724119E-2</v>
      </c>
      <c r="AP165" s="409">
        <v>0.72897288999999998</v>
      </c>
      <c r="AQ165" s="410">
        <v>0.368796876</v>
      </c>
      <c r="AR165" s="439">
        <v>0.368796876</v>
      </c>
      <c r="AS165" s="414"/>
      <c r="AT165" s="415"/>
      <c r="AU165" s="415"/>
    </row>
    <row r="166" spans="1:47" x14ac:dyDescent="0.2">
      <c r="A166" s="231">
        <v>1979</v>
      </c>
      <c r="B166" s="232">
        <v>2</v>
      </c>
      <c r="C166" s="417">
        <v>0.97260610999999997</v>
      </c>
      <c r="D166" s="418">
        <v>0.7459585245</v>
      </c>
      <c r="E166" s="419">
        <v>1.3518449049149417</v>
      </c>
      <c r="F166" s="417">
        <v>0.42781846000000001</v>
      </c>
      <c r="G166" s="418">
        <v>0.39686228200000001</v>
      </c>
      <c r="H166" s="419">
        <v>0.32095186952601507</v>
      </c>
      <c r="I166" s="417">
        <v>1.5972874399999999</v>
      </c>
      <c r="J166" s="418">
        <v>1.124129119</v>
      </c>
      <c r="K166" s="419">
        <v>6.7045612087381725</v>
      </c>
      <c r="L166" s="420"/>
      <c r="M166" s="421"/>
      <c r="N166" s="419">
        <v>0.293619089218705</v>
      </c>
      <c r="O166" s="417">
        <v>0.68076806999999995</v>
      </c>
      <c r="P166" s="418">
        <v>0.34482447900000002</v>
      </c>
      <c r="Q166" s="419">
        <v>0.47689678936033214</v>
      </c>
      <c r="R166" s="422"/>
      <c r="S166" s="423"/>
      <c r="T166" s="419">
        <v>753.02072560222109</v>
      </c>
      <c r="U166" s="417">
        <v>7.4256729145558934E-4</v>
      </c>
      <c r="V166" s="418">
        <v>9.6692156366092537E-4</v>
      </c>
      <c r="W166" s="419">
        <v>2.5873480771605056E-3</v>
      </c>
      <c r="X166" s="417">
        <v>8.7855293819655528E-4</v>
      </c>
      <c r="Y166" s="418">
        <v>1.1440052347180005E-3</v>
      </c>
      <c r="Z166" s="419">
        <v>2.4105063096970672E-3</v>
      </c>
      <c r="AA166" s="417">
        <v>5.3660918000000002E-3</v>
      </c>
      <c r="AB166" s="418">
        <v>5.0370712600000004E-3</v>
      </c>
      <c r="AC166" s="419">
        <v>1.1339175521069113E-2</v>
      </c>
      <c r="AD166" s="417">
        <v>1.5267254E-3</v>
      </c>
      <c r="AE166" s="418">
        <v>1.4334750450000001E-3</v>
      </c>
      <c r="AF166" s="419">
        <v>2.1115469925585603E-3</v>
      </c>
      <c r="AG166" s="417">
        <v>8.7262981E-3</v>
      </c>
      <c r="AH166" s="418">
        <v>8.1905841050000008E-3</v>
      </c>
      <c r="AI166" s="419">
        <v>2.4986031643888409E-3</v>
      </c>
      <c r="AJ166" s="417">
        <v>3.9263999000000004E-3</v>
      </c>
      <c r="AK166" s="418">
        <v>3.6858119549999999E-3</v>
      </c>
      <c r="AL166" s="419">
        <v>9.3043178718007222E-4</v>
      </c>
      <c r="AM166" s="417">
        <v>1.6841752099999999E-2</v>
      </c>
      <c r="AN166" s="418">
        <v>1.5807919340000001E-2</v>
      </c>
      <c r="AO166" s="419">
        <v>2.4944856652212789E-2</v>
      </c>
      <c r="AP166" s="417">
        <v>0.72897288999999998</v>
      </c>
      <c r="AQ166" s="418">
        <v>0.368796876</v>
      </c>
      <c r="AR166" s="440">
        <v>0.368796876</v>
      </c>
      <c r="AS166" s="422"/>
      <c r="AT166" s="423"/>
      <c r="AU166" s="423"/>
    </row>
    <row r="167" spans="1:47" x14ac:dyDescent="0.2">
      <c r="A167" s="231">
        <v>1979</v>
      </c>
      <c r="B167" s="232">
        <v>3</v>
      </c>
      <c r="C167" s="417">
        <v>1.0811505699999999</v>
      </c>
      <c r="D167" s="418">
        <v>0.84100940599999996</v>
      </c>
      <c r="E167" s="419">
        <v>1.4317518369031486</v>
      </c>
      <c r="F167" s="417">
        <v>0.51161564000000004</v>
      </c>
      <c r="G167" s="418">
        <v>0.47430371399999999</v>
      </c>
      <c r="H167" s="419">
        <v>0.3849757416669104</v>
      </c>
      <c r="I167" s="417">
        <v>1.65988688</v>
      </c>
      <c r="J167" s="418">
        <v>1.2277334310000001</v>
      </c>
      <c r="K167" s="419">
        <v>6.8641882074230054</v>
      </c>
      <c r="L167" s="420"/>
      <c r="M167" s="421"/>
      <c r="N167" s="419">
        <v>0.30238266080417525</v>
      </c>
      <c r="O167" s="417">
        <v>0.68076806999999995</v>
      </c>
      <c r="P167" s="418">
        <v>0.34482447900000002</v>
      </c>
      <c r="Q167" s="419">
        <v>0.48080099072132537</v>
      </c>
      <c r="R167" s="422"/>
      <c r="S167" s="423"/>
      <c r="T167" s="419">
        <v>753.42400193732442</v>
      </c>
      <c r="U167" s="417">
        <v>7.4256729145558934E-4</v>
      </c>
      <c r="V167" s="418">
        <v>9.6692156366092537E-4</v>
      </c>
      <c r="W167" s="419">
        <v>3.1034795787715421E-3</v>
      </c>
      <c r="X167" s="417">
        <v>8.7855293819655528E-4</v>
      </c>
      <c r="Y167" s="418">
        <v>1.1440052347180005E-3</v>
      </c>
      <c r="Z167" s="419">
        <v>3.0132556000766939E-3</v>
      </c>
      <c r="AA167" s="417">
        <v>6.3989950999999998E-3</v>
      </c>
      <c r="AB167" s="418">
        <v>5.9909663650000002E-3</v>
      </c>
      <c r="AC167" s="419">
        <v>1.3601133924132081E-2</v>
      </c>
      <c r="AD167" s="417">
        <v>1.8212424E-3</v>
      </c>
      <c r="AE167" s="418">
        <v>1.704591465E-3</v>
      </c>
      <c r="AF167" s="419">
        <v>2.5327583932093895E-3</v>
      </c>
      <c r="AG167" s="417">
        <v>1.04050007E-2</v>
      </c>
      <c r="AH167" s="418">
        <v>9.7415543100000009E-3</v>
      </c>
      <c r="AI167" s="419">
        <v>2.9970334054770747E-3</v>
      </c>
      <c r="AJ167" s="417">
        <v>4.6824082E-3</v>
      </c>
      <c r="AK167" s="418">
        <v>4.3838433099999997E-3</v>
      </c>
      <c r="AL167" s="419">
        <v>1.1160345071315064E-3</v>
      </c>
      <c r="AM167" s="417">
        <v>2.0081617699999998E-2</v>
      </c>
      <c r="AN167" s="418">
        <v>1.8801505864999998E-2</v>
      </c>
      <c r="AO167" s="419">
        <v>2.9920968237255412E-2</v>
      </c>
      <c r="AP167" s="417">
        <v>0.72897288999999998</v>
      </c>
      <c r="AQ167" s="418">
        <v>0.368796876</v>
      </c>
      <c r="AR167" s="440">
        <v>0.368796876</v>
      </c>
      <c r="AS167" s="422"/>
      <c r="AT167" s="423"/>
      <c r="AU167" s="423"/>
    </row>
    <row r="168" spans="1:47" x14ac:dyDescent="0.2">
      <c r="A168" s="231">
        <v>1979</v>
      </c>
      <c r="B168" s="232">
        <v>4</v>
      </c>
      <c r="C168" s="417">
        <v>1.1887550200000001</v>
      </c>
      <c r="D168" s="418">
        <v>0.93404102850000004</v>
      </c>
      <c r="E168" s="419">
        <v>1.352915995314445</v>
      </c>
      <c r="F168" s="417">
        <v>0.59375789999999995</v>
      </c>
      <c r="G168" s="418">
        <v>0.5482544225</v>
      </c>
      <c r="H168" s="419">
        <v>0.32180881213851675</v>
      </c>
      <c r="I168" s="417">
        <v>1.7198299399999999</v>
      </c>
      <c r="J168" s="418">
        <v>1.322372694</v>
      </c>
      <c r="K168" s="419">
        <v>6.706710626326962</v>
      </c>
      <c r="L168" s="420"/>
      <c r="M168" s="421"/>
      <c r="N168" s="419">
        <v>0.29373753203016328</v>
      </c>
      <c r="O168" s="417">
        <v>0.68076806999999995</v>
      </c>
      <c r="P168" s="418">
        <v>0.34482447900000002</v>
      </c>
      <c r="Q168" s="419">
        <v>0.47695048748725644</v>
      </c>
      <c r="R168" s="422"/>
      <c r="S168" s="423"/>
      <c r="T168" s="419">
        <v>753.84545887159197</v>
      </c>
      <c r="U168" s="417">
        <v>7.4256729145558934E-4</v>
      </c>
      <c r="V168" s="418">
        <v>9.6692156366092537E-4</v>
      </c>
      <c r="W168" s="419">
        <v>2.5942562577787542E-3</v>
      </c>
      <c r="X168" s="417">
        <v>8.7855293819655528E-4</v>
      </c>
      <c r="Y168" s="418">
        <v>1.1440052347180005E-3</v>
      </c>
      <c r="Z168" s="419">
        <v>2.4185701735119701E-3</v>
      </c>
      <c r="AA168" s="417">
        <v>7.4109372999999999E-3</v>
      </c>
      <c r="AB168" s="418">
        <v>6.9025233449999997E-3</v>
      </c>
      <c r="AC168" s="419">
        <v>1.1369428713668644E-2</v>
      </c>
      <c r="AD168" s="417">
        <v>2.1091375999999998E-3</v>
      </c>
      <c r="AE168" s="418">
        <v>1.9640291249999999E-3</v>
      </c>
      <c r="AF168" s="419">
        <v>2.1171839483124684E-3</v>
      </c>
      <c r="AG168" s="417">
        <v>1.2050267200000001E-2</v>
      </c>
      <c r="AH168" s="418">
        <v>1.1223629800000001E-2</v>
      </c>
      <c r="AI168" s="419">
        <v>2.5052741397613297E-3</v>
      </c>
      <c r="AJ168" s="417">
        <v>5.4218104999999997E-3</v>
      </c>
      <c r="AK168" s="418">
        <v>5.0507544600000001E-3</v>
      </c>
      <c r="AL168" s="419">
        <v>9.3291421901310471E-4</v>
      </c>
      <c r="AM168" s="417">
        <v>2.3256967699999999E-2</v>
      </c>
      <c r="AN168" s="418">
        <v>2.1661081150000001E-2</v>
      </c>
      <c r="AO168" s="419">
        <v>2.5011445200966397E-2</v>
      </c>
      <c r="AP168" s="417">
        <v>0.72897288999999998</v>
      </c>
      <c r="AQ168" s="418">
        <v>0.368796876</v>
      </c>
      <c r="AR168" s="440">
        <v>0.368796876</v>
      </c>
      <c r="AS168" s="422"/>
      <c r="AT168" s="423"/>
      <c r="AU168" s="423"/>
    </row>
    <row r="169" spans="1:47" x14ac:dyDescent="0.2">
      <c r="A169" s="231">
        <v>1979</v>
      </c>
      <c r="B169" s="232">
        <v>5</v>
      </c>
      <c r="C169" s="417">
        <v>1.29576377</v>
      </c>
      <c r="D169" s="418">
        <v>1.025895046</v>
      </c>
      <c r="E169" s="419">
        <v>5.334236019045882</v>
      </c>
      <c r="F169" s="417">
        <v>0.67430084999999995</v>
      </c>
      <c r="G169" s="418">
        <v>0.61944535349999996</v>
      </c>
      <c r="H169" s="419">
        <v>1.236745239752608</v>
      </c>
      <c r="I169" s="417">
        <v>1.7771262699999999</v>
      </c>
      <c r="J169" s="418">
        <v>1.4089087629999999</v>
      </c>
      <c r="K169" s="419">
        <v>6.7015858174450855</v>
      </c>
      <c r="L169" s="420"/>
      <c r="M169" s="421"/>
      <c r="N169" s="419">
        <v>0.29373106253516618</v>
      </c>
      <c r="O169" s="417">
        <v>0.68076806999999995</v>
      </c>
      <c r="P169" s="418">
        <v>0.34482447900000002</v>
      </c>
      <c r="Q169" s="419">
        <v>0.87636592660820534</v>
      </c>
      <c r="R169" s="422"/>
      <c r="S169" s="423"/>
      <c r="T169" s="419">
        <v>754.14504238329209</v>
      </c>
      <c r="U169" s="417">
        <v>7.4256729145558934E-4</v>
      </c>
      <c r="V169" s="418">
        <v>9.6692156366092537E-4</v>
      </c>
      <c r="W169" s="419">
        <v>4.4882113759337795E-3</v>
      </c>
      <c r="X169" s="417">
        <v>8.7855293819655528E-4</v>
      </c>
      <c r="Y169" s="418">
        <v>1.1440052347180005E-3</v>
      </c>
      <c r="Z169" s="419">
        <v>2.4234417359240831E-3</v>
      </c>
      <c r="AA169" s="417">
        <v>8.4039427E-3</v>
      </c>
      <c r="AB169" s="418">
        <v>7.77988159E-3</v>
      </c>
      <c r="AC169" s="419">
        <v>4.3693979546359285E-2</v>
      </c>
      <c r="AD169" s="417">
        <v>2.3916973E-3</v>
      </c>
      <c r="AE169" s="418">
        <v>2.2137185649999998E-3</v>
      </c>
      <c r="AF169" s="419">
        <v>8.1365775167852403E-3</v>
      </c>
      <c r="AG169" s="417">
        <v>1.3665855500000001E-2</v>
      </c>
      <c r="AH169" s="418">
        <v>1.2650105700000001E-2</v>
      </c>
      <c r="AI169" s="419">
        <v>9.6280606626027738E-3</v>
      </c>
      <c r="AJ169" s="417">
        <v>6.1502157000000003E-3</v>
      </c>
      <c r="AK169" s="418">
        <v>5.6927141400000001E-3</v>
      </c>
      <c r="AL169" s="419">
        <v>3.5852922897980878E-3</v>
      </c>
      <c r="AM169" s="417">
        <v>2.6374674599999998E-2</v>
      </c>
      <c r="AN169" s="418">
        <v>2.4414423014999999E-2</v>
      </c>
      <c r="AO169" s="419">
        <v>9.6121748044594599E-2</v>
      </c>
      <c r="AP169" s="417">
        <v>0.72897288999999998</v>
      </c>
      <c r="AQ169" s="418">
        <v>0.368796876</v>
      </c>
      <c r="AR169" s="440">
        <v>0.368796876</v>
      </c>
      <c r="AS169" s="422"/>
      <c r="AT169" s="423"/>
      <c r="AU169" s="423"/>
    </row>
    <row r="170" spans="1:47" x14ac:dyDescent="0.2">
      <c r="A170" s="231">
        <v>1979</v>
      </c>
      <c r="B170" s="232">
        <v>6</v>
      </c>
      <c r="C170" s="417">
        <v>1.4023586400000001</v>
      </c>
      <c r="D170" s="418">
        <v>1.1174256235</v>
      </c>
      <c r="E170" s="419">
        <v>5.334971831613065</v>
      </c>
      <c r="F170" s="417">
        <v>0.75364109999999995</v>
      </c>
      <c r="G170" s="418">
        <v>0.68858909000000001</v>
      </c>
      <c r="H170" s="419">
        <v>1.2373342231093232</v>
      </c>
      <c r="I170" s="417">
        <v>1.8320577899999999</v>
      </c>
      <c r="J170" s="418">
        <v>1.4882261109999999</v>
      </c>
      <c r="K170" s="419">
        <v>6.7030564332849227</v>
      </c>
      <c r="L170" s="420"/>
      <c r="M170" s="421"/>
      <c r="N170" s="419">
        <v>0.29381098796977295</v>
      </c>
      <c r="O170" s="417">
        <v>0.68076806999999995</v>
      </c>
      <c r="P170" s="418">
        <v>0.34482447900000002</v>
      </c>
      <c r="Q170" s="419">
        <v>0.87639853626945896</v>
      </c>
      <c r="R170" s="422"/>
      <c r="S170" s="423"/>
      <c r="T170" s="419">
        <v>754.86011346777525</v>
      </c>
      <c r="U170" s="417">
        <v>7.4256729145558934E-4</v>
      </c>
      <c r="V170" s="418">
        <v>9.6692156366092537E-4</v>
      </c>
      <c r="W170" s="419">
        <v>4.4903413436471751E-3</v>
      </c>
      <c r="X170" s="417">
        <v>8.7855293819655528E-4</v>
      </c>
      <c r="Y170" s="418">
        <v>1.1440052347180005E-3</v>
      </c>
      <c r="Z170" s="419">
        <v>2.4289357119372883E-3</v>
      </c>
      <c r="AA170" s="417">
        <v>9.3816397999999992E-3</v>
      </c>
      <c r="AB170" s="418">
        <v>8.6317037999999995E-3</v>
      </c>
      <c r="AC170" s="419">
        <v>4.3714629310054695E-2</v>
      </c>
      <c r="AD170" s="417">
        <v>2.6692977E-3</v>
      </c>
      <c r="AE170" s="418">
        <v>2.456115225E-3</v>
      </c>
      <c r="AF170" s="419">
        <v>8.1404373182974894E-3</v>
      </c>
      <c r="AG170" s="417">
        <v>1.52554491E-2</v>
      </c>
      <c r="AH170" s="418">
        <v>1.403492775E-2</v>
      </c>
      <c r="AI170" s="419">
        <v>9.6325756309591296E-3</v>
      </c>
      <c r="AJ170" s="417">
        <v>6.8646478999999996E-3</v>
      </c>
      <c r="AK170" s="418">
        <v>6.3157305350000003E-3</v>
      </c>
      <c r="AL170" s="419">
        <v>3.5869872477522599E-3</v>
      </c>
      <c r="AM170" s="417">
        <v>2.9442778400000001E-2</v>
      </c>
      <c r="AN170" s="418">
        <v>2.7087354724999999E-2</v>
      </c>
      <c r="AO170" s="419">
        <v>9.6167460009267958E-2</v>
      </c>
      <c r="AP170" s="417">
        <v>0.72897288999999998</v>
      </c>
      <c r="AQ170" s="418">
        <v>0.368796876</v>
      </c>
      <c r="AR170" s="440">
        <v>0.368796876</v>
      </c>
      <c r="AS170" s="422"/>
      <c r="AT170" s="423"/>
      <c r="AU170" s="423"/>
    </row>
    <row r="171" spans="1:47" x14ac:dyDescent="0.2">
      <c r="A171" s="231">
        <v>1979</v>
      </c>
      <c r="B171" s="232">
        <v>7</v>
      </c>
      <c r="C171" s="417">
        <v>1.5089914</v>
      </c>
      <c r="D171" s="418">
        <v>1.2095495235</v>
      </c>
      <c r="E171" s="419">
        <v>5.3357807783468978</v>
      </c>
      <c r="F171" s="417">
        <v>0.83194193000000005</v>
      </c>
      <c r="G171" s="418">
        <v>0.75629663199999997</v>
      </c>
      <c r="H171" s="419">
        <v>1.2379904997977222</v>
      </c>
      <c r="I171" s="417">
        <v>1.88457429</v>
      </c>
      <c r="J171" s="418">
        <v>1.5610759085000001</v>
      </c>
      <c r="K171" s="419">
        <v>6.704684579113497</v>
      </c>
      <c r="L171" s="420"/>
      <c r="M171" s="421"/>
      <c r="N171" s="419">
        <v>0.29390048158128707</v>
      </c>
      <c r="O171" s="417">
        <v>0.68076806999999995</v>
      </c>
      <c r="P171" s="418">
        <v>0.34482447900000002</v>
      </c>
      <c r="Q171" s="419">
        <v>0.87644110977907341</v>
      </c>
      <c r="R171" s="422"/>
      <c r="S171" s="423"/>
      <c r="T171" s="419">
        <v>755.51841362504899</v>
      </c>
      <c r="U171" s="417">
        <v>7.4256729145558934E-4</v>
      </c>
      <c r="V171" s="418">
        <v>9.6692156366092537E-4</v>
      </c>
      <c r="W171" s="419">
        <v>4.4927261566979114E-3</v>
      </c>
      <c r="X171" s="417">
        <v>8.7855293819655528E-4</v>
      </c>
      <c r="Y171" s="418">
        <v>1.1440052347180005E-3</v>
      </c>
      <c r="Z171" s="419">
        <v>2.4350724657556163E-3</v>
      </c>
      <c r="AA171" s="417">
        <v>1.0345843299999999E-2</v>
      </c>
      <c r="AB171" s="418">
        <v>9.4657798449999993E-3</v>
      </c>
      <c r="AC171" s="419">
        <v>4.3737880077802695E-2</v>
      </c>
      <c r="AD171" s="417">
        <v>2.9436931999999999E-3</v>
      </c>
      <c r="AE171" s="418">
        <v>2.693445765E-3</v>
      </c>
      <c r="AF171" s="419">
        <v>8.1447290185295649E-3</v>
      </c>
      <c r="AG171" s="417">
        <v>1.6823042699999999E-2</v>
      </c>
      <c r="AH171" s="418">
        <v>1.5391538305000001E-2</v>
      </c>
      <c r="AI171" s="419">
        <v>9.637700487066787E-3</v>
      </c>
      <c r="AJ171" s="417">
        <v>7.5707059000000004E-3</v>
      </c>
      <c r="AK171" s="418">
        <v>6.9259577949999998E-3</v>
      </c>
      <c r="AL171" s="419">
        <v>3.5888961242648855E-3</v>
      </c>
      <c r="AM171" s="417">
        <v>3.2469459399999998E-2</v>
      </c>
      <c r="AN171" s="418">
        <v>2.9705505520000001E-2</v>
      </c>
      <c r="AO171" s="419">
        <v>9.6218147020572894E-2</v>
      </c>
      <c r="AP171" s="417">
        <v>0.72897288999999998</v>
      </c>
      <c r="AQ171" s="418">
        <v>0.368796876</v>
      </c>
      <c r="AR171" s="440">
        <v>0.368796876</v>
      </c>
      <c r="AS171" s="422"/>
      <c r="AT171" s="423"/>
      <c r="AU171" s="423"/>
    </row>
    <row r="172" spans="1:47" x14ac:dyDescent="0.2">
      <c r="A172" s="231">
        <v>1979</v>
      </c>
      <c r="B172" s="232">
        <v>8</v>
      </c>
      <c r="C172" s="417">
        <v>1.6156439600000001</v>
      </c>
      <c r="D172" s="418">
        <v>1.3031523894999999</v>
      </c>
      <c r="E172" s="419">
        <v>5.3553310649576078</v>
      </c>
      <c r="F172" s="417">
        <v>0.90932683000000003</v>
      </c>
      <c r="G172" s="418">
        <v>0.82322748150000002</v>
      </c>
      <c r="H172" s="419">
        <v>1.2537289903939566</v>
      </c>
      <c r="I172" s="417">
        <v>1.9348999099999999</v>
      </c>
      <c r="J172" s="418">
        <v>1.6280949185</v>
      </c>
      <c r="K172" s="419">
        <v>6.7437163133963187</v>
      </c>
      <c r="L172" s="420"/>
      <c r="M172" s="421"/>
      <c r="N172" s="419">
        <v>3.8485685219111658E-2</v>
      </c>
      <c r="O172" s="417">
        <v>0.68076806999999995</v>
      </c>
      <c r="P172" s="418">
        <v>0.34482447900000002</v>
      </c>
      <c r="Q172" s="419">
        <v>0.83529398471679839</v>
      </c>
      <c r="R172" s="422"/>
      <c r="S172" s="423"/>
      <c r="T172" s="419">
        <v>756.57115725249912</v>
      </c>
      <c r="U172" s="417">
        <v>7.4256729145558934E-4</v>
      </c>
      <c r="V172" s="418">
        <v>9.6692156366092537E-4</v>
      </c>
      <c r="W172" s="419">
        <v>4.5498557416176989E-3</v>
      </c>
      <c r="X172" s="417">
        <v>8.7855293819655528E-4</v>
      </c>
      <c r="Y172" s="418">
        <v>1.1440052347180005E-3</v>
      </c>
      <c r="Z172" s="419">
        <v>2.5825520164564899E-3</v>
      </c>
      <c r="AA172" s="417">
        <v>1.12995766E-2</v>
      </c>
      <c r="AB172" s="418">
        <v>1.0290741765E-2</v>
      </c>
      <c r="AC172" s="419">
        <v>4.4293997100632435E-2</v>
      </c>
      <c r="AD172" s="417">
        <v>3.2152303E-3</v>
      </c>
      <c r="AE172" s="418">
        <v>2.9281469150000002E-3</v>
      </c>
      <c r="AF172" s="419">
        <v>8.2483089383970348E-3</v>
      </c>
      <c r="AG172" s="417">
        <v>1.8373555499999999E-2</v>
      </c>
      <c r="AH172" s="418">
        <v>1.6732759239999999E-2</v>
      </c>
      <c r="AI172" s="419">
        <v>9.7602699443515243E-3</v>
      </c>
      <c r="AJ172" s="417">
        <v>8.2677353000000006E-3</v>
      </c>
      <c r="AK172" s="418">
        <v>7.5297739199999998E-3</v>
      </c>
      <c r="AL172" s="419">
        <v>3.6345299091694715E-3</v>
      </c>
      <c r="AM172" s="417">
        <v>3.5461214900000003E-2</v>
      </c>
      <c r="AN172" s="418">
        <v>3.2294347525000003E-2</v>
      </c>
      <c r="AO172" s="419">
        <v>9.7441485595102253E-2</v>
      </c>
      <c r="AP172" s="417">
        <v>0.72897288999999998</v>
      </c>
      <c r="AQ172" s="418">
        <v>0.368796876</v>
      </c>
      <c r="AR172" s="440">
        <v>0.368796876</v>
      </c>
      <c r="AS172" s="422"/>
      <c r="AT172" s="423"/>
      <c r="AU172" s="423"/>
    </row>
    <row r="173" spans="1:47" x14ac:dyDescent="0.2">
      <c r="A173" s="231">
        <v>1979</v>
      </c>
      <c r="B173" s="232">
        <v>9</v>
      </c>
      <c r="C173" s="417">
        <v>1.7228947400000001</v>
      </c>
      <c r="D173" s="418">
        <v>1.399133352</v>
      </c>
      <c r="E173" s="419">
        <v>5.349766818766617</v>
      </c>
      <c r="F173" s="417">
        <v>0.98603264000000002</v>
      </c>
      <c r="G173" s="418">
        <v>0.89004137100000003</v>
      </c>
      <c r="H173" s="419">
        <v>1.2547068527721896</v>
      </c>
      <c r="I173" s="417">
        <v>1.98328938</v>
      </c>
      <c r="J173" s="418">
        <v>1.6899688675</v>
      </c>
      <c r="K173" s="419">
        <v>6.7407036289657603</v>
      </c>
      <c r="L173" s="420"/>
      <c r="M173" s="421"/>
      <c r="N173" s="419">
        <v>3.8500072113879014E-2</v>
      </c>
      <c r="O173" s="417">
        <v>0.68076806999999995</v>
      </c>
      <c r="P173" s="418">
        <v>0.34482447900000002</v>
      </c>
      <c r="Q173" s="419">
        <v>0.83536083469411937</v>
      </c>
      <c r="R173" s="422"/>
      <c r="S173" s="423"/>
      <c r="T173" s="419">
        <v>756.67717618829579</v>
      </c>
      <c r="U173" s="417">
        <v>7.4256729145558934E-4</v>
      </c>
      <c r="V173" s="418">
        <v>9.6692156366092537E-4</v>
      </c>
      <c r="W173" s="419">
        <v>4.5533952880619059E-3</v>
      </c>
      <c r="X173" s="417">
        <v>8.7855293819655528E-4</v>
      </c>
      <c r="Y173" s="418">
        <v>1.1440052347180005E-3</v>
      </c>
      <c r="Z173" s="419">
        <v>2.5953296638573857E-3</v>
      </c>
      <c r="AA173" s="417">
        <v>1.2244895699999999E-2</v>
      </c>
      <c r="AB173" s="418">
        <v>1.1114267995E-2</v>
      </c>
      <c r="AC173" s="419">
        <v>4.4328471289195044E-2</v>
      </c>
      <c r="AD173" s="417">
        <v>3.483964E-3</v>
      </c>
      <c r="AE173" s="418">
        <v>3.1623331999999999E-3</v>
      </c>
      <c r="AF173" s="419">
        <v>8.2547215341236546E-3</v>
      </c>
      <c r="AG173" s="417">
        <v>1.99107509E-2</v>
      </c>
      <c r="AH173" s="418">
        <v>1.8071504499999998E-2</v>
      </c>
      <c r="AI173" s="419">
        <v>9.7678484781098442E-3</v>
      </c>
      <c r="AJ173" s="417">
        <v>8.9595212000000007E-3</v>
      </c>
      <c r="AK173" s="418">
        <v>8.1321309899999999E-3</v>
      </c>
      <c r="AL173" s="419">
        <v>3.6373592408908101E-3</v>
      </c>
      <c r="AM173" s="417">
        <v>3.8427536599999999E-2</v>
      </c>
      <c r="AN173" s="418">
        <v>3.4878081045000002E-2</v>
      </c>
      <c r="AO173" s="419">
        <v>9.7517625608873865E-2</v>
      </c>
      <c r="AP173" s="417">
        <v>0.72897288999999998</v>
      </c>
      <c r="AQ173" s="418">
        <v>0.368796876</v>
      </c>
      <c r="AR173" s="440">
        <v>0.368796876</v>
      </c>
      <c r="AS173" s="422"/>
      <c r="AT173" s="423"/>
      <c r="AU173" s="423"/>
    </row>
    <row r="174" spans="1:47" x14ac:dyDescent="0.2">
      <c r="A174" s="231">
        <v>1979</v>
      </c>
      <c r="B174" s="232">
        <v>10</v>
      </c>
      <c r="C174" s="417">
        <v>1.83088586</v>
      </c>
      <c r="D174" s="418">
        <v>1.4983979435000001</v>
      </c>
      <c r="E174" s="419">
        <v>5.3516097063377099</v>
      </c>
      <c r="F174" s="417">
        <v>1.06224864</v>
      </c>
      <c r="G174" s="418">
        <v>0.95738805699999996</v>
      </c>
      <c r="H174" s="419">
        <v>1.2561980623061202</v>
      </c>
      <c r="I174" s="417">
        <v>2.0296795300000001</v>
      </c>
      <c r="J174" s="418">
        <v>1.7472469625</v>
      </c>
      <c r="K174" s="419">
        <v>6.7443909334156631</v>
      </c>
      <c r="L174" s="420"/>
      <c r="M174" s="421"/>
      <c r="N174" s="419">
        <v>3.8526430963294188E-2</v>
      </c>
      <c r="O174" s="417">
        <v>0.68076806999999995</v>
      </c>
      <c r="P174" s="418">
        <v>0.34482447900000002</v>
      </c>
      <c r="Q174" s="419">
        <v>0.83543285043735538</v>
      </c>
      <c r="R174" s="422"/>
      <c r="S174" s="423"/>
      <c r="T174" s="419">
        <v>756.64356730618204</v>
      </c>
      <c r="U174" s="417">
        <v>7.4256729145558934E-4</v>
      </c>
      <c r="V174" s="418">
        <v>9.6692156366092537E-4</v>
      </c>
      <c r="W174" s="419">
        <v>4.5588046835329946E-3</v>
      </c>
      <c r="X174" s="417">
        <v>8.7855293819655528E-4</v>
      </c>
      <c r="Y174" s="418">
        <v>1.1440052347180005E-3</v>
      </c>
      <c r="Z174" s="419">
        <v>2.6093195679487745E-3</v>
      </c>
      <c r="AA174" s="417">
        <v>1.3184347900000001E-2</v>
      </c>
      <c r="AB174" s="418">
        <v>1.1943722285E-2</v>
      </c>
      <c r="AC174" s="419">
        <v>4.4381170068996556E-2</v>
      </c>
      <c r="AD174" s="417">
        <v>3.7518843000000001E-3</v>
      </c>
      <c r="AE174" s="418">
        <v>3.39852607E-3</v>
      </c>
      <c r="AF174" s="419">
        <v>8.2645408296550607E-3</v>
      </c>
      <c r="AG174" s="417">
        <v>2.1437543600000001E-2</v>
      </c>
      <c r="AH174" s="418">
        <v>1.942056943E-2</v>
      </c>
      <c r="AI174" s="419">
        <v>9.7794667327115604E-3</v>
      </c>
      <c r="AJ174" s="417">
        <v>9.6463839999999992E-3</v>
      </c>
      <c r="AK174" s="418">
        <v>8.7391719099999994E-3</v>
      </c>
      <c r="AL174" s="419">
        <v>3.641679210673036E-3</v>
      </c>
      <c r="AM174" s="417">
        <v>4.1374791199999997E-2</v>
      </c>
      <c r="AN174" s="418">
        <v>3.7481728169999999E-2</v>
      </c>
      <c r="AO174" s="419">
        <v>9.7633535426187454E-2</v>
      </c>
      <c r="AP174" s="417">
        <v>0.72897288999999998</v>
      </c>
      <c r="AQ174" s="418">
        <v>0.368796876</v>
      </c>
      <c r="AR174" s="440">
        <v>0.368796876</v>
      </c>
      <c r="AS174" s="422"/>
      <c r="AT174" s="423"/>
      <c r="AU174" s="423"/>
    </row>
    <row r="175" spans="1:47" x14ac:dyDescent="0.2">
      <c r="A175" s="231">
        <v>1979</v>
      </c>
      <c r="B175" s="232">
        <v>11</v>
      </c>
      <c r="C175" s="417">
        <v>1.9398936499999999</v>
      </c>
      <c r="D175" s="418">
        <v>1.601918704</v>
      </c>
      <c r="E175" s="419">
        <v>5.3536487901426204</v>
      </c>
      <c r="F175" s="417">
        <v>1.13819051</v>
      </c>
      <c r="G175" s="418">
        <v>1.0258919074999999</v>
      </c>
      <c r="H175" s="419">
        <v>1.2599151650057518</v>
      </c>
      <c r="I175" s="417">
        <v>2.07433355</v>
      </c>
      <c r="J175" s="418">
        <v>1.800480874</v>
      </c>
      <c r="K175" s="419">
        <v>6.7484740917822839</v>
      </c>
      <c r="L175" s="420"/>
      <c r="M175" s="421"/>
      <c r="N175" s="419">
        <v>3.8555517054983439E-2</v>
      </c>
      <c r="O175" s="417">
        <v>0.68076806999999995</v>
      </c>
      <c r="P175" s="418">
        <v>0.34482447900000002</v>
      </c>
      <c r="Q175" s="419">
        <v>0.83551468684938945</v>
      </c>
      <c r="R175" s="422"/>
      <c r="S175" s="423"/>
      <c r="T175" s="419">
        <v>757.66289160833719</v>
      </c>
      <c r="U175" s="417">
        <v>7.4256729145558934E-4</v>
      </c>
      <c r="V175" s="418">
        <v>9.6692156366092537E-4</v>
      </c>
      <c r="W175" s="419">
        <v>2.7199393128109883E-3</v>
      </c>
      <c r="X175" s="417">
        <v>8.7855293819655528E-4</v>
      </c>
      <c r="Y175" s="418">
        <v>1.1440052347180005E-3</v>
      </c>
      <c r="Z175" s="419">
        <v>2.6246717210217743E-3</v>
      </c>
      <c r="AA175" s="417">
        <v>1.41195364E-2</v>
      </c>
      <c r="AB175" s="418">
        <v>1.278776981E-2</v>
      </c>
      <c r="AC175" s="419">
        <v>4.451242613480437E-2</v>
      </c>
      <c r="AD175" s="417">
        <v>4.0179463999999998E-3</v>
      </c>
      <c r="AE175" s="418">
        <v>3.6388406250000001E-3</v>
      </c>
      <c r="AF175" s="419">
        <v>8.2889832208346611E-3</v>
      </c>
      <c r="AG175" s="417">
        <v>2.2959667400000001E-2</v>
      </c>
      <c r="AH175" s="418">
        <v>2.0792729855000001E-2</v>
      </c>
      <c r="AI175" s="419">
        <v>9.808390669309346E-3</v>
      </c>
      <c r="AJ175" s="417">
        <v>1.03320826E-2</v>
      </c>
      <c r="AK175" s="418">
        <v>9.3569157350000005E-3</v>
      </c>
      <c r="AL175" s="419">
        <v>3.6524521359963401E-3</v>
      </c>
      <c r="AM175" s="417">
        <v>4.4311917700000002E-2</v>
      </c>
      <c r="AN175" s="418">
        <v>4.01300723E-2</v>
      </c>
      <c r="AO175" s="419">
        <v>9.792226004518427E-2</v>
      </c>
      <c r="AP175" s="417">
        <v>0.72897288999999998</v>
      </c>
      <c r="AQ175" s="418">
        <v>0.368796876</v>
      </c>
      <c r="AR175" s="440">
        <v>0.368796876</v>
      </c>
      <c r="AS175" s="422"/>
      <c r="AT175" s="423"/>
      <c r="AU175" s="423"/>
    </row>
    <row r="176" spans="1:47" x14ac:dyDescent="0.2">
      <c r="A176" s="231">
        <v>1979</v>
      </c>
      <c r="B176" s="232">
        <v>12</v>
      </c>
      <c r="C176" s="417">
        <v>2.05018609</v>
      </c>
      <c r="D176" s="418">
        <v>1.710703179</v>
      </c>
      <c r="E176" s="419">
        <v>5.4355943515161176</v>
      </c>
      <c r="F176" s="417">
        <v>1.2139898499999999</v>
      </c>
      <c r="G176" s="418">
        <v>1.0961655695000001</v>
      </c>
      <c r="H176" s="419">
        <v>1.3260026266087577</v>
      </c>
      <c r="I176" s="417">
        <v>2.1172882799999999</v>
      </c>
      <c r="J176" s="418">
        <v>1.850218841</v>
      </c>
      <c r="K176" s="419">
        <v>6.9121461860780178</v>
      </c>
      <c r="L176" s="420"/>
      <c r="M176" s="421"/>
      <c r="N176" s="419">
        <v>3.9723775750089646E-2</v>
      </c>
      <c r="O176" s="417">
        <v>0.68076806999999995</v>
      </c>
      <c r="P176" s="418">
        <v>0.34482447900000002</v>
      </c>
      <c r="Q176" s="419">
        <v>0.83872273369801353</v>
      </c>
      <c r="R176" s="422"/>
      <c r="S176" s="423"/>
      <c r="T176" s="419">
        <v>758.36708235300614</v>
      </c>
      <c r="U176" s="417">
        <v>7.4256729145558934E-4</v>
      </c>
      <c r="V176" s="418">
        <v>9.6692156366092537E-4</v>
      </c>
      <c r="W176" s="419">
        <v>2.8626094290154203E-3</v>
      </c>
      <c r="X176" s="417">
        <v>8.7855293819655528E-4</v>
      </c>
      <c r="Y176" s="418">
        <v>1.1440052347180005E-3</v>
      </c>
      <c r="Z176" s="419">
        <v>3.2427843965414193E-3</v>
      </c>
      <c r="AA176" s="417">
        <v>1.50546467E-2</v>
      </c>
      <c r="AB176" s="418">
        <v>1.365405456E-2</v>
      </c>
      <c r="AC176" s="419">
        <v>4.684737908116509E-2</v>
      </c>
      <c r="AD176" s="417">
        <v>4.2835966E-3</v>
      </c>
      <c r="AE176" s="418">
        <v>3.88508726E-3</v>
      </c>
      <c r="AF176" s="419">
        <v>8.7237938080248628E-3</v>
      </c>
      <c r="AG176" s="417">
        <v>2.4478442699999998E-2</v>
      </c>
      <c r="AH176" s="418">
        <v>2.2201977675000002E-2</v>
      </c>
      <c r="AI176" s="419">
        <v>1.0322915296649001E-2</v>
      </c>
      <c r="AJ176" s="417">
        <v>1.1015587300000001E-2</v>
      </c>
      <c r="AK176" s="418">
        <v>9.9905615100000008E-3</v>
      </c>
      <c r="AL176" s="419">
        <v>3.844046890066542E-3</v>
      </c>
      <c r="AM176" s="417">
        <v>4.7244046999999997E-2</v>
      </c>
      <c r="AN176" s="418">
        <v>4.2849536610000002E-2</v>
      </c>
      <c r="AO176" s="419">
        <v>0.10305890616408336</v>
      </c>
      <c r="AP176" s="417">
        <v>0.72897288999999998</v>
      </c>
      <c r="AQ176" s="418">
        <v>0.368796876</v>
      </c>
      <c r="AR176" s="440">
        <v>0.368796876</v>
      </c>
      <c r="AS176" s="422"/>
      <c r="AT176" s="423"/>
      <c r="AU176" s="423"/>
    </row>
    <row r="177" spans="1:47" x14ac:dyDescent="0.2">
      <c r="A177" s="231">
        <v>1979</v>
      </c>
      <c r="B177" s="232">
        <v>13</v>
      </c>
      <c r="C177" s="417">
        <v>2.1621023400000001</v>
      </c>
      <c r="D177" s="418">
        <v>1.825799825</v>
      </c>
      <c r="E177" s="419">
        <v>5.4424118441694276</v>
      </c>
      <c r="F177" s="417">
        <v>1.2899225400000001</v>
      </c>
      <c r="G177" s="418">
        <v>1.1690060035000001</v>
      </c>
      <c r="H177" s="419">
        <v>1.3315017351482406</v>
      </c>
      <c r="I177" s="417">
        <v>2.1585913200000002</v>
      </c>
      <c r="J177" s="418">
        <v>1.8968494645</v>
      </c>
      <c r="K177" s="419">
        <v>6.9257681845912513</v>
      </c>
      <c r="L177" s="420"/>
      <c r="M177" s="421"/>
      <c r="N177" s="419">
        <v>3.9821018270556355E-2</v>
      </c>
      <c r="O177" s="417">
        <v>0.68076806999999995</v>
      </c>
      <c r="P177" s="418">
        <v>0.34482447900000002</v>
      </c>
      <c r="Q177" s="419">
        <v>0.83899045423230545</v>
      </c>
      <c r="R177" s="422"/>
      <c r="S177" s="423"/>
      <c r="T177" s="419">
        <v>759.45958732654219</v>
      </c>
      <c r="U177" s="417">
        <v>7.4256729145558934E-4</v>
      </c>
      <c r="V177" s="418">
        <v>9.6692156366092537E-4</v>
      </c>
      <c r="W177" s="419">
        <v>2.8744841202243817E-3</v>
      </c>
      <c r="X177" s="417">
        <v>8.7855293819655528E-4</v>
      </c>
      <c r="Y177" s="418">
        <v>1.1440052347180005E-3</v>
      </c>
      <c r="Z177" s="419">
        <v>3.2942165686849325E-3</v>
      </c>
      <c r="AA177" s="417">
        <v>1.59901262E-2</v>
      </c>
      <c r="AB177" s="418">
        <v>1.4551505209999999E-2</v>
      </c>
      <c r="AC177" s="419">
        <v>4.70418583516884E-2</v>
      </c>
      <c r="AD177" s="417">
        <v>4.5494632000000002E-3</v>
      </c>
      <c r="AE177" s="418">
        <v>4.1406261599999999E-3</v>
      </c>
      <c r="AF177" s="419">
        <v>8.7599845540114428E-3</v>
      </c>
      <c r="AG177" s="417">
        <v>2.6000201899999999E-2</v>
      </c>
      <c r="AH177" s="418">
        <v>2.366048062E-2</v>
      </c>
      <c r="AI177" s="419">
        <v>1.0365727593610853E-2</v>
      </c>
      <c r="AJ177" s="417">
        <v>1.1700218599999999E-2</v>
      </c>
      <c r="AK177" s="418">
        <v>1.064726823E-2</v>
      </c>
      <c r="AL177" s="419">
        <v>3.8599931505221298E-3</v>
      </c>
      <c r="AM177" s="417">
        <v>5.0181092900000002E-2</v>
      </c>
      <c r="AN177" s="418">
        <v>4.5665301880000002E-2</v>
      </c>
      <c r="AO177" s="419">
        <v>0.10348652031470361</v>
      </c>
      <c r="AP177" s="417">
        <v>0.72897288999999998</v>
      </c>
      <c r="AQ177" s="418">
        <v>0.368796876</v>
      </c>
      <c r="AR177" s="440">
        <v>0.368796876</v>
      </c>
      <c r="AS177" s="422"/>
      <c r="AT177" s="423"/>
      <c r="AU177" s="423"/>
    </row>
    <row r="178" spans="1:47" x14ac:dyDescent="0.2">
      <c r="A178" s="231">
        <v>1979</v>
      </c>
      <c r="B178" s="232">
        <v>14</v>
      </c>
      <c r="C178" s="417">
        <v>2.2758900099999999</v>
      </c>
      <c r="D178" s="418">
        <v>1.9483094965000001</v>
      </c>
      <c r="E178" s="419">
        <v>5.4375254869662726</v>
      </c>
      <c r="F178" s="417">
        <v>1.3661860699999999</v>
      </c>
      <c r="G178" s="418">
        <v>1.2450229779999999</v>
      </c>
      <c r="H178" s="419">
        <v>1.3385072437163239</v>
      </c>
      <c r="I178" s="417">
        <v>2.19849212</v>
      </c>
      <c r="J178" s="418">
        <v>1.9408884465</v>
      </c>
      <c r="K178" s="419">
        <v>6.9322321725195248</v>
      </c>
      <c r="L178" s="420"/>
      <c r="M178" s="421"/>
      <c r="N178" s="419">
        <v>3.9938780674161761E-2</v>
      </c>
      <c r="O178" s="417">
        <v>0.68076806999999995</v>
      </c>
      <c r="P178" s="418">
        <v>0.34482447900000002</v>
      </c>
      <c r="Q178" s="419">
        <v>0.83936713049132072</v>
      </c>
      <c r="R178" s="422"/>
      <c r="S178" s="423"/>
      <c r="T178" s="419">
        <v>756.36355809460542</v>
      </c>
      <c r="U178" s="417">
        <v>7.4256729145558934E-4</v>
      </c>
      <c r="V178" s="418">
        <v>9.6692156366092537E-4</v>
      </c>
      <c r="W178" s="419">
        <v>2.8896078495093129E-3</v>
      </c>
      <c r="X178" s="417">
        <v>8.7855293819655528E-4</v>
      </c>
      <c r="Y178" s="418">
        <v>1.1440052347180005E-3</v>
      </c>
      <c r="Z178" s="419">
        <v>3.3670331524058073E-3</v>
      </c>
      <c r="AA178" s="417">
        <v>1.6929517799999998E-2</v>
      </c>
      <c r="AB178" s="418">
        <v>1.548826136E-2</v>
      </c>
      <c r="AC178" s="419">
        <v>4.7289182725225011E-2</v>
      </c>
      <c r="AD178" s="417">
        <v>4.8180703000000004E-3</v>
      </c>
      <c r="AE178" s="418">
        <v>4.4070397100000004E-3</v>
      </c>
      <c r="AF178" s="419">
        <v>8.8060478705458585E-3</v>
      </c>
      <c r="AG178" s="417">
        <v>2.7528632800000001E-2</v>
      </c>
      <c r="AH178" s="418">
        <v>2.5184060875000001E-2</v>
      </c>
      <c r="AI178" s="419">
        <v>1.0420258533693206E-2</v>
      </c>
      <c r="AJ178" s="417">
        <v>1.23877867E-2</v>
      </c>
      <c r="AK178" s="418">
        <v>1.133270496E-2</v>
      </c>
      <c r="AL178" s="419">
        <v>3.88029523849688E-3</v>
      </c>
      <c r="AM178" s="417">
        <v>5.3128873799999997E-2</v>
      </c>
      <c r="AN178" s="418">
        <v>4.8604990615000003E-2</v>
      </c>
      <c r="AO178" s="419">
        <v>0.10403096507635669</v>
      </c>
      <c r="AP178" s="417">
        <v>0.72897288999999998</v>
      </c>
      <c r="AQ178" s="418">
        <v>0.368796876</v>
      </c>
      <c r="AR178" s="440">
        <v>0.368796876</v>
      </c>
      <c r="AS178" s="422"/>
      <c r="AT178" s="423"/>
      <c r="AU178" s="423"/>
    </row>
    <row r="179" spans="1:47" x14ac:dyDescent="0.2">
      <c r="A179" s="231">
        <v>1979</v>
      </c>
      <c r="B179" s="232">
        <v>15</v>
      </c>
      <c r="C179" s="417">
        <v>2.3917618100000002</v>
      </c>
      <c r="D179" s="418">
        <v>2.0794678360000001</v>
      </c>
      <c r="E179" s="419">
        <v>5.4409748488793532</v>
      </c>
      <c r="F179" s="417">
        <v>1.4429462399999999</v>
      </c>
      <c r="G179" s="418">
        <v>1.3250016835</v>
      </c>
      <c r="H179" s="419">
        <v>1.341295921728979</v>
      </c>
      <c r="I179" s="417">
        <v>2.2369885100000002</v>
      </c>
      <c r="J179" s="418">
        <v>1.9827070225000001</v>
      </c>
      <c r="K179" s="419">
        <v>6.939134805117015</v>
      </c>
      <c r="L179" s="420"/>
      <c r="M179" s="421"/>
      <c r="N179" s="419">
        <v>3.9988014253320367E-2</v>
      </c>
      <c r="O179" s="417">
        <v>0.64956495000000003</v>
      </c>
      <c r="P179" s="418">
        <v>0.32454245100000001</v>
      </c>
      <c r="Q179" s="419">
        <v>0.83950304640378748</v>
      </c>
      <c r="R179" s="422"/>
      <c r="S179" s="423"/>
      <c r="T179" s="419">
        <v>757.74981010673844</v>
      </c>
      <c r="U179" s="417">
        <v>7.4256729145558934E-4</v>
      </c>
      <c r="V179" s="418">
        <v>9.6692156366092537E-4</v>
      </c>
      <c r="W179" s="419">
        <v>2.8956329983925284E-3</v>
      </c>
      <c r="X179" s="417">
        <v>8.7855293819655528E-4</v>
      </c>
      <c r="Y179" s="418">
        <v>1.1440052347180005E-3</v>
      </c>
      <c r="Z179" s="419">
        <v>3.3931398255618505E-3</v>
      </c>
      <c r="AA179" s="417">
        <v>1.78755136E-2</v>
      </c>
      <c r="AB179" s="418">
        <v>1.6473421405000001E-2</v>
      </c>
      <c r="AC179" s="419">
        <v>4.7387762925475668E-2</v>
      </c>
      <c r="AD179" s="417">
        <v>5.0859234999999997E-3</v>
      </c>
      <c r="AE179" s="418">
        <v>4.6875161600000003E-3</v>
      </c>
      <c r="AF179" s="419">
        <v>8.8244052967098793E-3</v>
      </c>
      <c r="AG179" s="417">
        <v>2.9065624700000001E-2</v>
      </c>
      <c r="AH179" s="418">
        <v>2.678598703E-2</v>
      </c>
      <c r="AI179" s="419">
        <v>1.0441966808466421E-2</v>
      </c>
      <c r="AJ179" s="417">
        <v>1.30792106E-2</v>
      </c>
      <c r="AK179" s="418">
        <v>1.205361862E-2</v>
      </c>
      <c r="AL179" s="419">
        <v>3.8883825537402734E-3</v>
      </c>
      <c r="AM179" s="417">
        <v>5.6095696E-2</v>
      </c>
      <c r="AN179" s="418">
        <v>5.1696516800000002E-2</v>
      </c>
      <c r="AO179" s="419">
        <v>0.10424762268429383</v>
      </c>
      <c r="AP179" s="417">
        <v>0.69776976999999996</v>
      </c>
      <c r="AQ179" s="418">
        <v>0.34851484799999999</v>
      </c>
      <c r="AR179" s="440">
        <v>0.34851484799999999</v>
      </c>
      <c r="AS179" s="422"/>
      <c r="AT179" s="423"/>
      <c r="AU179" s="423"/>
    </row>
    <row r="180" spans="1:47" x14ac:dyDescent="0.2">
      <c r="A180" s="231">
        <v>1979</v>
      </c>
      <c r="B180" s="232">
        <v>16</v>
      </c>
      <c r="C180" s="417">
        <v>2.5100653500000001</v>
      </c>
      <c r="D180" s="418">
        <v>2.220612241</v>
      </c>
      <c r="E180" s="419">
        <v>5.4478218324657872</v>
      </c>
      <c r="F180" s="417">
        <v>1.5203688500000001</v>
      </c>
      <c r="G180" s="418">
        <v>1.4096798404999999</v>
      </c>
      <c r="H180" s="419">
        <v>1.3467905944858209</v>
      </c>
      <c r="I180" s="417">
        <v>2.27419824</v>
      </c>
      <c r="J180" s="418">
        <v>2.0227282770000001</v>
      </c>
      <c r="K180" s="419">
        <v>6.9528042800602954</v>
      </c>
      <c r="L180" s="420"/>
      <c r="M180" s="421"/>
      <c r="N180" s="419">
        <v>4.0085552940128166E-2</v>
      </c>
      <c r="O180" s="417">
        <v>0.64956495000000003</v>
      </c>
      <c r="P180" s="418">
        <v>0.32454245100000001</v>
      </c>
      <c r="Q180" s="419">
        <v>0.83977401433132293</v>
      </c>
      <c r="R180" s="422"/>
      <c r="S180" s="423"/>
      <c r="T180" s="419">
        <v>759.21228641997516</v>
      </c>
      <c r="U180" s="417">
        <v>7.4256729145558934E-4</v>
      </c>
      <c r="V180" s="418">
        <v>9.6692156366092537E-4</v>
      </c>
      <c r="W180" s="419">
        <v>2.9285141530099286E-3</v>
      </c>
      <c r="X180" s="417">
        <v>8.7855293819655528E-4</v>
      </c>
      <c r="Y180" s="418">
        <v>1.1440052347180005E-3</v>
      </c>
      <c r="Z180" s="419">
        <v>3.444713412687215E-3</v>
      </c>
      <c r="AA180" s="417">
        <v>1.8828768199999998E-2</v>
      </c>
      <c r="AB180" s="418">
        <v>1.7517107779999999E-2</v>
      </c>
      <c r="AC180" s="419">
        <v>4.7581784905436207E-2</v>
      </c>
      <c r="AD180" s="417">
        <v>5.3575962999999997E-3</v>
      </c>
      <c r="AE180" s="418">
        <v>4.9847117399999998E-3</v>
      </c>
      <c r="AF180" s="419">
        <v>8.8605398489652563E-3</v>
      </c>
      <c r="AG180" s="417">
        <v>3.06157809E-2</v>
      </c>
      <c r="AH180" s="418">
        <v>2.8482887525E-2</v>
      </c>
      <c r="AI180" s="419">
        <v>1.0484713327293926E-2</v>
      </c>
      <c r="AJ180" s="417">
        <v>1.3777520099999999E-2</v>
      </c>
      <c r="AK180" s="418">
        <v>1.2817334655E-2</v>
      </c>
      <c r="AL180" s="419">
        <v>3.9043034877590571E-3</v>
      </c>
      <c r="AM180" s="417">
        <v>5.9088268100000001E-2</v>
      </c>
      <c r="AN180" s="418">
        <v>5.4972046254999997E-2</v>
      </c>
      <c r="AO180" s="419">
        <v>0.10467467721335701</v>
      </c>
      <c r="AP180" s="417">
        <v>0.69776976999999996</v>
      </c>
      <c r="AQ180" s="418">
        <v>0.34851484799999999</v>
      </c>
      <c r="AR180" s="440">
        <v>0.34851484799999999</v>
      </c>
      <c r="AS180" s="422"/>
      <c r="AT180" s="423"/>
      <c r="AU180" s="423"/>
    </row>
    <row r="181" spans="1:47" x14ac:dyDescent="0.2">
      <c r="A181" s="231">
        <v>1979</v>
      </c>
      <c r="B181" s="232">
        <v>17</v>
      </c>
      <c r="C181" s="417">
        <v>2.6311237699999999</v>
      </c>
      <c r="D181" s="418">
        <v>2.3730887049999998</v>
      </c>
      <c r="E181" s="419">
        <v>5.4546295826975966</v>
      </c>
      <c r="F181" s="417">
        <v>1.5985745200000001</v>
      </c>
      <c r="G181" s="418">
        <v>1.4999624170000001</v>
      </c>
      <c r="H181" s="419">
        <v>1.352278740938047</v>
      </c>
      <c r="I181" s="417">
        <v>2.3101850399999999</v>
      </c>
      <c r="J181" s="418">
        <v>2.0613083040000002</v>
      </c>
      <c r="K181" s="419">
        <v>6.9664058634392747</v>
      </c>
      <c r="L181" s="420"/>
      <c r="M181" s="421"/>
      <c r="N181" s="419">
        <v>4.0182652770953474E-2</v>
      </c>
      <c r="O181" s="417">
        <v>0.64956495000000003</v>
      </c>
      <c r="P181" s="418">
        <v>0.32454245100000001</v>
      </c>
      <c r="Q181" s="419">
        <v>0.84003879706649198</v>
      </c>
      <c r="R181" s="422"/>
      <c r="S181" s="423"/>
      <c r="T181" s="419">
        <v>760.74152600119464</v>
      </c>
      <c r="U181" s="417">
        <v>7.4256729145558934E-4</v>
      </c>
      <c r="V181" s="418">
        <v>9.6692156366092537E-4</v>
      </c>
      <c r="W181" s="419">
        <v>2.9404585499150913E-3</v>
      </c>
      <c r="X181" s="417">
        <v>8.7855293819655528E-4</v>
      </c>
      <c r="Y181" s="418">
        <v>1.1440052347180005E-3</v>
      </c>
      <c r="Z181" s="419">
        <v>3.4960950632289436E-3</v>
      </c>
      <c r="AA181" s="417">
        <v>1.9792989E-2</v>
      </c>
      <c r="AB181" s="418">
        <v>1.862934552E-2</v>
      </c>
      <c r="AC181" s="419">
        <v>4.777592865085728E-2</v>
      </c>
      <c r="AD181" s="417">
        <v>5.632672E-3</v>
      </c>
      <c r="AE181" s="418">
        <v>5.301370895E-3</v>
      </c>
      <c r="AF181" s="419">
        <v>8.8967069185480196E-3</v>
      </c>
      <c r="AG181" s="417">
        <v>3.2184079800000001E-2</v>
      </c>
      <c r="AH181" s="418">
        <v>3.029192419E-2</v>
      </c>
      <c r="AI181" s="419">
        <v>1.0527483018266139E-2</v>
      </c>
      <c r="AJ181" s="417">
        <v>1.44826603E-2</v>
      </c>
      <c r="AK181" s="418">
        <v>1.3631487859999999E-2</v>
      </c>
      <c r="AL181" s="419">
        <v>3.9202276716060235E-3</v>
      </c>
      <c r="AM181" s="417">
        <v>6.2115007100000001E-2</v>
      </c>
      <c r="AN181" s="418">
        <v>5.8463603599999997E-2</v>
      </c>
      <c r="AO181" s="419">
        <v>0.10510131694639117</v>
      </c>
      <c r="AP181" s="417">
        <v>0.69776976999999996</v>
      </c>
      <c r="AQ181" s="418">
        <v>0.34851484799999999</v>
      </c>
      <c r="AR181" s="440">
        <v>0.34851484799999999</v>
      </c>
      <c r="AS181" s="422"/>
      <c r="AT181" s="423"/>
      <c r="AU181" s="423"/>
    </row>
    <row r="182" spans="1:47" x14ac:dyDescent="0.2">
      <c r="A182" s="231">
        <v>1979</v>
      </c>
      <c r="B182" s="232">
        <v>18</v>
      </c>
      <c r="C182" s="417">
        <v>2.75547129</v>
      </c>
      <c r="D182" s="418">
        <v>2.5383888300000002</v>
      </c>
      <c r="E182" s="419">
        <v>5.4627788925123353</v>
      </c>
      <c r="F182" s="417">
        <v>1.67801852</v>
      </c>
      <c r="G182" s="418">
        <v>1.5966753235</v>
      </c>
      <c r="H182" s="419">
        <v>1.3588534685892824</v>
      </c>
      <c r="I182" s="417">
        <v>2.3451856499999999</v>
      </c>
      <c r="J182" s="418">
        <v>2.098815772</v>
      </c>
      <c r="K182" s="419">
        <v>6.9826752681059503</v>
      </c>
      <c r="L182" s="420"/>
      <c r="M182" s="421"/>
      <c r="N182" s="419">
        <v>4.0298766732746523E-2</v>
      </c>
      <c r="O182" s="417">
        <v>0.64956495000000003</v>
      </c>
      <c r="P182" s="418">
        <v>0.32454245100000001</v>
      </c>
      <c r="Q182" s="419">
        <v>0.84035654494276846</v>
      </c>
      <c r="R182" s="422"/>
      <c r="S182" s="423"/>
      <c r="T182" s="419">
        <v>762.32788793555687</v>
      </c>
      <c r="U182" s="417">
        <v>7.4256729145558934E-4</v>
      </c>
      <c r="V182" s="418">
        <v>9.6692156366092537E-4</v>
      </c>
      <c r="W182" s="419">
        <v>2.9547463247268676E-3</v>
      </c>
      <c r="X182" s="417">
        <v>8.7855293819655528E-4</v>
      </c>
      <c r="Y182" s="418">
        <v>1.1440052347180005E-3</v>
      </c>
      <c r="Z182" s="419">
        <v>3.5575407436597524E-3</v>
      </c>
      <c r="AA182" s="417">
        <v>2.0771543399999998E-2</v>
      </c>
      <c r="AB182" s="418">
        <v>1.9821313415E-2</v>
      </c>
      <c r="AC182" s="419">
        <v>4.8007971954931679E-2</v>
      </c>
      <c r="AD182" s="417">
        <v>5.9107526999999998E-3</v>
      </c>
      <c r="AE182" s="418">
        <v>5.6400505649999997E-3</v>
      </c>
      <c r="AF182" s="419">
        <v>8.9399055346235674E-3</v>
      </c>
      <c r="AG182" s="417">
        <v>3.3775432500000001E-2</v>
      </c>
      <c r="AH182" s="418">
        <v>3.2229762609999997E-2</v>
      </c>
      <c r="AI182" s="419">
        <v>1.057862173236452E-2</v>
      </c>
      <c r="AJ182" s="417">
        <v>1.5198575400000001E-2</v>
      </c>
      <c r="AK182" s="418">
        <v>1.4503384330000001E-2</v>
      </c>
      <c r="AL182" s="419">
        <v>3.9392810799834333E-3</v>
      </c>
      <c r="AM182" s="417">
        <v>6.5185464900000004E-2</v>
      </c>
      <c r="AN182" s="418">
        <v>6.2203882219999999E-2</v>
      </c>
      <c r="AO182" s="419">
        <v>0.1056121335784856</v>
      </c>
      <c r="AP182" s="417">
        <v>0.69776976999999996</v>
      </c>
      <c r="AQ182" s="418">
        <v>0.34851484799999999</v>
      </c>
      <c r="AR182" s="440">
        <v>0.34851484799999999</v>
      </c>
      <c r="AS182" s="422"/>
      <c r="AT182" s="423"/>
      <c r="AU182" s="423"/>
    </row>
    <row r="183" spans="1:47" x14ac:dyDescent="0.2">
      <c r="A183" s="231">
        <v>1979</v>
      </c>
      <c r="B183" s="232">
        <v>19</v>
      </c>
      <c r="C183" s="417">
        <v>2.8829737</v>
      </c>
      <c r="D183" s="418">
        <v>2.717955753</v>
      </c>
      <c r="E183" s="419">
        <v>5.4644393342902369</v>
      </c>
      <c r="F183" s="417">
        <v>1.75859834</v>
      </c>
      <c r="G183" s="418">
        <v>1.700675508</v>
      </c>
      <c r="H183" s="419">
        <v>1.3656668693549205</v>
      </c>
      <c r="I183" s="417">
        <v>2.3791603700000001</v>
      </c>
      <c r="J183" s="418">
        <v>2.1355705034999999</v>
      </c>
      <c r="K183" s="419">
        <v>6.9941046829063422</v>
      </c>
      <c r="L183" s="420"/>
      <c r="M183" s="421"/>
      <c r="N183" s="419">
        <v>4.6634021165730538E-3</v>
      </c>
      <c r="O183" s="417">
        <v>0.64956495000000003</v>
      </c>
      <c r="P183" s="418">
        <v>0.32454245100000001</v>
      </c>
      <c r="Q183" s="419">
        <v>0.83496359772569084</v>
      </c>
      <c r="R183" s="422"/>
      <c r="S183" s="423"/>
      <c r="T183" s="419">
        <v>763.64265033962761</v>
      </c>
      <c r="U183" s="417">
        <v>7.4256729145558934E-4</v>
      </c>
      <c r="V183" s="418">
        <v>9.6692156366092537E-4</v>
      </c>
      <c r="W183" s="419">
        <v>2.9695611606998626E-3</v>
      </c>
      <c r="X183" s="417">
        <v>8.7855293819655528E-4</v>
      </c>
      <c r="Y183" s="418">
        <v>1.1440052347180005E-3</v>
      </c>
      <c r="Z183" s="419">
        <v>3.6249313475268958E-3</v>
      </c>
      <c r="AA183" s="417">
        <v>2.1765406300000002E-2</v>
      </c>
      <c r="AB183" s="418">
        <v>2.1102777905000002E-2</v>
      </c>
      <c r="AC183" s="419">
        <v>4.8248795812545285E-2</v>
      </c>
      <c r="AD183" s="417">
        <v>6.1936530000000004E-3</v>
      </c>
      <c r="AE183" s="418">
        <v>6.0046896099999999E-3</v>
      </c>
      <c r="AF183" s="419">
        <v>8.9847374244822788E-3</v>
      </c>
      <c r="AG183" s="417">
        <v>3.5390787700000002E-2</v>
      </c>
      <c r="AH183" s="418">
        <v>3.43134285E-2</v>
      </c>
      <c r="AI183" s="419">
        <v>1.0631691752703407E-2</v>
      </c>
      <c r="AJ183" s="417">
        <v>1.5925506799999999E-2</v>
      </c>
      <c r="AK183" s="418">
        <v>1.544104506E-2</v>
      </c>
      <c r="AL183" s="419">
        <v>3.9590315039853058E-3</v>
      </c>
      <c r="AM183" s="417">
        <v>6.8304560700000003E-2</v>
      </c>
      <c r="AN183" s="418">
        <v>6.6225082599999999E-2</v>
      </c>
      <c r="AO183" s="419">
        <v>0.10614164909009509</v>
      </c>
      <c r="AP183" s="417">
        <v>0.69776976999999996</v>
      </c>
      <c r="AQ183" s="418">
        <v>0.34851484799999999</v>
      </c>
      <c r="AR183" s="440">
        <v>0.34851484799999999</v>
      </c>
      <c r="AS183" s="422"/>
      <c r="AT183" s="423"/>
      <c r="AU183" s="423"/>
    </row>
    <row r="184" spans="1:47" x14ac:dyDescent="0.2">
      <c r="A184" s="231">
        <v>1979</v>
      </c>
      <c r="B184" s="232">
        <v>20</v>
      </c>
      <c r="C184" s="417">
        <v>3.0142203799999998</v>
      </c>
      <c r="D184" s="418">
        <v>2.9138151840000002</v>
      </c>
      <c r="E184" s="419">
        <v>5.4723212485522037</v>
      </c>
      <c r="F184" s="417">
        <v>1.8407898600000001</v>
      </c>
      <c r="G184" s="418">
        <v>1.81313623</v>
      </c>
      <c r="H184" s="419">
        <v>1.3720236855915668</v>
      </c>
      <c r="I184" s="417">
        <v>2.4122117300000001</v>
      </c>
      <c r="J184" s="418">
        <v>2.1719754134999998</v>
      </c>
      <c r="K184" s="419">
        <v>7.0098520208574904</v>
      </c>
      <c r="L184" s="420"/>
      <c r="M184" s="421"/>
      <c r="N184" s="419">
        <v>4.6763711021428379E-3</v>
      </c>
      <c r="O184" s="417">
        <v>0.64956495000000003</v>
      </c>
      <c r="P184" s="418">
        <v>0.32454245100000001</v>
      </c>
      <c r="Q184" s="419">
        <v>0.8352629649800114</v>
      </c>
      <c r="R184" s="422"/>
      <c r="S184" s="423"/>
      <c r="T184" s="419">
        <v>765.2298296935536</v>
      </c>
      <c r="U184" s="417">
        <v>7.4256729145558934E-4</v>
      </c>
      <c r="V184" s="418">
        <v>9.6692156366092537E-4</v>
      </c>
      <c r="W184" s="419">
        <v>2.9833806900302694E-3</v>
      </c>
      <c r="X184" s="417">
        <v>8.7855293819655528E-4</v>
      </c>
      <c r="Y184" s="418">
        <v>1.1440052347180005E-3</v>
      </c>
      <c r="Z184" s="419">
        <v>3.6843668247637591E-3</v>
      </c>
      <c r="AA184" s="417">
        <v>2.27778639E-2</v>
      </c>
      <c r="AB184" s="418">
        <v>2.2488661569999999E-2</v>
      </c>
      <c r="AC184" s="419">
        <v>4.8473273755553319E-2</v>
      </c>
      <c r="AD184" s="417">
        <v>6.4812721999999998E-3</v>
      </c>
      <c r="AE184" s="418">
        <v>6.3991215600000002E-3</v>
      </c>
      <c r="AF184" s="419">
        <v>9.0265468263045646E-3</v>
      </c>
      <c r="AG184" s="417">
        <v>3.7037618199999997E-2</v>
      </c>
      <c r="AH184" s="418">
        <v>3.6567034380000002E-2</v>
      </c>
      <c r="AI184" s="419">
        <v>1.0681167758728429E-2</v>
      </c>
      <c r="AJ184" s="417">
        <v>1.6666158300000001E-2</v>
      </c>
      <c r="AK184" s="418">
        <v>1.645514482E-2</v>
      </c>
      <c r="AL184" s="419">
        <v>3.9774553808651801E-3</v>
      </c>
      <c r="AM184" s="417">
        <v>7.1482023800000002E-2</v>
      </c>
      <c r="AN184" s="418">
        <v>7.0573763610000007E-2</v>
      </c>
      <c r="AO184" s="419">
        <v>0.10663564197230896</v>
      </c>
      <c r="AP184" s="417">
        <v>0.69776976999999996</v>
      </c>
      <c r="AQ184" s="418">
        <v>0.34851484799999999</v>
      </c>
      <c r="AR184" s="440">
        <v>0.34851484799999999</v>
      </c>
      <c r="AS184" s="422"/>
      <c r="AT184" s="423"/>
      <c r="AU184" s="423"/>
    </row>
    <row r="185" spans="1:47" x14ac:dyDescent="0.2">
      <c r="A185" s="231">
        <v>1979</v>
      </c>
      <c r="B185" s="232">
        <v>21</v>
      </c>
      <c r="C185" s="417">
        <v>3.1495822800000002</v>
      </c>
      <c r="D185" s="418">
        <v>3.127821049</v>
      </c>
      <c r="E185" s="419">
        <v>5.4832592818086345</v>
      </c>
      <c r="F185" s="417">
        <v>1.92463026</v>
      </c>
      <c r="G185" s="418">
        <v>1.9350908710000001</v>
      </c>
      <c r="H185" s="419">
        <v>1.3808927650066178</v>
      </c>
      <c r="I185" s="417">
        <v>2.4445081599999998</v>
      </c>
      <c r="J185" s="418">
        <v>2.20839243</v>
      </c>
      <c r="K185" s="419">
        <v>7.0317311259782489</v>
      </c>
      <c r="L185" s="420"/>
      <c r="M185" s="421"/>
      <c r="N185" s="419">
        <v>4.6943858318028806E-3</v>
      </c>
      <c r="O185" s="417">
        <v>0.64956495000000003</v>
      </c>
      <c r="P185" s="418">
        <v>0.32454245100000001</v>
      </c>
      <c r="Q185" s="419">
        <v>0.83567871662405824</v>
      </c>
      <c r="R185" s="422"/>
      <c r="S185" s="423"/>
      <c r="T185" s="419">
        <v>766.77236689317022</v>
      </c>
      <c r="U185" s="417">
        <v>7.4256729145558934E-4</v>
      </c>
      <c r="V185" s="418">
        <v>9.6692156366092537E-4</v>
      </c>
      <c r="W185" s="419">
        <v>2.9697557250021058E-3</v>
      </c>
      <c r="X185" s="417">
        <v>8.7855293819655528E-4</v>
      </c>
      <c r="Y185" s="418">
        <v>1.1440052347180005E-3</v>
      </c>
      <c r="Z185" s="419">
        <v>3.7669899612062007E-3</v>
      </c>
      <c r="AA185" s="417">
        <v>2.3811207000000001E-2</v>
      </c>
      <c r="AB185" s="418">
        <v>2.3991159715000002E-2</v>
      </c>
      <c r="AC185" s="419">
        <v>4.8786644842418056E-2</v>
      </c>
      <c r="AD185" s="417">
        <v>6.7756813999999997E-3</v>
      </c>
      <c r="AE185" s="418">
        <v>6.8270006350000002E-3</v>
      </c>
      <c r="AF185" s="419">
        <v>9.0849142031973022E-3</v>
      </c>
      <c r="AG185" s="417">
        <v>3.8716842899999999E-2</v>
      </c>
      <c r="AH185" s="418">
        <v>3.9010172465E-2</v>
      </c>
      <c r="AI185" s="419">
        <v>1.0750215540853248E-2</v>
      </c>
      <c r="AJ185" s="417">
        <v>1.7422745100000001E-2</v>
      </c>
      <c r="AK185" s="418">
        <v>1.755470504E-2</v>
      </c>
      <c r="AL185" s="419">
        <v>4.0031721522175668E-3</v>
      </c>
      <c r="AM185" s="417">
        <v>7.4724536600000002E-2</v>
      </c>
      <c r="AN185" s="418">
        <v>7.5289829099999997E-2</v>
      </c>
      <c r="AO185" s="419">
        <v>0.10732493156421453</v>
      </c>
      <c r="AP185" s="417">
        <v>0.69776976999999996</v>
      </c>
      <c r="AQ185" s="418">
        <v>0.34851484799999999</v>
      </c>
      <c r="AR185" s="440">
        <v>0.34851484799999999</v>
      </c>
      <c r="AS185" s="422"/>
      <c r="AT185" s="423"/>
      <c r="AU185" s="423"/>
    </row>
    <row r="186" spans="1:47" x14ac:dyDescent="0.2">
      <c r="A186" s="231">
        <v>1979</v>
      </c>
      <c r="B186" s="232">
        <v>22</v>
      </c>
      <c r="C186" s="417">
        <v>3.2894668600000001</v>
      </c>
      <c r="D186" s="418">
        <v>3.3623399604999999</v>
      </c>
      <c r="E186" s="419">
        <v>5.4867214993077766</v>
      </c>
      <c r="F186" s="417">
        <v>2.0104612099999999</v>
      </c>
      <c r="G186" s="418">
        <v>2.0679100419999998</v>
      </c>
      <c r="H186" s="419">
        <v>1.3836771719909575</v>
      </c>
      <c r="I186" s="417">
        <v>2.4759474799999999</v>
      </c>
      <c r="J186" s="418">
        <v>2.245124412</v>
      </c>
      <c r="K186" s="419">
        <v>7.0386235048772736</v>
      </c>
      <c r="L186" s="420"/>
      <c r="M186" s="421"/>
      <c r="N186" s="419">
        <v>4.7000758566417963E-3</v>
      </c>
      <c r="O186" s="417">
        <v>0.64956495000000003</v>
      </c>
      <c r="P186" s="418">
        <v>0.32454245100000001</v>
      </c>
      <c r="Q186" s="419">
        <v>0.83581022543648387</v>
      </c>
      <c r="R186" s="422"/>
      <c r="S186" s="423"/>
      <c r="T186" s="419">
        <v>768.22091181772873</v>
      </c>
      <c r="U186" s="417">
        <v>7.4256729145558934E-4</v>
      </c>
      <c r="V186" s="418">
        <v>9.6692156366092537E-4</v>
      </c>
      <c r="W186" s="419">
        <v>2.9757447661837933E-3</v>
      </c>
      <c r="X186" s="417">
        <v>8.7855293819655528E-4</v>
      </c>
      <c r="Y186" s="418">
        <v>1.1440052347180005E-3</v>
      </c>
      <c r="Z186" s="419">
        <v>3.793007336146733E-3</v>
      </c>
      <c r="AA186" s="417">
        <v>2.4868410399999999E-2</v>
      </c>
      <c r="AB186" s="418">
        <v>2.5627529770000001E-2</v>
      </c>
      <c r="AC186" s="419">
        <v>4.8885049899316795E-2</v>
      </c>
      <c r="AD186" s="417">
        <v>7.0765979000000003E-3</v>
      </c>
      <c r="AE186" s="418">
        <v>7.2923739600000001E-3</v>
      </c>
      <c r="AF186" s="419">
        <v>9.1032368254370943E-3</v>
      </c>
      <c r="AG186" s="417">
        <v>4.0437622200000002E-2</v>
      </c>
      <c r="AH186" s="418">
        <v>4.1671140935000003E-2</v>
      </c>
      <c r="AI186" s="419">
        <v>1.0771908140861363E-2</v>
      </c>
      <c r="AJ186" s="417">
        <v>1.8196710099999999E-2</v>
      </c>
      <c r="AK186" s="418">
        <v>1.8752065945E-2</v>
      </c>
      <c r="AL186" s="419">
        <v>4.0112447582559812E-3</v>
      </c>
      <c r="AM186" s="417">
        <v>7.8043229699999994E-2</v>
      </c>
      <c r="AN186" s="418">
        <v>8.0425403805000004E-2</v>
      </c>
      <c r="AO186" s="419">
        <v>0.10754150142742337</v>
      </c>
      <c r="AP186" s="417">
        <v>0.69776976999999996</v>
      </c>
      <c r="AQ186" s="418">
        <v>0.34851484799999999</v>
      </c>
      <c r="AR186" s="440">
        <v>0.34851484799999999</v>
      </c>
      <c r="AS186" s="422"/>
      <c r="AT186" s="423"/>
      <c r="AU186" s="423"/>
    </row>
    <row r="187" spans="1:47" x14ac:dyDescent="0.2">
      <c r="A187" s="231">
        <v>1979</v>
      </c>
      <c r="B187" s="232">
        <v>23</v>
      </c>
      <c r="C187" s="417">
        <v>3.4338902400000002</v>
      </c>
      <c r="D187" s="418">
        <v>3.6191151265000001</v>
      </c>
      <c r="E187" s="419">
        <v>5.4846893241907511</v>
      </c>
      <c r="F187" s="417">
        <v>2.09838272</v>
      </c>
      <c r="G187" s="418">
        <v>2.2125297005000002</v>
      </c>
      <c r="H187" s="419">
        <v>1.3820378468099392</v>
      </c>
      <c r="I187" s="417">
        <v>2.5067821000000001</v>
      </c>
      <c r="J187" s="418">
        <v>2.2825480630000001</v>
      </c>
      <c r="K187" s="419">
        <v>7.0345574074189203</v>
      </c>
      <c r="L187" s="420"/>
      <c r="M187" s="421"/>
      <c r="N187" s="419">
        <v>4.6967299667055352E-3</v>
      </c>
      <c r="O187" s="417">
        <v>0.64896489000000002</v>
      </c>
      <c r="P187" s="418">
        <v>0.3241974165</v>
      </c>
      <c r="Q187" s="419">
        <v>0.83573117650657736</v>
      </c>
      <c r="R187" s="422"/>
      <c r="S187" s="423"/>
      <c r="T187" s="419">
        <v>769.51258467478692</v>
      </c>
      <c r="U187" s="417">
        <v>7.4256729145558934E-4</v>
      </c>
      <c r="V187" s="418">
        <v>9.6692156366092537E-4</v>
      </c>
      <c r="W187" s="419">
        <v>2.9722193269527087E-3</v>
      </c>
      <c r="X187" s="417">
        <v>8.7855293819655528E-4</v>
      </c>
      <c r="Y187" s="418">
        <v>1.1440052347180005E-3</v>
      </c>
      <c r="Z187" s="419">
        <v>3.777689955622182E-3</v>
      </c>
      <c r="AA187" s="417">
        <v>2.5951967499999999E-2</v>
      </c>
      <c r="AB187" s="418">
        <v>2.7410078235E-2</v>
      </c>
      <c r="AC187" s="419">
        <v>4.8827134944267971E-2</v>
      </c>
      <c r="AD187" s="417">
        <v>7.3851740000000004E-3</v>
      </c>
      <c r="AE187" s="418">
        <v>7.7997329000000001E-3</v>
      </c>
      <c r="AF187" s="419">
        <v>9.0924507177092967E-3</v>
      </c>
      <c r="AG187" s="417">
        <v>4.2198529499999998E-2</v>
      </c>
      <c r="AH187" s="418">
        <v>4.4568883109999999E-2</v>
      </c>
      <c r="AI187" s="419">
        <v>1.0759132061530376E-2</v>
      </c>
      <c r="AJ187" s="417">
        <v>1.8990053400000002E-2</v>
      </c>
      <c r="AK187" s="418">
        <v>2.0055880420000002E-2</v>
      </c>
      <c r="AL187" s="419">
        <v>4.0064885307718474E-3</v>
      </c>
      <c r="AM187" s="417">
        <v>8.1444022399999996E-2</v>
      </c>
      <c r="AN187" s="418">
        <v>8.6018069645E-2</v>
      </c>
      <c r="AO187" s="419">
        <v>0.10741404886089237</v>
      </c>
      <c r="AP187" s="417">
        <v>0.69716971000000005</v>
      </c>
      <c r="AQ187" s="418">
        <v>0.34816981349999998</v>
      </c>
      <c r="AR187" s="440">
        <v>0.34816981349999998</v>
      </c>
      <c r="AS187" s="422"/>
      <c r="AT187" s="423"/>
      <c r="AU187" s="423"/>
    </row>
    <row r="188" spans="1:47" x14ac:dyDescent="0.2">
      <c r="A188" s="231">
        <v>1979</v>
      </c>
      <c r="B188" s="232">
        <v>24</v>
      </c>
      <c r="C188" s="417">
        <v>3.5835865400000002</v>
      </c>
      <c r="D188" s="418">
        <v>3.9012507914999999</v>
      </c>
      <c r="E188" s="419">
        <v>5.4908505087874842</v>
      </c>
      <c r="F188" s="417">
        <v>2.1887294499999999</v>
      </c>
      <c r="G188" s="418">
        <v>2.3707284085000002</v>
      </c>
      <c r="H188" s="419">
        <v>1.387006186082318</v>
      </c>
      <c r="I188" s="417">
        <v>2.5370849299999998</v>
      </c>
      <c r="J188" s="418">
        <v>2.3209806899999998</v>
      </c>
      <c r="K188" s="419">
        <v>7.0468653528310767</v>
      </c>
      <c r="L188" s="420"/>
      <c r="M188" s="421"/>
      <c r="N188" s="419">
        <v>4.7068488377608247E-3</v>
      </c>
      <c r="O188" s="417">
        <v>0.64896489000000002</v>
      </c>
      <c r="P188" s="418">
        <v>0.3241974165</v>
      </c>
      <c r="Q188" s="419">
        <v>0.83596494760909712</v>
      </c>
      <c r="R188" s="422"/>
      <c r="S188" s="423"/>
      <c r="T188" s="419">
        <v>770.58230299957461</v>
      </c>
      <c r="U188" s="417">
        <v>7.4256729145558934E-4</v>
      </c>
      <c r="V188" s="418">
        <v>9.6692156366092537E-4</v>
      </c>
      <c r="W188" s="419">
        <v>2.9828983802351848E-3</v>
      </c>
      <c r="X188" s="417">
        <v>8.7855293819655528E-4</v>
      </c>
      <c r="Y188" s="418">
        <v>1.1440052347180005E-3</v>
      </c>
      <c r="Z188" s="419">
        <v>3.8241554565587796E-3</v>
      </c>
      <c r="AA188" s="417">
        <v>2.7065173500000001E-2</v>
      </c>
      <c r="AB188" s="418">
        <v>2.9359261769999999E-2</v>
      </c>
      <c r="AC188" s="419">
        <v>4.9002600033566469E-2</v>
      </c>
      <c r="AD188" s="417">
        <v>7.7014887000000001E-3</v>
      </c>
      <c r="AE188" s="418">
        <v>8.3542909000000002E-3</v>
      </c>
      <c r="AF188" s="419">
        <v>9.1251204197268718E-3</v>
      </c>
      <c r="AG188" s="417">
        <v>4.4009560500000003E-2</v>
      </c>
      <c r="AH188" s="418">
        <v>4.7738773569999997E-2</v>
      </c>
      <c r="AI188" s="419">
        <v>1.0797806658931782E-2</v>
      </c>
      <c r="AJ188" s="417">
        <v>1.98037532E-2</v>
      </c>
      <c r="AK188" s="418">
        <v>2.1482328950000001E-2</v>
      </c>
      <c r="AL188" s="419">
        <v>4.0208879335821637E-3</v>
      </c>
      <c r="AM188" s="417">
        <v>8.4937517899999995E-2</v>
      </c>
      <c r="AN188" s="418">
        <v>9.2136067350000003E-2</v>
      </c>
      <c r="AO188" s="419">
        <v>0.10780013928262606</v>
      </c>
      <c r="AP188" s="417">
        <v>0.69716971000000005</v>
      </c>
      <c r="AQ188" s="418">
        <v>0.34816981349999998</v>
      </c>
      <c r="AR188" s="440">
        <v>0.34816981349999998</v>
      </c>
      <c r="AS188" s="422"/>
      <c r="AT188" s="423"/>
      <c r="AU188" s="423"/>
    </row>
    <row r="189" spans="1:47" x14ac:dyDescent="0.2">
      <c r="A189" s="231">
        <v>1979</v>
      </c>
      <c r="B189" s="232">
        <v>25</v>
      </c>
      <c r="C189" s="417">
        <v>3.7385970799999999</v>
      </c>
      <c r="D189" s="418">
        <v>4.2113472925000002</v>
      </c>
      <c r="E189" s="419">
        <v>5.4925264637610445</v>
      </c>
      <c r="F189" s="417">
        <v>2.2815426200000002</v>
      </c>
      <c r="G189" s="418">
        <v>2.5440056520000001</v>
      </c>
      <c r="H189" s="419">
        <v>1.3883606279225418</v>
      </c>
      <c r="I189" s="417">
        <v>2.5668146599999999</v>
      </c>
      <c r="J189" s="418">
        <v>2.3609131675000001</v>
      </c>
      <c r="K189" s="419">
        <v>7.050224607884175</v>
      </c>
      <c r="L189" s="420"/>
      <c r="M189" s="421"/>
      <c r="N189" s="419">
        <v>4.7096149240167164E-3</v>
      </c>
      <c r="O189" s="417">
        <v>0.64896489000000002</v>
      </c>
      <c r="P189" s="418">
        <v>0.3241974165</v>
      </c>
      <c r="Q189" s="419">
        <v>0.83602937805511501</v>
      </c>
      <c r="R189" s="422"/>
      <c r="S189" s="423"/>
      <c r="T189" s="419">
        <v>771.39081302534635</v>
      </c>
      <c r="U189" s="417">
        <v>7.4256729145558934E-4</v>
      </c>
      <c r="V189" s="418">
        <v>9.6692156366092537E-4</v>
      </c>
      <c r="W189" s="419">
        <v>2.9858102130307586E-3</v>
      </c>
      <c r="X189" s="417">
        <v>8.7855293819655528E-4</v>
      </c>
      <c r="Y189" s="418">
        <v>1.1440052347180005E-3</v>
      </c>
      <c r="Z189" s="419">
        <v>3.8368245277486165E-3</v>
      </c>
      <c r="AA189" s="417">
        <v>2.8208336399999999E-2</v>
      </c>
      <c r="AB189" s="418">
        <v>3.1494188404999998E-2</v>
      </c>
      <c r="AC189" s="419">
        <v>4.9050537669308759E-2</v>
      </c>
      <c r="AD189" s="417">
        <v>8.0271551000000007E-3</v>
      </c>
      <c r="AE189" s="418">
        <v>8.9620646149999993E-3</v>
      </c>
      <c r="AF189" s="419">
        <v>9.1340354969188103E-3</v>
      </c>
      <c r="AG189" s="417">
        <v>4.5867355899999997E-2</v>
      </c>
      <c r="AH189" s="418">
        <v>5.1209962730000003E-2</v>
      </c>
      <c r="AI189" s="419">
        <v>1.0808354960234409E-2</v>
      </c>
      <c r="AJ189" s="417">
        <v>2.06409322E-2</v>
      </c>
      <c r="AK189" s="418">
        <v>2.3044425665E-2</v>
      </c>
      <c r="AL189" s="419">
        <v>4.0248299917402166E-3</v>
      </c>
      <c r="AM189" s="417">
        <v>8.8524293200000007E-2</v>
      </c>
      <c r="AN189" s="418">
        <v>9.8835418834999994E-2</v>
      </c>
      <c r="AO189" s="419">
        <v>0.10790558430686102</v>
      </c>
      <c r="AP189" s="417">
        <v>0.69716971000000005</v>
      </c>
      <c r="AQ189" s="418">
        <v>0.34816981349999998</v>
      </c>
      <c r="AR189" s="440">
        <v>0.34816981349999998</v>
      </c>
      <c r="AS189" s="422"/>
      <c r="AT189" s="423"/>
      <c r="AU189" s="423"/>
    </row>
    <row r="190" spans="1:47" x14ac:dyDescent="0.2">
      <c r="A190" s="231">
        <v>1979</v>
      </c>
      <c r="B190" s="232">
        <v>26</v>
      </c>
      <c r="C190" s="417">
        <v>3.7385970799999999</v>
      </c>
      <c r="D190" s="418">
        <v>4.2113472925000002</v>
      </c>
      <c r="E190" s="419">
        <v>5.495466985326364</v>
      </c>
      <c r="F190" s="417">
        <v>2.2815426200000002</v>
      </c>
      <c r="G190" s="418">
        <v>2.5440056520000001</v>
      </c>
      <c r="H190" s="419">
        <v>1.3907313736298372</v>
      </c>
      <c r="I190" s="417">
        <v>2.5668146599999999</v>
      </c>
      <c r="J190" s="418">
        <v>2.3609131675000001</v>
      </c>
      <c r="K190" s="419">
        <v>7.05609125254988</v>
      </c>
      <c r="L190" s="420"/>
      <c r="M190" s="421"/>
      <c r="N190" s="419">
        <v>4.7144562332438779E-3</v>
      </c>
      <c r="O190" s="417">
        <v>0.64896489000000002</v>
      </c>
      <c r="P190" s="418">
        <v>0.3241974165</v>
      </c>
      <c r="Q190" s="419">
        <v>0.83614201094366758</v>
      </c>
      <c r="R190" s="422"/>
      <c r="S190" s="423"/>
      <c r="T190" s="419">
        <v>771.87867704080952</v>
      </c>
      <c r="U190" s="417">
        <v>7.4256729145558934E-4</v>
      </c>
      <c r="V190" s="418">
        <v>9.6692156366092537E-4</v>
      </c>
      <c r="W190" s="419">
        <v>2.9909146351440336E-3</v>
      </c>
      <c r="X190" s="417">
        <v>8.7855293819655528E-4</v>
      </c>
      <c r="Y190" s="418">
        <v>1.1440052347180005E-3</v>
      </c>
      <c r="Z190" s="419">
        <v>3.8589971071171353E-3</v>
      </c>
      <c r="AA190" s="417">
        <v>2.8208336399999999E-2</v>
      </c>
      <c r="AB190" s="418">
        <v>3.1494188404999998E-2</v>
      </c>
      <c r="AC190" s="419">
        <v>4.9134259672783696E-2</v>
      </c>
      <c r="AD190" s="417">
        <v>8.0271551000000007E-3</v>
      </c>
      <c r="AE190" s="418">
        <v>8.9620646149999993E-3</v>
      </c>
      <c r="AF190" s="419">
        <v>9.1496522102993052E-3</v>
      </c>
      <c r="AG190" s="417">
        <v>4.5867355899999997E-2</v>
      </c>
      <c r="AH190" s="418">
        <v>5.1209962730000003E-2</v>
      </c>
      <c r="AI190" s="419">
        <v>1.0826830891750924E-2</v>
      </c>
      <c r="AJ190" s="417">
        <v>2.06409322E-2</v>
      </c>
      <c r="AK190" s="418">
        <v>2.3044425665E-2</v>
      </c>
      <c r="AL190" s="419">
        <v>4.031699444625501E-3</v>
      </c>
      <c r="AM190" s="417">
        <v>8.8524293200000007E-2</v>
      </c>
      <c r="AN190" s="418">
        <v>9.8835418834999994E-2</v>
      </c>
      <c r="AO190" s="419">
        <v>0.10808993123870909</v>
      </c>
      <c r="AP190" s="417">
        <v>0.69716971000000005</v>
      </c>
      <c r="AQ190" s="418">
        <v>0.34816981349999998</v>
      </c>
      <c r="AR190" s="440">
        <v>0.34816981349999998</v>
      </c>
      <c r="AS190" s="422"/>
      <c r="AT190" s="423"/>
      <c r="AU190" s="423"/>
    </row>
    <row r="191" spans="1:47" x14ac:dyDescent="0.2">
      <c r="A191" s="231">
        <v>1979</v>
      </c>
      <c r="B191" s="232">
        <v>27</v>
      </c>
      <c r="C191" s="417">
        <v>3.7385970799999999</v>
      </c>
      <c r="D191" s="418">
        <v>4.2113472925000002</v>
      </c>
      <c r="E191" s="419">
        <v>5.3076579543465749</v>
      </c>
      <c r="F191" s="417">
        <v>2.2815426200000002</v>
      </c>
      <c r="G191" s="418">
        <v>2.5440056520000001</v>
      </c>
      <c r="H191" s="419">
        <v>1.3431447691910228</v>
      </c>
      <c r="I191" s="417">
        <v>2.5668146599999999</v>
      </c>
      <c r="J191" s="418">
        <v>2.3609131675000001</v>
      </c>
      <c r="K191" s="419">
        <v>7.0985967014192735</v>
      </c>
      <c r="L191" s="420"/>
      <c r="M191" s="421"/>
      <c r="N191" s="419">
        <v>4.9411734213399335E-3</v>
      </c>
      <c r="O191" s="417">
        <v>0.64896489000000002</v>
      </c>
      <c r="P191" s="418">
        <v>0.3241974165</v>
      </c>
      <c r="Q191" s="419">
        <v>0.80261538161280455</v>
      </c>
      <c r="R191" s="422"/>
      <c r="S191" s="423"/>
      <c r="T191" s="419">
        <v>771.9695588429048</v>
      </c>
      <c r="U191" s="417">
        <v>7.4256729145558934E-4</v>
      </c>
      <c r="V191" s="418">
        <v>9.6692156366092537E-4</v>
      </c>
      <c r="W191" s="419">
        <v>2.8885693343667436E-3</v>
      </c>
      <c r="X191" s="417">
        <v>8.7855293819655528E-4</v>
      </c>
      <c r="Y191" s="418">
        <v>1.1440052347180005E-3</v>
      </c>
      <c r="Z191" s="419">
        <v>3.8729121350767975E-3</v>
      </c>
      <c r="AA191" s="417">
        <v>2.8208336399999999E-2</v>
      </c>
      <c r="AB191" s="418">
        <v>3.1494188404999998E-2</v>
      </c>
      <c r="AC191" s="419">
        <v>4.7452916085373081E-2</v>
      </c>
      <c r="AD191" s="417">
        <v>8.0271551000000007E-3</v>
      </c>
      <c r="AE191" s="418">
        <v>8.9620646149999993E-3</v>
      </c>
      <c r="AF191" s="419">
        <v>8.8365524414331063E-3</v>
      </c>
      <c r="AG191" s="417">
        <v>4.5867355899999997E-2</v>
      </c>
      <c r="AH191" s="418">
        <v>5.1209962730000003E-2</v>
      </c>
      <c r="AI191" s="419">
        <v>1.0456354026551991E-2</v>
      </c>
      <c r="AJ191" s="417">
        <v>2.06409322E-2</v>
      </c>
      <c r="AK191" s="418">
        <v>2.3044425665E-2</v>
      </c>
      <c r="AL191" s="419">
        <v>3.8937354234900952E-3</v>
      </c>
      <c r="AM191" s="417">
        <v>8.8524293200000007E-2</v>
      </c>
      <c r="AN191" s="418">
        <v>9.8835418834999994E-2</v>
      </c>
      <c r="AO191" s="419">
        <v>0.10439122867548398</v>
      </c>
      <c r="AP191" s="417">
        <v>0.69716971000000005</v>
      </c>
      <c r="AQ191" s="418">
        <v>0.34816981349999998</v>
      </c>
      <c r="AR191" s="440">
        <v>0.34816981349999998</v>
      </c>
      <c r="AS191" s="422"/>
      <c r="AT191" s="423"/>
      <c r="AU191" s="423"/>
    </row>
    <row r="192" spans="1:47" x14ac:dyDescent="0.2">
      <c r="A192" s="231">
        <v>1979</v>
      </c>
      <c r="B192" s="232">
        <v>28</v>
      </c>
      <c r="C192" s="417">
        <v>3.7385970799999999</v>
      </c>
      <c r="D192" s="418">
        <v>4.2113472925000002</v>
      </c>
      <c r="E192" s="419">
        <v>5.3091275584513538</v>
      </c>
      <c r="F192" s="417">
        <v>2.2815426200000002</v>
      </c>
      <c r="G192" s="418">
        <v>2.5440056520000001</v>
      </c>
      <c r="H192" s="419">
        <v>1.3443334097335233</v>
      </c>
      <c r="I192" s="417">
        <v>2.5668146599999999</v>
      </c>
      <c r="J192" s="418">
        <v>2.3609131675000001</v>
      </c>
      <c r="K192" s="419">
        <v>7.1016773231040435</v>
      </c>
      <c r="L192" s="420"/>
      <c r="M192" s="421"/>
      <c r="N192" s="419">
        <v>4.9437971033215334E-3</v>
      </c>
      <c r="O192" s="417">
        <v>0.64896489000000002</v>
      </c>
      <c r="P192" s="418">
        <v>0.3241974165</v>
      </c>
      <c r="Q192" s="419">
        <v>0.80267412577736319</v>
      </c>
      <c r="R192" s="422"/>
      <c r="S192" s="423"/>
      <c r="T192" s="419">
        <v>771.95729621173666</v>
      </c>
      <c r="U192" s="417">
        <v>7.4256729145558934E-4</v>
      </c>
      <c r="V192" s="418">
        <v>9.6692156366092537E-4</v>
      </c>
      <c r="W192" s="419">
        <v>2.8911232598988605E-3</v>
      </c>
      <c r="X192" s="417">
        <v>8.7855293819655528E-4</v>
      </c>
      <c r="Y192" s="418">
        <v>1.1440052347180005E-3</v>
      </c>
      <c r="Z192" s="419">
        <v>3.8844183202098649E-3</v>
      </c>
      <c r="AA192" s="417">
        <v>2.8208336399999999E-2</v>
      </c>
      <c r="AB192" s="418">
        <v>3.1494188404999998E-2</v>
      </c>
      <c r="AC192" s="419">
        <v>4.74949390430668E-2</v>
      </c>
      <c r="AD192" s="417">
        <v>8.0271551000000007E-3</v>
      </c>
      <c r="AE192" s="418">
        <v>8.9620646149999993E-3</v>
      </c>
      <c r="AF192" s="419">
        <v>8.8443843776892014E-3</v>
      </c>
      <c r="AG192" s="417">
        <v>4.5867355899999997E-2</v>
      </c>
      <c r="AH192" s="418">
        <v>5.1209962730000003E-2</v>
      </c>
      <c r="AI192" s="419">
        <v>1.0465594014948044E-2</v>
      </c>
      <c r="AJ192" s="417">
        <v>2.06409322E-2</v>
      </c>
      <c r="AK192" s="418">
        <v>2.3044425665E-2</v>
      </c>
      <c r="AL192" s="419">
        <v>3.8971807559034779E-3</v>
      </c>
      <c r="AM192" s="417">
        <v>8.8524293200000007E-2</v>
      </c>
      <c r="AN192" s="418">
        <v>9.8835418834999994E-2</v>
      </c>
      <c r="AO192" s="419">
        <v>0.10448337004015179</v>
      </c>
      <c r="AP192" s="417">
        <v>0.69716971000000005</v>
      </c>
      <c r="AQ192" s="418">
        <v>0.34816981349999998</v>
      </c>
      <c r="AR192" s="440">
        <v>0.34816981349999998</v>
      </c>
      <c r="AS192" s="422"/>
      <c r="AT192" s="423"/>
      <c r="AU192" s="423"/>
    </row>
    <row r="193" spans="1:47" x14ac:dyDescent="0.2">
      <c r="A193" s="231">
        <v>1979</v>
      </c>
      <c r="B193" s="232">
        <v>29</v>
      </c>
      <c r="C193" s="417">
        <v>3.7385970799999999</v>
      </c>
      <c r="D193" s="418">
        <v>4.2113472925000002</v>
      </c>
      <c r="E193" s="419">
        <v>5.3104798282840546</v>
      </c>
      <c r="F193" s="417">
        <v>2.2815426200000002</v>
      </c>
      <c r="G193" s="418">
        <v>2.5440056520000001</v>
      </c>
      <c r="H193" s="419">
        <v>1.3454149595377516</v>
      </c>
      <c r="I193" s="417">
        <v>2.5668146599999999</v>
      </c>
      <c r="J193" s="418">
        <v>2.3609131675000001</v>
      </c>
      <c r="K193" s="419">
        <v>7.1044386887803466</v>
      </c>
      <c r="L193" s="420"/>
      <c r="M193" s="421"/>
      <c r="N193" s="419">
        <v>4.946204194229125E-3</v>
      </c>
      <c r="O193" s="417">
        <v>0.64896489000000002</v>
      </c>
      <c r="P193" s="418">
        <v>0.3241974165</v>
      </c>
      <c r="Q193" s="419">
        <v>0.80272229004425966</v>
      </c>
      <c r="R193" s="422"/>
      <c r="S193" s="423"/>
      <c r="T193" s="419">
        <v>771.93271419224027</v>
      </c>
      <c r="U193" s="417">
        <v>7.4256729145558934E-4</v>
      </c>
      <c r="V193" s="418">
        <v>9.6692156366092537E-4</v>
      </c>
      <c r="W193" s="419">
        <v>2.8934559202998312E-3</v>
      </c>
      <c r="X193" s="417">
        <v>8.7855293819655528E-4</v>
      </c>
      <c r="Y193" s="418">
        <v>1.1440052347180005E-3</v>
      </c>
      <c r="Z193" s="419">
        <v>3.8949505490105921E-3</v>
      </c>
      <c r="AA193" s="417">
        <v>2.8208336399999999E-2</v>
      </c>
      <c r="AB193" s="418">
        <v>3.1494188404999998E-2</v>
      </c>
      <c r="AC193" s="419">
        <v>4.7533241370937958E-2</v>
      </c>
      <c r="AD193" s="417">
        <v>8.0271551000000007E-3</v>
      </c>
      <c r="AE193" s="418">
        <v>8.9620646149999993E-3</v>
      </c>
      <c r="AF193" s="419">
        <v>8.8514928283796243E-3</v>
      </c>
      <c r="AG193" s="417">
        <v>4.5867355899999997E-2</v>
      </c>
      <c r="AH193" s="418">
        <v>5.1209962730000003E-2</v>
      </c>
      <c r="AI193" s="419">
        <v>1.0474037055309169E-2</v>
      </c>
      <c r="AJ193" s="417">
        <v>2.06409322E-2</v>
      </c>
      <c r="AK193" s="418">
        <v>2.3044425665E-2</v>
      </c>
      <c r="AL193" s="419">
        <v>3.9003189194913614E-3</v>
      </c>
      <c r="AM193" s="417">
        <v>8.8524293200000007E-2</v>
      </c>
      <c r="AN193" s="418">
        <v>9.8835418834999994E-2</v>
      </c>
      <c r="AO193" s="419">
        <v>0.10456767901929737</v>
      </c>
      <c r="AP193" s="417">
        <v>0.69716971000000005</v>
      </c>
      <c r="AQ193" s="418">
        <v>0.34816981349999998</v>
      </c>
      <c r="AR193" s="440">
        <v>0.34816981349999998</v>
      </c>
      <c r="AS193" s="422"/>
      <c r="AT193" s="423"/>
      <c r="AU193" s="423"/>
    </row>
    <row r="194" spans="1:47" x14ac:dyDescent="0.2">
      <c r="A194" s="231">
        <v>1979</v>
      </c>
      <c r="B194" s="232">
        <v>30</v>
      </c>
      <c r="C194" s="417">
        <v>3.7385970799999999</v>
      </c>
      <c r="D194" s="418">
        <v>4.2113472925000002</v>
      </c>
      <c r="E194" s="419">
        <v>5.3117388790605844</v>
      </c>
      <c r="F194" s="417">
        <v>2.2815426200000002</v>
      </c>
      <c r="G194" s="418">
        <v>2.5440056520000001</v>
      </c>
      <c r="H194" s="419">
        <v>1.3464294317103809</v>
      </c>
      <c r="I194" s="417">
        <v>2.5668146599999999</v>
      </c>
      <c r="J194" s="418">
        <v>2.3609131675000001</v>
      </c>
      <c r="K194" s="419">
        <v>7.107102566469246</v>
      </c>
      <c r="L194" s="420"/>
      <c r="M194" s="421"/>
      <c r="N194" s="419">
        <v>4.9484405045765708E-3</v>
      </c>
      <c r="O194" s="417">
        <v>0.64896489000000002</v>
      </c>
      <c r="P194" s="418">
        <v>0.3241974165</v>
      </c>
      <c r="Q194" s="419">
        <v>0.8027716891566512</v>
      </c>
      <c r="R194" s="422"/>
      <c r="S194" s="423"/>
      <c r="T194" s="419">
        <v>771.90428816728945</v>
      </c>
      <c r="U194" s="417">
        <v>7.4256729145558934E-4</v>
      </c>
      <c r="V194" s="418">
        <v>9.6692156366092537E-4</v>
      </c>
      <c r="W194" s="419">
        <v>2.8956337268928028E-3</v>
      </c>
      <c r="X194" s="417">
        <v>8.7855293819655528E-4</v>
      </c>
      <c r="Y194" s="418">
        <v>1.1440052347180005E-3</v>
      </c>
      <c r="Z194" s="419">
        <v>3.9047348921877798E-3</v>
      </c>
      <c r="AA194" s="417">
        <v>2.8208336399999999E-2</v>
      </c>
      <c r="AB194" s="418">
        <v>3.1494188404999998E-2</v>
      </c>
      <c r="AC194" s="419">
        <v>4.7569041612183664E-2</v>
      </c>
      <c r="AD194" s="417">
        <v>8.0271551000000007E-3</v>
      </c>
      <c r="AE194" s="418">
        <v>8.9620646149999993E-3</v>
      </c>
      <c r="AF194" s="419">
        <v>8.8581680191267328E-3</v>
      </c>
      <c r="AG194" s="417">
        <v>4.5867355899999997E-2</v>
      </c>
      <c r="AH194" s="418">
        <v>5.1209962730000003E-2</v>
      </c>
      <c r="AI194" s="419">
        <v>1.0481904991282718E-2</v>
      </c>
      <c r="AJ194" s="417">
        <v>2.06409322E-2</v>
      </c>
      <c r="AK194" s="418">
        <v>2.3044425665E-2</v>
      </c>
      <c r="AL194" s="419">
        <v>3.9032592108299356E-3</v>
      </c>
      <c r="AM194" s="417">
        <v>8.8524293200000007E-2</v>
      </c>
      <c r="AN194" s="418">
        <v>9.8835418834999994E-2</v>
      </c>
      <c r="AO194" s="419">
        <v>0.10464648626387714</v>
      </c>
      <c r="AP194" s="417">
        <v>0.69716971000000005</v>
      </c>
      <c r="AQ194" s="418">
        <v>0.34816981349999998</v>
      </c>
      <c r="AR194" s="440">
        <v>0.34816981349999998</v>
      </c>
      <c r="AS194" s="422"/>
      <c r="AT194" s="423"/>
      <c r="AU194" s="423"/>
    </row>
    <row r="195" spans="1:47" x14ac:dyDescent="0.2">
      <c r="A195" s="231">
        <v>1979</v>
      </c>
      <c r="B195" s="232">
        <v>31</v>
      </c>
      <c r="C195" s="417">
        <v>3.7385970799999999</v>
      </c>
      <c r="D195" s="418">
        <v>4.2113472925000002</v>
      </c>
      <c r="E195" s="419">
        <v>5.3128619815279929</v>
      </c>
      <c r="F195" s="417">
        <v>2.2815426200000002</v>
      </c>
      <c r="G195" s="418">
        <v>2.5440056520000001</v>
      </c>
      <c r="H195" s="419">
        <v>1.347348873785317</v>
      </c>
      <c r="I195" s="417">
        <v>2.5668146599999999</v>
      </c>
      <c r="J195" s="418">
        <v>2.3609131675000001</v>
      </c>
      <c r="K195" s="419">
        <v>7.1094542829860137</v>
      </c>
      <c r="L195" s="420"/>
      <c r="M195" s="421"/>
      <c r="N195" s="419">
        <v>4.9504770464046987E-3</v>
      </c>
      <c r="O195" s="417">
        <v>0.64896489000000002</v>
      </c>
      <c r="P195" s="418">
        <v>0.3241974165</v>
      </c>
      <c r="Q195" s="419">
        <v>0.80281113478925237</v>
      </c>
      <c r="R195" s="422"/>
      <c r="S195" s="423"/>
      <c r="T195" s="419">
        <v>771.87828289678282</v>
      </c>
      <c r="U195" s="417">
        <v>7.4256729145558934E-4</v>
      </c>
      <c r="V195" s="418">
        <v>9.6692156366092537E-4</v>
      </c>
      <c r="W195" s="419">
        <v>2.8976081920382593E-3</v>
      </c>
      <c r="X195" s="417">
        <v>8.7855293819655528E-4</v>
      </c>
      <c r="Y195" s="418">
        <v>1.1440052347180005E-3</v>
      </c>
      <c r="Z195" s="419">
        <v>3.9136662360276363E-3</v>
      </c>
      <c r="AA195" s="417">
        <v>2.8208336399999999E-2</v>
      </c>
      <c r="AB195" s="418">
        <v>3.1494188404999998E-2</v>
      </c>
      <c r="AC195" s="419">
        <v>4.7601498463340858E-2</v>
      </c>
      <c r="AD195" s="417">
        <v>8.0271551000000007E-3</v>
      </c>
      <c r="AE195" s="418">
        <v>8.9620646149999993E-3</v>
      </c>
      <c r="AF195" s="419">
        <v>8.8642283964981815E-3</v>
      </c>
      <c r="AG195" s="417">
        <v>4.5867355899999997E-2</v>
      </c>
      <c r="AH195" s="418">
        <v>5.1209962730000003E-2</v>
      </c>
      <c r="AI195" s="419">
        <v>1.0489074999398175E-2</v>
      </c>
      <c r="AJ195" s="417">
        <v>2.06409322E-2</v>
      </c>
      <c r="AK195" s="418">
        <v>2.3044425665E-2</v>
      </c>
      <c r="AL195" s="419">
        <v>3.9059208600476644E-3</v>
      </c>
      <c r="AM195" s="417">
        <v>8.8524293200000007E-2</v>
      </c>
      <c r="AN195" s="418">
        <v>9.8835418834999994E-2</v>
      </c>
      <c r="AO195" s="419">
        <v>0.10471797477953156</v>
      </c>
      <c r="AP195" s="417">
        <v>0.69716971000000005</v>
      </c>
      <c r="AQ195" s="418">
        <v>0.34816981349999998</v>
      </c>
      <c r="AR195" s="440">
        <v>0.34816981349999998</v>
      </c>
      <c r="AS195" s="422"/>
      <c r="AT195" s="423"/>
      <c r="AU195" s="423"/>
    </row>
    <row r="196" spans="1:47" x14ac:dyDescent="0.2">
      <c r="A196" s="231">
        <v>1979</v>
      </c>
      <c r="B196" s="232">
        <v>32</v>
      </c>
      <c r="C196" s="417">
        <v>3.7385970799999999</v>
      </c>
      <c r="D196" s="418">
        <v>4.2113472925000002</v>
      </c>
      <c r="E196" s="419">
        <v>5.3128619815279929</v>
      </c>
      <c r="F196" s="417">
        <v>2.2815426200000002</v>
      </c>
      <c r="G196" s="418">
        <v>2.5440056520000001</v>
      </c>
      <c r="H196" s="419">
        <v>1.347348873785317</v>
      </c>
      <c r="I196" s="417">
        <v>2.5668146599999999</v>
      </c>
      <c r="J196" s="418">
        <v>2.3609131675000001</v>
      </c>
      <c r="K196" s="419">
        <v>7.1094542829860137</v>
      </c>
      <c r="L196" s="420"/>
      <c r="M196" s="421"/>
      <c r="N196" s="419">
        <v>4.9504770464046987E-3</v>
      </c>
      <c r="O196" s="417">
        <v>0.64896489000000002</v>
      </c>
      <c r="P196" s="418">
        <v>0.3241974165</v>
      </c>
      <c r="Q196" s="419">
        <v>0.80281113478925237</v>
      </c>
      <c r="R196" s="425"/>
      <c r="S196" s="426"/>
      <c r="T196" s="419">
        <v>771.87828289678282</v>
      </c>
      <c r="U196" s="417">
        <v>7.4256729145558934E-4</v>
      </c>
      <c r="V196" s="418">
        <v>9.6692156366092537E-4</v>
      </c>
      <c r="W196" s="419">
        <v>2.8976081920382593E-3</v>
      </c>
      <c r="X196" s="417">
        <v>8.7855293819655528E-4</v>
      </c>
      <c r="Y196" s="418">
        <v>1.1440052347180005E-3</v>
      </c>
      <c r="Z196" s="419">
        <v>3.9136662360276363E-3</v>
      </c>
      <c r="AA196" s="417">
        <v>2.8208336399999999E-2</v>
      </c>
      <c r="AB196" s="418">
        <v>3.1494188404999998E-2</v>
      </c>
      <c r="AC196" s="419">
        <v>4.7601498463340858E-2</v>
      </c>
      <c r="AD196" s="417">
        <v>8.0271551000000007E-3</v>
      </c>
      <c r="AE196" s="418">
        <v>8.9620646149999993E-3</v>
      </c>
      <c r="AF196" s="419">
        <v>8.8642283964981815E-3</v>
      </c>
      <c r="AG196" s="417">
        <v>4.5867355899999997E-2</v>
      </c>
      <c r="AH196" s="418">
        <v>5.1209962730000003E-2</v>
      </c>
      <c r="AI196" s="419">
        <v>1.0489074999398175E-2</v>
      </c>
      <c r="AJ196" s="417">
        <v>2.06409322E-2</v>
      </c>
      <c r="AK196" s="418">
        <v>2.3044425665E-2</v>
      </c>
      <c r="AL196" s="419">
        <v>3.9059208600476644E-3</v>
      </c>
      <c r="AM196" s="417">
        <v>8.8524293200000007E-2</v>
      </c>
      <c r="AN196" s="418">
        <v>9.8835418834999994E-2</v>
      </c>
      <c r="AO196" s="419">
        <v>0.10471797477953156</v>
      </c>
      <c r="AP196" s="417">
        <v>0.69716971000000005</v>
      </c>
      <c r="AQ196" s="418">
        <v>0.34816981349999998</v>
      </c>
      <c r="AR196" s="440">
        <v>0.34816981349999998</v>
      </c>
      <c r="AS196" s="425"/>
      <c r="AT196" s="426"/>
      <c r="AU196" s="426"/>
    </row>
    <row r="197" spans="1:47" x14ac:dyDescent="0.2">
      <c r="A197" s="231">
        <v>1979</v>
      </c>
      <c r="B197" s="232">
        <v>33</v>
      </c>
      <c r="C197" s="417">
        <v>3.7385970799999999</v>
      </c>
      <c r="D197" s="418">
        <v>4.2113472925000002</v>
      </c>
      <c r="E197" s="419">
        <v>5.3128619815279929</v>
      </c>
      <c r="F197" s="417">
        <v>2.2815426200000002</v>
      </c>
      <c r="G197" s="418">
        <v>2.5440056520000001</v>
      </c>
      <c r="H197" s="419">
        <v>1.347348873785317</v>
      </c>
      <c r="I197" s="417">
        <v>2.5668146599999999</v>
      </c>
      <c r="J197" s="418">
        <v>2.3609131675000001</v>
      </c>
      <c r="K197" s="419">
        <v>7.1094542829860137</v>
      </c>
      <c r="L197" s="420"/>
      <c r="M197" s="421"/>
      <c r="N197" s="419">
        <v>4.9504770464046987E-3</v>
      </c>
      <c r="O197" s="417">
        <v>0.64896489000000002</v>
      </c>
      <c r="P197" s="418">
        <v>0.3241974165</v>
      </c>
      <c r="Q197" s="419">
        <v>0.80281113478925237</v>
      </c>
      <c r="R197" s="425"/>
      <c r="S197" s="426"/>
      <c r="T197" s="419">
        <v>771.87828289678282</v>
      </c>
      <c r="U197" s="417">
        <v>7.4256729145558934E-4</v>
      </c>
      <c r="V197" s="418">
        <v>9.6692156366092537E-4</v>
      </c>
      <c r="W197" s="419">
        <v>2.8976081920382593E-3</v>
      </c>
      <c r="X197" s="417">
        <v>8.7855293819655528E-4</v>
      </c>
      <c r="Y197" s="418">
        <v>1.1440052347180005E-3</v>
      </c>
      <c r="Z197" s="419">
        <v>3.9136662360276363E-3</v>
      </c>
      <c r="AA197" s="417">
        <v>2.8208336399999999E-2</v>
      </c>
      <c r="AB197" s="418">
        <v>3.1494188404999998E-2</v>
      </c>
      <c r="AC197" s="419">
        <v>4.7601498463340858E-2</v>
      </c>
      <c r="AD197" s="417">
        <v>8.0271551000000007E-3</v>
      </c>
      <c r="AE197" s="418">
        <v>8.9620646149999993E-3</v>
      </c>
      <c r="AF197" s="419">
        <v>8.8642283964981815E-3</v>
      </c>
      <c r="AG197" s="417">
        <v>4.5867355899999997E-2</v>
      </c>
      <c r="AH197" s="418">
        <v>5.1209962730000003E-2</v>
      </c>
      <c r="AI197" s="419">
        <v>1.0489074999398175E-2</v>
      </c>
      <c r="AJ197" s="417">
        <v>2.06409322E-2</v>
      </c>
      <c r="AK197" s="418">
        <v>2.3044425665E-2</v>
      </c>
      <c r="AL197" s="419">
        <v>3.9059208600476644E-3</v>
      </c>
      <c r="AM197" s="417">
        <v>8.8524293200000007E-2</v>
      </c>
      <c r="AN197" s="418">
        <v>9.8835418834999994E-2</v>
      </c>
      <c r="AO197" s="419">
        <v>0.10471797477953156</v>
      </c>
      <c r="AP197" s="417">
        <v>0.69716971000000005</v>
      </c>
      <c r="AQ197" s="418">
        <v>0.34816981349999998</v>
      </c>
      <c r="AR197" s="440">
        <v>0.34816981349999998</v>
      </c>
      <c r="AS197" s="425"/>
      <c r="AT197" s="426"/>
      <c r="AU197" s="426"/>
    </row>
    <row r="198" spans="1:47" x14ac:dyDescent="0.2">
      <c r="A198" s="231">
        <v>1979</v>
      </c>
      <c r="B198" s="232">
        <v>34</v>
      </c>
      <c r="C198" s="417">
        <v>3.7385970799999999</v>
      </c>
      <c r="D198" s="418">
        <v>4.2113472925000002</v>
      </c>
      <c r="E198" s="419">
        <v>5.3128619815279929</v>
      </c>
      <c r="F198" s="417">
        <v>2.2815426200000002</v>
      </c>
      <c r="G198" s="418">
        <v>2.5440056520000001</v>
      </c>
      <c r="H198" s="419">
        <v>1.347348873785317</v>
      </c>
      <c r="I198" s="417">
        <v>2.5668146599999999</v>
      </c>
      <c r="J198" s="418">
        <v>2.3609131675000001</v>
      </c>
      <c r="K198" s="419">
        <v>7.1094542829860137</v>
      </c>
      <c r="L198" s="420"/>
      <c r="M198" s="421"/>
      <c r="N198" s="419">
        <v>4.9504770464046987E-3</v>
      </c>
      <c r="O198" s="417">
        <v>0.64896489000000002</v>
      </c>
      <c r="P198" s="418">
        <v>0.3241974165</v>
      </c>
      <c r="Q198" s="419">
        <v>0.80281113478925237</v>
      </c>
      <c r="R198" s="425"/>
      <c r="S198" s="426"/>
      <c r="T198" s="419">
        <v>771.87828289678282</v>
      </c>
      <c r="U198" s="417">
        <v>7.4256729145558934E-4</v>
      </c>
      <c r="V198" s="418">
        <v>9.6692156366092537E-4</v>
      </c>
      <c r="W198" s="419">
        <v>2.8976081920382593E-3</v>
      </c>
      <c r="X198" s="417">
        <v>8.7855293819655528E-4</v>
      </c>
      <c r="Y198" s="418">
        <v>1.1440052347180005E-3</v>
      </c>
      <c r="Z198" s="419">
        <v>3.9136662360276363E-3</v>
      </c>
      <c r="AA198" s="417">
        <v>2.8208336399999999E-2</v>
      </c>
      <c r="AB198" s="418">
        <v>3.1494188404999998E-2</v>
      </c>
      <c r="AC198" s="419">
        <v>4.7601498463340858E-2</v>
      </c>
      <c r="AD198" s="417">
        <v>8.0271551000000007E-3</v>
      </c>
      <c r="AE198" s="418">
        <v>8.9620646149999993E-3</v>
      </c>
      <c r="AF198" s="419">
        <v>8.8642283964981815E-3</v>
      </c>
      <c r="AG198" s="417">
        <v>4.5867355899999997E-2</v>
      </c>
      <c r="AH198" s="418">
        <v>5.1209962730000003E-2</v>
      </c>
      <c r="AI198" s="419">
        <v>1.0489074999398175E-2</v>
      </c>
      <c r="AJ198" s="417">
        <v>2.06409322E-2</v>
      </c>
      <c r="AK198" s="418">
        <v>2.3044425665E-2</v>
      </c>
      <c r="AL198" s="419">
        <v>3.9059208600476644E-3</v>
      </c>
      <c r="AM198" s="417">
        <v>8.8524293200000007E-2</v>
      </c>
      <c r="AN198" s="418">
        <v>9.8835418834999994E-2</v>
      </c>
      <c r="AO198" s="419">
        <v>0.10471797477953156</v>
      </c>
      <c r="AP198" s="417">
        <v>0.69716971000000005</v>
      </c>
      <c r="AQ198" s="418">
        <v>0.34816981349999998</v>
      </c>
      <c r="AR198" s="440">
        <v>0.34816981349999998</v>
      </c>
      <c r="AS198" s="425"/>
      <c r="AT198" s="426"/>
      <c r="AU198" s="426"/>
    </row>
    <row r="199" spans="1:47" x14ac:dyDescent="0.2">
      <c r="A199" s="231">
        <v>1979</v>
      </c>
      <c r="B199" s="232">
        <v>35</v>
      </c>
      <c r="C199" s="417">
        <v>3.7385970799999999</v>
      </c>
      <c r="D199" s="418">
        <v>4.2113472925000002</v>
      </c>
      <c r="E199" s="419">
        <v>5.3128619815279929</v>
      </c>
      <c r="F199" s="417">
        <v>2.2815426200000002</v>
      </c>
      <c r="G199" s="418">
        <v>2.5440056520000001</v>
      </c>
      <c r="H199" s="419">
        <v>1.347348873785317</v>
      </c>
      <c r="I199" s="417">
        <v>2.5668146599999999</v>
      </c>
      <c r="J199" s="418">
        <v>2.3609131675000001</v>
      </c>
      <c r="K199" s="419">
        <v>7.1094542829860137</v>
      </c>
      <c r="L199" s="420"/>
      <c r="M199" s="421"/>
      <c r="N199" s="419">
        <v>4.9504770464046987E-3</v>
      </c>
      <c r="O199" s="417">
        <v>0.64896489000000002</v>
      </c>
      <c r="P199" s="418">
        <v>0.3241974165</v>
      </c>
      <c r="Q199" s="419">
        <v>0.80281113478925237</v>
      </c>
      <c r="R199" s="425"/>
      <c r="S199" s="426"/>
      <c r="T199" s="419">
        <v>771.87828289678282</v>
      </c>
      <c r="U199" s="417">
        <v>7.4256729145558934E-4</v>
      </c>
      <c r="V199" s="418">
        <v>9.6692156366092537E-4</v>
      </c>
      <c r="W199" s="419">
        <v>2.8976081920382593E-3</v>
      </c>
      <c r="X199" s="417">
        <v>8.7855293819655528E-4</v>
      </c>
      <c r="Y199" s="418">
        <v>1.1440052347180005E-3</v>
      </c>
      <c r="Z199" s="419">
        <v>3.9136662360276363E-3</v>
      </c>
      <c r="AA199" s="417">
        <v>2.8208336399999999E-2</v>
      </c>
      <c r="AB199" s="418">
        <v>3.1494188404999998E-2</v>
      </c>
      <c r="AC199" s="419">
        <v>4.7601498463340858E-2</v>
      </c>
      <c r="AD199" s="417">
        <v>8.0271551000000007E-3</v>
      </c>
      <c r="AE199" s="418">
        <v>8.9620646149999993E-3</v>
      </c>
      <c r="AF199" s="419">
        <v>8.8642283964981815E-3</v>
      </c>
      <c r="AG199" s="417">
        <v>4.5867355899999997E-2</v>
      </c>
      <c r="AH199" s="418">
        <v>5.1209962730000003E-2</v>
      </c>
      <c r="AI199" s="419">
        <v>1.0489074999398175E-2</v>
      </c>
      <c r="AJ199" s="417">
        <v>2.06409322E-2</v>
      </c>
      <c r="AK199" s="418">
        <v>2.3044425665E-2</v>
      </c>
      <c r="AL199" s="419">
        <v>3.9059208600476644E-3</v>
      </c>
      <c r="AM199" s="417">
        <v>8.8524293200000007E-2</v>
      </c>
      <c r="AN199" s="418">
        <v>9.8835418834999994E-2</v>
      </c>
      <c r="AO199" s="419">
        <v>0.10471797477953156</v>
      </c>
      <c r="AP199" s="417">
        <v>0.69716971000000005</v>
      </c>
      <c r="AQ199" s="418">
        <v>0.34816981349999998</v>
      </c>
      <c r="AR199" s="440">
        <v>0.34816981349999998</v>
      </c>
      <c r="AS199" s="425"/>
      <c r="AT199" s="426"/>
      <c r="AU199" s="426"/>
    </row>
    <row r="200" spans="1:47" x14ac:dyDescent="0.2">
      <c r="A200" s="231">
        <v>1979</v>
      </c>
      <c r="B200" s="232">
        <v>36</v>
      </c>
      <c r="C200" s="417">
        <v>3.7385970799999999</v>
      </c>
      <c r="D200" s="418">
        <v>4.2113472925000002</v>
      </c>
      <c r="E200" s="419">
        <v>5.3128619815279929</v>
      </c>
      <c r="F200" s="417">
        <v>2.2815426200000002</v>
      </c>
      <c r="G200" s="418">
        <v>2.5440056520000001</v>
      </c>
      <c r="H200" s="419">
        <v>1.347348873785317</v>
      </c>
      <c r="I200" s="417">
        <v>2.5668146599999999</v>
      </c>
      <c r="J200" s="418">
        <v>2.3609131675000001</v>
      </c>
      <c r="K200" s="419">
        <v>7.1094542829860137</v>
      </c>
      <c r="L200" s="420"/>
      <c r="M200" s="421"/>
      <c r="N200" s="419">
        <v>4.9504770464046987E-3</v>
      </c>
      <c r="O200" s="417">
        <v>0.64896489000000002</v>
      </c>
      <c r="P200" s="418">
        <v>0.3241974165</v>
      </c>
      <c r="Q200" s="419">
        <v>0.80281113478925237</v>
      </c>
      <c r="R200" s="425"/>
      <c r="S200" s="426"/>
      <c r="T200" s="419">
        <v>771.87828289678282</v>
      </c>
      <c r="U200" s="417">
        <v>7.4256729145558934E-4</v>
      </c>
      <c r="V200" s="418">
        <v>9.6692156366092537E-4</v>
      </c>
      <c r="W200" s="419">
        <v>2.8976081920382593E-3</v>
      </c>
      <c r="X200" s="417">
        <v>8.7855293819655528E-4</v>
      </c>
      <c r="Y200" s="418">
        <v>1.1440052347180005E-3</v>
      </c>
      <c r="Z200" s="419">
        <v>3.9136662360276363E-3</v>
      </c>
      <c r="AA200" s="417">
        <v>2.8208336399999999E-2</v>
      </c>
      <c r="AB200" s="418">
        <v>3.1494188404999998E-2</v>
      </c>
      <c r="AC200" s="419">
        <v>4.7601498463340858E-2</v>
      </c>
      <c r="AD200" s="417">
        <v>8.0271551000000007E-3</v>
      </c>
      <c r="AE200" s="418">
        <v>8.9620646149999993E-3</v>
      </c>
      <c r="AF200" s="419">
        <v>8.8642283964981815E-3</v>
      </c>
      <c r="AG200" s="417">
        <v>4.5867355899999997E-2</v>
      </c>
      <c r="AH200" s="418">
        <v>5.1209962730000003E-2</v>
      </c>
      <c r="AI200" s="419">
        <v>1.0489074999398175E-2</v>
      </c>
      <c r="AJ200" s="417">
        <v>2.06409322E-2</v>
      </c>
      <c r="AK200" s="418">
        <v>2.3044425665E-2</v>
      </c>
      <c r="AL200" s="419">
        <v>3.9059208600476644E-3</v>
      </c>
      <c r="AM200" s="417">
        <v>8.8524293200000007E-2</v>
      </c>
      <c r="AN200" s="418">
        <v>9.8835418834999994E-2</v>
      </c>
      <c r="AO200" s="419">
        <v>0.10471797477953156</v>
      </c>
      <c r="AP200" s="417">
        <v>0.69716971000000005</v>
      </c>
      <c r="AQ200" s="418">
        <v>0.34816981349999998</v>
      </c>
      <c r="AR200" s="440">
        <v>0.34816981349999998</v>
      </c>
      <c r="AS200" s="425"/>
      <c r="AT200" s="426"/>
      <c r="AU200" s="426"/>
    </row>
    <row r="201" spans="1:47" x14ac:dyDescent="0.2">
      <c r="A201" s="231">
        <v>1979</v>
      </c>
      <c r="B201" s="232">
        <v>37</v>
      </c>
      <c r="C201" s="417">
        <v>3.7385970799999999</v>
      </c>
      <c r="D201" s="418">
        <v>4.2113472925000002</v>
      </c>
      <c r="E201" s="419">
        <v>5.3128619815279929</v>
      </c>
      <c r="F201" s="417">
        <v>2.2815426200000002</v>
      </c>
      <c r="G201" s="418">
        <v>2.5440056520000001</v>
      </c>
      <c r="H201" s="419">
        <v>1.347348873785317</v>
      </c>
      <c r="I201" s="417">
        <v>2.5668146599999999</v>
      </c>
      <c r="J201" s="418">
        <v>2.3609131675000001</v>
      </c>
      <c r="K201" s="419">
        <v>7.1094542829860137</v>
      </c>
      <c r="L201" s="420"/>
      <c r="M201" s="421"/>
      <c r="N201" s="419">
        <v>4.9504770464046987E-3</v>
      </c>
      <c r="O201" s="417">
        <v>0.64896489000000002</v>
      </c>
      <c r="P201" s="418">
        <v>0.3241974165</v>
      </c>
      <c r="Q201" s="419">
        <v>0.80281113478925237</v>
      </c>
      <c r="R201" s="425"/>
      <c r="S201" s="426"/>
      <c r="T201" s="419">
        <v>771.87828289678282</v>
      </c>
      <c r="U201" s="417">
        <v>7.4256729145558934E-4</v>
      </c>
      <c r="V201" s="418">
        <v>9.6692156366092537E-4</v>
      </c>
      <c r="W201" s="419">
        <v>2.8976081920382593E-3</v>
      </c>
      <c r="X201" s="417">
        <v>8.7855293819655528E-4</v>
      </c>
      <c r="Y201" s="418">
        <v>1.1440052347180005E-3</v>
      </c>
      <c r="Z201" s="419">
        <v>3.9136662360276363E-3</v>
      </c>
      <c r="AA201" s="417">
        <v>2.8208336399999999E-2</v>
      </c>
      <c r="AB201" s="418">
        <v>3.1494188404999998E-2</v>
      </c>
      <c r="AC201" s="419">
        <v>4.7601498463340858E-2</v>
      </c>
      <c r="AD201" s="417">
        <v>8.0271551000000007E-3</v>
      </c>
      <c r="AE201" s="418">
        <v>8.9620646149999993E-3</v>
      </c>
      <c r="AF201" s="419">
        <v>8.8642283964981815E-3</v>
      </c>
      <c r="AG201" s="417">
        <v>4.5867355899999997E-2</v>
      </c>
      <c r="AH201" s="418">
        <v>5.1209962730000003E-2</v>
      </c>
      <c r="AI201" s="419">
        <v>1.0489074999398175E-2</v>
      </c>
      <c r="AJ201" s="417">
        <v>2.06409322E-2</v>
      </c>
      <c r="AK201" s="418">
        <v>2.3044425665E-2</v>
      </c>
      <c r="AL201" s="419">
        <v>3.9059208600476644E-3</v>
      </c>
      <c r="AM201" s="417">
        <v>8.8524293200000007E-2</v>
      </c>
      <c r="AN201" s="418">
        <v>9.8835418834999994E-2</v>
      </c>
      <c r="AO201" s="419">
        <v>0.10471797477953156</v>
      </c>
      <c r="AP201" s="417">
        <v>0.69716971000000005</v>
      </c>
      <c r="AQ201" s="418">
        <v>0.34816981349999998</v>
      </c>
      <c r="AR201" s="440">
        <v>0.34816981349999998</v>
      </c>
      <c r="AS201" s="425"/>
      <c r="AT201" s="426"/>
      <c r="AU201" s="426"/>
    </row>
    <row r="202" spans="1:47" x14ac:dyDescent="0.2">
      <c r="A202" s="231">
        <v>1979</v>
      </c>
      <c r="B202" s="232">
        <v>38</v>
      </c>
      <c r="C202" s="417">
        <v>3.7385970799999999</v>
      </c>
      <c r="D202" s="418">
        <v>4.2113472925000002</v>
      </c>
      <c r="E202" s="419">
        <v>5.3128619815279929</v>
      </c>
      <c r="F202" s="417">
        <v>2.2815426200000002</v>
      </c>
      <c r="G202" s="418">
        <v>2.5440056520000001</v>
      </c>
      <c r="H202" s="419">
        <v>1.347348873785317</v>
      </c>
      <c r="I202" s="417">
        <v>2.5668146599999999</v>
      </c>
      <c r="J202" s="418">
        <v>2.3609131675000001</v>
      </c>
      <c r="K202" s="419">
        <v>7.1094542829860137</v>
      </c>
      <c r="L202" s="420"/>
      <c r="M202" s="421"/>
      <c r="N202" s="419">
        <v>4.9504770464046987E-3</v>
      </c>
      <c r="O202" s="417">
        <v>0.64896489000000002</v>
      </c>
      <c r="P202" s="418">
        <v>0.3241974165</v>
      </c>
      <c r="Q202" s="419">
        <v>0.80281113478925237</v>
      </c>
      <c r="R202" s="425"/>
      <c r="S202" s="426"/>
      <c r="T202" s="419">
        <v>771.87828289678282</v>
      </c>
      <c r="U202" s="417">
        <v>7.4256729145558934E-4</v>
      </c>
      <c r="V202" s="418">
        <v>9.6692156366092537E-4</v>
      </c>
      <c r="W202" s="419">
        <v>2.8976081920382593E-3</v>
      </c>
      <c r="X202" s="417">
        <v>8.7855293819655528E-4</v>
      </c>
      <c r="Y202" s="418">
        <v>1.1440052347180005E-3</v>
      </c>
      <c r="Z202" s="419">
        <v>3.9136662360276363E-3</v>
      </c>
      <c r="AA202" s="417">
        <v>2.8208336399999999E-2</v>
      </c>
      <c r="AB202" s="418">
        <v>3.1494188404999998E-2</v>
      </c>
      <c r="AC202" s="419">
        <v>4.7601498463340858E-2</v>
      </c>
      <c r="AD202" s="417">
        <v>8.0271551000000007E-3</v>
      </c>
      <c r="AE202" s="418">
        <v>8.9620646149999993E-3</v>
      </c>
      <c r="AF202" s="419">
        <v>8.8642283964981815E-3</v>
      </c>
      <c r="AG202" s="417">
        <v>4.5867355899999997E-2</v>
      </c>
      <c r="AH202" s="418">
        <v>5.1209962730000003E-2</v>
      </c>
      <c r="AI202" s="419">
        <v>1.0489074999398175E-2</v>
      </c>
      <c r="AJ202" s="417">
        <v>2.06409322E-2</v>
      </c>
      <c r="AK202" s="418">
        <v>2.3044425665E-2</v>
      </c>
      <c r="AL202" s="419">
        <v>3.9059208600476644E-3</v>
      </c>
      <c r="AM202" s="417">
        <v>8.8524293200000007E-2</v>
      </c>
      <c r="AN202" s="418">
        <v>9.8835418834999994E-2</v>
      </c>
      <c r="AO202" s="419">
        <v>0.10471797477953156</v>
      </c>
      <c r="AP202" s="417">
        <v>0.69716971000000005</v>
      </c>
      <c r="AQ202" s="418">
        <v>0.34816981349999998</v>
      </c>
      <c r="AR202" s="440">
        <v>0.34816981349999998</v>
      </c>
      <c r="AS202" s="425"/>
      <c r="AT202" s="426"/>
      <c r="AU202" s="426"/>
    </row>
    <row r="203" spans="1:47" x14ac:dyDescent="0.2">
      <c r="A203" s="231">
        <v>1979</v>
      </c>
      <c r="B203" s="232">
        <v>39</v>
      </c>
      <c r="C203" s="417">
        <v>3.7385970799999999</v>
      </c>
      <c r="D203" s="418">
        <v>4.2113472925000002</v>
      </c>
      <c r="E203" s="419">
        <v>5.3128619815279929</v>
      </c>
      <c r="F203" s="417">
        <v>2.2815426200000002</v>
      </c>
      <c r="G203" s="418">
        <v>2.5440056520000001</v>
      </c>
      <c r="H203" s="419">
        <v>1.347348873785317</v>
      </c>
      <c r="I203" s="417">
        <v>2.5668146599999999</v>
      </c>
      <c r="J203" s="418">
        <v>2.3609131675000001</v>
      </c>
      <c r="K203" s="419">
        <v>7.1094542829860137</v>
      </c>
      <c r="L203" s="420"/>
      <c r="M203" s="421"/>
      <c r="N203" s="419">
        <v>4.9504770464046987E-3</v>
      </c>
      <c r="O203" s="417">
        <v>0.64896489000000002</v>
      </c>
      <c r="P203" s="418">
        <v>0.3241974165</v>
      </c>
      <c r="Q203" s="419">
        <v>0.80281113478925237</v>
      </c>
      <c r="R203" s="425"/>
      <c r="S203" s="426"/>
      <c r="T203" s="419">
        <v>771.87828289678282</v>
      </c>
      <c r="U203" s="417">
        <v>7.4256729145558934E-4</v>
      </c>
      <c r="V203" s="418">
        <v>9.6692156366092537E-4</v>
      </c>
      <c r="W203" s="419">
        <v>2.8976081920382593E-3</v>
      </c>
      <c r="X203" s="417">
        <v>8.7855293819655528E-4</v>
      </c>
      <c r="Y203" s="418">
        <v>1.1440052347180005E-3</v>
      </c>
      <c r="Z203" s="419">
        <v>3.9136662360276363E-3</v>
      </c>
      <c r="AA203" s="417">
        <v>2.8208336399999999E-2</v>
      </c>
      <c r="AB203" s="418">
        <v>3.1494188404999998E-2</v>
      </c>
      <c r="AC203" s="419">
        <v>4.7601498463340858E-2</v>
      </c>
      <c r="AD203" s="417">
        <v>8.0271551000000007E-3</v>
      </c>
      <c r="AE203" s="418">
        <v>8.9620646149999993E-3</v>
      </c>
      <c r="AF203" s="419">
        <v>8.8642283964981815E-3</v>
      </c>
      <c r="AG203" s="417">
        <v>4.5867355899999997E-2</v>
      </c>
      <c r="AH203" s="418">
        <v>5.1209962730000003E-2</v>
      </c>
      <c r="AI203" s="419">
        <v>1.0489074999398175E-2</v>
      </c>
      <c r="AJ203" s="417">
        <v>2.06409322E-2</v>
      </c>
      <c r="AK203" s="418">
        <v>2.3044425665E-2</v>
      </c>
      <c r="AL203" s="419">
        <v>3.9059208600476644E-3</v>
      </c>
      <c r="AM203" s="417">
        <v>8.8524293200000007E-2</v>
      </c>
      <c r="AN203" s="418">
        <v>9.8835418834999994E-2</v>
      </c>
      <c r="AO203" s="419">
        <v>0.10471797477953156</v>
      </c>
      <c r="AP203" s="417">
        <v>0.69716971000000005</v>
      </c>
      <c r="AQ203" s="418">
        <v>0.34816981349999998</v>
      </c>
      <c r="AR203" s="440">
        <v>0.34816981349999998</v>
      </c>
      <c r="AS203" s="425"/>
      <c r="AT203" s="426"/>
      <c r="AU203" s="426"/>
    </row>
    <row r="204" spans="1:47" ht="13.5" thickBot="1" x14ac:dyDescent="0.25">
      <c r="A204" s="233">
        <v>1979</v>
      </c>
      <c r="B204" s="234">
        <v>40</v>
      </c>
      <c r="C204" s="428">
        <v>3.7385970799999999</v>
      </c>
      <c r="D204" s="429">
        <v>4.2113472925000002</v>
      </c>
      <c r="E204" s="430">
        <v>5.3128619815279929</v>
      </c>
      <c r="F204" s="428">
        <v>2.2815426200000002</v>
      </c>
      <c r="G204" s="429">
        <v>2.5440056520000001</v>
      </c>
      <c r="H204" s="430">
        <v>1.347348873785317</v>
      </c>
      <c r="I204" s="428">
        <v>2.5668146599999999</v>
      </c>
      <c r="J204" s="429">
        <v>2.3609131675000001</v>
      </c>
      <c r="K204" s="430">
        <v>7.1094542829860137</v>
      </c>
      <c r="L204" s="431"/>
      <c r="M204" s="432"/>
      <c r="N204" s="430">
        <v>4.9504770464046987E-3</v>
      </c>
      <c r="O204" s="428">
        <v>0.64896489000000002</v>
      </c>
      <c r="P204" s="429">
        <v>0.3241974165</v>
      </c>
      <c r="Q204" s="430">
        <v>0.80281113478925237</v>
      </c>
      <c r="R204" s="433"/>
      <c r="S204" s="434"/>
      <c r="T204" s="430">
        <v>771.87828289678282</v>
      </c>
      <c r="U204" s="428">
        <v>7.4256729145558934E-4</v>
      </c>
      <c r="V204" s="429">
        <v>9.6692156366092537E-4</v>
      </c>
      <c r="W204" s="430">
        <v>2.8976081920382593E-3</v>
      </c>
      <c r="X204" s="428">
        <v>8.7855293819655528E-4</v>
      </c>
      <c r="Y204" s="429">
        <v>1.1440052347180005E-3</v>
      </c>
      <c r="Z204" s="430">
        <v>3.9136662360276363E-3</v>
      </c>
      <c r="AA204" s="428">
        <v>2.8208336399999999E-2</v>
      </c>
      <c r="AB204" s="429">
        <v>3.1494188404999998E-2</v>
      </c>
      <c r="AC204" s="430">
        <v>4.7601498463340858E-2</v>
      </c>
      <c r="AD204" s="428">
        <v>8.0271551000000007E-3</v>
      </c>
      <c r="AE204" s="429">
        <v>8.9620646149999993E-3</v>
      </c>
      <c r="AF204" s="430">
        <v>8.8642283964981815E-3</v>
      </c>
      <c r="AG204" s="428">
        <v>4.5867355899999997E-2</v>
      </c>
      <c r="AH204" s="429">
        <v>5.1209962730000003E-2</v>
      </c>
      <c r="AI204" s="430">
        <v>1.0489074999398175E-2</v>
      </c>
      <c r="AJ204" s="428">
        <v>2.06409322E-2</v>
      </c>
      <c r="AK204" s="429">
        <v>2.3044425665E-2</v>
      </c>
      <c r="AL204" s="430">
        <v>3.9059208600476644E-3</v>
      </c>
      <c r="AM204" s="428">
        <v>8.8524293200000007E-2</v>
      </c>
      <c r="AN204" s="429">
        <v>9.8835418834999994E-2</v>
      </c>
      <c r="AO204" s="430">
        <v>0.10471797477953156</v>
      </c>
      <c r="AP204" s="428">
        <v>0.69716971000000005</v>
      </c>
      <c r="AQ204" s="429">
        <v>0.34816981349999998</v>
      </c>
      <c r="AR204" s="441">
        <v>0.34816981349999998</v>
      </c>
      <c r="AS204" s="433"/>
      <c r="AT204" s="434"/>
      <c r="AU204" s="434"/>
    </row>
    <row r="205" spans="1:47" x14ac:dyDescent="0.2">
      <c r="A205" s="229">
        <v>1980</v>
      </c>
      <c r="B205" s="230">
        <v>1</v>
      </c>
      <c r="C205" s="409">
        <v>0.84374800999999999</v>
      </c>
      <c r="D205" s="410">
        <v>0.66211149150000004</v>
      </c>
      <c r="E205" s="411">
        <v>1.3514259457582545</v>
      </c>
      <c r="F205" s="409">
        <v>0.23360417999999999</v>
      </c>
      <c r="G205" s="410">
        <v>0.32647981549999999</v>
      </c>
      <c r="H205" s="411">
        <v>0.32061363759852229</v>
      </c>
      <c r="I205" s="409">
        <v>1.54031506</v>
      </c>
      <c r="J205" s="410">
        <v>1.0256303339999999</v>
      </c>
      <c r="K205" s="411">
        <v>6.7037435060853587</v>
      </c>
      <c r="L205" s="412"/>
      <c r="M205" s="413"/>
      <c r="N205" s="411">
        <v>0.29357451689287484</v>
      </c>
      <c r="O205" s="409">
        <v>0.67796778999999996</v>
      </c>
      <c r="P205" s="410">
        <v>0.3422992265</v>
      </c>
      <c r="Q205" s="411">
        <v>0.47687595855135106</v>
      </c>
      <c r="R205" s="414"/>
      <c r="S205" s="415"/>
      <c r="T205" s="411">
        <v>753.01577018885371</v>
      </c>
      <c r="U205" s="409">
        <v>7.4256729145558934E-4</v>
      </c>
      <c r="V205" s="410">
        <v>9.6692156366092537E-4</v>
      </c>
      <c r="W205" s="411">
        <v>2.5846213269631732E-3</v>
      </c>
      <c r="X205" s="409">
        <v>8.7855293819655528E-4</v>
      </c>
      <c r="Y205" s="410">
        <v>1.1440052347180005E-3</v>
      </c>
      <c r="Z205" s="411">
        <v>2.4073178612593177E-3</v>
      </c>
      <c r="AA205" s="409">
        <v>2.9726853999999998E-3</v>
      </c>
      <c r="AB205" s="410">
        <v>4.1691974800000002E-3</v>
      </c>
      <c r="AC205" s="411">
        <v>1.1327201047475593E-2</v>
      </c>
      <c r="AD205" s="409">
        <v>8.4651430000000003E-4</v>
      </c>
      <c r="AE205" s="410">
        <v>1.1860592249999999E-3</v>
      </c>
      <c r="AF205" s="411">
        <v>2.1093205747933904E-3</v>
      </c>
      <c r="AG205" s="409">
        <v>4.8333891999999996E-3</v>
      </c>
      <c r="AH205" s="410">
        <v>6.7791459049999997E-3</v>
      </c>
      <c r="AI205" s="411">
        <v>2.495967477779725E-3</v>
      </c>
      <c r="AJ205" s="409">
        <v>2.1746300999999999E-3</v>
      </c>
      <c r="AK205" s="410">
        <v>3.0505863100000002E-3</v>
      </c>
      <c r="AL205" s="411">
        <v>9.294509790746013E-4</v>
      </c>
      <c r="AM205" s="409">
        <v>9.3297141000000007E-3</v>
      </c>
      <c r="AN205" s="410">
        <v>1.3083433239999999E-2</v>
      </c>
      <c r="AO205" s="411">
        <v>2.4918575844724119E-2</v>
      </c>
      <c r="AP205" s="409">
        <v>0.72607259999999996</v>
      </c>
      <c r="AQ205" s="410">
        <v>0.3663216285</v>
      </c>
      <c r="AR205" s="439">
        <v>0.3663216285</v>
      </c>
      <c r="AS205" s="414"/>
      <c r="AT205" s="415"/>
      <c r="AU205" s="415"/>
    </row>
    <row r="206" spans="1:47" x14ac:dyDescent="0.2">
      <c r="A206" s="231">
        <v>1980</v>
      </c>
      <c r="B206" s="232">
        <v>2</v>
      </c>
      <c r="C206" s="417">
        <v>0.89025968</v>
      </c>
      <c r="D206" s="418">
        <v>0.7459585245</v>
      </c>
      <c r="E206" s="419">
        <v>1.3518449049149417</v>
      </c>
      <c r="F206" s="417">
        <v>0.26619234000000003</v>
      </c>
      <c r="G206" s="418">
        <v>0.39686228200000001</v>
      </c>
      <c r="H206" s="419">
        <v>0.32095186952601507</v>
      </c>
      <c r="I206" s="417">
        <v>1.5972874399999999</v>
      </c>
      <c r="J206" s="418">
        <v>1.124129119</v>
      </c>
      <c r="K206" s="419">
        <v>6.7045612087381725</v>
      </c>
      <c r="L206" s="420"/>
      <c r="M206" s="421"/>
      <c r="N206" s="419">
        <v>0.293619089218705</v>
      </c>
      <c r="O206" s="417">
        <v>0.67796778999999996</v>
      </c>
      <c r="P206" s="418">
        <v>0.3422992265</v>
      </c>
      <c r="Q206" s="419">
        <v>0.47689678936033214</v>
      </c>
      <c r="R206" s="422"/>
      <c r="S206" s="423"/>
      <c r="T206" s="419">
        <v>753.02072560222109</v>
      </c>
      <c r="U206" s="417">
        <v>7.4256729145558934E-4</v>
      </c>
      <c r="V206" s="418">
        <v>9.6692156366092537E-4</v>
      </c>
      <c r="W206" s="419">
        <v>2.5873480771605056E-3</v>
      </c>
      <c r="X206" s="417">
        <v>8.7855293819655528E-4</v>
      </c>
      <c r="Y206" s="418">
        <v>1.1440052347180005E-3</v>
      </c>
      <c r="Z206" s="419">
        <v>2.4105063096970672E-3</v>
      </c>
      <c r="AA206" s="417">
        <v>3.3757176000000001E-3</v>
      </c>
      <c r="AB206" s="418">
        <v>5.0370712600000004E-3</v>
      </c>
      <c r="AC206" s="419">
        <v>1.1339175521069113E-2</v>
      </c>
      <c r="AD206" s="417">
        <v>9.6032029999999996E-4</v>
      </c>
      <c r="AE206" s="418">
        <v>1.4334750450000001E-3</v>
      </c>
      <c r="AF206" s="419">
        <v>2.1115469925585603E-3</v>
      </c>
      <c r="AG206" s="417">
        <v>5.4884134999999999E-3</v>
      </c>
      <c r="AH206" s="418">
        <v>8.1905841050000008E-3</v>
      </c>
      <c r="AI206" s="419">
        <v>2.4986031643888409E-3</v>
      </c>
      <c r="AJ206" s="417">
        <v>2.4696945999999999E-3</v>
      </c>
      <c r="AK206" s="418">
        <v>3.6858119549999999E-3</v>
      </c>
      <c r="AL206" s="419">
        <v>9.3043178718007222E-4</v>
      </c>
      <c r="AM206" s="417">
        <v>1.0593821600000001E-2</v>
      </c>
      <c r="AN206" s="418">
        <v>1.5807919340000001E-2</v>
      </c>
      <c r="AO206" s="419">
        <v>2.4944856652212789E-2</v>
      </c>
      <c r="AP206" s="417">
        <v>0.72607259999999996</v>
      </c>
      <c r="AQ206" s="418">
        <v>0.3663216285</v>
      </c>
      <c r="AR206" s="440">
        <v>0.3663216285</v>
      </c>
      <c r="AS206" s="422"/>
      <c r="AT206" s="423"/>
      <c r="AU206" s="423"/>
    </row>
    <row r="207" spans="1:47" x14ac:dyDescent="0.2">
      <c r="A207" s="231">
        <v>1980</v>
      </c>
      <c r="B207" s="232">
        <v>3</v>
      </c>
      <c r="C207" s="417">
        <v>0.94519976999999999</v>
      </c>
      <c r="D207" s="418">
        <v>0.84100940599999996</v>
      </c>
      <c r="E207" s="419">
        <v>1.4317518369031486</v>
      </c>
      <c r="F207" s="417">
        <v>0.30334915000000001</v>
      </c>
      <c r="G207" s="418">
        <v>0.47430371399999999</v>
      </c>
      <c r="H207" s="419">
        <v>0.3849757416669104</v>
      </c>
      <c r="I207" s="417">
        <v>1.65988688</v>
      </c>
      <c r="J207" s="418">
        <v>1.2277334310000001</v>
      </c>
      <c r="K207" s="419">
        <v>6.8641882074230054</v>
      </c>
      <c r="L207" s="420"/>
      <c r="M207" s="421"/>
      <c r="N207" s="419">
        <v>0.30238266080417525</v>
      </c>
      <c r="O207" s="417">
        <v>0.67796778999999996</v>
      </c>
      <c r="P207" s="418">
        <v>0.3422992265</v>
      </c>
      <c r="Q207" s="419">
        <v>0.48080099072132537</v>
      </c>
      <c r="R207" s="422"/>
      <c r="S207" s="423"/>
      <c r="T207" s="419">
        <v>753.42400193732442</v>
      </c>
      <c r="U207" s="417">
        <v>7.4256729145558934E-4</v>
      </c>
      <c r="V207" s="418">
        <v>9.6692156366092537E-4</v>
      </c>
      <c r="W207" s="419">
        <v>3.1034795787715421E-3</v>
      </c>
      <c r="X207" s="417">
        <v>8.7855293819655528E-4</v>
      </c>
      <c r="Y207" s="418">
        <v>1.1440052347180005E-3</v>
      </c>
      <c r="Z207" s="419">
        <v>3.0132556000766939E-3</v>
      </c>
      <c r="AA207" s="417">
        <v>3.8317471E-3</v>
      </c>
      <c r="AB207" s="418">
        <v>5.9909663650000002E-3</v>
      </c>
      <c r="AC207" s="419">
        <v>1.3601133924132081E-2</v>
      </c>
      <c r="AD207" s="417">
        <v>1.0902005999999999E-3</v>
      </c>
      <c r="AE207" s="418">
        <v>1.704591465E-3</v>
      </c>
      <c r="AF207" s="419">
        <v>2.5327583932093895E-3</v>
      </c>
      <c r="AG207" s="417">
        <v>6.2317055000000003E-3</v>
      </c>
      <c r="AH207" s="418">
        <v>9.7415543100000009E-3</v>
      </c>
      <c r="AI207" s="419">
        <v>2.9970334054770747E-3</v>
      </c>
      <c r="AJ207" s="417">
        <v>2.8035263999999999E-3</v>
      </c>
      <c r="AK207" s="418">
        <v>4.3838433099999997E-3</v>
      </c>
      <c r="AL207" s="419">
        <v>1.1160345071315064E-3</v>
      </c>
      <c r="AM207" s="417">
        <v>1.20266091E-2</v>
      </c>
      <c r="AN207" s="418">
        <v>1.8801505864999998E-2</v>
      </c>
      <c r="AO207" s="419">
        <v>2.9920968237255412E-2</v>
      </c>
      <c r="AP207" s="417">
        <v>0.72607259999999996</v>
      </c>
      <c r="AQ207" s="418">
        <v>0.3663216285</v>
      </c>
      <c r="AR207" s="440">
        <v>0.3663216285</v>
      </c>
      <c r="AS207" s="422"/>
      <c r="AT207" s="423"/>
      <c r="AU207" s="423"/>
    </row>
    <row r="208" spans="1:47" x14ac:dyDescent="0.2">
      <c r="A208" s="231">
        <v>1980</v>
      </c>
      <c r="B208" s="232">
        <v>4</v>
      </c>
      <c r="C208" s="417">
        <v>1.0001023200000001</v>
      </c>
      <c r="D208" s="418">
        <v>0.93404102850000004</v>
      </c>
      <c r="E208" s="419">
        <v>1.352915995314445</v>
      </c>
      <c r="F208" s="417">
        <v>0.33977041000000002</v>
      </c>
      <c r="G208" s="418">
        <v>0.5482544225</v>
      </c>
      <c r="H208" s="419">
        <v>0.32180881213851675</v>
      </c>
      <c r="I208" s="417">
        <v>1.7198299399999999</v>
      </c>
      <c r="J208" s="418">
        <v>1.322372694</v>
      </c>
      <c r="K208" s="419">
        <v>6.706710626326962</v>
      </c>
      <c r="L208" s="420"/>
      <c r="M208" s="421"/>
      <c r="N208" s="419">
        <v>0.29373753203016328</v>
      </c>
      <c r="O208" s="417">
        <v>0.67796778999999996</v>
      </c>
      <c r="P208" s="418">
        <v>0.3422992265</v>
      </c>
      <c r="Q208" s="419">
        <v>0.47695048748725644</v>
      </c>
      <c r="R208" s="422"/>
      <c r="S208" s="423"/>
      <c r="T208" s="419">
        <v>753.84545887159197</v>
      </c>
      <c r="U208" s="417">
        <v>7.4256729145558934E-4</v>
      </c>
      <c r="V208" s="418">
        <v>9.6692156366092537E-4</v>
      </c>
      <c r="W208" s="419">
        <v>2.5942562577787542E-3</v>
      </c>
      <c r="X208" s="417">
        <v>8.7855293819655528E-4</v>
      </c>
      <c r="Y208" s="418">
        <v>1.1440052347180005E-3</v>
      </c>
      <c r="Z208" s="419">
        <v>2.4185701735119701E-3</v>
      </c>
      <c r="AA208" s="417">
        <v>4.2807432000000001E-3</v>
      </c>
      <c r="AB208" s="418">
        <v>6.9025233449999997E-3</v>
      </c>
      <c r="AC208" s="419">
        <v>1.1369428713668644E-2</v>
      </c>
      <c r="AD208" s="417">
        <v>1.2183687000000001E-3</v>
      </c>
      <c r="AE208" s="418">
        <v>1.9640291249999999E-3</v>
      </c>
      <c r="AF208" s="419">
        <v>2.1171839483124684E-3</v>
      </c>
      <c r="AG208" s="417">
        <v>6.9601352000000002E-3</v>
      </c>
      <c r="AH208" s="418">
        <v>1.1223629800000001E-2</v>
      </c>
      <c r="AI208" s="419">
        <v>2.5052741397613297E-3</v>
      </c>
      <c r="AJ208" s="417">
        <v>3.1326356000000001E-3</v>
      </c>
      <c r="AK208" s="418">
        <v>5.0507544600000001E-3</v>
      </c>
      <c r="AL208" s="419">
        <v>9.3291421901310471E-4</v>
      </c>
      <c r="AM208" s="417">
        <v>1.3433285999999999E-2</v>
      </c>
      <c r="AN208" s="418">
        <v>2.1661081150000001E-2</v>
      </c>
      <c r="AO208" s="419">
        <v>2.5011445200966397E-2</v>
      </c>
      <c r="AP208" s="417">
        <v>0.72607259999999996</v>
      </c>
      <c r="AQ208" s="418">
        <v>0.3663216285</v>
      </c>
      <c r="AR208" s="440">
        <v>0.3663216285</v>
      </c>
      <c r="AS208" s="422"/>
      <c r="AT208" s="423"/>
      <c r="AU208" s="423"/>
    </row>
    <row r="209" spans="1:47" x14ac:dyDescent="0.2">
      <c r="A209" s="231">
        <v>1980</v>
      </c>
      <c r="B209" s="232">
        <v>5</v>
      </c>
      <c r="C209" s="417">
        <v>1.0551174699999999</v>
      </c>
      <c r="D209" s="418">
        <v>1.025895046</v>
      </c>
      <c r="E209" s="419">
        <v>5.334236019045882</v>
      </c>
      <c r="F209" s="417">
        <v>0.37551939000000001</v>
      </c>
      <c r="G209" s="418">
        <v>0.61944535349999996</v>
      </c>
      <c r="H209" s="419">
        <v>1.236745239752608</v>
      </c>
      <c r="I209" s="417">
        <v>1.7771262699999999</v>
      </c>
      <c r="J209" s="418">
        <v>1.4089087629999999</v>
      </c>
      <c r="K209" s="419">
        <v>6.7015858174450855</v>
      </c>
      <c r="L209" s="420"/>
      <c r="M209" s="421"/>
      <c r="N209" s="419">
        <v>0.29373106253516618</v>
      </c>
      <c r="O209" s="417">
        <v>0.67796778999999996</v>
      </c>
      <c r="P209" s="418">
        <v>0.3422992265</v>
      </c>
      <c r="Q209" s="419">
        <v>0.87636592660820534</v>
      </c>
      <c r="R209" s="422"/>
      <c r="S209" s="423"/>
      <c r="T209" s="419">
        <v>754.14504238329209</v>
      </c>
      <c r="U209" s="417">
        <v>7.4256729145558934E-4</v>
      </c>
      <c r="V209" s="418">
        <v>9.6692156366092537E-4</v>
      </c>
      <c r="W209" s="419">
        <v>4.4882113759337795E-3</v>
      </c>
      <c r="X209" s="417">
        <v>8.7855293819655528E-4</v>
      </c>
      <c r="Y209" s="418">
        <v>1.1440052347180005E-3</v>
      </c>
      <c r="Z209" s="419">
        <v>2.4234417359240831E-3</v>
      </c>
      <c r="AA209" s="417">
        <v>4.7212575000000001E-3</v>
      </c>
      <c r="AB209" s="418">
        <v>7.77988159E-3</v>
      </c>
      <c r="AC209" s="419">
        <v>4.3693979546359285E-2</v>
      </c>
      <c r="AD209" s="417">
        <v>1.3438884E-3</v>
      </c>
      <c r="AE209" s="418">
        <v>2.2137185649999998E-3</v>
      </c>
      <c r="AF209" s="419">
        <v>8.1365775167852403E-3</v>
      </c>
      <c r="AG209" s="417">
        <v>7.6772454000000002E-3</v>
      </c>
      <c r="AH209" s="418">
        <v>1.2650105700000001E-2</v>
      </c>
      <c r="AI209" s="419">
        <v>9.6280606626027738E-3</v>
      </c>
      <c r="AJ209" s="417">
        <v>3.4546207000000001E-3</v>
      </c>
      <c r="AK209" s="418">
        <v>5.6927141400000001E-3</v>
      </c>
      <c r="AL209" s="419">
        <v>3.5852922897980878E-3</v>
      </c>
      <c r="AM209" s="417">
        <v>1.4817254E-2</v>
      </c>
      <c r="AN209" s="418">
        <v>2.4414423014999999E-2</v>
      </c>
      <c r="AO209" s="419">
        <v>9.6121748044594599E-2</v>
      </c>
      <c r="AP209" s="417">
        <v>0.72607259999999996</v>
      </c>
      <c r="AQ209" s="418">
        <v>0.3663216285</v>
      </c>
      <c r="AR209" s="440">
        <v>0.3663216285</v>
      </c>
      <c r="AS209" s="422"/>
      <c r="AT209" s="423"/>
      <c r="AU209" s="423"/>
    </row>
    <row r="210" spans="1:47" x14ac:dyDescent="0.2">
      <c r="A210" s="231">
        <v>1980</v>
      </c>
      <c r="B210" s="232">
        <v>6</v>
      </c>
      <c r="C210" s="417">
        <v>1.1104554</v>
      </c>
      <c r="D210" s="418">
        <v>1.1174256235</v>
      </c>
      <c r="E210" s="419">
        <v>5.334971831613065</v>
      </c>
      <c r="F210" s="417">
        <v>0.41074336</v>
      </c>
      <c r="G210" s="418">
        <v>0.68858909000000001</v>
      </c>
      <c r="H210" s="419">
        <v>1.2373342231093232</v>
      </c>
      <c r="I210" s="417">
        <v>1.8320577899999999</v>
      </c>
      <c r="J210" s="418">
        <v>1.4882261109999999</v>
      </c>
      <c r="K210" s="419">
        <v>6.7030564332849227</v>
      </c>
      <c r="L210" s="420"/>
      <c r="M210" s="421"/>
      <c r="N210" s="419">
        <v>0.29381098796977295</v>
      </c>
      <c r="O210" s="417">
        <v>0.67796778999999996</v>
      </c>
      <c r="P210" s="418">
        <v>0.3422992265</v>
      </c>
      <c r="Q210" s="419">
        <v>0.87639853626945896</v>
      </c>
      <c r="R210" s="422"/>
      <c r="S210" s="423"/>
      <c r="T210" s="419">
        <v>754.86011346777525</v>
      </c>
      <c r="U210" s="417">
        <v>7.4256729145558934E-4</v>
      </c>
      <c r="V210" s="418">
        <v>9.6692156366092537E-4</v>
      </c>
      <c r="W210" s="419">
        <v>4.4903413436471751E-3</v>
      </c>
      <c r="X210" s="417">
        <v>8.7855293819655528E-4</v>
      </c>
      <c r="Y210" s="418">
        <v>1.1440052347180005E-3</v>
      </c>
      <c r="Z210" s="419">
        <v>2.4289357119372883E-3</v>
      </c>
      <c r="AA210" s="417">
        <v>5.1559652999999999E-3</v>
      </c>
      <c r="AB210" s="418">
        <v>8.6317037999999995E-3</v>
      </c>
      <c r="AC210" s="419">
        <v>4.3714629310054695E-2</v>
      </c>
      <c r="AD210" s="417">
        <v>1.4675437E-3</v>
      </c>
      <c r="AE210" s="418">
        <v>2.456115225E-3</v>
      </c>
      <c r="AF210" s="419">
        <v>8.1404373182974894E-3</v>
      </c>
      <c r="AG210" s="417">
        <v>8.3847204000000002E-3</v>
      </c>
      <c r="AH210" s="418">
        <v>1.403492775E-2</v>
      </c>
      <c r="AI210" s="419">
        <v>9.6325756309591296E-3</v>
      </c>
      <c r="AJ210" s="417">
        <v>3.7731739000000002E-3</v>
      </c>
      <c r="AK210" s="418">
        <v>6.3157305350000003E-3</v>
      </c>
      <c r="AL210" s="419">
        <v>3.5869872477522599E-3</v>
      </c>
      <c r="AM210" s="417">
        <v>1.61813214E-2</v>
      </c>
      <c r="AN210" s="418">
        <v>2.7087354724999999E-2</v>
      </c>
      <c r="AO210" s="419">
        <v>9.6167460009267958E-2</v>
      </c>
      <c r="AP210" s="417">
        <v>0.72607259999999996</v>
      </c>
      <c r="AQ210" s="418">
        <v>0.3663216285</v>
      </c>
      <c r="AR210" s="440">
        <v>0.3663216285</v>
      </c>
      <c r="AS210" s="422"/>
      <c r="AT210" s="423"/>
      <c r="AU210" s="423"/>
    </row>
    <row r="211" spans="1:47" x14ac:dyDescent="0.2">
      <c r="A211" s="231">
        <v>1980</v>
      </c>
      <c r="B211" s="232">
        <v>7</v>
      </c>
      <c r="C211" s="417">
        <v>1.16612907</v>
      </c>
      <c r="D211" s="418">
        <v>1.2095495235</v>
      </c>
      <c r="E211" s="419">
        <v>5.3357807783468978</v>
      </c>
      <c r="F211" s="417">
        <v>0.44565789</v>
      </c>
      <c r="G211" s="418">
        <v>0.75629663199999997</v>
      </c>
      <c r="H211" s="419">
        <v>1.2379904997977222</v>
      </c>
      <c r="I211" s="417">
        <v>1.88457429</v>
      </c>
      <c r="J211" s="418">
        <v>1.5610759085000001</v>
      </c>
      <c r="K211" s="419">
        <v>6.704684579113497</v>
      </c>
      <c r="L211" s="420"/>
      <c r="M211" s="421"/>
      <c r="N211" s="419">
        <v>0.29390048158128707</v>
      </c>
      <c r="O211" s="417">
        <v>0.67796778999999996</v>
      </c>
      <c r="P211" s="418">
        <v>0.3422992265</v>
      </c>
      <c r="Q211" s="419">
        <v>0.87644110977907341</v>
      </c>
      <c r="R211" s="422"/>
      <c r="S211" s="423"/>
      <c r="T211" s="419">
        <v>755.51841362504899</v>
      </c>
      <c r="U211" s="417">
        <v>7.4256729145558934E-4</v>
      </c>
      <c r="V211" s="418">
        <v>9.6692156366092537E-4</v>
      </c>
      <c r="W211" s="419">
        <v>4.4927261566979114E-3</v>
      </c>
      <c r="X211" s="417">
        <v>8.7855293819655528E-4</v>
      </c>
      <c r="Y211" s="418">
        <v>1.1440052347180005E-3</v>
      </c>
      <c r="Z211" s="419">
        <v>2.4350724657556163E-3</v>
      </c>
      <c r="AA211" s="417">
        <v>5.5863220000000003E-3</v>
      </c>
      <c r="AB211" s="418">
        <v>9.4657798449999993E-3</v>
      </c>
      <c r="AC211" s="419">
        <v>4.3737880077802695E-2</v>
      </c>
      <c r="AD211" s="417">
        <v>1.5893608E-3</v>
      </c>
      <c r="AE211" s="418">
        <v>2.693445765E-3</v>
      </c>
      <c r="AF211" s="419">
        <v>8.1447290185295649E-3</v>
      </c>
      <c r="AG211" s="417">
        <v>9.0829858999999999E-3</v>
      </c>
      <c r="AH211" s="418">
        <v>1.5391538305000001E-2</v>
      </c>
      <c r="AI211" s="419">
        <v>9.637700487066787E-3</v>
      </c>
      <c r="AJ211" s="417">
        <v>4.0872358000000001E-3</v>
      </c>
      <c r="AK211" s="418">
        <v>6.9259577949999998E-3</v>
      </c>
      <c r="AL211" s="419">
        <v>3.5888961242648855E-3</v>
      </c>
      <c r="AM211" s="417">
        <v>1.75307198E-2</v>
      </c>
      <c r="AN211" s="418">
        <v>2.9705505520000001E-2</v>
      </c>
      <c r="AO211" s="419">
        <v>9.6218147020572894E-2</v>
      </c>
      <c r="AP211" s="417">
        <v>0.72607259999999996</v>
      </c>
      <c r="AQ211" s="418">
        <v>0.3663216285</v>
      </c>
      <c r="AR211" s="440">
        <v>0.3663216285</v>
      </c>
      <c r="AS211" s="422"/>
      <c r="AT211" s="423"/>
      <c r="AU211" s="423"/>
    </row>
    <row r="212" spans="1:47" x14ac:dyDescent="0.2">
      <c r="A212" s="231">
        <v>1980</v>
      </c>
      <c r="B212" s="232">
        <v>8</v>
      </c>
      <c r="C212" s="417">
        <v>1.2224103099999999</v>
      </c>
      <c r="D212" s="418">
        <v>1.3031523894999999</v>
      </c>
      <c r="E212" s="419">
        <v>5.3553310649576078</v>
      </c>
      <c r="F212" s="417">
        <v>0.48014741999999999</v>
      </c>
      <c r="G212" s="418">
        <v>0.82322748150000002</v>
      </c>
      <c r="H212" s="419">
        <v>1.2537289903939566</v>
      </c>
      <c r="I212" s="417">
        <v>1.9348999099999999</v>
      </c>
      <c r="J212" s="418">
        <v>1.6280949185</v>
      </c>
      <c r="K212" s="419">
        <v>6.7437163133963187</v>
      </c>
      <c r="L212" s="420"/>
      <c r="M212" s="421"/>
      <c r="N212" s="419">
        <v>3.8485685219111658E-2</v>
      </c>
      <c r="O212" s="417">
        <v>0.67796778999999996</v>
      </c>
      <c r="P212" s="418">
        <v>0.3422992265</v>
      </c>
      <c r="Q212" s="419">
        <v>0.83529398471679839</v>
      </c>
      <c r="R212" s="422"/>
      <c r="S212" s="423"/>
      <c r="T212" s="419">
        <v>756.57115725249912</v>
      </c>
      <c r="U212" s="417">
        <v>7.4256729145558934E-4</v>
      </c>
      <c r="V212" s="418">
        <v>9.6692156366092537E-4</v>
      </c>
      <c r="W212" s="419">
        <v>4.5498557416176989E-3</v>
      </c>
      <c r="X212" s="417">
        <v>8.7855293819655528E-4</v>
      </c>
      <c r="Y212" s="418">
        <v>1.1440052347180005E-3</v>
      </c>
      <c r="Z212" s="419">
        <v>2.5825520164564899E-3</v>
      </c>
      <c r="AA212" s="417">
        <v>6.0122978999999997E-3</v>
      </c>
      <c r="AB212" s="418">
        <v>1.0290741765E-2</v>
      </c>
      <c r="AC212" s="419">
        <v>4.4293997100632435E-2</v>
      </c>
      <c r="AD212" s="417">
        <v>1.7101281E-3</v>
      </c>
      <c r="AE212" s="418">
        <v>2.9281469150000002E-3</v>
      </c>
      <c r="AF212" s="419">
        <v>8.2483089383970348E-3</v>
      </c>
      <c r="AG212" s="417">
        <v>9.7758215000000002E-3</v>
      </c>
      <c r="AH212" s="418">
        <v>1.6732759239999999E-2</v>
      </c>
      <c r="AI212" s="419">
        <v>9.7602699443515243E-3</v>
      </c>
      <c r="AJ212" s="417">
        <v>4.3984645000000001E-3</v>
      </c>
      <c r="AK212" s="418">
        <v>7.5297739199999998E-3</v>
      </c>
      <c r="AL212" s="419">
        <v>3.6345299091694715E-3</v>
      </c>
      <c r="AM212" s="417">
        <v>1.8867107300000002E-2</v>
      </c>
      <c r="AN212" s="418">
        <v>3.2294347525000003E-2</v>
      </c>
      <c r="AO212" s="419">
        <v>9.7441485595102253E-2</v>
      </c>
      <c r="AP212" s="417">
        <v>0.72607259999999996</v>
      </c>
      <c r="AQ212" s="418">
        <v>0.3663216285</v>
      </c>
      <c r="AR212" s="440">
        <v>0.3663216285</v>
      </c>
      <c r="AS212" s="422"/>
      <c r="AT212" s="423"/>
      <c r="AU212" s="423"/>
    </row>
    <row r="213" spans="1:47" x14ac:dyDescent="0.2">
      <c r="A213" s="231">
        <v>1980</v>
      </c>
      <c r="B213" s="232">
        <v>9</v>
      </c>
      <c r="C213" s="417">
        <v>1.27947159</v>
      </c>
      <c r="D213" s="418">
        <v>1.399133352</v>
      </c>
      <c r="E213" s="419">
        <v>5.349766818766617</v>
      </c>
      <c r="F213" s="417">
        <v>0.51456667</v>
      </c>
      <c r="G213" s="418">
        <v>0.89004137100000003</v>
      </c>
      <c r="H213" s="419">
        <v>1.2547068527721896</v>
      </c>
      <c r="I213" s="417">
        <v>1.98328938</v>
      </c>
      <c r="J213" s="418">
        <v>1.6899688675</v>
      </c>
      <c r="K213" s="419">
        <v>6.7407036289657603</v>
      </c>
      <c r="L213" s="420"/>
      <c r="M213" s="421"/>
      <c r="N213" s="419">
        <v>3.8500072113879014E-2</v>
      </c>
      <c r="O213" s="417">
        <v>0.67796778999999996</v>
      </c>
      <c r="P213" s="418">
        <v>0.3422992265</v>
      </c>
      <c r="Q213" s="419">
        <v>0.83536083469411937</v>
      </c>
      <c r="R213" s="422"/>
      <c r="S213" s="423"/>
      <c r="T213" s="419">
        <v>756.67717618829579</v>
      </c>
      <c r="U213" s="417">
        <v>7.4256729145558934E-4</v>
      </c>
      <c r="V213" s="418">
        <v>9.6692156366092537E-4</v>
      </c>
      <c r="W213" s="419">
        <v>4.5533952880619059E-3</v>
      </c>
      <c r="X213" s="417">
        <v>8.7855293819655528E-4</v>
      </c>
      <c r="Y213" s="418">
        <v>1.1440052347180005E-3</v>
      </c>
      <c r="Z213" s="419">
        <v>2.5953296638573857E-3</v>
      </c>
      <c r="AA213" s="417">
        <v>6.4345762999999997E-3</v>
      </c>
      <c r="AB213" s="418">
        <v>1.1114267995E-2</v>
      </c>
      <c r="AC213" s="419">
        <v>4.4328471289195044E-2</v>
      </c>
      <c r="AD213" s="417">
        <v>1.8310310999999999E-3</v>
      </c>
      <c r="AE213" s="418">
        <v>3.1623331999999999E-3</v>
      </c>
      <c r="AF213" s="419">
        <v>8.2547215341236546E-3</v>
      </c>
      <c r="AG213" s="417">
        <v>1.0463734000000001E-2</v>
      </c>
      <c r="AH213" s="418">
        <v>1.8071504499999998E-2</v>
      </c>
      <c r="AI213" s="419">
        <v>9.7678484781098442E-3</v>
      </c>
      <c r="AJ213" s="417">
        <v>4.7082317999999996E-3</v>
      </c>
      <c r="AK213" s="418">
        <v>8.1321309899999999E-3</v>
      </c>
      <c r="AL213" s="419">
        <v>3.6373592408908101E-3</v>
      </c>
      <c r="AM213" s="417">
        <v>2.0193779200000001E-2</v>
      </c>
      <c r="AN213" s="418">
        <v>3.4878081045000002E-2</v>
      </c>
      <c r="AO213" s="419">
        <v>9.7517625608873865E-2</v>
      </c>
      <c r="AP213" s="417">
        <v>0.72607259999999996</v>
      </c>
      <c r="AQ213" s="418">
        <v>0.3663216285</v>
      </c>
      <c r="AR213" s="440">
        <v>0.3663216285</v>
      </c>
      <c r="AS213" s="422"/>
      <c r="AT213" s="423"/>
      <c r="AU213" s="423"/>
    </row>
    <row r="214" spans="1:47" x14ac:dyDescent="0.2">
      <c r="A214" s="231">
        <v>1980</v>
      </c>
      <c r="B214" s="232">
        <v>10</v>
      </c>
      <c r="C214" s="417">
        <v>1.3372635799999999</v>
      </c>
      <c r="D214" s="418">
        <v>1.4983979435000001</v>
      </c>
      <c r="E214" s="419">
        <v>5.3516097063377099</v>
      </c>
      <c r="F214" s="417">
        <v>0.54874228999999997</v>
      </c>
      <c r="G214" s="418">
        <v>0.95738805699999996</v>
      </c>
      <c r="H214" s="419">
        <v>1.2561980623061202</v>
      </c>
      <c r="I214" s="417">
        <v>2.0296795300000001</v>
      </c>
      <c r="J214" s="418">
        <v>1.7472469625</v>
      </c>
      <c r="K214" s="419">
        <v>6.7443909334156631</v>
      </c>
      <c r="L214" s="420"/>
      <c r="M214" s="421"/>
      <c r="N214" s="419">
        <v>3.8526430963294188E-2</v>
      </c>
      <c r="O214" s="417">
        <v>0.67796778999999996</v>
      </c>
      <c r="P214" s="418">
        <v>0.3422992265</v>
      </c>
      <c r="Q214" s="419">
        <v>0.83543285043735538</v>
      </c>
      <c r="R214" s="422"/>
      <c r="S214" s="423"/>
      <c r="T214" s="419">
        <v>756.64356730618204</v>
      </c>
      <c r="U214" s="417">
        <v>7.4256729145558934E-4</v>
      </c>
      <c r="V214" s="418">
        <v>9.6692156366092537E-4</v>
      </c>
      <c r="W214" s="419">
        <v>4.5588046835329946E-3</v>
      </c>
      <c r="X214" s="417">
        <v>8.7855293819655528E-4</v>
      </c>
      <c r="Y214" s="418">
        <v>1.1440052347180005E-3</v>
      </c>
      <c r="Z214" s="419">
        <v>2.6093195679487745E-3</v>
      </c>
      <c r="AA214" s="417">
        <v>6.8564443999999999E-3</v>
      </c>
      <c r="AB214" s="418">
        <v>1.1943722285E-2</v>
      </c>
      <c r="AC214" s="419">
        <v>4.4381170068996556E-2</v>
      </c>
      <c r="AD214" s="417">
        <v>1.9510445E-3</v>
      </c>
      <c r="AE214" s="418">
        <v>3.39852607E-3</v>
      </c>
      <c r="AF214" s="419">
        <v>8.2645408296550607E-3</v>
      </c>
      <c r="AG214" s="417">
        <v>1.11486641E-2</v>
      </c>
      <c r="AH214" s="418">
        <v>1.942056943E-2</v>
      </c>
      <c r="AI214" s="419">
        <v>9.7794667327115604E-3</v>
      </c>
      <c r="AJ214" s="417">
        <v>5.0168994000000001E-3</v>
      </c>
      <c r="AK214" s="418">
        <v>8.7391719099999994E-3</v>
      </c>
      <c r="AL214" s="419">
        <v>3.641679210673036E-3</v>
      </c>
      <c r="AM214" s="417">
        <v>2.1515721299999999E-2</v>
      </c>
      <c r="AN214" s="418">
        <v>3.7481728169999999E-2</v>
      </c>
      <c r="AO214" s="419">
        <v>9.7633535426187454E-2</v>
      </c>
      <c r="AP214" s="417">
        <v>0.72607259999999996</v>
      </c>
      <c r="AQ214" s="418">
        <v>0.3663216285</v>
      </c>
      <c r="AR214" s="440">
        <v>0.3663216285</v>
      </c>
      <c r="AS214" s="422"/>
      <c r="AT214" s="423"/>
      <c r="AU214" s="423"/>
    </row>
    <row r="215" spans="1:47" x14ac:dyDescent="0.2">
      <c r="A215" s="231">
        <v>1980</v>
      </c>
      <c r="B215" s="232">
        <v>11</v>
      </c>
      <c r="C215" s="417">
        <v>1.39609889</v>
      </c>
      <c r="D215" s="418">
        <v>1.601918704</v>
      </c>
      <c r="E215" s="419">
        <v>5.3536487901426204</v>
      </c>
      <c r="F215" s="417">
        <v>0.58282909999999999</v>
      </c>
      <c r="G215" s="418">
        <v>1.0258919074999999</v>
      </c>
      <c r="H215" s="419">
        <v>1.2599151650057518</v>
      </c>
      <c r="I215" s="417">
        <v>2.07433355</v>
      </c>
      <c r="J215" s="418">
        <v>1.800480874</v>
      </c>
      <c r="K215" s="419">
        <v>6.7484740917822839</v>
      </c>
      <c r="L215" s="420"/>
      <c r="M215" s="421"/>
      <c r="N215" s="419">
        <v>3.8555517054983439E-2</v>
      </c>
      <c r="O215" s="417">
        <v>0.67796778999999996</v>
      </c>
      <c r="P215" s="418">
        <v>0.3422992265</v>
      </c>
      <c r="Q215" s="419">
        <v>0.83551468684938945</v>
      </c>
      <c r="R215" s="422"/>
      <c r="S215" s="423"/>
      <c r="T215" s="419">
        <v>757.66289160833719</v>
      </c>
      <c r="U215" s="417">
        <v>7.4256729145558934E-4</v>
      </c>
      <c r="V215" s="418">
        <v>9.6692156366092537E-4</v>
      </c>
      <c r="W215" s="419">
        <v>2.7199393128109883E-3</v>
      </c>
      <c r="X215" s="417">
        <v>8.7855293819655528E-4</v>
      </c>
      <c r="Y215" s="418">
        <v>1.1440052347180005E-3</v>
      </c>
      <c r="Z215" s="419">
        <v>2.6246717210217743E-3</v>
      </c>
      <c r="AA215" s="417">
        <v>7.2771928999999999E-3</v>
      </c>
      <c r="AB215" s="418">
        <v>1.278776981E-2</v>
      </c>
      <c r="AC215" s="419">
        <v>4.451242613480437E-2</v>
      </c>
      <c r="AD215" s="417">
        <v>2.0708481000000002E-3</v>
      </c>
      <c r="AE215" s="418">
        <v>3.6388406250000001E-3</v>
      </c>
      <c r="AF215" s="419">
        <v>8.2889832208346611E-3</v>
      </c>
      <c r="AG215" s="417">
        <v>1.18325902E-2</v>
      </c>
      <c r="AH215" s="418">
        <v>2.0792729855000001E-2</v>
      </c>
      <c r="AI215" s="419">
        <v>9.808390669309346E-3</v>
      </c>
      <c r="AJ215" s="417">
        <v>5.3252613999999997E-3</v>
      </c>
      <c r="AK215" s="418">
        <v>9.3569157350000005E-3</v>
      </c>
      <c r="AL215" s="419">
        <v>3.6524521359963401E-3</v>
      </c>
      <c r="AM215" s="417">
        <v>2.2836436000000002E-2</v>
      </c>
      <c r="AN215" s="418">
        <v>4.01300723E-2</v>
      </c>
      <c r="AO215" s="419">
        <v>9.792226004518427E-2</v>
      </c>
      <c r="AP215" s="417">
        <v>0.72607259999999996</v>
      </c>
      <c r="AQ215" s="418">
        <v>0.3663216285</v>
      </c>
      <c r="AR215" s="440">
        <v>0.3663216285</v>
      </c>
      <c r="AS215" s="422"/>
      <c r="AT215" s="423"/>
      <c r="AU215" s="423"/>
    </row>
    <row r="216" spans="1:47" x14ac:dyDescent="0.2">
      <c r="A216" s="231">
        <v>1980</v>
      </c>
      <c r="B216" s="232">
        <v>12</v>
      </c>
      <c r="C216" s="417">
        <v>1.4561091100000001</v>
      </c>
      <c r="D216" s="418">
        <v>1.710703179</v>
      </c>
      <c r="E216" s="419">
        <v>5.4355943515161176</v>
      </c>
      <c r="F216" s="417">
        <v>0.61704861</v>
      </c>
      <c r="G216" s="418">
        <v>1.0961655695000001</v>
      </c>
      <c r="H216" s="419">
        <v>1.3260026266087577</v>
      </c>
      <c r="I216" s="417">
        <v>2.1172882799999999</v>
      </c>
      <c r="J216" s="418">
        <v>1.850218841</v>
      </c>
      <c r="K216" s="419">
        <v>6.9121461860780178</v>
      </c>
      <c r="L216" s="420"/>
      <c r="M216" s="421"/>
      <c r="N216" s="419">
        <v>3.9723775750089646E-2</v>
      </c>
      <c r="O216" s="417">
        <v>0.67796778999999996</v>
      </c>
      <c r="P216" s="418">
        <v>0.3422992265</v>
      </c>
      <c r="Q216" s="419">
        <v>0.83872273369801353</v>
      </c>
      <c r="R216" s="422"/>
      <c r="S216" s="423"/>
      <c r="T216" s="419">
        <v>758.36708235300614</v>
      </c>
      <c r="U216" s="417">
        <v>7.4256729145558934E-4</v>
      </c>
      <c r="V216" s="418">
        <v>9.6692156366092537E-4</v>
      </c>
      <c r="W216" s="419">
        <v>2.8626094290154203E-3</v>
      </c>
      <c r="X216" s="417">
        <v>8.7855293819655528E-4</v>
      </c>
      <c r="Y216" s="418">
        <v>1.1440052347180005E-3</v>
      </c>
      <c r="Z216" s="419">
        <v>3.2427843965414193E-3</v>
      </c>
      <c r="AA216" s="417">
        <v>7.6980071999999998E-3</v>
      </c>
      <c r="AB216" s="418">
        <v>1.365405456E-2</v>
      </c>
      <c r="AC216" s="419">
        <v>4.684737908116509E-2</v>
      </c>
      <c r="AD216" s="417">
        <v>2.1907621000000002E-3</v>
      </c>
      <c r="AE216" s="418">
        <v>3.88508726E-3</v>
      </c>
      <c r="AF216" s="419">
        <v>8.7237938080248628E-3</v>
      </c>
      <c r="AG216" s="417">
        <v>1.2517110999999999E-2</v>
      </c>
      <c r="AH216" s="418">
        <v>2.2201977675000002E-2</v>
      </c>
      <c r="AI216" s="419">
        <v>1.0322915296649001E-2</v>
      </c>
      <c r="AJ216" s="417">
        <v>5.6325237999999998E-3</v>
      </c>
      <c r="AK216" s="418">
        <v>9.9905615100000008E-3</v>
      </c>
      <c r="AL216" s="419">
        <v>3.844046890066542E-3</v>
      </c>
      <c r="AM216" s="417">
        <v>2.4157686599999999E-2</v>
      </c>
      <c r="AN216" s="418">
        <v>4.2849536610000002E-2</v>
      </c>
      <c r="AO216" s="419">
        <v>0.10305890616408336</v>
      </c>
      <c r="AP216" s="417">
        <v>0.72607259999999996</v>
      </c>
      <c r="AQ216" s="418">
        <v>0.3663216285</v>
      </c>
      <c r="AR216" s="440">
        <v>0.3663216285</v>
      </c>
      <c r="AS216" s="422"/>
      <c r="AT216" s="423"/>
      <c r="AU216" s="423"/>
    </row>
    <row r="217" spans="1:47" x14ac:dyDescent="0.2">
      <c r="A217" s="231">
        <v>1980</v>
      </c>
      <c r="B217" s="232">
        <v>13</v>
      </c>
      <c r="C217" s="417">
        <v>1.5173002799999999</v>
      </c>
      <c r="D217" s="418">
        <v>1.825799825</v>
      </c>
      <c r="E217" s="419">
        <v>5.4424118441694276</v>
      </c>
      <c r="F217" s="417">
        <v>0.65124808000000001</v>
      </c>
      <c r="G217" s="418">
        <v>1.1690060035000001</v>
      </c>
      <c r="H217" s="419">
        <v>1.3315017351482406</v>
      </c>
      <c r="I217" s="417">
        <v>2.1585913200000002</v>
      </c>
      <c r="J217" s="418">
        <v>1.8968494645</v>
      </c>
      <c r="K217" s="419">
        <v>6.9257681845912513</v>
      </c>
      <c r="L217" s="420"/>
      <c r="M217" s="421"/>
      <c r="N217" s="419">
        <v>3.9821018270556355E-2</v>
      </c>
      <c r="O217" s="417">
        <v>0.67796778999999996</v>
      </c>
      <c r="P217" s="418">
        <v>0.3422992265</v>
      </c>
      <c r="Q217" s="419">
        <v>0.83899045423230545</v>
      </c>
      <c r="R217" s="422"/>
      <c r="S217" s="423"/>
      <c r="T217" s="419">
        <v>759.45958732654219</v>
      </c>
      <c r="U217" s="417">
        <v>7.4256729145558934E-4</v>
      </c>
      <c r="V217" s="418">
        <v>9.6692156366092537E-4</v>
      </c>
      <c r="W217" s="419">
        <v>2.8744841202243817E-3</v>
      </c>
      <c r="X217" s="417">
        <v>8.7855293819655528E-4</v>
      </c>
      <c r="Y217" s="418">
        <v>1.1440052347180005E-3</v>
      </c>
      <c r="Z217" s="419">
        <v>3.2942165686849325E-3</v>
      </c>
      <c r="AA217" s="417">
        <v>8.1208280999999997E-3</v>
      </c>
      <c r="AB217" s="418">
        <v>1.4551505209999999E-2</v>
      </c>
      <c r="AC217" s="419">
        <v>4.70418583516884E-2</v>
      </c>
      <c r="AD217" s="417">
        <v>2.3099126000000001E-3</v>
      </c>
      <c r="AE217" s="418">
        <v>4.1406261599999999E-3</v>
      </c>
      <c r="AF217" s="419">
        <v>8.7599845540114428E-3</v>
      </c>
      <c r="AG217" s="417">
        <v>1.32040708E-2</v>
      </c>
      <c r="AH217" s="418">
        <v>2.366048062E-2</v>
      </c>
      <c r="AI217" s="419">
        <v>1.0365727593610853E-2</v>
      </c>
      <c r="AJ217" s="417">
        <v>5.9412735000000001E-3</v>
      </c>
      <c r="AK217" s="418">
        <v>1.064726823E-2</v>
      </c>
      <c r="AL217" s="419">
        <v>3.8599931505221298E-3</v>
      </c>
      <c r="AM217" s="417">
        <v>2.5483075399999999E-2</v>
      </c>
      <c r="AN217" s="418">
        <v>4.5665301880000002E-2</v>
      </c>
      <c r="AO217" s="419">
        <v>0.10348652031470361</v>
      </c>
      <c r="AP217" s="417">
        <v>0.72607259999999996</v>
      </c>
      <c r="AQ217" s="418">
        <v>0.3663216285</v>
      </c>
      <c r="AR217" s="440">
        <v>0.3663216285</v>
      </c>
      <c r="AS217" s="422"/>
      <c r="AT217" s="423"/>
      <c r="AU217" s="423"/>
    </row>
    <row r="218" spans="1:47" x14ac:dyDescent="0.2">
      <c r="A218" s="231">
        <v>1980</v>
      </c>
      <c r="B218" s="232">
        <v>14</v>
      </c>
      <c r="C218" s="417">
        <v>1.5801237100000001</v>
      </c>
      <c r="D218" s="418">
        <v>1.9483094965000001</v>
      </c>
      <c r="E218" s="419">
        <v>5.4375254869662726</v>
      </c>
      <c r="F218" s="417">
        <v>0.68582454999999998</v>
      </c>
      <c r="G218" s="418">
        <v>1.2450229779999999</v>
      </c>
      <c r="H218" s="419">
        <v>1.3385072437163239</v>
      </c>
      <c r="I218" s="417">
        <v>2.19849212</v>
      </c>
      <c r="J218" s="418">
        <v>1.9408884465</v>
      </c>
      <c r="K218" s="419">
        <v>6.9322321725195248</v>
      </c>
      <c r="L218" s="420"/>
      <c r="M218" s="421"/>
      <c r="N218" s="419">
        <v>3.9938780674161761E-2</v>
      </c>
      <c r="O218" s="417">
        <v>0.64986498000000004</v>
      </c>
      <c r="P218" s="418">
        <v>0.32470746750000001</v>
      </c>
      <c r="Q218" s="419">
        <v>0.83936713049132072</v>
      </c>
      <c r="R218" s="422"/>
      <c r="S218" s="423"/>
      <c r="T218" s="419">
        <v>756.36355809460542</v>
      </c>
      <c r="U218" s="417">
        <v>7.4256729145558934E-4</v>
      </c>
      <c r="V218" s="418">
        <v>9.6692156366092537E-4</v>
      </c>
      <c r="W218" s="419">
        <v>2.8896078495093129E-3</v>
      </c>
      <c r="X218" s="417">
        <v>8.7855293819655528E-4</v>
      </c>
      <c r="Y218" s="418">
        <v>1.1440052347180005E-3</v>
      </c>
      <c r="Z218" s="419">
        <v>3.3670331524058073E-3</v>
      </c>
      <c r="AA218" s="417">
        <v>8.5452171000000004E-3</v>
      </c>
      <c r="AB218" s="418">
        <v>1.548826136E-2</v>
      </c>
      <c r="AC218" s="419">
        <v>4.7289182725225011E-2</v>
      </c>
      <c r="AD218" s="417">
        <v>2.4320432000000001E-3</v>
      </c>
      <c r="AE218" s="418">
        <v>4.4070397100000004E-3</v>
      </c>
      <c r="AF218" s="419">
        <v>8.8060478705458585E-3</v>
      </c>
      <c r="AG218" s="417">
        <v>1.38947559E-2</v>
      </c>
      <c r="AH218" s="418">
        <v>2.5184060875000001E-2</v>
      </c>
      <c r="AI218" s="419">
        <v>1.0420258533693206E-2</v>
      </c>
      <c r="AJ218" s="417">
        <v>6.2520542E-3</v>
      </c>
      <c r="AK218" s="418">
        <v>1.133270496E-2</v>
      </c>
      <c r="AL218" s="419">
        <v>3.88029523849688E-3</v>
      </c>
      <c r="AM218" s="417">
        <v>2.68170202E-2</v>
      </c>
      <c r="AN218" s="418">
        <v>4.8604990615000003E-2</v>
      </c>
      <c r="AO218" s="419">
        <v>0.10403096507635669</v>
      </c>
      <c r="AP218" s="417">
        <v>0.69796979000000003</v>
      </c>
      <c r="AQ218" s="418">
        <v>0.34872986950000001</v>
      </c>
      <c r="AR218" s="440">
        <v>0.34872986950000001</v>
      </c>
      <c r="AS218" s="422"/>
      <c r="AT218" s="423"/>
      <c r="AU218" s="423"/>
    </row>
    <row r="219" spans="1:47" x14ac:dyDescent="0.2">
      <c r="A219" s="231">
        <v>1980</v>
      </c>
      <c r="B219" s="232">
        <v>15</v>
      </c>
      <c r="C219" s="417">
        <v>1.64451657</v>
      </c>
      <c r="D219" s="418">
        <v>2.0794678360000001</v>
      </c>
      <c r="E219" s="419">
        <v>5.4409748488793532</v>
      </c>
      <c r="F219" s="417">
        <v>0.72056235000000002</v>
      </c>
      <c r="G219" s="418">
        <v>1.3250016835</v>
      </c>
      <c r="H219" s="419">
        <v>1.341295921728979</v>
      </c>
      <c r="I219" s="417">
        <v>2.2369885100000002</v>
      </c>
      <c r="J219" s="418">
        <v>1.9827070225000001</v>
      </c>
      <c r="K219" s="419">
        <v>6.939134805117015</v>
      </c>
      <c r="L219" s="420"/>
      <c r="M219" s="421"/>
      <c r="N219" s="419">
        <v>3.9988014253320367E-2</v>
      </c>
      <c r="O219" s="417">
        <v>0.64986498000000004</v>
      </c>
      <c r="P219" s="418">
        <v>0.32470746750000001</v>
      </c>
      <c r="Q219" s="419">
        <v>0.83950304640378748</v>
      </c>
      <c r="R219" s="422"/>
      <c r="S219" s="423"/>
      <c r="T219" s="419">
        <v>757.74981010673844</v>
      </c>
      <c r="U219" s="417">
        <v>7.4256729145558934E-4</v>
      </c>
      <c r="V219" s="418">
        <v>9.6692156366092537E-4</v>
      </c>
      <c r="W219" s="419">
        <v>2.8956329983925284E-3</v>
      </c>
      <c r="X219" s="417">
        <v>8.7855293819655528E-4</v>
      </c>
      <c r="Y219" s="418">
        <v>1.1440052347180005E-3</v>
      </c>
      <c r="Z219" s="419">
        <v>3.3931398255618505E-3</v>
      </c>
      <c r="AA219" s="417">
        <v>8.9742157999999992E-3</v>
      </c>
      <c r="AB219" s="418">
        <v>1.6473421405000001E-2</v>
      </c>
      <c r="AC219" s="419">
        <v>4.7387762925475668E-2</v>
      </c>
      <c r="AD219" s="417">
        <v>2.5532545999999998E-3</v>
      </c>
      <c r="AE219" s="418">
        <v>4.6875161600000003E-3</v>
      </c>
      <c r="AF219" s="419">
        <v>8.8244052967098793E-3</v>
      </c>
      <c r="AG219" s="417">
        <v>1.45919845E-2</v>
      </c>
      <c r="AH219" s="418">
        <v>2.678598703E-2</v>
      </c>
      <c r="AI219" s="419">
        <v>1.0441966808466421E-2</v>
      </c>
      <c r="AJ219" s="417">
        <v>6.5667607000000003E-3</v>
      </c>
      <c r="AK219" s="418">
        <v>1.205361862E-2</v>
      </c>
      <c r="AL219" s="419">
        <v>3.8883825537402734E-3</v>
      </c>
      <c r="AM219" s="417">
        <v>2.8162368900000002E-2</v>
      </c>
      <c r="AN219" s="418">
        <v>5.1696516800000002E-2</v>
      </c>
      <c r="AO219" s="419">
        <v>0.10424762268429383</v>
      </c>
      <c r="AP219" s="417">
        <v>0.69796979000000003</v>
      </c>
      <c r="AQ219" s="418">
        <v>0.34872986950000001</v>
      </c>
      <c r="AR219" s="440">
        <v>0.34872986950000001</v>
      </c>
      <c r="AS219" s="422"/>
      <c r="AT219" s="423"/>
      <c r="AU219" s="423"/>
    </row>
    <row r="220" spans="1:47" x14ac:dyDescent="0.2">
      <c r="A220" s="231">
        <v>1980</v>
      </c>
      <c r="B220" s="232">
        <v>16</v>
      </c>
      <c r="C220" s="417">
        <v>1.71063206</v>
      </c>
      <c r="D220" s="418">
        <v>2.220612241</v>
      </c>
      <c r="E220" s="419">
        <v>5.4478218324657872</v>
      </c>
      <c r="F220" s="417">
        <v>0.75572441000000001</v>
      </c>
      <c r="G220" s="418">
        <v>1.4096798404999999</v>
      </c>
      <c r="H220" s="419">
        <v>1.3467905944858209</v>
      </c>
      <c r="I220" s="417">
        <v>2.27419824</v>
      </c>
      <c r="J220" s="418">
        <v>2.0227282770000001</v>
      </c>
      <c r="K220" s="419">
        <v>6.9528042800602954</v>
      </c>
      <c r="L220" s="420"/>
      <c r="M220" s="421"/>
      <c r="N220" s="419">
        <v>4.0085552940128166E-2</v>
      </c>
      <c r="O220" s="417">
        <v>0.64986498000000004</v>
      </c>
      <c r="P220" s="418">
        <v>0.32470746750000001</v>
      </c>
      <c r="Q220" s="419">
        <v>0.83977401433132293</v>
      </c>
      <c r="R220" s="422"/>
      <c r="S220" s="423"/>
      <c r="T220" s="419">
        <v>759.21228641997516</v>
      </c>
      <c r="U220" s="417">
        <v>7.4256729145558934E-4</v>
      </c>
      <c r="V220" s="418">
        <v>9.6692156366092537E-4</v>
      </c>
      <c r="W220" s="419">
        <v>2.9285141530099286E-3</v>
      </c>
      <c r="X220" s="417">
        <v>8.7855293819655528E-4</v>
      </c>
      <c r="Y220" s="418">
        <v>1.1440052347180005E-3</v>
      </c>
      <c r="Z220" s="419">
        <v>3.444713412687215E-3</v>
      </c>
      <c r="AA220" s="417">
        <v>9.4075414999999999E-3</v>
      </c>
      <c r="AB220" s="418">
        <v>1.7517107779999999E-2</v>
      </c>
      <c r="AC220" s="419">
        <v>4.7581784905436207E-2</v>
      </c>
      <c r="AD220" s="417">
        <v>2.6771751E-3</v>
      </c>
      <c r="AE220" s="418">
        <v>4.9847117399999998E-3</v>
      </c>
      <c r="AF220" s="419">
        <v>8.8605398489652563E-3</v>
      </c>
      <c r="AG220" s="417">
        <v>1.52959133E-2</v>
      </c>
      <c r="AH220" s="418">
        <v>2.8482887525E-2</v>
      </c>
      <c r="AI220" s="419">
        <v>1.0484713327293926E-2</v>
      </c>
      <c r="AJ220" s="417">
        <v>6.8833677999999999E-3</v>
      </c>
      <c r="AK220" s="418">
        <v>1.2817334655E-2</v>
      </c>
      <c r="AL220" s="419">
        <v>3.9043034877590571E-3</v>
      </c>
      <c r="AM220" s="417">
        <v>2.9522032600000001E-2</v>
      </c>
      <c r="AN220" s="418">
        <v>5.4972046254999997E-2</v>
      </c>
      <c r="AO220" s="419">
        <v>0.10467467721335701</v>
      </c>
      <c r="AP220" s="417">
        <v>0.69796979000000003</v>
      </c>
      <c r="AQ220" s="418">
        <v>0.34872986950000001</v>
      </c>
      <c r="AR220" s="440">
        <v>0.34872986950000001</v>
      </c>
      <c r="AS220" s="422"/>
      <c r="AT220" s="423"/>
      <c r="AU220" s="423"/>
    </row>
    <row r="221" spans="1:47" x14ac:dyDescent="0.2">
      <c r="A221" s="231">
        <v>1980</v>
      </c>
      <c r="B221" s="232">
        <v>17</v>
      </c>
      <c r="C221" s="417">
        <v>1.77859583</v>
      </c>
      <c r="D221" s="418">
        <v>2.3730887049999998</v>
      </c>
      <c r="E221" s="419">
        <v>5.4546295826975966</v>
      </c>
      <c r="F221" s="417">
        <v>0.79140811</v>
      </c>
      <c r="G221" s="418">
        <v>1.4999624170000001</v>
      </c>
      <c r="H221" s="419">
        <v>1.352278740938047</v>
      </c>
      <c r="I221" s="417">
        <v>2.3101850399999999</v>
      </c>
      <c r="J221" s="418">
        <v>2.0613083040000002</v>
      </c>
      <c r="K221" s="419">
        <v>6.9664058634392747</v>
      </c>
      <c r="L221" s="420"/>
      <c r="M221" s="421"/>
      <c r="N221" s="419">
        <v>4.0182652770953474E-2</v>
      </c>
      <c r="O221" s="417">
        <v>0.64986498000000004</v>
      </c>
      <c r="P221" s="418">
        <v>0.32470746750000001</v>
      </c>
      <c r="Q221" s="419">
        <v>0.84003879706649198</v>
      </c>
      <c r="R221" s="422"/>
      <c r="S221" s="423"/>
      <c r="T221" s="419">
        <v>760.74152600119464</v>
      </c>
      <c r="U221" s="417">
        <v>7.4256729145558934E-4</v>
      </c>
      <c r="V221" s="418">
        <v>9.6692156366092537E-4</v>
      </c>
      <c r="W221" s="419">
        <v>2.9404585499150913E-3</v>
      </c>
      <c r="X221" s="417">
        <v>8.7855293819655528E-4</v>
      </c>
      <c r="Y221" s="418">
        <v>1.1440052347180005E-3</v>
      </c>
      <c r="Z221" s="419">
        <v>3.4960950632289436E-3</v>
      </c>
      <c r="AA221" s="417">
        <v>9.8456667999999997E-3</v>
      </c>
      <c r="AB221" s="418">
        <v>1.862934552E-2</v>
      </c>
      <c r="AC221" s="419">
        <v>4.777592865085728E-2</v>
      </c>
      <c r="AD221" s="417">
        <v>2.8012357999999998E-3</v>
      </c>
      <c r="AE221" s="418">
        <v>5.301370895E-3</v>
      </c>
      <c r="AF221" s="419">
        <v>8.8967069185480196E-3</v>
      </c>
      <c r="AG221" s="417">
        <v>1.6010089599999999E-2</v>
      </c>
      <c r="AH221" s="418">
        <v>3.029192419E-2</v>
      </c>
      <c r="AI221" s="419">
        <v>1.0527483018266139E-2</v>
      </c>
      <c r="AJ221" s="417">
        <v>7.2043515000000001E-3</v>
      </c>
      <c r="AK221" s="418">
        <v>1.3631487859999999E-2</v>
      </c>
      <c r="AL221" s="419">
        <v>3.9202276716060235E-3</v>
      </c>
      <c r="AM221" s="417">
        <v>3.0899588299999999E-2</v>
      </c>
      <c r="AN221" s="418">
        <v>5.8463603599999997E-2</v>
      </c>
      <c r="AO221" s="419">
        <v>0.10510131694639117</v>
      </c>
      <c r="AP221" s="417">
        <v>0.69796979000000003</v>
      </c>
      <c r="AQ221" s="418">
        <v>0.34872986950000001</v>
      </c>
      <c r="AR221" s="440">
        <v>0.34872986950000001</v>
      </c>
      <c r="AS221" s="422"/>
      <c r="AT221" s="423"/>
      <c r="AU221" s="423"/>
    </row>
    <row r="222" spans="1:47" x14ac:dyDescent="0.2">
      <c r="A222" s="231">
        <v>1980</v>
      </c>
      <c r="B222" s="232">
        <v>18</v>
      </c>
      <c r="C222" s="417">
        <v>1.8489395799999999</v>
      </c>
      <c r="D222" s="418">
        <v>2.5383888300000002</v>
      </c>
      <c r="E222" s="419">
        <v>5.4627788925123353</v>
      </c>
      <c r="F222" s="417">
        <v>0.82763757999999998</v>
      </c>
      <c r="G222" s="418">
        <v>1.5966753235</v>
      </c>
      <c r="H222" s="419">
        <v>1.3588534685892824</v>
      </c>
      <c r="I222" s="417">
        <v>2.3451856499999999</v>
      </c>
      <c r="J222" s="418">
        <v>2.098815772</v>
      </c>
      <c r="K222" s="419">
        <v>6.9826752681059503</v>
      </c>
      <c r="L222" s="420"/>
      <c r="M222" s="421"/>
      <c r="N222" s="419">
        <v>4.0298766732746523E-2</v>
      </c>
      <c r="O222" s="417">
        <v>0.64986498000000004</v>
      </c>
      <c r="P222" s="418">
        <v>0.32470746750000001</v>
      </c>
      <c r="Q222" s="419">
        <v>0.84035654494276846</v>
      </c>
      <c r="R222" s="422"/>
      <c r="S222" s="423"/>
      <c r="T222" s="419">
        <v>762.32788793555687</v>
      </c>
      <c r="U222" s="417">
        <v>7.4256729145558934E-4</v>
      </c>
      <c r="V222" s="418">
        <v>9.6692156366092537E-4</v>
      </c>
      <c r="W222" s="419">
        <v>2.9547463247268676E-3</v>
      </c>
      <c r="X222" s="417">
        <v>8.7855293819655528E-4</v>
      </c>
      <c r="Y222" s="418">
        <v>1.1440052347180005E-3</v>
      </c>
      <c r="Z222" s="419">
        <v>3.5575407436597524E-3</v>
      </c>
      <c r="AA222" s="417">
        <v>1.02927178E-2</v>
      </c>
      <c r="AB222" s="418">
        <v>1.9821313415E-2</v>
      </c>
      <c r="AC222" s="419">
        <v>4.8007971954931679E-2</v>
      </c>
      <c r="AD222" s="417">
        <v>2.9285331000000001E-3</v>
      </c>
      <c r="AE222" s="418">
        <v>5.6400505649999997E-3</v>
      </c>
      <c r="AF222" s="419">
        <v>8.9399055346235674E-3</v>
      </c>
      <c r="AG222" s="417">
        <v>1.6736624200000001E-2</v>
      </c>
      <c r="AH222" s="418">
        <v>3.2229762609999997E-2</v>
      </c>
      <c r="AI222" s="419">
        <v>1.057862173236452E-2</v>
      </c>
      <c r="AJ222" s="417">
        <v>7.5313960999999997E-3</v>
      </c>
      <c r="AK222" s="418">
        <v>1.4503384330000001E-2</v>
      </c>
      <c r="AL222" s="419">
        <v>3.9392810799834333E-3</v>
      </c>
      <c r="AM222" s="417">
        <v>3.2300542799999998E-2</v>
      </c>
      <c r="AN222" s="418">
        <v>6.2203882219999999E-2</v>
      </c>
      <c r="AO222" s="419">
        <v>0.1056121335784856</v>
      </c>
      <c r="AP222" s="417">
        <v>0.69796979000000003</v>
      </c>
      <c r="AQ222" s="418">
        <v>0.34872986950000001</v>
      </c>
      <c r="AR222" s="440">
        <v>0.34872986950000001</v>
      </c>
      <c r="AS222" s="422"/>
      <c r="AT222" s="423"/>
      <c r="AU222" s="423"/>
    </row>
    <row r="223" spans="1:47" x14ac:dyDescent="0.2">
      <c r="A223" s="231">
        <v>1980</v>
      </c>
      <c r="B223" s="232">
        <v>19</v>
      </c>
      <c r="C223" s="417">
        <v>1.9213446599999999</v>
      </c>
      <c r="D223" s="418">
        <v>2.717955753</v>
      </c>
      <c r="E223" s="419">
        <v>5.4644393342902369</v>
      </c>
      <c r="F223" s="417">
        <v>0.86448320999999995</v>
      </c>
      <c r="G223" s="418">
        <v>1.700675508</v>
      </c>
      <c r="H223" s="419">
        <v>1.3656668693549205</v>
      </c>
      <c r="I223" s="417">
        <v>2.3791603700000001</v>
      </c>
      <c r="J223" s="418">
        <v>2.1355705034999999</v>
      </c>
      <c r="K223" s="419">
        <v>6.9941046829063422</v>
      </c>
      <c r="L223" s="420"/>
      <c r="M223" s="421"/>
      <c r="N223" s="419">
        <v>4.6634021165730538E-3</v>
      </c>
      <c r="O223" s="417">
        <v>0.64986498000000004</v>
      </c>
      <c r="P223" s="418">
        <v>0.32470746750000001</v>
      </c>
      <c r="Q223" s="419">
        <v>0.83496359772569084</v>
      </c>
      <c r="R223" s="422"/>
      <c r="S223" s="423"/>
      <c r="T223" s="419">
        <v>763.64265033962761</v>
      </c>
      <c r="U223" s="417">
        <v>7.4256729145558934E-4</v>
      </c>
      <c r="V223" s="418">
        <v>9.6692156366092537E-4</v>
      </c>
      <c r="W223" s="419">
        <v>2.9695611606998626E-3</v>
      </c>
      <c r="X223" s="417">
        <v>8.7855293819655528E-4</v>
      </c>
      <c r="Y223" s="418">
        <v>1.1440052347180005E-3</v>
      </c>
      <c r="Z223" s="419">
        <v>3.6249313475268958E-3</v>
      </c>
      <c r="AA223" s="417">
        <v>1.07465684E-2</v>
      </c>
      <c r="AB223" s="418">
        <v>2.1102777905000002E-2</v>
      </c>
      <c r="AC223" s="419">
        <v>4.8248795812545285E-2</v>
      </c>
      <c r="AD223" s="417">
        <v>3.0580417999999999E-3</v>
      </c>
      <c r="AE223" s="418">
        <v>6.0046896099999999E-3</v>
      </c>
      <c r="AF223" s="419">
        <v>8.9847374244822788E-3</v>
      </c>
      <c r="AG223" s="417">
        <v>1.7475692599999999E-2</v>
      </c>
      <c r="AH223" s="418">
        <v>3.43134285E-2</v>
      </c>
      <c r="AI223" s="419">
        <v>1.0631691752703407E-2</v>
      </c>
      <c r="AJ223" s="417">
        <v>7.8632601999999996E-3</v>
      </c>
      <c r="AK223" s="418">
        <v>1.544104506E-2</v>
      </c>
      <c r="AL223" s="419">
        <v>3.9590315039853058E-3</v>
      </c>
      <c r="AM223" s="417">
        <v>3.3727148300000002E-2</v>
      </c>
      <c r="AN223" s="418">
        <v>6.6225082599999999E-2</v>
      </c>
      <c r="AO223" s="419">
        <v>0.10614164909009509</v>
      </c>
      <c r="AP223" s="417">
        <v>0.69796979000000003</v>
      </c>
      <c r="AQ223" s="418">
        <v>0.34872986950000001</v>
      </c>
      <c r="AR223" s="440">
        <v>0.34872986950000001</v>
      </c>
      <c r="AS223" s="422"/>
      <c r="AT223" s="423"/>
      <c r="AU223" s="423"/>
    </row>
    <row r="224" spans="1:47" x14ac:dyDescent="0.2">
      <c r="A224" s="231">
        <v>1980</v>
      </c>
      <c r="B224" s="232">
        <v>20</v>
      </c>
      <c r="C224" s="417">
        <v>1.99643225</v>
      </c>
      <c r="D224" s="418">
        <v>2.9138151840000002</v>
      </c>
      <c r="E224" s="419">
        <v>5.4723212485522037</v>
      </c>
      <c r="F224" s="417">
        <v>0.90208767000000001</v>
      </c>
      <c r="G224" s="418">
        <v>1.81313623</v>
      </c>
      <c r="H224" s="419">
        <v>1.3720236855915668</v>
      </c>
      <c r="I224" s="417">
        <v>2.4122117300000001</v>
      </c>
      <c r="J224" s="418">
        <v>2.1719754134999998</v>
      </c>
      <c r="K224" s="419">
        <v>7.0098520208574904</v>
      </c>
      <c r="L224" s="420"/>
      <c r="M224" s="421"/>
      <c r="N224" s="419">
        <v>4.6763711021428379E-3</v>
      </c>
      <c r="O224" s="417">
        <v>0.64986498000000004</v>
      </c>
      <c r="P224" s="418">
        <v>0.32470746750000001</v>
      </c>
      <c r="Q224" s="419">
        <v>0.8352629649800114</v>
      </c>
      <c r="R224" s="422"/>
      <c r="S224" s="423"/>
      <c r="T224" s="419">
        <v>765.2298296935536</v>
      </c>
      <c r="U224" s="417">
        <v>7.4256729145558934E-4</v>
      </c>
      <c r="V224" s="418">
        <v>9.6692156366092537E-4</v>
      </c>
      <c r="W224" s="419">
        <v>2.9833806900302694E-3</v>
      </c>
      <c r="X224" s="417">
        <v>8.7855293819655528E-4</v>
      </c>
      <c r="Y224" s="418">
        <v>1.1440052347180005E-3</v>
      </c>
      <c r="Z224" s="419">
        <v>3.6843668247637591E-3</v>
      </c>
      <c r="AA224" s="417">
        <v>1.12109775E-2</v>
      </c>
      <c r="AB224" s="418">
        <v>2.2488661569999999E-2</v>
      </c>
      <c r="AC224" s="419">
        <v>4.8473273755553319E-2</v>
      </c>
      <c r="AD224" s="417">
        <v>3.1896609999999999E-3</v>
      </c>
      <c r="AE224" s="418">
        <v>6.3991215600000002E-3</v>
      </c>
      <c r="AF224" s="419">
        <v>9.0265468263045646E-3</v>
      </c>
      <c r="AG224" s="417">
        <v>1.8228540500000001E-2</v>
      </c>
      <c r="AH224" s="418">
        <v>3.6567034380000002E-2</v>
      </c>
      <c r="AI224" s="419">
        <v>1.0681167758728429E-2</v>
      </c>
      <c r="AJ224" s="417">
        <v>8.2023409000000005E-3</v>
      </c>
      <c r="AK224" s="418">
        <v>1.645514482E-2</v>
      </c>
      <c r="AL224" s="419">
        <v>3.9774553808651801E-3</v>
      </c>
      <c r="AM224" s="417">
        <v>3.5181941199999997E-2</v>
      </c>
      <c r="AN224" s="418">
        <v>7.0573763610000007E-2</v>
      </c>
      <c r="AO224" s="419">
        <v>0.10663564197230896</v>
      </c>
      <c r="AP224" s="417">
        <v>0.69796979000000003</v>
      </c>
      <c r="AQ224" s="418">
        <v>0.34872986950000001</v>
      </c>
      <c r="AR224" s="440">
        <v>0.34872986950000001</v>
      </c>
      <c r="AS224" s="422"/>
      <c r="AT224" s="423"/>
      <c r="AU224" s="423"/>
    </row>
    <row r="225" spans="1:47" x14ac:dyDescent="0.2">
      <c r="A225" s="231">
        <v>1980</v>
      </c>
      <c r="B225" s="232">
        <v>21</v>
      </c>
      <c r="C225" s="417">
        <v>2.0740917099999998</v>
      </c>
      <c r="D225" s="418">
        <v>3.127821049</v>
      </c>
      <c r="E225" s="419">
        <v>5.4832592818086345</v>
      </c>
      <c r="F225" s="417">
        <v>0.94052683000000004</v>
      </c>
      <c r="G225" s="418">
        <v>1.9350908710000001</v>
      </c>
      <c r="H225" s="419">
        <v>1.3808927650066178</v>
      </c>
      <c r="I225" s="417">
        <v>2.4445081599999998</v>
      </c>
      <c r="J225" s="418">
        <v>2.20839243</v>
      </c>
      <c r="K225" s="419">
        <v>7.0317311259782489</v>
      </c>
      <c r="L225" s="420"/>
      <c r="M225" s="421"/>
      <c r="N225" s="419">
        <v>4.6943858318028806E-3</v>
      </c>
      <c r="O225" s="417">
        <v>0.64986498000000004</v>
      </c>
      <c r="P225" s="418">
        <v>0.32470746750000001</v>
      </c>
      <c r="Q225" s="419">
        <v>0.83567871662405824</v>
      </c>
      <c r="R225" s="422"/>
      <c r="S225" s="423"/>
      <c r="T225" s="419">
        <v>766.77236689317022</v>
      </c>
      <c r="U225" s="417">
        <v>7.4256729145558934E-4</v>
      </c>
      <c r="V225" s="418">
        <v>9.6692156366092537E-4</v>
      </c>
      <c r="W225" s="419">
        <v>2.9697557250021058E-3</v>
      </c>
      <c r="X225" s="417">
        <v>8.7855293819655528E-4</v>
      </c>
      <c r="Y225" s="418">
        <v>1.1440052347180005E-3</v>
      </c>
      <c r="Z225" s="419">
        <v>3.7669899612062007E-3</v>
      </c>
      <c r="AA225" s="417">
        <v>1.16843168E-2</v>
      </c>
      <c r="AB225" s="418">
        <v>2.3991159715000002E-2</v>
      </c>
      <c r="AC225" s="419">
        <v>4.8786644842418056E-2</v>
      </c>
      <c r="AD225" s="417">
        <v>3.3250190999999998E-3</v>
      </c>
      <c r="AE225" s="418">
        <v>6.8270006350000002E-3</v>
      </c>
      <c r="AF225" s="419">
        <v>9.0849142031973022E-3</v>
      </c>
      <c r="AG225" s="417">
        <v>1.8999294100000001E-2</v>
      </c>
      <c r="AH225" s="418">
        <v>3.9010172465E-2</v>
      </c>
      <c r="AI225" s="419">
        <v>1.0750215540853248E-2</v>
      </c>
      <c r="AJ225" s="417">
        <v>8.5500811000000006E-3</v>
      </c>
      <c r="AK225" s="418">
        <v>1.755470504E-2</v>
      </c>
      <c r="AL225" s="419">
        <v>4.0031721522175668E-3</v>
      </c>
      <c r="AM225" s="417">
        <v>3.6668776799999997E-2</v>
      </c>
      <c r="AN225" s="418">
        <v>7.5289829099999997E-2</v>
      </c>
      <c r="AO225" s="419">
        <v>0.10732493156421453</v>
      </c>
      <c r="AP225" s="417">
        <v>0.69796979000000003</v>
      </c>
      <c r="AQ225" s="418">
        <v>0.34872986950000001</v>
      </c>
      <c r="AR225" s="440">
        <v>0.34872986950000001</v>
      </c>
      <c r="AS225" s="422"/>
      <c r="AT225" s="423"/>
      <c r="AU225" s="423"/>
    </row>
    <row r="226" spans="1:47" x14ac:dyDescent="0.2">
      <c r="A226" s="231">
        <v>1980</v>
      </c>
      <c r="B226" s="232">
        <v>22</v>
      </c>
      <c r="C226" s="417">
        <v>2.1547496900000001</v>
      </c>
      <c r="D226" s="418">
        <v>3.3623399604999999</v>
      </c>
      <c r="E226" s="419">
        <v>5.4867214993077766</v>
      </c>
      <c r="F226" s="417">
        <v>0.97998216000000005</v>
      </c>
      <c r="G226" s="418">
        <v>2.0679100419999998</v>
      </c>
      <c r="H226" s="419">
        <v>1.3836771719909575</v>
      </c>
      <c r="I226" s="417">
        <v>2.4759474799999999</v>
      </c>
      <c r="J226" s="418">
        <v>2.245124412</v>
      </c>
      <c r="K226" s="419">
        <v>7.0386235048772736</v>
      </c>
      <c r="L226" s="420"/>
      <c r="M226" s="421"/>
      <c r="N226" s="419">
        <v>4.7000758566417963E-3</v>
      </c>
      <c r="O226" s="417">
        <v>0.64936492999999995</v>
      </c>
      <c r="P226" s="418">
        <v>0.32437743450000001</v>
      </c>
      <c r="Q226" s="419">
        <v>0.83581022543648387</v>
      </c>
      <c r="R226" s="422"/>
      <c r="S226" s="423"/>
      <c r="T226" s="419">
        <v>768.22091181772873</v>
      </c>
      <c r="U226" s="417">
        <v>7.4256729145558934E-4</v>
      </c>
      <c r="V226" s="418">
        <v>9.6692156366092537E-4</v>
      </c>
      <c r="W226" s="419">
        <v>2.9757447661837933E-3</v>
      </c>
      <c r="X226" s="417">
        <v>8.7855293819655528E-4</v>
      </c>
      <c r="Y226" s="418">
        <v>1.1440052347180005E-3</v>
      </c>
      <c r="Z226" s="419">
        <v>3.793007336146733E-3</v>
      </c>
      <c r="AA226" s="417">
        <v>1.21707421E-2</v>
      </c>
      <c r="AB226" s="418">
        <v>2.5627529770000001E-2</v>
      </c>
      <c r="AC226" s="419">
        <v>4.8885049899316795E-2</v>
      </c>
      <c r="AD226" s="417">
        <v>3.4630567000000002E-3</v>
      </c>
      <c r="AE226" s="418">
        <v>7.2923739600000001E-3</v>
      </c>
      <c r="AF226" s="419">
        <v>9.1032368254370943E-3</v>
      </c>
      <c r="AG226" s="417">
        <v>1.9790270200000001E-2</v>
      </c>
      <c r="AH226" s="418">
        <v>4.1671140935000003E-2</v>
      </c>
      <c r="AI226" s="419">
        <v>1.0771908140861363E-2</v>
      </c>
      <c r="AJ226" s="417">
        <v>8.9057002999999996E-3</v>
      </c>
      <c r="AK226" s="418">
        <v>1.8752065945E-2</v>
      </c>
      <c r="AL226" s="419">
        <v>4.0112447582559812E-3</v>
      </c>
      <c r="AM226" s="417">
        <v>3.8194061000000001E-2</v>
      </c>
      <c r="AN226" s="418">
        <v>8.0425403805000004E-2</v>
      </c>
      <c r="AO226" s="419">
        <v>0.10754150142742337</v>
      </c>
      <c r="AP226" s="417">
        <v>0.69746973999999995</v>
      </c>
      <c r="AQ226" s="418">
        <v>0.3483998365</v>
      </c>
      <c r="AR226" s="440">
        <v>0.3483998365</v>
      </c>
      <c r="AS226" s="422"/>
      <c r="AT226" s="423"/>
      <c r="AU226" s="423"/>
    </row>
    <row r="227" spans="1:47" x14ac:dyDescent="0.2">
      <c r="A227" s="231">
        <v>1980</v>
      </c>
      <c r="B227" s="232">
        <v>23</v>
      </c>
      <c r="C227" s="417">
        <v>2.2384293300000002</v>
      </c>
      <c r="D227" s="418">
        <v>3.6191151265000001</v>
      </c>
      <c r="E227" s="419">
        <v>5.4846893241907511</v>
      </c>
      <c r="F227" s="417">
        <v>1.02045618</v>
      </c>
      <c r="G227" s="418">
        <v>2.2125297005000002</v>
      </c>
      <c r="H227" s="419">
        <v>1.3820378468099392</v>
      </c>
      <c r="I227" s="417">
        <v>2.5067821000000001</v>
      </c>
      <c r="J227" s="418">
        <v>2.2825480630000001</v>
      </c>
      <c r="K227" s="419">
        <v>7.0345574074189203</v>
      </c>
      <c r="L227" s="420"/>
      <c r="M227" s="421"/>
      <c r="N227" s="419">
        <v>4.6967299667055352E-3</v>
      </c>
      <c r="O227" s="417">
        <v>0.64936492999999995</v>
      </c>
      <c r="P227" s="418">
        <v>0.32437743450000001</v>
      </c>
      <c r="Q227" s="419">
        <v>0.83573117650657736</v>
      </c>
      <c r="R227" s="422"/>
      <c r="S227" s="423"/>
      <c r="T227" s="419">
        <v>769.51258467478692</v>
      </c>
      <c r="U227" s="417">
        <v>7.4256729145558934E-4</v>
      </c>
      <c r="V227" s="418">
        <v>9.6692156366092537E-4</v>
      </c>
      <c r="W227" s="419">
        <v>2.9722193269527087E-3</v>
      </c>
      <c r="X227" s="417">
        <v>8.7855293819655528E-4</v>
      </c>
      <c r="Y227" s="418">
        <v>1.1440052347180005E-3</v>
      </c>
      <c r="Z227" s="419">
        <v>3.777689955622182E-3</v>
      </c>
      <c r="AA227" s="417">
        <v>1.2669329E-2</v>
      </c>
      <c r="AB227" s="418">
        <v>2.7410078235E-2</v>
      </c>
      <c r="AC227" s="419">
        <v>4.8827134944267971E-2</v>
      </c>
      <c r="AD227" s="417">
        <v>3.6050230000000002E-3</v>
      </c>
      <c r="AE227" s="418">
        <v>7.7997329000000001E-3</v>
      </c>
      <c r="AF227" s="419">
        <v>9.0924507177092967E-3</v>
      </c>
      <c r="AG227" s="417">
        <v>2.0601070999999999E-2</v>
      </c>
      <c r="AH227" s="418">
        <v>4.4568883109999999E-2</v>
      </c>
      <c r="AI227" s="419">
        <v>1.0759132061530376E-2</v>
      </c>
      <c r="AJ227" s="417">
        <v>9.2701095000000001E-3</v>
      </c>
      <c r="AK227" s="418">
        <v>2.0055880420000002E-2</v>
      </c>
      <c r="AL227" s="419">
        <v>4.0064885307718474E-3</v>
      </c>
      <c r="AM227" s="417">
        <v>3.9760121599999997E-2</v>
      </c>
      <c r="AN227" s="418">
        <v>8.6018069645E-2</v>
      </c>
      <c r="AO227" s="419">
        <v>0.10741404886089237</v>
      </c>
      <c r="AP227" s="417">
        <v>0.69746973999999995</v>
      </c>
      <c r="AQ227" s="418">
        <v>0.3483998365</v>
      </c>
      <c r="AR227" s="440">
        <v>0.3483998365</v>
      </c>
      <c r="AS227" s="422"/>
      <c r="AT227" s="423"/>
      <c r="AU227" s="423"/>
    </row>
    <row r="228" spans="1:47" x14ac:dyDescent="0.2">
      <c r="A228" s="231">
        <v>1980</v>
      </c>
      <c r="B228" s="232">
        <v>24</v>
      </c>
      <c r="C228" s="417">
        <v>2.3253833699999999</v>
      </c>
      <c r="D228" s="418">
        <v>3.9012507914999999</v>
      </c>
      <c r="E228" s="419">
        <v>5.4908505087874842</v>
      </c>
      <c r="F228" s="417">
        <v>1.0621311499999999</v>
      </c>
      <c r="G228" s="418">
        <v>2.3707284085000002</v>
      </c>
      <c r="H228" s="419">
        <v>1.387006186082318</v>
      </c>
      <c r="I228" s="417">
        <v>2.5370849299999998</v>
      </c>
      <c r="J228" s="418">
        <v>2.3209806899999998</v>
      </c>
      <c r="K228" s="419">
        <v>7.0468653528310767</v>
      </c>
      <c r="L228" s="420"/>
      <c r="M228" s="421"/>
      <c r="N228" s="419">
        <v>4.7068488377608247E-3</v>
      </c>
      <c r="O228" s="417">
        <v>0.64936492999999995</v>
      </c>
      <c r="P228" s="418">
        <v>0.32437743450000001</v>
      </c>
      <c r="Q228" s="419">
        <v>0.83596494760909712</v>
      </c>
      <c r="R228" s="422"/>
      <c r="S228" s="423"/>
      <c r="T228" s="419">
        <v>770.58230299957461</v>
      </c>
      <c r="U228" s="417">
        <v>7.4256729145558934E-4</v>
      </c>
      <c r="V228" s="418">
        <v>9.6692156366092537E-4</v>
      </c>
      <c r="W228" s="419">
        <v>2.9828983802351848E-3</v>
      </c>
      <c r="X228" s="417">
        <v>8.7855293819655528E-4</v>
      </c>
      <c r="Y228" s="418">
        <v>1.1440052347180005E-3</v>
      </c>
      <c r="Z228" s="419">
        <v>3.8241554565587796E-3</v>
      </c>
      <c r="AA228" s="417">
        <v>1.31830019E-2</v>
      </c>
      <c r="AB228" s="418">
        <v>2.9359261769999999E-2</v>
      </c>
      <c r="AC228" s="419">
        <v>4.9002600033566469E-2</v>
      </c>
      <c r="AD228" s="417">
        <v>3.7510702000000001E-3</v>
      </c>
      <c r="AE228" s="418">
        <v>8.3542909000000002E-3</v>
      </c>
      <c r="AF228" s="419">
        <v>9.1251204197268718E-3</v>
      </c>
      <c r="AG228" s="417">
        <v>2.1435380600000001E-2</v>
      </c>
      <c r="AH228" s="418">
        <v>4.7738773569999997E-2</v>
      </c>
      <c r="AI228" s="419">
        <v>1.0797806658931782E-2</v>
      </c>
      <c r="AJ228" s="417">
        <v>9.6461564999999992E-3</v>
      </c>
      <c r="AK228" s="418">
        <v>2.1482328950000001E-2</v>
      </c>
      <c r="AL228" s="419">
        <v>4.0208879335821637E-3</v>
      </c>
      <c r="AM228" s="417">
        <v>4.1370545500000001E-2</v>
      </c>
      <c r="AN228" s="418">
        <v>9.2136067350000003E-2</v>
      </c>
      <c r="AO228" s="419">
        <v>0.10780013928262606</v>
      </c>
      <c r="AP228" s="417">
        <v>0.69746973999999995</v>
      </c>
      <c r="AQ228" s="418">
        <v>0.3483998365</v>
      </c>
      <c r="AR228" s="440">
        <v>0.3483998365</v>
      </c>
      <c r="AS228" s="422"/>
      <c r="AT228" s="423"/>
      <c r="AU228" s="423"/>
    </row>
    <row r="229" spans="1:47" x14ac:dyDescent="0.2">
      <c r="A229" s="231">
        <v>1980</v>
      </c>
      <c r="B229" s="232">
        <v>25</v>
      </c>
      <c r="C229" s="417">
        <v>2.4157565499999998</v>
      </c>
      <c r="D229" s="418">
        <v>4.2113472925000002</v>
      </c>
      <c r="E229" s="419">
        <v>5.4925264637610445</v>
      </c>
      <c r="F229" s="417">
        <v>1.1050348999999999</v>
      </c>
      <c r="G229" s="418">
        <v>2.5440056520000001</v>
      </c>
      <c r="H229" s="419">
        <v>1.3883606279225418</v>
      </c>
      <c r="I229" s="417">
        <v>2.5668146599999999</v>
      </c>
      <c r="J229" s="418">
        <v>2.3609131675000001</v>
      </c>
      <c r="K229" s="419">
        <v>7.050224607884175</v>
      </c>
      <c r="L229" s="420"/>
      <c r="M229" s="421"/>
      <c r="N229" s="419">
        <v>4.7096149240167164E-3</v>
      </c>
      <c r="O229" s="417">
        <v>0.64936492999999995</v>
      </c>
      <c r="P229" s="418">
        <v>0.32437743450000001</v>
      </c>
      <c r="Q229" s="419">
        <v>0.83602937805511501</v>
      </c>
      <c r="R229" s="422"/>
      <c r="S229" s="423"/>
      <c r="T229" s="419">
        <v>771.39081302534635</v>
      </c>
      <c r="U229" s="417">
        <v>7.4256729145558934E-4</v>
      </c>
      <c r="V229" s="418">
        <v>9.6692156366092537E-4</v>
      </c>
      <c r="W229" s="419">
        <v>2.9858102130307586E-3</v>
      </c>
      <c r="X229" s="417">
        <v>8.7855293819655528E-4</v>
      </c>
      <c r="Y229" s="418">
        <v>1.1440052347180005E-3</v>
      </c>
      <c r="Z229" s="419">
        <v>3.8368245277486165E-3</v>
      </c>
      <c r="AA229" s="417">
        <v>1.3709866100000001E-2</v>
      </c>
      <c r="AB229" s="418">
        <v>3.1494188404999998E-2</v>
      </c>
      <c r="AC229" s="419">
        <v>4.9050537669308759E-2</v>
      </c>
      <c r="AD229" s="417">
        <v>3.9019571000000002E-3</v>
      </c>
      <c r="AE229" s="418">
        <v>8.9620646149999993E-3</v>
      </c>
      <c r="AF229" s="419">
        <v>9.1340354969188103E-3</v>
      </c>
      <c r="AG229" s="417">
        <v>2.2294017199999999E-2</v>
      </c>
      <c r="AH229" s="418">
        <v>5.1209962730000003E-2</v>
      </c>
      <c r="AI229" s="419">
        <v>1.0808354960234409E-2</v>
      </c>
      <c r="AJ229" s="417">
        <v>1.00318631E-2</v>
      </c>
      <c r="AK229" s="418">
        <v>2.3044425665E-2</v>
      </c>
      <c r="AL229" s="419">
        <v>4.0248299917402166E-3</v>
      </c>
      <c r="AM229" s="417">
        <v>4.3026408299999999E-2</v>
      </c>
      <c r="AN229" s="418">
        <v>9.8835418834999994E-2</v>
      </c>
      <c r="AO229" s="419">
        <v>0.10790558430686102</v>
      </c>
      <c r="AP229" s="417">
        <v>0.69746973999999995</v>
      </c>
      <c r="AQ229" s="418">
        <v>0.3483998365</v>
      </c>
      <c r="AR229" s="440">
        <v>0.3483998365</v>
      </c>
      <c r="AS229" s="422"/>
      <c r="AT229" s="423"/>
      <c r="AU229" s="423"/>
    </row>
    <row r="230" spans="1:47" x14ac:dyDescent="0.2">
      <c r="A230" s="231">
        <v>1980</v>
      </c>
      <c r="B230" s="232">
        <v>26</v>
      </c>
      <c r="C230" s="417">
        <v>2.4157565499999998</v>
      </c>
      <c r="D230" s="418">
        <v>4.2113472925000002</v>
      </c>
      <c r="E230" s="419">
        <v>5.495466985326364</v>
      </c>
      <c r="F230" s="417">
        <v>1.1050348999999999</v>
      </c>
      <c r="G230" s="418">
        <v>2.5440056520000001</v>
      </c>
      <c r="H230" s="419">
        <v>1.3907313736298372</v>
      </c>
      <c r="I230" s="417">
        <v>2.5668146599999999</v>
      </c>
      <c r="J230" s="418">
        <v>2.3609131675000001</v>
      </c>
      <c r="K230" s="419">
        <v>7.05609125254988</v>
      </c>
      <c r="L230" s="420"/>
      <c r="M230" s="421"/>
      <c r="N230" s="419">
        <v>4.7144562332438779E-3</v>
      </c>
      <c r="O230" s="417">
        <v>0.64936492999999995</v>
      </c>
      <c r="P230" s="418">
        <v>0.32437743450000001</v>
      </c>
      <c r="Q230" s="419">
        <v>0.83614201094366758</v>
      </c>
      <c r="R230" s="422"/>
      <c r="S230" s="423"/>
      <c r="T230" s="419">
        <v>771.87867704080952</v>
      </c>
      <c r="U230" s="417">
        <v>7.4256729145558934E-4</v>
      </c>
      <c r="V230" s="418">
        <v>9.6692156366092537E-4</v>
      </c>
      <c r="W230" s="419">
        <v>2.9909146351440336E-3</v>
      </c>
      <c r="X230" s="417">
        <v>8.7855293819655528E-4</v>
      </c>
      <c r="Y230" s="418">
        <v>1.1440052347180005E-3</v>
      </c>
      <c r="Z230" s="419">
        <v>3.8589971071171353E-3</v>
      </c>
      <c r="AA230" s="417">
        <v>1.3709866100000001E-2</v>
      </c>
      <c r="AB230" s="418">
        <v>3.1494188404999998E-2</v>
      </c>
      <c r="AC230" s="419">
        <v>4.9134259672783696E-2</v>
      </c>
      <c r="AD230" s="417">
        <v>3.9019571000000002E-3</v>
      </c>
      <c r="AE230" s="418">
        <v>8.9620646149999993E-3</v>
      </c>
      <c r="AF230" s="419">
        <v>9.1496522102993052E-3</v>
      </c>
      <c r="AG230" s="417">
        <v>2.2294017199999999E-2</v>
      </c>
      <c r="AH230" s="418">
        <v>5.1209962730000003E-2</v>
      </c>
      <c r="AI230" s="419">
        <v>1.0826830891750924E-2</v>
      </c>
      <c r="AJ230" s="417">
        <v>1.00318631E-2</v>
      </c>
      <c r="AK230" s="418">
        <v>2.3044425665E-2</v>
      </c>
      <c r="AL230" s="419">
        <v>4.031699444625501E-3</v>
      </c>
      <c r="AM230" s="417">
        <v>4.3026408299999999E-2</v>
      </c>
      <c r="AN230" s="418">
        <v>9.8835418834999994E-2</v>
      </c>
      <c r="AO230" s="419">
        <v>0.10808993123870909</v>
      </c>
      <c r="AP230" s="417">
        <v>0.69746973999999995</v>
      </c>
      <c r="AQ230" s="418">
        <v>0.3483998365</v>
      </c>
      <c r="AR230" s="440">
        <v>0.3483998365</v>
      </c>
      <c r="AS230" s="422"/>
      <c r="AT230" s="423"/>
      <c r="AU230" s="423"/>
    </row>
    <row r="231" spans="1:47" x14ac:dyDescent="0.2">
      <c r="A231" s="231">
        <v>1980</v>
      </c>
      <c r="B231" s="232">
        <v>27</v>
      </c>
      <c r="C231" s="417">
        <v>2.4157565499999998</v>
      </c>
      <c r="D231" s="418">
        <v>4.2113472925000002</v>
      </c>
      <c r="E231" s="419">
        <v>5.3076579543465749</v>
      </c>
      <c r="F231" s="417">
        <v>1.1050348999999999</v>
      </c>
      <c r="G231" s="418">
        <v>2.5440056520000001</v>
      </c>
      <c r="H231" s="419">
        <v>1.3431447691910228</v>
      </c>
      <c r="I231" s="417">
        <v>2.5668146599999999</v>
      </c>
      <c r="J231" s="418">
        <v>2.3609131675000001</v>
      </c>
      <c r="K231" s="419">
        <v>7.0985967014192735</v>
      </c>
      <c r="L231" s="420"/>
      <c r="M231" s="421"/>
      <c r="N231" s="419">
        <v>4.9411734213399335E-3</v>
      </c>
      <c r="O231" s="417">
        <v>0.64936492999999995</v>
      </c>
      <c r="P231" s="418">
        <v>0.32437743450000001</v>
      </c>
      <c r="Q231" s="419">
        <v>0.80261538161280455</v>
      </c>
      <c r="R231" s="422"/>
      <c r="S231" s="423"/>
      <c r="T231" s="419">
        <v>771.9695588429048</v>
      </c>
      <c r="U231" s="417">
        <v>7.4256729145558934E-4</v>
      </c>
      <c r="V231" s="418">
        <v>9.6692156366092537E-4</v>
      </c>
      <c r="W231" s="419">
        <v>2.8885693343667436E-3</v>
      </c>
      <c r="X231" s="417">
        <v>8.7855293819655528E-4</v>
      </c>
      <c r="Y231" s="418">
        <v>1.1440052347180005E-3</v>
      </c>
      <c r="Z231" s="419">
        <v>3.8729121350767975E-3</v>
      </c>
      <c r="AA231" s="417">
        <v>1.3709866100000001E-2</v>
      </c>
      <c r="AB231" s="418">
        <v>3.1494188404999998E-2</v>
      </c>
      <c r="AC231" s="419">
        <v>4.7452916085373081E-2</v>
      </c>
      <c r="AD231" s="417">
        <v>3.9019571000000002E-3</v>
      </c>
      <c r="AE231" s="418">
        <v>8.9620646149999993E-3</v>
      </c>
      <c r="AF231" s="419">
        <v>8.8365524414331063E-3</v>
      </c>
      <c r="AG231" s="417">
        <v>2.2294017199999999E-2</v>
      </c>
      <c r="AH231" s="418">
        <v>5.1209962730000003E-2</v>
      </c>
      <c r="AI231" s="419">
        <v>1.0456354026551991E-2</v>
      </c>
      <c r="AJ231" s="417">
        <v>1.00318631E-2</v>
      </c>
      <c r="AK231" s="418">
        <v>2.3044425665E-2</v>
      </c>
      <c r="AL231" s="419">
        <v>3.8937354234900952E-3</v>
      </c>
      <c r="AM231" s="417">
        <v>4.3026408299999999E-2</v>
      </c>
      <c r="AN231" s="418">
        <v>9.8835418834999994E-2</v>
      </c>
      <c r="AO231" s="419">
        <v>0.10439122867548398</v>
      </c>
      <c r="AP231" s="417">
        <v>0.69746973999999995</v>
      </c>
      <c r="AQ231" s="418">
        <v>0.3483998365</v>
      </c>
      <c r="AR231" s="440">
        <v>0.3483998365</v>
      </c>
      <c r="AS231" s="422"/>
      <c r="AT231" s="423"/>
      <c r="AU231" s="423"/>
    </row>
    <row r="232" spans="1:47" x14ac:dyDescent="0.2">
      <c r="A232" s="231">
        <v>1980</v>
      </c>
      <c r="B232" s="232">
        <v>28</v>
      </c>
      <c r="C232" s="417">
        <v>2.4157565499999998</v>
      </c>
      <c r="D232" s="418">
        <v>4.2113472925000002</v>
      </c>
      <c r="E232" s="419">
        <v>5.3091275584513538</v>
      </c>
      <c r="F232" s="417">
        <v>1.1050348999999999</v>
      </c>
      <c r="G232" s="418">
        <v>2.5440056520000001</v>
      </c>
      <c r="H232" s="419">
        <v>1.3443334097335233</v>
      </c>
      <c r="I232" s="417">
        <v>2.5668146599999999</v>
      </c>
      <c r="J232" s="418">
        <v>2.3609131675000001</v>
      </c>
      <c r="K232" s="419">
        <v>7.1016773231040435</v>
      </c>
      <c r="L232" s="420"/>
      <c r="M232" s="421"/>
      <c r="N232" s="419">
        <v>4.9437971033215334E-3</v>
      </c>
      <c r="O232" s="417">
        <v>0.64936492999999995</v>
      </c>
      <c r="P232" s="418">
        <v>0.32437743450000001</v>
      </c>
      <c r="Q232" s="419">
        <v>0.80267412577736319</v>
      </c>
      <c r="R232" s="422"/>
      <c r="S232" s="423"/>
      <c r="T232" s="419">
        <v>771.95729621173666</v>
      </c>
      <c r="U232" s="417">
        <v>7.4256729145558934E-4</v>
      </c>
      <c r="V232" s="418">
        <v>9.6692156366092537E-4</v>
      </c>
      <c r="W232" s="419">
        <v>2.8911232598988605E-3</v>
      </c>
      <c r="X232" s="417">
        <v>8.7855293819655528E-4</v>
      </c>
      <c r="Y232" s="418">
        <v>1.1440052347180005E-3</v>
      </c>
      <c r="Z232" s="419">
        <v>3.8844183202098649E-3</v>
      </c>
      <c r="AA232" s="417">
        <v>1.3709866100000001E-2</v>
      </c>
      <c r="AB232" s="418">
        <v>3.1494188404999998E-2</v>
      </c>
      <c r="AC232" s="419">
        <v>4.74949390430668E-2</v>
      </c>
      <c r="AD232" s="417">
        <v>3.9019571000000002E-3</v>
      </c>
      <c r="AE232" s="418">
        <v>8.9620646149999993E-3</v>
      </c>
      <c r="AF232" s="419">
        <v>8.8443843776892014E-3</v>
      </c>
      <c r="AG232" s="417">
        <v>2.2294017199999999E-2</v>
      </c>
      <c r="AH232" s="418">
        <v>5.1209962730000003E-2</v>
      </c>
      <c r="AI232" s="419">
        <v>1.0465594014948044E-2</v>
      </c>
      <c r="AJ232" s="417">
        <v>1.00318631E-2</v>
      </c>
      <c r="AK232" s="418">
        <v>2.3044425665E-2</v>
      </c>
      <c r="AL232" s="419">
        <v>3.8971807559034779E-3</v>
      </c>
      <c r="AM232" s="417">
        <v>4.3026408299999999E-2</v>
      </c>
      <c r="AN232" s="418">
        <v>9.8835418834999994E-2</v>
      </c>
      <c r="AO232" s="419">
        <v>0.10448337004015179</v>
      </c>
      <c r="AP232" s="417">
        <v>0.69746973999999995</v>
      </c>
      <c r="AQ232" s="418">
        <v>0.3483998365</v>
      </c>
      <c r="AR232" s="440">
        <v>0.3483998365</v>
      </c>
      <c r="AS232" s="422"/>
      <c r="AT232" s="423"/>
      <c r="AU232" s="423"/>
    </row>
    <row r="233" spans="1:47" x14ac:dyDescent="0.2">
      <c r="A233" s="231">
        <v>1980</v>
      </c>
      <c r="B233" s="232">
        <v>29</v>
      </c>
      <c r="C233" s="417">
        <v>2.4157565499999998</v>
      </c>
      <c r="D233" s="418">
        <v>4.2113472925000002</v>
      </c>
      <c r="E233" s="419">
        <v>5.3104798282840546</v>
      </c>
      <c r="F233" s="417">
        <v>1.1050348999999999</v>
      </c>
      <c r="G233" s="418">
        <v>2.5440056520000001</v>
      </c>
      <c r="H233" s="419">
        <v>1.3454149595377516</v>
      </c>
      <c r="I233" s="417">
        <v>2.5668146599999999</v>
      </c>
      <c r="J233" s="418">
        <v>2.3609131675000001</v>
      </c>
      <c r="K233" s="419">
        <v>7.1044386887803466</v>
      </c>
      <c r="L233" s="420"/>
      <c r="M233" s="421"/>
      <c r="N233" s="419">
        <v>4.946204194229125E-3</v>
      </c>
      <c r="O233" s="417">
        <v>0.64936492999999995</v>
      </c>
      <c r="P233" s="418">
        <v>0.32437743450000001</v>
      </c>
      <c r="Q233" s="419">
        <v>0.80272229004425966</v>
      </c>
      <c r="R233" s="422"/>
      <c r="S233" s="423"/>
      <c r="T233" s="419">
        <v>771.93271419224027</v>
      </c>
      <c r="U233" s="417">
        <v>7.4256729145558934E-4</v>
      </c>
      <c r="V233" s="418">
        <v>9.6692156366092537E-4</v>
      </c>
      <c r="W233" s="419">
        <v>2.8934559202998312E-3</v>
      </c>
      <c r="X233" s="417">
        <v>8.7855293819655528E-4</v>
      </c>
      <c r="Y233" s="418">
        <v>1.1440052347180005E-3</v>
      </c>
      <c r="Z233" s="419">
        <v>3.8949505490105921E-3</v>
      </c>
      <c r="AA233" s="417">
        <v>1.3709866100000001E-2</v>
      </c>
      <c r="AB233" s="418">
        <v>3.1494188404999998E-2</v>
      </c>
      <c r="AC233" s="419">
        <v>4.7533241370937958E-2</v>
      </c>
      <c r="AD233" s="417">
        <v>3.9019571000000002E-3</v>
      </c>
      <c r="AE233" s="418">
        <v>8.9620646149999993E-3</v>
      </c>
      <c r="AF233" s="419">
        <v>8.8514928283796243E-3</v>
      </c>
      <c r="AG233" s="417">
        <v>2.2294017199999999E-2</v>
      </c>
      <c r="AH233" s="418">
        <v>5.1209962730000003E-2</v>
      </c>
      <c r="AI233" s="419">
        <v>1.0474037055309169E-2</v>
      </c>
      <c r="AJ233" s="417">
        <v>1.00318631E-2</v>
      </c>
      <c r="AK233" s="418">
        <v>2.3044425665E-2</v>
      </c>
      <c r="AL233" s="419">
        <v>3.9003189194913614E-3</v>
      </c>
      <c r="AM233" s="417">
        <v>4.3026408299999999E-2</v>
      </c>
      <c r="AN233" s="418">
        <v>9.8835418834999994E-2</v>
      </c>
      <c r="AO233" s="419">
        <v>0.10456767901929737</v>
      </c>
      <c r="AP233" s="417">
        <v>0.69746973999999995</v>
      </c>
      <c r="AQ233" s="418">
        <v>0.3483998365</v>
      </c>
      <c r="AR233" s="440">
        <v>0.3483998365</v>
      </c>
      <c r="AS233" s="422"/>
      <c r="AT233" s="423"/>
      <c r="AU233" s="423"/>
    </row>
    <row r="234" spans="1:47" x14ac:dyDescent="0.2">
      <c r="A234" s="231">
        <v>1980</v>
      </c>
      <c r="B234" s="232">
        <v>30</v>
      </c>
      <c r="C234" s="417">
        <v>2.4157565499999998</v>
      </c>
      <c r="D234" s="418">
        <v>4.2113472925000002</v>
      </c>
      <c r="E234" s="419">
        <v>5.3117388790605844</v>
      </c>
      <c r="F234" s="417">
        <v>1.1050348999999999</v>
      </c>
      <c r="G234" s="418">
        <v>2.5440056520000001</v>
      </c>
      <c r="H234" s="419">
        <v>1.3464294317103809</v>
      </c>
      <c r="I234" s="417">
        <v>2.5668146599999999</v>
      </c>
      <c r="J234" s="418">
        <v>2.3609131675000001</v>
      </c>
      <c r="K234" s="419">
        <v>7.107102566469246</v>
      </c>
      <c r="L234" s="420"/>
      <c r="M234" s="421"/>
      <c r="N234" s="419">
        <v>4.9484405045765708E-3</v>
      </c>
      <c r="O234" s="417">
        <v>0.64936492999999995</v>
      </c>
      <c r="P234" s="418">
        <v>0.32437743450000001</v>
      </c>
      <c r="Q234" s="419">
        <v>0.8027716891566512</v>
      </c>
      <c r="R234" s="422"/>
      <c r="S234" s="423"/>
      <c r="T234" s="419">
        <v>771.90428816728945</v>
      </c>
      <c r="U234" s="417">
        <v>7.4256729145558934E-4</v>
      </c>
      <c r="V234" s="418">
        <v>9.6692156366092537E-4</v>
      </c>
      <c r="W234" s="419">
        <v>2.8956337268928028E-3</v>
      </c>
      <c r="X234" s="417">
        <v>8.7855293819655528E-4</v>
      </c>
      <c r="Y234" s="418">
        <v>1.1440052347180005E-3</v>
      </c>
      <c r="Z234" s="419">
        <v>3.9047348921877798E-3</v>
      </c>
      <c r="AA234" s="417">
        <v>1.3709866100000001E-2</v>
      </c>
      <c r="AB234" s="418">
        <v>3.1494188404999998E-2</v>
      </c>
      <c r="AC234" s="419">
        <v>4.7569041612183664E-2</v>
      </c>
      <c r="AD234" s="417">
        <v>3.9019571000000002E-3</v>
      </c>
      <c r="AE234" s="418">
        <v>8.9620646149999993E-3</v>
      </c>
      <c r="AF234" s="419">
        <v>8.8581680191267328E-3</v>
      </c>
      <c r="AG234" s="417">
        <v>2.2294017199999999E-2</v>
      </c>
      <c r="AH234" s="418">
        <v>5.1209962730000003E-2</v>
      </c>
      <c r="AI234" s="419">
        <v>1.0481904991282718E-2</v>
      </c>
      <c r="AJ234" s="417">
        <v>1.00318631E-2</v>
      </c>
      <c r="AK234" s="418">
        <v>2.3044425665E-2</v>
      </c>
      <c r="AL234" s="419">
        <v>3.9032592108299356E-3</v>
      </c>
      <c r="AM234" s="417">
        <v>4.3026408299999999E-2</v>
      </c>
      <c r="AN234" s="418">
        <v>9.8835418834999994E-2</v>
      </c>
      <c r="AO234" s="419">
        <v>0.10464648626387714</v>
      </c>
      <c r="AP234" s="417">
        <v>0.69746973999999995</v>
      </c>
      <c r="AQ234" s="418">
        <v>0.3483998365</v>
      </c>
      <c r="AR234" s="440">
        <v>0.3483998365</v>
      </c>
      <c r="AS234" s="422"/>
      <c r="AT234" s="423"/>
      <c r="AU234" s="423"/>
    </row>
    <row r="235" spans="1:47" x14ac:dyDescent="0.2">
      <c r="A235" s="231">
        <v>1980</v>
      </c>
      <c r="B235" s="232">
        <v>31</v>
      </c>
      <c r="C235" s="417">
        <v>2.4157565499999998</v>
      </c>
      <c r="D235" s="418">
        <v>4.2113472925000002</v>
      </c>
      <c r="E235" s="419">
        <v>5.3128619815279929</v>
      </c>
      <c r="F235" s="417">
        <v>1.1050348999999999</v>
      </c>
      <c r="G235" s="418">
        <v>2.5440056520000001</v>
      </c>
      <c r="H235" s="419">
        <v>1.347348873785317</v>
      </c>
      <c r="I235" s="417">
        <v>2.5668146599999999</v>
      </c>
      <c r="J235" s="418">
        <v>2.3609131675000001</v>
      </c>
      <c r="K235" s="419">
        <v>7.1094542829860137</v>
      </c>
      <c r="L235" s="420"/>
      <c r="M235" s="421"/>
      <c r="N235" s="419">
        <v>4.9504770464046987E-3</v>
      </c>
      <c r="O235" s="417">
        <v>0.64936492999999995</v>
      </c>
      <c r="P235" s="418">
        <v>0.32437743450000001</v>
      </c>
      <c r="Q235" s="419">
        <v>0.80281113478925237</v>
      </c>
      <c r="R235" s="422"/>
      <c r="S235" s="423"/>
      <c r="T235" s="419">
        <v>771.87828289678282</v>
      </c>
      <c r="U235" s="417">
        <v>7.4256729145558934E-4</v>
      </c>
      <c r="V235" s="418">
        <v>9.6692156366092537E-4</v>
      </c>
      <c r="W235" s="419">
        <v>2.8976081920382593E-3</v>
      </c>
      <c r="X235" s="417">
        <v>8.7855293819655528E-4</v>
      </c>
      <c r="Y235" s="418">
        <v>1.1440052347180005E-3</v>
      </c>
      <c r="Z235" s="419">
        <v>3.9136662360276363E-3</v>
      </c>
      <c r="AA235" s="417">
        <v>1.3709866100000001E-2</v>
      </c>
      <c r="AB235" s="418">
        <v>3.1494188404999998E-2</v>
      </c>
      <c r="AC235" s="419">
        <v>4.7601498463340858E-2</v>
      </c>
      <c r="AD235" s="417">
        <v>3.9019571000000002E-3</v>
      </c>
      <c r="AE235" s="418">
        <v>8.9620646149999993E-3</v>
      </c>
      <c r="AF235" s="419">
        <v>8.8642283964981815E-3</v>
      </c>
      <c r="AG235" s="417">
        <v>2.2294017199999999E-2</v>
      </c>
      <c r="AH235" s="418">
        <v>5.1209962730000003E-2</v>
      </c>
      <c r="AI235" s="419">
        <v>1.0489074999398175E-2</v>
      </c>
      <c r="AJ235" s="417">
        <v>1.00318631E-2</v>
      </c>
      <c r="AK235" s="418">
        <v>2.3044425665E-2</v>
      </c>
      <c r="AL235" s="419">
        <v>3.9059208600476644E-3</v>
      </c>
      <c r="AM235" s="417">
        <v>4.3026408299999999E-2</v>
      </c>
      <c r="AN235" s="418">
        <v>9.8835418834999994E-2</v>
      </c>
      <c r="AO235" s="419">
        <v>0.10471797477953156</v>
      </c>
      <c r="AP235" s="417">
        <v>0.69746973999999995</v>
      </c>
      <c r="AQ235" s="418">
        <v>0.3483998365</v>
      </c>
      <c r="AR235" s="440">
        <v>0.3483998365</v>
      </c>
      <c r="AS235" s="422"/>
      <c r="AT235" s="423"/>
      <c r="AU235" s="423"/>
    </row>
    <row r="236" spans="1:47" x14ac:dyDescent="0.2">
      <c r="A236" s="231">
        <v>1980</v>
      </c>
      <c r="B236" s="232">
        <v>32</v>
      </c>
      <c r="C236" s="417">
        <v>2.4157565499999998</v>
      </c>
      <c r="D236" s="418">
        <v>4.2113472925000002</v>
      </c>
      <c r="E236" s="419">
        <v>5.3128619815279929</v>
      </c>
      <c r="F236" s="417">
        <v>1.1050348999999999</v>
      </c>
      <c r="G236" s="418">
        <v>2.5440056520000001</v>
      </c>
      <c r="H236" s="419">
        <v>1.347348873785317</v>
      </c>
      <c r="I236" s="417">
        <v>2.5668146599999999</v>
      </c>
      <c r="J236" s="418">
        <v>2.3609131675000001</v>
      </c>
      <c r="K236" s="419">
        <v>7.1094542829860137</v>
      </c>
      <c r="L236" s="420"/>
      <c r="M236" s="421"/>
      <c r="N236" s="419">
        <v>4.9504770464046987E-3</v>
      </c>
      <c r="O236" s="417">
        <v>0.64936492999999995</v>
      </c>
      <c r="P236" s="418">
        <v>0.32437743450000001</v>
      </c>
      <c r="Q236" s="419">
        <v>0.80281113478925237</v>
      </c>
      <c r="R236" s="425"/>
      <c r="S236" s="426"/>
      <c r="T236" s="419">
        <v>771.87828289678282</v>
      </c>
      <c r="U236" s="417">
        <v>7.4256729145558934E-4</v>
      </c>
      <c r="V236" s="418">
        <v>9.6692156366092537E-4</v>
      </c>
      <c r="W236" s="419">
        <v>2.8976081920382593E-3</v>
      </c>
      <c r="X236" s="417">
        <v>8.7855293819655528E-4</v>
      </c>
      <c r="Y236" s="418">
        <v>1.1440052347180005E-3</v>
      </c>
      <c r="Z236" s="419">
        <v>3.9136662360276363E-3</v>
      </c>
      <c r="AA236" s="417">
        <v>1.3709866100000001E-2</v>
      </c>
      <c r="AB236" s="418">
        <v>3.1494188404999998E-2</v>
      </c>
      <c r="AC236" s="419">
        <v>4.7601498463340858E-2</v>
      </c>
      <c r="AD236" s="417">
        <v>3.9019571000000002E-3</v>
      </c>
      <c r="AE236" s="418">
        <v>8.9620646149999993E-3</v>
      </c>
      <c r="AF236" s="419">
        <v>8.8642283964981815E-3</v>
      </c>
      <c r="AG236" s="417">
        <v>2.2294017199999999E-2</v>
      </c>
      <c r="AH236" s="418">
        <v>5.1209962730000003E-2</v>
      </c>
      <c r="AI236" s="419">
        <v>1.0489074999398175E-2</v>
      </c>
      <c r="AJ236" s="417">
        <v>1.00318631E-2</v>
      </c>
      <c r="AK236" s="418">
        <v>2.3044425665E-2</v>
      </c>
      <c r="AL236" s="419">
        <v>3.9059208600476644E-3</v>
      </c>
      <c r="AM236" s="417">
        <v>4.3026408299999999E-2</v>
      </c>
      <c r="AN236" s="418">
        <v>9.8835418834999994E-2</v>
      </c>
      <c r="AO236" s="419">
        <v>0.10471797477953156</v>
      </c>
      <c r="AP236" s="417">
        <v>0.69746973999999995</v>
      </c>
      <c r="AQ236" s="418">
        <v>0.3483998365</v>
      </c>
      <c r="AR236" s="440">
        <v>0.3483998365</v>
      </c>
      <c r="AS236" s="425"/>
      <c r="AT236" s="426"/>
      <c r="AU236" s="426"/>
    </row>
    <row r="237" spans="1:47" x14ac:dyDescent="0.2">
      <c r="A237" s="231">
        <v>1980</v>
      </c>
      <c r="B237" s="232">
        <v>33</v>
      </c>
      <c r="C237" s="417">
        <v>2.4157565499999998</v>
      </c>
      <c r="D237" s="418">
        <v>4.2113472925000002</v>
      </c>
      <c r="E237" s="419">
        <v>5.3128619815279929</v>
      </c>
      <c r="F237" s="417">
        <v>1.1050348999999999</v>
      </c>
      <c r="G237" s="418">
        <v>2.5440056520000001</v>
      </c>
      <c r="H237" s="419">
        <v>1.347348873785317</v>
      </c>
      <c r="I237" s="417">
        <v>2.5668146599999999</v>
      </c>
      <c r="J237" s="418">
        <v>2.3609131675000001</v>
      </c>
      <c r="K237" s="419">
        <v>7.1094542829860137</v>
      </c>
      <c r="L237" s="420"/>
      <c r="M237" s="421"/>
      <c r="N237" s="419">
        <v>4.9504770464046987E-3</v>
      </c>
      <c r="O237" s="417">
        <v>0.64936492999999995</v>
      </c>
      <c r="P237" s="418">
        <v>0.32437743450000001</v>
      </c>
      <c r="Q237" s="419">
        <v>0.80281113478925237</v>
      </c>
      <c r="R237" s="425"/>
      <c r="S237" s="426"/>
      <c r="T237" s="419">
        <v>771.87828289678282</v>
      </c>
      <c r="U237" s="417">
        <v>7.4256729145558934E-4</v>
      </c>
      <c r="V237" s="418">
        <v>9.6692156366092537E-4</v>
      </c>
      <c r="W237" s="419">
        <v>2.8976081920382593E-3</v>
      </c>
      <c r="X237" s="417">
        <v>8.7855293819655528E-4</v>
      </c>
      <c r="Y237" s="418">
        <v>1.1440052347180005E-3</v>
      </c>
      <c r="Z237" s="419">
        <v>3.9136662360276363E-3</v>
      </c>
      <c r="AA237" s="417">
        <v>1.3709866100000001E-2</v>
      </c>
      <c r="AB237" s="418">
        <v>3.1494188404999998E-2</v>
      </c>
      <c r="AC237" s="419">
        <v>4.7601498463340858E-2</v>
      </c>
      <c r="AD237" s="417">
        <v>3.9019571000000002E-3</v>
      </c>
      <c r="AE237" s="418">
        <v>8.9620646149999993E-3</v>
      </c>
      <c r="AF237" s="419">
        <v>8.8642283964981815E-3</v>
      </c>
      <c r="AG237" s="417">
        <v>2.2294017199999999E-2</v>
      </c>
      <c r="AH237" s="418">
        <v>5.1209962730000003E-2</v>
      </c>
      <c r="AI237" s="419">
        <v>1.0489074999398175E-2</v>
      </c>
      <c r="AJ237" s="417">
        <v>1.00318631E-2</v>
      </c>
      <c r="AK237" s="418">
        <v>2.3044425665E-2</v>
      </c>
      <c r="AL237" s="419">
        <v>3.9059208600476644E-3</v>
      </c>
      <c r="AM237" s="417">
        <v>4.3026408299999999E-2</v>
      </c>
      <c r="AN237" s="418">
        <v>9.8835418834999994E-2</v>
      </c>
      <c r="AO237" s="419">
        <v>0.10471797477953156</v>
      </c>
      <c r="AP237" s="417">
        <v>0.69746973999999995</v>
      </c>
      <c r="AQ237" s="418">
        <v>0.3483998365</v>
      </c>
      <c r="AR237" s="440">
        <v>0.3483998365</v>
      </c>
      <c r="AS237" s="425"/>
      <c r="AT237" s="426"/>
      <c r="AU237" s="426"/>
    </row>
    <row r="238" spans="1:47" x14ac:dyDescent="0.2">
      <c r="A238" s="231">
        <v>1980</v>
      </c>
      <c r="B238" s="232">
        <v>34</v>
      </c>
      <c r="C238" s="417">
        <v>2.4157565499999998</v>
      </c>
      <c r="D238" s="418">
        <v>4.2113472925000002</v>
      </c>
      <c r="E238" s="419">
        <v>5.3128619815279929</v>
      </c>
      <c r="F238" s="417">
        <v>1.1050348999999999</v>
      </c>
      <c r="G238" s="418">
        <v>2.5440056520000001</v>
      </c>
      <c r="H238" s="419">
        <v>1.347348873785317</v>
      </c>
      <c r="I238" s="417">
        <v>2.5668146599999999</v>
      </c>
      <c r="J238" s="418">
        <v>2.3609131675000001</v>
      </c>
      <c r="K238" s="419">
        <v>7.1094542829860137</v>
      </c>
      <c r="L238" s="420"/>
      <c r="M238" s="421"/>
      <c r="N238" s="419">
        <v>4.9504770464046987E-3</v>
      </c>
      <c r="O238" s="417">
        <v>0.64936492999999995</v>
      </c>
      <c r="P238" s="418">
        <v>0.32437743450000001</v>
      </c>
      <c r="Q238" s="419">
        <v>0.80281113478925237</v>
      </c>
      <c r="R238" s="425"/>
      <c r="S238" s="426"/>
      <c r="T238" s="419">
        <v>771.87828289678282</v>
      </c>
      <c r="U238" s="417">
        <v>7.4256729145558934E-4</v>
      </c>
      <c r="V238" s="418">
        <v>9.6692156366092537E-4</v>
      </c>
      <c r="W238" s="419">
        <v>2.8976081920382593E-3</v>
      </c>
      <c r="X238" s="417">
        <v>8.7855293819655528E-4</v>
      </c>
      <c r="Y238" s="418">
        <v>1.1440052347180005E-3</v>
      </c>
      <c r="Z238" s="419">
        <v>3.9136662360276363E-3</v>
      </c>
      <c r="AA238" s="417">
        <v>1.3709866100000001E-2</v>
      </c>
      <c r="AB238" s="418">
        <v>3.1494188404999998E-2</v>
      </c>
      <c r="AC238" s="419">
        <v>4.7601498463340858E-2</v>
      </c>
      <c r="AD238" s="417">
        <v>3.9019571000000002E-3</v>
      </c>
      <c r="AE238" s="418">
        <v>8.9620646149999993E-3</v>
      </c>
      <c r="AF238" s="419">
        <v>8.8642283964981815E-3</v>
      </c>
      <c r="AG238" s="417">
        <v>2.2294017199999999E-2</v>
      </c>
      <c r="AH238" s="418">
        <v>5.1209962730000003E-2</v>
      </c>
      <c r="AI238" s="419">
        <v>1.0489074999398175E-2</v>
      </c>
      <c r="AJ238" s="417">
        <v>1.00318631E-2</v>
      </c>
      <c r="AK238" s="418">
        <v>2.3044425665E-2</v>
      </c>
      <c r="AL238" s="419">
        <v>3.9059208600476644E-3</v>
      </c>
      <c r="AM238" s="417">
        <v>4.3026408299999999E-2</v>
      </c>
      <c r="AN238" s="418">
        <v>9.8835418834999994E-2</v>
      </c>
      <c r="AO238" s="419">
        <v>0.10471797477953156</v>
      </c>
      <c r="AP238" s="417">
        <v>0.69746973999999995</v>
      </c>
      <c r="AQ238" s="418">
        <v>0.3483998365</v>
      </c>
      <c r="AR238" s="440">
        <v>0.3483998365</v>
      </c>
      <c r="AS238" s="425"/>
      <c r="AT238" s="426"/>
      <c r="AU238" s="426"/>
    </row>
    <row r="239" spans="1:47" x14ac:dyDescent="0.2">
      <c r="A239" s="231">
        <v>1980</v>
      </c>
      <c r="B239" s="232">
        <v>35</v>
      </c>
      <c r="C239" s="417">
        <v>2.4157565499999998</v>
      </c>
      <c r="D239" s="418">
        <v>4.2113472925000002</v>
      </c>
      <c r="E239" s="419">
        <v>5.3128619815279929</v>
      </c>
      <c r="F239" s="417">
        <v>1.1050348999999999</v>
      </c>
      <c r="G239" s="418">
        <v>2.5440056520000001</v>
      </c>
      <c r="H239" s="419">
        <v>1.347348873785317</v>
      </c>
      <c r="I239" s="417">
        <v>2.5668146599999999</v>
      </c>
      <c r="J239" s="418">
        <v>2.3609131675000001</v>
      </c>
      <c r="K239" s="419">
        <v>7.1094542829860137</v>
      </c>
      <c r="L239" s="420"/>
      <c r="M239" s="421"/>
      <c r="N239" s="419">
        <v>4.9504770464046987E-3</v>
      </c>
      <c r="O239" s="417">
        <v>0.64936492999999995</v>
      </c>
      <c r="P239" s="418">
        <v>0.32437743450000001</v>
      </c>
      <c r="Q239" s="419">
        <v>0.80281113478925237</v>
      </c>
      <c r="R239" s="425"/>
      <c r="S239" s="426"/>
      <c r="T239" s="419">
        <v>771.87828289678282</v>
      </c>
      <c r="U239" s="417">
        <v>7.4256729145558934E-4</v>
      </c>
      <c r="V239" s="418">
        <v>9.6692156366092537E-4</v>
      </c>
      <c r="W239" s="419">
        <v>2.8976081920382593E-3</v>
      </c>
      <c r="X239" s="417">
        <v>8.7855293819655528E-4</v>
      </c>
      <c r="Y239" s="418">
        <v>1.1440052347180005E-3</v>
      </c>
      <c r="Z239" s="419">
        <v>3.9136662360276363E-3</v>
      </c>
      <c r="AA239" s="417">
        <v>1.3709866100000001E-2</v>
      </c>
      <c r="AB239" s="418">
        <v>3.1494188404999998E-2</v>
      </c>
      <c r="AC239" s="419">
        <v>4.7601498463340858E-2</v>
      </c>
      <c r="AD239" s="417">
        <v>3.9019571000000002E-3</v>
      </c>
      <c r="AE239" s="418">
        <v>8.9620646149999993E-3</v>
      </c>
      <c r="AF239" s="419">
        <v>8.8642283964981815E-3</v>
      </c>
      <c r="AG239" s="417">
        <v>2.2294017199999999E-2</v>
      </c>
      <c r="AH239" s="418">
        <v>5.1209962730000003E-2</v>
      </c>
      <c r="AI239" s="419">
        <v>1.0489074999398175E-2</v>
      </c>
      <c r="AJ239" s="417">
        <v>1.00318631E-2</v>
      </c>
      <c r="AK239" s="418">
        <v>2.3044425665E-2</v>
      </c>
      <c r="AL239" s="419">
        <v>3.9059208600476644E-3</v>
      </c>
      <c r="AM239" s="417">
        <v>4.3026408299999999E-2</v>
      </c>
      <c r="AN239" s="418">
        <v>9.8835418834999994E-2</v>
      </c>
      <c r="AO239" s="419">
        <v>0.10471797477953156</v>
      </c>
      <c r="AP239" s="417">
        <v>0.69746973999999995</v>
      </c>
      <c r="AQ239" s="418">
        <v>0.3483998365</v>
      </c>
      <c r="AR239" s="440">
        <v>0.3483998365</v>
      </c>
      <c r="AS239" s="425"/>
      <c r="AT239" s="426"/>
      <c r="AU239" s="426"/>
    </row>
    <row r="240" spans="1:47" x14ac:dyDescent="0.2">
      <c r="A240" s="231">
        <v>1980</v>
      </c>
      <c r="B240" s="232">
        <v>36</v>
      </c>
      <c r="C240" s="417">
        <v>2.4157565499999998</v>
      </c>
      <c r="D240" s="418">
        <v>4.2113472925000002</v>
      </c>
      <c r="E240" s="419">
        <v>5.3128619815279929</v>
      </c>
      <c r="F240" s="417">
        <v>1.1050348999999999</v>
      </c>
      <c r="G240" s="418">
        <v>2.5440056520000001</v>
      </c>
      <c r="H240" s="419">
        <v>1.347348873785317</v>
      </c>
      <c r="I240" s="417">
        <v>2.5668146599999999</v>
      </c>
      <c r="J240" s="418">
        <v>2.3609131675000001</v>
      </c>
      <c r="K240" s="419">
        <v>7.1094542829860137</v>
      </c>
      <c r="L240" s="420"/>
      <c r="M240" s="421"/>
      <c r="N240" s="419">
        <v>4.9504770464046987E-3</v>
      </c>
      <c r="O240" s="417">
        <v>0.64936492999999995</v>
      </c>
      <c r="P240" s="418">
        <v>0.32437743450000001</v>
      </c>
      <c r="Q240" s="419">
        <v>0.80281113478925237</v>
      </c>
      <c r="R240" s="425"/>
      <c r="S240" s="426"/>
      <c r="T240" s="419">
        <v>771.87828289678282</v>
      </c>
      <c r="U240" s="417">
        <v>7.4256729145558934E-4</v>
      </c>
      <c r="V240" s="418">
        <v>9.6692156366092537E-4</v>
      </c>
      <c r="W240" s="419">
        <v>2.8976081920382593E-3</v>
      </c>
      <c r="X240" s="417">
        <v>8.7855293819655528E-4</v>
      </c>
      <c r="Y240" s="418">
        <v>1.1440052347180005E-3</v>
      </c>
      <c r="Z240" s="419">
        <v>3.9136662360276363E-3</v>
      </c>
      <c r="AA240" s="417">
        <v>1.3709866100000001E-2</v>
      </c>
      <c r="AB240" s="418">
        <v>3.1494188404999998E-2</v>
      </c>
      <c r="AC240" s="419">
        <v>4.7601498463340858E-2</v>
      </c>
      <c r="AD240" s="417">
        <v>3.9019571000000002E-3</v>
      </c>
      <c r="AE240" s="418">
        <v>8.9620646149999993E-3</v>
      </c>
      <c r="AF240" s="419">
        <v>8.8642283964981815E-3</v>
      </c>
      <c r="AG240" s="417">
        <v>2.2294017199999999E-2</v>
      </c>
      <c r="AH240" s="418">
        <v>5.1209962730000003E-2</v>
      </c>
      <c r="AI240" s="419">
        <v>1.0489074999398175E-2</v>
      </c>
      <c r="AJ240" s="417">
        <v>1.00318631E-2</v>
      </c>
      <c r="AK240" s="418">
        <v>2.3044425665E-2</v>
      </c>
      <c r="AL240" s="419">
        <v>3.9059208600476644E-3</v>
      </c>
      <c r="AM240" s="417">
        <v>4.3026408299999999E-2</v>
      </c>
      <c r="AN240" s="418">
        <v>9.8835418834999994E-2</v>
      </c>
      <c r="AO240" s="419">
        <v>0.10471797477953156</v>
      </c>
      <c r="AP240" s="417">
        <v>0.69746973999999995</v>
      </c>
      <c r="AQ240" s="418">
        <v>0.3483998365</v>
      </c>
      <c r="AR240" s="440">
        <v>0.3483998365</v>
      </c>
      <c r="AS240" s="425"/>
      <c r="AT240" s="426"/>
      <c r="AU240" s="426"/>
    </row>
    <row r="241" spans="1:47" x14ac:dyDescent="0.2">
      <c r="A241" s="231">
        <v>1980</v>
      </c>
      <c r="B241" s="232">
        <v>37</v>
      </c>
      <c r="C241" s="417">
        <v>2.4157565499999998</v>
      </c>
      <c r="D241" s="418">
        <v>4.2113472925000002</v>
      </c>
      <c r="E241" s="419">
        <v>5.3128619815279929</v>
      </c>
      <c r="F241" s="417">
        <v>1.1050348999999999</v>
      </c>
      <c r="G241" s="418">
        <v>2.5440056520000001</v>
      </c>
      <c r="H241" s="419">
        <v>1.347348873785317</v>
      </c>
      <c r="I241" s="417">
        <v>2.5668146599999999</v>
      </c>
      <c r="J241" s="418">
        <v>2.3609131675000001</v>
      </c>
      <c r="K241" s="419">
        <v>7.1094542829860137</v>
      </c>
      <c r="L241" s="420"/>
      <c r="M241" s="421"/>
      <c r="N241" s="419">
        <v>4.9504770464046987E-3</v>
      </c>
      <c r="O241" s="417">
        <v>0.64936492999999995</v>
      </c>
      <c r="P241" s="418">
        <v>0.32437743450000001</v>
      </c>
      <c r="Q241" s="419">
        <v>0.80281113478925237</v>
      </c>
      <c r="R241" s="425"/>
      <c r="S241" s="426"/>
      <c r="T241" s="419">
        <v>771.87828289678282</v>
      </c>
      <c r="U241" s="417">
        <v>7.4256729145558934E-4</v>
      </c>
      <c r="V241" s="418">
        <v>9.6692156366092537E-4</v>
      </c>
      <c r="W241" s="419">
        <v>2.8976081920382593E-3</v>
      </c>
      <c r="X241" s="417">
        <v>8.7855293819655528E-4</v>
      </c>
      <c r="Y241" s="418">
        <v>1.1440052347180005E-3</v>
      </c>
      <c r="Z241" s="419">
        <v>3.9136662360276363E-3</v>
      </c>
      <c r="AA241" s="417">
        <v>1.3709866100000001E-2</v>
      </c>
      <c r="AB241" s="418">
        <v>3.1494188404999998E-2</v>
      </c>
      <c r="AC241" s="419">
        <v>4.7601498463340858E-2</v>
      </c>
      <c r="AD241" s="417">
        <v>3.9019571000000002E-3</v>
      </c>
      <c r="AE241" s="418">
        <v>8.9620646149999993E-3</v>
      </c>
      <c r="AF241" s="419">
        <v>8.8642283964981815E-3</v>
      </c>
      <c r="AG241" s="417">
        <v>2.2294017199999999E-2</v>
      </c>
      <c r="AH241" s="418">
        <v>5.1209962730000003E-2</v>
      </c>
      <c r="AI241" s="419">
        <v>1.0489074999398175E-2</v>
      </c>
      <c r="AJ241" s="417">
        <v>1.00318631E-2</v>
      </c>
      <c r="AK241" s="418">
        <v>2.3044425665E-2</v>
      </c>
      <c r="AL241" s="419">
        <v>3.9059208600476644E-3</v>
      </c>
      <c r="AM241" s="417">
        <v>4.3026408299999999E-2</v>
      </c>
      <c r="AN241" s="418">
        <v>9.8835418834999994E-2</v>
      </c>
      <c r="AO241" s="419">
        <v>0.10471797477953156</v>
      </c>
      <c r="AP241" s="417">
        <v>0.69746973999999995</v>
      </c>
      <c r="AQ241" s="418">
        <v>0.3483998365</v>
      </c>
      <c r="AR241" s="440">
        <v>0.3483998365</v>
      </c>
      <c r="AS241" s="425"/>
      <c r="AT241" s="426"/>
      <c r="AU241" s="426"/>
    </row>
    <row r="242" spans="1:47" x14ac:dyDescent="0.2">
      <c r="A242" s="231">
        <v>1980</v>
      </c>
      <c r="B242" s="232">
        <v>38</v>
      </c>
      <c r="C242" s="417">
        <v>2.4157565499999998</v>
      </c>
      <c r="D242" s="418">
        <v>4.2113472925000002</v>
      </c>
      <c r="E242" s="419">
        <v>5.3128619815279929</v>
      </c>
      <c r="F242" s="417">
        <v>1.1050348999999999</v>
      </c>
      <c r="G242" s="418">
        <v>2.5440056520000001</v>
      </c>
      <c r="H242" s="419">
        <v>1.347348873785317</v>
      </c>
      <c r="I242" s="417">
        <v>2.5668146599999999</v>
      </c>
      <c r="J242" s="418">
        <v>2.3609131675000001</v>
      </c>
      <c r="K242" s="419">
        <v>7.1094542829860137</v>
      </c>
      <c r="L242" s="420"/>
      <c r="M242" s="421"/>
      <c r="N242" s="419">
        <v>4.9504770464046987E-3</v>
      </c>
      <c r="O242" s="417">
        <v>0.64936492999999995</v>
      </c>
      <c r="P242" s="418">
        <v>0.32437743450000001</v>
      </c>
      <c r="Q242" s="419">
        <v>0.80281113478925237</v>
      </c>
      <c r="R242" s="425"/>
      <c r="S242" s="426"/>
      <c r="T242" s="419">
        <v>771.87828289678282</v>
      </c>
      <c r="U242" s="417">
        <v>7.4256729145558934E-4</v>
      </c>
      <c r="V242" s="418">
        <v>9.6692156366092537E-4</v>
      </c>
      <c r="W242" s="419">
        <v>2.8976081920382593E-3</v>
      </c>
      <c r="X242" s="417">
        <v>8.7855293819655528E-4</v>
      </c>
      <c r="Y242" s="418">
        <v>1.1440052347180005E-3</v>
      </c>
      <c r="Z242" s="419">
        <v>3.9136662360276363E-3</v>
      </c>
      <c r="AA242" s="417">
        <v>1.3709866100000001E-2</v>
      </c>
      <c r="AB242" s="418">
        <v>3.1494188404999998E-2</v>
      </c>
      <c r="AC242" s="419">
        <v>4.7601498463340858E-2</v>
      </c>
      <c r="AD242" s="417">
        <v>3.9019571000000002E-3</v>
      </c>
      <c r="AE242" s="418">
        <v>8.9620646149999993E-3</v>
      </c>
      <c r="AF242" s="419">
        <v>8.8642283964981815E-3</v>
      </c>
      <c r="AG242" s="417">
        <v>2.2294017199999999E-2</v>
      </c>
      <c r="AH242" s="418">
        <v>5.1209962730000003E-2</v>
      </c>
      <c r="AI242" s="419">
        <v>1.0489074999398175E-2</v>
      </c>
      <c r="AJ242" s="417">
        <v>1.00318631E-2</v>
      </c>
      <c r="AK242" s="418">
        <v>2.3044425665E-2</v>
      </c>
      <c r="AL242" s="419">
        <v>3.9059208600476644E-3</v>
      </c>
      <c r="AM242" s="417">
        <v>4.3026408299999999E-2</v>
      </c>
      <c r="AN242" s="418">
        <v>9.8835418834999994E-2</v>
      </c>
      <c r="AO242" s="419">
        <v>0.10471797477953156</v>
      </c>
      <c r="AP242" s="417">
        <v>0.69746973999999995</v>
      </c>
      <c r="AQ242" s="418">
        <v>0.3483998365</v>
      </c>
      <c r="AR242" s="440">
        <v>0.3483998365</v>
      </c>
      <c r="AS242" s="425"/>
      <c r="AT242" s="426"/>
      <c r="AU242" s="426"/>
    </row>
    <row r="243" spans="1:47" x14ac:dyDescent="0.2">
      <c r="A243" s="231">
        <v>1980</v>
      </c>
      <c r="B243" s="232">
        <v>39</v>
      </c>
      <c r="C243" s="417">
        <v>2.4157565499999998</v>
      </c>
      <c r="D243" s="418">
        <v>4.2113472925000002</v>
      </c>
      <c r="E243" s="419">
        <v>5.3128619815279929</v>
      </c>
      <c r="F243" s="417">
        <v>1.1050348999999999</v>
      </c>
      <c r="G243" s="418">
        <v>2.5440056520000001</v>
      </c>
      <c r="H243" s="419">
        <v>1.347348873785317</v>
      </c>
      <c r="I243" s="417">
        <v>2.5668146599999999</v>
      </c>
      <c r="J243" s="418">
        <v>2.3609131675000001</v>
      </c>
      <c r="K243" s="419">
        <v>7.1094542829860137</v>
      </c>
      <c r="L243" s="420"/>
      <c r="M243" s="421"/>
      <c r="N243" s="419">
        <v>4.9504770464046987E-3</v>
      </c>
      <c r="O243" s="417">
        <v>0.64936492999999995</v>
      </c>
      <c r="P243" s="418">
        <v>0.32437743450000001</v>
      </c>
      <c r="Q243" s="419">
        <v>0.80281113478925237</v>
      </c>
      <c r="R243" s="425"/>
      <c r="S243" s="426"/>
      <c r="T243" s="419">
        <v>771.87828289678282</v>
      </c>
      <c r="U243" s="417">
        <v>7.4256729145558934E-4</v>
      </c>
      <c r="V243" s="418">
        <v>9.6692156366092537E-4</v>
      </c>
      <c r="W243" s="419">
        <v>2.8976081920382593E-3</v>
      </c>
      <c r="X243" s="417">
        <v>8.7855293819655528E-4</v>
      </c>
      <c r="Y243" s="418">
        <v>1.1440052347180005E-3</v>
      </c>
      <c r="Z243" s="419">
        <v>3.9136662360276363E-3</v>
      </c>
      <c r="AA243" s="417">
        <v>1.3709866100000001E-2</v>
      </c>
      <c r="AB243" s="418">
        <v>3.1494188404999998E-2</v>
      </c>
      <c r="AC243" s="419">
        <v>4.7601498463340858E-2</v>
      </c>
      <c r="AD243" s="417">
        <v>3.9019571000000002E-3</v>
      </c>
      <c r="AE243" s="418">
        <v>8.9620646149999993E-3</v>
      </c>
      <c r="AF243" s="419">
        <v>8.8642283964981815E-3</v>
      </c>
      <c r="AG243" s="417">
        <v>2.2294017199999999E-2</v>
      </c>
      <c r="AH243" s="418">
        <v>5.1209962730000003E-2</v>
      </c>
      <c r="AI243" s="419">
        <v>1.0489074999398175E-2</v>
      </c>
      <c r="AJ243" s="417">
        <v>1.00318631E-2</v>
      </c>
      <c r="AK243" s="418">
        <v>2.3044425665E-2</v>
      </c>
      <c r="AL243" s="419">
        <v>3.9059208600476644E-3</v>
      </c>
      <c r="AM243" s="417">
        <v>4.3026408299999999E-2</v>
      </c>
      <c r="AN243" s="418">
        <v>9.8835418834999994E-2</v>
      </c>
      <c r="AO243" s="419">
        <v>0.10471797477953156</v>
      </c>
      <c r="AP243" s="417">
        <v>0.69746973999999995</v>
      </c>
      <c r="AQ243" s="418">
        <v>0.3483998365</v>
      </c>
      <c r="AR243" s="440">
        <v>0.3483998365</v>
      </c>
      <c r="AS243" s="425"/>
      <c r="AT243" s="426"/>
      <c r="AU243" s="426"/>
    </row>
    <row r="244" spans="1:47" ht="13.5" thickBot="1" x14ac:dyDescent="0.25">
      <c r="A244" s="233">
        <v>1980</v>
      </c>
      <c r="B244" s="234">
        <v>40</v>
      </c>
      <c r="C244" s="428">
        <v>2.4157565499999998</v>
      </c>
      <c r="D244" s="429">
        <v>4.2113472925000002</v>
      </c>
      <c r="E244" s="430">
        <v>5.3128619815279929</v>
      </c>
      <c r="F244" s="428">
        <v>1.1050348999999999</v>
      </c>
      <c r="G244" s="429">
        <v>2.5440056520000001</v>
      </c>
      <c r="H244" s="430">
        <v>1.347348873785317</v>
      </c>
      <c r="I244" s="428">
        <v>2.5668146599999999</v>
      </c>
      <c r="J244" s="429">
        <v>2.3609131675000001</v>
      </c>
      <c r="K244" s="430">
        <v>7.1094542829860137</v>
      </c>
      <c r="L244" s="431"/>
      <c r="M244" s="432"/>
      <c r="N244" s="430">
        <v>4.9504770464046987E-3</v>
      </c>
      <c r="O244" s="428">
        <v>0.64936492999999995</v>
      </c>
      <c r="P244" s="429">
        <v>0.32437743450000001</v>
      </c>
      <c r="Q244" s="430">
        <v>0.80281113478925237</v>
      </c>
      <c r="R244" s="433"/>
      <c r="S244" s="434"/>
      <c r="T244" s="430">
        <v>771.87828289678282</v>
      </c>
      <c r="U244" s="428">
        <v>7.4256729145558934E-4</v>
      </c>
      <c r="V244" s="429">
        <v>9.6692156366092537E-4</v>
      </c>
      <c r="W244" s="430">
        <v>2.8976081920382593E-3</v>
      </c>
      <c r="X244" s="428">
        <v>8.7855293819655528E-4</v>
      </c>
      <c r="Y244" s="429">
        <v>1.1440052347180005E-3</v>
      </c>
      <c r="Z244" s="430">
        <v>3.9136662360276363E-3</v>
      </c>
      <c r="AA244" s="428">
        <v>1.3709866100000001E-2</v>
      </c>
      <c r="AB244" s="429">
        <v>3.1494188404999998E-2</v>
      </c>
      <c r="AC244" s="430">
        <v>4.7601498463340858E-2</v>
      </c>
      <c r="AD244" s="428">
        <v>3.9019571000000002E-3</v>
      </c>
      <c r="AE244" s="429">
        <v>8.9620646149999993E-3</v>
      </c>
      <c r="AF244" s="430">
        <v>8.8642283964981815E-3</v>
      </c>
      <c r="AG244" s="428">
        <v>2.2294017199999999E-2</v>
      </c>
      <c r="AH244" s="429">
        <v>5.1209962730000003E-2</v>
      </c>
      <c r="AI244" s="430">
        <v>1.0489074999398175E-2</v>
      </c>
      <c r="AJ244" s="428">
        <v>1.00318631E-2</v>
      </c>
      <c r="AK244" s="429">
        <v>2.3044425665E-2</v>
      </c>
      <c r="AL244" s="430">
        <v>3.9059208600476644E-3</v>
      </c>
      <c r="AM244" s="428">
        <v>4.3026408299999999E-2</v>
      </c>
      <c r="AN244" s="429">
        <v>9.8835418834999994E-2</v>
      </c>
      <c r="AO244" s="430">
        <v>0.10471797477953156</v>
      </c>
      <c r="AP244" s="428">
        <v>0.69746973999999995</v>
      </c>
      <c r="AQ244" s="429">
        <v>0.3483998365</v>
      </c>
      <c r="AR244" s="441">
        <v>0.3483998365</v>
      </c>
      <c r="AS244" s="433"/>
      <c r="AT244" s="434"/>
      <c r="AU244" s="434"/>
    </row>
    <row r="245" spans="1:47" x14ac:dyDescent="0.2">
      <c r="A245" s="229">
        <v>1981</v>
      </c>
      <c r="B245" s="230">
        <v>1</v>
      </c>
      <c r="C245" s="409">
        <v>0.84374800999999999</v>
      </c>
      <c r="D245" s="410">
        <v>2.0687502814999998</v>
      </c>
      <c r="E245" s="411">
        <v>1.3514259457582545</v>
      </c>
      <c r="F245" s="409">
        <v>0.23360417999999999</v>
      </c>
      <c r="G245" s="410">
        <v>0.51496914149999995</v>
      </c>
      <c r="H245" s="411">
        <v>0.32061363759852229</v>
      </c>
      <c r="I245" s="409">
        <v>1.4369069000000001</v>
      </c>
      <c r="J245" s="410">
        <v>4.7964003215000002</v>
      </c>
      <c r="K245" s="411">
        <v>6.7037435060853587</v>
      </c>
      <c r="L245" s="412"/>
      <c r="M245" s="413"/>
      <c r="N245" s="411">
        <v>0.29357451689287484</v>
      </c>
      <c r="O245" s="409">
        <v>0.27222721999999999</v>
      </c>
      <c r="P245" s="410">
        <v>0.499499945</v>
      </c>
      <c r="Q245" s="411">
        <v>0.47687595855135106</v>
      </c>
      <c r="R245" s="414"/>
      <c r="S245" s="415"/>
      <c r="T245" s="411">
        <v>753.01577018885371</v>
      </c>
      <c r="U245" s="409">
        <v>7.4256729145558934E-4</v>
      </c>
      <c r="V245" s="410">
        <v>9.6692156366092537E-4</v>
      </c>
      <c r="W245" s="411">
        <v>2.5846213269631732E-3</v>
      </c>
      <c r="X245" s="409">
        <v>8.7855293819655528E-4</v>
      </c>
      <c r="Y245" s="410">
        <v>1.1440052347180005E-3</v>
      </c>
      <c r="Z245" s="411">
        <v>2.4073178612593177E-3</v>
      </c>
      <c r="AA245" s="409">
        <v>2.9726853999999998E-3</v>
      </c>
      <c r="AB245" s="410">
        <v>1.3716877415E-2</v>
      </c>
      <c r="AC245" s="411">
        <v>1.1327201047475593E-2</v>
      </c>
      <c r="AD245" s="409">
        <v>8.4651430000000003E-4</v>
      </c>
      <c r="AE245" s="410">
        <v>2.0068874199999998E-3</v>
      </c>
      <c r="AF245" s="411">
        <v>2.1093205747933904E-3</v>
      </c>
      <c r="AG245" s="409">
        <v>4.8333891999999996E-3</v>
      </c>
      <c r="AH245" s="410">
        <v>7.6303382900000001E-3</v>
      </c>
      <c r="AI245" s="411">
        <v>2.495967477779725E-3</v>
      </c>
      <c r="AJ245" s="409">
        <v>2.1746300999999999E-3</v>
      </c>
      <c r="AK245" s="410">
        <v>3.9892321899999998E-3</v>
      </c>
      <c r="AL245" s="411">
        <v>9.294509790746013E-4</v>
      </c>
      <c r="AM245" s="409">
        <v>9.3297141000000007E-3</v>
      </c>
      <c r="AN245" s="410">
        <v>3.8127312415000003E-2</v>
      </c>
      <c r="AO245" s="411">
        <v>2.4918575844724119E-2</v>
      </c>
      <c r="AP245" s="409">
        <v>0.28502850000000002</v>
      </c>
      <c r="AQ245" s="410">
        <v>0.52947294199999995</v>
      </c>
      <c r="AR245" s="439">
        <v>0.52947294199999995</v>
      </c>
      <c r="AS245" s="414"/>
      <c r="AT245" s="415"/>
      <c r="AU245" s="415"/>
    </row>
    <row r="246" spans="1:47" x14ac:dyDescent="0.2">
      <c r="A246" s="231">
        <v>1981</v>
      </c>
      <c r="B246" s="232">
        <v>2</v>
      </c>
      <c r="C246" s="417">
        <v>0.89025968</v>
      </c>
      <c r="D246" s="418">
        <v>2.1340973889999999</v>
      </c>
      <c r="E246" s="419">
        <v>1.3518449049149417</v>
      </c>
      <c r="F246" s="417">
        <v>0.26619234000000003</v>
      </c>
      <c r="G246" s="418">
        <v>0.54975651950000004</v>
      </c>
      <c r="H246" s="419">
        <v>0.32095186952601507</v>
      </c>
      <c r="I246" s="417">
        <v>1.4798712199999999</v>
      </c>
      <c r="J246" s="418">
        <v>4.8338363014999999</v>
      </c>
      <c r="K246" s="419">
        <v>6.7045612087381725</v>
      </c>
      <c r="L246" s="420"/>
      <c r="M246" s="421"/>
      <c r="N246" s="419">
        <v>0.293619089218705</v>
      </c>
      <c r="O246" s="417">
        <v>0.27222721999999999</v>
      </c>
      <c r="P246" s="418">
        <v>0.499499945</v>
      </c>
      <c r="Q246" s="419">
        <v>0.47689678936033214</v>
      </c>
      <c r="R246" s="422"/>
      <c r="S246" s="423"/>
      <c r="T246" s="419">
        <v>753.02072560222109</v>
      </c>
      <c r="U246" s="417">
        <v>7.4256729145558934E-4</v>
      </c>
      <c r="V246" s="418">
        <v>9.6692156366092537E-4</v>
      </c>
      <c r="W246" s="419">
        <v>2.5873480771605056E-3</v>
      </c>
      <c r="X246" s="417">
        <v>8.7855293819655528E-4</v>
      </c>
      <c r="Y246" s="418">
        <v>1.1440052347180005E-3</v>
      </c>
      <c r="Z246" s="419">
        <v>2.4105063096970672E-3</v>
      </c>
      <c r="AA246" s="417">
        <v>3.3757176000000001E-3</v>
      </c>
      <c r="AB246" s="418">
        <v>1.4145864084999999E-2</v>
      </c>
      <c r="AC246" s="419">
        <v>1.1339175521069113E-2</v>
      </c>
      <c r="AD246" s="417">
        <v>9.6032029999999996E-4</v>
      </c>
      <c r="AE246" s="418">
        <v>2.1287815450000002E-3</v>
      </c>
      <c r="AF246" s="419">
        <v>2.1115469925585603E-3</v>
      </c>
      <c r="AG246" s="417">
        <v>5.4884134999999999E-3</v>
      </c>
      <c r="AH246" s="418">
        <v>8.3278101649999995E-3</v>
      </c>
      <c r="AI246" s="419">
        <v>2.4986031643888409E-3</v>
      </c>
      <c r="AJ246" s="417">
        <v>2.4696945999999999E-3</v>
      </c>
      <c r="AK246" s="418">
        <v>4.3031221050000004E-3</v>
      </c>
      <c r="AL246" s="419">
        <v>9.3043178718007222E-4</v>
      </c>
      <c r="AM246" s="417">
        <v>1.0593821600000001E-2</v>
      </c>
      <c r="AN246" s="418">
        <v>3.9472931939999997E-2</v>
      </c>
      <c r="AO246" s="419">
        <v>2.4944856652212789E-2</v>
      </c>
      <c r="AP246" s="417">
        <v>0.28502850000000002</v>
      </c>
      <c r="AQ246" s="418">
        <v>0.52947294199999995</v>
      </c>
      <c r="AR246" s="440">
        <v>0.52947294199999995</v>
      </c>
      <c r="AS246" s="422"/>
      <c r="AT246" s="423"/>
      <c r="AU246" s="423"/>
    </row>
    <row r="247" spans="1:47" x14ac:dyDescent="0.2">
      <c r="A247" s="231">
        <v>1981</v>
      </c>
      <c r="B247" s="232">
        <v>3</v>
      </c>
      <c r="C247" s="417">
        <v>0.94519976999999999</v>
      </c>
      <c r="D247" s="418">
        <v>2.2121852130000002</v>
      </c>
      <c r="E247" s="419">
        <v>1.4317518369031486</v>
      </c>
      <c r="F247" s="417">
        <v>0.30334915000000001</v>
      </c>
      <c r="G247" s="418">
        <v>0.58804677800000005</v>
      </c>
      <c r="H247" s="419">
        <v>0.3849757416669104</v>
      </c>
      <c r="I247" s="417">
        <v>1.5271392500000001</v>
      </c>
      <c r="J247" s="418">
        <v>4.8733918220000003</v>
      </c>
      <c r="K247" s="419">
        <v>6.8641882074230054</v>
      </c>
      <c r="L247" s="420"/>
      <c r="M247" s="421"/>
      <c r="N247" s="419">
        <v>0.30238266080417525</v>
      </c>
      <c r="O247" s="417">
        <v>0.27222721999999999</v>
      </c>
      <c r="P247" s="418">
        <v>0.499499945</v>
      </c>
      <c r="Q247" s="419">
        <v>0.48080099072132537</v>
      </c>
      <c r="R247" s="422"/>
      <c r="S247" s="423"/>
      <c r="T247" s="419">
        <v>753.42400193732442</v>
      </c>
      <c r="U247" s="417">
        <v>7.4256729145558934E-4</v>
      </c>
      <c r="V247" s="418">
        <v>9.6692156366092537E-4</v>
      </c>
      <c r="W247" s="419">
        <v>3.1034795787715421E-3</v>
      </c>
      <c r="X247" s="417">
        <v>8.7855293819655528E-4</v>
      </c>
      <c r="Y247" s="418">
        <v>1.1440052347180005E-3</v>
      </c>
      <c r="Z247" s="419">
        <v>3.0132556000766939E-3</v>
      </c>
      <c r="AA247" s="417">
        <v>3.8317471E-3</v>
      </c>
      <c r="AB247" s="418">
        <v>1.4617377084999999E-2</v>
      </c>
      <c r="AC247" s="419">
        <v>1.3601133924132081E-2</v>
      </c>
      <c r="AD247" s="417">
        <v>1.0902005999999999E-3</v>
      </c>
      <c r="AE247" s="418">
        <v>2.2632347349999999E-3</v>
      </c>
      <c r="AF247" s="419">
        <v>2.5327583932093895E-3</v>
      </c>
      <c r="AG247" s="417">
        <v>6.2317055000000003E-3</v>
      </c>
      <c r="AH247" s="418">
        <v>9.0944428750000007E-3</v>
      </c>
      <c r="AI247" s="419">
        <v>2.9970334054770747E-3</v>
      </c>
      <c r="AJ247" s="417">
        <v>2.8035263999999999E-3</v>
      </c>
      <c r="AK247" s="418">
        <v>4.648355515E-3</v>
      </c>
      <c r="AL247" s="419">
        <v>1.1160345071315064E-3</v>
      </c>
      <c r="AM247" s="417">
        <v>1.20266091E-2</v>
      </c>
      <c r="AN247" s="418">
        <v>4.0952878450000001E-2</v>
      </c>
      <c r="AO247" s="419">
        <v>2.9920968237255412E-2</v>
      </c>
      <c r="AP247" s="417">
        <v>0.28502850000000002</v>
      </c>
      <c r="AQ247" s="418">
        <v>0.52947294199999995</v>
      </c>
      <c r="AR247" s="440">
        <v>0.52947294199999995</v>
      </c>
      <c r="AS247" s="422"/>
      <c r="AT247" s="423"/>
      <c r="AU247" s="423"/>
    </row>
    <row r="248" spans="1:47" x14ac:dyDescent="0.2">
      <c r="A248" s="231">
        <v>1981</v>
      </c>
      <c r="B248" s="232">
        <v>4</v>
      </c>
      <c r="C248" s="417">
        <v>1.0001023200000001</v>
      </c>
      <c r="D248" s="418">
        <v>2.286739458</v>
      </c>
      <c r="E248" s="419">
        <v>1.352915995314445</v>
      </c>
      <c r="F248" s="417">
        <v>0.33977041000000002</v>
      </c>
      <c r="G248" s="418">
        <v>0.62461454999999999</v>
      </c>
      <c r="H248" s="419">
        <v>0.32180881213851675</v>
      </c>
      <c r="I248" s="417">
        <v>1.5724395499999999</v>
      </c>
      <c r="J248" s="418">
        <v>4.9096272765000002</v>
      </c>
      <c r="K248" s="419">
        <v>6.706710626326962</v>
      </c>
      <c r="L248" s="420"/>
      <c r="M248" s="421"/>
      <c r="N248" s="419">
        <v>0.29373753203016328</v>
      </c>
      <c r="O248" s="417">
        <v>0.27222721999999999</v>
      </c>
      <c r="P248" s="418">
        <v>0.499499945</v>
      </c>
      <c r="Q248" s="419">
        <v>0.47695048748725644</v>
      </c>
      <c r="R248" s="422"/>
      <c r="S248" s="423"/>
      <c r="T248" s="419">
        <v>753.84545887159197</v>
      </c>
      <c r="U248" s="417">
        <v>7.4256729145558934E-4</v>
      </c>
      <c r="V248" s="418">
        <v>9.6692156366092537E-4</v>
      </c>
      <c r="W248" s="419">
        <v>2.5942562577787542E-3</v>
      </c>
      <c r="X248" s="417">
        <v>8.7855293819655528E-4</v>
      </c>
      <c r="Y248" s="418">
        <v>1.1440052347180005E-3</v>
      </c>
      <c r="Z248" s="419">
        <v>2.4185701735119701E-3</v>
      </c>
      <c r="AA248" s="417">
        <v>4.2807432000000001E-3</v>
      </c>
      <c r="AB248" s="418">
        <v>1.5068377935E-2</v>
      </c>
      <c r="AC248" s="419">
        <v>1.1369428713668644E-2</v>
      </c>
      <c r="AD248" s="417">
        <v>1.2183687000000001E-3</v>
      </c>
      <c r="AE248" s="418">
        <v>2.3914922199999998E-3</v>
      </c>
      <c r="AF248" s="419">
        <v>2.1171839483124684E-3</v>
      </c>
      <c r="AG248" s="417">
        <v>6.9601352000000002E-3</v>
      </c>
      <c r="AH248" s="418">
        <v>9.8274186200000002E-3</v>
      </c>
      <c r="AI248" s="419">
        <v>2.5052741397613297E-3</v>
      </c>
      <c r="AJ248" s="417">
        <v>3.1326356000000001E-3</v>
      </c>
      <c r="AK248" s="418">
        <v>4.9777979399999997E-3</v>
      </c>
      <c r="AL248" s="419">
        <v>9.3291421901310471E-4</v>
      </c>
      <c r="AM248" s="417">
        <v>1.3433285999999999E-2</v>
      </c>
      <c r="AN248" s="418">
        <v>4.2367507659999998E-2</v>
      </c>
      <c r="AO248" s="419">
        <v>2.5011445200966397E-2</v>
      </c>
      <c r="AP248" s="417">
        <v>0.28502850000000002</v>
      </c>
      <c r="AQ248" s="418">
        <v>0.52947294199999995</v>
      </c>
      <c r="AR248" s="440">
        <v>0.52947294199999995</v>
      </c>
      <c r="AS248" s="422"/>
      <c r="AT248" s="423"/>
      <c r="AU248" s="423"/>
    </row>
    <row r="249" spans="1:47" x14ac:dyDescent="0.2">
      <c r="A249" s="231">
        <v>1981</v>
      </c>
      <c r="B249" s="232">
        <v>5</v>
      </c>
      <c r="C249" s="417">
        <v>1.0551174699999999</v>
      </c>
      <c r="D249" s="418">
        <v>2.3585165655</v>
      </c>
      <c r="E249" s="419">
        <v>5.334236019045882</v>
      </c>
      <c r="F249" s="417">
        <v>0.37551939000000001</v>
      </c>
      <c r="G249" s="418">
        <v>0.65984212399999997</v>
      </c>
      <c r="H249" s="419">
        <v>1.236745239752608</v>
      </c>
      <c r="I249" s="417">
        <v>1.61582235</v>
      </c>
      <c r="J249" s="418">
        <v>4.9429584845000001</v>
      </c>
      <c r="K249" s="419">
        <v>6.7015858174450855</v>
      </c>
      <c r="L249" s="420"/>
      <c r="M249" s="421"/>
      <c r="N249" s="419">
        <v>0.29373106253516618</v>
      </c>
      <c r="O249" s="417">
        <v>0.27222721999999999</v>
      </c>
      <c r="P249" s="418">
        <v>0.499499945</v>
      </c>
      <c r="Q249" s="419">
        <v>0.87636592660820534</v>
      </c>
      <c r="R249" s="422"/>
      <c r="S249" s="423"/>
      <c r="T249" s="419">
        <v>754.14504238329209</v>
      </c>
      <c r="U249" s="417">
        <v>7.4256729145558934E-4</v>
      </c>
      <c r="V249" s="418">
        <v>9.6692156366092537E-4</v>
      </c>
      <c r="W249" s="419">
        <v>4.4882113759337795E-3</v>
      </c>
      <c r="X249" s="417">
        <v>8.7855293819655528E-4</v>
      </c>
      <c r="Y249" s="418">
        <v>1.1440052347180005E-3</v>
      </c>
      <c r="Z249" s="419">
        <v>2.4234417359240831E-3</v>
      </c>
      <c r="AA249" s="417">
        <v>4.7212575000000001E-3</v>
      </c>
      <c r="AB249" s="418">
        <v>1.5502572795000001E-2</v>
      </c>
      <c r="AC249" s="419">
        <v>4.3693979546359285E-2</v>
      </c>
      <c r="AD249" s="417">
        <v>1.3438884E-3</v>
      </c>
      <c r="AE249" s="418">
        <v>2.5148966250000001E-3</v>
      </c>
      <c r="AF249" s="419">
        <v>8.1365775167852403E-3</v>
      </c>
      <c r="AG249" s="417">
        <v>7.6772454000000002E-3</v>
      </c>
      <c r="AH249" s="418">
        <v>1.0533595885E-2</v>
      </c>
      <c r="AI249" s="419">
        <v>9.6280606626027738E-3</v>
      </c>
      <c r="AJ249" s="417">
        <v>3.4546207000000001E-3</v>
      </c>
      <c r="AK249" s="418">
        <v>5.2957062799999996E-3</v>
      </c>
      <c r="AL249" s="419">
        <v>3.5852922897980878E-3</v>
      </c>
      <c r="AM249" s="417">
        <v>1.4817254E-2</v>
      </c>
      <c r="AN249" s="418">
        <v>4.3730416850000002E-2</v>
      </c>
      <c r="AO249" s="419">
        <v>9.6121748044594599E-2</v>
      </c>
      <c r="AP249" s="417">
        <v>0.28502850000000002</v>
      </c>
      <c r="AQ249" s="418">
        <v>0.52947294199999995</v>
      </c>
      <c r="AR249" s="440">
        <v>0.52947294199999995</v>
      </c>
      <c r="AS249" s="422"/>
      <c r="AT249" s="423"/>
      <c r="AU249" s="423"/>
    </row>
    <row r="250" spans="1:47" x14ac:dyDescent="0.2">
      <c r="A250" s="231">
        <v>1981</v>
      </c>
      <c r="B250" s="232">
        <v>6</v>
      </c>
      <c r="C250" s="417">
        <v>1.1104554</v>
      </c>
      <c r="D250" s="418">
        <v>2.4280470214999998</v>
      </c>
      <c r="E250" s="419">
        <v>5.334971831613065</v>
      </c>
      <c r="F250" s="417">
        <v>0.41074336</v>
      </c>
      <c r="G250" s="418">
        <v>0.69407784750000001</v>
      </c>
      <c r="H250" s="419">
        <v>1.2373342231093232</v>
      </c>
      <c r="I250" s="417">
        <v>1.6573243900000001</v>
      </c>
      <c r="J250" s="418">
        <v>4.973645061</v>
      </c>
      <c r="K250" s="419">
        <v>6.7030564332849227</v>
      </c>
      <c r="L250" s="420"/>
      <c r="M250" s="421"/>
      <c r="N250" s="419">
        <v>0.29381098796977295</v>
      </c>
      <c r="O250" s="417">
        <v>0.27222721999999999</v>
      </c>
      <c r="P250" s="418">
        <v>0.499499945</v>
      </c>
      <c r="Q250" s="419">
        <v>0.87639853626945896</v>
      </c>
      <c r="R250" s="422"/>
      <c r="S250" s="423"/>
      <c r="T250" s="419">
        <v>754.86011346777525</v>
      </c>
      <c r="U250" s="417">
        <v>7.4256729145558934E-4</v>
      </c>
      <c r="V250" s="418">
        <v>9.6692156366092537E-4</v>
      </c>
      <c r="W250" s="419">
        <v>4.4903413436471751E-3</v>
      </c>
      <c r="X250" s="417">
        <v>8.7855293819655528E-4</v>
      </c>
      <c r="Y250" s="418">
        <v>1.1440052347180005E-3</v>
      </c>
      <c r="Z250" s="419">
        <v>2.4289357119372883E-3</v>
      </c>
      <c r="AA250" s="417">
        <v>5.1559652999999999E-3</v>
      </c>
      <c r="AB250" s="418">
        <v>1.5924205319999999E-2</v>
      </c>
      <c r="AC250" s="419">
        <v>4.3714629310054695E-2</v>
      </c>
      <c r="AD250" s="417">
        <v>1.4675437E-3</v>
      </c>
      <c r="AE250" s="418">
        <v>2.6350427750000001E-3</v>
      </c>
      <c r="AF250" s="419">
        <v>8.1404373182974894E-3</v>
      </c>
      <c r="AG250" s="417">
        <v>8.3847204000000002E-3</v>
      </c>
      <c r="AH250" s="418">
        <v>1.121963845E-2</v>
      </c>
      <c r="AI250" s="419">
        <v>9.6325756309591296E-3</v>
      </c>
      <c r="AJ250" s="417">
        <v>3.7731739000000002E-3</v>
      </c>
      <c r="AK250" s="418">
        <v>5.6043584649999997E-3</v>
      </c>
      <c r="AL250" s="419">
        <v>3.5869872477522599E-3</v>
      </c>
      <c r="AM250" s="417">
        <v>1.61813214E-2</v>
      </c>
      <c r="AN250" s="418">
        <v>4.5054305609999998E-2</v>
      </c>
      <c r="AO250" s="419">
        <v>9.6167460009267958E-2</v>
      </c>
      <c r="AP250" s="417">
        <v>0.28502850000000002</v>
      </c>
      <c r="AQ250" s="418">
        <v>0.52947294199999995</v>
      </c>
      <c r="AR250" s="440">
        <v>0.52947294199999995</v>
      </c>
      <c r="AS250" s="422"/>
      <c r="AT250" s="423"/>
      <c r="AU250" s="423"/>
    </row>
    <row r="251" spans="1:47" x14ac:dyDescent="0.2">
      <c r="A251" s="231">
        <v>1981</v>
      </c>
      <c r="B251" s="232">
        <v>7</v>
      </c>
      <c r="C251" s="417">
        <v>1.16612907</v>
      </c>
      <c r="D251" s="418">
        <v>2.4959783244999998</v>
      </c>
      <c r="E251" s="419">
        <v>5.3357807783468978</v>
      </c>
      <c r="F251" s="417">
        <v>0.44565789</v>
      </c>
      <c r="G251" s="418">
        <v>0.72765252150000004</v>
      </c>
      <c r="H251" s="419">
        <v>1.2379904997977222</v>
      </c>
      <c r="I251" s="417">
        <v>1.69715324</v>
      </c>
      <c r="J251" s="418">
        <v>5.0019733615000002</v>
      </c>
      <c r="K251" s="419">
        <v>6.704684579113497</v>
      </c>
      <c r="L251" s="420"/>
      <c r="M251" s="421"/>
      <c r="N251" s="419">
        <v>0.29390048158128707</v>
      </c>
      <c r="O251" s="417">
        <v>0.27222721999999999</v>
      </c>
      <c r="P251" s="418">
        <v>0.499499945</v>
      </c>
      <c r="Q251" s="419">
        <v>0.87644110977907341</v>
      </c>
      <c r="R251" s="422"/>
      <c r="S251" s="423"/>
      <c r="T251" s="419">
        <v>755.51841362504899</v>
      </c>
      <c r="U251" s="417">
        <v>7.4256729145558934E-4</v>
      </c>
      <c r="V251" s="418">
        <v>9.6692156366092537E-4</v>
      </c>
      <c r="W251" s="419">
        <v>4.4927261566979114E-3</v>
      </c>
      <c r="X251" s="417">
        <v>8.7855293819655528E-4</v>
      </c>
      <c r="Y251" s="418">
        <v>1.1440052347180005E-3</v>
      </c>
      <c r="Z251" s="419">
        <v>2.4350724657556163E-3</v>
      </c>
      <c r="AA251" s="417">
        <v>5.5863220000000003E-3</v>
      </c>
      <c r="AB251" s="418">
        <v>1.6337558395E-2</v>
      </c>
      <c r="AC251" s="419">
        <v>4.3737880077802695E-2</v>
      </c>
      <c r="AD251" s="417">
        <v>1.5893608E-3</v>
      </c>
      <c r="AE251" s="418">
        <v>2.7527250150000001E-3</v>
      </c>
      <c r="AF251" s="419">
        <v>8.1447290185295649E-3</v>
      </c>
      <c r="AG251" s="417">
        <v>9.0829858999999999E-3</v>
      </c>
      <c r="AH251" s="418">
        <v>1.1891562180000001E-2</v>
      </c>
      <c r="AI251" s="419">
        <v>9.637700487066787E-3</v>
      </c>
      <c r="AJ251" s="417">
        <v>4.0872358000000001E-3</v>
      </c>
      <c r="AK251" s="418">
        <v>5.9068585599999996E-3</v>
      </c>
      <c r="AL251" s="419">
        <v>3.5888961242648855E-3</v>
      </c>
      <c r="AM251" s="417">
        <v>1.75307198E-2</v>
      </c>
      <c r="AN251" s="418">
        <v>4.6351816699999999E-2</v>
      </c>
      <c r="AO251" s="419">
        <v>9.6218147020572894E-2</v>
      </c>
      <c r="AP251" s="417">
        <v>0.28502850000000002</v>
      </c>
      <c r="AQ251" s="418">
        <v>0.52947294199999995</v>
      </c>
      <c r="AR251" s="440">
        <v>0.52947294199999995</v>
      </c>
      <c r="AS251" s="422"/>
      <c r="AT251" s="423"/>
      <c r="AU251" s="423"/>
    </row>
    <row r="252" spans="1:47" x14ac:dyDescent="0.2">
      <c r="A252" s="231">
        <v>1981</v>
      </c>
      <c r="B252" s="232">
        <v>8</v>
      </c>
      <c r="C252" s="417">
        <v>1.2224103099999999</v>
      </c>
      <c r="D252" s="418">
        <v>2.5629390205</v>
      </c>
      <c r="E252" s="419">
        <v>5.3553310649576078</v>
      </c>
      <c r="F252" s="417">
        <v>0.48014741999999999</v>
      </c>
      <c r="G252" s="418">
        <v>0.76084798399999998</v>
      </c>
      <c r="H252" s="419">
        <v>1.2537289903939566</v>
      </c>
      <c r="I252" s="417">
        <v>1.7352671399999999</v>
      </c>
      <c r="J252" s="418">
        <v>5.0282915949999998</v>
      </c>
      <c r="K252" s="419">
        <v>6.7437163133963187</v>
      </c>
      <c r="L252" s="420"/>
      <c r="M252" s="421"/>
      <c r="N252" s="419">
        <v>3.8485685219111658E-2</v>
      </c>
      <c r="O252" s="417">
        <v>0.27222721999999999</v>
      </c>
      <c r="P252" s="418">
        <v>0.499499945</v>
      </c>
      <c r="Q252" s="419">
        <v>0.83529398471679839</v>
      </c>
      <c r="R252" s="422"/>
      <c r="S252" s="423"/>
      <c r="T252" s="419">
        <v>756.57115725249912</v>
      </c>
      <c r="U252" s="417">
        <v>7.4256729145558934E-4</v>
      </c>
      <c r="V252" s="418">
        <v>9.6692156366092537E-4</v>
      </c>
      <c r="W252" s="419">
        <v>4.5498557416176989E-3</v>
      </c>
      <c r="X252" s="417">
        <v>8.7855293819655528E-4</v>
      </c>
      <c r="Y252" s="418">
        <v>1.1440052347180005E-3</v>
      </c>
      <c r="Z252" s="419">
        <v>2.5825520164564899E-3</v>
      </c>
      <c r="AA252" s="417">
        <v>6.0122978999999997E-3</v>
      </c>
      <c r="AB252" s="418">
        <v>1.6746940379999999E-2</v>
      </c>
      <c r="AC252" s="419">
        <v>4.4293997100632435E-2</v>
      </c>
      <c r="AD252" s="417">
        <v>1.7101281E-3</v>
      </c>
      <c r="AE252" s="418">
        <v>2.86928056E-3</v>
      </c>
      <c r="AF252" s="419">
        <v>8.2483089383970348E-3</v>
      </c>
      <c r="AG252" s="417">
        <v>9.7758215000000002E-3</v>
      </c>
      <c r="AH252" s="418">
        <v>1.2556912870000001E-2</v>
      </c>
      <c r="AI252" s="419">
        <v>9.7602699443515243E-3</v>
      </c>
      <c r="AJ252" s="417">
        <v>4.3984645000000001E-3</v>
      </c>
      <c r="AK252" s="418">
        <v>6.2063969550000004E-3</v>
      </c>
      <c r="AL252" s="419">
        <v>3.6345299091694715E-3</v>
      </c>
      <c r="AM252" s="417">
        <v>1.8867107300000002E-2</v>
      </c>
      <c r="AN252" s="418">
        <v>4.7635734899999997E-2</v>
      </c>
      <c r="AO252" s="419">
        <v>9.7441485595102253E-2</v>
      </c>
      <c r="AP252" s="417">
        <v>0.28502850000000002</v>
      </c>
      <c r="AQ252" s="418">
        <v>0.52947294199999995</v>
      </c>
      <c r="AR252" s="440">
        <v>0.52947294199999995</v>
      </c>
      <c r="AS252" s="422"/>
      <c r="AT252" s="423"/>
      <c r="AU252" s="423"/>
    </row>
    <row r="253" spans="1:47" x14ac:dyDescent="0.2">
      <c r="A253" s="231">
        <v>1981</v>
      </c>
      <c r="B253" s="232">
        <v>9</v>
      </c>
      <c r="C253" s="417">
        <v>1.27947159</v>
      </c>
      <c r="D253" s="418">
        <v>2.6295863320000001</v>
      </c>
      <c r="E253" s="419">
        <v>5.349766818766617</v>
      </c>
      <c r="F253" s="417">
        <v>0.51456667</v>
      </c>
      <c r="G253" s="418">
        <v>0.79401632300000002</v>
      </c>
      <c r="H253" s="419">
        <v>1.2547068527721896</v>
      </c>
      <c r="I253" s="417">
        <v>1.77199482</v>
      </c>
      <c r="J253" s="418">
        <v>5.0527262244999998</v>
      </c>
      <c r="K253" s="419">
        <v>6.7407036289657603</v>
      </c>
      <c r="L253" s="420"/>
      <c r="M253" s="421"/>
      <c r="N253" s="419">
        <v>3.8500072113879014E-2</v>
      </c>
      <c r="O253" s="417">
        <v>0.27222721999999999</v>
      </c>
      <c r="P253" s="418">
        <v>0.499499945</v>
      </c>
      <c r="Q253" s="419">
        <v>0.83536083469411937</v>
      </c>
      <c r="R253" s="422"/>
      <c r="S253" s="423"/>
      <c r="T253" s="419">
        <v>756.67717618829579</v>
      </c>
      <c r="U253" s="417">
        <v>7.4256729145558934E-4</v>
      </c>
      <c r="V253" s="418">
        <v>9.6692156366092537E-4</v>
      </c>
      <c r="W253" s="419">
        <v>4.5533952880619059E-3</v>
      </c>
      <c r="X253" s="417">
        <v>8.7855293819655528E-4</v>
      </c>
      <c r="Y253" s="418">
        <v>1.1440052347180005E-3</v>
      </c>
      <c r="Z253" s="419">
        <v>2.5953296638573857E-3</v>
      </c>
      <c r="AA253" s="417">
        <v>6.4345762999999997E-3</v>
      </c>
      <c r="AB253" s="418">
        <v>1.7155781355E-2</v>
      </c>
      <c r="AC253" s="419">
        <v>4.4328471289195044E-2</v>
      </c>
      <c r="AD253" s="417">
        <v>1.8310310999999999E-3</v>
      </c>
      <c r="AE253" s="418">
        <v>2.9852446550000002E-3</v>
      </c>
      <c r="AF253" s="419">
        <v>8.2547215341236546E-3</v>
      </c>
      <c r="AG253" s="417">
        <v>1.0463734000000001E-2</v>
      </c>
      <c r="AH253" s="418">
        <v>1.3221329245E-2</v>
      </c>
      <c r="AI253" s="419">
        <v>9.7678484781098442E-3</v>
      </c>
      <c r="AJ253" s="417">
        <v>4.7082317999999996E-3</v>
      </c>
      <c r="AK253" s="418">
        <v>6.5053295349999998E-3</v>
      </c>
      <c r="AL253" s="419">
        <v>3.6373592408908101E-3</v>
      </c>
      <c r="AM253" s="417">
        <v>2.0193779200000001E-2</v>
      </c>
      <c r="AN253" s="418">
        <v>4.8917969654999997E-2</v>
      </c>
      <c r="AO253" s="419">
        <v>9.7517625608873865E-2</v>
      </c>
      <c r="AP253" s="417">
        <v>0.28502850000000002</v>
      </c>
      <c r="AQ253" s="418">
        <v>0.52947294199999995</v>
      </c>
      <c r="AR253" s="440">
        <v>0.52947294199999995</v>
      </c>
      <c r="AS253" s="422"/>
      <c r="AT253" s="423"/>
      <c r="AU253" s="423"/>
    </row>
    <row r="254" spans="1:47" x14ac:dyDescent="0.2">
      <c r="A254" s="231">
        <v>1981</v>
      </c>
      <c r="B254" s="232">
        <v>10</v>
      </c>
      <c r="C254" s="417">
        <v>1.3372635799999999</v>
      </c>
      <c r="D254" s="418">
        <v>2.6964340435</v>
      </c>
      <c r="E254" s="419">
        <v>5.3516097063377099</v>
      </c>
      <c r="F254" s="417">
        <v>0.54874228999999997</v>
      </c>
      <c r="G254" s="418">
        <v>0.82744432050000005</v>
      </c>
      <c r="H254" s="419">
        <v>1.2561980623061202</v>
      </c>
      <c r="I254" s="417">
        <v>1.8071995599999999</v>
      </c>
      <c r="J254" s="418">
        <v>5.0756308854999999</v>
      </c>
      <c r="K254" s="419">
        <v>6.7443909334156631</v>
      </c>
      <c r="L254" s="420"/>
      <c r="M254" s="421"/>
      <c r="N254" s="419">
        <v>3.8526430963294188E-2</v>
      </c>
      <c r="O254" s="417">
        <v>0.27222721999999999</v>
      </c>
      <c r="P254" s="418">
        <v>0.499499945</v>
      </c>
      <c r="Q254" s="419">
        <v>0.83543285043735538</v>
      </c>
      <c r="R254" s="422"/>
      <c r="S254" s="423"/>
      <c r="T254" s="419">
        <v>756.64356730618204</v>
      </c>
      <c r="U254" s="417">
        <v>7.4256729145558934E-4</v>
      </c>
      <c r="V254" s="418">
        <v>9.6692156366092537E-4</v>
      </c>
      <c r="W254" s="419">
        <v>4.5588046835329946E-3</v>
      </c>
      <c r="X254" s="417">
        <v>8.7855293819655528E-4</v>
      </c>
      <c r="Y254" s="418">
        <v>1.1440052347180005E-3</v>
      </c>
      <c r="Z254" s="419">
        <v>2.6093195679487745E-3</v>
      </c>
      <c r="AA254" s="417">
        <v>6.8564443999999999E-3</v>
      </c>
      <c r="AB254" s="418">
        <v>1.756785009E-2</v>
      </c>
      <c r="AC254" s="419">
        <v>4.4381170068996556E-2</v>
      </c>
      <c r="AD254" s="417">
        <v>1.9510445E-3</v>
      </c>
      <c r="AE254" s="418">
        <v>3.1026747800000001E-3</v>
      </c>
      <c r="AF254" s="419">
        <v>8.2645408296550607E-3</v>
      </c>
      <c r="AG254" s="417">
        <v>1.11486641E-2</v>
      </c>
      <c r="AH254" s="418">
        <v>1.3891567585E-2</v>
      </c>
      <c r="AI254" s="419">
        <v>9.7794667327115604E-3</v>
      </c>
      <c r="AJ254" s="417">
        <v>5.0168994000000001E-3</v>
      </c>
      <c r="AK254" s="418">
        <v>6.8067737950000002E-3</v>
      </c>
      <c r="AL254" s="419">
        <v>3.641679210673036E-3</v>
      </c>
      <c r="AM254" s="417">
        <v>2.1515721299999999E-2</v>
      </c>
      <c r="AN254" s="418">
        <v>5.0211257874999998E-2</v>
      </c>
      <c r="AO254" s="419">
        <v>9.7633535426187454E-2</v>
      </c>
      <c r="AP254" s="417">
        <v>0.28502850000000002</v>
      </c>
      <c r="AQ254" s="418">
        <v>0.52947294199999995</v>
      </c>
      <c r="AR254" s="440">
        <v>0.52947294199999995</v>
      </c>
      <c r="AS254" s="422"/>
      <c r="AT254" s="423"/>
      <c r="AU254" s="423"/>
    </row>
    <row r="255" spans="1:47" x14ac:dyDescent="0.2">
      <c r="A255" s="231">
        <v>1981</v>
      </c>
      <c r="B255" s="232">
        <v>11</v>
      </c>
      <c r="C255" s="417">
        <v>1.39609889</v>
      </c>
      <c r="D255" s="418">
        <v>2.7640850299999999</v>
      </c>
      <c r="E255" s="419">
        <v>5.3536487901426204</v>
      </c>
      <c r="F255" s="417">
        <v>0.58282909999999999</v>
      </c>
      <c r="G255" s="418">
        <v>0.86148009299999995</v>
      </c>
      <c r="H255" s="419">
        <v>1.2599151650057518</v>
      </c>
      <c r="I255" s="417">
        <v>1.8411804700000001</v>
      </c>
      <c r="J255" s="418">
        <v>5.0971118574999998</v>
      </c>
      <c r="K255" s="419">
        <v>6.7484740917822839</v>
      </c>
      <c r="L255" s="420"/>
      <c r="M255" s="421"/>
      <c r="N255" s="419">
        <v>3.8555517054983439E-2</v>
      </c>
      <c r="O255" s="417">
        <v>0.27222721999999999</v>
      </c>
      <c r="P255" s="418">
        <v>0.499499945</v>
      </c>
      <c r="Q255" s="419">
        <v>0.83551468684938945</v>
      </c>
      <c r="R255" s="422"/>
      <c r="S255" s="423"/>
      <c r="T255" s="419">
        <v>757.66289160833719</v>
      </c>
      <c r="U255" s="417">
        <v>7.4256729145558934E-4</v>
      </c>
      <c r="V255" s="418">
        <v>9.6692156366092537E-4</v>
      </c>
      <c r="W255" s="419">
        <v>2.7199393128109883E-3</v>
      </c>
      <c r="X255" s="417">
        <v>8.7855293819655528E-4</v>
      </c>
      <c r="Y255" s="418">
        <v>1.1440052347180005E-3</v>
      </c>
      <c r="Z255" s="419">
        <v>2.6246717210217743E-3</v>
      </c>
      <c r="AA255" s="417">
        <v>7.2771928999999999E-3</v>
      </c>
      <c r="AB255" s="418">
        <v>1.7987125999999999E-2</v>
      </c>
      <c r="AC255" s="419">
        <v>4.451242613480437E-2</v>
      </c>
      <c r="AD255" s="417">
        <v>2.0708481000000002E-3</v>
      </c>
      <c r="AE255" s="418">
        <v>3.22201042E-3</v>
      </c>
      <c r="AF255" s="419">
        <v>8.2889832208346611E-3</v>
      </c>
      <c r="AG255" s="417">
        <v>1.18325902E-2</v>
      </c>
      <c r="AH255" s="418">
        <v>1.457397945E-2</v>
      </c>
      <c r="AI255" s="419">
        <v>9.808390669309346E-3</v>
      </c>
      <c r="AJ255" s="417">
        <v>5.3252613999999997E-3</v>
      </c>
      <c r="AK255" s="418">
        <v>7.1136767850000001E-3</v>
      </c>
      <c r="AL255" s="419">
        <v>3.6524521359963401E-3</v>
      </c>
      <c r="AM255" s="417">
        <v>2.2836436000000002E-2</v>
      </c>
      <c r="AN255" s="418">
        <v>5.1528034469999998E-2</v>
      </c>
      <c r="AO255" s="419">
        <v>9.792226004518427E-2</v>
      </c>
      <c r="AP255" s="417">
        <v>0.28502850000000002</v>
      </c>
      <c r="AQ255" s="418">
        <v>0.52947294199999995</v>
      </c>
      <c r="AR255" s="440">
        <v>0.52947294199999995</v>
      </c>
      <c r="AS255" s="422"/>
      <c r="AT255" s="423"/>
      <c r="AU255" s="423"/>
    </row>
    <row r="256" spans="1:47" x14ac:dyDescent="0.2">
      <c r="A256" s="231">
        <v>1981</v>
      </c>
      <c r="B256" s="232">
        <v>12</v>
      </c>
      <c r="C256" s="417">
        <v>1.4561091100000001</v>
      </c>
      <c r="D256" s="418">
        <v>2.8332714710000002</v>
      </c>
      <c r="E256" s="419">
        <v>5.4355943515161176</v>
      </c>
      <c r="F256" s="417">
        <v>0.61704861</v>
      </c>
      <c r="G256" s="418">
        <v>0.89649961150000002</v>
      </c>
      <c r="H256" s="419">
        <v>1.3260026266087577</v>
      </c>
      <c r="I256" s="417">
        <v>1.8738756299999999</v>
      </c>
      <c r="J256" s="418">
        <v>5.1174734749999997</v>
      </c>
      <c r="K256" s="419">
        <v>6.9121461860780178</v>
      </c>
      <c r="L256" s="420"/>
      <c r="M256" s="421"/>
      <c r="N256" s="419">
        <v>3.9723775750089646E-2</v>
      </c>
      <c r="O256" s="417">
        <v>0.27222721999999999</v>
      </c>
      <c r="P256" s="418">
        <v>0.499499945</v>
      </c>
      <c r="Q256" s="419">
        <v>0.83872273369801353</v>
      </c>
      <c r="R256" s="422"/>
      <c r="S256" s="423"/>
      <c r="T256" s="419">
        <v>758.36708235300614</v>
      </c>
      <c r="U256" s="417">
        <v>7.4256729145558934E-4</v>
      </c>
      <c r="V256" s="418">
        <v>9.6692156366092537E-4</v>
      </c>
      <c r="W256" s="419">
        <v>2.8626094290154203E-3</v>
      </c>
      <c r="X256" s="417">
        <v>8.7855293819655528E-4</v>
      </c>
      <c r="Y256" s="418">
        <v>1.1440052347180005E-3</v>
      </c>
      <c r="Z256" s="419">
        <v>3.2427843965414193E-3</v>
      </c>
      <c r="AA256" s="417">
        <v>7.6980071999999998E-3</v>
      </c>
      <c r="AB256" s="418">
        <v>1.8418280044999999E-2</v>
      </c>
      <c r="AC256" s="419">
        <v>4.684737908116509E-2</v>
      </c>
      <c r="AD256" s="417">
        <v>2.1907621000000002E-3</v>
      </c>
      <c r="AE256" s="418">
        <v>3.3445679349999998E-3</v>
      </c>
      <c r="AF256" s="419">
        <v>8.7237938080248628E-3</v>
      </c>
      <c r="AG256" s="417">
        <v>1.2517110999999999E-2</v>
      </c>
      <c r="AH256" s="418">
        <v>1.5274619709999999E-2</v>
      </c>
      <c r="AI256" s="419">
        <v>1.0322915296649001E-2</v>
      </c>
      <c r="AJ256" s="417">
        <v>5.6325237999999998E-3</v>
      </c>
      <c r="AK256" s="418">
        <v>7.4291889949999997E-3</v>
      </c>
      <c r="AL256" s="419">
        <v>3.844046890066542E-3</v>
      </c>
      <c r="AM256" s="417">
        <v>2.4157686599999999E-2</v>
      </c>
      <c r="AN256" s="418">
        <v>5.2880751949999999E-2</v>
      </c>
      <c r="AO256" s="419">
        <v>0.10305890616408336</v>
      </c>
      <c r="AP256" s="417">
        <v>0.28502850000000002</v>
      </c>
      <c r="AQ256" s="418">
        <v>0.52947294199999995</v>
      </c>
      <c r="AR256" s="440">
        <v>0.52947294199999995</v>
      </c>
      <c r="AS256" s="422"/>
      <c r="AT256" s="423"/>
      <c r="AU256" s="423"/>
    </row>
    <row r="257" spans="1:47" x14ac:dyDescent="0.2">
      <c r="A257" s="231">
        <v>1981</v>
      </c>
      <c r="B257" s="232">
        <v>13</v>
      </c>
      <c r="C257" s="417">
        <v>1.5173002799999999</v>
      </c>
      <c r="D257" s="418">
        <v>2.9045711614999998</v>
      </c>
      <c r="E257" s="419">
        <v>5.4424118441694276</v>
      </c>
      <c r="F257" s="417">
        <v>0.65124808000000001</v>
      </c>
      <c r="G257" s="418">
        <v>0.93272490350000004</v>
      </c>
      <c r="H257" s="419">
        <v>1.3315017351482406</v>
      </c>
      <c r="I257" s="417">
        <v>1.9053503899999999</v>
      </c>
      <c r="J257" s="418">
        <v>5.1368722565000002</v>
      </c>
      <c r="K257" s="419">
        <v>6.9257681845912513</v>
      </c>
      <c r="L257" s="420"/>
      <c r="M257" s="421"/>
      <c r="N257" s="419">
        <v>3.9821018270556355E-2</v>
      </c>
      <c r="O257" s="417">
        <v>0.2440244</v>
      </c>
      <c r="P257" s="418">
        <v>0.44323431899999999</v>
      </c>
      <c r="Q257" s="419">
        <v>0.83899045423230545</v>
      </c>
      <c r="R257" s="422"/>
      <c r="S257" s="423"/>
      <c r="T257" s="419">
        <v>759.45958732654219</v>
      </c>
      <c r="U257" s="417">
        <v>7.4256729145558934E-4</v>
      </c>
      <c r="V257" s="418">
        <v>9.6692156366092537E-4</v>
      </c>
      <c r="W257" s="419">
        <v>2.8744841202243817E-3</v>
      </c>
      <c r="X257" s="417">
        <v>8.7855293819655528E-4</v>
      </c>
      <c r="Y257" s="418">
        <v>1.1440052347180005E-3</v>
      </c>
      <c r="Z257" s="419">
        <v>3.2942165686849325E-3</v>
      </c>
      <c r="AA257" s="417">
        <v>8.1208280999999997E-3</v>
      </c>
      <c r="AB257" s="418">
        <v>1.8864936174999999E-2</v>
      </c>
      <c r="AC257" s="419">
        <v>4.70418583516884E-2</v>
      </c>
      <c r="AD257" s="417">
        <v>2.3099126000000001E-3</v>
      </c>
      <c r="AE257" s="418">
        <v>3.4718205150000001E-3</v>
      </c>
      <c r="AF257" s="419">
        <v>8.7599845540114428E-3</v>
      </c>
      <c r="AG257" s="417">
        <v>1.32040708E-2</v>
      </c>
      <c r="AH257" s="418">
        <v>1.6000810800000001E-2</v>
      </c>
      <c r="AI257" s="419">
        <v>1.0365727593610853E-2</v>
      </c>
      <c r="AJ257" s="417">
        <v>5.9412735000000001E-3</v>
      </c>
      <c r="AK257" s="418">
        <v>7.7559468550000002E-3</v>
      </c>
      <c r="AL257" s="419">
        <v>3.8599931505221298E-3</v>
      </c>
      <c r="AM257" s="417">
        <v>2.5483075399999999E-2</v>
      </c>
      <c r="AN257" s="418">
        <v>5.4282072394999999E-2</v>
      </c>
      <c r="AO257" s="419">
        <v>0.10348652031470361</v>
      </c>
      <c r="AP257" s="417">
        <v>0.25682568</v>
      </c>
      <c r="AQ257" s="418">
        <v>0.47320731599999999</v>
      </c>
      <c r="AR257" s="440">
        <v>0.47320731599999999</v>
      </c>
      <c r="AS257" s="422"/>
      <c r="AT257" s="423"/>
      <c r="AU257" s="423"/>
    </row>
    <row r="258" spans="1:47" x14ac:dyDescent="0.2">
      <c r="A258" s="231">
        <v>1981</v>
      </c>
      <c r="B258" s="232">
        <v>14</v>
      </c>
      <c r="C258" s="417">
        <v>1.5801237100000001</v>
      </c>
      <c r="D258" s="418">
        <v>2.9786523864999999</v>
      </c>
      <c r="E258" s="419">
        <v>5.4375254869662726</v>
      </c>
      <c r="F258" s="417">
        <v>0.68582454999999998</v>
      </c>
      <c r="G258" s="418">
        <v>0.97059941100000002</v>
      </c>
      <c r="H258" s="419">
        <v>1.3385072437163239</v>
      </c>
      <c r="I258" s="417">
        <v>1.93587021</v>
      </c>
      <c r="J258" s="418">
        <v>5.1554271524999997</v>
      </c>
      <c r="K258" s="419">
        <v>6.9322321725195248</v>
      </c>
      <c r="L258" s="420"/>
      <c r="M258" s="421"/>
      <c r="N258" s="419">
        <v>3.9938780674161761E-2</v>
      </c>
      <c r="O258" s="417">
        <v>0.2440244</v>
      </c>
      <c r="P258" s="418">
        <v>0.44323431899999999</v>
      </c>
      <c r="Q258" s="419">
        <v>0.83936713049132072</v>
      </c>
      <c r="R258" s="422"/>
      <c r="S258" s="423"/>
      <c r="T258" s="419">
        <v>756.36355809460542</v>
      </c>
      <c r="U258" s="417">
        <v>7.4256729145558934E-4</v>
      </c>
      <c r="V258" s="418">
        <v>9.6692156366092537E-4</v>
      </c>
      <c r="W258" s="419">
        <v>2.8896078495093129E-3</v>
      </c>
      <c r="X258" s="417">
        <v>8.7855293819655528E-4</v>
      </c>
      <c r="Y258" s="418">
        <v>1.1440052347180005E-3</v>
      </c>
      <c r="Z258" s="419">
        <v>3.3670331524058073E-3</v>
      </c>
      <c r="AA258" s="417">
        <v>8.5452171000000004E-3</v>
      </c>
      <c r="AB258" s="418">
        <v>1.9331088319999998E-2</v>
      </c>
      <c r="AC258" s="419">
        <v>4.7289182725225011E-2</v>
      </c>
      <c r="AD258" s="417">
        <v>2.4320432000000001E-3</v>
      </c>
      <c r="AE258" s="418">
        <v>3.604367175E-3</v>
      </c>
      <c r="AF258" s="419">
        <v>8.8060478705458585E-3</v>
      </c>
      <c r="AG258" s="417">
        <v>1.38947559E-2</v>
      </c>
      <c r="AH258" s="418">
        <v>1.6759191704999999E-2</v>
      </c>
      <c r="AI258" s="419">
        <v>1.0420258533693206E-2</v>
      </c>
      <c r="AJ258" s="417">
        <v>6.2520542E-3</v>
      </c>
      <c r="AK258" s="418">
        <v>8.0973132100000001E-3</v>
      </c>
      <c r="AL258" s="419">
        <v>3.88029523849688E-3</v>
      </c>
      <c r="AM258" s="417">
        <v>2.68170202E-2</v>
      </c>
      <c r="AN258" s="418">
        <v>5.5745705664999999E-2</v>
      </c>
      <c r="AO258" s="419">
        <v>0.10403096507635669</v>
      </c>
      <c r="AP258" s="417">
        <v>0.25682568</v>
      </c>
      <c r="AQ258" s="418">
        <v>0.47320731599999999</v>
      </c>
      <c r="AR258" s="440">
        <v>0.47320731599999999</v>
      </c>
      <c r="AS258" s="422"/>
      <c r="AT258" s="423"/>
      <c r="AU258" s="423"/>
    </row>
    <row r="259" spans="1:47" x14ac:dyDescent="0.2">
      <c r="A259" s="231">
        <v>1981</v>
      </c>
      <c r="B259" s="232">
        <v>15</v>
      </c>
      <c r="C259" s="417">
        <v>1.64451657</v>
      </c>
      <c r="D259" s="418">
        <v>3.056216735</v>
      </c>
      <c r="E259" s="419">
        <v>5.4409748488793532</v>
      </c>
      <c r="F259" s="417">
        <v>0.72056235000000002</v>
      </c>
      <c r="G259" s="418">
        <v>1.010436782</v>
      </c>
      <c r="H259" s="419">
        <v>1.341295921728979</v>
      </c>
      <c r="I259" s="417">
        <v>1.96529277</v>
      </c>
      <c r="J259" s="418">
        <v>5.1734276719999999</v>
      </c>
      <c r="K259" s="419">
        <v>6.939134805117015</v>
      </c>
      <c r="L259" s="420"/>
      <c r="M259" s="421"/>
      <c r="N259" s="419">
        <v>3.9988014253320367E-2</v>
      </c>
      <c r="O259" s="417">
        <v>0.2440244</v>
      </c>
      <c r="P259" s="418">
        <v>0.44323431899999999</v>
      </c>
      <c r="Q259" s="419">
        <v>0.83950304640378748</v>
      </c>
      <c r="R259" s="422"/>
      <c r="S259" s="423"/>
      <c r="T259" s="419">
        <v>757.74981010673844</v>
      </c>
      <c r="U259" s="417">
        <v>7.4256729145558934E-4</v>
      </c>
      <c r="V259" s="418">
        <v>9.6692156366092537E-4</v>
      </c>
      <c r="W259" s="419">
        <v>2.8956329983925284E-3</v>
      </c>
      <c r="X259" s="417">
        <v>8.7855293819655528E-4</v>
      </c>
      <c r="Y259" s="418">
        <v>1.1440052347180005E-3</v>
      </c>
      <c r="Z259" s="419">
        <v>3.3931398255618505E-3</v>
      </c>
      <c r="AA259" s="417">
        <v>8.9742157999999992E-3</v>
      </c>
      <c r="AB259" s="418">
        <v>1.982222833E-2</v>
      </c>
      <c r="AC259" s="419">
        <v>4.7387762925475668E-2</v>
      </c>
      <c r="AD259" s="417">
        <v>2.5532545999999998E-3</v>
      </c>
      <c r="AE259" s="418">
        <v>3.743843055E-3</v>
      </c>
      <c r="AF259" s="419">
        <v>8.8244052967098793E-3</v>
      </c>
      <c r="AG259" s="417">
        <v>1.45919845E-2</v>
      </c>
      <c r="AH259" s="418">
        <v>1.7557322324999999E-2</v>
      </c>
      <c r="AI259" s="419">
        <v>1.0441966808466421E-2</v>
      </c>
      <c r="AJ259" s="417">
        <v>6.5667607000000003E-3</v>
      </c>
      <c r="AK259" s="418">
        <v>8.4564627999999999E-3</v>
      </c>
      <c r="AL259" s="419">
        <v>3.8883825537402734E-3</v>
      </c>
      <c r="AM259" s="417">
        <v>2.8162368900000002E-2</v>
      </c>
      <c r="AN259" s="418">
        <v>5.7286563035000002E-2</v>
      </c>
      <c r="AO259" s="419">
        <v>0.10424762268429383</v>
      </c>
      <c r="AP259" s="417">
        <v>0.25682568</v>
      </c>
      <c r="AQ259" s="418">
        <v>0.47320731599999999</v>
      </c>
      <c r="AR259" s="440">
        <v>0.47320731599999999</v>
      </c>
      <c r="AS259" s="422"/>
      <c r="AT259" s="423"/>
      <c r="AU259" s="423"/>
    </row>
    <row r="260" spans="1:47" x14ac:dyDescent="0.2">
      <c r="A260" s="231">
        <v>1981</v>
      </c>
      <c r="B260" s="232">
        <v>16</v>
      </c>
      <c r="C260" s="417">
        <v>1.71063206</v>
      </c>
      <c r="D260" s="418">
        <v>3.1380111355000002</v>
      </c>
      <c r="E260" s="419">
        <v>5.4478218324657872</v>
      </c>
      <c r="F260" s="417">
        <v>0.75572441000000001</v>
      </c>
      <c r="G260" s="418">
        <v>1.0526494295</v>
      </c>
      <c r="H260" s="419">
        <v>1.3467905944858209</v>
      </c>
      <c r="I260" s="417">
        <v>1.99381359</v>
      </c>
      <c r="J260" s="418">
        <v>5.1909426390000002</v>
      </c>
      <c r="K260" s="419">
        <v>6.9528042800602954</v>
      </c>
      <c r="L260" s="420"/>
      <c r="M260" s="421"/>
      <c r="N260" s="419">
        <v>4.0085552940128166E-2</v>
      </c>
      <c r="O260" s="417">
        <v>0.2440244</v>
      </c>
      <c r="P260" s="418">
        <v>0.44323431899999999</v>
      </c>
      <c r="Q260" s="419">
        <v>0.83977401433132293</v>
      </c>
      <c r="R260" s="422"/>
      <c r="S260" s="423"/>
      <c r="T260" s="419">
        <v>759.21228641997516</v>
      </c>
      <c r="U260" s="417">
        <v>7.4256729145558934E-4</v>
      </c>
      <c r="V260" s="418">
        <v>9.6692156366092537E-4</v>
      </c>
      <c r="W260" s="419">
        <v>2.9285141530099286E-3</v>
      </c>
      <c r="X260" s="417">
        <v>8.7855293819655528E-4</v>
      </c>
      <c r="Y260" s="418">
        <v>1.1440052347180005E-3</v>
      </c>
      <c r="Z260" s="419">
        <v>3.444713412687215E-3</v>
      </c>
      <c r="AA260" s="417">
        <v>9.4075414999999999E-3</v>
      </c>
      <c r="AB260" s="418">
        <v>2.034241669E-2</v>
      </c>
      <c r="AC260" s="419">
        <v>4.7581784905436207E-2</v>
      </c>
      <c r="AD260" s="417">
        <v>2.6771751E-3</v>
      </c>
      <c r="AE260" s="418">
        <v>3.8919786599999999E-3</v>
      </c>
      <c r="AF260" s="419">
        <v>8.8605398489652563E-3</v>
      </c>
      <c r="AG260" s="417">
        <v>1.52959133E-2</v>
      </c>
      <c r="AH260" s="418">
        <v>1.8403751100000001E-2</v>
      </c>
      <c r="AI260" s="419">
        <v>1.0484713327293926E-2</v>
      </c>
      <c r="AJ260" s="417">
        <v>6.8833677999999999E-3</v>
      </c>
      <c r="AK260" s="418">
        <v>8.8372402899999994E-3</v>
      </c>
      <c r="AL260" s="419">
        <v>3.9043034877590571E-3</v>
      </c>
      <c r="AM260" s="417">
        <v>2.9522032600000001E-2</v>
      </c>
      <c r="AN260" s="418">
        <v>5.891945748E-2</v>
      </c>
      <c r="AO260" s="419">
        <v>0.10467467721335701</v>
      </c>
      <c r="AP260" s="417">
        <v>0.25682568</v>
      </c>
      <c r="AQ260" s="418">
        <v>0.47320731599999999</v>
      </c>
      <c r="AR260" s="440">
        <v>0.47320731599999999</v>
      </c>
      <c r="AS260" s="422"/>
      <c r="AT260" s="423"/>
      <c r="AU260" s="423"/>
    </row>
    <row r="261" spans="1:47" x14ac:dyDescent="0.2">
      <c r="A261" s="231">
        <v>1981</v>
      </c>
      <c r="B261" s="232">
        <v>17</v>
      </c>
      <c r="C261" s="417">
        <v>1.77859583</v>
      </c>
      <c r="D261" s="418">
        <v>3.224851535</v>
      </c>
      <c r="E261" s="419">
        <v>5.4546295826975966</v>
      </c>
      <c r="F261" s="417">
        <v>0.79140811</v>
      </c>
      <c r="G261" s="418">
        <v>1.0976700145</v>
      </c>
      <c r="H261" s="419">
        <v>1.352278740938047</v>
      </c>
      <c r="I261" s="417">
        <v>2.0214925300000002</v>
      </c>
      <c r="J261" s="418">
        <v>5.2081824105000001</v>
      </c>
      <c r="K261" s="419">
        <v>6.9664058634392747</v>
      </c>
      <c r="L261" s="420"/>
      <c r="M261" s="421"/>
      <c r="N261" s="419">
        <v>4.0182652770953474E-2</v>
      </c>
      <c r="O261" s="417">
        <v>0.2440244</v>
      </c>
      <c r="P261" s="418">
        <v>0.44323431899999999</v>
      </c>
      <c r="Q261" s="419">
        <v>0.84003879706649198</v>
      </c>
      <c r="R261" s="422"/>
      <c r="S261" s="423"/>
      <c r="T261" s="419">
        <v>760.74152600119464</v>
      </c>
      <c r="U261" s="417">
        <v>7.4256729145558934E-4</v>
      </c>
      <c r="V261" s="418">
        <v>9.6692156366092537E-4</v>
      </c>
      <c r="W261" s="419">
        <v>2.9404585499150913E-3</v>
      </c>
      <c r="X261" s="417">
        <v>8.7855293819655528E-4</v>
      </c>
      <c r="Y261" s="418">
        <v>1.1440052347180005E-3</v>
      </c>
      <c r="Z261" s="419">
        <v>3.4960950632289436E-3</v>
      </c>
      <c r="AA261" s="417">
        <v>9.8456667999999997E-3</v>
      </c>
      <c r="AB261" s="418">
        <v>2.0897419795E-2</v>
      </c>
      <c r="AC261" s="419">
        <v>4.777592865085728E-2</v>
      </c>
      <c r="AD261" s="417">
        <v>2.8012357999999998E-3</v>
      </c>
      <c r="AE261" s="418">
        <v>4.0500180299999997E-3</v>
      </c>
      <c r="AF261" s="419">
        <v>8.8967069185480196E-3</v>
      </c>
      <c r="AG261" s="417">
        <v>1.6010089599999999E-2</v>
      </c>
      <c r="AH261" s="418">
        <v>1.9306085989999999E-2</v>
      </c>
      <c r="AI261" s="419">
        <v>1.0527483018266139E-2</v>
      </c>
      <c r="AJ261" s="417">
        <v>7.2043515000000001E-3</v>
      </c>
      <c r="AK261" s="418">
        <v>9.2432271800000007E-3</v>
      </c>
      <c r="AL261" s="419">
        <v>3.9202276716060235E-3</v>
      </c>
      <c r="AM261" s="417">
        <v>3.0899588299999999E-2</v>
      </c>
      <c r="AN261" s="418">
        <v>6.0660740040000001E-2</v>
      </c>
      <c r="AO261" s="419">
        <v>0.10510131694639117</v>
      </c>
      <c r="AP261" s="417">
        <v>0.25682568</v>
      </c>
      <c r="AQ261" s="418">
        <v>0.47320731599999999</v>
      </c>
      <c r="AR261" s="440">
        <v>0.47320731599999999</v>
      </c>
      <c r="AS261" s="422"/>
      <c r="AT261" s="423"/>
      <c r="AU261" s="423"/>
    </row>
    <row r="262" spans="1:47" x14ac:dyDescent="0.2">
      <c r="A262" s="231">
        <v>1981</v>
      </c>
      <c r="B262" s="232">
        <v>18</v>
      </c>
      <c r="C262" s="417">
        <v>1.8489395799999999</v>
      </c>
      <c r="D262" s="418">
        <v>3.3175710120000002</v>
      </c>
      <c r="E262" s="419">
        <v>5.4627788925123353</v>
      </c>
      <c r="F262" s="417">
        <v>0.82763757999999998</v>
      </c>
      <c r="G262" s="418">
        <v>1.1459080755</v>
      </c>
      <c r="H262" s="419">
        <v>1.3588534685892824</v>
      </c>
      <c r="I262" s="417">
        <v>2.0484426500000001</v>
      </c>
      <c r="J262" s="418">
        <v>5.2253517215</v>
      </c>
      <c r="K262" s="419">
        <v>6.9826752681059503</v>
      </c>
      <c r="L262" s="420"/>
      <c r="M262" s="421"/>
      <c r="N262" s="419">
        <v>4.0298766732746523E-2</v>
      </c>
      <c r="O262" s="417">
        <v>0.2440244</v>
      </c>
      <c r="P262" s="418">
        <v>0.44323431899999999</v>
      </c>
      <c r="Q262" s="419">
        <v>0.84035654494276846</v>
      </c>
      <c r="R262" s="422"/>
      <c r="S262" s="423"/>
      <c r="T262" s="419">
        <v>762.32788793555687</v>
      </c>
      <c r="U262" s="417">
        <v>7.4256729145558934E-4</v>
      </c>
      <c r="V262" s="418">
        <v>9.6692156366092537E-4</v>
      </c>
      <c r="W262" s="419">
        <v>2.9547463247268676E-3</v>
      </c>
      <c r="X262" s="417">
        <v>8.7855293819655528E-4</v>
      </c>
      <c r="Y262" s="418">
        <v>1.1440052347180005E-3</v>
      </c>
      <c r="Z262" s="419">
        <v>3.5575407436597524E-3</v>
      </c>
      <c r="AA262" s="417">
        <v>1.02927178E-2</v>
      </c>
      <c r="AB262" s="418">
        <v>2.1492069995000002E-2</v>
      </c>
      <c r="AC262" s="419">
        <v>4.8007971954931679E-2</v>
      </c>
      <c r="AD262" s="417">
        <v>2.9285331000000001E-3</v>
      </c>
      <c r="AE262" s="418">
        <v>4.2189937099999996E-3</v>
      </c>
      <c r="AF262" s="419">
        <v>8.9399055346235674E-3</v>
      </c>
      <c r="AG262" s="417">
        <v>1.6736624200000001E-2</v>
      </c>
      <c r="AH262" s="418">
        <v>2.0272526209999999E-2</v>
      </c>
      <c r="AI262" s="419">
        <v>1.057862173236452E-2</v>
      </c>
      <c r="AJ262" s="417">
        <v>7.5313960999999997E-3</v>
      </c>
      <c r="AK262" s="418">
        <v>9.6783576700000002E-3</v>
      </c>
      <c r="AL262" s="419">
        <v>3.9392810799834333E-3</v>
      </c>
      <c r="AM262" s="417">
        <v>3.2300542799999998E-2</v>
      </c>
      <c r="AN262" s="418">
        <v>6.2527000319999998E-2</v>
      </c>
      <c r="AO262" s="419">
        <v>0.1056121335784856</v>
      </c>
      <c r="AP262" s="417">
        <v>0.25682568</v>
      </c>
      <c r="AQ262" s="418">
        <v>0.47320731599999999</v>
      </c>
      <c r="AR262" s="440">
        <v>0.47320731599999999</v>
      </c>
      <c r="AS262" s="422"/>
      <c r="AT262" s="423"/>
      <c r="AU262" s="423"/>
    </row>
    <row r="263" spans="1:47" x14ac:dyDescent="0.2">
      <c r="A263" s="231">
        <v>1981</v>
      </c>
      <c r="B263" s="232">
        <v>19</v>
      </c>
      <c r="C263" s="417">
        <v>1.9213446599999999</v>
      </c>
      <c r="D263" s="418">
        <v>3.4168976975000001</v>
      </c>
      <c r="E263" s="419">
        <v>5.4644393342902369</v>
      </c>
      <c r="F263" s="417">
        <v>0.86448320999999995</v>
      </c>
      <c r="G263" s="418">
        <v>1.1978488089999999</v>
      </c>
      <c r="H263" s="419">
        <v>1.3656668693549205</v>
      </c>
      <c r="I263" s="417">
        <v>2.0746196600000002</v>
      </c>
      <c r="J263" s="418">
        <v>5.2425439320000002</v>
      </c>
      <c r="K263" s="419">
        <v>6.9941046829063422</v>
      </c>
      <c r="L263" s="420"/>
      <c r="M263" s="421"/>
      <c r="N263" s="419">
        <v>4.6634021165730538E-3</v>
      </c>
      <c r="O263" s="417">
        <v>0.2440244</v>
      </c>
      <c r="P263" s="418">
        <v>0.44323431899999999</v>
      </c>
      <c r="Q263" s="419">
        <v>0.83496359772569084</v>
      </c>
      <c r="R263" s="422"/>
      <c r="S263" s="423"/>
      <c r="T263" s="419">
        <v>763.64265033962761</v>
      </c>
      <c r="U263" s="417">
        <v>7.4256729145558934E-4</v>
      </c>
      <c r="V263" s="418">
        <v>9.6692156366092537E-4</v>
      </c>
      <c r="W263" s="419">
        <v>2.9695611606998626E-3</v>
      </c>
      <c r="X263" s="417">
        <v>8.7855293819655528E-4</v>
      </c>
      <c r="Y263" s="418">
        <v>1.1440052347180005E-3</v>
      </c>
      <c r="Z263" s="419">
        <v>3.6249313475268958E-3</v>
      </c>
      <c r="AA263" s="417">
        <v>1.07465684E-2</v>
      </c>
      <c r="AB263" s="418">
        <v>2.213147561E-2</v>
      </c>
      <c r="AC263" s="419">
        <v>4.8248795812545285E-2</v>
      </c>
      <c r="AD263" s="417">
        <v>3.0580417999999999E-3</v>
      </c>
      <c r="AE263" s="418">
        <v>4.401177115E-3</v>
      </c>
      <c r="AF263" s="419">
        <v>8.9847374244822788E-3</v>
      </c>
      <c r="AG263" s="417">
        <v>1.7475692599999999E-2</v>
      </c>
      <c r="AH263" s="418">
        <v>2.1312738710000001E-2</v>
      </c>
      <c r="AI263" s="419">
        <v>1.0631691752703407E-2</v>
      </c>
      <c r="AJ263" s="417">
        <v>7.8632601999999996E-3</v>
      </c>
      <c r="AK263" s="418">
        <v>1.0146333255000001E-2</v>
      </c>
      <c r="AL263" s="419">
        <v>3.9590315039853058E-3</v>
      </c>
      <c r="AM263" s="417">
        <v>3.3727148300000002E-2</v>
      </c>
      <c r="AN263" s="418">
        <v>6.4533795079999998E-2</v>
      </c>
      <c r="AO263" s="419">
        <v>0.10614164909009509</v>
      </c>
      <c r="AP263" s="417">
        <v>0.25682568</v>
      </c>
      <c r="AQ263" s="418">
        <v>0.47320731599999999</v>
      </c>
      <c r="AR263" s="440">
        <v>0.47320731599999999</v>
      </c>
      <c r="AS263" s="422"/>
      <c r="AT263" s="423"/>
      <c r="AU263" s="423"/>
    </row>
    <row r="264" spans="1:47" x14ac:dyDescent="0.2">
      <c r="A264" s="231">
        <v>1981</v>
      </c>
      <c r="B264" s="232">
        <v>20</v>
      </c>
      <c r="C264" s="417">
        <v>1.99643225</v>
      </c>
      <c r="D264" s="418">
        <v>3.5240320535</v>
      </c>
      <c r="E264" s="419">
        <v>5.4723212485522037</v>
      </c>
      <c r="F264" s="417">
        <v>0.90208767000000001</v>
      </c>
      <c r="G264" s="418">
        <v>1.253991235</v>
      </c>
      <c r="H264" s="419">
        <v>1.3720236855915668</v>
      </c>
      <c r="I264" s="417">
        <v>2.10015778</v>
      </c>
      <c r="J264" s="418">
        <v>5.2599576719999996</v>
      </c>
      <c r="K264" s="419">
        <v>7.0098520208574904</v>
      </c>
      <c r="L264" s="420"/>
      <c r="M264" s="421"/>
      <c r="N264" s="419">
        <v>4.6763711021428379E-3</v>
      </c>
      <c r="O264" s="417">
        <v>0.2440244</v>
      </c>
      <c r="P264" s="418">
        <v>0.44323431899999999</v>
      </c>
      <c r="Q264" s="419">
        <v>0.8352629649800114</v>
      </c>
      <c r="R264" s="422"/>
      <c r="S264" s="423"/>
      <c r="T264" s="419">
        <v>765.2298296935536</v>
      </c>
      <c r="U264" s="417">
        <v>7.4256729145558934E-4</v>
      </c>
      <c r="V264" s="418">
        <v>9.6692156366092537E-4</v>
      </c>
      <c r="W264" s="419">
        <v>2.9833806900302694E-3</v>
      </c>
      <c r="X264" s="417">
        <v>8.7855293819655528E-4</v>
      </c>
      <c r="Y264" s="418">
        <v>1.1440052347180005E-3</v>
      </c>
      <c r="Z264" s="419">
        <v>3.6843668247637591E-3</v>
      </c>
      <c r="AA264" s="417">
        <v>1.12109775E-2</v>
      </c>
      <c r="AB264" s="418">
        <v>2.282349048E-2</v>
      </c>
      <c r="AC264" s="419">
        <v>4.8473273755553319E-2</v>
      </c>
      <c r="AD264" s="417">
        <v>3.1896609999999999E-3</v>
      </c>
      <c r="AE264" s="418">
        <v>4.5982264800000002E-3</v>
      </c>
      <c r="AF264" s="419">
        <v>9.0265468263045646E-3</v>
      </c>
      <c r="AG264" s="417">
        <v>1.8228540500000001E-2</v>
      </c>
      <c r="AH264" s="418">
        <v>2.2437755819999999E-2</v>
      </c>
      <c r="AI264" s="419">
        <v>1.0681167758728429E-2</v>
      </c>
      <c r="AJ264" s="417">
        <v>8.2023409000000005E-3</v>
      </c>
      <c r="AK264" s="418">
        <v>1.0652599545E-2</v>
      </c>
      <c r="AL264" s="419">
        <v>3.9774553808651801E-3</v>
      </c>
      <c r="AM264" s="417">
        <v>3.5181941199999997E-2</v>
      </c>
      <c r="AN264" s="418">
        <v>6.6705236619999997E-2</v>
      </c>
      <c r="AO264" s="419">
        <v>0.10663564197230896</v>
      </c>
      <c r="AP264" s="417">
        <v>0.25682568</v>
      </c>
      <c r="AQ264" s="418">
        <v>0.47320731599999999</v>
      </c>
      <c r="AR264" s="440">
        <v>0.47320731599999999</v>
      </c>
      <c r="AS264" s="422"/>
      <c r="AT264" s="423"/>
      <c r="AU264" s="423"/>
    </row>
    <row r="265" spans="1:47" x14ac:dyDescent="0.2">
      <c r="A265" s="231">
        <v>1981</v>
      </c>
      <c r="B265" s="232">
        <v>21</v>
      </c>
      <c r="C265" s="417">
        <v>2.0740917099999998</v>
      </c>
      <c r="D265" s="418">
        <v>3.6398604835000001</v>
      </c>
      <c r="E265" s="419">
        <v>5.4832592818086345</v>
      </c>
      <c r="F265" s="417">
        <v>0.94052683000000004</v>
      </c>
      <c r="G265" s="418">
        <v>1.3148985795000001</v>
      </c>
      <c r="H265" s="419">
        <v>1.3808927650066178</v>
      </c>
      <c r="I265" s="417">
        <v>2.1251354999999998</v>
      </c>
      <c r="J265" s="418">
        <v>5.2778112275</v>
      </c>
      <c r="K265" s="419">
        <v>7.0317311259782489</v>
      </c>
      <c r="L265" s="420"/>
      <c r="M265" s="421"/>
      <c r="N265" s="419">
        <v>4.6943858318028806E-3</v>
      </c>
      <c r="O265" s="417">
        <v>0.24352435</v>
      </c>
      <c r="P265" s="418">
        <v>0.44216921250000002</v>
      </c>
      <c r="Q265" s="419">
        <v>0.83567871662405824</v>
      </c>
      <c r="R265" s="422"/>
      <c r="S265" s="423"/>
      <c r="T265" s="419">
        <v>766.77236689317022</v>
      </c>
      <c r="U265" s="417">
        <v>7.4256729145558934E-4</v>
      </c>
      <c r="V265" s="418">
        <v>9.6692156366092537E-4</v>
      </c>
      <c r="W265" s="419">
        <v>2.9697557250021058E-3</v>
      </c>
      <c r="X265" s="417">
        <v>8.7855293819655528E-4</v>
      </c>
      <c r="Y265" s="418">
        <v>1.1440052347180005E-3</v>
      </c>
      <c r="Z265" s="419">
        <v>3.7669899612062007E-3</v>
      </c>
      <c r="AA265" s="417">
        <v>1.16843168E-2</v>
      </c>
      <c r="AB265" s="418">
        <v>2.3573990225000001E-2</v>
      </c>
      <c r="AC265" s="419">
        <v>4.8786644842418056E-2</v>
      </c>
      <c r="AD265" s="417">
        <v>3.3250190999999998E-3</v>
      </c>
      <c r="AE265" s="418">
        <v>4.8117108600000003E-3</v>
      </c>
      <c r="AF265" s="419">
        <v>9.0849142031973022E-3</v>
      </c>
      <c r="AG265" s="417">
        <v>1.8999294100000001E-2</v>
      </c>
      <c r="AH265" s="418">
        <v>2.3657982335000001E-2</v>
      </c>
      <c r="AI265" s="419">
        <v>1.0750215540853248E-2</v>
      </c>
      <c r="AJ265" s="417">
        <v>8.5500811000000006E-3</v>
      </c>
      <c r="AK265" s="418">
        <v>1.1201259769999999E-2</v>
      </c>
      <c r="AL265" s="419">
        <v>4.0031721522175668E-3</v>
      </c>
      <c r="AM265" s="417">
        <v>3.6668776799999997E-2</v>
      </c>
      <c r="AN265" s="418">
        <v>6.9060182875000001E-2</v>
      </c>
      <c r="AO265" s="419">
        <v>0.10732493156421453</v>
      </c>
      <c r="AP265" s="417">
        <v>0.25632563000000003</v>
      </c>
      <c r="AQ265" s="418">
        <v>0.47214220950000002</v>
      </c>
      <c r="AR265" s="440">
        <v>0.47214220950000002</v>
      </c>
      <c r="AS265" s="422"/>
      <c r="AT265" s="423"/>
      <c r="AU265" s="423"/>
    </row>
    <row r="266" spans="1:47" x14ac:dyDescent="0.2">
      <c r="A266" s="231">
        <v>1981</v>
      </c>
      <c r="B266" s="232">
        <v>22</v>
      </c>
      <c r="C266" s="417">
        <v>2.1547496900000001</v>
      </c>
      <c r="D266" s="418">
        <v>3.7657626359999998</v>
      </c>
      <c r="E266" s="419">
        <v>5.4867214993077766</v>
      </c>
      <c r="F266" s="417">
        <v>0.97998216000000005</v>
      </c>
      <c r="G266" s="418">
        <v>1.3812203775</v>
      </c>
      <c r="H266" s="419">
        <v>1.3836771719909575</v>
      </c>
      <c r="I266" s="417">
        <v>2.1495502100000001</v>
      </c>
      <c r="J266" s="418">
        <v>5.2961907359999998</v>
      </c>
      <c r="K266" s="419">
        <v>7.0386235048772736</v>
      </c>
      <c r="L266" s="420"/>
      <c r="M266" s="421"/>
      <c r="N266" s="419">
        <v>4.7000758566417963E-3</v>
      </c>
      <c r="O266" s="417">
        <v>0.24352435</v>
      </c>
      <c r="P266" s="418">
        <v>0.44216921250000002</v>
      </c>
      <c r="Q266" s="419">
        <v>0.83581022543648387</v>
      </c>
      <c r="R266" s="422"/>
      <c r="S266" s="423"/>
      <c r="T266" s="419">
        <v>768.22091181772873</v>
      </c>
      <c r="U266" s="417">
        <v>7.4256729145558934E-4</v>
      </c>
      <c r="V266" s="418">
        <v>9.6692156366092537E-4</v>
      </c>
      <c r="W266" s="419">
        <v>2.9757447661837933E-3</v>
      </c>
      <c r="X266" s="417">
        <v>8.7855293819655528E-4</v>
      </c>
      <c r="Y266" s="418">
        <v>1.1440052347180005E-3</v>
      </c>
      <c r="Z266" s="419">
        <v>3.793007336146733E-3</v>
      </c>
      <c r="AA266" s="417">
        <v>1.21707421E-2</v>
      </c>
      <c r="AB266" s="418">
        <v>2.4391110220000001E-2</v>
      </c>
      <c r="AC266" s="419">
        <v>4.8885049899316795E-2</v>
      </c>
      <c r="AD266" s="417">
        <v>3.4630567000000002E-3</v>
      </c>
      <c r="AE266" s="418">
        <v>5.044195655E-3</v>
      </c>
      <c r="AF266" s="419">
        <v>9.1032368254370943E-3</v>
      </c>
      <c r="AG266" s="417">
        <v>1.9790270200000001E-2</v>
      </c>
      <c r="AH266" s="418">
        <v>2.4986728310000001E-2</v>
      </c>
      <c r="AI266" s="419">
        <v>1.0771908140861363E-2</v>
      </c>
      <c r="AJ266" s="417">
        <v>8.9057002999999996E-3</v>
      </c>
      <c r="AK266" s="418">
        <v>1.1799474735000001E-2</v>
      </c>
      <c r="AL266" s="419">
        <v>4.0112447582559812E-3</v>
      </c>
      <c r="AM266" s="417">
        <v>3.8194061000000001E-2</v>
      </c>
      <c r="AN266" s="418">
        <v>7.1625067809999998E-2</v>
      </c>
      <c r="AO266" s="419">
        <v>0.10754150142742337</v>
      </c>
      <c r="AP266" s="417">
        <v>0.25632563000000003</v>
      </c>
      <c r="AQ266" s="418">
        <v>0.47214220950000002</v>
      </c>
      <c r="AR266" s="440">
        <v>0.47214220950000002</v>
      </c>
      <c r="AS266" s="422"/>
      <c r="AT266" s="423"/>
      <c r="AU266" s="423"/>
    </row>
    <row r="267" spans="1:47" x14ac:dyDescent="0.2">
      <c r="A267" s="231">
        <v>1981</v>
      </c>
      <c r="B267" s="232">
        <v>23</v>
      </c>
      <c r="C267" s="417">
        <v>2.2384293300000002</v>
      </c>
      <c r="D267" s="418">
        <v>3.9026098239999998</v>
      </c>
      <c r="E267" s="419">
        <v>5.4846893241907511</v>
      </c>
      <c r="F267" s="417">
        <v>1.02045618</v>
      </c>
      <c r="G267" s="418">
        <v>1.4534447324999999</v>
      </c>
      <c r="H267" s="419">
        <v>1.3820378468099392</v>
      </c>
      <c r="I267" s="417">
        <v>2.17362352</v>
      </c>
      <c r="J267" s="418">
        <v>5.3152566549999998</v>
      </c>
      <c r="K267" s="419">
        <v>7.0345574074189203</v>
      </c>
      <c r="L267" s="420"/>
      <c r="M267" s="421"/>
      <c r="N267" s="419">
        <v>4.6967299667055352E-3</v>
      </c>
      <c r="O267" s="417">
        <v>0.24352435</v>
      </c>
      <c r="P267" s="418">
        <v>0.44216921250000002</v>
      </c>
      <c r="Q267" s="419">
        <v>0.83573117650657736</v>
      </c>
      <c r="R267" s="422"/>
      <c r="S267" s="423"/>
      <c r="T267" s="419">
        <v>769.51258467478692</v>
      </c>
      <c r="U267" s="417">
        <v>7.4256729145558934E-4</v>
      </c>
      <c r="V267" s="418">
        <v>9.6692156366092537E-4</v>
      </c>
      <c r="W267" s="419">
        <v>2.9722193269527087E-3</v>
      </c>
      <c r="X267" s="417">
        <v>8.7855293819655528E-4</v>
      </c>
      <c r="Y267" s="418">
        <v>1.1440052347180005E-3</v>
      </c>
      <c r="Z267" s="419">
        <v>3.777689955622182E-3</v>
      </c>
      <c r="AA267" s="417">
        <v>1.2669329E-2</v>
      </c>
      <c r="AB267" s="418">
        <v>2.5281749249999999E-2</v>
      </c>
      <c r="AC267" s="419">
        <v>4.8827134944267971E-2</v>
      </c>
      <c r="AD267" s="417">
        <v>3.6050230000000002E-3</v>
      </c>
      <c r="AE267" s="418">
        <v>5.2975097749999997E-3</v>
      </c>
      <c r="AF267" s="419">
        <v>9.0924507177092967E-3</v>
      </c>
      <c r="AG267" s="417">
        <v>2.0601070999999999E-2</v>
      </c>
      <c r="AH267" s="418">
        <v>2.6434406550000001E-2</v>
      </c>
      <c r="AI267" s="419">
        <v>1.0759132061530376E-2</v>
      </c>
      <c r="AJ267" s="417">
        <v>9.2701095000000001E-3</v>
      </c>
      <c r="AK267" s="418">
        <v>1.2451153925E-2</v>
      </c>
      <c r="AL267" s="419">
        <v>4.0064885307718474E-3</v>
      </c>
      <c r="AM267" s="417">
        <v>3.9760121599999997E-2</v>
      </c>
      <c r="AN267" s="418">
        <v>7.4418939239999995E-2</v>
      </c>
      <c r="AO267" s="419">
        <v>0.10741404886089237</v>
      </c>
      <c r="AP267" s="417">
        <v>0.25632563000000003</v>
      </c>
      <c r="AQ267" s="418">
        <v>0.47214220950000002</v>
      </c>
      <c r="AR267" s="440">
        <v>0.47214220950000002</v>
      </c>
      <c r="AS267" s="422"/>
      <c r="AT267" s="423"/>
      <c r="AU267" s="423"/>
    </row>
    <row r="268" spans="1:47" x14ac:dyDescent="0.2">
      <c r="A268" s="231">
        <v>1981</v>
      </c>
      <c r="B268" s="232">
        <v>24</v>
      </c>
      <c r="C268" s="417">
        <v>2.3253833699999999</v>
      </c>
      <c r="D268" s="418">
        <v>4.0520296849999999</v>
      </c>
      <c r="E268" s="419">
        <v>5.4908505087874842</v>
      </c>
      <c r="F268" s="417">
        <v>1.0621311499999999</v>
      </c>
      <c r="G268" s="418">
        <v>1.5325166880000001</v>
      </c>
      <c r="H268" s="419">
        <v>1.387006186082318</v>
      </c>
      <c r="I268" s="417">
        <v>2.1971520099999999</v>
      </c>
      <c r="J268" s="418">
        <v>5.3353337630000004</v>
      </c>
      <c r="K268" s="419">
        <v>7.0468653528310767</v>
      </c>
      <c r="L268" s="420"/>
      <c r="M268" s="421"/>
      <c r="N268" s="419">
        <v>4.7068488377608247E-3</v>
      </c>
      <c r="O268" s="417">
        <v>0.24352435</v>
      </c>
      <c r="P268" s="418">
        <v>0.44216921250000002</v>
      </c>
      <c r="Q268" s="419">
        <v>0.83596494760909712</v>
      </c>
      <c r="R268" s="422"/>
      <c r="S268" s="423"/>
      <c r="T268" s="419">
        <v>770.58230299957461</v>
      </c>
      <c r="U268" s="417">
        <v>7.4256729145558934E-4</v>
      </c>
      <c r="V268" s="418">
        <v>9.6692156366092537E-4</v>
      </c>
      <c r="W268" s="419">
        <v>2.9828983802351848E-3</v>
      </c>
      <c r="X268" s="417">
        <v>8.7855293819655528E-4</v>
      </c>
      <c r="Y268" s="418">
        <v>1.1440052347180005E-3</v>
      </c>
      <c r="Z268" s="419">
        <v>3.8241554565587796E-3</v>
      </c>
      <c r="AA268" s="417">
        <v>1.31830019E-2</v>
      </c>
      <c r="AB268" s="418">
        <v>2.6255558910000001E-2</v>
      </c>
      <c r="AC268" s="419">
        <v>4.9002600033566469E-2</v>
      </c>
      <c r="AD268" s="417">
        <v>3.7510702000000001E-3</v>
      </c>
      <c r="AE268" s="418">
        <v>5.5745843799999998E-3</v>
      </c>
      <c r="AF268" s="419">
        <v>9.1251204197268718E-3</v>
      </c>
      <c r="AG268" s="417">
        <v>2.1435380600000001E-2</v>
      </c>
      <c r="AH268" s="418">
        <v>2.8018493174999999E-2</v>
      </c>
      <c r="AI268" s="419">
        <v>1.0797806658931782E-2</v>
      </c>
      <c r="AJ268" s="417">
        <v>9.6461564999999992E-3</v>
      </c>
      <c r="AK268" s="418">
        <v>1.3163944090000001E-2</v>
      </c>
      <c r="AL268" s="419">
        <v>4.0208879335821637E-3</v>
      </c>
      <c r="AM268" s="417">
        <v>4.1370545500000001E-2</v>
      </c>
      <c r="AN268" s="418">
        <v>7.7475771545000002E-2</v>
      </c>
      <c r="AO268" s="419">
        <v>0.10780013928262606</v>
      </c>
      <c r="AP268" s="417">
        <v>0.25632563000000003</v>
      </c>
      <c r="AQ268" s="418">
        <v>0.47214220950000002</v>
      </c>
      <c r="AR268" s="440">
        <v>0.47214220950000002</v>
      </c>
      <c r="AS268" s="422"/>
      <c r="AT268" s="423"/>
      <c r="AU268" s="423"/>
    </row>
    <row r="269" spans="1:47" x14ac:dyDescent="0.2">
      <c r="A269" s="231">
        <v>1981</v>
      </c>
      <c r="B269" s="232">
        <v>25</v>
      </c>
      <c r="C269" s="417">
        <v>2.4157565499999998</v>
      </c>
      <c r="D269" s="418">
        <v>4.2154208300000002</v>
      </c>
      <c r="E269" s="419">
        <v>5.4925264637610445</v>
      </c>
      <c r="F269" s="417">
        <v>1.1050348999999999</v>
      </c>
      <c r="G269" s="418">
        <v>1.6190625335</v>
      </c>
      <c r="H269" s="419">
        <v>1.3883606279225418</v>
      </c>
      <c r="I269" s="417">
        <v>2.2204888899999999</v>
      </c>
      <c r="J269" s="418">
        <v>5.3564610180000001</v>
      </c>
      <c r="K269" s="419">
        <v>7.050224607884175</v>
      </c>
      <c r="L269" s="420"/>
      <c r="M269" s="421"/>
      <c r="N269" s="419">
        <v>4.7096149240167164E-3</v>
      </c>
      <c r="O269" s="417">
        <v>0.24352435</v>
      </c>
      <c r="P269" s="418">
        <v>0.44216921250000002</v>
      </c>
      <c r="Q269" s="419">
        <v>0.83602937805511501</v>
      </c>
      <c r="R269" s="422"/>
      <c r="S269" s="423"/>
      <c r="T269" s="419">
        <v>771.39081302534635</v>
      </c>
      <c r="U269" s="417">
        <v>7.4256729145558934E-4</v>
      </c>
      <c r="V269" s="418">
        <v>9.6692156366092537E-4</v>
      </c>
      <c r="W269" s="419">
        <v>2.9858102130307586E-3</v>
      </c>
      <c r="X269" s="417">
        <v>8.7855293819655528E-4</v>
      </c>
      <c r="Y269" s="418">
        <v>1.1440052347180005E-3</v>
      </c>
      <c r="Z269" s="419">
        <v>3.8368245277486165E-3</v>
      </c>
      <c r="AA269" s="417">
        <v>1.3709866100000001E-2</v>
      </c>
      <c r="AB269" s="418">
        <v>2.7322480579999999E-2</v>
      </c>
      <c r="AC269" s="419">
        <v>4.9050537669308759E-2</v>
      </c>
      <c r="AD269" s="417">
        <v>3.9019571000000002E-3</v>
      </c>
      <c r="AE269" s="418">
        <v>5.87821868E-3</v>
      </c>
      <c r="AF269" s="419">
        <v>9.1340354969188103E-3</v>
      </c>
      <c r="AG269" s="417">
        <v>2.2294017199999999E-2</v>
      </c>
      <c r="AH269" s="418">
        <v>2.9752518280000001E-2</v>
      </c>
      <c r="AI269" s="419">
        <v>1.0808354960234409E-2</v>
      </c>
      <c r="AJ269" s="417">
        <v>1.00318631E-2</v>
      </c>
      <c r="AK269" s="418">
        <v>1.3944105740000001E-2</v>
      </c>
      <c r="AL269" s="419">
        <v>4.0248299917402166E-3</v>
      </c>
      <c r="AM269" s="417">
        <v>4.3026408299999999E-2</v>
      </c>
      <c r="AN269" s="418">
        <v>8.0823295279999999E-2</v>
      </c>
      <c r="AO269" s="419">
        <v>0.10790558430686102</v>
      </c>
      <c r="AP269" s="417">
        <v>0.25632563000000003</v>
      </c>
      <c r="AQ269" s="418">
        <v>0.47214220950000002</v>
      </c>
      <c r="AR269" s="440">
        <v>0.47214220950000002</v>
      </c>
      <c r="AS269" s="422"/>
      <c r="AT269" s="423"/>
      <c r="AU269" s="423"/>
    </row>
    <row r="270" spans="1:47" x14ac:dyDescent="0.2">
      <c r="A270" s="231">
        <v>1981</v>
      </c>
      <c r="B270" s="232">
        <v>26</v>
      </c>
      <c r="C270" s="417">
        <v>2.4157565499999998</v>
      </c>
      <c r="D270" s="418">
        <v>4.2154208300000002</v>
      </c>
      <c r="E270" s="419">
        <v>5.495466985326364</v>
      </c>
      <c r="F270" s="417">
        <v>1.1050348999999999</v>
      </c>
      <c r="G270" s="418">
        <v>1.6190625335</v>
      </c>
      <c r="H270" s="419">
        <v>1.3907313736298372</v>
      </c>
      <c r="I270" s="417">
        <v>2.2204888899999999</v>
      </c>
      <c r="J270" s="418">
        <v>5.3564610180000001</v>
      </c>
      <c r="K270" s="419">
        <v>7.05609125254988</v>
      </c>
      <c r="L270" s="420"/>
      <c r="M270" s="421"/>
      <c r="N270" s="419">
        <v>4.7144562332438779E-3</v>
      </c>
      <c r="O270" s="417">
        <v>0.24352435</v>
      </c>
      <c r="P270" s="418">
        <v>0.44216921250000002</v>
      </c>
      <c r="Q270" s="419">
        <v>0.83614201094366758</v>
      </c>
      <c r="R270" s="422"/>
      <c r="S270" s="423"/>
      <c r="T270" s="419">
        <v>771.87867704080952</v>
      </c>
      <c r="U270" s="417">
        <v>7.4256729145558934E-4</v>
      </c>
      <c r="V270" s="418">
        <v>9.6692156366092537E-4</v>
      </c>
      <c r="W270" s="419">
        <v>2.9909146351440336E-3</v>
      </c>
      <c r="X270" s="417">
        <v>8.7855293819655528E-4</v>
      </c>
      <c r="Y270" s="418">
        <v>1.1440052347180005E-3</v>
      </c>
      <c r="Z270" s="419">
        <v>3.8589971071171353E-3</v>
      </c>
      <c r="AA270" s="417">
        <v>1.3709866100000001E-2</v>
      </c>
      <c r="AB270" s="418">
        <v>2.7322480579999999E-2</v>
      </c>
      <c r="AC270" s="419">
        <v>4.9134259672783696E-2</v>
      </c>
      <c r="AD270" s="417">
        <v>3.9019571000000002E-3</v>
      </c>
      <c r="AE270" s="418">
        <v>5.87821868E-3</v>
      </c>
      <c r="AF270" s="419">
        <v>9.1496522102993052E-3</v>
      </c>
      <c r="AG270" s="417">
        <v>2.2294017199999999E-2</v>
      </c>
      <c r="AH270" s="418">
        <v>2.9752518280000001E-2</v>
      </c>
      <c r="AI270" s="419">
        <v>1.0826830891750924E-2</v>
      </c>
      <c r="AJ270" s="417">
        <v>1.00318631E-2</v>
      </c>
      <c r="AK270" s="418">
        <v>1.3944105740000001E-2</v>
      </c>
      <c r="AL270" s="419">
        <v>4.031699444625501E-3</v>
      </c>
      <c r="AM270" s="417">
        <v>4.3026408299999999E-2</v>
      </c>
      <c r="AN270" s="418">
        <v>8.0823295279999999E-2</v>
      </c>
      <c r="AO270" s="419">
        <v>0.10808993123870909</v>
      </c>
      <c r="AP270" s="417">
        <v>0.25632563000000003</v>
      </c>
      <c r="AQ270" s="418">
        <v>0.47214220950000002</v>
      </c>
      <c r="AR270" s="440">
        <v>0.47214220950000002</v>
      </c>
      <c r="AS270" s="422"/>
      <c r="AT270" s="423"/>
      <c r="AU270" s="423"/>
    </row>
    <row r="271" spans="1:47" x14ac:dyDescent="0.2">
      <c r="A271" s="231">
        <v>1981</v>
      </c>
      <c r="B271" s="232">
        <v>27</v>
      </c>
      <c r="C271" s="417">
        <v>2.4157565499999998</v>
      </c>
      <c r="D271" s="418">
        <v>4.2154208300000002</v>
      </c>
      <c r="E271" s="419">
        <v>5.3076579543465749</v>
      </c>
      <c r="F271" s="417">
        <v>1.1050348999999999</v>
      </c>
      <c r="G271" s="418">
        <v>1.6190625335</v>
      </c>
      <c r="H271" s="419">
        <v>1.3431447691910228</v>
      </c>
      <c r="I271" s="417">
        <v>2.2204888899999999</v>
      </c>
      <c r="J271" s="418">
        <v>5.3564610180000001</v>
      </c>
      <c r="K271" s="419">
        <v>7.0985967014192735</v>
      </c>
      <c r="L271" s="420"/>
      <c r="M271" s="421"/>
      <c r="N271" s="419">
        <v>4.9411734213399335E-3</v>
      </c>
      <c r="O271" s="417">
        <v>0.24352435</v>
      </c>
      <c r="P271" s="418">
        <v>0.44216921250000002</v>
      </c>
      <c r="Q271" s="419">
        <v>0.80261538161280455</v>
      </c>
      <c r="R271" s="422"/>
      <c r="S271" s="423"/>
      <c r="T271" s="419">
        <v>771.9695588429048</v>
      </c>
      <c r="U271" s="417">
        <v>7.4256729145558934E-4</v>
      </c>
      <c r="V271" s="418">
        <v>9.6692156366092537E-4</v>
      </c>
      <c r="W271" s="419">
        <v>2.8885693343667436E-3</v>
      </c>
      <c r="X271" s="417">
        <v>8.7855293819655528E-4</v>
      </c>
      <c r="Y271" s="418">
        <v>1.1440052347180005E-3</v>
      </c>
      <c r="Z271" s="419">
        <v>3.8729121350767975E-3</v>
      </c>
      <c r="AA271" s="417">
        <v>1.3709866100000001E-2</v>
      </c>
      <c r="AB271" s="418">
        <v>2.7322480579999999E-2</v>
      </c>
      <c r="AC271" s="419">
        <v>4.7452916085373081E-2</v>
      </c>
      <c r="AD271" s="417">
        <v>3.9019571000000002E-3</v>
      </c>
      <c r="AE271" s="418">
        <v>5.87821868E-3</v>
      </c>
      <c r="AF271" s="419">
        <v>8.8365524414331063E-3</v>
      </c>
      <c r="AG271" s="417">
        <v>2.2294017199999999E-2</v>
      </c>
      <c r="AH271" s="418">
        <v>2.9752518280000001E-2</v>
      </c>
      <c r="AI271" s="419">
        <v>1.0456354026551991E-2</v>
      </c>
      <c r="AJ271" s="417">
        <v>1.00318631E-2</v>
      </c>
      <c r="AK271" s="418">
        <v>1.3944105740000001E-2</v>
      </c>
      <c r="AL271" s="419">
        <v>3.8937354234900952E-3</v>
      </c>
      <c r="AM271" s="417">
        <v>4.3026408299999999E-2</v>
      </c>
      <c r="AN271" s="418">
        <v>8.0823295279999999E-2</v>
      </c>
      <c r="AO271" s="419">
        <v>0.10439122867548398</v>
      </c>
      <c r="AP271" s="417">
        <v>0.25632563000000003</v>
      </c>
      <c r="AQ271" s="418">
        <v>0.47214220950000002</v>
      </c>
      <c r="AR271" s="440">
        <v>0.47214220950000002</v>
      </c>
      <c r="AS271" s="422"/>
      <c r="AT271" s="423"/>
      <c r="AU271" s="423"/>
    </row>
    <row r="272" spans="1:47" x14ac:dyDescent="0.2">
      <c r="A272" s="231">
        <v>1981</v>
      </c>
      <c r="B272" s="232">
        <v>28</v>
      </c>
      <c r="C272" s="417">
        <v>2.4157565499999998</v>
      </c>
      <c r="D272" s="418">
        <v>4.2154208300000002</v>
      </c>
      <c r="E272" s="419">
        <v>5.3091275584513538</v>
      </c>
      <c r="F272" s="417">
        <v>1.1050348999999999</v>
      </c>
      <c r="G272" s="418">
        <v>1.6190625335</v>
      </c>
      <c r="H272" s="419">
        <v>1.3443334097335233</v>
      </c>
      <c r="I272" s="417">
        <v>2.2204888899999999</v>
      </c>
      <c r="J272" s="418">
        <v>5.3564610180000001</v>
      </c>
      <c r="K272" s="419">
        <v>7.1016773231040435</v>
      </c>
      <c r="L272" s="420"/>
      <c r="M272" s="421"/>
      <c r="N272" s="419">
        <v>4.9437971033215334E-3</v>
      </c>
      <c r="O272" s="417">
        <v>0.24352435</v>
      </c>
      <c r="P272" s="418">
        <v>0.44216921250000002</v>
      </c>
      <c r="Q272" s="419">
        <v>0.80267412577736319</v>
      </c>
      <c r="R272" s="422"/>
      <c r="S272" s="423"/>
      <c r="T272" s="419">
        <v>771.95729621173666</v>
      </c>
      <c r="U272" s="417">
        <v>7.4256729145558934E-4</v>
      </c>
      <c r="V272" s="418">
        <v>9.6692156366092537E-4</v>
      </c>
      <c r="W272" s="419">
        <v>2.8911232598988605E-3</v>
      </c>
      <c r="X272" s="417">
        <v>8.7855293819655528E-4</v>
      </c>
      <c r="Y272" s="418">
        <v>1.1440052347180005E-3</v>
      </c>
      <c r="Z272" s="419">
        <v>3.8844183202098649E-3</v>
      </c>
      <c r="AA272" s="417">
        <v>1.3709866100000001E-2</v>
      </c>
      <c r="AB272" s="418">
        <v>2.7322480579999999E-2</v>
      </c>
      <c r="AC272" s="419">
        <v>4.74949390430668E-2</v>
      </c>
      <c r="AD272" s="417">
        <v>3.9019571000000002E-3</v>
      </c>
      <c r="AE272" s="418">
        <v>5.87821868E-3</v>
      </c>
      <c r="AF272" s="419">
        <v>8.8443843776892014E-3</v>
      </c>
      <c r="AG272" s="417">
        <v>2.2294017199999999E-2</v>
      </c>
      <c r="AH272" s="418">
        <v>2.9752518280000001E-2</v>
      </c>
      <c r="AI272" s="419">
        <v>1.0465594014948044E-2</v>
      </c>
      <c r="AJ272" s="417">
        <v>1.00318631E-2</v>
      </c>
      <c r="AK272" s="418">
        <v>1.3944105740000001E-2</v>
      </c>
      <c r="AL272" s="419">
        <v>3.8971807559034779E-3</v>
      </c>
      <c r="AM272" s="417">
        <v>4.3026408299999999E-2</v>
      </c>
      <c r="AN272" s="418">
        <v>8.0823295279999999E-2</v>
      </c>
      <c r="AO272" s="419">
        <v>0.10448337004015179</v>
      </c>
      <c r="AP272" s="417">
        <v>0.25632563000000003</v>
      </c>
      <c r="AQ272" s="418">
        <v>0.47214220950000002</v>
      </c>
      <c r="AR272" s="440">
        <v>0.47214220950000002</v>
      </c>
      <c r="AS272" s="422"/>
      <c r="AT272" s="423"/>
      <c r="AU272" s="423"/>
    </row>
    <row r="273" spans="1:47" x14ac:dyDescent="0.2">
      <c r="A273" s="231">
        <v>1981</v>
      </c>
      <c r="B273" s="232">
        <v>29</v>
      </c>
      <c r="C273" s="417">
        <v>2.4157565499999998</v>
      </c>
      <c r="D273" s="418">
        <v>4.2154208300000002</v>
      </c>
      <c r="E273" s="419">
        <v>5.3104798282840546</v>
      </c>
      <c r="F273" s="417">
        <v>1.1050348999999999</v>
      </c>
      <c r="G273" s="418">
        <v>1.6190625335</v>
      </c>
      <c r="H273" s="419">
        <v>1.3454149595377516</v>
      </c>
      <c r="I273" s="417">
        <v>2.2204888899999999</v>
      </c>
      <c r="J273" s="418">
        <v>5.3564610180000001</v>
      </c>
      <c r="K273" s="419">
        <v>7.1044386887803466</v>
      </c>
      <c r="L273" s="420"/>
      <c r="M273" s="421"/>
      <c r="N273" s="419">
        <v>4.946204194229125E-3</v>
      </c>
      <c r="O273" s="417">
        <v>0.24352435</v>
      </c>
      <c r="P273" s="418">
        <v>0.44216921250000002</v>
      </c>
      <c r="Q273" s="419">
        <v>0.80272229004425966</v>
      </c>
      <c r="R273" s="422"/>
      <c r="S273" s="423"/>
      <c r="T273" s="419">
        <v>771.93271419224027</v>
      </c>
      <c r="U273" s="417">
        <v>7.4256729145558934E-4</v>
      </c>
      <c r="V273" s="418">
        <v>9.6692156366092537E-4</v>
      </c>
      <c r="W273" s="419">
        <v>2.8934559202998312E-3</v>
      </c>
      <c r="X273" s="417">
        <v>8.7855293819655528E-4</v>
      </c>
      <c r="Y273" s="418">
        <v>1.1440052347180005E-3</v>
      </c>
      <c r="Z273" s="419">
        <v>3.8949505490105921E-3</v>
      </c>
      <c r="AA273" s="417">
        <v>1.3709866100000001E-2</v>
      </c>
      <c r="AB273" s="418">
        <v>2.7322480579999999E-2</v>
      </c>
      <c r="AC273" s="419">
        <v>4.7533241370937958E-2</v>
      </c>
      <c r="AD273" s="417">
        <v>3.9019571000000002E-3</v>
      </c>
      <c r="AE273" s="418">
        <v>5.87821868E-3</v>
      </c>
      <c r="AF273" s="419">
        <v>8.8514928283796243E-3</v>
      </c>
      <c r="AG273" s="417">
        <v>2.2294017199999999E-2</v>
      </c>
      <c r="AH273" s="418">
        <v>2.9752518280000001E-2</v>
      </c>
      <c r="AI273" s="419">
        <v>1.0474037055309169E-2</v>
      </c>
      <c r="AJ273" s="417">
        <v>1.00318631E-2</v>
      </c>
      <c r="AK273" s="418">
        <v>1.3944105740000001E-2</v>
      </c>
      <c r="AL273" s="419">
        <v>3.9003189194913614E-3</v>
      </c>
      <c r="AM273" s="417">
        <v>4.3026408299999999E-2</v>
      </c>
      <c r="AN273" s="418">
        <v>8.0823295279999999E-2</v>
      </c>
      <c r="AO273" s="419">
        <v>0.10456767901929737</v>
      </c>
      <c r="AP273" s="417">
        <v>0.25632563000000003</v>
      </c>
      <c r="AQ273" s="418">
        <v>0.47214220950000002</v>
      </c>
      <c r="AR273" s="440">
        <v>0.47214220950000002</v>
      </c>
      <c r="AS273" s="422"/>
      <c r="AT273" s="423"/>
      <c r="AU273" s="423"/>
    </row>
    <row r="274" spans="1:47" x14ac:dyDescent="0.2">
      <c r="A274" s="231">
        <v>1981</v>
      </c>
      <c r="B274" s="232">
        <v>30</v>
      </c>
      <c r="C274" s="417">
        <v>2.4157565499999998</v>
      </c>
      <c r="D274" s="418">
        <v>4.2154208300000002</v>
      </c>
      <c r="E274" s="419">
        <v>5.3117388790605844</v>
      </c>
      <c r="F274" s="417">
        <v>1.1050348999999999</v>
      </c>
      <c r="G274" s="418">
        <v>1.6190625335</v>
      </c>
      <c r="H274" s="419">
        <v>1.3464294317103809</v>
      </c>
      <c r="I274" s="417">
        <v>2.2204888899999999</v>
      </c>
      <c r="J274" s="418">
        <v>5.3564610180000001</v>
      </c>
      <c r="K274" s="419">
        <v>7.107102566469246</v>
      </c>
      <c r="L274" s="420"/>
      <c r="M274" s="421"/>
      <c r="N274" s="419">
        <v>4.9484405045765708E-3</v>
      </c>
      <c r="O274" s="417">
        <v>0.24352435</v>
      </c>
      <c r="P274" s="418">
        <v>0.44216921250000002</v>
      </c>
      <c r="Q274" s="419">
        <v>0.8027716891566512</v>
      </c>
      <c r="R274" s="422"/>
      <c r="S274" s="423"/>
      <c r="T274" s="419">
        <v>771.90428816728945</v>
      </c>
      <c r="U274" s="417">
        <v>7.4256729145558934E-4</v>
      </c>
      <c r="V274" s="418">
        <v>9.6692156366092537E-4</v>
      </c>
      <c r="W274" s="419">
        <v>2.8956337268928028E-3</v>
      </c>
      <c r="X274" s="417">
        <v>8.7855293819655528E-4</v>
      </c>
      <c r="Y274" s="418">
        <v>1.1440052347180005E-3</v>
      </c>
      <c r="Z274" s="419">
        <v>3.9047348921877798E-3</v>
      </c>
      <c r="AA274" s="417">
        <v>1.3709866100000001E-2</v>
      </c>
      <c r="AB274" s="418">
        <v>2.7322480579999999E-2</v>
      </c>
      <c r="AC274" s="419">
        <v>4.7569041612183664E-2</v>
      </c>
      <c r="AD274" s="417">
        <v>3.9019571000000002E-3</v>
      </c>
      <c r="AE274" s="418">
        <v>5.87821868E-3</v>
      </c>
      <c r="AF274" s="419">
        <v>8.8581680191267328E-3</v>
      </c>
      <c r="AG274" s="417">
        <v>2.2294017199999999E-2</v>
      </c>
      <c r="AH274" s="418">
        <v>2.9752518280000001E-2</v>
      </c>
      <c r="AI274" s="419">
        <v>1.0481904991282718E-2</v>
      </c>
      <c r="AJ274" s="417">
        <v>1.00318631E-2</v>
      </c>
      <c r="AK274" s="418">
        <v>1.3944105740000001E-2</v>
      </c>
      <c r="AL274" s="419">
        <v>3.9032592108299356E-3</v>
      </c>
      <c r="AM274" s="417">
        <v>4.3026408299999999E-2</v>
      </c>
      <c r="AN274" s="418">
        <v>8.0823295279999999E-2</v>
      </c>
      <c r="AO274" s="419">
        <v>0.10464648626387714</v>
      </c>
      <c r="AP274" s="417">
        <v>0.25632563000000003</v>
      </c>
      <c r="AQ274" s="418">
        <v>0.47214220950000002</v>
      </c>
      <c r="AR274" s="440">
        <v>0.47214220950000002</v>
      </c>
      <c r="AS274" s="422"/>
      <c r="AT274" s="423"/>
      <c r="AU274" s="423"/>
    </row>
    <row r="275" spans="1:47" x14ac:dyDescent="0.2">
      <c r="A275" s="231">
        <v>1981</v>
      </c>
      <c r="B275" s="232">
        <v>31</v>
      </c>
      <c r="C275" s="417">
        <v>2.4157565499999998</v>
      </c>
      <c r="D275" s="418">
        <v>4.2154208300000002</v>
      </c>
      <c r="E275" s="419">
        <v>5.3128619815279929</v>
      </c>
      <c r="F275" s="417">
        <v>1.1050348999999999</v>
      </c>
      <c r="G275" s="418">
        <v>1.6190625335</v>
      </c>
      <c r="H275" s="419">
        <v>1.347348873785317</v>
      </c>
      <c r="I275" s="417">
        <v>2.2204888899999999</v>
      </c>
      <c r="J275" s="418">
        <v>5.3564610180000001</v>
      </c>
      <c r="K275" s="419">
        <v>7.1094542829860137</v>
      </c>
      <c r="L275" s="420"/>
      <c r="M275" s="421"/>
      <c r="N275" s="419">
        <v>4.9504770464046987E-3</v>
      </c>
      <c r="O275" s="417">
        <v>0.24352435</v>
      </c>
      <c r="P275" s="418">
        <v>0.44216921250000002</v>
      </c>
      <c r="Q275" s="419">
        <v>0.80281113478925237</v>
      </c>
      <c r="R275" s="422"/>
      <c r="S275" s="423"/>
      <c r="T275" s="419">
        <v>771.87828289678282</v>
      </c>
      <c r="U275" s="417">
        <v>7.4256729145558934E-4</v>
      </c>
      <c r="V275" s="418">
        <v>9.6692156366092537E-4</v>
      </c>
      <c r="W275" s="419">
        <v>2.8976081920382593E-3</v>
      </c>
      <c r="X275" s="417">
        <v>8.7855293819655528E-4</v>
      </c>
      <c r="Y275" s="418">
        <v>1.1440052347180005E-3</v>
      </c>
      <c r="Z275" s="419">
        <v>3.9136662360276363E-3</v>
      </c>
      <c r="AA275" s="417">
        <v>1.3709866100000001E-2</v>
      </c>
      <c r="AB275" s="418">
        <v>2.7322480579999999E-2</v>
      </c>
      <c r="AC275" s="419">
        <v>4.7601498463340858E-2</v>
      </c>
      <c r="AD275" s="417">
        <v>3.9019571000000002E-3</v>
      </c>
      <c r="AE275" s="418">
        <v>5.87821868E-3</v>
      </c>
      <c r="AF275" s="419">
        <v>8.8642283964981815E-3</v>
      </c>
      <c r="AG275" s="417">
        <v>2.2294017199999999E-2</v>
      </c>
      <c r="AH275" s="418">
        <v>2.9752518280000001E-2</v>
      </c>
      <c r="AI275" s="419">
        <v>1.0489074999398175E-2</v>
      </c>
      <c r="AJ275" s="417">
        <v>1.00318631E-2</v>
      </c>
      <c r="AK275" s="418">
        <v>1.3944105740000001E-2</v>
      </c>
      <c r="AL275" s="419">
        <v>3.9059208600476644E-3</v>
      </c>
      <c r="AM275" s="417">
        <v>4.3026408299999999E-2</v>
      </c>
      <c r="AN275" s="418">
        <v>8.0823295279999999E-2</v>
      </c>
      <c r="AO275" s="419">
        <v>0.10471797477953156</v>
      </c>
      <c r="AP275" s="417">
        <v>0.25632563000000003</v>
      </c>
      <c r="AQ275" s="418">
        <v>0.47214220950000002</v>
      </c>
      <c r="AR275" s="440">
        <v>0.47214220950000002</v>
      </c>
      <c r="AS275" s="422"/>
      <c r="AT275" s="423"/>
      <c r="AU275" s="423"/>
    </row>
    <row r="276" spans="1:47" x14ac:dyDescent="0.2">
      <c r="A276" s="231">
        <v>1981</v>
      </c>
      <c r="B276" s="232">
        <v>32</v>
      </c>
      <c r="C276" s="417">
        <v>2.4157565499999998</v>
      </c>
      <c r="D276" s="418">
        <v>4.2154208300000002</v>
      </c>
      <c r="E276" s="419">
        <v>5.3128619815279929</v>
      </c>
      <c r="F276" s="417">
        <v>1.1050348999999999</v>
      </c>
      <c r="G276" s="418">
        <v>1.6190625335</v>
      </c>
      <c r="H276" s="419">
        <v>1.347348873785317</v>
      </c>
      <c r="I276" s="417">
        <v>2.2204888899999999</v>
      </c>
      <c r="J276" s="418">
        <v>5.3564610180000001</v>
      </c>
      <c r="K276" s="419">
        <v>7.1094542829860137</v>
      </c>
      <c r="L276" s="420"/>
      <c r="M276" s="421"/>
      <c r="N276" s="419">
        <v>4.9504770464046987E-3</v>
      </c>
      <c r="O276" s="417">
        <v>0.24352435</v>
      </c>
      <c r="P276" s="418">
        <v>0.44216921250000002</v>
      </c>
      <c r="Q276" s="419">
        <v>0.80281113478925237</v>
      </c>
      <c r="R276" s="425"/>
      <c r="S276" s="426"/>
      <c r="T276" s="419">
        <v>771.87828289678282</v>
      </c>
      <c r="U276" s="417">
        <v>7.4256729145558934E-4</v>
      </c>
      <c r="V276" s="418">
        <v>9.6692156366092537E-4</v>
      </c>
      <c r="W276" s="419">
        <v>2.8976081920382593E-3</v>
      </c>
      <c r="X276" s="417">
        <v>8.7855293819655528E-4</v>
      </c>
      <c r="Y276" s="418">
        <v>1.1440052347180005E-3</v>
      </c>
      <c r="Z276" s="419">
        <v>3.9136662360276363E-3</v>
      </c>
      <c r="AA276" s="417">
        <v>1.3709866100000001E-2</v>
      </c>
      <c r="AB276" s="418">
        <v>2.7322480579999999E-2</v>
      </c>
      <c r="AC276" s="419">
        <v>4.7601498463340858E-2</v>
      </c>
      <c r="AD276" s="417">
        <v>3.9019571000000002E-3</v>
      </c>
      <c r="AE276" s="418">
        <v>5.87821868E-3</v>
      </c>
      <c r="AF276" s="419">
        <v>8.8642283964981815E-3</v>
      </c>
      <c r="AG276" s="417">
        <v>2.2294017199999999E-2</v>
      </c>
      <c r="AH276" s="418">
        <v>2.9752518280000001E-2</v>
      </c>
      <c r="AI276" s="419">
        <v>1.0489074999398175E-2</v>
      </c>
      <c r="AJ276" s="417">
        <v>1.00318631E-2</v>
      </c>
      <c r="AK276" s="418">
        <v>1.3944105740000001E-2</v>
      </c>
      <c r="AL276" s="419">
        <v>3.9059208600476644E-3</v>
      </c>
      <c r="AM276" s="417">
        <v>4.3026408299999999E-2</v>
      </c>
      <c r="AN276" s="418">
        <v>8.0823295279999999E-2</v>
      </c>
      <c r="AO276" s="419">
        <v>0.10471797477953156</v>
      </c>
      <c r="AP276" s="417">
        <v>0.25632563000000003</v>
      </c>
      <c r="AQ276" s="418">
        <v>0.47214220950000002</v>
      </c>
      <c r="AR276" s="440">
        <v>0.47214220950000002</v>
      </c>
      <c r="AS276" s="425"/>
      <c r="AT276" s="426"/>
      <c r="AU276" s="426"/>
    </row>
    <row r="277" spans="1:47" x14ac:dyDescent="0.2">
      <c r="A277" s="231">
        <v>1981</v>
      </c>
      <c r="B277" s="232">
        <v>33</v>
      </c>
      <c r="C277" s="417">
        <v>2.4157565499999998</v>
      </c>
      <c r="D277" s="418">
        <v>4.2154208300000002</v>
      </c>
      <c r="E277" s="419">
        <v>5.3128619815279929</v>
      </c>
      <c r="F277" s="417">
        <v>1.1050348999999999</v>
      </c>
      <c r="G277" s="418">
        <v>1.6190625335</v>
      </c>
      <c r="H277" s="419">
        <v>1.347348873785317</v>
      </c>
      <c r="I277" s="417">
        <v>2.2204888899999999</v>
      </c>
      <c r="J277" s="418">
        <v>5.3564610180000001</v>
      </c>
      <c r="K277" s="419">
        <v>7.1094542829860137</v>
      </c>
      <c r="L277" s="420"/>
      <c r="M277" s="421"/>
      <c r="N277" s="419">
        <v>4.9504770464046987E-3</v>
      </c>
      <c r="O277" s="417">
        <v>0.24352435</v>
      </c>
      <c r="P277" s="418">
        <v>0.44216921250000002</v>
      </c>
      <c r="Q277" s="419">
        <v>0.80281113478925237</v>
      </c>
      <c r="R277" s="425"/>
      <c r="S277" s="426"/>
      <c r="T277" s="419">
        <v>771.87828289678282</v>
      </c>
      <c r="U277" s="417">
        <v>7.4256729145558934E-4</v>
      </c>
      <c r="V277" s="418">
        <v>9.6692156366092537E-4</v>
      </c>
      <c r="W277" s="419">
        <v>2.8976081920382593E-3</v>
      </c>
      <c r="X277" s="417">
        <v>8.7855293819655528E-4</v>
      </c>
      <c r="Y277" s="418">
        <v>1.1440052347180005E-3</v>
      </c>
      <c r="Z277" s="419">
        <v>3.9136662360276363E-3</v>
      </c>
      <c r="AA277" s="417">
        <v>1.3709866100000001E-2</v>
      </c>
      <c r="AB277" s="418">
        <v>2.7322480579999999E-2</v>
      </c>
      <c r="AC277" s="419">
        <v>4.7601498463340858E-2</v>
      </c>
      <c r="AD277" s="417">
        <v>3.9019571000000002E-3</v>
      </c>
      <c r="AE277" s="418">
        <v>5.87821868E-3</v>
      </c>
      <c r="AF277" s="419">
        <v>8.8642283964981815E-3</v>
      </c>
      <c r="AG277" s="417">
        <v>2.2294017199999999E-2</v>
      </c>
      <c r="AH277" s="418">
        <v>2.9752518280000001E-2</v>
      </c>
      <c r="AI277" s="419">
        <v>1.0489074999398175E-2</v>
      </c>
      <c r="AJ277" s="417">
        <v>1.00318631E-2</v>
      </c>
      <c r="AK277" s="418">
        <v>1.3944105740000001E-2</v>
      </c>
      <c r="AL277" s="419">
        <v>3.9059208600476644E-3</v>
      </c>
      <c r="AM277" s="417">
        <v>4.3026408299999999E-2</v>
      </c>
      <c r="AN277" s="418">
        <v>8.0823295279999999E-2</v>
      </c>
      <c r="AO277" s="419">
        <v>0.10471797477953156</v>
      </c>
      <c r="AP277" s="417">
        <v>0.25632563000000003</v>
      </c>
      <c r="AQ277" s="418">
        <v>0.47214220950000002</v>
      </c>
      <c r="AR277" s="440">
        <v>0.47214220950000002</v>
      </c>
      <c r="AS277" s="425"/>
      <c r="AT277" s="426"/>
      <c r="AU277" s="426"/>
    </row>
    <row r="278" spans="1:47" x14ac:dyDescent="0.2">
      <c r="A278" s="231">
        <v>1981</v>
      </c>
      <c r="B278" s="232">
        <v>34</v>
      </c>
      <c r="C278" s="417">
        <v>2.4157565499999998</v>
      </c>
      <c r="D278" s="418">
        <v>4.2154208300000002</v>
      </c>
      <c r="E278" s="419">
        <v>5.3128619815279929</v>
      </c>
      <c r="F278" s="417">
        <v>1.1050348999999999</v>
      </c>
      <c r="G278" s="418">
        <v>1.6190625335</v>
      </c>
      <c r="H278" s="419">
        <v>1.347348873785317</v>
      </c>
      <c r="I278" s="417">
        <v>2.2204888899999999</v>
      </c>
      <c r="J278" s="418">
        <v>5.3564610180000001</v>
      </c>
      <c r="K278" s="419">
        <v>7.1094542829860137</v>
      </c>
      <c r="L278" s="420"/>
      <c r="M278" s="421"/>
      <c r="N278" s="419">
        <v>4.9504770464046987E-3</v>
      </c>
      <c r="O278" s="417">
        <v>0.24352435</v>
      </c>
      <c r="P278" s="418">
        <v>0.44216921250000002</v>
      </c>
      <c r="Q278" s="419">
        <v>0.80281113478925237</v>
      </c>
      <c r="R278" s="425"/>
      <c r="S278" s="426"/>
      <c r="T278" s="419">
        <v>771.87828289678282</v>
      </c>
      <c r="U278" s="417">
        <v>7.4256729145558934E-4</v>
      </c>
      <c r="V278" s="418">
        <v>9.6692156366092537E-4</v>
      </c>
      <c r="W278" s="419">
        <v>2.8976081920382593E-3</v>
      </c>
      <c r="X278" s="417">
        <v>8.7855293819655528E-4</v>
      </c>
      <c r="Y278" s="418">
        <v>1.1440052347180005E-3</v>
      </c>
      <c r="Z278" s="419">
        <v>3.9136662360276363E-3</v>
      </c>
      <c r="AA278" s="417">
        <v>1.3709866100000001E-2</v>
      </c>
      <c r="AB278" s="418">
        <v>2.7322480579999999E-2</v>
      </c>
      <c r="AC278" s="419">
        <v>4.7601498463340858E-2</v>
      </c>
      <c r="AD278" s="417">
        <v>3.9019571000000002E-3</v>
      </c>
      <c r="AE278" s="418">
        <v>5.87821868E-3</v>
      </c>
      <c r="AF278" s="419">
        <v>8.8642283964981815E-3</v>
      </c>
      <c r="AG278" s="417">
        <v>2.2294017199999999E-2</v>
      </c>
      <c r="AH278" s="418">
        <v>2.9752518280000001E-2</v>
      </c>
      <c r="AI278" s="419">
        <v>1.0489074999398175E-2</v>
      </c>
      <c r="AJ278" s="417">
        <v>1.00318631E-2</v>
      </c>
      <c r="AK278" s="418">
        <v>1.3944105740000001E-2</v>
      </c>
      <c r="AL278" s="419">
        <v>3.9059208600476644E-3</v>
      </c>
      <c r="AM278" s="417">
        <v>4.3026408299999999E-2</v>
      </c>
      <c r="AN278" s="418">
        <v>8.0823295279999999E-2</v>
      </c>
      <c r="AO278" s="419">
        <v>0.10471797477953156</v>
      </c>
      <c r="AP278" s="417">
        <v>0.25632563000000003</v>
      </c>
      <c r="AQ278" s="418">
        <v>0.47214220950000002</v>
      </c>
      <c r="AR278" s="440">
        <v>0.47214220950000002</v>
      </c>
      <c r="AS278" s="425"/>
      <c r="AT278" s="426"/>
      <c r="AU278" s="426"/>
    </row>
    <row r="279" spans="1:47" x14ac:dyDescent="0.2">
      <c r="A279" s="231">
        <v>1981</v>
      </c>
      <c r="B279" s="232">
        <v>35</v>
      </c>
      <c r="C279" s="417">
        <v>2.4157565499999998</v>
      </c>
      <c r="D279" s="418">
        <v>4.2154208300000002</v>
      </c>
      <c r="E279" s="419">
        <v>5.3128619815279929</v>
      </c>
      <c r="F279" s="417">
        <v>1.1050348999999999</v>
      </c>
      <c r="G279" s="418">
        <v>1.6190625335</v>
      </c>
      <c r="H279" s="419">
        <v>1.347348873785317</v>
      </c>
      <c r="I279" s="417">
        <v>2.2204888899999999</v>
      </c>
      <c r="J279" s="418">
        <v>5.3564610180000001</v>
      </c>
      <c r="K279" s="419">
        <v>7.1094542829860137</v>
      </c>
      <c r="L279" s="420"/>
      <c r="M279" s="421"/>
      <c r="N279" s="419">
        <v>4.9504770464046987E-3</v>
      </c>
      <c r="O279" s="417">
        <v>0.24352435</v>
      </c>
      <c r="P279" s="418">
        <v>0.44216921250000002</v>
      </c>
      <c r="Q279" s="419">
        <v>0.80281113478925237</v>
      </c>
      <c r="R279" s="425"/>
      <c r="S279" s="426"/>
      <c r="T279" s="419">
        <v>771.87828289678282</v>
      </c>
      <c r="U279" s="417">
        <v>7.4256729145558934E-4</v>
      </c>
      <c r="V279" s="418">
        <v>9.6692156366092537E-4</v>
      </c>
      <c r="W279" s="419">
        <v>2.8976081920382593E-3</v>
      </c>
      <c r="X279" s="417">
        <v>8.7855293819655528E-4</v>
      </c>
      <c r="Y279" s="418">
        <v>1.1440052347180005E-3</v>
      </c>
      <c r="Z279" s="419">
        <v>3.9136662360276363E-3</v>
      </c>
      <c r="AA279" s="417">
        <v>1.3709866100000001E-2</v>
      </c>
      <c r="AB279" s="418">
        <v>2.7322480579999999E-2</v>
      </c>
      <c r="AC279" s="419">
        <v>4.7601498463340858E-2</v>
      </c>
      <c r="AD279" s="417">
        <v>3.9019571000000002E-3</v>
      </c>
      <c r="AE279" s="418">
        <v>5.87821868E-3</v>
      </c>
      <c r="AF279" s="419">
        <v>8.8642283964981815E-3</v>
      </c>
      <c r="AG279" s="417">
        <v>2.2294017199999999E-2</v>
      </c>
      <c r="AH279" s="418">
        <v>2.9752518280000001E-2</v>
      </c>
      <c r="AI279" s="419">
        <v>1.0489074999398175E-2</v>
      </c>
      <c r="AJ279" s="417">
        <v>1.00318631E-2</v>
      </c>
      <c r="AK279" s="418">
        <v>1.3944105740000001E-2</v>
      </c>
      <c r="AL279" s="419">
        <v>3.9059208600476644E-3</v>
      </c>
      <c r="AM279" s="417">
        <v>4.3026408299999999E-2</v>
      </c>
      <c r="AN279" s="418">
        <v>8.0823295279999999E-2</v>
      </c>
      <c r="AO279" s="419">
        <v>0.10471797477953156</v>
      </c>
      <c r="AP279" s="417">
        <v>0.25632563000000003</v>
      </c>
      <c r="AQ279" s="418">
        <v>0.47214220950000002</v>
      </c>
      <c r="AR279" s="440">
        <v>0.47214220950000002</v>
      </c>
      <c r="AS279" s="425"/>
      <c r="AT279" s="426"/>
      <c r="AU279" s="426"/>
    </row>
    <row r="280" spans="1:47" x14ac:dyDescent="0.2">
      <c r="A280" s="231">
        <v>1981</v>
      </c>
      <c r="B280" s="232">
        <v>36</v>
      </c>
      <c r="C280" s="417">
        <v>2.4157565499999998</v>
      </c>
      <c r="D280" s="418">
        <v>4.2154208300000002</v>
      </c>
      <c r="E280" s="419">
        <v>5.3128619815279929</v>
      </c>
      <c r="F280" s="417">
        <v>1.1050348999999999</v>
      </c>
      <c r="G280" s="418">
        <v>1.6190625335</v>
      </c>
      <c r="H280" s="419">
        <v>1.347348873785317</v>
      </c>
      <c r="I280" s="417">
        <v>2.2204888899999999</v>
      </c>
      <c r="J280" s="418">
        <v>5.3564610180000001</v>
      </c>
      <c r="K280" s="419">
        <v>7.1094542829860137</v>
      </c>
      <c r="L280" s="420"/>
      <c r="M280" s="421"/>
      <c r="N280" s="419">
        <v>4.9504770464046987E-3</v>
      </c>
      <c r="O280" s="417">
        <v>0.24352435</v>
      </c>
      <c r="P280" s="418">
        <v>0.44216921250000002</v>
      </c>
      <c r="Q280" s="419">
        <v>0.80281113478925237</v>
      </c>
      <c r="R280" s="425"/>
      <c r="S280" s="426"/>
      <c r="T280" s="419">
        <v>771.87828289678282</v>
      </c>
      <c r="U280" s="417">
        <v>7.4256729145558934E-4</v>
      </c>
      <c r="V280" s="418">
        <v>9.6692156366092537E-4</v>
      </c>
      <c r="W280" s="419">
        <v>2.8976081920382593E-3</v>
      </c>
      <c r="X280" s="417">
        <v>8.7855293819655528E-4</v>
      </c>
      <c r="Y280" s="418">
        <v>1.1440052347180005E-3</v>
      </c>
      <c r="Z280" s="419">
        <v>3.9136662360276363E-3</v>
      </c>
      <c r="AA280" s="417">
        <v>1.3709866100000001E-2</v>
      </c>
      <c r="AB280" s="418">
        <v>2.7322480579999999E-2</v>
      </c>
      <c r="AC280" s="419">
        <v>4.7601498463340858E-2</v>
      </c>
      <c r="AD280" s="417">
        <v>3.9019571000000002E-3</v>
      </c>
      <c r="AE280" s="418">
        <v>5.87821868E-3</v>
      </c>
      <c r="AF280" s="419">
        <v>8.8642283964981815E-3</v>
      </c>
      <c r="AG280" s="417">
        <v>2.2294017199999999E-2</v>
      </c>
      <c r="AH280" s="418">
        <v>2.9752518280000001E-2</v>
      </c>
      <c r="AI280" s="419">
        <v>1.0489074999398175E-2</v>
      </c>
      <c r="AJ280" s="417">
        <v>1.00318631E-2</v>
      </c>
      <c r="AK280" s="418">
        <v>1.3944105740000001E-2</v>
      </c>
      <c r="AL280" s="419">
        <v>3.9059208600476644E-3</v>
      </c>
      <c r="AM280" s="417">
        <v>4.3026408299999999E-2</v>
      </c>
      <c r="AN280" s="418">
        <v>8.0823295279999999E-2</v>
      </c>
      <c r="AO280" s="419">
        <v>0.10471797477953156</v>
      </c>
      <c r="AP280" s="417">
        <v>0.25632563000000003</v>
      </c>
      <c r="AQ280" s="418">
        <v>0.47214220950000002</v>
      </c>
      <c r="AR280" s="440">
        <v>0.47214220950000002</v>
      </c>
      <c r="AS280" s="425"/>
      <c r="AT280" s="426"/>
      <c r="AU280" s="426"/>
    </row>
    <row r="281" spans="1:47" x14ac:dyDescent="0.2">
      <c r="A281" s="231">
        <v>1981</v>
      </c>
      <c r="B281" s="232">
        <v>37</v>
      </c>
      <c r="C281" s="417">
        <v>2.4157565499999998</v>
      </c>
      <c r="D281" s="418">
        <v>4.2154208300000002</v>
      </c>
      <c r="E281" s="419">
        <v>5.3128619815279929</v>
      </c>
      <c r="F281" s="417">
        <v>1.1050348999999999</v>
      </c>
      <c r="G281" s="418">
        <v>1.6190625335</v>
      </c>
      <c r="H281" s="419">
        <v>1.347348873785317</v>
      </c>
      <c r="I281" s="417">
        <v>2.2204888899999999</v>
      </c>
      <c r="J281" s="418">
        <v>5.3564610180000001</v>
      </c>
      <c r="K281" s="419">
        <v>7.1094542829860137</v>
      </c>
      <c r="L281" s="420"/>
      <c r="M281" s="421"/>
      <c r="N281" s="419">
        <v>4.9504770464046987E-3</v>
      </c>
      <c r="O281" s="417">
        <v>0.24352435</v>
      </c>
      <c r="P281" s="418">
        <v>0.44216921250000002</v>
      </c>
      <c r="Q281" s="419">
        <v>0.80281113478925237</v>
      </c>
      <c r="R281" s="425"/>
      <c r="S281" s="426"/>
      <c r="T281" s="419">
        <v>771.87828289678282</v>
      </c>
      <c r="U281" s="417">
        <v>7.4256729145558934E-4</v>
      </c>
      <c r="V281" s="418">
        <v>9.6692156366092537E-4</v>
      </c>
      <c r="W281" s="419">
        <v>2.8976081920382593E-3</v>
      </c>
      <c r="X281" s="417">
        <v>8.7855293819655528E-4</v>
      </c>
      <c r="Y281" s="418">
        <v>1.1440052347180005E-3</v>
      </c>
      <c r="Z281" s="419">
        <v>3.9136662360276363E-3</v>
      </c>
      <c r="AA281" s="417">
        <v>1.3709866100000001E-2</v>
      </c>
      <c r="AB281" s="418">
        <v>2.7322480579999999E-2</v>
      </c>
      <c r="AC281" s="419">
        <v>4.7601498463340858E-2</v>
      </c>
      <c r="AD281" s="417">
        <v>3.9019571000000002E-3</v>
      </c>
      <c r="AE281" s="418">
        <v>5.87821868E-3</v>
      </c>
      <c r="AF281" s="419">
        <v>8.8642283964981815E-3</v>
      </c>
      <c r="AG281" s="417">
        <v>2.2294017199999999E-2</v>
      </c>
      <c r="AH281" s="418">
        <v>2.9752518280000001E-2</v>
      </c>
      <c r="AI281" s="419">
        <v>1.0489074999398175E-2</v>
      </c>
      <c r="AJ281" s="417">
        <v>1.00318631E-2</v>
      </c>
      <c r="AK281" s="418">
        <v>1.3944105740000001E-2</v>
      </c>
      <c r="AL281" s="419">
        <v>3.9059208600476644E-3</v>
      </c>
      <c r="AM281" s="417">
        <v>4.3026408299999999E-2</v>
      </c>
      <c r="AN281" s="418">
        <v>8.0823295279999999E-2</v>
      </c>
      <c r="AO281" s="419">
        <v>0.10471797477953156</v>
      </c>
      <c r="AP281" s="417">
        <v>0.25632563000000003</v>
      </c>
      <c r="AQ281" s="418">
        <v>0.47214220950000002</v>
      </c>
      <c r="AR281" s="440">
        <v>0.47214220950000002</v>
      </c>
      <c r="AS281" s="425"/>
      <c r="AT281" s="426"/>
      <c r="AU281" s="426"/>
    </row>
    <row r="282" spans="1:47" x14ac:dyDescent="0.2">
      <c r="A282" s="231">
        <v>1981</v>
      </c>
      <c r="B282" s="232">
        <v>38</v>
      </c>
      <c r="C282" s="417">
        <v>2.4157565499999998</v>
      </c>
      <c r="D282" s="418">
        <v>4.2154208300000002</v>
      </c>
      <c r="E282" s="419">
        <v>5.3128619815279929</v>
      </c>
      <c r="F282" s="417">
        <v>1.1050348999999999</v>
      </c>
      <c r="G282" s="418">
        <v>1.6190625335</v>
      </c>
      <c r="H282" s="419">
        <v>1.347348873785317</v>
      </c>
      <c r="I282" s="417">
        <v>2.2204888899999999</v>
      </c>
      <c r="J282" s="418">
        <v>5.3564610180000001</v>
      </c>
      <c r="K282" s="419">
        <v>7.1094542829860137</v>
      </c>
      <c r="L282" s="420"/>
      <c r="M282" s="421"/>
      <c r="N282" s="419">
        <v>4.9504770464046987E-3</v>
      </c>
      <c r="O282" s="417">
        <v>0.24352435</v>
      </c>
      <c r="P282" s="418">
        <v>0.44216921250000002</v>
      </c>
      <c r="Q282" s="419">
        <v>0.80281113478925237</v>
      </c>
      <c r="R282" s="425"/>
      <c r="S282" s="426"/>
      <c r="T282" s="419">
        <v>771.87828289678282</v>
      </c>
      <c r="U282" s="417">
        <v>7.4256729145558934E-4</v>
      </c>
      <c r="V282" s="418">
        <v>9.6692156366092537E-4</v>
      </c>
      <c r="W282" s="419">
        <v>2.8976081920382593E-3</v>
      </c>
      <c r="X282" s="417">
        <v>8.7855293819655528E-4</v>
      </c>
      <c r="Y282" s="418">
        <v>1.1440052347180005E-3</v>
      </c>
      <c r="Z282" s="419">
        <v>3.9136662360276363E-3</v>
      </c>
      <c r="AA282" s="417">
        <v>1.3709866100000001E-2</v>
      </c>
      <c r="AB282" s="418">
        <v>2.7322480579999999E-2</v>
      </c>
      <c r="AC282" s="419">
        <v>4.7601498463340858E-2</v>
      </c>
      <c r="AD282" s="417">
        <v>3.9019571000000002E-3</v>
      </c>
      <c r="AE282" s="418">
        <v>5.87821868E-3</v>
      </c>
      <c r="AF282" s="419">
        <v>8.8642283964981815E-3</v>
      </c>
      <c r="AG282" s="417">
        <v>2.2294017199999999E-2</v>
      </c>
      <c r="AH282" s="418">
        <v>2.9752518280000001E-2</v>
      </c>
      <c r="AI282" s="419">
        <v>1.0489074999398175E-2</v>
      </c>
      <c r="AJ282" s="417">
        <v>1.00318631E-2</v>
      </c>
      <c r="AK282" s="418">
        <v>1.3944105740000001E-2</v>
      </c>
      <c r="AL282" s="419">
        <v>3.9059208600476644E-3</v>
      </c>
      <c r="AM282" s="417">
        <v>4.3026408299999999E-2</v>
      </c>
      <c r="AN282" s="418">
        <v>8.0823295279999999E-2</v>
      </c>
      <c r="AO282" s="419">
        <v>0.10471797477953156</v>
      </c>
      <c r="AP282" s="417">
        <v>0.25632563000000003</v>
      </c>
      <c r="AQ282" s="418">
        <v>0.47214220950000002</v>
      </c>
      <c r="AR282" s="440">
        <v>0.47214220950000002</v>
      </c>
      <c r="AS282" s="425"/>
      <c r="AT282" s="426"/>
      <c r="AU282" s="426"/>
    </row>
    <row r="283" spans="1:47" x14ac:dyDescent="0.2">
      <c r="A283" s="231">
        <v>1981</v>
      </c>
      <c r="B283" s="232">
        <v>39</v>
      </c>
      <c r="C283" s="417">
        <v>2.4157565499999998</v>
      </c>
      <c r="D283" s="418">
        <v>4.2154208300000002</v>
      </c>
      <c r="E283" s="419">
        <v>5.3128619815279929</v>
      </c>
      <c r="F283" s="417">
        <v>1.1050348999999999</v>
      </c>
      <c r="G283" s="418">
        <v>1.6190625335</v>
      </c>
      <c r="H283" s="419">
        <v>1.347348873785317</v>
      </c>
      <c r="I283" s="417">
        <v>2.2204888899999999</v>
      </c>
      <c r="J283" s="418">
        <v>5.3564610180000001</v>
      </c>
      <c r="K283" s="419">
        <v>7.1094542829860137</v>
      </c>
      <c r="L283" s="420"/>
      <c r="M283" s="421"/>
      <c r="N283" s="419">
        <v>4.9504770464046987E-3</v>
      </c>
      <c r="O283" s="417">
        <v>0.24352435</v>
      </c>
      <c r="P283" s="418">
        <v>0.44216921250000002</v>
      </c>
      <c r="Q283" s="419">
        <v>0.80281113478925237</v>
      </c>
      <c r="R283" s="425"/>
      <c r="S283" s="426"/>
      <c r="T283" s="419">
        <v>771.87828289678282</v>
      </c>
      <c r="U283" s="417">
        <v>7.4256729145558934E-4</v>
      </c>
      <c r="V283" s="418">
        <v>9.6692156366092537E-4</v>
      </c>
      <c r="W283" s="419">
        <v>2.8976081920382593E-3</v>
      </c>
      <c r="X283" s="417">
        <v>8.7855293819655528E-4</v>
      </c>
      <c r="Y283" s="418">
        <v>1.1440052347180005E-3</v>
      </c>
      <c r="Z283" s="419">
        <v>3.9136662360276363E-3</v>
      </c>
      <c r="AA283" s="417">
        <v>1.3709866100000001E-2</v>
      </c>
      <c r="AB283" s="418">
        <v>2.7322480579999999E-2</v>
      </c>
      <c r="AC283" s="419">
        <v>4.7601498463340858E-2</v>
      </c>
      <c r="AD283" s="417">
        <v>3.9019571000000002E-3</v>
      </c>
      <c r="AE283" s="418">
        <v>5.87821868E-3</v>
      </c>
      <c r="AF283" s="419">
        <v>8.8642283964981815E-3</v>
      </c>
      <c r="AG283" s="417">
        <v>2.2294017199999999E-2</v>
      </c>
      <c r="AH283" s="418">
        <v>2.9752518280000001E-2</v>
      </c>
      <c r="AI283" s="419">
        <v>1.0489074999398175E-2</v>
      </c>
      <c r="AJ283" s="417">
        <v>1.00318631E-2</v>
      </c>
      <c r="AK283" s="418">
        <v>1.3944105740000001E-2</v>
      </c>
      <c r="AL283" s="419">
        <v>3.9059208600476644E-3</v>
      </c>
      <c r="AM283" s="417">
        <v>4.3026408299999999E-2</v>
      </c>
      <c r="AN283" s="418">
        <v>8.0823295279999999E-2</v>
      </c>
      <c r="AO283" s="419">
        <v>0.10471797477953156</v>
      </c>
      <c r="AP283" s="417">
        <v>0.25632563000000003</v>
      </c>
      <c r="AQ283" s="418">
        <v>0.47214220950000002</v>
      </c>
      <c r="AR283" s="440">
        <v>0.47214220950000002</v>
      </c>
      <c r="AS283" s="425"/>
      <c r="AT283" s="426"/>
      <c r="AU283" s="426"/>
    </row>
    <row r="284" spans="1:47" ht="13.5" thickBot="1" x14ac:dyDescent="0.25">
      <c r="A284" s="233">
        <v>1981</v>
      </c>
      <c r="B284" s="234">
        <v>40</v>
      </c>
      <c r="C284" s="428">
        <v>2.4157565499999998</v>
      </c>
      <c r="D284" s="429">
        <v>4.2154208300000002</v>
      </c>
      <c r="E284" s="430">
        <v>5.3128619815279929</v>
      </c>
      <c r="F284" s="428">
        <v>1.1050348999999999</v>
      </c>
      <c r="G284" s="429">
        <v>1.6190625335</v>
      </c>
      <c r="H284" s="430">
        <v>1.347348873785317</v>
      </c>
      <c r="I284" s="428">
        <v>2.2204888899999999</v>
      </c>
      <c r="J284" s="429">
        <v>5.3564610180000001</v>
      </c>
      <c r="K284" s="430">
        <v>7.1094542829860137</v>
      </c>
      <c r="L284" s="431"/>
      <c r="M284" s="432"/>
      <c r="N284" s="430">
        <v>4.9504770464046987E-3</v>
      </c>
      <c r="O284" s="428">
        <v>0.24352435</v>
      </c>
      <c r="P284" s="429">
        <v>0.44216921250000002</v>
      </c>
      <c r="Q284" s="430">
        <v>0.80281113478925237</v>
      </c>
      <c r="R284" s="433"/>
      <c r="S284" s="434"/>
      <c r="T284" s="430">
        <v>771.87828289678282</v>
      </c>
      <c r="U284" s="428">
        <v>7.4256729145558934E-4</v>
      </c>
      <c r="V284" s="429">
        <v>9.6692156366092537E-4</v>
      </c>
      <c r="W284" s="430">
        <v>2.8976081920382593E-3</v>
      </c>
      <c r="X284" s="428">
        <v>8.7855293819655528E-4</v>
      </c>
      <c r="Y284" s="429">
        <v>1.1440052347180005E-3</v>
      </c>
      <c r="Z284" s="430">
        <v>3.9136662360276363E-3</v>
      </c>
      <c r="AA284" s="428">
        <v>1.3709866100000001E-2</v>
      </c>
      <c r="AB284" s="429">
        <v>2.7322480579999999E-2</v>
      </c>
      <c r="AC284" s="430">
        <v>4.7601498463340858E-2</v>
      </c>
      <c r="AD284" s="428">
        <v>3.9019571000000002E-3</v>
      </c>
      <c r="AE284" s="429">
        <v>5.87821868E-3</v>
      </c>
      <c r="AF284" s="430">
        <v>8.8642283964981815E-3</v>
      </c>
      <c r="AG284" s="428">
        <v>2.2294017199999999E-2</v>
      </c>
      <c r="AH284" s="429">
        <v>2.9752518280000001E-2</v>
      </c>
      <c r="AI284" s="430">
        <v>1.0489074999398175E-2</v>
      </c>
      <c r="AJ284" s="428">
        <v>1.00318631E-2</v>
      </c>
      <c r="AK284" s="429">
        <v>1.3944105740000001E-2</v>
      </c>
      <c r="AL284" s="430">
        <v>3.9059208600476644E-3</v>
      </c>
      <c r="AM284" s="428">
        <v>4.3026408299999999E-2</v>
      </c>
      <c r="AN284" s="429">
        <v>8.0823295279999999E-2</v>
      </c>
      <c r="AO284" s="430">
        <v>0.10471797477953156</v>
      </c>
      <c r="AP284" s="428">
        <v>0.25632563000000003</v>
      </c>
      <c r="AQ284" s="429">
        <v>0.47214220950000002</v>
      </c>
      <c r="AR284" s="441">
        <v>0.47214220950000002</v>
      </c>
      <c r="AS284" s="433"/>
      <c r="AT284" s="434"/>
      <c r="AU284" s="434"/>
    </row>
    <row r="285" spans="1:47" x14ac:dyDescent="0.2">
      <c r="A285" s="229">
        <v>1982</v>
      </c>
      <c r="B285" s="230">
        <v>1</v>
      </c>
      <c r="C285" s="409">
        <v>0.84374800999999999</v>
      </c>
      <c r="D285" s="410">
        <v>2.0350211114999999</v>
      </c>
      <c r="E285" s="411">
        <v>1.3514259457582545</v>
      </c>
      <c r="F285" s="409">
        <v>0.23360417999999999</v>
      </c>
      <c r="G285" s="410">
        <v>0.51681697650000002</v>
      </c>
      <c r="H285" s="411">
        <v>0.32061363759852229</v>
      </c>
      <c r="I285" s="409">
        <v>1.4369069000000001</v>
      </c>
      <c r="J285" s="410">
        <v>4.7163621615000002</v>
      </c>
      <c r="K285" s="411">
        <v>6.7037435060853587</v>
      </c>
      <c r="L285" s="412"/>
      <c r="M285" s="413"/>
      <c r="N285" s="411">
        <v>0.29357451689287484</v>
      </c>
      <c r="O285" s="409">
        <v>0.26882687999999999</v>
      </c>
      <c r="P285" s="410">
        <v>0.52251724649999998</v>
      </c>
      <c r="Q285" s="411">
        <v>0.47687595855135106</v>
      </c>
      <c r="R285" s="414"/>
      <c r="S285" s="415"/>
      <c r="T285" s="411">
        <v>753.01577018885371</v>
      </c>
      <c r="U285" s="409">
        <v>7.4256729145558934E-4</v>
      </c>
      <c r="V285" s="410">
        <v>9.6692156366092537E-4</v>
      </c>
      <c r="W285" s="411">
        <v>2.5846213269631732E-3</v>
      </c>
      <c r="X285" s="409">
        <v>8.7855293819655528E-4</v>
      </c>
      <c r="Y285" s="410">
        <v>1.1440052347180005E-3</v>
      </c>
      <c r="Z285" s="411">
        <v>2.4073178612593177E-3</v>
      </c>
      <c r="AA285" s="409">
        <v>2.9726853999999998E-3</v>
      </c>
      <c r="AB285" s="410">
        <v>1.3493298665E-2</v>
      </c>
      <c r="AC285" s="411">
        <v>1.1327201047475593E-2</v>
      </c>
      <c r="AD285" s="409">
        <v>8.4651430000000003E-4</v>
      </c>
      <c r="AE285" s="410">
        <v>1.9796411199999998E-3</v>
      </c>
      <c r="AF285" s="411">
        <v>2.1093205747933904E-3</v>
      </c>
      <c r="AG285" s="409">
        <v>4.8333891999999996E-3</v>
      </c>
      <c r="AH285" s="410">
        <v>7.54880599E-3</v>
      </c>
      <c r="AI285" s="411">
        <v>2.495967477779725E-3</v>
      </c>
      <c r="AJ285" s="409">
        <v>2.1746300999999999E-3</v>
      </c>
      <c r="AK285" s="410">
        <v>3.94173154E-3</v>
      </c>
      <c r="AL285" s="411">
        <v>9.294509790746013E-4</v>
      </c>
      <c r="AM285" s="409">
        <v>9.3297141000000007E-3</v>
      </c>
      <c r="AN285" s="410">
        <v>3.7520180564999998E-2</v>
      </c>
      <c r="AO285" s="411">
        <v>2.4918575844724119E-2</v>
      </c>
      <c r="AP285" s="409">
        <v>0.28152814999999998</v>
      </c>
      <c r="AQ285" s="410">
        <v>0.55420541499999998</v>
      </c>
      <c r="AR285" s="439">
        <v>0.55420541499999998</v>
      </c>
      <c r="AS285" s="414"/>
      <c r="AT285" s="415"/>
      <c r="AU285" s="415"/>
    </row>
    <row r="286" spans="1:47" x14ac:dyDescent="0.2">
      <c r="A286" s="231">
        <v>1982</v>
      </c>
      <c r="B286" s="232">
        <v>2</v>
      </c>
      <c r="C286" s="417">
        <v>0.89025968</v>
      </c>
      <c r="D286" s="418">
        <v>2.097427739</v>
      </c>
      <c r="E286" s="419">
        <v>1.3518449049149417</v>
      </c>
      <c r="F286" s="417">
        <v>0.26619234000000003</v>
      </c>
      <c r="G286" s="418">
        <v>0.5516043545</v>
      </c>
      <c r="H286" s="419">
        <v>0.32095186952601507</v>
      </c>
      <c r="I286" s="417">
        <v>1.4798712199999999</v>
      </c>
      <c r="J286" s="418">
        <v>4.7537981414999999</v>
      </c>
      <c r="K286" s="419">
        <v>6.7045612087381725</v>
      </c>
      <c r="L286" s="420"/>
      <c r="M286" s="421"/>
      <c r="N286" s="419">
        <v>0.293619089218705</v>
      </c>
      <c r="O286" s="417">
        <v>0.26882687999999999</v>
      </c>
      <c r="P286" s="418">
        <v>0.52251724649999998</v>
      </c>
      <c r="Q286" s="419">
        <v>0.47689678936033214</v>
      </c>
      <c r="R286" s="422"/>
      <c r="S286" s="423"/>
      <c r="T286" s="419">
        <v>753.02072560222109</v>
      </c>
      <c r="U286" s="417">
        <v>7.4256729145558934E-4</v>
      </c>
      <c r="V286" s="418">
        <v>9.6692156366092537E-4</v>
      </c>
      <c r="W286" s="419">
        <v>2.5873480771605056E-3</v>
      </c>
      <c r="X286" s="417">
        <v>8.7855293819655528E-4</v>
      </c>
      <c r="Y286" s="418">
        <v>1.1440052347180005E-3</v>
      </c>
      <c r="Z286" s="419">
        <v>2.4105063096970672E-3</v>
      </c>
      <c r="AA286" s="417">
        <v>3.3757176000000001E-3</v>
      </c>
      <c r="AB286" s="418">
        <v>1.3922285334999999E-2</v>
      </c>
      <c r="AC286" s="419">
        <v>1.1339175521069113E-2</v>
      </c>
      <c r="AD286" s="417">
        <v>9.6032029999999996E-4</v>
      </c>
      <c r="AE286" s="418">
        <v>2.1015352450000002E-3</v>
      </c>
      <c r="AF286" s="419">
        <v>2.1115469925585603E-3</v>
      </c>
      <c r="AG286" s="417">
        <v>5.4884134999999999E-3</v>
      </c>
      <c r="AH286" s="418">
        <v>8.2462778650000002E-3</v>
      </c>
      <c r="AI286" s="419">
        <v>2.4986031643888409E-3</v>
      </c>
      <c r="AJ286" s="417">
        <v>2.4696945999999999E-3</v>
      </c>
      <c r="AK286" s="418">
        <v>4.2556214549999997E-3</v>
      </c>
      <c r="AL286" s="419">
        <v>9.3043178718007222E-4</v>
      </c>
      <c r="AM286" s="417">
        <v>1.0593821600000001E-2</v>
      </c>
      <c r="AN286" s="418">
        <v>3.8865800089999999E-2</v>
      </c>
      <c r="AO286" s="419">
        <v>2.4944856652212789E-2</v>
      </c>
      <c r="AP286" s="417">
        <v>0.28152814999999998</v>
      </c>
      <c r="AQ286" s="418">
        <v>0.55420541499999998</v>
      </c>
      <c r="AR286" s="440">
        <v>0.55420541499999998</v>
      </c>
      <c r="AS286" s="422"/>
      <c r="AT286" s="423"/>
      <c r="AU286" s="423"/>
    </row>
    <row r="287" spans="1:47" x14ac:dyDescent="0.2">
      <c r="A287" s="231">
        <v>1982</v>
      </c>
      <c r="B287" s="232">
        <v>3</v>
      </c>
      <c r="C287" s="417">
        <v>0.94519976999999999</v>
      </c>
      <c r="D287" s="418">
        <v>2.171857798</v>
      </c>
      <c r="E287" s="419">
        <v>1.4317518369031486</v>
      </c>
      <c r="F287" s="417">
        <v>0.30334915000000001</v>
      </c>
      <c r="G287" s="418">
        <v>0.58989461300000001</v>
      </c>
      <c r="H287" s="419">
        <v>0.3849757416669104</v>
      </c>
      <c r="I287" s="417">
        <v>1.5271392500000001</v>
      </c>
      <c r="J287" s="418">
        <v>4.7933536620000003</v>
      </c>
      <c r="K287" s="419">
        <v>6.8641882074230054</v>
      </c>
      <c r="L287" s="420"/>
      <c r="M287" s="421"/>
      <c r="N287" s="419">
        <v>0.30238266080417525</v>
      </c>
      <c r="O287" s="417">
        <v>0.26882687999999999</v>
      </c>
      <c r="P287" s="418">
        <v>0.52251724649999998</v>
      </c>
      <c r="Q287" s="419">
        <v>0.48080099072132537</v>
      </c>
      <c r="R287" s="422"/>
      <c r="S287" s="423"/>
      <c r="T287" s="419">
        <v>753.42400193732442</v>
      </c>
      <c r="U287" s="417">
        <v>7.4256729145558934E-4</v>
      </c>
      <c r="V287" s="418">
        <v>9.6692156366092537E-4</v>
      </c>
      <c r="W287" s="419">
        <v>3.1034795787715421E-3</v>
      </c>
      <c r="X287" s="417">
        <v>8.7855293819655528E-4</v>
      </c>
      <c r="Y287" s="418">
        <v>1.1440052347180005E-3</v>
      </c>
      <c r="Z287" s="419">
        <v>3.0132556000766939E-3</v>
      </c>
      <c r="AA287" s="417">
        <v>3.8317471E-3</v>
      </c>
      <c r="AB287" s="418">
        <v>1.4393798334999999E-2</v>
      </c>
      <c r="AC287" s="419">
        <v>1.3601133924132081E-2</v>
      </c>
      <c r="AD287" s="417">
        <v>1.0902005999999999E-3</v>
      </c>
      <c r="AE287" s="418">
        <v>2.2359884349999999E-3</v>
      </c>
      <c r="AF287" s="419">
        <v>2.5327583932093895E-3</v>
      </c>
      <c r="AG287" s="417">
        <v>6.2317055000000003E-3</v>
      </c>
      <c r="AH287" s="418">
        <v>9.0129105749999997E-3</v>
      </c>
      <c r="AI287" s="419">
        <v>2.9970334054770747E-3</v>
      </c>
      <c r="AJ287" s="417">
        <v>2.8035263999999999E-3</v>
      </c>
      <c r="AK287" s="418">
        <v>4.6008548650000002E-3</v>
      </c>
      <c r="AL287" s="419">
        <v>1.1160345071315064E-3</v>
      </c>
      <c r="AM287" s="417">
        <v>1.20266091E-2</v>
      </c>
      <c r="AN287" s="418">
        <v>4.0345746600000003E-2</v>
      </c>
      <c r="AO287" s="419">
        <v>2.9920968237255412E-2</v>
      </c>
      <c r="AP287" s="417">
        <v>0.28152814999999998</v>
      </c>
      <c r="AQ287" s="418">
        <v>0.55420541499999998</v>
      </c>
      <c r="AR287" s="440">
        <v>0.55420541499999998</v>
      </c>
      <c r="AS287" s="422"/>
      <c r="AT287" s="423"/>
      <c r="AU287" s="423"/>
    </row>
    <row r="288" spans="1:47" x14ac:dyDescent="0.2">
      <c r="A288" s="231">
        <v>1982</v>
      </c>
      <c r="B288" s="232">
        <v>4</v>
      </c>
      <c r="C288" s="417">
        <v>1.0001023200000001</v>
      </c>
      <c r="D288" s="418">
        <v>2.2431062829999999</v>
      </c>
      <c r="E288" s="419">
        <v>1.352915995314445</v>
      </c>
      <c r="F288" s="417">
        <v>0.33977041000000002</v>
      </c>
      <c r="G288" s="418">
        <v>0.62646238499999995</v>
      </c>
      <c r="H288" s="419">
        <v>0.32180881213851675</v>
      </c>
      <c r="I288" s="417">
        <v>1.5724395499999999</v>
      </c>
      <c r="J288" s="418">
        <v>4.8295891165000002</v>
      </c>
      <c r="K288" s="419">
        <v>6.706710626326962</v>
      </c>
      <c r="L288" s="420"/>
      <c r="M288" s="421"/>
      <c r="N288" s="419">
        <v>0.29373753203016328</v>
      </c>
      <c r="O288" s="417">
        <v>0.26882687999999999</v>
      </c>
      <c r="P288" s="418">
        <v>0.52251724649999998</v>
      </c>
      <c r="Q288" s="419">
        <v>0.47695048748725644</v>
      </c>
      <c r="R288" s="422"/>
      <c r="S288" s="423"/>
      <c r="T288" s="419">
        <v>753.84545887159197</v>
      </c>
      <c r="U288" s="417">
        <v>7.4256729145558934E-4</v>
      </c>
      <c r="V288" s="418">
        <v>9.6692156366092537E-4</v>
      </c>
      <c r="W288" s="419">
        <v>2.5942562577787542E-3</v>
      </c>
      <c r="X288" s="417">
        <v>8.7855293819655528E-4</v>
      </c>
      <c r="Y288" s="418">
        <v>1.1440052347180005E-3</v>
      </c>
      <c r="Z288" s="419">
        <v>2.4185701735119701E-3</v>
      </c>
      <c r="AA288" s="417">
        <v>4.2807432000000001E-3</v>
      </c>
      <c r="AB288" s="418">
        <v>1.4844799185E-2</v>
      </c>
      <c r="AC288" s="419">
        <v>1.1369428713668644E-2</v>
      </c>
      <c r="AD288" s="417">
        <v>1.2183687000000001E-3</v>
      </c>
      <c r="AE288" s="418">
        <v>2.3642459199999999E-3</v>
      </c>
      <c r="AF288" s="419">
        <v>2.1171839483124684E-3</v>
      </c>
      <c r="AG288" s="417">
        <v>6.9601352000000002E-3</v>
      </c>
      <c r="AH288" s="418">
        <v>9.7458863199999992E-3</v>
      </c>
      <c r="AI288" s="419">
        <v>2.5052741397613297E-3</v>
      </c>
      <c r="AJ288" s="417">
        <v>3.1326356000000001E-3</v>
      </c>
      <c r="AK288" s="418">
        <v>4.9302972899999999E-3</v>
      </c>
      <c r="AL288" s="419">
        <v>9.3291421901310471E-4</v>
      </c>
      <c r="AM288" s="417">
        <v>1.3433285999999999E-2</v>
      </c>
      <c r="AN288" s="418">
        <v>4.176037581E-2</v>
      </c>
      <c r="AO288" s="419">
        <v>2.5011445200966397E-2</v>
      </c>
      <c r="AP288" s="417">
        <v>0.28152814999999998</v>
      </c>
      <c r="AQ288" s="418">
        <v>0.55420541499999998</v>
      </c>
      <c r="AR288" s="440">
        <v>0.55420541499999998</v>
      </c>
      <c r="AS288" s="422"/>
      <c r="AT288" s="423"/>
      <c r="AU288" s="423"/>
    </row>
    <row r="289" spans="1:47" x14ac:dyDescent="0.2">
      <c r="A289" s="231">
        <v>1982</v>
      </c>
      <c r="B289" s="232">
        <v>5</v>
      </c>
      <c r="C289" s="417">
        <v>1.0551174699999999</v>
      </c>
      <c r="D289" s="418">
        <v>2.3117984355000001</v>
      </c>
      <c r="E289" s="419">
        <v>5.334236019045882</v>
      </c>
      <c r="F289" s="417">
        <v>0.37551939000000001</v>
      </c>
      <c r="G289" s="418">
        <v>0.66168995900000005</v>
      </c>
      <c r="H289" s="419">
        <v>1.236745239752608</v>
      </c>
      <c r="I289" s="417">
        <v>1.61582235</v>
      </c>
      <c r="J289" s="418">
        <v>4.8629203245000001</v>
      </c>
      <c r="K289" s="419">
        <v>6.7015858174450855</v>
      </c>
      <c r="L289" s="420"/>
      <c r="M289" s="421"/>
      <c r="N289" s="419">
        <v>0.29373106253516618</v>
      </c>
      <c r="O289" s="417">
        <v>0.26882687999999999</v>
      </c>
      <c r="P289" s="418">
        <v>0.52251724649999998</v>
      </c>
      <c r="Q289" s="419">
        <v>0.87636592660820534</v>
      </c>
      <c r="R289" s="422"/>
      <c r="S289" s="423"/>
      <c r="T289" s="419">
        <v>754.14504238329209</v>
      </c>
      <c r="U289" s="417">
        <v>7.4256729145558934E-4</v>
      </c>
      <c r="V289" s="418">
        <v>9.6692156366092537E-4</v>
      </c>
      <c r="W289" s="419">
        <v>4.4882113759337795E-3</v>
      </c>
      <c r="X289" s="417">
        <v>8.7855293819655528E-4</v>
      </c>
      <c r="Y289" s="418">
        <v>1.1440052347180005E-3</v>
      </c>
      <c r="Z289" s="419">
        <v>2.4234417359240831E-3</v>
      </c>
      <c r="AA289" s="417">
        <v>4.7212575000000001E-3</v>
      </c>
      <c r="AB289" s="418">
        <v>1.5278994045000001E-2</v>
      </c>
      <c r="AC289" s="419">
        <v>4.3693979546359285E-2</v>
      </c>
      <c r="AD289" s="417">
        <v>1.3438884E-3</v>
      </c>
      <c r="AE289" s="418">
        <v>2.4876503250000001E-3</v>
      </c>
      <c r="AF289" s="419">
        <v>8.1365775167852403E-3</v>
      </c>
      <c r="AG289" s="417">
        <v>7.6772454000000002E-3</v>
      </c>
      <c r="AH289" s="418">
        <v>1.0452063585000001E-2</v>
      </c>
      <c r="AI289" s="419">
        <v>9.6280606626027738E-3</v>
      </c>
      <c r="AJ289" s="417">
        <v>3.4546207000000001E-3</v>
      </c>
      <c r="AK289" s="418">
        <v>5.2482056299999998E-3</v>
      </c>
      <c r="AL289" s="419">
        <v>3.5852922897980878E-3</v>
      </c>
      <c r="AM289" s="417">
        <v>1.4817254E-2</v>
      </c>
      <c r="AN289" s="418">
        <v>4.3123284999999997E-2</v>
      </c>
      <c r="AO289" s="419">
        <v>9.6121748044594599E-2</v>
      </c>
      <c r="AP289" s="417">
        <v>0.28152814999999998</v>
      </c>
      <c r="AQ289" s="418">
        <v>0.55420541499999998</v>
      </c>
      <c r="AR289" s="440">
        <v>0.55420541499999998</v>
      </c>
      <c r="AS289" s="422"/>
      <c r="AT289" s="423"/>
      <c r="AU289" s="423"/>
    </row>
    <row r="290" spans="1:47" x14ac:dyDescent="0.2">
      <c r="A290" s="231">
        <v>1982</v>
      </c>
      <c r="B290" s="232">
        <v>6</v>
      </c>
      <c r="C290" s="417">
        <v>1.1104554</v>
      </c>
      <c r="D290" s="418">
        <v>2.3785343714999998</v>
      </c>
      <c r="E290" s="419">
        <v>5.334971831613065</v>
      </c>
      <c r="F290" s="417">
        <v>0.41074336</v>
      </c>
      <c r="G290" s="418">
        <v>0.69592568249999998</v>
      </c>
      <c r="H290" s="419">
        <v>1.2373342231093232</v>
      </c>
      <c r="I290" s="417">
        <v>1.6573243900000001</v>
      </c>
      <c r="J290" s="418">
        <v>4.8936069010000001</v>
      </c>
      <c r="K290" s="419">
        <v>6.7030564332849227</v>
      </c>
      <c r="L290" s="420"/>
      <c r="M290" s="421"/>
      <c r="N290" s="419">
        <v>0.29381098796977295</v>
      </c>
      <c r="O290" s="417">
        <v>0.26882687999999999</v>
      </c>
      <c r="P290" s="418">
        <v>0.52251724649999998</v>
      </c>
      <c r="Q290" s="419">
        <v>0.87639853626945896</v>
      </c>
      <c r="R290" s="422"/>
      <c r="S290" s="423"/>
      <c r="T290" s="419">
        <v>754.86011346777525</v>
      </c>
      <c r="U290" s="417">
        <v>7.4256729145558934E-4</v>
      </c>
      <c r="V290" s="418">
        <v>9.6692156366092537E-4</v>
      </c>
      <c r="W290" s="419">
        <v>4.4903413436471751E-3</v>
      </c>
      <c r="X290" s="417">
        <v>8.7855293819655528E-4</v>
      </c>
      <c r="Y290" s="418">
        <v>1.1440052347180005E-3</v>
      </c>
      <c r="Z290" s="419">
        <v>2.4289357119372883E-3</v>
      </c>
      <c r="AA290" s="417">
        <v>5.1559652999999999E-3</v>
      </c>
      <c r="AB290" s="418">
        <v>1.5700626570000001E-2</v>
      </c>
      <c r="AC290" s="419">
        <v>4.3714629310054695E-2</v>
      </c>
      <c r="AD290" s="417">
        <v>1.4675437E-3</v>
      </c>
      <c r="AE290" s="418">
        <v>2.6077964750000002E-3</v>
      </c>
      <c r="AF290" s="419">
        <v>8.1404373182974894E-3</v>
      </c>
      <c r="AG290" s="417">
        <v>8.3847204000000002E-3</v>
      </c>
      <c r="AH290" s="418">
        <v>1.113810615E-2</v>
      </c>
      <c r="AI290" s="419">
        <v>9.6325756309591296E-3</v>
      </c>
      <c r="AJ290" s="417">
        <v>3.7731739000000002E-3</v>
      </c>
      <c r="AK290" s="418">
        <v>5.5568578149999999E-3</v>
      </c>
      <c r="AL290" s="419">
        <v>3.5869872477522599E-3</v>
      </c>
      <c r="AM290" s="417">
        <v>1.61813214E-2</v>
      </c>
      <c r="AN290" s="418">
        <v>4.444717376E-2</v>
      </c>
      <c r="AO290" s="419">
        <v>9.6167460009267958E-2</v>
      </c>
      <c r="AP290" s="417">
        <v>0.28152814999999998</v>
      </c>
      <c r="AQ290" s="418">
        <v>0.55420541499999998</v>
      </c>
      <c r="AR290" s="440">
        <v>0.55420541499999998</v>
      </c>
      <c r="AS290" s="422"/>
      <c r="AT290" s="423"/>
      <c r="AU290" s="423"/>
    </row>
    <row r="291" spans="1:47" x14ac:dyDescent="0.2">
      <c r="A291" s="231">
        <v>1982</v>
      </c>
      <c r="B291" s="232">
        <v>7</v>
      </c>
      <c r="C291" s="417">
        <v>1.16612907</v>
      </c>
      <c r="D291" s="418">
        <v>2.4438892145</v>
      </c>
      <c r="E291" s="419">
        <v>5.3357807783468978</v>
      </c>
      <c r="F291" s="417">
        <v>0.44565789</v>
      </c>
      <c r="G291" s="418">
        <v>0.7295003565</v>
      </c>
      <c r="H291" s="419">
        <v>1.2379904997977222</v>
      </c>
      <c r="I291" s="417">
        <v>1.69715324</v>
      </c>
      <c r="J291" s="418">
        <v>4.9219352015000002</v>
      </c>
      <c r="K291" s="419">
        <v>6.704684579113497</v>
      </c>
      <c r="L291" s="420"/>
      <c r="M291" s="421"/>
      <c r="N291" s="419">
        <v>0.29390048158128707</v>
      </c>
      <c r="O291" s="417">
        <v>0.26882687999999999</v>
      </c>
      <c r="P291" s="418">
        <v>0.52251724649999998</v>
      </c>
      <c r="Q291" s="419">
        <v>0.87644110977907341</v>
      </c>
      <c r="R291" s="422"/>
      <c r="S291" s="423"/>
      <c r="T291" s="419">
        <v>755.51841362504899</v>
      </c>
      <c r="U291" s="417">
        <v>7.4256729145558934E-4</v>
      </c>
      <c r="V291" s="418">
        <v>9.6692156366092537E-4</v>
      </c>
      <c r="W291" s="419">
        <v>4.4927261566979114E-3</v>
      </c>
      <c r="X291" s="417">
        <v>8.7855293819655528E-4</v>
      </c>
      <c r="Y291" s="418">
        <v>1.1440052347180005E-3</v>
      </c>
      <c r="Z291" s="419">
        <v>2.4350724657556163E-3</v>
      </c>
      <c r="AA291" s="417">
        <v>5.5863220000000003E-3</v>
      </c>
      <c r="AB291" s="418">
        <v>1.6113979644999998E-2</v>
      </c>
      <c r="AC291" s="419">
        <v>4.3737880077802695E-2</v>
      </c>
      <c r="AD291" s="417">
        <v>1.5893608E-3</v>
      </c>
      <c r="AE291" s="418">
        <v>2.7254787150000001E-3</v>
      </c>
      <c r="AF291" s="419">
        <v>8.1447290185295649E-3</v>
      </c>
      <c r="AG291" s="417">
        <v>9.0829858999999999E-3</v>
      </c>
      <c r="AH291" s="418">
        <v>1.181002988E-2</v>
      </c>
      <c r="AI291" s="419">
        <v>9.637700487066787E-3</v>
      </c>
      <c r="AJ291" s="417">
        <v>4.0872358000000001E-3</v>
      </c>
      <c r="AK291" s="418">
        <v>5.8593579099999998E-3</v>
      </c>
      <c r="AL291" s="419">
        <v>3.5888961242648855E-3</v>
      </c>
      <c r="AM291" s="417">
        <v>1.75307198E-2</v>
      </c>
      <c r="AN291" s="418">
        <v>4.5744684850000002E-2</v>
      </c>
      <c r="AO291" s="419">
        <v>9.6218147020572894E-2</v>
      </c>
      <c r="AP291" s="417">
        <v>0.28152814999999998</v>
      </c>
      <c r="AQ291" s="418">
        <v>0.55420541499999998</v>
      </c>
      <c r="AR291" s="440">
        <v>0.55420541499999998</v>
      </c>
      <c r="AS291" s="422"/>
      <c r="AT291" s="423"/>
      <c r="AU291" s="423"/>
    </row>
    <row r="292" spans="1:47" x14ac:dyDescent="0.2">
      <c r="A292" s="231">
        <v>1982</v>
      </c>
      <c r="B292" s="232">
        <v>8</v>
      </c>
      <c r="C292" s="417">
        <v>1.2224103099999999</v>
      </c>
      <c r="D292" s="418">
        <v>2.5085428255000002</v>
      </c>
      <c r="E292" s="419">
        <v>5.3553310649576078</v>
      </c>
      <c r="F292" s="417">
        <v>0.48014741999999999</v>
      </c>
      <c r="G292" s="418">
        <v>0.76269581900000005</v>
      </c>
      <c r="H292" s="419">
        <v>1.2537289903939566</v>
      </c>
      <c r="I292" s="417">
        <v>1.7352671399999999</v>
      </c>
      <c r="J292" s="418">
        <v>4.9482534349999998</v>
      </c>
      <c r="K292" s="419">
        <v>6.7437163133963187</v>
      </c>
      <c r="L292" s="420"/>
      <c r="M292" s="421"/>
      <c r="N292" s="419">
        <v>3.8485685219111658E-2</v>
      </c>
      <c r="O292" s="417">
        <v>0.26882687999999999</v>
      </c>
      <c r="P292" s="418">
        <v>0.52251724649999998</v>
      </c>
      <c r="Q292" s="419">
        <v>0.83529398471679839</v>
      </c>
      <c r="R292" s="422"/>
      <c r="S292" s="423"/>
      <c r="T292" s="419">
        <v>756.57115725249912</v>
      </c>
      <c r="U292" s="417">
        <v>7.4256729145558934E-4</v>
      </c>
      <c r="V292" s="418">
        <v>9.6692156366092537E-4</v>
      </c>
      <c r="W292" s="419">
        <v>4.5498557416176989E-3</v>
      </c>
      <c r="X292" s="417">
        <v>8.7855293819655528E-4</v>
      </c>
      <c r="Y292" s="418">
        <v>1.1440052347180005E-3</v>
      </c>
      <c r="Z292" s="419">
        <v>2.5825520164564899E-3</v>
      </c>
      <c r="AA292" s="417">
        <v>6.0122978999999997E-3</v>
      </c>
      <c r="AB292" s="418">
        <v>1.652336163E-2</v>
      </c>
      <c r="AC292" s="419">
        <v>4.4293997100632435E-2</v>
      </c>
      <c r="AD292" s="417">
        <v>1.7101281E-3</v>
      </c>
      <c r="AE292" s="418">
        <v>2.8420342600000001E-3</v>
      </c>
      <c r="AF292" s="419">
        <v>8.2483089383970348E-3</v>
      </c>
      <c r="AG292" s="417">
        <v>9.7758215000000002E-3</v>
      </c>
      <c r="AH292" s="418">
        <v>1.247538057E-2</v>
      </c>
      <c r="AI292" s="419">
        <v>9.7602699443515243E-3</v>
      </c>
      <c r="AJ292" s="417">
        <v>4.3984645000000001E-3</v>
      </c>
      <c r="AK292" s="418">
        <v>6.1588963049999997E-3</v>
      </c>
      <c r="AL292" s="419">
        <v>3.6345299091694715E-3</v>
      </c>
      <c r="AM292" s="417">
        <v>1.8867107300000002E-2</v>
      </c>
      <c r="AN292" s="418">
        <v>4.7028603049999999E-2</v>
      </c>
      <c r="AO292" s="419">
        <v>9.7441485595102253E-2</v>
      </c>
      <c r="AP292" s="417">
        <v>0.28152814999999998</v>
      </c>
      <c r="AQ292" s="418">
        <v>0.55420541499999998</v>
      </c>
      <c r="AR292" s="440">
        <v>0.55420541499999998</v>
      </c>
      <c r="AS292" s="422"/>
      <c r="AT292" s="423"/>
      <c r="AU292" s="423"/>
    </row>
    <row r="293" spans="1:47" x14ac:dyDescent="0.2">
      <c r="A293" s="231">
        <v>1982</v>
      </c>
      <c r="B293" s="232">
        <v>9</v>
      </c>
      <c r="C293" s="417">
        <v>1.27947159</v>
      </c>
      <c r="D293" s="418">
        <v>2.5730038469999998</v>
      </c>
      <c r="E293" s="419">
        <v>5.349766818766617</v>
      </c>
      <c r="F293" s="417">
        <v>0.51456667</v>
      </c>
      <c r="G293" s="418">
        <v>0.79586415799999999</v>
      </c>
      <c r="H293" s="419">
        <v>1.2547068527721896</v>
      </c>
      <c r="I293" s="417">
        <v>1.77199482</v>
      </c>
      <c r="J293" s="418">
        <v>4.9726880644999998</v>
      </c>
      <c r="K293" s="419">
        <v>6.7407036289657603</v>
      </c>
      <c r="L293" s="420"/>
      <c r="M293" s="421"/>
      <c r="N293" s="419">
        <v>3.8500072113879014E-2</v>
      </c>
      <c r="O293" s="417">
        <v>0.26882687999999999</v>
      </c>
      <c r="P293" s="418">
        <v>0.52251724649999998</v>
      </c>
      <c r="Q293" s="419">
        <v>0.83536083469411937</v>
      </c>
      <c r="R293" s="422"/>
      <c r="S293" s="423"/>
      <c r="T293" s="419">
        <v>756.67717618829579</v>
      </c>
      <c r="U293" s="417">
        <v>7.4256729145558934E-4</v>
      </c>
      <c r="V293" s="418">
        <v>9.6692156366092537E-4</v>
      </c>
      <c r="W293" s="419">
        <v>4.5533952880619059E-3</v>
      </c>
      <c r="X293" s="417">
        <v>8.7855293819655528E-4</v>
      </c>
      <c r="Y293" s="418">
        <v>1.1440052347180005E-3</v>
      </c>
      <c r="Z293" s="419">
        <v>2.5953296638573857E-3</v>
      </c>
      <c r="AA293" s="417">
        <v>6.4345762999999997E-3</v>
      </c>
      <c r="AB293" s="418">
        <v>1.6932202604999998E-2</v>
      </c>
      <c r="AC293" s="419">
        <v>4.4328471289195044E-2</v>
      </c>
      <c r="AD293" s="417">
        <v>1.8310310999999999E-3</v>
      </c>
      <c r="AE293" s="418">
        <v>2.9579983550000002E-3</v>
      </c>
      <c r="AF293" s="419">
        <v>8.2547215341236546E-3</v>
      </c>
      <c r="AG293" s="417">
        <v>1.0463734000000001E-2</v>
      </c>
      <c r="AH293" s="418">
        <v>1.3139796945000001E-2</v>
      </c>
      <c r="AI293" s="419">
        <v>9.7678484781098442E-3</v>
      </c>
      <c r="AJ293" s="417">
        <v>4.7082317999999996E-3</v>
      </c>
      <c r="AK293" s="418">
        <v>6.457828885E-3</v>
      </c>
      <c r="AL293" s="419">
        <v>3.6373592408908101E-3</v>
      </c>
      <c r="AM293" s="417">
        <v>2.0193779200000001E-2</v>
      </c>
      <c r="AN293" s="418">
        <v>4.8310837805E-2</v>
      </c>
      <c r="AO293" s="419">
        <v>9.7517625608873865E-2</v>
      </c>
      <c r="AP293" s="417">
        <v>0.28152814999999998</v>
      </c>
      <c r="AQ293" s="418">
        <v>0.55420541499999998</v>
      </c>
      <c r="AR293" s="440">
        <v>0.55420541499999998</v>
      </c>
      <c r="AS293" s="422"/>
      <c r="AT293" s="423"/>
      <c r="AU293" s="423"/>
    </row>
    <row r="294" spans="1:47" x14ac:dyDescent="0.2">
      <c r="A294" s="231">
        <v>1982</v>
      </c>
      <c r="B294" s="232">
        <v>10</v>
      </c>
      <c r="C294" s="417">
        <v>1.3372635799999999</v>
      </c>
      <c r="D294" s="418">
        <v>2.6379097534999998</v>
      </c>
      <c r="E294" s="419">
        <v>5.3516097063377099</v>
      </c>
      <c r="F294" s="417">
        <v>0.54874228999999997</v>
      </c>
      <c r="G294" s="418">
        <v>0.82929215550000002</v>
      </c>
      <c r="H294" s="419">
        <v>1.2561980623061202</v>
      </c>
      <c r="I294" s="417">
        <v>1.8071995599999999</v>
      </c>
      <c r="J294" s="418">
        <v>4.9955927254999999</v>
      </c>
      <c r="K294" s="419">
        <v>6.7443909334156631</v>
      </c>
      <c r="L294" s="420"/>
      <c r="M294" s="421"/>
      <c r="N294" s="419">
        <v>3.8526430963294188E-2</v>
      </c>
      <c r="O294" s="417">
        <v>0.26882687999999999</v>
      </c>
      <c r="P294" s="418">
        <v>0.52251724649999998</v>
      </c>
      <c r="Q294" s="419">
        <v>0.83543285043735538</v>
      </c>
      <c r="R294" s="422"/>
      <c r="S294" s="423"/>
      <c r="T294" s="419">
        <v>756.64356730618204</v>
      </c>
      <c r="U294" s="417">
        <v>7.4256729145558934E-4</v>
      </c>
      <c r="V294" s="418">
        <v>9.6692156366092537E-4</v>
      </c>
      <c r="W294" s="419">
        <v>4.5588046835329946E-3</v>
      </c>
      <c r="X294" s="417">
        <v>8.7855293819655528E-4</v>
      </c>
      <c r="Y294" s="418">
        <v>1.1440052347180005E-3</v>
      </c>
      <c r="Z294" s="419">
        <v>2.6093195679487745E-3</v>
      </c>
      <c r="AA294" s="417">
        <v>6.8564443999999999E-3</v>
      </c>
      <c r="AB294" s="418">
        <v>1.7344271339999998E-2</v>
      </c>
      <c r="AC294" s="419">
        <v>4.4381170068996556E-2</v>
      </c>
      <c r="AD294" s="417">
        <v>1.9510445E-3</v>
      </c>
      <c r="AE294" s="418">
        <v>3.0754284800000001E-3</v>
      </c>
      <c r="AF294" s="419">
        <v>8.2645408296550607E-3</v>
      </c>
      <c r="AG294" s="417">
        <v>1.11486641E-2</v>
      </c>
      <c r="AH294" s="418">
        <v>1.3810035284999999E-2</v>
      </c>
      <c r="AI294" s="419">
        <v>9.7794667327115604E-3</v>
      </c>
      <c r="AJ294" s="417">
        <v>5.0168994000000001E-3</v>
      </c>
      <c r="AK294" s="418">
        <v>6.7592731450000004E-3</v>
      </c>
      <c r="AL294" s="419">
        <v>3.641679210673036E-3</v>
      </c>
      <c r="AM294" s="417">
        <v>2.1515721299999999E-2</v>
      </c>
      <c r="AN294" s="418">
        <v>4.9604126025E-2</v>
      </c>
      <c r="AO294" s="419">
        <v>9.7633535426187454E-2</v>
      </c>
      <c r="AP294" s="417">
        <v>0.28152814999999998</v>
      </c>
      <c r="AQ294" s="418">
        <v>0.55420541499999998</v>
      </c>
      <c r="AR294" s="440">
        <v>0.55420541499999998</v>
      </c>
      <c r="AS294" s="422"/>
      <c r="AT294" s="423"/>
      <c r="AU294" s="423"/>
    </row>
    <row r="295" spans="1:47" x14ac:dyDescent="0.2">
      <c r="A295" s="231">
        <v>1982</v>
      </c>
      <c r="B295" s="232">
        <v>11</v>
      </c>
      <c r="C295" s="417">
        <v>1.39609889</v>
      </c>
      <c r="D295" s="418">
        <v>2.7037515700000001</v>
      </c>
      <c r="E295" s="419">
        <v>5.3536487901426204</v>
      </c>
      <c r="F295" s="417">
        <v>0.58282909999999999</v>
      </c>
      <c r="G295" s="418">
        <v>0.86332792800000002</v>
      </c>
      <c r="H295" s="419">
        <v>1.2599151650057518</v>
      </c>
      <c r="I295" s="417">
        <v>1.8411804700000001</v>
      </c>
      <c r="J295" s="418">
        <v>5.0170736974999999</v>
      </c>
      <c r="K295" s="419">
        <v>6.7484740917822839</v>
      </c>
      <c r="L295" s="420"/>
      <c r="M295" s="421"/>
      <c r="N295" s="419">
        <v>3.8555517054983439E-2</v>
      </c>
      <c r="O295" s="417">
        <v>0.26882687999999999</v>
      </c>
      <c r="P295" s="418">
        <v>0.52251724649999998</v>
      </c>
      <c r="Q295" s="419">
        <v>0.83551468684938945</v>
      </c>
      <c r="R295" s="422"/>
      <c r="S295" s="423"/>
      <c r="T295" s="419">
        <v>757.66289160833719</v>
      </c>
      <c r="U295" s="417">
        <v>7.4256729145558934E-4</v>
      </c>
      <c r="V295" s="418">
        <v>9.6692156366092537E-4</v>
      </c>
      <c r="W295" s="419">
        <v>2.7199393128109883E-3</v>
      </c>
      <c r="X295" s="417">
        <v>8.7855293819655528E-4</v>
      </c>
      <c r="Y295" s="418">
        <v>1.1440052347180005E-3</v>
      </c>
      <c r="Z295" s="419">
        <v>2.6246717210217743E-3</v>
      </c>
      <c r="AA295" s="417">
        <v>7.2771928999999999E-3</v>
      </c>
      <c r="AB295" s="418">
        <v>1.7763547250000001E-2</v>
      </c>
      <c r="AC295" s="419">
        <v>4.451242613480437E-2</v>
      </c>
      <c r="AD295" s="417">
        <v>2.0708481000000002E-3</v>
      </c>
      <c r="AE295" s="418">
        <v>3.1947641200000001E-3</v>
      </c>
      <c r="AF295" s="419">
        <v>8.2889832208346611E-3</v>
      </c>
      <c r="AG295" s="417">
        <v>1.18325902E-2</v>
      </c>
      <c r="AH295" s="418">
        <v>1.4492447150000001E-2</v>
      </c>
      <c r="AI295" s="419">
        <v>9.808390669309346E-3</v>
      </c>
      <c r="AJ295" s="417">
        <v>5.3252613999999997E-3</v>
      </c>
      <c r="AK295" s="418">
        <v>7.0661761350000003E-3</v>
      </c>
      <c r="AL295" s="419">
        <v>3.6524521359963401E-3</v>
      </c>
      <c r="AM295" s="417">
        <v>2.2836436000000002E-2</v>
      </c>
      <c r="AN295" s="418">
        <v>5.092090262E-2</v>
      </c>
      <c r="AO295" s="419">
        <v>9.792226004518427E-2</v>
      </c>
      <c r="AP295" s="417">
        <v>0.28152814999999998</v>
      </c>
      <c r="AQ295" s="418">
        <v>0.55420541499999998</v>
      </c>
      <c r="AR295" s="440">
        <v>0.55420541499999998</v>
      </c>
      <c r="AS295" s="422"/>
      <c r="AT295" s="423"/>
      <c r="AU295" s="423"/>
    </row>
    <row r="296" spans="1:47" x14ac:dyDescent="0.2">
      <c r="A296" s="231">
        <v>1982</v>
      </c>
      <c r="B296" s="232">
        <v>12</v>
      </c>
      <c r="C296" s="417">
        <v>1.4561091100000001</v>
      </c>
      <c r="D296" s="418">
        <v>2.771303471</v>
      </c>
      <c r="E296" s="419">
        <v>5.4355943515161176</v>
      </c>
      <c r="F296" s="417">
        <v>0.61704861</v>
      </c>
      <c r="G296" s="418">
        <v>0.89834744649999998</v>
      </c>
      <c r="H296" s="419">
        <v>1.3260026266087577</v>
      </c>
      <c r="I296" s="417">
        <v>1.8738756299999999</v>
      </c>
      <c r="J296" s="418">
        <v>5.0374353149999997</v>
      </c>
      <c r="K296" s="419">
        <v>6.9121461860780178</v>
      </c>
      <c r="L296" s="420"/>
      <c r="M296" s="421"/>
      <c r="N296" s="419">
        <v>3.9723775750089646E-2</v>
      </c>
      <c r="O296" s="417">
        <v>0.24122411999999999</v>
      </c>
      <c r="P296" s="418">
        <v>0.46380637600000002</v>
      </c>
      <c r="Q296" s="419">
        <v>0.83872273369801353</v>
      </c>
      <c r="R296" s="422"/>
      <c r="S296" s="423"/>
      <c r="T296" s="419">
        <v>758.36708235300614</v>
      </c>
      <c r="U296" s="417">
        <v>7.4256729145558934E-4</v>
      </c>
      <c r="V296" s="418">
        <v>9.6692156366092537E-4</v>
      </c>
      <c r="W296" s="419">
        <v>2.8626094290154203E-3</v>
      </c>
      <c r="X296" s="417">
        <v>8.7855293819655528E-4</v>
      </c>
      <c r="Y296" s="418">
        <v>1.1440052347180005E-3</v>
      </c>
      <c r="Z296" s="419">
        <v>3.2427843965414193E-3</v>
      </c>
      <c r="AA296" s="417">
        <v>7.6980071999999998E-3</v>
      </c>
      <c r="AB296" s="418">
        <v>1.8194701295000001E-2</v>
      </c>
      <c r="AC296" s="419">
        <v>4.684737908116509E-2</v>
      </c>
      <c r="AD296" s="417">
        <v>2.1907621000000002E-3</v>
      </c>
      <c r="AE296" s="418">
        <v>3.3173216349999999E-3</v>
      </c>
      <c r="AF296" s="419">
        <v>8.7237938080248628E-3</v>
      </c>
      <c r="AG296" s="417">
        <v>1.2517110999999999E-2</v>
      </c>
      <c r="AH296" s="418">
        <v>1.519308741E-2</v>
      </c>
      <c r="AI296" s="419">
        <v>1.0322915296649001E-2</v>
      </c>
      <c r="AJ296" s="417">
        <v>5.6325237999999998E-3</v>
      </c>
      <c r="AK296" s="418">
        <v>7.3816883449999999E-3</v>
      </c>
      <c r="AL296" s="419">
        <v>3.844046890066542E-3</v>
      </c>
      <c r="AM296" s="417">
        <v>2.4157686599999999E-2</v>
      </c>
      <c r="AN296" s="418">
        <v>5.2273620100000001E-2</v>
      </c>
      <c r="AO296" s="419">
        <v>0.10305890616408336</v>
      </c>
      <c r="AP296" s="417">
        <v>0.25392538999999997</v>
      </c>
      <c r="AQ296" s="418">
        <v>0.49549454450000002</v>
      </c>
      <c r="AR296" s="440">
        <v>0.49549454450000002</v>
      </c>
      <c r="AS296" s="422"/>
      <c r="AT296" s="423"/>
      <c r="AU296" s="423"/>
    </row>
    <row r="297" spans="1:47" x14ac:dyDescent="0.2">
      <c r="A297" s="231">
        <v>1982</v>
      </c>
      <c r="B297" s="232">
        <v>13</v>
      </c>
      <c r="C297" s="417">
        <v>1.5173002799999999</v>
      </c>
      <c r="D297" s="418">
        <v>2.8410896915000001</v>
      </c>
      <c r="E297" s="419">
        <v>5.4424118441694276</v>
      </c>
      <c r="F297" s="417">
        <v>0.65124808000000001</v>
      </c>
      <c r="G297" s="418">
        <v>0.9345727385</v>
      </c>
      <c r="H297" s="419">
        <v>1.3315017351482406</v>
      </c>
      <c r="I297" s="417">
        <v>1.9053503899999999</v>
      </c>
      <c r="J297" s="418">
        <v>5.0568340965000003</v>
      </c>
      <c r="K297" s="419">
        <v>6.9257681845912513</v>
      </c>
      <c r="L297" s="420"/>
      <c r="M297" s="421"/>
      <c r="N297" s="419">
        <v>3.9821018270556355E-2</v>
      </c>
      <c r="O297" s="417">
        <v>0.24122411999999999</v>
      </c>
      <c r="P297" s="418">
        <v>0.46380637600000002</v>
      </c>
      <c r="Q297" s="419">
        <v>0.83899045423230545</v>
      </c>
      <c r="R297" s="422"/>
      <c r="S297" s="423"/>
      <c r="T297" s="419">
        <v>759.45958732654219</v>
      </c>
      <c r="U297" s="417">
        <v>7.4256729145558934E-4</v>
      </c>
      <c r="V297" s="418">
        <v>9.6692156366092537E-4</v>
      </c>
      <c r="W297" s="419">
        <v>2.8744841202243817E-3</v>
      </c>
      <c r="X297" s="417">
        <v>8.7855293819655528E-4</v>
      </c>
      <c r="Y297" s="418">
        <v>1.1440052347180005E-3</v>
      </c>
      <c r="Z297" s="419">
        <v>3.2942165686849325E-3</v>
      </c>
      <c r="AA297" s="417">
        <v>8.1208280999999997E-3</v>
      </c>
      <c r="AB297" s="418">
        <v>1.8641357425000001E-2</v>
      </c>
      <c r="AC297" s="419">
        <v>4.70418583516884E-2</v>
      </c>
      <c r="AD297" s="417">
        <v>2.3099126000000001E-3</v>
      </c>
      <c r="AE297" s="418">
        <v>3.4445742150000002E-3</v>
      </c>
      <c r="AF297" s="419">
        <v>8.7599845540114428E-3</v>
      </c>
      <c r="AG297" s="417">
        <v>1.32040708E-2</v>
      </c>
      <c r="AH297" s="418">
        <v>1.5919278500000002E-2</v>
      </c>
      <c r="AI297" s="419">
        <v>1.0365727593610853E-2</v>
      </c>
      <c r="AJ297" s="417">
        <v>5.9412735000000001E-3</v>
      </c>
      <c r="AK297" s="418">
        <v>7.7084462050000004E-3</v>
      </c>
      <c r="AL297" s="419">
        <v>3.8599931505221298E-3</v>
      </c>
      <c r="AM297" s="417">
        <v>2.5483075399999999E-2</v>
      </c>
      <c r="AN297" s="418">
        <v>5.3674940545000001E-2</v>
      </c>
      <c r="AO297" s="419">
        <v>0.10348652031470361</v>
      </c>
      <c r="AP297" s="417">
        <v>0.25392538999999997</v>
      </c>
      <c r="AQ297" s="418">
        <v>0.49549454450000002</v>
      </c>
      <c r="AR297" s="440">
        <v>0.49549454450000002</v>
      </c>
      <c r="AS297" s="422"/>
      <c r="AT297" s="423"/>
      <c r="AU297" s="423"/>
    </row>
    <row r="298" spans="1:47" x14ac:dyDescent="0.2">
      <c r="A298" s="231">
        <v>1982</v>
      </c>
      <c r="B298" s="232">
        <v>14</v>
      </c>
      <c r="C298" s="417">
        <v>1.5801237100000001</v>
      </c>
      <c r="D298" s="418">
        <v>2.9137820715</v>
      </c>
      <c r="E298" s="419">
        <v>5.4375254869662726</v>
      </c>
      <c r="F298" s="417">
        <v>0.68582454999999998</v>
      </c>
      <c r="G298" s="418">
        <v>0.97244724599999999</v>
      </c>
      <c r="H298" s="419">
        <v>1.3385072437163239</v>
      </c>
      <c r="I298" s="417">
        <v>1.93587021</v>
      </c>
      <c r="J298" s="418">
        <v>5.0753889924999998</v>
      </c>
      <c r="K298" s="419">
        <v>6.9322321725195248</v>
      </c>
      <c r="L298" s="420"/>
      <c r="M298" s="421"/>
      <c r="N298" s="419">
        <v>3.9938780674161761E-2</v>
      </c>
      <c r="O298" s="417">
        <v>0.24122411999999999</v>
      </c>
      <c r="P298" s="418">
        <v>0.46380637600000002</v>
      </c>
      <c r="Q298" s="419">
        <v>0.83936713049132072</v>
      </c>
      <c r="R298" s="422"/>
      <c r="S298" s="423"/>
      <c r="T298" s="419">
        <v>756.36355809460542</v>
      </c>
      <c r="U298" s="417">
        <v>7.4256729145558934E-4</v>
      </c>
      <c r="V298" s="418">
        <v>9.6692156366092537E-4</v>
      </c>
      <c r="W298" s="419">
        <v>2.8896078495093129E-3</v>
      </c>
      <c r="X298" s="417">
        <v>8.7855293819655528E-4</v>
      </c>
      <c r="Y298" s="418">
        <v>1.1440052347180005E-3</v>
      </c>
      <c r="Z298" s="419">
        <v>3.3670331524058073E-3</v>
      </c>
      <c r="AA298" s="417">
        <v>8.5452171000000004E-3</v>
      </c>
      <c r="AB298" s="418">
        <v>1.910750957E-2</v>
      </c>
      <c r="AC298" s="419">
        <v>4.7289182725225011E-2</v>
      </c>
      <c r="AD298" s="417">
        <v>2.4320432000000001E-3</v>
      </c>
      <c r="AE298" s="418">
        <v>3.577120875E-3</v>
      </c>
      <c r="AF298" s="419">
        <v>8.8060478705458585E-3</v>
      </c>
      <c r="AG298" s="417">
        <v>1.38947559E-2</v>
      </c>
      <c r="AH298" s="418">
        <v>1.6677659405E-2</v>
      </c>
      <c r="AI298" s="419">
        <v>1.0420258533693206E-2</v>
      </c>
      <c r="AJ298" s="417">
        <v>6.2520542E-3</v>
      </c>
      <c r="AK298" s="418">
        <v>8.0498125599999994E-3</v>
      </c>
      <c r="AL298" s="419">
        <v>3.88029523849688E-3</v>
      </c>
      <c r="AM298" s="417">
        <v>2.68170202E-2</v>
      </c>
      <c r="AN298" s="418">
        <v>5.5138573815000001E-2</v>
      </c>
      <c r="AO298" s="419">
        <v>0.10403096507635669</v>
      </c>
      <c r="AP298" s="417">
        <v>0.25392538999999997</v>
      </c>
      <c r="AQ298" s="418">
        <v>0.49549454450000002</v>
      </c>
      <c r="AR298" s="440">
        <v>0.49549454450000002</v>
      </c>
      <c r="AS298" s="422"/>
      <c r="AT298" s="423"/>
      <c r="AU298" s="423"/>
    </row>
    <row r="299" spans="1:47" x14ac:dyDescent="0.2">
      <c r="A299" s="231">
        <v>1982</v>
      </c>
      <c r="B299" s="232">
        <v>15</v>
      </c>
      <c r="C299" s="417">
        <v>1.64451657</v>
      </c>
      <c r="D299" s="418">
        <v>2.99010759</v>
      </c>
      <c r="E299" s="419">
        <v>5.4409748488793532</v>
      </c>
      <c r="F299" s="417">
        <v>0.72056235000000002</v>
      </c>
      <c r="G299" s="418">
        <v>1.0122846169999999</v>
      </c>
      <c r="H299" s="419">
        <v>1.341295921728979</v>
      </c>
      <c r="I299" s="417">
        <v>1.96529277</v>
      </c>
      <c r="J299" s="418">
        <v>5.0933895119999999</v>
      </c>
      <c r="K299" s="419">
        <v>6.939134805117015</v>
      </c>
      <c r="L299" s="420"/>
      <c r="M299" s="421"/>
      <c r="N299" s="419">
        <v>3.9988014253320367E-2</v>
      </c>
      <c r="O299" s="417">
        <v>0.24122411999999999</v>
      </c>
      <c r="P299" s="418">
        <v>0.46380637600000002</v>
      </c>
      <c r="Q299" s="419">
        <v>0.83950304640378748</v>
      </c>
      <c r="R299" s="422"/>
      <c r="S299" s="423"/>
      <c r="T299" s="419">
        <v>757.74981010673844</v>
      </c>
      <c r="U299" s="417">
        <v>7.4256729145558934E-4</v>
      </c>
      <c r="V299" s="418">
        <v>9.6692156366092537E-4</v>
      </c>
      <c r="W299" s="419">
        <v>2.8956329983925284E-3</v>
      </c>
      <c r="X299" s="417">
        <v>8.7855293819655528E-4</v>
      </c>
      <c r="Y299" s="418">
        <v>1.1440052347180005E-3</v>
      </c>
      <c r="Z299" s="419">
        <v>3.3931398255618505E-3</v>
      </c>
      <c r="AA299" s="417">
        <v>8.9742157999999992E-3</v>
      </c>
      <c r="AB299" s="418">
        <v>1.9598649579999999E-2</v>
      </c>
      <c r="AC299" s="419">
        <v>4.7387762925475668E-2</v>
      </c>
      <c r="AD299" s="417">
        <v>2.5532545999999998E-3</v>
      </c>
      <c r="AE299" s="418">
        <v>3.716596755E-3</v>
      </c>
      <c r="AF299" s="419">
        <v>8.8244052967098793E-3</v>
      </c>
      <c r="AG299" s="417">
        <v>1.45919845E-2</v>
      </c>
      <c r="AH299" s="418">
        <v>1.7475790025E-2</v>
      </c>
      <c r="AI299" s="419">
        <v>1.0441966808466421E-2</v>
      </c>
      <c r="AJ299" s="417">
        <v>6.5667607000000003E-3</v>
      </c>
      <c r="AK299" s="418">
        <v>8.4089621499999993E-3</v>
      </c>
      <c r="AL299" s="419">
        <v>3.8883825537402734E-3</v>
      </c>
      <c r="AM299" s="417">
        <v>2.8162368900000002E-2</v>
      </c>
      <c r="AN299" s="418">
        <v>5.6679431184999997E-2</v>
      </c>
      <c r="AO299" s="419">
        <v>0.10424762268429383</v>
      </c>
      <c r="AP299" s="417">
        <v>0.25392538999999997</v>
      </c>
      <c r="AQ299" s="418">
        <v>0.49549454450000002</v>
      </c>
      <c r="AR299" s="440">
        <v>0.49549454450000002</v>
      </c>
      <c r="AS299" s="422"/>
      <c r="AT299" s="423"/>
      <c r="AU299" s="423"/>
    </row>
    <row r="300" spans="1:47" x14ac:dyDescent="0.2">
      <c r="A300" s="231">
        <v>1982</v>
      </c>
      <c r="B300" s="232">
        <v>16</v>
      </c>
      <c r="C300" s="417">
        <v>1.71063206</v>
      </c>
      <c r="D300" s="418">
        <v>3.0707472755</v>
      </c>
      <c r="E300" s="419">
        <v>5.4478218324657872</v>
      </c>
      <c r="F300" s="417">
        <v>0.75572441000000001</v>
      </c>
      <c r="G300" s="418">
        <v>1.0544972644999999</v>
      </c>
      <c r="H300" s="419">
        <v>1.3467905944858209</v>
      </c>
      <c r="I300" s="417">
        <v>1.99381359</v>
      </c>
      <c r="J300" s="418">
        <v>5.1109044790000002</v>
      </c>
      <c r="K300" s="419">
        <v>6.9528042800602954</v>
      </c>
      <c r="L300" s="420"/>
      <c r="M300" s="421"/>
      <c r="N300" s="419">
        <v>4.0085552940128166E-2</v>
      </c>
      <c r="O300" s="417">
        <v>0.24122411999999999</v>
      </c>
      <c r="P300" s="418">
        <v>0.46380637600000002</v>
      </c>
      <c r="Q300" s="419">
        <v>0.83977401433132293</v>
      </c>
      <c r="R300" s="422"/>
      <c r="S300" s="423"/>
      <c r="T300" s="419">
        <v>759.21228641997516</v>
      </c>
      <c r="U300" s="417">
        <v>7.4256729145558934E-4</v>
      </c>
      <c r="V300" s="418">
        <v>9.6692156366092537E-4</v>
      </c>
      <c r="W300" s="419">
        <v>2.9285141530099286E-3</v>
      </c>
      <c r="X300" s="417">
        <v>8.7855293819655528E-4</v>
      </c>
      <c r="Y300" s="418">
        <v>1.1440052347180005E-3</v>
      </c>
      <c r="Z300" s="419">
        <v>3.444713412687215E-3</v>
      </c>
      <c r="AA300" s="417">
        <v>9.4075414999999999E-3</v>
      </c>
      <c r="AB300" s="418">
        <v>2.0118837939999999E-2</v>
      </c>
      <c r="AC300" s="419">
        <v>4.7581784905436207E-2</v>
      </c>
      <c r="AD300" s="417">
        <v>2.6771751E-3</v>
      </c>
      <c r="AE300" s="418">
        <v>3.8647323599999999E-3</v>
      </c>
      <c r="AF300" s="419">
        <v>8.8605398489652563E-3</v>
      </c>
      <c r="AG300" s="417">
        <v>1.52959133E-2</v>
      </c>
      <c r="AH300" s="418">
        <v>1.8322218800000001E-2</v>
      </c>
      <c r="AI300" s="419">
        <v>1.0484713327293926E-2</v>
      </c>
      <c r="AJ300" s="417">
        <v>6.8833677999999999E-3</v>
      </c>
      <c r="AK300" s="418">
        <v>8.7897396400000005E-3</v>
      </c>
      <c r="AL300" s="419">
        <v>3.9043034877590571E-3</v>
      </c>
      <c r="AM300" s="417">
        <v>2.9522032600000001E-2</v>
      </c>
      <c r="AN300" s="418">
        <v>5.8312325630000002E-2</v>
      </c>
      <c r="AO300" s="419">
        <v>0.10467467721335701</v>
      </c>
      <c r="AP300" s="417">
        <v>0.25392538999999997</v>
      </c>
      <c r="AQ300" s="418">
        <v>0.49549454450000002</v>
      </c>
      <c r="AR300" s="440">
        <v>0.49549454450000002</v>
      </c>
      <c r="AS300" s="422"/>
      <c r="AT300" s="423"/>
      <c r="AU300" s="423"/>
    </row>
    <row r="301" spans="1:47" x14ac:dyDescent="0.2">
      <c r="A301" s="231">
        <v>1982</v>
      </c>
      <c r="B301" s="232">
        <v>17</v>
      </c>
      <c r="C301" s="417">
        <v>1.77859583</v>
      </c>
      <c r="D301" s="418">
        <v>3.1565259449999998</v>
      </c>
      <c r="E301" s="419">
        <v>5.4546295826975966</v>
      </c>
      <c r="F301" s="417">
        <v>0.79140811</v>
      </c>
      <c r="G301" s="418">
        <v>1.0995178495</v>
      </c>
      <c r="H301" s="419">
        <v>1.352278740938047</v>
      </c>
      <c r="I301" s="417">
        <v>2.0214925300000002</v>
      </c>
      <c r="J301" s="418">
        <v>5.1281442505000001</v>
      </c>
      <c r="K301" s="419">
        <v>6.9664058634392747</v>
      </c>
      <c r="L301" s="420"/>
      <c r="M301" s="421"/>
      <c r="N301" s="419">
        <v>4.0182652770953474E-2</v>
      </c>
      <c r="O301" s="417">
        <v>0.24122411999999999</v>
      </c>
      <c r="P301" s="418">
        <v>0.46380637600000002</v>
      </c>
      <c r="Q301" s="419">
        <v>0.84003879706649198</v>
      </c>
      <c r="R301" s="422"/>
      <c r="S301" s="423"/>
      <c r="T301" s="419">
        <v>760.74152600119464</v>
      </c>
      <c r="U301" s="417">
        <v>7.4256729145558934E-4</v>
      </c>
      <c r="V301" s="418">
        <v>9.6692156366092537E-4</v>
      </c>
      <c r="W301" s="419">
        <v>2.9404585499150913E-3</v>
      </c>
      <c r="X301" s="417">
        <v>8.7855293819655528E-4</v>
      </c>
      <c r="Y301" s="418">
        <v>1.1440052347180005E-3</v>
      </c>
      <c r="Z301" s="419">
        <v>3.4960950632289436E-3</v>
      </c>
      <c r="AA301" s="417">
        <v>9.8456667999999997E-3</v>
      </c>
      <c r="AB301" s="418">
        <v>2.0673841044999999E-2</v>
      </c>
      <c r="AC301" s="419">
        <v>4.777592865085728E-2</v>
      </c>
      <c r="AD301" s="417">
        <v>2.8012357999999998E-3</v>
      </c>
      <c r="AE301" s="418">
        <v>4.0227717300000002E-3</v>
      </c>
      <c r="AF301" s="419">
        <v>8.8967069185480196E-3</v>
      </c>
      <c r="AG301" s="417">
        <v>1.6010089599999999E-2</v>
      </c>
      <c r="AH301" s="418">
        <v>1.922455369E-2</v>
      </c>
      <c r="AI301" s="419">
        <v>1.0527483018266139E-2</v>
      </c>
      <c r="AJ301" s="417">
        <v>7.2043515000000001E-3</v>
      </c>
      <c r="AK301" s="418">
        <v>9.19572653E-3</v>
      </c>
      <c r="AL301" s="419">
        <v>3.9202276716060235E-3</v>
      </c>
      <c r="AM301" s="417">
        <v>3.0899588299999999E-2</v>
      </c>
      <c r="AN301" s="418">
        <v>6.0053608190000003E-2</v>
      </c>
      <c r="AO301" s="419">
        <v>0.10510131694639117</v>
      </c>
      <c r="AP301" s="417">
        <v>0.25392538999999997</v>
      </c>
      <c r="AQ301" s="418">
        <v>0.49549454450000002</v>
      </c>
      <c r="AR301" s="440">
        <v>0.49549454450000002</v>
      </c>
      <c r="AS301" s="422"/>
      <c r="AT301" s="423"/>
      <c r="AU301" s="423"/>
    </row>
    <row r="302" spans="1:47" x14ac:dyDescent="0.2">
      <c r="A302" s="231">
        <v>1982</v>
      </c>
      <c r="B302" s="232">
        <v>18</v>
      </c>
      <c r="C302" s="417">
        <v>1.8489395799999999</v>
      </c>
      <c r="D302" s="418">
        <v>3.2482967519999999</v>
      </c>
      <c r="E302" s="419">
        <v>5.4627788925123353</v>
      </c>
      <c r="F302" s="417">
        <v>0.82763757999999998</v>
      </c>
      <c r="G302" s="418">
        <v>1.1477559104999999</v>
      </c>
      <c r="H302" s="419">
        <v>1.3588534685892824</v>
      </c>
      <c r="I302" s="417">
        <v>2.0484426500000001</v>
      </c>
      <c r="J302" s="418">
        <v>5.1453135615000001</v>
      </c>
      <c r="K302" s="419">
        <v>6.9826752681059503</v>
      </c>
      <c r="L302" s="420"/>
      <c r="M302" s="421"/>
      <c r="N302" s="419">
        <v>4.0298766732746523E-2</v>
      </c>
      <c r="O302" s="417">
        <v>0.24122411999999999</v>
      </c>
      <c r="P302" s="418">
        <v>0.46380637600000002</v>
      </c>
      <c r="Q302" s="419">
        <v>0.84035654494276846</v>
      </c>
      <c r="R302" s="422"/>
      <c r="S302" s="423"/>
      <c r="T302" s="419">
        <v>762.32788793555687</v>
      </c>
      <c r="U302" s="417">
        <v>7.4256729145558934E-4</v>
      </c>
      <c r="V302" s="418">
        <v>9.6692156366092537E-4</v>
      </c>
      <c r="W302" s="419">
        <v>2.9547463247268676E-3</v>
      </c>
      <c r="X302" s="417">
        <v>8.7855293819655528E-4</v>
      </c>
      <c r="Y302" s="418">
        <v>1.1440052347180005E-3</v>
      </c>
      <c r="Z302" s="419">
        <v>3.5575407436597524E-3</v>
      </c>
      <c r="AA302" s="417">
        <v>1.02927178E-2</v>
      </c>
      <c r="AB302" s="418">
        <v>2.1268491245E-2</v>
      </c>
      <c r="AC302" s="419">
        <v>4.8007971954931679E-2</v>
      </c>
      <c r="AD302" s="417">
        <v>2.9285331000000001E-3</v>
      </c>
      <c r="AE302" s="418">
        <v>4.1917474100000001E-3</v>
      </c>
      <c r="AF302" s="419">
        <v>8.9399055346235674E-3</v>
      </c>
      <c r="AG302" s="417">
        <v>1.6736624200000001E-2</v>
      </c>
      <c r="AH302" s="418">
        <v>2.019099391E-2</v>
      </c>
      <c r="AI302" s="419">
        <v>1.057862173236452E-2</v>
      </c>
      <c r="AJ302" s="417">
        <v>7.5313960999999997E-3</v>
      </c>
      <c r="AK302" s="418">
        <v>9.6308570199999995E-3</v>
      </c>
      <c r="AL302" s="419">
        <v>3.9392810799834333E-3</v>
      </c>
      <c r="AM302" s="417">
        <v>3.2300542799999998E-2</v>
      </c>
      <c r="AN302" s="418">
        <v>6.191986847E-2</v>
      </c>
      <c r="AO302" s="419">
        <v>0.1056121335784856</v>
      </c>
      <c r="AP302" s="417">
        <v>0.25392538999999997</v>
      </c>
      <c r="AQ302" s="418">
        <v>0.49549454450000002</v>
      </c>
      <c r="AR302" s="440">
        <v>0.49549454450000002</v>
      </c>
      <c r="AS302" s="422"/>
      <c r="AT302" s="423"/>
      <c r="AU302" s="423"/>
    </row>
    <row r="303" spans="1:47" x14ac:dyDescent="0.2">
      <c r="A303" s="231">
        <v>1982</v>
      </c>
      <c r="B303" s="232">
        <v>19</v>
      </c>
      <c r="C303" s="417">
        <v>1.9213446599999999</v>
      </c>
      <c r="D303" s="418">
        <v>3.3467312974999999</v>
      </c>
      <c r="E303" s="419">
        <v>5.4644393342902369</v>
      </c>
      <c r="F303" s="417">
        <v>0.86448320999999995</v>
      </c>
      <c r="G303" s="418">
        <v>1.1996966440000001</v>
      </c>
      <c r="H303" s="419">
        <v>1.3656668693549205</v>
      </c>
      <c r="I303" s="417">
        <v>2.0746196600000002</v>
      </c>
      <c r="J303" s="418">
        <v>5.1625057720000003</v>
      </c>
      <c r="K303" s="419">
        <v>6.9941046829063422</v>
      </c>
      <c r="L303" s="420"/>
      <c r="M303" s="421"/>
      <c r="N303" s="419">
        <v>4.6634021165730538E-3</v>
      </c>
      <c r="O303" s="417">
        <v>0.24122411999999999</v>
      </c>
      <c r="P303" s="418">
        <v>0.46380637600000002</v>
      </c>
      <c r="Q303" s="419">
        <v>0.83496359772569084</v>
      </c>
      <c r="R303" s="422"/>
      <c r="S303" s="423"/>
      <c r="T303" s="419">
        <v>763.64265033962761</v>
      </c>
      <c r="U303" s="417">
        <v>7.4256729145558934E-4</v>
      </c>
      <c r="V303" s="418">
        <v>9.6692156366092537E-4</v>
      </c>
      <c r="W303" s="419">
        <v>2.9695611606998626E-3</v>
      </c>
      <c r="X303" s="417">
        <v>8.7855293819655528E-4</v>
      </c>
      <c r="Y303" s="418">
        <v>1.1440052347180005E-3</v>
      </c>
      <c r="Z303" s="419">
        <v>3.6249313475268958E-3</v>
      </c>
      <c r="AA303" s="417">
        <v>1.07465684E-2</v>
      </c>
      <c r="AB303" s="418">
        <v>2.1907896860000001E-2</v>
      </c>
      <c r="AC303" s="419">
        <v>4.8248795812545285E-2</v>
      </c>
      <c r="AD303" s="417">
        <v>3.0580417999999999E-3</v>
      </c>
      <c r="AE303" s="418">
        <v>4.3739308149999996E-3</v>
      </c>
      <c r="AF303" s="419">
        <v>8.9847374244822788E-3</v>
      </c>
      <c r="AG303" s="417">
        <v>1.7475692599999999E-2</v>
      </c>
      <c r="AH303" s="418">
        <v>2.1231206410000002E-2</v>
      </c>
      <c r="AI303" s="419">
        <v>1.0631691752703407E-2</v>
      </c>
      <c r="AJ303" s="417">
        <v>7.8632601999999996E-3</v>
      </c>
      <c r="AK303" s="418">
        <v>1.0098832605E-2</v>
      </c>
      <c r="AL303" s="419">
        <v>3.9590315039853058E-3</v>
      </c>
      <c r="AM303" s="417">
        <v>3.3727148300000002E-2</v>
      </c>
      <c r="AN303" s="418">
        <v>6.392666323E-2</v>
      </c>
      <c r="AO303" s="419">
        <v>0.10614164909009509</v>
      </c>
      <c r="AP303" s="417">
        <v>0.25392538999999997</v>
      </c>
      <c r="AQ303" s="418">
        <v>0.49549454450000002</v>
      </c>
      <c r="AR303" s="440">
        <v>0.49549454450000002</v>
      </c>
      <c r="AS303" s="422"/>
      <c r="AT303" s="423"/>
      <c r="AU303" s="423"/>
    </row>
    <row r="304" spans="1:47" x14ac:dyDescent="0.2">
      <c r="A304" s="231">
        <v>1982</v>
      </c>
      <c r="B304" s="232">
        <v>20</v>
      </c>
      <c r="C304" s="417">
        <v>1.99643225</v>
      </c>
      <c r="D304" s="418">
        <v>3.4530538984999999</v>
      </c>
      <c r="E304" s="419">
        <v>5.4723212485522037</v>
      </c>
      <c r="F304" s="417">
        <v>0.90208767000000001</v>
      </c>
      <c r="G304" s="418">
        <v>1.2558390699999999</v>
      </c>
      <c r="H304" s="419">
        <v>1.3720236855915668</v>
      </c>
      <c r="I304" s="417">
        <v>2.10015778</v>
      </c>
      <c r="J304" s="418">
        <v>5.1799195119999997</v>
      </c>
      <c r="K304" s="419">
        <v>7.0098520208574904</v>
      </c>
      <c r="L304" s="420"/>
      <c r="M304" s="421"/>
      <c r="N304" s="419">
        <v>4.6763711021428379E-3</v>
      </c>
      <c r="O304" s="417">
        <v>0.24072407000000001</v>
      </c>
      <c r="P304" s="418">
        <v>0.46269126449999998</v>
      </c>
      <c r="Q304" s="419">
        <v>0.8352629649800114</v>
      </c>
      <c r="R304" s="422"/>
      <c r="S304" s="423"/>
      <c r="T304" s="419">
        <v>765.2298296935536</v>
      </c>
      <c r="U304" s="417">
        <v>7.4256729145558934E-4</v>
      </c>
      <c r="V304" s="418">
        <v>9.6692156366092537E-4</v>
      </c>
      <c r="W304" s="419">
        <v>2.9833806900302694E-3</v>
      </c>
      <c r="X304" s="417">
        <v>8.7855293819655528E-4</v>
      </c>
      <c r="Y304" s="418">
        <v>1.1440052347180005E-3</v>
      </c>
      <c r="Z304" s="419">
        <v>3.6843668247637591E-3</v>
      </c>
      <c r="AA304" s="417">
        <v>1.12109775E-2</v>
      </c>
      <c r="AB304" s="418">
        <v>2.2599911730000002E-2</v>
      </c>
      <c r="AC304" s="419">
        <v>4.8473273755553319E-2</v>
      </c>
      <c r="AD304" s="417">
        <v>3.1896609999999999E-3</v>
      </c>
      <c r="AE304" s="418">
        <v>4.5709801799999998E-3</v>
      </c>
      <c r="AF304" s="419">
        <v>9.0265468263045646E-3</v>
      </c>
      <c r="AG304" s="417">
        <v>1.8228540500000001E-2</v>
      </c>
      <c r="AH304" s="418">
        <v>2.2356223519999999E-2</v>
      </c>
      <c r="AI304" s="419">
        <v>1.0681167758728429E-2</v>
      </c>
      <c r="AJ304" s="417">
        <v>8.2023409000000005E-3</v>
      </c>
      <c r="AK304" s="418">
        <v>1.0605098895E-2</v>
      </c>
      <c r="AL304" s="419">
        <v>3.9774553808651801E-3</v>
      </c>
      <c r="AM304" s="417">
        <v>3.5181941199999997E-2</v>
      </c>
      <c r="AN304" s="418">
        <v>6.6098104769999999E-2</v>
      </c>
      <c r="AO304" s="419">
        <v>0.10663564197230896</v>
      </c>
      <c r="AP304" s="417">
        <v>0.25342534</v>
      </c>
      <c r="AQ304" s="418">
        <v>0.49437943299999998</v>
      </c>
      <c r="AR304" s="440">
        <v>0.49437943299999998</v>
      </c>
      <c r="AS304" s="422"/>
      <c r="AT304" s="423"/>
      <c r="AU304" s="423"/>
    </row>
    <row r="305" spans="1:47" x14ac:dyDescent="0.2">
      <c r="A305" s="231">
        <v>1982</v>
      </c>
      <c r="B305" s="232">
        <v>21</v>
      </c>
      <c r="C305" s="417">
        <v>2.0740917099999998</v>
      </c>
      <c r="D305" s="418">
        <v>3.5681477135000002</v>
      </c>
      <c r="E305" s="419">
        <v>5.4832592818086345</v>
      </c>
      <c r="F305" s="417">
        <v>0.94052683000000004</v>
      </c>
      <c r="G305" s="418">
        <v>1.3167464145000001</v>
      </c>
      <c r="H305" s="419">
        <v>1.3808927650066178</v>
      </c>
      <c r="I305" s="417">
        <v>2.1251354999999998</v>
      </c>
      <c r="J305" s="418">
        <v>5.1977730675</v>
      </c>
      <c r="K305" s="419">
        <v>7.0317311259782489</v>
      </c>
      <c r="L305" s="420"/>
      <c r="M305" s="421"/>
      <c r="N305" s="419">
        <v>4.6943858318028806E-3</v>
      </c>
      <c r="O305" s="417">
        <v>0.24072407000000001</v>
      </c>
      <c r="P305" s="418">
        <v>0.46269126449999998</v>
      </c>
      <c r="Q305" s="419">
        <v>0.83567871662405824</v>
      </c>
      <c r="R305" s="422"/>
      <c r="S305" s="423"/>
      <c r="T305" s="419">
        <v>766.77236689317022</v>
      </c>
      <c r="U305" s="417">
        <v>7.4256729145558934E-4</v>
      </c>
      <c r="V305" s="418">
        <v>9.6692156366092537E-4</v>
      </c>
      <c r="W305" s="419">
        <v>2.9697557250021058E-3</v>
      </c>
      <c r="X305" s="417">
        <v>8.7855293819655528E-4</v>
      </c>
      <c r="Y305" s="418">
        <v>1.1440052347180005E-3</v>
      </c>
      <c r="Z305" s="419">
        <v>3.7669899612062007E-3</v>
      </c>
      <c r="AA305" s="417">
        <v>1.16843168E-2</v>
      </c>
      <c r="AB305" s="418">
        <v>2.3350411474999999E-2</v>
      </c>
      <c r="AC305" s="419">
        <v>4.8786644842418056E-2</v>
      </c>
      <c r="AD305" s="417">
        <v>3.3250190999999998E-3</v>
      </c>
      <c r="AE305" s="418">
        <v>4.7844645599999999E-3</v>
      </c>
      <c r="AF305" s="419">
        <v>9.0849142031973022E-3</v>
      </c>
      <c r="AG305" s="417">
        <v>1.8999294100000001E-2</v>
      </c>
      <c r="AH305" s="418">
        <v>2.3576450035000002E-2</v>
      </c>
      <c r="AI305" s="419">
        <v>1.0750215540853248E-2</v>
      </c>
      <c r="AJ305" s="417">
        <v>8.5500811000000006E-3</v>
      </c>
      <c r="AK305" s="418">
        <v>1.115375912E-2</v>
      </c>
      <c r="AL305" s="419">
        <v>4.0031721522175668E-3</v>
      </c>
      <c r="AM305" s="417">
        <v>3.6668776799999997E-2</v>
      </c>
      <c r="AN305" s="418">
        <v>6.8453051025000003E-2</v>
      </c>
      <c r="AO305" s="419">
        <v>0.10732493156421453</v>
      </c>
      <c r="AP305" s="417">
        <v>0.25342534</v>
      </c>
      <c r="AQ305" s="418">
        <v>0.49437943299999998</v>
      </c>
      <c r="AR305" s="440">
        <v>0.49437943299999998</v>
      </c>
      <c r="AS305" s="422"/>
      <c r="AT305" s="423"/>
      <c r="AU305" s="423"/>
    </row>
    <row r="306" spans="1:47" x14ac:dyDescent="0.2">
      <c r="A306" s="231">
        <v>1982</v>
      </c>
      <c r="B306" s="232">
        <v>22</v>
      </c>
      <c r="C306" s="417">
        <v>2.1547496900000001</v>
      </c>
      <c r="D306" s="418">
        <v>3.693390371</v>
      </c>
      <c r="E306" s="419">
        <v>5.4867214993077766</v>
      </c>
      <c r="F306" s="417">
        <v>0.97998216000000005</v>
      </c>
      <c r="G306" s="418">
        <v>1.3830682125</v>
      </c>
      <c r="H306" s="419">
        <v>1.3836771719909575</v>
      </c>
      <c r="I306" s="417">
        <v>2.1495502100000001</v>
      </c>
      <c r="J306" s="418">
        <v>5.2161525759999998</v>
      </c>
      <c r="K306" s="419">
        <v>7.0386235048772736</v>
      </c>
      <c r="L306" s="420"/>
      <c r="M306" s="421"/>
      <c r="N306" s="419">
        <v>4.7000758566417963E-3</v>
      </c>
      <c r="O306" s="417">
        <v>0.24072407000000001</v>
      </c>
      <c r="P306" s="418">
        <v>0.46269126449999998</v>
      </c>
      <c r="Q306" s="419">
        <v>0.83581022543648387</v>
      </c>
      <c r="R306" s="422"/>
      <c r="S306" s="423"/>
      <c r="T306" s="419">
        <v>768.22091181772873</v>
      </c>
      <c r="U306" s="417">
        <v>7.4256729145558934E-4</v>
      </c>
      <c r="V306" s="418">
        <v>9.6692156366092537E-4</v>
      </c>
      <c r="W306" s="419">
        <v>2.9757447661837933E-3</v>
      </c>
      <c r="X306" s="417">
        <v>8.7855293819655528E-4</v>
      </c>
      <c r="Y306" s="418">
        <v>1.1440052347180005E-3</v>
      </c>
      <c r="Z306" s="419">
        <v>3.793007336146733E-3</v>
      </c>
      <c r="AA306" s="417">
        <v>1.21707421E-2</v>
      </c>
      <c r="AB306" s="418">
        <v>2.416753147E-2</v>
      </c>
      <c r="AC306" s="419">
        <v>4.8885049899316795E-2</v>
      </c>
      <c r="AD306" s="417">
        <v>3.4630567000000002E-3</v>
      </c>
      <c r="AE306" s="418">
        <v>5.0169493549999996E-3</v>
      </c>
      <c r="AF306" s="419">
        <v>9.1032368254370943E-3</v>
      </c>
      <c r="AG306" s="417">
        <v>1.9790270200000001E-2</v>
      </c>
      <c r="AH306" s="418">
        <v>2.4905196009999998E-2</v>
      </c>
      <c r="AI306" s="419">
        <v>1.0771908140861363E-2</v>
      </c>
      <c r="AJ306" s="417">
        <v>8.9057002999999996E-3</v>
      </c>
      <c r="AK306" s="418">
        <v>1.1751974085E-2</v>
      </c>
      <c r="AL306" s="419">
        <v>4.0112447582559812E-3</v>
      </c>
      <c r="AM306" s="417">
        <v>3.8194061000000001E-2</v>
      </c>
      <c r="AN306" s="418">
        <v>7.101793596E-2</v>
      </c>
      <c r="AO306" s="419">
        <v>0.10754150142742337</v>
      </c>
      <c r="AP306" s="417">
        <v>0.25342534</v>
      </c>
      <c r="AQ306" s="418">
        <v>0.49437943299999998</v>
      </c>
      <c r="AR306" s="440">
        <v>0.49437943299999998</v>
      </c>
      <c r="AS306" s="422"/>
      <c r="AT306" s="423"/>
      <c r="AU306" s="423"/>
    </row>
    <row r="307" spans="1:47" x14ac:dyDescent="0.2">
      <c r="A307" s="231">
        <v>1982</v>
      </c>
      <c r="B307" s="232">
        <v>23</v>
      </c>
      <c r="C307" s="417">
        <v>2.2384293300000002</v>
      </c>
      <c r="D307" s="418">
        <v>3.8296147440000001</v>
      </c>
      <c r="E307" s="419">
        <v>5.4846893241907511</v>
      </c>
      <c r="F307" s="417">
        <v>1.02045618</v>
      </c>
      <c r="G307" s="418">
        <v>1.4552925674999999</v>
      </c>
      <c r="H307" s="419">
        <v>1.3820378468099392</v>
      </c>
      <c r="I307" s="417">
        <v>2.17362352</v>
      </c>
      <c r="J307" s="418">
        <v>5.2352184949999998</v>
      </c>
      <c r="K307" s="419">
        <v>7.0345574074189203</v>
      </c>
      <c r="L307" s="420"/>
      <c r="M307" s="421"/>
      <c r="N307" s="419">
        <v>4.6967299667055352E-3</v>
      </c>
      <c r="O307" s="417">
        <v>0.24072407000000001</v>
      </c>
      <c r="P307" s="418">
        <v>0.46269126449999998</v>
      </c>
      <c r="Q307" s="419">
        <v>0.83573117650657736</v>
      </c>
      <c r="R307" s="422"/>
      <c r="S307" s="423"/>
      <c r="T307" s="419">
        <v>769.51258467478692</v>
      </c>
      <c r="U307" s="417">
        <v>7.4256729145558934E-4</v>
      </c>
      <c r="V307" s="418">
        <v>9.6692156366092537E-4</v>
      </c>
      <c r="W307" s="419">
        <v>2.9722193269527087E-3</v>
      </c>
      <c r="X307" s="417">
        <v>8.7855293819655528E-4</v>
      </c>
      <c r="Y307" s="418">
        <v>1.1440052347180005E-3</v>
      </c>
      <c r="Z307" s="419">
        <v>3.777689955622182E-3</v>
      </c>
      <c r="AA307" s="417">
        <v>1.2669329E-2</v>
      </c>
      <c r="AB307" s="418">
        <v>2.5058170500000001E-2</v>
      </c>
      <c r="AC307" s="419">
        <v>4.8827134944267971E-2</v>
      </c>
      <c r="AD307" s="417">
        <v>3.6050230000000002E-3</v>
      </c>
      <c r="AE307" s="418">
        <v>5.2702634750000001E-3</v>
      </c>
      <c r="AF307" s="419">
        <v>9.0924507177092967E-3</v>
      </c>
      <c r="AG307" s="417">
        <v>2.0601070999999999E-2</v>
      </c>
      <c r="AH307" s="418">
        <v>2.6352874250000002E-2</v>
      </c>
      <c r="AI307" s="419">
        <v>1.0759132061530376E-2</v>
      </c>
      <c r="AJ307" s="417">
        <v>9.2701095000000001E-3</v>
      </c>
      <c r="AK307" s="418">
        <v>1.2403653275000001E-2</v>
      </c>
      <c r="AL307" s="419">
        <v>4.0064885307718474E-3</v>
      </c>
      <c r="AM307" s="417">
        <v>3.9760121599999997E-2</v>
      </c>
      <c r="AN307" s="418">
        <v>7.3811807389999998E-2</v>
      </c>
      <c r="AO307" s="419">
        <v>0.10741404886089237</v>
      </c>
      <c r="AP307" s="417">
        <v>0.25342534</v>
      </c>
      <c r="AQ307" s="418">
        <v>0.49437943299999998</v>
      </c>
      <c r="AR307" s="440">
        <v>0.49437943299999998</v>
      </c>
      <c r="AS307" s="422"/>
      <c r="AT307" s="423"/>
      <c r="AU307" s="423"/>
    </row>
    <row r="308" spans="1:47" x14ac:dyDescent="0.2">
      <c r="A308" s="231">
        <v>1982</v>
      </c>
      <c r="B308" s="232">
        <v>24</v>
      </c>
      <c r="C308" s="417">
        <v>2.3253833699999999</v>
      </c>
      <c r="D308" s="418">
        <v>3.9784446899999999</v>
      </c>
      <c r="E308" s="419">
        <v>5.4908505087874842</v>
      </c>
      <c r="F308" s="417">
        <v>1.0621311499999999</v>
      </c>
      <c r="G308" s="418">
        <v>1.534364523</v>
      </c>
      <c r="H308" s="419">
        <v>1.387006186082318</v>
      </c>
      <c r="I308" s="417">
        <v>2.1971520099999999</v>
      </c>
      <c r="J308" s="418">
        <v>5.2552956030000004</v>
      </c>
      <c r="K308" s="419">
        <v>7.0468653528310767</v>
      </c>
      <c r="L308" s="420"/>
      <c r="M308" s="421"/>
      <c r="N308" s="419">
        <v>4.7068488377608247E-3</v>
      </c>
      <c r="O308" s="417">
        <v>0.24072407000000001</v>
      </c>
      <c r="P308" s="418">
        <v>0.46269126449999998</v>
      </c>
      <c r="Q308" s="419">
        <v>0.83596494760909712</v>
      </c>
      <c r="R308" s="422"/>
      <c r="S308" s="423"/>
      <c r="T308" s="419">
        <v>770.58230299957461</v>
      </c>
      <c r="U308" s="417">
        <v>7.4256729145558934E-4</v>
      </c>
      <c r="V308" s="418">
        <v>9.6692156366092537E-4</v>
      </c>
      <c r="W308" s="419">
        <v>2.9828983802351848E-3</v>
      </c>
      <c r="X308" s="417">
        <v>8.7855293819655528E-4</v>
      </c>
      <c r="Y308" s="418">
        <v>1.1440052347180005E-3</v>
      </c>
      <c r="Z308" s="419">
        <v>3.8241554565587796E-3</v>
      </c>
      <c r="AA308" s="417">
        <v>1.31830019E-2</v>
      </c>
      <c r="AB308" s="418">
        <v>2.6031980159999999E-2</v>
      </c>
      <c r="AC308" s="419">
        <v>4.9002600033566469E-2</v>
      </c>
      <c r="AD308" s="417">
        <v>3.7510702000000001E-3</v>
      </c>
      <c r="AE308" s="418">
        <v>5.5473380800000003E-3</v>
      </c>
      <c r="AF308" s="419">
        <v>9.1251204197268718E-3</v>
      </c>
      <c r="AG308" s="417">
        <v>2.1435380600000001E-2</v>
      </c>
      <c r="AH308" s="418">
        <v>2.7936960875E-2</v>
      </c>
      <c r="AI308" s="419">
        <v>1.0797806658931782E-2</v>
      </c>
      <c r="AJ308" s="417">
        <v>9.6461564999999992E-3</v>
      </c>
      <c r="AK308" s="418">
        <v>1.311644344E-2</v>
      </c>
      <c r="AL308" s="419">
        <v>4.0208879335821637E-3</v>
      </c>
      <c r="AM308" s="417">
        <v>4.1370545500000001E-2</v>
      </c>
      <c r="AN308" s="418">
        <v>7.6868639695000004E-2</v>
      </c>
      <c r="AO308" s="419">
        <v>0.10780013928262606</v>
      </c>
      <c r="AP308" s="417">
        <v>0.25342534</v>
      </c>
      <c r="AQ308" s="418">
        <v>0.49437943299999998</v>
      </c>
      <c r="AR308" s="440">
        <v>0.49437943299999998</v>
      </c>
      <c r="AS308" s="422"/>
      <c r="AT308" s="423"/>
      <c r="AU308" s="423"/>
    </row>
    <row r="309" spans="1:47" x14ac:dyDescent="0.2">
      <c r="A309" s="231">
        <v>1982</v>
      </c>
      <c r="B309" s="232">
        <v>25</v>
      </c>
      <c r="C309" s="417">
        <v>2.4157565499999998</v>
      </c>
      <c r="D309" s="418">
        <v>4.1413260799999998</v>
      </c>
      <c r="E309" s="419">
        <v>5.4925264637610445</v>
      </c>
      <c r="F309" s="417">
        <v>1.1050348999999999</v>
      </c>
      <c r="G309" s="418">
        <v>1.6209103684999999</v>
      </c>
      <c r="H309" s="419">
        <v>1.3883606279225418</v>
      </c>
      <c r="I309" s="417">
        <v>2.2204888899999999</v>
      </c>
      <c r="J309" s="418">
        <v>5.2764228580000001</v>
      </c>
      <c r="K309" s="419">
        <v>7.050224607884175</v>
      </c>
      <c r="L309" s="420"/>
      <c r="M309" s="421"/>
      <c r="N309" s="419">
        <v>4.7096149240167164E-3</v>
      </c>
      <c r="O309" s="417">
        <v>0.24072407000000001</v>
      </c>
      <c r="P309" s="418">
        <v>0.46269126449999998</v>
      </c>
      <c r="Q309" s="419">
        <v>0.83602937805511501</v>
      </c>
      <c r="R309" s="422"/>
      <c r="S309" s="423"/>
      <c r="T309" s="419">
        <v>771.39081302534635</v>
      </c>
      <c r="U309" s="417">
        <v>7.4256729145558934E-4</v>
      </c>
      <c r="V309" s="418">
        <v>9.6692156366092537E-4</v>
      </c>
      <c r="W309" s="419">
        <v>2.9858102130307586E-3</v>
      </c>
      <c r="X309" s="417">
        <v>8.7855293819655528E-4</v>
      </c>
      <c r="Y309" s="418">
        <v>1.1440052347180005E-3</v>
      </c>
      <c r="Z309" s="419">
        <v>3.8368245277486165E-3</v>
      </c>
      <c r="AA309" s="417">
        <v>1.3709866100000001E-2</v>
      </c>
      <c r="AB309" s="418">
        <v>2.7098901830000001E-2</v>
      </c>
      <c r="AC309" s="419">
        <v>4.9050537669308759E-2</v>
      </c>
      <c r="AD309" s="417">
        <v>3.9019571000000002E-3</v>
      </c>
      <c r="AE309" s="418">
        <v>5.8509723799999996E-3</v>
      </c>
      <c r="AF309" s="419">
        <v>9.1340354969188103E-3</v>
      </c>
      <c r="AG309" s="417">
        <v>2.2294017199999999E-2</v>
      </c>
      <c r="AH309" s="418">
        <v>2.9670985980000002E-2</v>
      </c>
      <c r="AI309" s="419">
        <v>1.0808354960234409E-2</v>
      </c>
      <c r="AJ309" s="417">
        <v>1.00318631E-2</v>
      </c>
      <c r="AK309" s="418">
        <v>1.389660509E-2</v>
      </c>
      <c r="AL309" s="419">
        <v>4.0248299917402166E-3</v>
      </c>
      <c r="AM309" s="417">
        <v>4.3026408299999999E-2</v>
      </c>
      <c r="AN309" s="418">
        <v>8.0216163430000001E-2</v>
      </c>
      <c r="AO309" s="419">
        <v>0.10790558430686102</v>
      </c>
      <c r="AP309" s="417">
        <v>0.25342534</v>
      </c>
      <c r="AQ309" s="418">
        <v>0.49437943299999998</v>
      </c>
      <c r="AR309" s="440">
        <v>0.49437943299999998</v>
      </c>
      <c r="AS309" s="422"/>
      <c r="AT309" s="423"/>
      <c r="AU309" s="423"/>
    </row>
    <row r="310" spans="1:47" x14ac:dyDescent="0.2">
      <c r="A310" s="231">
        <v>1982</v>
      </c>
      <c r="B310" s="232">
        <v>26</v>
      </c>
      <c r="C310" s="417">
        <v>2.4157565499999998</v>
      </c>
      <c r="D310" s="418">
        <v>4.1413260799999998</v>
      </c>
      <c r="E310" s="419">
        <v>5.495466985326364</v>
      </c>
      <c r="F310" s="417">
        <v>1.1050348999999999</v>
      </c>
      <c r="G310" s="418">
        <v>1.6209103684999999</v>
      </c>
      <c r="H310" s="419">
        <v>1.3907313736298372</v>
      </c>
      <c r="I310" s="417">
        <v>2.2204888899999999</v>
      </c>
      <c r="J310" s="418">
        <v>5.2764228580000001</v>
      </c>
      <c r="K310" s="419">
        <v>7.05609125254988</v>
      </c>
      <c r="L310" s="420"/>
      <c r="M310" s="421"/>
      <c r="N310" s="419">
        <v>4.7144562332438779E-3</v>
      </c>
      <c r="O310" s="417">
        <v>0.24072407000000001</v>
      </c>
      <c r="P310" s="418">
        <v>0.46269126449999998</v>
      </c>
      <c r="Q310" s="419">
        <v>0.83614201094366758</v>
      </c>
      <c r="R310" s="422"/>
      <c r="S310" s="423"/>
      <c r="T310" s="419">
        <v>771.87867704080952</v>
      </c>
      <c r="U310" s="417">
        <v>7.4256729145558934E-4</v>
      </c>
      <c r="V310" s="418">
        <v>9.6692156366092537E-4</v>
      </c>
      <c r="W310" s="419">
        <v>2.9909146351440336E-3</v>
      </c>
      <c r="X310" s="417">
        <v>8.7855293819655528E-4</v>
      </c>
      <c r="Y310" s="418">
        <v>1.1440052347180005E-3</v>
      </c>
      <c r="Z310" s="419">
        <v>3.8589971071171353E-3</v>
      </c>
      <c r="AA310" s="417">
        <v>1.3709866100000001E-2</v>
      </c>
      <c r="AB310" s="418">
        <v>2.7098901830000001E-2</v>
      </c>
      <c r="AC310" s="419">
        <v>4.9134259672783696E-2</v>
      </c>
      <c r="AD310" s="417">
        <v>3.9019571000000002E-3</v>
      </c>
      <c r="AE310" s="418">
        <v>5.8509723799999996E-3</v>
      </c>
      <c r="AF310" s="419">
        <v>9.1496522102993052E-3</v>
      </c>
      <c r="AG310" s="417">
        <v>2.2294017199999999E-2</v>
      </c>
      <c r="AH310" s="418">
        <v>2.9670985980000002E-2</v>
      </c>
      <c r="AI310" s="419">
        <v>1.0826830891750924E-2</v>
      </c>
      <c r="AJ310" s="417">
        <v>1.00318631E-2</v>
      </c>
      <c r="AK310" s="418">
        <v>1.389660509E-2</v>
      </c>
      <c r="AL310" s="419">
        <v>4.031699444625501E-3</v>
      </c>
      <c r="AM310" s="417">
        <v>4.3026408299999999E-2</v>
      </c>
      <c r="AN310" s="418">
        <v>8.0216163430000001E-2</v>
      </c>
      <c r="AO310" s="419">
        <v>0.10808993123870909</v>
      </c>
      <c r="AP310" s="417">
        <v>0.25342534</v>
      </c>
      <c r="AQ310" s="418">
        <v>0.49437943299999998</v>
      </c>
      <c r="AR310" s="440">
        <v>0.49437943299999998</v>
      </c>
      <c r="AS310" s="422"/>
      <c r="AT310" s="423"/>
      <c r="AU310" s="423"/>
    </row>
    <row r="311" spans="1:47" x14ac:dyDescent="0.2">
      <c r="A311" s="231">
        <v>1982</v>
      </c>
      <c r="B311" s="232">
        <v>27</v>
      </c>
      <c r="C311" s="417">
        <v>2.4157565499999998</v>
      </c>
      <c r="D311" s="418">
        <v>4.1413260799999998</v>
      </c>
      <c r="E311" s="419">
        <v>5.3076579543465749</v>
      </c>
      <c r="F311" s="417">
        <v>1.1050348999999999</v>
      </c>
      <c r="G311" s="418">
        <v>1.6209103684999999</v>
      </c>
      <c r="H311" s="419">
        <v>1.3431447691910228</v>
      </c>
      <c r="I311" s="417">
        <v>2.2204888899999999</v>
      </c>
      <c r="J311" s="418">
        <v>5.2764228580000001</v>
      </c>
      <c r="K311" s="419">
        <v>7.0985967014192735</v>
      </c>
      <c r="L311" s="420"/>
      <c r="M311" s="421"/>
      <c r="N311" s="419">
        <v>4.9411734213399335E-3</v>
      </c>
      <c r="O311" s="417">
        <v>0.24072407000000001</v>
      </c>
      <c r="P311" s="418">
        <v>0.46269126449999998</v>
      </c>
      <c r="Q311" s="419">
        <v>0.80261538161280455</v>
      </c>
      <c r="R311" s="422"/>
      <c r="S311" s="423"/>
      <c r="T311" s="419">
        <v>771.9695588429048</v>
      </c>
      <c r="U311" s="417">
        <v>7.4256729145558934E-4</v>
      </c>
      <c r="V311" s="418">
        <v>9.6692156366092537E-4</v>
      </c>
      <c r="W311" s="419">
        <v>2.8885693343667436E-3</v>
      </c>
      <c r="X311" s="417">
        <v>8.7855293819655528E-4</v>
      </c>
      <c r="Y311" s="418">
        <v>1.1440052347180005E-3</v>
      </c>
      <c r="Z311" s="419">
        <v>3.8729121350767975E-3</v>
      </c>
      <c r="AA311" s="417">
        <v>1.3709866100000001E-2</v>
      </c>
      <c r="AB311" s="418">
        <v>2.7098901830000001E-2</v>
      </c>
      <c r="AC311" s="419">
        <v>4.7452916085373081E-2</v>
      </c>
      <c r="AD311" s="417">
        <v>3.9019571000000002E-3</v>
      </c>
      <c r="AE311" s="418">
        <v>5.8509723799999996E-3</v>
      </c>
      <c r="AF311" s="419">
        <v>8.8365524414331063E-3</v>
      </c>
      <c r="AG311" s="417">
        <v>2.2294017199999999E-2</v>
      </c>
      <c r="AH311" s="418">
        <v>2.9670985980000002E-2</v>
      </c>
      <c r="AI311" s="419">
        <v>1.0456354026551991E-2</v>
      </c>
      <c r="AJ311" s="417">
        <v>1.00318631E-2</v>
      </c>
      <c r="AK311" s="418">
        <v>1.389660509E-2</v>
      </c>
      <c r="AL311" s="419">
        <v>3.8937354234900952E-3</v>
      </c>
      <c r="AM311" s="417">
        <v>4.3026408299999999E-2</v>
      </c>
      <c r="AN311" s="418">
        <v>8.0216163430000001E-2</v>
      </c>
      <c r="AO311" s="419">
        <v>0.10439122867548398</v>
      </c>
      <c r="AP311" s="417">
        <v>0.25342534</v>
      </c>
      <c r="AQ311" s="418">
        <v>0.49437943299999998</v>
      </c>
      <c r="AR311" s="440">
        <v>0.49437943299999998</v>
      </c>
      <c r="AS311" s="422"/>
      <c r="AT311" s="423"/>
      <c r="AU311" s="423"/>
    </row>
    <row r="312" spans="1:47" x14ac:dyDescent="0.2">
      <c r="A312" s="231">
        <v>1982</v>
      </c>
      <c r="B312" s="232">
        <v>28</v>
      </c>
      <c r="C312" s="417">
        <v>2.4157565499999998</v>
      </c>
      <c r="D312" s="418">
        <v>4.1413260799999998</v>
      </c>
      <c r="E312" s="419">
        <v>5.3091275584513538</v>
      </c>
      <c r="F312" s="417">
        <v>1.1050348999999999</v>
      </c>
      <c r="G312" s="418">
        <v>1.6209103684999999</v>
      </c>
      <c r="H312" s="419">
        <v>1.3443334097335233</v>
      </c>
      <c r="I312" s="417">
        <v>2.2204888899999999</v>
      </c>
      <c r="J312" s="418">
        <v>5.2764228580000001</v>
      </c>
      <c r="K312" s="419">
        <v>7.1016773231040435</v>
      </c>
      <c r="L312" s="420"/>
      <c r="M312" s="421"/>
      <c r="N312" s="419">
        <v>4.9437971033215334E-3</v>
      </c>
      <c r="O312" s="417">
        <v>0.24072407000000001</v>
      </c>
      <c r="P312" s="418">
        <v>0.46269126449999998</v>
      </c>
      <c r="Q312" s="419">
        <v>0.80267412577736319</v>
      </c>
      <c r="R312" s="422"/>
      <c r="S312" s="423"/>
      <c r="T312" s="419">
        <v>771.95729621173666</v>
      </c>
      <c r="U312" s="417">
        <v>7.4256729145558934E-4</v>
      </c>
      <c r="V312" s="418">
        <v>9.6692156366092537E-4</v>
      </c>
      <c r="W312" s="419">
        <v>2.8911232598988605E-3</v>
      </c>
      <c r="X312" s="417">
        <v>8.7855293819655528E-4</v>
      </c>
      <c r="Y312" s="418">
        <v>1.1440052347180005E-3</v>
      </c>
      <c r="Z312" s="419">
        <v>3.8844183202098649E-3</v>
      </c>
      <c r="AA312" s="417">
        <v>1.3709866100000001E-2</v>
      </c>
      <c r="AB312" s="418">
        <v>2.7098901830000001E-2</v>
      </c>
      <c r="AC312" s="419">
        <v>4.74949390430668E-2</v>
      </c>
      <c r="AD312" s="417">
        <v>3.9019571000000002E-3</v>
      </c>
      <c r="AE312" s="418">
        <v>5.8509723799999996E-3</v>
      </c>
      <c r="AF312" s="419">
        <v>8.8443843776892014E-3</v>
      </c>
      <c r="AG312" s="417">
        <v>2.2294017199999999E-2</v>
      </c>
      <c r="AH312" s="418">
        <v>2.9670985980000002E-2</v>
      </c>
      <c r="AI312" s="419">
        <v>1.0465594014948044E-2</v>
      </c>
      <c r="AJ312" s="417">
        <v>1.00318631E-2</v>
      </c>
      <c r="AK312" s="418">
        <v>1.389660509E-2</v>
      </c>
      <c r="AL312" s="419">
        <v>3.8971807559034779E-3</v>
      </c>
      <c r="AM312" s="417">
        <v>4.3026408299999999E-2</v>
      </c>
      <c r="AN312" s="418">
        <v>8.0216163430000001E-2</v>
      </c>
      <c r="AO312" s="419">
        <v>0.10448337004015179</v>
      </c>
      <c r="AP312" s="417">
        <v>0.25342534</v>
      </c>
      <c r="AQ312" s="418">
        <v>0.49437943299999998</v>
      </c>
      <c r="AR312" s="440">
        <v>0.49437943299999998</v>
      </c>
      <c r="AS312" s="422"/>
      <c r="AT312" s="423"/>
      <c r="AU312" s="423"/>
    </row>
    <row r="313" spans="1:47" x14ac:dyDescent="0.2">
      <c r="A313" s="231">
        <v>1982</v>
      </c>
      <c r="B313" s="232">
        <v>29</v>
      </c>
      <c r="C313" s="417">
        <v>2.4157565499999998</v>
      </c>
      <c r="D313" s="418">
        <v>4.1413260799999998</v>
      </c>
      <c r="E313" s="419">
        <v>5.3104798282840546</v>
      </c>
      <c r="F313" s="417">
        <v>1.1050348999999999</v>
      </c>
      <c r="G313" s="418">
        <v>1.6209103684999999</v>
      </c>
      <c r="H313" s="419">
        <v>1.3454149595377516</v>
      </c>
      <c r="I313" s="417">
        <v>2.2204888899999999</v>
      </c>
      <c r="J313" s="418">
        <v>5.2764228580000001</v>
      </c>
      <c r="K313" s="419">
        <v>7.1044386887803466</v>
      </c>
      <c r="L313" s="420"/>
      <c r="M313" s="421"/>
      <c r="N313" s="419">
        <v>4.946204194229125E-3</v>
      </c>
      <c r="O313" s="417">
        <v>0.24072407000000001</v>
      </c>
      <c r="P313" s="418">
        <v>0.46269126449999998</v>
      </c>
      <c r="Q313" s="419">
        <v>0.80272229004425966</v>
      </c>
      <c r="R313" s="422"/>
      <c r="S313" s="423"/>
      <c r="T313" s="419">
        <v>771.93271419224027</v>
      </c>
      <c r="U313" s="417">
        <v>7.4256729145558934E-4</v>
      </c>
      <c r="V313" s="418">
        <v>9.6692156366092537E-4</v>
      </c>
      <c r="W313" s="419">
        <v>2.8934559202998312E-3</v>
      </c>
      <c r="X313" s="417">
        <v>8.7855293819655528E-4</v>
      </c>
      <c r="Y313" s="418">
        <v>1.1440052347180005E-3</v>
      </c>
      <c r="Z313" s="419">
        <v>3.8949505490105921E-3</v>
      </c>
      <c r="AA313" s="417">
        <v>1.3709866100000001E-2</v>
      </c>
      <c r="AB313" s="418">
        <v>2.7098901830000001E-2</v>
      </c>
      <c r="AC313" s="419">
        <v>4.7533241370937958E-2</v>
      </c>
      <c r="AD313" s="417">
        <v>3.9019571000000002E-3</v>
      </c>
      <c r="AE313" s="418">
        <v>5.8509723799999996E-3</v>
      </c>
      <c r="AF313" s="419">
        <v>8.8514928283796243E-3</v>
      </c>
      <c r="AG313" s="417">
        <v>2.2294017199999999E-2</v>
      </c>
      <c r="AH313" s="418">
        <v>2.9670985980000002E-2</v>
      </c>
      <c r="AI313" s="419">
        <v>1.0474037055309169E-2</v>
      </c>
      <c r="AJ313" s="417">
        <v>1.00318631E-2</v>
      </c>
      <c r="AK313" s="418">
        <v>1.389660509E-2</v>
      </c>
      <c r="AL313" s="419">
        <v>3.9003189194913614E-3</v>
      </c>
      <c r="AM313" s="417">
        <v>4.3026408299999999E-2</v>
      </c>
      <c r="AN313" s="418">
        <v>8.0216163430000001E-2</v>
      </c>
      <c r="AO313" s="419">
        <v>0.10456767901929737</v>
      </c>
      <c r="AP313" s="417">
        <v>0.25342534</v>
      </c>
      <c r="AQ313" s="418">
        <v>0.49437943299999998</v>
      </c>
      <c r="AR313" s="440">
        <v>0.49437943299999998</v>
      </c>
      <c r="AS313" s="422"/>
      <c r="AT313" s="423"/>
      <c r="AU313" s="423"/>
    </row>
    <row r="314" spans="1:47" x14ac:dyDescent="0.2">
      <c r="A314" s="231">
        <v>1982</v>
      </c>
      <c r="B314" s="232">
        <v>30</v>
      </c>
      <c r="C314" s="417">
        <v>2.4157565499999998</v>
      </c>
      <c r="D314" s="418">
        <v>4.1413260799999998</v>
      </c>
      <c r="E314" s="419">
        <v>5.3117388790605844</v>
      </c>
      <c r="F314" s="417">
        <v>1.1050348999999999</v>
      </c>
      <c r="G314" s="418">
        <v>1.6209103684999999</v>
      </c>
      <c r="H314" s="419">
        <v>1.3464294317103809</v>
      </c>
      <c r="I314" s="417">
        <v>2.2204888899999999</v>
      </c>
      <c r="J314" s="418">
        <v>5.2764228580000001</v>
      </c>
      <c r="K314" s="419">
        <v>7.107102566469246</v>
      </c>
      <c r="L314" s="420"/>
      <c r="M314" s="421"/>
      <c r="N314" s="419">
        <v>4.9484405045765708E-3</v>
      </c>
      <c r="O314" s="417">
        <v>0.24072407000000001</v>
      </c>
      <c r="P314" s="418">
        <v>0.46269126449999998</v>
      </c>
      <c r="Q314" s="419">
        <v>0.8027716891566512</v>
      </c>
      <c r="R314" s="422"/>
      <c r="S314" s="423"/>
      <c r="T314" s="419">
        <v>771.90428816728945</v>
      </c>
      <c r="U314" s="417">
        <v>7.4256729145558934E-4</v>
      </c>
      <c r="V314" s="418">
        <v>9.6692156366092537E-4</v>
      </c>
      <c r="W314" s="419">
        <v>2.8956337268928028E-3</v>
      </c>
      <c r="X314" s="417">
        <v>8.7855293819655528E-4</v>
      </c>
      <c r="Y314" s="418">
        <v>1.1440052347180005E-3</v>
      </c>
      <c r="Z314" s="419">
        <v>3.9047348921877798E-3</v>
      </c>
      <c r="AA314" s="417">
        <v>1.3709866100000001E-2</v>
      </c>
      <c r="AB314" s="418">
        <v>2.7098901830000001E-2</v>
      </c>
      <c r="AC314" s="419">
        <v>4.7569041612183664E-2</v>
      </c>
      <c r="AD314" s="417">
        <v>3.9019571000000002E-3</v>
      </c>
      <c r="AE314" s="418">
        <v>5.8509723799999996E-3</v>
      </c>
      <c r="AF314" s="419">
        <v>8.8581680191267328E-3</v>
      </c>
      <c r="AG314" s="417">
        <v>2.2294017199999999E-2</v>
      </c>
      <c r="AH314" s="418">
        <v>2.9670985980000002E-2</v>
      </c>
      <c r="AI314" s="419">
        <v>1.0481904991282718E-2</v>
      </c>
      <c r="AJ314" s="417">
        <v>1.00318631E-2</v>
      </c>
      <c r="AK314" s="418">
        <v>1.389660509E-2</v>
      </c>
      <c r="AL314" s="419">
        <v>3.9032592108299356E-3</v>
      </c>
      <c r="AM314" s="417">
        <v>4.3026408299999999E-2</v>
      </c>
      <c r="AN314" s="418">
        <v>8.0216163430000001E-2</v>
      </c>
      <c r="AO314" s="419">
        <v>0.10464648626387714</v>
      </c>
      <c r="AP314" s="417">
        <v>0.25342534</v>
      </c>
      <c r="AQ314" s="418">
        <v>0.49437943299999998</v>
      </c>
      <c r="AR314" s="440">
        <v>0.49437943299999998</v>
      </c>
      <c r="AS314" s="422"/>
      <c r="AT314" s="423"/>
      <c r="AU314" s="423"/>
    </row>
    <row r="315" spans="1:47" x14ac:dyDescent="0.2">
      <c r="A315" s="231">
        <v>1982</v>
      </c>
      <c r="B315" s="232">
        <v>31</v>
      </c>
      <c r="C315" s="417">
        <v>2.4157565499999998</v>
      </c>
      <c r="D315" s="418">
        <v>4.1413260799999998</v>
      </c>
      <c r="E315" s="419">
        <v>5.3128619815279929</v>
      </c>
      <c r="F315" s="417">
        <v>1.1050348999999999</v>
      </c>
      <c r="G315" s="418">
        <v>1.6209103684999999</v>
      </c>
      <c r="H315" s="419">
        <v>1.347348873785317</v>
      </c>
      <c r="I315" s="417">
        <v>2.2204888899999999</v>
      </c>
      <c r="J315" s="418">
        <v>5.2764228580000001</v>
      </c>
      <c r="K315" s="419">
        <v>7.1094542829860137</v>
      </c>
      <c r="L315" s="420"/>
      <c r="M315" s="421"/>
      <c r="N315" s="419">
        <v>4.9504770464046987E-3</v>
      </c>
      <c r="O315" s="417">
        <v>0.24072407000000001</v>
      </c>
      <c r="P315" s="418">
        <v>0.46269126449999998</v>
      </c>
      <c r="Q315" s="419">
        <v>0.80281113478925237</v>
      </c>
      <c r="R315" s="422"/>
      <c r="S315" s="423"/>
      <c r="T315" s="419">
        <v>771.87828289678282</v>
      </c>
      <c r="U315" s="417">
        <v>7.4256729145558934E-4</v>
      </c>
      <c r="V315" s="418">
        <v>9.6692156366092537E-4</v>
      </c>
      <c r="W315" s="419">
        <v>2.8976081920382593E-3</v>
      </c>
      <c r="X315" s="417">
        <v>8.7855293819655528E-4</v>
      </c>
      <c r="Y315" s="418">
        <v>1.1440052347180005E-3</v>
      </c>
      <c r="Z315" s="419">
        <v>3.9136662360276363E-3</v>
      </c>
      <c r="AA315" s="417">
        <v>1.3709866100000001E-2</v>
      </c>
      <c r="AB315" s="418">
        <v>2.7098901830000001E-2</v>
      </c>
      <c r="AC315" s="419">
        <v>4.7601498463340858E-2</v>
      </c>
      <c r="AD315" s="417">
        <v>3.9019571000000002E-3</v>
      </c>
      <c r="AE315" s="418">
        <v>5.8509723799999996E-3</v>
      </c>
      <c r="AF315" s="419">
        <v>8.8642283964981815E-3</v>
      </c>
      <c r="AG315" s="417">
        <v>2.2294017199999999E-2</v>
      </c>
      <c r="AH315" s="418">
        <v>2.9670985980000002E-2</v>
      </c>
      <c r="AI315" s="419">
        <v>1.0489074999398175E-2</v>
      </c>
      <c r="AJ315" s="417">
        <v>1.00318631E-2</v>
      </c>
      <c r="AK315" s="418">
        <v>1.389660509E-2</v>
      </c>
      <c r="AL315" s="419">
        <v>3.9059208600476644E-3</v>
      </c>
      <c r="AM315" s="417">
        <v>4.3026408299999999E-2</v>
      </c>
      <c r="AN315" s="418">
        <v>8.0216163430000001E-2</v>
      </c>
      <c r="AO315" s="419">
        <v>0.10471797477953156</v>
      </c>
      <c r="AP315" s="417">
        <v>0.25342534</v>
      </c>
      <c r="AQ315" s="418">
        <v>0.49437943299999998</v>
      </c>
      <c r="AR315" s="440">
        <v>0.49437943299999998</v>
      </c>
      <c r="AS315" s="422"/>
      <c r="AT315" s="423"/>
      <c r="AU315" s="423"/>
    </row>
    <row r="316" spans="1:47" x14ac:dyDescent="0.2">
      <c r="A316" s="231">
        <v>1982</v>
      </c>
      <c r="B316" s="232">
        <v>32</v>
      </c>
      <c r="C316" s="417">
        <v>2.4157565499999998</v>
      </c>
      <c r="D316" s="418">
        <v>4.1413260799999998</v>
      </c>
      <c r="E316" s="419">
        <v>5.3128619815279929</v>
      </c>
      <c r="F316" s="417">
        <v>1.1050348999999999</v>
      </c>
      <c r="G316" s="418">
        <v>1.6209103684999999</v>
      </c>
      <c r="H316" s="419">
        <v>1.347348873785317</v>
      </c>
      <c r="I316" s="417">
        <v>2.2204888899999999</v>
      </c>
      <c r="J316" s="418">
        <v>5.2764228580000001</v>
      </c>
      <c r="K316" s="419">
        <v>7.1094542829860137</v>
      </c>
      <c r="L316" s="420"/>
      <c r="M316" s="421"/>
      <c r="N316" s="419">
        <v>4.9504770464046987E-3</v>
      </c>
      <c r="O316" s="417">
        <v>0.24072407000000001</v>
      </c>
      <c r="P316" s="418">
        <v>0.46269126449999998</v>
      </c>
      <c r="Q316" s="419">
        <v>0.80281113478925237</v>
      </c>
      <c r="R316" s="425"/>
      <c r="S316" s="426"/>
      <c r="T316" s="419">
        <v>771.87828289678282</v>
      </c>
      <c r="U316" s="417">
        <v>7.4256729145558934E-4</v>
      </c>
      <c r="V316" s="418">
        <v>9.6692156366092537E-4</v>
      </c>
      <c r="W316" s="419">
        <v>2.8976081920382593E-3</v>
      </c>
      <c r="X316" s="417">
        <v>8.7855293819655528E-4</v>
      </c>
      <c r="Y316" s="418">
        <v>1.1440052347180005E-3</v>
      </c>
      <c r="Z316" s="419">
        <v>3.9136662360276363E-3</v>
      </c>
      <c r="AA316" s="417">
        <v>1.3709866100000001E-2</v>
      </c>
      <c r="AB316" s="418">
        <v>2.7098901830000001E-2</v>
      </c>
      <c r="AC316" s="419">
        <v>4.7601498463340858E-2</v>
      </c>
      <c r="AD316" s="417">
        <v>3.9019571000000002E-3</v>
      </c>
      <c r="AE316" s="418">
        <v>5.8509723799999996E-3</v>
      </c>
      <c r="AF316" s="419">
        <v>8.8642283964981815E-3</v>
      </c>
      <c r="AG316" s="417">
        <v>2.2294017199999999E-2</v>
      </c>
      <c r="AH316" s="418">
        <v>2.9670985980000002E-2</v>
      </c>
      <c r="AI316" s="419">
        <v>1.0489074999398175E-2</v>
      </c>
      <c r="AJ316" s="417">
        <v>1.00318631E-2</v>
      </c>
      <c r="AK316" s="418">
        <v>1.389660509E-2</v>
      </c>
      <c r="AL316" s="419">
        <v>3.9059208600476644E-3</v>
      </c>
      <c r="AM316" s="417">
        <v>4.3026408299999999E-2</v>
      </c>
      <c r="AN316" s="418">
        <v>8.0216163430000001E-2</v>
      </c>
      <c r="AO316" s="419">
        <v>0.10471797477953156</v>
      </c>
      <c r="AP316" s="417">
        <v>0.25342534</v>
      </c>
      <c r="AQ316" s="418">
        <v>0.49437943299999998</v>
      </c>
      <c r="AR316" s="440">
        <v>0.49437943299999998</v>
      </c>
      <c r="AS316" s="425"/>
      <c r="AT316" s="426"/>
      <c r="AU316" s="426"/>
    </row>
    <row r="317" spans="1:47" x14ac:dyDescent="0.2">
      <c r="A317" s="231">
        <v>1982</v>
      </c>
      <c r="B317" s="232">
        <v>33</v>
      </c>
      <c r="C317" s="417">
        <v>2.4157565499999998</v>
      </c>
      <c r="D317" s="418">
        <v>4.1413260799999998</v>
      </c>
      <c r="E317" s="419">
        <v>5.3128619815279929</v>
      </c>
      <c r="F317" s="417">
        <v>1.1050348999999999</v>
      </c>
      <c r="G317" s="418">
        <v>1.6209103684999999</v>
      </c>
      <c r="H317" s="419">
        <v>1.347348873785317</v>
      </c>
      <c r="I317" s="417">
        <v>2.2204888899999999</v>
      </c>
      <c r="J317" s="418">
        <v>5.2764228580000001</v>
      </c>
      <c r="K317" s="419">
        <v>7.1094542829860137</v>
      </c>
      <c r="L317" s="420"/>
      <c r="M317" s="421"/>
      <c r="N317" s="419">
        <v>4.9504770464046987E-3</v>
      </c>
      <c r="O317" s="417">
        <v>0.24072407000000001</v>
      </c>
      <c r="P317" s="418">
        <v>0.46269126449999998</v>
      </c>
      <c r="Q317" s="419">
        <v>0.80281113478925237</v>
      </c>
      <c r="R317" s="425"/>
      <c r="S317" s="426"/>
      <c r="T317" s="419">
        <v>771.87828289678282</v>
      </c>
      <c r="U317" s="417">
        <v>7.4256729145558934E-4</v>
      </c>
      <c r="V317" s="418">
        <v>9.6692156366092537E-4</v>
      </c>
      <c r="W317" s="419">
        <v>2.8976081920382593E-3</v>
      </c>
      <c r="X317" s="417">
        <v>8.7855293819655528E-4</v>
      </c>
      <c r="Y317" s="418">
        <v>1.1440052347180005E-3</v>
      </c>
      <c r="Z317" s="419">
        <v>3.9136662360276363E-3</v>
      </c>
      <c r="AA317" s="417">
        <v>1.3709866100000001E-2</v>
      </c>
      <c r="AB317" s="418">
        <v>2.7098901830000001E-2</v>
      </c>
      <c r="AC317" s="419">
        <v>4.7601498463340858E-2</v>
      </c>
      <c r="AD317" s="417">
        <v>3.9019571000000002E-3</v>
      </c>
      <c r="AE317" s="418">
        <v>5.8509723799999996E-3</v>
      </c>
      <c r="AF317" s="419">
        <v>8.8642283964981815E-3</v>
      </c>
      <c r="AG317" s="417">
        <v>2.2294017199999999E-2</v>
      </c>
      <c r="AH317" s="418">
        <v>2.9670985980000002E-2</v>
      </c>
      <c r="AI317" s="419">
        <v>1.0489074999398175E-2</v>
      </c>
      <c r="AJ317" s="417">
        <v>1.00318631E-2</v>
      </c>
      <c r="AK317" s="418">
        <v>1.389660509E-2</v>
      </c>
      <c r="AL317" s="419">
        <v>3.9059208600476644E-3</v>
      </c>
      <c r="AM317" s="417">
        <v>4.3026408299999999E-2</v>
      </c>
      <c r="AN317" s="418">
        <v>8.0216163430000001E-2</v>
      </c>
      <c r="AO317" s="419">
        <v>0.10471797477953156</v>
      </c>
      <c r="AP317" s="417">
        <v>0.25342534</v>
      </c>
      <c r="AQ317" s="418">
        <v>0.49437943299999998</v>
      </c>
      <c r="AR317" s="440">
        <v>0.49437943299999998</v>
      </c>
      <c r="AS317" s="425"/>
      <c r="AT317" s="426"/>
      <c r="AU317" s="426"/>
    </row>
    <row r="318" spans="1:47" x14ac:dyDescent="0.2">
      <c r="A318" s="231">
        <v>1982</v>
      </c>
      <c r="B318" s="232">
        <v>34</v>
      </c>
      <c r="C318" s="417">
        <v>2.4157565499999998</v>
      </c>
      <c r="D318" s="418">
        <v>4.1413260799999998</v>
      </c>
      <c r="E318" s="419">
        <v>5.3128619815279929</v>
      </c>
      <c r="F318" s="417">
        <v>1.1050348999999999</v>
      </c>
      <c r="G318" s="418">
        <v>1.6209103684999999</v>
      </c>
      <c r="H318" s="419">
        <v>1.347348873785317</v>
      </c>
      <c r="I318" s="417">
        <v>2.2204888899999999</v>
      </c>
      <c r="J318" s="418">
        <v>5.2764228580000001</v>
      </c>
      <c r="K318" s="419">
        <v>7.1094542829860137</v>
      </c>
      <c r="L318" s="420"/>
      <c r="M318" s="421"/>
      <c r="N318" s="419">
        <v>4.9504770464046987E-3</v>
      </c>
      <c r="O318" s="417">
        <v>0.24072407000000001</v>
      </c>
      <c r="P318" s="418">
        <v>0.46269126449999998</v>
      </c>
      <c r="Q318" s="419">
        <v>0.80281113478925237</v>
      </c>
      <c r="R318" s="425"/>
      <c r="S318" s="426"/>
      <c r="T318" s="419">
        <v>771.87828289678282</v>
      </c>
      <c r="U318" s="417">
        <v>7.4256729145558934E-4</v>
      </c>
      <c r="V318" s="418">
        <v>9.6692156366092537E-4</v>
      </c>
      <c r="W318" s="419">
        <v>2.8976081920382593E-3</v>
      </c>
      <c r="X318" s="417">
        <v>8.7855293819655528E-4</v>
      </c>
      <c r="Y318" s="418">
        <v>1.1440052347180005E-3</v>
      </c>
      <c r="Z318" s="419">
        <v>3.9136662360276363E-3</v>
      </c>
      <c r="AA318" s="417">
        <v>1.3709866100000001E-2</v>
      </c>
      <c r="AB318" s="418">
        <v>2.7098901830000001E-2</v>
      </c>
      <c r="AC318" s="419">
        <v>4.7601498463340858E-2</v>
      </c>
      <c r="AD318" s="417">
        <v>3.9019571000000002E-3</v>
      </c>
      <c r="AE318" s="418">
        <v>5.8509723799999996E-3</v>
      </c>
      <c r="AF318" s="419">
        <v>8.8642283964981815E-3</v>
      </c>
      <c r="AG318" s="417">
        <v>2.2294017199999999E-2</v>
      </c>
      <c r="AH318" s="418">
        <v>2.9670985980000002E-2</v>
      </c>
      <c r="AI318" s="419">
        <v>1.0489074999398175E-2</v>
      </c>
      <c r="AJ318" s="417">
        <v>1.00318631E-2</v>
      </c>
      <c r="AK318" s="418">
        <v>1.389660509E-2</v>
      </c>
      <c r="AL318" s="419">
        <v>3.9059208600476644E-3</v>
      </c>
      <c r="AM318" s="417">
        <v>4.3026408299999999E-2</v>
      </c>
      <c r="AN318" s="418">
        <v>8.0216163430000001E-2</v>
      </c>
      <c r="AO318" s="419">
        <v>0.10471797477953156</v>
      </c>
      <c r="AP318" s="417">
        <v>0.25342534</v>
      </c>
      <c r="AQ318" s="418">
        <v>0.49437943299999998</v>
      </c>
      <c r="AR318" s="440">
        <v>0.49437943299999998</v>
      </c>
      <c r="AS318" s="425"/>
      <c r="AT318" s="426"/>
      <c r="AU318" s="426"/>
    </row>
    <row r="319" spans="1:47" x14ac:dyDescent="0.2">
      <c r="A319" s="231">
        <v>1982</v>
      </c>
      <c r="B319" s="232">
        <v>35</v>
      </c>
      <c r="C319" s="417">
        <v>2.4157565499999998</v>
      </c>
      <c r="D319" s="418">
        <v>4.1413260799999998</v>
      </c>
      <c r="E319" s="419">
        <v>5.3128619815279929</v>
      </c>
      <c r="F319" s="417">
        <v>1.1050348999999999</v>
      </c>
      <c r="G319" s="418">
        <v>1.6209103684999999</v>
      </c>
      <c r="H319" s="419">
        <v>1.347348873785317</v>
      </c>
      <c r="I319" s="417">
        <v>2.2204888899999999</v>
      </c>
      <c r="J319" s="418">
        <v>5.2764228580000001</v>
      </c>
      <c r="K319" s="419">
        <v>7.1094542829860137</v>
      </c>
      <c r="L319" s="420"/>
      <c r="M319" s="421"/>
      <c r="N319" s="419">
        <v>4.9504770464046987E-3</v>
      </c>
      <c r="O319" s="417">
        <v>0.24072407000000001</v>
      </c>
      <c r="P319" s="418">
        <v>0.46269126449999998</v>
      </c>
      <c r="Q319" s="419">
        <v>0.80281113478925237</v>
      </c>
      <c r="R319" s="425"/>
      <c r="S319" s="426"/>
      <c r="T319" s="419">
        <v>771.87828289678282</v>
      </c>
      <c r="U319" s="417">
        <v>7.4256729145558934E-4</v>
      </c>
      <c r="V319" s="418">
        <v>9.6692156366092537E-4</v>
      </c>
      <c r="W319" s="419">
        <v>2.8976081920382593E-3</v>
      </c>
      <c r="X319" s="417">
        <v>8.7855293819655528E-4</v>
      </c>
      <c r="Y319" s="418">
        <v>1.1440052347180005E-3</v>
      </c>
      <c r="Z319" s="419">
        <v>3.9136662360276363E-3</v>
      </c>
      <c r="AA319" s="417">
        <v>1.3709866100000001E-2</v>
      </c>
      <c r="AB319" s="418">
        <v>2.7098901830000001E-2</v>
      </c>
      <c r="AC319" s="419">
        <v>4.7601498463340858E-2</v>
      </c>
      <c r="AD319" s="417">
        <v>3.9019571000000002E-3</v>
      </c>
      <c r="AE319" s="418">
        <v>5.8509723799999996E-3</v>
      </c>
      <c r="AF319" s="419">
        <v>8.8642283964981815E-3</v>
      </c>
      <c r="AG319" s="417">
        <v>2.2294017199999999E-2</v>
      </c>
      <c r="AH319" s="418">
        <v>2.9670985980000002E-2</v>
      </c>
      <c r="AI319" s="419">
        <v>1.0489074999398175E-2</v>
      </c>
      <c r="AJ319" s="417">
        <v>1.00318631E-2</v>
      </c>
      <c r="AK319" s="418">
        <v>1.389660509E-2</v>
      </c>
      <c r="AL319" s="419">
        <v>3.9059208600476644E-3</v>
      </c>
      <c r="AM319" s="417">
        <v>4.3026408299999999E-2</v>
      </c>
      <c r="AN319" s="418">
        <v>8.0216163430000001E-2</v>
      </c>
      <c r="AO319" s="419">
        <v>0.10471797477953156</v>
      </c>
      <c r="AP319" s="417">
        <v>0.25342534</v>
      </c>
      <c r="AQ319" s="418">
        <v>0.49437943299999998</v>
      </c>
      <c r="AR319" s="440">
        <v>0.49437943299999998</v>
      </c>
      <c r="AS319" s="425"/>
      <c r="AT319" s="426"/>
      <c r="AU319" s="426"/>
    </row>
    <row r="320" spans="1:47" x14ac:dyDescent="0.2">
      <c r="A320" s="231">
        <v>1982</v>
      </c>
      <c r="B320" s="232">
        <v>36</v>
      </c>
      <c r="C320" s="417">
        <v>2.4157565499999998</v>
      </c>
      <c r="D320" s="418">
        <v>4.1413260799999998</v>
      </c>
      <c r="E320" s="419">
        <v>5.3128619815279929</v>
      </c>
      <c r="F320" s="417">
        <v>1.1050348999999999</v>
      </c>
      <c r="G320" s="418">
        <v>1.6209103684999999</v>
      </c>
      <c r="H320" s="419">
        <v>1.347348873785317</v>
      </c>
      <c r="I320" s="417">
        <v>2.2204888899999999</v>
      </c>
      <c r="J320" s="418">
        <v>5.2764228580000001</v>
      </c>
      <c r="K320" s="419">
        <v>7.1094542829860137</v>
      </c>
      <c r="L320" s="420"/>
      <c r="M320" s="421"/>
      <c r="N320" s="419">
        <v>4.9504770464046987E-3</v>
      </c>
      <c r="O320" s="417">
        <v>0.24072407000000001</v>
      </c>
      <c r="P320" s="418">
        <v>0.46269126449999998</v>
      </c>
      <c r="Q320" s="419">
        <v>0.80281113478925237</v>
      </c>
      <c r="R320" s="425"/>
      <c r="S320" s="426"/>
      <c r="T320" s="419">
        <v>771.87828289678282</v>
      </c>
      <c r="U320" s="417">
        <v>7.4256729145558934E-4</v>
      </c>
      <c r="V320" s="418">
        <v>9.6692156366092537E-4</v>
      </c>
      <c r="W320" s="419">
        <v>2.8976081920382593E-3</v>
      </c>
      <c r="X320" s="417">
        <v>8.7855293819655528E-4</v>
      </c>
      <c r="Y320" s="418">
        <v>1.1440052347180005E-3</v>
      </c>
      <c r="Z320" s="419">
        <v>3.9136662360276363E-3</v>
      </c>
      <c r="AA320" s="417">
        <v>1.3709866100000001E-2</v>
      </c>
      <c r="AB320" s="418">
        <v>2.7098901830000001E-2</v>
      </c>
      <c r="AC320" s="419">
        <v>4.7601498463340858E-2</v>
      </c>
      <c r="AD320" s="417">
        <v>3.9019571000000002E-3</v>
      </c>
      <c r="AE320" s="418">
        <v>5.8509723799999996E-3</v>
      </c>
      <c r="AF320" s="419">
        <v>8.8642283964981815E-3</v>
      </c>
      <c r="AG320" s="417">
        <v>2.2294017199999999E-2</v>
      </c>
      <c r="AH320" s="418">
        <v>2.9670985980000002E-2</v>
      </c>
      <c r="AI320" s="419">
        <v>1.0489074999398175E-2</v>
      </c>
      <c r="AJ320" s="417">
        <v>1.00318631E-2</v>
      </c>
      <c r="AK320" s="418">
        <v>1.389660509E-2</v>
      </c>
      <c r="AL320" s="419">
        <v>3.9059208600476644E-3</v>
      </c>
      <c r="AM320" s="417">
        <v>4.3026408299999999E-2</v>
      </c>
      <c r="AN320" s="418">
        <v>8.0216163430000001E-2</v>
      </c>
      <c r="AO320" s="419">
        <v>0.10471797477953156</v>
      </c>
      <c r="AP320" s="417">
        <v>0.25342534</v>
      </c>
      <c r="AQ320" s="418">
        <v>0.49437943299999998</v>
      </c>
      <c r="AR320" s="440">
        <v>0.49437943299999998</v>
      </c>
      <c r="AS320" s="425"/>
      <c r="AT320" s="426"/>
      <c r="AU320" s="426"/>
    </row>
    <row r="321" spans="1:47" x14ac:dyDescent="0.2">
      <c r="A321" s="231">
        <v>1982</v>
      </c>
      <c r="B321" s="232">
        <v>37</v>
      </c>
      <c r="C321" s="417">
        <v>2.4157565499999998</v>
      </c>
      <c r="D321" s="418">
        <v>4.1413260799999998</v>
      </c>
      <c r="E321" s="419">
        <v>5.3128619815279929</v>
      </c>
      <c r="F321" s="417">
        <v>1.1050348999999999</v>
      </c>
      <c r="G321" s="418">
        <v>1.6209103684999999</v>
      </c>
      <c r="H321" s="419">
        <v>1.347348873785317</v>
      </c>
      <c r="I321" s="417">
        <v>2.2204888899999999</v>
      </c>
      <c r="J321" s="418">
        <v>5.2764228580000001</v>
      </c>
      <c r="K321" s="419">
        <v>7.1094542829860137</v>
      </c>
      <c r="L321" s="420"/>
      <c r="M321" s="421"/>
      <c r="N321" s="419">
        <v>4.9504770464046987E-3</v>
      </c>
      <c r="O321" s="417">
        <v>0.24072407000000001</v>
      </c>
      <c r="P321" s="418">
        <v>0.46269126449999998</v>
      </c>
      <c r="Q321" s="419">
        <v>0.80281113478925237</v>
      </c>
      <c r="R321" s="425"/>
      <c r="S321" s="426"/>
      <c r="T321" s="419">
        <v>771.87828289678282</v>
      </c>
      <c r="U321" s="417">
        <v>7.4256729145558934E-4</v>
      </c>
      <c r="V321" s="418">
        <v>9.6692156366092537E-4</v>
      </c>
      <c r="W321" s="419">
        <v>2.8976081920382593E-3</v>
      </c>
      <c r="X321" s="417">
        <v>8.7855293819655528E-4</v>
      </c>
      <c r="Y321" s="418">
        <v>1.1440052347180005E-3</v>
      </c>
      <c r="Z321" s="419">
        <v>3.9136662360276363E-3</v>
      </c>
      <c r="AA321" s="417">
        <v>1.3709866100000001E-2</v>
      </c>
      <c r="AB321" s="418">
        <v>2.7098901830000001E-2</v>
      </c>
      <c r="AC321" s="419">
        <v>4.7601498463340858E-2</v>
      </c>
      <c r="AD321" s="417">
        <v>3.9019571000000002E-3</v>
      </c>
      <c r="AE321" s="418">
        <v>5.8509723799999996E-3</v>
      </c>
      <c r="AF321" s="419">
        <v>8.8642283964981815E-3</v>
      </c>
      <c r="AG321" s="417">
        <v>2.2294017199999999E-2</v>
      </c>
      <c r="AH321" s="418">
        <v>2.9670985980000002E-2</v>
      </c>
      <c r="AI321" s="419">
        <v>1.0489074999398175E-2</v>
      </c>
      <c r="AJ321" s="417">
        <v>1.00318631E-2</v>
      </c>
      <c r="AK321" s="418">
        <v>1.389660509E-2</v>
      </c>
      <c r="AL321" s="419">
        <v>3.9059208600476644E-3</v>
      </c>
      <c r="AM321" s="417">
        <v>4.3026408299999999E-2</v>
      </c>
      <c r="AN321" s="418">
        <v>8.0216163430000001E-2</v>
      </c>
      <c r="AO321" s="419">
        <v>0.10471797477953156</v>
      </c>
      <c r="AP321" s="417">
        <v>0.25342534</v>
      </c>
      <c r="AQ321" s="418">
        <v>0.49437943299999998</v>
      </c>
      <c r="AR321" s="440">
        <v>0.49437943299999998</v>
      </c>
      <c r="AS321" s="425"/>
      <c r="AT321" s="426"/>
      <c r="AU321" s="426"/>
    </row>
    <row r="322" spans="1:47" x14ac:dyDescent="0.2">
      <c r="A322" s="231">
        <v>1982</v>
      </c>
      <c r="B322" s="232">
        <v>38</v>
      </c>
      <c r="C322" s="417">
        <v>2.4157565499999998</v>
      </c>
      <c r="D322" s="418">
        <v>4.1413260799999998</v>
      </c>
      <c r="E322" s="419">
        <v>5.3128619815279929</v>
      </c>
      <c r="F322" s="417">
        <v>1.1050348999999999</v>
      </c>
      <c r="G322" s="418">
        <v>1.6209103684999999</v>
      </c>
      <c r="H322" s="419">
        <v>1.347348873785317</v>
      </c>
      <c r="I322" s="417">
        <v>2.2204888899999999</v>
      </c>
      <c r="J322" s="418">
        <v>5.2764228580000001</v>
      </c>
      <c r="K322" s="419">
        <v>7.1094542829860137</v>
      </c>
      <c r="L322" s="420"/>
      <c r="M322" s="421"/>
      <c r="N322" s="419">
        <v>4.9504770464046987E-3</v>
      </c>
      <c r="O322" s="417">
        <v>0.24072407000000001</v>
      </c>
      <c r="P322" s="418">
        <v>0.46269126449999998</v>
      </c>
      <c r="Q322" s="419">
        <v>0.80281113478925237</v>
      </c>
      <c r="R322" s="425"/>
      <c r="S322" s="426"/>
      <c r="T322" s="419">
        <v>771.87828289678282</v>
      </c>
      <c r="U322" s="417">
        <v>7.4256729145558934E-4</v>
      </c>
      <c r="V322" s="418">
        <v>9.6692156366092537E-4</v>
      </c>
      <c r="W322" s="419">
        <v>2.8976081920382593E-3</v>
      </c>
      <c r="X322" s="417">
        <v>8.7855293819655528E-4</v>
      </c>
      <c r="Y322" s="418">
        <v>1.1440052347180005E-3</v>
      </c>
      <c r="Z322" s="419">
        <v>3.9136662360276363E-3</v>
      </c>
      <c r="AA322" s="417">
        <v>1.3709866100000001E-2</v>
      </c>
      <c r="AB322" s="418">
        <v>2.7098901830000001E-2</v>
      </c>
      <c r="AC322" s="419">
        <v>4.7601498463340858E-2</v>
      </c>
      <c r="AD322" s="417">
        <v>3.9019571000000002E-3</v>
      </c>
      <c r="AE322" s="418">
        <v>5.8509723799999996E-3</v>
      </c>
      <c r="AF322" s="419">
        <v>8.8642283964981815E-3</v>
      </c>
      <c r="AG322" s="417">
        <v>2.2294017199999999E-2</v>
      </c>
      <c r="AH322" s="418">
        <v>2.9670985980000002E-2</v>
      </c>
      <c r="AI322" s="419">
        <v>1.0489074999398175E-2</v>
      </c>
      <c r="AJ322" s="417">
        <v>1.00318631E-2</v>
      </c>
      <c r="AK322" s="418">
        <v>1.389660509E-2</v>
      </c>
      <c r="AL322" s="419">
        <v>3.9059208600476644E-3</v>
      </c>
      <c r="AM322" s="417">
        <v>4.3026408299999999E-2</v>
      </c>
      <c r="AN322" s="418">
        <v>8.0216163430000001E-2</v>
      </c>
      <c r="AO322" s="419">
        <v>0.10471797477953156</v>
      </c>
      <c r="AP322" s="417">
        <v>0.25342534</v>
      </c>
      <c r="AQ322" s="418">
        <v>0.49437943299999998</v>
      </c>
      <c r="AR322" s="440">
        <v>0.49437943299999998</v>
      </c>
      <c r="AS322" s="425"/>
      <c r="AT322" s="426"/>
      <c r="AU322" s="426"/>
    </row>
    <row r="323" spans="1:47" x14ac:dyDescent="0.2">
      <c r="A323" s="231">
        <v>1982</v>
      </c>
      <c r="B323" s="232">
        <v>39</v>
      </c>
      <c r="C323" s="417">
        <v>2.4157565499999998</v>
      </c>
      <c r="D323" s="418">
        <v>4.1413260799999998</v>
      </c>
      <c r="E323" s="419">
        <v>5.3128619815279929</v>
      </c>
      <c r="F323" s="417">
        <v>1.1050348999999999</v>
      </c>
      <c r="G323" s="418">
        <v>1.6209103684999999</v>
      </c>
      <c r="H323" s="419">
        <v>1.347348873785317</v>
      </c>
      <c r="I323" s="417">
        <v>2.2204888899999999</v>
      </c>
      <c r="J323" s="418">
        <v>5.2764228580000001</v>
      </c>
      <c r="K323" s="419">
        <v>7.1094542829860137</v>
      </c>
      <c r="L323" s="420"/>
      <c r="M323" s="421"/>
      <c r="N323" s="419">
        <v>4.9504770464046987E-3</v>
      </c>
      <c r="O323" s="417">
        <v>0.24072407000000001</v>
      </c>
      <c r="P323" s="418">
        <v>0.46269126449999998</v>
      </c>
      <c r="Q323" s="419">
        <v>0.80281113478925237</v>
      </c>
      <c r="R323" s="425"/>
      <c r="S323" s="426"/>
      <c r="T323" s="419">
        <v>771.87828289678282</v>
      </c>
      <c r="U323" s="417">
        <v>7.4256729145558934E-4</v>
      </c>
      <c r="V323" s="418">
        <v>9.6692156366092537E-4</v>
      </c>
      <c r="W323" s="419">
        <v>2.8976081920382593E-3</v>
      </c>
      <c r="X323" s="417">
        <v>8.7855293819655528E-4</v>
      </c>
      <c r="Y323" s="418">
        <v>1.1440052347180005E-3</v>
      </c>
      <c r="Z323" s="419">
        <v>3.9136662360276363E-3</v>
      </c>
      <c r="AA323" s="417">
        <v>1.3709866100000001E-2</v>
      </c>
      <c r="AB323" s="418">
        <v>2.7098901830000001E-2</v>
      </c>
      <c r="AC323" s="419">
        <v>4.7601498463340858E-2</v>
      </c>
      <c r="AD323" s="417">
        <v>3.9019571000000002E-3</v>
      </c>
      <c r="AE323" s="418">
        <v>5.8509723799999996E-3</v>
      </c>
      <c r="AF323" s="419">
        <v>8.8642283964981815E-3</v>
      </c>
      <c r="AG323" s="417">
        <v>2.2294017199999999E-2</v>
      </c>
      <c r="AH323" s="418">
        <v>2.9670985980000002E-2</v>
      </c>
      <c r="AI323" s="419">
        <v>1.0489074999398175E-2</v>
      </c>
      <c r="AJ323" s="417">
        <v>1.00318631E-2</v>
      </c>
      <c r="AK323" s="418">
        <v>1.389660509E-2</v>
      </c>
      <c r="AL323" s="419">
        <v>3.9059208600476644E-3</v>
      </c>
      <c r="AM323" s="417">
        <v>4.3026408299999999E-2</v>
      </c>
      <c r="AN323" s="418">
        <v>8.0216163430000001E-2</v>
      </c>
      <c r="AO323" s="419">
        <v>0.10471797477953156</v>
      </c>
      <c r="AP323" s="417">
        <v>0.25342534</v>
      </c>
      <c r="AQ323" s="418">
        <v>0.49437943299999998</v>
      </c>
      <c r="AR323" s="440">
        <v>0.49437943299999998</v>
      </c>
      <c r="AS323" s="425"/>
      <c r="AT323" s="426"/>
      <c r="AU323" s="426"/>
    </row>
    <row r="324" spans="1:47" ht="13.5" thickBot="1" x14ac:dyDescent="0.25">
      <c r="A324" s="233">
        <v>1982</v>
      </c>
      <c r="B324" s="234">
        <v>40</v>
      </c>
      <c r="C324" s="428">
        <v>2.4157565499999998</v>
      </c>
      <c r="D324" s="429">
        <v>4.1413260799999998</v>
      </c>
      <c r="E324" s="430">
        <v>5.3128619815279929</v>
      </c>
      <c r="F324" s="428">
        <v>1.1050348999999999</v>
      </c>
      <c r="G324" s="429">
        <v>1.6209103684999999</v>
      </c>
      <c r="H324" s="430">
        <v>1.347348873785317</v>
      </c>
      <c r="I324" s="428">
        <v>2.2204888899999999</v>
      </c>
      <c r="J324" s="429">
        <v>5.2764228580000001</v>
      </c>
      <c r="K324" s="430">
        <v>7.1094542829860137</v>
      </c>
      <c r="L324" s="431"/>
      <c r="M324" s="432"/>
      <c r="N324" s="430">
        <v>4.9504770464046987E-3</v>
      </c>
      <c r="O324" s="428">
        <v>0.24072407000000001</v>
      </c>
      <c r="P324" s="429">
        <v>0.46269126449999998</v>
      </c>
      <c r="Q324" s="430">
        <v>0.80281113478925237</v>
      </c>
      <c r="R324" s="433"/>
      <c r="S324" s="434"/>
      <c r="T324" s="430">
        <v>771.87828289678282</v>
      </c>
      <c r="U324" s="428">
        <v>7.4256729145558934E-4</v>
      </c>
      <c r="V324" s="429">
        <v>9.6692156366092537E-4</v>
      </c>
      <c r="W324" s="430">
        <v>2.8976081920382593E-3</v>
      </c>
      <c r="X324" s="428">
        <v>8.7855293819655528E-4</v>
      </c>
      <c r="Y324" s="429">
        <v>1.1440052347180005E-3</v>
      </c>
      <c r="Z324" s="430">
        <v>3.9136662360276363E-3</v>
      </c>
      <c r="AA324" s="428">
        <v>1.3709866100000001E-2</v>
      </c>
      <c r="AB324" s="429">
        <v>2.7098901830000001E-2</v>
      </c>
      <c r="AC324" s="430">
        <v>4.7601498463340858E-2</v>
      </c>
      <c r="AD324" s="428">
        <v>3.9019571000000002E-3</v>
      </c>
      <c r="AE324" s="429">
        <v>5.8509723799999996E-3</v>
      </c>
      <c r="AF324" s="430">
        <v>8.8642283964981815E-3</v>
      </c>
      <c r="AG324" s="428">
        <v>2.2294017199999999E-2</v>
      </c>
      <c r="AH324" s="429">
        <v>2.9670985980000002E-2</v>
      </c>
      <c r="AI324" s="430">
        <v>1.0489074999398175E-2</v>
      </c>
      <c r="AJ324" s="428">
        <v>1.00318631E-2</v>
      </c>
      <c r="AK324" s="429">
        <v>1.389660509E-2</v>
      </c>
      <c r="AL324" s="430">
        <v>3.9059208600476644E-3</v>
      </c>
      <c r="AM324" s="428">
        <v>4.3026408299999999E-2</v>
      </c>
      <c r="AN324" s="429">
        <v>8.0216163430000001E-2</v>
      </c>
      <c r="AO324" s="430">
        <v>0.10471797477953156</v>
      </c>
      <c r="AP324" s="428">
        <v>0.25342534</v>
      </c>
      <c r="AQ324" s="429">
        <v>0.49437943299999998</v>
      </c>
      <c r="AR324" s="441">
        <v>0.49437943299999998</v>
      </c>
      <c r="AS324" s="433"/>
      <c r="AT324" s="434"/>
      <c r="AU324" s="434"/>
    </row>
    <row r="325" spans="1:47" x14ac:dyDescent="0.2">
      <c r="A325" s="229">
        <v>1983</v>
      </c>
      <c r="B325" s="230">
        <v>1</v>
      </c>
      <c r="C325" s="409">
        <v>0.84374800999999999</v>
      </c>
      <c r="D325" s="410">
        <v>2.0355243414999999</v>
      </c>
      <c r="E325" s="411">
        <v>1.3514259457582545</v>
      </c>
      <c r="F325" s="409">
        <v>0.23360417999999999</v>
      </c>
      <c r="G325" s="410">
        <v>0.51681697650000002</v>
      </c>
      <c r="H325" s="411">
        <v>0.32061363759852229</v>
      </c>
      <c r="I325" s="409">
        <v>1.4369069000000001</v>
      </c>
      <c r="J325" s="410">
        <v>4.7163621615000002</v>
      </c>
      <c r="K325" s="411">
        <v>6.7037435060853587</v>
      </c>
      <c r="L325" s="412"/>
      <c r="M325" s="413"/>
      <c r="N325" s="411">
        <v>0.29357451689287484</v>
      </c>
      <c r="O325" s="409">
        <v>0.26872687000000001</v>
      </c>
      <c r="P325" s="410">
        <v>0.52251724649999998</v>
      </c>
      <c r="Q325" s="411">
        <v>0.47687595855135106</v>
      </c>
      <c r="R325" s="414"/>
      <c r="S325" s="415"/>
      <c r="T325" s="411">
        <v>753.01577018885371</v>
      </c>
      <c r="U325" s="409">
        <v>6.2654804120229645E-4</v>
      </c>
      <c r="V325" s="410">
        <v>8.36951030057413E-4</v>
      </c>
      <c r="W325" s="411">
        <v>2.5846213269631732E-3</v>
      </c>
      <c r="X325" s="409">
        <v>7.4127608915906785E-4</v>
      </c>
      <c r="Y325" s="410">
        <v>9.9022619047619046E-4</v>
      </c>
      <c r="Z325" s="411">
        <v>2.4073178612593177E-3</v>
      </c>
      <c r="AA325" s="409">
        <v>2.9726853999999998E-3</v>
      </c>
      <c r="AB325" s="410">
        <v>1.3493298665E-2</v>
      </c>
      <c r="AC325" s="411">
        <v>1.1327201047475593E-2</v>
      </c>
      <c r="AD325" s="409">
        <v>8.4651430000000003E-4</v>
      </c>
      <c r="AE325" s="410">
        <v>1.9796411199999998E-3</v>
      </c>
      <c r="AF325" s="411">
        <v>2.1093205747933904E-3</v>
      </c>
      <c r="AG325" s="409">
        <v>4.8333891999999996E-3</v>
      </c>
      <c r="AH325" s="410">
        <v>7.54880599E-3</v>
      </c>
      <c r="AI325" s="411">
        <v>2.495967477779725E-3</v>
      </c>
      <c r="AJ325" s="409">
        <v>2.1746300999999999E-3</v>
      </c>
      <c r="AK325" s="410">
        <v>3.94173154E-3</v>
      </c>
      <c r="AL325" s="411">
        <v>9.294509790746013E-4</v>
      </c>
      <c r="AM325" s="409">
        <v>9.3297141000000007E-3</v>
      </c>
      <c r="AN325" s="410">
        <v>3.7520180564999998E-2</v>
      </c>
      <c r="AO325" s="411">
        <v>2.4918575844724119E-2</v>
      </c>
      <c r="AP325" s="409">
        <v>0.28132813000000001</v>
      </c>
      <c r="AQ325" s="410">
        <v>0.55420541499999998</v>
      </c>
      <c r="AR325" s="439">
        <v>0.55420541499999998</v>
      </c>
      <c r="AS325" s="414"/>
      <c r="AT325" s="415"/>
      <c r="AU325" s="415"/>
    </row>
    <row r="326" spans="1:47" x14ac:dyDescent="0.2">
      <c r="A326" s="231">
        <v>1983</v>
      </c>
      <c r="B326" s="232">
        <v>2</v>
      </c>
      <c r="C326" s="417">
        <v>0.89025968</v>
      </c>
      <c r="D326" s="418">
        <v>2.099413024</v>
      </c>
      <c r="E326" s="419">
        <v>1.3518449049149417</v>
      </c>
      <c r="F326" s="417">
        <v>0.26619234000000003</v>
      </c>
      <c r="G326" s="418">
        <v>0.5516043545</v>
      </c>
      <c r="H326" s="419">
        <v>0.32095186952601507</v>
      </c>
      <c r="I326" s="417">
        <v>1.4798712199999999</v>
      </c>
      <c r="J326" s="418">
        <v>4.7537981414999999</v>
      </c>
      <c r="K326" s="419">
        <v>6.7045612087381725</v>
      </c>
      <c r="L326" s="420"/>
      <c r="M326" s="421"/>
      <c r="N326" s="419">
        <v>0.293619089218705</v>
      </c>
      <c r="O326" s="417">
        <v>0.26872687000000001</v>
      </c>
      <c r="P326" s="418">
        <v>0.52251724649999998</v>
      </c>
      <c r="Q326" s="419">
        <v>0.47689678936033214</v>
      </c>
      <c r="R326" s="422"/>
      <c r="S326" s="423"/>
      <c r="T326" s="419">
        <v>753.02072560222109</v>
      </c>
      <c r="U326" s="417">
        <v>6.2654804120229645E-4</v>
      </c>
      <c r="V326" s="418">
        <v>8.36951030057413E-4</v>
      </c>
      <c r="W326" s="419">
        <v>2.5873480771605056E-3</v>
      </c>
      <c r="X326" s="417">
        <v>7.4127608915906785E-4</v>
      </c>
      <c r="Y326" s="418">
        <v>9.9022619047619046E-4</v>
      </c>
      <c r="Z326" s="419">
        <v>2.4105063096970672E-3</v>
      </c>
      <c r="AA326" s="417">
        <v>3.3757176000000001E-3</v>
      </c>
      <c r="AB326" s="418">
        <v>1.3922285334999999E-2</v>
      </c>
      <c r="AC326" s="419">
        <v>1.1339175521069113E-2</v>
      </c>
      <c r="AD326" s="417">
        <v>9.6032029999999996E-4</v>
      </c>
      <c r="AE326" s="418">
        <v>2.1015352450000002E-3</v>
      </c>
      <c r="AF326" s="419">
        <v>2.1115469925585603E-3</v>
      </c>
      <c r="AG326" s="417">
        <v>5.4884134999999999E-3</v>
      </c>
      <c r="AH326" s="418">
        <v>8.2462778650000002E-3</v>
      </c>
      <c r="AI326" s="419">
        <v>2.4986031643888409E-3</v>
      </c>
      <c r="AJ326" s="417">
        <v>2.4696945999999999E-3</v>
      </c>
      <c r="AK326" s="418">
        <v>4.2556214549999997E-3</v>
      </c>
      <c r="AL326" s="419">
        <v>9.3043178718007222E-4</v>
      </c>
      <c r="AM326" s="417">
        <v>1.0593821600000001E-2</v>
      </c>
      <c r="AN326" s="418">
        <v>3.8865800089999999E-2</v>
      </c>
      <c r="AO326" s="419">
        <v>2.4944856652212789E-2</v>
      </c>
      <c r="AP326" s="417">
        <v>0.28132813000000001</v>
      </c>
      <c r="AQ326" s="418">
        <v>0.55420541499999998</v>
      </c>
      <c r="AR326" s="440">
        <v>0.55420541499999998</v>
      </c>
      <c r="AS326" s="422"/>
      <c r="AT326" s="423"/>
      <c r="AU326" s="423"/>
    </row>
    <row r="327" spans="1:47" x14ac:dyDescent="0.2">
      <c r="A327" s="231">
        <v>1983</v>
      </c>
      <c r="B327" s="232">
        <v>3</v>
      </c>
      <c r="C327" s="417">
        <v>0.94519976999999999</v>
      </c>
      <c r="D327" s="418">
        <v>2.1756587779999998</v>
      </c>
      <c r="E327" s="419">
        <v>1.4317518369031486</v>
      </c>
      <c r="F327" s="417">
        <v>0.30334915000000001</v>
      </c>
      <c r="G327" s="418">
        <v>0.58989461300000001</v>
      </c>
      <c r="H327" s="419">
        <v>0.3849757416669104</v>
      </c>
      <c r="I327" s="417">
        <v>1.5271392500000001</v>
      </c>
      <c r="J327" s="418">
        <v>4.7933536620000003</v>
      </c>
      <c r="K327" s="419">
        <v>6.8641882074230054</v>
      </c>
      <c r="L327" s="420"/>
      <c r="M327" s="421"/>
      <c r="N327" s="419">
        <v>0.30238266080417525</v>
      </c>
      <c r="O327" s="417">
        <v>0.26872687000000001</v>
      </c>
      <c r="P327" s="418">
        <v>0.52251724649999998</v>
      </c>
      <c r="Q327" s="419">
        <v>0.48080099072132537</v>
      </c>
      <c r="R327" s="422"/>
      <c r="S327" s="423"/>
      <c r="T327" s="419">
        <v>753.42400193732442</v>
      </c>
      <c r="U327" s="417">
        <v>6.2654804120229645E-4</v>
      </c>
      <c r="V327" s="418">
        <v>8.36951030057413E-4</v>
      </c>
      <c r="W327" s="419">
        <v>3.1034795787715421E-3</v>
      </c>
      <c r="X327" s="417">
        <v>7.4127608915906785E-4</v>
      </c>
      <c r="Y327" s="418">
        <v>9.9022619047619046E-4</v>
      </c>
      <c r="Z327" s="419">
        <v>3.0132556000766939E-3</v>
      </c>
      <c r="AA327" s="417">
        <v>3.8317471E-3</v>
      </c>
      <c r="AB327" s="418">
        <v>1.4393798334999999E-2</v>
      </c>
      <c r="AC327" s="419">
        <v>1.3601133924132081E-2</v>
      </c>
      <c r="AD327" s="417">
        <v>1.0902005999999999E-3</v>
      </c>
      <c r="AE327" s="418">
        <v>2.2359884349999999E-3</v>
      </c>
      <c r="AF327" s="419">
        <v>2.5327583932093895E-3</v>
      </c>
      <c r="AG327" s="417">
        <v>6.2317055000000003E-3</v>
      </c>
      <c r="AH327" s="418">
        <v>9.0129105749999997E-3</v>
      </c>
      <c r="AI327" s="419">
        <v>2.9970334054770747E-3</v>
      </c>
      <c r="AJ327" s="417">
        <v>2.8035263999999999E-3</v>
      </c>
      <c r="AK327" s="418">
        <v>4.6008548650000002E-3</v>
      </c>
      <c r="AL327" s="419">
        <v>1.1160345071315064E-3</v>
      </c>
      <c r="AM327" s="417">
        <v>1.20266091E-2</v>
      </c>
      <c r="AN327" s="418">
        <v>4.0345746600000003E-2</v>
      </c>
      <c r="AO327" s="419">
        <v>2.9920968237255412E-2</v>
      </c>
      <c r="AP327" s="417">
        <v>0.28132813000000001</v>
      </c>
      <c r="AQ327" s="418">
        <v>0.55420541499999998</v>
      </c>
      <c r="AR327" s="440">
        <v>0.55420541499999998</v>
      </c>
      <c r="AS327" s="422"/>
      <c r="AT327" s="423"/>
      <c r="AU327" s="423"/>
    </row>
    <row r="328" spans="1:47" x14ac:dyDescent="0.2">
      <c r="A328" s="231">
        <v>1983</v>
      </c>
      <c r="B328" s="232">
        <v>4</v>
      </c>
      <c r="C328" s="417">
        <v>1.0001023200000001</v>
      </c>
      <c r="D328" s="418">
        <v>2.248548328</v>
      </c>
      <c r="E328" s="419">
        <v>1.352915995314445</v>
      </c>
      <c r="F328" s="417">
        <v>0.33977041000000002</v>
      </c>
      <c r="G328" s="418">
        <v>0.62646238499999995</v>
      </c>
      <c r="H328" s="419">
        <v>0.32180881213851675</v>
      </c>
      <c r="I328" s="417">
        <v>1.5724395499999999</v>
      </c>
      <c r="J328" s="418">
        <v>4.8295891165000002</v>
      </c>
      <c r="K328" s="419">
        <v>6.706710626326962</v>
      </c>
      <c r="L328" s="420"/>
      <c r="M328" s="421"/>
      <c r="N328" s="419">
        <v>0.29373753203016328</v>
      </c>
      <c r="O328" s="417">
        <v>0.26872687000000001</v>
      </c>
      <c r="P328" s="418">
        <v>0.52251724649999998</v>
      </c>
      <c r="Q328" s="419">
        <v>0.47695048748725644</v>
      </c>
      <c r="R328" s="422"/>
      <c r="S328" s="423"/>
      <c r="T328" s="419">
        <v>753.84545887159197</v>
      </c>
      <c r="U328" s="417">
        <v>6.2654804120229645E-4</v>
      </c>
      <c r="V328" s="418">
        <v>8.36951030057413E-4</v>
      </c>
      <c r="W328" s="419">
        <v>2.5942562577787542E-3</v>
      </c>
      <c r="X328" s="417">
        <v>7.4127608915906785E-4</v>
      </c>
      <c r="Y328" s="418">
        <v>9.9022619047619046E-4</v>
      </c>
      <c r="Z328" s="419">
        <v>2.4185701735119701E-3</v>
      </c>
      <c r="AA328" s="417">
        <v>4.2807432000000001E-3</v>
      </c>
      <c r="AB328" s="418">
        <v>1.4844799185E-2</v>
      </c>
      <c r="AC328" s="419">
        <v>1.1369428713668644E-2</v>
      </c>
      <c r="AD328" s="417">
        <v>1.2183687000000001E-3</v>
      </c>
      <c r="AE328" s="418">
        <v>2.3642459199999999E-3</v>
      </c>
      <c r="AF328" s="419">
        <v>2.1171839483124684E-3</v>
      </c>
      <c r="AG328" s="417">
        <v>6.9601352000000002E-3</v>
      </c>
      <c r="AH328" s="418">
        <v>9.7458863199999992E-3</v>
      </c>
      <c r="AI328" s="419">
        <v>2.5052741397613297E-3</v>
      </c>
      <c r="AJ328" s="417">
        <v>3.1326356000000001E-3</v>
      </c>
      <c r="AK328" s="418">
        <v>4.9302972899999999E-3</v>
      </c>
      <c r="AL328" s="419">
        <v>9.3291421901310471E-4</v>
      </c>
      <c r="AM328" s="417">
        <v>1.3433285999999999E-2</v>
      </c>
      <c r="AN328" s="418">
        <v>4.176037581E-2</v>
      </c>
      <c r="AO328" s="419">
        <v>2.5011445200966397E-2</v>
      </c>
      <c r="AP328" s="417">
        <v>0.28132813000000001</v>
      </c>
      <c r="AQ328" s="418">
        <v>0.55420541499999998</v>
      </c>
      <c r="AR328" s="440">
        <v>0.55420541499999998</v>
      </c>
      <c r="AS328" s="422"/>
      <c r="AT328" s="423"/>
      <c r="AU328" s="423"/>
    </row>
    <row r="329" spans="1:47" x14ac:dyDescent="0.2">
      <c r="A329" s="231">
        <v>1983</v>
      </c>
      <c r="B329" s="232">
        <v>5</v>
      </c>
      <c r="C329" s="417">
        <v>1.0551174699999999</v>
      </c>
      <c r="D329" s="418">
        <v>2.3188104804999998</v>
      </c>
      <c r="E329" s="419">
        <v>5.334236019045882</v>
      </c>
      <c r="F329" s="417">
        <v>0.37551939000000001</v>
      </c>
      <c r="G329" s="418">
        <v>0.66168995900000005</v>
      </c>
      <c r="H329" s="419">
        <v>1.236745239752608</v>
      </c>
      <c r="I329" s="417">
        <v>1.61582235</v>
      </c>
      <c r="J329" s="418">
        <v>4.8629203245000001</v>
      </c>
      <c r="K329" s="419">
        <v>6.7015858174450855</v>
      </c>
      <c r="L329" s="420"/>
      <c r="M329" s="421"/>
      <c r="N329" s="419">
        <v>0.29373106253516618</v>
      </c>
      <c r="O329" s="417">
        <v>0.26872687000000001</v>
      </c>
      <c r="P329" s="418">
        <v>0.52251724649999998</v>
      </c>
      <c r="Q329" s="419">
        <v>0.87636592660820534</v>
      </c>
      <c r="R329" s="422"/>
      <c r="S329" s="423"/>
      <c r="T329" s="419">
        <v>754.14504238329209</v>
      </c>
      <c r="U329" s="417">
        <v>6.2654804120229645E-4</v>
      </c>
      <c r="V329" s="418">
        <v>8.36951030057413E-4</v>
      </c>
      <c r="W329" s="419">
        <v>4.4882113759337795E-3</v>
      </c>
      <c r="X329" s="417">
        <v>7.4127608915906785E-4</v>
      </c>
      <c r="Y329" s="418">
        <v>9.9022619047619046E-4</v>
      </c>
      <c r="Z329" s="419">
        <v>2.4234417359240831E-3</v>
      </c>
      <c r="AA329" s="417">
        <v>4.7212575000000001E-3</v>
      </c>
      <c r="AB329" s="418">
        <v>1.5278994045000001E-2</v>
      </c>
      <c r="AC329" s="419">
        <v>4.3693979546359285E-2</v>
      </c>
      <c r="AD329" s="417">
        <v>1.3438884E-3</v>
      </c>
      <c r="AE329" s="418">
        <v>2.4876503250000001E-3</v>
      </c>
      <c r="AF329" s="419">
        <v>8.1365775167852403E-3</v>
      </c>
      <c r="AG329" s="417">
        <v>7.6772454000000002E-3</v>
      </c>
      <c r="AH329" s="418">
        <v>1.0452063585000001E-2</v>
      </c>
      <c r="AI329" s="419">
        <v>9.6280606626027738E-3</v>
      </c>
      <c r="AJ329" s="417">
        <v>3.4546207000000001E-3</v>
      </c>
      <c r="AK329" s="418">
        <v>5.2482056299999998E-3</v>
      </c>
      <c r="AL329" s="419">
        <v>3.5852922897980878E-3</v>
      </c>
      <c r="AM329" s="417">
        <v>1.4817254E-2</v>
      </c>
      <c r="AN329" s="418">
        <v>4.3123284999999997E-2</v>
      </c>
      <c r="AO329" s="419">
        <v>9.6121748044594599E-2</v>
      </c>
      <c r="AP329" s="417">
        <v>0.28132813000000001</v>
      </c>
      <c r="AQ329" s="418">
        <v>0.55420541499999998</v>
      </c>
      <c r="AR329" s="440">
        <v>0.55420541499999998</v>
      </c>
      <c r="AS329" s="422"/>
      <c r="AT329" s="423"/>
      <c r="AU329" s="423"/>
    </row>
    <row r="330" spans="1:47" x14ac:dyDescent="0.2">
      <c r="A330" s="231">
        <v>1983</v>
      </c>
      <c r="B330" s="232">
        <v>6</v>
      </c>
      <c r="C330" s="417">
        <v>1.1104554</v>
      </c>
      <c r="D330" s="418">
        <v>2.3869234215000001</v>
      </c>
      <c r="E330" s="419">
        <v>5.334971831613065</v>
      </c>
      <c r="F330" s="417">
        <v>0.41074336</v>
      </c>
      <c r="G330" s="418">
        <v>0.69592568249999998</v>
      </c>
      <c r="H330" s="419">
        <v>1.2373342231093232</v>
      </c>
      <c r="I330" s="417">
        <v>1.6573243900000001</v>
      </c>
      <c r="J330" s="418">
        <v>4.8936069010000001</v>
      </c>
      <c r="K330" s="419">
        <v>6.7030564332849227</v>
      </c>
      <c r="L330" s="420"/>
      <c r="M330" s="421"/>
      <c r="N330" s="419">
        <v>0.29381098796977295</v>
      </c>
      <c r="O330" s="417">
        <v>0.26872687000000001</v>
      </c>
      <c r="P330" s="418">
        <v>0.52251724649999998</v>
      </c>
      <c r="Q330" s="419">
        <v>0.87639853626945896</v>
      </c>
      <c r="R330" s="422"/>
      <c r="S330" s="423"/>
      <c r="T330" s="419">
        <v>754.86011346777525</v>
      </c>
      <c r="U330" s="417">
        <v>6.2654804120229645E-4</v>
      </c>
      <c r="V330" s="418">
        <v>8.36951030057413E-4</v>
      </c>
      <c r="W330" s="419">
        <v>4.4903413436471751E-3</v>
      </c>
      <c r="X330" s="417">
        <v>7.4127608915906785E-4</v>
      </c>
      <c r="Y330" s="418">
        <v>9.9022619047619046E-4</v>
      </c>
      <c r="Z330" s="419">
        <v>2.4289357119372883E-3</v>
      </c>
      <c r="AA330" s="417">
        <v>5.1559652999999999E-3</v>
      </c>
      <c r="AB330" s="418">
        <v>1.5700626570000001E-2</v>
      </c>
      <c r="AC330" s="419">
        <v>4.3714629310054695E-2</v>
      </c>
      <c r="AD330" s="417">
        <v>1.4675437E-3</v>
      </c>
      <c r="AE330" s="418">
        <v>2.6077964750000002E-3</v>
      </c>
      <c r="AF330" s="419">
        <v>8.1404373182974894E-3</v>
      </c>
      <c r="AG330" s="417">
        <v>8.3847204000000002E-3</v>
      </c>
      <c r="AH330" s="418">
        <v>1.113810615E-2</v>
      </c>
      <c r="AI330" s="419">
        <v>9.6325756309591296E-3</v>
      </c>
      <c r="AJ330" s="417">
        <v>3.7731739000000002E-3</v>
      </c>
      <c r="AK330" s="418">
        <v>5.5568578149999999E-3</v>
      </c>
      <c r="AL330" s="419">
        <v>3.5869872477522599E-3</v>
      </c>
      <c r="AM330" s="417">
        <v>1.61813214E-2</v>
      </c>
      <c r="AN330" s="418">
        <v>4.444717376E-2</v>
      </c>
      <c r="AO330" s="419">
        <v>9.6167460009267958E-2</v>
      </c>
      <c r="AP330" s="417">
        <v>0.28132813000000001</v>
      </c>
      <c r="AQ330" s="418">
        <v>0.55420541499999998</v>
      </c>
      <c r="AR330" s="440">
        <v>0.55420541499999998</v>
      </c>
      <c r="AS330" s="422"/>
      <c r="AT330" s="423"/>
      <c r="AU330" s="423"/>
    </row>
    <row r="331" spans="1:47" x14ac:dyDescent="0.2">
      <c r="A331" s="231">
        <v>1983</v>
      </c>
      <c r="B331" s="232">
        <v>7</v>
      </c>
      <c r="C331" s="417">
        <v>1.16612907</v>
      </c>
      <c r="D331" s="418">
        <v>2.4535709295000001</v>
      </c>
      <c r="E331" s="419">
        <v>5.3357807783468978</v>
      </c>
      <c r="F331" s="417">
        <v>0.44565789</v>
      </c>
      <c r="G331" s="418">
        <v>0.7295003565</v>
      </c>
      <c r="H331" s="419">
        <v>1.2379904997977222</v>
      </c>
      <c r="I331" s="417">
        <v>1.69715324</v>
      </c>
      <c r="J331" s="418">
        <v>4.9219352015000002</v>
      </c>
      <c r="K331" s="419">
        <v>6.704684579113497</v>
      </c>
      <c r="L331" s="420"/>
      <c r="M331" s="421"/>
      <c r="N331" s="419">
        <v>0.29390048158128707</v>
      </c>
      <c r="O331" s="417">
        <v>0.26872687000000001</v>
      </c>
      <c r="P331" s="418">
        <v>0.52251724649999998</v>
      </c>
      <c r="Q331" s="419">
        <v>0.87644110977907341</v>
      </c>
      <c r="R331" s="422"/>
      <c r="S331" s="423"/>
      <c r="T331" s="419">
        <v>755.51841362504899</v>
      </c>
      <c r="U331" s="417">
        <v>6.2654804120229645E-4</v>
      </c>
      <c r="V331" s="418">
        <v>8.36951030057413E-4</v>
      </c>
      <c r="W331" s="419">
        <v>4.4927261566979114E-3</v>
      </c>
      <c r="X331" s="417">
        <v>7.4127608915906785E-4</v>
      </c>
      <c r="Y331" s="418">
        <v>9.9022619047619046E-4</v>
      </c>
      <c r="Z331" s="419">
        <v>2.4350724657556163E-3</v>
      </c>
      <c r="AA331" s="417">
        <v>5.5863220000000003E-3</v>
      </c>
      <c r="AB331" s="418">
        <v>1.6113979644999998E-2</v>
      </c>
      <c r="AC331" s="419">
        <v>4.3737880077802695E-2</v>
      </c>
      <c r="AD331" s="417">
        <v>1.5893608E-3</v>
      </c>
      <c r="AE331" s="418">
        <v>2.7254787150000001E-3</v>
      </c>
      <c r="AF331" s="419">
        <v>8.1447290185295649E-3</v>
      </c>
      <c r="AG331" s="417">
        <v>9.0829858999999999E-3</v>
      </c>
      <c r="AH331" s="418">
        <v>1.181002988E-2</v>
      </c>
      <c r="AI331" s="419">
        <v>9.637700487066787E-3</v>
      </c>
      <c r="AJ331" s="417">
        <v>4.0872358000000001E-3</v>
      </c>
      <c r="AK331" s="418">
        <v>5.8593579099999998E-3</v>
      </c>
      <c r="AL331" s="419">
        <v>3.5888961242648855E-3</v>
      </c>
      <c r="AM331" s="417">
        <v>1.75307198E-2</v>
      </c>
      <c r="AN331" s="418">
        <v>4.5744684850000002E-2</v>
      </c>
      <c r="AO331" s="419">
        <v>9.6218147020572894E-2</v>
      </c>
      <c r="AP331" s="417">
        <v>0.28132813000000001</v>
      </c>
      <c r="AQ331" s="418">
        <v>0.55420541499999998</v>
      </c>
      <c r="AR331" s="440">
        <v>0.55420541499999998</v>
      </c>
      <c r="AS331" s="422"/>
      <c r="AT331" s="423"/>
      <c r="AU331" s="423"/>
    </row>
    <row r="332" spans="1:47" x14ac:dyDescent="0.2">
      <c r="A332" s="231">
        <v>1983</v>
      </c>
      <c r="B332" s="232">
        <v>8</v>
      </c>
      <c r="C332" s="417">
        <v>1.2224103099999999</v>
      </c>
      <c r="D332" s="418">
        <v>2.5193703854999998</v>
      </c>
      <c r="E332" s="419">
        <v>5.3553310649576078</v>
      </c>
      <c r="F332" s="417">
        <v>0.48014741999999999</v>
      </c>
      <c r="G332" s="418">
        <v>0.76269581900000005</v>
      </c>
      <c r="H332" s="419">
        <v>1.2537289903939566</v>
      </c>
      <c r="I332" s="417">
        <v>1.7352671399999999</v>
      </c>
      <c r="J332" s="418">
        <v>4.9482534349999998</v>
      </c>
      <c r="K332" s="419">
        <v>6.7437163133963187</v>
      </c>
      <c r="L332" s="420"/>
      <c r="M332" s="421"/>
      <c r="N332" s="419">
        <v>3.8485685219111658E-2</v>
      </c>
      <c r="O332" s="417">
        <v>0.26872687000000001</v>
      </c>
      <c r="P332" s="418">
        <v>0.52251724649999998</v>
      </c>
      <c r="Q332" s="419">
        <v>0.83529398471679839</v>
      </c>
      <c r="R332" s="422"/>
      <c r="S332" s="423"/>
      <c r="T332" s="419">
        <v>756.57115725249912</v>
      </c>
      <c r="U332" s="417">
        <v>6.2654804120229645E-4</v>
      </c>
      <c r="V332" s="418">
        <v>8.36951030057413E-4</v>
      </c>
      <c r="W332" s="419">
        <v>4.5498557416176989E-3</v>
      </c>
      <c r="X332" s="417">
        <v>7.4127608915906785E-4</v>
      </c>
      <c r="Y332" s="418">
        <v>9.9022619047619046E-4</v>
      </c>
      <c r="Z332" s="419">
        <v>2.5825520164564899E-3</v>
      </c>
      <c r="AA332" s="417">
        <v>6.0122978999999997E-3</v>
      </c>
      <c r="AB332" s="418">
        <v>1.652336163E-2</v>
      </c>
      <c r="AC332" s="419">
        <v>4.4293997100632435E-2</v>
      </c>
      <c r="AD332" s="417">
        <v>1.7101281E-3</v>
      </c>
      <c r="AE332" s="418">
        <v>2.8420342600000001E-3</v>
      </c>
      <c r="AF332" s="419">
        <v>8.2483089383970348E-3</v>
      </c>
      <c r="AG332" s="417">
        <v>9.7758215000000002E-3</v>
      </c>
      <c r="AH332" s="418">
        <v>1.247538057E-2</v>
      </c>
      <c r="AI332" s="419">
        <v>9.7602699443515243E-3</v>
      </c>
      <c r="AJ332" s="417">
        <v>4.3984645000000001E-3</v>
      </c>
      <c r="AK332" s="418">
        <v>6.1588963049999997E-3</v>
      </c>
      <c r="AL332" s="419">
        <v>3.6345299091694715E-3</v>
      </c>
      <c r="AM332" s="417">
        <v>1.8867107300000002E-2</v>
      </c>
      <c r="AN332" s="418">
        <v>4.7028603049999999E-2</v>
      </c>
      <c r="AO332" s="419">
        <v>9.7441485595102253E-2</v>
      </c>
      <c r="AP332" s="417">
        <v>0.28132813000000001</v>
      </c>
      <c r="AQ332" s="418">
        <v>0.55420541499999998</v>
      </c>
      <c r="AR332" s="440">
        <v>0.55420541499999998</v>
      </c>
      <c r="AS332" s="422"/>
      <c r="AT332" s="423"/>
      <c r="AU332" s="423"/>
    </row>
    <row r="333" spans="1:47" x14ac:dyDescent="0.2">
      <c r="A333" s="231">
        <v>1983</v>
      </c>
      <c r="B333" s="232">
        <v>9</v>
      </c>
      <c r="C333" s="417">
        <v>1.27947159</v>
      </c>
      <c r="D333" s="418">
        <v>2.5849245519999999</v>
      </c>
      <c r="E333" s="419">
        <v>5.349766818766617</v>
      </c>
      <c r="F333" s="417">
        <v>0.51456667</v>
      </c>
      <c r="G333" s="418">
        <v>0.79586415799999999</v>
      </c>
      <c r="H333" s="419">
        <v>1.2547068527721896</v>
      </c>
      <c r="I333" s="417">
        <v>1.77199482</v>
      </c>
      <c r="J333" s="418">
        <v>4.9726880644999998</v>
      </c>
      <c r="K333" s="419">
        <v>6.7407036289657603</v>
      </c>
      <c r="L333" s="420"/>
      <c r="M333" s="421"/>
      <c r="N333" s="419">
        <v>3.8500072113879014E-2</v>
      </c>
      <c r="O333" s="417">
        <v>0.26872687000000001</v>
      </c>
      <c r="P333" s="418">
        <v>0.52251724649999998</v>
      </c>
      <c r="Q333" s="419">
        <v>0.83536083469411937</v>
      </c>
      <c r="R333" s="422"/>
      <c r="S333" s="423"/>
      <c r="T333" s="419">
        <v>756.67717618829579</v>
      </c>
      <c r="U333" s="417">
        <v>6.2654804120229645E-4</v>
      </c>
      <c r="V333" s="418">
        <v>8.36951030057413E-4</v>
      </c>
      <c r="W333" s="419">
        <v>4.5533952880619059E-3</v>
      </c>
      <c r="X333" s="417">
        <v>7.4127608915906785E-4</v>
      </c>
      <c r="Y333" s="418">
        <v>9.9022619047619046E-4</v>
      </c>
      <c r="Z333" s="419">
        <v>2.5953296638573857E-3</v>
      </c>
      <c r="AA333" s="417">
        <v>6.4345762999999997E-3</v>
      </c>
      <c r="AB333" s="418">
        <v>1.6932202604999998E-2</v>
      </c>
      <c r="AC333" s="419">
        <v>4.4328471289195044E-2</v>
      </c>
      <c r="AD333" s="417">
        <v>1.8310310999999999E-3</v>
      </c>
      <c r="AE333" s="418">
        <v>2.9579983550000002E-3</v>
      </c>
      <c r="AF333" s="419">
        <v>8.2547215341236546E-3</v>
      </c>
      <c r="AG333" s="417">
        <v>1.0463734000000001E-2</v>
      </c>
      <c r="AH333" s="418">
        <v>1.3139796945000001E-2</v>
      </c>
      <c r="AI333" s="419">
        <v>9.7678484781098442E-3</v>
      </c>
      <c r="AJ333" s="417">
        <v>4.7082317999999996E-3</v>
      </c>
      <c r="AK333" s="418">
        <v>6.457828885E-3</v>
      </c>
      <c r="AL333" s="419">
        <v>3.6373592408908101E-3</v>
      </c>
      <c r="AM333" s="417">
        <v>2.0193779200000001E-2</v>
      </c>
      <c r="AN333" s="418">
        <v>4.8310837805E-2</v>
      </c>
      <c r="AO333" s="419">
        <v>9.7517625608873865E-2</v>
      </c>
      <c r="AP333" s="417">
        <v>0.28132813000000001</v>
      </c>
      <c r="AQ333" s="418">
        <v>0.55420541499999998</v>
      </c>
      <c r="AR333" s="440">
        <v>0.55420541499999998</v>
      </c>
      <c r="AS333" s="422"/>
      <c r="AT333" s="423"/>
      <c r="AU333" s="423"/>
    </row>
    <row r="334" spans="1:47" x14ac:dyDescent="0.2">
      <c r="A334" s="231">
        <v>1983</v>
      </c>
      <c r="B334" s="232">
        <v>10</v>
      </c>
      <c r="C334" s="417">
        <v>1.3372635799999999</v>
      </c>
      <c r="D334" s="418">
        <v>2.6508170684999999</v>
      </c>
      <c r="E334" s="419">
        <v>5.3516097063377099</v>
      </c>
      <c r="F334" s="417">
        <v>0.54874228999999997</v>
      </c>
      <c r="G334" s="418">
        <v>0.82929215550000002</v>
      </c>
      <c r="H334" s="419">
        <v>1.2561980623061202</v>
      </c>
      <c r="I334" s="417">
        <v>1.8071995599999999</v>
      </c>
      <c r="J334" s="418">
        <v>4.9955927254999999</v>
      </c>
      <c r="K334" s="419">
        <v>6.7443909334156631</v>
      </c>
      <c r="L334" s="420"/>
      <c r="M334" s="421"/>
      <c r="N334" s="419">
        <v>3.8526430963294188E-2</v>
      </c>
      <c r="O334" s="417">
        <v>0.26872687000000001</v>
      </c>
      <c r="P334" s="418">
        <v>0.52251724649999998</v>
      </c>
      <c r="Q334" s="419">
        <v>0.83543285043735538</v>
      </c>
      <c r="R334" s="422"/>
      <c r="S334" s="423"/>
      <c r="T334" s="419">
        <v>756.64356730618204</v>
      </c>
      <c r="U334" s="417">
        <v>6.2654804120229645E-4</v>
      </c>
      <c r="V334" s="418">
        <v>8.36951030057413E-4</v>
      </c>
      <c r="W334" s="419">
        <v>4.5588046835329946E-3</v>
      </c>
      <c r="X334" s="417">
        <v>7.4127608915906785E-4</v>
      </c>
      <c r="Y334" s="418">
        <v>9.9022619047619046E-4</v>
      </c>
      <c r="Z334" s="419">
        <v>2.6093195679487745E-3</v>
      </c>
      <c r="AA334" s="417">
        <v>6.8564443999999999E-3</v>
      </c>
      <c r="AB334" s="418">
        <v>1.7344271339999998E-2</v>
      </c>
      <c r="AC334" s="419">
        <v>4.4381170068996556E-2</v>
      </c>
      <c r="AD334" s="417">
        <v>1.9510445E-3</v>
      </c>
      <c r="AE334" s="418">
        <v>3.0754284800000001E-3</v>
      </c>
      <c r="AF334" s="419">
        <v>8.2645408296550607E-3</v>
      </c>
      <c r="AG334" s="417">
        <v>1.11486641E-2</v>
      </c>
      <c r="AH334" s="418">
        <v>1.3810035284999999E-2</v>
      </c>
      <c r="AI334" s="419">
        <v>9.7794667327115604E-3</v>
      </c>
      <c r="AJ334" s="417">
        <v>5.0168994000000001E-3</v>
      </c>
      <c r="AK334" s="418">
        <v>6.7592731450000004E-3</v>
      </c>
      <c r="AL334" s="419">
        <v>3.641679210673036E-3</v>
      </c>
      <c r="AM334" s="417">
        <v>2.1515721299999999E-2</v>
      </c>
      <c r="AN334" s="418">
        <v>4.9604126025E-2</v>
      </c>
      <c r="AO334" s="419">
        <v>9.7633535426187454E-2</v>
      </c>
      <c r="AP334" s="417">
        <v>0.28132813000000001</v>
      </c>
      <c r="AQ334" s="418">
        <v>0.55420541499999998</v>
      </c>
      <c r="AR334" s="440">
        <v>0.55420541499999998</v>
      </c>
      <c r="AS334" s="422"/>
      <c r="AT334" s="423"/>
      <c r="AU334" s="423"/>
    </row>
    <row r="335" spans="1:47" x14ac:dyDescent="0.2">
      <c r="A335" s="231">
        <v>1983</v>
      </c>
      <c r="B335" s="232">
        <v>11</v>
      </c>
      <c r="C335" s="417">
        <v>1.39609889</v>
      </c>
      <c r="D335" s="418">
        <v>2.7175759149999998</v>
      </c>
      <c r="E335" s="419">
        <v>5.3536487901426204</v>
      </c>
      <c r="F335" s="417">
        <v>0.58282909999999999</v>
      </c>
      <c r="G335" s="418">
        <v>0.86332792800000002</v>
      </c>
      <c r="H335" s="419">
        <v>1.2599151650057518</v>
      </c>
      <c r="I335" s="417">
        <v>1.8411804700000001</v>
      </c>
      <c r="J335" s="418">
        <v>5.0170736974999999</v>
      </c>
      <c r="K335" s="419">
        <v>6.7484740917822839</v>
      </c>
      <c r="L335" s="420"/>
      <c r="M335" s="421"/>
      <c r="N335" s="419">
        <v>3.8555517054983439E-2</v>
      </c>
      <c r="O335" s="417">
        <v>0.24132413</v>
      </c>
      <c r="P335" s="418">
        <v>0.46380637600000002</v>
      </c>
      <c r="Q335" s="419">
        <v>0.83551468684938945</v>
      </c>
      <c r="R335" s="422"/>
      <c r="S335" s="423"/>
      <c r="T335" s="419">
        <v>757.66289160833719</v>
      </c>
      <c r="U335" s="417">
        <v>6.2654804120229645E-4</v>
      </c>
      <c r="V335" s="418">
        <v>8.36951030057413E-4</v>
      </c>
      <c r="W335" s="419">
        <v>2.7199393128109883E-3</v>
      </c>
      <c r="X335" s="417">
        <v>7.4127608915906785E-4</v>
      </c>
      <c r="Y335" s="418">
        <v>9.9022619047619046E-4</v>
      </c>
      <c r="Z335" s="419">
        <v>2.6246717210217743E-3</v>
      </c>
      <c r="AA335" s="417">
        <v>7.2771928999999999E-3</v>
      </c>
      <c r="AB335" s="418">
        <v>1.7763547250000001E-2</v>
      </c>
      <c r="AC335" s="419">
        <v>4.451242613480437E-2</v>
      </c>
      <c r="AD335" s="417">
        <v>2.0708481000000002E-3</v>
      </c>
      <c r="AE335" s="418">
        <v>3.1947641200000001E-3</v>
      </c>
      <c r="AF335" s="419">
        <v>8.2889832208346611E-3</v>
      </c>
      <c r="AG335" s="417">
        <v>1.18325902E-2</v>
      </c>
      <c r="AH335" s="418">
        <v>1.4492447150000001E-2</v>
      </c>
      <c r="AI335" s="419">
        <v>9.808390669309346E-3</v>
      </c>
      <c r="AJ335" s="417">
        <v>5.3252613999999997E-3</v>
      </c>
      <c r="AK335" s="418">
        <v>7.0661761350000003E-3</v>
      </c>
      <c r="AL335" s="419">
        <v>3.6524521359963401E-3</v>
      </c>
      <c r="AM335" s="417">
        <v>2.2836436000000002E-2</v>
      </c>
      <c r="AN335" s="418">
        <v>5.092090262E-2</v>
      </c>
      <c r="AO335" s="419">
        <v>9.792226004518427E-2</v>
      </c>
      <c r="AP335" s="417">
        <v>0.25392538999999997</v>
      </c>
      <c r="AQ335" s="418">
        <v>0.49549454450000002</v>
      </c>
      <c r="AR335" s="440">
        <v>0.49549454450000002</v>
      </c>
      <c r="AS335" s="422"/>
      <c r="AT335" s="423"/>
      <c r="AU335" s="423"/>
    </row>
    <row r="336" spans="1:47" x14ac:dyDescent="0.2">
      <c r="A336" s="231">
        <v>1983</v>
      </c>
      <c r="B336" s="232">
        <v>12</v>
      </c>
      <c r="C336" s="417">
        <v>1.4561091100000001</v>
      </c>
      <c r="D336" s="418">
        <v>2.785925486</v>
      </c>
      <c r="E336" s="419">
        <v>5.4355943515161176</v>
      </c>
      <c r="F336" s="417">
        <v>0.61704861</v>
      </c>
      <c r="G336" s="418">
        <v>0.89834744649999998</v>
      </c>
      <c r="H336" s="419">
        <v>1.3260026266087577</v>
      </c>
      <c r="I336" s="417">
        <v>1.8738756299999999</v>
      </c>
      <c r="J336" s="418">
        <v>5.0374353149999997</v>
      </c>
      <c r="K336" s="419">
        <v>6.9121461860780178</v>
      </c>
      <c r="L336" s="420"/>
      <c r="M336" s="421"/>
      <c r="N336" s="419">
        <v>3.9723775750089646E-2</v>
      </c>
      <c r="O336" s="417">
        <v>0.24132413</v>
      </c>
      <c r="P336" s="418">
        <v>0.46380637600000002</v>
      </c>
      <c r="Q336" s="419">
        <v>0.83872273369801353</v>
      </c>
      <c r="R336" s="422"/>
      <c r="S336" s="423"/>
      <c r="T336" s="419">
        <v>758.36708235300614</v>
      </c>
      <c r="U336" s="417">
        <v>6.2654804120229645E-4</v>
      </c>
      <c r="V336" s="418">
        <v>8.36951030057413E-4</v>
      </c>
      <c r="W336" s="419">
        <v>2.8626094290154203E-3</v>
      </c>
      <c r="X336" s="417">
        <v>7.4127608915906785E-4</v>
      </c>
      <c r="Y336" s="418">
        <v>9.9022619047619046E-4</v>
      </c>
      <c r="Z336" s="419">
        <v>3.2427843965414193E-3</v>
      </c>
      <c r="AA336" s="417">
        <v>7.6980071999999998E-3</v>
      </c>
      <c r="AB336" s="418">
        <v>1.8194701295000001E-2</v>
      </c>
      <c r="AC336" s="419">
        <v>4.684737908116509E-2</v>
      </c>
      <c r="AD336" s="417">
        <v>2.1907621000000002E-3</v>
      </c>
      <c r="AE336" s="418">
        <v>3.3173216349999999E-3</v>
      </c>
      <c r="AF336" s="419">
        <v>8.7237938080248628E-3</v>
      </c>
      <c r="AG336" s="417">
        <v>1.2517110999999999E-2</v>
      </c>
      <c r="AH336" s="418">
        <v>1.519308741E-2</v>
      </c>
      <c r="AI336" s="419">
        <v>1.0322915296649001E-2</v>
      </c>
      <c r="AJ336" s="417">
        <v>5.6325237999999998E-3</v>
      </c>
      <c r="AK336" s="418">
        <v>7.3816883449999999E-3</v>
      </c>
      <c r="AL336" s="419">
        <v>3.844046890066542E-3</v>
      </c>
      <c r="AM336" s="417">
        <v>2.4157686599999999E-2</v>
      </c>
      <c r="AN336" s="418">
        <v>5.2273620100000001E-2</v>
      </c>
      <c r="AO336" s="419">
        <v>0.10305890616408336</v>
      </c>
      <c r="AP336" s="417">
        <v>0.25392538999999997</v>
      </c>
      <c r="AQ336" s="418">
        <v>0.49549454450000002</v>
      </c>
      <c r="AR336" s="440">
        <v>0.49549454450000002</v>
      </c>
      <c r="AS336" s="422"/>
      <c r="AT336" s="423"/>
      <c r="AU336" s="423"/>
    </row>
    <row r="337" spans="1:47" x14ac:dyDescent="0.2">
      <c r="A337" s="231">
        <v>1983</v>
      </c>
      <c r="B337" s="232">
        <v>13</v>
      </c>
      <c r="C337" s="417">
        <v>1.5173002799999999</v>
      </c>
      <c r="D337" s="418">
        <v>2.8564840364999999</v>
      </c>
      <c r="E337" s="419">
        <v>5.4424118441694276</v>
      </c>
      <c r="F337" s="417">
        <v>0.65124808000000001</v>
      </c>
      <c r="G337" s="418">
        <v>0.9345727385</v>
      </c>
      <c r="H337" s="419">
        <v>1.3315017351482406</v>
      </c>
      <c r="I337" s="417">
        <v>1.9053503899999999</v>
      </c>
      <c r="J337" s="418">
        <v>5.0568340965000003</v>
      </c>
      <c r="K337" s="419">
        <v>6.9257681845912513</v>
      </c>
      <c r="L337" s="420"/>
      <c r="M337" s="421"/>
      <c r="N337" s="419">
        <v>3.9821018270556355E-2</v>
      </c>
      <c r="O337" s="417">
        <v>0.24132413</v>
      </c>
      <c r="P337" s="418">
        <v>0.46380637600000002</v>
      </c>
      <c r="Q337" s="419">
        <v>0.83899045423230545</v>
      </c>
      <c r="R337" s="422"/>
      <c r="S337" s="423"/>
      <c r="T337" s="419">
        <v>759.45958732654219</v>
      </c>
      <c r="U337" s="417">
        <v>6.2654804120229645E-4</v>
      </c>
      <c r="V337" s="418">
        <v>8.36951030057413E-4</v>
      </c>
      <c r="W337" s="419">
        <v>2.8744841202243817E-3</v>
      </c>
      <c r="X337" s="417">
        <v>7.4127608915906785E-4</v>
      </c>
      <c r="Y337" s="418">
        <v>9.9022619047619046E-4</v>
      </c>
      <c r="Z337" s="419">
        <v>3.2942165686849325E-3</v>
      </c>
      <c r="AA337" s="417">
        <v>8.1208280999999997E-3</v>
      </c>
      <c r="AB337" s="418">
        <v>1.8641357425000001E-2</v>
      </c>
      <c r="AC337" s="419">
        <v>4.70418583516884E-2</v>
      </c>
      <c r="AD337" s="417">
        <v>2.3099126000000001E-3</v>
      </c>
      <c r="AE337" s="418">
        <v>3.4445742150000002E-3</v>
      </c>
      <c r="AF337" s="419">
        <v>8.7599845540114428E-3</v>
      </c>
      <c r="AG337" s="417">
        <v>1.32040708E-2</v>
      </c>
      <c r="AH337" s="418">
        <v>1.5919278500000002E-2</v>
      </c>
      <c r="AI337" s="419">
        <v>1.0365727593610853E-2</v>
      </c>
      <c r="AJ337" s="417">
        <v>5.9412735000000001E-3</v>
      </c>
      <c r="AK337" s="418">
        <v>7.7084462050000004E-3</v>
      </c>
      <c r="AL337" s="419">
        <v>3.8599931505221298E-3</v>
      </c>
      <c r="AM337" s="417">
        <v>2.5483075399999999E-2</v>
      </c>
      <c r="AN337" s="418">
        <v>5.3674940545000001E-2</v>
      </c>
      <c r="AO337" s="419">
        <v>0.10348652031470361</v>
      </c>
      <c r="AP337" s="417">
        <v>0.25392538999999997</v>
      </c>
      <c r="AQ337" s="418">
        <v>0.49549454450000002</v>
      </c>
      <c r="AR337" s="440">
        <v>0.49549454450000002</v>
      </c>
      <c r="AS337" s="422"/>
      <c r="AT337" s="423"/>
      <c r="AU337" s="423"/>
    </row>
    <row r="338" spans="1:47" x14ac:dyDescent="0.2">
      <c r="A338" s="231">
        <v>1983</v>
      </c>
      <c r="B338" s="232">
        <v>14</v>
      </c>
      <c r="C338" s="417">
        <v>1.5801237100000001</v>
      </c>
      <c r="D338" s="418">
        <v>2.9298545014999999</v>
      </c>
      <c r="E338" s="419">
        <v>5.4375254869662726</v>
      </c>
      <c r="F338" s="417">
        <v>0.68582454999999998</v>
      </c>
      <c r="G338" s="418">
        <v>0.97244724599999999</v>
      </c>
      <c r="H338" s="419">
        <v>1.3385072437163239</v>
      </c>
      <c r="I338" s="417">
        <v>1.93587021</v>
      </c>
      <c r="J338" s="418">
        <v>5.0753889924999998</v>
      </c>
      <c r="K338" s="419">
        <v>6.9322321725195248</v>
      </c>
      <c r="L338" s="420"/>
      <c r="M338" s="421"/>
      <c r="N338" s="419">
        <v>3.9938780674161761E-2</v>
      </c>
      <c r="O338" s="417">
        <v>0.24132413</v>
      </c>
      <c r="P338" s="418">
        <v>0.46380637600000002</v>
      </c>
      <c r="Q338" s="419">
        <v>0.83936713049132072</v>
      </c>
      <c r="R338" s="422"/>
      <c r="S338" s="423"/>
      <c r="T338" s="419">
        <v>756.36355809460542</v>
      </c>
      <c r="U338" s="417">
        <v>6.2654804120229645E-4</v>
      </c>
      <c r="V338" s="418">
        <v>8.36951030057413E-4</v>
      </c>
      <c r="W338" s="419">
        <v>2.8896078495093129E-3</v>
      </c>
      <c r="X338" s="417">
        <v>7.4127608915906785E-4</v>
      </c>
      <c r="Y338" s="418">
        <v>9.9022619047619046E-4</v>
      </c>
      <c r="Z338" s="419">
        <v>3.3670331524058073E-3</v>
      </c>
      <c r="AA338" s="417">
        <v>8.5452171000000004E-3</v>
      </c>
      <c r="AB338" s="418">
        <v>1.910750957E-2</v>
      </c>
      <c r="AC338" s="419">
        <v>4.7289182725225011E-2</v>
      </c>
      <c r="AD338" s="417">
        <v>2.4320432000000001E-3</v>
      </c>
      <c r="AE338" s="418">
        <v>3.577120875E-3</v>
      </c>
      <c r="AF338" s="419">
        <v>8.8060478705458585E-3</v>
      </c>
      <c r="AG338" s="417">
        <v>1.38947559E-2</v>
      </c>
      <c r="AH338" s="418">
        <v>1.6677659405E-2</v>
      </c>
      <c r="AI338" s="419">
        <v>1.0420258533693206E-2</v>
      </c>
      <c r="AJ338" s="417">
        <v>6.2520542E-3</v>
      </c>
      <c r="AK338" s="418">
        <v>8.0498125599999994E-3</v>
      </c>
      <c r="AL338" s="419">
        <v>3.88029523849688E-3</v>
      </c>
      <c r="AM338" s="417">
        <v>2.68170202E-2</v>
      </c>
      <c r="AN338" s="418">
        <v>5.5138573815000001E-2</v>
      </c>
      <c r="AO338" s="419">
        <v>0.10403096507635669</v>
      </c>
      <c r="AP338" s="417">
        <v>0.25392538999999997</v>
      </c>
      <c r="AQ338" s="418">
        <v>0.49549454450000002</v>
      </c>
      <c r="AR338" s="440">
        <v>0.49549454450000002</v>
      </c>
      <c r="AS338" s="422"/>
      <c r="AT338" s="423"/>
      <c r="AU338" s="423"/>
    </row>
    <row r="339" spans="1:47" x14ac:dyDescent="0.2">
      <c r="A339" s="231">
        <v>1983</v>
      </c>
      <c r="B339" s="232">
        <v>15</v>
      </c>
      <c r="C339" s="417">
        <v>1.64451657</v>
      </c>
      <c r="D339" s="418">
        <v>3.0068093600000001</v>
      </c>
      <c r="E339" s="419">
        <v>5.4409748488793532</v>
      </c>
      <c r="F339" s="417">
        <v>0.72056235000000002</v>
      </c>
      <c r="G339" s="418">
        <v>1.0122846169999999</v>
      </c>
      <c r="H339" s="419">
        <v>1.341295921728979</v>
      </c>
      <c r="I339" s="417">
        <v>1.96529277</v>
      </c>
      <c r="J339" s="418">
        <v>5.0933895119999999</v>
      </c>
      <c r="K339" s="419">
        <v>6.939134805117015</v>
      </c>
      <c r="L339" s="420"/>
      <c r="M339" s="421"/>
      <c r="N339" s="419">
        <v>3.9988014253320367E-2</v>
      </c>
      <c r="O339" s="417">
        <v>0.24132413</v>
      </c>
      <c r="P339" s="418">
        <v>0.46380637600000002</v>
      </c>
      <c r="Q339" s="419">
        <v>0.83950304640378748</v>
      </c>
      <c r="R339" s="422"/>
      <c r="S339" s="423"/>
      <c r="T339" s="419">
        <v>757.74981010673844</v>
      </c>
      <c r="U339" s="417">
        <v>6.2654804120229645E-4</v>
      </c>
      <c r="V339" s="418">
        <v>8.36951030057413E-4</v>
      </c>
      <c r="W339" s="419">
        <v>2.8956329983925284E-3</v>
      </c>
      <c r="X339" s="417">
        <v>7.4127608915906785E-4</v>
      </c>
      <c r="Y339" s="418">
        <v>9.9022619047619046E-4</v>
      </c>
      <c r="Z339" s="419">
        <v>3.3931398255618505E-3</v>
      </c>
      <c r="AA339" s="417">
        <v>8.9742157999999992E-3</v>
      </c>
      <c r="AB339" s="418">
        <v>1.9598649579999999E-2</v>
      </c>
      <c r="AC339" s="419">
        <v>4.7387762925475668E-2</v>
      </c>
      <c r="AD339" s="417">
        <v>2.5532545999999998E-3</v>
      </c>
      <c r="AE339" s="418">
        <v>3.716596755E-3</v>
      </c>
      <c r="AF339" s="419">
        <v>8.8244052967098793E-3</v>
      </c>
      <c r="AG339" s="417">
        <v>1.45919845E-2</v>
      </c>
      <c r="AH339" s="418">
        <v>1.7475790025E-2</v>
      </c>
      <c r="AI339" s="419">
        <v>1.0441966808466421E-2</v>
      </c>
      <c r="AJ339" s="417">
        <v>6.5667607000000003E-3</v>
      </c>
      <c r="AK339" s="418">
        <v>8.4089621499999993E-3</v>
      </c>
      <c r="AL339" s="419">
        <v>3.8883825537402734E-3</v>
      </c>
      <c r="AM339" s="417">
        <v>2.8162368900000002E-2</v>
      </c>
      <c r="AN339" s="418">
        <v>5.6679431184999997E-2</v>
      </c>
      <c r="AO339" s="419">
        <v>0.10424762268429383</v>
      </c>
      <c r="AP339" s="417">
        <v>0.25392538999999997</v>
      </c>
      <c r="AQ339" s="418">
        <v>0.49549454450000002</v>
      </c>
      <c r="AR339" s="440">
        <v>0.49549454450000002</v>
      </c>
      <c r="AS339" s="422"/>
      <c r="AT339" s="423"/>
      <c r="AU339" s="423"/>
    </row>
    <row r="340" spans="1:47" x14ac:dyDescent="0.2">
      <c r="A340" s="231">
        <v>1983</v>
      </c>
      <c r="B340" s="232">
        <v>16</v>
      </c>
      <c r="C340" s="417">
        <v>1.71063206</v>
      </c>
      <c r="D340" s="418">
        <v>3.0880203704999998</v>
      </c>
      <c r="E340" s="419">
        <v>5.4478218324657872</v>
      </c>
      <c r="F340" s="417">
        <v>0.75572441000000001</v>
      </c>
      <c r="G340" s="418">
        <v>1.0544972644999999</v>
      </c>
      <c r="H340" s="419">
        <v>1.3467905944858209</v>
      </c>
      <c r="I340" s="417">
        <v>1.99381359</v>
      </c>
      <c r="J340" s="418">
        <v>5.1109044790000002</v>
      </c>
      <c r="K340" s="419">
        <v>6.9528042800602954</v>
      </c>
      <c r="L340" s="420"/>
      <c r="M340" s="421"/>
      <c r="N340" s="419">
        <v>4.0085552940128166E-2</v>
      </c>
      <c r="O340" s="417">
        <v>0.24132413</v>
      </c>
      <c r="P340" s="418">
        <v>0.46380637600000002</v>
      </c>
      <c r="Q340" s="419">
        <v>0.83977401433132293</v>
      </c>
      <c r="R340" s="422"/>
      <c r="S340" s="423"/>
      <c r="T340" s="419">
        <v>759.21228641997516</v>
      </c>
      <c r="U340" s="417">
        <v>6.2654804120229645E-4</v>
      </c>
      <c r="V340" s="418">
        <v>8.36951030057413E-4</v>
      </c>
      <c r="W340" s="419">
        <v>2.9285141530099286E-3</v>
      </c>
      <c r="X340" s="417">
        <v>7.4127608915906785E-4</v>
      </c>
      <c r="Y340" s="418">
        <v>9.9022619047619046E-4</v>
      </c>
      <c r="Z340" s="419">
        <v>3.444713412687215E-3</v>
      </c>
      <c r="AA340" s="417">
        <v>9.4075414999999999E-3</v>
      </c>
      <c r="AB340" s="418">
        <v>2.0118837939999999E-2</v>
      </c>
      <c r="AC340" s="419">
        <v>4.7581784905436207E-2</v>
      </c>
      <c r="AD340" s="417">
        <v>2.6771751E-3</v>
      </c>
      <c r="AE340" s="418">
        <v>3.8647323599999999E-3</v>
      </c>
      <c r="AF340" s="419">
        <v>8.8605398489652563E-3</v>
      </c>
      <c r="AG340" s="417">
        <v>1.52959133E-2</v>
      </c>
      <c r="AH340" s="418">
        <v>1.8322218800000001E-2</v>
      </c>
      <c r="AI340" s="419">
        <v>1.0484713327293926E-2</v>
      </c>
      <c r="AJ340" s="417">
        <v>6.8833677999999999E-3</v>
      </c>
      <c r="AK340" s="418">
        <v>8.7897396400000005E-3</v>
      </c>
      <c r="AL340" s="419">
        <v>3.9043034877590571E-3</v>
      </c>
      <c r="AM340" s="417">
        <v>2.9522032600000001E-2</v>
      </c>
      <c r="AN340" s="418">
        <v>5.8312325630000002E-2</v>
      </c>
      <c r="AO340" s="419">
        <v>0.10467467721335701</v>
      </c>
      <c r="AP340" s="417">
        <v>0.25392538999999997</v>
      </c>
      <c r="AQ340" s="418">
        <v>0.49549454450000002</v>
      </c>
      <c r="AR340" s="440">
        <v>0.49549454450000002</v>
      </c>
      <c r="AS340" s="422"/>
      <c r="AT340" s="423"/>
      <c r="AU340" s="423"/>
    </row>
    <row r="341" spans="1:47" x14ac:dyDescent="0.2">
      <c r="A341" s="231">
        <v>1983</v>
      </c>
      <c r="B341" s="232">
        <v>17</v>
      </c>
      <c r="C341" s="417">
        <v>1.77859583</v>
      </c>
      <c r="D341" s="418">
        <v>3.1743339100000001</v>
      </c>
      <c r="E341" s="419">
        <v>5.4546295826975966</v>
      </c>
      <c r="F341" s="417">
        <v>0.79140811</v>
      </c>
      <c r="G341" s="418">
        <v>1.0995178495</v>
      </c>
      <c r="H341" s="419">
        <v>1.352278740938047</v>
      </c>
      <c r="I341" s="417">
        <v>2.0214925300000002</v>
      </c>
      <c r="J341" s="418">
        <v>5.1281442505000001</v>
      </c>
      <c r="K341" s="419">
        <v>6.9664058634392747</v>
      </c>
      <c r="L341" s="420"/>
      <c r="M341" s="421"/>
      <c r="N341" s="419">
        <v>4.0182652770953474E-2</v>
      </c>
      <c r="O341" s="417">
        <v>0.24132413</v>
      </c>
      <c r="P341" s="418">
        <v>0.46380637600000002</v>
      </c>
      <c r="Q341" s="419">
        <v>0.84003879706649198</v>
      </c>
      <c r="R341" s="422"/>
      <c r="S341" s="423"/>
      <c r="T341" s="419">
        <v>760.74152600119464</v>
      </c>
      <c r="U341" s="417">
        <v>6.2654804120229645E-4</v>
      </c>
      <c r="V341" s="418">
        <v>8.36951030057413E-4</v>
      </c>
      <c r="W341" s="419">
        <v>2.9404585499150913E-3</v>
      </c>
      <c r="X341" s="417">
        <v>7.4127608915906785E-4</v>
      </c>
      <c r="Y341" s="418">
        <v>9.9022619047619046E-4</v>
      </c>
      <c r="Z341" s="419">
        <v>3.4960950632289436E-3</v>
      </c>
      <c r="AA341" s="417">
        <v>9.8456667999999997E-3</v>
      </c>
      <c r="AB341" s="418">
        <v>2.0673841044999999E-2</v>
      </c>
      <c r="AC341" s="419">
        <v>4.777592865085728E-2</v>
      </c>
      <c r="AD341" s="417">
        <v>2.8012357999999998E-3</v>
      </c>
      <c r="AE341" s="418">
        <v>4.0227717300000002E-3</v>
      </c>
      <c r="AF341" s="419">
        <v>8.8967069185480196E-3</v>
      </c>
      <c r="AG341" s="417">
        <v>1.6010089599999999E-2</v>
      </c>
      <c r="AH341" s="418">
        <v>1.922455369E-2</v>
      </c>
      <c r="AI341" s="419">
        <v>1.0527483018266139E-2</v>
      </c>
      <c r="AJ341" s="417">
        <v>7.2043515000000001E-3</v>
      </c>
      <c r="AK341" s="418">
        <v>9.19572653E-3</v>
      </c>
      <c r="AL341" s="419">
        <v>3.9202276716060235E-3</v>
      </c>
      <c r="AM341" s="417">
        <v>3.0899588299999999E-2</v>
      </c>
      <c r="AN341" s="418">
        <v>6.0053608190000003E-2</v>
      </c>
      <c r="AO341" s="419">
        <v>0.10510131694639117</v>
      </c>
      <c r="AP341" s="417">
        <v>0.25392538999999997</v>
      </c>
      <c r="AQ341" s="418">
        <v>0.49549454450000002</v>
      </c>
      <c r="AR341" s="440">
        <v>0.49549454450000002</v>
      </c>
      <c r="AS341" s="422"/>
      <c r="AT341" s="423"/>
      <c r="AU341" s="423"/>
    </row>
    <row r="342" spans="1:47" x14ac:dyDescent="0.2">
      <c r="A342" s="231">
        <v>1983</v>
      </c>
      <c r="B342" s="232">
        <v>18</v>
      </c>
      <c r="C342" s="417">
        <v>1.8489395799999999</v>
      </c>
      <c r="D342" s="418">
        <v>3.2665750469999999</v>
      </c>
      <c r="E342" s="419">
        <v>5.4627788925123353</v>
      </c>
      <c r="F342" s="417">
        <v>0.82763757999999998</v>
      </c>
      <c r="G342" s="418">
        <v>1.1477559104999999</v>
      </c>
      <c r="H342" s="419">
        <v>1.3588534685892824</v>
      </c>
      <c r="I342" s="417">
        <v>2.0484426500000001</v>
      </c>
      <c r="J342" s="418">
        <v>5.1453135615000001</v>
      </c>
      <c r="K342" s="419">
        <v>6.9826752681059503</v>
      </c>
      <c r="L342" s="420"/>
      <c r="M342" s="421"/>
      <c r="N342" s="419">
        <v>4.0298766732746523E-2</v>
      </c>
      <c r="O342" s="417">
        <v>0.24132413</v>
      </c>
      <c r="P342" s="418">
        <v>0.46380637600000002</v>
      </c>
      <c r="Q342" s="419">
        <v>0.84035654494276846</v>
      </c>
      <c r="R342" s="422"/>
      <c r="S342" s="423"/>
      <c r="T342" s="419">
        <v>762.32788793555687</v>
      </c>
      <c r="U342" s="417">
        <v>6.2654804120229645E-4</v>
      </c>
      <c r="V342" s="418">
        <v>8.36951030057413E-4</v>
      </c>
      <c r="W342" s="419">
        <v>2.9547463247268676E-3</v>
      </c>
      <c r="X342" s="417">
        <v>7.4127608915906785E-4</v>
      </c>
      <c r="Y342" s="418">
        <v>9.9022619047619046E-4</v>
      </c>
      <c r="Z342" s="419">
        <v>3.5575407436597524E-3</v>
      </c>
      <c r="AA342" s="417">
        <v>1.02927178E-2</v>
      </c>
      <c r="AB342" s="418">
        <v>2.1268491245E-2</v>
      </c>
      <c r="AC342" s="419">
        <v>4.8007971954931679E-2</v>
      </c>
      <c r="AD342" s="417">
        <v>2.9285331000000001E-3</v>
      </c>
      <c r="AE342" s="418">
        <v>4.1917474100000001E-3</v>
      </c>
      <c r="AF342" s="419">
        <v>8.9399055346235674E-3</v>
      </c>
      <c r="AG342" s="417">
        <v>1.6736624200000001E-2</v>
      </c>
      <c r="AH342" s="418">
        <v>2.019099391E-2</v>
      </c>
      <c r="AI342" s="419">
        <v>1.057862173236452E-2</v>
      </c>
      <c r="AJ342" s="417">
        <v>7.5313960999999997E-3</v>
      </c>
      <c r="AK342" s="418">
        <v>9.6308570199999995E-3</v>
      </c>
      <c r="AL342" s="419">
        <v>3.9392810799834333E-3</v>
      </c>
      <c r="AM342" s="417">
        <v>3.2300542799999998E-2</v>
      </c>
      <c r="AN342" s="418">
        <v>6.191986847E-2</v>
      </c>
      <c r="AO342" s="419">
        <v>0.1056121335784856</v>
      </c>
      <c r="AP342" s="417">
        <v>0.25392538999999997</v>
      </c>
      <c r="AQ342" s="418">
        <v>0.49549454450000002</v>
      </c>
      <c r="AR342" s="440">
        <v>0.49549454450000002</v>
      </c>
      <c r="AS342" s="422"/>
      <c r="AT342" s="423"/>
      <c r="AU342" s="423"/>
    </row>
    <row r="343" spans="1:47" x14ac:dyDescent="0.2">
      <c r="A343" s="231">
        <v>1983</v>
      </c>
      <c r="B343" s="232">
        <v>19</v>
      </c>
      <c r="C343" s="417">
        <v>1.9213446599999999</v>
      </c>
      <c r="D343" s="418">
        <v>3.3654799225000001</v>
      </c>
      <c r="E343" s="419">
        <v>5.4644393342902369</v>
      </c>
      <c r="F343" s="417">
        <v>0.86448320999999995</v>
      </c>
      <c r="G343" s="418">
        <v>1.1996966440000001</v>
      </c>
      <c r="H343" s="419">
        <v>1.3656668693549205</v>
      </c>
      <c r="I343" s="417">
        <v>2.0746196600000002</v>
      </c>
      <c r="J343" s="418">
        <v>5.1625057720000003</v>
      </c>
      <c r="K343" s="419">
        <v>6.9941046829063422</v>
      </c>
      <c r="L343" s="420"/>
      <c r="M343" s="421"/>
      <c r="N343" s="419">
        <v>4.6634021165730538E-3</v>
      </c>
      <c r="O343" s="417">
        <v>0.24082408</v>
      </c>
      <c r="P343" s="418">
        <v>0.46269126449999998</v>
      </c>
      <c r="Q343" s="419">
        <v>0.83496359772569084</v>
      </c>
      <c r="R343" s="422"/>
      <c r="S343" s="423"/>
      <c r="T343" s="419">
        <v>763.64265033962761</v>
      </c>
      <c r="U343" s="417">
        <v>6.2654804120229645E-4</v>
      </c>
      <c r="V343" s="418">
        <v>8.36951030057413E-4</v>
      </c>
      <c r="W343" s="419">
        <v>2.9695611606998626E-3</v>
      </c>
      <c r="X343" s="417">
        <v>7.4127608915906785E-4</v>
      </c>
      <c r="Y343" s="418">
        <v>9.9022619047619046E-4</v>
      </c>
      <c r="Z343" s="419">
        <v>3.6249313475268958E-3</v>
      </c>
      <c r="AA343" s="417">
        <v>1.07465684E-2</v>
      </c>
      <c r="AB343" s="418">
        <v>2.1907896860000001E-2</v>
      </c>
      <c r="AC343" s="419">
        <v>4.8248795812545285E-2</v>
      </c>
      <c r="AD343" s="417">
        <v>3.0580417999999999E-3</v>
      </c>
      <c r="AE343" s="418">
        <v>4.3739308149999996E-3</v>
      </c>
      <c r="AF343" s="419">
        <v>8.9847374244822788E-3</v>
      </c>
      <c r="AG343" s="417">
        <v>1.7475692599999999E-2</v>
      </c>
      <c r="AH343" s="418">
        <v>2.1231206410000002E-2</v>
      </c>
      <c r="AI343" s="419">
        <v>1.0631691752703407E-2</v>
      </c>
      <c r="AJ343" s="417">
        <v>7.8632601999999996E-3</v>
      </c>
      <c r="AK343" s="418">
        <v>1.0098832605E-2</v>
      </c>
      <c r="AL343" s="419">
        <v>3.9590315039853058E-3</v>
      </c>
      <c r="AM343" s="417">
        <v>3.3727148300000002E-2</v>
      </c>
      <c r="AN343" s="418">
        <v>6.392666323E-2</v>
      </c>
      <c r="AO343" s="419">
        <v>0.10614164909009509</v>
      </c>
      <c r="AP343" s="417">
        <v>0.25342534</v>
      </c>
      <c r="AQ343" s="418">
        <v>0.49437943299999998</v>
      </c>
      <c r="AR343" s="440">
        <v>0.49437943299999998</v>
      </c>
      <c r="AS343" s="422"/>
      <c r="AT343" s="423"/>
      <c r="AU343" s="423"/>
    </row>
    <row r="344" spans="1:47" x14ac:dyDescent="0.2">
      <c r="A344" s="231">
        <v>1983</v>
      </c>
      <c r="B344" s="232">
        <v>20</v>
      </c>
      <c r="C344" s="417">
        <v>1.99643225</v>
      </c>
      <c r="D344" s="418">
        <v>3.4721926934999998</v>
      </c>
      <c r="E344" s="419">
        <v>5.4723212485522037</v>
      </c>
      <c r="F344" s="417">
        <v>0.90208767000000001</v>
      </c>
      <c r="G344" s="418">
        <v>1.2558390699999999</v>
      </c>
      <c r="H344" s="419">
        <v>1.3720236855915668</v>
      </c>
      <c r="I344" s="417">
        <v>2.10015778</v>
      </c>
      <c r="J344" s="418">
        <v>5.1799195119999997</v>
      </c>
      <c r="K344" s="419">
        <v>7.0098520208574904</v>
      </c>
      <c r="L344" s="420"/>
      <c r="M344" s="421"/>
      <c r="N344" s="419">
        <v>4.6763711021428379E-3</v>
      </c>
      <c r="O344" s="417">
        <v>0.24082408</v>
      </c>
      <c r="P344" s="418">
        <v>0.46269126449999998</v>
      </c>
      <c r="Q344" s="419">
        <v>0.8352629649800114</v>
      </c>
      <c r="R344" s="422"/>
      <c r="S344" s="423"/>
      <c r="T344" s="419">
        <v>765.2298296935536</v>
      </c>
      <c r="U344" s="417">
        <v>6.2654804120229645E-4</v>
      </c>
      <c r="V344" s="418">
        <v>8.36951030057413E-4</v>
      </c>
      <c r="W344" s="419">
        <v>2.9833806900302694E-3</v>
      </c>
      <c r="X344" s="417">
        <v>7.4127608915906785E-4</v>
      </c>
      <c r="Y344" s="418">
        <v>9.9022619047619046E-4</v>
      </c>
      <c r="Z344" s="419">
        <v>3.6843668247637591E-3</v>
      </c>
      <c r="AA344" s="417">
        <v>1.12109775E-2</v>
      </c>
      <c r="AB344" s="418">
        <v>2.2599911730000002E-2</v>
      </c>
      <c r="AC344" s="419">
        <v>4.8473273755553319E-2</v>
      </c>
      <c r="AD344" s="417">
        <v>3.1896609999999999E-3</v>
      </c>
      <c r="AE344" s="418">
        <v>4.5709801799999998E-3</v>
      </c>
      <c r="AF344" s="419">
        <v>9.0265468263045646E-3</v>
      </c>
      <c r="AG344" s="417">
        <v>1.8228540500000001E-2</v>
      </c>
      <c r="AH344" s="418">
        <v>2.2356223519999999E-2</v>
      </c>
      <c r="AI344" s="419">
        <v>1.0681167758728429E-2</v>
      </c>
      <c r="AJ344" s="417">
        <v>8.2023409000000005E-3</v>
      </c>
      <c r="AK344" s="418">
        <v>1.0605098895E-2</v>
      </c>
      <c r="AL344" s="419">
        <v>3.9774553808651801E-3</v>
      </c>
      <c r="AM344" s="417">
        <v>3.5181941199999997E-2</v>
      </c>
      <c r="AN344" s="418">
        <v>6.6098104769999999E-2</v>
      </c>
      <c r="AO344" s="419">
        <v>0.10663564197230896</v>
      </c>
      <c r="AP344" s="417">
        <v>0.25342534</v>
      </c>
      <c r="AQ344" s="418">
        <v>0.49437943299999998</v>
      </c>
      <c r="AR344" s="440">
        <v>0.49437943299999998</v>
      </c>
      <c r="AS344" s="422"/>
      <c r="AT344" s="423"/>
      <c r="AU344" s="423"/>
    </row>
    <row r="345" spans="1:47" x14ac:dyDescent="0.2">
      <c r="A345" s="231">
        <v>1983</v>
      </c>
      <c r="B345" s="232">
        <v>21</v>
      </c>
      <c r="C345" s="417">
        <v>2.0740917099999998</v>
      </c>
      <c r="D345" s="418">
        <v>3.5876623685000002</v>
      </c>
      <c r="E345" s="419">
        <v>5.4832592818086345</v>
      </c>
      <c r="F345" s="417">
        <v>0.94052683000000004</v>
      </c>
      <c r="G345" s="418">
        <v>1.3167464145000001</v>
      </c>
      <c r="H345" s="419">
        <v>1.3808927650066178</v>
      </c>
      <c r="I345" s="417">
        <v>2.1251354999999998</v>
      </c>
      <c r="J345" s="418">
        <v>5.1977730675</v>
      </c>
      <c r="K345" s="419">
        <v>7.0317311259782489</v>
      </c>
      <c r="L345" s="420"/>
      <c r="M345" s="421"/>
      <c r="N345" s="419">
        <v>4.6943858318028806E-3</v>
      </c>
      <c r="O345" s="417">
        <v>0.24082408</v>
      </c>
      <c r="P345" s="418">
        <v>0.46269126449999998</v>
      </c>
      <c r="Q345" s="419">
        <v>0.83567871662405824</v>
      </c>
      <c r="R345" s="422"/>
      <c r="S345" s="423"/>
      <c r="T345" s="419">
        <v>766.77236689317022</v>
      </c>
      <c r="U345" s="417">
        <v>6.2654804120229645E-4</v>
      </c>
      <c r="V345" s="418">
        <v>8.36951030057413E-4</v>
      </c>
      <c r="W345" s="419">
        <v>2.9697557250021058E-3</v>
      </c>
      <c r="X345" s="417">
        <v>7.4127608915906785E-4</v>
      </c>
      <c r="Y345" s="418">
        <v>9.9022619047619046E-4</v>
      </c>
      <c r="Z345" s="419">
        <v>3.7669899612062007E-3</v>
      </c>
      <c r="AA345" s="417">
        <v>1.16843168E-2</v>
      </c>
      <c r="AB345" s="418">
        <v>2.3350411474999999E-2</v>
      </c>
      <c r="AC345" s="419">
        <v>4.8786644842418056E-2</v>
      </c>
      <c r="AD345" s="417">
        <v>3.3250190999999998E-3</v>
      </c>
      <c r="AE345" s="418">
        <v>4.7844645599999999E-3</v>
      </c>
      <c r="AF345" s="419">
        <v>9.0849142031973022E-3</v>
      </c>
      <c r="AG345" s="417">
        <v>1.8999294100000001E-2</v>
      </c>
      <c r="AH345" s="418">
        <v>2.3576450035000002E-2</v>
      </c>
      <c r="AI345" s="419">
        <v>1.0750215540853248E-2</v>
      </c>
      <c r="AJ345" s="417">
        <v>8.5500811000000006E-3</v>
      </c>
      <c r="AK345" s="418">
        <v>1.115375912E-2</v>
      </c>
      <c r="AL345" s="419">
        <v>4.0031721522175668E-3</v>
      </c>
      <c r="AM345" s="417">
        <v>3.6668776799999997E-2</v>
      </c>
      <c r="AN345" s="418">
        <v>6.8453051025000003E-2</v>
      </c>
      <c r="AO345" s="419">
        <v>0.10732493156421453</v>
      </c>
      <c r="AP345" s="417">
        <v>0.25342534</v>
      </c>
      <c r="AQ345" s="418">
        <v>0.49437943299999998</v>
      </c>
      <c r="AR345" s="440">
        <v>0.49437943299999998</v>
      </c>
      <c r="AS345" s="422"/>
      <c r="AT345" s="423"/>
      <c r="AU345" s="423"/>
    </row>
    <row r="346" spans="1:47" x14ac:dyDescent="0.2">
      <c r="A346" s="231">
        <v>1983</v>
      </c>
      <c r="B346" s="232">
        <v>22</v>
      </c>
      <c r="C346" s="417">
        <v>2.1547496900000001</v>
      </c>
      <c r="D346" s="418">
        <v>3.7132137759999999</v>
      </c>
      <c r="E346" s="419">
        <v>5.4867214993077766</v>
      </c>
      <c r="F346" s="417">
        <v>0.97998216000000005</v>
      </c>
      <c r="G346" s="418">
        <v>1.3830682125</v>
      </c>
      <c r="H346" s="419">
        <v>1.3836771719909575</v>
      </c>
      <c r="I346" s="417">
        <v>2.1495502100000001</v>
      </c>
      <c r="J346" s="418">
        <v>5.2161525759999998</v>
      </c>
      <c r="K346" s="419">
        <v>7.0386235048772736</v>
      </c>
      <c r="L346" s="420"/>
      <c r="M346" s="421"/>
      <c r="N346" s="419">
        <v>4.7000758566417963E-3</v>
      </c>
      <c r="O346" s="417">
        <v>0.24082408</v>
      </c>
      <c r="P346" s="418">
        <v>0.46269126449999998</v>
      </c>
      <c r="Q346" s="419">
        <v>0.83581022543648387</v>
      </c>
      <c r="R346" s="422"/>
      <c r="S346" s="423"/>
      <c r="T346" s="419">
        <v>768.22091181772873</v>
      </c>
      <c r="U346" s="417">
        <v>6.2654804120229645E-4</v>
      </c>
      <c r="V346" s="418">
        <v>8.36951030057413E-4</v>
      </c>
      <c r="W346" s="419">
        <v>2.9757447661837933E-3</v>
      </c>
      <c r="X346" s="417">
        <v>7.4127608915906785E-4</v>
      </c>
      <c r="Y346" s="418">
        <v>9.9022619047619046E-4</v>
      </c>
      <c r="Z346" s="419">
        <v>3.793007336146733E-3</v>
      </c>
      <c r="AA346" s="417">
        <v>1.21707421E-2</v>
      </c>
      <c r="AB346" s="418">
        <v>2.416753147E-2</v>
      </c>
      <c r="AC346" s="419">
        <v>4.8885049899316795E-2</v>
      </c>
      <c r="AD346" s="417">
        <v>3.4630567000000002E-3</v>
      </c>
      <c r="AE346" s="418">
        <v>5.0169493549999996E-3</v>
      </c>
      <c r="AF346" s="419">
        <v>9.1032368254370943E-3</v>
      </c>
      <c r="AG346" s="417">
        <v>1.9790270200000001E-2</v>
      </c>
      <c r="AH346" s="418">
        <v>2.4905196009999998E-2</v>
      </c>
      <c r="AI346" s="419">
        <v>1.0771908140861363E-2</v>
      </c>
      <c r="AJ346" s="417">
        <v>8.9057002999999996E-3</v>
      </c>
      <c r="AK346" s="418">
        <v>1.1751974085E-2</v>
      </c>
      <c r="AL346" s="419">
        <v>4.0112447582559812E-3</v>
      </c>
      <c r="AM346" s="417">
        <v>3.8194061000000001E-2</v>
      </c>
      <c r="AN346" s="418">
        <v>7.101793596E-2</v>
      </c>
      <c r="AO346" s="419">
        <v>0.10754150142742337</v>
      </c>
      <c r="AP346" s="417">
        <v>0.25342534</v>
      </c>
      <c r="AQ346" s="418">
        <v>0.49437943299999998</v>
      </c>
      <c r="AR346" s="440">
        <v>0.49437943299999998</v>
      </c>
      <c r="AS346" s="422"/>
      <c r="AT346" s="423"/>
      <c r="AU346" s="423"/>
    </row>
    <row r="347" spans="1:47" x14ac:dyDescent="0.2">
      <c r="A347" s="231">
        <v>1983</v>
      </c>
      <c r="B347" s="232">
        <v>23</v>
      </c>
      <c r="C347" s="417">
        <v>2.2384293300000002</v>
      </c>
      <c r="D347" s="418">
        <v>3.849766749</v>
      </c>
      <c r="E347" s="419">
        <v>5.4846893241907511</v>
      </c>
      <c r="F347" s="417">
        <v>1.02045618</v>
      </c>
      <c r="G347" s="418">
        <v>1.4552925674999999</v>
      </c>
      <c r="H347" s="419">
        <v>1.3820378468099392</v>
      </c>
      <c r="I347" s="417">
        <v>2.17362352</v>
      </c>
      <c r="J347" s="418">
        <v>5.2352184949999998</v>
      </c>
      <c r="K347" s="419">
        <v>7.0345574074189203</v>
      </c>
      <c r="L347" s="420"/>
      <c r="M347" s="421"/>
      <c r="N347" s="419">
        <v>4.6967299667055352E-3</v>
      </c>
      <c r="O347" s="417">
        <v>0.24082408</v>
      </c>
      <c r="P347" s="418">
        <v>0.46269126449999998</v>
      </c>
      <c r="Q347" s="419">
        <v>0.83573117650657736</v>
      </c>
      <c r="R347" s="422"/>
      <c r="S347" s="423"/>
      <c r="T347" s="419">
        <v>769.51258467478692</v>
      </c>
      <c r="U347" s="417">
        <v>6.2654804120229645E-4</v>
      </c>
      <c r="V347" s="418">
        <v>8.36951030057413E-4</v>
      </c>
      <c r="W347" s="419">
        <v>2.9722193269527087E-3</v>
      </c>
      <c r="X347" s="417">
        <v>7.4127608915906785E-4</v>
      </c>
      <c r="Y347" s="418">
        <v>9.9022619047619046E-4</v>
      </c>
      <c r="Z347" s="419">
        <v>3.777689955622182E-3</v>
      </c>
      <c r="AA347" s="417">
        <v>1.2669329E-2</v>
      </c>
      <c r="AB347" s="418">
        <v>2.5058170500000001E-2</v>
      </c>
      <c r="AC347" s="419">
        <v>4.8827134944267971E-2</v>
      </c>
      <c r="AD347" s="417">
        <v>3.6050230000000002E-3</v>
      </c>
      <c r="AE347" s="418">
        <v>5.2702634750000001E-3</v>
      </c>
      <c r="AF347" s="419">
        <v>9.0924507177092967E-3</v>
      </c>
      <c r="AG347" s="417">
        <v>2.0601070999999999E-2</v>
      </c>
      <c r="AH347" s="418">
        <v>2.6352874250000002E-2</v>
      </c>
      <c r="AI347" s="419">
        <v>1.0759132061530376E-2</v>
      </c>
      <c r="AJ347" s="417">
        <v>9.2701095000000001E-3</v>
      </c>
      <c r="AK347" s="418">
        <v>1.2403653275000001E-2</v>
      </c>
      <c r="AL347" s="419">
        <v>4.0064885307718474E-3</v>
      </c>
      <c r="AM347" s="417">
        <v>3.9760121599999997E-2</v>
      </c>
      <c r="AN347" s="418">
        <v>7.3811807389999998E-2</v>
      </c>
      <c r="AO347" s="419">
        <v>0.10741404886089237</v>
      </c>
      <c r="AP347" s="417">
        <v>0.25342534</v>
      </c>
      <c r="AQ347" s="418">
        <v>0.49437943299999998</v>
      </c>
      <c r="AR347" s="440">
        <v>0.49437943299999998</v>
      </c>
      <c r="AS347" s="422"/>
      <c r="AT347" s="423"/>
      <c r="AU347" s="423"/>
    </row>
    <row r="348" spans="1:47" x14ac:dyDescent="0.2">
      <c r="A348" s="231">
        <v>1983</v>
      </c>
      <c r="B348" s="232">
        <v>24</v>
      </c>
      <c r="C348" s="417">
        <v>2.3253833699999999</v>
      </c>
      <c r="D348" s="418">
        <v>3.9988909100000001</v>
      </c>
      <c r="E348" s="419">
        <v>5.4908505087874842</v>
      </c>
      <c r="F348" s="417">
        <v>1.0621311499999999</v>
      </c>
      <c r="G348" s="418">
        <v>1.534364523</v>
      </c>
      <c r="H348" s="419">
        <v>1.387006186082318</v>
      </c>
      <c r="I348" s="417">
        <v>2.1971520099999999</v>
      </c>
      <c r="J348" s="418">
        <v>5.2552956030000004</v>
      </c>
      <c r="K348" s="419">
        <v>7.0468653528310767</v>
      </c>
      <c r="L348" s="420"/>
      <c r="M348" s="421"/>
      <c r="N348" s="419">
        <v>4.7068488377608247E-3</v>
      </c>
      <c r="O348" s="417">
        <v>0.24082408</v>
      </c>
      <c r="P348" s="418">
        <v>0.46269126449999998</v>
      </c>
      <c r="Q348" s="419">
        <v>0.83596494760909712</v>
      </c>
      <c r="R348" s="422"/>
      <c r="S348" s="423"/>
      <c r="T348" s="419">
        <v>770.58230299957461</v>
      </c>
      <c r="U348" s="417">
        <v>6.2654804120229645E-4</v>
      </c>
      <c r="V348" s="418">
        <v>8.36951030057413E-4</v>
      </c>
      <c r="W348" s="419">
        <v>2.9828983802351848E-3</v>
      </c>
      <c r="X348" s="417">
        <v>7.4127608915906785E-4</v>
      </c>
      <c r="Y348" s="418">
        <v>9.9022619047619046E-4</v>
      </c>
      <c r="Z348" s="419">
        <v>3.8241554565587796E-3</v>
      </c>
      <c r="AA348" s="417">
        <v>1.31830019E-2</v>
      </c>
      <c r="AB348" s="418">
        <v>2.6031980159999999E-2</v>
      </c>
      <c r="AC348" s="419">
        <v>4.9002600033566469E-2</v>
      </c>
      <c r="AD348" s="417">
        <v>3.7510702000000001E-3</v>
      </c>
      <c r="AE348" s="418">
        <v>5.5473380800000003E-3</v>
      </c>
      <c r="AF348" s="419">
        <v>9.1251204197268718E-3</v>
      </c>
      <c r="AG348" s="417">
        <v>2.1435380600000001E-2</v>
      </c>
      <c r="AH348" s="418">
        <v>2.7936960875E-2</v>
      </c>
      <c r="AI348" s="419">
        <v>1.0797806658931782E-2</v>
      </c>
      <c r="AJ348" s="417">
        <v>9.6461564999999992E-3</v>
      </c>
      <c r="AK348" s="418">
        <v>1.311644344E-2</v>
      </c>
      <c r="AL348" s="419">
        <v>4.0208879335821637E-3</v>
      </c>
      <c r="AM348" s="417">
        <v>4.1370545500000001E-2</v>
      </c>
      <c r="AN348" s="418">
        <v>7.6868639695000004E-2</v>
      </c>
      <c r="AO348" s="419">
        <v>0.10780013928262606</v>
      </c>
      <c r="AP348" s="417">
        <v>0.25342534</v>
      </c>
      <c r="AQ348" s="418">
        <v>0.49437943299999998</v>
      </c>
      <c r="AR348" s="440">
        <v>0.49437943299999998</v>
      </c>
      <c r="AS348" s="422"/>
      <c r="AT348" s="423"/>
      <c r="AU348" s="423"/>
    </row>
    <row r="349" spans="1:47" x14ac:dyDescent="0.2">
      <c r="A349" s="231">
        <v>1983</v>
      </c>
      <c r="B349" s="232">
        <v>25</v>
      </c>
      <c r="C349" s="417">
        <v>2.4157565499999998</v>
      </c>
      <c r="D349" s="418">
        <v>4.1620114700000004</v>
      </c>
      <c r="E349" s="419">
        <v>5.4925264637610445</v>
      </c>
      <c r="F349" s="417">
        <v>1.1050348999999999</v>
      </c>
      <c r="G349" s="418">
        <v>1.6209103684999999</v>
      </c>
      <c r="H349" s="419">
        <v>1.3883606279225418</v>
      </c>
      <c r="I349" s="417">
        <v>2.2204888899999999</v>
      </c>
      <c r="J349" s="418">
        <v>5.2764228580000001</v>
      </c>
      <c r="K349" s="419">
        <v>7.050224607884175</v>
      </c>
      <c r="L349" s="420"/>
      <c r="M349" s="421"/>
      <c r="N349" s="419">
        <v>4.7096149240167164E-3</v>
      </c>
      <c r="O349" s="417">
        <v>0.23722372</v>
      </c>
      <c r="P349" s="418">
        <v>0.45497549300000001</v>
      </c>
      <c r="Q349" s="419">
        <v>0.83602937805511501</v>
      </c>
      <c r="R349" s="422"/>
      <c r="S349" s="423"/>
      <c r="T349" s="419">
        <v>771.39081302534635</v>
      </c>
      <c r="U349" s="417">
        <v>6.2654804120229645E-4</v>
      </c>
      <c r="V349" s="418">
        <v>8.36951030057413E-4</v>
      </c>
      <c r="W349" s="419">
        <v>2.9858102130307586E-3</v>
      </c>
      <c r="X349" s="417">
        <v>7.4127608915906785E-4</v>
      </c>
      <c r="Y349" s="418">
        <v>9.9022619047619046E-4</v>
      </c>
      <c r="Z349" s="419">
        <v>3.8368245277486165E-3</v>
      </c>
      <c r="AA349" s="417">
        <v>1.3709866100000001E-2</v>
      </c>
      <c r="AB349" s="418">
        <v>2.7098901830000001E-2</v>
      </c>
      <c r="AC349" s="419">
        <v>4.9050537669308759E-2</v>
      </c>
      <c r="AD349" s="417">
        <v>3.9019571000000002E-3</v>
      </c>
      <c r="AE349" s="418">
        <v>5.8509723799999996E-3</v>
      </c>
      <c r="AF349" s="419">
        <v>9.1340354969188103E-3</v>
      </c>
      <c r="AG349" s="417">
        <v>2.2294017199999999E-2</v>
      </c>
      <c r="AH349" s="418">
        <v>2.9670985980000002E-2</v>
      </c>
      <c r="AI349" s="419">
        <v>1.0808354960234409E-2</v>
      </c>
      <c r="AJ349" s="417">
        <v>1.00318631E-2</v>
      </c>
      <c r="AK349" s="418">
        <v>1.389660509E-2</v>
      </c>
      <c r="AL349" s="419">
        <v>4.0248299917402166E-3</v>
      </c>
      <c r="AM349" s="417">
        <v>4.3026408299999999E-2</v>
      </c>
      <c r="AN349" s="418">
        <v>8.0216163430000001E-2</v>
      </c>
      <c r="AO349" s="419">
        <v>0.10790558430686102</v>
      </c>
      <c r="AP349" s="417">
        <v>0.24982498</v>
      </c>
      <c r="AQ349" s="418">
        <v>0.48666366150000001</v>
      </c>
      <c r="AR349" s="440">
        <v>0.48666366150000001</v>
      </c>
      <c r="AS349" s="422"/>
      <c r="AT349" s="423"/>
      <c r="AU349" s="423"/>
    </row>
    <row r="350" spans="1:47" x14ac:dyDescent="0.2">
      <c r="A350" s="231">
        <v>1983</v>
      </c>
      <c r="B350" s="232">
        <v>26</v>
      </c>
      <c r="C350" s="417">
        <v>2.4157565499999998</v>
      </c>
      <c r="D350" s="418">
        <v>4.1620114700000004</v>
      </c>
      <c r="E350" s="419">
        <v>5.495466985326364</v>
      </c>
      <c r="F350" s="417">
        <v>1.1050348999999999</v>
      </c>
      <c r="G350" s="418">
        <v>1.6209103684999999</v>
      </c>
      <c r="H350" s="419">
        <v>1.3907313736298372</v>
      </c>
      <c r="I350" s="417">
        <v>2.2204888899999999</v>
      </c>
      <c r="J350" s="418">
        <v>5.2764228580000001</v>
      </c>
      <c r="K350" s="419">
        <v>7.05609125254988</v>
      </c>
      <c r="L350" s="420"/>
      <c r="M350" s="421"/>
      <c r="N350" s="419">
        <v>4.7144562332438779E-3</v>
      </c>
      <c r="O350" s="417">
        <v>0.23722372</v>
      </c>
      <c r="P350" s="418">
        <v>0.45497549300000001</v>
      </c>
      <c r="Q350" s="419">
        <v>0.83614201094366758</v>
      </c>
      <c r="R350" s="422"/>
      <c r="S350" s="423"/>
      <c r="T350" s="419">
        <v>771.87867704080952</v>
      </c>
      <c r="U350" s="417">
        <v>6.2654804120229645E-4</v>
      </c>
      <c r="V350" s="418">
        <v>8.36951030057413E-4</v>
      </c>
      <c r="W350" s="419">
        <v>2.9909146351440336E-3</v>
      </c>
      <c r="X350" s="417">
        <v>7.4127608915906785E-4</v>
      </c>
      <c r="Y350" s="418">
        <v>9.9022619047619046E-4</v>
      </c>
      <c r="Z350" s="419">
        <v>3.8589971071171353E-3</v>
      </c>
      <c r="AA350" s="417">
        <v>1.3709866100000001E-2</v>
      </c>
      <c r="AB350" s="418">
        <v>2.7098901830000001E-2</v>
      </c>
      <c r="AC350" s="419">
        <v>4.9134259672783696E-2</v>
      </c>
      <c r="AD350" s="417">
        <v>3.9019571000000002E-3</v>
      </c>
      <c r="AE350" s="418">
        <v>5.8509723799999996E-3</v>
      </c>
      <c r="AF350" s="419">
        <v>9.1496522102993052E-3</v>
      </c>
      <c r="AG350" s="417">
        <v>2.2294017199999999E-2</v>
      </c>
      <c r="AH350" s="418">
        <v>2.9670985980000002E-2</v>
      </c>
      <c r="AI350" s="419">
        <v>1.0826830891750924E-2</v>
      </c>
      <c r="AJ350" s="417">
        <v>1.00318631E-2</v>
      </c>
      <c r="AK350" s="418">
        <v>1.389660509E-2</v>
      </c>
      <c r="AL350" s="419">
        <v>4.031699444625501E-3</v>
      </c>
      <c r="AM350" s="417">
        <v>4.3026408299999999E-2</v>
      </c>
      <c r="AN350" s="418">
        <v>8.0216163430000001E-2</v>
      </c>
      <c r="AO350" s="419">
        <v>0.10808993123870909</v>
      </c>
      <c r="AP350" s="417">
        <v>0.24982498</v>
      </c>
      <c r="AQ350" s="418">
        <v>0.48666366150000001</v>
      </c>
      <c r="AR350" s="440">
        <v>0.48666366150000001</v>
      </c>
      <c r="AS350" s="422"/>
      <c r="AT350" s="423"/>
      <c r="AU350" s="423"/>
    </row>
    <row r="351" spans="1:47" x14ac:dyDescent="0.2">
      <c r="A351" s="231">
        <v>1983</v>
      </c>
      <c r="B351" s="232">
        <v>27</v>
      </c>
      <c r="C351" s="417">
        <v>2.4157565499999998</v>
      </c>
      <c r="D351" s="418">
        <v>4.1620114700000004</v>
      </c>
      <c r="E351" s="419">
        <v>5.3076579543465749</v>
      </c>
      <c r="F351" s="417">
        <v>1.1050348999999999</v>
      </c>
      <c r="G351" s="418">
        <v>1.6209103684999999</v>
      </c>
      <c r="H351" s="419">
        <v>1.3431447691910228</v>
      </c>
      <c r="I351" s="417">
        <v>2.2204888899999999</v>
      </c>
      <c r="J351" s="418">
        <v>5.2764228580000001</v>
      </c>
      <c r="K351" s="419">
        <v>7.0985967014192735</v>
      </c>
      <c r="L351" s="420"/>
      <c r="M351" s="421"/>
      <c r="N351" s="419">
        <v>4.9411734213399335E-3</v>
      </c>
      <c r="O351" s="417">
        <v>0.23722372</v>
      </c>
      <c r="P351" s="418">
        <v>0.45497549300000001</v>
      </c>
      <c r="Q351" s="419">
        <v>0.80261538161280455</v>
      </c>
      <c r="R351" s="422"/>
      <c r="S351" s="423"/>
      <c r="T351" s="419">
        <v>771.9695588429048</v>
      </c>
      <c r="U351" s="417">
        <v>6.2654804120229645E-4</v>
      </c>
      <c r="V351" s="418">
        <v>8.36951030057413E-4</v>
      </c>
      <c r="W351" s="419">
        <v>2.8885693343667436E-3</v>
      </c>
      <c r="X351" s="417">
        <v>7.4127608915906785E-4</v>
      </c>
      <c r="Y351" s="418">
        <v>9.9022619047619046E-4</v>
      </c>
      <c r="Z351" s="419">
        <v>3.8729121350767975E-3</v>
      </c>
      <c r="AA351" s="417">
        <v>1.3709866100000001E-2</v>
      </c>
      <c r="AB351" s="418">
        <v>2.7098901830000001E-2</v>
      </c>
      <c r="AC351" s="419">
        <v>4.7452916085373081E-2</v>
      </c>
      <c r="AD351" s="417">
        <v>3.9019571000000002E-3</v>
      </c>
      <c r="AE351" s="418">
        <v>5.8509723799999996E-3</v>
      </c>
      <c r="AF351" s="419">
        <v>8.8365524414331063E-3</v>
      </c>
      <c r="AG351" s="417">
        <v>2.2294017199999999E-2</v>
      </c>
      <c r="AH351" s="418">
        <v>2.9670985980000002E-2</v>
      </c>
      <c r="AI351" s="419">
        <v>1.0456354026551991E-2</v>
      </c>
      <c r="AJ351" s="417">
        <v>1.00318631E-2</v>
      </c>
      <c r="AK351" s="418">
        <v>1.389660509E-2</v>
      </c>
      <c r="AL351" s="419">
        <v>3.8937354234900952E-3</v>
      </c>
      <c r="AM351" s="417">
        <v>4.3026408299999999E-2</v>
      </c>
      <c r="AN351" s="418">
        <v>8.0216163430000001E-2</v>
      </c>
      <c r="AO351" s="419">
        <v>0.10439122867548398</v>
      </c>
      <c r="AP351" s="417">
        <v>0.24982498</v>
      </c>
      <c r="AQ351" s="418">
        <v>0.48666366150000001</v>
      </c>
      <c r="AR351" s="440">
        <v>0.48666366150000001</v>
      </c>
      <c r="AS351" s="422"/>
      <c r="AT351" s="423"/>
      <c r="AU351" s="423"/>
    </row>
    <row r="352" spans="1:47" x14ac:dyDescent="0.2">
      <c r="A352" s="231">
        <v>1983</v>
      </c>
      <c r="B352" s="232">
        <v>28</v>
      </c>
      <c r="C352" s="417">
        <v>2.4157565499999998</v>
      </c>
      <c r="D352" s="418">
        <v>4.1620114700000004</v>
      </c>
      <c r="E352" s="419">
        <v>5.3091275584513538</v>
      </c>
      <c r="F352" s="417">
        <v>1.1050348999999999</v>
      </c>
      <c r="G352" s="418">
        <v>1.6209103684999999</v>
      </c>
      <c r="H352" s="419">
        <v>1.3443334097335233</v>
      </c>
      <c r="I352" s="417">
        <v>2.2204888899999999</v>
      </c>
      <c r="J352" s="418">
        <v>5.2764228580000001</v>
      </c>
      <c r="K352" s="419">
        <v>7.1016773231040435</v>
      </c>
      <c r="L352" s="420"/>
      <c r="M352" s="421"/>
      <c r="N352" s="419">
        <v>4.9437971033215334E-3</v>
      </c>
      <c r="O352" s="417">
        <v>0.23722372</v>
      </c>
      <c r="P352" s="418">
        <v>0.45497549300000001</v>
      </c>
      <c r="Q352" s="419">
        <v>0.80267412577736319</v>
      </c>
      <c r="R352" s="422"/>
      <c r="S352" s="423"/>
      <c r="T352" s="419">
        <v>771.95729621173666</v>
      </c>
      <c r="U352" s="417">
        <v>6.2654804120229645E-4</v>
      </c>
      <c r="V352" s="418">
        <v>8.36951030057413E-4</v>
      </c>
      <c r="W352" s="419">
        <v>2.8911232598988605E-3</v>
      </c>
      <c r="X352" s="417">
        <v>7.4127608915906785E-4</v>
      </c>
      <c r="Y352" s="418">
        <v>9.9022619047619046E-4</v>
      </c>
      <c r="Z352" s="419">
        <v>3.8844183202098649E-3</v>
      </c>
      <c r="AA352" s="417">
        <v>1.3709866100000001E-2</v>
      </c>
      <c r="AB352" s="418">
        <v>2.7098901830000001E-2</v>
      </c>
      <c r="AC352" s="419">
        <v>4.74949390430668E-2</v>
      </c>
      <c r="AD352" s="417">
        <v>3.9019571000000002E-3</v>
      </c>
      <c r="AE352" s="418">
        <v>5.8509723799999996E-3</v>
      </c>
      <c r="AF352" s="419">
        <v>8.8443843776892014E-3</v>
      </c>
      <c r="AG352" s="417">
        <v>2.2294017199999999E-2</v>
      </c>
      <c r="AH352" s="418">
        <v>2.9670985980000002E-2</v>
      </c>
      <c r="AI352" s="419">
        <v>1.0465594014948044E-2</v>
      </c>
      <c r="AJ352" s="417">
        <v>1.00318631E-2</v>
      </c>
      <c r="AK352" s="418">
        <v>1.389660509E-2</v>
      </c>
      <c r="AL352" s="419">
        <v>3.8971807559034779E-3</v>
      </c>
      <c r="AM352" s="417">
        <v>4.3026408299999999E-2</v>
      </c>
      <c r="AN352" s="418">
        <v>8.0216163430000001E-2</v>
      </c>
      <c r="AO352" s="419">
        <v>0.10448337004015179</v>
      </c>
      <c r="AP352" s="417">
        <v>0.24982498</v>
      </c>
      <c r="AQ352" s="418">
        <v>0.48666366150000001</v>
      </c>
      <c r="AR352" s="440">
        <v>0.48666366150000001</v>
      </c>
      <c r="AS352" s="422"/>
      <c r="AT352" s="423"/>
      <c r="AU352" s="423"/>
    </row>
    <row r="353" spans="1:47" x14ac:dyDescent="0.2">
      <c r="A353" s="231">
        <v>1983</v>
      </c>
      <c r="B353" s="232">
        <v>29</v>
      </c>
      <c r="C353" s="417">
        <v>2.4157565499999998</v>
      </c>
      <c r="D353" s="418">
        <v>4.1620114700000004</v>
      </c>
      <c r="E353" s="419">
        <v>5.3104798282840546</v>
      </c>
      <c r="F353" s="417">
        <v>1.1050348999999999</v>
      </c>
      <c r="G353" s="418">
        <v>1.6209103684999999</v>
      </c>
      <c r="H353" s="419">
        <v>1.3454149595377516</v>
      </c>
      <c r="I353" s="417">
        <v>2.2204888899999999</v>
      </c>
      <c r="J353" s="418">
        <v>5.2764228580000001</v>
      </c>
      <c r="K353" s="419">
        <v>7.1044386887803466</v>
      </c>
      <c r="L353" s="420"/>
      <c r="M353" s="421"/>
      <c r="N353" s="419">
        <v>4.946204194229125E-3</v>
      </c>
      <c r="O353" s="417">
        <v>0.23722372</v>
      </c>
      <c r="P353" s="418">
        <v>0.45497549300000001</v>
      </c>
      <c r="Q353" s="419">
        <v>0.80272229004425966</v>
      </c>
      <c r="R353" s="422"/>
      <c r="S353" s="423"/>
      <c r="T353" s="419">
        <v>771.93271419224027</v>
      </c>
      <c r="U353" s="417">
        <v>6.2654804120229645E-4</v>
      </c>
      <c r="V353" s="418">
        <v>8.36951030057413E-4</v>
      </c>
      <c r="W353" s="419">
        <v>2.8934559202998312E-3</v>
      </c>
      <c r="X353" s="417">
        <v>7.4127608915906785E-4</v>
      </c>
      <c r="Y353" s="418">
        <v>9.9022619047619046E-4</v>
      </c>
      <c r="Z353" s="419">
        <v>3.8949505490105921E-3</v>
      </c>
      <c r="AA353" s="417">
        <v>1.3709866100000001E-2</v>
      </c>
      <c r="AB353" s="418">
        <v>2.7098901830000001E-2</v>
      </c>
      <c r="AC353" s="419">
        <v>4.7533241370937958E-2</v>
      </c>
      <c r="AD353" s="417">
        <v>3.9019571000000002E-3</v>
      </c>
      <c r="AE353" s="418">
        <v>5.8509723799999996E-3</v>
      </c>
      <c r="AF353" s="419">
        <v>8.8514928283796243E-3</v>
      </c>
      <c r="AG353" s="417">
        <v>2.2294017199999999E-2</v>
      </c>
      <c r="AH353" s="418">
        <v>2.9670985980000002E-2</v>
      </c>
      <c r="AI353" s="419">
        <v>1.0474037055309169E-2</v>
      </c>
      <c r="AJ353" s="417">
        <v>1.00318631E-2</v>
      </c>
      <c r="AK353" s="418">
        <v>1.389660509E-2</v>
      </c>
      <c r="AL353" s="419">
        <v>3.9003189194913614E-3</v>
      </c>
      <c r="AM353" s="417">
        <v>4.3026408299999999E-2</v>
      </c>
      <c r="AN353" s="418">
        <v>8.0216163430000001E-2</v>
      </c>
      <c r="AO353" s="419">
        <v>0.10456767901929737</v>
      </c>
      <c r="AP353" s="417">
        <v>0.24982498</v>
      </c>
      <c r="AQ353" s="418">
        <v>0.48666366150000001</v>
      </c>
      <c r="AR353" s="440">
        <v>0.48666366150000001</v>
      </c>
      <c r="AS353" s="422"/>
      <c r="AT353" s="423"/>
      <c r="AU353" s="423"/>
    </row>
    <row r="354" spans="1:47" x14ac:dyDescent="0.2">
      <c r="A354" s="231">
        <v>1983</v>
      </c>
      <c r="B354" s="232">
        <v>30</v>
      </c>
      <c r="C354" s="417">
        <v>2.4157565499999998</v>
      </c>
      <c r="D354" s="418">
        <v>4.1620114700000004</v>
      </c>
      <c r="E354" s="419">
        <v>5.3117388790605844</v>
      </c>
      <c r="F354" s="417">
        <v>1.1050348999999999</v>
      </c>
      <c r="G354" s="418">
        <v>1.6209103684999999</v>
      </c>
      <c r="H354" s="419">
        <v>1.3464294317103809</v>
      </c>
      <c r="I354" s="417">
        <v>2.2204888899999999</v>
      </c>
      <c r="J354" s="418">
        <v>5.2764228580000001</v>
      </c>
      <c r="K354" s="419">
        <v>7.107102566469246</v>
      </c>
      <c r="L354" s="420"/>
      <c r="M354" s="421"/>
      <c r="N354" s="419">
        <v>4.9484405045765708E-3</v>
      </c>
      <c r="O354" s="417">
        <v>0.23722372</v>
      </c>
      <c r="P354" s="418">
        <v>0.45497549300000001</v>
      </c>
      <c r="Q354" s="419">
        <v>0.8027716891566512</v>
      </c>
      <c r="R354" s="422"/>
      <c r="S354" s="423"/>
      <c r="T354" s="419">
        <v>771.90428816728945</v>
      </c>
      <c r="U354" s="417">
        <v>6.2654804120229645E-4</v>
      </c>
      <c r="V354" s="418">
        <v>8.36951030057413E-4</v>
      </c>
      <c r="W354" s="419">
        <v>2.8956337268928028E-3</v>
      </c>
      <c r="X354" s="417">
        <v>7.4127608915906785E-4</v>
      </c>
      <c r="Y354" s="418">
        <v>9.9022619047619046E-4</v>
      </c>
      <c r="Z354" s="419">
        <v>3.9047348921877798E-3</v>
      </c>
      <c r="AA354" s="417">
        <v>1.3709866100000001E-2</v>
      </c>
      <c r="AB354" s="418">
        <v>2.7098901830000001E-2</v>
      </c>
      <c r="AC354" s="419">
        <v>4.7569041612183664E-2</v>
      </c>
      <c r="AD354" s="417">
        <v>3.9019571000000002E-3</v>
      </c>
      <c r="AE354" s="418">
        <v>5.8509723799999996E-3</v>
      </c>
      <c r="AF354" s="419">
        <v>8.8581680191267328E-3</v>
      </c>
      <c r="AG354" s="417">
        <v>2.2294017199999999E-2</v>
      </c>
      <c r="AH354" s="418">
        <v>2.9670985980000002E-2</v>
      </c>
      <c r="AI354" s="419">
        <v>1.0481904991282718E-2</v>
      </c>
      <c r="AJ354" s="417">
        <v>1.00318631E-2</v>
      </c>
      <c r="AK354" s="418">
        <v>1.389660509E-2</v>
      </c>
      <c r="AL354" s="419">
        <v>3.9032592108299356E-3</v>
      </c>
      <c r="AM354" s="417">
        <v>4.3026408299999999E-2</v>
      </c>
      <c r="AN354" s="418">
        <v>8.0216163430000001E-2</v>
      </c>
      <c r="AO354" s="419">
        <v>0.10464648626387714</v>
      </c>
      <c r="AP354" s="417">
        <v>0.24982498</v>
      </c>
      <c r="AQ354" s="418">
        <v>0.48666366150000001</v>
      </c>
      <c r="AR354" s="440">
        <v>0.48666366150000001</v>
      </c>
      <c r="AS354" s="422"/>
      <c r="AT354" s="423"/>
      <c r="AU354" s="423"/>
    </row>
    <row r="355" spans="1:47" x14ac:dyDescent="0.2">
      <c r="A355" s="231">
        <v>1983</v>
      </c>
      <c r="B355" s="232">
        <v>31</v>
      </c>
      <c r="C355" s="417">
        <v>2.4157565499999998</v>
      </c>
      <c r="D355" s="418">
        <v>4.1620114700000004</v>
      </c>
      <c r="E355" s="419">
        <v>5.3128619815279929</v>
      </c>
      <c r="F355" s="417">
        <v>1.1050348999999999</v>
      </c>
      <c r="G355" s="418">
        <v>1.6209103684999999</v>
      </c>
      <c r="H355" s="419">
        <v>1.347348873785317</v>
      </c>
      <c r="I355" s="417">
        <v>2.2204888899999999</v>
      </c>
      <c r="J355" s="418">
        <v>5.2764228580000001</v>
      </c>
      <c r="K355" s="419">
        <v>7.1094542829860137</v>
      </c>
      <c r="L355" s="420"/>
      <c r="M355" s="421"/>
      <c r="N355" s="419">
        <v>4.9504770464046987E-3</v>
      </c>
      <c r="O355" s="417">
        <v>0.23722372</v>
      </c>
      <c r="P355" s="418">
        <v>0.45497549300000001</v>
      </c>
      <c r="Q355" s="419">
        <v>0.80281113478925237</v>
      </c>
      <c r="R355" s="422"/>
      <c r="S355" s="423"/>
      <c r="T355" s="419">
        <v>771.87828289678282</v>
      </c>
      <c r="U355" s="417">
        <v>6.2654804120229645E-4</v>
      </c>
      <c r="V355" s="418">
        <v>8.36951030057413E-4</v>
      </c>
      <c r="W355" s="419">
        <v>2.8976081920382593E-3</v>
      </c>
      <c r="X355" s="417">
        <v>7.4127608915906785E-4</v>
      </c>
      <c r="Y355" s="418">
        <v>9.9022619047619046E-4</v>
      </c>
      <c r="Z355" s="419">
        <v>3.9136662360276363E-3</v>
      </c>
      <c r="AA355" s="417">
        <v>1.3709866100000001E-2</v>
      </c>
      <c r="AB355" s="418">
        <v>2.7098901830000001E-2</v>
      </c>
      <c r="AC355" s="419">
        <v>4.7601498463340858E-2</v>
      </c>
      <c r="AD355" s="417">
        <v>3.9019571000000002E-3</v>
      </c>
      <c r="AE355" s="418">
        <v>5.8509723799999996E-3</v>
      </c>
      <c r="AF355" s="419">
        <v>8.8642283964981815E-3</v>
      </c>
      <c r="AG355" s="417">
        <v>2.2294017199999999E-2</v>
      </c>
      <c r="AH355" s="418">
        <v>2.9670985980000002E-2</v>
      </c>
      <c r="AI355" s="419">
        <v>1.0489074999398175E-2</v>
      </c>
      <c r="AJ355" s="417">
        <v>1.00318631E-2</v>
      </c>
      <c r="AK355" s="418">
        <v>1.389660509E-2</v>
      </c>
      <c r="AL355" s="419">
        <v>3.9059208600476644E-3</v>
      </c>
      <c r="AM355" s="417">
        <v>4.3026408299999999E-2</v>
      </c>
      <c r="AN355" s="418">
        <v>8.0216163430000001E-2</v>
      </c>
      <c r="AO355" s="419">
        <v>0.10471797477953156</v>
      </c>
      <c r="AP355" s="417">
        <v>0.24982498</v>
      </c>
      <c r="AQ355" s="418">
        <v>0.48666366150000001</v>
      </c>
      <c r="AR355" s="440">
        <v>0.48666366150000001</v>
      </c>
      <c r="AS355" s="422"/>
      <c r="AT355" s="423"/>
      <c r="AU355" s="423"/>
    </row>
    <row r="356" spans="1:47" x14ac:dyDescent="0.2">
      <c r="A356" s="231">
        <v>1983</v>
      </c>
      <c r="B356" s="232">
        <v>32</v>
      </c>
      <c r="C356" s="417">
        <v>2.4157565499999998</v>
      </c>
      <c r="D356" s="418">
        <v>4.1620114700000004</v>
      </c>
      <c r="E356" s="419">
        <v>5.3128619815279929</v>
      </c>
      <c r="F356" s="417">
        <v>1.1050348999999999</v>
      </c>
      <c r="G356" s="418">
        <v>1.6209103684999999</v>
      </c>
      <c r="H356" s="419">
        <v>1.347348873785317</v>
      </c>
      <c r="I356" s="417">
        <v>2.2204888899999999</v>
      </c>
      <c r="J356" s="418">
        <v>5.2764228580000001</v>
      </c>
      <c r="K356" s="419">
        <v>7.1094542829860137</v>
      </c>
      <c r="L356" s="420"/>
      <c r="M356" s="421"/>
      <c r="N356" s="419">
        <v>4.9504770464046987E-3</v>
      </c>
      <c r="O356" s="417">
        <v>0.23722372</v>
      </c>
      <c r="P356" s="418">
        <v>0.45497549300000001</v>
      </c>
      <c r="Q356" s="419">
        <v>0.80281113478925237</v>
      </c>
      <c r="R356" s="425"/>
      <c r="S356" s="426"/>
      <c r="T356" s="419">
        <v>771.87828289678282</v>
      </c>
      <c r="U356" s="417">
        <v>6.2654804120229645E-4</v>
      </c>
      <c r="V356" s="418">
        <v>8.36951030057413E-4</v>
      </c>
      <c r="W356" s="419">
        <v>2.8976081920382593E-3</v>
      </c>
      <c r="X356" s="417">
        <v>7.4127608915906785E-4</v>
      </c>
      <c r="Y356" s="418">
        <v>9.9022619047619046E-4</v>
      </c>
      <c r="Z356" s="419">
        <v>3.9136662360276363E-3</v>
      </c>
      <c r="AA356" s="417">
        <v>1.3709866100000001E-2</v>
      </c>
      <c r="AB356" s="418">
        <v>2.7098901830000001E-2</v>
      </c>
      <c r="AC356" s="419">
        <v>4.7601498463340858E-2</v>
      </c>
      <c r="AD356" s="417">
        <v>3.9019571000000002E-3</v>
      </c>
      <c r="AE356" s="418">
        <v>5.8509723799999996E-3</v>
      </c>
      <c r="AF356" s="419">
        <v>8.8642283964981815E-3</v>
      </c>
      <c r="AG356" s="417">
        <v>2.2294017199999999E-2</v>
      </c>
      <c r="AH356" s="418">
        <v>2.9670985980000002E-2</v>
      </c>
      <c r="AI356" s="419">
        <v>1.0489074999398175E-2</v>
      </c>
      <c r="AJ356" s="417">
        <v>1.00318631E-2</v>
      </c>
      <c r="AK356" s="418">
        <v>1.389660509E-2</v>
      </c>
      <c r="AL356" s="419">
        <v>3.9059208600476644E-3</v>
      </c>
      <c r="AM356" s="417">
        <v>4.3026408299999999E-2</v>
      </c>
      <c r="AN356" s="418">
        <v>8.0216163430000001E-2</v>
      </c>
      <c r="AO356" s="419">
        <v>0.10471797477953156</v>
      </c>
      <c r="AP356" s="417">
        <v>0.24982498</v>
      </c>
      <c r="AQ356" s="418">
        <v>0.48666366150000001</v>
      </c>
      <c r="AR356" s="440">
        <v>0.48666366150000001</v>
      </c>
      <c r="AS356" s="425"/>
      <c r="AT356" s="426"/>
      <c r="AU356" s="426"/>
    </row>
    <row r="357" spans="1:47" x14ac:dyDescent="0.2">
      <c r="A357" s="231">
        <v>1983</v>
      </c>
      <c r="B357" s="232">
        <v>33</v>
      </c>
      <c r="C357" s="417">
        <v>2.4157565499999998</v>
      </c>
      <c r="D357" s="418">
        <v>4.1620114700000004</v>
      </c>
      <c r="E357" s="419">
        <v>5.3128619815279929</v>
      </c>
      <c r="F357" s="417">
        <v>1.1050348999999999</v>
      </c>
      <c r="G357" s="418">
        <v>1.6209103684999999</v>
      </c>
      <c r="H357" s="419">
        <v>1.347348873785317</v>
      </c>
      <c r="I357" s="417">
        <v>2.2204888899999999</v>
      </c>
      <c r="J357" s="418">
        <v>5.2764228580000001</v>
      </c>
      <c r="K357" s="419">
        <v>7.1094542829860137</v>
      </c>
      <c r="L357" s="420"/>
      <c r="M357" s="421"/>
      <c r="N357" s="419">
        <v>4.9504770464046987E-3</v>
      </c>
      <c r="O357" s="417">
        <v>0.23722372</v>
      </c>
      <c r="P357" s="418">
        <v>0.45497549300000001</v>
      </c>
      <c r="Q357" s="419">
        <v>0.80281113478925237</v>
      </c>
      <c r="R357" s="425"/>
      <c r="S357" s="426"/>
      <c r="T357" s="419">
        <v>771.87828289678282</v>
      </c>
      <c r="U357" s="417">
        <v>6.2654804120229645E-4</v>
      </c>
      <c r="V357" s="418">
        <v>8.36951030057413E-4</v>
      </c>
      <c r="W357" s="419">
        <v>2.8976081920382593E-3</v>
      </c>
      <c r="X357" s="417">
        <v>7.4127608915906785E-4</v>
      </c>
      <c r="Y357" s="418">
        <v>9.9022619047619046E-4</v>
      </c>
      <c r="Z357" s="419">
        <v>3.9136662360276363E-3</v>
      </c>
      <c r="AA357" s="417">
        <v>1.3709866100000001E-2</v>
      </c>
      <c r="AB357" s="418">
        <v>2.7098901830000001E-2</v>
      </c>
      <c r="AC357" s="419">
        <v>4.7601498463340858E-2</v>
      </c>
      <c r="AD357" s="417">
        <v>3.9019571000000002E-3</v>
      </c>
      <c r="AE357" s="418">
        <v>5.8509723799999996E-3</v>
      </c>
      <c r="AF357" s="419">
        <v>8.8642283964981815E-3</v>
      </c>
      <c r="AG357" s="417">
        <v>2.2294017199999999E-2</v>
      </c>
      <c r="AH357" s="418">
        <v>2.9670985980000002E-2</v>
      </c>
      <c r="AI357" s="419">
        <v>1.0489074999398175E-2</v>
      </c>
      <c r="AJ357" s="417">
        <v>1.00318631E-2</v>
      </c>
      <c r="AK357" s="418">
        <v>1.389660509E-2</v>
      </c>
      <c r="AL357" s="419">
        <v>3.9059208600476644E-3</v>
      </c>
      <c r="AM357" s="417">
        <v>4.3026408299999999E-2</v>
      </c>
      <c r="AN357" s="418">
        <v>8.0216163430000001E-2</v>
      </c>
      <c r="AO357" s="419">
        <v>0.10471797477953156</v>
      </c>
      <c r="AP357" s="417">
        <v>0.24982498</v>
      </c>
      <c r="AQ357" s="418">
        <v>0.48666366150000001</v>
      </c>
      <c r="AR357" s="440">
        <v>0.48666366150000001</v>
      </c>
      <c r="AS357" s="425"/>
      <c r="AT357" s="426"/>
      <c r="AU357" s="426"/>
    </row>
    <row r="358" spans="1:47" x14ac:dyDescent="0.2">
      <c r="A358" s="231">
        <v>1983</v>
      </c>
      <c r="B358" s="232">
        <v>34</v>
      </c>
      <c r="C358" s="417">
        <v>2.4157565499999998</v>
      </c>
      <c r="D358" s="418">
        <v>4.1620114700000004</v>
      </c>
      <c r="E358" s="419">
        <v>5.3128619815279929</v>
      </c>
      <c r="F358" s="417">
        <v>1.1050348999999999</v>
      </c>
      <c r="G358" s="418">
        <v>1.6209103684999999</v>
      </c>
      <c r="H358" s="419">
        <v>1.347348873785317</v>
      </c>
      <c r="I358" s="417">
        <v>2.2204888899999999</v>
      </c>
      <c r="J358" s="418">
        <v>5.2764228580000001</v>
      </c>
      <c r="K358" s="419">
        <v>7.1094542829860137</v>
      </c>
      <c r="L358" s="420"/>
      <c r="M358" s="421"/>
      <c r="N358" s="419">
        <v>4.9504770464046987E-3</v>
      </c>
      <c r="O358" s="417">
        <v>0.23722372</v>
      </c>
      <c r="P358" s="418">
        <v>0.45497549300000001</v>
      </c>
      <c r="Q358" s="419">
        <v>0.80281113478925237</v>
      </c>
      <c r="R358" s="425"/>
      <c r="S358" s="426"/>
      <c r="T358" s="419">
        <v>771.87828289678282</v>
      </c>
      <c r="U358" s="417">
        <v>6.2654804120229645E-4</v>
      </c>
      <c r="V358" s="418">
        <v>8.36951030057413E-4</v>
      </c>
      <c r="W358" s="419">
        <v>2.8976081920382593E-3</v>
      </c>
      <c r="X358" s="417">
        <v>7.4127608915906785E-4</v>
      </c>
      <c r="Y358" s="418">
        <v>9.9022619047619046E-4</v>
      </c>
      <c r="Z358" s="419">
        <v>3.9136662360276363E-3</v>
      </c>
      <c r="AA358" s="417">
        <v>1.3709866100000001E-2</v>
      </c>
      <c r="AB358" s="418">
        <v>2.7098901830000001E-2</v>
      </c>
      <c r="AC358" s="419">
        <v>4.7601498463340858E-2</v>
      </c>
      <c r="AD358" s="417">
        <v>3.9019571000000002E-3</v>
      </c>
      <c r="AE358" s="418">
        <v>5.8509723799999996E-3</v>
      </c>
      <c r="AF358" s="419">
        <v>8.8642283964981815E-3</v>
      </c>
      <c r="AG358" s="417">
        <v>2.2294017199999999E-2</v>
      </c>
      <c r="AH358" s="418">
        <v>2.9670985980000002E-2</v>
      </c>
      <c r="AI358" s="419">
        <v>1.0489074999398175E-2</v>
      </c>
      <c r="AJ358" s="417">
        <v>1.00318631E-2</v>
      </c>
      <c r="AK358" s="418">
        <v>1.389660509E-2</v>
      </c>
      <c r="AL358" s="419">
        <v>3.9059208600476644E-3</v>
      </c>
      <c r="AM358" s="417">
        <v>4.3026408299999999E-2</v>
      </c>
      <c r="AN358" s="418">
        <v>8.0216163430000001E-2</v>
      </c>
      <c r="AO358" s="419">
        <v>0.10471797477953156</v>
      </c>
      <c r="AP358" s="417">
        <v>0.24982498</v>
      </c>
      <c r="AQ358" s="418">
        <v>0.48666366150000001</v>
      </c>
      <c r="AR358" s="440">
        <v>0.48666366150000001</v>
      </c>
      <c r="AS358" s="425"/>
      <c r="AT358" s="426"/>
      <c r="AU358" s="426"/>
    </row>
    <row r="359" spans="1:47" x14ac:dyDescent="0.2">
      <c r="A359" s="231">
        <v>1983</v>
      </c>
      <c r="B359" s="232">
        <v>35</v>
      </c>
      <c r="C359" s="417">
        <v>2.4157565499999998</v>
      </c>
      <c r="D359" s="418">
        <v>4.1620114700000004</v>
      </c>
      <c r="E359" s="419">
        <v>5.3128619815279929</v>
      </c>
      <c r="F359" s="417">
        <v>1.1050348999999999</v>
      </c>
      <c r="G359" s="418">
        <v>1.6209103684999999</v>
      </c>
      <c r="H359" s="419">
        <v>1.347348873785317</v>
      </c>
      <c r="I359" s="417">
        <v>2.2204888899999999</v>
      </c>
      <c r="J359" s="418">
        <v>5.2764228580000001</v>
      </c>
      <c r="K359" s="419">
        <v>7.1094542829860137</v>
      </c>
      <c r="L359" s="420"/>
      <c r="M359" s="421"/>
      <c r="N359" s="419">
        <v>4.9504770464046987E-3</v>
      </c>
      <c r="O359" s="417">
        <v>0.23722372</v>
      </c>
      <c r="P359" s="418">
        <v>0.45497549300000001</v>
      </c>
      <c r="Q359" s="419">
        <v>0.80281113478925237</v>
      </c>
      <c r="R359" s="425"/>
      <c r="S359" s="426"/>
      <c r="T359" s="419">
        <v>771.87828289678282</v>
      </c>
      <c r="U359" s="417">
        <v>6.2654804120229645E-4</v>
      </c>
      <c r="V359" s="418">
        <v>8.36951030057413E-4</v>
      </c>
      <c r="W359" s="419">
        <v>2.8976081920382593E-3</v>
      </c>
      <c r="X359" s="417">
        <v>7.4127608915906785E-4</v>
      </c>
      <c r="Y359" s="418">
        <v>9.9022619047619046E-4</v>
      </c>
      <c r="Z359" s="419">
        <v>3.9136662360276363E-3</v>
      </c>
      <c r="AA359" s="417">
        <v>1.3709866100000001E-2</v>
      </c>
      <c r="AB359" s="418">
        <v>2.7098901830000001E-2</v>
      </c>
      <c r="AC359" s="419">
        <v>4.7601498463340858E-2</v>
      </c>
      <c r="AD359" s="417">
        <v>3.9019571000000002E-3</v>
      </c>
      <c r="AE359" s="418">
        <v>5.8509723799999996E-3</v>
      </c>
      <c r="AF359" s="419">
        <v>8.8642283964981815E-3</v>
      </c>
      <c r="AG359" s="417">
        <v>2.2294017199999999E-2</v>
      </c>
      <c r="AH359" s="418">
        <v>2.9670985980000002E-2</v>
      </c>
      <c r="AI359" s="419">
        <v>1.0489074999398175E-2</v>
      </c>
      <c r="AJ359" s="417">
        <v>1.00318631E-2</v>
      </c>
      <c r="AK359" s="418">
        <v>1.389660509E-2</v>
      </c>
      <c r="AL359" s="419">
        <v>3.9059208600476644E-3</v>
      </c>
      <c r="AM359" s="417">
        <v>4.3026408299999999E-2</v>
      </c>
      <c r="AN359" s="418">
        <v>8.0216163430000001E-2</v>
      </c>
      <c r="AO359" s="419">
        <v>0.10471797477953156</v>
      </c>
      <c r="AP359" s="417">
        <v>0.24982498</v>
      </c>
      <c r="AQ359" s="418">
        <v>0.48666366150000001</v>
      </c>
      <c r="AR359" s="440">
        <v>0.48666366150000001</v>
      </c>
      <c r="AS359" s="425"/>
      <c r="AT359" s="426"/>
      <c r="AU359" s="426"/>
    </row>
    <row r="360" spans="1:47" x14ac:dyDescent="0.2">
      <c r="A360" s="231">
        <v>1983</v>
      </c>
      <c r="B360" s="232">
        <v>36</v>
      </c>
      <c r="C360" s="417">
        <v>2.4157565499999998</v>
      </c>
      <c r="D360" s="418">
        <v>4.1620114700000004</v>
      </c>
      <c r="E360" s="419">
        <v>5.3128619815279929</v>
      </c>
      <c r="F360" s="417">
        <v>1.1050348999999999</v>
      </c>
      <c r="G360" s="418">
        <v>1.6209103684999999</v>
      </c>
      <c r="H360" s="419">
        <v>1.347348873785317</v>
      </c>
      <c r="I360" s="417">
        <v>2.2204888899999999</v>
      </c>
      <c r="J360" s="418">
        <v>5.2764228580000001</v>
      </c>
      <c r="K360" s="419">
        <v>7.1094542829860137</v>
      </c>
      <c r="L360" s="420"/>
      <c r="M360" s="421"/>
      <c r="N360" s="419">
        <v>4.9504770464046987E-3</v>
      </c>
      <c r="O360" s="417">
        <v>0.23722372</v>
      </c>
      <c r="P360" s="418">
        <v>0.45497549300000001</v>
      </c>
      <c r="Q360" s="419">
        <v>0.80281113478925237</v>
      </c>
      <c r="R360" s="425"/>
      <c r="S360" s="426"/>
      <c r="T360" s="419">
        <v>771.87828289678282</v>
      </c>
      <c r="U360" s="417">
        <v>6.2654804120229645E-4</v>
      </c>
      <c r="V360" s="418">
        <v>8.36951030057413E-4</v>
      </c>
      <c r="W360" s="419">
        <v>2.8976081920382593E-3</v>
      </c>
      <c r="X360" s="417">
        <v>7.4127608915906785E-4</v>
      </c>
      <c r="Y360" s="418">
        <v>9.9022619047619046E-4</v>
      </c>
      <c r="Z360" s="419">
        <v>3.9136662360276363E-3</v>
      </c>
      <c r="AA360" s="417">
        <v>1.3709866100000001E-2</v>
      </c>
      <c r="AB360" s="418">
        <v>2.7098901830000001E-2</v>
      </c>
      <c r="AC360" s="419">
        <v>4.7601498463340858E-2</v>
      </c>
      <c r="AD360" s="417">
        <v>3.9019571000000002E-3</v>
      </c>
      <c r="AE360" s="418">
        <v>5.8509723799999996E-3</v>
      </c>
      <c r="AF360" s="419">
        <v>8.8642283964981815E-3</v>
      </c>
      <c r="AG360" s="417">
        <v>2.2294017199999999E-2</v>
      </c>
      <c r="AH360" s="418">
        <v>2.9670985980000002E-2</v>
      </c>
      <c r="AI360" s="419">
        <v>1.0489074999398175E-2</v>
      </c>
      <c r="AJ360" s="417">
        <v>1.00318631E-2</v>
      </c>
      <c r="AK360" s="418">
        <v>1.389660509E-2</v>
      </c>
      <c r="AL360" s="419">
        <v>3.9059208600476644E-3</v>
      </c>
      <c r="AM360" s="417">
        <v>4.3026408299999999E-2</v>
      </c>
      <c r="AN360" s="418">
        <v>8.0216163430000001E-2</v>
      </c>
      <c r="AO360" s="419">
        <v>0.10471797477953156</v>
      </c>
      <c r="AP360" s="417">
        <v>0.24982498</v>
      </c>
      <c r="AQ360" s="418">
        <v>0.48666366150000001</v>
      </c>
      <c r="AR360" s="440">
        <v>0.48666366150000001</v>
      </c>
      <c r="AS360" s="425"/>
      <c r="AT360" s="426"/>
      <c r="AU360" s="426"/>
    </row>
    <row r="361" spans="1:47" x14ac:dyDescent="0.2">
      <c r="A361" s="231">
        <v>1983</v>
      </c>
      <c r="B361" s="232">
        <v>37</v>
      </c>
      <c r="C361" s="417">
        <v>2.4157565499999998</v>
      </c>
      <c r="D361" s="418">
        <v>4.1620114700000004</v>
      </c>
      <c r="E361" s="419">
        <v>5.3128619815279929</v>
      </c>
      <c r="F361" s="417">
        <v>1.1050348999999999</v>
      </c>
      <c r="G361" s="418">
        <v>1.6209103684999999</v>
      </c>
      <c r="H361" s="419">
        <v>1.347348873785317</v>
      </c>
      <c r="I361" s="417">
        <v>2.2204888899999999</v>
      </c>
      <c r="J361" s="418">
        <v>5.2764228580000001</v>
      </c>
      <c r="K361" s="419">
        <v>7.1094542829860137</v>
      </c>
      <c r="L361" s="420"/>
      <c r="M361" s="421"/>
      <c r="N361" s="419">
        <v>4.9504770464046987E-3</v>
      </c>
      <c r="O361" s="417">
        <v>0.23722372</v>
      </c>
      <c r="P361" s="418">
        <v>0.45497549300000001</v>
      </c>
      <c r="Q361" s="419">
        <v>0.80281113478925237</v>
      </c>
      <c r="R361" s="425"/>
      <c r="S361" s="426"/>
      <c r="T361" s="419">
        <v>771.87828289678282</v>
      </c>
      <c r="U361" s="417">
        <v>6.2654804120229645E-4</v>
      </c>
      <c r="V361" s="418">
        <v>8.36951030057413E-4</v>
      </c>
      <c r="W361" s="419">
        <v>2.8976081920382593E-3</v>
      </c>
      <c r="X361" s="417">
        <v>7.4127608915906785E-4</v>
      </c>
      <c r="Y361" s="418">
        <v>9.9022619047619046E-4</v>
      </c>
      <c r="Z361" s="419">
        <v>3.9136662360276363E-3</v>
      </c>
      <c r="AA361" s="417">
        <v>1.3709866100000001E-2</v>
      </c>
      <c r="AB361" s="418">
        <v>2.7098901830000001E-2</v>
      </c>
      <c r="AC361" s="419">
        <v>4.7601498463340858E-2</v>
      </c>
      <c r="AD361" s="417">
        <v>3.9019571000000002E-3</v>
      </c>
      <c r="AE361" s="418">
        <v>5.8509723799999996E-3</v>
      </c>
      <c r="AF361" s="419">
        <v>8.8642283964981815E-3</v>
      </c>
      <c r="AG361" s="417">
        <v>2.2294017199999999E-2</v>
      </c>
      <c r="AH361" s="418">
        <v>2.9670985980000002E-2</v>
      </c>
      <c r="AI361" s="419">
        <v>1.0489074999398175E-2</v>
      </c>
      <c r="AJ361" s="417">
        <v>1.00318631E-2</v>
      </c>
      <c r="AK361" s="418">
        <v>1.389660509E-2</v>
      </c>
      <c r="AL361" s="419">
        <v>3.9059208600476644E-3</v>
      </c>
      <c r="AM361" s="417">
        <v>4.3026408299999999E-2</v>
      </c>
      <c r="AN361" s="418">
        <v>8.0216163430000001E-2</v>
      </c>
      <c r="AO361" s="419">
        <v>0.10471797477953156</v>
      </c>
      <c r="AP361" s="417">
        <v>0.24982498</v>
      </c>
      <c r="AQ361" s="418">
        <v>0.48666366150000001</v>
      </c>
      <c r="AR361" s="440">
        <v>0.48666366150000001</v>
      </c>
      <c r="AS361" s="425"/>
      <c r="AT361" s="426"/>
      <c r="AU361" s="426"/>
    </row>
    <row r="362" spans="1:47" x14ac:dyDescent="0.2">
      <c r="A362" s="231">
        <v>1983</v>
      </c>
      <c r="B362" s="232">
        <v>38</v>
      </c>
      <c r="C362" s="417">
        <v>2.4157565499999998</v>
      </c>
      <c r="D362" s="418">
        <v>4.1620114700000004</v>
      </c>
      <c r="E362" s="419">
        <v>5.3128619815279929</v>
      </c>
      <c r="F362" s="417">
        <v>1.1050348999999999</v>
      </c>
      <c r="G362" s="418">
        <v>1.6209103684999999</v>
      </c>
      <c r="H362" s="419">
        <v>1.347348873785317</v>
      </c>
      <c r="I362" s="417">
        <v>2.2204888899999999</v>
      </c>
      <c r="J362" s="418">
        <v>5.2764228580000001</v>
      </c>
      <c r="K362" s="419">
        <v>7.1094542829860137</v>
      </c>
      <c r="L362" s="420"/>
      <c r="M362" s="421"/>
      <c r="N362" s="419">
        <v>4.9504770464046987E-3</v>
      </c>
      <c r="O362" s="417">
        <v>0.23722372</v>
      </c>
      <c r="P362" s="418">
        <v>0.45497549300000001</v>
      </c>
      <c r="Q362" s="419">
        <v>0.80281113478925237</v>
      </c>
      <c r="R362" s="425"/>
      <c r="S362" s="426"/>
      <c r="T362" s="419">
        <v>771.87828289678282</v>
      </c>
      <c r="U362" s="417">
        <v>6.2654804120229645E-4</v>
      </c>
      <c r="V362" s="418">
        <v>8.36951030057413E-4</v>
      </c>
      <c r="W362" s="419">
        <v>2.8976081920382593E-3</v>
      </c>
      <c r="X362" s="417">
        <v>7.4127608915906785E-4</v>
      </c>
      <c r="Y362" s="418">
        <v>9.9022619047619046E-4</v>
      </c>
      <c r="Z362" s="419">
        <v>3.9136662360276363E-3</v>
      </c>
      <c r="AA362" s="417">
        <v>1.3709866100000001E-2</v>
      </c>
      <c r="AB362" s="418">
        <v>2.7098901830000001E-2</v>
      </c>
      <c r="AC362" s="419">
        <v>4.7601498463340858E-2</v>
      </c>
      <c r="AD362" s="417">
        <v>3.9019571000000002E-3</v>
      </c>
      <c r="AE362" s="418">
        <v>5.8509723799999996E-3</v>
      </c>
      <c r="AF362" s="419">
        <v>8.8642283964981815E-3</v>
      </c>
      <c r="AG362" s="417">
        <v>2.2294017199999999E-2</v>
      </c>
      <c r="AH362" s="418">
        <v>2.9670985980000002E-2</v>
      </c>
      <c r="AI362" s="419">
        <v>1.0489074999398175E-2</v>
      </c>
      <c r="AJ362" s="417">
        <v>1.00318631E-2</v>
      </c>
      <c r="AK362" s="418">
        <v>1.389660509E-2</v>
      </c>
      <c r="AL362" s="419">
        <v>3.9059208600476644E-3</v>
      </c>
      <c r="AM362" s="417">
        <v>4.3026408299999999E-2</v>
      </c>
      <c r="AN362" s="418">
        <v>8.0216163430000001E-2</v>
      </c>
      <c r="AO362" s="419">
        <v>0.10471797477953156</v>
      </c>
      <c r="AP362" s="417">
        <v>0.24982498</v>
      </c>
      <c r="AQ362" s="418">
        <v>0.48666366150000001</v>
      </c>
      <c r="AR362" s="440">
        <v>0.48666366150000001</v>
      </c>
      <c r="AS362" s="425"/>
      <c r="AT362" s="426"/>
      <c r="AU362" s="426"/>
    </row>
    <row r="363" spans="1:47" x14ac:dyDescent="0.2">
      <c r="A363" s="231">
        <v>1983</v>
      </c>
      <c r="B363" s="232">
        <v>39</v>
      </c>
      <c r="C363" s="417">
        <v>2.4157565499999998</v>
      </c>
      <c r="D363" s="418">
        <v>4.1620114700000004</v>
      </c>
      <c r="E363" s="419">
        <v>5.3128619815279929</v>
      </c>
      <c r="F363" s="417">
        <v>1.1050348999999999</v>
      </c>
      <c r="G363" s="418">
        <v>1.6209103684999999</v>
      </c>
      <c r="H363" s="419">
        <v>1.347348873785317</v>
      </c>
      <c r="I363" s="417">
        <v>2.2204888899999999</v>
      </c>
      <c r="J363" s="418">
        <v>5.2764228580000001</v>
      </c>
      <c r="K363" s="419">
        <v>7.1094542829860137</v>
      </c>
      <c r="L363" s="420"/>
      <c r="M363" s="421"/>
      <c r="N363" s="419">
        <v>4.9504770464046987E-3</v>
      </c>
      <c r="O363" s="417">
        <v>0.23722372</v>
      </c>
      <c r="P363" s="418">
        <v>0.45497549300000001</v>
      </c>
      <c r="Q363" s="419">
        <v>0.80281113478925237</v>
      </c>
      <c r="R363" s="425"/>
      <c r="S363" s="426"/>
      <c r="T363" s="419">
        <v>771.87828289678282</v>
      </c>
      <c r="U363" s="417">
        <v>6.2654804120229645E-4</v>
      </c>
      <c r="V363" s="418">
        <v>8.36951030057413E-4</v>
      </c>
      <c r="W363" s="419">
        <v>2.8976081920382593E-3</v>
      </c>
      <c r="X363" s="417">
        <v>7.4127608915906785E-4</v>
      </c>
      <c r="Y363" s="418">
        <v>9.9022619047619046E-4</v>
      </c>
      <c r="Z363" s="419">
        <v>3.9136662360276363E-3</v>
      </c>
      <c r="AA363" s="417">
        <v>1.3709866100000001E-2</v>
      </c>
      <c r="AB363" s="418">
        <v>2.7098901830000001E-2</v>
      </c>
      <c r="AC363" s="419">
        <v>4.7601498463340858E-2</v>
      </c>
      <c r="AD363" s="417">
        <v>3.9019571000000002E-3</v>
      </c>
      <c r="AE363" s="418">
        <v>5.8509723799999996E-3</v>
      </c>
      <c r="AF363" s="419">
        <v>8.8642283964981815E-3</v>
      </c>
      <c r="AG363" s="417">
        <v>2.2294017199999999E-2</v>
      </c>
      <c r="AH363" s="418">
        <v>2.9670985980000002E-2</v>
      </c>
      <c r="AI363" s="419">
        <v>1.0489074999398175E-2</v>
      </c>
      <c r="AJ363" s="417">
        <v>1.00318631E-2</v>
      </c>
      <c r="AK363" s="418">
        <v>1.389660509E-2</v>
      </c>
      <c r="AL363" s="419">
        <v>3.9059208600476644E-3</v>
      </c>
      <c r="AM363" s="417">
        <v>4.3026408299999999E-2</v>
      </c>
      <c r="AN363" s="418">
        <v>8.0216163430000001E-2</v>
      </c>
      <c r="AO363" s="419">
        <v>0.10471797477953156</v>
      </c>
      <c r="AP363" s="417">
        <v>0.24982498</v>
      </c>
      <c r="AQ363" s="418">
        <v>0.48666366150000001</v>
      </c>
      <c r="AR363" s="440">
        <v>0.48666366150000001</v>
      </c>
      <c r="AS363" s="425"/>
      <c r="AT363" s="426"/>
      <c r="AU363" s="426"/>
    </row>
    <row r="364" spans="1:47" ht="13.5" thickBot="1" x14ac:dyDescent="0.25">
      <c r="A364" s="233">
        <v>1983</v>
      </c>
      <c r="B364" s="234">
        <v>40</v>
      </c>
      <c r="C364" s="428">
        <v>2.4157565499999998</v>
      </c>
      <c r="D364" s="429">
        <v>4.1620114700000004</v>
      </c>
      <c r="E364" s="430">
        <v>5.3128619815279929</v>
      </c>
      <c r="F364" s="428">
        <v>1.1050348999999999</v>
      </c>
      <c r="G364" s="429">
        <v>1.6209103684999999</v>
      </c>
      <c r="H364" s="430">
        <v>1.347348873785317</v>
      </c>
      <c r="I364" s="428">
        <v>2.2204888899999999</v>
      </c>
      <c r="J364" s="429">
        <v>5.2764228580000001</v>
      </c>
      <c r="K364" s="430">
        <v>7.1094542829860137</v>
      </c>
      <c r="L364" s="431"/>
      <c r="M364" s="432"/>
      <c r="N364" s="430">
        <v>4.9504770464046987E-3</v>
      </c>
      <c r="O364" s="428">
        <v>0.23722372</v>
      </c>
      <c r="P364" s="429">
        <v>0.45497549300000001</v>
      </c>
      <c r="Q364" s="430">
        <v>0.80281113478925237</v>
      </c>
      <c r="R364" s="433"/>
      <c r="S364" s="434"/>
      <c r="T364" s="430">
        <v>771.87828289678282</v>
      </c>
      <c r="U364" s="428">
        <v>6.2654804120229645E-4</v>
      </c>
      <c r="V364" s="429">
        <v>8.36951030057413E-4</v>
      </c>
      <c r="W364" s="430">
        <v>2.8976081920382593E-3</v>
      </c>
      <c r="X364" s="428">
        <v>7.4127608915906785E-4</v>
      </c>
      <c r="Y364" s="429">
        <v>9.9022619047619046E-4</v>
      </c>
      <c r="Z364" s="430">
        <v>3.9136662360276363E-3</v>
      </c>
      <c r="AA364" s="428">
        <v>1.3709866100000001E-2</v>
      </c>
      <c r="AB364" s="429">
        <v>2.7098901830000001E-2</v>
      </c>
      <c r="AC364" s="430">
        <v>4.7601498463340858E-2</v>
      </c>
      <c r="AD364" s="428">
        <v>3.9019571000000002E-3</v>
      </c>
      <c r="AE364" s="429">
        <v>5.8509723799999996E-3</v>
      </c>
      <c r="AF364" s="430">
        <v>8.8642283964981815E-3</v>
      </c>
      <c r="AG364" s="428">
        <v>2.2294017199999999E-2</v>
      </c>
      <c r="AH364" s="429">
        <v>2.9670985980000002E-2</v>
      </c>
      <c r="AI364" s="430">
        <v>1.0489074999398175E-2</v>
      </c>
      <c r="AJ364" s="428">
        <v>1.00318631E-2</v>
      </c>
      <c r="AK364" s="429">
        <v>1.389660509E-2</v>
      </c>
      <c r="AL364" s="430">
        <v>3.9059208600476644E-3</v>
      </c>
      <c r="AM364" s="428">
        <v>4.3026408299999999E-2</v>
      </c>
      <c r="AN364" s="429">
        <v>8.0216163430000001E-2</v>
      </c>
      <c r="AO364" s="430">
        <v>0.10471797477953156</v>
      </c>
      <c r="AP364" s="428">
        <v>0.24982498</v>
      </c>
      <c r="AQ364" s="429">
        <v>0.48666366150000001</v>
      </c>
      <c r="AR364" s="441">
        <v>0.48666366150000001</v>
      </c>
      <c r="AS364" s="433"/>
      <c r="AT364" s="434"/>
      <c r="AU364" s="434"/>
    </row>
    <row r="365" spans="1:47" x14ac:dyDescent="0.2">
      <c r="A365" s="229">
        <v>1984</v>
      </c>
      <c r="B365" s="230">
        <v>1</v>
      </c>
      <c r="C365" s="409">
        <v>0.84374800999999999</v>
      </c>
      <c r="D365" s="410">
        <v>2.0337071615000002</v>
      </c>
      <c r="E365" s="411">
        <v>1.3514259457582545</v>
      </c>
      <c r="F365" s="409">
        <v>0.23360417999999999</v>
      </c>
      <c r="G365" s="410">
        <v>0.51645696149999998</v>
      </c>
      <c r="H365" s="411">
        <v>0.32061363759852229</v>
      </c>
      <c r="I365" s="409">
        <v>1.4369069000000001</v>
      </c>
      <c r="J365" s="410">
        <v>4.7120781914999998</v>
      </c>
      <c r="K365" s="411">
        <v>6.7037435060853587</v>
      </c>
      <c r="L365" s="412"/>
      <c r="M365" s="413"/>
      <c r="N365" s="411">
        <v>0.29357451689287484</v>
      </c>
      <c r="O365" s="409">
        <v>0.26472646999999999</v>
      </c>
      <c r="P365" s="410">
        <v>0.52190218499999996</v>
      </c>
      <c r="Q365" s="411">
        <v>0.47687595855135106</v>
      </c>
      <c r="R365" s="414"/>
      <c r="S365" s="415"/>
      <c r="T365" s="411">
        <v>753.01577018885371</v>
      </c>
      <c r="U365" s="409">
        <v>6.2654804120229645E-4</v>
      </c>
      <c r="V365" s="410">
        <v>8.36951030057413E-4</v>
      </c>
      <c r="W365" s="411">
        <v>2.5846213269631732E-3</v>
      </c>
      <c r="X365" s="409">
        <v>7.4127608915906785E-4</v>
      </c>
      <c r="Y365" s="410">
        <v>9.9022619047619046E-4</v>
      </c>
      <c r="Z365" s="411">
        <v>2.4073178612593177E-3</v>
      </c>
      <c r="AA365" s="409">
        <v>2.9726853999999998E-3</v>
      </c>
      <c r="AB365" s="410">
        <v>1.3482691715E-2</v>
      </c>
      <c r="AC365" s="411">
        <v>1.1327201047475593E-2</v>
      </c>
      <c r="AD365" s="409">
        <v>8.4651430000000003E-4</v>
      </c>
      <c r="AE365" s="410">
        <v>1.9784304199999998E-3</v>
      </c>
      <c r="AF365" s="411">
        <v>2.1093205747933904E-3</v>
      </c>
      <c r="AG365" s="409">
        <v>4.8333891999999996E-3</v>
      </c>
      <c r="AH365" s="410">
        <v>7.5449546900000003E-3</v>
      </c>
      <c r="AI365" s="411">
        <v>2.495967477779725E-3</v>
      </c>
      <c r="AJ365" s="409">
        <v>2.1746300999999999E-3</v>
      </c>
      <c r="AK365" s="410">
        <v>3.93947034E-3</v>
      </c>
      <c r="AL365" s="411">
        <v>9.294509790746013E-4</v>
      </c>
      <c r="AM365" s="409">
        <v>9.3297141000000007E-3</v>
      </c>
      <c r="AN365" s="410">
        <v>3.7491394565000002E-2</v>
      </c>
      <c r="AO365" s="411">
        <v>2.4918575844724119E-2</v>
      </c>
      <c r="AP365" s="409">
        <v>0.27742773999999998</v>
      </c>
      <c r="AQ365" s="410">
        <v>0.55349034350000004</v>
      </c>
      <c r="AR365" s="439">
        <v>0.55349034350000004</v>
      </c>
      <c r="AS365" s="414"/>
      <c r="AT365" s="415"/>
      <c r="AU365" s="415"/>
    </row>
    <row r="366" spans="1:47" x14ac:dyDescent="0.2">
      <c r="A366" s="231">
        <v>1984</v>
      </c>
      <c r="B366" s="232">
        <v>2</v>
      </c>
      <c r="C366" s="417">
        <v>0.89025968</v>
      </c>
      <c r="D366" s="418">
        <v>2.0975644290000002</v>
      </c>
      <c r="E366" s="419">
        <v>1.3518449049149417</v>
      </c>
      <c r="F366" s="417">
        <v>0.26619234000000003</v>
      </c>
      <c r="G366" s="418">
        <v>0.55124433949999996</v>
      </c>
      <c r="H366" s="419">
        <v>0.32095186952601507</v>
      </c>
      <c r="I366" s="417">
        <v>1.4798712199999999</v>
      </c>
      <c r="J366" s="418">
        <v>4.7495141715000004</v>
      </c>
      <c r="K366" s="419">
        <v>6.7045612087381725</v>
      </c>
      <c r="L366" s="420"/>
      <c r="M366" s="421"/>
      <c r="N366" s="419">
        <v>0.293619089218705</v>
      </c>
      <c r="O366" s="417">
        <v>0.26472646999999999</v>
      </c>
      <c r="P366" s="418">
        <v>0.52190218499999996</v>
      </c>
      <c r="Q366" s="419">
        <v>0.47689678936033214</v>
      </c>
      <c r="R366" s="422"/>
      <c r="S366" s="423"/>
      <c r="T366" s="419">
        <v>753.02072560222109</v>
      </c>
      <c r="U366" s="417">
        <v>6.2654804120229645E-4</v>
      </c>
      <c r="V366" s="418">
        <v>8.36951030057413E-4</v>
      </c>
      <c r="W366" s="419">
        <v>2.5873480771605056E-3</v>
      </c>
      <c r="X366" s="417">
        <v>7.4127608915906785E-4</v>
      </c>
      <c r="Y366" s="418">
        <v>9.9022619047619046E-4</v>
      </c>
      <c r="Z366" s="419">
        <v>2.4105063096970672E-3</v>
      </c>
      <c r="AA366" s="417">
        <v>3.3757176000000001E-3</v>
      </c>
      <c r="AB366" s="418">
        <v>1.3911678384999999E-2</v>
      </c>
      <c r="AC366" s="419">
        <v>1.1339175521069113E-2</v>
      </c>
      <c r="AD366" s="417">
        <v>9.6032029999999996E-4</v>
      </c>
      <c r="AE366" s="418">
        <v>2.1003245450000002E-3</v>
      </c>
      <c r="AF366" s="419">
        <v>2.1115469925585603E-3</v>
      </c>
      <c r="AG366" s="417">
        <v>5.4884134999999999E-3</v>
      </c>
      <c r="AH366" s="418">
        <v>8.2424265650000005E-3</v>
      </c>
      <c r="AI366" s="419">
        <v>2.4986031643888409E-3</v>
      </c>
      <c r="AJ366" s="417">
        <v>2.4696945999999999E-3</v>
      </c>
      <c r="AK366" s="418">
        <v>4.2533602549999997E-3</v>
      </c>
      <c r="AL366" s="419">
        <v>9.3043178718007222E-4</v>
      </c>
      <c r="AM366" s="417">
        <v>1.0593821600000001E-2</v>
      </c>
      <c r="AN366" s="418">
        <v>3.8836843039999999E-2</v>
      </c>
      <c r="AO366" s="419">
        <v>2.4944856652212789E-2</v>
      </c>
      <c r="AP366" s="417">
        <v>0.27742773999999998</v>
      </c>
      <c r="AQ366" s="418">
        <v>0.55349034350000004</v>
      </c>
      <c r="AR366" s="440">
        <v>0.55349034350000004</v>
      </c>
      <c r="AS366" s="422"/>
      <c r="AT366" s="423"/>
      <c r="AU366" s="423"/>
    </row>
    <row r="367" spans="1:47" x14ac:dyDescent="0.2">
      <c r="A367" s="231">
        <v>1984</v>
      </c>
      <c r="B367" s="232">
        <v>3</v>
      </c>
      <c r="C367" s="417">
        <v>0.94519976999999999</v>
      </c>
      <c r="D367" s="418">
        <v>2.173825978</v>
      </c>
      <c r="E367" s="419">
        <v>1.4317518369031486</v>
      </c>
      <c r="F367" s="417">
        <v>0.30334915000000001</v>
      </c>
      <c r="G367" s="418">
        <v>0.58953459799999997</v>
      </c>
      <c r="H367" s="419">
        <v>0.3849757416669104</v>
      </c>
      <c r="I367" s="417">
        <v>1.5271392500000001</v>
      </c>
      <c r="J367" s="418">
        <v>4.789069692</v>
      </c>
      <c r="K367" s="419">
        <v>6.8641882074230054</v>
      </c>
      <c r="L367" s="420"/>
      <c r="M367" s="421"/>
      <c r="N367" s="419">
        <v>0.30238266080417525</v>
      </c>
      <c r="O367" s="417">
        <v>0.26472646999999999</v>
      </c>
      <c r="P367" s="418">
        <v>0.52190218499999996</v>
      </c>
      <c r="Q367" s="419">
        <v>0.48080099072132537</v>
      </c>
      <c r="R367" s="422"/>
      <c r="S367" s="423"/>
      <c r="T367" s="419">
        <v>753.42400193732442</v>
      </c>
      <c r="U367" s="417">
        <v>6.2654804120229645E-4</v>
      </c>
      <c r="V367" s="418">
        <v>8.36951030057413E-4</v>
      </c>
      <c r="W367" s="419">
        <v>3.1034795787715421E-3</v>
      </c>
      <c r="X367" s="417">
        <v>7.4127608915906785E-4</v>
      </c>
      <c r="Y367" s="418">
        <v>9.9022619047619046E-4</v>
      </c>
      <c r="Z367" s="419">
        <v>3.0132556000766939E-3</v>
      </c>
      <c r="AA367" s="417">
        <v>3.8317471E-3</v>
      </c>
      <c r="AB367" s="418">
        <v>1.4383191385000001E-2</v>
      </c>
      <c r="AC367" s="419">
        <v>1.3601133924132081E-2</v>
      </c>
      <c r="AD367" s="417">
        <v>1.0902005999999999E-3</v>
      </c>
      <c r="AE367" s="418">
        <v>2.234777735E-3</v>
      </c>
      <c r="AF367" s="419">
        <v>2.5327583932093895E-3</v>
      </c>
      <c r="AG367" s="417">
        <v>6.2317055000000003E-3</v>
      </c>
      <c r="AH367" s="418">
        <v>9.009059275E-3</v>
      </c>
      <c r="AI367" s="419">
        <v>2.9970334054770747E-3</v>
      </c>
      <c r="AJ367" s="417">
        <v>2.8035263999999999E-3</v>
      </c>
      <c r="AK367" s="418">
        <v>4.5985936650000002E-3</v>
      </c>
      <c r="AL367" s="419">
        <v>1.1160345071315064E-3</v>
      </c>
      <c r="AM367" s="417">
        <v>1.20266091E-2</v>
      </c>
      <c r="AN367" s="418">
        <v>4.03169606E-2</v>
      </c>
      <c r="AO367" s="419">
        <v>2.9920968237255412E-2</v>
      </c>
      <c r="AP367" s="417">
        <v>0.27742773999999998</v>
      </c>
      <c r="AQ367" s="418">
        <v>0.55349034350000004</v>
      </c>
      <c r="AR367" s="440">
        <v>0.55349034350000004</v>
      </c>
      <c r="AS367" s="422"/>
      <c r="AT367" s="423"/>
      <c r="AU367" s="423"/>
    </row>
    <row r="368" spans="1:47" x14ac:dyDescent="0.2">
      <c r="A368" s="231">
        <v>1984</v>
      </c>
      <c r="B368" s="232">
        <v>4</v>
      </c>
      <c r="C368" s="417">
        <v>1.0001023200000001</v>
      </c>
      <c r="D368" s="418">
        <v>2.2467326330000001</v>
      </c>
      <c r="E368" s="419">
        <v>1.352915995314445</v>
      </c>
      <c r="F368" s="417">
        <v>0.33977041000000002</v>
      </c>
      <c r="G368" s="418">
        <v>0.62610237000000002</v>
      </c>
      <c r="H368" s="419">
        <v>0.32180881213851675</v>
      </c>
      <c r="I368" s="417">
        <v>1.5724395499999999</v>
      </c>
      <c r="J368" s="418">
        <v>4.8253051464999999</v>
      </c>
      <c r="K368" s="419">
        <v>6.706710626326962</v>
      </c>
      <c r="L368" s="420"/>
      <c r="M368" s="421"/>
      <c r="N368" s="419">
        <v>0.29373753203016328</v>
      </c>
      <c r="O368" s="417">
        <v>0.26472646999999999</v>
      </c>
      <c r="P368" s="418">
        <v>0.52190218499999996</v>
      </c>
      <c r="Q368" s="419">
        <v>0.47695048748725644</v>
      </c>
      <c r="R368" s="422"/>
      <c r="S368" s="423"/>
      <c r="T368" s="419">
        <v>753.84545887159197</v>
      </c>
      <c r="U368" s="417">
        <v>6.2654804120229645E-4</v>
      </c>
      <c r="V368" s="418">
        <v>8.36951030057413E-4</v>
      </c>
      <c r="W368" s="419">
        <v>2.5942562577787542E-3</v>
      </c>
      <c r="X368" s="417">
        <v>7.4127608915906785E-4</v>
      </c>
      <c r="Y368" s="418">
        <v>9.9022619047619046E-4</v>
      </c>
      <c r="Z368" s="419">
        <v>2.4185701735119701E-3</v>
      </c>
      <c r="AA368" s="417">
        <v>4.2807432000000001E-3</v>
      </c>
      <c r="AB368" s="418">
        <v>1.4834192235E-2</v>
      </c>
      <c r="AC368" s="419">
        <v>1.1369428713668644E-2</v>
      </c>
      <c r="AD368" s="417">
        <v>1.2183687000000001E-3</v>
      </c>
      <c r="AE368" s="418">
        <v>2.3630352199999999E-3</v>
      </c>
      <c r="AF368" s="419">
        <v>2.1171839483124684E-3</v>
      </c>
      <c r="AG368" s="417">
        <v>6.9601352000000002E-3</v>
      </c>
      <c r="AH368" s="418">
        <v>9.7420350199999995E-3</v>
      </c>
      <c r="AI368" s="419">
        <v>2.5052741397613297E-3</v>
      </c>
      <c r="AJ368" s="417">
        <v>3.1326356000000001E-3</v>
      </c>
      <c r="AK368" s="418">
        <v>4.9280360899999999E-3</v>
      </c>
      <c r="AL368" s="419">
        <v>9.3291421901310471E-4</v>
      </c>
      <c r="AM368" s="417">
        <v>1.3433285999999999E-2</v>
      </c>
      <c r="AN368" s="418">
        <v>4.1731589809999997E-2</v>
      </c>
      <c r="AO368" s="419">
        <v>2.5011445200966397E-2</v>
      </c>
      <c r="AP368" s="417">
        <v>0.27742773999999998</v>
      </c>
      <c r="AQ368" s="418">
        <v>0.55349034350000004</v>
      </c>
      <c r="AR368" s="440">
        <v>0.55349034350000004</v>
      </c>
      <c r="AS368" s="422"/>
      <c r="AT368" s="423"/>
      <c r="AU368" s="423"/>
    </row>
    <row r="369" spans="1:47" x14ac:dyDescent="0.2">
      <c r="A369" s="231">
        <v>1984</v>
      </c>
      <c r="B369" s="232">
        <v>5</v>
      </c>
      <c r="C369" s="417">
        <v>1.0551174699999999</v>
      </c>
      <c r="D369" s="418">
        <v>2.3169711555000001</v>
      </c>
      <c r="E369" s="419">
        <v>5.334236019045882</v>
      </c>
      <c r="F369" s="417">
        <v>0.37551939000000001</v>
      </c>
      <c r="G369" s="418">
        <v>0.661329944</v>
      </c>
      <c r="H369" s="419">
        <v>1.236745239752608</v>
      </c>
      <c r="I369" s="417">
        <v>1.61582235</v>
      </c>
      <c r="J369" s="418">
        <v>4.8586363544999998</v>
      </c>
      <c r="K369" s="419">
        <v>6.7015858174450855</v>
      </c>
      <c r="L369" s="420"/>
      <c r="M369" s="421"/>
      <c r="N369" s="419">
        <v>0.29373106253516618</v>
      </c>
      <c r="O369" s="417">
        <v>0.26472646999999999</v>
      </c>
      <c r="P369" s="418">
        <v>0.52190218499999996</v>
      </c>
      <c r="Q369" s="419">
        <v>0.87636592660820534</v>
      </c>
      <c r="R369" s="422"/>
      <c r="S369" s="423"/>
      <c r="T369" s="419">
        <v>754.14504238329209</v>
      </c>
      <c r="U369" s="417">
        <v>6.2654804120229645E-4</v>
      </c>
      <c r="V369" s="418">
        <v>8.36951030057413E-4</v>
      </c>
      <c r="W369" s="419">
        <v>4.4882113759337795E-3</v>
      </c>
      <c r="X369" s="417">
        <v>7.4127608915906785E-4</v>
      </c>
      <c r="Y369" s="418">
        <v>9.9022619047619046E-4</v>
      </c>
      <c r="Z369" s="419">
        <v>2.4234417359240831E-3</v>
      </c>
      <c r="AA369" s="417">
        <v>4.7212575000000001E-3</v>
      </c>
      <c r="AB369" s="418">
        <v>1.5268387095000001E-2</v>
      </c>
      <c r="AC369" s="419">
        <v>4.3693979546359285E-2</v>
      </c>
      <c r="AD369" s="417">
        <v>1.3438884E-3</v>
      </c>
      <c r="AE369" s="418">
        <v>2.4864396250000001E-3</v>
      </c>
      <c r="AF369" s="419">
        <v>8.1365775167852403E-3</v>
      </c>
      <c r="AG369" s="417">
        <v>7.6772454000000002E-3</v>
      </c>
      <c r="AH369" s="418">
        <v>1.0448212284999999E-2</v>
      </c>
      <c r="AI369" s="419">
        <v>9.6280606626027738E-3</v>
      </c>
      <c r="AJ369" s="417">
        <v>3.4546207000000001E-3</v>
      </c>
      <c r="AK369" s="418">
        <v>5.2459444299999998E-3</v>
      </c>
      <c r="AL369" s="419">
        <v>3.5852922897980878E-3</v>
      </c>
      <c r="AM369" s="417">
        <v>1.4817254E-2</v>
      </c>
      <c r="AN369" s="418">
        <v>4.3094499000000001E-2</v>
      </c>
      <c r="AO369" s="419">
        <v>9.6121748044594599E-2</v>
      </c>
      <c r="AP369" s="417">
        <v>0.27742773999999998</v>
      </c>
      <c r="AQ369" s="418">
        <v>0.55349034350000004</v>
      </c>
      <c r="AR369" s="440">
        <v>0.55349034350000004</v>
      </c>
      <c r="AS369" s="422"/>
      <c r="AT369" s="423"/>
      <c r="AU369" s="423"/>
    </row>
    <row r="370" spans="1:47" x14ac:dyDescent="0.2">
      <c r="A370" s="231">
        <v>1984</v>
      </c>
      <c r="B370" s="232">
        <v>6</v>
      </c>
      <c r="C370" s="417">
        <v>1.1104554</v>
      </c>
      <c r="D370" s="418">
        <v>2.3850997165000001</v>
      </c>
      <c r="E370" s="419">
        <v>5.334971831613065</v>
      </c>
      <c r="F370" s="417">
        <v>0.41074336</v>
      </c>
      <c r="G370" s="418">
        <v>0.69556566750000004</v>
      </c>
      <c r="H370" s="419">
        <v>1.2373342231093232</v>
      </c>
      <c r="I370" s="417">
        <v>1.6573243900000001</v>
      </c>
      <c r="J370" s="418">
        <v>4.8893229309999997</v>
      </c>
      <c r="K370" s="419">
        <v>6.7030564332849227</v>
      </c>
      <c r="L370" s="420"/>
      <c r="M370" s="421"/>
      <c r="N370" s="419">
        <v>0.29381098796977295</v>
      </c>
      <c r="O370" s="417">
        <v>0.26472646999999999</v>
      </c>
      <c r="P370" s="418">
        <v>0.52190218499999996</v>
      </c>
      <c r="Q370" s="419">
        <v>0.87639853626945896</v>
      </c>
      <c r="R370" s="422"/>
      <c r="S370" s="423"/>
      <c r="T370" s="419">
        <v>754.86011346777525</v>
      </c>
      <c r="U370" s="417">
        <v>6.2654804120229645E-4</v>
      </c>
      <c r="V370" s="418">
        <v>8.36951030057413E-4</v>
      </c>
      <c r="W370" s="419">
        <v>4.4903413436471751E-3</v>
      </c>
      <c r="X370" s="417">
        <v>7.4127608915906785E-4</v>
      </c>
      <c r="Y370" s="418">
        <v>9.9022619047619046E-4</v>
      </c>
      <c r="Z370" s="419">
        <v>2.4289357119372883E-3</v>
      </c>
      <c r="AA370" s="417">
        <v>5.1559652999999999E-3</v>
      </c>
      <c r="AB370" s="418">
        <v>1.5690019619999999E-2</v>
      </c>
      <c r="AC370" s="419">
        <v>4.3714629310054695E-2</v>
      </c>
      <c r="AD370" s="417">
        <v>1.4675437E-3</v>
      </c>
      <c r="AE370" s="418">
        <v>2.6065857750000002E-3</v>
      </c>
      <c r="AF370" s="419">
        <v>8.1404373182974894E-3</v>
      </c>
      <c r="AG370" s="417">
        <v>8.3847204000000002E-3</v>
      </c>
      <c r="AH370" s="418">
        <v>1.1134254850000001E-2</v>
      </c>
      <c r="AI370" s="419">
        <v>9.6325756309591296E-3</v>
      </c>
      <c r="AJ370" s="417">
        <v>3.7731739000000002E-3</v>
      </c>
      <c r="AK370" s="418">
        <v>5.5545966149999999E-3</v>
      </c>
      <c r="AL370" s="419">
        <v>3.5869872477522599E-3</v>
      </c>
      <c r="AM370" s="417">
        <v>1.61813214E-2</v>
      </c>
      <c r="AN370" s="418">
        <v>4.441821671E-2</v>
      </c>
      <c r="AO370" s="419">
        <v>9.6167460009267958E-2</v>
      </c>
      <c r="AP370" s="417">
        <v>0.27742773999999998</v>
      </c>
      <c r="AQ370" s="418">
        <v>0.55349034350000004</v>
      </c>
      <c r="AR370" s="440">
        <v>0.55349034350000004</v>
      </c>
      <c r="AS370" s="422"/>
      <c r="AT370" s="423"/>
      <c r="AU370" s="423"/>
    </row>
    <row r="371" spans="1:47" x14ac:dyDescent="0.2">
      <c r="A371" s="231">
        <v>1984</v>
      </c>
      <c r="B371" s="232">
        <v>7</v>
      </c>
      <c r="C371" s="417">
        <v>1.16612907</v>
      </c>
      <c r="D371" s="418">
        <v>2.4517552345000002</v>
      </c>
      <c r="E371" s="419">
        <v>5.3357807783468978</v>
      </c>
      <c r="F371" s="417">
        <v>0.44565789</v>
      </c>
      <c r="G371" s="418">
        <v>0.72914034149999996</v>
      </c>
      <c r="H371" s="419">
        <v>1.2379904997977222</v>
      </c>
      <c r="I371" s="417">
        <v>1.69715324</v>
      </c>
      <c r="J371" s="418">
        <v>4.9176512314999998</v>
      </c>
      <c r="K371" s="419">
        <v>6.704684579113497</v>
      </c>
      <c r="L371" s="420"/>
      <c r="M371" s="421"/>
      <c r="N371" s="419">
        <v>0.29390048158128707</v>
      </c>
      <c r="O371" s="417">
        <v>0.26472646999999999</v>
      </c>
      <c r="P371" s="418">
        <v>0.52190218499999996</v>
      </c>
      <c r="Q371" s="419">
        <v>0.87644110977907341</v>
      </c>
      <c r="R371" s="422"/>
      <c r="S371" s="423"/>
      <c r="T371" s="419">
        <v>755.51841362504899</v>
      </c>
      <c r="U371" s="417">
        <v>6.2654804120229645E-4</v>
      </c>
      <c r="V371" s="418">
        <v>8.36951030057413E-4</v>
      </c>
      <c r="W371" s="419">
        <v>4.4927261566979114E-3</v>
      </c>
      <c r="X371" s="417">
        <v>7.4127608915906785E-4</v>
      </c>
      <c r="Y371" s="418">
        <v>9.9022619047619046E-4</v>
      </c>
      <c r="Z371" s="419">
        <v>2.4350724657556163E-3</v>
      </c>
      <c r="AA371" s="417">
        <v>5.5863220000000003E-3</v>
      </c>
      <c r="AB371" s="418">
        <v>1.6103372695E-2</v>
      </c>
      <c r="AC371" s="419">
        <v>4.3737880077802695E-2</v>
      </c>
      <c r="AD371" s="417">
        <v>1.5893608E-3</v>
      </c>
      <c r="AE371" s="418">
        <v>2.7242680150000001E-3</v>
      </c>
      <c r="AF371" s="419">
        <v>8.1447290185295649E-3</v>
      </c>
      <c r="AG371" s="417">
        <v>9.0829858999999999E-3</v>
      </c>
      <c r="AH371" s="418">
        <v>1.180617858E-2</v>
      </c>
      <c r="AI371" s="419">
        <v>9.637700487066787E-3</v>
      </c>
      <c r="AJ371" s="417">
        <v>4.0872358000000001E-3</v>
      </c>
      <c r="AK371" s="418">
        <v>5.8570967099999998E-3</v>
      </c>
      <c r="AL371" s="419">
        <v>3.5888961242648855E-3</v>
      </c>
      <c r="AM371" s="417">
        <v>1.75307198E-2</v>
      </c>
      <c r="AN371" s="418">
        <v>4.5715727800000001E-2</v>
      </c>
      <c r="AO371" s="419">
        <v>9.6218147020572894E-2</v>
      </c>
      <c r="AP371" s="417">
        <v>0.27742773999999998</v>
      </c>
      <c r="AQ371" s="418">
        <v>0.55349034350000004</v>
      </c>
      <c r="AR371" s="440">
        <v>0.55349034350000004</v>
      </c>
      <c r="AS371" s="422"/>
      <c r="AT371" s="423"/>
      <c r="AU371" s="423"/>
    </row>
    <row r="372" spans="1:47" x14ac:dyDescent="0.2">
      <c r="A372" s="231">
        <v>1984</v>
      </c>
      <c r="B372" s="232">
        <v>8</v>
      </c>
      <c r="C372" s="417">
        <v>1.2224103099999999</v>
      </c>
      <c r="D372" s="418">
        <v>2.5175532055000001</v>
      </c>
      <c r="E372" s="419">
        <v>5.3553310649576078</v>
      </c>
      <c r="F372" s="417">
        <v>0.48014741999999999</v>
      </c>
      <c r="G372" s="418">
        <v>0.76233580400000001</v>
      </c>
      <c r="H372" s="419">
        <v>1.2537289903939566</v>
      </c>
      <c r="I372" s="417">
        <v>1.7352671399999999</v>
      </c>
      <c r="J372" s="418">
        <v>4.9439694650000003</v>
      </c>
      <c r="K372" s="419">
        <v>6.7437163133963187</v>
      </c>
      <c r="L372" s="420"/>
      <c r="M372" s="421"/>
      <c r="N372" s="419">
        <v>3.8485685219111658E-2</v>
      </c>
      <c r="O372" s="417">
        <v>0.26472646999999999</v>
      </c>
      <c r="P372" s="418">
        <v>0.52190218499999996</v>
      </c>
      <c r="Q372" s="419">
        <v>0.83529398471679839</v>
      </c>
      <c r="R372" s="422"/>
      <c r="S372" s="423"/>
      <c r="T372" s="419">
        <v>756.57115725249912</v>
      </c>
      <c r="U372" s="417">
        <v>6.2654804120229645E-4</v>
      </c>
      <c r="V372" s="418">
        <v>8.36951030057413E-4</v>
      </c>
      <c r="W372" s="419">
        <v>4.5498557416176989E-3</v>
      </c>
      <c r="X372" s="417">
        <v>7.4127608915906785E-4</v>
      </c>
      <c r="Y372" s="418">
        <v>9.9022619047619046E-4</v>
      </c>
      <c r="Z372" s="419">
        <v>2.5825520164564899E-3</v>
      </c>
      <c r="AA372" s="417">
        <v>6.0122978999999997E-3</v>
      </c>
      <c r="AB372" s="418">
        <v>1.6512754679999998E-2</v>
      </c>
      <c r="AC372" s="419">
        <v>4.4293997100632435E-2</v>
      </c>
      <c r="AD372" s="417">
        <v>1.7101281E-3</v>
      </c>
      <c r="AE372" s="418">
        <v>2.8408235600000001E-3</v>
      </c>
      <c r="AF372" s="419">
        <v>8.2483089383970348E-3</v>
      </c>
      <c r="AG372" s="417">
        <v>9.7758215000000002E-3</v>
      </c>
      <c r="AH372" s="418">
        <v>1.247152927E-2</v>
      </c>
      <c r="AI372" s="419">
        <v>9.7602699443515243E-3</v>
      </c>
      <c r="AJ372" s="417">
        <v>4.3984645000000001E-3</v>
      </c>
      <c r="AK372" s="418">
        <v>6.1566351049999997E-3</v>
      </c>
      <c r="AL372" s="419">
        <v>3.6345299091694715E-3</v>
      </c>
      <c r="AM372" s="417">
        <v>1.8867107300000002E-2</v>
      </c>
      <c r="AN372" s="418">
        <v>4.6999645999999999E-2</v>
      </c>
      <c r="AO372" s="419">
        <v>9.7441485595102253E-2</v>
      </c>
      <c r="AP372" s="417">
        <v>0.27742773999999998</v>
      </c>
      <c r="AQ372" s="418">
        <v>0.55349034350000004</v>
      </c>
      <c r="AR372" s="440">
        <v>0.55349034350000004</v>
      </c>
      <c r="AS372" s="422"/>
      <c r="AT372" s="423"/>
      <c r="AU372" s="423"/>
    </row>
    <row r="373" spans="1:47" x14ac:dyDescent="0.2">
      <c r="A373" s="231">
        <v>1984</v>
      </c>
      <c r="B373" s="232">
        <v>9</v>
      </c>
      <c r="C373" s="417">
        <v>1.27947159</v>
      </c>
      <c r="D373" s="418">
        <v>2.5831008469999999</v>
      </c>
      <c r="E373" s="419">
        <v>5.349766818766617</v>
      </c>
      <c r="F373" s="417">
        <v>0.51456667</v>
      </c>
      <c r="G373" s="418">
        <v>0.79550414300000005</v>
      </c>
      <c r="H373" s="419">
        <v>1.2547068527721896</v>
      </c>
      <c r="I373" s="417">
        <v>1.77199482</v>
      </c>
      <c r="J373" s="418">
        <v>4.9684040945000003</v>
      </c>
      <c r="K373" s="419">
        <v>6.7407036289657603</v>
      </c>
      <c r="L373" s="420"/>
      <c r="M373" s="421"/>
      <c r="N373" s="419">
        <v>3.8500072113879014E-2</v>
      </c>
      <c r="O373" s="417">
        <v>0.26472646999999999</v>
      </c>
      <c r="P373" s="418">
        <v>0.52190218499999996</v>
      </c>
      <c r="Q373" s="419">
        <v>0.83536083469411937</v>
      </c>
      <c r="R373" s="422"/>
      <c r="S373" s="423"/>
      <c r="T373" s="419">
        <v>756.67717618829579</v>
      </c>
      <c r="U373" s="417">
        <v>6.2654804120229645E-4</v>
      </c>
      <c r="V373" s="418">
        <v>8.36951030057413E-4</v>
      </c>
      <c r="W373" s="419">
        <v>4.5533952880619059E-3</v>
      </c>
      <c r="X373" s="417">
        <v>7.4127608915906785E-4</v>
      </c>
      <c r="Y373" s="418">
        <v>9.9022619047619046E-4</v>
      </c>
      <c r="Z373" s="419">
        <v>2.5953296638573857E-3</v>
      </c>
      <c r="AA373" s="417">
        <v>6.4345762999999997E-3</v>
      </c>
      <c r="AB373" s="418">
        <v>1.6921595655E-2</v>
      </c>
      <c r="AC373" s="419">
        <v>4.4328471289195044E-2</v>
      </c>
      <c r="AD373" s="417">
        <v>1.8310310999999999E-3</v>
      </c>
      <c r="AE373" s="418">
        <v>2.9567876550000002E-3</v>
      </c>
      <c r="AF373" s="419">
        <v>8.2547215341236546E-3</v>
      </c>
      <c r="AG373" s="417">
        <v>1.0463734000000001E-2</v>
      </c>
      <c r="AH373" s="418">
        <v>1.3135945644999999E-2</v>
      </c>
      <c r="AI373" s="419">
        <v>9.7678484781098442E-3</v>
      </c>
      <c r="AJ373" s="417">
        <v>4.7082317999999996E-3</v>
      </c>
      <c r="AK373" s="418">
        <v>6.455567685E-3</v>
      </c>
      <c r="AL373" s="419">
        <v>3.6373592408908101E-3</v>
      </c>
      <c r="AM373" s="417">
        <v>2.0193779200000001E-2</v>
      </c>
      <c r="AN373" s="418">
        <v>4.8282051804999997E-2</v>
      </c>
      <c r="AO373" s="419">
        <v>9.7517625608873865E-2</v>
      </c>
      <c r="AP373" s="417">
        <v>0.27742773999999998</v>
      </c>
      <c r="AQ373" s="418">
        <v>0.55349034350000004</v>
      </c>
      <c r="AR373" s="440">
        <v>0.55349034350000004</v>
      </c>
      <c r="AS373" s="422"/>
      <c r="AT373" s="423"/>
      <c r="AU373" s="423"/>
    </row>
    <row r="374" spans="1:47" x14ac:dyDescent="0.2">
      <c r="A374" s="231">
        <v>1984</v>
      </c>
      <c r="B374" s="232">
        <v>10</v>
      </c>
      <c r="C374" s="417">
        <v>1.3372635799999999</v>
      </c>
      <c r="D374" s="418">
        <v>2.6489684735000001</v>
      </c>
      <c r="E374" s="419">
        <v>5.3516097063377099</v>
      </c>
      <c r="F374" s="417">
        <v>0.54874228999999997</v>
      </c>
      <c r="G374" s="418">
        <v>0.82893214049999997</v>
      </c>
      <c r="H374" s="419">
        <v>1.2561980623061202</v>
      </c>
      <c r="I374" s="417">
        <v>1.8071995599999999</v>
      </c>
      <c r="J374" s="418">
        <v>4.9913087555000004</v>
      </c>
      <c r="K374" s="419">
        <v>6.7443909334156631</v>
      </c>
      <c r="L374" s="420"/>
      <c r="M374" s="421"/>
      <c r="N374" s="419">
        <v>3.8526430963294188E-2</v>
      </c>
      <c r="O374" s="417">
        <v>0.24152414999999999</v>
      </c>
      <c r="P374" s="418">
        <v>0.46387138249999998</v>
      </c>
      <c r="Q374" s="419">
        <v>0.83543285043735538</v>
      </c>
      <c r="R374" s="422"/>
      <c r="S374" s="423"/>
      <c r="T374" s="419">
        <v>756.64356730618204</v>
      </c>
      <c r="U374" s="417">
        <v>6.2654804120229645E-4</v>
      </c>
      <c r="V374" s="418">
        <v>8.36951030057413E-4</v>
      </c>
      <c r="W374" s="419">
        <v>4.5588046835329946E-3</v>
      </c>
      <c r="X374" s="417">
        <v>7.4127608915906785E-4</v>
      </c>
      <c r="Y374" s="418">
        <v>9.9022619047619046E-4</v>
      </c>
      <c r="Z374" s="419">
        <v>2.6093195679487745E-3</v>
      </c>
      <c r="AA374" s="417">
        <v>6.8564443999999999E-3</v>
      </c>
      <c r="AB374" s="418">
        <v>1.733366439E-2</v>
      </c>
      <c r="AC374" s="419">
        <v>4.4381170068996556E-2</v>
      </c>
      <c r="AD374" s="417">
        <v>1.9510445E-3</v>
      </c>
      <c r="AE374" s="418">
        <v>3.0742177800000001E-3</v>
      </c>
      <c r="AF374" s="419">
        <v>8.2645408296550607E-3</v>
      </c>
      <c r="AG374" s="417">
        <v>1.11486641E-2</v>
      </c>
      <c r="AH374" s="418">
        <v>1.3806183985E-2</v>
      </c>
      <c r="AI374" s="419">
        <v>9.7794667327115604E-3</v>
      </c>
      <c r="AJ374" s="417">
        <v>5.0168994000000001E-3</v>
      </c>
      <c r="AK374" s="418">
        <v>6.7570119450000004E-3</v>
      </c>
      <c r="AL374" s="419">
        <v>3.641679210673036E-3</v>
      </c>
      <c r="AM374" s="417">
        <v>2.1515721299999999E-2</v>
      </c>
      <c r="AN374" s="418">
        <v>4.9575340024999998E-2</v>
      </c>
      <c r="AO374" s="419">
        <v>9.7633535426187454E-2</v>
      </c>
      <c r="AP374" s="417">
        <v>0.25422541999999998</v>
      </c>
      <c r="AQ374" s="418">
        <v>0.495459541</v>
      </c>
      <c r="AR374" s="440">
        <v>0.495459541</v>
      </c>
      <c r="AS374" s="422"/>
      <c r="AT374" s="423"/>
      <c r="AU374" s="423"/>
    </row>
    <row r="375" spans="1:47" x14ac:dyDescent="0.2">
      <c r="A375" s="231">
        <v>1984</v>
      </c>
      <c r="B375" s="232">
        <v>11</v>
      </c>
      <c r="C375" s="417">
        <v>1.39609889</v>
      </c>
      <c r="D375" s="418">
        <v>2.7157273200000001</v>
      </c>
      <c r="E375" s="419">
        <v>5.3536487901426204</v>
      </c>
      <c r="F375" s="417">
        <v>0.58282909999999999</v>
      </c>
      <c r="G375" s="418">
        <v>0.86296791299999998</v>
      </c>
      <c r="H375" s="419">
        <v>1.2599151650057518</v>
      </c>
      <c r="I375" s="417">
        <v>1.8411804700000001</v>
      </c>
      <c r="J375" s="418">
        <v>5.0127897275000004</v>
      </c>
      <c r="K375" s="419">
        <v>6.7484740917822839</v>
      </c>
      <c r="L375" s="420"/>
      <c r="M375" s="421"/>
      <c r="N375" s="419">
        <v>3.8555517054983439E-2</v>
      </c>
      <c r="O375" s="417">
        <v>0.24152414999999999</v>
      </c>
      <c r="P375" s="418">
        <v>0.46387138249999998</v>
      </c>
      <c r="Q375" s="419">
        <v>0.83551468684938945</v>
      </c>
      <c r="R375" s="422"/>
      <c r="S375" s="423"/>
      <c r="T375" s="419">
        <v>757.66289160833719</v>
      </c>
      <c r="U375" s="417">
        <v>6.2654804120229645E-4</v>
      </c>
      <c r="V375" s="418">
        <v>8.36951030057413E-4</v>
      </c>
      <c r="W375" s="419">
        <v>2.7199393128109883E-3</v>
      </c>
      <c r="X375" s="417">
        <v>7.4127608915906785E-4</v>
      </c>
      <c r="Y375" s="418">
        <v>9.9022619047619046E-4</v>
      </c>
      <c r="Z375" s="419">
        <v>2.6246717210217743E-3</v>
      </c>
      <c r="AA375" s="417">
        <v>7.2771928999999999E-3</v>
      </c>
      <c r="AB375" s="418">
        <v>1.7752940299999999E-2</v>
      </c>
      <c r="AC375" s="419">
        <v>4.451242613480437E-2</v>
      </c>
      <c r="AD375" s="417">
        <v>2.0708481000000002E-3</v>
      </c>
      <c r="AE375" s="418">
        <v>3.1935534200000001E-3</v>
      </c>
      <c r="AF375" s="419">
        <v>8.2889832208346611E-3</v>
      </c>
      <c r="AG375" s="417">
        <v>1.18325902E-2</v>
      </c>
      <c r="AH375" s="418">
        <v>1.4488595849999999E-2</v>
      </c>
      <c r="AI375" s="419">
        <v>9.808390669309346E-3</v>
      </c>
      <c r="AJ375" s="417">
        <v>5.3252613999999997E-3</v>
      </c>
      <c r="AK375" s="418">
        <v>7.0639149350000003E-3</v>
      </c>
      <c r="AL375" s="419">
        <v>3.6524521359963401E-3</v>
      </c>
      <c r="AM375" s="417">
        <v>2.2836436000000002E-2</v>
      </c>
      <c r="AN375" s="418">
        <v>5.0892116619999997E-2</v>
      </c>
      <c r="AO375" s="419">
        <v>9.792226004518427E-2</v>
      </c>
      <c r="AP375" s="417">
        <v>0.25422541999999998</v>
      </c>
      <c r="AQ375" s="418">
        <v>0.495459541</v>
      </c>
      <c r="AR375" s="440">
        <v>0.495459541</v>
      </c>
      <c r="AS375" s="422"/>
      <c r="AT375" s="423"/>
      <c r="AU375" s="423"/>
    </row>
    <row r="376" spans="1:47" x14ac:dyDescent="0.2">
      <c r="A376" s="231">
        <v>1984</v>
      </c>
      <c r="B376" s="232">
        <v>12</v>
      </c>
      <c r="C376" s="417">
        <v>1.4561091100000001</v>
      </c>
      <c r="D376" s="418">
        <v>2.7841083059999998</v>
      </c>
      <c r="E376" s="419">
        <v>5.4355943515161176</v>
      </c>
      <c r="F376" s="417">
        <v>0.61704861</v>
      </c>
      <c r="G376" s="418">
        <v>0.89798743150000004</v>
      </c>
      <c r="H376" s="419">
        <v>1.3260026266087577</v>
      </c>
      <c r="I376" s="417">
        <v>1.8738756299999999</v>
      </c>
      <c r="J376" s="418">
        <v>5.0331513450000003</v>
      </c>
      <c r="K376" s="419">
        <v>6.9121461860780178</v>
      </c>
      <c r="L376" s="420"/>
      <c r="M376" s="421"/>
      <c r="N376" s="419">
        <v>3.9723775750089646E-2</v>
      </c>
      <c r="O376" s="417">
        <v>0.24152414999999999</v>
      </c>
      <c r="P376" s="418">
        <v>0.46387138249999998</v>
      </c>
      <c r="Q376" s="419">
        <v>0.83872273369801353</v>
      </c>
      <c r="R376" s="422"/>
      <c r="S376" s="423"/>
      <c r="T376" s="419">
        <v>758.36708235300614</v>
      </c>
      <c r="U376" s="417">
        <v>6.2654804120229645E-4</v>
      </c>
      <c r="V376" s="418">
        <v>8.36951030057413E-4</v>
      </c>
      <c r="W376" s="419">
        <v>2.8626094290154203E-3</v>
      </c>
      <c r="X376" s="417">
        <v>7.4127608915906785E-4</v>
      </c>
      <c r="Y376" s="418">
        <v>9.9022619047619046E-4</v>
      </c>
      <c r="Z376" s="419">
        <v>3.2427843965414193E-3</v>
      </c>
      <c r="AA376" s="417">
        <v>7.6980071999999998E-3</v>
      </c>
      <c r="AB376" s="418">
        <v>1.8184094344999999E-2</v>
      </c>
      <c r="AC376" s="419">
        <v>4.684737908116509E-2</v>
      </c>
      <c r="AD376" s="417">
        <v>2.1907621000000002E-3</v>
      </c>
      <c r="AE376" s="418">
        <v>3.3161109349999999E-3</v>
      </c>
      <c r="AF376" s="419">
        <v>8.7237938080248628E-3</v>
      </c>
      <c r="AG376" s="417">
        <v>1.2517110999999999E-2</v>
      </c>
      <c r="AH376" s="418">
        <v>1.518923611E-2</v>
      </c>
      <c r="AI376" s="419">
        <v>1.0322915296649001E-2</v>
      </c>
      <c r="AJ376" s="417">
        <v>5.6325237999999998E-3</v>
      </c>
      <c r="AK376" s="418">
        <v>7.3794271449999999E-3</v>
      </c>
      <c r="AL376" s="419">
        <v>3.844046890066542E-3</v>
      </c>
      <c r="AM376" s="417">
        <v>2.4157686599999999E-2</v>
      </c>
      <c r="AN376" s="418">
        <v>5.2244834099999998E-2</v>
      </c>
      <c r="AO376" s="419">
        <v>0.10305890616408336</v>
      </c>
      <c r="AP376" s="417">
        <v>0.25422541999999998</v>
      </c>
      <c r="AQ376" s="418">
        <v>0.495459541</v>
      </c>
      <c r="AR376" s="440">
        <v>0.495459541</v>
      </c>
      <c r="AS376" s="422"/>
      <c r="AT376" s="423"/>
      <c r="AU376" s="423"/>
    </row>
    <row r="377" spans="1:47" x14ac:dyDescent="0.2">
      <c r="A377" s="231">
        <v>1984</v>
      </c>
      <c r="B377" s="232">
        <v>13</v>
      </c>
      <c r="C377" s="417">
        <v>1.5173002799999999</v>
      </c>
      <c r="D377" s="418">
        <v>2.8546419665</v>
      </c>
      <c r="E377" s="419">
        <v>5.4424118441694276</v>
      </c>
      <c r="F377" s="417">
        <v>0.65124808000000001</v>
      </c>
      <c r="G377" s="418">
        <v>0.93421272349999995</v>
      </c>
      <c r="H377" s="419">
        <v>1.3315017351482406</v>
      </c>
      <c r="I377" s="417">
        <v>1.9053503899999999</v>
      </c>
      <c r="J377" s="418">
        <v>5.0525501264999999</v>
      </c>
      <c r="K377" s="419">
        <v>6.9257681845912513</v>
      </c>
      <c r="L377" s="420"/>
      <c r="M377" s="421"/>
      <c r="N377" s="419">
        <v>3.9821018270556355E-2</v>
      </c>
      <c r="O377" s="417">
        <v>0.24152414999999999</v>
      </c>
      <c r="P377" s="418">
        <v>0.46387138249999998</v>
      </c>
      <c r="Q377" s="419">
        <v>0.83899045423230545</v>
      </c>
      <c r="R377" s="422"/>
      <c r="S377" s="423"/>
      <c r="T377" s="419">
        <v>759.45958732654219</v>
      </c>
      <c r="U377" s="417">
        <v>6.2654804120229645E-4</v>
      </c>
      <c r="V377" s="418">
        <v>8.36951030057413E-4</v>
      </c>
      <c r="W377" s="419">
        <v>2.8744841202243817E-3</v>
      </c>
      <c r="X377" s="417">
        <v>7.4127608915906785E-4</v>
      </c>
      <c r="Y377" s="418">
        <v>9.9022619047619046E-4</v>
      </c>
      <c r="Z377" s="419">
        <v>3.2942165686849325E-3</v>
      </c>
      <c r="AA377" s="417">
        <v>8.1208280999999997E-3</v>
      </c>
      <c r="AB377" s="418">
        <v>1.8630750474999999E-2</v>
      </c>
      <c r="AC377" s="419">
        <v>4.70418583516884E-2</v>
      </c>
      <c r="AD377" s="417">
        <v>2.3099126000000001E-3</v>
      </c>
      <c r="AE377" s="418">
        <v>3.4433635150000002E-3</v>
      </c>
      <c r="AF377" s="419">
        <v>8.7599845540114428E-3</v>
      </c>
      <c r="AG377" s="417">
        <v>1.32040708E-2</v>
      </c>
      <c r="AH377" s="418">
        <v>1.5915427199999999E-2</v>
      </c>
      <c r="AI377" s="419">
        <v>1.0365727593610853E-2</v>
      </c>
      <c r="AJ377" s="417">
        <v>5.9412735000000001E-3</v>
      </c>
      <c r="AK377" s="418">
        <v>7.7061850050000004E-3</v>
      </c>
      <c r="AL377" s="419">
        <v>3.8599931505221298E-3</v>
      </c>
      <c r="AM377" s="417">
        <v>2.5483075399999999E-2</v>
      </c>
      <c r="AN377" s="418">
        <v>5.3645983495000001E-2</v>
      </c>
      <c r="AO377" s="419">
        <v>0.10348652031470361</v>
      </c>
      <c r="AP377" s="417">
        <v>0.25422541999999998</v>
      </c>
      <c r="AQ377" s="418">
        <v>0.495459541</v>
      </c>
      <c r="AR377" s="440">
        <v>0.495459541</v>
      </c>
      <c r="AS377" s="422"/>
      <c r="AT377" s="423"/>
      <c r="AU377" s="423"/>
    </row>
    <row r="378" spans="1:47" x14ac:dyDescent="0.2">
      <c r="A378" s="231">
        <v>1984</v>
      </c>
      <c r="B378" s="232">
        <v>14</v>
      </c>
      <c r="C378" s="417">
        <v>1.5801237100000001</v>
      </c>
      <c r="D378" s="418">
        <v>2.9280373215000002</v>
      </c>
      <c r="E378" s="419">
        <v>5.4375254869662726</v>
      </c>
      <c r="F378" s="417">
        <v>0.68582454999999998</v>
      </c>
      <c r="G378" s="418">
        <v>0.97208723100000005</v>
      </c>
      <c r="H378" s="419">
        <v>1.3385072437163239</v>
      </c>
      <c r="I378" s="417">
        <v>1.93587021</v>
      </c>
      <c r="J378" s="418">
        <v>5.0711050225000003</v>
      </c>
      <c r="K378" s="419">
        <v>6.9322321725195248</v>
      </c>
      <c r="L378" s="420"/>
      <c r="M378" s="421"/>
      <c r="N378" s="419">
        <v>3.9938780674161761E-2</v>
      </c>
      <c r="O378" s="417">
        <v>0.24152414999999999</v>
      </c>
      <c r="P378" s="418">
        <v>0.46387138249999998</v>
      </c>
      <c r="Q378" s="419">
        <v>0.83936713049132072</v>
      </c>
      <c r="R378" s="422"/>
      <c r="S378" s="423"/>
      <c r="T378" s="419">
        <v>756.36355809460542</v>
      </c>
      <c r="U378" s="417">
        <v>6.2654804120229645E-4</v>
      </c>
      <c r="V378" s="418">
        <v>8.36951030057413E-4</v>
      </c>
      <c r="W378" s="419">
        <v>2.8896078495093129E-3</v>
      </c>
      <c r="X378" s="417">
        <v>7.4127608915906785E-4</v>
      </c>
      <c r="Y378" s="418">
        <v>9.9022619047619046E-4</v>
      </c>
      <c r="Z378" s="419">
        <v>3.3670331524058073E-3</v>
      </c>
      <c r="AA378" s="417">
        <v>8.5452171000000004E-3</v>
      </c>
      <c r="AB378" s="418">
        <v>1.9096902620000002E-2</v>
      </c>
      <c r="AC378" s="419">
        <v>4.7289182725225011E-2</v>
      </c>
      <c r="AD378" s="417">
        <v>2.4320432000000001E-3</v>
      </c>
      <c r="AE378" s="418">
        <v>3.575910175E-3</v>
      </c>
      <c r="AF378" s="419">
        <v>8.8060478705458585E-3</v>
      </c>
      <c r="AG378" s="417">
        <v>1.38947559E-2</v>
      </c>
      <c r="AH378" s="418">
        <v>1.6673808105E-2</v>
      </c>
      <c r="AI378" s="419">
        <v>1.0420258533693206E-2</v>
      </c>
      <c r="AJ378" s="417">
        <v>6.2520542E-3</v>
      </c>
      <c r="AK378" s="418">
        <v>8.0475513600000003E-3</v>
      </c>
      <c r="AL378" s="419">
        <v>3.88029523849688E-3</v>
      </c>
      <c r="AM378" s="417">
        <v>2.68170202E-2</v>
      </c>
      <c r="AN378" s="418">
        <v>5.5109616765000001E-2</v>
      </c>
      <c r="AO378" s="419">
        <v>0.10403096507635669</v>
      </c>
      <c r="AP378" s="417">
        <v>0.25422541999999998</v>
      </c>
      <c r="AQ378" s="418">
        <v>0.495459541</v>
      </c>
      <c r="AR378" s="440">
        <v>0.495459541</v>
      </c>
      <c r="AS378" s="422"/>
      <c r="AT378" s="423"/>
      <c r="AU378" s="423"/>
    </row>
    <row r="379" spans="1:47" x14ac:dyDescent="0.2">
      <c r="A379" s="231">
        <v>1984</v>
      </c>
      <c r="B379" s="232">
        <v>15</v>
      </c>
      <c r="C379" s="417">
        <v>1.64451657</v>
      </c>
      <c r="D379" s="418">
        <v>3.0049750749999999</v>
      </c>
      <c r="E379" s="419">
        <v>5.4409748488793532</v>
      </c>
      <c r="F379" s="417">
        <v>0.72056235000000002</v>
      </c>
      <c r="G379" s="418">
        <v>1.0119246019999999</v>
      </c>
      <c r="H379" s="419">
        <v>1.341295921728979</v>
      </c>
      <c r="I379" s="417">
        <v>1.96529277</v>
      </c>
      <c r="J379" s="418">
        <v>5.0891055420000004</v>
      </c>
      <c r="K379" s="419">
        <v>6.939134805117015</v>
      </c>
      <c r="L379" s="420"/>
      <c r="M379" s="421"/>
      <c r="N379" s="419">
        <v>3.9988014253320367E-2</v>
      </c>
      <c r="O379" s="417">
        <v>0.24152414999999999</v>
      </c>
      <c r="P379" s="418">
        <v>0.46387138249999998</v>
      </c>
      <c r="Q379" s="419">
        <v>0.83950304640378748</v>
      </c>
      <c r="R379" s="422"/>
      <c r="S379" s="423"/>
      <c r="T379" s="419">
        <v>757.74981010673844</v>
      </c>
      <c r="U379" s="417">
        <v>6.2654804120229645E-4</v>
      </c>
      <c r="V379" s="418">
        <v>8.36951030057413E-4</v>
      </c>
      <c r="W379" s="419">
        <v>2.8956329983925284E-3</v>
      </c>
      <c r="X379" s="417">
        <v>7.4127608915906785E-4</v>
      </c>
      <c r="Y379" s="418">
        <v>9.9022619047619046E-4</v>
      </c>
      <c r="Z379" s="419">
        <v>3.3931398255618505E-3</v>
      </c>
      <c r="AA379" s="417">
        <v>8.9742157999999992E-3</v>
      </c>
      <c r="AB379" s="418">
        <v>1.958804263E-2</v>
      </c>
      <c r="AC379" s="419">
        <v>4.7387762925475668E-2</v>
      </c>
      <c r="AD379" s="417">
        <v>2.5532545999999998E-3</v>
      </c>
      <c r="AE379" s="418">
        <v>3.715386055E-3</v>
      </c>
      <c r="AF379" s="419">
        <v>8.8244052967098793E-3</v>
      </c>
      <c r="AG379" s="417">
        <v>1.45919845E-2</v>
      </c>
      <c r="AH379" s="418">
        <v>1.7471938725E-2</v>
      </c>
      <c r="AI379" s="419">
        <v>1.0441966808466421E-2</v>
      </c>
      <c r="AJ379" s="417">
        <v>6.5667607000000003E-3</v>
      </c>
      <c r="AK379" s="418">
        <v>8.4067009500000001E-3</v>
      </c>
      <c r="AL379" s="419">
        <v>3.8883825537402734E-3</v>
      </c>
      <c r="AM379" s="417">
        <v>2.8162368900000002E-2</v>
      </c>
      <c r="AN379" s="418">
        <v>5.6650645185000001E-2</v>
      </c>
      <c r="AO379" s="419">
        <v>0.10424762268429383</v>
      </c>
      <c r="AP379" s="417">
        <v>0.25422541999999998</v>
      </c>
      <c r="AQ379" s="418">
        <v>0.495459541</v>
      </c>
      <c r="AR379" s="440">
        <v>0.495459541</v>
      </c>
      <c r="AS379" s="422"/>
      <c r="AT379" s="423"/>
      <c r="AU379" s="423"/>
    </row>
    <row r="380" spans="1:47" x14ac:dyDescent="0.2">
      <c r="A380" s="231">
        <v>1984</v>
      </c>
      <c r="B380" s="232">
        <v>16</v>
      </c>
      <c r="C380" s="417">
        <v>1.71063206</v>
      </c>
      <c r="D380" s="418">
        <v>3.0861797855000002</v>
      </c>
      <c r="E380" s="419">
        <v>5.4478218324657872</v>
      </c>
      <c r="F380" s="417">
        <v>0.75572441000000001</v>
      </c>
      <c r="G380" s="418">
        <v>1.0541372495000001</v>
      </c>
      <c r="H380" s="419">
        <v>1.3467905944858209</v>
      </c>
      <c r="I380" s="417">
        <v>1.99381359</v>
      </c>
      <c r="J380" s="418">
        <v>5.1066205089999999</v>
      </c>
      <c r="K380" s="419">
        <v>6.9528042800602954</v>
      </c>
      <c r="L380" s="420"/>
      <c r="M380" s="421"/>
      <c r="N380" s="419">
        <v>4.0085552940128166E-2</v>
      </c>
      <c r="O380" s="417">
        <v>0.24152414999999999</v>
      </c>
      <c r="P380" s="418">
        <v>0.46387138249999998</v>
      </c>
      <c r="Q380" s="419">
        <v>0.83977401433132293</v>
      </c>
      <c r="R380" s="422"/>
      <c r="S380" s="423"/>
      <c r="T380" s="419">
        <v>759.21228641997516</v>
      </c>
      <c r="U380" s="417">
        <v>6.2654804120229645E-4</v>
      </c>
      <c r="V380" s="418">
        <v>8.36951030057413E-4</v>
      </c>
      <c r="W380" s="419">
        <v>2.9285141530099286E-3</v>
      </c>
      <c r="X380" s="417">
        <v>7.4127608915906785E-4</v>
      </c>
      <c r="Y380" s="418">
        <v>9.9022619047619046E-4</v>
      </c>
      <c r="Z380" s="419">
        <v>3.444713412687215E-3</v>
      </c>
      <c r="AA380" s="417">
        <v>9.4075414999999999E-3</v>
      </c>
      <c r="AB380" s="418">
        <v>2.010823099E-2</v>
      </c>
      <c r="AC380" s="419">
        <v>4.7581784905436207E-2</v>
      </c>
      <c r="AD380" s="417">
        <v>2.6771751E-3</v>
      </c>
      <c r="AE380" s="418">
        <v>3.8635216599999999E-3</v>
      </c>
      <c r="AF380" s="419">
        <v>8.8605398489652563E-3</v>
      </c>
      <c r="AG380" s="417">
        <v>1.52959133E-2</v>
      </c>
      <c r="AH380" s="418">
        <v>1.8318367499999998E-2</v>
      </c>
      <c r="AI380" s="419">
        <v>1.0484713327293926E-2</v>
      </c>
      <c r="AJ380" s="417">
        <v>6.8833677999999999E-3</v>
      </c>
      <c r="AK380" s="418">
        <v>8.7874784399999996E-3</v>
      </c>
      <c r="AL380" s="419">
        <v>3.9043034877590571E-3</v>
      </c>
      <c r="AM380" s="417">
        <v>2.9522032600000001E-2</v>
      </c>
      <c r="AN380" s="418">
        <v>5.8283368580000001E-2</v>
      </c>
      <c r="AO380" s="419">
        <v>0.10467467721335701</v>
      </c>
      <c r="AP380" s="417">
        <v>0.25422541999999998</v>
      </c>
      <c r="AQ380" s="418">
        <v>0.495459541</v>
      </c>
      <c r="AR380" s="440">
        <v>0.495459541</v>
      </c>
      <c r="AS380" s="422"/>
      <c r="AT380" s="423"/>
      <c r="AU380" s="423"/>
    </row>
    <row r="381" spans="1:47" x14ac:dyDescent="0.2">
      <c r="A381" s="231">
        <v>1984</v>
      </c>
      <c r="B381" s="232">
        <v>17</v>
      </c>
      <c r="C381" s="417">
        <v>1.77859583</v>
      </c>
      <c r="D381" s="418">
        <v>3.172510205</v>
      </c>
      <c r="E381" s="419">
        <v>5.4546295826975966</v>
      </c>
      <c r="F381" s="417">
        <v>0.79140811</v>
      </c>
      <c r="G381" s="418">
        <v>1.0991578344999999</v>
      </c>
      <c r="H381" s="419">
        <v>1.352278740938047</v>
      </c>
      <c r="I381" s="417">
        <v>2.0214925300000002</v>
      </c>
      <c r="J381" s="418">
        <v>5.1238602804999998</v>
      </c>
      <c r="K381" s="419">
        <v>6.9664058634392747</v>
      </c>
      <c r="L381" s="420"/>
      <c r="M381" s="421"/>
      <c r="N381" s="419">
        <v>4.0182652770953474E-2</v>
      </c>
      <c r="O381" s="417">
        <v>0.24152414999999999</v>
      </c>
      <c r="P381" s="418">
        <v>0.46387138249999998</v>
      </c>
      <c r="Q381" s="419">
        <v>0.84003879706649198</v>
      </c>
      <c r="R381" s="422"/>
      <c r="S381" s="423"/>
      <c r="T381" s="419">
        <v>760.74152600119464</v>
      </c>
      <c r="U381" s="417">
        <v>6.2654804120229645E-4</v>
      </c>
      <c r="V381" s="418">
        <v>8.36951030057413E-4</v>
      </c>
      <c r="W381" s="419">
        <v>2.9404585499150913E-3</v>
      </c>
      <c r="X381" s="417">
        <v>7.4127608915906785E-4</v>
      </c>
      <c r="Y381" s="418">
        <v>9.9022619047619046E-4</v>
      </c>
      <c r="Z381" s="419">
        <v>3.4960950632289436E-3</v>
      </c>
      <c r="AA381" s="417">
        <v>9.8456667999999997E-3</v>
      </c>
      <c r="AB381" s="418">
        <v>2.0663234095E-2</v>
      </c>
      <c r="AC381" s="419">
        <v>4.777592865085728E-2</v>
      </c>
      <c r="AD381" s="417">
        <v>2.8012357999999998E-3</v>
      </c>
      <c r="AE381" s="418">
        <v>4.0215610299999998E-3</v>
      </c>
      <c r="AF381" s="419">
        <v>8.8967069185480196E-3</v>
      </c>
      <c r="AG381" s="417">
        <v>1.6010089599999999E-2</v>
      </c>
      <c r="AH381" s="418">
        <v>1.922070239E-2</v>
      </c>
      <c r="AI381" s="419">
        <v>1.0527483018266139E-2</v>
      </c>
      <c r="AJ381" s="417">
        <v>7.2043515000000001E-3</v>
      </c>
      <c r="AK381" s="418">
        <v>9.1934653299999992E-3</v>
      </c>
      <c r="AL381" s="419">
        <v>3.9202276716060235E-3</v>
      </c>
      <c r="AM381" s="417">
        <v>3.0899588299999999E-2</v>
      </c>
      <c r="AN381" s="418">
        <v>6.0024651140000003E-2</v>
      </c>
      <c r="AO381" s="419">
        <v>0.10510131694639117</v>
      </c>
      <c r="AP381" s="417">
        <v>0.25422541999999998</v>
      </c>
      <c r="AQ381" s="418">
        <v>0.495459541</v>
      </c>
      <c r="AR381" s="440">
        <v>0.495459541</v>
      </c>
      <c r="AS381" s="422"/>
      <c r="AT381" s="423"/>
      <c r="AU381" s="423"/>
    </row>
    <row r="382" spans="1:47" x14ac:dyDescent="0.2">
      <c r="A382" s="231">
        <v>1984</v>
      </c>
      <c r="B382" s="232">
        <v>18</v>
      </c>
      <c r="C382" s="417">
        <v>1.8489395799999999</v>
      </c>
      <c r="D382" s="418">
        <v>3.264759352</v>
      </c>
      <c r="E382" s="419">
        <v>5.4627788925123353</v>
      </c>
      <c r="F382" s="417">
        <v>0.82763757999999998</v>
      </c>
      <c r="G382" s="418">
        <v>1.1473958955000001</v>
      </c>
      <c r="H382" s="419">
        <v>1.3588534685892824</v>
      </c>
      <c r="I382" s="417">
        <v>2.0484426500000001</v>
      </c>
      <c r="J382" s="418">
        <v>5.1410295914999997</v>
      </c>
      <c r="K382" s="419">
        <v>6.9826752681059503</v>
      </c>
      <c r="L382" s="420"/>
      <c r="M382" s="421"/>
      <c r="N382" s="419">
        <v>4.0298766732746523E-2</v>
      </c>
      <c r="O382" s="417">
        <v>0.24112411</v>
      </c>
      <c r="P382" s="418">
        <v>0.46285628099999998</v>
      </c>
      <c r="Q382" s="419">
        <v>0.84035654494276846</v>
      </c>
      <c r="R382" s="422"/>
      <c r="S382" s="423"/>
      <c r="T382" s="419">
        <v>762.32788793555687</v>
      </c>
      <c r="U382" s="417">
        <v>6.2654804120229645E-4</v>
      </c>
      <c r="V382" s="418">
        <v>8.36951030057413E-4</v>
      </c>
      <c r="W382" s="419">
        <v>2.9547463247268676E-3</v>
      </c>
      <c r="X382" s="417">
        <v>7.4127608915906785E-4</v>
      </c>
      <c r="Y382" s="418">
        <v>9.9022619047619046E-4</v>
      </c>
      <c r="Z382" s="419">
        <v>3.5575407436597524E-3</v>
      </c>
      <c r="AA382" s="417">
        <v>1.02927178E-2</v>
      </c>
      <c r="AB382" s="418">
        <v>2.1257884295000001E-2</v>
      </c>
      <c r="AC382" s="419">
        <v>4.8007971954931679E-2</v>
      </c>
      <c r="AD382" s="417">
        <v>2.9285331000000001E-3</v>
      </c>
      <c r="AE382" s="418">
        <v>4.1905367099999997E-3</v>
      </c>
      <c r="AF382" s="419">
        <v>8.9399055346235674E-3</v>
      </c>
      <c r="AG382" s="417">
        <v>1.6736624200000001E-2</v>
      </c>
      <c r="AH382" s="418">
        <v>2.018714261E-2</v>
      </c>
      <c r="AI382" s="419">
        <v>1.057862173236452E-2</v>
      </c>
      <c r="AJ382" s="417">
        <v>7.5313960999999997E-3</v>
      </c>
      <c r="AK382" s="418">
        <v>9.6285958200000004E-3</v>
      </c>
      <c r="AL382" s="419">
        <v>3.9392810799834333E-3</v>
      </c>
      <c r="AM382" s="417">
        <v>3.2300542799999998E-2</v>
      </c>
      <c r="AN382" s="418">
        <v>6.1891082469999997E-2</v>
      </c>
      <c r="AO382" s="419">
        <v>0.1056121335784856</v>
      </c>
      <c r="AP382" s="417">
        <v>0.25382537999999999</v>
      </c>
      <c r="AQ382" s="418">
        <v>0.4944444395</v>
      </c>
      <c r="AR382" s="440">
        <v>0.4944444395</v>
      </c>
      <c r="AS382" s="422"/>
      <c r="AT382" s="423"/>
      <c r="AU382" s="423"/>
    </row>
    <row r="383" spans="1:47" x14ac:dyDescent="0.2">
      <c r="A383" s="231">
        <v>1984</v>
      </c>
      <c r="B383" s="232">
        <v>19</v>
      </c>
      <c r="C383" s="417">
        <v>1.9213446599999999</v>
      </c>
      <c r="D383" s="418">
        <v>3.3636142224999999</v>
      </c>
      <c r="E383" s="419">
        <v>5.4644393342902369</v>
      </c>
      <c r="F383" s="417">
        <v>0.86448320999999995</v>
      </c>
      <c r="G383" s="418">
        <v>1.199336629</v>
      </c>
      <c r="H383" s="419">
        <v>1.3656668693549205</v>
      </c>
      <c r="I383" s="417">
        <v>2.0746196600000002</v>
      </c>
      <c r="J383" s="418">
        <v>5.1582218019999999</v>
      </c>
      <c r="K383" s="419">
        <v>6.9941046829063422</v>
      </c>
      <c r="L383" s="420"/>
      <c r="M383" s="421"/>
      <c r="N383" s="419">
        <v>4.6634021165730538E-3</v>
      </c>
      <c r="O383" s="417">
        <v>0.24112411</v>
      </c>
      <c r="P383" s="418">
        <v>0.46285628099999998</v>
      </c>
      <c r="Q383" s="419">
        <v>0.83496359772569084</v>
      </c>
      <c r="R383" s="422"/>
      <c r="S383" s="423"/>
      <c r="T383" s="419">
        <v>763.64265033962761</v>
      </c>
      <c r="U383" s="417">
        <v>6.2654804120229645E-4</v>
      </c>
      <c r="V383" s="418">
        <v>8.36951030057413E-4</v>
      </c>
      <c r="W383" s="419">
        <v>2.9695611606998626E-3</v>
      </c>
      <c r="X383" s="417">
        <v>7.4127608915906785E-4</v>
      </c>
      <c r="Y383" s="418">
        <v>9.9022619047619046E-4</v>
      </c>
      <c r="Z383" s="419">
        <v>3.6249313475268958E-3</v>
      </c>
      <c r="AA383" s="417">
        <v>1.07465684E-2</v>
      </c>
      <c r="AB383" s="418">
        <v>2.1897289909999999E-2</v>
      </c>
      <c r="AC383" s="419">
        <v>4.8248795812545285E-2</v>
      </c>
      <c r="AD383" s="417">
        <v>3.0580417999999999E-3</v>
      </c>
      <c r="AE383" s="418">
        <v>4.3727201150000001E-3</v>
      </c>
      <c r="AF383" s="419">
        <v>8.9847374244822788E-3</v>
      </c>
      <c r="AG383" s="417">
        <v>1.7475692599999999E-2</v>
      </c>
      <c r="AH383" s="418">
        <v>2.1227355109999999E-2</v>
      </c>
      <c r="AI383" s="419">
        <v>1.0631691752703407E-2</v>
      </c>
      <c r="AJ383" s="417">
        <v>7.8632601999999996E-3</v>
      </c>
      <c r="AK383" s="418">
        <v>1.0096571404999999E-2</v>
      </c>
      <c r="AL383" s="419">
        <v>3.9590315039853058E-3</v>
      </c>
      <c r="AM383" s="417">
        <v>3.3727148300000002E-2</v>
      </c>
      <c r="AN383" s="418">
        <v>6.389770618E-2</v>
      </c>
      <c r="AO383" s="419">
        <v>0.10614164909009509</v>
      </c>
      <c r="AP383" s="417">
        <v>0.25382537999999999</v>
      </c>
      <c r="AQ383" s="418">
        <v>0.4944444395</v>
      </c>
      <c r="AR383" s="440">
        <v>0.4944444395</v>
      </c>
      <c r="AS383" s="422"/>
      <c r="AT383" s="423"/>
      <c r="AU383" s="423"/>
    </row>
    <row r="384" spans="1:47" x14ac:dyDescent="0.2">
      <c r="A384" s="231">
        <v>1984</v>
      </c>
      <c r="B384" s="232">
        <v>20</v>
      </c>
      <c r="C384" s="417">
        <v>1.99643225</v>
      </c>
      <c r="D384" s="418">
        <v>3.4703518834999998</v>
      </c>
      <c r="E384" s="419">
        <v>5.4723212485522037</v>
      </c>
      <c r="F384" s="417">
        <v>0.90208767000000001</v>
      </c>
      <c r="G384" s="418">
        <v>1.2554790549999999</v>
      </c>
      <c r="H384" s="419">
        <v>1.3720236855915668</v>
      </c>
      <c r="I384" s="417">
        <v>2.10015778</v>
      </c>
      <c r="J384" s="418">
        <v>5.1756355420000002</v>
      </c>
      <c r="K384" s="419">
        <v>7.0098520208574904</v>
      </c>
      <c r="L384" s="420"/>
      <c r="M384" s="421"/>
      <c r="N384" s="419">
        <v>4.6763711021428379E-3</v>
      </c>
      <c r="O384" s="417">
        <v>0.24112411</v>
      </c>
      <c r="P384" s="418">
        <v>0.46285628099999998</v>
      </c>
      <c r="Q384" s="419">
        <v>0.8352629649800114</v>
      </c>
      <c r="R384" s="422"/>
      <c r="S384" s="423"/>
      <c r="T384" s="419">
        <v>765.2298296935536</v>
      </c>
      <c r="U384" s="417">
        <v>6.2654804120229645E-4</v>
      </c>
      <c r="V384" s="418">
        <v>8.36951030057413E-4</v>
      </c>
      <c r="W384" s="419">
        <v>2.9833806900302694E-3</v>
      </c>
      <c r="X384" s="417">
        <v>7.4127608915906785E-4</v>
      </c>
      <c r="Y384" s="418">
        <v>9.9022619047619046E-4</v>
      </c>
      <c r="Z384" s="419">
        <v>3.6843668247637591E-3</v>
      </c>
      <c r="AA384" s="417">
        <v>1.12109775E-2</v>
      </c>
      <c r="AB384" s="418">
        <v>2.258930478E-2</v>
      </c>
      <c r="AC384" s="419">
        <v>4.8473273755553319E-2</v>
      </c>
      <c r="AD384" s="417">
        <v>3.1896609999999999E-3</v>
      </c>
      <c r="AE384" s="418">
        <v>4.5697694800000003E-3</v>
      </c>
      <c r="AF384" s="419">
        <v>9.0265468263045646E-3</v>
      </c>
      <c r="AG384" s="417">
        <v>1.8228540500000001E-2</v>
      </c>
      <c r="AH384" s="418">
        <v>2.235237222E-2</v>
      </c>
      <c r="AI384" s="419">
        <v>1.0681167758728429E-2</v>
      </c>
      <c r="AJ384" s="417">
        <v>8.2023409000000005E-3</v>
      </c>
      <c r="AK384" s="418">
        <v>1.0602837695000001E-2</v>
      </c>
      <c r="AL384" s="419">
        <v>3.9774553808651801E-3</v>
      </c>
      <c r="AM384" s="417">
        <v>3.5181941199999997E-2</v>
      </c>
      <c r="AN384" s="418">
        <v>6.6069147719999999E-2</v>
      </c>
      <c r="AO384" s="419">
        <v>0.10663564197230896</v>
      </c>
      <c r="AP384" s="417">
        <v>0.25382537999999999</v>
      </c>
      <c r="AQ384" s="418">
        <v>0.4944444395</v>
      </c>
      <c r="AR384" s="440">
        <v>0.4944444395</v>
      </c>
      <c r="AS384" s="422"/>
      <c r="AT384" s="423"/>
      <c r="AU384" s="423"/>
    </row>
    <row r="385" spans="1:47" x14ac:dyDescent="0.2">
      <c r="A385" s="231">
        <v>1984</v>
      </c>
      <c r="B385" s="232">
        <v>21</v>
      </c>
      <c r="C385" s="417">
        <v>2.0740917099999998</v>
      </c>
      <c r="D385" s="418">
        <v>3.5858295684999999</v>
      </c>
      <c r="E385" s="419">
        <v>5.4832592818086345</v>
      </c>
      <c r="F385" s="417">
        <v>0.94052683000000004</v>
      </c>
      <c r="G385" s="418">
        <v>1.3163863995</v>
      </c>
      <c r="H385" s="419">
        <v>1.3808927650066178</v>
      </c>
      <c r="I385" s="417">
        <v>2.1251354999999998</v>
      </c>
      <c r="J385" s="418">
        <v>5.1934890974999997</v>
      </c>
      <c r="K385" s="419">
        <v>7.0317311259782489</v>
      </c>
      <c r="L385" s="420"/>
      <c r="M385" s="421"/>
      <c r="N385" s="419">
        <v>4.6943858318028806E-3</v>
      </c>
      <c r="O385" s="417">
        <v>0.24112411</v>
      </c>
      <c r="P385" s="418">
        <v>0.46285628099999998</v>
      </c>
      <c r="Q385" s="419">
        <v>0.83567871662405824</v>
      </c>
      <c r="R385" s="422"/>
      <c r="S385" s="423"/>
      <c r="T385" s="419">
        <v>766.77236689317022</v>
      </c>
      <c r="U385" s="417">
        <v>6.2654804120229645E-4</v>
      </c>
      <c r="V385" s="418">
        <v>8.36951030057413E-4</v>
      </c>
      <c r="W385" s="419">
        <v>2.9697557250021058E-3</v>
      </c>
      <c r="X385" s="417">
        <v>7.4127608915906785E-4</v>
      </c>
      <c r="Y385" s="418">
        <v>9.9022619047619046E-4</v>
      </c>
      <c r="Z385" s="419">
        <v>3.7669899612062007E-3</v>
      </c>
      <c r="AA385" s="417">
        <v>1.16843168E-2</v>
      </c>
      <c r="AB385" s="418">
        <v>2.3339804525000001E-2</v>
      </c>
      <c r="AC385" s="419">
        <v>4.8786644842418056E-2</v>
      </c>
      <c r="AD385" s="417">
        <v>3.3250190999999998E-3</v>
      </c>
      <c r="AE385" s="418">
        <v>4.7832538600000004E-3</v>
      </c>
      <c r="AF385" s="419">
        <v>9.0849142031973022E-3</v>
      </c>
      <c r="AG385" s="417">
        <v>1.8999294100000001E-2</v>
      </c>
      <c r="AH385" s="418">
        <v>2.3572598734999999E-2</v>
      </c>
      <c r="AI385" s="419">
        <v>1.0750215540853248E-2</v>
      </c>
      <c r="AJ385" s="417">
        <v>8.5500811000000006E-3</v>
      </c>
      <c r="AK385" s="418">
        <v>1.115149792E-2</v>
      </c>
      <c r="AL385" s="419">
        <v>4.0031721522175668E-3</v>
      </c>
      <c r="AM385" s="417">
        <v>3.6668776799999997E-2</v>
      </c>
      <c r="AN385" s="418">
        <v>6.8424265025E-2</v>
      </c>
      <c r="AO385" s="419">
        <v>0.10732493156421453</v>
      </c>
      <c r="AP385" s="417">
        <v>0.25382537999999999</v>
      </c>
      <c r="AQ385" s="418">
        <v>0.4944444395</v>
      </c>
      <c r="AR385" s="440">
        <v>0.4944444395</v>
      </c>
      <c r="AS385" s="422"/>
      <c r="AT385" s="423"/>
      <c r="AU385" s="423"/>
    </row>
    <row r="386" spans="1:47" x14ac:dyDescent="0.2">
      <c r="A386" s="231">
        <v>1984</v>
      </c>
      <c r="B386" s="232">
        <v>22</v>
      </c>
      <c r="C386" s="417">
        <v>2.1547496900000001</v>
      </c>
      <c r="D386" s="418">
        <v>3.7113809760000001</v>
      </c>
      <c r="E386" s="419">
        <v>5.4867214993077766</v>
      </c>
      <c r="F386" s="417">
        <v>0.97998216000000005</v>
      </c>
      <c r="G386" s="418">
        <v>1.3827081975</v>
      </c>
      <c r="H386" s="419">
        <v>1.3836771719909575</v>
      </c>
      <c r="I386" s="417">
        <v>2.1495502100000001</v>
      </c>
      <c r="J386" s="418">
        <v>5.2118686060000003</v>
      </c>
      <c r="K386" s="419">
        <v>7.0386235048772736</v>
      </c>
      <c r="L386" s="420"/>
      <c r="M386" s="421"/>
      <c r="N386" s="419">
        <v>4.7000758566417963E-3</v>
      </c>
      <c r="O386" s="417">
        <v>0.24112411</v>
      </c>
      <c r="P386" s="418">
        <v>0.46285628099999998</v>
      </c>
      <c r="Q386" s="419">
        <v>0.83581022543648387</v>
      </c>
      <c r="R386" s="422"/>
      <c r="S386" s="423"/>
      <c r="T386" s="419">
        <v>768.22091181772873</v>
      </c>
      <c r="U386" s="417">
        <v>6.2654804120229645E-4</v>
      </c>
      <c r="V386" s="418">
        <v>8.36951030057413E-4</v>
      </c>
      <c r="W386" s="419">
        <v>2.9757447661837933E-3</v>
      </c>
      <c r="X386" s="417">
        <v>7.4127608915906785E-4</v>
      </c>
      <c r="Y386" s="418">
        <v>9.9022619047619046E-4</v>
      </c>
      <c r="Z386" s="419">
        <v>3.793007336146733E-3</v>
      </c>
      <c r="AA386" s="417">
        <v>1.21707421E-2</v>
      </c>
      <c r="AB386" s="418">
        <v>2.4156924520000001E-2</v>
      </c>
      <c r="AC386" s="419">
        <v>4.8885049899316795E-2</v>
      </c>
      <c r="AD386" s="417">
        <v>3.4630567000000002E-3</v>
      </c>
      <c r="AE386" s="418">
        <v>5.015738655E-3</v>
      </c>
      <c r="AF386" s="419">
        <v>9.1032368254370943E-3</v>
      </c>
      <c r="AG386" s="417">
        <v>1.9790270200000001E-2</v>
      </c>
      <c r="AH386" s="418">
        <v>2.4901344709999999E-2</v>
      </c>
      <c r="AI386" s="419">
        <v>1.0771908140861363E-2</v>
      </c>
      <c r="AJ386" s="417">
        <v>8.9057002999999996E-3</v>
      </c>
      <c r="AK386" s="418">
        <v>1.1749712884999999E-2</v>
      </c>
      <c r="AL386" s="419">
        <v>4.0112447582559812E-3</v>
      </c>
      <c r="AM386" s="417">
        <v>3.8194061000000001E-2</v>
      </c>
      <c r="AN386" s="418">
        <v>7.0989149959999998E-2</v>
      </c>
      <c r="AO386" s="419">
        <v>0.10754150142742337</v>
      </c>
      <c r="AP386" s="417">
        <v>0.25382537999999999</v>
      </c>
      <c r="AQ386" s="418">
        <v>0.4944444395</v>
      </c>
      <c r="AR386" s="440">
        <v>0.4944444395</v>
      </c>
      <c r="AS386" s="422"/>
      <c r="AT386" s="423"/>
      <c r="AU386" s="423"/>
    </row>
    <row r="387" spans="1:47" x14ac:dyDescent="0.2">
      <c r="A387" s="231">
        <v>1984</v>
      </c>
      <c r="B387" s="232">
        <v>23</v>
      </c>
      <c r="C387" s="417">
        <v>2.2384293300000002</v>
      </c>
      <c r="D387" s="418">
        <v>3.8479181539999998</v>
      </c>
      <c r="E387" s="419">
        <v>5.4846893241907511</v>
      </c>
      <c r="F387" s="417">
        <v>1.02045618</v>
      </c>
      <c r="G387" s="418">
        <v>1.4549325525000001</v>
      </c>
      <c r="H387" s="419">
        <v>1.3820378468099392</v>
      </c>
      <c r="I387" s="417">
        <v>2.17362352</v>
      </c>
      <c r="J387" s="418">
        <v>5.2309345250000003</v>
      </c>
      <c r="K387" s="419">
        <v>7.0345574074189203</v>
      </c>
      <c r="L387" s="420"/>
      <c r="M387" s="421"/>
      <c r="N387" s="419">
        <v>4.6967299667055352E-3</v>
      </c>
      <c r="O387" s="417">
        <v>0.24112411</v>
      </c>
      <c r="P387" s="418">
        <v>0.46285628099999998</v>
      </c>
      <c r="Q387" s="419">
        <v>0.83573117650657736</v>
      </c>
      <c r="R387" s="422"/>
      <c r="S387" s="423"/>
      <c r="T387" s="419">
        <v>769.51258467478692</v>
      </c>
      <c r="U387" s="417">
        <v>6.2654804120229645E-4</v>
      </c>
      <c r="V387" s="418">
        <v>8.36951030057413E-4</v>
      </c>
      <c r="W387" s="419">
        <v>2.9722193269527087E-3</v>
      </c>
      <c r="X387" s="417">
        <v>7.4127608915906785E-4</v>
      </c>
      <c r="Y387" s="418">
        <v>9.9022619047619046E-4</v>
      </c>
      <c r="Z387" s="419">
        <v>3.777689955622182E-3</v>
      </c>
      <c r="AA387" s="417">
        <v>1.2669329E-2</v>
      </c>
      <c r="AB387" s="418">
        <v>2.5047563549999999E-2</v>
      </c>
      <c r="AC387" s="419">
        <v>4.8827134944267971E-2</v>
      </c>
      <c r="AD387" s="417">
        <v>3.6050230000000002E-3</v>
      </c>
      <c r="AE387" s="418">
        <v>5.2690527749999997E-3</v>
      </c>
      <c r="AF387" s="419">
        <v>9.0924507177092967E-3</v>
      </c>
      <c r="AG387" s="417">
        <v>2.0601070999999999E-2</v>
      </c>
      <c r="AH387" s="418">
        <v>2.6349022949999999E-2</v>
      </c>
      <c r="AI387" s="419">
        <v>1.0759132061530376E-2</v>
      </c>
      <c r="AJ387" s="417">
        <v>9.2701095000000001E-3</v>
      </c>
      <c r="AK387" s="418">
        <v>1.2401392075E-2</v>
      </c>
      <c r="AL387" s="419">
        <v>4.0064885307718474E-3</v>
      </c>
      <c r="AM387" s="417">
        <v>3.9760121599999997E-2</v>
      </c>
      <c r="AN387" s="418">
        <v>7.3783021389999995E-2</v>
      </c>
      <c r="AO387" s="419">
        <v>0.10741404886089237</v>
      </c>
      <c r="AP387" s="417">
        <v>0.25382537999999999</v>
      </c>
      <c r="AQ387" s="418">
        <v>0.4944444395</v>
      </c>
      <c r="AR387" s="440">
        <v>0.4944444395</v>
      </c>
      <c r="AS387" s="422"/>
      <c r="AT387" s="423"/>
      <c r="AU387" s="423"/>
    </row>
    <row r="388" spans="1:47" x14ac:dyDescent="0.2">
      <c r="A388" s="231">
        <v>1984</v>
      </c>
      <c r="B388" s="232">
        <v>24</v>
      </c>
      <c r="C388" s="417">
        <v>2.3253833699999999</v>
      </c>
      <c r="D388" s="418">
        <v>3.9970266950000002</v>
      </c>
      <c r="E388" s="419">
        <v>5.4908505087874842</v>
      </c>
      <c r="F388" s="417">
        <v>1.0621311499999999</v>
      </c>
      <c r="G388" s="418">
        <v>1.534004508</v>
      </c>
      <c r="H388" s="419">
        <v>1.387006186082318</v>
      </c>
      <c r="I388" s="417">
        <v>2.1971520099999999</v>
      </c>
      <c r="J388" s="418">
        <v>5.2510116330000001</v>
      </c>
      <c r="K388" s="419">
        <v>7.0468653528310767</v>
      </c>
      <c r="L388" s="420"/>
      <c r="M388" s="421"/>
      <c r="N388" s="419">
        <v>4.7068488377608247E-3</v>
      </c>
      <c r="O388" s="417">
        <v>0.23812380999999999</v>
      </c>
      <c r="P388" s="418">
        <v>0.45519051449999998</v>
      </c>
      <c r="Q388" s="419">
        <v>0.83596494760909712</v>
      </c>
      <c r="R388" s="422"/>
      <c r="S388" s="423"/>
      <c r="T388" s="419">
        <v>770.58230299957461</v>
      </c>
      <c r="U388" s="417">
        <v>6.2654804120229645E-4</v>
      </c>
      <c r="V388" s="418">
        <v>8.36951030057413E-4</v>
      </c>
      <c r="W388" s="419">
        <v>2.9828983802351848E-3</v>
      </c>
      <c r="X388" s="417">
        <v>7.4127608915906785E-4</v>
      </c>
      <c r="Y388" s="418">
        <v>9.9022619047619046E-4</v>
      </c>
      <c r="Z388" s="419">
        <v>3.8241554565587796E-3</v>
      </c>
      <c r="AA388" s="417">
        <v>1.31830019E-2</v>
      </c>
      <c r="AB388" s="418">
        <v>2.602137321E-2</v>
      </c>
      <c r="AC388" s="419">
        <v>4.9002600033566469E-2</v>
      </c>
      <c r="AD388" s="417">
        <v>3.7510702000000001E-3</v>
      </c>
      <c r="AE388" s="418">
        <v>5.5461273799999999E-3</v>
      </c>
      <c r="AF388" s="419">
        <v>9.1251204197268718E-3</v>
      </c>
      <c r="AG388" s="417">
        <v>2.1435380600000001E-2</v>
      </c>
      <c r="AH388" s="418">
        <v>2.7933109575E-2</v>
      </c>
      <c r="AI388" s="419">
        <v>1.0797806658931782E-2</v>
      </c>
      <c r="AJ388" s="417">
        <v>9.6461564999999992E-3</v>
      </c>
      <c r="AK388" s="418">
        <v>1.3114182239999999E-2</v>
      </c>
      <c r="AL388" s="419">
        <v>4.0208879335821637E-3</v>
      </c>
      <c r="AM388" s="417">
        <v>4.1370545500000001E-2</v>
      </c>
      <c r="AN388" s="418">
        <v>7.6839682645000004E-2</v>
      </c>
      <c r="AO388" s="419">
        <v>0.10780013928262606</v>
      </c>
      <c r="AP388" s="417">
        <v>0.25082507999999998</v>
      </c>
      <c r="AQ388" s="418">
        <v>0.486778673</v>
      </c>
      <c r="AR388" s="440">
        <v>0.486778673</v>
      </c>
      <c r="AS388" s="422"/>
      <c r="AT388" s="423"/>
      <c r="AU388" s="423"/>
    </row>
    <row r="389" spans="1:47" x14ac:dyDescent="0.2">
      <c r="A389" s="231">
        <v>1984</v>
      </c>
      <c r="B389" s="232">
        <v>25</v>
      </c>
      <c r="C389" s="417">
        <v>2.4157565499999998</v>
      </c>
      <c r="D389" s="418">
        <v>4.1601877649999999</v>
      </c>
      <c r="E389" s="419">
        <v>5.4925264637610445</v>
      </c>
      <c r="F389" s="417">
        <v>1.1050348999999999</v>
      </c>
      <c r="G389" s="418">
        <v>1.6205503535000001</v>
      </c>
      <c r="H389" s="419">
        <v>1.3883606279225418</v>
      </c>
      <c r="I389" s="417">
        <v>2.2204888899999999</v>
      </c>
      <c r="J389" s="418">
        <v>5.2721388879999997</v>
      </c>
      <c r="K389" s="419">
        <v>7.050224607884175</v>
      </c>
      <c r="L389" s="420"/>
      <c r="M389" s="421"/>
      <c r="N389" s="419">
        <v>4.7096149240167164E-3</v>
      </c>
      <c r="O389" s="417">
        <v>0.23812380999999999</v>
      </c>
      <c r="P389" s="418">
        <v>0.45519051449999998</v>
      </c>
      <c r="Q389" s="419">
        <v>0.83602937805511501</v>
      </c>
      <c r="R389" s="422"/>
      <c r="S389" s="423"/>
      <c r="T389" s="419">
        <v>771.39081302534635</v>
      </c>
      <c r="U389" s="417">
        <v>6.2654804120229645E-4</v>
      </c>
      <c r="V389" s="418">
        <v>8.36951030057413E-4</v>
      </c>
      <c r="W389" s="419">
        <v>2.9858102130307586E-3</v>
      </c>
      <c r="X389" s="417">
        <v>7.4127608915906785E-4</v>
      </c>
      <c r="Y389" s="418">
        <v>9.9022619047619046E-4</v>
      </c>
      <c r="Z389" s="419">
        <v>3.8368245277486165E-3</v>
      </c>
      <c r="AA389" s="417">
        <v>1.3709866100000001E-2</v>
      </c>
      <c r="AB389" s="418">
        <v>2.7088294879999999E-2</v>
      </c>
      <c r="AC389" s="419">
        <v>4.9050537669308759E-2</v>
      </c>
      <c r="AD389" s="417">
        <v>3.9019571000000002E-3</v>
      </c>
      <c r="AE389" s="418">
        <v>5.8497616800000001E-3</v>
      </c>
      <c r="AF389" s="419">
        <v>9.1340354969188103E-3</v>
      </c>
      <c r="AG389" s="417">
        <v>2.2294017199999999E-2</v>
      </c>
      <c r="AH389" s="418">
        <v>2.9667134679999999E-2</v>
      </c>
      <c r="AI389" s="419">
        <v>1.0808354960234409E-2</v>
      </c>
      <c r="AJ389" s="417">
        <v>1.00318631E-2</v>
      </c>
      <c r="AK389" s="418">
        <v>1.3894343890000001E-2</v>
      </c>
      <c r="AL389" s="419">
        <v>4.0248299917402166E-3</v>
      </c>
      <c r="AM389" s="417">
        <v>4.3026408299999999E-2</v>
      </c>
      <c r="AN389" s="418">
        <v>8.0187626329999998E-2</v>
      </c>
      <c r="AO389" s="419">
        <v>0.10790558430686102</v>
      </c>
      <c r="AP389" s="417">
        <v>0.25082507999999998</v>
      </c>
      <c r="AQ389" s="418">
        <v>0.486778673</v>
      </c>
      <c r="AR389" s="440">
        <v>0.486778673</v>
      </c>
      <c r="AS389" s="422"/>
      <c r="AT389" s="423"/>
      <c r="AU389" s="423"/>
    </row>
    <row r="390" spans="1:47" x14ac:dyDescent="0.2">
      <c r="A390" s="231">
        <v>1984</v>
      </c>
      <c r="B390" s="232">
        <v>26</v>
      </c>
      <c r="C390" s="417">
        <v>2.4157565499999998</v>
      </c>
      <c r="D390" s="418">
        <v>4.1601877649999999</v>
      </c>
      <c r="E390" s="419">
        <v>5.495466985326364</v>
      </c>
      <c r="F390" s="417">
        <v>1.1050348999999999</v>
      </c>
      <c r="G390" s="418">
        <v>1.6205503535000001</v>
      </c>
      <c r="H390" s="419">
        <v>1.3907313736298372</v>
      </c>
      <c r="I390" s="417">
        <v>2.2204888899999999</v>
      </c>
      <c r="J390" s="418">
        <v>5.2721388879999997</v>
      </c>
      <c r="K390" s="419">
        <v>7.05609125254988</v>
      </c>
      <c r="L390" s="420"/>
      <c r="M390" s="421"/>
      <c r="N390" s="419">
        <v>4.7144562332438779E-3</v>
      </c>
      <c r="O390" s="417">
        <v>0.23812380999999999</v>
      </c>
      <c r="P390" s="418">
        <v>0.45519051449999998</v>
      </c>
      <c r="Q390" s="419">
        <v>0.83614201094366758</v>
      </c>
      <c r="R390" s="422"/>
      <c r="S390" s="423"/>
      <c r="T390" s="419">
        <v>771.87867704080952</v>
      </c>
      <c r="U390" s="417">
        <v>6.2654804120229645E-4</v>
      </c>
      <c r="V390" s="418">
        <v>8.36951030057413E-4</v>
      </c>
      <c r="W390" s="419">
        <v>2.9909146351440336E-3</v>
      </c>
      <c r="X390" s="417">
        <v>7.4127608915906785E-4</v>
      </c>
      <c r="Y390" s="418">
        <v>9.9022619047619046E-4</v>
      </c>
      <c r="Z390" s="419">
        <v>3.8589971071171353E-3</v>
      </c>
      <c r="AA390" s="417">
        <v>1.3709866100000001E-2</v>
      </c>
      <c r="AB390" s="418">
        <v>2.7088294879999999E-2</v>
      </c>
      <c r="AC390" s="419">
        <v>4.9134259672783696E-2</v>
      </c>
      <c r="AD390" s="417">
        <v>3.9019571000000002E-3</v>
      </c>
      <c r="AE390" s="418">
        <v>5.8497616800000001E-3</v>
      </c>
      <c r="AF390" s="419">
        <v>9.1496522102993052E-3</v>
      </c>
      <c r="AG390" s="417">
        <v>2.2294017199999999E-2</v>
      </c>
      <c r="AH390" s="418">
        <v>2.9667134679999999E-2</v>
      </c>
      <c r="AI390" s="419">
        <v>1.0826830891750924E-2</v>
      </c>
      <c r="AJ390" s="417">
        <v>1.00318631E-2</v>
      </c>
      <c r="AK390" s="418">
        <v>1.3894343890000001E-2</v>
      </c>
      <c r="AL390" s="419">
        <v>4.031699444625501E-3</v>
      </c>
      <c r="AM390" s="417">
        <v>4.3026408299999999E-2</v>
      </c>
      <c r="AN390" s="418">
        <v>8.0187626329999998E-2</v>
      </c>
      <c r="AO390" s="419">
        <v>0.10808993123870909</v>
      </c>
      <c r="AP390" s="417">
        <v>0.25082507999999998</v>
      </c>
      <c r="AQ390" s="418">
        <v>0.486778673</v>
      </c>
      <c r="AR390" s="440">
        <v>0.486778673</v>
      </c>
      <c r="AS390" s="422"/>
      <c r="AT390" s="423"/>
      <c r="AU390" s="423"/>
    </row>
    <row r="391" spans="1:47" x14ac:dyDescent="0.2">
      <c r="A391" s="231">
        <v>1984</v>
      </c>
      <c r="B391" s="232">
        <v>27</v>
      </c>
      <c r="C391" s="417">
        <v>2.4157565499999998</v>
      </c>
      <c r="D391" s="418">
        <v>4.1601877649999999</v>
      </c>
      <c r="E391" s="419">
        <v>5.3076579543465749</v>
      </c>
      <c r="F391" s="417">
        <v>1.1050348999999999</v>
      </c>
      <c r="G391" s="418">
        <v>1.6205503535000001</v>
      </c>
      <c r="H391" s="419">
        <v>1.3431447691910228</v>
      </c>
      <c r="I391" s="417">
        <v>2.2204888899999999</v>
      </c>
      <c r="J391" s="418">
        <v>5.2721388879999997</v>
      </c>
      <c r="K391" s="419">
        <v>7.0985967014192735</v>
      </c>
      <c r="L391" s="420"/>
      <c r="M391" s="421"/>
      <c r="N391" s="419">
        <v>4.9411734213399335E-3</v>
      </c>
      <c r="O391" s="417">
        <v>0.23812380999999999</v>
      </c>
      <c r="P391" s="418">
        <v>0.45519051449999998</v>
      </c>
      <c r="Q391" s="419">
        <v>0.80261538161280455</v>
      </c>
      <c r="R391" s="422"/>
      <c r="S391" s="423"/>
      <c r="T391" s="419">
        <v>771.9695588429048</v>
      </c>
      <c r="U391" s="417">
        <v>6.2654804120229645E-4</v>
      </c>
      <c r="V391" s="418">
        <v>8.36951030057413E-4</v>
      </c>
      <c r="W391" s="419">
        <v>2.8885693343667436E-3</v>
      </c>
      <c r="X391" s="417">
        <v>7.4127608915906785E-4</v>
      </c>
      <c r="Y391" s="418">
        <v>9.9022619047619046E-4</v>
      </c>
      <c r="Z391" s="419">
        <v>3.8729121350767975E-3</v>
      </c>
      <c r="AA391" s="417">
        <v>1.3709866100000001E-2</v>
      </c>
      <c r="AB391" s="418">
        <v>2.7088294879999999E-2</v>
      </c>
      <c r="AC391" s="419">
        <v>4.7452916085373081E-2</v>
      </c>
      <c r="AD391" s="417">
        <v>3.9019571000000002E-3</v>
      </c>
      <c r="AE391" s="418">
        <v>5.8497616800000001E-3</v>
      </c>
      <c r="AF391" s="419">
        <v>8.8365524414331063E-3</v>
      </c>
      <c r="AG391" s="417">
        <v>2.2294017199999999E-2</v>
      </c>
      <c r="AH391" s="418">
        <v>2.9667134679999999E-2</v>
      </c>
      <c r="AI391" s="419">
        <v>1.0456354026551991E-2</v>
      </c>
      <c r="AJ391" s="417">
        <v>1.00318631E-2</v>
      </c>
      <c r="AK391" s="418">
        <v>1.3894343890000001E-2</v>
      </c>
      <c r="AL391" s="419">
        <v>3.8937354234900952E-3</v>
      </c>
      <c r="AM391" s="417">
        <v>4.3026408299999999E-2</v>
      </c>
      <c r="AN391" s="418">
        <v>8.0187626329999998E-2</v>
      </c>
      <c r="AO391" s="419">
        <v>0.10439122867548398</v>
      </c>
      <c r="AP391" s="417">
        <v>0.25082507999999998</v>
      </c>
      <c r="AQ391" s="418">
        <v>0.486778673</v>
      </c>
      <c r="AR391" s="440">
        <v>0.486778673</v>
      </c>
      <c r="AS391" s="422"/>
      <c r="AT391" s="423"/>
      <c r="AU391" s="423"/>
    </row>
    <row r="392" spans="1:47" x14ac:dyDescent="0.2">
      <c r="A392" s="231">
        <v>1984</v>
      </c>
      <c r="B392" s="232">
        <v>28</v>
      </c>
      <c r="C392" s="417">
        <v>2.4157565499999998</v>
      </c>
      <c r="D392" s="418">
        <v>4.1601877649999999</v>
      </c>
      <c r="E392" s="419">
        <v>5.3091275584513538</v>
      </c>
      <c r="F392" s="417">
        <v>1.1050348999999999</v>
      </c>
      <c r="G392" s="418">
        <v>1.6205503535000001</v>
      </c>
      <c r="H392" s="419">
        <v>1.3443334097335233</v>
      </c>
      <c r="I392" s="417">
        <v>2.2204888899999999</v>
      </c>
      <c r="J392" s="418">
        <v>5.2721388879999997</v>
      </c>
      <c r="K392" s="419">
        <v>7.1016773231040435</v>
      </c>
      <c r="L392" s="420"/>
      <c r="M392" s="421"/>
      <c r="N392" s="419">
        <v>4.9437971033215334E-3</v>
      </c>
      <c r="O392" s="417">
        <v>0.23812380999999999</v>
      </c>
      <c r="P392" s="418">
        <v>0.45519051449999998</v>
      </c>
      <c r="Q392" s="419">
        <v>0.80267412577736319</v>
      </c>
      <c r="R392" s="422"/>
      <c r="S392" s="423"/>
      <c r="T392" s="419">
        <v>771.95729621173666</v>
      </c>
      <c r="U392" s="417">
        <v>6.2654804120229645E-4</v>
      </c>
      <c r="V392" s="418">
        <v>8.36951030057413E-4</v>
      </c>
      <c r="W392" s="419">
        <v>2.8911232598988605E-3</v>
      </c>
      <c r="X392" s="417">
        <v>7.4127608915906785E-4</v>
      </c>
      <c r="Y392" s="418">
        <v>9.9022619047619046E-4</v>
      </c>
      <c r="Z392" s="419">
        <v>3.8844183202098649E-3</v>
      </c>
      <c r="AA392" s="417">
        <v>1.3709866100000001E-2</v>
      </c>
      <c r="AB392" s="418">
        <v>2.7088294879999999E-2</v>
      </c>
      <c r="AC392" s="419">
        <v>4.74949390430668E-2</v>
      </c>
      <c r="AD392" s="417">
        <v>3.9019571000000002E-3</v>
      </c>
      <c r="AE392" s="418">
        <v>5.8497616800000001E-3</v>
      </c>
      <c r="AF392" s="419">
        <v>8.8443843776892014E-3</v>
      </c>
      <c r="AG392" s="417">
        <v>2.2294017199999999E-2</v>
      </c>
      <c r="AH392" s="418">
        <v>2.9667134679999999E-2</v>
      </c>
      <c r="AI392" s="419">
        <v>1.0465594014948044E-2</v>
      </c>
      <c r="AJ392" s="417">
        <v>1.00318631E-2</v>
      </c>
      <c r="AK392" s="418">
        <v>1.3894343890000001E-2</v>
      </c>
      <c r="AL392" s="419">
        <v>3.8971807559034779E-3</v>
      </c>
      <c r="AM392" s="417">
        <v>4.3026408299999999E-2</v>
      </c>
      <c r="AN392" s="418">
        <v>8.0187626329999998E-2</v>
      </c>
      <c r="AO392" s="419">
        <v>0.10448337004015179</v>
      </c>
      <c r="AP392" s="417">
        <v>0.25082507999999998</v>
      </c>
      <c r="AQ392" s="418">
        <v>0.486778673</v>
      </c>
      <c r="AR392" s="440">
        <v>0.486778673</v>
      </c>
      <c r="AS392" s="422"/>
      <c r="AT392" s="423"/>
      <c r="AU392" s="423"/>
    </row>
    <row r="393" spans="1:47" x14ac:dyDescent="0.2">
      <c r="A393" s="231">
        <v>1984</v>
      </c>
      <c r="B393" s="232">
        <v>29</v>
      </c>
      <c r="C393" s="417">
        <v>2.4157565499999998</v>
      </c>
      <c r="D393" s="418">
        <v>4.1601877649999999</v>
      </c>
      <c r="E393" s="419">
        <v>5.3104798282840546</v>
      </c>
      <c r="F393" s="417">
        <v>1.1050348999999999</v>
      </c>
      <c r="G393" s="418">
        <v>1.6205503535000001</v>
      </c>
      <c r="H393" s="419">
        <v>1.3454149595377516</v>
      </c>
      <c r="I393" s="417">
        <v>2.2204888899999999</v>
      </c>
      <c r="J393" s="418">
        <v>5.2721388879999997</v>
      </c>
      <c r="K393" s="419">
        <v>7.1044386887803466</v>
      </c>
      <c r="L393" s="420"/>
      <c r="M393" s="421"/>
      <c r="N393" s="419">
        <v>4.946204194229125E-3</v>
      </c>
      <c r="O393" s="417">
        <v>0.23812380999999999</v>
      </c>
      <c r="P393" s="418">
        <v>0.45519051449999998</v>
      </c>
      <c r="Q393" s="419">
        <v>0.80272229004425966</v>
      </c>
      <c r="R393" s="422"/>
      <c r="S393" s="423"/>
      <c r="T393" s="419">
        <v>771.93271419224027</v>
      </c>
      <c r="U393" s="417">
        <v>6.2654804120229645E-4</v>
      </c>
      <c r="V393" s="418">
        <v>8.36951030057413E-4</v>
      </c>
      <c r="W393" s="419">
        <v>2.8934559202998312E-3</v>
      </c>
      <c r="X393" s="417">
        <v>7.4127608915906785E-4</v>
      </c>
      <c r="Y393" s="418">
        <v>9.9022619047619046E-4</v>
      </c>
      <c r="Z393" s="419">
        <v>3.8949505490105921E-3</v>
      </c>
      <c r="AA393" s="417">
        <v>1.3709866100000001E-2</v>
      </c>
      <c r="AB393" s="418">
        <v>2.7088294879999999E-2</v>
      </c>
      <c r="AC393" s="419">
        <v>4.7533241370937958E-2</v>
      </c>
      <c r="AD393" s="417">
        <v>3.9019571000000002E-3</v>
      </c>
      <c r="AE393" s="418">
        <v>5.8497616800000001E-3</v>
      </c>
      <c r="AF393" s="419">
        <v>8.8514928283796243E-3</v>
      </c>
      <c r="AG393" s="417">
        <v>2.2294017199999999E-2</v>
      </c>
      <c r="AH393" s="418">
        <v>2.9667134679999999E-2</v>
      </c>
      <c r="AI393" s="419">
        <v>1.0474037055309169E-2</v>
      </c>
      <c r="AJ393" s="417">
        <v>1.00318631E-2</v>
      </c>
      <c r="AK393" s="418">
        <v>1.3894343890000001E-2</v>
      </c>
      <c r="AL393" s="419">
        <v>3.9003189194913614E-3</v>
      </c>
      <c r="AM393" s="417">
        <v>4.3026408299999999E-2</v>
      </c>
      <c r="AN393" s="418">
        <v>8.0187626329999998E-2</v>
      </c>
      <c r="AO393" s="419">
        <v>0.10456767901929737</v>
      </c>
      <c r="AP393" s="417">
        <v>0.25082507999999998</v>
      </c>
      <c r="AQ393" s="418">
        <v>0.486778673</v>
      </c>
      <c r="AR393" s="440">
        <v>0.486778673</v>
      </c>
      <c r="AS393" s="422"/>
      <c r="AT393" s="423"/>
      <c r="AU393" s="423"/>
    </row>
    <row r="394" spans="1:47" x14ac:dyDescent="0.2">
      <c r="A394" s="231">
        <v>1984</v>
      </c>
      <c r="B394" s="232">
        <v>30</v>
      </c>
      <c r="C394" s="417">
        <v>2.4157565499999998</v>
      </c>
      <c r="D394" s="418">
        <v>4.1601877649999999</v>
      </c>
      <c r="E394" s="419">
        <v>5.3117388790605844</v>
      </c>
      <c r="F394" s="417">
        <v>1.1050348999999999</v>
      </c>
      <c r="G394" s="418">
        <v>1.6205503535000001</v>
      </c>
      <c r="H394" s="419">
        <v>1.3464294317103809</v>
      </c>
      <c r="I394" s="417">
        <v>2.2204888899999999</v>
      </c>
      <c r="J394" s="418">
        <v>5.2721388879999997</v>
      </c>
      <c r="K394" s="419">
        <v>7.107102566469246</v>
      </c>
      <c r="L394" s="420"/>
      <c r="M394" s="421"/>
      <c r="N394" s="419">
        <v>4.9484405045765708E-3</v>
      </c>
      <c r="O394" s="417">
        <v>0.23812380999999999</v>
      </c>
      <c r="P394" s="418">
        <v>0.45519051449999998</v>
      </c>
      <c r="Q394" s="419">
        <v>0.8027716891566512</v>
      </c>
      <c r="R394" s="422"/>
      <c r="S394" s="423"/>
      <c r="T394" s="419">
        <v>771.90428816728945</v>
      </c>
      <c r="U394" s="417">
        <v>6.2654804120229645E-4</v>
      </c>
      <c r="V394" s="418">
        <v>8.36951030057413E-4</v>
      </c>
      <c r="W394" s="419">
        <v>2.8956337268928028E-3</v>
      </c>
      <c r="X394" s="417">
        <v>7.4127608915906785E-4</v>
      </c>
      <c r="Y394" s="418">
        <v>9.9022619047619046E-4</v>
      </c>
      <c r="Z394" s="419">
        <v>3.9047348921877798E-3</v>
      </c>
      <c r="AA394" s="417">
        <v>1.3709866100000001E-2</v>
      </c>
      <c r="AB394" s="418">
        <v>2.7088294879999999E-2</v>
      </c>
      <c r="AC394" s="419">
        <v>4.7569041612183664E-2</v>
      </c>
      <c r="AD394" s="417">
        <v>3.9019571000000002E-3</v>
      </c>
      <c r="AE394" s="418">
        <v>5.8497616800000001E-3</v>
      </c>
      <c r="AF394" s="419">
        <v>8.8581680191267328E-3</v>
      </c>
      <c r="AG394" s="417">
        <v>2.2294017199999999E-2</v>
      </c>
      <c r="AH394" s="418">
        <v>2.9667134679999999E-2</v>
      </c>
      <c r="AI394" s="419">
        <v>1.0481904991282718E-2</v>
      </c>
      <c r="AJ394" s="417">
        <v>1.00318631E-2</v>
      </c>
      <c r="AK394" s="418">
        <v>1.3894343890000001E-2</v>
      </c>
      <c r="AL394" s="419">
        <v>3.9032592108299356E-3</v>
      </c>
      <c r="AM394" s="417">
        <v>4.3026408299999999E-2</v>
      </c>
      <c r="AN394" s="418">
        <v>8.0187626329999998E-2</v>
      </c>
      <c r="AO394" s="419">
        <v>0.10464648626387714</v>
      </c>
      <c r="AP394" s="417">
        <v>0.25082507999999998</v>
      </c>
      <c r="AQ394" s="418">
        <v>0.486778673</v>
      </c>
      <c r="AR394" s="440">
        <v>0.486778673</v>
      </c>
      <c r="AS394" s="422"/>
      <c r="AT394" s="423"/>
      <c r="AU394" s="423"/>
    </row>
    <row r="395" spans="1:47" x14ac:dyDescent="0.2">
      <c r="A395" s="231">
        <v>1984</v>
      </c>
      <c r="B395" s="232">
        <v>31</v>
      </c>
      <c r="C395" s="417">
        <v>2.4157565499999998</v>
      </c>
      <c r="D395" s="418">
        <v>4.1601877649999999</v>
      </c>
      <c r="E395" s="419">
        <v>5.3128619815279929</v>
      </c>
      <c r="F395" s="417">
        <v>1.1050348999999999</v>
      </c>
      <c r="G395" s="418">
        <v>1.6205503535000001</v>
      </c>
      <c r="H395" s="419">
        <v>1.347348873785317</v>
      </c>
      <c r="I395" s="417">
        <v>2.2204888899999999</v>
      </c>
      <c r="J395" s="418">
        <v>5.2721388879999997</v>
      </c>
      <c r="K395" s="419">
        <v>7.1094542829860137</v>
      </c>
      <c r="L395" s="420"/>
      <c r="M395" s="421"/>
      <c r="N395" s="419">
        <v>4.9504770464046987E-3</v>
      </c>
      <c r="O395" s="417">
        <v>0.23812380999999999</v>
      </c>
      <c r="P395" s="418">
        <v>0.45519051449999998</v>
      </c>
      <c r="Q395" s="419">
        <v>0.80281113478925237</v>
      </c>
      <c r="R395" s="422"/>
      <c r="S395" s="423"/>
      <c r="T395" s="419">
        <v>771.87828289678282</v>
      </c>
      <c r="U395" s="417">
        <v>6.2654804120229645E-4</v>
      </c>
      <c r="V395" s="418">
        <v>8.36951030057413E-4</v>
      </c>
      <c r="W395" s="419">
        <v>2.8976081920382593E-3</v>
      </c>
      <c r="X395" s="417">
        <v>7.4127608915906785E-4</v>
      </c>
      <c r="Y395" s="418">
        <v>9.9022619047619046E-4</v>
      </c>
      <c r="Z395" s="419">
        <v>3.9136662360276363E-3</v>
      </c>
      <c r="AA395" s="417">
        <v>1.3709866100000001E-2</v>
      </c>
      <c r="AB395" s="418">
        <v>2.7088294879999999E-2</v>
      </c>
      <c r="AC395" s="419">
        <v>4.7601498463340858E-2</v>
      </c>
      <c r="AD395" s="417">
        <v>3.9019571000000002E-3</v>
      </c>
      <c r="AE395" s="418">
        <v>5.8497616800000001E-3</v>
      </c>
      <c r="AF395" s="419">
        <v>8.8642283964981815E-3</v>
      </c>
      <c r="AG395" s="417">
        <v>2.2294017199999999E-2</v>
      </c>
      <c r="AH395" s="418">
        <v>2.9667134679999999E-2</v>
      </c>
      <c r="AI395" s="419">
        <v>1.0489074999398175E-2</v>
      </c>
      <c r="AJ395" s="417">
        <v>1.00318631E-2</v>
      </c>
      <c r="AK395" s="418">
        <v>1.3894343890000001E-2</v>
      </c>
      <c r="AL395" s="419">
        <v>3.9059208600476644E-3</v>
      </c>
      <c r="AM395" s="417">
        <v>4.3026408299999999E-2</v>
      </c>
      <c r="AN395" s="418">
        <v>8.0187626329999998E-2</v>
      </c>
      <c r="AO395" s="419">
        <v>0.10471797477953156</v>
      </c>
      <c r="AP395" s="417">
        <v>0.25082507999999998</v>
      </c>
      <c r="AQ395" s="418">
        <v>0.486778673</v>
      </c>
      <c r="AR395" s="440">
        <v>0.486778673</v>
      </c>
      <c r="AS395" s="422"/>
      <c r="AT395" s="423"/>
      <c r="AU395" s="423"/>
    </row>
    <row r="396" spans="1:47" x14ac:dyDescent="0.2">
      <c r="A396" s="231">
        <v>1984</v>
      </c>
      <c r="B396" s="232">
        <v>32</v>
      </c>
      <c r="C396" s="417">
        <v>2.4157565499999998</v>
      </c>
      <c r="D396" s="418">
        <v>4.1601877649999999</v>
      </c>
      <c r="E396" s="419">
        <v>5.3128619815279929</v>
      </c>
      <c r="F396" s="417">
        <v>1.1050348999999999</v>
      </c>
      <c r="G396" s="418">
        <v>1.6205503535000001</v>
      </c>
      <c r="H396" s="419">
        <v>1.347348873785317</v>
      </c>
      <c r="I396" s="417">
        <v>2.2204888899999999</v>
      </c>
      <c r="J396" s="418">
        <v>5.2721388879999997</v>
      </c>
      <c r="K396" s="419">
        <v>7.1094542829860137</v>
      </c>
      <c r="L396" s="420"/>
      <c r="M396" s="421"/>
      <c r="N396" s="419">
        <v>4.9504770464046987E-3</v>
      </c>
      <c r="O396" s="417">
        <v>0.23812380999999999</v>
      </c>
      <c r="P396" s="418">
        <v>0.45519051449999998</v>
      </c>
      <c r="Q396" s="419">
        <v>0.80281113478925237</v>
      </c>
      <c r="R396" s="425"/>
      <c r="S396" s="426"/>
      <c r="T396" s="419">
        <v>771.87828289678282</v>
      </c>
      <c r="U396" s="417">
        <v>6.2654804120229645E-4</v>
      </c>
      <c r="V396" s="418">
        <v>8.36951030057413E-4</v>
      </c>
      <c r="W396" s="419">
        <v>2.8976081920382593E-3</v>
      </c>
      <c r="X396" s="417">
        <v>7.4127608915906785E-4</v>
      </c>
      <c r="Y396" s="418">
        <v>9.9022619047619046E-4</v>
      </c>
      <c r="Z396" s="419">
        <v>3.9136662360276363E-3</v>
      </c>
      <c r="AA396" s="417">
        <v>1.3709866100000001E-2</v>
      </c>
      <c r="AB396" s="418">
        <v>2.7088294879999999E-2</v>
      </c>
      <c r="AC396" s="419">
        <v>4.7601498463340858E-2</v>
      </c>
      <c r="AD396" s="417">
        <v>3.9019571000000002E-3</v>
      </c>
      <c r="AE396" s="418">
        <v>5.8497616800000001E-3</v>
      </c>
      <c r="AF396" s="419">
        <v>8.8642283964981815E-3</v>
      </c>
      <c r="AG396" s="417">
        <v>2.2294017199999999E-2</v>
      </c>
      <c r="AH396" s="418">
        <v>2.9667134679999999E-2</v>
      </c>
      <c r="AI396" s="419">
        <v>1.0489074999398175E-2</v>
      </c>
      <c r="AJ396" s="417">
        <v>1.00318631E-2</v>
      </c>
      <c r="AK396" s="418">
        <v>1.3894343890000001E-2</v>
      </c>
      <c r="AL396" s="419">
        <v>3.9059208600476644E-3</v>
      </c>
      <c r="AM396" s="417">
        <v>4.3026408299999999E-2</v>
      </c>
      <c r="AN396" s="418">
        <v>8.0187626329999998E-2</v>
      </c>
      <c r="AO396" s="419">
        <v>0.10471797477953156</v>
      </c>
      <c r="AP396" s="417">
        <v>0.25082507999999998</v>
      </c>
      <c r="AQ396" s="418">
        <v>0.486778673</v>
      </c>
      <c r="AR396" s="440">
        <v>0.486778673</v>
      </c>
      <c r="AS396" s="425"/>
      <c r="AT396" s="426"/>
      <c r="AU396" s="426"/>
    </row>
    <row r="397" spans="1:47" x14ac:dyDescent="0.2">
      <c r="A397" s="231">
        <v>1984</v>
      </c>
      <c r="B397" s="232">
        <v>33</v>
      </c>
      <c r="C397" s="417">
        <v>2.4157565499999998</v>
      </c>
      <c r="D397" s="418">
        <v>4.1601877649999999</v>
      </c>
      <c r="E397" s="419">
        <v>5.3128619815279929</v>
      </c>
      <c r="F397" s="417">
        <v>1.1050348999999999</v>
      </c>
      <c r="G397" s="418">
        <v>1.6205503535000001</v>
      </c>
      <c r="H397" s="419">
        <v>1.347348873785317</v>
      </c>
      <c r="I397" s="417">
        <v>2.2204888899999999</v>
      </c>
      <c r="J397" s="418">
        <v>5.2721388879999997</v>
      </c>
      <c r="K397" s="419">
        <v>7.1094542829860137</v>
      </c>
      <c r="L397" s="420"/>
      <c r="M397" s="421"/>
      <c r="N397" s="419">
        <v>4.9504770464046987E-3</v>
      </c>
      <c r="O397" s="417">
        <v>0.23812380999999999</v>
      </c>
      <c r="P397" s="418">
        <v>0.45519051449999998</v>
      </c>
      <c r="Q397" s="419">
        <v>0.80281113478925237</v>
      </c>
      <c r="R397" s="425"/>
      <c r="S397" s="426"/>
      <c r="T397" s="419">
        <v>771.87828289678282</v>
      </c>
      <c r="U397" s="417">
        <v>6.2654804120229645E-4</v>
      </c>
      <c r="V397" s="418">
        <v>8.36951030057413E-4</v>
      </c>
      <c r="W397" s="419">
        <v>2.8976081920382593E-3</v>
      </c>
      <c r="X397" s="417">
        <v>7.4127608915906785E-4</v>
      </c>
      <c r="Y397" s="418">
        <v>9.9022619047619046E-4</v>
      </c>
      <c r="Z397" s="419">
        <v>3.9136662360276363E-3</v>
      </c>
      <c r="AA397" s="417">
        <v>1.3709866100000001E-2</v>
      </c>
      <c r="AB397" s="418">
        <v>2.7088294879999999E-2</v>
      </c>
      <c r="AC397" s="419">
        <v>4.7601498463340858E-2</v>
      </c>
      <c r="AD397" s="417">
        <v>3.9019571000000002E-3</v>
      </c>
      <c r="AE397" s="418">
        <v>5.8497616800000001E-3</v>
      </c>
      <c r="AF397" s="419">
        <v>8.8642283964981815E-3</v>
      </c>
      <c r="AG397" s="417">
        <v>2.2294017199999999E-2</v>
      </c>
      <c r="AH397" s="418">
        <v>2.9667134679999999E-2</v>
      </c>
      <c r="AI397" s="419">
        <v>1.0489074999398175E-2</v>
      </c>
      <c r="AJ397" s="417">
        <v>1.00318631E-2</v>
      </c>
      <c r="AK397" s="418">
        <v>1.3894343890000001E-2</v>
      </c>
      <c r="AL397" s="419">
        <v>3.9059208600476644E-3</v>
      </c>
      <c r="AM397" s="417">
        <v>4.3026408299999999E-2</v>
      </c>
      <c r="AN397" s="418">
        <v>8.0187626329999998E-2</v>
      </c>
      <c r="AO397" s="419">
        <v>0.10471797477953156</v>
      </c>
      <c r="AP397" s="417">
        <v>0.25082507999999998</v>
      </c>
      <c r="AQ397" s="418">
        <v>0.486778673</v>
      </c>
      <c r="AR397" s="440">
        <v>0.486778673</v>
      </c>
      <c r="AS397" s="425"/>
      <c r="AT397" s="426"/>
      <c r="AU397" s="426"/>
    </row>
    <row r="398" spans="1:47" x14ac:dyDescent="0.2">
      <c r="A398" s="231">
        <v>1984</v>
      </c>
      <c r="B398" s="232">
        <v>34</v>
      </c>
      <c r="C398" s="417">
        <v>2.4157565499999998</v>
      </c>
      <c r="D398" s="418">
        <v>4.1601877649999999</v>
      </c>
      <c r="E398" s="419">
        <v>5.3128619815279929</v>
      </c>
      <c r="F398" s="417">
        <v>1.1050348999999999</v>
      </c>
      <c r="G398" s="418">
        <v>1.6205503535000001</v>
      </c>
      <c r="H398" s="419">
        <v>1.347348873785317</v>
      </c>
      <c r="I398" s="417">
        <v>2.2204888899999999</v>
      </c>
      <c r="J398" s="418">
        <v>5.2721388879999997</v>
      </c>
      <c r="K398" s="419">
        <v>7.1094542829860137</v>
      </c>
      <c r="L398" s="420"/>
      <c r="M398" s="421"/>
      <c r="N398" s="419">
        <v>4.9504770464046987E-3</v>
      </c>
      <c r="O398" s="417">
        <v>0.23812380999999999</v>
      </c>
      <c r="P398" s="418">
        <v>0.45519051449999998</v>
      </c>
      <c r="Q398" s="419">
        <v>0.80281113478925237</v>
      </c>
      <c r="R398" s="425"/>
      <c r="S398" s="426"/>
      <c r="T398" s="419">
        <v>771.87828289678282</v>
      </c>
      <c r="U398" s="417">
        <v>6.2654804120229645E-4</v>
      </c>
      <c r="V398" s="418">
        <v>8.36951030057413E-4</v>
      </c>
      <c r="W398" s="419">
        <v>2.8976081920382593E-3</v>
      </c>
      <c r="X398" s="417">
        <v>7.4127608915906785E-4</v>
      </c>
      <c r="Y398" s="418">
        <v>9.9022619047619046E-4</v>
      </c>
      <c r="Z398" s="419">
        <v>3.9136662360276363E-3</v>
      </c>
      <c r="AA398" s="417">
        <v>1.3709866100000001E-2</v>
      </c>
      <c r="AB398" s="418">
        <v>2.7088294879999999E-2</v>
      </c>
      <c r="AC398" s="419">
        <v>4.7601498463340858E-2</v>
      </c>
      <c r="AD398" s="417">
        <v>3.9019571000000002E-3</v>
      </c>
      <c r="AE398" s="418">
        <v>5.8497616800000001E-3</v>
      </c>
      <c r="AF398" s="419">
        <v>8.8642283964981815E-3</v>
      </c>
      <c r="AG398" s="417">
        <v>2.2294017199999999E-2</v>
      </c>
      <c r="AH398" s="418">
        <v>2.9667134679999999E-2</v>
      </c>
      <c r="AI398" s="419">
        <v>1.0489074999398175E-2</v>
      </c>
      <c r="AJ398" s="417">
        <v>1.00318631E-2</v>
      </c>
      <c r="AK398" s="418">
        <v>1.3894343890000001E-2</v>
      </c>
      <c r="AL398" s="419">
        <v>3.9059208600476644E-3</v>
      </c>
      <c r="AM398" s="417">
        <v>4.3026408299999999E-2</v>
      </c>
      <c r="AN398" s="418">
        <v>8.0187626329999998E-2</v>
      </c>
      <c r="AO398" s="419">
        <v>0.10471797477953156</v>
      </c>
      <c r="AP398" s="417">
        <v>0.25082507999999998</v>
      </c>
      <c r="AQ398" s="418">
        <v>0.486778673</v>
      </c>
      <c r="AR398" s="440">
        <v>0.486778673</v>
      </c>
      <c r="AS398" s="425"/>
      <c r="AT398" s="426"/>
      <c r="AU398" s="426"/>
    </row>
    <row r="399" spans="1:47" x14ac:dyDescent="0.2">
      <c r="A399" s="231">
        <v>1984</v>
      </c>
      <c r="B399" s="232">
        <v>35</v>
      </c>
      <c r="C399" s="417">
        <v>2.4157565499999998</v>
      </c>
      <c r="D399" s="418">
        <v>4.1601877649999999</v>
      </c>
      <c r="E399" s="419">
        <v>5.3128619815279929</v>
      </c>
      <c r="F399" s="417">
        <v>1.1050348999999999</v>
      </c>
      <c r="G399" s="418">
        <v>1.6205503535000001</v>
      </c>
      <c r="H399" s="419">
        <v>1.347348873785317</v>
      </c>
      <c r="I399" s="417">
        <v>2.2204888899999999</v>
      </c>
      <c r="J399" s="418">
        <v>5.2721388879999997</v>
      </c>
      <c r="K399" s="419">
        <v>7.1094542829860137</v>
      </c>
      <c r="L399" s="420"/>
      <c r="M399" s="421"/>
      <c r="N399" s="419">
        <v>4.9504770464046987E-3</v>
      </c>
      <c r="O399" s="417">
        <v>0.23812380999999999</v>
      </c>
      <c r="P399" s="418">
        <v>0.45519051449999998</v>
      </c>
      <c r="Q399" s="419">
        <v>0.80281113478925237</v>
      </c>
      <c r="R399" s="425"/>
      <c r="S399" s="426"/>
      <c r="T399" s="419">
        <v>771.87828289678282</v>
      </c>
      <c r="U399" s="417">
        <v>6.2654804120229645E-4</v>
      </c>
      <c r="V399" s="418">
        <v>8.36951030057413E-4</v>
      </c>
      <c r="W399" s="419">
        <v>2.8976081920382593E-3</v>
      </c>
      <c r="X399" s="417">
        <v>7.4127608915906785E-4</v>
      </c>
      <c r="Y399" s="418">
        <v>9.9022619047619046E-4</v>
      </c>
      <c r="Z399" s="419">
        <v>3.9136662360276363E-3</v>
      </c>
      <c r="AA399" s="417">
        <v>1.3709866100000001E-2</v>
      </c>
      <c r="AB399" s="418">
        <v>2.7088294879999999E-2</v>
      </c>
      <c r="AC399" s="419">
        <v>4.7601498463340858E-2</v>
      </c>
      <c r="AD399" s="417">
        <v>3.9019571000000002E-3</v>
      </c>
      <c r="AE399" s="418">
        <v>5.8497616800000001E-3</v>
      </c>
      <c r="AF399" s="419">
        <v>8.8642283964981815E-3</v>
      </c>
      <c r="AG399" s="417">
        <v>2.2294017199999999E-2</v>
      </c>
      <c r="AH399" s="418">
        <v>2.9667134679999999E-2</v>
      </c>
      <c r="AI399" s="419">
        <v>1.0489074999398175E-2</v>
      </c>
      <c r="AJ399" s="417">
        <v>1.00318631E-2</v>
      </c>
      <c r="AK399" s="418">
        <v>1.3894343890000001E-2</v>
      </c>
      <c r="AL399" s="419">
        <v>3.9059208600476644E-3</v>
      </c>
      <c r="AM399" s="417">
        <v>4.3026408299999999E-2</v>
      </c>
      <c r="AN399" s="418">
        <v>8.0187626329999998E-2</v>
      </c>
      <c r="AO399" s="419">
        <v>0.10471797477953156</v>
      </c>
      <c r="AP399" s="417">
        <v>0.25082507999999998</v>
      </c>
      <c r="AQ399" s="418">
        <v>0.486778673</v>
      </c>
      <c r="AR399" s="440">
        <v>0.486778673</v>
      </c>
      <c r="AS399" s="425"/>
      <c r="AT399" s="426"/>
      <c r="AU399" s="426"/>
    </row>
    <row r="400" spans="1:47" x14ac:dyDescent="0.2">
      <c r="A400" s="231">
        <v>1984</v>
      </c>
      <c r="B400" s="232">
        <v>36</v>
      </c>
      <c r="C400" s="417">
        <v>2.4157565499999998</v>
      </c>
      <c r="D400" s="418">
        <v>4.1601877649999999</v>
      </c>
      <c r="E400" s="419">
        <v>5.3128619815279929</v>
      </c>
      <c r="F400" s="417">
        <v>1.1050348999999999</v>
      </c>
      <c r="G400" s="418">
        <v>1.6205503535000001</v>
      </c>
      <c r="H400" s="419">
        <v>1.347348873785317</v>
      </c>
      <c r="I400" s="417">
        <v>2.2204888899999999</v>
      </c>
      <c r="J400" s="418">
        <v>5.2721388879999997</v>
      </c>
      <c r="K400" s="419">
        <v>7.1094542829860137</v>
      </c>
      <c r="L400" s="420"/>
      <c r="M400" s="421"/>
      <c r="N400" s="419">
        <v>4.9504770464046987E-3</v>
      </c>
      <c r="O400" s="417">
        <v>0.23812380999999999</v>
      </c>
      <c r="P400" s="418">
        <v>0.45519051449999998</v>
      </c>
      <c r="Q400" s="419">
        <v>0.80281113478925237</v>
      </c>
      <c r="R400" s="425"/>
      <c r="S400" s="426"/>
      <c r="T400" s="419">
        <v>771.87828289678282</v>
      </c>
      <c r="U400" s="417">
        <v>6.2654804120229645E-4</v>
      </c>
      <c r="V400" s="418">
        <v>8.36951030057413E-4</v>
      </c>
      <c r="W400" s="419">
        <v>2.8976081920382593E-3</v>
      </c>
      <c r="X400" s="417">
        <v>7.4127608915906785E-4</v>
      </c>
      <c r="Y400" s="418">
        <v>9.9022619047619046E-4</v>
      </c>
      <c r="Z400" s="419">
        <v>3.9136662360276363E-3</v>
      </c>
      <c r="AA400" s="417">
        <v>1.3709866100000001E-2</v>
      </c>
      <c r="AB400" s="418">
        <v>2.7088294879999999E-2</v>
      </c>
      <c r="AC400" s="419">
        <v>4.7601498463340858E-2</v>
      </c>
      <c r="AD400" s="417">
        <v>3.9019571000000002E-3</v>
      </c>
      <c r="AE400" s="418">
        <v>5.8497616800000001E-3</v>
      </c>
      <c r="AF400" s="419">
        <v>8.8642283964981815E-3</v>
      </c>
      <c r="AG400" s="417">
        <v>2.2294017199999999E-2</v>
      </c>
      <c r="AH400" s="418">
        <v>2.9667134679999999E-2</v>
      </c>
      <c r="AI400" s="419">
        <v>1.0489074999398175E-2</v>
      </c>
      <c r="AJ400" s="417">
        <v>1.00318631E-2</v>
      </c>
      <c r="AK400" s="418">
        <v>1.3894343890000001E-2</v>
      </c>
      <c r="AL400" s="419">
        <v>3.9059208600476644E-3</v>
      </c>
      <c r="AM400" s="417">
        <v>4.3026408299999999E-2</v>
      </c>
      <c r="AN400" s="418">
        <v>8.0187626329999998E-2</v>
      </c>
      <c r="AO400" s="419">
        <v>0.10471797477953156</v>
      </c>
      <c r="AP400" s="417">
        <v>0.25082507999999998</v>
      </c>
      <c r="AQ400" s="418">
        <v>0.486778673</v>
      </c>
      <c r="AR400" s="440">
        <v>0.486778673</v>
      </c>
      <c r="AS400" s="425"/>
      <c r="AT400" s="426"/>
      <c r="AU400" s="426"/>
    </row>
    <row r="401" spans="1:47" x14ac:dyDescent="0.2">
      <c r="A401" s="231">
        <v>1984</v>
      </c>
      <c r="B401" s="232">
        <v>37</v>
      </c>
      <c r="C401" s="417">
        <v>2.4157565499999998</v>
      </c>
      <c r="D401" s="418">
        <v>4.1601877649999999</v>
      </c>
      <c r="E401" s="419">
        <v>5.3128619815279929</v>
      </c>
      <c r="F401" s="417">
        <v>1.1050348999999999</v>
      </c>
      <c r="G401" s="418">
        <v>1.6205503535000001</v>
      </c>
      <c r="H401" s="419">
        <v>1.347348873785317</v>
      </c>
      <c r="I401" s="417">
        <v>2.2204888899999999</v>
      </c>
      <c r="J401" s="418">
        <v>5.2721388879999997</v>
      </c>
      <c r="K401" s="419">
        <v>7.1094542829860137</v>
      </c>
      <c r="L401" s="420"/>
      <c r="M401" s="421"/>
      <c r="N401" s="419">
        <v>4.9504770464046987E-3</v>
      </c>
      <c r="O401" s="417">
        <v>0.23812380999999999</v>
      </c>
      <c r="P401" s="418">
        <v>0.45519051449999998</v>
      </c>
      <c r="Q401" s="419">
        <v>0.80281113478925237</v>
      </c>
      <c r="R401" s="425"/>
      <c r="S401" s="426"/>
      <c r="T401" s="419">
        <v>771.87828289678282</v>
      </c>
      <c r="U401" s="417">
        <v>6.2654804120229645E-4</v>
      </c>
      <c r="V401" s="418">
        <v>8.36951030057413E-4</v>
      </c>
      <c r="W401" s="419">
        <v>2.8976081920382593E-3</v>
      </c>
      <c r="X401" s="417">
        <v>7.4127608915906785E-4</v>
      </c>
      <c r="Y401" s="418">
        <v>9.9022619047619046E-4</v>
      </c>
      <c r="Z401" s="419">
        <v>3.9136662360276363E-3</v>
      </c>
      <c r="AA401" s="417">
        <v>1.3709866100000001E-2</v>
      </c>
      <c r="AB401" s="418">
        <v>2.7088294879999999E-2</v>
      </c>
      <c r="AC401" s="419">
        <v>4.7601498463340858E-2</v>
      </c>
      <c r="AD401" s="417">
        <v>3.9019571000000002E-3</v>
      </c>
      <c r="AE401" s="418">
        <v>5.8497616800000001E-3</v>
      </c>
      <c r="AF401" s="419">
        <v>8.8642283964981815E-3</v>
      </c>
      <c r="AG401" s="417">
        <v>2.2294017199999999E-2</v>
      </c>
      <c r="AH401" s="418">
        <v>2.9667134679999999E-2</v>
      </c>
      <c r="AI401" s="419">
        <v>1.0489074999398175E-2</v>
      </c>
      <c r="AJ401" s="417">
        <v>1.00318631E-2</v>
      </c>
      <c r="AK401" s="418">
        <v>1.3894343890000001E-2</v>
      </c>
      <c r="AL401" s="419">
        <v>3.9059208600476644E-3</v>
      </c>
      <c r="AM401" s="417">
        <v>4.3026408299999999E-2</v>
      </c>
      <c r="AN401" s="418">
        <v>8.0187626329999998E-2</v>
      </c>
      <c r="AO401" s="419">
        <v>0.10471797477953156</v>
      </c>
      <c r="AP401" s="417">
        <v>0.25082507999999998</v>
      </c>
      <c r="AQ401" s="418">
        <v>0.486778673</v>
      </c>
      <c r="AR401" s="440">
        <v>0.486778673</v>
      </c>
      <c r="AS401" s="425"/>
      <c r="AT401" s="426"/>
      <c r="AU401" s="426"/>
    </row>
    <row r="402" spans="1:47" x14ac:dyDescent="0.2">
      <c r="A402" s="231">
        <v>1984</v>
      </c>
      <c r="B402" s="232">
        <v>38</v>
      </c>
      <c r="C402" s="417">
        <v>2.4157565499999998</v>
      </c>
      <c r="D402" s="418">
        <v>4.1601877649999999</v>
      </c>
      <c r="E402" s="419">
        <v>5.3128619815279929</v>
      </c>
      <c r="F402" s="417">
        <v>1.1050348999999999</v>
      </c>
      <c r="G402" s="418">
        <v>1.6205503535000001</v>
      </c>
      <c r="H402" s="419">
        <v>1.347348873785317</v>
      </c>
      <c r="I402" s="417">
        <v>2.2204888899999999</v>
      </c>
      <c r="J402" s="418">
        <v>5.2721388879999997</v>
      </c>
      <c r="K402" s="419">
        <v>7.1094542829860137</v>
      </c>
      <c r="L402" s="420"/>
      <c r="M402" s="421"/>
      <c r="N402" s="419">
        <v>4.9504770464046987E-3</v>
      </c>
      <c r="O402" s="417">
        <v>0.23812380999999999</v>
      </c>
      <c r="P402" s="418">
        <v>0.45519051449999998</v>
      </c>
      <c r="Q402" s="419">
        <v>0.80281113478925237</v>
      </c>
      <c r="R402" s="425"/>
      <c r="S402" s="426"/>
      <c r="T402" s="419">
        <v>771.87828289678282</v>
      </c>
      <c r="U402" s="417">
        <v>6.2654804120229645E-4</v>
      </c>
      <c r="V402" s="418">
        <v>8.36951030057413E-4</v>
      </c>
      <c r="W402" s="419">
        <v>2.8976081920382593E-3</v>
      </c>
      <c r="X402" s="417">
        <v>7.4127608915906785E-4</v>
      </c>
      <c r="Y402" s="418">
        <v>9.9022619047619046E-4</v>
      </c>
      <c r="Z402" s="419">
        <v>3.9136662360276363E-3</v>
      </c>
      <c r="AA402" s="417">
        <v>1.3709866100000001E-2</v>
      </c>
      <c r="AB402" s="418">
        <v>2.7088294879999999E-2</v>
      </c>
      <c r="AC402" s="419">
        <v>4.7601498463340858E-2</v>
      </c>
      <c r="AD402" s="417">
        <v>3.9019571000000002E-3</v>
      </c>
      <c r="AE402" s="418">
        <v>5.8497616800000001E-3</v>
      </c>
      <c r="AF402" s="419">
        <v>8.8642283964981815E-3</v>
      </c>
      <c r="AG402" s="417">
        <v>2.2294017199999999E-2</v>
      </c>
      <c r="AH402" s="418">
        <v>2.9667134679999999E-2</v>
      </c>
      <c r="AI402" s="419">
        <v>1.0489074999398175E-2</v>
      </c>
      <c r="AJ402" s="417">
        <v>1.00318631E-2</v>
      </c>
      <c r="AK402" s="418">
        <v>1.3894343890000001E-2</v>
      </c>
      <c r="AL402" s="419">
        <v>3.9059208600476644E-3</v>
      </c>
      <c r="AM402" s="417">
        <v>4.3026408299999999E-2</v>
      </c>
      <c r="AN402" s="418">
        <v>8.0187626329999998E-2</v>
      </c>
      <c r="AO402" s="419">
        <v>0.10471797477953156</v>
      </c>
      <c r="AP402" s="417">
        <v>0.25082507999999998</v>
      </c>
      <c r="AQ402" s="418">
        <v>0.486778673</v>
      </c>
      <c r="AR402" s="440">
        <v>0.486778673</v>
      </c>
      <c r="AS402" s="425"/>
      <c r="AT402" s="426"/>
      <c r="AU402" s="426"/>
    </row>
    <row r="403" spans="1:47" x14ac:dyDescent="0.2">
      <c r="A403" s="231">
        <v>1984</v>
      </c>
      <c r="B403" s="232">
        <v>39</v>
      </c>
      <c r="C403" s="417">
        <v>2.4157565499999998</v>
      </c>
      <c r="D403" s="418">
        <v>4.1601877649999999</v>
      </c>
      <c r="E403" s="419">
        <v>5.3128619815279929</v>
      </c>
      <c r="F403" s="417">
        <v>1.1050348999999999</v>
      </c>
      <c r="G403" s="418">
        <v>1.6205503535000001</v>
      </c>
      <c r="H403" s="419">
        <v>1.347348873785317</v>
      </c>
      <c r="I403" s="417">
        <v>2.2204888899999999</v>
      </c>
      <c r="J403" s="418">
        <v>5.2721388879999997</v>
      </c>
      <c r="K403" s="419">
        <v>7.1094542829860137</v>
      </c>
      <c r="L403" s="420"/>
      <c r="M403" s="421"/>
      <c r="N403" s="419">
        <v>4.9504770464046987E-3</v>
      </c>
      <c r="O403" s="417">
        <v>0.23812380999999999</v>
      </c>
      <c r="P403" s="418">
        <v>0.45519051449999998</v>
      </c>
      <c r="Q403" s="419">
        <v>0.80281113478925237</v>
      </c>
      <c r="R403" s="425"/>
      <c r="S403" s="426"/>
      <c r="T403" s="419">
        <v>771.87828289678282</v>
      </c>
      <c r="U403" s="417">
        <v>6.2654804120229645E-4</v>
      </c>
      <c r="V403" s="418">
        <v>8.36951030057413E-4</v>
      </c>
      <c r="W403" s="419">
        <v>2.8976081920382593E-3</v>
      </c>
      <c r="X403" s="417">
        <v>7.4127608915906785E-4</v>
      </c>
      <c r="Y403" s="418">
        <v>9.9022619047619046E-4</v>
      </c>
      <c r="Z403" s="419">
        <v>3.9136662360276363E-3</v>
      </c>
      <c r="AA403" s="417">
        <v>1.3709866100000001E-2</v>
      </c>
      <c r="AB403" s="418">
        <v>2.7088294879999999E-2</v>
      </c>
      <c r="AC403" s="419">
        <v>4.7601498463340858E-2</v>
      </c>
      <c r="AD403" s="417">
        <v>3.9019571000000002E-3</v>
      </c>
      <c r="AE403" s="418">
        <v>5.8497616800000001E-3</v>
      </c>
      <c r="AF403" s="419">
        <v>8.8642283964981815E-3</v>
      </c>
      <c r="AG403" s="417">
        <v>2.2294017199999999E-2</v>
      </c>
      <c r="AH403" s="418">
        <v>2.9667134679999999E-2</v>
      </c>
      <c r="AI403" s="419">
        <v>1.0489074999398175E-2</v>
      </c>
      <c r="AJ403" s="417">
        <v>1.00318631E-2</v>
      </c>
      <c r="AK403" s="418">
        <v>1.3894343890000001E-2</v>
      </c>
      <c r="AL403" s="419">
        <v>3.9059208600476644E-3</v>
      </c>
      <c r="AM403" s="417">
        <v>4.3026408299999999E-2</v>
      </c>
      <c r="AN403" s="418">
        <v>8.0187626329999998E-2</v>
      </c>
      <c r="AO403" s="419">
        <v>0.10471797477953156</v>
      </c>
      <c r="AP403" s="417">
        <v>0.25082507999999998</v>
      </c>
      <c r="AQ403" s="418">
        <v>0.486778673</v>
      </c>
      <c r="AR403" s="440">
        <v>0.486778673</v>
      </c>
      <c r="AS403" s="425"/>
      <c r="AT403" s="426"/>
      <c r="AU403" s="426"/>
    </row>
    <row r="404" spans="1:47" ht="13.5" thickBot="1" x14ac:dyDescent="0.25">
      <c r="A404" s="233">
        <v>1984</v>
      </c>
      <c r="B404" s="234">
        <v>40</v>
      </c>
      <c r="C404" s="428">
        <v>2.4157565499999998</v>
      </c>
      <c r="D404" s="429">
        <v>4.1601877649999999</v>
      </c>
      <c r="E404" s="430">
        <v>5.3128619815279929</v>
      </c>
      <c r="F404" s="428">
        <v>1.1050348999999999</v>
      </c>
      <c r="G404" s="429">
        <v>1.6205503535000001</v>
      </c>
      <c r="H404" s="430">
        <v>1.347348873785317</v>
      </c>
      <c r="I404" s="428">
        <v>2.2204888899999999</v>
      </c>
      <c r="J404" s="429">
        <v>5.2721388879999997</v>
      </c>
      <c r="K404" s="430">
        <v>7.1094542829860137</v>
      </c>
      <c r="L404" s="431"/>
      <c r="M404" s="432"/>
      <c r="N404" s="430">
        <v>4.9504770464046987E-3</v>
      </c>
      <c r="O404" s="428">
        <v>0.23812380999999999</v>
      </c>
      <c r="P404" s="429">
        <v>0.45519051449999998</v>
      </c>
      <c r="Q404" s="430">
        <v>0.80281113478925237</v>
      </c>
      <c r="R404" s="433"/>
      <c r="S404" s="434"/>
      <c r="T404" s="430">
        <v>771.87828289678282</v>
      </c>
      <c r="U404" s="428">
        <v>6.2654804120229645E-4</v>
      </c>
      <c r="V404" s="429">
        <v>8.36951030057413E-4</v>
      </c>
      <c r="W404" s="430">
        <v>2.8976081920382593E-3</v>
      </c>
      <c r="X404" s="428">
        <v>7.4127608915906785E-4</v>
      </c>
      <c r="Y404" s="429">
        <v>9.9022619047619046E-4</v>
      </c>
      <c r="Z404" s="430">
        <v>3.9136662360276363E-3</v>
      </c>
      <c r="AA404" s="428">
        <v>1.3709866100000001E-2</v>
      </c>
      <c r="AB404" s="429">
        <v>2.7088294879999999E-2</v>
      </c>
      <c r="AC404" s="430">
        <v>4.7601498463340858E-2</v>
      </c>
      <c r="AD404" s="428">
        <v>3.9019571000000002E-3</v>
      </c>
      <c r="AE404" s="429">
        <v>5.8497616800000001E-3</v>
      </c>
      <c r="AF404" s="430">
        <v>8.8642283964981815E-3</v>
      </c>
      <c r="AG404" s="428">
        <v>2.2294017199999999E-2</v>
      </c>
      <c r="AH404" s="429">
        <v>2.9667134679999999E-2</v>
      </c>
      <c r="AI404" s="430">
        <v>1.0489074999398175E-2</v>
      </c>
      <c r="AJ404" s="428">
        <v>1.00318631E-2</v>
      </c>
      <c r="AK404" s="429">
        <v>1.3894343890000001E-2</v>
      </c>
      <c r="AL404" s="430">
        <v>3.9059208600476644E-3</v>
      </c>
      <c r="AM404" s="428">
        <v>4.3026408299999999E-2</v>
      </c>
      <c r="AN404" s="429">
        <v>8.0187626329999998E-2</v>
      </c>
      <c r="AO404" s="430">
        <v>0.10471797477953156</v>
      </c>
      <c r="AP404" s="428">
        <v>0.25082507999999998</v>
      </c>
      <c r="AQ404" s="429">
        <v>0.486778673</v>
      </c>
      <c r="AR404" s="441">
        <v>0.486778673</v>
      </c>
      <c r="AS404" s="433"/>
      <c r="AT404" s="434"/>
      <c r="AU404" s="434"/>
    </row>
    <row r="405" spans="1:47" x14ac:dyDescent="0.2">
      <c r="A405" s="229">
        <v>1985</v>
      </c>
      <c r="B405" s="230">
        <v>1</v>
      </c>
      <c r="C405" s="409">
        <v>0.84374800999999999</v>
      </c>
      <c r="D405" s="410">
        <v>2.0318429464999999</v>
      </c>
      <c r="E405" s="411">
        <v>1.3514259457582545</v>
      </c>
      <c r="F405" s="409">
        <v>0.23360417999999999</v>
      </c>
      <c r="G405" s="410">
        <v>0.5160783565</v>
      </c>
      <c r="H405" s="411">
        <v>0.32061363759852229</v>
      </c>
      <c r="I405" s="409">
        <v>0.96000748000000002</v>
      </c>
      <c r="J405" s="410">
        <v>4.7078125865000002</v>
      </c>
      <c r="K405" s="411">
        <v>6.7037435060853587</v>
      </c>
      <c r="L405" s="412"/>
      <c r="M405" s="413"/>
      <c r="N405" s="411">
        <v>0.29357451689287484</v>
      </c>
      <c r="O405" s="409">
        <v>0.26522652000000002</v>
      </c>
      <c r="P405" s="410">
        <v>0.52394238900000001</v>
      </c>
      <c r="Q405" s="411">
        <v>0.47687595855135106</v>
      </c>
      <c r="R405" s="414"/>
      <c r="S405" s="415"/>
      <c r="T405" s="411">
        <v>753.01577018885371</v>
      </c>
      <c r="U405" s="409">
        <v>6.2654804120229645E-4</v>
      </c>
      <c r="V405" s="410">
        <v>8.36951030057413E-4</v>
      </c>
      <c r="W405" s="411">
        <v>2.5846213269631732E-3</v>
      </c>
      <c r="X405" s="409">
        <v>7.4127608915906785E-4</v>
      </c>
      <c r="Y405" s="410">
        <v>9.9022619047619046E-4</v>
      </c>
      <c r="Z405" s="411">
        <v>2.4073178612593177E-3</v>
      </c>
      <c r="AA405" s="409">
        <v>2.9726853999999998E-3</v>
      </c>
      <c r="AB405" s="410">
        <v>1.3471913715E-2</v>
      </c>
      <c r="AC405" s="411">
        <v>1.1327201047475593E-2</v>
      </c>
      <c r="AD405" s="409">
        <v>8.4651430000000003E-4</v>
      </c>
      <c r="AE405" s="410">
        <v>1.97715672E-3</v>
      </c>
      <c r="AF405" s="411">
        <v>2.1093205747933904E-3</v>
      </c>
      <c r="AG405" s="409">
        <v>4.8333891999999996E-3</v>
      </c>
      <c r="AH405" s="410">
        <v>7.54133969E-3</v>
      </c>
      <c r="AI405" s="411">
        <v>2.495967477779725E-3</v>
      </c>
      <c r="AJ405" s="409">
        <v>2.1746300999999999E-3</v>
      </c>
      <c r="AK405" s="410">
        <v>3.93738019E-3</v>
      </c>
      <c r="AL405" s="411">
        <v>9.294509790746013E-4</v>
      </c>
      <c r="AM405" s="409">
        <v>9.3297141000000007E-3</v>
      </c>
      <c r="AN405" s="410">
        <v>3.7462701265000002E-2</v>
      </c>
      <c r="AO405" s="411">
        <v>2.4918575844724119E-2</v>
      </c>
      <c r="AP405" s="409">
        <v>0.27782778000000002</v>
      </c>
      <c r="AQ405" s="410">
        <v>0.55573056750000005</v>
      </c>
      <c r="AR405" s="439">
        <v>0.55573056750000005</v>
      </c>
      <c r="AS405" s="414"/>
      <c r="AT405" s="415"/>
      <c r="AU405" s="415"/>
    </row>
    <row r="406" spans="1:47" x14ac:dyDescent="0.2">
      <c r="A406" s="231">
        <v>1985</v>
      </c>
      <c r="B406" s="232">
        <v>2</v>
      </c>
      <c r="C406" s="417">
        <v>0.89025968</v>
      </c>
      <c r="D406" s="418">
        <v>2.095730144</v>
      </c>
      <c r="E406" s="419">
        <v>1.3518449049149417</v>
      </c>
      <c r="F406" s="417">
        <v>0.26619234000000003</v>
      </c>
      <c r="G406" s="418">
        <v>0.55086573449999998</v>
      </c>
      <c r="H406" s="419">
        <v>0.32095186952601507</v>
      </c>
      <c r="I406" s="417">
        <v>1.0025717999999999</v>
      </c>
      <c r="J406" s="418">
        <v>4.7452485664999999</v>
      </c>
      <c r="K406" s="419">
        <v>6.7045612087381725</v>
      </c>
      <c r="L406" s="420"/>
      <c r="M406" s="421"/>
      <c r="N406" s="419">
        <v>0.293619089218705</v>
      </c>
      <c r="O406" s="417">
        <v>0.26522652000000002</v>
      </c>
      <c r="P406" s="418">
        <v>0.52394238900000001</v>
      </c>
      <c r="Q406" s="419">
        <v>0.47689678936033214</v>
      </c>
      <c r="R406" s="422"/>
      <c r="S406" s="423"/>
      <c r="T406" s="419">
        <v>753.02072560222109</v>
      </c>
      <c r="U406" s="417">
        <v>6.2654804120229645E-4</v>
      </c>
      <c r="V406" s="418">
        <v>8.36951030057413E-4</v>
      </c>
      <c r="W406" s="419">
        <v>2.5873480771605056E-3</v>
      </c>
      <c r="X406" s="417">
        <v>7.4127608915906785E-4</v>
      </c>
      <c r="Y406" s="418">
        <v>9.9022619047619046E-4</v>
      </c>
      <c r="Z406" s="419">
        <v>2.4105063096970672E-3</v>
      </c>
      <c r="AA406" s="417">
        <v>3.3757176000000001E-3</v>
      </c>
      <c r="AB406" s="418">
        <v>1.3900900385E-2</v>
      </c>
      <c r="AC406" s="419">
        <v>1.1339175521069113E-2</v>
      </c>
      <c r="AD406" s="417">
        <v>9.6032029999999996E-4</v>
      </c>
      <c r="AE406" s="418">
        <v>2.099050845E-3</v>
      </c>
      <c r="AF406" s="419">
        <v>2.1115469925585603E-3</v>
      </c>
      <c r="AG406" s="417">
        <v>5.4884134999999999E-3</v>
      </c>
      <c r="AH406" s="418">
        <v>8.2388115650000003E-3</v>
      </c>
      <c r="AI406" s="419">
        <v>2.4986031643888409E-3</v>
      </c>
      <c r="AJ406" s="417">
        <v>2.4696945999999999E-3</v>
      </c>
      <c r="AK406" s="418">
        <v>4.2512701049999997E-3</v>
      </c>
      <c r="AL406" s="419">
        <v>9.3043178718007222E-4</v>
      </c>
      <c r="AM406" s="417">
        <v>1.0593821600000001E-2</v>
      </c>
      <c r="AN406" s="418">
        <v>3.8808320790000003E-2</v>
      </c>
      <c r="AO406" s="419">
        <v>2.4944856652212789E-2</v>
      </c>
      <c r="AP406" s="417">
        <v>0.27782778000000002</v>
      </c>
      <c r="AQ406" s="418">
        <v>0.55573056750000005</v>
      </c>
      <c r="AR406" s="440">
        <v>0.55573056750000005</v>
      </c>
      <c r="AS406" s="422"/>
      <c r="AT406" s="423"/>
      <c r="AU406" s="423"/>
    </row>
    <row r="407" spans="1:47" x14ac:dyDescent="0.2">
      <c r="A407" s="231">
        <v>1985</v>
      </c>
      <c r="B407" s="232">
        <v>3</v>
      </c>
      <c r="C407" s="417">
        <v>0.94519976999999999</v>
      </c>
      <c r="D407" s="418">
        <v>2.1719773830000002</v>
      </c>
      <c r="E407" s="419">
        <v>1.4317518369031486</v>
      </c>
      <c r="F407" s="417">
        <v>0.30334915000000001</v>
      </c>
      <c r="G407" s="418">
        <v>0.58915599299999999</v>
      </c>
      <c r="H407" s="419">
        <v>0.3849757416669104</v>
      </c>
      <c r="I407" s="417">
        <v>1.04935288</v>
      </c>
      <c r="J407" s="418">
        <v>4.7848040870000004</v>
      </c>
      <c r="K407" s="419">
        <v>6.8641882074230054</v>
      </c>
      <c r="L407" s="420"/>
      <c r="M407" s="421"/>
      <c r="N407" s="419">
        <v>0.30238266080417525</v>
      </c>
      <c r="O407" s="417">
        <v>0.26522652000000002</v>
      </c>
      <c r="P407" s="418">
        <v>0.52394238900000001</v>
      </c>
      <c r="Q407" s="419">
        <v>0.48080099072132537</v>
      </c>
      <c r="R407" s="422"/>
      <c r="S407" s="423"/>
      <c r="T407" s="419">
        <v>753.42400193732442</v>
      </c>
      <c r="U407" s="417">
        <v>6.2654804120229645E-4</v>
      </c>
      <c r="V407" s="418">
        <v>8.36951030057413E-4</v>
      </c>
      <c r="W407" s="419">
        <v>3.1034795787715421E-3</v>
      </c>
      <c r="X407" s="417">
        <v>7.4127608915906785E-4</v>
      </c>
      <c r="Y407" s="418">
        <v>9.9022619047619046E-4</v>
      </c>
      <c r="Z407" s="419">
        <v>3.0132556000766939E-3</v>
      </c>
      <c r="AA407" s="417">
        <v>3.8317471E-3</v>
      </c>
      <c r="AB407" s="418">
        <v>1.4372413384999999E-2</v>
      </c>
      <c r="AC407" s="419">
        <v>1.3601133924132081E-2</v>
      </c>
      <c r="AD407" s="417">
        <v>1.0902005999999999E-3</v>
      </c>
      <c r="AE407" s="418">
        <v>2.2335040350000002E-3</v>
      </c>
      <c r="AF407" s="419">
        <v>2.5327583932093895E-3</v>
      </c>
      <c r="AG407" s="417">
        <v>6.2317055000000003E-3</v>
      </c>
      <c r="AH407" s="418">
        <v>9.0054442749999998E-3</v>
      </c>
      <c r="AI407" s="419">
        <v>2.9970334054770747E-3</v>
      </c>
      <c r="AJ407" s="417">
        <v>2.8035263999999999E-3</v>
      </c>
      <c r="AK407" s="418">
        <v>4.5965035150000002E-3</v>
      </c>
      <c r="AL407" s="419">
        <v>1.1160345071315064E-3</v>
      </c>
      <c r="AM407" s="417">
        <v>1.20266091E-2</v>
      </c>
      <c r="AN407" s="418">
        <v>4.02882673E-2</v>
      </c>
      <c r="AO407" s="419">
        <v>2.9920968237255412E-2</v>
      </c>
      <c r="AP407" s="417">
        <v>0.27782778000000002</v>
      </c>
      <c r="AQ407" s="418">
        <v>0.55573056750000005</v>
      </c>
      <c r="AR407" s="440">
        <v>0.55573056750000005</v>
      </c>
      <c r="AS407" s="422"/>
      <c r="AT407" s="423"/>
      <c r="AU407" s="423"/>
    </row>
    <row r="408" spans="1:47" x14ac:dyDescent="0.2">
      <c r="A408" s="231">
        <v>1985</v>
      </c>
      <c r="B408" s="232">
        <v>4</v>
      </c>
      <c r="C408" s="417">
        <v>1.0001023200000001</v>
      </c>
      <c r="D408" s="418">
        <v>2.2448840379999999</v>
      </c>
      <c r="E408" s="419">
        <v>1.352915995314445</v>
      </c>
      <c r="F408" s="417">
        <v>0.33977041000000002</v>
      </c>
      <c r="G408" s="418">
        <v>0.62572376500000004</v>
      </c>
      <c r="H408" s="419">
        <v>0.32180881213851675</v>
      </c>
      <c r="I408" s="417">
        <v>1.0940034000000001</v>
      </c>
      <c r="J408" s="418">
        <v>4.8210395415000002</v>
      </c>
      <c r="K408" s="419">
        <v>6.706710626326962</v>
      </c>
      <c r="L408" s="420"/>
      <c r="M408" s="421"/>
      <c r="N408" s="419">
        <v>0.29373753203016328</v>
      </c>
      <c r="O408" s="417">
        <v>0.26522652000000002</v>
      </c>
      <c r="P408" s="418">
        <v>0.52394238900000001</v>
      </c>
      <c r="Q408" s="419">
        <v>0.47695048748725644</v>
      </c>
      <c r="R408" s="422"/>
      <c r="S408" s="423"/>
      <c r="T408" s="419">
        <v>753.84545887159197</v>
      </c>
      <c r="U408" s="417">
        <v>6.2654804120229645E-4</v>
      </c>
      <c r="V408" s="418">
        <v>8.36951030057413E-4</v>
      </c>
      <c r="W408" s="419">
        <v>2.5942562577787542E-3</v>
      </c>
      <c r="X408" s="417">
        <v>7.4127608915906785E-4</v>
      </c>
      <c r="Y408" s="418">
        <v>9.9022619047619046E-4</v>
      </c>
      <c r="Z408" s="419">
        <v>2.4185701735119701E-3</v>
      </c>
      <c r="AA408" s="417">
        <v>4.2807432000000001E-3</v>
      </c>
      <c r="AB408" s="418">
        <v>1.4823414235E-2</v>
      </c>
      <c r="AC408" s="419">
        <v>1.1369428713668644E-2</v>
      </c>
      <c r="AD408" s="417">
        <v>1.2183687000000001E-3</v>
      </c>
      <c r="AE408" s="418">
        <v>2.3617615200000001E-3</v>
      </c>
      <c r="AF408" s="419">
        <v>2.1171839483124684E-3</v>
      </c>
      <c r="AG408" s="417">
        <v>6.9601352000000002E-3</v>
      </c>
      <c r="AH408" s="418">
        <v>9.7384200199999993E-3</v>
      </c>
      <c r="AI408" s="419">
        <v>2.5052741397613297E-3</v>
      </c>
      <c r="AJ408" s="417">
        <v>3.1326356000000001E-3</v>
      </c>
      <c r="AK408" s="418">
        <v>4.9259459399999999E-3</v>
      </c>
      <c r="AL408" s="419">
        <v>9.3291421901310471E-4</v>
      </c>
      <c r="AM408" s="417">
        <v>1.3433285999999999E-2</v>
      </c>
      <c r="AN408" s="418">
        <v>4.1702896509999997E-2</v>
      </c>
      <c r="AO408" s="419">
        <v>2.5011445200966397E-2</v>
      </c>
      <c r="AP408" s="417">
        <v>0.27782778000000002</v>
      </c>
      <c r="AQ408" s="418">
        <v>0.55573056750000005</v>
      </c>
      <c r="AR408" s="440">
        <v>0.55573056750000005</v>
      </c>
      <c r="AS408" s="422"/>
      <c r="AT408" s="423"/>
      <c r="AU408" s="423"/>
    </row>
    <row r="409" spans="1:47" x14ac:dyDescent="0.2">
      <c r="A409" s="231">
        <v>1985</v>
      </c>
      <c r="B409" s="232">
        <v>5</v>
      </c>
      <c r="C409" s="417">
        <v>1.0551174699999999</v>
      </c>
      <c r="D409" s="418">
        <v>2.3151290855000002</v>
      </c>
      <c r="E409" s="419">
        <v>5.334236019045882</v>
      </c>
      <c r="F409" s="417">
        <v>0.37551939000000001</v>
      </c>
      <c r="G409" s="418">
        <v>0.66095133900000003</v>
      </c>
      <c r="H409" s="419">
        <v>1.236745239752608</v>
      </c>
      <c r="I409" s="417">
        <v>1.1368229299999999</v>
      </c>
      <c r="J409" s="418">
        <v>4.8543707495000001</v>
      </c>
      <c r="K409" s="419">
        <v>6.7015858174450855</v>
      </c>
      <c r="L409" s="420"/>
      <c r="M409" s="421"/>
      <c r="N409" s="419">
        <v>0.29373106253516618</v>
      </c>
      <c r="O409" s="417">
        <v>0.26522652000000002</v>
      </c>
      <c r="P409" s="418">
        <v>0.52394238900000001</v>
      </c>
      <c r="Q409" s="419">
        <v>0.87636592660820534</v>
      </c>
      <c r="R409" s="422"/>
      <c r="S409" s="423"/>
      <c r="T409" s="419">
        <v>754.14504238329209</v>
      </c>
      <c r="U409" s="417">
        <v>6.2654804120229645E-4</v>
      </c>
      <c r="V409" s="418">
        <v>8.36951030057413E-4</v>
      </c>
      <c r="W409" s="419">
        <v>4.4882113759337795E-3</v>
      </c>
      <c r="X409" s="417">
        <v>7.4127608915906785E-4</v>
      </c>
      <c r="Y409" s="418">
        <v>9.9022619047619046E-4</v>
      </c>
      <c r="Z409" s="419">
        <v>2.4234417359240831E-3</v>
      </c>
      <c r="AA409" s="417">
        <v>4.7212575000000001E-3</v>
      </c>
      <c r="AB409" s="418">
        <v>1.5257609094999999E-2</v>
      </c>
      <c r="AC409" s="419">
        <v>4.3693979546359285E-2</v>
      </c>
      <c r="AD409" s="417">
        <v>1.3438884E-3</v>
      </c>
      <c r="AE409" s="418">
        <v>2.4851659249999999E-3</v>
      </c>
      <c r="AF409" s="419">
        <v>8.1365775167852403E-3</v>
      </c>
      <c r="AG409" s="417">
        <v>7.6772454000000002E-3</v>
      </c>
      <c r="AH409" s="418">
        <v>1.0444597284999999E-2</v>
      </c>
      <c r="AI409" s="419">
        <v>9.6280606626027738E-3</v>
      </c>
      <c r="AJ409" s="417">
        <v>3.4546207000000001E-3</v>
      </c>
      <c r="AK409" s="418">
        <v>5.2438542799999998E-3</v>
      </c>
      <c r="AL409" s="419">
        <v>3.5852922897980878E-3</v>
      </c>
      <c r="AM409" s="417">
        <v>1.4817254E-2</v>
      </c>
      <c r="AN409" s="418">
        <v>4.3065805700000001E-2</v>
      </c>
      <c r="AO409" s="419">
        <v>9.6121748044594599E-2</v>
      </c>
      <c r="AP409" s="417">
        <v>0.27782778000000002</v>
      </c>
      <c r="AQ409" s="418">
        <v>0.55573056750000005</v>
      </c>
      <c r="AR409" s="440">
        <v>0.55573056750000005</v>
      </c>
      <c r="AS409" s="422"/>
      <c r="AT409" s="423"/>
      <c r="AU409" s="423"/>
    </row>
    <row r="410" spans="1:47" x14ac:dyDescent="0.2">
      <c r="A410" s="231">
        <v>1985</v>
      </c>
      <c r="B410" s="232">
        <v>6</v>
      </c>
      <c r="C410" s="417">
        <v>1.1104554</v>
      </c>
      <c r="D410" s="418">
        <v>2.3832526065000001</v>
      </c>
      <c r="E410" s="419">
        <v>5.334971831613065</v>
      </c>
      <c r="F410" s="417">
        <v>0.41074336</v>
      </c>
      <c r="G410" s="418">
        <v>0.69518706249999995</v>
      </c>
      <c r="H410" s="419">
        <v>1.2373342231093232</v>
      </c>
      <c r="I410" s="417">
        <v>1.1777224500000001</v>
      </c>
      <c r="J410" s="418">
        <v>4.8850573260000001</v>
      </c>
      <c r="K410" s="419">
        <v>6.7030564332849227</v>
      </c>
      <c r="L410" s="420"/>
      <c r="M410" s="421"/>
      <c r="N410" s="419">
        <v>0.29381098796977295</v>
      </c>
      <c r="O410" s="417">
        <v>0.26522652000000002</v>
      </c>
      <c r="P410" s="418">
        <v>0.52394238900000001</v>
      </c>
      <c r="Q410" s="419">
        <v>0.87639853626945896</v>
      </c>
      <c r="R410" s="422"/>
      <c r="S410" s="423"/>
      <c r="T410" s="419">
        <v>754.86011346777525</v>
      </c>
      <c r="U410" s="417">
        <v>6.2654804120229645E-4</v>
      </c>
      <c r="V410" s="418">
        <v>8.36951030057413E-4</v>
      </c>
      <c r="W410" s="419">
        <v>4.4903413436471751E-3</v>
      </c>
      <c r="X410" s="417">
        <v>7.4127608915906785E-4</v>
      </c>
      <c r="Y410" s="418">
        <v>9.9022619047619046E-4</v>
      </c>
      <c r="Z410" s="419">
        <v>2.4289357119372883E-3</v>
      </c>
      <c r="AA410" s="417">
        <v>5.1559652999999999E-3</v>
      </c>
      <c r="AB410" s="418">
        <v>1.5679241619999999E-2</v>
      </c>
      <c r="AC410" s="419">
        <v>4.3714629310054695E-2</v>
      </c>
      <c r="AD410" s="417">
        <v>1.4675437E-3</v>
      </c>
      <c r="AE410" s="418">
        <v>2.605312075E-3</v>
      </c>
      <c r="AF410" s="419">
        <v>8.1404373182974894E-3</v>
      </c>
      <c r="AG410" s="417">
        <v>8.3847204000000002E-3</v>
      </c>
      <c r="AH410" s="418">
        <v>1.113063985E-2</v>
      </c>
      <c r="AI410" s="419">
        <v>9.6325756309591296E-3</v>
      </c>
      <c r="AJ410" s="417">
        <v>3.7731739000000002E-3</v>
      </c>
      <c r="AK410" s="418">
        <v>5.5525064649999999E-3</v>
      </c>
      <c r="AL410" s="419">
        <v>3.5869872477522599E-3</v>
      </c>
      <c r="AM410" s="417">
        <v>1.61813214E-2</v>
      </c>
      <c r="AN410" s="418">
        <v>4.4389694459999997E-2</v>
      </c>
      <c r="AO410" s="419">
        <v>9.6167460009267958E-2</v>
      </c>
      <c r="AP410" s="417">
        <v>0.27782778000000002</v>
      </c>
      <c r="AQ410" s="418">
        <v>0.55573056750000005</v>
      </c>
      <c r="AR410" s="440">
        <v>0.55573056750000005</v>
      </c>
      <c r="AS410" s="422"/>
      <c r="AT410" s="423"/>
      <c r="AU410" s="423"/>
    </row>
    <row r="411" spans="1:47" x14ac:dyDescent="0.2">
      <c r="A411" s="231">
        <v>1985</v>
      </c>
      <c r="B411" s="232">
        <v>7</v>
      </c>
      <c r="C411" s="417">
        <v>1.16612907</v>
      </c>
      <c r="D411" s="418">
        <v>2.4499066395</v>
      </c>
      <c r="E411" s="419">
        <v>5.3357807783468978</v>
      </c>
      <c r="F411" s="417">
        <v>0.44565789</v>
      </c>
      <c r="G411" s="418">
        <v>0.72876173649999998</v>
      </c>
      <c r="H411" s="419">
        <v>1.2379904997977222</v>
      </c>
      <c r="I411" s="417">
        <v>1.2168538200000001</v>
      </c>
      <c r="J411" s="418">
        <v>4.9133856265000002</v>
      </c>
      <c r="K411" s="419">
        <v>6.704684579113497</v>
      </c>
      <c r="L411" s="420"/>
      <c r="M411" s="421"/>
      <c r="N411" s="419">
        <v>0.29390048158128707</v>
      </c>
      <c r="O411" s="417">
        <v>0.26522652000000002</v>
      </c>
      <c r="P411" s="418">
        <v>0.52394238900000001</v>
      </c>
      <c r="Q411" s="419">
        <v>0.87644110977907341</v>
      </c>
      <c r="R411" s="422"/>
      <c r="S411" s="423"/>
      <c r="T411" s="419">
        <v>755.51841362504899</v>
      </c>
      <c r="U411" s="417">
        <v>6.2654804120229645E-4</v>
      </c>
      <c r="V411" s="418">
        <v>8.36951030057413E-4</v>
      </c>
      <c r="W411" s="419">
        <v>4.4927261566979114E-3</v>
      </c>
      <c r="X411" s="417">
        <v>7.4127608915906785E-4</v>
      </c>
      <c r="Y411" s="418">
        <v>9.9022619047619046E-4</v>
      </c>
      <c r="Z411" s="419">
        <v>2.4350724657556163E-3</v>
      </c>
      <c r="AA411" s="417">
        <v>5.5863220000000003E-3</v>
      </c>
      <c r="AB411" s="418">
        <v>1.6092594695E-2</v>
      </c>
      <c r="AC411" s="419">
        <v>4.3737880077802695E-2</v>
      </c>
      <c r="AD411" s="417">
        <v>1.5893608E-3</v>
      </c>
      <c r="AE411" s="418">
        <v>2.7229943149999999E-3</v>
      </c>
      <c r="AF411" s="419">
        <v>8.1447290185295649E-3</v>
      </c>
      <c r="AG411" s="417">
        <v>9.0829858999999999E-3</v>
      </c>
      <c r="AH411" s="418">
        <v>1.180256358E-2</v>
      </c>
      <c r="AI411" s="419">
        <v>9.637700487066787E-3</v>
      </c>
      <c r="AJ411" s="417">
        <v>4.0872358000000001E-3</v>
      </c>
      <c r="AK411" s="418">
        <v>5.8550065599999998E-3</v>
      </c>
      <c r="AL411" s="419">
        <v>3.5888961242648855E-3</v>
      </c>
      <c r="AM411" s="417">
        <v>1.75307198E-2</v>
      </c>
      <c r="AN411" s="418">
        <v>4.5687205549999998E-2</v>
      </c>
      <c r="AO411" s="419">
        <v>9.6218147020572894E-2</v>
      </c>
      <c r="AP411" s="417">
        <v>0.27782778000000002</v>
      </c>
      <c r="AQ411" s="418">
        <v>0.55573056750000005</v>
      </c>
      <c r="AR411" s="440">
        <v>0.55573056750000005</v>
      </c>
      <c r="AS411" s="422"/>
      <c r="AT411" s="423"/>
      <c r="AU411" s="423"/>
    </row>
    <row r="412" spans="1:47" x14ac:dyDescent="0.2">
      <c r="A412" s="231">
        <v>1985</v>
      </c>
      <c r="B412" s="232">
        <v>8</v>
      </c>
      <c r="C412" s="417">
        <v>1.2224103099999999</v>
      </c>
      <c r="D412" s="418">
        <v>2.5157309854999998</v>
      </c>
      <c r="E412" s="419">
        <v>5.3553310649576078</v>
      </c>
      <c r="F412" s="417">
        <v>0.48014741999999999</v>
      </c>
      <c r="G412" s="418">
        <v>0.76195719900000003</v>
      </c>
      <c r="H412" s="419">
        <v>1.2537289903939566</v>
      </c>
      <c r="I412" s="417">
        <v>1.25441498</v>
      </c>
      <c r="J412" s="418">
        <v>4.9397038599999998</v>
      </c>
      <c r="K412" s="419">
        <v>6.7437163133963187</v>
      </c>
      <c r="L412" s="420"/>
      <c r="M412" s="421"/>
      <c r="N412" s="419">
        <v>3.8485685219111658E-2</v>
      </c>
      <c r="O412" s="417">
        <v>0.26522652000000002</v>
      </c>
      <c r="P412" s="418">
        <v>0.52394238900000001</v>
      </c>
      <c r="Q412" s="419">
        <v>0.83529398471679839</v>
      </c>
      <c r="R412" s="422"/>
      <c r="S412" s="423"/>
      <c r="T412" s="419">
        <v>756.57115725249912</v>
      </c>
      <c r="U412" s="417">
        <v>6.2654804120229645E-4</v>
      </c>
      <c r="V412" s="418">
        <v>8.36951030057413E-4</v>
      </c>
      <c r="W412" s="419">
        <v>4.5498557416176989E-3</v>
      </c>
      <c r="X412" s="417">
        <v>7.4127608915906785E-4</v>
      </c>
      <c r="Y412" s="418">
        <v>9.9022619047619046E-4</v>
      </c>
      <c r="Z412" s="419">
        <v>2.5825520164564899E-3</v>
      </c>
      <c r="AA412" s="417">
        <v>6.0122978999999997E-3</v>
      </c>
      <c r="AB412" s="418">
        <v>1.6501976679999999E-2</v>
      </c>
      <c r="AC412" s="419">
        <v>4.4293997100632435E-2</v>
      </c>
      <c r="AD412" s="417">
        <v>1.7101281E-3</v>
      </c>
      <c r="AE412" s="418">
        <v>2.8395498599999998E-3</v>
      </c>
      <c r="AF412" s="419">
        <v>8.2483089383970348E-3</v>
      </c>
      <c r="AG412" s="417">
        <v>9.7758215000000002E-3</v>
      </c>
      <c r="AH412" s="418">
        <v>1.246791427E-2</v>
      </c>
      <c r="AI412" s="419">
        <v>9.7602699443515243E-3</v>
      </c>
      <c r="AJ412" s="417">
        <v>4.3984645000000001E-3</v>
      </c>
      <c r="AK412" s="418">
        <v>6.1545449549999997E-3</v>
      </c>
      <c r="AL412" s="419">
        <v>3.6345299091694715E-3</v>
      </c>
      <c r="AM412" s="417">
        <v>1.8867107300000002E-2</v>
      </c>
      <c r="AN412" s="418">
        <v>4.6971123750000003E-2</v>
      </c>
      <c r="AO412" s="419">
        <v>9.7441485595102253E-2</v>
      </c>
      <c r="AP412" s="417">
        <v>0.27782778000000002</v>
      </c>
      <c r="AQ412" s="418">
        <v>0.55573056750000005</v>
      </c>
      <c r="AR412" s="440">
        <v>0.55573056750000005</v>
      </c>
      <c r="AS412" s="422"/>
      <c r="AT412" s="423"/>
      <c r="AU412" s="423"/>
    </row>
    <row r="413" spans="1:47" x14ac:dyDescent="0.2">
      <c r="A413" s="231">
        <v>1985</v>
      </c>
      <c r="B413" s="232">
        <v>9</v>
      </c>
      <c r="C413" s="417">
        <v>1.27947159</v>
      </c>
      <c r="D413" s="418">
        <v>2.581241672</v>
      </c>
      <c r="E413" s="419">
        <v>5.349766818766617</v>
      </c>
      <c r="F413" s="417">
        <v>0.51456667</v>
      </c>
      <c r="G413" s="418">
        <v>0.79512553799999997</v>
      </c>
      <c r="H413" s="419">
        <v>1.2547068527721896</v>
      </c>
      <c r="I413" s="417">
        <v>1.29029288</v>
      </c>
      <c r="J413" s="418">
        <v>4.9641384894999998</v>
      </c>
      <c r="K413" s="419">
        <v>6.7407036289657603</v>
      </c>
      <c r="L413" s="420"/>
      <c r="M413" s="421"/>
      <c r="N413" s="419">
        <v>3.8500072113879014E-2</v>
      </c>
      <c r="O413" s="417">
        <v>0.24062406</v>
      </c>
      <c r="P413" s="418">
        <v>0.46568656400000003</v>
      </c>
      <c r="Q413" s="419">
        <v>0.83536083469411937</v>
      </c>
      <c r="R413" s="422"/>
      <c r="S413" s="423"/>
      <c r="T413" s="419">
        <v>756.67717618829579</v>
      </c>
      <c r="U413" s="417">
        <v>6.2654804120229645E-4</v>
      </c>
      <c r="V413" s="418">
        <v>8.36951030057413E-4</v>
      </c>
      <c r="W413" s="419">
        <v>4.5533952880619059E-3</v>
      </c>
      <c r="X413" s="417">
        <v>7.4127608915906785E-4</v>
      </c>
      <c r="Y413" s="418">
        <v>9.9022619047619046E-4</v>
      </c>
      <c r="Z413" s="419">
        <v>2.5953296638573857E-3</v>
      </c>
      <c r="AA413" s="417">
        <v>6.4345762999999997E-3</v>
      </c>
      <c r="AB413" s="418">
        <v>1.6910817655E-2</v>
      </c>
      <c r="AC413" s="419">
        <v>4.4328471289195044E-2</v>
      </c>
      <c r="AD413" s="417">
        <v>1.8310310999999999E-3</v>
      </c>
      <c r="AE413" s="418">
        <v>2.955513955E-3</v>
      </c>
      <c r="AF413" s="419">
        <v>8.2547215341236546E-3</v>
      </c>
      <c r="AG413" s="417">
        <v>1.0463734000000001E-2</v>
      </c>
      <c r="AH413" s="418">
        <v>1.3132330645000001E-2</v>
      </c>
      <c r="AI413" s="419">
        <v>9.7678484781098442E-3</v>
      </c>
      <c r="AJ413" s="417">
        <v>4.7082317999999996E-3</v>
      </c>
      <c r="AK413" s="418">
        <v>6.453477535E-3</v>
      </c>
      <c r="AL413" s="419">
        <v>3.6373592408908101E-3</v>
      </c>
      <c r="AM413" s="417">
        <v>2.0193779200000001E-2</v>
      </c>
      <c r="AN413" s="418">
        <v>4.8253358505000003E-2</v>
      </c>
      <c r="AO413" s="419">
        <v>9.7517625608873865E-2</v>
      </c>
      <c r="AP413" s="417">
        <v>0.25322531999999998</v>
      </c>
      <c r="AQ413" s="418">
        <v>0.49747474250000001</v>
      </c>
      <c r="AR413" s="440">
        <v>0.49747474250000001</v>
      </c>
      <c r="AS413" s="422"/>
      <c r="AT413" s="423"/>
      <c r="AU413" s="423"/>
    </row>
    <row r="414" spans="1:47" x14ac:dyDescent="0.2">
      <c r="A414" s="231">
        <v>1985</v>
      </c>
      <c r="B414" s="232">
        <v>10</v>
      </c>
      <c r="C414" s="417">
        <v>1.3372635799999999</v>
      </c>
      <c r="D414" s="418">
        <v>2.6471341884999999</v>
      </c>
      <c r="E414" s="419">
        <v>5.3516097063377099</v>
      </c>
      <c r="F414" s="417">
        <v>0.54874228999999997</v>
      </c>
      <c r="G414" s="418">
        <v>0.82855353549999999</v>
      </c>
      <c r="H414" s="419">
        <v>1.2561980623061202</v>
      </c>
      <c r="I414" s="417">
        <v>1.3247971700000001</v>
      </c>
      <c r="J414" s="418">
        <v>4.9870431504999999</v>
      </c>
      <c r="K414" s="419">
        <v>6.7443909334156631</v>
      </c>
      <c r="L414" s="420"/>
      <c r="M414" s="421"/>
      <c r="N414" s="419">
        <v>3.8526430963294188E-2</v>
      </c>
      <c r="O414" s="417">
        <v>0.24062406</v>
      </c>
      <c r="P414" s="418">
        <v>0.46568656400000003</v>
      </c>
      <c r="Q414" s="419">
        <v>0.83543285043735538</v>
      </c>
      <c r="R414" s="422"/>
      <c r="S414" s="423"/>
      <c r="T414" s="419">
        <v>756.64356730618204</v>
      </c>
      <c r="U414" s="417">
        <v>6.2654804120229645E-4</v>
      </c>
      <c r="V414" s="418">
        <v>8.36951030057413E-4</v>
      </c>
      <c r="W414" s="419">
        <v>4.5588046835329946E-3</v>
      </c>
      <c r="X414" s="417">
        <v>7.4127608915906785E-4</v>
      </c>
      <c r="Y414" s="418">
        <v>9.9022619047619046E-4</v>
      </c>
      <c r="Z414" s="419">
        <v>2.6093195679487745E-3</v>
      </c>
      <c r="AA414" s="417">
        <v>6.8564443999999999E-3</v>
      </c>
      <c r="AB414" s="418">
        <v>1.732288639E-2</v>
      </c>
      <c r="AC414" s="419">
        <v>4.4381170068996556E-2</v>
      </c>
      <c r="AD414" s="417">
        <v>1.9510445E-3</v>
      </c>
      <c r="AE414" s="418">
        <v>3.0729440799999999E-3</v>
      </c>
      <c r="AF414" s="419">
        <v>8.2645408296550607E-3</v>
      </c>
      <c r="AG414" s="417">
        <v>1.11486641E-2</v>
      </c>
      <c r="AH414" s="418">
        <v>1.3802568984999999E-2</v>
      </c>
      <c r="AI414" s="419">
        <v>9.7794667327115604E-3</v>
      </c>
      <c r="AJ414" s="417">
        <v>5.0168994000000001E-3</v>
      </c>
      <c r="AK414" s="418">
        <v>6.7549217950000004E-3</v>
      </c>
      <c r="AL414" s="419">
        <v>3.641679210673036E-3</v>
      </c>
      <c r="AM414" s="417">
        <v>2.1515721299999999E-2</v>
      </c>
      <c r="AN414" s="418">
        <v>4.9546646724999997E-2</v>
      </c>
      <c r="AO414" s="419">
        <v>9.7633535426187454E-2</v>
      </c>
      <c r="AP414" s="417">
        <v>0.25322531999999998</v>
      </c>
      <c r="AQ414" s="418">
        <v>0.49747474250000001</v>
      </c>
      <c r="AR414" s="440">
        <v>0.49747474250000001</v>
      </c>
      <c r="AS414" s="422"/>
      <c r="AT414" s="423"/>
      <c r="AU414" s="423"/>
    </row>
    <row r="415" spans="1:47" x14ac:dyDescent="0.2">
      <c r="A415" s="231">
        <v>1985</v>
      </c>
      <c r="B415" s="232">
        <v>11</v>
      </c>
      <c r="C415" s="417">
        <v>1.39609889</v>
      </c>
      <c r="D415" s="418">
        <v>2.7138945200000002</v>
      </c>
      <c r="E415" s="419">
        <v>5.3536487901426204</v>
      </c>
      <c r="F415" s="417">
        <v>0.58282909999999999</v>
      </c>
      <c r="G415" s="418">
        <v>0.862589308</v>
      </c>
      <c r="H415" s="419">
        <v>1.2599151650057518</v>
      </c>
      <c r="I415" s="417">
        <v>1.3579312699999999</v>
      </c>
      <c r="J415" s="418">
        <v>5.0085241224999999</v>
      </c>
      <c r="K415" s="419">
        <v>6.7484740917822839</v>
      </c>
      <c r="L415" s="420"/>
      <c r="M415" s="421"/>
      <c r="N415" s="419">
        <v>3.8555517054983439E-2</v>
      </c>
      <c r="O415" s="417">
        <v>0.24062406</v>
      </c>
      <c r="P415" s="418">
        <v>0.46568656400000003</v>
      </c>
      <c r="Q415" s="419">
        <v>0.83551468684938945</v>
      </c>
      <c r="R415" s="422"/>
      <c r="S415" s="423"/>
      <c r="T415" s="419">
        <v>757.66289160833719</v>
      </c>
      <c r="U415" s="417">
        <v>6.2654804120229645E-4</v>
      </c>
      <c r="V415" s="418">
        <v>8.36951030057413E-4</v>
      </c>
      <c r="W415" s="419">
        <v>2.7199393128109883E-3</v>
      </c>
      <c r="X415" s="417">
        <v>7.4127608915906785E-4</v>
      </c>
      <c r="Y415" s="418">
        <v>9.9022619047619046E-4</v>
      </c>
      <c r="Z415" s="419">
        <v>2.6246717210217743E-3</v>
      </c>
      <c r="AA415" s="417">
        <v>7.2771928999999999E-3</v>
      </c>
      <c r="AB415" s="418">
        <v>1.7742162299999999E-2</v>
      </c>
      <c r="AC415" s="419">
        <v>4.451242613480437E-2</v>
      </c>
      <c r="AD415" s="417">
        <v>2.0708481000000002E-3</v>
      </c>
      <c r="AE415" s="418">
        <v>3.1922797199999998E-3</v>
      </c>
      <c r="AF415" s="419">
        <v>8.2889832208346611E-3</v>
      </c>
      <c r="AG415" s="417">
        <v>1.18325902E-2</v>
      </c>
      <c r="AH415" s="418">
        <v>1.4484980850000001E-2</v>
      </c>
      <c r="AI415" s="419">
        <v>9.808390669309346E-3</v>
      </c>
      <c r="AJ415" s="417">
        <v>5.3252613999999997E-3</v>
      </c>
      <c r="AK415" s="418">
        <v>7.0618247850000003E-3</v>
      </c>
      <c r="AL415" s="419">
        <v>3.6524521359963401E-3</v>
      </c>
      <c r="AM415" s="417">
        <v>2.2836436000000002E-2</v>
      </c>
      <c r="AN415" s="418">
        <v>5.0863423319999997E-2</v>
      </c>
      <c r="AO415" s="419">
        <v>9.792226004518427E-2</v>
      </c>
      <c r="AP415" s="417">
        <v>0.25322531999999998</v>
      </c>
      <c r="AQ415" s="418">
        <v>0.49747474250000001</v>
      </c>
      <c r="AR415" s="440">
        <v>0.49747474250000001</v>
      </c>
      <c r="AS415" s="422"/>
      <c r="AT415" s="423"/>
      <c r="AU415" s="423"/>
    </row>
    <row r="416" spans="1:47" x14ac:dyDescent="0.2">
      <c r="A416" s="231">
        <v>1985</v>
      </c>
      <c r="B416" s="232">
        <v>12</v>
      </c>
      <c r="C416" s="417">
        <v>1.4561091100000001</v>
      </c>
      <c r="D416" s="418">
        <v>2.7822426060000001</v>
      </c>
      <c r="E416" s="419">
        <v>5.4355943515161176</v>
      </c>
      <c r="F416" s="417">
        <v>0.61704861</v>
      </c>
      <c r="G416" s="418">
        <v>0.89760882649999996</v>
      </c>
      <c r="H416" s="419">
        <v>1.3260026266087577</v>
      </c>
      <c r="I416" s="417">
        <v>1.38977621</v>
      </c>
      <c r="J416" s="418">
        <v>5.0288857399999998</v>
      </c>
      <c r="K416" s="419">
        <v>6.9121461860780178</v>
      </c>
      <c r="L416" s="420"/>
      <c r="M416" s="421"/>
      <c r="N416" s="419">
        <v>3.9723775750089646E-2</v>
      </c>
      <c r="O416" s="417">
        <v>0.24062406</v>
      </c>
      <c r="P416" s="418">
        <v>0.46568656400000003</v>
      </c>
      <c r="Q416" s="419">
        <v>0.83872273369801353</v>
      </c>
      <c r="R416" s="422"/>
      <c r="S416" s="423"/>
      <c r="T416" s="419">
        <v>758.36708235300614</v>
      </c>
      <c r="U416" s="417">
        <v>6.2654804120229645E-4</v>
      </c>
      <c r="V416" s="418">
        <v>8.36951030057413E-4</v>
      </c>
      <c r="W416" s="419">
        <v>2.8626094290154203E-3</v>
      </c>
      <c r="X416" s="417">
        <v>7.4127608915906785E-4</v>
      </c>
      <c r="Y416" s="418">
        <v>9.9022619047619046E-4</v>
      </c>
      <c r="Z416" s="419">
        <v>3.2427843965414193E-3</v>
      </c>
      <c r="AA416" s="417">
        <v>7.6980071999999998E-3</v>
      </c>
      <c r="AB416" s="418">
        <v>1.8173316344999999E-2</v>
      </c>
      <c r="AC416" s="419">
        <v>4.684737908116509E-2</v>
      </c>
      <c r="AD416" s="417">
        <v>2.1907621000000002E-3</v>
      </c>
      <c r="AE416" s="418">
        <v>3.3148372350000001E-3</v>
      </c>
      <c r="AF416" s="419">
        <v>8.7237938080248628E-3</v>
      </c>
      <c r="AG416" s="417">
        <v>1.2517110999999999E-2</v>
      </c>
      <c r="AH416" s="418">
        <v>1.518562111E-2</v>
      </c>
      <c r="AI416" s="419">
        <v>1.0322915296649001E-2</v>
      </c>
      <c r="AJ416" s="417">
        <v>5.6325237999999998E-3</v>
      </c>
      <c r="AK416" s="418">
        <v>7.3773369949999999E-3</v>
      </c>
      <c r="AL416" s="419">
        <v>3.844046890066542E-3</v>
      </c>
      <c r="AM416" s="417">
        <v>2.4157686599999999E-2</v>
      </c>
      <c r="AN416" s="418">
        <v>5.2216140799999998E-2</v>
      </c>
      <c r="AO416" s="419">
        <v>0.10305890616408336</v>
      </c>
      <c r="AP416" s="417">
        <v>0.25322531999999998</v>
      </c>
      <c r="AQ416" s="418">
        <v>0.49747474250000001</v>
      </c>
      <c r="AR416" s="440">
        <v>0.49747474250000001</v>
      </c>
      <c r="AS416" s="422"/>
      <c r="AT416" s="423"/>
      <c r="AU416" s="423"/>
    </row>
    <row r="417" spans="1:47" x14ac:dyDescent="0.2">
      <c r="A417" s="231">
        <v>1985</v>
      </c>
      <c r="B417" s="232">
        <v>13</v>
      </c>
      <c r="C417" s="417">
        <v>1.5173002799999999</v>
      </c>
      <c r="D417" s="418">
        <v>2.8528026414999998</v>
      </c>
      <c r="E417" s="419">
        <v>5.4424118441694276</v>
      </c>
      <c r="F417" s="417">
        <v>0.65124808000000001</v>
      </c>
      <c r="G417" s="418">
        <v>0.93383411849999998</v>
      </c>
      <c r="H417" s="419">
        <v>1.3315017351482406</v>
      </c>
      <c r="I417" s="417">
        <v>1.42048518</v>
      </c>
      <c r="J417" s="418">
        <v>5.0482845215000003</v>
      </c>
      <c r="K417" s="419">
        <v>6.9257681845912513</v>
      </c>
      <c r="L417" s="420"/>
      <c r="M417" s="421"/>
      <c r="N417" s="419">
        <v>3.9821018270556355E-2</v>
      </c>
      <c r="O417" s="417">
        <v>0.24062406</v>
      </c>
      <c r="P417" s="418">
        <v>0.46568656400000003</v>
      </c>
      <c r="Q417" s="419">
        <v>0.83899045423230545</v>
      </c>
      <c r="R417" s="422"/>
      <c r="S417" s="423"/>
      <c r="T417" s="419">
        <v>759.45958732654219</v>
      </c>
      <c r="U417" s="417">
        <v>6.2654804120229645E-4</v>
      </c>
      <c r="V417" s="418">
        <v>8.36951030057413E-4</v>
      </c>
      <c r="W417" s="419">
        <v>2.8744841202243817E-3</v>
      </c>
      <c r="X417" s="417">
        <v>7.4127608915906785E-4</v>
      </c>
      <c r="Y417" s="418">
        <v>9.9022619047619046E-4</v>
      </c>
      <c r="Z417" s="419">
        <v>3.2942165686849325E-3</v>
      </c>
      <c r="AA417" s="417">
        <v>8.1208280999999997E-3</v>
      </c>
      <c r="AB417" s="418">
        <v>1.8619972475E-2</v>
      </c>
      <c r="AC417" s="419">
        <v>4.70418583516884E-2</v>
      </c>
      <c r="AD417" s="417">
        <v>2.3099126000000001E-3</v>
      </c>
      <c r="AE417" s="418">
        <v>3.442089815E-3</v>
      </c>
      <c r="AF417" s="419">
        <v>8.7599845540114428E-3</v>
      </c>
      <c r="AG417" s="417">
        <v>1.32040708E-2</v>
      </c>
      <c r="AH417" s="418">
        <v>1.59118122E-2</v>
      </c>
      <c r="AI417" s="419">
        <v>1.0365727593610853E-2</v>
      </c>
      <c r="AJ417" s="417">
        <v>5.9412735000000001E-3</v>
      </c>
      <c r="AK417" s="418">
        <v>7.7040948550000004E-3</v>
      </c>
      <c r="AL417" s="419">
        <v>3.8599931505221298E-3</v>
      </c>
      <c r="AM417" s="417">
        <v>2.5483075399999999E-2</v>
      </c>
      <c r="AN417" s="418">
        <v>5.3617461244999998E-2</v>
      </c>
      <c r="AO417" s="419">
        <v>0.10348652031470361</v>
      </c>
      <c r="AP417" s="417">
        <v>0.25322531999999998</v>
      </c>
      <c r="AQ417" s="418">
        <v>0.49747474250000001</v>
      </c>
      <c r="AR417" s="440">
        <v>0.49747474250000001</v>
      </c>
      <c r="AS417" s="422"/>
      <c r="AT417" s="423"/>
      <c r="AU417" s="423"/>
    </row>
    <row r="418" spans="1:47" x14ac:dyDescent="0.2">
      <c r="A418" s="231">
        <v>1985</v>
      </c>
      <c r="B418" s="232">
        <v>14</v>
      </c>
      <c r="C418" s="417">
        <v>1.5801237100000001</v>
      </c>
      <c r="D418" s="418">
        <v>2.9261979965</v>
      </c>
      <c r="E418" s="419">
        <v>5.4375254869662726</v>
      </c>
      <c r="F418" s="417">
        <v>0.68582454999999998</v>
      </c>
      <c r="G418" s="418">
        <v>0.97170862599999996</v>
      </c>
      <c r="H418" s="419">
        <v>1.3385072437163239</v>
      </c>
      <c r="I418" s="417">
        <v>1.4499808700000001</v>
      </c>
      <c r="J418" s="418">
        <v>5.0668394174999998</v>
      </c>
      <c r="K418" s="419">
        <v>6.9322321725195248</v>
      </c>
      <c r="L418" s="420"/>
      <c r="M418" s="421"/>
      <c r="N418" s="419">
        <v>3.9938780674161761E-2</v>
      </c>
      <c r="O418" s="417">
        <v>0.24062406</v>
      </c>
      <c r="P418" s="418">
        <v>0.46568656400000003</v>
      </c>
      <c r="Q418" s="419">
        <v>0.83936713049132072</v>
      </c>
      <c r="R418" s="422"/>
      <c r="S418" s="423"/>
      <c r="T418" s="419">
        <v>756.36355809460542</v>
      </c>
      <c r="U418" s="417">
        <v>6.2654804120229645E-4</v>
      </c>
      <c r="V418" s="418">
        <v>8.36951030057413E-4</v>
      </c>
      <c r="W418" s="419">
        <v>2.8896078495093129E-3</v>
      </c>
      <c r="X418" s="417">
        <v>7.4127608915906785E-4</v>
      </c>
      <c r="Y418" s="418">
        <v>9.9022619047619046E-4</v>
      </c>
      <c r="Z418" s="419">
        <v>3.3670331524058073E-3</v>
      </c>
      <c r="AA418" s="417">
        <v>8.5452171000000004E-3</v>
      </c>
      <c r="AB418" s="418">
        <v>1.9086124619999999E-2</v>
      </c>
      <c r="AC418" s="419">
        <v>4.7289182725225011E-2</v>
      </c>
      <c r="AD418" s="417">
        <v>2.4320432000000001E-3</v>
      </c>
      <c r="AE418" s="418">
        <v>3.5746364749999998E-3</v>
      </c>
      <c r="AF418" s="419">
        <v>8.8060478705458585E-3</v>
      </c>
      <c r="AG418" s="417">
        <v>1.38947559E-2</v>
      </c>
      <c r="AH418" s="418">
        <v>1.6670193105000002E-2</v>
      </c>
      <c r="AI418" s="419">
        <v>1.0420258533693206E-2</v>
      </c>
      <c r="AJ418" s="417">
        <v>6.2520542E-3</v>
      </c>
      <c r="AK418" s="418">
        <v>8.0454612100000003E-3</v>
      </c>
      <c r="AL418" s="419">
        <v>3.88029523849688E-3</v>
      </c>
      <c r="AM418" s="417">
        <v>2.68170202E-2</v>
      </c>
      <c r="AN418" s="418">
        <v>5.5081094514999998E-2</v>
      </c>
      <c r="AO418" s="419">
        <v>0.10403096507635669</v>
      </c>
      <c r="AP418" s="417">
        <v>0.25322531999999998</v>
      </c>
      <c r="AQ418" s="418">
        <v>0.49747474250000001</v>
      </c>
      <c r="AR418" s="440">
        <v>0.49747474250000001</v>
      </c>
      <c r="AS418" s="422"/>
      <c r="AT418" s="423"/>
      <c r="AU418" s="423"/>
    </row>
    <row r="419" spans="1:47" x14ac:dyDescent="0.2">
      <c r="A419" s="231">
        <v>1985</v>
      </c>
      <c r="B419" s="232">
        <v>15</v>
      </c>
      <c r="C419" s="417">
        <v>1.64451657</v>
      </c>
      <c r="D419" s="418">
        <v>3.003127965</v>
      </c>
      <c r="E419" s="419">
        <v>5.4409748488793532</v>
      </c>
      <c r="F419" s="417">
        <v>0.72056235000000002</v>
      </c>
      <c r="G419" s="418">
        <v>1.011545997</v>
      </c>
      <c r="H419" s="419">
        <v>1.341295921728979</v>
      </c>
      <c r="I419" s="417">
        <v>1.4784275600000001</v>
      </c>
      <c r="J419" s="418">
        <v>5.0848399369999999</v>
      </c>
      <c r="K419" s="419">
        <v>6.939134805117015</v>
      </c>
      <c r="L419" s="420"/>
      <c r="M419" s="421"/>
      <c r="N419" s="419">
        <v>3.9988014253320367E-2</v>
      </c>
      <c r="O419" s="417">
        <v>0.24062406</v>
      </c>
      <c r="P419" s="418">
        <v>0.46568656400000003</v>
      </c>
      <c r="Q419" s="419">
        <v>0.83950304640378748</v>
      </c>
      <c r="R419" s="422"/>
      <c r="S419" s="423"/>
      <c r="T419" s="419">
        <v>757.74981010673844</v>
      </c>
      <c r="U419" s="417">
        <v>6.2654804120229645E-4</v>
      </c>
      <c r="V419" s="418">
        <v>8.36951030057413E-4</v>
      </c>
      <c r="W419" s="419">
        <v>2.8956329983925284E-3</v>
      </c>
      <c r="X419" s="417">
        <v>7.4127608915906785E-4</v>
      </c>
      <c r="Y419" s="418">
        <v>9.9022619047619046E-4</v>
      </c>
      <c r="Z419" s="419">
        <v>3.3931398255618505E-3</v>
      </c>
      <c r="AA419" s="417">
        <v>8.9742157999999992E-3</v>
      </c>
      <c r="AB419" s="418">
        <v>1.9577264630000001E-2</v>
      </c>
      <c r="AC419" s="419">
        <v>4.7387762925475668E-2</v>
      </c>
      <c r="AD419" s="417">
        <v>2.5532545999999998E-3</v>
      </c>
      <c r="AE419" s="418">
        <v>3.7141123550000002E-3</v>
      </c>
      <c r="AF419" s="419">
        <v>8.8244052967098793E-3</v>
      </c>
      <c r="AG419" s="417">
        <v>1.45919845E-2</v>
      </c>
      <c r="AH419" s="418">
        <v>1.7468323724999998E-2</v>
      </c>
      <c r="AI419" s="419">
        <v>1.0441966808466421E-2</v>
      </c>
      <c r="AJ419" s="417">
        <v>6.5667607000000003E-3</v>
      </c>
      <c r="AK419" s="418">
        <v>8.4046108000000001E-3</v>
      </c>
      <c r="AL419" s="419">
        <v>3.8883825537402734E-3</v>
      </c>
      <c r="AM419" s="417">
        <v>2.8162368900000002E-2</v>
      </c>
      <c r="AN419" s="418">
        <v>5.6621951885000001E-2</v>
      </c>
      <c r="AO419" s="419">
        <v>0.10424762268429383</v>
      </c>
      <c r="AP419" s="417">
        <v>0.25322531999999998</v>
      </c>
      <c r="AQ419" s="418">
        <v>0.49747474250000001</v>
      </c>
      <c r="AR419" s="440">
        <v>0.49747474250000001</v>
      </c>
      <c r="AS419" s="422"/>
      <c r="AT419" s="423"/>
      <c r="AU419" s="423"/>
    </row>
    <row r="420" spans="1:47" x14ac:dyDescent="0.2">
      <c r="A420" s="231">
        <v>1985</v>
      </c>
      <c r="B420" s="232">
        <v>16</v>
      </c>
      <c r="C420" s="417">
        <v>1.71063206</v>
      </c>
      <c r="D420" s="418">
        <v>3.0843560805000001</v>
      </c>
      <c r="E420" s="419">
        <v>5.4478218324657872</v>
      </c>
      <c r="F420" s="417">
        <v>0.75572441000000001</v>
      </c>
      <c r="G420" s="418">
        <v>1.0537586445</v>
      </c>
      <c r="H420" s="419">
        <v>1.3467905944858209</v>
      </c>
      <c r="I420" s="417">
        <v>1.50594541</v>
      </c>
      <c r="J420" s="418">
        <v>5.1023549040000002</v>
      </c>
      <c r="K420" s="419">
        <v>6.9528042800602954</v>
      </c>
      <c r="L420" s="420"/>
      <c r="M420" s="421"/>
      <c r="N420" s="419">
        <v>4.0085552940128166E-2</v>
      </c>
      <c r="O420" s="417">
        <v>0.24062406</v>
      </c>
      <c r="P420" s="418">
        <v>0.46568656400000003</v>
      </c>
      <c r="Q420" s="419">
        <v>0.83977401433132293</v>
      </c>
      <c r="R420" s="422"/>
      <c r="S420" s="423"/>
      <c r="T420" s="419">
        <v>759.21228641997516</v>
      </c>
      <c r="U420" s="417">
        <v>6.2654804120229645E-4</v>
      </c>
      <c r="V420" s="418">
        <v>8.36951030057413E-4</v>
      </c>
      <c r="W420" s="419">
        <v>2.9285141530099286E-3</v>
      </c>
      <c r="X420" s="417">
        <v>7.4127608915906785E-4</v>
      </c>
      <c r="Y420" s="418">
        <v>9.9022619047619046E-4</v>
      </c>
      <c r="Z420" s="419">
        <v>3.444713412687215E-3</v>
      </c>
      <c r="AA420" s="417">
        <v>9.4075414999999999E-3</v>
      </c>
      <c r="AB420" s="418">
        <v>2.009745299E-2</v>
      </c>
      <c r="AC420" s="419">
        <v>4.7581784905436207E-2</v>
      </c>
      <c r="AD420" s="417">
        <v>2.6771751E-3</v>
      </c>
      <c r="AE420" s="418">
        <v>3.8622479600000001E-3</v>
      </c>
      <c r="AF420" s="419">
        <v>8.8605398489652563E-3</v>
      </c>
      <c r="AG420" s="417">
        <v>1.52959133E-2</v>
      </c>
      <c r="AH420" s="418">
        <v>1.83147525E-2</v>
      </c>
      <c r="AI420" s="419">
        <v>1.0484713327293926E-2</v>
      </c>
      <c r="AJ420" s="417">
        <v>6.8833677999999999E-3</v>
      </c>
      <c r="AK420" s="418">
        <v>8.7853882899999996E-3</v>
      </c>
      <c r="AL420" s="419">
        <v>3.9043034877590571E-3</v>
      </c>
      <c r="AM420" s="417">
        <v>2.9522032600000001E-2</v>
      </c>
      <c r="AN420" s="418">
        <v>5.8254846329999999E-2</v>
      </c>
      <c r="AO420" s="419">
        <v>0.10467467721335701</v>
      </c>
      <c r="AP420" s="417">
        <v>0.25322531999999998</v>
      </c>
      <c r="AQ420" s="418">
        <v>0.49747474250000001</v>
      </c>
      <c r="AR420" s="440">
        <v>0.49747474250000001</v>
      </c>
      <c r="AS420" s="422"/>
      <c r="AT420" s="423"/>
      <c r="AU420" s="423"/>
    </row>
    <row r="421" spans="1:47" x14ac:dyDescent="0.2">
      <c r="A421" s="231">
        <v>1985</v>
      </c>
      <c r="B421" s="232">
        <v>17</v>
      </c>
      <c r="C421" s="417">
        <v>1.77859583</v>
      </c>
      <c r="D421" s="418">
        <v>3.170652515</v>
      </c>
      <c r="E421" s="419">
        <v>5.4546295826975966</v>
      </c>
      <c r="F421" s="417">
        <v>0.79140811</v>
      </c>
      <c r="G421" s="418">
        <v>1.0987792295000001</v>
      </c>
      <c r="H421" s="419">
        <v>1.352278740938047</v>
      </c>
      <c r="I421" s="417">
        <v>1.5325061600000001</v>
      </c>
      <c r="J421" s="418">
        <v>5.1195946755000001</v>
      </c>
      <c r="K421" s="419">
        <v>6.9664058634392747</v>
      </c>
      <c r="L421" s="420"/>
      <c r="M421" s="421"/>
      <c r="N421" s="419">
        <v>4.0182652770953474E-2</v>
      </c>
      <c r="O421" s="417">
        <v>0.24012401</v>
      </c>
      <c r="P421" s="418">
        <v>0.4645914545</v>
      </c>
      <c r="Q421" s="419">
        <v>0.84003879706649198</v>
      </c>
      <c r="R421" s="422"/>
      <c r="S421" s="423"/>
      <c r="T421" s="419">
        <v>760.74152600119464</v>
      </c>
      <c r="U421" s="417">
        <v>6.2654804120229645E-4</v>
      </c>
      <c r="V421" s="418">
        <v>8.36951030057413E-4</v>
      </c>
      <c r="W421" s="419">
        <v>2.9404585499150913E-3</v>
      </c>
      <c r="X421" s="417">
        <v>7.4127608915906785E-4</v>
      </c>
      <c r="Y421" s="418">
        <v>9.9022619047619046E-4</v>
      </c>
      <c r="Z421" s="419">
        <v>3.4960950632289436E-3</v>
      </c>
      <c r="AA421" s="417">
        <v>9.8456667999999997E-3</v>
      </c>
      <c r="AB421" s="418">
        <v>2.0652456095000001E-2</v>
      </c>
      <c r="AC421" s="419">
        <v>4.777592865085728E-2</v>
      </c>
      <c r="AD421" s="417">
        <v>2.8012357999999998E-3</v>
      </c>
      <c r="AE421" s="418">
        <v>4.0202873300000004E-3</v>
      </c>
      <c r="AF421" s="419">
        <v>8.8967069185480196E-3</v>
      </c>
      <c r="AG421" s="417">
        <v>1.6010089599999999E-2</v>
      </c>
      <c r="AH421" s="418">
        <v>1.9217087389999998E-2</v>
      </c>
      <c r="AI421" s="419">
        <v>1.0527483018266139E-2</v>
      </c>
      <c r="AJ421" s="417">
        <v>7.2043515000000001E-3</v>
      </c>
      <c r="AK421" s="418">
        <v>9.1913751799999992E-3</v>
      </c>
      <c r="AL421" s="419">
        <v>3.9202276716060235E-3</v>
      </c>
      <c r="AM421" s="417">
        <v>3.0899588299999999E-2</v>
      </c>
      <c r="AN421" s="418">
        <v>5.999612889E-2</v>
      </c>
      <c r="AO421" s="419">
        <v>0.10510131694639117</v>
      </c>
      <c r="AP421" s="417">
        <v>0.25272527</v>
      </c>
      <c r="AQ421" s="418">
        <v>0.49637963299999999</v>
      </c>
      <c r="AR421" s="440">
        <v>0.49637963299999999</v>
      </c>
      <c r="AS421" s="422"/>
      <c r="AT421" s="423"/>
      <c r="AU421" s="423"/>
    </row>
    <row r="422" spans="1:47" x14ac:dyDescent="0.2">
      <c r="A422" s="231">
        <v>1985</v>
      </c>
      <c r="B422" s="232">
        <v>18</v>
      </c>
      <c r="C422" s="417">
        <v>1.8489395799999999</v>
      </c>
      <c r="D422" s="418">
        <v>3.2629107570000002</v>
      </c>
      <c r="E422" s="419">
        <v>5.4627788925123353</v>
      </c>
      <c r="F422" s="417">
        <v>0.82763757999999998</v>
      </c>
      <c r="G422" s="418">
        <v>1.1470172905</v>
      </c>
      <c r="H422" s="419">
        <v>1.3588534685892824</v>
      </c>
      <c r="I422" s="417">
        <v>1.55824323</v>
      </c>
      <c r="J422" s="418">
        <v>5.1367639865000001</v>
      </c>
      <c r="K422" s="419">
        <v>6.9826752681059503</v>
      </c>
      <c r="L422" s="420"/>
      <c r="M422" s="421"/>
      <c r="N422" s="419">
        <v>4.0298766732746523E-2</v>
      </c>
      <c r="O422" s="417">
        <v>0.24012401</v>
      </c>
      <c r="P422" s="418">
        <v>0.4645914545</v>
      </c>
      <c r="Q422" s="419">
        <v>0.84035654494276846</v>
      </c>
      <c r="R422" s="422"/>
      <c r="S422" s="423"/>
      <c r="T422" s="419">
        <v>762.32788793555687</v>
      </c>
      <c r="U422" s="417">
        <v>6.2654804120229645E-4</v>
      </c>
      <c r="V422" s="418">
        <v>8.36951030057413E-4</v>
      </c>
      <c r="W422" s="419">
        <v>2.9547463247268676E-3</v>
      </c>
      <c r="X422" s="417">
        <v>7.4127608915906785E-4</v>
      </c>
      <c r="Y422" s="418">
        <v>9.9022619047619046E-4</v>
      </c>
      <c r="Z422" s="419">
        <v>3.5575407436597524E-3</v>
      </c>
      <c r="AA422" s="417">
        <v>1.02927178E-2</v>
      </c>
      <c r="AB422" s="418">
        <v>2.1247106294999998E-2</v>
      </c>
      <c r="AC422" s="419">
        <v>4.8007971954931679E-2</v>
      </c>
      <c r="AD422" s="417">
        <v>2.9285331000000001E-3</v>
      </c>
      <c r="AE422" s="418">
        <v>4.1892630100000003E-3</v>
      </c>
      <c r="AF422" s="419">
        <v>8.9399055346235674E-3</v>
      </c>
      <c r="AG422" s="417">
        <v>1.6736624200000001E-2</v>
      </c>
      <c r="AH422" s="418">
        <v>2.0183527610000002E-2</v>
      </c>
      <c r="AI422" s="419">
        <v>1.057862173236452E-2</v>
      </c>
      <c r="AJ422" s="417">
        <v>7.5313960999999997E-3</v>
      </c>
      <c r="AK422" s="418">
        <v>9.6265056700000004E-3</v>
      </c>
      <c r="AL422" s="419">
        <v>3.9392810799834333E-3</v>
      </c>
      <c r="AM422" s="417">
        <v>3.2300542799999998E-2</v>
      </c>
      <c r="AN422" s="418">
        <v>6.1862389169999997E-2</v>
      </c>
      <c r="AO422" s="419">
        <v>0.1056121335784856</v>
      </c>
      <c r="AP422" s="417">
        <v>0.25272527</v>
      </c>
      <c r="AQ422" s="418">
        <v>0.49637963299999999</v>
      </c>
      <c r="AR422" s="440">
        <v>0.49637963299999999</v>
      </c>
      <c r="AS422" s="422"/>
      <c r="AT422" s="423"/>
      <c r="AU422" s="423"/>
    </row>
    <row r="423" spans="1:47" x14ac:dyDescent="0.2">
      <c r="A423" s="231">
        <v>1985</v>
      </c>
      <c r="B423" s="232">
        <v>19</v>
      </c>
      <c r="C423" s="417">
        <v>1.9213446599999999</v>
      </c>
      <c r="D423" s="418">
        <v>3.3617985275</v>
      </c>
      <c r="E423" s="419">
        <v>5.4644393342902369</v>
      </c>
      <c r="F423" s="417">
        <v>0.86448320999999995</v>
      </c>
      <c r="G423" s="418">
        <v>1.198958024</v>
      </c>
      <c r="H423" s="419">
        <v>1.3656668693549205</v>
      </c>
      <c r="I423" s="417">
        <v>1.5832202399999999</v>
      </c>
      <c r="J423" s="418">
        <v>5.1539561970000003</v>
      </c>
      <c r="K423" s="419">
        <v>6.9941046829063422</v>
      </c>
      <c r="L423" s="420"/>
      <c r="M423" s="421"/>
      <c r="N423" s="419">
        <v>4.6634021165730538E-3</v>
      </c>
      <c r="O423" s="417">
        <v>0.24012401</v>
      </c>
      <c r="P423" s="418">
        <v>0.4645914545</v>
      </c>
      <c r="Q423" s="419">
        <v>0.83496359772569084</v>
      </c>
      <c r="R423" s="422"/>
      <c r="S423" s="423"/>
      <c r="T423" s="419">
        <v>763.64265033962761</v>
      </c>
      <c r="U423" s="417">
        <v>6.2654804120229645E-4</v>
      </c>
      <c r="V423" s="418">
        <v>8.36951030057413E-4</v>
      </c>
      <c r="W423" s="419">
        <v>2.9695611606998626E-3</v>
      </c>
      <c r="X423" s="417">
        <v>7.4127608915906785E-4</v>
      </c>
      <c r="Y423" s="418">
        <v>9.9022619047619046E-4</v>
      </c>
      <c r="Z423" s="419">
        <v>3.6249313475268958E-3</v>
      </c>
      <c r="AA423" s="417">
        <v>1.07465684E-2</v>
      </c>
      <c r="AB423" s="418">
        <v>2.188651191E-2</v>
      </c>
      <c r="AC423" s="419">
        <v>4.8248795812545285E-2</v>
      </c>
      <c r="AD423" s="417">
        <v>3.0580417999999999E-3</v>
      </c>
      <c r="AE423" s="418">
        <v>4.3714464149999998E-3</v>
      </c>
      <c r="AF423" s="419">
        <v>8.9847374244822788E-3</v>
      </c>
      <c r="AG423" s="417">
        <v>1.7475692599999999E-2</v>
      </c>
      <c r="AH423" s="418">
        <v>2.122374011E-2</v>
      </c>
      <c r="AI423" s="419">
        <v>1.0631691752703407E-2</v>
      </c>
      <c r="AJ423" s="417">
        <v>7.8632601999999996E-3</v>
      </c>
      <c r="AK423" s="418">
        <v>1.0094481254999999E-2</v>
      </c>
      <c r="AL423" s="419">
        <v>3.9590315039853058E-3</v>
      </c>
      <c r="AM423" s="417">
        <v>3.3727148300000002E-2</v>
      </c>
      <c r="AN423" s="418">
        <v>6.3869183930000004E-2</v>
      </c>
      <c r="AO423" s="419">
        <v>0.10614164909009509</v>
      </c>
      <c r="AP423" s="417">
        <v>0.25272527</v>
      </c>
      <c r="AQ423" s="418">
        <v>0.49637963299999999</v>
      </c>
      <c r="AR423" s="440">
        <v>0.49637963299999999</v>
      </c>
      <c r="AS423" s="422"/>
      <c r="AT423" s="423"/>
      <c r="AU423" s="423"/>
    </row>
    <row r="424" spans="1:47" x14ac:dyDescent="0.2">
      <c r="A424" s="231">
        <v>1985</v>
      </c>
      <c r="B424" s="232">
        <v>20</v>
      </c>
      <c r="C424" s="417">
        <v>1.99643225</v>
      </c>
      <c r="D424" s="418">
        <v>3.4685112985000002</v>
      </c>
      <c r="E424" s="419">
        <v>5.4723212485522037</v>
      </c>
      <c r="F424" s="417">
        <v>0.90208767000000001</v>
      </c>
      <c r="G424" s="418">
        <v>1.25510045</v>
      </c>
      <c r="H424" s="419">
        <v>1.3720236855915668</v>
      </c>
      <c r="I424" s="417">
        <v>1.6075553899999999</v>
      </c>
      <c r="J424" s="418">
        <v>5.1713699369999997</v>
      </c>
      <c r="K424" s="419">
        <v>7.0098520208574904</v>
      </c>
      <c r="L424" s="420"/>
      <c r="M424" s="421"/>
      <c r="N424" s="419">
        <v>4.6763711021428379E-3</v>
      </c>
      <c r="O424" s="417">
        <v>0.24012401</v>
      </c>
      <c r="P424" s="418">
        <v>0.4645914545</v>
      </c>
      <c r="Q424" s="419">
        <v>0.8352629649800114</v>
      </c>
      <c r="R424" s="422"/>
      <c r="S424" s="423"/>
      <c r="T424" s="419">
        <v>765.2298296935536</v>
      </c>
      <c r="U424" s="417">
        <v>6.2654804120229645E-4</v>
      </c>
      <c r="V424" s="418">
        <v>8.36951030057413E-4</v>
      </c>
      <c r="W424" s="419">
        <v>2.9833806900302694E-3</v>
      </c>
      <c r="X424" s="417">
        <v>7.4127608915906785E-4</v>
      </c>
      <c r="Y424" s="418">
        <v>9.9022619047619046E-4</v>
      </c>
      <c r="Z424" s="419">
        <v>3.6843668247637591E-3</v>
      </c>
      <c r="AA424" s="417">
        <v>1.12109775E-2</v>
      </c>
      <c r="AB424" s="418">
        <v>2.257852678E-2</v>
      </c>
      <c r="AC424" s="419">
        <v>4.8473273755553319E-2</v>
      </c>
      <c r="AD424" s="417">
        <v>3.1896609999999999E-3</v>
      </c>
      <c r="AE424" s="418">
        <v>4.56849578E-3</v>
      </c>
      <c r="AF424" s="419">
        <v>9.0265468263045646E-3</v>
      </c>
      <c r="AG424" s="417">
        <v>1.8228540500000001E-2</v>
      </c>
      <c r="AH424" s="418">
        <v>2.2348757220000001E-2</v>
      </c>
      <c r="AI424" s="419">
        <v>1.0681167758728429E-2</v>
      </c>
      <c r="AJ424" s="417">
        <v>8.2023409000000005E-3</v>
      </c>
      <c r="AK424" s="418">
        <v>1.0600747545000001E-2</v>
      </c>
      <c r="AL424" s="419">
        <v>3.9774553808651801E-3</v>
      </c>
      <c r="AM424" s="417">
        <v>3.5181941199999997E-2</v>
      </c>
      <c r="AN424" s="418">
        <v>6.6040625470000003E-2</v>
      </c>
      <c r="AO424" s="419">
        <v>0.10663564197230896</v>
      </c>
      <c r="AP424" s="417">
        <v>0.25272527</v>
      </c>
      <c r="AQ424" s="418">
        <v>0.49637963299999999</v>
      </c>
      <c r="AR424" s="440">
        <v>0.49637963299999999</v>
      </c>
      <c r="AS424" s="422"/>
      <c r="AT424" s="423"/>
      <c r="AU424" s="423"/>
    </row>
    <row r="425" spans="1:47" x14ac:dyDescent="0.2">
      <c r="A425" s="231">
        <v>1985</v>
      </c>
      <c r="B425" s="232">
        <v>21</v>
      </c>
      <c r="C425" s="417">
        <v>2.0740917099999998</v>
      </c>
      <c r="D425" s="418">
        <v>3.5839809735000001</v>
      </c>
      <c r="E425" s="419">
        <v>5.4832592818086345</v>
      </c>
      <c r="F425" s="417">
        <v>0.94052683000000004</v>
      </c>
      <c r="G425" s="418">
        <v>1.3160077944999999</v>
      </c>
      <c r="H425" s="419">
        <v>1.3808927650066178</v>
      </c>
      <c r="I425" s="417">
        <v>1.6311491300000001</v>
      </c>
      <c r="J425" s="418">
        <v>5.1892234925</v>
      </c>
      <c r="K425" s="419">
        <v>7.0317311259782489</v>
      </c>
      <c r="L425" s="420"/>
      <c r="M425" s="421"/>
      <c r="N425" s="419">
        <v>4.6943858318028806E-3</v>
      </c>
      <c r="O425" s="417">
        <v>0.24012401</v>
      </c>
      <c r="P425" s="418">
        <v>0.4645914545</v>
      </c>
      <c r="Q425" s="419">
        <v>0.83567871662405824</v>
      </c>
      <c r="R425" s="422"/>
      <c r="S425" s="423"/>
      <c r="T425" s="419">
        <v>766.77236689317022</v>
      </c>
      <c r="U425" s="417">
        <v>6.2654804120229645E-4</v>
      </c>
      <c r="V425" s="418">
        <v>8.36951030057413E-4</v>
      </c>
      <c r="W425" s="419">
        <v>2.9697557250021058E-3</v>
      </c>
      <c r="X425" s="417">
        <v>7.4127608915906785E-4</v>
      </c>
      <c r="Y425" s="418">
        <v>9.9022619047619046E-4</v>
      </c>
      <c r="Z425" s="419">
        <v>3.7669899612062007E-3</v>
      </c>
      <c r="AA425" s="417">
        <v>1.16843168E-2</v>
      </c>
      <c r="AB425" s="418">
        <v>2.3329026525000001E-2</v>
      </c>
      <c r="AC425" s="419">
        <v>4.8786644842418056E-2</v>
      </c>
      <c r="AD425" s="417">
        <v>3.3250190999999998E-3</v>
      </c>
      <c r="AE425" s="418">
        <v>4.7819801600000001E-3</v>
      </c>
      <c r="AF425" s="419">
        <v>9.0849142031973022E-3</v>
      </c>
      <c r="AG425" s="417">
        <v>1.8999294100000001E-2</v>
      </c>
      <c r="AH425" s="418">
        <v>2.3568983735E-2</v>
      </c>
      <c r="AI425" s="419">
        <v>1.0750215540853248E-2</v>
      </c>
      <c r="AJ425" s="417">
        <v>8.5500811000000006E-3</v>
      </c>
      <c r="AK425" s="418">
        <v>1.114940777E-2</v>
      </c>
      <c r="AL425" s="419">
        <v>4.0031721522175668E-3</v>
      </c>
      <c r="AM425" s="417">
        <v>3.6668776799999997E-2</v>
      </c>
      <c r="AN425" s="418">
        <v>6.8395571725000007E-2</v>
      </c>
      <c r="AO425" s="419">
        <v>0.10732493156421453</v>
      </c>
      <c r="AP425" s="417">
        <v>0.25272527</v>
      </c>
      <c r="AQ425" s="418">
        <v>0.49637963299999999</v>
      </c>
      <c r="AR425" s="440">
        <v>0.49637963299999999</v>
      </c>
      <c r="AS425" s="422"/>
      <c r="AT425" s="423"/>
      <c r="AU425" s="423"/>
    </row>
    <row r="426" spans="1:47" x14ac:dyDescent="0.2">
      <c r="A426" s="231">
        <v>1985</v>
      </c>
      <c r="B426" s="232">
        <v>22</v>
      </c>
      <c r="C426" s="417">
        <v>2.1547496900000001</v>
      </c>
      <c r="D426" s="418">
        <v>3.7095323809999998</v>
      </c>
      <c r="E426" s="419">
        <v>5.4867214993077766</v>
      </c>
      <c r="F426" s="417">
        <v>0.97998216000000005</v>
      </c>
      <c r="G426" s="418">
        <v>1.3823295925000001</v>
      </c>
      <c r="H426" s="419">
        <v>1.3836771719909575</v>
      </c>
      <c r="I426" s="417">
        <v>1.6541140599999999</v>
      </c>
      <c r="J426" s="418">
        <v>5.2076030009999998</v>
      </c>
      <c r="K426" s="419">
        <v>7.0386235048772736</v>
      </c>
      <c r="L426" s="420"/>
      <c r="M426" s="421"/>
      <c r="N426" s="419">
        <v>4.7000758566417963E-3</v>
      </c>
      <c r="O426" s="417">
        <v>0.24012401</v>
      </c>
      <c r="P426" s="418">
        <v>0.4645914545</v>
      </c>
      <c r="Q426" s="419">
        <v>0.83581022543648387</v>
      </c>
      <c r="R426" s="422"/>
      <c r="S426" s="423"/>
      <c r="T426" s="419">
        <v>768.22091181772873</v>
      </c>
      <c r="U426" s="417">
        <v>6.2654804120229645E-4</v>
      </c>
      <c r="V426" s="418">
        <v>8.36951030057413E-4</v>
      </c>
      <c r="W426" s="419">
        <v>2.9757447661837933E-3</v>
      </c>
      <c r="X426" s="417">
        <v>7.4127608915906785E-4</v>
      </c>
      <c r="Y426" s="418">
        <v>9.9022619047619046E-4</v>
      </c>
      <c r="Z426" s="419">
        <v>3.793007336146733E-3</v>
      </c>
      <c r="AA426" s="417">
        <v>1.21707421E-2</v>
      </c>
      <c r="AB426" s="418">
        <v>2.4146146520000002E-2</v>
      </c>
      <c r="AC426" s="419">
        <v>4.8885049899316795E-2</v>
      </c>
      <c r="AD426" s="417">
        <v>3.4630567000000002E-3</v>
      </c>
      <c r="AE426" s="418">
        <v>5.0144649549999998E-3</v>
      </c>
      <c r="AF426" s="419">
        <v>9.1032368254370943E-3</v>
      </c>
      <c r="AG426" s="417">
        <v>1.9790270200000001E-2</v>
      </c>
      <c r="AH426" s="418">
        <v>2.489772971E-2</v>
      </c>
      <c r="AI426" s="419">
        <v>1.0771908140861363E-2</v>
      </c>
      <c r="AJ426" s="417">
        <v>8.9057002999999996E-3</v>
      </c>
      <c r="AK426" s="418">
        <v>1.1747622734999999E-2</v>
      </c>
      <c r="AL426" s="419">
        <v>4.0112447582559812E-3</v>
      </c>
      <c r="AM426" s="417">
        <v>3.8194061000000001E-2</v>
      </c>
      <c r="AN426" s="418">
        <v>7.0960456660000004E-2</v>
      </c>
      <c r="AO426" s="419">
        <v>0.10754150142742337</v>
      </c>
      <c r="AP426" s="417">
        <v>0.25272527</v>
      </c>
      <c r="AQ426" s="418">
        <v>0.49637963299999999</v>
      </c>
      <c r="AR426" s="440">
        <v>0.49637963299999999</v>
      </c>
      <c r="AS426" s="422"/>
      <c r="AT426" s="423"/>
      <c r="AU426" s="423"/>
    </row>
    <row r="427" spans="1:47" x14ac:dyDescent="0.2">
      <c r="A427" s="231">
        <v>1985</v>
      </c>
      <c r="B427" s="232">
        <v>23</v>
      </c>
      <c r="C427" s="417">
        <v>2.2384293300000002</v>
      </c>
      <c r="D427" s="418">
        <v>3.8460838690000001</v>
      </c>
      <c r="E427" s="419">
        <v>5.4846893241907511</v>
      </c>
      <c r="F427" s="417">
        <v>1.02045618</v>
      </c>
      <c r="G427" s="418">
        <v>1.4545539475</v>
      </c>
      <c r="H427" s="419">
        <v>1.3820378468099392</v>
      </c>
      <c r="I427" s="417">
        <v>1.67672113</v>
      </c>
      <c r="J427" s="418">
        <v>5.2266689199999998</v>
      </c>
      <c r="K427" s="419">
        <v>7.0345574074189203</v>
      </c>
      <c r="L427" s="420"/>
      <c r="M427" s="421"/>
      <c r="N427" s="419">
        <v>4.6967299667055352E-3</v>
      </c>
      <c r="O427" s="417">
        <v>0.23692368999999999</v>
      </c>
      <c r="P427" s="418">
        <v>0.456925688</v>
      </c>
      <c r="Q427" s="419">
        <v>0.83573117650657736</v>
      </c>
      <c r="R427" s="422"/>
      <c r="S427" s="423"/>
      <c r="T427" s="419">
        <v>769.51258467478692</v>
      </c>
      <c r="U427" s="417">
        <v>6.2654804120229645E-4</v>
      </c>
      <c r="V427" s="418">
        <v>8.36951030057413E-4</v>
      </c>
      <c r="W427" s="419">
        <v>2.9722193269527087E-3</v>
      </c>
      <c r="X427" s="417">
        <v>7.4127608915906785E-4</v>
      </c>
      <c r="Y427" s="418">
        <v>9.9022619047619046E-4</v>
      </c>
      <c r="Z427" s="419">
        <v>3.777689955622182E-3</v>
      </c>
      <c r="AA427" s="417">
        <v>1.2669329E-2</v>
      </c>
      <c r="AB427" s="418">
        <v>2.5036785549999999E-2</v>
      </c>
      <c r="AC427" s="419">
        <v>4.8827134944267971E-2</v>
      </c>
      <c r="AD427" s="417">
        <v>3.6050230000000002E-3</v>
      </c>
      <c r="AE427" s="418">
        <v>5.2677790750000003E-3</v>
      </c>
      <c r="AF427" s="419">
        <v>9.0924507177092967E-3</v>
      </c>
      <c r="AG427" s="417">
        <v>2.0601070999999999E-2</v>
      </c>
      <c r="AH427" s="418">
        <v>2.634540795E-2</v>
      </c>
      <c r="AI427" s="419">
        <v>1.0759132061530376E-2</v>
      </c>
      <c r="AJ427" s="417">
        <v>9.2701095000000001E-3</v>
      </c>
      <c r="AK427" s="418">
        <v>1.2399301925E-2</v>
      </c>
      <c r="AL427" s="419">
        <v>4.0064885307718474E-3</v>
      </c>
      <c r="AM427" s="417">
        <v>3.9760121599999997E-2</v>
      </c>
      <c r="AN427" s="418">
        <v>7.3754328090000001E-2</v>
      </c>
      <c r="AO427" s="419">
        <v>0.10741404886089237</v>
      </c>
      <c r="AP427" s="417">
        <v>0.24952495</v>
      </c>
      <c r="AQ427" s="418">
        <v>0.48871386649999998</v>
      </c>
      <c r="AR427" s="440">
        <v>0.48871386649999998</v>
      </c>
      <c r="AS427" s="422"/>
      <c r="AT427" s="423"/>
      <c r="AU427" s="423"/>
    </row>
    <row r="428" spans="1:47" x14ac:dyDescent="0.2">
      <c r="A428" s="231">
        <v>1985</v>
      </c>
      <c r="B428" s="232">
        <v>24</v>
      </c>
      <c r="C428" s="417">
        <v>2.3253833699999999</v>
      </c>
      <c r="D428" s="418">
        <v>3.995209515</v>
      </c>
      <c r="E428" s="419">
        <v>5.4908505087874842</v>
      </c>
      <c r="F428" s="417">
        <v>1.0621311499999999</v>
      </c>
      <c r="G428" s="418">
        <v>1.5336259029999999</v>
      </c>
      <c r="H428" s="419">
        <v>1.387006186082318</v>
      </c>
      <c r="I428" s="417">
        <v>1.69876564</v>
      </c>
      <c r="J428" s="418">
        <v>5.2467460279999996</v>
      </c>
      <c r="K428" s="419">
        <v>7.0468653528310767</v>
      </c>
      <c r="L428" s="420"/>
      <c r="M428" s="421"/>
      <c r="N428" s="419">
        <v>4.7068488377608247E-3</v>
      </c>
      <c r="O428" s="417">
        <v>0.23692368999999999</v>
      </c>
      <c r="P428" s="418">
        <v>0.456925688</v>
      </c>
      <c r="Q428" s="419">
        <v>0.83596494760909712</v>
      </c>
      <c r="R428" s="422"/>
      <c r="S428" s="423"/>
      <c r="T428" s="419">
        <v>770.58230299957461</v>
      </c>
      <c r="U428" s="417">
        <v>6.2654804120229645E-4</v>
      </c>
      <c r="V428" s="418">
        <v>8.36951030057413E-4</v>
      </c>
      <c r="W428" s="419">
        <v>2.9828983802351848E-3</v>
      </c>
      <c r="X428" s="417">
        <v>7.4127608915906785E-4</v>
      </c>
      <c r="Y428" s="418">
        <v>9.9022619047619046E-4</v>
      </c>
      <c r="Z428" s="419">
        <v>3.8241554565587796E-3</v>
      </c>
      <c r="AA428" s="417">
        <v>1.31830019E-2</v>
      </c>
      <c r="AB428" s="418">
        <v>2.6010595210000001E-2</v>
      </c>
      <c r="AC428" s="419">
        <v>4.9002600033566469E-2</v>
      </c>
      <c r="AD428" s="417">
        <v>3.7510702000000001E-3</v>
      </c>
      <c r="AE428" s="418">
        <v>5.5448536799999996E-3</v>
      </c>
      <c r="AF428" s="419">
        <v>9.1251204197268718E-3</v>
      </c>
      <c r="AG428" s="417">
        <v>2.1435380600000001E-2</v>
      </c>
      <c r="AH428" s="418">
        <v>2.7929494575000002E-2</v>
      </c>
      <c r="AI428" s="419">
        <v>1.0797806658931782E-2</v>
      </c>
      <c r="AJ428" s="417">
        <v>9.6461564999999992E-3</v>
      </c>
      <c r="AK428" s="418">
        <v>1.3112092089999999E-2</v>
      </c>
      <c r="AL428" s="419">
        <v>4.0208879335821637E-3</v>
      </c>
      <c r="AM428" s="417">
        <v>4.1370545500000001E-2</v>
      </c>
      <c r="AN428" s="418">
        <v>7.6811160394999994E-2</v>
      </c>
      <c r="AO428" s="419">
        <v>0.10780013928262606</v>
      </c>
      <c r="AP428" s="417">
        <v>0.24952495</v>
      </c>
      <c r="AQ428" s="418">
        <v>0.48871386649999998</v>
      </c>
      <c r="AR428" s="440">
        <v>0.48871386649999998</v>
      </c>
      <c r="AS428" s="422"/>
      <c r="AT428" s="423"/>
      <c r="AU428" s="423"/>
    </row>
    <row r="429" spans="1:47" x14ac:dyDescent="0.2">
      <c r="A429" s="231">
        <v>1985</v>
      </c>
      <c r="B429" s="232">
        <v>25</v>
      </c>
      <c r="C429" s="417">
        <v>2.4157565499999998</v>
      </c>
      <c r="D429" s="418">
        <v>4.1583300750000003</v>
      </c>
      <c r="E429" s="419">
        <v>5.4925264637610445</v>
      </c>
      <c r="F429" s="417">
        <v>1.1050348999999999</v>
      </c>
      <c r="G429" s="418">
        <v>1.6201717485</v>
      </c>
      <c r="H429" s="419">
        <v>1.3883606279225418</v>
      </c>
      <c r="I429" s="417">
        <v>1.7204025199999999</v>
      </c>
      <c r="J429" s="418">
        <v>5.2678732830000001</v>
      </c>
      <c r="K429" s="419">
        <v>7.050224607884175</v>
      </c>
      <c r="L429" s="420"/>
      <c r="M429" s="421"/>
      <c r="N429" s="419">
        <v>4.7096149240167164E-3</v>
      </c>
      <c r="O429" s="417">
        <v>0.23692368999999999</v>
      </c>
      <c r="P429" s="418">
        <v>0.456925688</v>
      </c>
      <c r="Q429" s="419">
        <v>0.83602937805511501</v>
      </c>
      <c r="R429" s="422"/>
      <c r="S429" s="423"/>
      <c r="T429" s="419">
        <v>771.39081302534635</v>
      </c>
      <c r="U429" s="417">
        <v>6.2654804120229645E-4</v>
      </c>
      <c r="V429" s="418">
        <v>8.36951030057413E-4</v>
      </c>
      <c r="W429" s="419">
        <v>2.9858102130307586E-3</v>
      </c>
      <c r="X429" s="417">
        <v>7.4127608915906785E-4</v>
      </c>
      <c r="Y429" s="418">
        <v>9.9022619047619046E-4</v>
      </c>
      <c r="Z429" s="419">
        <v>3.8368245277486165E-3</v>
      </c>
      <c r="AA429" s="417">
        <v>1.3709866100000001E-2</v>
      </c>
      <c r="AB429" s="418">
        <v>2.7077516879999999E-2</v>
      </c>
      <c r="AC429" s="419">
        <v>4.9050537669308759E-2</v>
      </c>
      <c r="AD429" s="417">
        <v>3.9019571000000002E-3</v>
      </c>
      <c r="AE429" s="418">
        <v>5.8484879799999999E-3</v>
      </c>
      <c r="AF429" s="419">
        <v>9.1340354969188103E-3</v>
      </c>
      <c r="AG429" s="417">
        <v>2.2294017199999999E-2</v>
      </c>
      <c r="AH429" s="418">
        <v>2.966351968E-2</v>
      </c>
      <c r="AI429" s="419">
        <v>1.0808354960234409E-2</v>
      </c>
      <c r="AJ429" s="417">
        <v>1.00318631E-2</v>
      </c>
      <c r="AK429" s="418">
        <v>1.3892253740000001E-2</v>
      </c>
      <c r="AL429" s="419">
        <v>4.0248299917402166E-3</v>
      </c>
      <c r="AM429" s="417">
        <v>4.3026408299999999E-2</v>
      </c>
      <c r="AN429" s="418">
        <v>8.0158684130000005E-2</v>
      </c>
      <c r="AO429" s="419">
        <v>0.10790558430686102</v>
      </c>
      <c r="AP429" s="417">
        <v>0.24952495</v>
      </c>
      <c r="AQ429" s="418">
        <v>0.48871386649999998</v>
      </c>
      <c r="AR429" s="440">
        <v>0.48871386649999998</v>
      </c>
      <c r="AS429" s="422"/>
      <c r="AT429" s="423"/>
      <c r="AU429" s="423"/>
    </row>
    <row r="430" spans="1:47" x14ac:dyDescent="0.2">
      <c r="A430" s="231">
        <v>1985</v>
      </c>
      <c r="B430" s="232">
        <v>26</v>
      </c>
      <c r="C430" s="417">
        <v>2.4157565499999998</v>
      </c>
      <c r="D430" s="418">
        <v>4.1583300750000003</v>
      </c>
      <c r="E430" s="419">
        <v>5.495466985326364</v>
      </c>
      <c r="F430" s="417">
        <v>1.1050348999999999</v>
      </c>
      <c r="G430" s="418">
        <v>1.6201717485</v>
      </c>
      <c r="H430" s="419">
        <v>1.3907313736298372</v>
      </c>
      <c r="I430" s="417">
        <v>1.7204025199999999</v>
      </c>
      <c r="J430" s="418">
        <v>5.2678732830000001</v>
      </c>
      <c r="K430" s="419">
        <v>7.05609125254988</v>
      </c>
      <c r="L430" s="420"/>
      <c r="M430" s="421"/>
      <c r="N430" s="419">
        <v>4.7144562332438779E-3</v>
      </c>
      <c r="O430" s="417">
        <v>0.23692368999999999</v>
      </c>
      <c r="P430" s="418">
        <v>0.456925688</v>
      </c>
      <c r="Q430" s="419">
        <v>0.83614201094366758</v>
      </c>
      <c r="R430" s="422"/>
      <c r="S430" s="423"/>
      <c r="T430" s="419">
        <v>771.87867704080952</v>
      </c>
      <c r="U430" s="417">
        <v>6.2654804120229645E-4</v>
      </c>
      <c r="V430" s="418">
        <v>8.36951030057413E-4</v>
      </c>
      <c r="W430" s="419">
        <v>2.9909146351440336E-3</v>
      </c>
      <c r="X430" s="417">
        <v>7.4127608915906785E-4</v>
      </c>
      <c r="Y430" s="418">
        <v>9.9022619047619046E-4</v>
      </c>
      <c r="Z430" s="419">
        <v>3.8589971071171353E-3</v>
      </c>
      <c r="AA430" s="417">
        <v>1.3709866100000001E-2</v>
      </c>
      <c r="AB430" s="418">
        <v>2.7077516879999999E-2</v>
      </c>
      <c r="AC430" s="419">
        <v>4.9134259672783696E-2</v>
      </c>
      <c r="AD430" s="417">
        <v>3.9019571000000002E-3</v>
      </c>
      <c r="AE430" s="418">
        <v>5.8484879799999999E-3</v>
      </c>
      <c r="AF430" s="419">
        <v>9.1496522102993052E-3</v>
      </c>
      <c r="AG430" s="417">
        <v>2.2294017199999999E-2</v>
      </c>
      <c r="AH430" s="418">
        <v>2.966351968E-2</v>
      </c>
      <c r="AI430" s="419">
        <v>1.0826830891750924E-2</v>
      </c>
      <c r="AJ430" s="417">
        <v>1.00318631E-2</v>
      </c>
      <c r="AK430" s="418">
        <v>1.3892253740000001E-2</v>
      </c>
      <c r="AL430" s="419">
        <v>4.031699444625501E-3</v>
      </c>
      <c r="AM430" s="417">
        <v>4.3026408299999999E-2</v>
      </c>
      <c r="AN430" s="418">
        <v>8.0158684130000005E-2</v>
      </c>
      <c r="AO430" s="419">
        <v>0.10808993123870909</v>
      </c>
      <c r="AP430" s="417">
        <v>0.24952495</v>
      </c>
      <c r="AQ430" s="418">
        <v>0.48871386649999998</v>
      </c>
      <c r="AR430" s="440">
        <v>0.48871386649999998</v>
      </c>
      <c r="AS430" s="422"/>
      <c r="AT430" s="423"/>
      <c r="AU430" s="423"/>
    </row>
    <row r="431" spans="1:47" x14ac:dyDescent="0.2">
      <c r="A431" s="231">
        <v>1985</v>
      </c>
      <c r="B431" s="232">
        <v>27</v>
      </c>
      <c r="C431" s="417">
        <v>2.4157565499999998</v>
      </c>
      <c r="D431" s="418">
        <v>4.1583300750000003</v>
      </c>
      <c r="E431" s="419">
        <v>5.3076579543465749</v>
      </c>
      <c r="F431" s="417">
        <v>1.1050348999999999</v>
      </c>
      <c r="G431" s="418">
        <v>1.6201717485</v>
      </c>
      <c r="H431" s="419">
        <v>1.3431447691910228</v>
      </c>
      <c r="I431" s="417">
        <v>1.7204025199999999</v>
      </c>
      <c r="J431" s="418">
        <v>5.2678732830000001</v>
      </c>
      <c r="K431" s="419">
        <v>7.0985967014192735</v>
      </c>
      <c r="L431" s="420"/>
      <c r="M431" s="421"/>
      <c r="N431" s="419">
        <v>4.9411734213399335E-3</v>
      </c>
      <c r="O431" s="417">
        <v>0.23692368999999999</v>
      </c>
      <c r="P431" s="418">
        <v>0.456925688</v>
      </c>
      <c r="Q431" s="419">
        <v>0.80261538161280455</v>
      </c>
      <c r="R431" s="422"/>
      <c r="S431" s="423"/>
      <c r="T431" s="419">
        <v>771.9695588429048</v>
      </c>
      <c r="U431" s="417">
        <v>6.2654804120229645E-4</v>
      </c>
      <c r="V431" s="418">
        <v>8.36951030057413E-4</v>
      </c>
      <c r="W431" s="419">
        <v>2.8885693343667436E-3</v>
      </c>
      <c r="X431" s="417">
        <v>7.4127608915906785E-4</v>
      </c>
      <c r="Y431" s="418">
        <v>9.9022619047619046E-4</v>
      </c>
      <c r="Z431" s="419">
        <v>3.8729121350767975E-3</v>
      </c>
      <c r="AA431" s="417">
        <v>1.3709866100000001E-2</v>
      </c>
      <c r="AB431" s="418">
        <v>2.7077516879999999E-2</v>
      </c>
      <c r="AC431" s="419">
        <v>4.7452916085373081E-2</v>
      </c>
      <c r="AD431" s="417">
        <v>3.9019571000000002E-3</v>
      </c>
      <c r="AE431" s="418">
        <v>5.8484879799999999E-3</v>
      </c>
      <c r="AF431" s="419">
        <v>8.8365524414331063E-3</v>
      </c>
      <c r="AG431" s="417">
        <v>2.2294017199999999E-2</v>
      </c>
      <c r="AH431" s="418">
        <v>2.966351968E-2</v>
      </c>
      <c r="AI431" s="419">
        <v>1.0456354026551991E-2</v>
      </c>
      <c r="AJ431" s="417">
        <v>1.00318631E-2</v>
      </c>
      <c r="AK431" s="418">
        <v>1.3892253740000001E-2</v>
      </c>
      <c r="AL431" s="419">
        <v>3.8937354234900952E-3</v>
      </c>
      <c r="AM431" s="417">
        <v>4.3026408299999999E-2</v>
      </c>
      <c r="AN431" s="418">
        <v>8.0158684130000005E-2</v>
      </c>
      <c r="AO431" s="419">
        <v>0.10439122867548398</v>
      </c>
      <c r="AP431" s="417">
        <v>0.24952495</v>
      </c>
      <c r="AQ431" s="418">
        <v>0.48871386649999998</v>
      </c>
      <c r="AR431" s="440">
        <v>0.48871386649999998</v>
      </c>
      <c r="AS431" s="422"/>
      <c r="AT431" s="423"/>
      <c r="AU431" s="423"/>
    </row>
    <row r="432" spans="1:47" x14ac:dyDescent="0.2">
      <c r="A432" s="231">
        <v>1985</v>
      </c>
      <c r="B432" s="232">
        <v>28</v>
      </c>
      <c r="C432" s="417">
        <v>2.4157565499999998</v>
      </c>
      <c r="D432" s="418">
        <v>4.1583300750000003</v>
      </c>
      <c r="E432" s="419">
        <v>5.3091275584513538</v>
      </c>
      <c r="F432" s="417">
        <v>1.1050348999999999</v>
      </c>
      <c r="G432" s="418">
        <v>1.6201717485</v>
      </c>
      <c r="H432" s="419">
        <v>1.3443334097335233</v>
      </c>
      <c r="I432" s="417">
        <v>1.7204025199999999</v>
      </c>
      <c r="J432" s="418">
        <v>5.2678732830000001</v>
      </c>
      <c r="K432" s="419">
        <v>7.1016773231040435</v>
      </c>
      <c r="L432" s="420"/>
      <c r="M432" s="421"/>
      <c r="N432" s="419">
        <v>4.9437971033215334E-3</v>
      </c>
      <c r="O432" s="417">
        <v>0.23692368999999999</v>
      </c>
      <c r="P432" s="418">
        <v>0.456925688</v>
      </c>
      <c r="Q432" s="419">
        <v>0.80267412577736319</v>
      </c>
      <c r="R432" s="422"/>
      <c r="S432" s="423"/>
      <c r="T432" s="419">
        <v>771.95729621173666</v>
      </c>
      <c r="U432" s="417">
        <v>6.2654804120229645E-4</v>
      </c>
      <c r="V432" s="418">
        <v>8.36951030057413E-4</v>
      </c>
      <c r="W432" s="419">
        <v>2.8911232598988605E-3</v>
      </c>
      <c r="X432" s="417">
        <v>7.4127608915906785E-4</v>
      </c>
      <c r="Y432" s="418">
        <v>9.9022619047619046E-4</v>
      </c>
      <c r="Z432" s="419">
        <v>3.8844183202098649E-3</v>
      </c>
      <c r="AA432" s="417">
        <v>1.3709866100000001E-2</v>
      </c>
      <c r="AB432" s="418">
        <v>2.7077516879999999E-2</v>
      </c>
      <c r="AC432" s="419">
        <v>4.74949390430668E-2</v>
      </c>
      <c r="AD432" s="417">
        <v>3.9019571000000002E-3</v>
      </c>
      <c r="AE432" s="418">
        <v>5.8484879799999999E-3</v>
      </c>
      <c r="AF432" s="419">
        <v>8.8443843776892014E-3</v>
      </c>
      <c r="AG432" s="417">
        <v>2.2294017199999999E-2</v>
      </c>
      <c r="AH432" s="418">
        <v>2.966351968E-2</v>
      </c>
      <c r="AI432" s="419">
        <v>1.0465594014948044E-2</v>
      </c>
      <c r="AJ432" s="417">
        <v>1.00318631E-2</v>
      </c>
      <c r="AK432" s="418">
        <v>1.3892253740000001E-2</v>
      </c>
      <c r="AL432" s="419">
        <v>3.8971807559034779E-3</v>
      </c>
      <c r="AM432" s="417">
        <v>4.3026408299999999E-2</v>
      </c>
      <c r="AN432" s="418">
        <v>8.0158684130000005E-2</v>
      </c>
      <c r="AO432" s="419">
        <v>0.10448337004015179</v>
      </c>
      <c r="AP432" s="417">
        <v>0.24952495</v>
      </c>
      <c r="AQ432" s="418">
        <v>0.48871386649999998</v>
      </c>
      <c r="AR432" s="440">
        <v>0.48871386649999998</v>
      </c>
      <c r="AS432" s="422"/>
      <c r="AT432" s="423"/>
      <c r="AU432" s="423"/>
    </row>
    <row r="433" spans="1:47" x14ac:dyDescent="0.2">
      <c r="A433" s="231">
        <v>1985</v>
      </c>
      <c r="B433" s="232">
        <v>29</v>
      </c>
      <c r="C433" s="417">
        <v>2.4157565499999998</v>
      </c>
      <c r="D433" s="418">
        <v>4.1583300750000003</v>
      </c>
      <c r="E433" s="419">
        <v>5.3104798282840546</v>
      </c>
      <c r="F433" s="417">
        <v>1.1050348999999999</v>
      </c>
      <c r="G433" s="418">
        <v>1.6201717485</v>
      </c>
      <c r="H433" s="419">
        <v>1.3454149595377516</v>
      </c>
      <c r="I433" s="417">
        <v>1.7204025199999999</v>
      </c>
      <c r="J433" s="418">
        <v>5.2678732830000001</v>
      </c>
      <c r="K433" s="419">
        <v>7.1044386887803466</v>
      </c>
      <c r="L433" s="420"/>
      <c r="M433" s="421"/>
      <c r="N433" s="419">
        <v>4.946204194229125E-3</v>
      </c>
      <c r="O433" s="417">
        <v>0.23692368999999999</v>
      </c>
      <c r="P433" s="418">
        <v>0.456925688</v>
      </c>
      <c r="Q433" s="419">
        <v>0.80272229004425966</v>
      </c>
      <c r="R433" s="422"/>
      <c r="S433" s="423"/>
      <c r="T433" s="419">
        <v>771.93271419224027</v>
      </c>
      <c r="U433" s="417">
        <v>6.2654804120229645E-4</v>
      </c>
      <c r="V433" s="418">
        <v>8.36951030057413E-4</v>
      </c>
      <c r="W433" s="419">
        <v>2.8934559202998312E-3</v>
      </c>
      <c r="X433" s="417">
        <v>7.4127608915906785E-4</v>
      </c>
      <c r="Y433" s="418">
        <v>9.9022619047619046E-4</v>
      </c>
      <c r="Z433" s="419">
        <v>3.8949505490105921E-3</v>
      </c>
      <c r="AA433" s="417">
        <v>1.3709866100000001E-2</v>
      </c>
      <c r="AB433" s="418">
        <v>2.7077516879999999E-2</v>
      </c>
      <c r="AC433" s="419">
        <v>4.7533241370937958E-2</v>
      </c>
      <c r="AD433" s="417">
        <v>3.9019571000000002E-3</v>
      </c>
      <c r="AE433" s="418">
        <v>5.8484879799999999E-3</v>
      </c>
      <c r="AF433" s="419">
        <v>8.8514928283796243E-3</v>
      </c>
      <c r="AG433" s="417">
        <v>2.2294017199999999E-2</v>
      </c>
      <c r="AH433" s="418">
        <v>2.966351968E-2</v>
      </c>
      <c r="AI433" s="419">
        <v>1.0474037055309169E-2</v>
      </c>
      <c r="AJ433" s="417">
        <v>1.00318631E-2</v>
      </c>
      <c r="AK433" s="418">
        <v>1.3892253740000001E-2</v>
      </c>
      <c r="AL433" s="419">
        <v>3.9003189194913614E-3</v>
      </c>
      <c r="AM433" s="417">
        <v>4.3026408299999999E-2</v>
      </c>
      <c r="AN433" s="418">
        <v>8.0158684130000005E-2</v>
      </c>
      <c r="AO433" s="419">
        <v>0.10456767901929737</v>
      </c>
      <c r="AP433" s="417">
        <v>0.24952495</v>
      </c>
      <c r="AQ433" s="418">
        <v>0.48871386649999998</v>
      </c>
      <c r="AR433" s="440">
        <v>0.48871386649999998</v>
      </c>
      <c r="AS433" s="422"/>
      <c r="AT433" s="423"/>
      <c r="AU433" s="423"/>
    </row>
    <row r="434" spans="1:47" x14ac:dyDescent="0.2">
      <c r="A434" s="231">
        <v>1985</v>
      </c>
      <c r="B434" s="232">
        <v>30</v>
      </c>
      <c r="C434" s="417">
        <v>2.4157565499999998</v>
      </c>
      <c r="D434" s="418">
        <v>4.1583300750000003</v>
      </c>
      <c r="E434" s="419">
        <v>5.3117388790605844</v>
      </c>
      <c r="F434" s="417">
        <v>1.1050348999999999</v>
      </c>
      <c r="G434" s="418">
        <v>1.6201717485</v>
      </c>
      <c r="H434" s="419">
        <v>1.3464294317103809</v>
      </c>
      <c r="I434" s="417">
        <v>1.7204025199999999</v>
      </c>
      <c r="J434" s="418">
        <v>5.2678732830000001</v>
      </c>
      <c r="K434" s="419">
        <v>7.107102566469246</v>
      </c>
      <c r="L434" s="420"/>
      <c r="M434" s="421"/>
      <c r="N434" s="419">
        <v>4.9484405045765708E-3</v>
      </c>
      <c r="O434" s="417">
        <v>0.23692368999999999</v>
      </c>
      <c r="P434" s="418">
        <v>0.456925688</v>
      </c>
      <c r="Q434" s="419">
        <v>0.8027716891566512</v>
      </c>
      <c r="R434" s="422"/>
      <c r="S434" s="423"/>
      <c r="T434" s="419">
        <v>771.90428816728945</v>
      </c>
      <c r="U434" s="417">
        <v>6.2654804120229645E-4</v>
      </c>
      <c r="V434" s="418">
        <v>8.36951030057413E-4</v>
      </c>
      <c r="W434" s="419">
        <v>2.8956337268928028E-3</v>
      </c>
      <c r="X434" s="417">
        <v>7.4127608915906785E-4</v>
      </c>
      <c r="Y434" s="418">
        <v>9.9022619047619046E-4</v>
      </c>
      <c r="Z434" s="419">
        <v>3.9047348921877798E-3</v>
      </c>
      <c r="AA434" s="417">
        <v>1.3709866100000001E-2</v>
      </c>
      <c r="AB434" s="418">
        <v>2.7077516879999999E-2</v>
      </c>
      <c r="AC434" s="419">
        <v>4.7569041612183664E-2</v>
      </c>
      <c r="AD434" s="417">
        <v>3.9019571000000002E-3</v>
      </c>
      <c r="AE434" s="418">
        <v>5.8484879799999999E-3</v>
      </c>
      <c r="AF434" s="419">
        <v>8.8581680191267328E-3</v>
      </c>
      <c r="AG434" s="417">
        <v>2.2294017199999999E-2</v>
      </c>
      <c r="AH434" s="418">
        <v>2.966351968E-2</v>
      </c>
      <c r="AI434" s="419">
        <v>1.0481904991282718E-2</v>
      </c>
      <c r="AJ434" s="417">
        <v>1.00318631E-2</v>
      </c>
      <c r="AK434" s="418">
        <v>1.3892253740000001E-2</v>
      </c>
      <c r="AL434" s="419">
        <v>3.9032592108299356E-3</v>
      </c>
      <c r="AM434" s="417">
        <v>4.3026408299999999E-2</v>
      </c>
      <c r="AN434" s="418">
        <v>8.0158684130000005E-2</v>
      </c>
      <c r="AO434" s="419">
        <v>0.10464648626387714</v>
      </c>
      <c r="AP434" s="417">
        <v>0.24952495</v>
      </c>
      <c r="AQ434" s="418">
        <v>0.48871386649999998</v>
      </c>
      <c r="AR434" s="440">
        <v>0.48871386649999998</v>
      </c>
      <c r="AS434" s="422"/>
      <c r="AT434" s="423"/>
      <c r="AU434" s="423"/>
    </row>
    <row r="435" spans="1:47" x14ac:dyDescent="0.2">
      <c r="A435" s="231">
        <v>1985</v>
      </c>
      <c r="B435" s="232">
        <v>31</v>
      </c>
      <c r="C435" s="417">
        <v>2.4157565499999998</v>
      </c>
      <c r="D435" s="418">
        <v>4.1583300750000003</v>
      </c>
      <c r="E435" s="419">
        <v>5.3128619815279929</v>
      </c>
      <c r="F435" s="417">
        <v>1.1050348999999999</v>
      </c>
      <c r="G435" s="418">
        <v>1.6201717485</v>
      </c>
      <c r="H435" s="419">
        <v>1.347348873785317</v>
      </c>
      <c r="I435" s="417">
        <v>1.7204025199999999</v>
      </c>
      <c r="J435" s="418">
        <v>5.2678732830000001</v>
      </c>
      <c r="K435" s="419">
        <v>7.1094542829860137</v>
      </c>
      <c r="L435" s="420"/>
      <c r="M435" s="421"/>
      <c r="N435" s="419">
        <v>4.9504770464046987E-3</v>
      </c>
      <c r="O435" s="417">
        <v>0.23692368999999999</v>
      </c>
      <c r="P435" s="418">
        <v>0.456925688</v>
      </c>
      <c r="Q435" s="419">
        <v>0.80281113478925237</v>
      </c>
      <c r="R435" s="422"/>
      <c r="S435" s="423"/>
      <c r="T435" s="419">
        <v>771.87828289678282</v>
      </c>
      <c r="U435" s="417">
        <v>6.2654804120229645E-4</v>
      </c>
      <c r="V435" s="418">
        <v>8.36951030057413E-4</v>
      </c>
      <c r="W435" s="419">
        <v>2.8976081920382593E-3</v>
      </c>
      <c r="X435" s="417">
        <v>7.4127608915906785E-4</v>
      </c>
      <c r="Y435" s="418">
        <v>9.9022619047619046E-4</v>
      </c>
      <c r="Z435" s="419">
        <v>3.9136662360276363E-3</v>
      </c>
      <c r="AA435" s="417">
        <v>1.3709866100000001E-2</v>
      </c>
      <c r="AB435" s="418">
        <v>2.7077516879999999E-2</v>
      </c>
      <c r="AC435" s="419">
        <v>4.7601498463340858E-2</v>
      </c>
      <c r="AD435" s="417">
        <v>3.9019571000000002E-3</v>
      </c>
      <c r="AE435" s="418">
        <v>5.8484879799999999E-3</v>
      </c>
      <c r="AF435" s="419">
        <v>8.8642283964981815E-3</v>
      </c>
      <c r="AG435" s="417">
        <v>2.2294017199999999E-2</v>
      </c>
      <c r="AH435" s="418">
        <v>2.966351968E-2</v>
      </c>
      <c r="AI435" s="419">
        <v>1.0489074999398175E-2</v>
      </c>
      <c r="AJ435" s="417">
        <v>1.00318631E-2</v>
      </c>
      <c r="AK435" s="418">
        <v>1.3892253740000001E-2</v>
      </c>
      <c r="AL435" s="419">
        <v>3.9059208600476644E-3</v>
      </c>
      <c r="AM435" s="417">
        <v>4.3026408299999999E-2</v>
      </c>
      <c r="AN435" s="418">
        <v>8.0158684130000005E-2</v>
      </c>
      <c r="AO435" s="419">
        <v>0.10471797477953156</v>
      </c>
      <c r="AP435" s="417">
        <v>0.24952495</v>
      </c>
      <c r="AQ435" s="418">
        <v>0.48871386649999998</v>
      </c>
      <c r="AR435" s="440">
        <v>0.48871386649999998</v>
      </c>
      <c r="AS435" s="422"/>
      <c r="AT435" s="423"/>
      <c r="AU435" s="423"/>
    </row>
    <row r="436" spans="1:47" x14ac:dyDescent="0.2">
      <c r="A436" s="231">
        <v>1985</v>
      </c>
      <c r="B436" s="232">
        <v>32</v>
      </c>
      <c r="C436" s="417">
        <v>2.4157565499999998</v>
      </c>
      <c r="D436" s="418">
        <v>4.1583300750000003</v>
      </c>
      <c r="E436" s="419">
        <v>5.3128619815279929</v>
      </c>
      <c r="F436" s="417">
        <v>1.1050348999999999</v>
      </c>
      <c r="G436" s="418">
        <v>1.6201717485</v>
      </c>
      <c r="H436" s="419">
        <v>1.347348873785317</v>
      </c>
      <c r="I436" s="417">
        <v>1.7204025199999999</v>
      </c>
      <c r="J436" s="418">
        <v>5.2678732830000001</v>
      </c>
      <c r="K436" s="419">
        <v>7.1094542829860137</v>
      </c>
      <c r="L436" s="420"/>
      <c r="M436" s="421"/>
      <c r="N436" s="419">
        <v>4.9504770464046987E-3</v>
      </c>
      <c r="O436" s="417">
        <v>0.23692368999999999</v>
      </c>
      <c r="P436" s="418">
        <v>0.456925688</v>
      </c>
      <c r="Q436" s="419">
        <v>0.80281113478925237</v>
      </c>
      <c r="R436" s="425"/>
      <c r="S436" s="426"/>
      <c r="T436" s="419">
        <v>771.87828289678282</v>
      </c>
      <c r="U436" s="417">
        <v>6.2654804120229645E-4</v>
      </c>
      <c r="V436" s="418">
        <v>8.36951030057413E-4</v>
      </c>
      <c r="W436" s="419">
        <v>2.8976081920382593E-3</v>
      </c>
      <c r="X436" s="417">
        <v>7.4127608915906785E-4</v>
      </c>
      <c r="Y436" s="418">
        <v>9.9022619047619046E-4</v>
      </c>
      <c r="Z436" s="419">
        <v>3.9136662360276363E-3</v>
      </c>
      <c r="AA436" s="417">
        <v>1.3709866100000001E-2</v>
      </c>
      <c r="AB436" s="418">
        <v>2.7077516879999999E-2</v>
      </c>
      <c r="AC436" s="419">
        <v>4.7601498463340858E-2</v>
      </c>
      <c r="AD436" s="417">
        <v>3.9019571000000002E-3</v>
      </c>
      <c r="AE436" s="418">
        <v>5.8484879799999999E-3</v>
      </c>
      <c r="AF436" s="419">
        <v>8.8642283964981815E-3</v>
      </c>
      <c r="AG436" s="417">
        <v>2.2294017199999999E-2</v>
      </c>
      <c r="AH436" s="418">
        <v>2.966351968E-2</v>
      </c>
      <c r="AI436" s="419">
        <v>1.0489074999398175E-2</v>
      </c>
      <c r="AJ436" s="417">
        <v>1.00318631E-2</v>
      </c>
      <c r="AK436" s="418">
        <v>1.3892253740000001E-2</v>
      </c>
      <c r="AL436" s="419">
        <v>3.9059208600476644E-3</v>
      </c>
      <c r="AM436" s="417">
        <v>4.3026408299999999E-2</v>
      </c>
      <c r="AN436" s="418">
        <v>8.0158684130000005E-2</v>
      </c>
      <c r="AO436" s="419">
        <v>0.10471797477953156</v>
      </c>
      <c r="AP436" s="417">
        <v>0.24952495</v>
      </c>
      <c r="AQ436" s="418">
        <v>0.48871386649999998</v>
      </c>
      <c r="AR436" s="440">
        <v>0.48871386649999998</v>
      </c>
      <c r="AS436" s="425"/>
      <c r="AT436" s="426"/>
      <c r="AU436" s="426"/>
    </row>
    <row r="437" spans="1:47" x14ac:dyDescent="0.2">
      <c r="A437" s="231">
        <v>1985</v>
      </c>
      <c r="B437" s="232">
        <v>33</v>
      </c>
      <c r="C437" s="417">
        <v>2.4157565499999998</v>
      </c>
      <c r="D437" s="418">
        <v>4.1583300750000003</v>
      </c>
      <c r="E437" s="419">
        <v>5.3128619815279929</v>
      </c>
      <c r="F437" s="417">
        <v>1.1050348999999999</v>
      </c>
      <c r="G437" s="418">
        <v>1.6201717485</v>
      </c>
      <c r="H437" s="419">
        <v>1.347348873785317</v>
      </c>
      <c r="I437" s="417">
        <v>1.7204025199999999</v>
      </c>
      <c r="J437" s="418">
        <v>5.2678732830000001</v>
      </c>
      <c r="K437" s="419">
        <v>7.1094542829860137</v>
      </c>
      <c r="L437" s="420"/>
      <c r="M437" s="421"/>
      <c r="N437" s="419">
        <v>4.9504770464046987E-3</v>
      </c>
      <c r="O437" s="417">
        <v>0.23692368999999999</v>
      </c>
      <c r="P437" s="418">
        <v>0.456925688</v>
      </c>
      <c r="Q437" s="419">
        <v>0.80281113478925237</v>
      </c>
      <c r="R437" s="425"/>
      <c r="S437" s="426"/>
      <c r="T437" s="419">
        <v>771.87828289678282</v>
      </c>
      <c r="U437" s="417">
        <v>6.2654804120229645E-4</v>
      </c>
      <c r="V437" s="418">
        <v>8.36951030057413E-4</v>
      </c>
      <c r="W437" s="419">
        <v>2.8976081920382593E-3</v>
      </c>
      <c r="X437" s="417">
        <v>7.4127608915906785E-4</v>
      </c>
      <c r="Y437" s="418">
        <v>9.9022619047619046E-4</v>
      </c>
      <c r="Z437" s="419">
        <v>3.9136662360276363E-3</v>
      </c>
      <c r="AA437" s="417">
        <v>1.3709866100000001E-2</v>
      </c>
      <c r="AB437" s="418">
        <v>2.7077516879999999E-2</v>
      </c>
      <c r="AC437" s="419">
        <v>4.7601498463340858E-2</v>
      </c>
      <c r="AD437" s="417">
        <v>3.9019571000000002E-3</v>
      </c>
      <c r="AE437" s="418">
        <v>5.8484879799999999E-3</v>
      </c>
      <c r="AF437" s="419">
        <v>8.8642283964981815E-3</v>
      </c>
      <c r="AG437" s="417">
        <v>2.2294017199999999E-2</v>
      </c>
      <c r="AH437" s="418">
        <v>2.966351968E-2</v>
      </c>
      <c r="AI437" s="419">
        <v>1.0489074999398175E-2</v>
      </c>
      <c r="AJ437" s="417">
        <v>1.00318631E-2</v>
      </c>
      <c r="AK437" s="418">
        <v>1.3892253740000001E-2</v>
      </c>
      <c r="AL437" s="419">
        <v>3.9059208600476644E-3</v>
      </c>
      <c r="AM437" s="417">
        <v>4.3026408299999999E-2</v>
      </c>
      <c r="AN437" s="418">
        <v>8.0158684130000005E-2</v>
      </c>
      <c r="AO437" s="419">
        <v>0.10471797477953156</v>
      </c>
      <c r="AP437" s="417">
        <v>0.24952495</v>
      </c>
      <c r="AQ437" s="418">
        <v>0.48871386649999998</v>
      </c>
      <c r="AR437" s="440">
        <v>0.48871386649999998</v>
      </c>
      <c r="AS437" s="425"/>
      <c r="AT437" s="426"/>
      <c r="AU437" s="426"/>
    </row>
    <row r="438" spans="1:47" x14ac:dyDescent="0.2">
      <c r="A438" s="231">
        <v>1985</v>
      </c>
      <c r="B438" s="232">
        <v>34</v>
      </c>
      <c r="C438" s="417">
        <v>2.4157565499999998</v>
      </c>
      <c r="D438" s="418">
        <v>4.1583300750000003</v>
      </c>
      <c r="E438" s="419">
        <v>5.3128619815279929</v>
      </c>
      <c r="F438" s="417">
        <v>1.1050348999999999</v>
      </c>
      <c r="G438" s="418">
        <v>1.6201717485</v>
      </c>
      <c r="H438" s="419">
        <v>1.347348873785317</v>
      </c>
      <c r="I438" s="417">
        <v>1.7204025199999999</v>
      </c>
      <c r="J438" s="418">
        <v>5.2678732830000001</v>
      </c>
      <c r="K438" s="419">
        <v>7.1094542829860137</v>
      </c>
      <c r="L438" s="420"/>
      <c r="M438" s="421"/>
      <c r="N438" s="419">
        <v>4.9504770464046987E-3</v>
      </c>
      <c r="O438" s="417">
        <v>0.23692368999999999</v>
      </c>
      <c r="P438" s="418">
        <v>0.456925688</v>
      </c>
      <c r="Q438" s="419">
        <v>0.80281113478925237</v>
      </c>
      <c r="R438" s="425"/>
      <c r="S438" s="426"/>
      <c r="T438" s="419">
        <v>771.87828289678282</v>
      </c>
      <c r="U438" s="417">
        <v>6.2654804120229645E-4</v>
      </c>
      <c r="V438" s="418">
        <v>8.36951030057413E-4</v>
      </c>
      <c r="W438" s="419">
        <v>2.8976081920382593E-3</v>
      </c>
      <c r="X438" s="417">
        <v>7.4127608915906785E-4</v>
      </c>
      <c r="Y438" s="418">
        <v>9.9022619047619046E-4</v>
      </c>
      <c r="Z438" s="419">
        <v>3.9136662360276363E-3</v>
      </c>
      <c r="AA438" s="417">
        <v>1.3709866100000001E-2</v>
      </c>
      <c r="AB438" s="418">
        <v>2.7077516879999999E-2</v>
      </c>
      <c r="AC438" s="419">
        <v>4.7601498463340858E-2</v>
      </c>
      <c r="AD438" s="417">
        <v>3.9019571000000002E-3</v>
      </c>
      <c r="AE438" s="418">
        <v>5.8484879799999999E-3</v>
      </c>
      <c r="AF438" s="419">
        <v>8.8642283964981815E-3</v>
      </c>
      <c r="AG438" s="417">
        <v>2.2294017199999999E-2</v>
      </c>
      <c r="AH438" s="418">
        <v>2.966351968E-2</v>
      </c>
      <c r="AI438" s="419">
        <v>1.0489074999398175E-2</v>
      </c>
      <c r="AJ438" s="417">
        <v>1.00318631E-2</v>
      </c>
      <c r="AK438" s="418">
        <v>1.3892253740000001E-2</v>
      </c>
      <c r="AL438" s="419">
        <v>3.9059208600476644E-3</v>
      </c>
      <c r="AM438" s="417">
        <v>4.3026408299999999E-2</v>
      </c>
      <c r="AN438" s="418">
        <v>8.0158684130000005E-2</v>
      </c>
      <c r="AO438" s="419">
        <v>0.10471797477953156</v>
      </c>
      <c r="AP438" s="417">
        <v>0.24952495</v>
      </c>
      <c r="AQ438" s="418">
        <v>0.48871386649999998</v>
      </c>
      <c r="AR438" s="440">
        <v>0.48871386649999998</v>
      </c>
      <c r="AS438" s="425"/>
      <c r="AT438" s="426"/>
      <c r="AU438" s="426"/>
    </row>
    <row r="439" spans="1:47" x14ac:dyDescent="0.2">
      <c r="A439" s="231">
        <v>1985</v>
      </c>
      <c r="B439" s="232">
        <v>35</v>
      </c>
      <c r="C439" s="417">
        <v>2.4157565499999998</v>
      </c>
      <c r="D439" s="418">
        <v>4.1583300750000003</v>
      </c>
      <c r="E439" s="419">
        <v>5.3128619815279929</v>
      </c>
      <c r="F439" s="417">
        <v>1.1050348999999999</v>
      </c>
      <c r="G439" s="418">
        <v>1.6201717485</v>
      </c>
      <c r="H439" s="419">
        <v>1.347348873785317</v>
      </c>
      <c r="I439" s="417">
        <v>1.7204025199999999</v>
      </c>
      <c r="J439" s="418">
        <v>5.2678732830000001</v>
      </c>
      <c r="K439" s="419">
        <v>7.1094542829860137</v>
      </c>
      <c r="L439" s="420"/>
      <c r="M439" s="421"/>
      <c r="N439" s="419">
        <v>4.9504770464046987E-3</v>
      </c>
      <c r="O439" s="417">
        <v>0.23692368999999999</v>
      </c>
      <c r="P439" s="418">
        <v>0.456925688</v>
      </c>
      <c r="Q439" s="419">
        <v>0.80281113478925237</v>
      </c>
      <c r="R439" s="425"/>
      <c r="S439" s="426"/>
      <c r="T439" s="419">
        <v>771.87828289678282</v>
      </c>
      <c r="U439" s="417">
        <v>6.2654804120229645E-4</v>
      </c>
      <c r="V439" s="418">
        <v>8.36951030057413E-4</v>
      </c>
      <c r="W439" s="419">
        <v>2.8976081920382593E-3</v>
      </c>
      <c r="X439" s="417">
        <v>7.4127608915906785E-4</v>
      </c>
      <c r="Y439" s="418">
        <v>9.9022619047619046E-4</v>
      </c>
      <c r="Z439" s="419">
        <v>3.9136662360276363E-3</v>
      </c>
      <c r="AA439" s="417">
        <v>1.3709866100000001E-2</v>
      </c>
      <c r="AB439" s="418">
        <v>2.7077516879999999E-2</v>
      </c>
      <c r="AC439" s="419">
        <v>4.7601498463340858E-2</v>
      </c>
      <c r="AD439" s="417">
        <v>3.9019571000000002E-3</v>
      </c>
      <c r="AE439" s="418">
        <v>5.8484879799999999E-3</v>
      </c>
      <c r="AF439" s="419">
        <v>8.8642283964981815E-3</v>
      </c>
      <c r="AG439" s="417">
        <v>2.2294017199999999E-2</v>
      </c>
      <c r="AH439" s="418">
        <v>2.966351968E-2</v>
      </c>
      <c r="AI439" s="419">
        <v>1.0489074999398175E-2</v>
      </c>
      <c r="AJ439" s="417">
        <v>1.00318631E-2</v>
      </c>
      <c r="AK439" s="418">
        <v>1.3892253740000001E-2</v>
      </c>
      <c r="AL439" s="419">
        <v>3.9059208600476644E-3</v>
      </c>
      <c r="AM439" s="417">
        <v>4.3026408299999999E-2</v>
      </c>
      <c r="AN439" s="418">
        <v>8.0158684130000005E-2</v>
      </c>
      <c r="AO439" s="419">
        <v>0.10471797477953156</v>
      </c>
      <c r="AP439" s="417">
        <v>0.24952495</v>
      </c>
      <c r="AQ439" s="418">
        <v>0.48871386649999998</v>
      </c>
      <c r="AR439" s="440">
        <v>0.48871386649999998</v>
      </c>
      <c r="AS439" s="425"/>
      <c r="AT439" s="426"/>
      <c r="AU439" s="426"/>
    </row>
    <row r="440" spans="1:47" x14ac:dyDescent="0.2">
      <c r="A440" s="231">
        <v>1985</v>
      </c>
      <c r="B440" s="232">
        <v>36</v>
      </c>
      <c r="C440" s="417">
        <v>2.4157565499999998</v>
      </c>
      <c r="D440" s="418">
        <v>4.1583300750000003</v>
      </c>
      <c r="E440" s="419">
        <v>5.3128619815279929</v>
      </c>
      <c r="F440" s="417">
        <v>1.1050348999999999</v>
      </c>
      <c r="G440" s="418">
        <v>1.6201717485</v>
      </c>
      <c r="H440" s="419">
        <v>1.347348873785317</v>
      </c>
      <c r="I440" s="417">
        <v>1.7204025199999999</v>
      </c>
      <c r="J440" s="418">
        <v>5.2678732830000001</v>
      </c>
      <c r="K440" s="419">
        <v>7.1094542829860137</v>
      </c>
      <c r="L440" s="420"/>
      <c r="M440" s="421"/>
      <c r="N440" s="419">
        <v>4.9504770464046987E-3</v>
      </c>
      <c r="O440" s="417">
        <v>0.23692368999999999</v>
      </c>
      <c r="P440" s="418">
        <v>0.456925688</v>
      </c>
      <c r="Q440" s="419">
        <v>0.80281113478925237</v>
      </c>
      <c r="R440" s="425"/>
      <c r="S440" s="426"/>
      <c r="T440" s="419">
        <v>771.87828289678282</v>
      </c>
      <c r="U440" s="417">
        <v>6.2654804120229645E-4</v>
      </c>
      <c r="V440" s="418">
        <v>8.36951030057413E-4</v>
      </c>
      <c r="W440" s="419">
        <v>2.8976081920382593E-3</v>
      </c>
      <c r="X440" s="417">
        <v>7.4127608915906785E-4</v>
      </c>
      <c r="Y440" s="418">
        <v>9.9022619047619046E-4</v>
      </c>
      <c r="Z440" s="419">
        <v>3.9136662360276363E-3</v>
      </c>
      <c r="AA440" s="417">
        <v>1.3709866100000001E-2</v>
      </c>
      <c r="AB440" s="418">
        <v>2.7077516879999999E-2</v>
      </c>
      <c r="AC440" s="419">
        <v>4.7601498463340858E-2</v>
      </c>
      <c r="AD440" s="417">
        <v>3.9019571000000002E-3</v>
      </c>
      <c r="AE440" s="418">
        <v>5.8484879799999999E-3</v>
      </c>
      <c r="AF440" s="419">
        <v>8.8642283964981815E-3</v>
      </c>
      <c r="AG440" s="417">
        <v>2.2294017199999999E-2</v>
      </c>
      <c r="AH440" s="418">
        <v>2.966351968E-2</v>
      </c>
      <c r="AI440" s="419">
        <v>1.0489074999398175E-2</v>
      </c>
      <c r="AJ440" s="417">
        <v>1.00318631E-2</v>
      </c>
      <c r="AK440" s="418">
        <v>1.3892253740000001E-2</v>
      </c>
      <c r="AL440" s="419">
        <v>3.9059208600476644E-3</v>
      </c>
      <c r="AM440" s="417">
        <v>4.3026408299999999E-2</v>
      </c>
      <c r="AN440" s="418">
        <v>8.0158684130000005E-2</v>
      </c>
      <c r="AO440" s="419">
        <v>0.10471797477953156</v>
      </c>
      <c r="AP440" s="417">
        <v>0.24952495</v>
      </c>
      <c r="AQ440" s="418">
        <v>0.48871386649999998</v>
      </c>
      <c r="AR440" s="440">
        <v>0.48871386649999998</v>
      </c>
      <c r="AS440" s="425"/>
      <c r="AT440" s="426"/>
      <c r="AU440" s="426"/>
    </row>
    <row r="441" spans="1:47" x14ac:dyDescent="0.2">
      <c r="A441" s="231">
        <v>1985</v>
      </c>
      <c r="B441" s="232">
        <v>37</v>
      </c>
      <c r="C441" s="417">
        <v>2.4157565499999998</v>
      </c>
      <c r="D441" s="418">
        <v>4.1583300750000003</v>
      </c>
      <c r="E441" s="419">
        <v>5.3128619815279929</v>
      </c>
      <c r="F441" s="417">
        <v>1.1050348999999999</v>
      </c>
      <c r="G441" s="418">
        <v>1.6201717485</v>
      </c>
      <c r="H441" s="419">
        <v>1.347348873785317</v>
      </c>
      <c r="I441" s="417">
        <v>1.7204025199999999</v>
      </c>
      <c r="J441" s="418">
        <v>5.2678732830000001</v>
      </c>
      <c r="K441" s="419">
        <v>7.1094542829860137</v>
      </c>
      <c r="L441" s="420"/>
      <c r="M441" s="421"/>
      <c r="N441" s="419">
        <v>4.9504770464046987E-3</v>
      </c>
      <c r="O441" s="417">
        <v>0.23692368999999999</v>
      </c>
      <c r="P441" s="418">
        <v>0.456925688</v>
      </c>
      <c r="Q441" s="419">
        <v>0.80281113478925237</v>
      </c>
      <c r="R441" s="425"/>
      <c r="S441" s="426"/>
      <c r="T441" s="419">
        <v>771.87828289678282</v>
      </c>
      <c r="U441" s="417">
        <v>6.2654804120229645E-4</v>
      </c>
      <c r="V441" s="418">
        <v>8.36951030057413E-4</v>
      </c>
      <c r="W441" s="419">
        <v>2.8976081920382593E-3</v>
      </c>
      <c r="X441" s="417">
        <v>7.4127608915906785E-4</v>
      </c>
      <c r="Y441" s="418">
        <v>9.9022619047619046E-4</v>
      </c>
      <c r="Z441" s="419">
        <v>3.9136662360276363E-3</v>
      </c>
      <c r="AA441" s="417">
        <v>1.3709866100000001E-2</v>
      </c>
      <c r="AB441" s="418">
        <v>2.7077516879999999E-2</v>
      </c>
      <c r="AC441" s="419">
        <v>4.7601498463340858E-2</v>
      </c>
      <c r="AD441" s="417">
        <v>3.9019571000000002E-3</v>
      </c>
      <c r="AE441" s="418">
        <v>5.8484879799999999E-3</v>
      </c>
      <c r="AF441" s="419">
        <v>8.8642283964981815E-3</v>
      </c>
      <c r="AG441" s="417">
        <v>2.2294017199999999E-2</v>
      </c>
      <c r="AH441" s="418">
        <v>2.966351968E-2</v>
      </c>
      <c r="AI441" s="419">
        <v>1.0489074999398175E-2</v>
      </c>
      <c r="AJ441" s="417">
        <v>1.00318631E-2</v>
      </c>
      <c r="AK441" s="418">
        <v>1.3892253740000001E-2</v>
      </c>
      <c r="AL441" s="419">
        <v>3.9059208600476644E-3</v>
      </c>
      <c r="AM441" s="417">
        <v>4.3026408299999999E-2</v>
      </c>
      <c r="AN441" s="418">
        <v>8.0158684130000005E-2</v>
      </c>
      <c r="AO441" s="419">
        <v>0.10471797477953156</v>
      </c>
      <c r="AP441" s="417">
        <v>0.24952495</v>
      </c>
      <c r="AQ441" s="418">
        <v>0.48871386649999998</v>
      </c>
      <c r="AR441" s="440">
        <v>0.48871386649999998</v>
      </c>
      <c r="AS441" s="425"/>
      <c r="AT441" s="426"/>
      <c r="AU441" s="426"/>
    </row>
    <row r="442" spans="1:47" x14ac:dyDescent="0.2">
      <c r="A442" s="231">
        <v>1985</v>
      </c>
      <c r="B442" s="232">
        <v>38</v>
      </c>
      <c r="C442" s="417">
        <v>2.4157565499999998</v>
      </c>
      <c r="D442" s="418">
        <v>4.1583300750000003</v>
      </c>
      <c r="E442" s="419">
        <v>5.3128619815279929</v>
      </c>
      <c r="F442" s="417">
        <v>1.1050348999999999</v>
      </c>
      <c r="G442" s="418">
        <v>1.6201717485</v>
      </c>
      <c r="H442" s="419">
        <v>1.347348873785317</v>
      </c>
      <c r="I442" s="417">
        <v>1.7204025199999999</v>
      </c>
      <c r="J442" s="418">
        <v>5.2678732830000001</v>
      </c>
      <c r="K442" s="419">
        <v>7.1094542829860137</v>
      </c>
      <c r="L442" s="420"/>
      <c r="M442" s="421"/>
      <c r="N442" s="419">
        <v>4.9504770464046987E-3</v>
      </c>
      <c r="O442" s="417">
        <v>0.23692368999999999</v>
      </c>
      <c r="P442" s="418">
        <v>0.456925688</v>
      </c>
      <c r="Q442" s="419">
        <v>0.80281113478925237</v>
      </c>
      <c r="R442" s="425"/>
      <c r="S442" s="426"/>
      <c r="T442" s="419">
        <v>771.87828289678282</v>
      </c>
      <c r="U442" s="417">
        <v>6.2654804120229645E-4</v>
      </c>
      <c r="V442" s="418">
        <v>8.36951030057413E-4</v>
      </c>
      <c r="W442" s="419">
        <v>2.8976081920382593E-3</v>
      </c>
      <c r="X442" s="417">
        <v>7.4127608915906785E-4</v>
      </c>
      <c r="Y442" s="418">
        <v>9.9022619047619046E-4</v>
      </c>
      <c r="Z442" s="419">
        <v>3.9136662360276363E-3</v>
      </c>
      <c r="AA442" s="417">
        <v>1.3709866100000001E-2</v>
      </c>
      <c r="AB442" s="418">
        <v>2.7077516879999999E-2</v>
      </c>
      <c r="AC442" s="419">
        <v>4.7601498463340858E-2</v>
      </c>
      <c r="AD442" s="417">
        <v>3.9019571000000002E-3</v>
      </c>
      <c r="AE442" s="418">
        <v>5.8484879799999999E-3</v>
      </c>
      <c r="AF442" s="419">
        <v>8.8642283964981815E-3</v>
      </c>
      <c r="AG442" s="417">
        <v>2.2294017199999999E-2</v>
      </c>
      <c r="AH442" s="418">
        <v>2.966351968E-2</v>
      </c>
      <c r="AI442" s="419">
        <v>1.0489074999398175E-2</v>
      </c>
      <c r="AJ442" s="417">
        <v>1.00318631E-2</v>
      </c>
      <c r="AK442" s="418">
        <v>1.3892253740000001E-2</v>
      </c>
      <c r="AL442" s="419">
        <v>3.9059208600476644E-3</v>
      </c>
      <c r="AM442" s="417">
        <v>4.3026408299999999E-2</v>
      </c>
      <c r="AN442" s="418">
        <v>8.0158684130000005E-2</v>
      </c>
      <c r="AO442" s="419">
        <v>0.10471797477953156</v>
      </c>
      <c r="AP442" s="417">
        <v>0.24952495</v>
      </c>
      <c r="AQ442" s="418">
        <v>0.48871386649999998</v>
      </c>
      <c r="AR442" s="440">
        <v>0.48871386649999998</v>
      </c>
      <c r="AS442" s="425"/>
      <c r="AT442" s="426"/>
      <c r="AU442" s="426"/>
    </row>
    <row r="443" spans="1:47" x14ac:dyDescent="0.2">
      <c r="A443" s="231">
        <v>1985</v>
      </c>
      <c r="B443" s="232">
        <v>39</v>
      </c>
      <c r="C443" s="417">
        <v>2.4157565499999998</v>
      </c>
      <c r="D443" s="418">
        <v>4.1583300750000003</v>
      </c>
      <c r="E443" s="419">
        <v>5.3128619815279929</v>
      </c>
      <c r="F443" s="417">
        <v>1.1050348999999999</v>
      </c>
      <c r="G443" s="418">
        <v>1.6201717485</v>
      </c>
      <c r="H443" s="419">
        <v>1.347348873785317</v>
      </c>
      <c r="I443" s="417">
        <v>1.7204025199999999</v>
      </c>
      <c r="J443" s="418">
        <v>5.2678732830000001</v>
      </c>
      <c r="K443" s="419">
        <v>7.1094542829860137</v>
      </c>
      <c r="L443" s="420"/>
      <c r="M443" s="421"/>
      <c r="N443" s="419">
        <v>4.9504770464046987E-3</v>
      </c>
      <c r="O443" s="417">
        <v>0.23692368999999999</v>
      </c>
      <c r="P443" s="418">
        <v>0.456925688</v>
      </c>
      <c r="Q443" s="419">
        <v>0.80281113478925237</v>
      </c>
      <c r="R443" s="425"/>
      <c r="S443" s="426"/>
      <c r="T443" s="419">
        <v>771.87828289678282</v>
      </c>
      <c r="U443" s="417">
        <v>6.2654804120229645E-4</v>
      </c>
      <c r="V443" s="418">
        <v>8.36951030057413E-4</v>
      </c>
      <c r="W443" s="419">
        <v>2.8976081920382593E-3</v>
      </c>
      <c r="X443" s="417">
        <v>7.4127608915906785E-4</v>
      </c>
      <c r="Y443" s="418">
        <v>9.9022619047619046E-4</v>
      </c>
      <c r="Z443" s="419">
        <v>3.9136662360276363E-3</v>
      </c>
      <c r="AA443" s="417">
        <v>1.3709866100000001E-2</v>
      </c>
      <c r="AB443" s="418">
        <v>2.7077516879999999E-2</v>
      </c>
      <c r="AC443" s="419">
        <v>4.7601498463340858E-2</v>
      </c>
      <c r="AD443" s="417">
        <v>3.9019571000000002E-3</v>
      </c>
      <c r="AE443" s="418">
        <v>5.8484879799999999E-3</v>
      </c>
      <c r="AF443" s="419">
        <v>8.8642283964981815E-3</v>
      </c>
      <c r="AG443" s="417">
        <v>2.2294017199999999E-2</v>
      </c>
      <c r="AH443" s="418">
        <v>2.966351968E-2</v>
      </c>
      <c r="AI443" s="419">
        <v>1.0489074999398175E-2</v>
      </c>
      <c r="AJ443" s="417">
        <v>1.00318631E-2</v>
      </c>
      <c r="AK443" s="418">
        <v>1.3892253740000001E-2</v>
      </c>
      <c r="AL443" s="419">
        <v>3.9059208600476644E-3</v>
      </c>
      <c r="AM443" s="417">
        <v>4.3026408299999999E-2</v>
      </c>
      <c r="AN443" s="418">
        <v>8.0158684130000005E-2</v>
      </c>
      <c r="AO443" s="419">
        <v>0.10471797477953156</v>
      </c>
      <c r="AP443" s="417">
        <v>0.24952495</v>
      </c>
      <c r="AQ443" s="418">
        <v>0.48871386649999998</v>
      </c>
      <c r="AR443" s="440">
        <v>0.48871386649999998</v>
      </c>
      <c r="AS443" s="425"/>
      <c r="AT443" s="426"/>
      <c r="AU443" s="426"/>
    </row>
    <row r="444" spans="1:47" ht="13.5" thickBot="1" x14ac:dyDescent="0.25">
      <c r="A444" s="233">
        <v>1985</v>
      </c>
      <c r="B444" s="234">
        <v>40</v>
      </c>
      <c r="C444" s="428">
        <v>2.4157565499999998</v>
      </c>
      <c r="D444" s="429">
        <v>4.1583300750000003</v>
      </c>
      <c r="E444" s="430">
        <v>5.3128619815279929</v>
      </c>
      <c r="F444" s="428">
        <v>1.1050348999999999</v>
      </c>
      <c r="G444" s="429">
        <v>1.6201717485</v>
      </c>
      <c r="H444" s="430">
        <v>1.347348873785317</v>
      </c>
      <c r="I444" s="428">
        <v>1.7204025199999999</v>
      </c>
      <c r="J444" s="429">
        <v>5.2678732830000001</v>
      </c>
      <c r="K444" s="430">
        <v>7.1094542829860137</v>
      </c>
      <c r="L444" s="431"/>
      <c r="M444" s="432"/>
      <c r="N444" s="430">
        <v>4.9504770464046987E-3</v>
      </c>
      <c r="O444" s="428">
        <v>0.23692368999999999</v>
      </c>
      <c r="P444" s="429">
        <v>0.456925688</v>
      </c>
      <c r="Q444" s="430">
        <v>0.80281113478925237</v>
      </c>
      <c r="R444" s="433"/>
      <c r="S444" s="434"/>
      <c r="T444" s="430">
        <v>771.87828289678282</v>
      </c>
      <c r="U444" s="428">
        <v>6.2654804120229645E-4</v>
      </c>
      <c r="V444" s="429">
        <v>8.36951030057413E-4</v>
      </c>
      <c r="W444" s="430">
        <v>2.8976081920382593E-3</v>
      </c>
      <c r="X444" s="428">
        <v>7.4127608915906785E-4</v>
      </c>
      <c r="Y444" s="429">
        <v>9.9022619047619046E-4</v>
      </c>
      <c r="Z444" s="430">
        <v>3.9136662360276363E-3</v>
      </c>
      <c r="AA444" s="428">
        <v>1.3709866100000001E-2</v>
      </c>
      <c r="AB444" s="429">
        <v>2.7077516879999999E-2</v>
      </c>
      <c r="AC444" s="430">
        <v>4.7601498463340858E-2</v>
      </c>
      <c r="AD444" s="428">
        <v>3.9019571000000002E-3</v>
      </c>
      <c r="AE444" s="429">
        <v>5.8484879799999999E-3</v>
      </c>
      <c r="AF444" s="430">
        <v>8.8642283964981815E-3</v>
      </c>
      <c r="AG444" s="428">
        <v>2.2294017199999999E-2</v>
      </c>
      <c r="AH444" s="429">
        <v>2.966351968E-2</v>
      </c>
      <c r="AI444" s="430">
        <v>1.0489074999398175E-2</v>
      </c>
      <c r="AJ444" s="428">
        <v>1.00318631E-2</v>
      </c>
      <c r="AK444" s="429">
        <v>1.3892253740000001E-2</v>
      </c>
      <c r="AL444" s="430">
        <v>3.9059208600476644E-3</v>
      </c>
      <c r="AM444" s="428">
        <v>4.3026408299999999E-2</v>
      </c>
      <c r="AN444" s="429">
        <v>8.0158684130000005E-2</v>
      </c>
      <c r="AO444" s="430">
        <v>0.10471797477953156</v>
      </c>
      <c r="AP444" s="428">
        <v>0.24952495</v>
      </c>
      <c r="AQ444" s="429">
        <v>0.48871386649999998</v>
      </c>
      <c r="AR444" s="441">
        <v>0.48871386649999998</v>
      </c>
      <c r="AS444" s="433"/>
      <c r="AT444" s="434"/>
      <c r="AU444" s="434"/>
    </row>
    <row r="445" spans="1:47" x14ac:dyDescent="0.2">
      <c r="A445" s="229">
        <v>1986</v>
      </c>
      <c r="B445" s="230">
        <v>1</v>
      </c>
      <c r="C445" s="409">
        <v>0.84374800999999999</v>
      </c>
      <c r="D445" s="410">
        <v>2.0285359265</v>
      </c>
      <c r="E445" s="411">
        <v>1.3514259457582545</v>
      </c>
      <c r="F445" s="409">
        <v>0.23360417999999999</v>
      </c>
      <c r="G445" s="410">
        <v>0.46793729649999999</v>
      </c>
      <c r="H445" s="411">
        <v>0.32061363759852229</v>
      </c>
      <c r="I445" s="409">
        <v>0.96000748000000002</v>
      </c>
      <c r="J445" s="410">
        <v>4.6992617514999999</v>
      </c>
      <c r="K445" s="411">
        <v>6.7037435060853587</v>
      </c>
      <c r="L445" s="412"/>
      <c r="M445" s="413"/>
      <c r="N445" s="411">
        <v>0.29357451689287484</v>
      </c>
      <c r="O445" s="409">
        <v>0.26152615000000001</v>
      </c>
      <c r="P445" s="410">
        <v>0.52313230799999999</v>
      </c>
      <c r="Q445" s="411">
        <v>0.47687595855135106</v>
      </c>
      <c r="R445" s="414"/>
      <c r="S445" s="415"/>
      <c r="T445" s="411">
        <v>753.01577018885371</v>
      </c>
      <c r="U445" s="409">
        <v>6.2654804120229645E-4</v>
      </c>
      <c r="V445" s="410">
        <v>8.36951030057413E-4</v>
      </c>
      <c r="W445" s="411">
        <v>2.5846213269631732E-3</v>
      </c>
      <c r="X445" s="409">
        <v>7.4127608915906785E-4</v>
      </c>
      <c r="Y445" s="410">
        <v>9.9022619047619046E-4</v>
      </c>
      <c r="Z445" s="411">
        <v>2.4073178612593177E-3</v>
      </c>
      <c r="AA445" s="409">
        <v>2.9726853999999998E-3</v>
      </c>
      <c r="AB445" s="410">
        <v>1.2082940565E-2</v>
      </c>
      <c r="AC445" s="411">
        <v>1.1327201047475593E-2</v>
      </c>
      <c r="AD445" s="409">
        <v>8.4651430000000003E-4</v>
      </c>
      <c r="AE445" s="410">
        <v>1.8084796699999999E-3</v>
      </c>
      <c r="AF445" s="411">
        <v>2.1093205747933904E-3</v>
      </c>
      <c r="AG445" s="409">
        <v>4.8333891999999996E-3</v>
      </c>
      <c r="AH445" s="410">
        <v>7.03492914E-3</v>
      </c>
      <c r="AI445" s="411">
        <v>2.495967477779725E-3</v>
      </c>
      <c r="AJ445" s="409">
        <v>2.1746300999999999E-3</v>
      </c>
      <c r="AK445" s="410">
        <v>3.6430471399999998E-3</v>
      </c>
      <c r="AL445" s="411">
        <v>9.294509790746013E-4</v>
      </c>
      <c r="AM445" s="409">
        <v>9.3297141000000007E-3</v>
      </c>
      <c r="AN445" s="410">
        <v>3.3691072464999999E-2</v>
      </c>
      <c r="AO445" s="411">
        <v>2.4918575844724119E-2</v>
      </c>
      <c r="AP445" s="409">
        <v>0.27422742</v>
      </c>
      <c r="AQ445" s="410">
        <v>0.55487048149999996</v>
      </c>
      <c r="AR445" s="439">
        <v>0.55487048149999996</v>
      </c>
      <c r="AS445" s="414"/>
      <c r="AT445" s="415"/>
      <c r="AU445" s="415"/>
    </row>
    <row r="446" spans="1:47" x14ac:dyDescent="0.2">
      <c r="A446" s="231">
        <v>1986</v>
      </c>
      <c r="B446" s="232">
        <v>2</v>
      </c>
      <c r="C446" s="417">
        <v>0.89025968</v>
      </c>
      <c r="D446" s="418">
        <v>2.092424609</v>
      </c>
      <c r="E446" s="419">
        <v>1.3518449049149417</v>
      </c>
      <c r="F446" s="417">
        <v>0.26619234000000003</v>
      </c>
      <c r="G446" s="418">
        <v>0.50272467450000002</v>
      </c>
      <c r="H446" s="419">
        <v>0.32095186952601507</v>
      </c>
      <c r="I446" s="417">
        <v>1.0025717999999999</v>
      </c>
      <c r="J446" s="418">
        <v>4.7366977314999996</v>
      </c>
      <c r="K446" s="419">
        <v>6.7045612087381725</v>
      </c>
      <c r="L446" s="420"/>
      <c r="M446" s="421"/>
      <c r="N446" s="419">
        <v>0.293619089218705</v>
      </c>
      <c r="O446" s="417">
        <v>0.26152615000000001</v>
      </c>
      <c r="P446" s="418">
        <v>0.52313230799999999</v>
      </c>
      <c r="Q446" s="419">
        <v>0.47689678936033214</v>
      </c>
      <c r="R446" s="422"/>
      <c r="S446" s="423"/>
      <c r="T446" s="419">
        <v>753.02072560222109</v>
      </c>
      <c r="U446" s="417">
        <v>6.2654804120229645E-4</v>
      </c>
      <c r="V446" s="418">
        <v>8.36951030057413E-4</v>
      </c>
      <c r="W446" s="419">
        <v>2.5873480771605056E-3</v>
      </c>
      <c r="X446" s="417">
        <v>7.4127608915906785E-4</v>
      </c>
      <c r="Y446" s="418">
        <v>9.9022619047619046E-4</v>
      </c>
      <c r="Z446" s="419">
        <v>2.4105063096970672E-3</v>
      </c>
      <c r="AA446" s="417">
        <v>3.3757176000000001E-3</v>
      </c>
      <c r="AB446" s="418">
        <v>1.2511927234999999E-2</v>
      </c>
      <c r="AC446" s="419">
        <v>1.1339175521069113E-2</v>
      </c>
      <c r="AD446" s="417">
        <v>9.6032029999999996E-4</v>
      </c>
      <c r="AE446" s="418">
        <v>1.9303737950000001E-3</v>
      </c>
      <c r="AF446" s="419">
        <v>2.1115469925585603E-3</v>
      </c>
      <c r="AG446" s="417">
        <v>5.4884134999999999E-3</v>
      </c>
      <c r="AH446" s="418">
        <v>7.7324010150000002E-3</v>
      </c>
      <c r="AI446" s="419">
        <v>2.4986031643888409E-3</v>
      </c>
      <c r="AJ446" s="417">
        <v>2.4696945999999999E-3</v>
      </c>
      <c r="AK446" s="418">
        <v>3.956937055E-3</v>
      </c>
      <c r="AL446" s="419">
        <v>9.3043178718007222E-4</v>
      </c>
      <c r="AM446" s="417">
        <v>1.0593821600000001E-2</v>
      </c>
      <c r="AN446" s="418">
        <v>3.503669199E-2</v>
      </c>
      <c r="AO446" s="419">
        <v>2.4944856652212789E-2</v>
      </c>
      <c r="AP446" s="417">
        <v>0.27422742</v>
      </c>
      <c r="AQ446" s="418">
        <v>0.55487048149999996</v>
      </c>
      <c r="AR446" s="440">
        <v>0.55487048149999996</v>
      </c>
      <c r="AS446" s="422"/>
      <c r="AT446" s="423"/>
      <c r="AU446" s="423"/>
    </row>
    <row r="447" spans="1:47" x14ac:dyDescent="0.2">
      <c r="A447" s="231">
        <v>1986</v>
      </c>
      <c r="B447" s="232">
        <v>3</v>
      </c>
      <c r="C447" s="417">
        <v>0.94519976999999999</v>
      </c>
      <c r="D447" s="418">
        <v>2.168679633</v>
      </c>
      <c r="E447" s="419">
        <v>1.4317518369031486</v>
      </c>
      <c r="F447" s="417">
        <v>0.30334915000000001</v>
      </c>
      <c r="G447" s="418">
        <v>0.54101493300000003</v>
      </c>
      <c r="H447" s="419">
        <v>0.3849757416669104</v>
      </c>
      <c r="I447" s="417">
        <v>1.04935288</v>
      </c>
      <c r="J447" s="418">
        <v>4.7762532520000001</v>
      </c>
      <c r="K447" s="419">
        <v>6.8641882074230054</v>
      </c>
      <c r="L447" s="420"/>
      <c r="M447" s="421"/>
      <c r="N447" s="419">
        <v>0.30238266080417525</v>
      </c>
      <c r="O447" s="417">
        <v>0.26152615000000001</v>
      </c>
      <c r="P447" s="418">
        <v>0.52313230799999999</v>
      </c>
      <c r="Q447" s="419">
        <v>0.48080099072132537</v>
      </c>
      <c r="R447" s="422"/>
      <c r="S447" s="423"/>
      <c r="T447" s="419">
        <v>753.42400193732442</v>
      </c>
      <c r="U447" s="417">
        <v>6.2654804120229645E-4</v>
      </c>
      <c r="V447" s="418">
        <v>8.36951030057413E-4</v>
      </c>
      <c r="W447" s="419">
        <v>3.1034795787715421E-3</v>
      </c>
      <c r="X447" s="417">
        <v>7.4127608915906785E-4</v>
      </c>
      <c r="Y447" s="418">
        <v>9.9022619047619046E-4</v>
      </c>
      <c r="Z447" s="419">
        <v>3.0132556000766939E-3</v>
      </c>
      <c r="AA447" s="417">
        <v>3.8317471E-3</v>
      </c>
      <c r="AB447" s="418">
        <v>1.2983440234999999E-2</v>
      </c>
      <c r="AC447" s="419">
        <v>1.3601133924132081E-2</v>
      </c>
      <c r="AD447" s="417">
        <v>1.0902005999999999E-3</v>
      </c>
      <c r="AE447" s="418">
        <v>2.064826985E-3</v>
      </c>
      <c r="AF447" s="419">
        <v>2.5327583932093895E-3</v>
      </c>
      <c r="AG447" s="417">
        <v>6.2317055000000003E-3</v>
      </c>
      <c r="AH447" s="418">
        <v>8.4990337250000006E-3</v>
      </c>
      <c r="AI447" s="419">
        <v>2.9970334054770747E-3</v>
      </c>
      <c r="AJ447" s="417">
        <v>2.8035263999999999E-3</v>
      </c>
      <c r="AK447" s="418">
        <v>4.3021704649999996E-3</v>
      </c>
      <c r="AL447" s="419">
        <v>1.1160345071315064E-3</v>
      </c>
      <c r="AM447" s="417">
        <v>1.20266091E-2</v>
      </c>
      <c r="AN447" s="418">
        <v>3.6516638499999997E-2</v>
      </c>
      <c r="AO447" s="419">
        <v>2.9920968237255412E-2</v>
      </c>
      <c r="AP447" s="417">
        <v>0.27422742</v>
      </c>
      <c r="AQ447" s="418">
        <v>0.55487048149999996</v>
      </c>
      <c r="AR447" s="440">
        <v>0.55487048149999996</v>
      </c>
      <c r="AS447" s="422"/>
      <c r="AT447" s="423"/>
      <c r="AU447" s="423"/>
    </row>
    <row r="448" spans="1:47" x14ac:dyDescent="0.2">
      <c r="A448" s="231">
        <v>1986</v>
      </c>
      <c r="B448" s="232">
        <v>4</v>
      </c>
      <c r="C448" s="417">
        <v>1.0001023200000001</v>
      </c>
      <c r="D448" s="418">
        <v>2.2415862880000001</v>
      </c>
      <c r="E448" s="419">
        <v>1.352915995314445</v>
      </c>
      <c r="F448" s="417">
        <v>0.33977041000000002</v>
      </c>
      <c r="G448" s="418">
        <v>0.57758270499999997</v>
      </c>
      <c r="H448" s="419">
        <v>0.32180881213851675</v>
      </c>
      <c r="I448" s="417">
        <v>1.0940034000000001</v>
      </c>
      <c r="J448" s="418">
        <v>4.8124887064999999</v>
      </c>
      <c r="K448" s="419">
        <v>6.706710626326962</v>
      </c>
      <c r="L448" s="420"/>
      <c r="M448" s="421"/>
      <c r="N448" s="419">
        <v>0.29373753203016328</v>
      </c>
      <c r="O448" s="417">
        <v>0.26152615000000001</v>
      </c>
      <c r="P448" s="418">
        <v>0.52313230799999999</v>
      </c>
      <c r="Q448" s="419">
        <v>0.47695048748725644</v>
      </c>
      <c r="R448" s="422"/>
      <c r="S448" s="423"/>
      <c r="T448" s="419">
        <v>753.84545887159197</v>
      </c>
      <c r="U448" s="417">
        <v>6.2654804120229645E-4</v>
      </c>
      <c r="V448" s="418">
        <v>8.36951030057413E-4</v>
      </c>
      <c r="W448" s="419">
        <v>2.5942562577787542E-3</v>
      </c>
      <c r="X448" s="417">
        <v>7.4127608915906785E-4</v>
      </c>
      <c r="Y448" s="418">
        <v>9.9022619047619046E-4</v>
      </c>
      <c r="Z448" s="419">
        <v>2.4185701735119701E-3</v>
      </c>
      <c r="AA448" s="417">
        <v>4.2807432000000001E-3</v>
      </c>
      <c r="AB448" s="418">
        <v>1.3434441085E-2</v>
      </c>
      <c r="AC448" s="419">
        <v>1.1369428713668644E-2</v>
      </c>
      <c r="AD448" s="417">
        <v>1.2183687000000001E-3</v>
      </c>
      <c r="AE448" s="418">
        <v>2.1930844699999999E-3</v>
      </c>
      <c r="AF448" s="419">
        <v>2.1171839483124684E-3</v>
      </c>
      <c r="AG448" s="417">
        <v>6.9601352000000002E-3</v>
      </c>
      <c r="AH448" s="418">
        <v>9.2320094700000001E-3</v>
      </c>
      <c r="AI448" s="419">
        <v>2.5052741397613297E-3</v>
      </c>
      <c r="AJ448" s="417">
        <v>3.1326356000000001E-3</v>
      </c>
      <c r="AK448" s="418">
        <v>4.6316128900000001E-3</v>
      </c>
      <c r="AL448" s="419">
        <v>9.3291421901310471E-4</v>
      </c>
      <c r="AM448" s="417">
        <v>1.3433285999999999E-2</v>
      </c>
      <c r="AN448" s="418">
        <v>3.7931267710000001E-2</v>
      </c>
      <c r="AO448" s="419">
        <v>2.5011445200966397E-2</v>
      </c>
      <c r="AP448" s="417">
        <v>0.27422742</v>
      </c>
      <c r="AQ448" s="418">
        <v>0.55487048149999996</v>
      </c>
      <c r="AR448" s="440">
        <v>0.55487048149999996</v>
      </c>
      <c r="AS448" s="422"/>
      <c r="AT448" s="423"/>
      <c r="AU448" s="423"/>
    </row>
    <row r="449" spans="1:47" x14ac:dyDescent="0.2">
      <c r="A449" s="231">
        <v>1986</v>
      </c>
      <c r="B449" s="232">
        <v>5</v>
      </c>
      <c r="C449" s="417">
        <v>1.0551174699999999</v>
      </c>
      <c r="D449" s="418">
        <v>2.3118064454999998</v>
      </c>
      <c r="E449" s="419">
        <v>5.334236019045882</v>
      </c>
      <c r="F449" s="417">
        <v>0.37551939000000001</v>
      </c>
      <c r="G449" s="418">
        <v>0.61281027899999996</v>
      </c>
      <c r="H449" s="419">
        <v>1.236745239752608</v>
      </c>
      <c r="I449" s="417">
        <v>1.1368229299999999</v>
      </c>
      <c r="J449" s="418">
        <v>4.8458199144999998</v>
      </c>
      <c r="K449" s="419">
        <v>6.7015858174450855</v>
      </c>
      <c r="L449" s="420"/>
      <c r="M449" s="421"/>
      <c r="N449" s="419">
        <v>0.29373106253516618</v>
      </c>
      <c r="O449" s="417">
        <v>0.26152615000000001</v>
      </c>
      <c r="P449" s="418">
        <v>0.52313230799999999</v>
      </c>
      <c r="Q449" s="419">
        <v>0.87636592660820534</v>
      </c>
      <c r="R449" s="422"/>
      <c r="S449" s="423"/>
      <c r="T449" s="419">
        <v>754.14504238329209</v>
      </c>
      <c r="U449" s="417">
        <v>6.2654804120229645E-4</v>
      </c>
      <c r="V449" s="418">
        <v>8.36951030057413E-4</v>
      </c>
      <c r="W449" s="419">
        <v>4.4882113759337795E-3</v>
      </c>
      <c r="X449" s="417">
        <v>7.4127608915906785E-4</v>
      </c>
      <c r="Y449" s="418">
        <v>9.9022619047619046E-4</v>
      </c>
      <c r="Z449" s="419">
        <v>2.4234417359240831E-3</v>
      </c>
      <c r="AA449" s="417">
        <v>4.7212575000000001E-3</v>
      </c>
      <c r="AB449" s="418">
        <v>1.3868635945000001E-2</v>
      </c>
      <c r="AC449" s="419">
        <v>4.3693979546359285E-2</v>
      </c>
      <c r="AD449" s="417">
        <v>1.3438884E-3</v>
      </c>
      <c r="AE449" s="418">
        <v>2.3164888750000002E-3</v>
      </c>
      <c r="AF449" s="419">
        <v>8.1365775167852403E-3</v>
      </c>
      <c r="AG449" s="417">
        <v>7.6772454000000002E-3</v>
      </c>
      <c r="AH449" s="418">
        <v>9.938186735E-3</v>
      </c>
      <c r="AI449" s="419">
        <v>9.6280606626027738E-3</v>
      </c>
      <c r="AJ449" s="417">
        <v>3.4546207000000001E-3</v>
      </c>
      <c r="AK449" s="418">
        <v>4.9495212300000001E-3</v>
      </c>
      <c r="AL449" s="419">
        <v>3.5852922897980878E-3</v>
      </c>
      <c r="AM449" s="417">
        <v>1.4817254E-2</v>
      </c>
      <c r="AN449" s="418">
        <v>3.9294176899999998E-2</v>
      </c>
      <c r="AO449" s="419">
        <v>9.6121748044594599E-2</v>
      </c>
      <c r="AP449" s="417">
        <v>0.27422742</v>
      </c>
      <c r="AQ449" s="418">
        <v>0.55487048149999996</v>
      </c>
      <c r="AR449" s="440">
        <v>0.55487048149999996</v>
      </c>
      <c r="AS449" s="422"/>
      <c r="AT449" s="423"/>
      <c r="AU449" s="423"/>
    </row>
    <row r="450" spans="1:47" x14ac:dyDescent="0.2">
      <c r="A450" s="231">
        <v>1986</v>
      </c>
      <c r="B450" s="232">
        <v>6</v>
      </c>
      <c r="C450" s="417">
        <v>1.1104554</v>
      </c>
      <c r="D450" s="418">
        <v>2.3799598964999999</v>
      </c>
      <c r="E450" s="419">
        <v>5.334971831613065</v>
      </c>
      <c r="F450" s="417">
        <v>0.41074336</v>
      </c>
      <c r="G450" s="418">
        <v>0.64704600249999999</v>
      </c>
      <c r="H450" s="419">
        <v>1.2373342231093232</v>
      </c>
      <c r="I450" s="417">
        <v>1.1777224500000001</v>
      </c>
      <c r="J450" s="418">
        <v>4.8765064909999998</v>
      </c>
      <c r="K450" s="419">
        <v>6.7030564332849227</v>
      </c>
      <c r="L450" s="420"/>
      <c r="M450" s="421"/>
      <c r="N450" s="419">
        <v>0.29381098796977295</v>
      </c>
      <c r="O450" s="417">
        <v>0.26152615000000001</v>
      </c>
      <c r="P450" s="418">
        <v>0.52313230799999999</v>
      </c>
      <c r="Q450" s="419">
        <v>0.87639853626945896</v>
      </c>
      <c r="R450" s="422"/>
      <c r="S450" s="423"/>
      <c r="T450" s="419">
        <v>754.86011346777525</v>
      </c>
      <c r="U450" s="417">
        <v>6.2654804120229645E-4</v>
      </c>
      <c r="V450" s="418">
        <v>8.36951030057413E-4</v>
      </c>
      <c r="W450" s="419">
        <v>4.4903413436471751E-3</v>
      </c>
      <c r="X450" s="417">
        <v>7.4127608915906785E-4</v>
      </c>
      <c r="Y450" s="418">
        <v>9.9022619047619046E-4</v>
      </c>
      <c r="Z450" s="419">
        <v>2.4289357119372883E-3</v>
      </c>
      <c r="AA450" s="417">
        <v>5.1559652999999999E-3</v>
      </c>
      <c r="AB450" s="418">
        <v>1.4290268470000001E-2</v>
      </c>
      <c r="AC450" s="419">
        <v>4.3714629310054695E-2</v>
      </c>
      <c r="AD450" s="417">
        <v>1.4675437E-3</v>
      </c>
      <c r="AE450" s="418">
        <v>2.4366350249999998E-3</v>
      </c>
      <c r="AF450" s="419">
        <v>8.1404373182974894E-3</v>
      </c>
      <c r="AG450" s="417">
        <v>8.3847204000000002E-3</v>
      </c>
      <c r="AH450" s="418">
        <v>1.0624229299999999E-2</v>
      </c>
      <c r="AI450" s="419">
        <v>9.6325756309591296E-3</v>
      </c>
      <c r="AJ450" s="417">
        <v>3.7731739000000002E-3</v>
      </c>
      <c r="AK450" s="418">
        <v>5.2581734150000002E-3</v>
      </c>
      <c r="AL450" s="419">
        <v>3.5869872477522599E-3</v>
      </c>
      <c r="AM450" s="417">
        <v>1.61813214E-2</v>
      </c>
      <c r="AN450" s="418">
        <v>4.0618065660000001E-2</v>
      </c>
      <c r="AO450" s="419">
        <v>9.6167460009267958E-2</v>
      </c>
      <c r="AP450" s="417">
        <v>0.27422742</v>
      </c>
      <c r="AQ450" s="418">
        <v>0.55487048149999996</v>
      </c>
      <c r="AR450" s="440">
        <v>0.55487048149999996</v>
      </c>
      <c r="AS450" s="422"/>
      <c r="AT450" s="423"/>
      <c r="AU450" s="423"/>
    </row>
    <row r="451" spans="1:47" x14ac:dyDescent="0.2">
      <c r="A451" s="231">
        <v>1986</v>
      </c>
      <c r="B451" s="232">
        <v>7</v>
      </c>
      <c r="C451" s="417">
        <v>1.16612907</v>
      </c>
      <c r="D451" s="418">
        <v>2.4466088895000002</v>
      </c>
      <c r="E451" s="419">
        <v>5.3357807783468978</v>
      </c>
      <c r="F451" s="417">
        <v>0.44565789</v>
      </c>
      <c r="G451" s="418">
        <v>0.68062067650000002</v>
      </c>
      <c r="H451" s="419">
        <v>1.2379904997977222</v>
      </c>
      <c r="I451" s="417">
        <v>1.2168538200000001</v>
      </c>
      <c r="J451" s="418">
        <v>4.9048347914999999</v>
      </c>
      <c r="K451" s="419">
        <v>6.704684579113497</v>
      </c>
      <c r="L451" s="420"/>
      <c r="M451" s="421"/>
      <c r="N451" s="419">
        <v>0.29390048158128707</v>
      </c>
      <c r="O451" s="417">
        <v>0.26152615000000001</v>
      </c>
      <c r="P451" s="418">
        <v>0.52313230799999999</v>
      </c>
      <c r="Q451" s="419">
        <v>0.87644110977907341</v>
      </c>
      <c r="R451" s="422"/>
      <c r="S451" s="423"/>
      <c r="T451" s="419">
        <v>755.51841362504899</v>
      </c>
      <c r="U451" s="417">
        <v>6.2654804120229645E-4</v>
      </c>
      <c r="V451" s="418">
        <v>8.36951030057413E-4</v>
      </c>
      <c r="W451" s="419">
        <v>4.4927261566979114E-3</v>
      </c>
      <c r="X451" s="417">
        <v>7.4127608915906785E-4</v>
      </c>
      <c r="Y451" s="418">
        <v>9.9022619047619046E-4</v>
      </c>
      <c r="Z451" s="419">
        <v>2.4350724657556163E-3</v>
      </c>
      <c r="AA451" s="417">
        <v>5.5863220000000003E-3</v>
      </c>
      <c r="AB451" s="418">
        <v>1.4703621545E-2</v>
      </c>
      <c r="AC451" s="419">
        <v>4.3737880077802695E-2</v>
      </c>
      <c r="AD451" s="417">
        <v>1.5893608E-3</v>
      </c>
      <c r="AE451" s="418">
        <v>2.5543172650000002E-3</v>
      </c>
      <c r="AF451" s="419">
        <v>8.1447290185295649E-3</v>
      </c>
      <c r="AG451" s="417">
        <v>9.0829858999999999E-3</v>
      </c>
      <c r="AH451" s="418">
        <v>1.129615303E-2</v>
      </c>
      <c r="AI451" s="419">
        <v>9.637700487066787E-3</v>
      </c>
      <c r="AJ451" s="417">
        <v>4.0872358000000001E-3</v>
      </c>
      <c r="AK451" s="418">
        <v>5.56067351E-3</v>
      </c>
      <c r="AL451" s="419">
        <v>3.5888961242648855E-3</v>
      </c>
      <c r="AM451" s="417">
        <v>1.75307198E-2</v>
      </c>
      <c r="AN451" s="418">
        <v>4.1915576750000003E-2</v>
      </c>
      <c r="AO451" s="419">
        <v>9.6218147020572894E-2</v>
      </c>
      <c r="AP451" s="417">
        <v>0.27422742</v>
      </c>
      <c r="AQ451" s="418">
        <v>0.55487048149999996</v>
      </c>
      <c r="AR451" s="440">
        <v>0.55487048149999996</v>
      </c>
      <c r="AS451" s="422"/>
      <c r="AT451" s="423"/>
      <c r="AU451" s="423"/>
    </row>
    <row r="452" spans="1:47" x14ac:dyDescent="0.2">
      <c r="A452" s="231">
        <v>1986</v>
      </c>
      <c r="B452" s="232">
        <v>8</v>
      </c>
      <c r="C452" s="417">
        <v>1.2224103099999999</v>
      </c>
      <c r="D452" s="418">
        <v>2.5124068605000001</v>
      </c>
      <c r="E452" s="419">
        <v>5.3553310649576078</v>
      </c>
      <c r="F452" s="417">
        <v>0.48014741999999999</v>
      </c>
      <c r="G452" s="418">
        <v>0.71381613899999996</v>
      </c>
      <c r="H452" s="419">
        <v>1.2537289903939566</v>
      </c>
      <c r="I452" s="417">
        <v>1.25441498</v>
      </c>
      <c r="J452" s="418">
        <v>4.9311530250000004</v>
      </c>
      <c r="K452" s="419">
        <v>6.7437163133963187</v>
      </c>
      <c r="L452" s="420"/>
      <c r="M452" s="421"/>
      <c r="N452" s="419">
        <v>3.8485685219111658E-2</v>
      </c>
      <c r="O452" s="417">
        <v>0.24072407000000001</v>
      </c>
      <c r="P452" s="418">
        <v>0.46577157250000001</v>
      </c>
      <c r="Q452" s="419">
        <v>0.83529398471679839</v>
      </c>
      <c r="R452" s="422"/>
      <c r="S452" s="423"/>
      <c r="T452" s="419">
        <v>756.57115725249912</v>
      </c>
      <c r="U452" s="417">
        <v>6.2654804120229645E-4</v>
      </c>
      <c r="V452" s="418">
        <v>8.36951030057413E-4</v>
      </c>
      <c r="W452" s="419">
        <v>4.5498557416176989E-3</v>
      </c>
      <c r="X452" s="417">
        <v>7.4127608915906785E-4</v>
      </c>
      <c r="Y452" s="418">
        <v>9.9022619047619046E-4</v>
      </c>
      <c r="Z452" s="419">
        <v>2.5825520164564899E-3</v>
      </c>
      <c r="AA452" s="417">
        <v>6.0122978999999997E-3</v>
      </c>
      <c r="AB452" s="418">
        <v>1.511300353E-2</v>
      </c>
      <c r="AC452" s="419">
        <v>4.4293997100632435E-2</v>
      </c>
      <c r="AD452" s="417">
        <v>1.7101281E-3</v>
      </c>
      <c r="AE452" s="418">
        <v>2.6708728100000001E-3</v>
      </c>
      <c r="AF452" s="419">
        <v>8.2483089383970348E-3</v>
      </c>
      <c r="AG452" s="417">
        <v>9.7758215000000002E-3</v>
      </c>
      <c r="AH452" s="418">
        <v>1.1961503720000001E-2</v>
      </c>
      <c r="AI452" s="419">
        <v>9.7602699443515243E-3</v>
      </c>
      <c r="AJ452" s="417">
        <v>4.3984645000000001E-3</v>
      </c>
      <c r="AK452" s="418">
        <v>5.860211905E-3</v>
      </c>
      <c r="AL452" s="419">
        <v>3.6345299091694715E-3</v>
      </c>
      <c r="AM452" s="417">
        <v>1.8867107300000002E-2</v>
      </c>
      <c r="AN452" s="418">
        <v>4.319949495E-2</v>
      </c>
      <c r="AO452" s="419">
        <v>9.7441485595102253E-2</v>
      </c>
      <c r="AP452" s="417">
        <v>0.25342534</v>
      </c>
      <c r="AQ452" s="418">
        <v>0.49750974599999997</v>
      </c>
      <c r="AR452" s="440">
        <v>0.49750974599999997</v>
      </c>
      <c r="AS452" s="422"/>
      <c r="AT452" s="423"/>
      <c r="AU452" s="423"/>
    </row>
    <row r="453" spans="1:47" x14ac:dyDescent="0.2">
      <c r="A453" s="231">
        <v>1986</v>
      </c>
      <c r="B453" s="232">
        <v>9</v>
      </c>
      <c r="C453" s="417">
        <v>1.27947159</v>
      </c>
      <c r="D453" s="418">
        <v>2.5779610270000002</v>
      </c>
      <c r="E453" s="419">
        <v>5.349766818766617</v>
      </c>
      <c r="F453" s="417">
        <v>0.51456667</v>
      </c>
      <c r="G453" s="418">
        <v>0.74698447800000001</v>
      </c>
      <c r="H453" s="419">
        <v>1.2547068527721896</v>
      </c>
      <c r="I453" s="417">
        <v>1.29029288</v>
      </c>
      <c r="J453" s="418">
        <v>4.9555876545000004</v>
      </c>
      <c r="K453" s="419">
        <v>6.7407036289657603</v>
      </c>
      <c r="L453" s="420"/>
      <c r="M453" s="421"/>
      <c r="N453" s="419">
        <v>3.8500072113879014E-2</v>
      </c>
      <c r="O453" s="417">
        <v>0.24072407000000001</v>
      </c>
      <c r="P453" s="418">
        <v>0.46577157250000001</v>
      </c>
      <c r="Q453" s="419">
        <v>0.83536083469411937</v>
      </c>
      <c r="R453" s="422"/>
      <c r="S453" s="423"/>
      <c r="T453" s="419">
        <v>756.67717618829579</v>
      </c>
      <c r="U453" s="417">
        <v>6.2654804120229645E-4</v>
      </c>
      <c r="V453" s="418">
        <v>8.36951030057413E-4</v>
      </c>
      <c r="W453" s="419">
        <v>4.5533952880619059E-3</v>
      </c>
      <c r="X453" s="417">
        <v>7.4127608915906785E-4</v>
      </c>
      <c r="Y453" s="418">
        <v>9.9022619047619046E-4</v>
      </c>
      <c r="Z453" s="419">
        <v>2.5953296638573857E-3</v>
      </c>
      <c r="AA453" s="417">
        <v>6.4345762999999997E-3</v>
      </c>
      <c r="AB453" s="418">
        <v>1.5521844505E-2</v>
      </c>
      <c r="AC453" s="419">
        <v>4.4328471289195044E-2</v>
      </c>
      <c r="AD453" s="417">
        <v>1.8310310999999999E-3</v>
      </c>
      <c r="AE453" s="418">
        <v>2.7868369049999999E-3</v>
      </c>
      <c r="AF453" s="419">
        <v>8.2547215341236546E-3</v>
      </c>
      <c r="AG453" s="417">
        <v>1.0463734000000001E-2</v>
      </c>
      <c r="AH453" s="418">
        <v>1.2625920095E-2</v>
      </c>
      <c r="AI453" s="419">
        <v>9.7678484781098442E-3</v>
      </c>
      <c r="AJ453" s="417">
        <v>4.7082317999999996E-3</v>
      </c>
      <c r="AK453" s="418">
        <v>6.1591444850000003E-3</v>
      </c>
      <c r="AL453" s="419">
        <v>3.6373592408908101E-3</v>
      </c>
      <c r="AM453" s="417">
        <v>2.0193779200000001E-2</v>
      </c>
      <c r="AN453" s="418">
        <v>4.4481729705E-2</v>
      </c>
      <c r="AO453" s="419">
        <v>9.7517625608873865E-2</v>
      </c>
      <c r="AP453" s="417">
        <v>0.25342534</v>
      </c>
      <c r="AQ453" s="418">
        <v>0.49750974599999997</v>
      </c>
      <c r="AR453" s="440">
        <v>0.49750974599999997</v>
      </c>
      <c r="AS453" s="422"/>
      <c r="AT453" s="423"/>
      <c r="AU453" s="423"/>
    </row>
    <row r="454" spans="1:47" x14ac:dyDescent="0.2">
      <c r="A454" s="231">
        <v>1986</v>
      </c>
      <c r="B454" s="232">
        <v>10</v>
      </c>
      <c r="C454" s="417">
        <v>1.3372635799999999</v>
      </c>
      <c r="D454" s="418">
        <v>2.6438286535</v>
      </c>
      <c r="E454" s="419">
        <v>5.3516097063377099</v>
      </c>
      <c r="F454" s="417">
        <v>0.54874228999999997</v>
      </c>
      <c r="G454" s="418">
        <v>0.78041247550000004</v>
      </c>
      <c r="H454" s="419">
        <v>1.2561980623061202</v>
      </c>
      <c r="I454" s="417">
        <v>1.3247971700000001</v>
      </c>
      <c r="J454" s="418">
        <v>4.9784923154999996</v>
      </c>
      <c r="K454" s="419">
        <v>6.7443909334156631</v>
      </c>
      <c r="L454" s="420"/>
      <c r="M454" s="421"/>
      <c r="N454" s="419">
        <v>3.8526430963294188E-2</v>
      </c>
      <c r="O454" s="417">
        <v>0.24072407000000001</v>
      </c>
      <c r="P454" s="418">
        <v>0.46577157250000001</v>
      </c>
      <c r="Q454" s="419">
        <v>0.83543285043735538</v>
      </c>
      <c r="R454" s="422"/>
      <c r="S454" s="423"/>
      <c r="T454" s="419">
        <v>756.64356730618204</v>
      </c>
      <c r="U454" s="417">
        <v>6.2654804120229645E-4</v>
      </c>
      <c r="V454" s="418">
        <v>8.36951030057413E-4</v>
      </c>
      <c r="W454" s="419">
        <v>4.5588046835329946E-3</v>
      </c>
      <c r="X454" s="417">
        <v>7.4127608915906785E-4</v>
      </c>
      <c r="Y454" s="418">
        <v>9.9022619047619046E-4</v>
      </c>
      <c r="Z454" s="419">
        <v>2.6093195679487745E-3</v>
      </c>
      <c r="AA454" s="417">
        <v>6.8564443999999999E-3</v>
      </c>
      <c r="AB454" s="418">
        <v>1.593391324E-2</v>
      </c>
      <c r="AC454" s="419">
        <v>4.4381170068996556E-2</v>
      </c>
      <c r="AD454" s="417">
        <v>1.9510445E-3</v>
      </c>
      <c r="AE454" s="418">
        <v>2.9042670300000002E-3</v>
      </c>
      <c r="AF454" s="419">
        <v>8.2645408296550607E-3</v>
      </c>
      <c r="AG454" s="417">
        <v>1.11486641E-2</v>
      </c>
      <c r="AH454" s="418">
        <v>1.3296158435E-2</v>
      </c>
      <c r="AI454" s="419">
        <v>9.7794667327115604E-3</v>
      </c>
      <c r="AJ454" s="417">
        <v>5.0168994000000001E-3</v>
      </c>
      <c r="AK454" s="418">
        <v>6.4605887449999998E-3</v>
      </c>
      <c r="AL454" s="419">
        <v>3.641679210673036E-3</v>
      </c>
      <c r="AM454" s="417">
        <v>2.1515721299999999E-2</v>
      </c>
      <c r="AN454" s="418">
        <v>4.5775017925000001E-2</v>
      </c>
      <c r="AO454" s="419">
        <v>9.7633535426187454E-2</v>
      </c>
      <c r="AP454" s="417">
        <v>0.25342534</v>
      </c>
      <c r="AQ454" s="418">
        <v>0.49750974599999997</v>
      </c>
      <c r="AR454" s="440">
        <v>0.49750974599999997</v>
      </c>
      <c r="AS454" s="422"/>
      <c r="AT454" s="423"/>
      <c r="AU454" s="423"/>
    </row>
    <row r="455" spans="1:47" x14ac:dyDescent="0.2">
      <c r="A455" s="231">
        <v>1986</v>
      </c>
      <c r="B455" s="232">
        <v>11</v>
      </c>
      <c r="C455" s="417">
        <v>1.39609889</v>
      </c>
      <c r="D455" s="418">
        <v>2.7105874999999999</v>
      </c>
      <c r="E455" s="419">
        <v>5.3536487901426204</v>
      </c>
      <c r="F455" s="417">
        <v>0.58282909999999999</v>
      </c>
      <c r="G455" s="418">
        <v>0.81444824800000004</v>
      </c>
      <c r="H455" s="419">
        <v>1.2599151650057518</v>
      </c>
      <c r="I455" s="417">
        <v>1.3579312699999999</v>
      </c>
      <c r="J455" s="418">
        <v>4.9999732874999996</v>
      </c>
      <c r="K455" s="419">
        <v>6.7484740917822839</v>
      </c>
      <c r="L455" s="420"/>
      <c r="M455" s="421"/>
      <c r="N455" s="419">
        <v>3.8555517054983439E-2</v>
      </c>
      <c r="O455" s="417">
        <v>0.24072407000000001</v>
      </c>
      <c r="P455" s="418">
        <v>0.46577157250000001</v>
      </c>
      <c r="Q455" s="419">
        <v>0.83551468684938945</v>
      </c>
      <c r="R455" s="422"/>
      <c r="S455" s="423"/>
      <c r="T455" s="419">
        <v>757.66289160833719</v>
      </c>
      <c r="U455" s="417">
        <v>6.2654804120229645E-4</v>
      </c>
      <c r="V455" s="418">
        <v>8.36951030057413E-4</v>
      </c>
      <c r="W455" s="419">
        <v>2.7199393128109883E-3</v>
      </c>
      <c r="X455" s="417">
        <v>7.4127608915906785E-4</v>
      </c>
      <c r="Y455" s="418">
        <v>9.9022619047619046E-4</v>
      </c>
      <c r="Z455" s="419">
        <v>2.6246717210217743E-3</v>
      </c>
      <c r="AA455" s="417">
        <v>7.2771928999999999E-3</v>
      </c>
      <c r="AB455" s="418">
        <v>1.6353189149999999E-2</v>
      </c>
      <c r="AC455" s="419">
        <v>4.451242613480437E-2</v>
      </c>
      <c r="AD455" s="417">
        <v>2.0708481000000002E-3</v>
      </c>
      <c r="AE455" s="418">
        <v>3.0236026700000002E-3</v>
      </c>
      <c r="AF455" s="419">
        <v>8.2889832208346611E-3</v>
      </c>
      <c r="AG455" s="417">
        <v>1.18325902E-2</v>
      </c>
      <c r="AH455" s="418">
        <v>1.39785703E-2</v>
      </c>
      <c r="AI455" s="419">
        <v>9.808390669309346E-3</v>
      </c>
      <c r="AJ455" s="417">
        <v>5.3252613999999997E-3</v>
      </c>
      <c r="AK455" s="418">
        <v>6.7674917349999997E-3</v>
      </c>
      <c r="AL455" s="419">
        <v>3.6524521359963401E-3</v>
      </c>
      <c r="AM455" s="417">
        <v>2.2836436000000002E-2</v>
      </c>
      <c r="AN455" s="418">
        <v>4.7091794520000001E-2</v>
      </c>
      <c r="AO455" s="419">
        <v>9.792226004518427E-2</v>
      </c>
      <c r="AP455" s="417">
        <v>0.25342534</v>
      </c>
      <c r="AQ455" s="418">
        <v>0.49750974599999997</v>
      </c>
      <c r="AR455" s="440">
        <v>0.49750974599999997</v>
      </c>
      <c r="AS455" s="422"/>
      <c r="AT455" s="423"/>
      <c r="AU455" s="423"/>
    </row>
    <row r="456" spans="1:47" x14ac:dyDescent="0.2">
      <c r="A456" s="231">
        <v>1986</v>
      </c>
      <c r="B456" s="232">
        <v>12</v>
      </c>
      <c r="C456" s="417">
        <v>1.4561091100000001</v>
      </c>
      <c r="D456" s="418">
        <v>2.7789370710000001</v>
      </c>
      <c r="E456" s="419">
        <v>5.4355943515161176</v>
      </c>
      <c r="F456" s="417">
        <v>0.61704861</v>
      </c>
      <c r="G456" s="418">
        <v>0.8494677665</v>
      </c>
      <c r="H456" s="419">
        <v>1.3260026266087577</v>
      </c>
      <c r="I456" s="417">
        <v>1.38977621</v>
      </c>
      <c r="J456" s="418">
        <v>5.0203349050000003</v>
      </c>
      <c r="K456" s="419">
        <v>6.9121461860780178</v>
      </c>
      <c r="L456" s="420"/>
      <c r="M456" s="421"/>
      <c r="N456" s="419">
        <v>3.9723775750089646E-2</v>
      </c>
      <c r="O456" s="417">
        <v>0.24072407000000001</v>
      </c>
      <c r="P456" s="418">
        <v>0.46577157250000001</v>
      </c>
      <c r="Q456" s="419">
        <v>0.83872273369801353</v>
      </c>
      <c r="R456" s="422"/>
      <c r="S456" s="423"/>
      <c r="T456" s="419">
        <v>758.36708235300614</v>
      </c>
      <c r="U456" s="417">
        <v>6.2654804120229645E-4</v>
      </c>
      <c r="V456" s="418">
        <v>8.36951030057413E-4</v>
      </c>
      <c r="W456" s="419">
        <v>2.8626094290154203E-3</v>
      </c>
      <c r="X456" s="417">
        <v>7.4127608915906785E-4</v>
      </c>
      <c r="Y456" s="418">
        <v>9.9022619047619046E-4</v>
      </c>
      <c r="Z456" s="419">
        <v>3.2427843965414193E-3</v>
      </c>
      <c r="AA456" s="417">
        <v>7.6980071999999998E-3</v>
      </c>
      <c r="AB456" s="418">
        <v>1.6784343194999999E-2</v>
      </c>
      <c r="AC456" s="419">
        <v>4.684737908116509E-2</v>
      </c>
      <c r="AD456" s="417">
        <v>2.1907621000000002E-3</v>
      </c>
      <c r="AE456" s="418">
        <v>3.146160185E-3</v>
      </c>
      <c r="AF456" s="419">
        <v>8.7237938080248628E-3</v>
      </c>
      <c r="AG456" s="417">
        <v>1.2517110999999999E-2</v>
      </c>
      <c r="AH456" s="418">
        <v>1.4679210559999999E-2</v>
      </c>
      <c r="AI456" s="419">
        <v>1.0322915296649001E-2</v>
      </c>
      <c r="AJ456" s="417">
        <v>5.6325237999999998E-3</v>
      </c>
      <c r="AK456" s="418">
        <v>7.0830039450000002E-3</v>
      </c>
      <c r="AL456" s="419">
        <v>3.844046890066542E-3</v>
      </c>
      <c r="AM456" s="417">
        <v>2.4157686599999999E-2</v>
      </c>
      <c r="AN456" s="418">
        <v>4.8444512000000002E-2</v>
      </c>
      <c r="AO456" s="419">
        <v>0.10305890616408336</v>
      </c>
      <c r="AP456" s="417">
        <v>0.25342534</v>
      </c>
      <c r="AQ456" s="418">
        <v>0.49750974599999997</v>
      </c>
      <c r="AR456" s="440">
        <v>0.49750974599999997</v>
      </c>
      <c r="AS456" s="422"/>
      <c r="AT456" s="423"/>
      <c r="AU456" s="423"/>
    </row>
    <row r="457" spans="1:47" x14ac:dyDescent="0.2">
      <c r="A457" s="231">
        <v>1986</v>
      </c>
      <c r="B457" s="232">
        <v>13</v>
      </c>
      <c r="C457" s="417">
        <v>1.5173002799999999</v>
      </c>
      <c r="D457" s="418">
        <v>2.8494956215</v>
      </c>
      <c r="E457" s="419">
        <v>5.4424118441694276</v>
      </c>
      <c r="F457" s="417">
        <v>0.65124808000000001</v>
      </c>
      <c r="G457" s="418">
        <v>0.88569305850000002</v>
      </c>
      <c r="H457" s="419">
        <v>1.3315017351482406</v>
      </c>
      <c r="I457" s="417">
        <v>1.42048518</v>
      </c>
      <c r="J457" s="418">
        <v>5.0397336865</v>
      </c>
      <c r="K457" s="419">
        <v>6.9257681845912513</v>
      </c>
      <c r="L457" s="420"/>
      <c r="M457" s="421"/>
      <c r="N457" s="419">
        <v>3.9821018270556355E-2</v>
      </c>
      <c r="O457" s="417">
        <v>0.24072407000000001</v>
      </c>
      <c r="P457" s="418">
        <v>0.46577157250000001</v>
      </c>
      <c r="Q457" s="419">
        <v>0.83899045423230545</v>
      </c>
      <c r="R457" s="422"/>
      <c r="S457" s="423"/>
      <c r="T457" s="419">
        <v>759.45958732654219</v>
      </c>
      <c r="U457" s="417">
        <v>6.2654804120229645E-4</v>
      </c>
      <c r="V457" s="418">
        <v>8.36951030057413E-4</v>
      </c>
      <c r="W457" s="419">
        <v>2.8744841202243817E-3</v>
      </c>
      <c r="X457" s="417">
        <v>7.4127608915906785E-4</v>
      </c>
      <c r="Y457" s="418">
        <v>9.9022619047619046E-4</v>
      </c>
      <c r="Z457" s="419">
        <v>3.2942165686849325E-3</v>
      </c>
      <c r="AA457" s="417">
        <v>8.1208280999999997E-3</v>
      </c>
      <c r="AB457" s="418">
        <v>1.7230999324999999E-2</v>
      </c>
      <c r="AC457" s="419">
        <v>4.70418583516884E-2</v>
      </c>
      <c r="AD457" s="417">
        <v>2.3099126000000001E-3</v>
      </c>
      <c r="AE457" s="418">
        <v>3.2734127649999998E-3</v>
      </c>
      <c r="AF457" s="419">
        <v>8.7599845540114428E-3</v>
      </c>
      <c r="AG457" s="417">
        <v>1.32040708E-2</v>
      </c>
      <c r="AH457" s="418">
        <v>1.5405401650000001E-2</v>
      </c>
      <c r="AI457" s="419">
        <v>1.0365727593610853E-2</v>
      </c>
      <c r="AJ457" s="417">
        <v>5.9412735000000001E-3</v>
      </c>
      <c r="AK457" s="418">
        <v>7.4097618049999998E-3</v>
      </c>
      <c r="AL457" s="419">
        <v>3.8599931505221298E-3</v>
      </c>
      <c r="AM457" s="417">
        <v>2.5483075399999999E-2</v>
      </c>
      <c r="AN457" s="418">
        <v>4.9845832445000002E-2</v>
      </c>
      <c r="AO457" s="419">
        <v>0.10348652031470361</v>
      </c>
      <c r="AP457" s="417">
        <v>0.25342534</v>
      </c>
      <c r="AQ457" s="418">
        <v>0.49750974599999997</v>
      </c>
      <c r="AR457" s="440">
        <v>0.49750974599999997</v>
      </c>
      <c r="AS457" s="422"/>
      <c r="AT457" s="423"/>
      <c r="AU457" s="423"/>
    </row>
    <row r="458" spans="1:47" x14ac:dyDescent="0.2">
      <c r="A458" s="231">
        <v>1986</v>
      </c>
      <c r="B458" s="232">
        <v>14</v>
      </c>
      <c r="C458" s="417">
        <v>1.5801237100000001</v>
      </c>
      <c r="D458" s="418">
        <v>2.9228909765000002</v>
      </c>
      <c r="E458" s="419">
        <v>5.4375254869662726</v>
      </c>
      <c r="F458" s="417">
        <v>0.68582454999999998</v>
      </c>
      <c r="G458" s="418">
        <v>0.92356756600000001</v>
      </c>
      <c r="H458" s="419">
        <v>1.3385072437163239</v>
      </c>
      <c r="I458" s="417">
        <v>1.4499808700000001</v>
      </c>
      <c r="J458" s="418">
        <v>5.0582885825000004</v>
      </c>
      <c r="K458" s="419">
        <v>6.9322321725195248</v>
      </c>
      <c r="L458" s="420"/>
      <c r="M458" s="421"/>
      <c r="N458" s="419">
        <v>3.9938780674161761E-2</v>
      </c>
      <c r="O458" s="417">
        <v>0.24072407000000001</v>
      </c>
      <c r="P458" s="418">
        <v>0.46577157250000001</v>
      </c>
      <c r="Q458" s="419">
        <v>0.83936713049132072</v>
      </c>
      <c r="R458" s="422"/>
      <c r="S458" s="423"/>
      <c r="T458" s="419">
        <v>756.36355809460542</v>
      </c>
      <c r="U458" s="417">
        <v>6.2654804120229645E-4</v>
      </c>
      <c r="V458" s="418">
        <v>8.36951030057413E-4</v>
      </c>
      <c r="W458" s="419">
        <v>2.8896078495093129E-3</v>
      </c>
      <c r="X458" s="417">
        <v>7.4127608915906785E-4</v>
      </c>
      <c r="Y458" s="418">
        <v>9.9022619047619046E-4</v>
      </c>
      <c r="Z458" s="419">
        <v>3.3670331524058073E-3</v>
      </c>
      <c r="AA458" s="417">
        <v>8.5452171000000004E-3</v>
      </c>
      <c r="AB458" s="418">
        <v>1.7697151469999998E-2</v>
      </c>
      <c r="AC458" s="419">
        <v>4.7289182725225011E-2</v>
      </c>
      <c r="AD458" s="417">
        <v>2.4320432000000001E-3</v>
      </c>
      <c r="AE458" s="418">
        <v>3.4059594250000001E-3</v>
      </c>
      <c r="AF458" s="419">
        <v>8.8060478705458585E-3</v>
      </c>
      <c r="AG458" s="417">
        <v>1.38947559E-2</v>
      </c>
      <c r="AH458" s="418">
        <v>1.6163782554999999E-2</v>
      </c>
      <c r="AI458" s="419">
        <v>1.0420258533693206E-2</v>
      </c>
      <c r="AJ458" s="417">
        <v>6.2520542E-3</v>
      </c>
      <c r="AK458" s="418">
        <v>7.7511281599999997E-3</v>
      </c>
      <c r="AL458" s="419">
        <v>3.88029523849688E-3</v>
      </c>
      <c r="AM458" s="417">
        <v>2.68170202E-2</v>
      </c>
      <c r="AN458" s="418">
        <v>5.1309465715000002E-2</v>
      </c>
      <c r="AO458" s="419">
        <v>0.10403096507635669</v>
      </c>
      <c r="AP458" s="417">
        <v>0.25342534</v>
      </c>
      <c r="AQ458" s="418">
        <v>0.49750974599999997</v>
      </c>
      <c r="AR458" s="440">
        <v>0.49750974599999997</v>
      </c>
      <c r="AS458" s="422"/>
      <c r="AT458" s="423"/>
      <c r="AU458" s="423"/>
    </row>
    <row r="459" spans="1:47" x14ac:dyDescent="0.2">
      <c r="A459" s="231">
        <v>1986</v>
      </c>
      <c r="B459" s="232">
        <v>15</v>
      </c>
      <c r="C459" s="417">
        <v>1.64451657</v>
      </c>
      <c r="D459" s="418">
        <v>2.9998352549999998</v>
      </c>
      <c r="E459" s="419">
        <v>5.4409748488793532</v>
      </c>
      <c r="F459" s="417">
        <v>0.72056235000000002</v>
      </c>
      <c r="G459" s="418">
        <v>0.96340493699999996</v>
      </c>
      <c r="H459" s="419">
        <v>1.341295921728979</v>
      </c>
      <c r="I459" s="417">
        <v>1.4784275600000001</v>
      </c>
      <c r="J459" s="418">
        <v>5.0762891019999996</v>
      </c>
      <c r="K459" s="419">
        <v>6.939134805117015</v>
      </c>
      <c r="L459" s="420"/>
      <c r="M459" s="421"/>
      <c r="N459" s="419">
        <v>3.9988014253320367E-2</v>
      </c>
      <c r="O459" s="417">
        <v>0.24072407000000001</v>
      </c>
      <c r="P459" s="418">
        <v>0.46577157250000001</v>
      </c>
      <c r="Q459" s="419">
        <v>0.83950304640378748</v>
      </c>
      <c r="R459" s="422"/>
      <c r="S459" s="423"/>
      <c r="T459" s="419">
        <v>757.74981010673844</v>
      </c>
      <c r="U459" s="417">
        <v>6.2654804120229645E-4</v>
      </c>
      <c r="V459" s="418">
        <v>8.36951030057413E-4</v>
      </c>
      <c r="W459" s="419">
        <v>2.8956329983925284E-3</v>
      </c>
      <c r="X459" s="417">
        <v>7.4127608915906785E-4</v>
      </c>
      <c r="Y459" s="418">
        <v>9.9022619047619046E-4</v>
      </c>
      <c r="Z459" s="419">
        <v>3.3931398255618505E-3</v>
      </c>
      <c r="AA459" s="417">
        <v>8.9742157999999992E-3</v>
      </c>
      <c r="AB459" s="418">
        <v>1.818829148E-2</v>
      </c>
      <c r="AC459" s="419">
        <v>4.7387762925475668E-2</v>
      </c>
      <c r="AD459" s="417">
        <v>2.5532545999999998E-3</v>
      </c>
      <c r="AE459" s="418">
        <v>3.5454353050000001E-3</v>
      </c>
      <c r="AF459" s="419">
        <v>8.8244052967098793E-3</v>
      </c>
      <c r="AG459" s="417">
        <v>1.45919845E-2</v>
      </c>
      <c r="AH459" s="418">
        <v>1.6961913174999999E-2</v>
      </c>
      <c r="AI459" s="419">
        <v>1.0441966808466421E-2</v>
      </c>
      <c r="AJ459" s="417">
        <v>6.5667607000000003E-3</v>
      </c>
      <c r="AK459" s="418">
        <v>8.1102777500000004E-3</v>
      </c>
      <c r="AL459" s="419">
        <v>3.8883825537402734E-3</v>
      </c>
      <c r="AM459" s="417">
        <v>2.8162368900000002E-2</v>
      </c>
      <c r="AN459" s="418">
        <v>5.2850323084999998E-2</v>
      </c>
      <c r="AO459" s="419">
        <v>0.10424762268429383</v>
      </c>
      <c r="AP459" s="417">
        <v>0.25342534</v>
      </c>
      <c r="AQ459" s="418">
        <v>0.49750974599999997</v>
      </c>
      <c r="AR459" s="440">
        <v>0.49750974599999997</v>
      </c>
      <c r="AS459" s="422"/>
      <c r="AT459" s="423"/>
      <c r="AU459" s="423"/>
    </row>
    <row r="460" spans="1:47" x14ac:dyDescent="0.2">
      <c r="A460" s="231">
        <v>1986</v>
      </c>
      <c r="B460" s="232">
        <v>16</v>
      </c>
      <c r="C460" s="417">
        <v>1.71063206</v>
      </c>
      <c r="D460" s="418">
        <v>3.0810334405000002</v>
      </c>
      <c r="E460" s="419">
        <v>5.4478218324657872</v>
      </c>
      <c r="F460" s="417">
        <v>0.75572441000000001</v>
      </c>
      <c r="G460" s="418">
        <v>1.0056175844999999</v>
      </c>
      <c r="H460" s="419">
        <v>1.3467905944858209</v>
      </c>
      <c r="I460" s="417">
        <v>1.50594541</v>
      </c>
      <c r="J460" s="418">
        <v>5.0938040689999999</v>
      </c>
      <c r="K460" s="419">
        <v>6.9528042800602954</v>
      </c>
      <c r="L460" s="420"/>
      <c r="M460" s="421"/>
      <c r="N460" s="419">
        <v>4.0085552940128166E-2</v>
      </c>
      <c r="O460" s="417">
        <v>0.24032402999999999</v>
      </c>
      <c r="P460" s="418">
        <v>0.4647414695</v>
      </c>
      <c r="Q460" s="419">
        <v>0.83977401433132293</v>
      </c>
      <c r="R460" s="422"/>
      <c r="S460" s="423"/>
      <c r="T460" s="419">
        <v>759.21228641997516</v>
      </c>
      <c r="U460" s="417">
        <v>6.2654804120229645E-4</v>
      </c>
      <c r="V460" s="418">
        <v>8.36951030057413E-4</v>
      </c>
      <c r="W460" s="419">
        <v>2.9285141530099286E-3</v>
      </c>
      <c r="X460" s="417">
        <v>7.4127608915906785E-4</v>
      </c>
      <c r="Y460" s="418">
        <v>9.9022619047619046E-4</v>
      </c>
      <c r="Z460" s="419">
        <v>3.444713412687215E-3</v>
      </c>
      <c r="AA460" s="417">
        <v>9.4075414999999999E-3</v>
      </c>
      <c r="AB460" s="418">
        <v>1.870847984E-2</v>
      </c>
      <c r="AC460" s="419">
        <v>4.7581784905436207E-2</v>
      </c>
      <c r="AD460" s="417">
        <v>2.6771751E-3</v>
      </c>
      <c r="AE460" s="418">
        <v>3.69357091E-3</v>
      </c>
      <c r="AF460" s="419">
        <v>8.8605398489652563E-3</v>
      </c>
      <c r="AG460" s="417">
        <v>1.52959133E-2</v>
      </c>
      <c r="AH460" s="418">
        <v>1.7808341950000001E-2</v>
      </c>
      <c r="AI460" s="419">
        <v>1.0484713327293926E-2</v>
      </c>
      <c r="AJ460" s="417">
        <v>6.8833677999999999E-3</v>
      </c>
      <c r="AK460" s="418">
        <v>8.4910552399999999E-3</v>
      </c>
      <c r="AL460" s="419">
        <v>3.9043034877590571E-3</v>
      </c>
      <c r="AM460" s="417">
        <v>2.9522032600000001E-2</v>
      </c>
      <c r="AN460" s="418">
        <v>5.4483217530000003E-2</v>
      </c>
      <c r="AO460" s="419">
        <v>0.10467467721335701</v>
      </c>
      <c r="AP460" s="417">
        <v>0.25302530000000001</v>
      </c>
      <c r="AQ460" s="418">
        <v>0.49647964300000003</v>
      </c>
      <c r="AR460" s="440">
        <v>0.49647964300000003</v>
      </c>
      <c r="AS460" s="422"/>
      <c r="AT460" s="423"/>
      <c r="AU460" s="423"/>
    </row>
    <row r="461" spans="1:47" x14ac:dyDescent="0.2">
      <c r="A461" s="231">
        <v>1986</v>
      </c>
      <c r="B461" s="232">
        <v>17</v>
      </c>
      <c r="C461" s="417">
        <v>1.77859583</v>
      </c>
      <c r="D461" s="418">
        <v>3.1673532799999999</v>
      </c>
      <c r="E461" s="419">
        <v>5.4546295826975966</v>
      </c>
      <c r="F461" s="417">
        <v>0.79140811</v>
      </c>
      <c r="G461" s="418">
        <v>1.0506381695</v>
      </c>
      <c r="H461" s="419">
        <v>1.352278740938047</v>
      </c>
      <c r="I461" s="417">
        <v>1.5325061600000001</v>
      </c>
      <c r="J461" s="418">
        <v>5.1110438404999998</v>
      </c>
      <c r="K461" s="419">
        <v>6.9664058634392747</v>
      </c>
      <c r="L461" s="420"/>
      <c r="M461" s="421"/>
      <c r="N461" s="419">
        <v>4.0182652770953474E-2</v>
      </c>
      <c r="O461" s="417">
        <v>0.24032402999999999</v>
      </c>
      <c r="P461" s="418">
        <v>0.4647414695</v>
      </c>
      <c r="Q461" s="419">
        <v>0.84003879706649198</v>
      </c>
      <c r="R461" s="422"/>
      <c r="S461" s="423"/>
      <c r="T461" s="419">
        <v>760.74152600119464</v>
      </c>
      <c r="U461" s="417">
        <v>6.2654804120229645E-4</v>
      </c>
      <c r="V461" s="418">
        <v>8.36951030057413E-4</v>
      </c>
      <c r="W461" s="419">
        <v>2.9404585499150913E-3</v>
      </c>
      <c r="X461" s="417">
        <v>7.4127608915906785E-4</v>
      </c>
      <c r="Y461" s="418">
        <v>9.9022619047619046E-4</v>
      </c>
      <c r="Z461" s="419">
        <v>3.4960950632289436E-3</v>
      </c>
      <c r="AA461" s="417">
        <v>9.8456667999999997E-3</v>
      </c>
      <c r="AB461" s="418">
        <v>1.9263482945E-2</v>
      </c>
      <c r="AC461" s="419">
        <v>4.777592865085728E-2</v>
      </c>
      <c r="AD461" s="417">
        <v>2.8012357999999998E-3</v>
      </c>
      <c r="AE461" s="418">
        <v>3.8516102799999999E-3</v>
      </c>
      <c r="AF461" s="419">
        <v>8.8967069185480196E-3</v>
      </c>
      <c r="AG461" s="417">
        <v>1.6010089599999999E-2</v>
      </c>
      <c r="AH461" s="418">
        <v>1.8710676839999999E-2</v>
      </c>
      <c r="AI461" s="419">
        <v>1.0527483018266139E-2</v>
      </c>
      <c r="AJ461" s="417">
        <v>7.2043515000000001E-3</v>
      </c>
      <c r="AK461" s="418">
        <v>8.8970421299999995E-3</v>
      </c>
      <c r="AL461" s="419">
        <v>3.9202276716060235E-3</v>
      </c>
      <c r="AM461" s="417">
        <v>3.0899588299999999E-2</v>
      </c>
      <c r="AN461" s="418">
        <v>5.6224500089999997E-2</v>
      </c>
      <c r="AO461" s="419">
        <v>0.10510131694639117</v>
      </c>
      <c r="AP461" s="417">
        <v>0.25302530000000001</v>
      </c>
      <c r="AQ461" s="418">
        <v>0.49647964300000003</v>
      </c>
      <c r="AR461" s="440">
        <v>0.49647964300000003</v>
      </c>
      <c r="AS461" s="422"/>
      <c r="AT461" s="423"/>
      <c r="AU461" s="423"/>
    </row>
    <row r="462" spans="1:47" x14ac:dyDescent="0.2">
      <c r="A462" s="231">
        <v>1986</v>
      </c>
      <c r="B462" s="232">
        <v>18</v>
      </c>
      <c r="C462" s="417">
        <v>1.8489395799999999</v>
      </c>
      <c r="D462" s="418">
        <v>3.2595881169999998</v>
      </c>
      <c r="E462" s="419">
        <v>5.4627788925123353</v>
      </c>
      <c r="F462" s="417">
        <v>0.82763757999999998</v>
      </c>
      <c r="G462" s="418">
        <v>1.0988762304999999</v>
      </c>
      <c r="H462" s="419">
        <v>1.3588534685892824</v>
      </c>
      <c r="I462" s="417">
        <v>1.55824323</v>
      </c>
      <c r="J462" s="418">
        <v>5.1282131514999998</v>
      </c>
      <c r="K462" s="419">
        <v>6.9826752681059503</v>
      </c>
      <c r="L462" s="420"/>
      <c r="M462" s="421"/>
      <c r="N462" s="419">
        <v>4.0298766732746523E-2</v>
      </c>
      <c r="O462" s="417">
        <v>0.24032402999999999</v>
      </c>
      <c r="P462" s="418">
        <v>0.4647414695</v>
      </c>
      <c r="Q462" s="419">
        <v>0.84035654494276846</v>
      </c>
      <c r="R462" s="422"/>
      <c r="S462" s="423"/>
      <c r="T462" s="419">
        <v>762.32788793555687</v>
      </c>
      <c r="U462" s="417">
        <v>6.2654804120229645E-4</v>
      </c>
      <c r="V462" s="418">
        <v>8.36951030057413E-4</v>
      </c>
      <c r="W462" s="419">
        <v>2.9547463247268676E-3</v>
      </c>
      <c r="X462" s="417">
        <v>7.4127608915906785E-4</v>
      </c>
      <c r="Y462" s="418">
        <v>9.9022619047619046E-4</v>
      </c>
      <c r="Z462" s="419">
        <v>3.5575407436597524E-3</v>
      </c>
      <c r="AA462" s="417">
        <v>1.02927178E-2</v>
      </c>
      <c r="AB462" s="418">
        <v>1.9858133145000002E-2</v>
      </c>
      <c r="AC462" s="419">
        <v>4.8007971954931679E-2</v>
      </c>
      <c r="AD462" s="417">
        <v>2.9285331000000001E-3</v>
      </c>
      <c r="AE462" s="418">
        <v>4.0205859599999998E-3</v>
      </c>
      <c r="AF462" s="419">
        <v>8.9399055346235674E-3</v>
      </c>
      <c r="AG462" s="417">
        <v>1.6736624200000001E-2</v>
      </c>
      <c r="AH462" s="418">
        <v>1.9677117059999999E-2</v>
      </c>
      <c r="AI462" s="419">
        <v>1.057862173236452E-2</v>
      </c>
      <c r="AJ462" s="417">
        <v>7.5313960999999997E-3</v>
      </c>
      <c r="AK462" s="418">
        <v>9.3321726200000007E-3</v>
      </c>
      <c r="AL462" s="419">
        <v>3.9392810799834333E-3</v>
      </c>
      <c r="AM462" s="417">
        <v>3.2300542799999998E-2</v>
      </c>
      <c r="AN462" s="418">
        <v>5.8090760370000001E-2</v>
      </c>
      <c r="AO462" s="419">
        <v>0.1056121335784856</v>
      </c>
      <c r="AP462" s="417">
        <v>0.25302530000000001</v>
      </c>
      <c r="AQ462" s="418">
        <v>0.49647964300000003</v>
      </c>
      <c r="AR462" s="440">
        <v>0.49647964300000003</v>
      </c>
      <c r="AS462" s="422"/>
      <c r="AT462" s="423"/>
      <c r="AU462" s="423"/>
    </row>
    <row r="463" spans="1:47" x14ac:dyDescent="0.2">
      <c r="A463" s="231">
        <v>1986</v>
      </c>
      <c r="B463" s="232">
        <v>19</v>
      </c>
      <c r="C463" s="417">
        <v>1.9213446599999999</v>
      </c>
      <c r="D463" s="418">
        <v>3.3584744025000002</v>
      </c>
      <c r="E463" s="419">
        <v>5.4644393342902369</v>
      </c>
      <c r="F463" s="417">
        <v>0.86448320999999995</v>
      </c>
      <c r="G463" s="418">
        <v>1.1508169640000001</v>
      </c>
      <c r="H463" s="419">
        <v>1.3656668693549205</v>
      </c>
      <c r="I463" s="417">
        <v>1.5832202399999999</v>
      </c>
      <c r="J463" s="418">
        <v>5.145405362</v>
      </c>
      <c r="K463" s="419">
        <v>6.9941046829063422</v>
      </c>
      <c r="L463" s="420"/>
      <c r="M463" s="421"/>
      <c r="N463" s="419">
        <v>4.6634021165730538E-3</v>
      </c>
      <c r="O463" s="417">
        <v>0.24032402999999999</v>
      </c>
      <c r="P463" s="418">
        <v>0.4647414695</v>
      </c>
      <c r="Q463" s="419">
        <v>0.83496359772569084</v>
      </c>
      <c r="R463" s="422"/>
      <c r="S463" s="423"/>
      <c r="T463" s="419">
        <v>763.64265033962761</v>
      </c>
      <c r="U463" s="417">
        <v>6.2654804120229645E-4</v>
      </c>
      <c r="V463" s="418">
        <v>8.36951030057413E-4</v>
      </c>
      <c r="W463" s="419">
        <v>2.9695611606998626E-3</v>
      </c>
      <c r="X463" s="417">
        <v>7.4127608915906785E-4</v>
      </c>
      <c r="Y463" s="418">
        <v>9.9022619047619046E-4</v>
      </c>
      <c r="Z463" s="419">
        <v>3.6249313475268958E-3</v>
      </c>
      <c r="AA463" s="417">
        <v>1.07465684E-2</v>
      </c>
      <c r="AB463" s="418">
        <v>2.049753876E-2</v>
      </c>
      <c r="AC463" s="419">
        <v>4.8248795812545285E-2</v>
      </c>
      <c r="AD463" s="417">
        <v>3.0580417999999999E-3</v>
      </c>
      <c r="AE463" s="418">
        <v>4.2027693650000001E-3</v>
      </c>
      <c r="AF463" s="419">
        <v>8.9847374244822788E-3</v>
      </c>
      <c r="AG463" s="417">
        <v>1.7475692599999999E-2</v>
      </c>
      <c r="AH463" s="418">
        <v>2.0717329560000001E-2</v>
      </c>
      <c r="AI463" s="419">
        <v>1.0631691752703407E-2</v>
      </c>
      <c r="AJ463" s="417">
        <v>7.8632601999999996E-3</v>
      </c>
      <c r="AK463" s="418">
        <v>9.8001482049999995E-3</v>
      </c>
      <c r="AL463" s="419">
        <v>3.9590315039853058E-3</v>
      </c>
      <c r="AM463" s="417">
        <v>3.3727148300000002E-2</v>
      </c>
      <c r="AN463" s="418">
        <v>6.0097555130000001E-2</v>
      </c>
      <c r="AO463" s="419">
        <v>0.10614164909009509</v>
      </c>
      <c r="AP463" s="417">
        <v>0.25302530000000001</v>
      </c>
      <c r="AQ463" s="418">
        <v>0.49647964300000003</v>
      </c>
      <c r="AR463" s="440">
        <v>0.49647964300000003</v>
      </c>
      <c r="AS463" s="422"/>
      <c r="AT463" s="423"/>
      <c r="AU463" s="423"/>
    </row>
    <row r="464" spans="1:47" x14ac:dyDescent="0.2">
      <c r="A464" s="231">
        <v>1986</v>
      </c>
      <c r="B464" s="232">
        <v>20</v>
      </c>
      <c r="C464" s="417">
        <v>1.99643225</v>
      </c>
      <c r="D464" s="418">
        <v>3.4651871734999999</v>
      </c>
      <c r="E464" s="419">
        <v>5.4723212485522037</v>
      </c>
      <c r="F464" s="417">
        <v>0.90208767000000001</v>
      </c>
      <c r="G464" s="418">
        <v>1.20695939</v>
      </c>
      <c r="H464" s="419">
        <v>1.3720236855915668</v>
      </c>
      <c r="I464" s="417">
        <v>1.6075553899999999</v>
      </c>
      <c r="J464" s="418">
        <v>5.1628191020000003</v>
      </c>
      <c r="K464" s="419">
        <v>7.0098520208574904</v>
      </c>
      <c r="L464" s="420"/>
      <c r="M464" s="421"/>
      <c r="N464" s="419">
        <v>4.6763711021428379E-3</v>
      </c>
      <c r="O464" s="417">
        <v>0.24032402999999999</v>
      </c>
      <c r="P464" s="418">
        <v>0.4647414695</v>
      </c>
      <c r="Q464" s="419">
        <v>0.8352629649800114</v>
      </c>
      <c r="R464" s="422"/>
      <c r="S464" s="423"/>
      <c r="T464" s="419">
        <v>765.2298296935536</v>
      </c>
      <c r="U464" s="417">
        <v>6.2654804120229645E-4</v>
      </c>
      <c r="V464" s="418">
        <v>8.36951030057413E-4</v>
      </c>
      <c r="W464" s="419">
        <v>2.9833806900302694E-3</v>
      </c>
      <c r="X464" s="417">
        <v>7.4127608915906785E-4</v>
      </c>
      <c r="Y464" s="418">
        <v>9.9022619047619046E-4</v>
      </c>
      <c r="Z464" s="419">
        <v>3.6843668247637591E-3</v>
      </c>
      <c r="AA464" s="417">
        <v>1.12109775E-2</v>
      </c>
      <c r="AB464" s="418">
        <v>2.118955363E-2</v>
      </c>
      <c r="AC464" s="419">
        <v>4.8473273755553319E-2</v>
      </c>
      <c r="AD464" s="417">
        <v>3.1896609999999999E-3</v>
      </c>
      <c r="AE464" s="418">
        <v>4.3998187300000003E-3</v>
      </c>
      <c r="AF464" s="419">
        <v>9.0265468263045646E-3</v>
      </c>
      <c r="AG464" s="417">
        <v>1.8228540500000001E-2</v>
      </c>
      <c r="AH464" s="418">
        <v>2.1842346669999999E-2</v>
      </c>
      <c r="AI464" s="419">
        <v>1.0681167758728429E-2</v>
      </c>
      <c r="AJ464" s="417">
        <v>8.2023409000000005E-3</v>
      </c>
      <c r="AK464" s="418">
        <v>1.0306414494999999E-2</v>
      </c>
      <c r="AL464" s="419">
        <v>3.9774553808651801E-3</v>
      </c>
      <c r="AM464" s="417">
        <v>3.5181941199999997E-2</v>
      </c>
      <c r="AN464" s="418">
        <v>6.226899667E-2</v>
      </c>
      <c r="AO464" s="419">
        <v>0.10663564197230896</v>
      </c>
      <c r="AP464" s="417">
        <v>0.25302530000000001</v>
      </c>
      <c r="AQ464" s="418">
        <v>0.49647964300000003</v>
      </c>
      <c r="AR464" s="440">
        <v>0.49647964300000003</v>
      </c>
      <c r="AS464" s="422"/>
      <c r="AT464" s="423"/>
      <c r="AU464" s="423"/>
    </row>
    <row r="465" spans="1:47" x14ac:dyDescent="0.2">
      <c r="A465" s="231">
        <v>1986</v>
      </c>
      <c r="B465" s="232">
        <v>21</v>
      </c>
      <c r="C465" s="417">
        <v>2.0740917099999998</v>
      </c>
      <c r="D465" s="418">
        <v>3.5806832234999999</v>
      </c>
      <c r="E465" s="419">
        <v>5.4832592818086345</v>
      </c>
      <c r="F465" s="417">
        <v>0.94052683000000004</v>
      </c>
      <c r="G465" s="418">
        <v>1.2678667345000001</v>
      </c>
      <c r="H465" s="419">
        <v>1.3808927650066178</v>
      </c>
      <c r="I465" s="417">
        <v>1.6311491300000001</v>
      </c>
      <c r="J465" s="418">
        <v>5.1806726574999997</v>
      </c>
      <c r="K465" s="419">
        <v>7.0317311259782489</v>
      </c>
      <c r="L465" s="420"/>
      <c r="M465" s="421"/>
      <c r="N465" s="419">
        <v>4.6943858318028806E-3</v>
      </c>
      <c r="O465" s="417">
        <v>0.24032402999999999</v>
      </c>
      <c r="P465" s="418">
        <v>0.4647414695</v>
      </c>
      <c r="Q465" s="419">
        <v>0.83567871662405824</v>
      </c>
      <c r="R465" s="422"/>
      <c r="S465" s="423"/>
      <c r="T465" s="419">
        <v>766.77236689317022</v>
      </c>
      <c r="U465" s="417">
        <v>6.2654804120229645E-4</v>
      </c>
      <c r="V465" s="418">
        <v>8.36951030057413E-4</v>
      </c>
      <c r="W465" s="419">
        <v>2.9697557250021058E-3</v>
      </c>
      <c r="X465" s="417">
        <v>7.4127608915906785E-4</v>
      </c>
      <c r="Y465" s="418">
        <v>9.9022619047619046E-4</v>
      </c>
      <c r="Z465" s="419">
        <v>3.7669899612062007E-3</v>
      </c>
      <c r="AA465" s="417">
        <v>1.16843168E-2</v>
      </c>
      <c r="AB465" s="418">
        <v>2.1940053375000001E-2</v>
      </c>
      <c r="AC465" s="419">
        <v>4.8786644842418056E-2</v>
      </c>
      <c r="AD465" s="417">
        <v>3.3250190999999998E-3</v>
      </c>
      <c r="AE465" s="418">
        <v>4.6133031099999996E-3</v>
      </c>
      <c r="AF465" s="419">
        <v>9.0849142031973022E-3</v>
      </c>
      <c r="AG465" s="417">
        <v>1.8999294100000001E-2</v>
      </c>
      <c r="AH465" s="418">
        <v>2.3062573185000001E-2</v>
      </c>
      <c r="AI465" s="419">
        <v>1.0750215540853248E-2</v>
      </c>
      <c r="AJ465" s="417">
        <v>8.5500811000000006E-3</v>
      </c>
      <c r="AK465" s="418">
        <v>1.085507472E-2</v>
      </c>
      <c r="AL465" s="419">
        <v>4.0031721522175668E-3</v>
      </c>
      <c r="AM465" s="417">
        <v>3.6668776799999997E-2</v>
      </c>
      <c r="AN465" s="418">
        <v>6.4623942924999997E-2</v>
      </c>
      <c r="AO465" s="419">
        <v>0.10732493156421453</v>
      </c>
      <c r="AP465" s="417">
        <v>0.25302530000000001</v>
      </c>
      <c r="AQ465" s="418">
        <v>0.49647964300000003</v>
      </c>
      <c r="AR465" s="440">
        <v>0.49647964300000003</v>
      </c>
      <c r="AS465" s="422"/>
      <c r="AT465" s="423"/>
      <c r="AU465" s="423"/>
    </row>
    <row r="466" spans="1:47" x14ac:dyDescent="0.2">
      <c r="A466" s="231">
        <v>1986</v>
      </c>
      <c r="B466" s="232">
        <v>22</v>
      </c>
      <c r="C466" s="417">
        <v>2.1547496900000001</v>
      </c>
      <c r="D466" s="418">
        <v>3.7062346310000001</v>
      </c>
      <c r="E466" s="419">
        <v>5.4867214993077766</v>
      </c>
      <c r="F466" s="417">
        <v>0.97998216000000005</v>
      </c>
      <c r="G466" s="418">
        <v>1.3341885325</v>
      </c>
      <c r="H466" s="419">
        <v>1.3836771719909575</v>
      </c>
      <c r="I466" s="417">
        <v>1.6541140599999999</v>
      </c>
      <c r="J466" s="418">
        <v>5.1990521660000004</v>
      </c>
      <c r="K466" s="419">
        <v>7.0386235048772736</v>
      </c>
      <c r="L466" s="420"/>
      <c r="M466" s="421"/>
      <c r="N466" s="419">
        <v>4.7000758566417963E-3</v>
      </c>
      <c r="O466" s="417">
        <v>0.23752375000000001</v>
      </c>
      <c r="P466" s="418">
        <v>0.45717571299999998</v>
      </c>
      <c r="Q466" s="419">
        <v>0.83581022543648387</v>
      </c>
      <c r="R466" s="422"/>
      <c r="S466" s="423"/>
      <c r="T466" s="419">
        <v>768.22091181772873</v>
      </c>
      <c r="U466" s="417">
        <v>6.2654804120229645E-4</v>
      </c>
      <c r="V466" s="418">
        <v>8.36951030057413E-4</v>
      </c>
      <c r="W466" s="419">
        <v>2.9757447661837933E-3</v>
      </c>
      <c r="X466" s="417">
        <v>7.4127608915906785E-4</v>
      </c>
      <c r="Y466" s="418">
        <v>9.9022619047619046E-4</v>
      </c>
      <c r="Z466" s="419">
        <v>3.793007336146733E-3</v>
      </c>
      <c r="AA466" s="417">
        <v>1.21707421E-2</v>
      </c>
      <c r="AB466" s="418">
        <v>2.2757173370000001E-2</v>
      </c>
      <c r="AC466" s="419">
        <v>4.8885049899316795E-2</v>
      </c>
      <c r="AD466" s="417">
        <v>3.4630567000000002E-3</v>
      </c>
      <c r="AE466" s="418">
        <v>4.8457879050000001E-3</v>
      </c>
      <c r="AF466" s="419">
        <v>9.1032368254370943E-3</v>
      </c>
      <c r="AG466" s="417">
        <v>1.9790270200000001E-2</v>
      </c>
      <c r="AH466" s="418">
        <v>2.4391319160000001E-2</v>
      </c>
      <c r="AI466" s="419">
        <v>1.0771908140861363E-2</v>
      </c>
      <c r="AJ466" s="417">
        <v>8.9057002999999996E-3</v>
      </c>
      <c r="AK466" s="418">
        <v>1.1453289685E-2</v>
      </c>
      <c r="AL466" s="419">
        <v>4.0112447582559812E-3</v>
      </c>
      <c r="AM466" s="417">
        <v>3.8194061000000001E-2</v>
      </c>
      <c r="AN466" s="418">
        <v>6.7188827859999994E-2</v>
      </c>
      <c r="AO466" s="419">
        <v>0.10754150142742337</v>
      </c>
      <c r="AP466" s="417">
        <v>0.25022502000000002</v>
      </c>
      <c r="AQ466" s="418">
        <v>0.48891388650000001</v>
      </c>
      <c r="AR466" s="440">
        <v>0.48891388650000001</v>
      </c>
      <c r="AS466" s="422"/>
      <c r="AT466" s="423"/>
      <c r="AU466" s="423"/>
    </row>
    <row r="467" spans="1:47" x14ac:dyDescent="0.2">
      <c r="A467" s="231">
        <v>1986</v>
      </c>
      <c r="B467" s="232">
        <v>23</v>
      </c>
      <c r="C467" s="417">
        <v>2.2384293300000002</v>
      </c>
      <c r="D467" s="418">
        <v>3.8427612290000002</v>
      </c>
      <c r="E467" s="419">
        <v>5.4846893241907511</v>
      </c>
      <c r="F467" s="417">
        <v>1.02045618</v>
      </c>
      <c r="G467" s="418">
        <v>1.4064128874999999</v>
      </c>
      <c r="H467" s="419">
        <v>1.3820378468099392</v>
      </c>
      <c r="I467" s="417">
        <v>1.67672113</v>
      </c>
      <c r="J467" s="418">
        <v>5.2181180850000004</v>
      </c>
      <c r="K467" s="419">
        <v>7.0345574074189203</v>
      </c>
      <c r="L467" s="420"/>
      <c r="M467" s="421"/>
      <c r="N467" s="419">
        <v>4.6967299667055352E-3</v>
      </c>
      <c r="O467" s="417">
        <v>0.23752375000000001</v>
      </c>
      <c r="P467" s="418">
        <v>0.45717571299999998</v>
      </c>
      <c r="Q467" s="419">
        <v>0.83573117650657736</v>
      </c>
      <c r="R467" s="422"/>
      <c r="S467" s="423"/>
      <c r="T467" s="419">
        <v>769.51258467478692</v>
      </c>
      <c r="U467" s="417">
        <v>6.2654804120229645E-4</v>
      </c>
      <c r="V467" s="418">
        <v>8.36951030057413E-4</v>
      </c>
      <c r="W467" s="419">
        <v>2.9722193269527087E-3</v>
      </c>
      <c r="X467" s="417">
        <v>7.4127608915906785E-4</v>
      </c>
      <c r="Y467" s="418">
        <v>9.9022619047619046E-4</v>
      </c>
      <c r="Z467" s="419">
        <v>3.777689955622182E-3</v>
      </c>
      <c r="AA467" s="417">
        <v>1.2669329E-2</v>
      </c>
      <c r="AB467" s="418">
        <v>2.3647812399999999E-2</v>
      </c>
      <c r="AC467" s="419">
        <v>4.8827134944267971E-2</v>
      </c>
      <c r="AD467" s="417">
        <v>3.6050230000000002E-3</v>
      </c>
      <c r="AE467" s="418">
        <v>5.0991020249999998E-3</v>
      </c>
      <c r="AF467" s="419">
        <v>9.0924507177092967E-3</v>
      </c>
      <c r="AG467" s="417">
        <v>2.0601070999999999E-2</v>
      </c>
      <c r="AH467" s="418">
        <v>2.5838997400000001E-2</v>
      </c>
      <c r="AI467" s="419">
        <v>1.0759132061530376E-2</v>
      </c>
      <c r="AJ467" s="417">
        <v>9.2701095000000001E-3</v>
      </c>
      <c r="AK467" s="418">
        <v>1.2104968875E-2</v>
      </c>
      <c r="AL467" s="419">
        <v>4.0064885307718474E-3</v>
      </c>
      <c r="AM467" s="417">
        <v>3.9760121599999997E-2</v>
      </c>
      <c r="AN467" s="418">
        <v>6.9982699290000006E-2</v>
      </c>
      <c r="AO467" s="419">
        <v>0.10741404886089237</v>
      </c>
      <c r="AP467" s="417">
        <v>0.25022502000000002</v>
      </c>
      <c r="AQ467" s="418">
        <v>0.48891388650000001</v>
      </c>
      <c r="AR467" s="440">
        <v>0.48891388650000001</v>
      </c>
      <c r="AS467" s="422"/>
      <c r="AT467" s="423"/>
      <c r="AU467" s="423"/>
    </row>
    <row r="468" spans="1:47" x14ac:dyDescent="0.2">
      <c r="A468" s="231">
        <v>1986</v>
      </c>
      <c r="B468" s="232">
        <v>24</v>
      </c>
      <c r="C468" s="417">
        <v>2.3253833699999999</v>
      </c>
      <c r="D468" s="418">
        <v>3.9918868750000001</v>
      </c>
      <c r="E468" s="419">
        <v>5.4908505087874842</v>
      </c>
      <c r="F468" s="417">
        <v>1.0621311499999999</v>
      </c>
      <c r="G468" s="418">
        <v>1.4854848430000001</v>
      </c>
      <c r="H468" s="419">
        <v>1.387006186082318</v>
      </c>
      <c r="I468" s="417">
        <v>1.69876564</v>
      </c>
      <c r="J468" s="418">
        <v>5.2381951930000001</v>
      </c>
      <c r="K468" s="419">
        <v>7.0468653528310767</v>
      </c>
      <c r="L468" s="420"/>
      <c r="M468" s="421"/>
      <c r="N468" s="419">
        <v>4.7068488377608247E-3</v>
      </c>
      <c r="O468" s="417">
        <v>0.23752375000000001</v>
      </c>
      <c r="P468" s="418">
        <v>0.45717571299999998</v>
      </c>
      <c r="Q468" s="419">
        <v>0.83596494760909712</v>
      </c>
      <c r="R468" s="422"/>
      <c r="S468" s="423"/>
      <c r="T468" s="419">
        <v>770.58230299957461</v>
      </c>
      <c r="U468" s="417">
        <v>6.2654804120229645E-4</v>
      </c>
      <c r="V468" s="418">
        <v>8.36951030057413E-4</v>
      </c>
      <c r="W468" s="419">
        <v>2.9828983802351848E-3</v>
      </c>
      <c r="X468" s="417">
        <v>7.4127608915906785E-4</v>
      </c>
      <c r="Y468" s="418">
        <v>9.9022619047619046E-4</v>
      </c>
      <c r="Z468" s="419">
        <v>3.8241554565587796E-3</v>
      </c>
      <c r="AA468" s="417">
        <v>1.31830019E-2</v>
      </c>
      <c r="AB468" s="418">
        <v>2.4621622060000001E-2</v>
      </c>
      <c r="AC468" s="419">
        <v>4.9002600033566469E-2</v>
      </c>
      <c r="AD468" s="417">
        <v>3.7510702000000001E-3</v>
      </c>
      <c r="AE468" s="418">
        <v>5.37617663E-3</v>
      </c>
      <c r="AF468" s="419">
        <v>9.1251204197268718E-3</v>
      </c>
      <c r="AG468" s="417">
        <v>2.1435380600000001E-2</v>
      </c>
      <c r="AH468" s="418">
        <v>2.7423084024999999E-2</v>
      </c>
      <c r="AI468" s="419">
        <v>1.0797806658931782E-2</v>
      </c>
      <c r="AJ468" s="417">
        <v>9.6461564999999992E-3</v>
      </c>
      <c r="AK468" s="418">
        <v>1.281775904E-2</v>
      </c>
      <c r="AL468" s="419">
        <v>4.0208879335821637E-3</v>
      </c>
      <c r="AM468" s="417">
        <v>4.1370545500000001E-2</v>
      </c>
      <c r="AN468" s="418">
        <v>7.3039531594999998E-2</v>
      </c>
      <c r="AO468" s="419">
        <v>0.10780013928262606</v>
      </c>
      <c r="AP468" s="417">
        <v>0.25022502000000002</v>
      </c>
      <c r="AQ468" s="418">
        <v>0.48891388650000001</v>
      </c>
      <c r="AR468" s="440">
        <v>0.48891388650000001</v>
      </c>
      <c r="AS468" s="422"/>
      <c r="AT468" s="423"/>
      <c r="AU468" s="423"/>
    </row>
    <row r="469" spans="1:47" x14ac:dyDescent="0.2">
      <c r="A469" s="231">
        <v>1986</v>
      </c>
      <c r="B469" s="232">
        <v>25</v>
      </c>
      <c r="C469" s="417">
        <v>2.4157565499999998</v>
      </c>
      <c r="D469" s="418">
        <v>4.1550479449999997</v>
      </c>
      <c r="E469" s="419">
        <v>5.4925264637610445</v>
      </c>
      <c r="F469" s="417">
        <v>1.1050348999999999</v>
      </c>
      <c r="G469" s="418">
        <v>1.5720306884999999</v>
      </c>
      <c r="H469" s="419">
        <v>1.3883606279225418</v>
      </c>
      <c r="I469" s="417">
        <v>1.7204025199999999</v>
      </c>
      <c r="J469" s="418">
        <v>5.2593224479999998</v>
      </c>
      <c r="K469" s="419">
        <v>7.050224607884175</v>
      </c>
      <c r="L469" s="420"/>
      <c r="M469" s="421"/>
      <c r="N469" s="419">
        <v>4.7096149240167164E-3</v>
      </c>
      <c r="O469" s="417">
        <v>0.23752375000000001</v>
      </c>
      <c r="P469" s="418">
        <v>0.45717571299999998</v>
      </c>
      <c r="Q469" s="419">
        <v>0.83602937805511501</v>
      </c>
      <c r="R469" s="422"/>
      <c r="S469" s="423"/>
      <c r="T469" s="419">
        <v>771.39081302534635</v>
      </c>
      <c r="U469" s="417">
        <v>6.2654804120229645E-4</v>
      </c>
      <c r="V469" s="418">
        <v>8.36951030057413E-4</v>
      </c>
      <c r="W469" s="419">
        <v>2.9858102130307586E-3</v>
      </c>
      <c r="X469" s="417">
        <v>7.4127608915906785E-4</v>
      </c>
      <c r="Y469" s="418">
        <v>9.9022619047619046E-4</v>
      </c>
      <c r="Z469" s="419">
        <v>3.8368245277486165E-3</v>
      </c>
      <c r="AA469" s="417">
        <v>1.3709866100000001E-2</v>
      </c>
      <c r="AB469" s="418">
        <v>2.5688543729999999E-2</v>
      </c>
      <c r="AC469" s="419">
        <v>4.9050537669308759E-2</v>
      </c>
      <c r="AD469" s="417">
        <v>3.9019571000000002E-3</v>
      </c>
      <c r="AE469" s="418">
        <v>5.6798109300000002E-3</v>
      </c>
      <c r="AF469" s="419">
        <v>9.1340354969188103E-3</v>
      </c>
      <c r="AG469" s="417">
        <v>2.2294017199999999E-2</v>
      </c>
      <c r="AH469" s="418">
        <v>2.9157109130000001E-2</v>
      </c>
      <c r="AI469" s="419">
        <v>1.0808354960234409E-2</v>
      </c>
      <c r="AJ469" s="417">
        <v>1.00318631E-2</v>
      </c>
      <c r="AK469" s="418">
        <v>1.3597920689999999E-2</v>
      </c>
      <c r="AL469" s="419">
        <v>4.0248299917402166E-3</v>
      </c>
      <c r="AM469" s="417">
        <v>4.3026408299999999E-2</v>
      </c>
      <c r="AN469" s="418">
        <v>7.6387055329999995E-2</v>
      </c>
      <c r="AO469" s="419">
        <v>0.10790558430686102</v>
      </c>
      <c r="AP469" s="417">
        <v>0.25022502000000002</v>
      </c>
      <c r="AQ469" s="418">
        <v>0.48891388650000001</v>
      </c>
      <c r="AR469" s="440">
        <v>0.48891388650000001</v>
      </c>
      <c r="AS469" s="422"/>
      <c r="AT469" s="423"/>
      <c r="AU469" s="423"/>
    </row>
    <row r="470" spans="1:47" x14ac:dyDescent="0.2">
      <c r="A470" s="231">
        <v>1986</v>
      </c>
      <c r="B470" s="232">
        <v>26</v>
      </c>
      <c r="C470" s="417">
        <v>2.4157565499999998</v>
      </c>
      <c r="D470" s="418">
        <v>4.1550479449999997</v>
      </c>
      <c r="E470" s="419">
        <v>5.495466985326364</v>
      </c>
      <c r="F470" s="417">
        <v>1.1050348999999999</v>
      </c>
      <c r="G470" s="418">
        <v>1.5720306884999999</v>
      </c>
      <c r="H470" s="419">
        <v>1.3907313736298372</v>
      </c>
      <c r="I470" s="417">
        <v>1.7204025199999999</v>
      </c>
      <c r="J470" s="418">
        <v>5.2593224479999998</v>
      </c>
      <c r="K470" s="419">
        <v>7.05609125254988</v>
      </c>
      <c r="L470" s="420"/>
      <c r="M470" s="421"/>
      <c r="N470" s="419">
        <v>4.7144562332438779E-3</v>
      </c>
      <c r="O470" s="417">
        <v>0.23752375000000001</v>
      </c>
      <c r="P470" s="418">
        <v>0.45717571299999998</v>
      </c>
      <c r="Q470" s="419">
        <v>0.83614201094366758</v>
      </c>
      <c r="R470" s="422"/>
      <c r="S470" s="423"/>
      <c r="T470" s="419">
        <v>771.87867704080952</v>
      </c>
      <c r="U470" s="417">
        <v>6.2654804120229645E-4</v>
      </c>
      <c r="V470" s="418">
        <v>8.36951030057413E-4</v>
      </c>
      <c r="W470" s="419">
        <v>2.9909146351440336E-3</v>
      </c>
      <c r="X470" s="417">
        <v>7.4127608915906785E-4</v>
      </c>
      <c r="Y470" s="418">
        <v>9.9022619047619046E-4</v>
      </c>
      <c r="Z470" s="419">
        <v>3.8589971071171353E-3</v>
      </c>
      <c r="AA470" s="417">
        <v>1.3709866100000001E-2</v>
      </c>
      <c r="AB470" s="418">
        <v>2.5688543729999999E-2</v>
      </c>
      <c r="AC470" s="419">
        <v>4.9134259672783696E-2</v>
      </c>
      <c r="AD470" s="417">
        <v>3.9019571000000002E-3</v>
      </c>
      <c r="AE470" s="418">
        <v>5.6798109300000002E-3</v>
      </c>
      <c r="AF470" s="419">
        <v>9.1496522102993052E-3</v>
      </c>
      <c r="AG470" s="417">
        <v>2.2294017199999999E-2</v>
      </c>
      <c r="AH470" s="418">
        <v>2.9157109130000001E-2</v>
      </c>
      <c r="AI470" s="419">
        <v>1.0826830891750924E-2</v>
      </c>
      <c r="AJ470" s="417">
        <v>1.00318631E-2</v>
      </c>
      <c r="AK470" s="418">
        <v>1.3597920689999999E-2</v>
      </c>
      <c r="AL470" s="419">
        <v>4.031699444625501E-3</v>
      </c>
      <c r="AM470" s="417">
        <v>4.3026408299999999E-2</v>
      </c>
      <c r="AN470" s="418">
        <v>7.6387055329999995E-2</v>
      </c>
      <c r="AO470" s="419">
        <v>0.10808993123870909</v>
      </c>
      <c r="AP470" s="417">
        <v>0.25022502000000002</v>
      </c>
      <c r="AQ470" s="418">
        <v>0.48891388650000001</v>
      </c>
      <c r="AR470" s="440">
        <v>0.48891388650000001</v>
      </c>
      <c r="AS470" s="422"/>
      <c r="AT470" s="423"/>
      <c r="AU470" s="423"/>
    </row>
    <row r="471" spans="1:47" x14ac:dyDescent="0.2">
      <c r="A471" s="231">
        <v>1986</v>
      </c>
      <c r="B471" s="232">
        <v>27</v>
      </c>
      <c r="C471" s="417">
        <v>2.4157565499999998</v>
      </c>
      <c r="D471" s="418">
        <v>4.1550479449999997</v>
      </c>
      <c r="E471" s="419">
        <v>5.3076579543465749</v>
      </c>
      <c r="F471" s="417">
        <v>1.1050348999999999</v>
      </c>
      <c r="G471" s="418">
        <v>1.5720306884999999</v>
      </c>
      <c r="H471" s="419">
        <v>1.3431447691910228</v>
      </c>
      <c r="I471" s="417">
        <v>1.7204025199999999</v>
      </c>
      <c r="J471" s="418">
        <v>5.2593224479999998</v>
      </c>
      <c r="K471" s="419">
        <v>7.0985967014192735</v>
      </c>
      <c r="L471" s="420"/>
      <c r="M471" s="421"/>
      <c r="N471" s="419">
        <v>4.9411734213399335E-3</v>
      </c>
      <c r="O471" s="417">
        <v>0.23752375000000001</v>
      </c>
      <c r="P471" s="418">
        <v>0.45717571299999998</v>
      </c>
      <c r="Q471" s="419">
        <v>0.80261538161280455</v>
      </c>
      <c r="R471" s="422"/>
      <c r="S471" s="423"/>
      <c r="T471" s="419">
        <v>771.9695588429048</v>
      </c>
      <c r="U471" s="417">
        <v>6.2654804120229645E-4</v>
      </c>
      <c r="V471" s="418">
        <v>8.36951030057413E-4</v>
      </c>
      <c r="W471" s="419">
        <v>2.8885693343667436E-3</v>
      </c>
      <c r="X471" s="417">
        <v>7.4127608915906785E-4</v>
      </c>
      <c r="Y471" s="418">
        <v>9.9022619047619046E-4</v>
      </c>
      <c r="Z471" s="419">
        <v>3.8729121350767975E-3</v>
      </c>
      <c r="AA471" s="417">
        <v>1.3709866100000001E-2</v>
      </c>
      <c r="AB471" s="418">
        <v>2.5688543729999999E-2</v>
      </c>
      <c r="AC471" s="419">
        <v>4.7452916085373081E-2</v>
      </c>
      <c r="AD471" s="417">
        <v>3.9019571000000002E-3</v>
      </c>
      <c r="AE471" s="418">
        <v>5.6798109300000002E-3</v>
      </c>
      <c r="AF471" s="419">
        <v>8.8365524414331063E-3</v>
      </c>
      <c r="AG471" s="417">
        <v>2.2294017199999999E-2</v>
      </c>
      <c r="AH471" s="418">
        <v>2.9157109130000001E-2</v>
      </c>
      <c r="AI471" s="419">
        <v>1.0456354026551991E-2</v>
      </c>
      <c r="AJ471" s="417">
        <v>1.00318631E-2</v>
      </c>
      <c r="AK471" s="418">
        <v>1.3597920689999999E-2</v>
      </c>
      <c r="AL471" s="419">
        <v>3.8937354234900952E-3</v>
      </c>
      <c r="AM471" s="417">
        <v>4.3026408299999999E-2</v>
      </c>
      <c r="AN471" s="418">
        <v>7.6387055329999995E-2</v>
      </c>
      <c r="AO471" s="419">
        <v>0.10439122867548398</v>
      </c>
      <c r="AP471" s="417">
        <v>0.25022502000000002</v>
      </c>
      <c r="AQ471" s="418">
        <v>0.48891388650000001</v>
      </c>
      <c r="AR471" s="440">
        <v>0.48891388650000001</v>
      </c>
      <c r="AS471" s="422"/>
      <c r="AT471" s="423"/>
      <c r="AU471" s="423"/>
    </row>
    <row r="472" spans="1:47" x14ac:dyDescent="0.2">
      <c r="A472" s="231">
        <v>1986</v>
      </c>
      <c r="B472" s="232">
        <v>28</v>
      </c>
      <c r="C472" s="417">
        <v>2.4157565499999998</v>
      </c>
      <c r="D472" s="418">
        <v>4.1550479449999997</v>
      </c>
      <c r="E472" s="419">
        <v>5.3091275584513538</v>
      </c>
      <c r="F472" s="417">
        <v>1.1050348999999999</v>
      </c>
      <c r="G472" s="418">
        <v>1.5720306884999999</v>
      </c>
      <c r="H472" s="419">
        <v>1.3443334097335233</v>
      </c>
      <c r="I472" s="417">
        <v>1.7204025199999999</v>
      </c>
      <c r="J472" s="418">
        <v>5.2593224479999998</v>
      </c>
      <c r="K472" s="419">
        <v>7.1016773231040435</v>
      </c>
      <c r="L472" s="420"/>
      <c r="M472" s="421"/>
      <c r="N472" s="419">
        <v>4.9437971033215334E-3</v>
      </c>
      <c r="O472" s="417">
        <v>0.23752375000000001</v>
      </c>
      <c r="P472" s="418">
        <v>0.45717571299999998</v>
      </c>
      <c r="Q472" s="419">
        <v>0.80267412577736319</v>
      </c>
      <c r="R472" s="422"/>
      <c r="S472" s="423"/>
      <c r="T472" s="419">
        <v>771.95729621173666</v>
      </c>
      <c r="U472" s="417">
        <v>6.2654804120229645E-4</v>
      </c>
      <c r="V472" s="418">
        <v>8.36951030057413E-4</v>
      </c>
      <c r="W472" s="419">
        <v>2.8911232598988605E-3</v>
      </c>
      <c r="X472" s="417">
        <v>7.4127608915906785E-4</v>
      </c>
      <c r="Y472" s="418">
        <v>9.9022619047619046E-4</v>
      </c>
      <c r="Z472" s="419">
        <v>3.8844183202098649E-3</v>
      </c>
      <c r="AA472" s="417">
        <v>1.3709866100000001E-2</v>
      </c>
      <c r="AB472" s="418">
        <v>2.5688543729999999E-2</v>
      </c>
      <c r="AC472" s="419">
        <v>4.74949390430668E-2</v>
      </c>
      <c r="AD472" s="417">
        <v>3.9019571000000002E-3</v>
      </c>
      <c r="AE472" s="418">
        <v>5.6798109300000002E-3</v>
      </c>
      <c r="AF472" s="419">
        <v>8.8443843776892014E-3</v>
      </c>
      <c r="AG472" s="417">
        <v>2.2294017199999999E-2</v>
      </c>
      <c r="AH472" s="418">
        <v>2.9157109130000001E-2</v>
      </c>
      <c r="AI472" s="419">
        <v>1.0465594014948044E-2</v>
      </c>
      <c r="AJ472" s="417">
        <v>1.00318631E-2</v>
      </c>
      <c r="AK472" s="418">
        <v>1.3597920689999999E-2</v>
      </c>
      <c r="AL472" s="419">
        <v>3.8971807559034779E-3</v>
      </c>
      <c r="AM472" s="417">
        <v>4.3026408299999999E-2</v>
      </c>
      <c r="AN472" s="418">
        <v>7.6387055329999995E-2</v>
      </c>
      <c r="AO472" s="419">
        <v>0.10448337004015179</v>
      </c>
      <c r="AP472" s="417">
        <v>0.25022502000000002</v>
      </c>
      <c r="AQ472" s="418">
        <v>0.48891388650000001</v>
      </c>
      <c r="AR472" s="440">
        <v>0.48891388650000001</v>
      </c>
      <c r="AS472" s="422"/>
      <c r="AT472" s="423"/>
      <c r="AU472" s="423"/>
    </row>
    <row r="473" spans="1:47" x14ac:dyDescent="0.2">
      <c r="A473" s="231">
        <v>1986</v>
      </c>
      <c r="B473" s="232">
        <v>29</v>
      </c>
      <c r="C473" s="417">
        <v>2.4157565499999998</v>
      </c>
      <c r="D473" s="418">
        <v>4.1550479449999997</v>
      </c>
      <c r="E473" s="419">
        <v>5.3104798282840546</v>
      </c>
      <c r="F473" s="417">
        <v>1.1050348999999999</v>
      </c>
      <c r="G473" s="418">
        <v>1.5720306884999999</v>
      </c>
      <c r="H473" s="419">
        <v>1.3454149595377516</v>
      </c>
      <c r="I473" s="417">
        <v>1.7204025199999999</v>
      </c>
      <c r="J473" s="418">
        <v>5.2593224479999998</v>
      </c>
      <c r="K473" s="419">
        <v>7.1044386887803466</v>
      </c>
      <c r="L473" s="420"/>
      <c r="M473" s="421"/>
      <c r="N473" s="419">
        <v>4.946204194229125E-3</v>
      </c>
      <c r="O473" s="417">
        <v>0.23752375000000001</v>
      </c>
      <c r="P473" s="418">
        <v>0.45717571299999998</v>
      </c>
      <c r="Q473" s="419">
        <v>0.80272229004425966</v>
      </c>
      <c r="R473" s="422"/>
      <c r="S473" s="423"/>
      <c r="T473" s="419">
        <v>771.93271419224027</v>
      </c>
      <c r="U473" s="417">
        <v>6.2654804120229645E-4</v>
      </c>
      <c r="V473" s="418">
        <v>8.36951030057413E-4</v>
      </c>
      <c r="W473" s="419">
        <v>2.8934559202998312E-3</v>
      </c>
      <c r="X473" s="417">
        <v>7.4127608915906785E-4</v>
      </c>
      <c r="Y473" s="418">
        <v>9.9022619047619046E-4</v>
      </c>
      <c r="Z473" s="419">
        <v>3.8949505490105921E-3</v>
      </c>
      <c r="AA473" s="417">
        <v>1.3709866100000001E-2</v>
      </c>
      <c r="AB473" s="418">
        <v>2.5688543729999999E-2</v>
      </c>
      <c r="AC473" s="419">
        <v>4.7533241370937958E-2</v>
      </c>
      <c r="AD473" s="417">
        <v>3.9019571000000002E-3</v>
      </c>
      <c r="AE473" s="418">
        <v>5.6798109300000002E-3</v>
      </c>
      <c r="AF473" s="419">
        <v>8.8514928283796243E-3</v>
      </c>
      <c r="AG473" s="417">
        <v>2.2294017199999999E-2</v>
      </c>
      <c r="AH473" s="418">
        <v>2.9157109130000001E-2</v>
      </c>
      <c r="AI473" s="419">
        <v>1.0474037055309169E-2</v>
      </c>
      <c r="AJ473" s="417">
        <v>1.00318631E-2</v>
      </c>
      <c r="AK473" s="418">
        <v>1.3597920689999999E-2</v>
      </c>
      <c r="AL473" s="419">
        <v>3.9003189194913614E-3</v>
      </c>
      <c r="AM473" s="417">
        <v>4.3026408299999999E-2</v>
      </c>
      <c r="AN473" s="418">
        <v>7.6387055329999995E-2</v>
      </c>
      <c r="AO473" s="419">
        <v>0.10456767901929737</v>
      </c>
      <c r="AP473" s="417">
        <v>0.25022502000000002</v>
      </c>
      <c r="AQ473" s="418">
        <v>0.48891388650000001</v>
      </c>
      <c r="AR473" s="440">
        <v>0.48891388650000001</v>
      </c>
      <c r="AS473" s="422"/>
      <c r="AT473" s="423"/>
      <c r="AU473" s="423"/>
    </row>
    <row r="474" spans="1:47" x14ac:dyDescent="0.2">
      <c r="A474" s="231">
        <v>1986</v>
      </c>
      <c r="B474" s="232">
        <v>30</v>
      </c>
      <c r="C474" s="417">
        <v>2.4157565499999998</v>
      </c>
      <c r="D474" s="418">
        <v>4.1550479449999997</v>
      </c>
      <c r="E474" s="419">
        <v>5.3117388790605844</v>
      </c>
      <c r="F474" s="417">
        <v>1.1050348999999999</v>
      </c>
      <c r="G474" s="418">
        <v>1.5720306884999999</v>
      </c>
      <c r="H474" s="419">
        <v>1.3464294317103809</v>
      </c>
      <c r="I474" s="417">
        <v>1.7204025199999999</v>
      </c>
      <c r="J474" s="418">
        <v>5.2593224479999998</v>
      </c>
      <c r="K474" s="419">
        <v>7.107102566469246</v>
      </c>
      <c r="L474" s="420"/>
      <c r="M474" s="421"/>
      <c r="N474" s="419">
        <v>4.9484405045765708E-3</v>
      </c>
      <c r="O474" s="417">
        <v>0.23752375000000001</v>
      </c>
      <c r="P474" s="418">
        <v>0.45717571299999998</v>
      </c>
      <c r="Q474" s="419">
        <v>0.8027716891566512</v>
      </c>
      <c r="R474" s="422"/>
      <c r="S474" s="423"/>
      <c r="T474" s="419">
        <v>771.90428816728945</v>
      </c>
      <c r="U474" s="417">
        <v>6.2654804120229645E-4</v>
      </c>
      <c r="V474" s="418">
        <v>8.36951030057413E-4</v>
      </c>
      <c r="W474" s="419">
        <v>2.8956337268928028E-3</v>
      </c>
      <c r="X474" s="417">
        <v>7.4127608915906785E-4</v>
      </c>
      <c r="Y474" s="418">
        <v>9.9022619047619046E-4</v>
      </c>
      <c r="Z474" s="419">
        <v>3.9047348921877798E-3</v>
      </c>
      <c r="AA474" s="417">
        <v>1.3709866100000001E-2</v>
      </c>
      <c r="AB474" s="418">
        <v>2.5688543729999999E-2</v>
      </c>
      <c r="AC474" s="419">
        <v>4.7569041612183664E-2</v>
      </c>
      <c r="AD474" s="417">
        <v>3.9019571000000002E-3</v>
      </c>
      <c r="AE474" s="418">
        <v>5.6798109300000002E-3</v>
      </c>
      <c r="AF474" s="419">
        <v>8.8581680191267328E-3</v>
      </c>
      <c r="AG474" s="417">
        <v>2.2294017199999999E-2</v>
      </c>
      <c r="AH474" s="418">
        <v>2.9157109130000001E-2</v>
      </c>
      <c r="AI474" s="419">
        <v>1.0481904991282718E-2</v>
      </c>
      <c r="AJ474" s="417">
        <v>1.00318631E-2</v>
      </c>
      <c r="AK474" s="418">
        <v>1.3597920689999999E-2</v>
      </c>
      <c r="AL474" s="419">
        <v>3.9032592108299356E-3</v>
      </c>
      <c r="AM474" s="417">
        <v>4.3026408299999999E-2</v>
      </c>
      <c r="AN474" s="418">
        <v>7.6387055329999995E-2</v>
      </c>
      <c r="AO474" s="419">
        <v>0.10464648626387714</v>
      </c>
      <c r="AP474" s="417">
        <v>0.25022502000000002</v>
      </c>
      <c r="AQ474" s="418">
        <v>0.48891388650000001</v>
      </c>
      <c r="AR474" s="440">
        <v>0.48891388650000001</v>
      </c>
      <c r="AS474" s="422"/>
      <c r="AT474" s="423"/>
      <c r="AU474" s="423"/>
    </row>
    <row r="475" spans="1:47" x14ac:dyDescent="0.2">
      <c r="A475" s="231">
        <v>1986</v>
      </c>
      <c r="B475" s="232">
        <v>31</v>
      </c>
      <c r="C475" s="417">
        <v>2.4157565499999998</v>
      </c>
      <c r="D475" s="418">
        <v>4.1550479449999997</v>
      </c>
      <c r="E475" s="419">
        <v>5.3128619815279929</v>
      </c>
      <c r="F475" s="417">
        <v>1.1050348999999999</v>
      </c>
      <c r="G475" s="418">
        <v>1.5720306884999999</v>
      </c>
      <c r="H475" s="419">
        <v>1.347348873785317</v>
      </c>
      <c r="I475" s="417">
        <v>1.7204025199999999</v>
      </c>
      <c r="J475" s="418">
        <v>5.2593224479999998</v>
      </c>
      <c r="K475" s="419">
        <v>7.1094542829860137</v>
      </c>
      <c r="L475" s="420"/>
      <c r="M475" s="421"/>
      <c r="N475" s="419">
        <v>4.9504770464046987E-3</v>
      </c>
      <c r="O475" s="417">
        <v>0.23752375000000001</v>
      </c>
      <c r="P475" s="418">
        <v>0.45717571299999998</v>
      </c>
      <c r="Q475" s="419">
        <v>0.80281113478925237</v>
      </c>
      <c r="R475" s="422"/>
      <c r="S475" s="423"/>
      <c r="T475" s="419">
        <v>771.87828289678282</v>
      </c>
      <c r="U475" s="417">
        <v>6.2654804120229645E-4</v>
      </c>
      <c r="V475" s="418">
        <v>8.36951030057413E-4</v>
      </c>
      <c r="W475" s="419">
        <v>2.8976081920382593E-3</v>
      </c>
      <c r="X475" s="417">
        <v>7.4127608915906785E-4</v>
      </c>
      <c r="Y475" s="418">
        <v>9.9022619047619046E-4</v>
      </c>
      <c r="Z475" s="419">
        <v>3.9136662360276363E-3</v>
      </c>
      <c r="AA475" s="417">
        <v>1.3709866100000001E-2</v>
      </c>
      <c r="AB475" s="418">
        <v>2.5688543729999999E-2</v>
      </c>
      <c r="AC475" s="419">
        <v>4.7601498463340858E-2</v>
      </c>
      <c r="AD475" s="417">
        <v>3.9019571000000002E-3</v>
      </c>
      <c r="AE475" s="418">
        <v>5.6798109300000002E-3</v>
      </c>
      <c r="AF475" s="419">
        <v>8.8642283964981815E-3</v>
      </c>
      <c r="AG475" s="417">
        <v>2.2294017199999999E-2</v>
      </c>
      <c r="AH475" s="418">
        <v>2.9157109130000001E-2</v>
      </c>
      <c r="AI475" s="419">
        <v>1.0489074999398175E-2</v>
      </c>
      <c r="AJ475" s="417">
        <v>1.00318631E-2</v>
      </c>
      <c r="AK475" s="418">
        <v>1.3597920689999999E-2</v>
      </c>
      <c r="AL475" s="419">
        <v>3.9059208600476644E-3</v>
      </c>
      <c r="AM475" s="417">
        <v>4.3026408299999999E-2</v>
      </c>
      <c r="AN475" s="418">
        <v>7.6387055329999995E-2</v>
      </c>
      <c r="AO475" s="419">
        <v>0.10471797477953156</v>
      </c>
      <c r="AP475" s="417">
        <v>0.25022502000000002</v>
      </c>
      <c r="AQ475" s="418">
        <v>0.48891388650000001</v>
      </c>
      <c r="AR475" s="440">
        <v>0.48891388650000001</v>
      </c>
      <c r="AS475" s="422"/>
      <c r="AT475" s="423"/>
      <c r="AU475" s="423"/>
    </row>
    <row r="476" spans="1:47" x14ac:dyDescent="0.2">
      <c r="A476" s="231">
        <v>1986</v>
      </c>
      <c r="B476" s="232">
        <v>32</v>
      </c>
      <c r="C476" s="417">
        <v>2.4157565499999998</v>
      </c>
      <c r="D476" s="418">
        <v>4.1550479449999997</v>
      </c>
      <c r="E476" s="419">
        <v>5.3128619815279929</v>
      </c>
      <c r="F476" s="417">
        <v>1.1050348999999999</v>
      </c>
      <c r="G476" s="418">
        <v>1.5720306884999999</v>
      </c>
      <c r="H476" s="419">
        <v>1.347348873785317</v>
      </c>
      <c r="I476" s="417">
        <v>1.7204025199999999</v>
      </c>
      <c r="J476" s="418">
        <v>5.2593224479999998</v>
      </c>
      <c r="K476" s="419">
        <v>7.1094542829860137</v>
      </c>
      <c r="L476" s="420"/>
      <c r="M476" s="421"/>
      <c r="N476" s="419">
        <v>4.9504770464046987E-3</v>
      </c>
      <c r="O476" s="417">
        <v>0.23752375000000001</v>
      </c>
      <c r="P476" s="418">
        <v>0.45717571299999998</v>
      </c>
      <c r="Q476" s="419">
        <v>0.80281113478925237</v>
      </c>
      <c r="R476" s="425"/>
      <c r="S476" s="426"/>
      <c r="T476" s="419">
        <v>771.87828289678282</v>
      </c>
      <c r="U476" s="417">
        <v>6.2654804120229645E-4</v>
      </c>
      <c r="V476" s="418">
        <v>8.36951030057413E-4</v>
      </c>
      <c r="W476" s="419">
        <v>2.8976081920382593E-3</v>
      </c>
      <c r="X476" s="417">
        <v>7.4127608915906785E-4</v>
      </c>
      <c r="Y476" s="418">
        <v>9.9022619047619046E-4</v>
      </c>
      <c r="Z476" s="419">
        <v>3.9136662360276363E-3</v>
      </c>
      <c r="AA476" s="417">
        <v>1.3709866100000001E-2</v>
      </c>
      <c r="AB476" s="418">
        <v>2.5688543729999999E-2</v>
      </c>
      <c r="AC476" s="419">
        <v>4.7601498463340858E-2</v>
      </c>
      <c r="AD476" s="417">
        <v>3.9019571000000002E-3</v>
      </c>
      <c r="AE476" s="418">
        <v>5.6798109300000002E-3</v>
      </c>
      <c r="AF476" s="419">
        <v>8.8642283964981815E-3</v>
      </c>
      <c r="AG476" s="417">
        <v>2.2294017199999999E-2</v>
      </c>
      <c r="AH476" s="418">
        <v>2.9157109130000001E-2</v>
      </c>
      <c r="AI476" s="419">
        <v>1.0489074999398175E-2</v>
      </c>
      <c r="AJ476" s="417">
        <v>1.00318631E-2</v>
      </c>
      <c r="AK476" s="418">
        <v>1.3597920689999999E-2</v>
      </c>
      <c r="AL476" s="419">
        <v>3.9059208600476644E-3</v>
      </c>
      <c r="AM476" s="417">
        <v>4.3026408299999999E-2</v>
      </c>
      <c r="AN476" s="418">
        <v>7.6387055329999995E-2</v>
      </c>
      <c r="AO476" s="419">
        <v>0.10471797477953156</v>
      </c>
      <c r="AP476" s="417">
        <v>0.25022502000000002</v>
      </c>
      <c r="AQ476" s="418">
        <v>0.48891388650000001</v>
      </c>
      <c r="AR476" s="440">
        <v>0.48891388650000001</v>
      </c>
      <c r="AS476" s="425"/>
      <c r="AT476" s="426"/>
      <c r="AU476" s="426"/>
    </row>
    <row r="477" spans="1:47" x14ac:dyDescent="0.2">
      <c r="A477" s="231">
        <v>1986</v>
      </c>
      <c r="B477" s="232">
        <v>33</v>
      </c>
      <c r="C477" s="417">
        <v>2.4157565499999998</v>
      </c>
      <c r="D477" s="418">
        <v>4.1550479449999997</v>
      </c>
      <c r="E477" s="419">
        <v>5.3128619815279929</v>
      </c>
      <c r="F477" s="417">
        <v>1.1050348999999999</v>
      </c>
      <c r="G477" s="418">
        <v>1.5720306884999999</v>
      </c>
      <c r="H477" s="419">
        <v>1.347348873785317</v>
      </c>
      <c r="I477" s="417">
        <v>1.7204025199999999</v>
      </c>
      <c r="J477" s="418">
        <v>5.2593224479999998</v>
      </c>
      <c r="K477" s="419">
        <v>7.1094542829860137</v>
      </c>
      <c r="L477" s="420"/>
      <c r="M477" s="421"/>
      <c r="N477" s="419">
        <v>4.9504770464046987E-3</v>
      </c>
      <c r="O477" s="417">
        <v>0.23752375000000001</v>
      </c>
      <c r="P477" s="418">
        <v>0.45717571299999998</v>
      </c>
      <c r="Q477" s="419">
        <v>0.80281113478925237</v>
      </c>
      <c r="R477" s="425"/>
      <c r="S477" s="426"/>
      <c r="T477" s="419">
        <v>771.87828289678282</v>
      </c>
      <c r="U477" s="417">
        <v>6.2654804120229645E-4</v>
      </c>
      <c r="V477" s="418">
        <v>8.36951030057413E-4</v>
      </c>
      <c r="W477" s="419">
        <v>2.8976081920382593E-3</v>
      </c>
      <c r="X477" s="417">
        <v>7.4127608915906785E-4</v>
      </c>
      <c r="Y477" s="418">
        <v>9.9022619047619046E-4</v>
      </c>
      <c r="Z477" s="419">
        <v>3.9136662360276363E-3</v>
      </c>
      <c r="AA477" s="417">
        <v>1.3709866100000001E-2</v>
      </c>
      <c r="AB477" s="418">
        <v>2.5688543729999999E-2</v>
      </c>
      <c r="AC477" s="419">
        <v>4.7601498463340858E-2</v>
      </c>
      <c r="AD477" s="417">
        <v>3.9019571000000002E-3</v>
      </c>
      <c r="AE477" s="418">
        <v>5.6798109300000002E-3</v>
      </c>
      <c r="AF477" s="419">
        <v>8.8642283964981815E-3</v>
      </c>
      <c r="AG477" s="417">
        <v>2.2294017199999999E-2</v>
      </c>
      <c r="AH477" s="418">
        <v>2.9157109130000001E-2</v>
      </c>
      <c r="AI477" s="419">
        <v>1.0489074999398175E-2</v>
      </c>
      <c r="AJ477" s="417">
        <v>1.00318631E-2</v>
      </c>
      <c r="AK477" s="418">
        <v>1.3597920689999999E-2</v>
      </c>
      <c r="AL477" s="419">
        <v>3.9059208600476644E-3</v>
      </c>
      <c r="AM477" s="417">
        <v>4.3026408299999999E-2</v>
      </c>
      <c r="AN477" s="418">
        <v>7.6387055329999995E-2</v>
      </c>
      <c r="AO477" s="419">
        <v>0.10471797477953156</v>
      </c>
      <c r="AP477" s="417">
        <v>0.25022502000000002</v>
      </c>
      <c r="AQ477" s="418">
        <v>0.48891388650000001</v>
      </c>
      <c r="AR477" s="440">
        <v>0.48891388650000001</v>
      </c>
      <c r="AS477" s="425"/>
      <c r="AT477" s="426"/>
      <c r="AU477" s="426"/>
    </row>
    <row r="478" spans="1:47" x14ac:dyDescent="0.2">
      <c r="A478" s="231">
        <v>1986</v>
      </c>
      <c r="B478" s="232">
        <v>34</v>
      </c>
      <c r="C478" s="417">
        <v>2.4157565499999998</v>
      </c>
      <c r="D478" s="418">
        <v>4.1550479449999997</v>
      </c>
      <c r="E478" s="419">
        <v>5.3128619815279929</v>
      </c>
      <c r="F478" s="417">
        <v>1.1050348999999999</v>
      </c>
      <c r="G478" s="418">
        <v>1.5720306884999999</v>
      </c>
      <c r="H478" s="419">
        <v>1.347348873785317</v>
      </c>
      <c r="I478" s="417">
        <v>1.7204025199999999</v>
      </c>
      <c r="J478" s="418">
        <v>5.2593224479999998</v>
      </c>
      <c r="K478" s="419">
        <v>7.1094542829860137</v>
      </c>
      <c r="L478" s="420"/>
      <c r="M478" s="421"/>
      <c r="N478" s="419">
        <v>4.9504770464046987E-3</v>
      </c>
      <c r="O478" s="417">
        <v>0.23752375000000001</v>
      </c>
      <c r="P478" s="418">
        <v>0.45717571299999998</v>
      </c>
      <c r="Q478" s="419">
        <v>0.80281113478925237</v>
      </c>
      <c r="R478" s="425"/>
      <c r="S478" s="426"/>
      <c r="T478" s="419">
        <v>771.87828289678282</v>
      </c>
      <c r="U478" s="417">
        <v>6.2654804120229645E-4</v>
      </c>
      <c r="V478" s="418">
        <v>8.36951030057413E-4</v>
      </c>
      <c r="W478" s="419">
        <v>2.8976081920382593E-3</v>
      </c>
      <c r="X478" s="417">
        <v>7.4127608915906785E-4</v>
      </c>
      <c r="Y478" s="418">
        <v>9.9022619047619046E-4</v>
      </c>
      <c r="Z478" s="419">
        <v>3.9136662360276363E-3</v>
      </c>
      <c r="AA478" s="417">
        <v>1.3709866100000001E-2</v>
      </c>
      <c r="AB478" s="418">
        <v>2.5688543729999999E-2</v>
      </c>
      <c r="AC478" s="419">
        <v>4.7601498463340858E-2</v>
      </c>
      <c r="AD478" s="417">
        <v>3.9019571000000002E-3</v>
      </c>
      <c r="AE478" s="418">
        <v>5.6798109300000002E-3</v>
      </c>
      <c r="AF478" s="419">
        <v>8.8642283964981815E-3</v>
      </c>
      <c r="AG478" s="417">
        <v>2.2294017199999999E-2</v>
      </c>
      <c r="AH478" s="418">
        <v>2.9157109130000001E-2</v>
      </c>
      <c r="AI478" s="419">
        <v>1.0489074999398175E-2</v>
      </c>
      <c r="AJ478" s="417">
        <v>1.00318631E-2</v>
      </c>
      <c r="AK478" s="418">
        <v>1.3597920689999999E-2</v>
      </c>
      <c r="AL478" s="419">
        <v>3.9059208600476644E-3</v>
      </c>
      <c r="AM478" s="417">
        <v>4.3026408299999999E-2</v>
      </c>
      <c r="AN478" s="418">
        <v>7.6387055329999995E-2</v>
      </c>
      <c r="AO478" s="419">
        <v>0.10471797477953156</v>
      </c>
      <c r="AP478" s="417">
        <v>0.25022502000000002</v>
      </c>
      <c r="AQ478" s="418">
        <v>0.48891388650000001</v>
      </c>
      <c r="AR478" s="440">
        <v>0.48891388650000001</v>
      </c>
      <c r="AS478" s="425"/>
      <c r="AT478" s="426"/>
      <c r="AU478" s="426"/>
    </row>
    <row r="479" spans="1:47" x14ac:dyDescent="0.2">
      <c r="A479" s="231">
        <v>1986</v>
      </c>
      <c r="B479" s="232">
        <v>35</v>
      </c>
      <c r="C479" s="417">
        <v>2.4157565499999998</v>
      </c>
      <c r="D479" s="418">
        <v>4.1550479449999997</v>
      </c>
      <c r="E479" s="419">
        <v>5.3128619815279929</v>
      </c>
      <c r="F479" s="417">
        <v>1.1050348999999999</v>
      </c>
      <c r="G479" s="418">
        <v>1.5720306884999999</v>
      </c>
      <c r="H479" s="419">
        <v>1.347348873785317</v>
      </c>
      <c r="I479" s="417">
        <v>1.7204025199999999</v>
      </c>
      <c r="J479" s="418">
        <v>5.2593224479999998</v>
      </c>
      <c r="K479" s="419">
        <v>7.1094542829860137</v>
      </c>
      <c r="L479" s="420"/>
      <c r="M479" s="421"/>
      <c r="N479" s="419">
        <v>4.9504770464046987E-3</v>
      </c>
      <c r="O479" s="417">
        <v>0.23752375000000001</v>
      </c>
      <c r="P479" s="418">
        <v>0.45717571299999998</v>
      </c>
      <c r="Q479" s="419">
        <v>0.80281113478925237</v>
      </c>
      <c r="R479" s="425"/>
      <c r="S479" s="426"/>
      <c r="T479" s="419">
        <v>771.87828289678282</v>
      </c>
      <c r="U479" s="417">
        <v>6.2654804120229645E-4</v>
      </c>
      <c r="V479" s="418">
        <v>8.36951030057413E-4</v>
      </c>
      <c r="W479" s="419">
        <v>2.8976081920382593E-3</v>
      </c>
      <c r="X479" s="417">
        <v>7.4127608915906785E-4</v>
      </c>
      <c r="Y479" s="418">
        <v>9.9022619047619046E-4</v>
      </c>
      <c r="Z479" s="419">
        <v>3.9136662360276363E-3</v>
      </c>
      <c r="AA479" s="417">
        <v>1.3709866100000001E-2</v>
      </c>
      <c r="AB479" s="418">
        <v>2.5688543729999999E-2</v>
      </c>
      <c r="AC479" s="419">
        <v>4.7601498463340858E-2</v>
      </c>
      <c r="AD479" s="417">
        <v>3.9019571000000002E-3</v>
      </c>
      <c r="AE479" s="418">
        <v>5.6798109300000002E-3</v>
      </c>
      <c r="AF479" s="419">
        <v>8.8642283964981815E-3</v>
      </c>
      <c r="AG479" s="417">
        <v>2.2294017199999999E-2</v>
      </c>
      <c r="AH479" s="418">
        <v>2.9157109130000001E-2</v>
      </c>
      <c r="AI479" s="419">
        <v>1.0489074999398175E-2</v>
      </c>
      <c r="AJ479" s="417">
        <v>1.00318631E-2</v>
      </c>
      <c r="AK479" s="418">
        <v>1.3597920689999999E-2</v>
      </c>
      <c r="AL479" s="419">
        <v>3.9059208600476644E-3</v>
      </c>
      <c r="AM479" s="417">
        <v>4.3026408299999999E-2</v>
      </c>
      <c r="AN479" s="418">
        <v>7.6387055329999995E-2</v>
      </c>
      <c r="AO479" s="419">
        <v>0.10471797477953156</v>
      </c>
      <c r="AP479" s="417">
        <v>0.25022502000000002</v>
      </c>
      <c r="AQ479" s="418">
        <v>0.48891388650000001</v>
      </c>
      <c r="AR479" s="440">
        <v>0.48891388650000001</v>
      </c>
      <c r="AS479" s="425"/>
      <c r="AT479" s="426"/>
      <c r="AU479" s="426"/>
    </row>
    <row r="480" spans="1:47" x14ac:dyDescent="0.2">
      <c r="A480" s="231">
        <v>1986</v>
      </c>
      <c r="B480" s="232">
        <v>36</v>
      </c>
      <c r="C480" s="417">
        <v>2.4157565499999998</v>
      </c>
      <c r="D480" s="418">
        <v>4.1550479449999997</v>
      </c>
      <c r="E480" s="419">
        <v>5.3128619815279929</v>
      </c>
      <c r="F480" s="417">
        <v>1.1050348999999999</v>
      </c>
      <c r="G480" s="418">
        <v>1.5720306884999999</v>
      </c>
      <c r="H480" s="419">
        <v>1.347348873785317</v>
      </c>
      <c r="I480" s="417">
        <v>1.7204025199999999</v>
      </c>
      <c r="J480" s="418">
        <v>5.2593224479999998</v>
      </c>
      <c r="K480" s="419">
        <v>7.1094542829860137</v>
      </c>
      <c r="L480" s="420"/>
      <c r="M480" s="421"/>
      <c r="N480" s="419">
        <v>4.9504770464046987E-3</v>
      </c>
      <c r="O480" s="417">
        <v>0.23752375000000001</v>
      </c>
      <c r="P480" s="418">
        <v>0.45717571299999998</v>
      </c>
      <c r="Q480" s="419">
        <v>0.80281113478925237</v>
      </c>
      <c r="R480" s="425"/>
      <c r="S480" s="426"/>
      <c r="T480" s="419">
        <v>771.87828289678282</v>
      </c>
      <c r="U480" s="417">
        <v>6.2654804120229645E-4</v>
      </c>
      <c r="V480" s="418">
        <v>8.36951030057413E-4</v>
      </c>
      <c r="W480" s="419">
        <v>2.8976081920382593E-3</v>
      </c>
      <c r="X480" s="417">
        <v>7.4127608915906785E-4</v>
      </c>
      <c r="Y480" s="418">
        <v>9.9022619047619046E-4</v>
      </c>
      <c r="Z480" s="419">
        <v>3.9136662360276363E-3</v>
      </c>
      <c r="AA480" s="417">
        <v>1.3709866100000001E-2</v>
      </c>
      <c r="AB480" s="418">
        <v>2.5688543729999999E-2</v>
      </c>
      <c r="AC480" s="419">
        <v>4.7601498463340858E-2</v>
      </c>
      <c r="AD480" s="417">
        <v>3.9019571000000002E-3</v>
      </c>
      <c r="AE480" s="418">
        <v>5.6798109300000002E-3</v>
      </c>
      <c r="AF480" s="419">
        <v>8.8642283964981815E-3</v>
      </c>
      <c r="AG480" s="417">
        <v>2.2294017199999999E-2</v>
      </c>
      <c r="AH480" s="418">
        <v>2.9157109130000001E-2</v>
      </c>
      <c r="AI480" s="419">
        <v>1.0489074999398175E-2</v>
      </c>
      <c r="AJ480" s="417">
        <v>1.00318631E-2</v>
      </c>
      <c r="AK480" s="418">
        <v>1.3597920689999999E-2</v>
      </c>
      <c r="AL480" s="419">
        <v>3.9059208600476644E-3</v>
      </c>
      <c r="AM480" s="417">
        <v>4.3026408299999999E-2</v>
      </c>
      <c r="AN480" s="418">
        <v>7.6387055329999995E-2</v>
      </c>
      <c r="AO480" s="419">
        <v>0.10471797477953156</v>
      </c>
      <c r="AP480" s="417">
        <v>0.25022502000000002</v>
      </c>
      <c r="AQ480" s="418">
        <v>0.48891388650000001</v>
      </c>
      <c r="AR480" s="440">
        <v>0.48891388650000001</v>
      </c>
      <c r="AS480" s="425"/>
      <c r="AT480" s="426"/>
      <c r="AU480" s="426"/>
    </row>
    <row r="481" spans="1:47" x14ac:dyDescent="0.2">
      <c r="A481" s="231">
        <v>1986</v>
      </c>
      <c r="B481" s="232">
        <v>37</v>
      </c>
      <c r="C481" s="417">
        <v>2.4157565499999998</v>
      </c>
      <c r="D481" s="418">
        <v>4.1550479449999997</v>
      </c>
      <c r="E481" s="419">
        <v>5.3128619815279929</v>
      </c>
      <c r="F481" s="417">
        <v>1.1050348999999999</v>
      </c>
      <c r="G481" s="418">
        <v>1.5720306884999999</v>
      </c>
      <c r="H481" s="419">
        <v>1.347348873785317</v>
      </c>
      <c r="I481" s="417">
        <v>1.7204025199999999</v>
      </c>
      <c r="J481" s="418">
        <v>5.2593224479999998</v>
      </c>
      <c r="K481" s="419">
        <v>7.1094542829860137</v>
      </c>
      <c r="L481" s="420"/>
      <c r="M481" s="421"/>
      <c r="N481" s="419">
        <v>4.9504770464046987E-3</v>
      </c>
      <c r="O481" s="417">
        <v>0.23752375000000001</v>
      </c>
      <c r="P481" s="418">
        <v>0.45717571299999998</v>
      </c>
      <c r="Q481" s="419">
        <v>0.80281113478925237</v>
      </c>
      <c r="R481" s="425"/>
      <c r="S481" s="426"/>
      <c r="T481" s="419">
        <v>771.87828289678282</v>
      </c>
      <c r="U481" s="417">
        <v>6.2654804120229645E-4</v>
      </c>
      <c r="V481" s="418">
        <v>8.36951030057413E-4</v>
      </c>
      <c r="W481" s="419">
        <v>2.8976081920382593E-3</v>
      </c>
      <c r="X481" s="417">
        <v>7.4127608915906785E-4</v>
      </c>
      <c r="Y481" s="418">
        <v>9.9022619047619046E-4</v>
      </c>
      <c r="Z481" s="419">
        <v>3.9136662360276363E-3</v>
      </c>
      <c r="AA481" s="417">
        <v>1.3709866100000001E-2</v>
      </c>
      <c r="AB481" s="418">
        <v>2.5688543729999999E-2</v>
      </c>
      <c r="AC481" s="419">
        <v>4.7601498463340858E-2</v>
      </c>
      <c r="AD481" s="417">
        <v>3.9019571000000002E-3</v>
      </c>
      <c r="AE481" s="418">
        <v>5.6798109300000002E-3</v>
      </c>
      <c r="AF481" s="419">
        <v>8.8642283964981815E-3</v>
      </c>
      <c r="AG481" s="417">
        <v>2.2294017199999999E-2</v>
      </c>
      <c r="AH481" s="418">
        <v>2.9157109130000001E-2</v>
      </c>
      <c r="AI481" s="419">
        <v>1.0489074999398175E-2</v>
      </c>
      <c r="AJ481" s="417">
        <v>1.00318631E-2</v>
      </c>
      <c r="AK481" s="418">
        <v>1.3597920689999999E-2</v>
      </c>
      <c r="AL481" s="419">
        <v>3.9059208600476644E-3</v>
      </c>
      <c r="AM481" s="417">
        <v>4.3026408299999999E-2</v>
      </c>
      <c r="AN481" s="418">
        <v>7.6387055329999995E-2</v>
      </c>
      <c r="AO481" s="419">
        <v>0.10471797477953156</v>
      </c>
      <c r="AP481" s="417">
        <v>0.25022502000000002</v>
      </c>
      <c r="AQ481" s="418">
        <v>0.48891388650000001</v>
      </c>
      <c r="AR481" s="440">
        <v>0.48891388650000001</v>
      </c>
      <c r="AS481" s="425"/>
      <c r="AT481" s="426"/>
      <c r="AU481" s="426"/>
    </row>
    <row r="482" spans="1:47" x14ac:dyDescent="0.2">
      <c r="A482" s="231">
        <v>1986</v>
      </c>
      <c r="B482" s="232">
        <v>38</v>
      </c>
      <c r="C482" s="417">
        <v>2.4157565499999998</v>
      </c>
      <c r="D482" s="418">
        <v>4.1550479449999997</v>
      </c>
      <c r="E482" s="419">
        <v>5.3128619815279929</v>
      </c>
      <c r="F482" s="417">
        <v>1.1050348999999999</v>
      </c>
      <c r="G482" s="418">
        <v>1.5720306884999999</v>
      </c>
      <c r="H482" s="419">
        <v>1.347348873785317</v>
      </c>
      <c r="I482" s="417">
        <v>1.7204025199999999</v>
      </c>
      <c r="J482" s="418">
        <v>5.2593224479999998</v>
      </c>
      <c r="K482" s="419">
        <v>7.1094542829860137</v>
      </c>
      <c r="L482" s="420"/>
      <c r="M482" s="421"/>
      <c r="N482" s="419">
        <v>4.9504770464046987E-3</v>
      </c>
      <c r="O482" s="417">
        <v>0.23752375000000001</v>
      </c>
      <c r="P482" s="418">
        <v>0.45717571299999998</v>
      </c>
      <c r="Q482" s="419">
        <v>0.80281113478925237</v>
      </c>
      <c r="R482" s="425"/>
      <c r="S482" s="426"/>
      <c r="T482" s="419">
        <v>771.87828289678282</v>
      </c>
      <c r="U482" s="417">
        <v>6.2654804120229645E-4</v>
      </c>
      <c r="V482" s="418">
        <v>8.36951030057413E-4</v>
      </c>
      <c r="W482" s="419">
        <v>2.8976081920382593E-3</v>
      </c>
      <c r="X482" s="417">
        <v>7.4127608915906785E-4</v>
      </c>
      <c r="Y482" s="418">
        <v>9.9022619047619046E-4</v>
      </c>
      <c r="Z482" s="419">
        <v>3.9136662360276363E-3</v>
      </c>
      <c r="AA482" s="417">
        <v>1.3709866100000001E-2</v>
      </c>
      <c r="AB482" s="418">
        <v>2.5688543729999999E-2</v>
      </c>
      <c r="AC482" s="419">
        <v>4.7601498463340858E-2</v>
      </c>
      <c r="AD482" s="417">
        <v>3.9019571000000002E-3</v>
      </c>
      <c r="AE482" s="418">
        <v>5.6798109300000002E-3</v>
      </c>
      <c r="AF482" s="419">
        <v>8.8642283964981815E-3</v>
      </c>
      <c r="AG482" s="417">
        <v>2.2294017199999999E-2</v>
      </c>
      <c r="AH482" s="418">
        <v>2.9157109130000001E-2</v>
      </c>
      <c r="AI482" s="419">
        <v>1.0489074999398175E-2</v>
      </c>
      <c r="AJ482" s="417">
        <v>1.00318631E-2</v>
      </c>
      <c r="AK482" s="418">
        <v>1.3597920689999999E-2</v>
      </c>
      <c r="AL482" s="419">
        <v>3.9059208600476644E-3</v>
      </c>
      <c r="AM482" s="417">
        <v>4.3026408299999999E-2</v>
      </c>
      <c r="AN482" s="418">
        <v>7.6387055329999995E-2</v>
      </c>
      <c r="AO482" s="419">
        <v>0.10471797477953156</v>
      </c>
      <c r="AP482" s="417">
        <v>0.25022502000000002</v>
      </c>
      <c r="AQ482" s="418">
        <v>0.48891388650000001</v>
      </c>
      <c r="AR482" s="440">
        <v>0.48891388650000001</v>
      </c>
      <c r="AS482" s="425"/>
      <c r="AT482" s="426"/>
      <c r="AU482" s="426"/>
    </row>
    <row r="483" spans="1:47" x14ac:dyDescent="0.2">
      <c r="A483" s="231">
        <v>1986</v>
      </c>
      <c r="B483" s="232">
        <v>39</v>
      </c>
      <c r="C483" s="417">
        <v>2.4157565499999998</v>
      </c>
      <c r="D483" s="418">
        <v>4.1550479449999997</v>
      </c>
      <c r="E483" s="419">
        <v>5.3128619815279929</v>
      </c>
      <c r="F483" s="417">
        <v>1.1050348999999999</v>
      </c>
      <c r="G483" s="418">
        <v>1.5720306884999999</v>
      </c>
      <c r="H483" s="419">
        <v>1.347348873785317</v>
      </c>
      <c r="I483" s="417">
        <v>1.7204025199999999</v>
      </c>
      <c r="J483" s="418">
        <v>5.2593224479999998</v>
      </c>
      <c r="K483" s="419">
        <v>7.1094542829860137</v>
      </c>
      <c r="L483" s="420"/>
      <c r="M483" s="421"/>
      <c r="N483" s="419">
        <v>4.9504770464046987E-3</v>
      </c>
      <c r="O483" s="417">
        <v>0.23752375000000001</v>
      </c>
      <c r="P483" s="418">
        <v>0.45717571299999998</v>
      </c>
      <c r="Q483" s="419">
        <v>0.80281113478925237</v>
      </c>
      <c r="R483" s="425"/>
      <c r="S483" s="426"/>
      <c r="T483" s="419">
        <v>771.87828289678282</v>
      </c>
      <c r="U483" s="417">
        <v>6.2654804120229645E-4</v>
      </c>
      <c r="V483" s="418">
        <v>8.36951030057413E-4</v>
      </c>
      <c r="W483" s="419">
        <v>2.8976081920382593E-3</v>
      </c>
      <c r="X483" s="417">
        <v>7.4127608915906785E-4</v>
      </c>
      <c r="Y483" s="418">
        <v>9.9022619047619046E-4</v>
      </c>
      <c r="Z483" s="419">
        <v>3.9136662360276363E-3</v>
      </c>
      <c r="AA483" s="417">
        <v>1.3709866100000001E-2</v>
      </c>
      <c r="AB483" s="418">
        <v>2.5688543729999999E-2</v>
      </c>
      <c r="AC483" s="419">
        <v>4.7601498463340858E-2</v>
      </c>
      <c r="AD483" s="417">
        <v>3.9019571000000002E-3</v>
      </c>
      <c r="AE483" s="418">
        <v>5.6798109300000002E-3</v>
      </c>
      <c r="AF483" s="419">
        <v>8.8642283964981815E-3</v>
      </c>
      <c r="AG483" s="417">
        <v>2.2294017199999999E-2</v>
      </c>
      <c r="AH483" s="418">
        <v>2.9157109130000001E-2</v>
      </c>
      <c r="AI483" s="419">
        <v>1.0489074999398175E-2</v>
      </c>
      <c r="AJ483" s="417">
        <v>1.00318631E-2</v>
      </c>
      <c r="AK483" s="418">
        <v>1.3597920689999999E-2</v>
      </c>
      <c r="AL483" s="419">
        <v>3.9059208600476644E-3</v>
      </c>
      <c r="AM483" s="417">
        <v>4.3026408299999999E-2</v>
      </c>
      <c r="AN483" s="418">
        <v>7.6387055329999995E-2</v>
      </c>
      <c r="AO483" s="419">
        <v>0.10471797477953156</v>
      </c>
      <c r="AP483" s="417">
        <v>0.25022502000000002</v>
      </c>
      <c r="AQ483" s="418">
        <v>0.48891388650000001</v>
      </c>
      <c r="AR483" s="440">
        <v>0.48891388650000001</v>
      </c>
      <c r="AS483" s="425"/>
      <c r="AT483" s="426"/>
      <c r="AU483" s="426"/>
    </row>
    <row r="484" spans="1:47" ht="13.5" thickBot="1" x14ac:dyDescent="0.25">
      <c r="A484" s="233">
        <v>1986</v>
      </c>
      <c r="B484" s="234">
        <v>40</v>
      </c>
      <c r="C484" s="428">
        <v>2.4157565499999998</v>
      </c>
      <c r="D484" s="429">
        <v>4.1550479449999997</v>
      </c>
      <c r="E484" s="430">
        <v>5.3128619815279929</v>
      </c>
      <c r="F484" s="428">
        <v>1.1050348999999999</v>
      </c>
      <c r="G484" s="429">
        <v>1.5720306884999999</v>
      </c>
      <c r="H484" s="430">
        <v>1.347348873785317</v>
      </c>
      <c r="I484" s="428">
        <v>1.7204025199999999</v>
      </c>
      <c r="J484" s="429">
        <v>5.2593224479999998</v>
      </c>
      <c r="K484" s="430">
        <v>7.1094542829860137</v>
      </c>
      <c r="L484" s="431"/>
      <c r="M484" s="432"/>
      <c r="N484" s="430">
        <v>4.9504770464046987E-3</v>
      </c>
      <c r="O484" s="428">
        <v>0.23752375000000001</v>
      </c>
      <c r="P484" s="429">
        <v>0.45717571299999998</v>
      </c>
      <c r="Q484" s="430">
        <v>0.80281113478925237</v>
      </c>
      <c r="R484" s="433"/>
      <c r="S484" s="434"/>
      <c r="T484" s="430">
        <v>771.87828289678282</v>
      </c>
      <c r="U484" s="428">
        <v>6.2654804120229645E-4</v>
      </c>
      <c r="V484" s="429">
        <v>8.36951030057413E-4</v>
      </c>
      <c r="W484" s="430">
        <v>2.8976081920382593E-3</v>
      </c>
      <c r="X484" s="428">
        <v>7.4127608915906785E-4</v>
      </c>
      <c r="Y484" s="429">
        <v>9.9022619047619046E-4</v>
      </c>
      <c r="Z484" s="430">
        <v>3.9136662360276363E-3</v>
      </c>
      <c r="AA484" s="428">
        <v>1.3709866100000001E-2</v>
      </c>
      <c r="AB484" s="429">
        <v>2.5688543729999999E-2</v>
      </c>
      <c r="AC484" s="430">
        <v>4.7601498463340858E-2</v>
      </c>
      <c r="AD484" s="428">
        <v>3.9019571000000002E-3</v>
      </c>
      <c r="AE484" s="429">
        <v>5.6798109300000002E-3</v>
      </c>
      <c r="AF484" s="430">
        <v>8.8642283964981815E-3</v>
      </c>
      <c r="AG484" s="428">
        <v>2.2294017199999999E-2</v>
      </c>
      <c r="AH484" s="429">
        <v>2.9157109130000001E-2</v>
      </c>
      <c r="AI484" s="430">
        <v>1.0489074999398175E-2</v>
      </c>
      <c r="AJ484" s="428">
        <v>1.00318631E-2</v>
      </c>
      <c r="AK484" s="429">
        <v>1.3597920689999999E-2</v>
      </c>
      <c r="AL484" s="430">
        <v>3.9059208600476644E-3</v>
      </c>
      <c r="AM484" s="428">
        <v>4.3026408299999999E-2</v>
      </c>
      <c r="AN484" s="429">
        <v>7.6387055329999995E-2</v>
      </c>
      <c r="AO484" s="430">
        <v>0.10471797477953156</v>
      </c>
      <c r="AP484" s="428">
        <v>0.25022502000000002</v>
      </c>
      <c r="AQ484" s="429">
        <v>0.48891388650000001</v>
      </c>
      <c r="AR484" s="441">
        <v>0.48891388650000001</v>
      </c>
      <c r="AS484" s="433"/>
      <c r="AT484" s="434"/>
      <c r="AU484" s="434"/>
    </row>
    <row r="485" spans="1:47" x14ac:dyDescent="0.2">
      <c r="A485" s="229">
        <v>1987</v>
      </c>
      <c r="B485" s="230">
        <v>1</v>
      </c>
      <c r="C485" s="409">
        <v>0.84374800999999999</v>
      </c>
      <c r="D485" s="410">
        <v>2.0282796515000001</v>
      </c>
      <c r="E485" s="411">
        <v>1.3514259457582545</v>
      </c>
      <c r="F485" s="409">
        <v>0.23360417999999999</v>
      </c>
      <c r="G485" s="410">
        <v>0.46793729649999999</v>
      </c>
      <c r="H485" s="411">
        <v>0.32061363759852229</v>
      </c>
      <c r="I485" s="409">
        <v>0.96000748000000002</v>
      </c>
      <c r="J485" s="410">
        <v>4.6992617514999999</v>
      </c>
      <c r="K485" s="411">
        <v>6.7037435060853587</v>
      </c>
      <c r="L485" s="412"/>
      <c r="M485" s="413"/>
      <c r="N485" s="411">
        <v>0.29357451689287484</v>
      </c>
      <c r="O485" s="409">
        <v>0.15671567</v>
      </c>
      <c r="P485" s="410">
        <v>0.51227122199999997</v>
      </c>
      <c r="Q485" s="411">
        <v>0.47687595855135106</v>
      </c>
      <c r="R485" s="414"/>
      <c r="S485" s="415"/>
      <c r="T485" s="411">
        <v>753.01577018885371</v>
      </c>
      <c r="U485" s="409">
        <v>6.2654804120229645E-4</v>
      </c>
      <c r="V485" s="410">
        <v>8.36951030057413E-4</v>
      </c>
      <c r="W485" s="411">
        <v>2.5846213269631732E-3</v>
      </c>
      <c r="X485" s="409">
        <v>7.4127608915906785E-4</v>
      </c>
      <c r="Y485" s="410">
        <v>9.9022619047619046E-4</v>
      </c>
      <c r="Z485" s="411">
        <v>2.4073178612593177E-3</v>
      </c>
      <c r="AA485" s="409">
        <v>2.9726853999999998E-3</v>
      </c>
      <c r="AB485" s="410">
        <v>1.2082940565E-2</v>
      </c>
      <c r="AC485" s="411">
        <v>1.1327201047475593E-2</v>
      </c>
      <c r="AD485" s="409">
        <v>8.4651430000000003E-4</v>
      </c>
      <c r="AE485" s="410">
        <v>1.8084796699999999E-3</v>
      </c>
      <c r="AF485" s="411">
        <v>2.1093205747933904E-3</v>
      </c>
      <c r="AG485" s="409">
        <v>4.8333891999999996E-3</v>
      </c>
      <c r="AH485" s="410">
        <v>7.03492914E-3</v>
      </c>
      <c r="AI485" s="411">
        <v>2.495967477779725E-3</v>
      </c>
      <c r="AJ485" s="409">
        <v>2.1746300999999999E-3</v>
      </c>
      <c r="AK485" s="410">
        <v>3.6430471399999998E-3</v>
      </c>
      <c r="AL485" s="411">
        <v>9.294509790746013E-4</v>
      </c>
      <c r="AM485" s="409">
        <v>9.3297141000000007E-3</v>
      </c>
      <c r="AN485" s="410">
        <v>3.3691072464999999E-2</v>
      </c>
      <c r="AO485" s="411">
        <v>2.4918575844724119E-2</v>
      </c>
      <c r="AP485" s="409">
        <v>0.15961596</v>
      </c>
      <c r="AQ485" s="410">
        <v>0.54309430400000003</v>
      </c>
      <c r="AR485" s="439">
        <v>0.54309430400000003</v>
      </c>
      <c r="AS485" s="414"/>
      <c r="AT485" s="415"/>
      <c r="AU485" s="415"/>
    </row>
    <row r="486" spans="1:47" x14ac:dyDescent="0.2">
      <c r="A486" s="231">
        <v>1987</v>
      </c>
      <c r="B486" s="232">
        <v>2</v>
      </c>
      <c r="C486" s="417">
        <v>0.89025968</v>
      </c>
      <c r="D486" s="418">
        <v>2.0914208940000001</v>
      </c>
      <c r="E486" s="419">
        <v>1.3518449049149417</v>
      </c>
      <c r="F486" s="417">
        <v>0.26619234000000003</v>
      </c>
      <c r="G486" s="418">
        <v>0.50272467450000002</v>
      </c>
      <c r="H486" s="419">
        <v>0.32095186952601507</v>
      </c>
      <c r="I486" s="417">
        <v>1.0025717999999999</v>
      </c>
      <c r="J486" s="418">
        <v>4.7366977314999996</v>
      </c>
      <c r="K486" s="419">
        <v>6.7045612087381725</v>
      </c>
      <c r="L486" s="420"/>
      <c r="M486" s="421"/>
      <c r="N486" s="419">
        <v>0.293619089218705</v>
      </c>
      <c r="O486" s="417">
        <v>0.15671567</v>
      </c>
      <c r="P486" s="418">
        <v>0.51227122199999997</v>
      </c>
      <c r="Q486" s="419">
        <v>0.47689678936033214</v>
      </c>
      <c r="R486" s="422"/>
      <c r="S486" s="423"/>
      <c r="T486" s="419">
        <v>753.02072560222109</v>
      </c>
      <c r="U486" s="417">
        <v>6.2654804120229645E-4</v>
      </c>
      <c r="V486" s="418">
        <v>8.36951030057413E-4</v>
      </c>
      <c r="W486" s="419">
        <v>2.5873480771605056E-3</v>
      </c>
      <c r="X486" s="417">
        <v>7.4127608915906785E-4</v>
      </c>
      <c r="Y486" s="418">
        <v>9.9022619047619046E-4</v>
      </c>
      <c r="Z486" s="419">
        <v>2.4105063096970672E-3</v>
      </c>
      <c r="AA486" s="417">
        <v>3.3757176000000001E-3</v>
      </c>
      <c r="AB486" s="418">
        <v>1.2511927234999999E-2</v>
      </c>
      <c r="AC486" s="419">
        <v>1.1339175521069113E-2</v>
      </c>
      <c r="AD486" s="417">
        <v>9.6032029999999996E-4</v>
      </c>
      <c r="AE486" s="418">
        <v>1.9303737950000001E-3</v>
      </c>
      <c r="AF486" s="419">
        <v>2.1115469925585603E-3</v>
      </c>
      <c r="AG486" s="417">
        <v>5.4884134999999999E-3</v>
      </c>
      <c r="AH486" s="418">
        <v>7.7324010150000002E-3</v>
      </c>
      <c r="AI486" s="419">
        <v>2.4986031643888409E-3</v>
      </c>
      <c r="AJ486" s="417">
        <v>2.4696945999999999E-3</v>
      </c>
      <c r="AK486" s="418">
        <v>3.956937055E-3</v>
      </c>
      <c r="AL486" s="419">
        <v>9.3043178718007222E-4</v>
      </c>
      <c r="AM486" s="417">
        <v>1.0593821600000001E-2</v>
      </c>
      <c r="AN486" s="418">
        <v>3.503669199E-2</v>
      </c>
      <c r="AO486" s="419">
        <v>2.4944856652212789E-2</v>
      </c>
      <c r="AP486" s="417">
        <v>0.15961596</v>
      </c>
      <c r="AQ486" s="418">
        <v>0.54309430400000003</v>
      </c>
      <c r="AR486" s="440">
        <v>0.54309430400000003</v>
      </c>
      <c r="AS486" s="422"/>
      <c r="AT486" s="423"/>
      <c r="AU486" s="423"/>
    </row>
    <row r="487" spans="1:47" x14ac:dyDescent="0.2">
      <c r="A487" s="231">
        <v>1987</v>
      </c>
      <c r="B487" s="232">
        <v>3</v>
      </c>
      <c r="C487" s="417">
        <v>0.94519976999999999</v>
      </c>
      <c r="D487" s="418">
        <v>2.166774508</v>
      </c>
      <c r="E487" s="419">
        <v>1.4317518369031486</v>
      </c>
      <c r="F487" s="417">
        <v>0.30334915000000001</v>
      </c>
      <c r="G487" s="418">
        <v>0.54101493300000003</v>
      </c>
      <c r="H487" s="419">
        <v>0.3849757416669104</v>
      </c>
      <c r="I487" s="417">
        <v>1.04935288</v>
      </c>
      <c r="J487" s="418">
        <v>4.7762532520000001</v>
      </c>
      <c r="K487" s="419">
        <v>6.8641882074230054</v>
      </c>
      <c r="L487" s="420"/>
      <c r="M487" s="421"/>
      <c r="N487" s="419">
        <v>0.30238266080417525</v>
      </c>
      <c r="O487" s="417">
        <v>0.15671567</v>
      </c>
      <c r="P487" s="418">
        <v>0.51227122199999997</v>
      </c>
      <c r="Q487" s="419">
        <v>0.48080099072132537</v>
      </c>
      <c r="R487" s="422"/>
      <c r="S487" s="423"/>
      <c r="T487" s="419">
        <v>753.42400193732442</v>
      </c>
      <c r="U487" s="417">
        <v>6.2654804120229645E-4</v>
      </c>
      <c r="V487" s="418">
        <v>8.36951030057413E-4</v>
      </c>
      <c r="W487" s="419">
        <v>3.1034795787715421E-3</v>
      </c>
      <c r="X487" s="417">
        <v>7.4127608915906785E-4</v>
      </c>
      <c r="Y487" s="418">
        <v>9.9022619047619046E-4</v>
      </c>
      <c r="Z487" s="419">
        <v>3.0132556000766939E-3</v>
      </c>
      <c r="AA487" s="417">
        <v>3.8317471E-3</v>
      </c>
      <c r="AB487" s="418">
        <v>1.2983440234999999E-2</v>
      </c>
      <c r="AC487" s="419">
        <v>1.3601133924132081E-2</v>
      </c>
      <c r="AD487" s="417">
        <v>1.0902005999999999E-3</v>
      </c>
      <c r="AE487" s="418">
        <v>2.064826985E-3</v>
      </c>
      <c r="AF487" s="419">
        <v>2.5327583932093895E-3</v>
      </c>
      <c r="AG487" s="417">
        <v>6.2317055000000003E-3</v>
      </c>
      <c r="AH487" s="418">
        <v>8.4990337250000006E-3</v>
      </c>
      <c r="AI487" s="419">
        <v>2.9970334054770747E-3</v>
      </c>
      <c r="AJ487" s="417">
        <v>2.8035263999999999E-3</v>
      </c>
      <c r="AK487" s="418">
        <v>4.3021704649999996E-3</v>
      </c>
      <c r="AL487" s="419">
        <v>1.1160345071315064E-3</v>
      </c>
      <c r="AM487" s="417">
        <v>1.20266091E-2</v>
      </c>
      <c r="AN487" s="418">
        <v>3.6516638499999997E-2</v>
      </c>
      <c r="AO487" s="419">
        <v>2.9920968237255412E-2</v>
      </c>
      <c r="AP487" s="417">
        <v>0.15961596</v>
      </c>
      <c r="AQ487" s="418">
        <v>0.54309430400000003</v>
      </c>
      <c r="AR487" s="440">
        <v>0.54309430400000003</v>
      </c>
      <c r="AS487" s="422"/>
      <c r="AT487" s="423"/>
      <c r="AU487" s="423"/>
    </row>
    <row r="488" spans="1:47" x14ac:dyDescent="0.2">
      <c r="A488" s="231">
        <v>1987</v>
      </c>
      <c r="B488" s="232">
        <v>4</v>
      </c>
      <c r="C488" s="417">
        <v>1.0001023200000001</v>
      </c>
      <c r="D488" s="418">
        <v>2.2388520779999999</v>
      </c>
      <c r="E488" s="419">
        <v>1.352915995314445</v>
      </c>
      <c r="F488" s="417">
        <v>0.33977041000000002</v>
      </c>
      <c r="G488" s="418">
        <v>0.57758270499999997</v>
      </c>
      <c r="H488" s="419">
        <v>0.32180881213851675</v>
      </c>
      <c r="I488" s="417">
        <v>1.0940034000000001</v>
      </c>
      <c r="J488" s="418">
        <v>4.8124887064999999</v>
      </c>
      <c r="K488" s="419">
        <v>6.706710626326962</v>
      </c>
      <c r="L488" s="420"/>
      <c r="M488" s="421"/>
      <c r="N488" s="419">
        <v>0.29373753203016328</v>
      </c>
      <c r="O488" s="417">
        <v>0.15671567</v>
      </c>
      <c r="P488" s="418">
        <v>0.51227122199999997</v>
      </c>
      <c r="Q488" s="419">
        <v>0.47695048748725644</v>
      </c>
      <c r="R488" s="422"/>
      <c r="S488" s="423"/>
      <c r="T488" s="419">
        <v>753.84545887159197</v>
      </c>
      <c r="U488" s="417">
        <v>6.2654804120229645E-4</v>
      </c>
      <c r="V488" s="418">
        <v>8.36951030057413E-4</v>
      </c>
      <c r="W488" s="419">
        <v>2.5942562577787542E-3</v>
      </c>
      <c r="X488" s="417">
        <v>7.4127608915906785E-4</v>
      </c>
      <c r="Y488" s="418">
        <v>9.9022619047619046E-4</v>
      </c>
      <c r="Z488" s="419">
        <v>2.4185701735119701E-3</v>
      </c>
      <c r="AA488" s="417">
        <v>4.2807432000000001E-3</v>
      </c>
      <c r="AB488" s="418">
        <v>1.3434441085E-2</v>
      </c>
      <c r="AC488" s="419">
        <v>1.1369428713668644E-2</v>
      </c>
      <c r="AD488" s="417">
        <v>1.2183687000000001E-3</v>
      </c>
      <c r="AE488" s="418">
        <v>2.1930844699999999E-3</v>
      </c>
      <c r="AF488" s="419">
        <v>2.1171839483124684E-3</v>
      </c>
      <c r="AG488" s="417">
        <v>6.9601352000000002E-3</v>
      </c>
      <c r="AH488" s="418">
        <v>9.2320094700000001E-3</v>
      </c>
      <c r="AI488" s="419">
        <v>2.5052741397613297E-3</v>
      </c>
      <c r="AJ488" s="417">
        <v>3.1326356000000001E-3</v>
      </c>
      <c r="AK488" s="418">
        <v>4.6316128900000001E-3</v>
      </c>
      <c r="AL488" s="419">
        <v>9.3291421901310471E-4</v>
      </c>
      <c r="AM488" s="417">
        <v>1.3433285999999999E-2</v>
      </c>
      <c r="AN488" s="418">
        <v>3.7931267710000001E-2</v>
      </c>
      <c r="AO488" s="419">
        <v>2.5011445200966397E-2</v>
      </c>
      <c r="AP488" s="417">
        <v>0.15961596</v>
      </c>
      <c r="AQ488" s="418">
        <v>0.54309430400000003</v>
      </c>
      <c r="AR488" s="440">
        <v>0.54309430400000003</v>
      </c>
      <c r="AS488" s="422"/>
      <c r="AT488" s="423"/>
      <c r="AU488" s="423"/>
    </row>
    <row r="489" spans="1:47" x14ac:dyDescent="0.2">
      <c r="A489" s="231">
        <v>1987</v>
      </c>
      <c r="B489" s="232">
        <v>5</v>
      </c>
      <c r="C489" s="417">
        <v>1.0551174699999999</v>
      </c>
      <c r="D489" s="418">
        <v>2.3083167855000002</v>
      </c>
      <c r="E489" s="419">
        <v>5.334236019045882</v>
      </c>
      <c r="F489" s="417">
        <v>0.37551939000000001</v>
      </c>
      <c r="G489" s="418">
        <v>0.61281027899999996</v>
      </c>
      <c r="H489" s="419">
        <v>1.236745239752608</v>
      </c>
      <c r="I489" s="417">
        <v>1.1368229299999999</v>
      </c>
      <c r="J489" s="418">
        <v>4.8458199144999998</v>
      </c>
      <c r="K489" s="419">
        <v>6.7015858174450855</v>
      </c>
      <c r="L489" s="420"/>
      <c r="M489" s="421"/>
      <c r="N489" s="419">
        <v>0.29373106253516618</v>
      </c>
      <c r="O489" s="417">
        <v>0.15671567</v>
      </c>
      <c r="P489" s="418">
        <v>0.51227122199999997</v>
      </c>
      <c r="Q489" s="419">
        <v>0.87636592660820534</v>
      </c>
      <c r="R489" s="422"/>
      <c r="S489" s="423"/>
      <c r="T489" s="419">
        <v>754.14504238329209</v>
      </c>
      <c r="U489" s="417">
        <v>6.2654804120229645E-4</v>
      </c>
      <c r="V489" s="418">
        <v>8.36951030057413E-4</v>
      </c>
      <c r="W489" s="419">
        <v>4.4882113759337795E-3</v>
      </c>
      <c r="X489" s="417">
        <v>7.4127608915906785E-4</v>
      </c>
      <c r="Y489" s="418">
        <v>9.9022619047619046E-4</v>
      </c>
      <c r="Z489" s="419">
        <v>2.4234417359240831E-3</v>
      </c>
      <c r="AA489" s="417">
        <v>4.7212575000000001E-3</v>
      </c>
      <c r="AB489" s="418">
        <v>1.3868635945000001E-2</v>
      </c>
      <c r="AC489" s="419">
        <v>4.3693979546359285E-2</v>
      </c>
      <c r="AD489" s="417">
        <v>1.3438884E-3</v>
      </c>
      <c r="AE489" s="418">
        <v>2.3164888750000002E-3</v>
      </c>
      <c r="AF489" s="419">
        <v>8.1365775167852403E-3</v>
      </c>
      <c r="AG489" s="417">
        <v>7.6772454000000002E-3</v>
      </c>
      <c r="AH489" s="418">
        <v>9.938186735E-3</v>
      </c>
      <c r="AI489" s="419">
        <v>9.6280606626027738E-3</v>
      </c>
      <c r="AJ489" s="417">
        <v>3.4546207000000001E-3</v>
      </c>
      <c r="AK489" s="418">
        <v>4.9495212300000001E-3</v>
      </c>
      <c r="AL489" s="419">
        <v>3.5852922897980878E-3</v>
      </c>
      <c r="AM489" s="417">
        <v>1.4817254E-2</v>
      </c>
      <c r="AN489" s="418">
        <v>3.9294176899999998E-2</v>
      </c>
      <c r="AO489" s="419">
        <v>9.6121748044594599E-2</v>
      </c>
      <c r="AP489" s="417">
        <v>0.15961596</v>
      </c>
      <c r="AQ489" s="418">
        <v>0.54309430400000003</v>
      </c>
      <c r="AR489" s="440">
        <v>0.54309430400000003</v>
      </c>
      <c r="AS489" s="422"/>
      <c r="AT489" s="423"/>
      <c r="AU489" s="423"/>
    </row>
    <row r="490" spans="1:47" x14ac:dyDescent="0.2">
      <c r="A490" s="231">
        <v>1987</v>
      </c>
      <c r="B490" s="232">
        <v>6</v>
      </c>
      <c r="C490" s="417">
        <v>1.1104554</v>
      </c>
      <c r="D490" s="418">
        <v>2.3757451165000001</v>
      </c>
      <c r="E490" s="419">
        <v>5.334971831613065</v>
      </c>
      <c r="F490" s="417">
        <v>0.41074336</v>
      </c>
      <c r="G490" s="418">
        <v>0.64704600249999999</v>
      </c>
      <c r="H490" s="419">
        <v>1.2373342231093232</v>
      </c>
      <c r="I490" s="417">
        <v>1.1777224500000001</v>
      </c>
      <c r="J490" s="418">
        <v>4.8765064909999998</v>
      </c>
      <c r="K490" s="419">
        <v>6.7030564332849227</v>
      </c>
      <c r="L490" s="420"/>
      <c r="M490" s="421"/>
      <c r="N490" s="419">
        <v>0.29381098796977295</v>
      </c>
      <c r="O490" s="417">
        <v>0.15671567</v>
      </c>
      <c r="P490" s="418">
        <v>0.51227122199999997</v>
      </c>
      <c r="Q490" s="419">
        <v>0.87639853626945896</v>
      </c>
      <c r="R490" s="422"/>
      <c r="S490" s="423"/>
      <c r="T490" s="419">
        <v>754.86011346777525</v>
      </c>
      <c r="U490" s="417">
        <v>6.2654804120229645E-4</v>
      </c>
      <c r="V490" s="418">
        <v>8.36951030057413E-4</v>
      </c>
      <c r="W490" s="419">
        <v>4.4903413436471751E-3</v>
      </c>
      <c r="X490" s="417">
        <v>7.4127608915906785E-4</v>
      </c>
      <c r="Y490" s="418">
        <v>9.9022619047619046E-4</v>
      </c>
      <c r="Z490" s="419">
        <v>2.4289357119372883E-3</v>
      </c>
      <c r="AA490" s="417">
        <v>5.1559652999999999E-3</v>
      </c>
      <c r="AB490" s="418">
        <v>1.4290268470000001E-2</v>
      </c>
      <c r="AC490" s="419">
        <v>4.3714629310054695E-2</v>
      </c>
      <c r="AD490" s="417">
        <v>1.4675437E-3</v>
      </c>
      <c r="AE490" s="418">
        <v>2.4366350249999998E-3</v>
      </c>
      <c r="AF490" s="419">
        <v>8.1404373182974894E-3</v>
      </c>
      <c r="AG490" s="417">
        <v>8.3847204000000002E-3</v>
      </c>
      <c r="AH490" s="418">
        <v>1.0624229299999999E-2</v>
      </c>
      <c r="AI490" s="419">
        <v>9.6325756309591296E-3</v>
      </c>
      <c r="AJ490" s="417">
        <v>3.7731739000000002E-3</v>
      </c>
      <c r="AK490" s="418">
        <v>5.2581734150000002E-3</v>
      </c>
      <c r="AL490" s="419">
        <v>3.5869872477522599E-3</v>
      </c>
      <c r="AM490" s="417">
        <v>1.61813214E-2</v>
      </c>
      <c r="AN490" s="418">
        <v>4.0618065660000001E-2</v>
      </c>
      <c r="AO490" s="419">
        <v>9.6167460009267958E-2</v>
      </c>
      <c r="AP490" s="417">
        <v>0.15961596</v>
      </c>
      <c r="AQ490" s="418">
        <v>0.54309430400000003</v>
      </c>
      <c r="AR490" s="440">
        <v>0.54309430400000003</v>
      </c>
      <c r="AS490" s="422"/>
      <c r="AT490" s="423"/>
      <c r="AU490" s="423"/>
    </row>
    <row r="491" spans="1:47" x14ac:dyDescent="0.2">
      <c r="A491" s="231">
        <v>1987</v>
      </c>
      <c r="B491" s="232">
        <v>7</v>
      </c>
      <c r="C491" s="417">
        <v>1.16612907</v>
      </c>
      <c r="D491" s="418">
        <v>2.4417712945000001</v>
      </c>
      <c r="E491" s="419">
        <v>5.3357807783468978</v>
      </c>
      <c r="F491" s="417">
        <v>0.44565789</v>
      </c>
      <c r="G491" s="418">
        <v>0.68062067650000002</v>
      </c>
      <c r="H491" s="419">
        <v>1.2379904997977222</v>
      </c>
      <c r="I491" s="417">
        <v>1.2168538200000001</v>
      </c>
      <c r="J491" s="418">
        <v>4.9048347914999999</v>
      </c>
      <c r="K491" s="419">
        <v>6.704684579113497</v>
      </c>
      <c r="L491" s="420"/>
      <c r="M491" s="421"/>
      <c r="N491" s="419">
        <v>0.29390048158128707</v>
      </c>
      <c r="O491" s="417">
        <v>0.12911291</v>
      </c>
      <c r="P491" s="418">
        <v>0.454735469</v>
      </c>
      <c r="Q491" s="419">
        <v>0.87644110977907341</v>
      </c>
      <c r="R491" s="422"/>
      <c r="S491" s="423"/>
      <c r="T491" s="419">
        <v>755.51841362504899</v>
      </c>
      <c r="U491" s="417">
        <v>6.2654804120229645E-4</v>
      </c>
      <c r="V491" s="418">
        <v>8.36951030057413E-4</v>
      </c>
      <c r="W491" s="419">
        <v>4.4927261566979114E-3</v>
      </c>
      <c r="X491" s="417">
        <v>7.4127608915906785E-4</v>
      </c>
      <c r="Y491" s="418">
        <v>9.9022619047619046E-4</v>
      </c>
      <c r="Z491" s="419">
        <v>2.4350724657556163E-3</v>
      </c>
      <c r="AA491" s="417">
        <v>5.5863220000000003E-3</v>
      </c>
      <c r="AB491" s="418">
        <v>1.4703621545E-2</v>
      </c>
      <c r="AC491" s="419">
        <v>4.3737880077802695E-2</v>
      </c>
      <c r="AD491" s="417">
        <v>1.5893608E-3</v>
      </c>
      <c r="AE491" s="418">
        <v>2.5543172650000002E-3</v>
      </c>
      <c r="AF491" s="419">
        <v>8.1447290185295649E-3</v>
      </c>
      <c r="AG491" s="417">
        <v>9.0829858999999999E-3</v>
      </c>
      <c r="AH491" s="418">
        <v>1.129615303E-2</v>
      </c>
      <c r="AI491" s="419">
        <v>9.637700487066787E-3</v>
      </c>
      <c r="AJ491" s="417">
        <v>4.0872358000000001E-3</v>
      </c>
      <c r="AK491" s="418">
        <v>5.56067351E-3</v>
      </c>
      <c r="AL491" s="419">
        <v>3.5888961242648855E-3</v>
      </c>
      <c r="AM491" s="417">
        <v>1.75307198E-2</v>
      </c>
      <c r="AN491" s="418">
        <v>4.1915576750000003E-2</v>
      </c>
      <c r="AO491" s="419">
        <v>9.6218147020572894E-2</v>
      </c>
      <c r="AP491" s="417">
        <v>0.1320132</v>
      </c>
      <c r="AQ491" s="418">
        <v>0.485558551</v>
      </c>
      <c r="AR491" s="440">
        <v>0.485558551</v>
      </c>
      <c r="AS491" s="422"/>
      <c r="AT491" s="423"/>
      <c r="AU491" s="423"/>
    </row>
    <row r="492" spans="1:47" x14ac:dyDescent="0.2">
      <c r="A492" s="231">
        <v>1987</v>
      </c>
      <c r="B492" s="232">
        <v>8</v>
      </c>
      <c r="C492" s="417">
        <v>1.2224103099999999</v>
      </c>
      <c r="D492" s="418">
        <v>2.5069728255000001</v>
      </c>
      <c r="E492" s="419">
        <v>5.3553310649576078</v>
      </c>
      <c r="F492" s="417">
        <v>0.48014741999999999</v>
      </c>
      <c r="G492" s="418">
        <v>0.71381613899999996</v>
      </c>
      <c r="H492" s="419">
        <v>1.2537289903939566</v>
      </c>
      <c r="I492" s="417">
        <v>1.25441498</v>
      </c>
      <c r="J492" s="418">
        <v>4.9311530250000004</v>
      </c>
      <c r="K492" s="419">
        <v>6.7437163133963187</v>
      </c>
      <c r="L492" s="420"/>
      <c r="M492" s="421"/>
      <c r="N492" s="419">
        <v>3.8485685219111658E-2</v>
      </c>
      <c r="O492" s="417">
        <v>0.12911291</v>
      </c>
      <c r="P492" s="418">
        <v>0.454735469</v>
      </c>
      <c r="Q492" s="419">
        <v>0.83529398471679839</v>
      </c>
      <c r="R492" s="422"/>
      <c r="S492" s="423"/>
      <c r="T492" s="419">
        <v>756.57115725249912</v>
      </c>
      <c r="U492" s="417">
        <v>6.2654804120229645E-4</v>
      </c>
      <c r="V492" s="418">
        <v>8.36951030057413E-4</v>
      </c>
      <c r="W492" s="419">
        <v>4.5498557416176989E-3</v>
      </c>
      <c r="X492" s="417">
        <v>7.4127608915906785E-4</v>
      </c>
      <c r="Y492" s="418">
        <v>9.9022619047619046E-4</v>
      </c>
      <c r="Z492" s="419">
        <v>2.5825520164564899E-3</v>
      </c>
      <c r="AA492" s="417">
        <v>6.0122978999999997E-3</v>
      </c>
      <c r="AB492" s="418">
        <v>1.511300353E-2</v>
      </c>
      <c r="AC492" s="419">
        <v>4.4293997100632435E-2</v>
      </c>
      <c r="AD492" s="417">
        <v>1.7101281E-3</v>
      </c>
      <c r="AE492" s="418">
        <v>2.6708728100000001E-3</v>
      </c>
      <c r="AF492" s="419">
        <v>8.2483089383970348E-3</v>
      </c>
      <c r="AG492" s="417">
        <v>9.7758215000000002E-3</v>
      </c>
      <c r="AH492" s="418">
        <v>1.1961503720000001E-2</v>
      </c>
      <c r="AI492" s="419">
        <v>9.7602699443515243E-3</v>
      </c>
      <c r="AJ492" s="417">
        <v>4.3984645000000001E-3</v>
      </c>
      <c r="AK492" s="418">
        <v>5.860211905E-3</v>
      </c>
      <c r="AL492" s="419">
        <v>3.6345299091694715E-3</v>
      </c>
      <c r="AM492" s="417">
        <v>1.8867107300000002E-2</v>
      </c>
      <c r="AN492" s="418">
        <v>4.319949495E-2</v>
      </c>
      <c r="AO492" s="419">
        <v>9.7441485595102253E-2</v>
      </c>
      <c r="AP492" s="417">
        <v>0.1320132</v>
      </c>
      <c r="AQ492" s="418">
        <v>0.485558551</v>
      </c>
      <c r="AR492" s="440">
        <v>0.485558551</v>
      </c>
      <c r="AS492" s="422"/>
      <c r="AT492" s="423"/>
      <c r="AU492" s="423"/>
    </row>
    <row r="493" spans="1:47" x14ac:dyDescent="0.2">
      <c r="A493" s="231">
        <v>1987</v>
      </c>
      <c r="B493" s="232">
        <v>9</v>
      </c>
      <c r="C493" s="417">
        <v>1.27947159</v>
      </c>
      <c r="D493" s="418">
        <v>2.5719921220000002</v>
      </c>
      <c r="E493" s="419">
        <v>5.349766818766617</v>
      </c>
      <c r="F493" s="417">
        <v>0.51456667</v>
      </c>
      <c r="G493" s="418">
        <v>0.74698447800000001</v>
      </c>
      <c r="H493" s="419">
        <v>1.2547068527721896</v>
      </c>
      <c r="I493" s="417">
        <v>1.29029288</v>
      </c>
      <c r="J493" s="418">
        <v>4.9555876545000004</v>
      </c>
      <c r="K493" s="419">
        <v>6.7407036289657603</v>
      </c>
      <c r="L493" s="420"/>
      <c r="M493" s="421"/>
      <c r="N493" s="419">
        <v>3.8500072113879014E-2</v>
      </c>
      <c r="O493" s="417">
        <v>0.12911291</v>
      </c>
      <c r="P493" s="418">
        <v>0.454735469</v>
      </c>
      <c r="Q493" s="419">
        <v>0.83536083469411937</v>
      </c>
      <c r="R493" s="422"/>
      <c r="S493" s="423"/>
      <c r="T493" s="419">
        <v>756.67717618829579</v>
      </c>
      <c r="U493" s="417">
        <v>6.2654804120229645E-4</v>
      </c>
      <c r="V493" s="418">
        <v>8.36951030057413E-4</v>
      </c>
      <c r="W493" s="419">
        <v>4.5533952880619059E-3</v>
      </c>
      <c r="X493" s="417">
        <v>7.4127608915906785E-4</v>
      </c>
      <c r="Y493" s="418">
        <v>9.9022619047619046E-4</v>
      </c>
      <c r="Z493" s="419">
        <v>2.5953296638573857E-3</v>
      </c>
      <c r="AA493" s="417">
        <v>6.4345762999999997E-3</v>
      </c>
      <c r="AB493" s="418">
        <v>1.5521844505E-2</v>
      </c>
      <c r="AC493" s="419">
        <v>4.4328471289195044E-2</v>
      </c>
      <c r="AD493" s="417">
        <v>1.8310310999999999E-3</v>
      </c>
      <c r="AE493" s="418">
        <v>2.7868369049999999E-3</v>
      </c>
      <c r="AF493" s="419">
        <v>8.2547215341236546E-3</v>
      </c>
      <c r="AG493" s="417">
        <v>1.0463734000000001E-2</v>
      </c>
      <c r="AH493" s="418">
        <v>1.2625920095E-2</v>
      </c>
      <c r="AI493" s="419">
        <v>9.7678484781098442E-3</v>
      </c>
      <c r="AJ493" s="417">
        <v>4.7082317999999996E-3</v>
      </c>
      <c r="AK493" s="418">
        <v>6.1591444850000003E-3</v>
      </c>
      <c r="AL493" s="419">
        <v>3.6373592408908101E-3</v>
      </c>
      <c r="AM493" s="417">
        <v>2.0193779200000001E-2</v>
      </c>
      <c r="AN493" s="418">
        <v>4.4481729705E-2</v>
      </c>
      <c r="AO493" s="419">
        <v>9.7517625608873865E-2</v>
      </c>
      <c r="AP493" s="417">
        <v>0.1320132</v>
      </c>
      <c r="AQ493" s="418">
        <v>0.485558551</v>
      </c>
      <c r="AR493" s="440">
        <v>0.485558551</v>
      </c>
      <c r="AS493" s="422"/>
      <c r="AT493" s="423"/>
      <c r="AU493" s="423"/>
    </row>
    <row r="494" spans="1:47" x14ac:dyDescent="0.2">
      <c r="A494" s="231">
        <v>1987</v>
      </c>
      <c r="B494" s="232">
        <v>10</v>
      </c>
      <c r="C494" s="417">
        <v>1.3372635799999999</v>
      </c>
      <c r="D494" s="418">
        <v>2.6373828934999999</v>
      </c>
      <c r="E494" s="419">
        <v>5.3516097063377099</v>
      </c>
      <c r="F494" s="417">
        <v>0.54874228999999997</v>
      </c>
      <c r="G494" s="418">
        <v>0.78041247550000004</v>
      </c>
      <c r="H494" s="419">
        <v>1.2561980623061202</v>
      </c>
      <c r="I494" s="417">
        <v>1.3247971700000001</v>
      </c>
      <c r="J494" s="418">
        <v>4.9784923154999996</v>
      </c>
      <c r="K494" s="419">
        <v>6.7443909334156631</v>
      </c>
      <c r="L494" s="420"/>
      <c r="M494" s="421"/>
      <c r="N494" s="419">
        <v>3.8526430963294188E-2</v>
      </c>
      <c r="O494" s="417">
        <v>0.12911291</v>
      </c>
      <c r="P494" s="418">
        <v>0.454735469</v>
      </c>
      <c r="Q494" s="419">
        <v>0.83543285043735538</v>
      </c>
      <c r="R494" s="422"/>
      <c r="S494" s="423"/>
      <c r="T494" s="419">
        <v>756.64356730618204</v>
      </c>
      <c r="U494" s="417">
        <v>6.2654804120229645E-4</v>
      </c>
      <c r="V494" s="418">
        <v>8.36951030057413E-4</v>
      </c>
      <c r="W494" s="419">
        <v>4.5588046835329946E-3</v>
      </c>
      <c r="X494" s="417">
        <v>7.4127608915906785E-4</v>
      </c>
      <c r="Y494" s="418">
        <v>9.9022619047619046E-4</v>
      </c>
      <c r="Z494" s="419">
        <v>2.6093195679487745E-3</v>
      </c>
      <c r="AA494" s="417">
        <v>6.8564443999999999E-3</v>
      </c>
      <c r="AB494" s="418">
        <v>1.593391324E-2</v>
      </c>
      <c r="AC494" s="419">
        <v>4.4381170068996556E-2</v>
      </c>
      <c r="AD494" s="417">
        <v>1.9510445E-3</v>
      </c>
      <c r="AE494" s="418">
        <v>2.9042670300000002E-3</v>
      </c>
      <c r="AF494" s="419">
        <v>8.2645408296550607E-3</v>
      </c>
      <c r="AG494" s="417">
        <v>1.11486641E-2</v>
      </c>
      <c r="AH494" s="418">
        <v>1.3296158435E-2</v>
      </c>
      <c r="AI494" s="419">
        <v>9.7794667327115604E-3</v>
      </c>
      <c r="AJ494" s="417">
        <v>5.0168994000000001E-3</v>
      </c>
      <c r="AK494" s="418">
        <v>6.4605887449999998E-3</v>
      </c>
      <c r="AL494" s="419">
        <v>3.641679210673036E-3</v>
      </c>
      <c r="AM494" s="417">
        <v>2.1515721299999999E-2</v>
      </c>
      <c r="AN494" s="418">
        <v>4.5775017925000001E-2</v>
      </c>
      <c r="AO494" s="419">
        <v>9.7633535426187454E-2</v>
      </c>
      <c r="AP494" s="417">
        <v>0.1320132</v>
      </c>
      <c r="AQ494" s="418">
        <v>0.485558551</v>
      </c>
      <c r="AR494" s="440">
        <v>0.485558551</v>
      </c>
      <c r="AS494" s="422"/>
      <c r="AT494" s="423"/>
      <c r="AU494" s="423"/>
    </row>
    <row r="495" spans="1:47" x14ac:dyDescent="0.2">
      <c r="A495" s="231">
        <v>1987</v>
      </c>
      <c r="B495" s="232">
        <v>11</v>
      </c>
      <c r="C495" s="417">
        <v>1.39609889</v>
      </c>
      <c r="D495" s="418">
        <v>2.7036885150000001</v>
      </c>
      <c r="E495" s="419">
        <v>5.3536487901426204</v>
      </c>
      <c r="F495" s="417">
        <v>0.58282909999999999</v>
      </c>
      <c r="G495" s="418">
        <v>0.81444824800000004</v>
      </c>
      <c r="H495" s="419">
        <v>1.2599151650057518</v>
      </c>
      <c r="I495" s="417">
        <v>1.3579312699999999</v>
      </c>
      <c r="J495" s="418">
        <v>4.9999732874999996</v>
      </c>
      <c r="K495" s="419">
        <v>6.7484740917822839</v>
      </c>
      <c r="L495" s="420"/>
      <c r="M495" s="421"/>
      <c r="N495" s="419">
        <v>3.8555517054983439E-2</v>
      </c>
      <c r="O495" s="417">
        <v>0.12911291</v>
      </c>
      <c r="P495" s="418">
        <v>0.454735469</v>
      </c>
      <c r="Q495" s="419">
        <v>0.83551468684938945</v>
      </c>
      <c r="R495" s="422"/>
      <c r="S495" s="423"/>
      <c r="T495" s="419">
        <v>757.66289160833719</v>
      </c>
      <c r="U495" s="417">
        <v>6.2654804120229645E-4</v>
      </c>
      <c r="V495" s="418">
        <v>8.36951030057413E-4</v>
      </c>
      <c r="W495" s="419">
        <v>2.7199393128109883E-3</v>
      </c>
      <c r="X495" s="417">
        <v>7.4127608915906785E-4</v>
      </c>
      <c r="Y495" s="418">
        <v>9.9022619047619046E-4</v>
      </c>
      <c r="Z495" s="419">
        <v>2.6246717210217743E-3</v>
      </c>
      <c r="AA495" s="417">
        <v>7.2771928999999999E-3</v>
      </c>
      <c r="AB495" s="418">
        <v>1.6353189149999999E-2</v>
      </c>
      <c r="AC495" s="419">
        <v>4.451242613480437E-2</v>
      </c>
      <c r="AD495" s="417">
        <v>2.0708481000000002E-3</v>
      </c>
      <c r="AE495" s="418">
        <v>3.0236026700000002E-3</v>
      </c>
      <c r="AF495" s="419">
        <v>8.2889832208346611E-3</v>
      </c>
      <c r="AG495" s="417">
        <v>1.18325902E-2</v>
      </c>
      <c r="AH495" s="418">
        <v>1.39785703E-2</v>
      </c>
      <c r="AI495" s="419">
        <v>9.808390669309346E-3</v>
      </c>
      <c r="AJ495" s="417">
        <v>5.3252613999999997E-3</v>
      </c>
      <c r="AK495" s="418">
        <v>6.7674917349999997E-3</v>
      </c>
      <c r="AL495" s="419">
        <v>3.6524521359963401E-3</v>
      </c>
      <c r="AM495" s="417">
        <v>2.2836436000000002E-2</v>
      </c>
      <c r="AN495" s="418">
        <v>4.7091794520000001E-2</v>
      </c>
      <c r="AO495" s="419">
        <v>9.792226004518427E-2</v>
      </c>
      <c r="AP495" s="417">
        <v>0.1320132</v>
      </c>
      <c r="AQ495" s="418">
        <v>0.485558551</v>
      </c>
      <c r="AR495" s="440">
        <v>0.485558551</v>
      </c>
      <c r="AS495" s="422"/>
      <c r="AT495" s="423"/>
      <c r="AU495" s="423"/>
    </row>
    <row r="496" spans="1:47" x14ac:dyDescent="0.2">
      <c r="A496" s="231">
        <v>1987</v>
      </c>
      <c r="B496" s="232">
        <v>12</v>
      </c>
      <c r="C496" s="417">
        <v>1.4561091100000001</v>
      </c>
      <c r="D496" s="418">
        <v>2.7716293259999998</v>
      </c>
      <c r="E496" s="419">
        <v>5.4355943515161176</v>
      </c>
      <c r="F496" s="417">
        <v>0.61704861</v>
      </c>
      <c r="G496" s="418">
        <v>0.8494677665</v>
      </c>
      <c r="H496" s="419">
        <v>1.3260026266087577</v>
      </c>
      <c r="I496" s="417">
        <v>1.38977621</v>
      </c>
      <c r="J496" s="418">
        <v>5.0203349050000003</v>
      </c>
      <c r="K496" s="419">
        <v>6.9121461860780178</v>
      </c>
      <c r="L496" s="420"/>
      <c r="M496" s="421"/>
      <c r="N496" s="419">
        <v>3.9723775750089646E-2</v>
      </c>
      <c r="O496" s="417">
        <v>0.12911291</v>
      </c>
      <c r="P496" s="418">
        <v>0.454735469</v>
      </c>
      <c r="Q496" s="419">
        <v>0.83872273369801353</v>
      </c>
      <c r="R496" s="422"/>
      <c r="S496" s="423"/>
      <c r="T496" s="419">
        <v>758.36708235300614</v>
      </c>
      <c r="U496" s="417">
        <v>6.2654804120229645E-4</v>
      </c>
      <c r="V496" s="418">
        <v>8.36951030057413E-4</v>
      </c>
      <c r="W496" s="419">
        <v>2.8626094290154203E-3</v>
      </c>
      <c r="X496" s="417">
        <v>7.4127608915906785E-4</v>
      </c>
      <c r="Y496" s="418">
        <v>9.9022619047619046E-4</v>
      </c>
      <c r="Z496" s="419">
        <v>3.2427843965414193E-3</v>
      </c>
      <c r="AA496" s="417">
        <v>7.6980071999999998E-3</v>
      </c>
      <c r="AB496" s="418">
        <v>1.6784343194999999E-2</v>
      </c>
      <c r="AC496" s="419">
        <v>4.684737908116509E-2</v>
      </c>
      <c r="AD496" s="417">
        <v>2.1907621000000002E-3</v>
      </c>
      <c r="AE496" s="418">
        <v>3.146160185E-3</v>
      </c>
      <c r="AF496" s="419">
        <v>8.7237938080248628E-3</v>
      </c>
      <c r="AG496" s="417">
        <v>1.2517110999999999E-2</v>
      </c>
      <c r="AH496" s="418">
        <v>1.4679210559999999E-2</v>
      </c>
      <c r="AI496" s="419">
        <v>1.0322915296649001E-2</v>
      </c>
      <c r="AJ496" s="417">
        <v>5.6325237999999998E-3</v>
      </c>
      <c r="AK496" s="418">
        <v>7.0830039450000002E-3</v>
      </c>
      <c r="AL496" s="419">
        <v>3.844046890066542E-3</v>
      </c>
      <c r="AM496" s="417">
        <v>2.4157686599999999E-2</v>
      </c>
      <c r="AN496" s="418">
        <v>4.8444512000000002E-2</v>
      </c>
      <c r="AO496" s="419">
        <v>0.10305890616408336</v>
      </c>
      <c r="AP496" s="417">
        <v>0.1320132</v>
      </c>
      <c r="AQ496" s="418">
        <v>0.485558551</v>
      </c>
      <c r="AR496" s="440">
        <v>0.485558551</v>
      </c>
      <c r="AS496" s="422"/>
      <c r="AT496" s="423"/>
      <c r="AU496" s="423"/>
    </row>
    <row r="497" spans="1:47" x14ac:dyDescent="0.2">
      <c r="A497" s="231">
        <v>1987</v>
      </c>
      <c r="B497" s="232">
        <v>13</v>
      </c>
      <c r="C497" s="417">
        <v>1.5173002799999999</v>
      </c>
      <c r="D497" s="418">
        <v>2.8417991914999998</v>
      </c>
      <c r="E497" s="419">
        <v>5.4424118441694276</v>
      </c>
      <c r="F497" s="417">
        <v>0.65124808000000001</v>
      </c>
      <c r="G497" s="418">
        <v>0.88569305850000002</v>
      </c>
      <c r="H497" s="419">
        <v>1.3315017351482406</v>
      </c>
      <c r="I497" s="417">
        <v>1.42048518</v>
      </c>
      <c r="J497" s="418">
        <v>5.0397336865</v>
      </c>
      <c r="K497" s="419">
        <v>6.9257681845912513</v>
      </c>
      <c r="L497" s="420"/>
      <c r="M497" s="421"/>
      <c r="N497" s="419">
        <v>3.9821018270556355E-2</v>
      </c>
      <c r="O497" s="417">
        <v>0.12911291</v>
      </c>
      <c r="P497" s="418">
        <v>0.454735469</v>
      </c>
      <c r="Q497" s="419">
        <v>0.83899045423230545</v>
      </c>
      <c r="R497" s="422"/>
      <c r="S497" s="423"/>
      <c r="T497" s="419">
        <v>759.45958732654219</v>
      </c>
      <c r="U497" s="417">
        <v>6.2654804120229645E-4</v>
      </c>
      <c r="V497" s="418">
        <v>8.36951030057413E-4</v>
      </c>
      <c r="W497" s="419">
        <v>2.8744841202243817E-3</v>
      </c>
      <c r="X497" s="417">
        <v>7.4127608915906785E-4</v>
      </c>
      <c r="Y497" s="418">
        <v>9.9022619047619046E-4</v>
      </c>
      <c r="Z497" s="419">
        <v>3.2942165686849325E-3</v>
      </c>
      <c r="AA497" s="417">
        <v>8.1208280999999997E-3</v>
      </c>
      <c r="AB497" s="418">
        <v>1.7230999324999999E-2</v>
      </c>
      <c r="AC497" s="419">
        <v>4.70418583516884E-2</v>
      </c>
      <c r="AD497" s="417">
        <v>2.3099126000000001E-3</v>
      </c>
      <c r="AE497" s="418">
        <v>3.2734127649999998E-3</v>
      </c>
      <c r="AF497" s="419">
        <v>8.7599845540114428E-3</v>
      </c>
      <c r="AG497" s="417">
        <v>1.32040708E-2</v>
      </c>
      <c r="AH497" s="418">
        <v>1.5405401650000001E-2</v>
      </c>
      <c r="AI497" s="419">
        <v>1.0365727593610853E-2</v>
      </c>
      <c r="AJ497" s="417">
        <v>5.9412735000000001E-3</v>
      </c>
      <c r="AK497" s="418">
        <v>7.4097618049999998E-3</v>
      </c>
      <c r="AL497" s="419">
        <v>3.8599931505221298E-3</v>
      </c>
      <c r="AM497" s="417">
        <v>2.5483075399999999E-2</v>
      </c>
      <c r="AN497" s="418">
        <v>4.9845832445000002E-2</v>
      </c>
      <c r="AO497" s="419">
        <v>0.10348652031470361</v>
      </c>
      <c r="AP497" s="417">
        <v>0.1320132</v>
      </c>
      <c r="AQ497" s="418">
        <v>0.485558551</v>
      </c>
      <c r="AR497" s="440">
        <v>0.485558551</v>
      </c>
      <c r="AS497" s="422"/>
      <c r="AT497" s="423"/>
      <c r="AU497" s="423"/>
    </row>
    <row r="498" spans="1:47" x14ac:dyDescent="0.2">
      <c r="A498" s="231">
        <v>1987</v>
      </c>
      <c r="B498" s="232">
        <v>14</v>
      </c>
      <c r="C498" s="417">
        <v>1.5801237100000001</v>
      </c>
      <c r="D498" s="418">
        <v>2.9148423165000001</v>
      </c>
      <c r="E498" s="419">
        <v>5.4375254869662726</v>
      </c>
      <c r="F498" s="417">
        <v>0.68582454999999998</v>
      </c>
      <c r="G498" s="418">
        <v>0.92356756600000001</v>
      </c>
      <c r="H498" s="419">
        <v>1.3385072437163239</v>
      </c>
      <c r="I498" s="417">
        <v>1.4499808700000001</v>
      </c>
      <c r="J498" s="418">
        <v>5.0582885825000004</v>
      </c>
      <c r="K498" s="419">
        <v>6.9322321725195248</v>
      </c>
      <c r="L498" s="420"/>
      <c r="M498" s="421"/>
      <c r="N498" s="419">
        <v>3.9938780674161761E-2</v>
      </c>
      <c r="O498" s="417">
        <v>0.12911291</v>
      </c>
      <c r="P498" s="418">
        <v>0.454735469</v>
      </c>
      <c r="Q498" s="419">
        <v>0.83936713049132072</v>
      </c>
      <c r="R498" s="422"/>
      <c r="S498" s="423"/>
      <c r="T498" s="419">
        <v>756.36355809460542</v>
      </c>
      <c r="U498" s="417">
        <v>6.2654804120229645E-4</v>
      </c>
      <c r="V498" s="418">
        <v>8.36951030057413E-4</v>
      </c>
      <c r="W498" s="419">
        <v>2.8896078495093129E-3</v>
      </c>
      <c r="X498" s="417">
        <v>7.4127608915906785E-4</v>
      </c>
      <c r="Y498" s="418">
        <v>9.9022619047619046E-4</v>
      </c>
      <c r="Z498" s="419">
        <v>3.3670331524058073E-3</v>
      </c>
      <c r="AA498" s="417">
        <v>8.5452171000000004E-3</v>
      </c>
      <c r="AB498" s="418">
        <v>1.7697151469999998E-2</v>
      </c>
      <c r="AC498" s="419">
        <v>4.7289182725225011E-2</v>
      </c>
      <c r="AD498" s="417">
        <v>2.4320432000000001E-3</v>
      </c>
      <c r="AE498" s="418">
        <v>3.4059594250000001E-3</v>
      </c>
      <c r="AF498" s="419">
        <v>8.8060478705458585E-3</v>
      </c>
      <c r="AG498" s="417">
        <v>1.38947559E-2</v>
      </c>
      <c r="AH498" s="418">
        <v>1.6163782554999999E-2</v>
      </c>
      <c r="AI498" s="419">
        <v>1.0420258533693206E-2</v>
      </c>
      <c r="AJ498" s="417">
        <v>6.2520542E-3</v>
      </c>
      <c r="AK498" s="418">
        <v>7.7511281599999997E-3</v>
      </c>
      <c r="AL498" s="419">
        <v>3.88029523849688E-3</v>
      </c>
      <c r="AM498" s="417">
        <v>2.68170202E-2</v>
      </c>
      <c r="AN498" s="418">
        <v>5.1309465715000002E-2</v>
      </c>
      <c r="AO498" s="419">
        <v>0.10403096507635669</v>
      </c>
      <c r="AP498" s="417">
        <v>0.1320132</v>
      </c>
      <c r="AQ498" s="418">
        <v>0.485558551</v>
      </c>
      <c r="AR498" s="440">
        <v>0.485558551</v>
      </c>
      <c r="AS498" s="422"/>
      <c r="AT498" s="423"/>
      <c r="AU498" s="423"/>
    </row>
    <row r="499" spans="1:47" x14ac:dyDescent="0.2">
      <c r="A499" s="231">
        <v>1987</v>
      </c>
      <c r="B499" s="232">
        <v>15</v>
      </c>
      <c r="C499" s="417">
        <v>1.64451657</v>
      </c>
      <c r="D499" s="418">
        <v>2.9914858550000001</v>
      </c>
      <c r="E499" s="419">
        <v>5.4409748488793532</v>
      </c>
      <c r="F499" s="417">
        <v>0.72056235000000002</v>
      </c>
      <c r="G499" s="418">
        <v>0.96340493699999996</v>
      </c>
      <c r="H499" s="419">
        <v>1.341295921728979</v>
      </c>
      <c r="I499" s="417">
        <v>1.4784275600000001</v>
      </c>
      <c r="J499" s="418">
        <v>5.0762891019999996</v>
      </c>
      <c r="K499" s="419">
        <v>6.939134805117015</v>
      </c>
      <c r="L499" s="420"/>
      <c r="M499" s="421"/>
      <c r="N499" s="419">
        <v>3.9988014253320367E-2</v>
      </c>
      <c r="O499" s="417">
        <v>0.12851285000000001</v>
      </c>
      <c r="P499" s="418">
        <v>0.4536903645</v>
      </c>
      <c r="Q499" s="419">
        <v>0.83950304640378748</v>
      </c>
      <c r="R499" s="422"/>
      <c r="S499" s="423"/>
      <c r="T499" s="419">
        <v>757.74981010673844</v>
      </c>
      <c r="U499" s="417">
        <v>6.2654804120229645E-4</v>
      </c>
      <c r="V499" s="418">
        <v>8.36951030057413E-4</v>
      </c>
      <c r="W499" s="419">
        <v>2.8956329983925284E-3</v>
      </c>
      <c r="X499" s="417">
        <v>7.4127608915906785E-4</v>
      </c>
      <c r="Y499" s="418">
        <v>9.9022619047619046E-4</v>
      </c>
      <c r="Z499" s="419">
        <v>3.3931398255618505E-3</v>
      </c>
      <c r="AA499" s="417">
        <v>8.9742157999999992E-3</v>
      </c>
      <c r="AB499" s="418">
        <v>1.818829148E-2</v>
      </c>
      <c r="AC499" s="419">
        <v>4.7387762925475668E-2</v>
      </c>
      <c r="AD499" s="417">
        <v>2.5532545999999998E-3</v>
      </c>
      <c r="AE499" s="418">
        <v>3.5454353050000001E-3</v>
      </c>
      <c r="AF499" s="419">
        <v>8.8244052967098793E-3</v>
      </c>
      <c r="AG499" s="417">
        <v>1.45919845E-2</v>
      </c>
      <c r="AH499" s="418">
        <v>1.6961913174999999E-2</v>
      </c>
      <c r="AI499" s="419">
        <v>1.0441966808466421E-2</v>
      </c>
      <c r="AJ499" s="417">
        <v>6.5667607000000003E-3</v>
      </c>
      <c r="AK499" s="418">
        <v>8.1102777500000004E-3</v>
      </c>
      <c r="AL499" s="419">
        <v>3.8883825537402734E-3</v>
      </c>
      <c r="AM499" s="417">
        <v>2.8162368900000002E-2</v>
      </c>
      <c r="AN499" s="418">
        <v>5.2850323084999998E-2</v>
      </c>
      <c r="AO499" s="419">
        <v>0.10424762268429383</v>
      </c>
      <c r="AP499" s="417">
        <v>0.13141314000000001</v>
      </c>
      <c r="AQ499" s="418">
        <v>0.4845134465</v>
      </c>
      <c r="AR499" s="440">
        <v>0.4845134465</v>
      </c>
      <c r="AS499" s="422"/>
      <c r="AT499" s="423"/>
      <c r="AU499" s="423"/>
    </row>
    <row r="500" spans="1:47" x14ac:dyDescent="0.2">
      <c r="A500" s="231">
        <v>1987</v>
      </c>
      <c r="B500" s="232">
        <v>16</v>
      </c>
      <c r="C500" s="417">
        <v>1.71063206</v>
      </c>
      <c r="D500" s="418">
        <v>3.0723868555</v>
      </c>
      <c r="E500" s="419">
        <v>5.4478218324657872</v>
      </c>
      <c r="F500" s="417">
        <v>0.75572441000000001</v>
      </c>
      <c r="G500" s="418">
        <v>1.0056175844999999</v>
      </c>
      <c r="H500" s="419">
        <v>1.3467905944858209</v>
      </c>
      <c r="I500" s="417">
        <v>1.50594541</v>
      </c>
      <c r="J500" s="418">
        <v>5.0938040689999999</v>
      </c>
      <c r="K500" s="419">
        <v>6.9528042800602954</v>
      </c>
      <c r="L500" s="420"/>
      <c r="M500" s="421"/>
      <c r="N500" s="419">
        <v>4.0085552940128166E-2</v>
      </c>
      <c r="O500" s="417">
        <v>0.12851285000000001</v>
      </c>
      <c r="P500" s="418">
        <v>0.4536903645</v>
      </c>
      <c r="Q500" s="419">
        <v>0.83977401433132293</v>
      </c>
      <c r="R500" s="422"/>
      <c r="S500" s="423"/>
      <c r="T500" s="419">
        <v>759.21228641997516</v>
      </c>
      <c r="U500" s="417">
        <v>6.2654804120229645E-4</v>
      </c>
      <c r="V500" s="418">
        <v>8.36951030057413E-4</v>
      </c>
      <c r="W500" s="419">
        <v>2.9285141530099286E-3</v>
      </c>
      <c r="X500" s="417">
        <v>7.4127608915906785E-4</v>
      </c>
      <c r="Y500" s="418">
        <v>9.9022619047619046E-4</v>
      </c>
      <c r="Z500" s="419">
        <v>3.444713412687215E-3</v>
      </c>
      <c r="AA500" s="417">
        <v>9.4075414999999999E-3</v>
      </c>
      <c r="AB500" s="418">
        <v>1.870847984E-2</v>
      </c>
      <c r="AC500" s="419">
        <v>4.7581784905436207E-2</v>
      </c>
      <c r="AD500" s="417">
        <v>2.6771751E-3</v>
      </c>
      <c r="AE500" s="418">
        <v>3.69357091E-3</v>
      </c>
      <c r="AF500" s="419">
        <v>8.8605398489652563E-3</v>
      </c>
      <c r="AG500" s="417">
        <v>1.52959133E-2</v>
      </c>
      <c r="AH500" s="418">
        <v>1.7808341950000001E-2</v>
      </c>
      <c r="AI500" s="419">
        <v>1.0484713327293926E-2</v>
      </c>
      <c r="AJ500" s="417">
        <v>6.8833677999999999E-3</v>
      </c>
      <c r="AK500" s="418">
        <v>8.4910552399999999E-3</v>
      </c>
      <c r="AL500" s="419">
        <v>3.9043034877590571E-3</v>
      </c>
      <c r="AM500" s="417">
        <v>2.9522032600000001E-2</v>
      </c>
      <c r="AN500" s="418">
        <v>5.4483217530000003E-2</v>
      </c>
      <c r="AO500" s="419">
        <v>0.10467467721335701</v>
      </c>
      <c r="AP500" s="417">
        <v>0.13141314000000001</v>
      </c>
      <c r="AQ500" s="418">
        <v>0.4845134465</v>
      </c>
      <c r="AR500" s="440">
        <v>0.4845134465</v>
      </c>
      <c r="AS500" s="422"/>
      <c r="AT500" s="423"/>
      <c r="AU500" s="423"/>
    </row>
    <row r="501" spans="1:47" x14ac:dyDescent="0.2">
      <c r="A501" s="231">
        <v>1987</v>
      </c>
      <c r="B501" s="232">
        <v>17</v>
      </c>
      <c r="C501" s="417">
        <v>1.77859583</v>
      </c>
      <c r="D501" s="418">
        <v>3.1584375950000001</v>
      </c>
      <c r="E501" s="419">
        <v>5.4546295826975966</v>
      </c>
      <c r="F501" s="417">
        <v>0.79140811</v>
      </c>
      <c r="G501" s="418">
        <v>1.0506381695</v>
      </c>
      <c r="H501" s="419">
        <v>1.352278740938047</v>
      </c>
      <c r="I501" s="417">
        <v>1.5325061600000001</v>
      </c>
      <c r="J501" s="418">
        <v>5.1110438404999998</v>
      </c>
      <c r="K501" s="419">
        <v>6.9664058634392747</v>
      </c>
      <c r="L501" s="420"/>
      <c r="M501" s="421"/>
      <c r="N501" s="419">
        <v>4.0182652770953474E-2</v>
      </c>
      <c r="O501" s="417">
        <v>0.12851285000000001</v>
      </c>
      <c r="P501" s="418">
        <v>0.4536903645</v>
      </c>
      <c r="Q501" s="419">
        <v>0.84003879706649198</v>
      </c>
      <c r="R501" s="422"/>
      <c r="S501" s="423"/>
      <c r="T501" s="419">
        <v>760.74152600119464</v>
      </c>
      <c r="U501" s="417">
        <v>6.2654804120229645E-4</v>
      </c>
      <c r="V501" s="418">
        <v>8.36951030057413E-4</v>
      </c>
      <c r="W501" s="419">
        <v>2.9404585499150913E-3</v>
      </c>
      <c r="X501" s="417">
        <v>7.4127608915906785E-4</v>
      </c>
      <c r="Y501" s="418">
        <v>9.9022619047619046E-4</v>
      </c>
      <c r="Z501" s="419">
        <v>3.4960950632289436E-3</v>
      </c>
      <c r="AA501" s="417">
        <v>9.8456667999999997E-3</v>
      </c>
      <c r="AB501" s="418">
        <v>1.9263482945E-2</v>
      </c>
      <c r="AC501" s="419">
        <v>4.777592865085728E-2</v>
      </c>
      <c r="AD501" s="417">
        <v>2.8012357999999998E-3</v>
      </c>
      <c r="AE501" s="418">
        <v>3.8516102799999999E-3</v>
      </c>
      <c r="AF501" s="419">
        <v>8.8967069185480196E-3</v>
      </c>
      <c r="AG501" s="417">
        <v>1.6010089599999999E-2</v>
      </c>
      <c r="AH501" s="418">
        <v>1.8710676839999999E-2</v>
      </c>
      <c r="AI501" s="419">
        <v>1.0527483018266139E-2</v>
      </c>
      <c r="AJ501" s="417">
        <v>7.2043515000000001E-3</v>
      </c>
      <c r="AK501" s="418">
        <v>8.8970421299999995E-3</v>
      </c>
      <c r="AL501" s="419">
        <v>3.9202276716060235E-3</v>
      </c>
      <c r="AM501" s="417">
        <v>3.0899588299999999E-2</v>
      </c>
      <c r="AN501" s="418">
        <v>5.6224500089999997E-2</v>
      </c>
      <c r="AO501" s="419">
        <v>0.10510131694639117</v>
      </c>
      <c r="AP501" s="417">
        <v>0.13141314000000001</v>
      </c>
      <c r="AQ501" s="418">
        <v>0.4845134465</v>
      </c>
      <c r="AR501" s="440">
        <v>0.4845134465</v>
      </c>
      <c r="AS501" s="422"/>
      <c r="AT501" s="423"/>
      <c r="AU501" s="423"/>
    </row>
    <row r="502" spans="1:47" x14ac:dyDescent="0.2">
      <c r="A502" s="231">
        <v>1987</v>
      </c>
      <c r="B502" s="232">
        <v>18</v>
      </c>
      <c r="C502" s="417">
        <v>1.8489395799999999</v>
      </c>
      <c r="D502" s="418">
        <v>3.2504646770000001</v>
      </c>
      <c r="E502" s="419">
        <v>5.4627788925123353</v>
      </c>
      <c r="F502" s="417">
        <v>0.82763757999999998</v>
      </c>
      <c r="G502" s="418">
        <v>1.0988762304999999</v>
      </c>
      <c r="H502" s="419">
        <v>1.3588534685892824</v>
      </c>
      <c r="I502" s="417">
        <v>1.55824323</v>
      </c>
      <c r="J502" s="418">
        <v>5.1282131514999998</v>
      </c>
      <c r="K502" s="419">
        <v>6.9826752681059503</v>
      </c>
      <c r="L502" s="420"/>
      <c r="M502" s="421"/>
      <c r="N502" s="419">
        <v>4.0298766732746523E-2</v>
      </c>
      <c r="O502" s="417">
        <v>0.12851285000000001</v>
      </c>
      <c r="P502" s="418">
        <v>0.4536903645</v>
      </c>
      <c r="Q502" s="419">
        <v>0.84035654494276846</v>
      </c>
      <c r="R502" s="422"/>
      <c r="S502" s="423"/>
      <c r="T502" s="419">
        <v>762.32788793555687</v>
      </c>
      <c r="U502" s="417">
        <v>6.2654804120229645E-4</v>
      </c>
      <c r="V502" s="418">
        <v>8.36951030057413E-4</v>
      </c>
      <c r="W502" s="419">
        <v>2.9547463247268676E-3</v>
      </c>
      <c r="X502" s="417">
        <v>7.4127608915906785E-4</v>
      </c>
      <c r="Y502" s="418">
        <v>9.9022619047619046E-4</v>
      </c>
      <c r="Z502" s="419">
        <v>3.5575407436597524E-3</v>
      </c>
      <c r="AA502" s="417">
        <v>1.02927178E-2</v>
      </c>
      <c r="AB502" s="418">
        <v>1.9858133145000002E-2</v>
      </c>
      <c r="AC502" s="419">
        <v>4.8007971954931679E-2</v>
      </c>
      <c r="AD502" s="417">
        <v>2.9285331000000001E-3</v>
      </c>
      <c r="AE502" s="418">
        <v>4.0205859599999998E-3</v>
      </c>
      <c r="AF502" s="419">
        <v>8.9399055346235674E-3</v>
      </c>
      <c r="AG502" s="417">
        <v>1.6736624200000001E-2</v>
      </c>
      <c r="AH502" s="418">
        <v>1.9677117059999999E-2</v>
      </c>
      <c r="AI502" s="419">
        <v>1.057862173236452E-2</v>
      </c>
      <c r="AJ502" s="417">
        <v>7.5313960999999997E-3</v>
      </c>
      <c r="AK502" s="418">
        <v>9.3321726200000007E-3</v>
      </c>
      <c r="AL502" s="419">
        <v>3.9392810799834333E-3</v>
      </c>
      <c r="AM502" s="417">
        <v>3.2300542799999998E-2</v>
      </c>
      <c r="AN502" s="418">
        <v>5.8090760370000001E-2</v>
      </c>
      <c r="AO502" s="419">
        <v>0.1056121335784856</v>
      </c>
      <c r="AP502" s="417">
        <v>0.13141314000000001</v>
      </c>
      <c r="AQ502" s="418">
        <v>0.4845134465</v>
      </c>
      <c r="AR502" s="440">
        <v>0.4845134465</v>
      </c>
      <c r="AS502" s="422"/>
      <c r="AT502" s="423"/>
      <c r="AU502" s="423"/>
    </row>
    <row r="503" spans="1:47" x14ac:dyDescent="0.2">
      <c r="A503" s="231">
        <v>1987</v>
      </c>
      <c r="B503" s="232">
        <v>19</v>
      </c>
      <c r="C503" s="417">
        <v>1.9213446599999999</v>
      </c>
      <c r="D503" s="418">
        <v>3.3491303824999998</v>
      </c>
      <c r="E503" s="419">
        <v>5.4644393342902369</v>
      </c>
      <c r="F503" s="417">
        <v>0.86448320999999995</v>
      </c>
      <c r="G503" s="418">
        <v>1.1508169640000001</v>
      </c>
      <c r="H503" s="419">
        <v>1.3656668693549205</v>
      </c>
      <c r="I503" s="417">
        <v>1.5832202399999999</v>
      </c>
      <c r="J503" s="418">
        <v>5.145405362</v>
      </c>
      <c r="K503" s="419">
        <v>6.9941046829063422</v>
      </c>
      <c r="L503" s="420"/>
      <c r="M503" s="421"/>
      <c r="N503" s="419">
        <v>4.6634021165730538E-3</v>
      </c>
      <c r="O503" s="417">
        <v>0.12851285000000001</v>
      </c>
      <c r="P503" s="418">
        <v>0.4536903645</v>
      </c>
      <c r="Q503" s="419">
        <v>0.83496359772569084</v>
      </c>
      <c r="R503" s="422"/>
      <c r="S503" s="423"/>
      <c r="T503" s="419">
        <v>763.64265033962761</v>
      </c>
      <c r="U503" s="417">
        <v>6.2654804120229645E-4</v>
      </c>
      <c r="V503" s="418">
        <v>8.36951030057413E-4</v>
      </c>
      <c r="W503" s="419">
        <v>2.9695611606998626E-3</v>
      </c>
      <c r="X503" s="417">
        <v>7.4127608915906785E-4</v>
      </c>
      <c r="Y503" s="418">
        <v>9.9022619047619046E-4</v>
      </c>
      <c r="Z503" s="419">
        <v>3.6249313475268958E-3</v>
      </c>
      <c r="AA503" s="417">
        <v>1.07465684E-2</v>
      </c>
      <c r="AB503" s="418">
        <v>2.049753876E-2</v>
      </c>
      <c r="AC503" s="419">
        <v>4.8248795812545285E-2</v>
      </c>
      <c r="AD503" s="417">
        <v>3.0580417999999999E-3</v>
      </c>
      <c r="AE503" s="418">
        <v>4.2027693650000001E-3</v>
      </c>
      <c r="AF503" s="419">
        <v>8.9847374244822788E-3</v>
      </c>
      <c r="AG503" s="417">
        <v>1.7475692599999999E-2</v>
      </c>
      <c r="AH503" s="418">
        <v>2.0717329560000001E-2</v>
      </c>
      <c r="AI503" s="419">
        <v>1.0631691752703407E-2</v>
      </c>
      <c r="AJ503" s="417">
        <v>7.8632601999999996E-3</v>
      </c>
      <c r="AK503" s="418">
        <v>9.8001482049999995E-3</v>
      </c>
      <c r="AL503" s="419">
        <v>3.9590315039853058E-3</v>
      </c>
      <c r="AM503" s="417">
        <v>3.3727148300000002E-2</v>
      </c>
      <c r="AN503" s="418">
        <v>6.0097555130000001E-2</v>
      </c>
      <c r="AO503" s="419">
        <v>0.10614164909009509</v>
      </c>
      <c r="AP503" s="417">
        <v>0.13141314000000001</v>
      </c>
      <c r="AQ503" s="418">
        <v>0.4845134465</v>
      </c>
      <c r="AR503" s="440">
        <v>0.4845134465</v>
      </c>
      <c r="AS503" s="422"/>
      <c r="AT503" s="423"/>
      <c r="AU503" s="423"/>
    </row>
    <row r="504" spans="1:47" x14ac:dyDescent="0.2">
      <c r="A504" s="231">
        <v>1987</v>
      </c>
      <c r="B504" s="232">
        <v>20</v>
      </c>
      <c r="C504" s="417">
        <v>1.99643225</v>
      </c>
      <c r="D504" s="418">
        <v>3.4556434084999998</v>
      </c>
      <c r="E504" s="419">
        <v>5.4723212485522037</v>
      </c>
      <c r="F504" s="417">
        <v>0.90208767000000001</v>
      </c>
      <c r="G504" s="418">
        <v>1.20695939</v>
      </c>
      <c r="H504" s="419">
        <v>1.3720236855915668</v>
      </c>
      <c r="I504" s="417">
        <v>1.6075553899999999</v>
      </c>
      <c r="J504" s="418">
        <v>5.1628191020000003</v>
      </c>
      <c r="K504" s="419">
        <v>7.0098520208574904</v>
      </c>
      <c r="L504" s="420"/>
      <c r="M504" s="421"/>
      <c r="N504" s="419">
        <v>4.6763711021428379E-3</v>
      </c>
      <c r="O504" s="417">
        <v>0.12851285000000001</v>
      </c>
      <c r="P504" s="418">
        <v>0.4536903645</v>
      </c>
      <c r="Q504" s="419">
        <v>0.8352629649800114</v>
      </c>
      <c r="R504" s="422"/>
      <c r="S504" s="423"/>
      <c r="T504" s="419">
        <v>765.2298296935536</v>
      </c>
      <c r="U504" s="417">
        <v>6.2654804120229645E-4</v>
      </c>
      <c r="V504" s="418">
        <v>8.36951030057413E-4</v>
      </c>
      <c r="W504" s="419">
        <v>2.9833806900302694E-3</v>
      </c>
      <c r="X504" s="417">
        <v>7.4127608915906785E-4</v>
      </c>
      <c r="Y504" s="418">
        <v>9.9022619047619046E-4</v>
      </c>
      <c r="Z504" s="419">
        <v>3.6843668247637591E-3</v>
      </c>
      <c r="AA504" s="417">
        <v>1.12109775E-2</v>
      </c>
      <c r="AB504" s="418">
        <v>2.118955363E-2</v>
      </c>
      <c r="AC504" s="419">
        <v>4.8473273755553319E-2</v>
      </c>
      <c r="AD504" s="417">
        <v>3.1896609999999999E-3</v>
      </c>
      <c r="AE504" s="418">
        <v>4.3998187300000003E-3</v>
      </c>
      <c r="AF504" s="419">
        <v>9.0265468263045646E-3</v>
      </c>
      <c r="AG504" s="417">
        <v>1.8228540500000001E-2</v>
      </c>
      <c r="AH504" s="418">
        <v>2.1842346669999999E-2</v>
      </c>
      <c r="AI504" s="419">
        <v>1.0681167758728429E-2</v>
      </c>
      <c r="AJ504" s="417">
        <v>8.2023409000000005E-3</v>
      </c>
      <c r="AK504" s="418">
        <v>1.0306414494999999E-2</v>
      </c>
      <c r="AL504" s="419">
        <v>3.9774553808651801E-3</v>
      </c>
      <c r="AM504" s="417">
        <v>3.5181941199999997E-2</v>
      </c>
      <c r="AN504" s="418">
        <v>6.226899667E-2</v>
      </c>
      <c r="AO504" s="419">
        <v>0.10663564197230896</v>
      </c>
      <c r="AP504" s="417">
        <v>0.13141314000000001</v>
      </c>
      <c r="AQ504" s="418">
        <v>0.4845134465</v>
      </c>
      <c r="AR504" s="440">
        <v>0.4845134465</v>
      </c>
      <c r="AS504" s="422"/>
      <c r="AT504" s="423"/>
      <c r="AU504" s="423"/>
    </row>
    <row r="505" spans="1:47" x14ac:dyDescent="0.2">
      <c r="A505" s="231">
        <v>1987</v>
      </c>
      <c r="B505" s="232">
        <v>21</v>
      </c>
      <c r="C505" s="417">
        <v>2.0740917099999998</v>
      </c>
      <c r="D505" s="418">
        <v>3.5709369684999999</v>
      </c>
      <c r="E505" s="419">
        <v>5.4832592818086345</v>
      </c>
      <c r="F505" s="417">
        <v>0.94052683000000004</v>
      </c>
      <c r="G505" s="418">
        <v>1.2678667345000001</v>
      </c>
      <c r="H505" s="419">
        <v>1.3808927650066178</v>
      </c>
      <c r="I505" s="417">
        <v>1.6311491300000001</v>
      </c>
      <c r="J505" s="418">
        <v>5.1806726574999997</v>
      </c>
      <c r="K505" s="419">
        <v>7.0317311259782489</v>
      </c>
      <c r="L505" s="420"/>
      <c r="M505" s="421"/>
      <c r="N505" s="419">
        <v>4.6943858318028806E-3</v>
      </c>
      <c r="O505" s="417">
        <v>0.12491249</v>
      </c>
      <c r="P505" s="418">
        <v>0.44607460300000001</v>
      </c>
      <c r="Q505" s="419">
        <v>0.83567871662405824</v>
      </c>
      <c r="R505" s="422"/>
      <c r="S505" s="423"/>
      <c r="T505" s="419">
        <v>766.77236689317022</v>
      </c>
      <c r="U505" s="417">
        <v>6.2654804120229645E-4</v>
      </c>
      <c r="V505" s="418">
        <v>8.36951030057413E-4</v>
      </c>
      <c r="W505" s="419">
        <v>2.9697557250021058E-3</v>
      </c>
      <c r="X505" s="417">
        <v>7.4127608915906785E-4</v>
      </c>
      <c r="Y505" s="418">
        <v>9.9022619047619046E-4</v>
      </c>
      <c r="Z505" s="419">
        <v>3.7669899612062007E-3</v>
      </c>
      <c r="AA505" s="417">
        <v>1.16843168E-2</v>
      </c>
      <c r="AB505" s="418">
        <v>2.1940053375000001E-2</v>
      </c>
      <c r="AC505" s="419">
        <v>4.8786644842418056E-2</v>
      </c>
      <c r="AD505" s="417">
        <v>3.3250190999999998E-3</v>
      </c>
      <c r="AE505" s="418">
        <v>4.6133031099999996E-3</v>
      </c>
      <c r="AF505" s="419">
        <v>9.0849142031973022E-3</v>
      </c>
      <c r="AG505" s="417">
        <v>1.8999294100000001E-2</v>
      </c>
      <c r="AH505" s="418">
        <v>2.3062573185000001E-2</v>
      </c>
      <c r="AI505" s="419">
        <v>1.0750215540853248E-2</v>
      </c>
      <c r="AJ505" s="417">
        <v>8.5500811000000006E-3</v>
      </c>
      <c r="AK505" s="418">
        <v>1.085507472E-2</v>
      </c>
      <c r="AL505" s="419">
        <v>4.0031721522175668E-3</v>
      </c>
      <c r="AM505" s="417">
        <v>3.6668776799999997E-2</v>
      </c>
      <c r="AN505" s="418">
        <v>6.4623942924999997E-2</v>
      </c>
      <c r="AO505" s="419">
        <v>0.10732493156421453</v>
      </c>
      <c r="AP505" s="417">
        <v>0.12781277999999999</v>
      </c>
      <c r="AQ505" s="418">
        <v>0.47689768500000002</v>
      </c>
      <c r="AR505" s="440">
        <v>0.47689768500000002</v>
      </c>
      <c r="AS505" s="422"/>
      <c r="AT505" s="423"/>
      <c r="AU505" s="423"/>
    </row>
    <row r="506" spans="1:47" x14ac:dyDescent="0.2">
      <c r="A506" s="231">
        <v>1987</v>
      </c>
      <c r="B506" s="232">
        <v>22</v>
      </c>
      <c r="C506" s="417">
        <v>2.1547496900000001</v>
      </c>
      <c r="D506" s="418">
        <v>3.6963122610000001</v>
      </c>
      <c r="E506" s="419">
        <v>5.4867214993077766</v>
      </c>
      <c r="F506" s="417">
        <v>0.97998216000000005</v>
      </c>
      <c r="G506" s="418">
        <v>1.3341885325</v>
      </c>
      <c r="H506" s="419">
        <v>1.3836771719909575</v>
      </c>
      <c r="I506" s="417">
        <v>1.6541140599999999</v>
      </c>
      <c r="J506" s="418">
        <v>5.1990521660000004</v>
      </c>
      <c r="K506" s="419">
        <v>7.0386235048772736</v>
      </c>
      <c r="L506" s="420"/>
      <c r="M506" s="421"/>
      <c r="N506" s="419">
        <v>4.7000758566417963E-3</v>
      </c>
      <c r="O506" s="417">
        <v>0.12491249</v>
      </c>
      <c r="P506" s="418">
        <v>0.44607460300000001</v>
      </c>
      <c r="Q506" s="419">
        <v>0.83581022543648387</v>
      </c>
      <c r="R506" s="422"/>
      <c r="S506" s="423"/>
      <c r="T506" s="419">
        <v>768.22091181772873</v>
      </c>
      <c r="U506" s="417">
        <v>6.2654804120229645E-4</v>
      </c>
      <c r="V506" s="418">
        <v>8.36951030057413E-4</v>
      </c>
      <c r="W506" s="419">
        <v>2.9757447661837933E-3</v>
      </c>
      <c r="X506" s="417">
        <v>7.4127608915906785E-4</v>
      </c>
      <c r="Y506" s="418">
        <v>9.9022619047619046E-4</v>
      </c>
      <c r="Z506" s="419">
        <v>3.793007336146733E-3</v>
      </c>
      <c r="AA506" s="417">
        <v>1.21707421E-2</v>
      </c>
      <c r="AB506" s="418">
        <v>2.2757173370000001E-2</v>
      </c>
      <c r="AC506" s="419">
        <v>4.8885049899316795E-2</v>
      </c>
      <c r="AD506" s="417">
        <v>3.4630567000000002E-3</v>
      </c>
      <c r="AE506" s="418">
        <v>4.8457879050000001E-3</v>
      </c>
      <c r="AF506" s="419">
        <v>9.1032368254370943E-3</v>
      </c>
      <c r="AG506" s="417">
        <v>1.9790270200000001E-2</v>
      </c>
      <c r="AH506" s="418">
        <v>2.4391319160000001E-2</v>
      </c>
      <c r="AI506" s="419">
        <v>1.0771908140861363E-2</v>
      </c>
      <c r="AJ506" s="417">
        <v>8.9057002999999996E-3</v>
      </c>
      <c r="AK506" s="418">
        <v>1.1453289685E-2</v>
      </c>
      <c r="AL506" s="419">
        <v>4.0112447582559812E-3</v>
      </c>
      <c r="AM506" s="417">
        <v>3.8194061000000001E-2</v>
      </c>
      <c r="AN506" s="418">
        <v>6.7188827859999994E-2</v>
      </c>
      <c r="AO506" s="419">
        <v>0.10754150142742337</v>
      </c>
      <c r="AP506" s="417">
        <v>0.12781277999999999</v>
      </c>
      <c r="AQ506" s="418">
        <v>0.47689768500000002</v>
      </c>
      <c r="AR506" s="440">
        <v>0.47689768500000002</v>
      </c>
      <c r="AS506" s="422"/>
      <c r="AT506" s="423"/>
      <c r="AU506" s="423"/>
    </row>
    <row r="507" spans="1:47" x14ac:dyDescent="0.2">
      <c r="A507" s="231">
        <v>1987</v>
      </c>
      <c r="B507" s="232">
        <v>23</v>
      </c>
      <c r="C507" s="417">
        <v>2.2384293300000002</v>
      </c>
      <c r="D507" s="418">
        <v>3.8327062239999998</v>
      </c>
      <c r="E507" s="419">
        <v>5.4846893241907511</v>
      </c>
      <c r="F507" s="417">
        <v>1.02045618</v>
      </c>
      <c r="G507" s="418">
        <v>1.4064128874999999</v>
      </c>
      <c r="H507" s="419">
        <v>1.3820378468099392</v>
      </c>
      <c r="I507" s="417">
        <v>1.67672113</v>
      </c>
      <c r="J507" s="418">
        <v>5.2181180850000004</v>
      </c>
      <c r="K507" s="419">
        <v>7.0345574074189203</v>
      </c>
      <c r="L507" s="420"/>
      <c r="M507" s="421"/>
      <c r="N507" s="419">
        <v>4.6967299667055352E-3</v>
      </c>
      <c r="O507" s="417">
        <v>0.12491249</v>
      </c>
      <c r="P507" s="418">
        <v>0.44607460300000001</v>
      </c>
      <c r="Q507" s="419">
        <v>0.83573117650657736</v>
      </c>
      <c r="R507" s="422"/>
      <c r="S507" s="423"/>
      <c r="T507" s="419">
        <v>769.51258467478692</v>
      </c>
      <c r="U507" s="417">
        <v>6.2654804120229645E-4</v>
      </c>
      <c r="V507" s="418">
        <v>8.36951030057413E-4</v>
      </c>
      <c r="W507" s="419">
        <v>2.9722193269527087E-3</v>
      </c>
      <c r="X507" s="417">
        <v>7.4127608915906785E-4</v>
      </c>
      <c r="Y507" s="418">
        <v>9.9022619047619046E-4</v>
      </c>
      <c r="Z507" s="419">
        <v>3.777689955622182E-3</v>
      </c>
      <c r="AA507" s="417">
        <v>1.2669329E-2</v>
      </c>
      <c r="AB507" s="418">
        <v>2.3647812399999999E-2</v>
      </c>
      <c r="AC507" s="419">
        <v>4.8827134944267971E-2</v>
      </c>
      <c r="AD507" s="417">
        <v>3.6050230000000002E-3</v>
      </c>
      <c r="AE507" s="418">
        <v>5.0991020249999998E-3</v>
      </c>
      <c r="AF507" s="419">
        <v>9.0924507177092967E-3</v>
      </c>
      <c r="AG507" s="417">
        <v>2.0601070999999999E-2</v>
      </c>
      <c r="AH507" s="418">
        <v>2.5838997400000001E-2</v>
      </c>
      <c r="AI507" s="419">
        <v>1.0759132061530376E-2</v>
      </c>
      <c r="AJ507" s="417">
        <v>9.2701095000000001E-3</v>
      </c>
      <c r="AK507" s="418">
        <v>1.2104968875E-2</v>
      </c>
      <c r="AL507" s="419">
        <v>4.0064885307718474E-3</v>
      </c>
      <c r="AM507" s="417">
        <v>3.9760121599999997E-2</v>
      </c>
      <c r="AN507" s="418">
        <v>6.9982699290000006E-2</v>
      </c>
      <c r="AO507" s="419">
        <v>0.10741404886089237</v>
      </c>
      <c r="AP507" s="417">
        <v>0.12781277999999999</v>
      </c>
      <c r="AQ507" s="418">
        <v>0.47689768500000002</v>
      </c>
      <c r="AR507" s="440">
        <v>0.47689768500000002</v>
      </c>
      <c r="AS507" s="422"/>
      <c r="AT507" s="423"/>
      <c r="AU507" s="423"/>
    </row>
    <row r="508" spans="1:47" x14ac:dyDescent="0.2">
      <c r="A508" s="231">
        <v>1987</v>
      </c>
      <c r="B508" s="232">
        <v>24</v>
      </c>
      <c r="C508" s="417">
        <v>2.3253833699999999</v>
      </c>
      <c r="D508" s="418">
        <v>3.9816808699999999</v>
      </c>
      <c r="E508" s="419">
        <v>5.4908505087874842</v>
      </c>
      <c r="F508" s="417">
        <v>1.0621311499999999</v>
      </c>
      <c r="G508" s="418">
        <v>1.4854848430000001</v>
      </c>
      <c r="H508" s="419">
        <v>1.387006186082318</v>
      </c>
      <c r="I508" s="417">
        <v>1.69876564</v>
      </c>
      <c r="J508" s="418">
        <v>5.2381951930000001</v>
      </c>
      <c r="K508" s="419">
        <v>7.0468653528310767</v>
      </c>
      <c r="L508" s="420"/>
      <c r="M508" s="421"/>
      <c r="N508" s="419">
        <v>4.7068488377608247E-3</v>
      </c>
      <c r="O508" s="417">
        <v>0.12491249</v>
      </c>
      <c r="P508" s="418">
        <v>0.44607460300000001</v>
      </c>
      <c r="Q508" s="419">
        <v>0.83596494760909712</v>
      </c>
      <c r="R508" s="422"/>
      <c r="S508" s="423"/>
      <c r="T508" s="419">
        <v>770.58230299957461</v>
      </c>
      <c r="U508" s="417">
        <v>6.2654804120229645E-4</v>
      </c>
      <c r="V508" s="418">
        <v>8.36951030057413E-4</v>
      </c>
      <c r="W508" s="419">
        <v>2.9828983802351848E-3</v>
      </c>
      <c r="X508" s="417">
        <v>7.4127608915906785E-4</v>
      </c>
      <c r="Y508" s="418">
        <v>9.9022619047619046E-4</v>
      </c>
      <c r="Z508" s="419">
        <v>3.8241554565587796E-3</v>
      </c>
      <c r="AA508" s="417">
        <v>1.31830019E-2</v>
      </c>
      <c r="AB508" s="418">
        <v>2.4621622060000001E-2</v>
      </c>
      <c r="AC508" s="419">
        <v>4.9002600033566469E-2</v>
      </c>
      <c r="AD508" s="417">
        <v>3.7510702000000001E-3</v>
      </c>
      <c r="AE508" s="418">
        <v>5.37617663E-3</v>
      </c>
      <c r="AF508" s="419">
        <v>9.1251204197268718E-3</v>
      </c>
      <c r="AG508" s="417">
        <v>2.1435380600000001E-2</v>
      </c>
      <c r="AH508" s="418">
        <v>2.7423084024999999E-2</v>
      </c>
      <c r="AI508" s="419">
        <v>1.0797806658931782E-2</v>
      </c>
      <c r="AJ508" s="417">
        <v>9.6461564999999992E-3</v>
      </c>
      <c r="AK508" s="418">
        <v>1.281775904E-2</v>
      </c>
      <c r="AL508" s="419">
        <v>4.0208879335821637E-3</v>
      </c>
      <c r="AM508" s="417">
        <v>4.1370545500000001E-2</v>
      </c>
      <c r="AN508" s="418">
        <v>7.3039531594999998E-2</v>
      </c>
      <c r="AO508" s="419">
        <v>0.10780013928262606</v>
      </c>
      <c r="AP508" s="417">
        <v>0.12781277999999999</v>
      </c>
      <c r="AQ508" s="418">
        <v>0.47689768500000002</v>
      </c>
      <c r="AR508" s="440">
        <v>0.47689768500000002</v>
      </c>
      <c r="AS508" s="422"/>
      <c r="AT508" s="423"/>
      <c r="AU508" s="423"/>
    </row>
    <row r="509" spans="1:47" x14ac:dyDescent="0.2">
      <c r="A509" s="231">
        <v>1987</v>
      </c>
      <c r="B509" s="232">
        <v>25</v>
      </c>
      <c r="C509" s="417">
        <v>2.4157565499999998</v>
      </c>
      <c r="D509" s="418">
        <v>4.1447052500000003</v>
      </c>
      <c r="E509" s="419">
        <v>5.4925264637610445</v>
      </c>
      <c r="F509" s="417">
        <v>1.1050348999999999</v>
      </c>
      <c r="G509" s="418">
        <v>1.5720306884999999</v>
      </c>
      <c r="H509" s="419">
        <v>1.3883606279225418</v>
      </c>
      <c r="I509" s="417">
        <v>1.7204025199999999</v>
      </c>
      <c r="J509" s="418">
        <v>5.2593224479999998</v>
      </c>
      <c r="K509" s="419">
        <v>7.050224607884175</v>
      </c>
      <c r="L509" s="420"/>
      <c r="M509" s="421"/>
      <c r="N509" s="419">
        <v>4.7096149240167164E-3</v>
      </c>
      <c r="O509" s="417">
        <v>0.12491249</v>
      </c>
      <c r="P509" s="418">
        <v>0.44607460300000001</v>
      </c>
      <c r="Q509" s="419">
        <v>0.83602937805511501</v>
      </c>
      <c r="R509" s="422"/>
      <c r="S509" s="423"/>
      <c r="T509" s="419">
        <v>771.39081302534635</v>
      </c>
      <c r="U509" s="417">
        <v>6.2654804120229645E-4</v>
      </c>
      <c r="V509" s="418">
        <v>8.36951030057413E-4</v>
      </c>
      <c r="W509" s="419">
        <v>2.9858102130307586E-3</v>
      </c>
      <c r="X509" s="417">
        <v>7.4127608915906785E-4</v>
      </c>
      <c r="Y509" s="418">
        <v>9.9022619047619046E-4</v>
      </c>
      <c r="Z509" s="419">
        <v>3.8368245277486165E-3</v>
      </c>
      <c r="AA509" s="417">
        <v>1.3709866100000001E-2</v>
      </c>
      <c r="AB509" s="418">
        <v>2.5688543729999999E-2</v>
      </c>
      <c r="AC509" s="419">
        <v>4.9050537669308759E-2</v>
      </c>
      <c r="AD509" s="417">
        <v>3.9019571000000002E-3</v>
      </c>
      <c r="AE509" s="418">
        <v>5.6798109300000002E-3</v>
      </c>
      <c r="AF509" s="419">
        <v>9.1340354969188103E-3</v>
      </c>
      <c r="AG509" s="417">
        <v>2.2294017199999999E-2</v>
      </c>
      <c r="AH509" s="418">
        <v>2.9157109130000001E-2</v>
      </c>
      <c r="AI509" s="419">
        <v>1.0808354960234409E-2</v>
      </c>
      <c r="AJ509" s="417">
        <v>1.00318631E-2</v>
      </c>
      <c r="AK509" s="418">
        <v>1.3597920689999999E-2</v>
      </c>
      <c r="AL509" s="419">
        <v>4.0248299917402166E-3</v>
      </c>
      <c r="AM509" s="417">
        <v>4.3026408299999999E-2</v>
      </c>
      <c r="AN509" s="418">
        <v>7.6387055329999995E-2</v>
      </c>
      <c r="AO509" s="419">
        <v>0.10790558430686102</v>
      </c>
      <c r="AP509" s="417">
        <v>0.12781277999999999</v>
      </c>
      <c r="AQ509" s="418">
        <v>0.47689768500000002</v>
      </c>
      <c r="AR509" s="440">
        <v>0.47689768500000002</v>
      </c>
      <c r="AS509" s="422"/>
      <c r="AT509" s="423"/>
      <c r="AU509" s="423"/>
    </row>
    <row r="510" spans="1:47" x14ac:dyDescent="0.2">
      <c r="A510" s="231">
        <v>1987</v>
      </c>
      <c r="B510" s="232">
        <v>26</v>
      </c>
      <c r="C510" s="417">
        <v>2.4157565499999998</v>
      </c>
      <c r="D510" s="418">
        <v>4.1447052500000003</v>
      </c>
      <c r="E510" s="419">
        <v>5.495466985326364</v>
      </c>
      <c r="F510" s="417">
        <v>1.1050348999999999</v>
      </c>
      <c r="G510" s="418">
        <v>1.5720306884999999</v>
      </c>
      <c r="H510" s="419">
        <v>1.3907313736298372</v>
      </c>
      <c r="I510" s="417">
        <v>1.7204025199999999</v>
      </c>
      <c r="J510" s="418">
        <v>5.2593224479999998</v>
      </c>
      <c r="K510" s="419">
        <v>7.05609125254988</v>
      </c>
      <c r="L510" s="420"/>
      <c r="M510" s="421"/>
      <c r="N510" s="419">
        <v>4.7144562332438779E-3</v>
      </c>
      <c r="O510" s="417">
        <v>0.12491249</v>
      </c>
      <c r="P510" s="418">
        <v>0.44607460300000001</v>
      </c>
      <c r="Q510" s="419">
        <v>0.83614201094366758</v>
      </c>
      <c r="R510" s="422"/>
      <c r="S510" s="423"/>
      <c r="T510" s="419">
        <v>771.87867704080952</v>
      </c>
      <c r="U510" s="417">
        <v>6.2654804120229645E-4</v>
      </c>
      <c r="V510" s="418">
        <v>8.36951030057413E-4</v>
      </c>
      <c r="W510" s="419">
        <v>2.9909146351440336E-3</v>
      </c>
      <c r="X510" s="417">
        <v>7.4127608915906785E-4</v>
      </c>
      <c r="Y510" s="418">
        <v>9.9022619047619046E-4</v>
      </c>
      <c r="Z510" s="419">
        <v>3.8589971071171353E-3</v>
      </c>
      <c r="AA510" s="417">
        <v>1.3709866100000001E-2</v>
      </c>
      <c r="AB510" s="418">
        <v>2.5688543729999999E-2</v>
      </c>
      <c r="AC510" s="419">
        <v>4.9134259672783696E-2</v>
      </c>
      <c r="AD510" s="417">
        <v>3.9019571000000002E-3</v>
      </c>
      <c r="AE510" s="418">
        <v>5.6798109300000002E-3</v>
      </c>
      <c r="AF510" s="419">
        <v>9.1496522102993052E-3</v>
      </c>
      <c r="AG510" s="417">
        <v>2.2294017199999999E-2</v>
      </c>
      <c r="AH510" s="418">
        <v>2.9157109130000001E-2</v>
      </c>
      <c r="AI510" s="419">
        <v>1.0826830891750924E-2</v>
      </c>
      <c r="AJ510" s="417">
        <v>1.00318631E-2</v>
      </c>
      <c r="AK510" s="418">
        <v>1.3597920689999999E-2</v>
      </c>
      <c r="AL510" s="419">
        <v>4.031699444625501E-3</v>
      </c>
      <c r="AM510" s="417">
        <v>4.3026408299999999E-2</v>
      </c>
      <c r="AN510" s="418">
        <v>7.6387055329999995E-2</v>
      </c>
      <c r="AO510" s="419">
        <v>0.10808993123870909</v>
      </c>
      <c r="AP510" s="417">
        <v>0.12781277999999999</v>
      </c>
      <c r="AQ510" s="418">
        <v>0.47689768500000002</v>
      </c>
      <c r="AR510" s="440">
        <v>0.47689768500000002</v>
      </c>
      <c r="AS510" s="422"/>
      <c r="AT510" s="423"/>
      <c r="AU510" s="423"/>
    </row>
    <row r="511" spans="1:47" x14ac:dyDescent="0.2">
      <c r="A511" s="231">
        <v>1987</v>
      </c>
      <c r="B511" s="232">
        <v>27</v>
      </c>
      <c r="C511" s="417">
        <v>2.4157565499999998</v>
      </c>
      <c r="D511" s="418">
        <v>4.1447052500000003</v>
      </c>
      <c r="E511" s="419">
        <v>5.3076579543465749</v>
      </c>
      <c r="F511" s="417">
        <v>1.1050348999999999</v>
      </c>
      <c r="G511" s="418">
        <v>1.5720306884999999</v>
      </c>
      <c r="H511" s="419">
        <v>1.3431447691910228</v>
      </c>
      <c r="I511" s="417">
        <v>1.7204025199999999</v>
      </c>
      <c r="J511" s="418">
        <v>5.2593224479999998</v>
      </c>
      <c r="K511" s="419">
        <v>7.0985967014192735</v>
      </c>
      <c r="L511" s="420"/>
      <c r="M511" s="421"/>
      <c r="N511" s="419">
        <v>4.9411734213399335E-3</v>
      </c>
      <c r="O511" s="417">
        <v>0.12491249</v>
      </c>
      <c r="P511" s="418">
        <v>0.44607460300000001</v>
      </c>
      <c r="Q511" s="419">
        <v>0.80261538161280455</v>
      </c>
      <c r="R511" s="422"/>
      <c r="S511" s="423"/>
      <c r="T511" s="419">
        <v>771.9695588429048</v>
      </c>
      <c r="U511" s="417">
        <v>6.2654804120229645E-4</v>
      </c>
      <c r="V511" s="418">
        <v>8.36951030057413E-4</v>
      </c>
      <c r="W511" s="419">
        <v>2.8885693343667436E-3</v>
      </c>
      <c r="X511" s="417">
        <v>7.4127608915906785E-4</v>
      </c>
      <c r="Y511" s="418">
        <v>9.9022619047619046E-4</v>
      </c>
      <c r="Z511" s="419">
        <v>3.8729121350767975E-3</v>
      </c>
      <c r="AA511" s="417">
        <v>1.3709866100000001E-2</v>
      </c>
      <c r="AB511" s="418">
        <v>2.5688543729999999E-2</v>
      </c>
      <c r="AC511" s="419">
        <v>4.7452916085373081E-2</v>
      </c>
      <c r="AD511" s="417">
        <v>3.9019571000000002E-3</v>
      </c>
      <c r="AE511" s="418">
        <v>5.6798109300000002E-3</v>
      </c>
      <c r="AF511" s="419">
        <v>8.8365524414331063E-3</v>
      </c>
      <c r="AG511" s="417">
        <v>2.2294017199999999E-2</v>
      </c>
      <c r="AH511" s="418">
        <v>2.9157109130000001E-2</v>
      </c>
      <c r="AI511" s="419">
        <v>1.0456354026551991E-2</v>
      </c>
      <c r="AJ511" s="417">
        <v>1.00318631E-2</v>
      </c>
      <c r="AK511" s="418">
        <v>1.3597920689999999E-2</v>
      </c>
      <c r="AL511" s="419">
        <v>3.8937354234900952E-3</v>
      </c>
      <c r="AM511" s="417">
        <v>4.3026408299999999E-2</v>
      </c>
      <c r="AN511" s="418">
        <v>7.6387055329999995E-2</v>
      </c>
      <c r="AO511" s="419">
        <v>0.10439122867548398</v>
      </c>
      <c r="AP511" s="417">
        <v>0.12781277999999999</v>
      </c>
      <c r="AQ511" s="418">
        <v>0.47689768500000002</v>
      </c>
      <c r="AR511" s="440">
        <v>0.47689768500000002</v>
      </c>
      <c r="AS511" s="422"/>
      <c r="AT511" s="423"/>
      <c r="AU511" s="423"/>
    </row>
    <row r="512" spans="1:47" x14ac:dyDescent="0.2">
      <c r="A512" s="231">
        <v>1987</v>
      </c>
      <c r="B512" s="232">
        <v>28</v>
      </c>
      <c r="C512" s="417">
        <v>2.4157565499999998</v>
      </c>
      <c r="D512" s="418">
        <v>4.1447052500000003</v>
      </c>
      <c r="E512" s="419">
        <v>5.3091275584513538</v>
      </c>
      <c r="F512" s="417">
        <v>1.1050348999999999</v>
      </c>
      <c r="G512" s="418">
        <v>1.5720306884999999</v>
      </c>
      <c r="H512" s="419">
        <v>1.3443334097335233</v>
      </c>
      <c r="I512" s="417">
        <v>1.7204025199999999</v>
      </c>
      <c r="J512" s="418">
        <v>5.2593224479999998</v>
      </c>
      <c r="K512" s="419">
        <v>7.1016773231040435</v>
      </c>
      <c r="L512" s="420"/>
      <c r="M512" s="421"/>
      <c r="N512" s="419">
        <v>4.9437971033215334E-3</v>
      </c>
      <c r="O512" s="417">
        <v>0.12491249</v>
      </c>
      <c r="P512" s="418">
        <v>0.44607460300000001</v>
      </c>
      <c r="Q512" s="419">
        <v>0.80267412577736319</v>
      </c>
      <c r="R512" s="422"/>
      <c r="S512" s="423"/>
      <c r="T512" s="419">
        <v>771.95729621173666</v>
      </c>
      <c r="U512" s="417">
        <v>6.2654804120229645E-4</v>
      </c>
      <c r="V512" s="418">
        <v>8.36951030057413E-4</v>
      </c>
      <c r="W512" s="419">
        <v>2.8911232598988605E-3</v>
      </c>
      <c r="X512" s="417">
        <v>7.4127608915906785E-4</v>
      </c>
      <c r="Y512" s="418">
        <v>9.9022619047619046E-4</v>
      </c>
      <c r="Z512" s="419">
        <v>3.8844183202098649E-3</v>
      </c>
      <c r="AA512" s="417">
        <v>1.3709866100000001E-2</v>
      </c>
      <c r="AB512" s="418">
        <v>2.5688543729999999E-2</v>
      </c>
      <c r="AC512" s="419">
        <v>4.74949390430668E-2</v>
      </c>
      <c r="AD512" s="417">
        <v>3.9019571000000002E-3</v>
      </c>
      <c r="AE512" s="418">
        <v>5.6798109300000002E-3</v>
      </c>
      <c r="AF512" s="419">
        <v>8.8443843776892014E-3</v>
      </c>
      <c r="AG512" s="417">
        <v>2.2294017199999999E-2</v>
      </c>
      <c r="AH512" s="418">
        <v>2.9157109130000001E-2</v>
      </c>
      <c r="AI512" s="419">
        <v>1.0465594014948044E-2</v>
      </c>
      <c r="AJ512" s="417">
        <v>1.00318631E-2</v>
      </c>
      <c r="AK512" s="418">
        <v>1.3597920689999999E-2</v>
      </c>
      <c r="AL512" s="419">
        <v>3.8971807559034779E-3</v>
      </c>
      <c r="AM512" s="417">
        <v>4.3026408299999999E-2</v>
      </c>
      <c r="AN512" s="418">
        <v>7.6387055329999995E-2</v>
      </c>
      <c r="AO512" s="419">
        <v>0.10448337004015179</v>
      </c>
      <c r="AP512" s="417">
        <v>0.12781277999999999</v>
      </c>
      <c r="AQ512" s="418">
        <v>0.47689768500000002</v>
      </c>
      <c r="AR512" s="440">
        <v>0.47689768500000002</v>
      </c>
      <c r="AS512" s="422"/>
      <c r="AT512" s="423"/>
      <c r="AU512" s="423"/>
    </row>
    <row r="513" spans="1:47" x14ac:dyDescent="0.2">
      <c r="A513" s="231">
        <v>1987</v>
      </c>
      <c r="B513" s="232">
        <v>29</v>
      </c>
      <c r="C513" s="417">
        <v>2.4157565499999998</v>
      </c>
      <c r="D513" s="418">
        <v>4.1447052500000003</v>
      </c>
      <c r="E513" s="419">
        <v>5.3104798282840546</v>
      </c>
      <c r="F513" s="417">
        <v>1.1050348999999999</v>
      </c>
      <c r="G513" s="418">
        <v>1.5720306884999999</v>
      </c>
      <c r="H513" s="419">
        <v>1.3454149595377516</v>
      </c>
      <c r="I513" s="417">
        <v>1.7204025199999999</v>
      </c>
      <c r="J513" s="418">
        <v>5.2593224479999998</v>
      </c>
      <c r="K513" s="419">
        <v>7.1044386887803466</v>
      </c>
      <c r="L513" s="420"/>
      <c r="M513" s="421"/>
      <c r="N513" s="419">
        <v>4.946204194229125E-3</v>
      </c>
      <c r="O513" s="417">
        <v>0.12491249</v>
      </c>
      <c r="P513" s="418">
        <v>0.44607460300000001</v>
      </c>
      <c r="Q513" s="419">
        <v>0.80272229004425966</v>
      </c>
      <c r="R513" s="422"/>
      <c r="S513" s="423"/>
      <c r="T513" s="419">
        <v>771.93271419224027</v>
      </c>
      <c r="U513" s="417">
        <v>6.2654804120229645E-4</v>
      </c>
      <c r="V513" s="418">
        <v>8.36951030057413E-4</v>
      </c>
      <c r="W513" s="419">
        <v>2.8934559202998312E-3</v>
      </c>
      <c r="X513" s="417">
        <v>7.4127608915906785E-4</v>
      </c>
      <c r="Y513" s="418">
        <v>9.9022619047619046E-4</v>
      </c>
      <c r="Z513" s="419">
        <v>3.8949505490105921E-3</v>
      </c>
      <c r="AA513" s="417">
        <v>1.3709866100000001E-2</v>
      </c>
      <c r="AB513" s="418">
        <v>2.5688543729999999E-2</v>
      </c>
      <c r="AC513" s="419">
        <v>4.7533241370937958E-2</v>
      </c>
      <c r="AD513" s="417">
        <v>3.9019571000000002E-3</v>
      </c>
      <c r="AE513" s="418">
        <v>5.6798109300000002E-3</v>
      </c>
      <c r="AF513" s="419">
        <v>8.8514928283796243E-3</v>
      </c>
      <c r="AG513" s="417">
        <v>2.2294017199999999E-2</v>
      </c>
      <c r="AH513" s="418">
        <v>2.9157109130000001E-2</v>
      </c>
      <c r="AI513" s="419">
        <v>1.0474037055309169E-2</v>
      </c>
      <c r="AJ513" s="417">
        <v>1.00318631E-2</v>
      </c>
      <c r="AK513" s="418">
        <v>1.3597920689999999E-2</v>
      </c>
      <c r="AL513" s="419">
        <v>3.9003189194913614E-3</v>
      </c>
      <c r="AM513" s="417">
        <v>4.3026408299999999E-2</v>
      </c>
      <c r="AN513" s="418">
        <v>7.6387055329999995E-2</v>
      </c>
      <c r="AO513" s="419">
        <v>0.10456767901929737</v>
      </c>
      <c r="AP513" s="417">
        <v>0.12781277999999999</v>
      </c>
      <c r="AQ513" s="418">
        <v>0.47689768500000002</v>
      </c>
      <c r="AR513" s="440">
        <v>0.47689768500000002</v>
      </c>
      <c r="AS513" s="422"/>
      <c r="AT513" s="423"/>
      <c r="AU513" s="423"/>
    </row>
    <row r="514" spans="1:47" x14ac:dyDescent="0.2">
      <c r="A514" s="231">
        <v>1987</v>
      </c>
      <c r="B514" s="232">
        <v>30</v>
      </c>
      <c r="C514" s="417">
        <v>2.4157565499999998</v>
      </c>
      <c r="D514" s="418">
        <v>4.1447052500000003</v>
      </c>
      <c r="E514" s="419">
        <v>5.3117388790605844</v>
      </c>
      <c r="F514" s="417">
        <v>1.1050348999999999</v>
      </c>
      <c r="G514" s="418">
        <v>1.5720306884999999</v>
      </c>
      <c r="H514" s="419">
        <v>1.3464294317103809</v>
      </c>
      <c r="I514" s="417">
        <v>1.7204025199999999</v>
      </c>
      <c r="J514" s="418">
        <v>5.2593224479999998</v>
      </c>
      <c r="K514" s="419">
        <v>7.107102566469246</v>
      </c>
      <c r="L514" s="420"/>
      <c r="M514" s="421"/>
      <c r="N514" s="419">
        <v>4.9484405045765708E-3</v>
      </c>
      <c r="O514" s="417">
        <v>0.12491249</v>
      </c>
      <c r="P514" s="418">
        <v>0.44607460300000001</v>
      </c>
      <c r="Q514" s="419">
        <v>0.8027716891566512</v>
      </c>
      <c r="R514" s="422"/>
      <c r="S514" s="423"/>
      <c r="T514" s="419">
        <v>771.90428816728945</v>
      </c>
      <c r="U514" s="417">
        <v>6.2654804120229645E-4</v>
      </c>
      <c r="V514" s="418">
        <v>8.36951030057413E-4</v>
      </c>
      <c r="W514" s="419">
        <v>2.8956337268928028E-3</v>
      </c>
      <c r="X514" s="417">
        <v>7.4127608915906785E-4</v>
      </c>
      <c r="Y514" s="418">
        <v>9.9022619047619046E-4</v>
      </c>
      <c r="Z514" s="419">
        <v>3.9047348921877798E-3</v>
      </c>
      <c r="AA514" s="417">
        <v>1.3709866100000001E-2</v>
      </c>
      <c r="AB514" s="418">
        <v>2.5688543729999999E-2</v>
      </c>
      <c r="AC514" s="419">
        <v>4.7569041612183664E-2</v>
      </c>
      <c r="AD514" s="417">
        <v>3.9019571000000002E-3</v>
      </c>
      <c r="AE514" s="418">
        <v>5.6798109300000002E-3</v>
      </c>
      <c r="AF514" s="419">
        <v>8.8581680191267328E-3</v>
      </c>
      <c r="AG514" s="417">
        <v>2.2294017199999999E-2</v>
      </c>
      <c r="AH514" s="418">
        <v>2.9157109130000001E-2</v>
      </c>
      <c r="AI514" s="419">
        <v>1.0481904991282718E-2</v>
      </c>
      <c r="AJ514" s="417">
        <v>1.00318631E-2</v>
      </c>
      <c r="AK514" s="418">
        <v>1.3597920689999999E-2</v>
      </c>
      <c r="AL514" s="419">
        <v>3.9032592108299356E-3</v>
      </c>
      <c r="AM514" s="417">
        <v>4.3026408299999999E-2</v>
      </c>
      <c r="AN514" s="418">
        <v>7.6387055329999995E-2</v>
      </c>
      <c r="AO514" s="419">
        <v>0.10464648626387714</v>
      </c>
      <c r="AP514" s="417">
        <v>0.12781277999999999</v>
      </c>
      <c r="AQ514" s="418">
        <v>0.47689768500000002</v>
      </c>
      <c r="AR514" s="440">
        <v>0.47689768500000002</v>
      </c>
      <c r="AS514" s="422"/>
      <c r="AT514" s="423"/>
      <c r="AU514" s="423"/>
    </row>
    <row r="515" spans="1:47" x14ac:dyDescent="0.2">
      <c r="A515" s="231">
        <v>1987</v>
      </c>
      <c r="B515" s="232">
        <v>31</v>
      </c>
      <c r="C515" s="417">
        <v>2.4157565499999998</v>
      </c>
      <c r="D515" s="418">
        <v>4.1447052500000003</v>
      </c>
      <c r="E515" s="419">
        <v>5.3128619815279929</v>
      </c>
      <c r="F515" s="417">
        <v>1.1050348999999999</v>
      </c>
      <c r="G515" s="418">
        <v>1.5720306884999999</v>
      </c>
      <c r="H515" s="419">
        <v>1.347348873785317</v>
      </c>
      <c r="I515" s="417">
        <v>1.7204025199999999</v>
      </c>
      <c r="J515" s="418">
        <v>5.2593224479999998</v>
      </c>
      <c r="K515" s="419">
        <v>7.1094542829860137</v>
      </c>
      <c r="L515" s="420"/>
      <c r="M515" s="421"/>
      <c r="N515" s="419">
        <v>4.9504770464046987E-3</v>
      </c>
      <c r="O515" s="417">
        <v>0.12491249</v>
      </c>
      <c r="P515" s="418">
        <v>0.44607460300000001</v>
      </c>
      <c r="Q515" s="419">
        <v>0.80281113478925237</v>
      </c>
      <c r="R515" s="422"/>
      <c r="S515" s="423"/>
      <c r="T515" s="419">
        <v>771.87828289678282</v>
      </c>
      <c r="U515" s="417">
        <v>6.2654804120229645E-4</v>
      </c>
      <c r="V515" s="418">
        <v>8.36951030057413E-4</v>
      </c>
      <c r="W515" s="419">
        <v>2.8976081920382593E-3</v>
      </c>
      <c r="X515" s="417">
        <v>7.4127608915906785E-4</v>
      </c>
      <c r="Y515" s="418">
        <v>9.9022619047619046E-4</v>
      </c>
      <c r="Z515" s="419">
        <v>3.9136662360276363E-3</v>
      </c>
      <c r="AA515" s="417">
        <v>1.3709866100000001E-2</v>
      </c>
      <c r="AB515" s="418">
        <v>2.5688543729999999E-2</v>
      </c>
      <c r="AC515" s="419">
        <v>4.7601498463340858E-2</v>
      </c>
      <c r="AD515" s="417">
        <v>3.9019571000000002E-3</v>
      </c>
      <c r="AE515" s="418">
        <v>5.6798109300000002E-3</v>
      </c>
      <c r="AF515" s="419">
        <v>8.8642283964981815E-3</v>
      </c>
      <c r="AG515" s="417">
        <v>2.2294017199999999E-2</v>
      </c>
      <c r="AH515" s="418">
        <v>2.9157109130000001E-2</v>
      </c>
      <c r="AI515" s="419">
        <v>1.0489074999398175E-2</v>
      </c>
      <c r="AJ515" s="417">
        <v>1.00318631E-2</v>
      </c>
      <c r="AK515" s="418">
        <v>1.3597920689999999E-2</v>
      </c>
      <c r="AL515" s="419">
        <v>3.9059208600476644E-3</v>
      </c>
      <c r="AM515" s="417">
        <v>4.3026408299999999E-2</v>
      </c>
      <c r="AN515" s="418">
        <v>7.6387055329999995E-2</v>
      </c>
      <c r="AO515" s="419">
        <v>0.10471797477953156</v>
      </c>
      <c r="AP515" s="417">
        <v>0.12781277999999999</v>
      </c>
      <c r="AQ515" s="418">
        <v>0.47689768500000002</v>
      </c>
      <c r="AR515" s="440">
        <v>0.47689768500000002</v>
      </c>
      <c r="AS515" s="422"/>
      <c r="AT515" s="423"/>
      <c r="AU515" s="423"/>
    </row>
    <row r="516" spans="1:47" x14ac:dyDescent="0.2">
      <c r="A516" s="231">
        <v>1987</v>
      </c>
      <c r="B516" s="232">
        <v>32</v>
      </c>
      <c r="C516" s="417">
        <v>2.4157565499999998</v>
      </c>
      <c r="D516" s="418">
        <v>4.1447052500000003</v>
      </c>
      <c r="E516" s="419">
        <v>5.3128619815279929</v>
      </c>
      <c r="F516" s="417">
        <v>1.1050348999999999</v>
      </c>
      <c r="G516" s="418">
        <v>1.5720306884999999</v>
      </c>
      <c r="H516" s="419">
        <v>1.347348873785317</v>
      </c>
      <c r="I516" s="417">
        <v>1.7204025199999999</v>
      </c>
      <c r="J516" s="418">
        <v>5.2593224479999998</v>
      </c>
      <c r="K516" s="419">
        <v>7.1094542829860137</v>
      </c>
      <c r="L516" s="420"/>
      <c r="M516" s="421"/>
      <c r="N516" s="419">
        <v>4.9504770464046987E-3</v>
      </c>
      <c r="O516" s="417">
        <v>0.12491249</v>
      </c>
      <c r="P516" s="418">
        <v>0.44607460300000001</v>
      </c>
      <c r="Q516" s="419">
        <v>0.80281113478925237</v>
      </c>
      <c r="R516" s="425"/>
      <c r="S516" s="426"/>
      <c r="T516" s="419">
        <v>771.87828289678282</v>
      </c>
      <c r="U516" s="417">
        <v>6.2654804120229645E-4</v>
      </c>
      <c r="V516" s="418">
        <v>8.36951030057413E-4</v>
      </c>
      <c r="W516" s="419">
        <v>2.8976081920382593E-3</v>
      </c>
      <c r="X516" s="417">
        <v>7.4127608915906785E-4</v>
      </c>
      <c r="Y516" s="418">
        <v>9.9022619047619046E-4</v>
      </c>
      <c r="Z516" s="419">
        <v>3.9136662360276363E-3</v>
      </c>
      <c r="AA516" s="417">
        <v>1.3709866100000001E-2</v>
      </c>
      <c r="AB516" s="418">
        <v>2.5688543729999999E-2</v>
      </c>
      <c r="AC516" s="419">
        <v>4.7601498463340858E-2</v>
      </c>
      <c r="AD516" s="417">
        <v>3.9019571000000002E-3</v>
      </c>
      <c r="AE516" s="418">
        <v>5.6798109300000002E-3</v>
      </c>
      <c r="AF516" s="419">
        <v>8.8642283964981815E-3</v>
      </c>
      <c r="AG516" s="417">
        <v>2.2294017199999999E-2</v>
      </c>
      <c r="AH516" s="418">
        <v>2.9157109130000001E-2</v>
      </c>
      <c r="AI516" s="419">
        <v>1.0489074999398175E-2</v>
      </c>
      <c r="AJ516" s="417">
        <v>1.00318631E-2</v>
      </c>
      <c r="AK516" s="418">
        <v>1.3597920689999999E-2</v>
      </c>
      <c r="AL516" s="419">
        <v>3.9059208600476644E-3</v>
      </c>
      <c r="AM516" s="417">
        <v>4.3026408299999999E-2</v>
      </c>
      <c r="AN516" s="418">
        <v>7.6387055329999995E-2</v>
      </c>
      <c r="AO516" s="419">
        <v>0.10471797477953156</v>
      </c>
      <c r="AP516" s="417">
        <v>0.12781277999999999</v>
      </c>
      <c r="AQ516" s="418">
        <v>0.47689768500000002</v>
      </c>
      <c r="AR516" s="440">
        <v>0.47689768500000002</v>
      </c>
      <c r="AS516" s="425"/>
      <c r="AT516" s="426"/>
      <c r="AU516" s="426"/>
    </row>
    <row r="517" spans="1:47" x14ac:dyDescent="0.2">
      <c r="A517" s="231">
        <v>1987</v>
      </c>
      <c r="B517" s="232">
        <v>33</v>
      </c>
      <c r="C517" s="417">
        <v>2.4157565499999998</v>
      </c>
      <c r="D517" s="418">
        <v>4.1447052500000003</v>
      </c>
      <c r="E517" s="419">
        <v>5.3128619815279929</v>
      </c>
      <c r="F517" s="417">
        <v>1.1050348999999999</v>
      </c>
      <c r="G517" s="418">
        <v>1.5720306884999999</v>
      </c>
      <c r="H517" s="419">
        <v>1.347348873785317</v>
      </c>
      <c r="I517" s="417">
        <v>1.7204025199999999</v>
      </c>
      <c r="J517" s="418">
        <v>5.2593224479999998</v>
      </c>
      <c r="K517" s="419">
        <v>7.1094542829860137</v>
      </c>
      <c r="L517" s="420"/>
      <c r="M517" s="421"/>
      <c r="N517" s="419">
        <v>4.9504770464046987E-3</v>
      </c>
      <c r="O517" s="417">
        <v>0.12491249</v>
      </c>
      <c r="P517" s="418">
        <v>0.44607460300000001</v>
      </c>
      <c r="Q517" s="419">
        <v>0.80281113478925237</v>
      </c>
      <c r="R517" s="425"/>
      <c r="S517" s="426"/>
      <c r="T517" s="419">
        <v>771.87828289678282</v>
      </c>
      <c r="U517" s="417">
        <v>6.2654804120229645E-4</v>
      </c>
      <c r="V517" s="418">
        <v>8.36951030057413E-4</v>
      </c>
      <c r="W517" s="419">
        <v>2.8976081920382593E-3</v>
      </c>
      <c r="X517" s="417">
        <v>7.4127608915906785E-4</v>
      </c>
      <c r="Y517" s="418">
        <v>9.9022619047619046E-4</v>
      </c>
      <c r="Z517" s="419">
        <v>3.9136662360276363E-3</v>
      </c>
      <c r="AA517" s="417">
        <v>1.3709866100000001E-2</v>
      </c>
      <c r="AB517" s="418">
        <v>2.5688543729999999E-2</v>
      </c>
      <c r="AC517" s="419">
        <v>4.7601498463340858E-2</v>
      </c>
      <c r="AD517" s="417">
        <v>3.9019571000000002E-3</v>
      </c>
      <c r="AE517" s="418">
        <v>5.6798109300000002E-3</v>
      </c>
      <c r="AF517" s="419">
        <v>8.8642283964981815E-3</v>
      </c>
      <c r="AG517" s="417">
        <v>2.2294017199999999E-2</v>
      </c>
      <c r="AH517" s="418">
        <v>2.9157109130000001E-2</v>
      </c>
      <c r="AI517" s="419">
        <v>1.0489074999398175E-2</v>
      </c>
      <c r="AJ517" s="417">
        <v>1.00318631E-2</v>
      </c>
      <c r="AK517" s="418">
        <v>1.3597920689999999E-2</v>
      </c>
      <c r="AL517" s="419">
        <v>3.9059208600476644E-3</v>
      </c>
      <c r="AM517" s="417">
        <v>4.3026408299999999E-2</v>
      </c>
      <c r="AN517" s="418">
        <v>7.6387055329999995E-2</v>
      </c>
      <c r="AO517" s="419">
        <v>0.10471797477953156</v>
      </c>
      <c r="AP517" s="417">
        <v>0.12781277999999999</v>
      </c>
      <c r="AQ517" s="418">
        <v>0.47689768500000002</v>
      </c>
      <c r="AR517" s="440">
        <v>0.47689768500000002</v>
      </c>
      <c r="AS517" s="425"/>
      <c r="AT517" s="426"/>
      <c r="AU517" s="426"/>
    </row>
    <row r="518" spans="1:47" x14ac:dyDescent="0.2">
      <c r="A518" s="231">
        <v>1987</v>
      </c>
      <c r="B518" s="232">
        <v>34</v>
      </c>
      <c r="C518" s="417">
        <v>2.4157565499999998</v>
      </c>
      <c r="D518" s="418">
        <v>4.1447052500000003</v>
      </c>
      <c r="E518" s="419">
        <v>5.3128619815279929</v>
      </c>
      <c r="F518" s="417">
        <v>1.1050348999999999</v>
      </c>
      <c r="G518" s="418">
        <v>1.5720306884999999</v>
      </c>
      <c r="H518" s="419">
        <v>1.347348873785317</v>
      </c>
      <c r="I518" s="417">
        <v>1.7204025199999999</v>
      </c>
      <c r="J518" s="418">
        <v>5.2593224479999998</v>
      </c>
      <c r="K518" s="419">
        <v>7.1094542829860137</v>
      </c>
      <c r="L518" s="420"/>
      <c r="M518" s="421"/>
      <c r="N518" s="419">
        <v>4.9504770464046987E-3</v>
      </c>
      <c r="O518" s="417">
        <v>0.12491249</v>
      </c>
      <c r="P518" s="418">
        <v>0.44607460300000001</v>
      </c>
      <c r="Q518" s="419">
        <v>0.80281113478925237</v>
      </c>
      <c r="R518" s="425"/>
      <c r="S518" s="426"/>
      <c r="T518" s="419">
        <v>771.87828289678282</v>
      </c>
      <c r="U518" s="417">
        <v>6.2654804120229645E-4</v>
      </c>
      <c r="V518" s="418">
        <v>8.36951030057413E-4</v>
      </c>
      <c r="W518" s="419">
        <v>2.8976081920382593E-3</v>
      </c>
      <c r="X518" s="417">
        <v>7.4127608915906785E-4</v>
      </c>
      <c r="Y518" s="418">
        <v>9.9022619047619046E-4</v>
      </c>
      <c r="Z518" s="419">
        <v>3.9136662360276363E-3</v>
      </c>
      <c r="AA518" s="417">
        <v>1.3709866100000001E-2</v>
      </c>
      <c r="AB518" s="418">
        <v>2.5688543729999999E-2</v>
      </c>
      <c r="AC518" s="419">
        <v>4.7601498463340858E-2</v>
      </c>
      <c r="AD518" s="417">
        <v>3.9019571000000002E-3</v>
      </c>
      <c r="AE518" s="418">
        <v>5.6798109300000002E-3</v>
      </c>
      <c r="AF518" s="419">
        <v>8.8642283964981815E-3</v>
      </c>
      <c r="AG518" s="417">
        <v>2.2294017199999999E-2</v>
      </c>
      <c r="AH518" s="418">
        <v>2.9157109130000001E-2</v>
      </c>
      <c r="AI518" s="419">
        <v>1.0489074999398175E-2</v>
      </c>
      <c r="AJ518" s="417">
        <v>1.00318631E-2</v>
      </c>
      <c r="AK518" s="418">
        <v>1.3597920689999999E-2</v>
      </c>
      <c r="AL518" s="419">
        <v>3.9059208600476644E-3</v>
      </c>
      <c r="AM518" s="417">
        <v>4.3026408299999999E-2</v>
      </c>
      <c r="AN518" s="418">
        <v>7.6387055329999995E-2</v>
      </c>
      <c r="AO518" s="419">
        <v>0.10471797477953156</v>
      </c>
      <c r="AP518" s="417">
        <v>0.12781277999999999</v>
      </c>
      <c r="AQ518" s="418">
        <v>0.47689768500000002</v>
      </c>
      <c r="AR518" s="440">
        <v>0.47689768500000002</v>
      </c>
      <c r="AS518" s="425"/>
      <c r="AT518" s="426"/>
      <c r="AU518" s="426"/>
    </row>
    <row r="519" spans="1:47" x14ac:dyDescent="0.2">
      <c r="A519" s="231">
        <v>1987</v>
      </c>
      <c r="B519" s="232">
        <v>35</v>
      </c>
      <c r="C519" s="417">
        <v>2.4157565499999998</v>
      </c>
      <c r="D519" s="418">
        <v>4.1447052500000003</v>
      </c>
      <c r="E519" s="419">
        <v>5.3128619815279929</v>
      </c>
      <c r="F519" s="417">
        <v>1.1050348999999999</v>
      </c>
      <c r="G519" s="418">
        <v>1.5720306884999999</v>
      </c>
      <c r="H519" s="419">
        <v>1.347348873785317</v>
      </c>
      <c r="I519" s="417">
        <v>1.7204025199999999</v>
      </c>
      <c r="J519" s="418">
        <v>5.2593224479999998</v>
      </c>
      <c r="K519" s="419">
        <v>7.1094542829860137</v>
      </c>
      <c r="L519" s="420"/>
      <c r="M519" s="421"/>
      <c r="N519" s="419">
        <v>4.9504770464046987E-3</v>
      </c>
      <c r="O519" s="417">
        <v>0.12491249</v>
      </c>
      <c r="P519" s="418">
        <v>0.44607460300000001</v>
      </c>
      <c r="Q519" s="419">
        <v>0.80281113478925237</v>
      </c>
      <c r="R519" s="425"/>
      <c r="S519" s="426"/>
      <c r="T519" s="419">
        <v>771.87828289678282</v>
      </c>
      <c r="U519" s="417">
        <v>6.2654804120229645E-4</v>
      </c>
      <c r="V519" s="418">
        <v>8.36951030057413E-4</v>
      </c>
      <c r="W519" s="419">
        <v>2.8976081920382593E-3</v>
      </c>
      <c r="X519" s="417">
        <v>7.4127608915906785E-4</v>
      </c>
      <c r="Y519" s="418">
        <v>9.9022619047619046E-4</v>
      </c>
      <c r="Z519" s="419">
        <v>3.9136662360276363E-3</v>
      </c>
      <c r="AA519" s="417">
        <v>1.3709866100000001E-2</v>
      </c>
      <c r="AB519" s="418">
        <v>2.5688543729999999E-2</v>
      </c>
      <c r="AC519" s="419">
        <v>4.7601498463340858E-2</v>
      </c>
      <c r="AD519" s="417">
        <v>3.9019571000000002E-3</v>
      </c>
      <c r="AE519" s="418">
        <v>5.6798109300000002E-3</v>
      </c>
      <c r="AF519" s="419">
        <v>8.8642283964981815E-3</v>
      </c>
      <c r="AG519" s="417">
        <v>2.2294017199999999E-2</v>
      </c>
      <c r="AH519" s="418">
        <v>2.9157109130000001E-2</v>
      </c>
      <c r="AI519" s="419">
        <v>1.0489074999398175E-2</v>
      </c>
      <c r="AJ519" s="417">
        <v>1.00318631E-2</v>
      </c>
      <c r="AK519" s="418">
        <v>1.3597920689999999E-2</v>
      </c>
      <c r="AL519" s="419">
        <v>3.9059208600476644E-3</v>
      </c>
      <c r="AM519" s="417">
        <v>4.3026408299999999E-2</v>
      </c>
      <c r="AN519" s="418">
        <v>7.6387055329999995E-2</v>
      </c>
      <c r="AO519" s="419">
        <v>0.10471797477953156</v>
      </c>
      <c r="AP519" s="417">
        <v>0.12781277999999999</v>
      </c>
      <c r="AQ519" s="418">
        <v>0.47689768500000002</v>
      </c>
      <c r="AR519" s="440">
        <v>0.47689768500000002</v>
      </c>
      <c r="AS519" s="425"/>
      <c r="AT519" s="426"/>
      <c r="AU519" s="426"/>
    </row>
    <row r="520" spans="1:47" x14ac:dyDescent="0.2">
      <c r="A520" s="231">
        <v>1987</v>
      </c>
      <c r="B520" s="232">
        <v>36</v>
      </c>
      <c r="C520" s="417">
        <v>2.4157565499999998</v>
      </c>
      <c r="D520" s="418">
        <v>4.1447052500000003</v>
      </c>
      <c r="E520" s="419">
        <v>5.3128619815279929</v>
      </c>
      <c r="F520" s="417">
        <v>1.1050348999999999</v>
      </c>
      <c r="G520" s="418">
        <v>1.5720306884999999</v>
      </c>
      <c r="H520" s="419">
        <v>1.347348873785317</v>
      </c>
      <c r="I520" s="417">
        <v>1.7204025199999999</v>
      </c>
      <c r="J520" s="418">
        <v>5.2593224479999998</v>
      </c>
      <c r="K520" s="419">
        <v>7.1094542829860137</v>
      </c>
      <c r="L520" s="420"/>
      <c r="M520" s="421"/>
      <c r="N520" s="419">
        <v>4.9504770464046987E-3</v>
      </c>
      <c r="O520" s="417">
        <v>0.12491249</v>
      </c>
      <c r="P520" s="418">
        <v>0.44607460300000001</v>
      </c>
      <c r="Q520" s="419">
        <v>0.80281113478925237</v>
      </c>
      <c r="R520" s="425"/>
      <c r="S520" s="426"/>
      <c r="T520" s="419">
        <v>771.87828289678282</v>
      </c>
      <c r="U520" s="417">
        <v>6.2654804120229645E-4</v>
      </c>
      <c r="V520" s="418">
        <v>8.36951030057413E-4</v>
      </c>
      <c r="W520" s="419">
        <v>2.8976081920382593E-3</v>
      </c>
      <c r="X520" s="417">
        <v>7.4127608915906785E-4</v>
      </c>
      <c r="Y520" s="418">
        <v>9.9022619047619046E-4</v>
      </c>
      <c r="Z520" s="419">
        <v>3.9136662360276363E-3</v>
      </c>
      <c r="AA520" s="417">
        <v>1.3709866100000001E-2</v>
      </c>
      <c r="AB520" s="418">
        <v>2.5688543729999999E-2</v>
      </c>
      <c r="AC520" s="419">
        <v>4.7601498463340858E-2</v>
      </c>
      <c r="AD520" s="417">
        <v>3.9019571000000002E-3</v>
      </c>
      <c r="AE520" s="418">
        <v>5.6798109300000002E-3</v>
      </c>
      <c r="AF520" s="419">
        <v>8.8642283964981815E-3</v>
      </c>
      <c r="AG520" s="417">
        <v>2.2294017199999999E-2</v>
      </c>
      <c r="AH520" s="418">
        <v>2.9157109130000001E-2</v>
      </c>
      <c r="AI520" s="419">
        <v>1.0489074999398175E-2</v>
      </c>
      <c r="AJ520" s="417">
        <v>1.00318631E-2</v>
      </c>
      <c r="AK520" s="418">
        <v>1.3597920689999999E-2</v>
      </c>
      <c r="AL520" s="419">
        <v>3.9059208600476644E-3</v>
      </c>
      <c r="AM520" s="417">
        <v>4.3026408299999999E-2</v>
      </c>
      <c r="AN520" s="418">
        <v>7.6387055329999995E-2</v>
      </c>
      <c r="AO520" s="419">
        <v>0.10471797477953156</v>
      </c>
      <c r="AP520" s="417">
        <v>0.12781277999999999</v>
      </c>
      <c r="AQ520" s="418">
        <v>0.47689768500000002</v>
      </c>
      <c r="AR520" s="440">
        <v>0.47689768500000002</v>
      </c>
      <c r="AS520" s="425"/>
      <c r="AT520" s="426"/>
      <c r="AU520" s="426"/>
    </row>
    <row r="521" spans="1:47" x14ac:dyDescent="0.2">
      <c r="A521" s="231">
        <v>1987</v>
      </c>
      <c r="B521" s="232">
        <v>37</v>
      </c>
      <c r="C521" s="417">
        <v>2.4157565499999998</v>
      </c>
      <c r="D521" s="418">
        <v>4.1447052500000003</v>
      </c>
      <c r="E521" s="419">
        <v>5.3128619815279929</v>
      </c>
      <c r="F521" s="417">
        <v>1.1050348999999999</v>
      </c>
      <c r="G521" s="418">
        <v>1.5720306884999999</v>
      </c>
      <c r="H521" s="419">
        <v>1.347348873785317</v>
      </c>
      <c r="I521" s="417">
        <v>1.7204025199999999</v>
      </c>
      <c r="J521" s="418">
        <v>5.2593224479999998</v>
      </c>
      <c r="K521" s="419">
        <v>7.1094542829860137</v>
      </c>
      <c r="L521" s="420"/>
      <c r="M521" s="421"/>
      <c r="N521" s="419">
        <v>4.9504770464046987E-3</v>
      </c>
      <c r="O521" s="417">
        <v>0.12491249</v>
      </c>
      <c r="P521" s="418">
        <v>0.44607460300000001</v>
      </c>
      <c r="Q521" s="419">
        <v>0.80281113478925237</v>
      </c>
      <c r="R521" s="425"/>
      <c r="S521" s="426"/>
      <c r="T521" s="419">
        <v>771.87828289678282</v>
      </c>
      <c r="U521" s="417">
        <v>6.2654804120229645E-4</v>
      </c>
      <c r="V521" s="418">
        <v>8.36951030057413E-4</v>
      </c>
      <c r="W521" s="419">
        <v>2.8976081920382593E-3</v>
      </c>
      <c r="X521" s="417">
        <v>7.4127608915906785E-4</v>
      </c>
      <c r="Y521" s="418">
        <v>9.9022619047619046E-4</v>
      </c>
      <c r="Z521" s="419">
        <v>3.9136662360276363E-3</v>
      </c>
      <c r="AA521" s="417">
        <v>1.3709866100000001E-2</v>
      </c>
      <c r="AB521" s="418">
        <v>2.5688543729999999E-2</v>
      </c>
      <c r="AC521" s="419">
        <v>4.7601498463340858E-2</v>
      </c>
      <c r="AD521" s="417">
        <v>3.9019571000000002E-3</v>
      </c>
      <c r="AE521" s="418">
        <v>5.6798109300000002E-3</v>
      </c>
      <c r="AF521" s="419">
        <v>8.8642283964981815E-3</v>
      </c>
      <c r="AG521" s="417">
        <v>2.2294017199999999E-2</v>
      </c>
      <c r="AH521" s="418">
        <v>2.9157109130000001E-2</v>
      </c>
      <c r="AI521" s="419">
        <v>1.0489074999398175E-2</v>
      </c>
      <c r="AJ521" s="417">
        <v>1.00318631E-2</v>
      </c>
      <c r="AK521" s="418">
        <v>1.3597920689999999E-2</v>
      </c>
      <c r="AL521" s="419">
        <v>3.9059208600476644E-3</v>
      </c>
      <c r="AM521" s="417">
        <v>4.3026408299999999E-2</v>
      </c>
      <c r="AN521" s="418">
        <v>7.6387055329999995E-2</v>
      </c>
      <c r="AO521" s="419">
        <v>0.10471797477953156</v>
      </c>
      <c r="AP521" s="417">
        <v>0.12781277999999999</v>
      </c>
      <c r="AQ521" s="418">
        <v>0.47689768500000002</v>
      </c>
      <c r="AR521" s="440">
        <v>0.47689768500000002</v>
      </c>
      <c r="AS521" s="425"/>
      <c r="AT521" s="426"/>
      <c r="AU521" s="426"/>
    </row>
    <row r="522" spans="1:47" x14ac:dyDescent="0.2">
      <c r="A522" s="231">
        <v>1987</v>
      </c>
      <c r="B522" s="232">
        <v>38</v>
      </c>
      <c r="C522" s="417">
        <v>2.4157565499999998</v>
      </c>
      <c r="D522" s="418">
        <v>4.1447052500000003</v>
      </c>
      <c r="E522" s="419">
        <v>5.3128619815279929</v>
      </c>
      <c r="F522" s="417">
        <v>1.1050348999999999</v>
      </c>
      <c r="G522" s="418">
        <v>1.5720306884999999</v>
      </c>
      <c r="H522" s="419">
        <v>1.347348873785317</v>
      </c>
      <c r="I522" s="417">
        <v>1.7204025199999999</v>
      </c>
      <c r="J522" s="418">
        <v>5.2593224479999998</v>
      </c>
      <c r="K522" s="419">
        <v>7.1094542829860137</v>
      </c>
      <c r="L522" s="420"/>
      <c r="M522" s="421"/>
      <c r="N522" s="419">
        <v>4.9504770464046987E-3</v>
      </c>
      <c r="O522" s="417">
        <v>0.12491249</v>
      </c>
      <c r="P522" s="418">
        <v>0.44607460300000001</v>
      </c>
      <c r="Q522" s="419">
        <v>0.80281113478925237</v>
      </c>
      <c r="R522" s="425"/>
      <c r="S522" s="426"/>
      <c r="T522" s="419">
        <v>771.87828289678282</v>
      </c>
      <c r="U522" s="417">
        <v>6.2654804120229645E-4</v>
      </c>
      <c r="V522" s="418">
        <v>8.36951030057413E-4</v>
      </c>
      <c r="W522" s="419">
        <v>2.8976081920382593E-3</v>
      </c>
      <c r="X522" s="417">
        <v>7.4127608915906785E-4</v>
      </c>
      <c r="Y522" s="418">
        <v>9.9022619047619046E-4</v>
      </c>
      <c r="Z522" s="419">
        <v>3.9136662360276363E-3</v>
      </c>
      <c r="AA522" s="417">
        <v>1.3709866100000001E-2</v>
      </c>
      <c r="AB522" s="418">
        <v>2.5688543729999999E-2</v>
      </c>
      <c r="AC522" s="419">
        <v>4.7601498463340858E-2</v>
      </c>
      <c r="AD522" s="417">
        <v>3.9019571000000002E-3</v>
      </c>
      <c r="AE522" s="418">
        <v>5.6798109300000002E-3</v>
      </c>
      <c r="AF522" s="419">
        <v>8.8642283964981815E-3</v>
      </c>
      <c r="AG522" s="417">
        <v>2.2294017199999999E-2</v>
      </c>
      <c r="AH522" s="418">
        <v>2.9157109130000001E-2</v>
      </c>
      <c r="AI522" s="419">
        <v>1.0489074999398175E-2</v>
      </c>
      <c r="AJ522" s="417">
        <v>1.00318631E-2</v>
      </c>
      <c r="AK522" s="418">
        <v>1.3597920689999999E-2</v>
      </c>
      <c r="AL522" s="419">
        <v>3.9059208600476644E-3</v>
      </c>
      <c r="AM522" s="417">
        <v>4.3026408299999999E-2</v>
      </c>
      <c r="AN522" s="418">
        <v>7.6387055329999995E-2</v>
      </c>
      <c r="AO522" s="419">
        <v>0.10471797477953156</v>
      </c>
      <c r="AP522" s="417">
        <v>0.12781277999999999</v>
      </c>
      <c r="AQ522" s="418">
        <v>0.47689768500000002</v>
      </c>
      <c r="AR522" s="440">
        <v>0.47689768500000002</v>
      </c>
      <c r="AS522" s="425"/>
      <c r="AT522" s="426"/>
      <c r="AU522" s="426"/>
    </row>
    <row r="523" spans="1:47" x14ac:dyDescent="0.2">
      <c r="A523" s="231">
        <v>1987</v>
      </c>
      <c r="B523" s="232">
        <v>39</v>
      </c>
      <c r="C523" s="417">
        <v>2.4157565499999998</v>
      </c>
      <c r="D523" s="418">
        <v>4.1447052500000003</v>
      </c>
      <c r="E523" s="419">
        <v>5.3128619815279929</v>
      </c>
      <c r="F523" s="417">
        <v>1.1050348999999999</v>
      </c>
      <c r="G523" s="418">
        <v>1.5720306884999999</v>
      </c>
      <c r="H523" s="419">
        <v>1.347348873785317</v>
      </c>
      <c r="I523" s="417">
        <v>1.7204025199999999</v>
      </c>
      <c r="J523" s="418">
        <v>5.2593224479999998</v>
      </c>
      <c r="K523" s="419">
        <v>7.1094542829860137</v>
      </c>
      <c r="L523" s="420"/>
      <c r="M523" s="421"/>
      <c r="N523" s="419">
        <v>4.9504770464046987E-3</v>
      </c>
      <c r="O523" s="417">
        <v>0.12491249</v>
      </c>
      <c r="P523" s="418">
        <v>0.44607460300000001</v>
      </c>
      <c r="Q523" s="419">
        <v>0.80281113478925237</v>
      </c>
      <c r="R523" s="425"/>
      <c r="S523" s="426"/>
      <c r="T523" s="419">
        <v>771.87828289678282</v>
      </c>
      <c r="U523" s="417">
        <v>6.2654804120229645E-4</v>
      </c>
      <c r="V523" s="418">
        <v>8.36951030057413E-4</v>
      </c>
      <c r="W523" s="419">
        <v>2.8976081920382593E-3</v>
      </c>
      <c r="X523" s="417">
        <v>7.4127608915906785E-4</v>
      </c>
      <c r="Y523" s="418">
        <v>9.9022619047619046E-4</v>
      </c>
      <c r="Z523" s="419">
        <v>3.9136662360276363E-3</v>
      </c>
      <c r="AA523" s="417">
        <v>1.3709866100000001E-2</v>
      </c>
      <c r="AB523" s="418">
        <v>2.5688543729999999E-2</v>
      </c>
      <c r="AC523" s="419">
        <v>4.7601498463340858E-2</v>
      </c>
      <c r="AD523" s="417">
        <v>3.9019571000000002E-3</v>
      </c>
      <c r="AE523" s="418">
        <v>5.6798109300000002E-3</v>
      </c>
      <c r="AF523" s="419">
        <v>8.8642283964981815E-3</v>
      </c>
      <c r="AG523" s="417">
        <v>2.2294017199999999E-2</v>
      </c>
      <c r="AH523" s="418">
        <v>2.9157109130000001E-2</v>
      </c>
      <c r="AI523" s="419">
        <v>1.0489074999398175E-2</v>
      </c>
      <c r="AJ523" s="417">
        <v>1.00318631E-2</v>
      </c>
      <c r="AK523" s="418">
        <v>1.3597920689999999E-2</v>
      </c>
      <c r="AL523" s="419">
        <v>3.9059208600476644E-3</v>
      </c>
      <c r="AM523" s="417">
        <v>4.3026408299999999E-2</v>
      </c>
      <c r="AN523" s="418">
        <v>7.6387055329999995E-2</v>
      </c>
      <c r="AO523" s="419">
        <v>0.10471797477953156</v>
      </c>
      <c r="AP523" s="417">
        <v>0.12781277999999999</v>
      </c>
      <c r="AQ523" s="418">
        <v>0.47689768500000002</v>
      </c>
      <c r="AR523" s="440">
        <v>0.47689768500000002</v>
      </c>
      <c r="AS523" s="425"/>
      <c r="AT523" s="426"/>
      <c r="AU523" s="426"/>
    </row>
    <row r="524" spans="1:47" ht="13.5" thickBot="1" x14ac:dyDescent="0.25">
      <c r="A524" s="233">
        <v>1987</v>
      </c>
      <c r="B524" s="234">
        <v>40</v>
      </c>
      <c r="C524" s="428">
        <v>2.4157565499999998</v>
      </c>
      <c r="D524" s="429">
        <v>4.1447052500000003</v>
      </c>
      <c r="E524" s="430">
        <v>5.3128619815279929</v>
      </c>
      <c r="F524" s="428">
        <v>1.1050348999999999</v>
      </c>
      <c r="G524" s="429">
        <v>1.5720306884999999</v>
      </c>
      <c r="H524" s="430">
        <v>1.347348873785317</v>
      </c>
      <c r="I524" s="428">
        <v>1.7204025199999999</v>
      </c>
      <c r="J524" s="429">
        <v>5.2593224479999998</v>
      </c>
      <c r="K524" s="430">
        <v>7.1094542829860137</v>
      </c>
      <c r="L524" s="431"/>
      <c r="M524" s="432"/>
      <c r="N524" s="430">
        <v>4.9504770464046987E-3</v>
      </c>
      <c r="O524" s="428">
        <v>0.12491249</v>
      </c>
      <c r="P524" s="429">
        <v>0.44607460300000001</v>
      </c>
      <c r="Q524" s="430">
        <v>0.80281113478925237</v>
      </c>
      <c r="R524" s="433"/>
      <c r="S524" s="434"/>
      <c r="T524" s="430">
        <v>771.87828289678282</v>
      </c>
      <c r="U524" s="428">
        <v>6.2654804120229645E-4</v>
      </c>
      <c r="V524" s="429">
        <v>8.36951030057413E-4</v>
      </c>
      <c r="W524" s="430">
        <v>2.8976081920382593E-3</v>
      </c>
      <c r="X524" s="428">
        <v>7.4127608915906785E-4</v>
      </c>
      <c r="Y524" s="429">
        <v>9.9022619047619046E-4</v>
      </c>
      <c r="Z524" s="430">
        <v>3.9136662360276363E-3</v>
      </c>
      <c r="AA524" s="428">
        <v>1.3709866100000001E-2</v>
      </c>
      <c r="AB524" s="429">
        <v>2.5688543729999999E-2</v>
      </c>
      <c r="AC524" s="430">
        <v>4.7601498463340858E-2</v>
      </c>
      <c r="AD524" s="428">
        <v>3.9019571000000002E-3</v>
      </c>
      <c r="AE524" s="429">
        <v>5.6798109300000002E-3</v>
      </c>
      <c r="AF524" s="430">
        <v>8.8642283964981815E-3</v>
      </c>
      <c r="AG524" s="428">
        <v>2.2294017199999999E-2</v>
      </c>
      <c r="AH524" s="429">
        <v>2.9157109130000001E-2</v>
      </c>
      <c r="AI524" s="430">
        <v>1.0489074999398175E-2</v>
      </c>
      <c r="AJ524" s="428">
        <v>1.00318631E-2</v>
      </c>
      <c r="AK524" s="429">
        <v>1.3597920689999999E-2</v>
      </c>
      <c r="AL524" s="430">
        <v>3.9059208600476644E-3</v>
      </c>
      <c r="AM524" s="428">
        <v>4.3026408299999999E-2</v>
      </c>
      <c r="AN524" s="429">
        <v>7.6387055329999995E-2</v>
      </c>
      <c r="AO524" s="430">
        <v>0.10471797477953156</v>
      </c>
      <c r="AP524" s="428">
        <v>0.12781277999999999</v>
      </c>
      <c r="AQ524" s="429">
        <v>0.47689768500000002</v>
      </c>
      <c r="AR524" s="441">
        <v>0.47689768500000002</v>
      </c>
      <c r="AS524" s="433"/>
      <c r="AT524" s="434"/>
      <c r="AU524" s="434"/>
    </row>
    <row r="525" spans="1:47" x14ac:dyDescent="0.2">
      <c r="A525" s="229">
        <v>1988</v>
      </c>
      <c r="B525" s="230">
        <v>1</v>
      </c>
      <c r="C525" s="409">
        <v>0.84374800999999999</v>
      </c>
      <c r="D525" s="410">
        <v>0.62877461349999997</v>
      </c>
      <c r="E525" s="436">
        <v>1.3514259457582545</v>
      </c>
      <c r="F525" s="409">
        <v>0.23921361999999999</v>
      </c>
      <c r="G525" s="410">
        <v>0.29847677550000001</v>
      </c>
      <c r="H525" s="436">
        <v>0.32061363759852229</v>
      </c>
      <c r="I525" s="409">
        <v>0.96000748000000002</v>
      </c>
      <c r="J525" s="410">
        <v>2.7321097519999999</v>
      </c>
      <c r="K525" s="436">
        <v>6.7037435060853587</v>
      </c>
      <c r="L525" s="412"/>
      <c r="M525" s="413"/>
      <c r="N525" s="436">
        <v>0.29357451689287484</v>
      </c>
      <c r="O525" s="409">
        <v>0.15011500999999999</v>
      </c>
      <c r="P525" s="410">
        <v>0.3490098975</v>
      </c>
      <c r="Q525" s="436">
        <v>0.47687595855135106</v>
      </c>
      <c r="R525" s="414"/>
      <c r="S525" s="415"/>
      <c r="T525" s="436">
        <v>753.01577018885371</v>
      </c>
      <c r="U525" s="409">
        <v>6.2654804120229645E-4</v>
      </c>
      <c r="V525" s="410">
        <v>8.36951030057413E-4</v>
      </c>
      <c r="W525" s="436">
        <v>2.5846213269631732E-3</v>
      </c>
      <c r="X525" s="409">
        <v>7.4127608915906785E-4</v>
      </c>
      <c r="Y525" s="410">
        <v>9.9022619047619046E-4</v>
      </c>
      <c r="Z525" s="436">
        <v>2.4073178612593177E-3</v>
      </c>
      <c r="AA525" s="409">
        <v>2.9767054999999998E-3</v>
      </c>
      <c r="AB525" s="410">
        <v>8.1155470400000006E-3</v>
      </c>
      <c r="AC525" s="436">
        <v>1.1327201047475593E-2</v>
      </c>
      <c r="AD525" s="409">
        <v>8.463028E-4</v>
      </c>
      <c r="AE525" s="410">
        <v>1.08846079E-3</v>
      </c>
      <c r="AF525" s="436">
        <v>2.1093205747933904E-3</v>
      </c>
      <c r="AG525" s="409">
        <v>4.8396704999999996E-3</v>
      </c>
      <c r="AH525" s="410">
        <v>3.7501881849999999E-3</v>
      </c>
      <c r="AI525" s="436">
        <v>2.495967477779725E-3</v>
      </c>
      <c r="AJ525" s="409">
        <v>2.1775493000000001E-3</v>
      </c>
      <c r="AK525" s="410">
        <v>2.0451411450000002E-3</v>
      </c>
      <c r="AL525" s="436">
        <v>9.294509790746013E-4</v>
      </c>
      <c r="AM525" s="409">
        <v>9.3404368000000008E-3</v>
      </c>
      <c r="AN525" s="410">
        <v>2.2301479950000001E-2</v>
      </c>
      <c r="AO525" s="436">
        <v>2.4918575844724119E-2</v>
      </c>
      <c r="AP525" s="409">
        <v>0.15291529000000001</v>
      </c>
      <c r="AQ525" s="410">
        <v>0.36947694399999997</v>
      </c>
      <c r="AR525" s="439">
        <v>0.36947694399999997</v>
      </c>
      <c r="AS525" s="414"/>
      <c r="AT525" s="415"/>
      <c r="AU525" s="415"/>
    </row>
    <row r="526" spans="1:47" x14ac:dyDescent="0.2">
      <c r="A526" s="231">
        <v>1988</v>
      </c>
      <c r="B526" s="232">
        <v>2</v>
      </c>
      <c r="C526" s="417">
        <v>0.89025968</v>
      </c>
      <c r="D526" s="418">
        <v>0.65675639549999998</v>
      </c>
      <c r="E526" s="437">
        <v>1.3518449049149417</v>
      </c>
      <c r="F526" s="417">
        <v>0.27158871000000001</v>
      </c>
      <c r="G526" s="418">
        <v>0.30990227799999998</v>
      </c>
      <c r="H526" s="437">
        <v>0.32095186952601507</v>
      </c>
      <c r="I526" s="417">
        <v>1.0025717999999999</v>
      </c>
      <c r="J526" s="418">
        <v>2.74515347</v>
      </c>
      <c r="K526" s="437">
        <v>6.7045612087381725</v>
      </c>
      <c r="L526" s="420"/>
      <c r="M526" s="421"/>
      <c r="N526" s="437">
        <v>0.293619089218705</v>
      </c>
      <c r="O526" s="417">
        <v>0.15011500999999999</v>
      </c>
      <c r="P526" s="418">
        <v>0.35016001250000001</v>
      </c>
      <c r="Q526" s="437">
        <v>0.47689678936033214</v>
      </c>
      <c r="R526" s="422"/>
      <c r="S526" s="423"/>
      <c r="T526" s="437">
        <v>753.02072560222109</v>
      </c>
      <c r="U526" s="417">
        <v>6.2654804120229645E-4</v>
      </c>
      <c r="V526" s="418">
        <v>8.36951030057413E-4</v>
      </c>
      <c r="W526" s="437">
        <v>2.5873480771605056E-3</v>
      </c>
      <c r="X526" s="417">
        <v>7.4127608915906785E-4</v>
      </c>
      <c r="Y526" s="418">
        <v>9.9022619047619046E-4</v>
      </c>
      <c r="Z526" s="437">
        <v>2.4105063096970672E-3</v>
      </c>
      <c r="AA526" s="417">
        <v>3.3792398999999999E-3</v>
      </c>
      <c r="AB526" s="418">
        <v>8.2832922850000004E-3</v>
      </c>
      <c r="AC526" s="437">
        <v>1.1339175521069113E-2</v>
      </c>
      <c r="AD526" s="417">
        <v>9.6145089999999996E-4</v>
      </c>
      <c r="AE526" s="418">
        <v>1.1292313E-3</v>
      </c>
      <c r="AF526" s="437">
        <v>2.1115469925585603E-3</v>
      </c>
      <c r="AG526" s="417">
        <v>5.4946947999999999E-3</v>
      </c>
      <c r="AH526" s="418">
        <v>3.9692764399999999E-3</v>
      </c>
      <c r="AI526" s="437">
        <v>2.4986031643888409E-3</v>
      </c>
      <c r="AJ526" s="417">
        <v>2.4720863000000002E-3</v>
      </c>
      <c r="AK526" s="418">
        <v>2.1458593399999999E-3</v>
      </c>
      <c r="AL526" s="437">
        <v>9.3043178718007222E-4</v>
      </c>
      <c r="AM526" s="417">
        <v>1.06040465E-2</v>
      </c>
      <c r="AN526" s="418">
        <v>2.2809920960000001E-2</v>
      </c>
      <c r="AO526" s="437">
        <v>2.4944856652212789E-2</v>
      </c>
      <c r="AP526" s="417">
        <v>0.15291529000000001</v>
      </c>
      <c r="AQ526" s="418">
        <v>0.37072706900000002</v>
      </c>
      <c r="AR526" s="440">
        <v>0.37072706900000002</v>
      </c>
      <c r="AS526" s="422"/>
      <c r="AT526" s="423"/>
      <c r="AU526" s="423"/>
    </row>
    <row r="527" spans="1:47" x14ac:dyDescent="0.2">
      <c r="A527" s="231">
        <v>1988</v>
      </c>
      <c r="B527" s="232">
        <v>3</v>
      </c>
      <c r="C527" s="417">
        <v>0.94519976999999999</v>
      </c>
      <c r="D527" s="418">
        <v>0.69055366750000002</v>
      </c>
      <c r="E527" s="437">
        <v>1.4317518369031486</v>
      </c>
      <c r="F527" s="417">
        <v>0.30829329999999999</v>
      </c>
      <c r="G527" s="418">
        <v>0.32280167799999998</v>
      </c>
      <c r="H527" s="437">
        <v>0.3849757416669104</v>
      </c>
      <c r="I527" s="417">
        <v>1.04935288</v>
      </c>
      <c r="J527" s="418">
        <v>2.7594387254999999</v>
      </c>
      <c r="K527" s="437">
        <v>6.8641882074230054</v>
      </c>
      <c r="L527" s="420"/>
      <c r="M527" s="421"/>
      <c r="N527" s="437">
        <v>0.30238266080417525</v>
      </c>
      <c r="O527" s="417">
        <v>0.15011500999999999</v>
      </c>
      <c r="P527" s="418">
        <v>0.35161015750000002</v>
      </c>
      <c r="Q527" s="437">
        <v>0.48080099072132537</v>
      </c>
      <c r="R527" s="422"/>
      <c r="S527" s="423"/>
      <c r="T527" s="437">
        <v>753.42400193732442</v>
      </c>
      <c r="U527" s="417">
        <v>6.2654804120229645E-4</v>
      </c>
      <c r="V527" s="418">
        <v>8.36951030057413E-4</v>
      </c>
      <c r="W527" s="437">
        <v>3.1034795787715421E-3</v>
      </c>
      <c r="X527" s="417">
        <v>7.4127608915906785E-4</v>
      </c>
      <c r="Y527" s="418">
        <v>9.9022619047619046E-4</v>
      </c>
      <c r="Z527" s="437">
        <v>3.0132556000766939E-3</v>
      </c>
      <c r="AA527" s="417">
        <v>3.8351686000000001E-3</v>
      </c>
      <c r="AB527" s="418">
        <v>8.4741985250000006E-3</v>
      </c>
      <c r="AC527" s="437">
        <v>1.3601133924132081E-2</v>
      </c>
      <c r="AD527" s="417">
        <v>1.0913311999999999E-3</v>
      </c>
      <c r="AE527" s="418">
        <v>1.1751864899999999E-3</v>
      </c>
      <c r="AF527" s="437">
        <v>2.5327583932093895E-3</v>
      </c>
      <c r="AG527" s="417">
        <v>6.2363584999999997E-3</v>
      </c>
      <c r="AH527" s="418">
        <v>4.2134299650000004E-3</v>
      </c>
      <c r="AI527" s="437">
        <v>2.9970334054770747E-3</v>
      </c>
      <c r="AJ527" s="417">
        <v>2.8064158999999999E-3</v>
      </c>
      <c r="AK527" s="418">
        <v>2.2581145800000002E-3</v>
      </c>
      <c r="AL527" s="437">
        <v>1.1160345071315064E-3</v>
      </c>
      <c r="AM527" s="417">
        <v>1.20363317E-2</v>
      </c>
      <c r="AN527" s="418">
        <v>2.3387197179999999E-2</v>
      </c>
      <c r="AO527" s="437">
        <v>2.9920968237255412E-2</v>
      </c>
      <c r="AP527" s="417">
        <v>0.15291529000000001</v>
      </c>
      <c r="AQ527" s="418">
        <v>0.372227219</v>
      </c>
      <c r="AR527" s="440">
        <v>0.372227219</v>
      </c>
      <c r="AS527" s="422"/>
      <c r="AT527" s="423"/>
      <c r="AU527" s="423"/>
    </row>
    <row r="528" spans="1:47" x14ac:dyDescent="0.2">
      <c r="A528" s="231">
        <v>1988</v>
      </c>
      <c r="B528" s="232">
        <v>4</v>
      </c>
      <c r="C528" s="417">
        <v>1.0001023200000001</v>
      </c>
      <c r="D528" s="418">
        <v>0.72236600100000004</v>
      </c>
      <c r="E528" s="437">
        <v>1.352915995314445</v>
      </c>
      <c r="F528" s="417">
        <v>0.34433569000000003</v>
      </c>
      <c r="G528" s="418">
        <v>0.33510397200000003</v>
      </c>
      <c r="H528" s="437">
        <v>0.32180881213851675</v>
      </c>
      <c r="I528" s="417">
        <v>1.0940034000000001</v>
      </c>
      <c r="J528" s="418">
        <v>2.7726964079999998</v>
      </c>
      <c r="K528" s="437">
        <v>6.706710626326962</v>
      </c>
      <c r="L528" s="420"/>
      <c r="M528" s="421"/>
      <c r="N528" s="437">
        <v>0.29373753203016328</v>
      </c>
      <c r="O528" s="417">
        <v>0.15011500999999999</v>
      </c>
      <c r="P528" s="418">
        <v>0.35291028749999998</v>
      </c>
      <c r="Q528" s="437">
        <v>0.47695048748725644</v>
      </c>
      <c r="R528" s="422"/>
      <c r="S528" s="423"/>
      <c r="T528" s="437">
        <v>753.84545887159197</v>
      </c>
      <c r="U528" s="417">
        <v>6.2654804120229645E-4</v>
      </c>
      <c r="V528" s="418">
        <v>8.36951030057413E-4</v>
      </c>
      <c r="W528" s="437">
        <v>2.5942562577787542E-3</v>
      </c>
      <c r="X528" s="417">
        <v>7.4127608915906785E-4</v>
      </c>
      <c r="Y528" s="418">
        <v>9.9022619047619046E-4</v>
      </c>
      <c r="Z528" s="437">
        <v>2.4185701735119701E-3</v>
      </c>
      <c r="AA528" s="417">
        <v>4.2837928999999997E-3</v>
      </c>
      <c r="AB528" s="418">
        <v>8.6555835049999998E-3</v>
      </c>
      <c r="AC528" s="437">
        <v>1.1369428713668644E-2</v>
      </c>
      <c r="AD528" s="417">
        <v>1.2190014999999999E-3</v>
      </c>
      <c r="AE528" s="418">
        <v>1.2188449299999999E-3</v>
      </c>
      <c r="AF528" s="437">
        <v>2.1171839483124684E-3</v>
      </c>
      <c r="AG528" s="417">
        <v>6.9644460999999996E-3</v>
      </c>
      <c r="AH528" s="418">
        <v>4.4474371050000003E-3</v>
      </c>
      <c r="AI528" s="437">
        <v>2.5052741397613297E-3</v>
      </c>
      <c r="AJ528" s="417">
        <v>3.1338968E-3</v>
      </c>
      <c r="AK528" s="418">
        <v>2.3656694000000001E-3</v>
      </c>
      <c r="AL528" s="437">
        <v>9.3291421901310471E-4</v>
      </c>
      <c r="AM528" s="417">
        <v>1.34422498E-2</v>
      </c>
      <c r="AN528" s="418">
        <v>2.3935130294999999E-2</v>
      </c>
      <c r="AO528" s="437">
        <v>2.5011445200966397E-2</v>
      </c>
      <c r="AP528" s="417">
        <v>0.15291529000000001</v>
      </c>
      <c r="AQ528" s="418">
        <v>0.37367736400000001</v>
      </c>
      <c r="AR528" s="440">
        <v>0.37367736400000001</v>
      </c>
      <c r="AS528" s="422"/>
      <c r="AT528" s="423"/>
      <c r="AU528" s="423"/>
    </row>
    <row r="529" spans="1:47" x14ac:dyDescent="0.2">
      <c r="A529" s="231">
        <v>1988</v>
      </c>
      <c r="B529" s="232">
        <v>5</v>
      </c>
      <c r="C529" s="417">
        <v>1.0551174699999999</v>
      </c>
      <c r="D529" s="418">
        <v>0.75238599100000003</v>
      </c>
      <c r="E529" s="437">
        <v>5.334236019045882</v>
      </c>
      <c r="F529" s="417">
        <v>0.37974550000000001</v>
      </c>
      <c r="G529" s="418">
        <v>0.34685917700000002</v>
      </c>
      <c r="H529" s="437">
        <v>1.236745239752608</v>
      </c>
      <c r="I529" s="417">
        <v>1.1368229299999999</v>
      </c>
      <c r="J529" s="418">
        <v>2.7849528929999998</v>
      </c>
      <c r="K529" s="437">
        <v>6.7015858174450855</v>
      </c>
      <c r="L529" s="420"/>
      <c r="M529" s="421"/>
      <c r="N529" s="437">
        <v>0.29373106253516618</v>
      </c>
      <c r="O529" s="417">
        <v>0.15011500999999999</v>
      </c>
      <c r="P529" s="418">
        <v>0.3541104075</v>
      </c>
      <c r="Q529" s="437">
        <v>0.87636592660820534</v>
      </c>
      <c r="R529" s="422"/>
      <c r="S529" s="423"/>
      <c r="T529" s="437">
        <v>754.14504238329209</v>
      </c>
      <c r="U529" s="417">
        <v>6.2654804120229645E-4</v>
      </c>
      <c r="V529" s="418">
        <v>8.36951030057413E-4</v>
      </c>
      <c r="W529" s="437">
        <v>4.4882113759337795E-3</v>
      </c>
      <c r="X529" s="417">
        <v>7.4127608915906785E-4</v>
      </c>
      <c r="Y529" s="418">
        <v>9.9022619047619046E-4</v>
      </c>
      <c r="Z529" s="437">
        <v>2.4234417359240831E-3</v>
      </c>
      <c r="AA529" s="417">
        <v>4.7241469999999997E-3</v>
      </c>
      <c r="AB529" s="418">
        <v>8.8279750250000004E-3</v>
      </c>
      <c r="AC529" s="437">
        <v>4.3693979546359285E-2</v>
      </c>
      <c r="AD529" s="417">
        <v>1.3440189999999999E-3</v>
      </c>
      <c r="AE529" s="418">
        <v>1.260654745E-3</v>
      </c>
      <c r="AF529" s="437">
        <v>8.1365775167852403E-3</v>
      </c>
      <c r="AG529" s="417">
        <v>7.6813960999999997E-3</v>
      </c>
      <c r="AH529" s="418">
        <v>4.6722062750000001E-3</v>
      </c>
      <c r="AI529" s="437">
        <v>9.6280606626027738E-3</v>
      </c>
      <c r="AJ529" s="417">
        <v>3.4565398000000001E-3</v>
      </c>
      <c r="AK529" s="418">
        <v>2.4689560199999999E-3</v>
      </c>
      <c r="AL529" s="437">
        <v>3.5852922897980878E-3</v>
      </c>
      <c r="AM529" s="417">
        <v>1.48248757E-2</v>
      </c>
      <c r="AN529" s="418">
        <v>2.4458092415E-2</v>
      </c>
      <c r="AO529" s="437">
        <v>9.6121748044594599E-2</v>
      </c>
      <c r="AP529" s="417">
        <v>0.15291529000000001</v>
      </c>
      <c r="AQ529" s="418">
        <v>0.37497749400000002</v>
      </c>
      <c r="AR529" s="440">
        <v>0.37497749400000002</v>
      </c>
      <c r="AS529" s="422"/>
      <c r="AT529" s="423"/>
      <c r="AU529" s="423"/>
    </row>
    <row r="530" spans="1:47" x14ac:dyDescent="0.2">
      <c r="A530" s="231">
        <v>1988</v>
      </c>
      <c r="B530" s="232">
        <v>6</v>
      </c>
      <c r="C530" s="417">
        <v>1.1104554</v>
      </c>
      <c r="D530" s="418">
        <v>0.78085045099999995</v>
      </c>
      <c r="E530" s="437">
        <v>5.334971831613065</v>
      </c>
      <c r="F530" s="417">
        <v>0.41464335000000002</v>
      </c>
      <c r="G530" s="418">
        <v>0.35823356350000002</v>
      </c>
      <c r="H530" s="437">
        <v>1.2373342231093232</v>
      </c>
      <c r="I530" s="417">
        <v>1.1777224500000001</v>
      </c>
      <c r="J530" s="418">
        <v>2.7963187414999999</v>
      </c>
      <c r="K530" s="437">
        <v>6.7030564332849227</v>
      </c>
      <c r="L530" s="420"/>
      <c r="M530" s="421"/>
      <c r="N530" s="437">
        <v>0.29381098796977295</v>
      </c>
      <c r="O530" s="417">
        <v>0.12751275000000001</v>
      </c>
      <c r="P530" s="418">
        <v>0.30790578750000003</v>
      </c>
      <c r="Q530" s="437">
        <v>0.87639853626945896</v>
      </c>
      <c r="R530" s="422"/>
      <c r="S530" s="423"/>
      <c r="T530" s="437">
        <v>754.86011346777525</v>
      </c>
      <c r="U530" s="417">
        <v>6.2654804120229645E-4</v>
      </c>
      <c r="V530" s="418">
        <v>8.36951030057413E-4</v>
      </c>
      <c r="W530" s="437">
        <v>4.4903413436471751E-3</v>
      </c>
      <c r="X530" s="417">
        <v>7.4127608915906785E-4</v>
      </c>
      <c r="Y530" s="418">
        <v>9.9022619047619046E-4</v>
      </c>
      <c r="Z530" s="437">
        <v>2.4289357119372883E-3</v>
      </c>
      <c r="AA530" s="417">
        <v>5.1590150000000003E-3</v>
      </c>
      <c r="AB530" s="418">
        <v>8.9930400200000007E-3</v>
      </c>
      <c r="AC530" s="437">
        <v>4.3714629310054695E-2</v>
      </c>
      <c r="AD530" s="417">
        <v>1.468046E-3</v>
      </c>
      <c r="AE530" s="418">
        <v>1.3010509999999999E-3</v>
      </c>
      <c r="AF530" s="437">
        <v>8.1404373182974894E-3</v>
      </c>
      <c r="AG530" s="417">
        <v>8.3885038000000006E-3</v>
      </c>
      <c r="AH530" s="418">
        <v>4.889611185E-3</v>
      </c>
      <c r="AI530" s="437">
        <v>9.6325756309591296E-3</v>
      </c>
      <c r="AJ530" s="417">
        <v>3.7750930000000002E-3</v>
      </c>
      <c r="AK530" s="418">
        <v>2.5687971250000002E-3</v>
      </c>
      <c r="AL530" s="437">
        <v>3.5869872477522599E-3</v>
      </c>
      <c r="AM530" s="417">
        <v>1.61887829E-2</v>
      </c>
      <c r="AN530" s="418">
        <v>2.4958737294999998E-2</v>
      </c>
      <c r="AO530" s="437">
        <v>9.6167460009267958E-2</v>
      </c>
      <c r="AP530" s="417">
        <v>0.13031303</v>
      </c>
      <c r="AQ530" s="418">
        <v>0.32887288399999998</v>
      </c>
      <c r="AR530" s="440">
        <v>0.32887288399999998</v>
      </c>
      <c r="AS530" s="422"/>
      <c r="AT530" s="423"/>
      <c r="AU530" s="423"/>
    </row>
    <row r="531" spans="1:47" x14ac:dyDescent="0.2">
      <c r="A531" s="231">
        <v>1988</v>
      </c>
      <c r="B531" s="232">
        <v>7</v>
      </c>
      <c r="C531" s="417">
        <v>1.16612907</v>
      </c>
      <c r="D531" s="418">
        <v>0.80795943550000004</v>
      </c>
      <c r="E531" s="437">
        <v>5.3357807783468978</v>
      </c>
      <c r="F531" s="417">
        <v>0.44916597000000003</v>
      </c>
      <c r="G531" s="418">
        <v>0.36922073599999999</v>
      </c>
      <c r="H531" s="437">
        <v>1.2379904997977222</v>
      </c>
      <c r="I531" s="417">
        <v>1.2168538200000001</v>
      </c>
      <c r="J531" s="418">
        <v>2.806904608</v>
      </c>
      <c r="K531" s="437">
        <v>6.704684579113497</v>
      </c>
      <c r="L531" s="420"/>
      <c r="M531" s="421"/>
      <c r="N531" s="437">
        <v>0.29390048158128707</v>
      </c>
      <c r="O531" s="417">
        <v>0.12751275000000001</v>
      </c>
      <c r="P531" s="418">
        <v>0.30890588749999998</v>
      </c>
      <c r="Q531" s="437">
        <v>0.87644110977907341</v>
      </c>
      <c r="R531" s="422"/>
      <c r="S531" s="423"/>
      <c r="T531" s="437">
        <v>755.51841362504899</v>
      </c>
      <c r="U531" s="417">
        <v>6.2654804120229645E-4</v>
      </c>
      <c r="V531" s="418">
        <v>8.36951030057413E-4</v>
      </c>
      <c r="W531" s="437">
        <v>4.4927261566979114E-3</v>
      </c>
      <c r="X531" s="417">
        <v>7.4127608915906785E-4</v>
      </c>
      <c r="Y531" s="418">
        <v>9.9022619047619046E-4</v>
      </c>
      <c r="Z531" s="437">
        <v>2.4350724657556163E-3</v>
      </c>
      <c r="AA531" s="417">
        <v>5.5878739E-3</v>
      </c>
      <c r="AB531" s="418">
        <v>9.1515791249999999E-3</v>
      </c>
      <c r="AC531" s="437">
        <v>4.3737880077802695E-2</v>
      </c>
      <c r="AD531" s="417">
        <v>1.5903312E-3</v>
      </c>
      <c r="AE531" s="418">
        <v>1.340371135E-3</v>
      </c>
      <c r="AF531" s="437">
        <v>8.1447290185295649E-3</v>
      </c>
      <c r="AG531" s="417">
        <v>9.0867945000000002E-3</v>
      </c>
      <c r="AH531" s="418">
        <v>5.1012133699999997E-3</v>
      </c>
      <c r="AI531" s="437">
        <v>9.637700487066787E-3</v>
      </c>
      <c r="AJ531" s="417">
        <v>4.088497E-3</v>
      </c>
      <c r="AK531" s="418">
        <v>2.6655857349999999E-3</v>
      </c>
      <c r="AL531" s="437">
        <v>3.5888961242648855E-3</v>
      </c>
      <c r="AM531" s="417">
        <v>1.7537050799999999E-2</v>
      </c>
      <c r="AN531" s="418">
        <v>2.5440785564999999E-2</v>
      </c>
      <c r="AO531" s="437">
        <v>9.6218147020572894E-2</v>
      </c>
      <c r="AP531" s="417">
        <v>0.13031303</v>
      </c>
      <c r="AQ531" s="418">
        <v>0.329922989</v>
      </c>
      <c r="AR531" s="440">
        <v>0.329922989</v>
      </c>
      <c r="AS531" s="422"/>
      <c r="AT531" s="423"/>
      <c r="AU531" s="423"/>
    </row>
    <row r="532" spans="1:47" x14ac:dyDescent="0.2">
      <c r="A532" s="231">
        <v>1988</v>
      </c>
      <c r="B532" s="232">
        <v>8</v>
      </c>
      <c r="C532" s="417">
        <v>1.2224103099999999</v>
      </c>
      <c r="D532" s="418">
        <v>0.83391533149999997</v>
      </c>
      <c r="E532" s="437">
        <v>5.3553310649576078</v>
      </c>
      <c r="F532" s="417">
        <v>0.48339220999999999</v>
      </c>
      <c r="G532" s="418">
        <v>0.37996590299999999</v>
      </c>
      <c r="H532" s="437">
        <v>1.2537289903939566</v>
      </c>
      <c r="I532" s="417">
        <v>1.25441498</v>
      </c>
      <c r="J532" s="418">
        <v>2.8167063605</v>
      </c>
      <c r="K532" s="437">
        <v>6.7437163133963187</v>
      </c>
      <c r="L532" s="420"/>
      <c r="M532" s="421"/>
      <c r="N532" s="437">
        <v>3.8485685219111658E-2</v>
      </c>
      <c r="O532" s="417">
        <v>0.12751275000000001</v>
      </c>
      <c r="P532" s="418">
        <v>0.3098059775</v>
      </c>
      <c r="Q532" s="437">
        <v>0.83529398471679839</v>
      </c>
      <c r="R532" s="422"/>
      <c r="S532" s="423"/>
      <c r="T532" s="437">
        <v>756.57115725249912</v>
      </c>
      <c r="U532" s="417">
        <v>6.2654804120229645E-4</v>
      </c>
      <c r="V532" s="418">
        <v>8.36951030057413E-4</v>
      </c>
      <c r="W532" s="437">
        <v>4.5498557416176989E-3</v>
      </c>
      <c r="X532" s="417">
        <v>7.4127608915906785E-4</v>
      </c>
      <c r="Y532" s="418">
        <v>9.9022619047619046E-4</v>
      </c>
      <c r="Z532" s="437">
        <v>2.5825520164564899E-3</v>
      </c>
      <c r="AA532" s="417">
        <v>6.0142171000000001E-3</v>
      </c>
      <c r="AB532" s="418">
        <v>9.3051030349999998E-3</v>
      </c>
      <c r="AC532" s="437">
        <v>4.4293997100632435E-2</v>
      </c>
      <c r="AD532" s="417">
        <v>1.7109166E-3</v>
      </c>
      <c r="AE532" s="418">
        <v>1.378239555E-3</v>
      </c>
      <c r="AF532" s="437">
        <v>8.2483089383970348E-3</v>
      </c>
      <c r="AG532" s="417">
        <v>9.7783439E-3</v>
      </c>
      <c r="AH532" s="418">
        <v>5.3080000400000001E-3</v>
      </c>
      <c r="AI532" s="437">
        <v>9.7602699443515243E-3</v>
      </c>
      <c r="AJ532" s="417">
        <v>4.4007257000000001E-3</v>
      </c>
      <c r="AK532" s="418">
        <v>2.7605554200000001E-3</v>
      </c>
      <c r="AL532" s="437">
        <v>3.6345299091694715E-3</v>
      </c>
      <c r="AM532" s="417">
        <v>1.887281E-2</v>
      </c>
      <c r="AN532" s="418">
        <v>2.5908038134999999E-2</v>
      </c>
      <c r="AO532" s="437">
        <v>9.7441485595102253E-2</v>
      </c>
      <c r="AP532" s="417">
        <v>0.13031303</v>
      </c>
      <c r="AQ532" s="418">
        <v>0.33097309400000002</v>
      </c>
      <c r="AR532" s="440">
        <v>0.33097309400000002</v>
      </c>
      <c r="AS532" s="422"/>
      <c r="AT532" s="423"/>
      <c r="AU532" s="423"/>
    </row>
    <row r="533" spans="1:47" x14ac:dyDescent="0.2">
      <c r="A533" s="231">
        <v>1988</v>
      </c>
      <c r="B533" s="232">
        <v>9</v>
      </c>
      <c r="C533" s="417">
        <v>1.27947159</v>
      </c>
      <c r="D533" s="418">
        <v>0.85891171600000005</v>
      </c>
      <c r="E533" s="437">
        <v>5.349766818766617</v>
      </c>
      <c r="F533" s="417">
        <v>0.51738830999999996</v>
      </c>
      <c r="G533" s="418">
        <v>0.3904993645</v>
      </c>
      <c r="H533" s="437">
        <v>1.2547068527721896</v>
      </c>
      <c r="I533" s="417">
        <v>1.29029288</v>
      </c>
      <c r="J533" s="418">
        <v>2.8258882734999999</v>
      </c>
      <c r="K533" s="437">
        <v>6.7407036289657603</v>
      </c>
      <c r="L533" s="420"/>
      <c r="M533" s="421"/>
      <c r="N533" s="437">
        <v>3.8500072113879014E-2</v>
      </c>
      <c r="O533" s="417">
        <v>0.12751275000000001</v>
      </c>
      <c r="P533" s="418">
        <v>0.3106560625</v>
      </c>
      <c r="Q533" s="437">
        <v>0.83536083469411937</v>
      </c>
      <c r="R533" s="422"/>
      <c r="S533" s="423"/>
      <c r="T533" s="437">
        <v>756.67717618829579</v>
      </c>
      <c r="U533" s="417">
        <v>6.2654804120229645E-4</v>
      </c>
      <c r="V533" s="418">
        <v>8.36951030057413E-4</v>
      </c>
      <c r="W533" s="437">
        <v>4.5533952880619059E-3</v>
      </c>
      <c r="X533" s="417">
        <v>7.4127608915906785E-4</v>
      </c>
      <c r="Y533" s="418">
        <v>9.9022619047619046E-4</v>
      </c>
      <c r="Z533" s="437">
        <v>2.5953296638573857E-3</v>
      </c>
      <c r="AA533" s="417">
        <v>6.4363101000000002E-3</v>
      </c>
      <c r="AB533" s="418">
        <v>9.4541261149999993E-3</v>
      </c>
      <c r="AC533" s="437">
        <v>4.4328471289195044E-2</v>
      </c>
      <c r="AD533" s="417">
        <v>1.8318195999999999E-3</v>
      </c>
      <c r="AE533" s="418">
        <v>1.4157241250000001E-3</v>
      </c>
      <c r="AF533" s="437">
        <v>8.2547215341236546E-3</v>
      </c>
      <c r="AG533" s="417">
        <v>1.04662564E-2</v>
      </c>
      <c r="AH533" s="418">
        <v>5.5115253750000004E-3</v>
      </c>
      <c r="AI533" s="437">
        <v>9.7678484781098442E-3</v>
      </c>
      <c r="AJ533" s="417">
        <v>4.7101212000000003E-3</v>
      </c>
      <c r="AK533" s="418">
        <v>2.8535558000000001E-3</v>
      </c>
      <c r="AL533" s="437">
        <v>3.6373592408908101E-3</v>
      </c>
      <c r="AM533" s="417">
        <v>2.0199452199999999E-2</v>
      </c>
      <c r="AN533" s="418">
        <v>2.636317279E-2</v>
      </c>
      <c r="AO533" s="437">
        <v>9.7517625608873865E-2</v>
      </c>
      <c r="AP533" s="417">
        <v>0.13031303</v>
      </c>
      <c r="AQ533" s="418">
        <v>0.33187318399999999</v>
      </c>
      <c r="AR533" s="440">
        <v>0.33187318399999999</v>
      </c>
      <c r="AS533" s="422"/>
      <c r="AT533" s="423"/>
      <c r="AU533" s="423"/>
    </row>
    <row r="534" spans="1:47" x14ac:dyDescent="0.2">
      <c r="A534" s="231">
        <v>1988</v>
      </c>
      <c r="B534" s="232">
        <v>10</v>
      </c>
      <c r="C534" s="417">
        <v>1.3372635799999999</v>
      </c>
      <c r="D534" s="418">
        <v>0.88311993249999998</v>
      </c>
      <c r="E534" s="437">
        <v>5.3516097063377099</v>
      </c>
      <c r="F534" s="417">
        <v>0.55131927999999997</v>
      </c>
      <c r="G534" s="418">
        <v>0.40089062450000001</v>
      </c>
      <c r="H534" s="437">
        <v>1.2561980623061202</v>
      </c>
      <c r="I534" s="417">
        <v>1.3247971700000001</v>
      </c>
      <c r="J534" s="418">
        <v>2.8344426134999998</v>
      </c>
      <c r="K534" s="437">
        <v>6.7443909334156631</v>
      </c>
      <c r="L534" s="420"/>
      <c r="M534" s="421"/>
      <c r="N534" s="437">
        <v>3.8526430963294188E-2</v>
      </c>
      <c r="O534" s="417">
        <v>0.12751275000000001</v>
      </c>
      <c r="P534" s="418">
        <v>0.31140613750000001</v>
      </c>
      <c r="Q534" s="437">
        <v>0.83543285043735538</v>
      </c>
      <c r="R534" s="422"/>
      <c r="S534" s="423"/>
      <c r="T534" s="437">
        <v>756.64356730618204</v>
      </c>
      <c r="U534" s="417">
        <v>6.2654804120229645E-4</v>
      </c>
      <c r="V534" s="418">
        <v>8.36951030057413E-4</v>
      </c>
      <c r="W534" s="437">
        <v>4.5588046835329946E-3</v>
      </c>
      <c r="X534" s="417">
        <v>7.4127608915906785E-4</v>
      </c>
      <c r="Y534" s="418">
        <v>9.9022619047619046E-4</v>
      </c>
      <c r="Z534" s="437">
        <v>2.6093195679487745E-3</v>
      </c>
      <c r="AA534" s="417">
        <v>6.8578360999999996E-3</v>
      </c>
      <c r="AB534" s="418">
        <v>9.6002841099999993E-3</v>
      </c>
      <c r="AC534" s="437">
        <v>4.4381170068996556E-2</v>
      </c>
      <c r="AD534" s="417">
        <v>1.9510148999999999E-3</v>
      </c>
      <c r="AE534" s="418">
        <v>1.4528565800000001E-3</v>
      </c>
      <c r="AF534" s="437">
        <v>8.2645408296550607E-3</v>
      </c>
      <c r="AG534" s="417">
        <v>1.11508444E-2</v>
      </c>
      <c r="AH534" s="418">
        <v>5.7131031249999997E-3</v>
      </c>
      <c r="AI534" s="437">
        <v>9.7794667327115604E-3</v>
      </c>
      <c r="AJ534" s="417">
        <v>5.0176880000000002E-3</v>
      </c>
      <c r="AK534" s="418">
        <v>2.94556659E-3</v>
      </c>
      <c r="AL534" s="437">
        <v>3.641679210673036E-3</v>
      </c>
      <c r="AM534" s="417">
        <v>2.1521263799999999E-2</v>
      </c>
      <c r="AN534" s="418">
        <v>2.6809320269999999E-2</v>
      </c>
      <c r="AO534" s="437">
        <v>9.7633535426187454E-2</v>
      </c>
      <c r="AP534" s="417">
        <v>0.13031303</v>
      </c>
      <c r="AQ534" s="418">
        <v>0.33267326400000002</v>
      </c>
      <c r="AR534" s="440">
        <v>0.33267326400000002</v>
      </c>
      <c r="AS534" s="422"/>
      <c r="AT534" s="423"/>
      <c r="AU534" s="423"/>
    </row>
    <row r="535" spans="1:47" x14ac:dyDescent="0.2">
      <c r="A535" s="231">
        <v>1988</v>
      </c>
      <c r="B535" s="232">
        <v>11</v>
      </c>
      <c r="C535" s="417">
        <v>1.39609889</v>
      </c>
      <c r="D535" s="418">
        <v>0.90672521900000003</v>
      </c>
      <c r="E535" s="437">
        <v>5.3536487901426204</v>
      </c>
      <c r="F535" s="417">
        <v>0.58499599000000002</v>
      </c>
      <c r="G535" s="418">
        <v>0.41124465500000001</v>
      </c>
      <c r="H535" s="437">
        <v>1.2599151650057518</v>
      </c>
      <c r="I535" s="417">
        <v>1.3579312699999999</v>
      </c>
      <c r="J535" s="418">
        <v>2.842404422</v>
      </c>
      <c r="K535" s="437">
        <v>6.7484740917822839</v>
      </c>
      <c r="L535" s="420"/>
      <c r="M535" s="421"/>
      <c r="N535" s="437">
        <v>3.8555517054983439E-2</v>
      </c>
      <c r="O535" s="417">
        <v>0.12751275000000001</v>
      </c>
      <c r="P535" s="418">
        <v>0.31210620750000001</v>
      </c>
      <c r="Q535" s="437">
        <v>0.83551468684938945</v>
      </c>
      <c r="R535" s="422"/>
      <c r="S535" s="423"/>
      <c r="T535" s="437">
        <v>757.66289160833719</v>
      </c>
      <c r="U535" s="417">
        <v>6.2654804120229645E-4</v>
      </c>
      <c r="V535" s="418">
        <v>8.36951030057413E-4</v>
      </c>
      <c r="W535" s="437">
        <v>2.7199393128109883E-3</v>
      </c>
      <c r="X535" s="417">
        <v>7.4127608915906785E-4</v>
      </c>
      <c r="Y535" s="418">
        <v>9.9022619047619046E-4</v>
      </c>
      <c r="Z535" s="437">
        <v>2.6246717210217743E-3</v>
      </c>
      <c r="AA535" s="417">
        <v>7.2784540999999998E-3</v>
      </c>
      <c r="AB535" s="418">
        <v>9.7441023750000008E-3</v>
      </c>
      <c r="AC535" s="437">
        <v>4.451242613480437E-2</v>
      </c>
      <c r="AD535" s="417">
        <v>2.0709786E-3</v>
      </c>
      <c r="AE535" s="418">
        <v>1.4895265500000001E-3</v>
      </c>
      <c r="AF535" s="437">
        <v>8.2889832208346611E-3</v>
      </c>
      <c r="AG535" s="417">
        <v>1.1834770499999999E-2</v>
      </c>
      <c r="AH535" s="418">
        <v>5.9145787450000003E-3</v>
      </c>
      <c r="AI535" s="437">
        <v>9.808390669309346E-3</v>
      </c>
      <c r="AJ535" s="417">
        <v>5.3255224999999998E-3</v>
      </c>
      <c r="AK535" s="418">
        <v>3.0371198099999998E-3</v>
      </c>
      <c r="AL535" s="437">
        <v>3.6524521359963401E-3</v>
      </c>
      <c r="AM535" s="417">
        <v>2.28409784E-2</v>
      </c>
      <c r="AN535" s="418">
        <v>2.7249573534999998E-2</v>
      </c>
      <c r="AO535" s="437">
        <v>9.792226004518427E-2</v>
      </c>
      <c r="AP535" s="417">
        <v>0.13031303</v>
      </c>
      <c r="AQ535" s="418">
        <v>0.333473344</v>
      </c>
      <c r="AR535" s="440">
        <v>0.333473344</v>
      </c>
      <c r="AS535" s="422"/>
      <c r="AT535" s="423"/>
      <c r="AU535" s="423"/>
    </row>
    <row r="536" spans="1:47" x14ac:dyDescent="0.2">
      <c r="A536" s="231">
        <v>1988</v>
      </c>
      <c r="B536" s="232">
        <v>12</v>
      </c>
      <c r="C536" s="417">
        <v>1.4561091100000001</v>
      </c>
      <c r="D536" s="418">
        <v>0.92987968649999997</v>
      </c>
      <c r="E536" s="437">
        <v>5.4355943515161176</v>
      </c>
      <c r="F536" s="417">
        <v>0.61883664000000005</v>
      </c>
      <c r="G536" s="418">
        <v>0.42157090200000003</v>
      </c>
      <c r="H536" s="437">
        <v>1.3260026266087577</v>
      </c>
      <c r="I536" s="417">
        <v>1.38977621</v>
      </c>
      <c r="J536" s="418">
        <v>2.8499110225000002</v>
      </c>
      <c r="K536" s="437">
        <v>6.9121461860780178</v>
      </c>
      <c r="L536" s="420"/>
      <c r="M536" s="421"/>
      <c r="N536" s="437">
        <v>3.9723775750089646E-2</v>
      </c>
      <c r="O536" s="417">
        <v>0.12751275000000001</v>
      </c>
      <c r="P536" s="418">
        <v>0.31275627249999999</v>
      </c>
      <c r="Q536" s="437">
        <v>0.83872273369801353</v>
      </c>
      <c r="R536" s="422"/>
      <c r="S536" s="423"/>
      <c r="T536" s="437">
        <v>758.36708235300614</v>
      </c>
      <c r="U536" s="417">
        <v>6.2654804120229645E-4</v>
      </c>
      <c r="V536" s="418">
        <v>8.36951030057413E-4</v>
      </c>
      <c r="W536" s="437">
        <v>2.8626094290154203E-3</v>
      </c>
      <c r="X536" s="417">
        <v>7.4127608915906785E-4</v>
      </c>
      <c r="Y536" s="418">
        <v>9.9022619047619046E-4</v>
      </c>
      <c r="Z536" s="437">
        <v>3.2427843965414193E-3</v>
      </c>
      <c r="AA536" s="417">
        <v>7.6987662000000002E-3</v>
      </c>
      <c r="AB536" s="418">
        <v>9.886585065E-3</v>
      </c>
      <c r="AC536" s="437">
        <v>4.684737908116509E-2</v>
      </c>
      <c r="AD536" s="417">
        <v>2.1903904000000001E-3</v>
      </c>
      <c r="AE536" s="418">
        <v>1.5260504849999999E-3</v>
      </c>
      <c r="AF536" s="437">
        <v>8.7237938080248628E-3</v>
      </c>
      <c r="AG536" s="417">
        <v>1.25186333E-2</v>
      </c>
      <c r="AH536" s="418">
        <v>6.1163528300000004E-3</v>
      </c>
      <c r="AI536" s="437">
        <v>1.0322915296649001E-2</v>
      </c>
      <c r="AJ536" s="417">
        <v>5.6328146000000001E-3</v>
      </c>
      <c r="AK536" s="418">
        <v>3.1294095450000001E-3</v>
      </c>
      <c r="AL536" s="437">
        <v>3.844046890066542E-3</v>
      </c>
      <c r="AM536" s="417">
        <v>2.4160916599999999E-2</v>
      </c>
      <c r="AN536" s="418">
        <v>2.7686873814999999E-2</v>
      </c>
      <c r="AO536" s="437">
        <v>0.10305890616408336</v>
      </c>
      <c r="AP536" s="417">
        <v>0.13031303</v>
      </c>
      <c r="AQ536" s="418">
        <v>0.33412340899999998</v>
      </c>
      <c r="AR536" s="440">
        <v>0.33412340899999998</v>
      </c>
      <c r="AS536" s="422"/>
      <c r="AT536" s="423"/>
      <c r="AU536" s="423"/>
    </row>
    <row r="537" spans="1:47" x14ac:dyDescent="0.2">
      <c r="A537" s="231">
        <v>1988</v>
      </c>
      <c r="B537" s="232">
        <v>13</v>
      </c>
      <c r="C537" s="417">
        <v>1.5173002799999999</v>
      </c>
      <c r="D537" s="418">
        <v>0.95275265549999999</v>
      </c>
      <c r="E537" s="437">
        <v>5.4424118441694276</v>
      </c>
      <c r="F537" s="417">
        <v>0.65281</v>
      </c>
      <c r="G537" s="418">
        <v>0.4320047675</v>
      </c>
      <c r="H537" s="437">
        <v>1.3315017351482406</v>
      </c>
      <c r="I537" s="417">
        <v>1.42048518</v>
      </c>
      <c r="J537" s="418">
        <v>2.8569447485000001</v>
      </c>
      <c r="K537" s="437">
        <v>6.9257681845912513</v>
      </c>
      <c r="L537" s="420"/>
      <c r="M537" s="421"/>
      <c r="N537" s="437">
        <v>3.9821018270556355E-2</v>
      </c>
      <c r="O537" s="417">
        <v>0.12751275000000001</v>
      </c>
      <c r="P537" s="418">
        <v>0.3133563325</v>
      </c>
      <c r="Q537" s="437">
        <v>0.83899045423230545</v>
      </c>
      <c r="R537" s="422"/>
      <c r="S537" s="423"/>
      <c r="T537" s="437">
        <v>759.45958732654219</v>
      </c>
      <c r="U537" s="417">
        <v>6.2654804120229645E-4</v>
      </c>
      <c r="V537" s="418">
        <v>8.36951030057413E-4</v>
      </c>
      <c r="W537" s="437">
        <v>2.8744841202243817E-3</v>
      </c>
      <c r="X537" s="417">
        <v>7.4127608915906785E-4</v>
      </c>
      <c r="Y537" s="418">
        <v>9.9022619047619046E-4</v>
      </c>
      <c r="Z537" s="437">
        <v>3.2942165686849325E-3</v>
      </c>
      <c r="AA537" s="417">
        <v>8.1210893000000003E-3</v>
      </c>
      <c r="AB537" s="418">
        <v>1.002886679E-2</v>
      </c>
      <c r="AC537" s="437">
        <v>4.70418583516884E-2</v>
      </c>
      <c r="AD537" s="417">
        <v>2.3109126999999998E-3</v>
      </c>
      <c r="AE537" s="418">
        <v>1.563069705E-3</v>
      </c>
      <c r="AF537" s="437">
        <v>8.7599845540114428E-3</v>
      </c>
      <c r="AG537" s="417">
        <v>1.32049604E-2</v>
      </c>
      <c r="AH537" s="418">
        <v>6.3205014950000003E-3</v>
      </c>
      <c r="AI537" s="437">
        <v>1.0365727593610853E-2</v>
      </c>
      <c r="AJ537" s="417">
        <v>5.9415346000000003E-3</v>
      </c>
      <c r="AK537" s="418">
        <v>3.2221434750000001E-3</v>
      </c>
      <c r="AL537" s="437">
        <v>3.8599931505221298E-3</v>
      </c>
      <c r="AM537" s="417">
        <v>2.5486120000000001E-2</v>
      </c>
      <c r="AN537" s="418">
        <v>2.8124271244999999E-2</v>
      </c>
      <c r="AO537" s="437">
        <v>0.10348652031470361</v>
      </c>
      <c r="AP537" s="417">
        <v>0.13031303</v>
      </c>
      <c r="AQ537" s="418">
        <v>0.33482347899999998</v>
      </c>
      <c r="AR537" s="440">
        <v>0.33482347899999998</v>
      </c>
      <c r="AS537" s="422"/>
      <c r="AT537" s="423"/>
      <c r="AU537" s="423"/>
    </row>
    <row r="538" spans="1:47" x14ac:dyDescent="0.2">
      <c r="A538" s="231">
        <v>1988</v>
      </c>
      <c r="B538" s="232">
        <v>14</v>
      </c>
      <c r="C538" s="417">
        <v>1.5801237100000001</v>
      </c>
      <c r="D538" s="418">
        <v>0.97555145099999996</v>
      </c>
      <c r="E538" s="437">
        <v>5.4375254869662726</v>
      </c>
      <c r="F538" s="417">
        <v>0.68692317999999997</v>
      </c>
      <c r="G538" s="418">
        <v>0.44253977950000001</v>
      </c>
      <c r="H538" s="437">
        <v>1.3385072437163239</v>
      </c>
      <c r="I538" s="417">
        <v>1.4499808700000001</v>
      </c>
      <c r="J538" s="418">
        <v>2.8635874874999998</v>
      </c>
      <c r="K538" s="437">
        <v>6.9322321725195248</v>
      </c>
      <c r="L538" s="420"/>
      <c r="M538" s="421"/>
      <c r="N538" s="437">
        <v>3.9938780674161761E-2</v>
      </c>
      <c r="O538" s="417">
        <v>0.12711270999999999</v>
      </c>
      <c r="P538" s="418">
        <v>0.31298629550000001</v>
      </c>
      <c r="Q538" s="437">
        <v>0.83936713049132072</v>
      </c>
      <c r="R538" s="422"/>
      <c r="S538" s="423"/>
      <c r="T538" s="437">
        <v>756.36355809460542</v>
      </c>
      <c r="U538" s="417">
        <v>6.2654804120229645E-4</v>
      </c>
      <c r="V538" s="418">
        <v>8.36951030057413E-4</v>
      </c>
      <c r="W538" s="437">
        <v>2.8896078495093129E-3</v>
      </c>
      <c r="X538" s="417">
        <v>7.4127608915906785E-4</v>
      </c>
      <c r="Y538" s="418">
        <v>9.9022619047619046E-4</v>
      </c>
      <c r="Z538" s="437">
        <v>3.3670331524058073E-3</v>
      </c>
      <c r="AA538" s="417">
        <v>8.5454782999999992E-3</v>
      </c>
      <c r="AB538" s="418">
        <v>1.017186531E-2</v>
      </c>
      <c r="AC538" s="437">
        <v>4.7289182725225011E-2</v>
      </c>
      <c r="AD538" s="417">
        <v>2.4315157999999998E-3</v>
      </c>
      <c r="AE538" s="418">
        <v>1.6004670549999999E-3</v>
      </c>
      <c r="AF538" s="437">
        <v>8.8060478705458585E-3</v>
      </c>
      <c r="AG538" s="417">
        <v>1.3896303400000001E-2</v>
      </c>
      <c r="AH538" s="418">
        <v>6.5277684350000002E-3</v>
      </c>
      <c r="AI538" s="437">
        <v>1.0420258533693206E-2</v>
      </c>
      <c r="AJ538" s="417">
        <v>6.2528130999999999E-3</v>
      </c>
      <c r="AK538" s="418">
        <v>3.3163743399999999E-3</v>
      </c>
      <c r="AL538" s="437">
        <v>3.88029523849688E-3</v>
      </c>
      <c r="AM538" s="417">
        <v>2.6819592199999999E-2</v>
      </c>
      <c r="AN538" s="418">
        <v>2.856455653E-2</v>
      </c>
      <c r="AO538" s="437">
        <v>0.10403096507635669</v>
      </c>
      <c r="AP538" s="417">
        <v>0.12991299000000001</v>
      </c>
      <c r="AQ538" s="418">
        <v>0.33450344700000001</v>
      </c>
      <c r="AR538" s="440">
        <v>0.33450344700000001</v>
      </c>
      <c r="AS538" s="422"/>
      <c r="AT538" s="423"/>
      <c r="AU538" s="423"/>
    </row>
    <row r="539" spans="1:47" x14ac:dyDescent="0.2">
      <c r="A539" s="231">
        <v>1988</v>
      </c>
      <c r="B539" s="232">
        <v>15</v>
      </c>
      <c r="C539" s="417">
        <v>1.64451657</v>
      </c>
      <c r="D539" s="418">
        <v>0.99837037299999998</v>
      </c>
      <c r="E539" s="437">
        <v>5.4409748488793532</v>
      </c>
      <c r="F539" s="417">
        <v>0.72141929999999999</v>
      </c>
      <c r="G539" s="418">
        <v>0.45330089750000002</v>
      </c>
      <c r="H539" s="437">
        <v>1.341295921728979</v>
      </c>
      <c r="I539" s="417">
        <v>1.4784275600000001</v>
      </c>
      <c r="J539" s="418">
        <v>2.8698815390000001</v>
      </c>
      <c r="K539" s="437">
        <v>6.939134805117015</v>
      </c>
      <c r="L539" s="420"/>
      <c r="M539" s="421"/>
      <c r="N539" s="437">
        <v>3.9988014253320367E-2</v>
      </c>
      <c r="O539" s="417">
        <v>0.12711270999999999</v>
      </c>
      <c r="P539" s="418">
        <v>0.31353635050000001</v>
      </c>
      <c r="Q539" s="437">
        <v>0.83950304640378748</v>
      </c>
      <c r="R539" s="422"/>
      <c r="S539" s="423"/>
      <c r="T539" s="437">
        <v>757.74981010673844</v>
      </c>
      <c r="U539" s="417">
        <v>6.2654804120229645E-4</v>
      </c>
      <c r="V539" s="418">
        <v>8.36951030057413E-4</v>
      </c>
      <c r="W539" s="437">
        <v>2.8956329983925284E-3</v>
      </c>
      <c r="X539" s="417">
        <v>7.4127608915906785E-4</v>
      </c>
      <c r="Y539" s="418">
        <v>9.9022619047619046E-4</v>
      </c>
      <c r="Z539" s="437">
        <v>3.3931398255618505E-3</v>
      </c>
      <c r="AA539" s="417">
        <v>8.9744769999999998E-3</v>
      </c>
      <c r="AB539" s="418">
        <v>1.0316543500000001E-2</v>
      </c>
      <c r="AC539" s="437">
        <v>4.7387762925475668E-2</v>
      </c>
      <c r="AD539" s="417">
        <v>2.5538828999999998E-3</v>
      </c>
      <c r="AE539" s="418">
        <v>1.638831785E-3</v>
      </c>
      <c r="AF539" s="437">
        <v>8.8244052967098793E-3</v>
      </c>
      <c r="AG539" s="417">
        <v>1.4592376299999999E-2</v>
      </c>
      <c r="AH539" s="418">
        <v>6.7402197149999997E-3</v>
      </c>
      <c r="AI539" s="437">
        <v>1.0441966808466421E-2</v>
      </c>
      <c r="AJ539" s="417">
        <v>6.5660218000000003E-3</v>
      </c>
      <c r="AK539" s="418">
        <v>3.4127105700000001E-3</v>
      </c>
      <c r="AL539" s="437">
        <v>3.8883825537402734E-3</v>
      </c>
      <c r="AM539" s="417">
        <v>2.8163780699999998E-2</v>
      </c>
      <c r="AN539" s="418">
        <v>2.9010614059999999E-2</v>
      </c>
      <c r="AO539" s="437">
        <v>0.10424762268429383</v>
      </c>
      <c r="AP539" s="417">
        <v>0.12991299000000001</v>
      </c>
      <c r="AQ539" s="418">
        <v>0.335053502</v>
      </c>
      <c r="AR539" s="440">
        <v>0.335053502</v>
      </c>
      <c r="AS539" s="422"/>
      <c r="AT539" s="423"/>
      <c r="AU539" s="423"/>
    </row>
    <row r="540" spans="1:47" x14ac:dyDescent="0.2">
      <c r="A540" s="231">
        <v>1988</v>
      </c>
      <c r="B540" s="232">
        <v>16</v>
      </c>
      <c r="C540" s="417">
        <v>1.71063206</v>
      </c>
      <c r="D540" s="418">
        <v>1.0214091709999999</v>
      </c>
      <c r="E540" s="437">
        <v>5.4478218324657872</v>
      </c>
      <c r="F540" s="417">
        <v>0.75622104000000001</v>
      </c>
      <c r="G540" s="418">
        <v>0.46436081350000002</v>
      </c>
      <c r="H540" s="437">
        <v>1.3467905944858209</v>
      </c>
      <c r="I540" s="417">
        <v>1.50594541</v>
      </c>
      <c r="J540" s="418">
        <v>2.8758263419999999</v>
      </c>
      <c r="K540" s="437">
        <v>6.9528042800602954</v>
      </c>
      <c r="L540" s="420"/>
      <c r="M540" s="421"/>
      <c r="N540" s="437">
        <v>4.0085552940128166E-2</v>
      </c>
      <c r="O540" s="417">
        <v>0.12711270999999999</v>
      </c>
      <c r="P540" s="418">
        <v>0.31398639550000002</v>
      </c>
      <c r="Q540" s="437">
        <v>0.83977401433132293</v>
      </c>
      <c r="R540" s="422"/>
      <c r="S540" s="423"/>
      <c r="T540" s="437">
        <v>759.21228641997516</v>
      </c>
      <c r="U540" s="417">
        <v>6.2654804120229645E-4</v>
      </c>
      <c r="V540" s="418">
        <v>8.36951030057413E-4</v>
      </c>
      <c r="W540" s="437">
        <v>2.9285141530099286E-3</v>
      </c>
      <c r="X540" s="417">
        <v>7.4127608915906785E-4</v>
      </c>
      <c r="Y540" s="418">
        <v>9.9022619047619046E-4</v>
      </c>
      <c r="Z540" s="437">
        <v>3.444713412687215E-3</v>
      </c>
      <c r="AA540" s="417">
        <v>9.4078027000000005E-3</v>
      </c>
      <c r="AB540" s="418">
        <v>1.0463844085E-2</v>
      </c>
      <c r="AC540" s="437">
        <v>4.7581784905436207E-2</v>
      </c>
      <c r="AD540" s="417">
        <v>2.6763352999999998E-3</v>
      </c>
      <c r="AE540" s="418">
        <v>1.6778715799999999E-3</v>
      </c>
      <c r="AF540" s="437">
        <v>8.8605398489652563E-3</v>
      </c>
      <c r="AG540" s="417">
        <v>1.52964356E-2</v>
      </c>
      <c r="AH540" s="418">
        <v>6.9585979000000003E-3</v>
      </c>
      <c r="AI540" s="437">
        <v>1.0484713327293926E-2</v>
      </c>
      <c r="AJ540" s="417">
        <v>6.8836586000000002E-3</v>
      </c>
      <c r="AK540" s="418">
        <v>3.5120062550000001E-3</v>
      </c>
      <c r="AL540" s="437">
        <v>3.9043034877590571E-3</v>
      </c>
      <c r="AM540" s="417">
        <v>2.9523444400000001E-2</v>
      </c>
      <c r="AN540" s="418">
        <v>2.9466100839999999E-2</v>
      </c>
      <c r="AO540" s="437">
        <v>0.10467467721335701</v>
      </c>
      <c r="AP540" s="417">
        <v>0.12991299000000001</v>
      </c>
      <c r="AQ540" s="418">
        <v>0.33550354700000001</v>
      </c>
      <c r="AR540" s="440">
        <v>0.33550354700000001</v>
      </c>
      <c r="AS540" s="422"/>
      <c r="AT540" s="423"/>
      <c r="AU540" s="423"/>
    </row>
    <row r="541" spans="1:47" x14ac:dyDescent="0.2">
      <c r="A541" s="231">
        <v>1988</v>
      </c>
      <c r="B541" s="232">
        <v>17</v>
      </c>
      <c r="C541" s="417">
        <v>1.77859583</v>
      </c>
      <c r="D541" s="418">
        <v>1.0447880595000001</v>
      </c>
      <c r="E541" s="437">
        <v>5.4546295826975966</v>
      </c>
      <c r="F541" s="417">
        <v>0.79149168000000003</v>
      </c>
      <c r="G541" s="418">
        <v>0.47577135199999998</v>
      </c>
      <c r="H541" s="437">
        <v>1.352278740938047</v>
      </c>
      <c r="I541" s="417">
        <v>1.5325061600000001</v>
      </c>
      <c r="J541" s="418">
        <v>2.8815568814999999</v>
      </c>
      <c r="K541" s="437">
        <v>6.9664058634392747</v>
      </c>
      <c r="L541" s="420"/>
      <c r="M541" s="421"/>
      <c r="N541" s="437">
        <v>4.0182652770953474E-2</v>
      </c>
      <c r="O541" s="417">
        <v>0.12711270999999999</v>
      </c>
      <c r="P541" s="418">
        <v>0.31438643550000001</v>
      </c>
      <c r="Q541" s="437">
        <v>0.84003879706649198</v>
      </c>
      <c r="R541" s="422"/>
      <c r="S541" s="423"/>
      <c r="T541" s="437">
        <v>760.74152600119464</v>
      </c>
      <c r="U541" s="417">
        <v>6.2654804120229645E-4</v>
      </c>
      <c r="V541" s="418">
        <v>8.36951030057413E-4</v>
      </c>
      <c r="W541" s="437">
        <v>2.9404585499150913E-3</v>
      </c>
      <c r="X541" s="417">
        <v>7.4127608915906785E-4</v>
      </c>
      <c r="Y541" s="418">
        <v>9.9022619047619046E-4</v>
      </c>
      <c r="Z541" s="437">
        <v>3.4960950632289436E-3</v>
      </c>
      <c r="AA541" s="417">
        <v>9.8469279999999996E-3</v>
      </c>
      <c r="AB541" s="418">
        <v>1.0614545785E-2</v>
      </c>
      <c r="AC541" s="437">
        <v>4.777592865085728E-2</v>
      </c>
      <c r="AD541" s="417">
        <v>2.8018938E-3</v>
      </c>
      <c r="AE541" s="418">
        <v>1.71830323E-3</v>
      </c>
      <c r="AF541" s="437">
        <v>8.8967069185480196E-3</v>
      </c>
      <c r="AG541" s="417">
        <v>1.6010350900000001E-2</v>
      </c>
      <c r="AH541" s="418">
        <v>7.18467384E-3</v>
      </c>
      <c r="AI541" s="437">
        <v>1.0527483018266139E-2</v>
      </c>
      <c r="AJ541" s="417">
        <v>7.2046423000000004E-3</v>
      </c>
      <c r="AK541" s="418">
        <v>3.6145761600000002E-3</v>
      </c>
      <c r="AL541" s="437">
        <v>3.9202276716060235E-3</v>
      </c>
      <c r="AM541" s="417">
        <v>3.0900532000000001E-2</v>
      </c>
      <c r="AN541" s="418">
        <v>2.9933073670000001E-2</v>
      </c>
      <c r="AO541" s="437">
        <v>0.10510131694639117</v>
      </c>
      <c r="AP541" s="417">
        <v>0.12991299000000001</v>
      </c>
      <c r="AQ541" s="418">
        <v>0.33600359699999999</v>
      </c>
      <c r="AR541" s="440">
        <v>0.33600359699999999</v>
      </c>
      <c r="AS541" s="422"/>
      <c r="AT541" s="423"/>
      <c r="AU541" s="423"/>
    </row>
    <row r="542" spans="1:47" x14ac:dyDescent="0.2">
      <c r="A542" s="231">
        <v>1988</v>
      </c>
      <c r="B542" s="232">
        <v>18</v>
      </c>
      <c r="C542" s="417">
        <v>1.8489395799999999</v>
      </c>
      <c r="D542" s="418">
        <v>1.0687059765</v>
      </c>
      <c r="E542" s="437">
        <v>5.4627788925123353</v>
      </c>
      <c r="F542" s="417">
        <v>0.82734229999999997</v>
      </c>
      <c r="G542" s="418">
        <v>0.48762201700000002</v>
      </c>
      <c r="H542" s="437">
        <v>1.3588534685892824</v>
      </c>
      <c r="I542" s="417">
        <v>1.55824323</v>
      </c>
      <c r="J542" s="418">
        <v>2.8869939109999998</v>
      </c>
      <c r="K542" s="437">
        <v>6.9826752681059503</v>
      </c>
      <c r="L542" s="420"/>
      <c r="M542" s="421"/>
      <c r="N542" s="437">
        <v>4.0298766732746523E-2</v>
      </c>
      <c r="O542" s="417">
        <v>0.12711270999999999</v>
      </c>
      <c r="P542" s="418">
        <v>0.31473647049999998</v>
      </c>
      <c r="Q542" s="437">
        <v>0.84035654494276846</v>
      </c>
      <c r="R542" s="422"/>
      <c r="S542" s="423"/>
      <c r="T542" s="437">
        <v>762.32788793555687</v>
      </c>
      <c r="U542" s="417">
        <v>6.2654804120229645E-4</v>
      </c>
      <c r="V542" s="418">
        <v>8.36951030057413E-4</v>
      </c>
      <c r="W542" s="437">
        <v>2.9547463247268676E-3</v>
      </c>
      <c r="X542" s="417">
        <v>7.4127608915906785E-4</v>
      </c>
      <c r="Y542" s="418">
        <v>9.9022619047619046E-4</v>
      </c>
      <c r="Z542" s="437">
        <v>3.5575407436597524E-3</v>
      </c>
      <c r="AA542" s="417">
        <v>1.0292008599999999E-2</v>
      </c>
      <c r="AB542" s="418">
        <v>1.077007439E-2</v>
      </c>
      <c r="AC542" s="437">
        <v>4.8007971954931679E-2</v>
      </c>
      <c r="AD542" s="417">
        <v>2.9295035000000001E-3</v>
      </c>
      <c r="AE542" s="418">
        <v>1.760319655E-3</v>
      </c>
      <c r="AF542" s="437">
        <v>8.9399055346235674E-3</v>
      </c>
      <c r="AG542" s="417">
        <v>1.6735673900000001E-2</v>
      </c>
      <c r="AH542" s="418">
        <v>7.4202107700000004E-3</v>
      </c>
      <c r="AI542" s="437">
        <v>1.057862173236452E-2</v>
      </c>
      <c r="AJ542" s="417">
        <v>7.5316571999999998E-3</v>
      </c>
      <c r="AK542" s="418">
        <v>3.7209217499999999E-3</v>
      </c>
      <c r="AL542" s="437">
        <v>3.9392810799834333E-3</v>
      </c>
      <c r="AM542" s="417">
        <v>3.2300481999999998E-2</v>
      </c>
      <c r="AN542" s="418">
        <v>3.04150316E-2</v>
      </c>
      <c r="AO542" s="437">
        <v>0.1056121335784856</v>
      </c>
      <c r="AP542" s="417">
        <v>0.12991299000000001</v>
      </c>
      <c r="AQ542" s="418">
        <v>0.33640363699999998</v>
      </c>
      <c r="AR542" s="440">
        <v>0.33640363699999998</v>
      </c>
      <c r="AS542" s="422"/>
      <c r="AT542" s="423"/>
      <c r="AU542" s="423"/>
    </row>
    <row r="543" spans="1:47" x14ac:dyDescent="0.2">
      <c r="A543" s="231">
        <v>1988</v>
      </c>
      <c r="B543" s="232">
        <v>19</v>
      </c>
      <c r="C543" s="417">
        <v>1.9213446599999999</v>
      </c>
      <c r="D543" s="418">
        <v>1.0933273535000001</v>
      </c>
      <c r="E543" s="437">
        <v>5.4644393342902369</v>
      </c>
      <c r="F543" s="417">
        <v>0.86387486999999996</v>
      </c>
      <c r="G543" s="418">
        <v>0.49998067899999998</v>
      </c>
      <c r="H543" s="437">
        <v>1.3656668693549205</v>
      </c>
      <c r="I543" s="417">
        <v>1.5832202399999999</v>
      </c>
      <c r="J543" s="418">
        <v>2.8922627009999999</v>
      </c>
      <c r="K543" s="437">
        <v>6.9941046829063422</v>
      </c>
      <c r="L543" s="420"/>
      <c r="M543" s="421"/>
      <c r="N543" s="437">
        <v>4.6634021165730538E-3</v>
      </c>
      <c r="O543" s="417">
        <v>0.12711270999999999</v>
      </c>
      <c r="P543" s="418">
        <v>0.31513651050000002</v>
      </c>
      <c r="Q543" s="437">
        <v>0.83496359772569084</v>
      </c>
      <c r="R543" s="422"/>
      <c r="S543" s="423"/>
      <c r="T543" s="437">
        <v>763.64265033962761</v>
      </c>
      <c r="U543" s="417">
        <v>6.2654804120229645E-4</v>
      </c>
      <c r="V543" s="418">
        <v>8.36951030057413E-4</v>
      </c>
      <c r="W543" s="437">
        <v>2.9695611606998626E-3</v>
      </c>
      <c r="X543" s="417">
        <v>7.4127608915906785E-4</v>
      </c>
      <c r="Y543" s="418">
        <v>9.9022619047619046E-4</v>
      </c>
      <c r="Z543" s="437">
        <v>3.6249313475268958E-3</v>
      </c>
      <c r="AA543" s="417">
        <v>1.07468296E-2</v>
      </c>
      <c r="AB543" s="418">
        <v>1.093136061E-2</v>
      </c>
      <c r="AC543" s="437">
        <v>4.8248795812545285E-2</v>
      </c>
      <c r="AD543" s="417">
        <v>3.0581723000000002E-3</v>
      </c>
      <c r="AE543" s="418">
        <v>1.804167095E-3</v>
      </c>
      <c r="AF543" s="437">
        <v>8.9847374244822788E-3</v>
      </c>
      <c r="AG543" s="417">
        <v>1.7474113999999999E-2</v>
      </c>
      <c r="AH543" s="418">
        <v>7.6662425450000002E-3</v>
      </c>
      <c r="AI543" s="437">
        <v>1.0631691752703407E-2</v>
      </c>
      <c r="AJ543" s="417">
        <v>7.8638886000000005E-3</v>
      </c>
      <c r="AK543" s="418">
        <v>3.832234185E-3</v>
      </c>
      <c r="AL543" s="437">
        <v>3.9590315039853058E-3</v>
      </c>
      <c r="AM543" s="417">
        <v>3.3725459200000002E-2</v>
      </c>
      <c r="AN543" s="418">
        <v>3.0915225469999998E-2</v>
      </c>
      <c r="AO543" s="437">
        <v>0.10614164909009509</v>
      </c>
      <c r="AP543" s="417">
        <v>0.12991299000000001</v>
      </c>
      <c r="AQ543" s="418">
        <v>0.33680367700000002</v>
      </c>
      <c r="AR543" s="440">
        <v>0.33680367700000002</v>
      </c>
      <c r="AS543" s="422"/>
      <c r="AT543" s="423"/>
      <c r="AU543" s="423"/>
    </row>
    <row r="544" spans="1:47" x14ac:dyDescent="0.2">
      <c r="A544" s="231">
        <v>1988</v>
      </c>
      <c r="B544" s="232">
        <v>20</v>
      </c>
      <c r="C544" s="417">
        <v>1.99643225</v>
      </c>
      <c r="D544" s="418">
        <v>1.1188171170000001</v>
      </c>
      <c r="E544" s="437">
        <v>5.4723212485522037</v>
      </c>
      <c r="F544" s="417">
        <v>0.90106330000000001</v>
      </c>
      <c r="G544" s="418">
        <v>0.51292444349999999</v>
      </c>
      <c r="H544" s="437">
        <v>1.3720236855915668</v>
      </c>
      <c r="I544" s="417">
        <v>1.6075553899999999</v>
      </c>
      <c r="J544" s="418">
        <v>2.8973671995000001</v>
      </c>
      <c r="K544" s="437">
        <v>7.0098520208574904</v>
      </c>
      <c r="L544" s="420"/>
      <c r="M544" s="421"/>
      <c r="N544" s="437">
        <v>4.6763711021428379E-3</v>
      </c>
      <c r="O544" s="417">
        <v>0.12421242</v>
      </c>
      <c r="P544" s="418">
        <v>0.30922091899999998</v>
      </c>
      <c r="Q544" s="437">
        <v>0.8352629649800114</v>
      </c>
      <c r="R544" s="422"/>
      <c r="S544" s="423"/>
      <c r="T544" s="437">
        <v>765.2298296935536</v>
      </c>
      <c r="U544" s="417">
        <v>6.2654804120229645E-4</v>
      </c>
      <c r="V544" s="418">
        <v>8.36951030057413E-4</v>
      </c>
      <c r="W544" s="437">
        <v>2.9833806900302694E-3</v>
      </c>
      <c r="X544" s="417">
        <v>7.4127608915906785E-4</v>
      </c>
      <c r="Y544" s="418">
        <v>9.9022619047619046E-4</v>
      </c>
      <c r="Z544" s="437">
        <v>3.6843668247637591E-3</v>
      </c>
      <c r="AA544" s="417">
        <v>1.1210610399999999E-2</v>
      </c>
      <c r="AB544" s="418">
        <v>1.109922935E-2</v>
      </c>
      <c r="AC544" s="437">
        <v>4.8473273755553319E-2</v>
      </c>
      <c r="AD544" s="417">
        <v>3.1896610999999999E-3</v>
      </c>
      <c r="AE544" s="418">
        <v>1.84993272E-3</v>
      </c>
      <c r="AF544" s="437">
        <v>9.0265468263045646E-3</v>
      </c>
      <c r="AG544" s="417">
        <v>1.82274597E-2</v>
      </c>
      <c r="AH544" s="418">
        <v>7.9243476899999998E-3</v>
      </c>
      <c r="AI544" s="437">
        <v>1.0681167758728429E-2</v>
      </c>
      <c r="AJ544" s="417">
        <v>8.2029692999999997E-3</v>
      </c>
      <c r="AK544" s="418">
        <v>3.9490131599999997E-3</v>
      </c>
      <c r="AL544" s="437">
        <v>3.9774553808651801E-3</v>
      </c>
      <c r="AM544" s="417">
        <v>3.5179252100000002E-2</v>
      </c>
      <c r="AN544" s="418">
        <v>3.1437395530000002E-2</v>
      </c>
      <c r="AO544" s="437">
        <v>0.10663564197230896</v>
      </c>
      <c r="AP544" s="417">
        <v>0.12701270000000001</v>
      </c>
      <c r="AQ544" s="418">
        <v>0.33088808549999998</v>
      </c>
      <c r="AR544" s="440">
        <v>0.33088808549999998</v>
      </c>
      <c r="AS544" s="422"/>
      <c r="AT544" s="423"/>
      <c r="AU544" s="423"/>
    </row>
    <row r="545" spans="1:47" x14ac:dyDescent="0.2">
      <c r="A545" s="231">
        <v>1988</v>
      </c>
      <c r="B545" s="232">
        <v>21</v>
      </c>
      <c r="C545" s="417">
        <v>2.0740917099999998</v>
      </c>
      <c r="D545" s="418">
        <v>1.145273633</v>
      </c>
      <c r="E545" s="437">
        <v>5.4832592818086345</v>
      </c>
      <c r="F545" s="417">
        <v>0.93918939999999995</v>
      </c>
      <c r="G545" s="418">
        <v>0.52651526199999998</v>
      </c>
      <c r="H545" s="437">
        <v>1.3808927650066178</v>
      </c>
      <c r="I545" s="417">
        <v>1.6311491300000001</v>
      </c>
      <c r="J545" s="418">
        <v>2.9023374574999998</v>
      </c>
      <c r="K545" s="437">
        <v>7.0317311259782489</v>
      </c>
      <c r="L545" s="420"/>
      <c r="M545" s="421"/>
      <c r="N545" s="437">
        <v>4.6943858318028806E-3</v>
      </c>
      <c r="O545" s="417">
        <v>0.12421242</v>
      </c>
      <c r="P545" s="418">
        <v>0.30952094899999999</v>
      </c>
      <c r="Q545" s="437">
        <v>0.83567871662405824</v>
      </c>
      <c r="R545" s="422"/>
      <c r="S545" s="423"/>
      <c r="T545" s="437">
        <v>766.77236689317022</v>
      </c>
      <c r="U545" s="417">
        <v>6.2654804120229645E-4</v>
      </c>
      <c r="V545" s="418">
        <v>8.36951030057413E-4</v>
      </c>
      <c r="W545" s="437">
        <v>2.9697557250021058E-3</v>
      </c>
      <c r="X545" s="417">
        <v>7.4127608915906785E-4</v>
      </c>
      <c r="Y545" s="418">
        <v>9.9022619047619046E-4</v>
      </c>
      <c r="Z545" s="437">
        <v>3.7669899612062007E-3</v>
      </c>
      <c r="AA545" s="417">
        <v>1.16844475E-2</v>
      </c>
      <c r="AB545" s="418">
        <v>1.1274754729999999E-2</v>
      </c>
      <c r="AC545" s="437">
        <v>4.8786644842418056E-2</v>
      </c>
      <c r="AD545" s="417">
        <v>3.3249895000000002E-3</v>
      </c>
      <c r="AE545" s="418">
        <v>1.8982211000000001E-3</v>
      </c>
      <c r="AF545" s="437">
        <v>9.0849142031973022E-3</v>
      </c>
      <c r="AG545" s="417">
        <v>1.8998027899999999E-2</v>
      </c>
      <c r="AH545" s="418">
        <v>8.1965534449999992E-3</v>
      </c>
      <c r="AI545" s="437">
        <v>1.0750215540853248E-2</v>
      </c>
      <c r="AJ545" s="417">
        <v>8.5492116999999999E-3</v>
      </c>
      <c r="AK545" s="418">
        <v>4.0721350000000002E-3</v>
      </c>
      <c r="AL545" s="437">
        <v>4.0031721522175668E-3</v>
      </c>
      <c r="AM545" s="417">
        <v>3.6666589899999998E-2</v>
      </c>
      <c r="AN545" s="418">
        <v>3.1983775729999997E-2</v>
      </c>
      <c r="AO545" s="437">
        <v>0.10732493156421453</v>
      </c>
      <c r="AP545" s="417">
        <v>0.12701270000000001</v>
      </c>
      <c r="AQ545" s="418">
        <v>0.33118811549999999</v>
      </c>
      <c r="AR545" s="440">
        <v>0.33118811549999999</v>
      </c>
      <c r="AS545" s="422"/>
      <c r="AT545" s="423"/>
      <c r="AU545" s="423"/>
    </row>
    <row r="546" spans="1:47" x14ac:dyDescent="0.2">
      <c r="A546" s="231">
        <v>1988</v>
      </c>
      <c r="B546" s="232">
        <v>22</v>
      </c>
      <c r="C546" s="417">
        <v>2.1547496900000001</v>
      </c>
      <c r="D546" s="418">
        <v>1.173012588</v>
      </c>
      <c r="E546" s="437">
        <v>5.4867214993077766</v>
      </c>
      <c r="F546" s="417">
        <v>0.97823167</v>
      </c>
      <c r="G546" s="418">
        <v>0.5408982725</v>
      </c>
      <c r="H546" s="437">
        <v>1.3836771719909575</v>
      </c>
      <c r="I546" s="417">
        <v>1.6541140599999999</v>
      </c>
      <c r="J546" s="418">
        <v>2.9071918495000002</v>
      </c>
      <c r="K546" s="437">
        <v>7.0386235048772736</v>
      </c>
      <c r="L546" s="420"/>
      <c r="M546" s="421"/>
      <c r="N546" s="437">
        <v>4.7000758566417963E-3</v>
      </c>
      <c r="O546" s="417">
        <v>0.12421242</v>
      </c>
      <c r="P546" s="418">
        <v>0.30977097399999998</v>
      </c>
      <c r="Q546" s="437">
        <v>0.83581022543648387</v>
      </c>
      <c r="R546" s="422"/>
      <c r="S546" s="423"/>
      <c r="T546" s="437">
        <v>768.22091181772873</v>
      </c>
      <c r="U546" s="417">
        <v>6.2654804120229645E-4</v>
      </c>
      <c r="V546" s="418">
        <v>8.36951030057413E-4</v>
      </c>
      <c r="W546" s="437">
        <v>2.9757447661837933E-3</v>
      </c>
      <c r="X546" s="417">
        <v>7.4127608915906785E-4</v>
      </c>
      <c r="Y546" s="418">
        <v>9.9022619047619046E-4</v>
      </c>
      <c r="Z546" s="437">
        <v>3.793007336146733E-3</v>
      </c>
      <c r="AA546" s="417">
        <v>1.21693453E-2</v>
      </c>
      <c r="AB546" s="418">
        <v>1.145943824E-2</v>
      </c>
      <c r="AC546" s="437">
        <v>4.8885049899316795E-2</v>
      </c>
      <c r="AD546" s="417">
        <v>3.4632169000000002E-3</v>
      </c>
      <c r="AE546" s="418">
        <v>1.949071315E-3</v>
      </c>
      <c r="AF546" s="437">
        <v>9.1032368254370943E-3</v>
      </c>
      <c r="AG546" s="417">
        <v>1.97881894E-2</v>
      </c>
      <c r="AH546" s="418">
        <v>8.4844963999999995E-3</v>
      </c>
      <c r="AI546" s="437">
        <v>1.0771908140861363E-2</v>
      </c>
      <c r="AJ546" s="417">
        <v>8.9048309000000006E-3</v>
      </c>
      <c r="AK546" s="418">
        <v>4.2021548550000001E-3</v>
      </c>
      <c r="AL546" s="437">
        <v>4.0112447582559812E-3</v>
      </c>
      <c r="AM546" s="417">
        <v>3.8191342199999999E-2</v>
      </c>
      <c r="AN546" s="418">
        <v>3.2559318529999999E-2</v>
      </c>
      <c r="AO546" s="437">
        <v>0.10754150142742337</v>
      </c>
      <c r="AP546" s="417">
        <v>0.12701270000000001</v>
      </c>
      <c r="AQ546" s="418">
        <v>0.3314881455</v>
      </c>
      <c r="AR546" s="440">
        <v>0.3314881455</v>
      </c>
      <c r="AS546" s="422"/>
      <c r="AT546" s="423"/>
      <c r="AU546" s="423"/>
    </row>
    <row r="547" spans="1:47" x14ac:dyDescent="0.2">
      <c r="A547" s="231">
        <v>1988</v>
      </c>
      <c r="B547" s="232">
        <v>23</v>
      </c>
      <c r="C547" s="417">
        <v>2.2384293300000002</v>
      </c>
      <c r="D547" s="418">
        <v>1.2021207684999999</v>
      </c>
      <c r="E547" s="437">
        <v>5.4846893241907511</v>
      </c>
      <c r="F547" s="417">
        <v>1.01830865</v>
      </c>
      <c r="G547" s="418">
        <v>0.55613860449999997</v>
      </c>
      <c r="H547" s="437">
        <v>1.3820378468099392</v>
      </c>
      <c r="I547" s="417">
        <v>1.67672113</v>
      </c>
      <c r="J547" s="418">
        <v>2.9120118165000002</v>
      </c>
      <c r="K547" s="437">
        <v>7.0345574074189203</v>
      </c>
      <c r="L547" s="420"/>
      <c r="M547" s="421"/>
      <c r="N547" s="437">
        <v>4.6967299667055352E-3</v>
      </c>
      <c r="O547" s="417">
        <v>0.12421242</v>
      </c>
      <c r="P547" s="418">
        <v>0.31002099900000002</v>
      </c>
      <c r="Q547" s="437">
        <v>0.83573117650657736</v>
      </c>
      <c r="R547" s="422"/>
      <c r="S547" s="423"/>
      <c r="T547" s="437">
        <v>769.51258467478692</v>
      </c>
      <c r="U547" s="417">
        <v>6.2654804120229645E-4</v>
      </c>
      <c r="V547" s="418">
        <v>8.36951030057413E-4</v>
      </c>
      <c r="W547" s="437">
        <v>2.9722193269527087E-3</v>
      </c>
      <c r="X547" s="417">
        <v>7.4127608915906785E-4</v>
      </c>
      <c r="Y547" s="418">
        <v>9.9022619047619046E-4</v>
      </c>
      <c r="Z547" s="437">
        <v>3.777689955622182E-3</v>
      </c>
      <c r="AA547" s="417">
        <v>1.2668459599999999E-2</v>
      </c>
      <c r="AB547" s="418">
        <v>1.1654314405E-2</v>
      </c>
      <c r="AC547" s="437">
        <v>4.8827134944267971E-2</v>
      </c>
      <c r="AD547" s="417">
        <v>3.6050230000000002E-3</v>
      </c>
      <c r="AE547" s="418">
        <v>2.0031742199999999E-3</v>
      </c>
      <c r="AF547" s="437">
        <v>9.0924507177092967E-3</v>
      </c>
      <c r="AG547" s="417">
        <v>2.05983322E-2</v>
      </c>
      <c r="AH547" s="418">
        <v>8.7900824900000001E-3</v>
      </c>
      <c r="AI547" s="437">
        <v>1.0759132061530376E-2</v>
      </c>
      <c r="AJ547" s="417">
        <v>9.2692400999999994E-3</v>
      </c>
      <c r="AK547" s="418">
        <v>4.3402644499999999E-3</v>
      </c>
      <c r="AL547" s="437">
        <v>4.0064885307718474E-3</v>
      </c>
      <c r="AM547" s="417">
        <v>3.9756302E-2</v>
      </c>
      <c r="AN547" s="418">
        <v>3.3167026065000001E-2</v>
      </c>
      <c r="AO547" s="437">
        <v>0.10741404886089237</v>
      </c>
      <c r="AP547" s="417">
        <v>0.12701270000000001</v>
      </c>
      <c r="AQ547" s="418">
        <v>0.33173817049999998</v>
      </c>
      <c r="AR547" s="440">
        <v>0.33173817049999998</v>
      </c>
      <c r="AS547" s="422"/>
      <c r="AT547" s="423"/>
      <c r="AU547" s="423"/>
    </row>
    <row r="548" spans="1:47" x14ac:dyDescent="0.2">
      <c r="A548" s="231">
        <v>1988</v>
      </c>
      <c r="B548" s="232">
        <v>24</v>
      </c>
      <c r="C548" s="417">
        <v>2.3253833699999999</v>
      </c>
      <c r="D548" s="418">
        <v>1.232819176</v>
      </c>
      <c r="E548" s="437">
        <v>5.4908505087874842</v>
      </c>
      <c r="F548" s="417">
        <v>1.0595545500000001</v>
      </c>
      <c r="G548" s="418">
        <v>0.57235908599999996</v>
      </c>
      <c r="H548" s="437">
        <v>1.387006186082318</v>
      </c>
      <c r="I548" s="417">
        <v>1.69876564</v>
      </c>
      <c r="J548" s="418">
        <v>2.9167808989999999</v>
      </c>
      <c r="K548" s="437">
        <v>7.0468653528310767</v>
      </c>
      <c r="L548" s="420"/>
      <c r="M548" s="421"/>
      <c r="N548" s="437">
        <v>4.7068488377608247E-3</v>
      </c>
      <c r="O548" s="417">
        <v>0.12421242</v>
      </c>
      <c r="P548" s="418">
        <v>0.31022101899999999</v>
      </c>
      <c r="Q548" s="437">
        <v>0.83596494760909712</v>
      </c>
      <c r="R548" s="422"/>
      <c r="S548" s="423"/>
      <c r="T548" s="437">
        <v>770.58230299957461</v>
      </c>
      <c r="U548" s="417">
        <v>6.2654804120229645E-4</v>
      </c>
      <c r="V548" s="418">
        <v>8.36951030057413E-4</v>
      </c>
      <c r="W548" s="437">
        <v>2.9828983802351848E-3</v>
      </c>
      <c r="X548" s="417">
        <v>7.4127608915906785E-4</v>
      </c>
      <c r="Y548" s="418">
        <v>9.9022619047619046E-4</v>
      </c>
      <c r="Z548" s="437">
        <v>3.8241554565587796E-3</v>
      </c>
      <c r="AA548" s="417">
        <v>1.3181263E-2</v>
      </c>
      <c r="AB548" s="418">
        <v>1.1860595485E-2</v>
      </c>
      <c r="AC548" s="437">
        <v>4.9002600033566469E-2</v>
      </c>
      <c r="AD548" s="417">
        <v>3.7502007000000002E-3</v>
      </c>
      <c r="AE548" s="418">
        <v>2.0604526050000001E-3</v>
      </c>
      <c r="AF548" s="437">
        <v>9.1251204197268718E-3</v>
      </c>
      <c r="AG548" s="417">
        <v>2.1432329399999998E-2</v>
      </c>
      <c r="AH548" s="418">
        <v>9.1154563999999993E-3</v>
      </c>
      <c r="AI548" s="437">
        <v>1.0797806658931782E-2</v>
      </c>
      <c r="AJ548" s="417">
        <v>9.6442870999999993E-3</v>
      </c>
      <c r="AK548" s="418">
        <v>4.4868149549999996E-3</v>
      </c>
      <c r="AL548" s="437">
        <v>4.0208879335821637E-3</v>
      </c>
      <c r="AM548" s="417">
        <v>4.1365067899999997E-2</v>
      </c>
      <c r="AN548" s="418">
        <v>3.3811220594999997E-2</v>
      </c>
      <c r="AO548" s="437">
        <v>0.10780013928262606</v>
      </c>
      <c r="AP548" s="417">
        <v>0.12701270000000001</v>
      </c>
      <c r="AQ548" s="418">
        <v>0.33203820049999999</v>
      </c>
      <c r="AR548" s="440">
        <v>0.33203820049999999</v>
      </c>
      <c r="AS548" s="422"/>
      <c r="AT548" s="423"/>
      <c r="AU548" s="423"/>
    </row>
    <row r="549" spans="1:47" x14ac:dyDescent="0.2">
      <c r="A549" s="231">
        <v>1988</v>
      </c>
      <c r="B549" s="232">
        <v>25</v>
      </c>
      <c r="C549" s="417">
        <v>2.4157565499999998</v>
      </c>
      <c r="D549" s="418">
        <v>1.2653252815</v>
      </c>
      <c r="E549" s="437">
        <v>5.4925264637610445</v>
      </c>
      <c r="F549" s="417">
        <v>1.1018984300000001</v>
      </c>
      <c r="G549" s="418">
        <v>0.58963106200000004</v>
      </c>
      <c r="H549" s="437">
        <v>1.3883606279225418</v>
      </c>
      <c r="I549" s="417">
        <v>1.7204025199999999</v>
      </c>
      <c r="J549" s="418">
        <v>2.9215591719999998</v>
      </c>
      <c r="K549" s="437">
        <v>7.050224607884175</v>
      </c>
      <c r="L549" s="420"/>
      <c r="M549" s="421"/>
      <c r="N549" s="437">
        <v>4.7096149240167164E-3</v>
      </c>
      <c r="O549" s="417">
        <v>0.12421242</v>
      </c>
      <c r="P549" s="418">
        <v>0.31042103900000001</v>
      </c>
      <c r="Q549" s="437">
        <v>0.83602937805511501</v>
      </c>
      <c r="R549" s="422"/>
      <c r="S549" s="423"/>
      <c r="T549" s="437">
        <v>771.39081302534635</v>
      </c>
      <c r="U549" s="417">
        <v>6.2654804120229645E-4</v>
      </c>
      <c r="V549" s="418">
        <v>8.36951030057413E-4</v>
      </c>
      <c r="W549" s="437">
        <v>2.9858102130307586E-3</v>
      </c>
      <c r="X549" s="417">
        <v>7.4127608915906785E-4</v>
      </c>
      <c r="Y549" s="418">
        <v>9.9022619047619046E-4</v>
      </c>
      <c r="Z549" s="437">
        <v>3.8368245277486165E-3</v>
      </c>
      <c r="AA549" s="417">
        <v>1.37086547E-2</v>
      </c>
      <c r="AB549" s="418">
        <v>1.2079846925E-2</v>
      </c>
      <c r="AC549" s="437">
        <v>4.9050537669308759E-2</v>
      </c>
      <c r="AD549" s="417">
        <v>3.9009867999999998E-3</v>
      </c>
      <c r="AE549" s="418">
        <v>2.1218324899999999E-3</v>
      </c>
      <c r="AF549" s="437">
        <v>9.1340354969188103E-3</v>
      </c>
      <c r="AG549" s="417">
        <v>2.2290936300000001E-2</v>
      </c>
      <c r="AH549" s="418">
        <v>9.4623981799999996E-3</v>
      </c>
      <c r="AI549" s="437">
        <v>1.0808354960234409E-2</v>
      </c>
      <c r="AJ549" s="417">
        <v>1.0030993699999999E-2</v>
      </c>
      <c r="AK549" s="418">
        <v>4.643510115E-3</v>
      </c>
      <c r="AL549" s="437">
        <v>4.0248299917402166E-3</v>
      </c>
      <c r="AM549" s="417">
        <v>4.3021458200000001E-2</v>
      </c>
      <c r="AN549" s="418">
        <v>3.4495890855000003E-2</v>
      </c>
      <c r="AO549" s="437">
        <v>0.10790558430686102</v>
      </c>
      <c r="AP549" s="417">
        <v>0.12701270000000001</v>
      </c>
      <c r="AQ549" s="418">
        <v>0.33223822050000001</v>
      </c>
      <c r="AR549" s="440">
        <v>0.33223822050000001</v>
      </c>
      <c r="AS549" s="422"/>
      <c r="AT549" s="423"/>
      <c r="AU549" s="423"/>
    </row>
    <row r="550" spans="1:47" x14ac:dyDescent="0.2">
      <c r="A550" s="231">
        <v>1988</v>
      </c>
      <c r="B550" s="232">
        <v>26</v>
      </c>
      <c r="C550" s="417">
        <v>2.4157565499999998</v>
      </c>
      <c r="D550" s="418">
        <v>1.2653252815</v>
      </c>
      <c r="E550" s="437">
        <v>5.495466985326364</v>
      </c>
      <c r="F550" s="417">
        <v>1.1018984300000001</v>
      </c>
      <c r="G550" s="418">
        <v>0.58963106200000004</v>
      </c>
      <c r="H550" s="437">
        <v>1.3907313736298372</v>
      </c>
      <c r="I550" s="417">
        <v>1.7204025199999999</v>
      </c>
      <c r="J550" s="418">
        <v>2.9215591719999998</v>
      </c>
      <c r="K550" s="437">
        <v>7.05609125254988</v>
      </c>
      <c r="L550" s="420"/>
      <c r="M550" s="421"/>
      <c r="N550" s="437">
        <v>4.7144562332438779E-3</v>
      </c>
      <c r="O550" s="417">
        <v>0.12421242</v>
      </c>
      <c r="P550" s="418">
        <v>0.31042103900000001</v>
      </c>
      <c r="Q550" s="437">
        <v>0.83614201094366758</v>
      </c>
      <c r="R550" s="422"/>
      <c r="S550" s="423"/>
      <c r="T550" s="437">
        <v>771.87867704080952</v>
      </c>
      <c r="U550" s="417">
        <v>6.2654804120229645E-4</v>
      </c>
      <c r="V550" s="418">
        <v>8.36951030057413E-4</v>
      </c>
      <c r="W550" s="437">
        <v>2.9909146351440336E-3</v>
      </c>
      <c r="X550" s="417">
        <v>7.4127608915906785E-4</v>
      </c>
      <c r="Y550" s="418">
        <v>9.9022619047619046E-4</v>
      </c>
      <c r="Z550" s="437">
        <v>3.8589971071171353E-3</v>
      </c>
      <c r="AA550" s="417">
        <v>1.37086547E-2</v>
      </c>
      <c r="AB550" s="418">
        <v>1.2079846925E-2</v>
      </c>
      <c r="AC550" s="437">
        <v>4.9134259672783696E-2</v>
      </c>
      <c r="AD550" s="417">
        <v>3.9009867999999998E-3</v>
      </c>
      <c r="AE550" s="418">
        <v>2.1218324899999999E-3</v>
      </c>
      <c r="AF550" s="437">
        <v>9.1496522102993052E-3</v>
      </c>
      <c r="AG550" s="417">
        <v>2.2290936300000001E-2</v>
      </c>
      <c r="AH550" s="418">
        <v>9.4623981799999996E-3</v>
      </c>
      <c r="AI550" s="437">
        <v>1.0826830891750924E-2</v>
      </c>
      <c r="AJ550" s="417">
        <v>1.0030993699999999E-2</v>
      </c>
      <c r="AK550" s="418">
        <v>4.643510115E-3</v>
      </c>
      <c r="AL550" s="437">
        <v>4.031699444625501E-3</v>
      </c>
      <c r="AM550" s="417">
        <v>4.3021458200000001E-2</v>
      </c>
      <c r="AN550" s="418">
        <v>3.4495890855000003E-2</v>
      </c>
      <c r="AO550" s="437">
        <v>0.10808993123870909</v>
      </c>
      <c r="AP550" s="417">
        <v>0.12701270000000001</v>
      </c>
      <c r="AQ550" s="418">
        <v>0.33223822050000001</v>
      </c>
      <c r="AR550" s="440">
        <v>0.33223822050000001</v>
      </c>
      <c r="AS550" s="422"/>
      <c r="AT550" s="423"/>
      <c r="AU550" s="423"/>
    </row>
    <row r="551" spans="1:47" x14ac:dyDescent="0.2">
      <c r="A551" s="231">
        <v>1988</v>
      </c>
      <c r="B551" s="232">
        <v>27</v>
      </c>
      <c r="C551" s="417">
        <v>2.4157565499999998</v>
      </c>
      <c r="D551" s="418">
        <v>1.2653252815</v>
      </c>
      <c r="E551" s="437">
        <v>5.3076579543465749</v>
      </c>
      <c r="F551" s="417">
        <v>1.1018984300000001</v>
      </c>
      <c r="G551" s="418">
        <v>0.58963106200000004</v>
      </c>
      <c r="H551" s="437">
        <v>1.3431447691910228</v>
      </c>
      <c r="I551" s="417">
        <v>1.7204025199999999</v>
      </c>
      <c r="J551" s="418">
        <v>2.9215591719999998</v>
      </c>
      <c r="K551" s="437">
        <v>7.0985967014192735</v>
      </c>
      <c r="L551" s="420"/>
      <c r="M551" s="421"/>
      <c r="N551" s="437">
        <v>4.9411734213399335E-3</v>
      </c>
      <c r="O551" s="417">
        <v>0.12421242</v>
      </c>
      <c r="P551" s="418">
        <v>0.31042103900000001</v>
      </c>
      <c r="Q551" s="437">
        <v>0.80261538161280455</v>
      </c>
      <c r="R551" s="422"/>
      <c r="S551" s="423"/>
      <c r="T551" s="437">
        <v>771.9695588429048</v>
      </c>
      <c r="U551" s="417">
        <v>6.2654804120229645E-4</v>
      </c>
      <c r="V551" s="418">
        <v>8.36951030057413E-4</v>
      </c>
      <c r="W551" s="437">
        <v>2.8885693343667436E-3</v>
      </c>
      <c r="X551" s="417">
        <v>7.4127608915906785E-4</v>
      </c>
      <c r="Y551" s="418">
        <v>9.9022619047619046E-4</v>
      </c>
      <c r="Z551" s="437">
        <v>3.8729121350767975E-3</v>
      </c>
      <c r="AA551" s="417">
        <v>1.37086547E-2</v>
      </c>
      <c r="AB551" s="418">
        <v>1.2079846925E-2</v>
      </c>
      <c r="AC551" s="437">
        <v>4.7452916085373081E-2</v>
      </c>
      <c r="AD551" s="417">
        <v>3.9009867999999998E-3</v>
      </c>
      <c r="AE551" s="418">
        <v>2.1218324899999999E-3</v>
      </c>
      <c r="AF551" s="437">
        <v>8.8365524414331063E-3</v>
      </c>
      <c r="AG551" s="417">
        <v>2.2290936300000001E-2</v>
      </c>
      <c r="AH551" s="418">
        <v>9.4623981799999996E-3</v>
      </c>
      <c r="AI551" s="437">
        <v>1.0456354026551991E-2</v>
      </c>
      <c r="AJ551" s="417">
        <v>1.0030993699999999E-2</v>
      </c>
      <c r="AK551" s="418">
        <v>4.643510115E-3</v>
      </c>
      <c r="AL551" s="437">
        <v>3.8937354234900952E-3</v>
      </c>
      <c r="AM551" s="417">
        <v>4.3021458200000001E-2</v>
      </c>
      <c r="AN551" s="418">
        <v>3.4495890855000003E-2</v>
      </c>
      <c r="AO551" s="437">
        <v>0.10439122867548398</v>
      </c>
      <c r="AP551" s="417">
        <v>0.12701270000000001</v>
      </c>
      <c r="AQ551" s="418">
        <v>0.33223822050000001</v>
      </c>
      <c r="AR551" s="440">
        <v>0.33223822050000001</v>
      </c>
      <c r="AS551" s="422"/>
      <c r="AT551" s="423"/>
      <c r="AU551" s="423"/>
    </row>
    <row r="552" spans="1:47" x14ac:dyDescent="0.2">
      <c r="A552" s="231">
        <v>1988</v>
      </c>
      <c r="B552" s="232">
        <v>28</v>
      </c>
      <c r="C552" s="417">
        <v>2.4157565499999998</v>
      </c>
      <c r="D552" s="418">
        <v>1.2653252815</v>
      </c>
      <c r="E552" s="437">
        <v>5.3091275584513538</v>
      </c>
      <c r="F552" s="417">
        <v>1.1018984300000001</v>
      </c>
      <c r="G552" s="418">
        <v>0.58963106200000004</v>
      </c>
      <c r="H552" s="437">
        <v>1.3443334097335233</v>
      </c>
      <c r="I552" s="417">
        <v>1.7204025199999999</v>
      </c>
      <c r="J552" s="418">
        <v>2.9215591719999998</v>
      </c>
      <c r="K552" s="437">
        <v>7.1016773231040435</v>
      </c>
      <c r="L552" s="420"/>
      <c r="M552" s="421"/>
      <c r="N552" s="437">
        <v>4.9437971033215334E-3</v>
      </c>
      <c r="O552" s="417">
        <v>0.12421242</v>
      </c>
      <c r="P552" s="418">
        <v>0.31042103900000001</v>
      </c>
      <c r="Q552" s="437">
        <v>0.80267412577736319</v>
      </c>
      <c r="R552" s="422"/>
      <c r="S552" s="423"/>
      <c r="T552" s="437">
        <v>771.95729621173666</v>
      </c>
      <c r="U552" s="417">
        <v>6.2654804120229645E-4</v>
      </c>
      <c r="V552" s="418">
        <v>8.36951030057413E-4</v>
      </c>
      <c r="W552" s="437">
        <v>2.8911232598988605E-3</v>
      </c>
      <c r="X552" s="417">
        <v>7.4127608915906785E-4</v>
      </c>
      <c r="Y552" s="418">
        <v>9.9022619047619046E-4</v>
      </c>
      <c r="Z552" s="437">
        <v>3.8844183202098649E-3</v>
      </c>
      <c r="AA552" s="417">
        <v>1.37086547E-2</v>
      </c>
      <c r="AB552" s="418">
        <v>1.2079846925E-2</v>
      </c>
      <c r="AC552" s="437">
        <v>4.74949390430668E-2</v>
      </c>
      <c r="AD552" s="417">
        <v>3.9009867999999998E-3</v>
      </c>
      <c r="AE552" s="418">
        <v>2.1218324899999999E-3</v>
      </c>
      <c r="AF552" s="437">
        <v>8.8443843776892014E-3</v>
      </c>
      <c r="AG552" s="417">
        <v>2.2290936300000001E-2</v>
      </c>
      <c r="AH552" s="418">
        <v>9.4623981799999996E-3</v>
      </c>
      <c r="AI552" s="437">
        <v>1.0465594014948044E-2</v>
      </c>
      <c r="AJ552" s="417">
        <v>1.0030993699999999E-2</v>
      </c>
      <c r="AK552" s="418">
        <v>4.643510115E-3</v>
      </c>
      <c r="AL552" s="437">
        <v>3.8971807559034779E-3</v>
      </c>
      <c r="AM552" s="417">
        <v>4.3021458200000001E-2</v>
      </c>
      <c r="AN552" s="418">
        <v>3.4495890855000003E-2</v>
      </c>
      <c r="AO552" s="437">
        <v>0.10448337004015179</v>
      </c>
      <c r="AP552" s="417">
        <v>0.12701270000000001</v>
      </c>
      <c r="AQ552" s="418">
        <v>0.33223822050000001</v>
      </c>
      <c r="AR552" s="440">
        <v>0.33223822050000001</v>
      </c>
      <c r="AS552" s="422"/>
      <c r="AT552" s="423"/>
      <c r="AU552" s="423"/>
    </row>
    <row r="553" spans="1:47" x14ac:dyDescent="0.2">
      <c r="A553" s="231">
        <v>1988</v>
      </c>
      <c r="B553" s="232">
        <v>29</v>
      </c>
      <c r="C553" s="417">
        <v>2.4157565499999998</v>
      </c>
      <c r="D553" s="418">
        <v>1.2653252815</v>
      </c>
      <c r="E553" s="437">
        <v>5.3104798282840546</v>
      </c>
      <c r="F553" s="417">
        <v>1.1018984300000001</v>
      </c>
      <c r="G553" s="418">
        <v>0.58963106200000004</v>
      </c>
      <c r="H553" s="437">
        <v>1.3454149595377516</v>
      </c>
      <c r="I553" s="417">
        <v>1.7204025199999999</v>
      </c>
      <c r="J553" s="418">
        <v>2.9215591719999998</v>
      </c>
      <c r="K553" s="437">
        <v>7.1044386887803466</v>
      </c>
      <c r="L553" s="420"/>
      <c r="M553" s="421"/>
      <c r="N553" s="437">
        <v>4.946204194229125E-3</v>
      </c>
      <c r="O553" s="417">
        <v>0.12421242</v>
      </c>
      <c r="P553" s="418">
        <v>0.31042103900000001</v>
      </c>
      <c r="Q553" s="437">
        <v>0.80272229004425966</v>
      </c>
      <c r="R553" s="422"/>
      <c r="S553" s="423"/>
      <c r="T553" s="437">
        <v>771.93271419224027</v>
      </c>
      <c r="U553" s="417">
        <v>6.2654804120229645E-4</v>
      </c>
      <c r="V553" s="418">
        <v>8.36951030057413E-4</v>
      </c>
      <c r="W553" s="437">
        <v>2.8934559202998312E-3</v>
      </c>
      <c r="X553" s="417">
        <v>7.4127608915906785E-4</v>
      </c>
      <c r="Y553" s="418">
        <v>9.9022619047619046E-4</v>
      </c>
      <c r="Z553" s="437">
        <v>3.8949505490105921E-3</v>
      </c>
      <c r="AA553" s="417">
        <v>1.37086547E-2</v>
      </c>
      <c r="AB553" s="418">
        <v>1.2079846925E-2</v>
      </c>
      <c r="AC553" s="437">
        <v>4.7533241370937958E-2</v>
      </c>
      <c r="AD553" s="417">
        <v>3.9009867999999998E-3</v>
      </c>
      <c r="AE553" s="418">
        <v>2.1218324899999999E-3</v>
      </c>
      <c r="AF553" s="437">
        <v>8.8514928283796243E-3</v>
      </c>
      <c r="AG553" s="417">
        <v>2.2290936300000001E-2</v>
      </c>
      <c r="AH553" s="418">
        <v>9.4623981799999996E-3</v>
      </c>
      <c r="AI553" s="437">
        <v>1.0474037055309169E-2</v>
      </c>
      <c r="AJ553" s="417">
        <v>1.0030993699999999E-2</v>
      </c>
      <c r="AK553" s="418">
        <v>4.643510115E-3</v>
      </c>
      <c r="AL553" s="437">
        <v>3.9003189194913614E-3</v>
      </c>
      <c r="AM553" s="417">
        <v>4.3021458200000001E-2</v>
      </c>
      <c r="AN553" s="418">
        <v>3.4495890855000003E-2</v>
      </c>
      <c r="AO553" s="437">
        <v>0.10456767901929737</v>
      </c>
      <c r="AP553" s="417">
        <v>0.12701270000000001</v>
      </c>
      <c r="AQ553" s="418">
        <v>0.33223822050000001</v>
      </c>
      <c r="AR553" s="440">
        <v>0.33223822050000001</v>
      </c>
      <c r="AS553" s="422"/>
      <c r="AT553" s="423"/>
      <c r="AU553" s="423"/>
    </row>
    <row r="554" spans="1:47" x14ac:dyDescent="0.2">
      <c r="A554" s="231">
        <v>1988</v>
      </c>
      <c r="B554" s="232">
        <v>30</v>
      </c>
      <c r="C554" s="417">
        <v>2.4157565499999998</v>
      </c>
      <c r="D554" s="418">
        <v>1.2653252815</v>
      </c>
      <c r="E554" s="437">
        <v>5.3117388790605844</v>
      </c>
      <c r="F554" s="417">
        <v>1.1018984300000001</v>
      </c>
      <c r="G554" s="418">
        <v>0.58963106200000004</v>
      </c>
      <c r="H554" s="437">
        <v>1.3464294317103809</v>
      </c>
      <c r="I554" s="417">
        <v>1.7204025199999999</v>
      </c>
      <c r="J554" s="418">
        <v>2.9215591719999998</v>
      </c>
      <c r="K554" s="437">
        <v>7.107102566469246</v>
      </c>
      <c r="L554" s="420"/>
      <c r="M554" s="421"/>
      <c r="N554" s="437">
        <v>4.9484405045765708E-3</v>
      </c>
      <c r="O554" s="417">
        <v>0.12421242</v>
      </c>
      <c r="P554" s="418">
        <v>0.31042103900000001</v>
      </c>
      <c r="Q554" s="437">
        <v>0.8027716891566512</v>
      </c>
      <c r="R554" s="422"/>
      <c r="S554" s="423"/>
      <c r="T554" s="437">
        <v>771.90428816728945</v>
      </c>
      <c r="U554" s="417">
        <v>6.2654804120229645E-4</v>
      </c>
      <c r="V554" s="418">
        <v>8.36951030057413E-4</v>
      </c>
      <c r="W554" s="437">
        <v>2.8956337268928028E-3</v>
      </c>
      <c r="X554" s="417">
        <v>7.4127608915906785E-4</v>
      </c>
      <c r="Y554" s="418">
        <v>9.9022619047619046E-4</v>
      </c>
      <c r="Z554" s="437">
        <v>3.9047348921877798E-3</v>
      </c>
      <c r="AA554" s="417">
        <v>1.37086547E-2</v>
      </c>
      <c r="AB554" s="418">
        <v>1.2079846925E-2</v>
      </c>
      <c r="AC554" s="437">
        <v>4.7569041612183664E-2</v>
      </c>
      <c r="AD554" s="417">
        <v>3.9009867999999998E-3</v>
      </c>
      <c r="AE554" s="418">
        <v>2.1218324899999999E-3</v>
      </c>
      <c r="AF554" s="437">
        <v>8.8581680191267328E-3</v>
      </c>
      <c r="AG554" s="417">
        <v>2.2290936300000001E-2</v>
      </c>
      <c r="AH554" s="418">
        <v>9.4623981799999996E-3</v>
      </c>
      <c r="AI554" s="437">
        <v>1.0481904991282718E-2</v>
      </c>
      <c r="AJ554" s="417">
        <v>1.0030993699999999E-2</v>
      </c>
      <c r="AK554" s="418">
        <v>4.643510115E-3</v>
      </c>
      <c r="AL554" s="437">
        <v>3.9032592108299356E-3</v>
      </c>
      <c r="AM554" s="417">
        <v>4.3021458200000001E-2</v>
      </c>
      <c r="AN554" s="418">
        <v>3.4495890855000003E-2</v>
      </c>
      <c r="AO554" s="437">
        <v>0.10464648626387714</v>
      </c>
      <c r="AP554" s="417">
        <v>0.12701270000000001</v>
      </c>
      <c r="AQ554" s="418">
        <v>0.33223822050000001</v>
      </c>
      <c r="AR554" s="440">
        <v>0.33223822050000001</v>
      </c>
      <c r="AS554" s="422"/>
      <c r="AT554" s="423"/>
      <c r="AU554" s="423"/>
    </row>
    <row r="555" spans="1:47" x14ac:dyDescent="0.2">
      <c r="A555" s="231">
        <v>1988</v>
      </c>
      <c r="B555" s="232">
        <v>31</v>
      </c>
      <c r="C555" s="417">
        <v>2.4157565499999998</v>
      </c>
      <c r="D555" s="418">
        <v>1.2653252815</v>
      </c>
      <c r="E555" s="437">
        <v>5.3128619815279929</v>
      </c>
      <c r="F555" s="417">
        <v>1.1018984300000001</v>
      </c>
      <c r="G555" s="418">
        <v>0.58963106200000004</v>
      </c>
      <c r="H555" s="437">
        <v>1.347348873785317</v>
      </c>
      <c r="I555" s="417">
        <v>1.7204025199999999</v>
      </c>
      <c r="J555" s="418">
        <v>2.9215591719999998</v>
      </c>
      <c r="K555" s="437">
        <v>7.1094542829860137</v>
      </c>
      <c r="L555" s="420"/>
      <c r="M555" s="421"/>
      <c r="N555" s="437">
        <v>4.9504770464046987E-3</v>
      </c>
      <c r="O555" s="417">
        <v>0.12421242</v>
      </c>
      <c r="P555" s="418">
        <v>0.31042103900000001</v>
      </c>
      <c r="Q555" s="437">
        <v>0.80281113478925237</v>
      </c>
      <c r="R555" s="422"/>
      <c r="S555" s="423"/>
      <c r="T555" s="437">
        <v>771.87828289678282</v>
      </c>
      <c r="U555" s="417">
        <v>6.2654804120229645E-4</v>
      </c>
      <c r="V555" s="418">
        <v>8.36951030057413E-4</v>
      </c>
      <c r="W555" s="437">
        <v>2.8976081920382593E-3</v>
      </c>
      <c r="X555" s="417">
        <v>7.4127608915906785E-4</v>
      </c>
      <c r="Y555" s="418">
        <v>9.9022619047619046E-4</v>
      </c>
      <c r="Z555" s="437">
        <v>3.9136662360276363E-3</v>
      </c>
      <c r="AA555" s="417">
        <v>1.37086547E-2</v>
      </c>
      <c r="AB555" s="418">
        <v>1.2079846925E-2</v>
      </c>
      <c r="AC555" s="437">
        <v>4.7601498463340858E-2</v>
      </c>
      <c r="AD555" s="417">
        <v>3.9009867999999998E-3</v>
      </c>
      <c r="AE555" s="418">
        <v>2.1218324899999999E-3</v>
      </c>
      <c r="AF555" s="437">
        <v>8.8642283964981815E-3</v>
      </c>
      <c r="AG555" s="417">
        <v>2.2290936300000001E-2</v>
      </c>
      <c r="AH555" s="418">
        <v>9.4623981799999996E-3</v>
      </c>
      <c r="AI555" s="437">
        <v>1.0489074999398175E-2</v>
      </c>
      <c r="AJ555" s="417">
        <v>1.0030993699999999E-2</v>
      </c>
      <c r="AK555" s="418">
        <v>4.643510115E-3</v>
      </c>
      <c r="AL555" s="437">
        <v>3.9059208600476644E-3</v>
      </c>
      <c r="AM555" s="417">
        <v>4.3021458200000001E-2</v>
      </c>
      <c r="AN555" s="418">
        <v>3.4495890855000003E-2</v>
      </c>
      <c r="AO555" s="437">
        <v>0.10471797477953156</v>
      </c>
      <c r="AP555" s="417">
        <v>0.12701270000000001</v>
      </c>
      <c r="AQ555" s="418">
        <v>0.33223822050000001</v>
      </c>
      <c r="AR555" s="440">
        <v>0.33223822050000001</v>
      </c>
      <c r="AS555" s="422"/>
      <c r="AT555" s="423"/>
      <c r="AU555" s="423"/>
    </row>
    <row r="556" spans="1:47" x14ac:dyDescent="0.2">
      <c r="A556" s="231">
        <v>1988</v>
      </c>
      <c r="B556" s="232">
        <v>32</v>
      </c>
      <c r="C556" s="417">
        <v>2.4157565499999998</v>
      </c>
      <c r="D556" s="418">
        <v>1.2653252815</v>
      </c>
      <c r="E556" s="419">
        <v>5.3128619815279929</v>
      </c>
      <c r="F556" s="417">
        <v>1.1018984300000001</v>
      </c>
      <c r="G556" s="418">
        <v>0.58963106200000004</v>
      </c>
      <c r="H556" s="419">
        <v>1.347348873785317</v>
      </c>
      <c r="I556" s="417">
        <v>1.7204025199999999</v>
      </c>
      <c r="J556" s="418">
        <v>2.9215591719999998</v>
      </c>
      <c r="K556" s="419">
        <v>7.1094542829860137</v>
      </c>
      <c r="L556" s="420"/>
      <c r="M556" s="421"/>
      <c r="N556" s="419">
        <v>4.9504770464046987E-3</v>
      </c>
      <c r="O556" s="417">
        <v>0.12421242</v>
      </c>
      <c r="P556" s="418">
        <v>0.31042103900000001</v>
      </c>
      <c r="Q556" s="419">
        <v>0.80281113478925237</v>
      </c>
      <c r="R556" s="425"/>
      <c r="S556" s="426"/>
      <c r="T556" s="419">
        <v>771.87828289678282</v>
      </c>
      <c r="U556" s="417">
        <v>6.2654804120229645E-4</v>
      </c>
      <c r="V556" s="418">
        <v>8.36951030057413E-4</v>
      </c>
      <c r="W556" s="419">
        <v>2.8976081920382593E-3</v>
      </c>
      <c r="X556" s="417">
        <v>7.4127608915906785E-4</v>
      </c>
      <c r="Y556" s="418">
        <v>9.9022619047619046E-4</v>
      </c>
      <c r="Z556" s="419">
        <v>3.9136662360276363E-3</v>
      </c>
      <c r="AA556" s="417">
        <v>1.37086547E-2</v>
      </c>
      <c r="AB556" s="418">
        <v>1.2079846925E-2</v>
      </c>
      <c r="AC556" s="419">
        <v>4.7601498463340858E-2</v>
      </c>
      <c r="AD556" s="417">
        <v>3.9009867999999998E-3</v>
      </c>
      <c r="AE556" s="418">
        <v>2.1218324899999999E-3</v>
      </c>
      <c r="AF556" s="419">
        <v>8.8642283964981815E-3</v>
      </c>
      <c r="AG556" s="417">
        <v>2.2290936300000001E-2</v>
      </c>
      <c r="AH556" s="418">
        <v>9.4623981799999996E-3</v>
      </c>
      <c r="AI556" s="419">
        <v>1.0489074999398175E-2</v>
      </c>
      <c r="AJ556" s="417">
        <v>1.0030993699999999E-2</v>
      </c>
      <c r="AK556" s="418">
        <v>4.643510115E-3</v>
      </c>
      <c r="AL556" s="419">
        <v>3.9059208600476644E-3</v>
      </c>
      <c r="AM556" s="417">
        <v>4.3021458200000001E-2</v>
      </c>
      <c r="AN556" s="418">
        <v>3.4495890855000003E-2</v>
      </c>
      <c r="AO556" s="419">
        <v>0.10471797477953156</v>
      </c>
      <c r="AP556" s="417">
        <v>0.12701270000000001</v>
      </c>
      <c r="AQ556" s="418">
        <v>0.33223822050000001</v>
      </c>
      <c r="AR556" s="440">
        <v>0.33223822050000001</v>
      </c>
      <c r="AS556" s="425"/>
      <c r="AT556" s="426"/>
      <c r="AU556" s="426"/>
    </row>
    <row r="557" spans="1:47" x14ac:dyDescent="0.2">
      <c r="A557" s="231">
        <v>1988</v>
      </c>
      <c r="B557" s="232">
        <v>33</v>
      </c>
      <c r="C557" s="417">
        <v>2.4157565499999998</v>
      </c>
      <c r="D557" s="418">
        <v>1.2653252815</v>
      </c>
      <c r="E557" s="419">
        <v>5.3128619815279929</v>
      </c>
      <c r="F557" s="417">
        <v>1.1018984300000001</v>
      </c>
      <c r="G557" s="418">
        <v>0.58963106200000004</v>
      </c>
      <c r="H557" s="419">
        <v>1.347348873785317</v>
      </c>
      <c r="I557" s="417">
        <v>1.7204025199999999</v>
      </c>
      <c r="J557" s="418">
        <v>2.9215591719999998</v>
      </c>
      <c r="K557" s="419">
        <v>7.1094542829860137</v>
      </c>
      <c r="L557" s="420"/>
      <c r="M557" s="421"/>
      <c r="N557" s="419">
        <v>4.9504770464046987E-3</v>
      </c>
      <c r="O557" s="417">
        <v>0.12421242</v>
      </c>
      <c r="P557" s="418">
        <v>0.31042103900000001</v>
      </c>
      <c r="Q557" s="419">
        <v>0.80281113478925237</v>
      </c>
      <c r="R557" s="425"/>
      <c r="S557" s="426"/>
      <c r="T557" s="419">
        <v>771.87828289678282</v>
      </c>
      <c r="U557" s="417">
        <v>6.2654804120229645E-4</v>
      </c>
      <c r="V557" s="418">
        <v>8.36951030057413E-4</v>
      </c>
      <c r="W557" s="419">
        <v>2.8976081920382593E-3</v>
      </c>
      <c r="X557" s="417">
        <v>7.4127608915906785E-4</v>
      </c>
      <c r="Y557" s="418">
        <v>9.9022619047619046E-4</v>
      </c>
      <c r="Z557" s="419">
        <v>3.9136662360276363E-3</v>
      </c>
      <c r="AA557" s="417">
        <v>1.37086547E-2</v>
      </c>
      <c r="AB557" s="418">
        <v>1.2079846925E-2</v>
      </c>
      <c r="AC557" s="419">
        <v>4.7601498463340858E-2</v>
      </c>
      <c r="AD557" s="417">
        <v>3.9009867999999998E-3</v>
      </c>
      <c r="AE557" s="418">
        <v>2.1218324899999999E-3</v>
      </c>
      <c r="AF557" s="419">
        <v>8.8642283964981815E-3</v>
      </c>
      <c r="AG557" s="417">
        <v>2.2290936300000001E-2</v>
      </c>
      <c r="AH557" s="418">
        <v>9.4623981799999996E-3</v>
      </c>
      <c r="AI557" s="419">
        <v>1.0489074999398175E-2</v>
      </c>
      <c r="AJ557" s="417">
        <v>1.0030993699999999E-2</v>
      </c>
      <c r="AK557" s="418">
        <v>4.643510115E-3</v>
      </c>
      <c r="AL557" s="419">
        <v>3.9059208600476644E-3</v>
      </c>
      <c r="AM557" s="417">
        <v>4.3021458200000001E-2</v>
      </c>
      <c r="AN557" s="418">
        <v>3.4495890855000003E-2</v>
      </c>
      <c r="AO557" s="419">
        <v>0.10471797477953156</v>
      </c>
      <c r="AP557" s="417">
        <v>0.12701270000000001</v>
      </c>
      <c r="AQ557" s="418">
        <v>0.33223822050000001</v>
      </c>
      <c r="AR557" s="440">
        <v>0.33223822050000001</v>
      </c>
      <c r="AS557" s="425"/>
      <c r="AT557" s="426"/>
      <c r="AU557" s="426"/>
    </row>
    <row r="558" spans="1:47" x14ac:dyDescent="0.2">
      <c r="A558" s="231">
        <v>1988</v>
      </c>
      <c r="B558" s="232">
        <v>34</v>
      </c>
      <c r="C558" s="417">
        <v>2.4157565499999998</v>
      </c>
      <c r="D558" s="418">
        <v>1.2653252815</v>
      </c>
      <c r="E558" s="419">
        <v>5.3128619815279929</v>
      </c>
      <c r="F558" s="417">
        <v>1.1018984300000001</v>
      </c>
      <c r="G558" s="418">
        <v>0.58963106200000004</v>
      </c>
      <c r="H558" s="419">
        <v>1.347348873785317</v>
      </c>
      <c r="I558" s="417">
        <v>1.7204025199999999</v>
      </c>
      <c r="J558" s="418">
        <v>2.9215591719999998</v>
      </c>
      <c r="K558" s="419">
        <v>7.1094542829860137</v>
      </c>
      <c r="L558" s="420"/>
      <c r="M558" s="421"/>
      <c r="N558" s="419">
        <v>4.9504770464046987E-3</v>
      </c>
      <c r="O558" s="417">
        <v>0.12421242</v>
      </c>
      <c r="P558" s="418">
        <v>0.31042103900000001</v>
      </c>
      <c r="Q558" s="419">
        <v>0.80281113478925237</v>
      </c>
      <c r="R558" s="425"/>
      <c r="S558" s="426"/>
      <c r="T558" s="419">
        <v>771.87828289678282</v>
      </c>
      <c r="U558" s="417">
        <v>6.2654804120229645E-4</v>
      </c>
      <c r="V558" s="418">
        <v>8.36951030057413E-4</v>
      </c>
      <c r="W558" s="419">
        <v>2.8976081920382593E-3</v>
      </c>
      <c r="X558" s="417">
        <v>7.4127608915906785E-4</v>
      </c>
      <c r="Y558" s="418">
        <v>9.9022619047619046E-4</v>
      </c>
      <c r="Z558" s="419">
        <v>3.9136662360276363E-3</v>
      </c>
      <c r="AA558" s="417">
        <v>1.37086547E-2</v>
      </c>
      <c r="AB558" s="418">
        <v>1.2079846925E-2</v>
      </c>
      <c r="AC558" s="419">
        <v>4.7601498463340858E-2</v>
      </c>
      <c r="AD558" s="417">
        <v>3.9009867999999998E-3</v>
      </c>
      <c r="AE558" s="418">
        <v>2.1218324899999999E-3</v>
      </c>
      <c r="AF558" s="419">
        <v>8.8642283964981815E-3</v>
      </c>
      <c r="AG558" s="417">
        <v>2.2290936300000001E-2</v>
      </c>
      <c r="AH558" s="418">
        <v>9.4623981799999996E-3</v>
      </c>
      <c r="AI558" s="419">
        <v>1.0489074999398175E-2</v>
      </c>
      <c r="AJ558" s="417">
        <v>1.0030993699999999E-2</v>
      </c>
      <c r="AK558" s="418">
        <v>4.643510115E-3</v>
      </c>
      <c r="AL558" s="419">
        <v>3.9059208600476644E-3</v>
      </c>
      <c r="AM558" s="417">
        <v>4.3021458200000001E-2</v>
      </c>
      <c r="AN558" s="418">
        <v>3.4495890855000003E-2</v>
      </c>
      <c r="AO558" s="419">
        <v>0.10471797477953156</v>
      </c>
      <c r="AP558" s="417">
        <v>0.12701270000000001</v>
      </c>
      <c r="AQ558" s="418">
        <v>0.33223822050000001</v>
      </c>
      <c r="AR558" s="440">
        <v>0.33223822050000001</v>
      </c>
      <c r="AS558" s="425"/>
      <c r="AT558" s="426"/>
      <c r="AU558" s="426"/>
    </row>
    <row r="559" spans="1:47" x14ac:dyDescent="0.2">
      <c r="A559" s="231">
        <v>1988</v>
      </c>
      <c r="B559" s="232">
        <v>35</v>
      </c>
      <c r="C559" s="417">
        <v>2.4157565499999998</v>
      </c>
      <c r="D559" s="418">
        <v>1.2653252815</v>
      </c>
      <c r="E559" s="419">
        <v>5.3128619815279929</v>
      </c>
      <c r="F559" s="417">
        <v>1.1018984300000001</v>
      </c>
      <c r="G559" s="418">
        <v>0.58963106200000004</v>
      </c>
      <c r="H559" s="419">
        <v>1.347348873785317</v>
      </c>
      <c r="I559" s="417">
        <v>1.7204025199999999</v>
      </c>
      <c r="J559" s="418">
        <v>2.9215591719999998</v>
      </c>
      <c r="K559" s="419">
        <v>7.1094542829860137</v>
      </c>
      <c r="L559" s="420"/>
      <c r="M559" s="421"/>
      <c r="N559" s="419">
        <v>4.9504770464046987E-3</v>
      </c>
      <c r="O559" s="417">
        <v>0.12421242</v>
      </c>
      <c r="P559" s="418">
        <v>0.31042103900000001</v>
      </c>
      <c r="Q559" s="419">
        <v>0.80281113478925237</v>
      </c>
      <c r="R559" s="425"/>
      <c r="S559" s="426"/>
      <c r="T559" s="419">
        <v>771.87828289678282</v>
      </c>
      <c r="U559" s="417">
        <v>6.2654804120229645E-4</v>
      </c>
      <c r="V559" s="418">
        <v>8.36951030057413E-4</v>
      </c>
      <c r="W559" s="419">
        <v>2.8976081920382593E-3</v>
      </c>
      <c r="X559" s="417">
        <v>7.4127608915906785E-4</v>
      </c>
      <c r="Y559" s="418">
        <v>9.9022619047619046E-4</v>
      </c>
      <c r="Z559" s="419">
        <v>3.9136662360276363E-3</v>
      </c>
      <c r="AA559" s="417">
        <v>1.37086547E-2</v>
      </c>
      <c r="AB559" s="418">
        <v>1.2079846925E-2</v>
      </c>
      <c r="AC559" s="419">
        <v>4.7601498463340858E-2</v>
      </c>
      <c r="AD559" s="417">
        <v>3.9009867999999998E-3</v>
      </c>
      <c r="AE559" s="418">
        <v>2.1218324899999999E-3</v>
      </c>
      <c r="AF559" s="419">
        <v>8.8642283964981815E-3</v>
      </c>
      <c r="AG559" s="417">
        <v>2.2290936300000001E-2</v>
      </c>
      <c r="AH559" s="418">
        <v>9.4623981799999996E-3</v>
      </c>
      <c r="AI559" s="419">
        <v>1.0489074999398175E-2</v>
      </c>
      <c r="AJ559" s="417">
        <v>1.0030993699999999E-2</v>
      </c>
      <c r="AK559" s="418">
        <v>4.643510115E-3</v>
      </c>
      <c r="AL559" s="419">
        <v>3.9059208600476644E-3</v>
      </c>
      <c r="AM559" s="417">
        <v>4.3021458200000001E-2</v>
      </c>
      <c r="AN559" s="418">
        <v>3.4495890855000003E-2</v>
      </c>
      <c r="AO559" s="419">
        <v>0.10471797477953156</v>
      </c>
      <c r="AP559" s="417">
        <v>0.12701270000000001</v>
      </c>
      <c r="AQ559" s="418">
        <v>0.33223822050000001</v>
      </c>
      <c r="AR559" s="440">
        <v>0.33223822050000001</v>
      </c>
      <c r="AS559" s="425"/>
      <c r="AT559" s="426"/>
      <c r="AU559" s="426"/>
    </row>
    <row r="560" spans="1:47" x14ac:dyDescent="0.2">
      <c r="A560" s="231">
        <v>1988</v>
      </c>
      <c r="B560" s="232">
        <v>36</v>
      </c>
      <c r="C560" s="417">
        <v>2.4157565499999998</v>
      </c>
      <c r="D560" s="418">
        <v>1.2653252815</v>
      </c>
      <c r="E560" s="419">
        <v>5.3128619815279929</v>
      </c>
      <c r="F560" s="417">
        <v>1.1018984300000001</v>
      </c>
      <c r="G560" s="418">
        <v>0.58963106200000004</v>
      </c>
      <c r="H560" s="419">
        <v>1.347348873785317</v>
      </c>
      <c r="I560" s="417">
        <v>1.7204025199999999</v>
      </c>
      <c r="J560" s="418">
        <v>2.9215591719999998</v>
      </c>
      <c r="K560" s="419">
        <v>7.1094542829860137</v>
      </c>
      <c r="L560" s="420"/>
      <c r="M560" s="421"/>
      <c r="N560" s="419">
        <v>4.9504770464046987E-3</v>
      </c>
      <c r="O560" s="417">
        <v>0.12421242</v>
      </c>
      <c r="P560" s="418">
        <v>0.31042103900000001</v>
      </c>
      <c r="Q560" s="419">
        <v>0.80281113478925237</v>
      </c>
      <c r="R560" s="425"/>
      <c r="S560" s="426"/>
      <c r="T560" s="419">
        <v>771.87828289678282</v>
      </c>
      <c r="U560" s="417">
        <v>6.2654804120229645E-4</v>
      </c>
      <c r="V560" s="418">
        <v>8.36951030057413E-4</v>
      </c>
      <c r="W560" s="419">
        <v>2.8976081920382593E-3</v>
      </c>
      <c r="X560" s="417">
        <v>7.4127608915906785E-4</v>
      </c>
      <c r="Y560" s="418">
        <v>9.9022619047619046E-4</v>
      </c>
      <c r="Z560" s="419">
        <v>3.9136662360276363E-3</v>
      </c>
      <c r="AA560" s="417">
        <v>1.37086547E-2</v>
      </c>
      <c r="AB560" s="418">
        <v>1.2079846925E-2</v>
      </c>
      <c r="AC560" s="419">
        <v>4.7601498463340858E-2</v>
      </c>
      <c r="AD560" s="417">
        <v>3.9009867999999998E-3</v>
      </c>
      <c r="AE560" s="418">
        <v>2.1218324899999999E-3</v>
      </c>
      <c r="AF560" s="419">
        <v>8.8642283964981815E-3</v>
      </c>
      <c r="AG560" s="417">
        <v>2.2290936300000001E-2</v>
      </c>
      <c r="AH560" s="418">
        <v>9.4623981799999996E-3</v>
      </c>
      <c r="AI560" s="419">
        <v>1.0489074999398175E-2</v>
      </c>
      <c r="AJ560" s="417">
        <v>1.0030993699999999E-2</v>
      </c>
      <c r="AK560" s="418">
        <v>4.643510115E-3</v>
      </c>
      <c r="AL560" s="419">
        <v>3.9059208600476644E-3</v>
      </c>
      <c r="AM560" s="417">
        <v>4.3021458200000001E-2</v>
      </c>
      <c r="AN560" s="418">
        <v>3.4495890855000003E-2</v>
      </c>
      <c r="AO560" s="419">
        <v>0.10471797477953156</v>
      </c>
      <c r="AP560" s="417">
        <v>0.12701270000000001</v>
      </c>
      <c r="AQ560" s="418">
        <v>0.33223822050000001</v>
      </c>
      <c r="AR560" s="440">
        <v>0.33223822050000001</v>
      </c>
      <c r="AS560" s="425"/>
      <c r="AT560" s="426"/>
      <c r="AU560" s="426"/>
    </row>
    <row r="561" spans="1:47" x14ac:dyDescent="0.2">
      <c r="A561" s="231">
        <v>1988</v>
      </c>
      <c r="B561" s="232">
        <v>37</v>
      </c>
      <c r="C561" s="417">
        <v>2.4157565499999998</v>
      </c>
      <c r="D561" s="418">
        <v>1.2653252815</v>
      </c>
      <c r="E561" s="419">
        <v>5.3128619815279929</v>
      </c>
      <c r="F561" s="417">
        <v>1.1018984300000001</v>
      </c>
      <c r="G561" s="418">
        <v>0.58963106200000004</v>
      </c>
      <c r="H561" s="419">
        <v>1.347348873785317</v>
      </c>
      <c r="I561" s="417">
        <v>1.7204025199999999</v>
      </c>
      <c r="J561" s="418">
        <v>2.9215591719999998</v>
      </c>
      <c r="K561" s="419">
        <v>7.1094542829860137</v>
      </c>
      <c r="L561" s="420"/>
      <c r="M561" s="421"/>
      <c r="N561" s="419">
        <v>4.9504770464046987E-3</v>
      </c>
      <c r="O561" s="417">
        <v>0.12421242</v>
      </c>
      <c r="P561" s="418">
        <v>0.31042103900000001</v>
      </c>
      <c r="Q561" s="419">
        <v>0.80281113478925237</v>
      </c>
      <c r="R561" s="425"/>
      <c r="S561" s="426"/>
      <c r="T561" s="419">
        <v>771.87828289678282</v>
      </c>
      <c r="U561" s="417">
        <v>6.2654804120229645E-4</v>
      </c>
      <c r="V561" s="418">
        <v>8.36951030057413E-4</v>
      </c>
      <c r="W561" s="419">
        <v>2.8976081920382593E-3</v>
      </c>
      <c r="X561" s="417">
        <v>7.4127608915906785E-4</v>
      </c>
      <c r="Y561" s="418">
        <v>9.9022619047619046E-4</v>
      </c>
      <c r="Z561" s="419">
        <v>3.9136662360276363E-3</v>
      </c>
      <c r="AA561" s="417">
        <v>1.37086547E-2</v>
      </c>
      <c r="AB561" s="418">
        <v>1.2079846925E-2</v>
      </c>
      <c r="AC561" s="419">
        <v>4.7601498463340858E-2</v>
      </c>
      <c r="AD561" s="417">
        <v>3.9009867999999998E-3</v>
      </c>
      <c r="AE561" s="418">
        <v>2.1218324899999999E-3</v>
      </c>
      <c r="AF561" s="419">
        <v>8.8642283964981815E-3</v>
      </c>
      <c r="AG561" s="417">
        <v>2.2290936300000001E-2</v>
      </c>
      <c r="AH561" s="418">
        <v>9.4623981799999996E-3</v>
      </c>
      <c r="AI561" s="419">
        <v>1.0489074999398175E-2</v>
      </c>
      <c r="AJ561" s="417">
        <v>1.0030993699999999E-2</v>
      </c>
      <c r="AK561" s="418">
        <v>4.643510115E-3</v>
      </c>
      <c r="AL561" s="419">
        <v>3.9059208600476644E-3</v>
      </c>
      <c r="AM561" s="417">
        <v>4.3021458200000001E-2</v>
      </c>
      <c r="AN561" s="418">
        <v>3.4495890855000003E-2</v>
      </c>
      <c r="AO561" s="419">
        <v>0.10471797477953156</v>
      </c>
      <c r="AP561" s="417">
        <v>0.12701270000000001</v>
      </c>
      <c r="AQ561" s="418">
        <v>0.33223822050000001</v>
      </c>
      <c r="AR561" s="440">
        <v>0.33223822050000001</v>
      </c>
      <c r="AS561" s="425"/>
      <c r="AT561" s="426"/>
      <c r="AU561" s="426"/>
    </row>
    <row r="562" spans="1:47" x14ac:dyDescent="0.2">
      <c r="A562" s="231">
        <v>1988</v>
      </c>
      <c r="B562" s="232">
        <v>38</v>
      </c>
      <c r="C562" s="417">
        <v>2.4157565499999998</v>
      </c>
      <c r="D562" s="418">
        <v>1.2653252815</v>
      </c>
      <c r="E562" s="419">
        <v>5.3128619815279929</v>
      </c>
      <c r="F562" s="417">
        <v>1.1018984300000001</v>
      </c>
      <c r="G562" s="418">
        <v>0.58963106200000004</v>
      </c>
      <c r="H562" s="419">
        <v>1.347348873785317</v>
      </c>
      <c r="I562" s="417">
        <v>1.7204025199999999</v>
      </c>
      <c r="J562" s="418">
        <v>2.9215591719999998</v>
      </c>
      <c r="K562" s="419">
        <v>7.1094542829860137</v>
      </c>
      <c r="L562" s="420"/>
      <c r="M562" s="421"/>
      <c r="N562" s="419">
        <v>4.9504770464046987E-3</v>
      </c>
      <c r="O562" s="417">
        <v>0.12421242</v>
      </c>
      <c r="P562" s="418">
        <v>0.31042103900000001</v>
      </c>
      <c r="Q562" s="419">
        <v>0.80281113478925237</v>
      </c>
      <c r="R562" s="425"/>
      <c r="S562" s="426"/>
      <c r="T562" s="419">
        <v>771.87828289678282</v>
      </c>
      <c r="U562" s="417">
        <v>6.2654804120229645E-4</v>
      </c>
      <c r="V562" s="418">
        <v>8.36951030057413E-4</v>
      </c>
      <c r="W562" s="419">
        <v>2.8976081920382593E-3</v>
      </c>
      <c r="X562" s="417">
        <v>7.4127608915906785E-4</v>
      </c>
      <c r="Y562" s="418">
        <v>9.9022619047619046E-4</v>
      </c>
      <c r="Z562" s="419">
        <v>3.9136662360276363E-3</v>
      </c>
      <c r="AA562" s="417">
        <v>1.37086547E-2</v>
      </c>
      <c r="AB562" s="418">
        <v>1.2079846925E-2</v>
      </c>
      <c r="AC562" s="419">
        <v>4.7601498463340858E-2</v>
      </c>
      <c r="AD562" s="417">
        <v>3.9009867999999998E-3</v>
      </c>
      <c r="AE562" s="418">
        <v>2.1218324899999999E-3</v>
      </c>
      <c r="AF562" s="419">
        <v>8.8642283964981815E-3</v>
      </c>
      <c r="AG562" s="417">
        <v>2.2290936300000001E-2</v>
      </c>
      <c r="AH562" s="418">
        <v>9.4623981799999996E-3</v>
      </c>
      <c r="AI562" s="419">
        <v>1.0489074999398175E-2</v>
      </c>
      <c r="AJ562" s="417">
        <v>1.0030993699999999E-2</v>
      </c>
      <c r="AK562" s="418">
        <v>4.643510115E-3</v>
      </c>
      <c r="AL562" s="419">
        <v>3.9059208600476644E-3</v>
      </c>
      <c r="AM562" s="417">
        <v>4.3021458200000001E-2</v>
      </c>
      <c r="AN562" s="418">
        <v>3.4495890855000003E-2</v>
      </c>
      <c r="AO562" s="419">
        <v>0.10471797477953156</v>
      </c>
      <c r="AP562" s="417">
        <v>0.12701270000000001</v>
      </c>
      <c r="AQ562" s="418">
        <v>0.33223822050000001</v>
      </c>
      <c r="AR562" s="440">
        <v>0.33223822050000001</v>
      </c>
      <c r="AS562" s="425"/>
      <c r="AT562" s="426"/>
      <c r="AU562" s="426"/>
    </row>
    <row r="563" spans="1:47" x14ac:dyDescent="0.2">
      <c r="A563" s="231">
        <v>1988</v>
      </c>
      <c r="B563" s="232">
        <v>39</v>
      </c>
      <c r="C563" s="417">
        <v>2.4157565499999998</v>
      </c>
      <c r="D563" s="418">
        <v>1.2653252815</v>
      </c>
      <c r="E563" s="419">
        <v>5.3128619815279929</v>
      </c>
      <c r="F563" s="417">
        <v>1.1018984300000001</v>
      </c>
      <c r="G563" s="418">
        <v>0.58963106200000004</v>
      </c>
      <c r="H563" s="419">
        <v>1.347348873785317</v>
      </c>
      <c r="I563" s="417">
        <v>1.7204025199999999</v>
      </c>
      <c r="J563" s="418">
        <v>2.9215591719999998</v>
      </c>
      <c r="K563" s="419">
        <v>7.1094542829860137</v>
      </c>
      <c r="L563" s="420"/>
      <c r="M563" s="421"/>
      <c r="N563" s="419">
        <v>4.9504770464046987E-3</v>
      </c>
      <c r="O563" s="417">
        <v>0.12421242</v>
      </c>
      <c r="P563" s="418">
        <v>0.31042103900000001</v>
      </c>
      <c r="Q563" s="419">
        <v>0.80281113478925237</v>
      </c>
      <c r="R563" s="425"/>
      <c r="S563" s="426"/>
      <c r="T563" s="419">
        <v>771.87828289678282</v>
      </c>
      <c r="U563" s="417">
        <v>6.2654804120229645E-4</v>
      </c>
      <c r="V563" s="418">
        <v>8.36951030057413E-4</v>
      </c>
      <c r="W563" s="419">
        <v>2.8976081920382593E-3</v>
      </c>
      <c r="X563" s="417">
        <v>7.4127608915906785E-4</v>
      </c>
      <c r="Y563" s="418">
        <v>9.9022619047619046E-4</v>
      </c>
      <c r="Z563" s="419">
        <v>3.9136662360276363E-3</v>
      </c>
      <c r="AA563" s="417">
        <v>1.37086547E-2</v>
      </c>
      <c r="AB563" s="418">
        <v>1.2079846925E-2</v>
      </c>
      <c r="AC563" s="419">
        <v>4.7601498463340858E-2</v>
      </c>
      <c r="AD563" s="417">
        <v>3.9009867999999998E-3</v>
      </c>
      <c r="AE563" s="418">
        <v>2.1218324899999999E-3</v>
      </c>
      <c r="AF563" s="419">
        <v>8.8642283964981815E-3</v>
      </c>
      <c r="AG563" s="417">
        <v>2.2290936300000001E-2</v>
      </c>
      <c r="AH563" s="418">
        <v>9.4623981799999996E-3</v>
      </c>
      <c r="AI563" s="419">
        <v>1.0489074999398175E-2</v>
      </c>
      <c r="AJ563" s="417">
        <v>1.0030993699999999E-2</v>
      </c>
      <c r="AK563" s="418">
        <v>4.643510115E-3</v>
      </c>
      <c r="AL563" s="419">
        <v>3.9059208600476644E-3</v>
      </c>
      <c r="AM563" s="417">
        <v>4.3021458200000001E-2</v>
      </c>
      <c r="AN563" s="418">
        <v>3.4495890855000003E-2</v>
      </c>
      <c r="AO563" s="419">
        <v>0.10471797477953156</v>
      </c>
      <c r="AP563" s="417">
        <v>0.12701270000000001</v>
      </c>
      <c r="AQ563" s="418">
        <v>0.33223822050000001</v>
      </c>
      <c r="AR563" s="440">
        <v>0.33223822050000001</v>
      </c>
      <c r="AS563" s="425"/>
      <c r="AT563" s="426"/>
      <c r="AU563" s="426"/>
    </row>
    <row r="564" spans="1:47" ht="13.5" thickBot="1" x14ac:dyDescent="0.25">
      <c r="A564" s="233">
        <v>1988</v>
      </c>
      <c r="B564" s="234">
        <v>40</v>
      </c>
      <c r="C564" s="428">
        <v>2.4157565499999998</v>
      </c>
      <c r="D564" s="429">
        <v>1.2653252815</v>
      </c>
      <c r="E564" s="430">
        <v>5.3128619815279929</v>
      </c>
      <c r="F564" s="428">
        <v>1.1018984300000001</v>
      </c>
      <c r="G564" s="429">
        <v>0.58963106200000004</v>
      </c>
      <c r="H564" s="430">
        <v>1.347348873785317</v>
      </c>
      <c r="I564" s="428">
        <v>1.7204025199999999</v>
      </c>
      <c r="J564" s="429">
        <v>2.9215591719999998</v>
      </c>
      <c r="K564" s="430">
        <v>7.1094542829860137</v>
      </c>
      <c r="L564" s="431"/>
      <c r="M564" s="432"/>
      <c r="N564" s="430">
        <v>4.9504770464046987E-3</v>
      </c>
      <c r="O564" s="428">
        <v>0.12421242</v>
      </c>
      <c r="P564" s="429">
        <v>0.31042103900000001</v>
      </c>
      <c r="Q564" s="430">
        <v>0.80281113478925237</v>
      </c>
      <c r="R564" s="433"/>
      <c r="S564" s="434"/>
      <c r="T564" s="430">
        <v>771.87828289678282</v>
      </c>
      <c r="U564" s="428">
        <v>6.2654804120229645E-4</v>
      </c>
      <c r="V564" s="429">
        <v>8.36951030057413E-4</v>
      </c>
      <c r="W564" s="430">
        <v>2.8976081920382593E-3</v>
      </c>
      <c r="X564" s="428">
        <v>7.4127608915906785E-4</v>
      </c>
      <c r="Y564" s="429">
        <v>9.9022619047619046E-4</v>
      </c>
      <c r="Z564" s="430">
        <v>3.9136662360276363E-3</v>
      </c>
      <c r="AA564" s="428">
        <v>1.37086547E-2</v>
      </c>
      <c r="AB564" s="429">
        <v>1.2079846925E-2</v>
      </c>
      <c r="AC564" s="430">
        <v>4.7601498463340858E-2</v>
      </c>
      <c r="AD564" s="428">
        <v>3.9009867999999998E-3</v>
      </c>
      <c r="AE564" s="429">
        <v>2.1218324899999999E-3</v>
      </c>
      <c r="AF564" s="430">
        <v>8.8642283964981815E-3</v>
      </c>
      <c r="AG564" s="428">
        <v>2.2290936300000001E-2</v>
      </c>
      <c r="AH564" s="429">
        <v>9.4623981799999996E-3</v>
      </c>
      <c r="AI564" s="430">
        <v>1.0489074999398175E-2</v>
      </c>
      <c r="AJ564" s="428">
        <v>1.0030993699999999E-2</v>
      </c>
      <c r="AK564" s="429">
        <v>4.643510115E-3</v>
      </c>
      <c r="AL564" s="430">
        <v>3.9059208600476644E-3</v>
      </c>
      <c r="AM564" s="428">
        <v>4.3021458200000001E-2</v>
      </c>
      <c r="AN564" s="429">
        <v>3.4495890855000003E-2</v>
      </c>
      <c r="AO564" s="430">
        <v>0.10471797477953156</v>
      </c>
      <c r="AP564" s="428">
        <v>0.12701270000000001</v>
      </c>
      <c r="AQ564" s="429">
        <v>0.33223822050000001</v>
      </c>
      <c r="AR564" s="441">
        <v>0.33223822050000001</v>
      </c>
      <c r="AS564" s="433"/>
      <c r="AT564" s="434"/>
      <c r="AU564" s="434"/>
    </row>
    <row r="565" spans="1:47" x14ac:dyDescent="0.2">
      <c r="A565" s="229">
        <v>1989</v>
      </c>
      <c r="B565" s="230">
        <v>1</v>
      </c>
      <c r="C565" s="409">
        <v>0.84374800999999999</v>
      </c>
      <c r="D565" s="410">
        <v>0.62765783850000001</v>
      </c>
      <c r="E565" s="436">
        <v>1.3738572022743554</v>
      </c>
      <c r="F565" s="409">
        <v>0.23921361999999999</v>
      </c>
      <c r="G565" s="410">
        <v>0.29810469550000002</v>
      </c>
      <c r="H565" s="436">
        <v>0.32180985874820922</v>
      </c>
      <c r="I565" s="409">
        <v>0.96000748000000002</v>
      </c>
      <c r="J565" s="410">
        <v>2.7273063319999999</v>
      </c>
      <c r="K565" s="436">
        <v>6.7828468085601727</v>
      </c>
      <c r="L565" s="412"/>
      <c r="M565" s="413"/>
      <c r="N565" s="436">
        <v>0.28086792621776502</v>
      </c>
      <c r="O565" s="409">
        <v>0.14671466999999999</v>
      </c>
      <c r="P565" s="410">
        <v>0.34772476899999999</v>
      </c>
      <c r="Q565" s="436">
        <v>0.47687560128367251</v>
      </c>
      <c r="R565" s="414"/>
      <c r="S565" s="415"/>
      <c r="T565" s="436">
        <v>753.01577018885371</v>
      </c>
      <c r="U565" s="409">
        <v>6.2654804120229645E-4</v>
      </c>
      <c r="V565" s="410">
        <v>8.36951030057413E-4</v>
      </c>
      <c r="W565" s="436">
        <v>2.5942659786891116E-3</v>
      </c>
      <c r="X565" s="409">
        <v>7.4127608915906785E-4</v>
      </c>
      <c r="Y565" s="410">
        <v>9.9022619047619046E-4</v>
      </c>
      <c r="Z565" s="436">
        <v>2.4073191260744983E-3</v>
      </c>
      <c r="AA565" s="409">
        <v>2.9767054999999998E-3</v>
      </c>
      <c r="AB565" s="410">
        <v>8.1049400900000002E-3</v>
      </c>
      <c r="AC565" s="436">
        <v>1.1369471763073066E-2</v>
      </c>
      <c r="AD565" s="409">
        <v>8.463028E-4</v>
      </c>
      <c r="AE565" s="410">
        <v>1.08725009E-3</v>
      </c>
      <c r="AF565" s="436">
        <v>2.1171920128939827E-3</v>
      </c>
      <c r="AG565" s="409">
        <v>4.8396704999999996E-3</v>
      </c>
      <c r="AH565" s="410">
        <v>3.7464021350000001E-3</v>
      </c>
      <c r="AI565" s="436">
        <v>2.5052862061246419E-3</v>
      </c>
      <c r="AJ565" s="409">
        <v>2.1775493000000001E-3</v>
      </c>
      <c r="AK565" s="410">
        <v>2.0428650950000001E-3</v>
      </c>
      <c r="AL565" s="436">
        <v>9.32918698961318E-4</v>
      </c>
      <c r="AM565" s="409">
        <v>9.3404368000000008E-3</v>
      </c>
      <c r="AN565" s="410">
        <v>2.2273022949999999E-2</v>
      </c>
      <c r="AO565" s="436">
        <v>2.5011567581482808E-2</v>
      </c>
      <c r="AP565" s="409">
        <v>0.14961495999999999</v>
      </c>
      <c r="AQ565" s="410">
        <v>0.3681418105</v>
      </c>
      <c r="AR565" s="439">
        <v>0.3681418105</v>
      </c>
      <c r="AS565" s="414"/>
      <c r="AT565" s="415"/>
      <c r="AU565" s="415"/>
    </row>
    <row r="566" spans="1:47" x14ac:dyDescent="0.2">
      <c r="A566" s="231">
        <v>1989</v>
      </c>
      <c r="B566" s="232">
        <v>2</v>
      </c>
      <c r="C566" s="417">
        <v>0.89025968</v>
      </c>
      <c r="D566" s="418">
        <v>0.65565524050000001</v>
      </c>
      <c r="E566" s="437">
        <v>1.4519728938314693</v>
      </c>
      <c r="F566" s="417">
        <v>0.27158871000000001</v>
      </c>
      <c r="G566" s="418">
        <v>0.30957367800000002</v>
      </c>
      <c r="H566" s="437">
        <v>0.38440003847147719</v>
      </c>
      <c r="I566" s="417">
        <v>1.0025717999999999</v>
      </c>
      <c r="J566" s="418">
        <v>2.74035005</v>
      </c>
      <c r="K566" s="437">
        <v>6.9388905159697192</v>
      </c>
      <c r="L566" s="420"/>
      <c r="M566" s="421"/>
      <c r="N566" s="437">
        <v>0.28931694587457141</v>
      </c>
      <c r="O566" s="417">
        <v>0.14671466999999999</v>
      </c>
      <c r="P566" s="418">
        <v>0.34892488900000002</v>
      </c>
      <c r="Q566" s="437">
        <v>0.48069332319724528</v>
      </c>
      <c r="R566" s="422"/>
      <c r="S566" s="423"/>
      <c r="T566" s="437">
        <v>753.02072560222109</v>
      </c>
      <c r="U566" s="417">
        <v>6.2654804120229645E-4</v>
      </c>
      <c r="V566" s="418">
        <v>8.36951030057413E-4</v>
      </c>
      <c r="W566" s="437">
        <v>3.098838022334315E-3</v>
      </c>
      <c r="X566" s="417">
        <v>7.4127608915906785E-4</v>
      </c>
      <c r="Y566" s="418">
        <v>9.9022619047619046E-4</v>
      </c>
      <c r="Z566" s="437">
        <v>2.9965676953151704E-3</v>
      </c>
      <c r="AA566" s="417">
        <v>3.3792398999999999E-3</v>
      </c>
      <c r="AB566" s="418">
        <v>8.2726853350000001E-3</v>
      </c>
      <c r="AC566" s="437">
        <v>1.3580760147721202E-2</v>
      </c>
      <c r="AD566" s="417">
        <v>9.6145089999999996E-4</v>
      </c>
      <c r="AE566" s="418">
        <v>1.1280858500000001E-3</v>
      </c>
      <c r="AF566" s="437">
        <v>2.5289743990859546E-3</v>
      </c>
      <c r="AG566" s="417">
        <v>5.4946947999999999E-3</v>
      </c>
      <c r="AH566" s="418">
        <v>3.9654903899999996E-3</v>
      </c>
      <c r="AI566" s="437">
        <v>2.9925401488104537E-3</v>
      </c>
      <c r="AJ566" s="417">
        <v>2.4720863000000002E-3</v>
      </c>
      <c r="AK566" s="418">
        <v>2.14353289E-3</v>
      </c>
      <c r="AL566" s="437">
        <v>1.1143650711432633E-3</v>
      </c>
      <c r="AM566" s="417">
        <v>1.06040465E-2</v>
      </c>
      <c r="AN566" s="418">
        <v>2.2781149810000002E-2</v>
      </c>
      <c r="AO566" s="437">
        <v>2.9876145714196316E-2</v>
      </c>
      <c r="AP566" s="417">
        <v>0.14961495999999999</v>
      </c>
      <c r="AQ566" s="418">
        <v>0.36939193549999999</v>
      </c>
      <c r="AR566" s="440">
        <v>0.36939193549999999</v>
      </c>
      <c r="AS566" s="422"/>
      <c r="AT566" s="423"/>
      <c r="AU566" s="423"/>
    </row>
    <row r="567" spans="1:47" x14ac:dyDescent="0.2">
      <c r="A567" s="231">
        <v>1989</v>
      </c>
      <c r="B567" s="232">
        <v>3</v>
      </c>
      <c r="C567" s="417">
        <v>0.94519976999999999</v>
      </c>
      <c r="D567" s="418">
        <v>0.68945251249999995</v>
      </c>
      <c r="E567" s="437">
        <v>1.3747790962937718</v>
      </c>
      <c r="F567" s="417">
        <v>0.30829329999999999</v>
      </c>
      <c r="G567" s="418">
        <v>0.32244818800000002</v>
      </c>
      <c r="H567" s="437">
        <v>0.32254767308489507</v>
      </c>
      <c r="I567" s="417">
        <v>1.04935288</v>
      </c>
      <c r="J567" s="418">
        <v>2.7546587105000002</v>
      </c>
      <c r="K567" s="437">
        <v>6.784671857132321</v>
      </c>
      <c r="L567" s="420"/>
      <c r="M567" s="421"/>
      <c r="N567" s="437">
        <v>0.28096718743244581</v>
      </c>
      <c r="O567" s="417">
        <v>0.14671466999999999</v>
      </c>
      <c r="P567" s="418">
        <v>0.35037503399999997</v>
      </c>
      <c r="Q567" s="437">
        <v>0.47691971444671538</v>
      </c>
      <c r="R567" s="422"/>
      <c r="S567" s="423"/>
      <c r="T567" s="437">
        <v>753.42400193732442</v>
      </c>
      <c r="U567" s="417">
        <v>6.2654804120229645E-4</v>
      </c>
      <c r="V567" s="418">
        <v>8.36951030057413E-4</v>
      </c>
      <c r="W567" s="437">
        <v>2.6002119566737795E-3</v>
      </c>
      <c r="X567" s="417">
        <v>7.4127608915906785E-4</v>
      </c>
      <c r="Y567" s="418">
        <v>9.9022619047619046E-4</v>
      </c>
      <c r="Z567" s="437">
        <v>2.4142654048926377E-3</v>
      </c>
      <c r="AA567" s="417">
        <v>3.8351686000000001E-3</v>
      </c>
      <c r="AB567" s="418">
        <v>8.463905725E-3</v>
      </c>
      <c r="AC567" s="437">
        <v>1.1395533912508297E-2</v>
      </c>
      <c r="AD567" s="417">
        <v>1.0913311999999999E-3</v>
      </c>
      <c r="AE567" s="418">
        <v>1.1740558899999999E-3</v>
      </c>
      <c r="AF567" s="437">
        <v>2.1220400683616349E-3</v>
      </c>
      <c r="AG567" s="417">
        <v>6.2363584999999997E-3</v>
      </c>
      <c r="AH567" s="418">
        <v>4.2096439150000001E-3</v>
      </c>
      <c r="AI567" s="437">
        <v>2.51102520072329E-3</v>
      </c>
      <c r="AJ567" s="417">
        <v>2.8064158999999999E-3</v>
      </c>
      <c r="AK567" s="418">
        <v>2.2558533800000002E-3</v>
      </c>
      <c r="AL567" s="437">
        <v>9.3505738409930736E-4</v>
      </c>
      <c r="AM567" s="417">
        <v>1.20363317E-2</v>
      </c>
      <c r="AN567" s="418">
        <v>2.3358489029999999E-2</v>
      </c>
      <c r="AO567" s="437">
        <v>2.5068874474508073E-2</v>
      </c>
      <c r="AP567" s="417">
        <v>0.14961495999999999</v>
      </c>
      <c r="AQ567" s="418">
        <v>0.37094209049999999</v>
      </c>
      <c r="AR567" s="440">
        <v>0.37094209049999999</v>
      </c>
      <c r="AS567" s="422"/>
      <c r="AT567" s="423"/>
      <c r="AU567" s="423"/>
    </row>
    <row r="568" spans="1:47" x14ac:dyDescent="0.2">
      <c r="A568" s="231">
        <v>1989</v>
      </c>
      <c r="B568" s="232">
        <v>4</v>
      </c>
      <c r="C568" s="417">
        <v>1.0001023200000001</v>
      </c>
      <c r="D568" s="418">
        <v>0.72126484599999996</v>
      </c>
      <c r="E568" s="437">
        <v>1.3753534713726447</v>
      </c>
      <c r="F568" s="417">
        <v>0.34433569000000003</v>
      </c>
      <c r="G568" s="418">
        <v>0.334725367</v>
      </c>
      <c r="H568" s="437">
        <v>0.3230060879006606</v>
      </c>
      <c r="I568" s="417">
        <v>1.0940034000000001</v>
      </c>
      <c r="J568" s="418">
        <v>2.7678849780000001</v>
      </c>
      <c r="K568" s="437">
        <v>6.7858592938993567</v>
      </c>
      <c r="L568" s="420"/>
      <c r="M568" s="421"/>
      <c r="N568" s="437">
        <v>0.28103010307071202</v>
      </c>
      <c r="O568" s="417">
        <v>0.14671466999999999</v>
      </c>
      <c r="P568" s="418">
        <v>0.35162515900000002</v>
      </c>
      <c r="Q568" s="437">
        <v>0.47694985842748727</v>
      </c>
      <c r="R568" s="422"/>
      <c r="S568" s="423"/>
      <c r="T568" s="437">
        <v>753.84545887159197</v>
      </c>
      <c r="U568" s="417">
        <v>6.2654804120229645E-4</v>
      </c>
      <c r="V568" s="418">
        <v>8.36951030057413E-4</v>
      </c>
      <c r="W568" s="437">
        <v>2.603905939054726E-3</v>
      </c>
      <c r="X568" s="417">
        <v>7.4127608915906785E-4</v>
      </c>
      <c r="Y568" s="418">
        <v>9.9022619047619046E-4</v>
      </c>
      <c r="Z568" s="437">
        <v>2.4185746472555254E-3</v>
      </c>
      <c r="AA568" s="417">
        <v>4.2837928999999997E-3</v>
      </c>
      <c r="AB568" s="418">
        <v>8.6449765549999995E-3</v>
      </c>
      <c r="AC568" s="437">
        <v>1.141172324596281E-2</v>
      </c>
      <c r="AD568" s="417">
        <v>1.2190014999999999E-3</v>
      </c>
      <c r="AE568" s="418">
        <v>1.2176342299999999E-3</v>
      </c>
      <c r="AF568" s="437">
        <v>2.1250592503670174E-3</v>
      </c>
      <c r="AG568" s="417">
        <v>6.9644460999999996E-3</v>
      </c>
      <c r="AH568" s="418">
        <v>4.4435858049999997E-3</v>
      </c>
      <c r="AI568" s="437">
        <v>2.5145951263151451E-3</v>
      </c>
      <c r="AJ568" s="417">
        <v>3.1338968E-3</v>
      </c>
      <c r="AK568" s="418">
        <v>2.3635140000000002E-3</v>
      </c>
      <c r="AL568" s="437">
        <v>9.363834793756627E-4</v>
      </c>
      <c r="AM568" s="417">
        <v>1.34422498E-2</v>
      </c>
      <c r="AN568" s="418">
        <v>2.3906658444999999E-2</v>
      </c>
      <c r="AO568" s="437">
        <v>2.5104511892382355E-2</v>
      </c>
      <c r="AP568" s="417">
        <v>0.14961495999999999</v>
      </c>
      <c r="AQ568" s="418">
        <v>0.37234223049999998</v>
      </c>
      <c r="AR568" s="440">
        <v>0.37234223049999998</v>
      </c>
      <c r="AS568" s="422"/>
      <c r="AT568" s="423"/>
      <c r="AU568" s="423"/>
    </row>
    <row r="569" spans="1:47" x14ac:dyDescent="0.2">
      <c r="A569" s="231">
        <v>1989</v>
      </c>
      <c r="B569" s="232">
        <v>5</v>
      </c>
      <c r="C569" s="417">
        <v>1.0551174699999999</v>
      </c>
      <c r="D569" s="418">
        <v>0.75127979600000006</v>
      </c>
      <c r="E569" s="437">
        <v>5.4230876514381983</v>
      </c>
      <c r="F569" s="417">
        <v>0.37974550000000001</v>
      </c>
      <c r="G569" s="418">
        <v>0.34650420199999998</v>
      </c>
      <c r="H569" s="437">
        <v>1.2415099147114932</v>
      </c>
      <c r="I569" s="417">
        <v>1.1368229299999999</v>
      </c>
      <c r="J569" s="418">
        <v>2.780147988</v>
      </c>
      <c r="K569" s="437">
        <v>6.7798984504992204</v>
      </c>
      <c r="L569" s="420"/>
      <c r="M569" s="421"/>
      <c r="N569" s="437">
        <v>0.28101719396476971</v>
      </c>
      <c r="O569" s="417">
        <v>0.12771277</v>
      </c>
      <c r="P569" s="418">
        <v>0.30615561250000001</v>
      </c>
      <c r="Q569" s="437">
        <v>0.87636237897036773</v>
      </c>
      <c r="R569" s="422"/>
      <c r="S569" s="423"/>
      <c r="T569" s="437">
        <v>754.14504238329209</v>
      </c>
      <c r="U569" s="417">
        <v>6.2654804120229645E-4</v>
      </c>
      <c r="V569" s="418">
        <v>8.36951030057413E-4</v>
      </c>
      <c r="W569" s="437">
        <v>4.5055073749473533E-3</v>
      </c>
      <c r="X569" s="417">
        <v>7.4127608915906785E-4</v>
      </c>
      <c r="Y569" s="418">
        <v>9.9022619047619046E-4</v>
      </c>
      <c r="Z569" s="437">
        <v>2.4234459777519013E-3</v>
      </c>
      <c r="AA569" s="417">
        <v>4.7241469999999997E-3</v>
      </c>
      <c r="AB569" s="418">
        <v>8.8171970249999992E-3</v>
      </c>
      <c r="AC569" s="437">
        <v>4.3862294189604335E-2</v>
      </c>
      <c r="AD569" s="417">
        <v>1.3440189999999999E-3</v>
      </c>
      <c r="AE569" s="418">
        <v>1.259524145E-3</v>
      </c>
      <c r="AF569" s="437">
        <v>8.1678977758095281E-3</v>
      </c>
      <c r="AG569" s="417">
        <v>7.6813960999999997E-3</v>
      </c>
      <c r="AH569" s="418">
        <v>4.6684202249999999E-3</v>
      </c>
      <c r="AI569" s="437">
        <v>9.6651252198795921E-3</v>
      </c>
      <c r="AJ569" s="417">
        <v>3.4565398000000001E-3</v>
      </c>
      <c r="AK569" s="418">
        <v>2.46662957E-3</v>
      </c>
      <c r="AL569" s="437">
        <v>3.5990985670663724E-3</v>
      </c>
      <c r="AM569" s="417">
        <v>1.48248757E-2</v>
      </c>
      <c r="AN569" s="418">
        <v>2.4429306415000001E-2</v>
      </c>
      <c r="AO569" s="437">
        <v>9.6492020414736257E-2</v>
      </c>
      <c r="AP569" s="417">
        <v>0.13061306</v>
      </c>
      <c r="AQ569" s="418">
        <v>0.32702269899999997</v>
      </c>
      <c r="AR569" s="440">
        <v>0.32702269899999997</v>
      </c>
      <c r="AS569" s="422"/>
      <c r="AT569" s="423"/>
      <c r="AU569" s="423"/>
    </row>
    <row r="570" spans="1:47" x14ac:dyDescent="0.2">
      <c r="A570" s="231">
        <v>1989</v>
      </c>
      <c r="B570" s="232">
        <v>6</v>
      </c>
      <c r="C570" s="417">
        <v>1.1104554</v>
      </c>
      <c r="D570" s="418">
        <v>0.77974425599999997</v>
      </c>
      <c r="E570" s="437">
        <v>5.4238149448616229</v>
      </c>
      <c r="F570" s="417">
        <v>0.41464335000000002</v>
      </c>
      <c r="G570" s="418">
        <v>0.35786148350000002</v>
      </c>
      <c r="H570" s="437">
        <v>1.2420952392454025</v>
      </c>
      <c r="I570" s="417">
        <v>1.1777224500000001</v>
      </c>
      <c r="J570" s="418">
        <v>2.7915153214999999</v>
      </c>
      <c r="K570" s="437">
        <v>6.7813678237734907</v>
      </c>
      <c r="L570" s="420"/>
      <c r="M570" s="421"/>
      <c r="N570" s="437">
        <v>0.2810961415753101</v>
      </c>
      <c r="O570" s="417">
        <v>0.12771277</v>
      </c>
      <c r="P570" s="418">
        <v>0.30725572249999999</v>
      </c>
      <c r="Q570" s="437">
        <v>0.87640122633790696</v>
      </c>
      <c r="R570" s="422"/>
      <c r="S570" s="423"/>
      <c r="T570" s="437">
        <v>754.86011346777525</v>
      </c>
      <c r="U570" s="417">
        <v>6.2654804120229645E-4</v>
      </c>
      <c r="V570" s="418">
        <v>8.36951030057413E-4</v>
      </c>
      <c r="W570" s="437">
        <v>4.5076467077395611E-3</v>
      </c>
      <c r="X570" s="417">
        <v>7.4127608915906785E-4</v>
      </c>
      <c r="Y570" s="418">
        <v>9.9022619047619046E-4</v>
      </c>
      <c r="Z570" s="437">
        <v>2.4289430519155134E-3</v>
      </c>
      <c r="AA570" s="417">
        <v>5.1590150000000003E-3</v>
      </c>
      <c r="AB570" s="418">
        <v>8.9823272699999998E-3</v>
      </c>
      <c r="AC570" s="437">
        <v>4.3883108131784143E-2</v>
      </c>
      <c r="AD570" s="417">
        <v>1.468046E-3</v>
      </c>
      <c r="AE570" s="418">
        <v>1.29985515E-3</v>
      </c>
      <c r="AF570" s="437">
        <v>8.1717842793437492E-3</v>
      </c>
      <c r="AG570" s="417">
        <v>8.3885038000000006E-3</v>
      </c>
      <c r="AH570" s="418">
        <v>4.8858251349999998E-3</v>
      </c>
      <c r="AI570" s="437">
        <v>9.6697115248041594E-3</v>
      </c>
      <c r="AJ570" s="417">
        <v>3.7750930000000002E-3</v>
      </c>
      <c r="AK570" s="418">
        <v>2.5664706749999999E-3</v>
      </c>
      <c r="AL570" s="437">
        <v>3.60080524057925E-3</v>
      </c>
      <c r="AM570" s="417">
        <v>1.61887829E-2</v>
      </c>
      <c r="AN570" s="418">
        <v>2.4929966144999999E-2</v>
      </c>
      <c r="AO570" s="437">
        <v>9.6537891475271545E-2</v>
      </c>
      <c r="AP570" s="417">
        <v>0.13061306</v>
      </c>
      <c r="AQ570" s="418">
        <v>0.32817281399999998</v>
      </c>
      <c r="AR570" s="440">
        <v>0.32817281399999998</v>
      </c>
      <c r="AS570" s="422"/>
      <c r="AT570" s="423"/>
      <c r="AU570" s="423"/>
    </row>
    <row r="571" spans="1:47" x14ac:dyDescent="0.2">
      <c r="A571" s="231">
        <v>1989</v>
      </c>
      <c r="B571" s="232">
        <v>7</v>
      </c>
      <c r="C571" s="417">
        <v>1.16612907</v>
      </c>
      <c r="D571" s="418">
        <v>0.80685976550000005</v>
      </c>
      <c r="E571" s="437">
        <v>5.4426555512398238</v>
      </c>
      <c r="F571" s="417">
        <v>0.44916597000000003</v>
      </c>
      <c r="G571" s="418">
        <v>0.36886724599999998</v>
      </c>
      <c r="H571" s="437">
        <v>1.2572606736685101</v>
      </c>
      <c r="I571" s="417">
        <v>1.2168538200000001</v>
      </c>
      <c r="J571" s="418">
        <v>2.8020997030000001</v>
      </c>
      <c r="K571" s="437">
        <v>6.8190053446025729</v>
      </c>
      <c r="L571" s="420"/>
      <c r="M571" s="421"/>
      <c r="N571" s="437">
        <v>3.6807303772295068E-2</v>
      </c>
      <c r="O571" s="417">
        <v>0.12771277</v>
      </c>
      <c r="P571" s="418">
        <v>0.30820581749999998</v>
      </c>
      <c r="Q571" s="437">
        <v>0.83523581044110518</v>
      </c>
      <c r="R571" s="422"/>
      <c r="S571" s="423"/>
      <c r="T571" s="437">
        <v>755.51841362504899</v>
      </c>
      <c r="U571" s="417">
        <v>6.2654804120229645E-4</v>
      </c>
      <c r="V571" s="418">
        <v>8.36951030057413E-4</v>
      </c>
      <c r="W571" s="437">
        <v>4.5626775950065252E-3</v>
      </c>
      <c r="X571" s="417">
        <v>7.4127608915906785E-4</v>
      </c>
      <c r="Y571" s="418">
        <v>9.9022619047619046E-4</v>
      </c>
      <c r="Z571" s="437">
        <v>2.5709985395562739E-3</v>
      </c>
      <c r="AA571" s="417">
        <v>5.5878739E-3</v>
      </c>
      <c r="AB571" s="418">
        <v>9.1410374249999999E-3</v>
      </c>
      <c r="AC571" s="437">
        <v>4.4418882896494934E-2</v>
      </c>
      <c r="AD571" s="417">
        <v>1.5903312E-3</v>
      </c>
      <c r="AE571" s="418">
        <v>1.338926385E-3</v>
      </c>
      <c r="AF571" s="437">
        <v>8.2715712082841314E-3</v>
      </c>
      <c r="AG571" s="417">
        <v>9.0867945000000002E-3</v>
      </c>
      <c r="AH571" s="418">
        <v>5.0971131699999997E-3</v>
      </c>
      <c r="AI571" s="437">
        <v>9.7877856643465294E-3</v>
      </c>
      <c r="AJ571" s="417">
        <v>4.088497E-3</v>
      </c>
      <c r="AK571" s="418">
        <v>2.6633245349999999E-3</v>
      </c>
      <c r="AL571" s="437">
        <v>3.6447760160959546E-3</v>
      </c>
      <c r="AM571" s="417">
        <v>1.7537050799999999E-2</v>
      </c>
      <c r="AN571" s="418">
        <v>2.5412248464999999E-2</v>
      </c>
      <c r="AO571" s="437">
        <v>9.7716260448387299E-2</v>
      </c>
      <c r="AP571" s="417">
        <v>0.13061306</v>
      </c>
      <c r="AQ571" s="418">
        <v>0.32927292400000002</v>
      </c>
      <c r="AR571" s="440">
        <v>0.32927292400000002</v>
      </c>
      <c r="AS571" s="422"/>
      <c r="AT571" s="423"/>
      <c r="AU571" s="423"/>
    </row>
    <row r="572" spans="1:47" x14ac:dyDescent="0.2">
      <c r="A572" s="231">
        <v>1989</v>
      </c>
      <c r="B572" s="232">
        <v>8</v>
      </c>
      <c r="C572" s="417">
        <v>1.2224103099999999</v>
      </c>
      <c r="D572" s="418">
        <v>0.83281566149999997</v>
      </c>
      <c r="E572" s="437">
        <v>5.4441785324914136</v>
      </c>
      <c r="F572" s="417">
        <v>0.48339220999999999</v>
      </c>
      <c r="G572" s="418">
        <v>0.37961241299999998</v>
      </c>
      <c r="H572" s="437">
        <v>1.2584967767908632</v>
      </c>
      <c r="I572" s="417">
        <v>1.25441498</v>
      </c>
      <c r="J572" s="418">
        <v>2.8119263454999999</v>
      </c>
      <c r="K572" s="437">
        <v>6.822055829739698</v>
      </c>
      <c r="L572" s="420"/>
      <c r="M572" s="421"/>
      <c r="N572" s="437">
        <v>3.6828851838284632E-2</v>
      </c>
      <c r="O572" s="417">
        <v>0.12771277</v>
      </c>
      <c r="P572" s="418">
        <v>0.30915591250000002</v>
      </c>
      <c r="Q572" s="437">
        <v>0.83529466673565123</v>
      </c>
      <c r="R572" s="422"/>
      <c r="S572" s="423"/>
      <c r="T572" s="437">
        <v>756.57115725249912</v>
      </c>
      <c r="U572" s="417">
        <v>6.2654804120229645E-4</v>
      </c>
      <c r="V572" s="418">
        <v>8.36951030057413E-4</v>
      </c>
      <c r="W572" s="437">
        <v>4.5671489494739205E-3</v>
      </c>
      <c r="X572" s="417">
        <v>7.4127608915906785E-4</v>
      </c>
      <c r="Y572" s="418">
        <v>9.9022619047619046E-4</v>
      </c>
      <c r="Z572" s="437">
        <v>2.5825612308183333E-3</v>
      </c>
      <c r="AA572" s="417">
        <v>6.0142171000000001E-3</v>
      </c>
      <c r="AB572" s="418">
        <v>9.2945109349999999E-3</v>
      </c>
      <c r="AC572" s="437">
        <v>4.4462441746850961E-2</v>
      </c>
      <c r="AD572" s="417">
        <v>1.7109166E-3</v>
      </c>
      <c r="AE572" s="418">
        <v>1.3770437050000001E-3</v>
      </c>
      <c r="AF572" s="437">
        <v>8.2796773185743449E-3</v>
      </c>
      <c r="AG572" s="417">
        <v>9.7783439E-3</v>
      </c>
      <c r="AH572" s="418">
        <v>5.3038998400000001E-3</v>
      </c>
      <c r="AI572" s="437">
        <v>9.797368895143245E-3</v>
      </c>
      <c r="AJ572" s="417">
        <v>4.4007257000000001E-3</v>
      </c>
      <c r="AK572" s="418">
        <v>2.7579800699999999E-3</v>
      </c>
      <c r="AL572" s="437">
        <v>3.6483533467044351E-3</v>
      </c>
      <c r="AM572" s="417">
        <v>1.887281E-2</v>
      </c>
      <c r="AN572" s="418">
        <v>2.5879252134999999E-2</v>
      </c>
      <c r="AO572" s="437">
        <v>9.7812323916741314E-2</v>
      </c>
      <c r="AP572" s="417">
        <v>0.13061306</v>
      </c>
      <c r="AQ572" s="418">
        <v>0.33027302400000003</v>
      </c>
      <c r="AR572" s="440">
        <v>0.33027302400000003</v>
      </c>
      <c r="AS572" s="422"/>
      <c r="AT572" s="423"/>
      <c r="AU572" s="423"/>
    </row>
    <row r="573" spans="1:47" x14ac:dyDescent="0.2">
      <c r="A573" s="231">
        <v>1989</v>
      </c>
      <c r="B573" s="232">
        <v>9</v>
      </c>
      <c r="C573" s="417">
        <v>1.27947159</v>
      </c>
      <c r="D573" s="418">
        <v>0.85781204600000005</v>
      </c>
      <c r="E573" s="437">
        <v>5.4377104117873465</v>
      </c>
      <c r="F573" s="417">
        <v>0.51738830999999996</v>
      </c>
      <c r="G573" s="418">
        <v>0.39016927950000002</v>
      </c>
      <c r="H573" s="437">
        <v>1.2594235601285699</v>
      </c>
      <c r="I573" s="417">
        <v>1.29029288</v>
      </c>
      <c r="J573" s="418">
        <v>2.8210833685000001</v>
      </c>
      <c r="K573" s="437">
        <v>6.8182452680422534</v>
      </c>
      <c r="L573" s="420"/>
      <c r="M573" s="421"/>
      <c r="N573" s="437">
        <v>3.6841992019184686E-2</v>
      </c>
      <c r="O573" s="417">
        <v>0.12771277</v>
      </c>
      <c r="P573" s="418">
        <v>0.31000599750000002</v>
      </c>
      <c r="Q573" s="437">
        <v>0.83536240095539571</v>
      </c>
      <c r="R573" s="422"/>
      <c r="S573" s="423"/>
      <c r="T573" s="437">
        <v>756.67717618829579</v>
      </c>
      <c r="U573" s="417">
        <v>6.2654804120229645E-4</v>
      </c>
      <c r="V573" s="418">
        <v>8.36951030057413E-4</v>
      </c>
      <c r="W573" s="437">
        <v>4.5705174783376157E-3</v>
      </c>
      <c r="X573" s="417">
        <v>7.4127608915906785E-4</v>
      </c>
      <c r="Y573" s="418">
        <v>9.9022619047619046E-4</v>
      </c>
      <c r="Z573" s="437">
        <v>2.5953348957829065E-3</v>
      </c>
      <c r="AA573" s="417">
        <v>6.4363101000000002E-3</v>
      </c>
      <c r="AB573" s="418">
        <v>9.4435191650000007E-3</v>
      </c>
      <c r="AC573" s="437">
        <v>4.4495087165642336E-2</v>
      </c>
      <c r="AD573" s="417">
        <v>1.8318195999999999E-3</v>
      </c>
      <c r="AE573" s="418">
        <v>1.414528275E-3</v>
      </c>
      <c r="AF573" s="437">
        <v>8.2857640626462815E-3</v>
      </c>
      <c r="AG573" s="417">
        <v>1.04662564E-2</v>
      </c>
      <c r="AH573" s="418">
        <v>5.5076740749999999E-3</v>
      </c>
      <c r="AI573" s="437">
        <v>9.8045722638261997E-3</v>
      </c>
      <c r="AJ573" s="417">
        <v>4.7101212000000003E-3</v>
      </c>
      <c r="AK573" s="418">
        <v>2.8512946000000001E-3</v>
      </c>
      <c r="AL573" s="437">
        <v>3.6510344613749821E-3</v>
      </c>
      <c r="AM573" s="417">
        <v>2.0199452199999999E-2</v>
      </c>
      <c r="AN573" s="418">
        <v>2.633463569E-2</v>
      </c>
      <c r="AO573" s="437">
        <v>9.7884275449350966E-2</v>
      </c>
      <c r="AP573" s="417">
        <v>0.13061306</v>
      </c>
      <c r="AQ573" s="418">
        <v>0.33112310900000003</v>
      </c>
      <c r="AR573" s="440">
        <v>0.33112310900000003</v>
      </c>
      <c r="AS573" s="422"/>
      <c r="AT573" s="423"/>
      <c r="AU573" s="423"/>
    </row>
    <row r="574" spans="1:47" x14ac:dyDescent="0.2">
      <c r="A574" s="231">
        <v>1989</v>
      </c>
      <c r="B574" s="232">
        <v>10</v>
      </c>
      <c r="C574" s="417">
        <v>1.3372635799999999</v>
      </c>
      <c r="D574" s="418">
        <v>0.88202026249999999</v>
      </c>
      <c r="E574" s="437">
        <v>5.4395542822317005</v>
      </c>
      <c r="F574" s="417">
        <v>0.55131927999999997</v>
      </c>
      <c r="G574" s="418">
        <v>0.4005371345</v>
      </c>
      <c r="H574" s="437">
        <v>1.2609146096983288</v>
      </c>
      <c r="I574" s="417">
        <v>1.3247971700000001</v>
      </c>
      <c r="J574" s="418">
        <v>2.8296326684999999</v>
      </c>
      <c r="K574" s="437">
        <v>6.8219366340890346</v>
      </c>
      <c r="L574" s="420"/>
      <c r="M574" s="421"/>
      <c r="N574" s="437">
        <v>3.6868087358030613E-2</v>
      </c>
      <c r="O574" s="417">
        <v>0.12771277</v>
      </c>
      <c r="P574" s="418">
        <v>0.31075607249999998</v>
      </c>
      <c r="Q574" s="437">
        <v>0.83543300333018333</v>
      </c>
      <c r="R574" s="422"/>
      <c r="S574" s="423"/>
      <c r="T574" s="437">
        <v>756.64356730618204</v>
      </c>
      <c r="U574" s="417">
        <v>6.2654804120229645E-4</v>
      </c>
      <c r="V574" s="418">
        <v>8.36951030057413E-4</v>
      </c>
      <c r="W574" s="437">
        <v>4.5759253467738377E-3</v>
      </c>
      <c r="X574" s="417">
        <v>7.4127608915906785E-4</v>
      </c>
      <c r="Y574" s="418">
        <v>9.9022619047619046E-4</v>
      </c>
      <c r="Z574" s="437">
        <v>2.6093187988585759E-3</v>
      </c>
      <c r="AA574" s="417">
        <v>6.8578360999999996E-3</v>
      </c>
      <c r="AB574" s="418">
        <v>9.5896771600000007E-3</v>
      </c>
      <c r="AC574" s="437">
        <v>4.4547813844496659E-2</v>
      </c>
      <c r="AD574" s="417">
        <v>1.9510148999999999E-3</v>
      </c>
      <c r="AE574" s="418">
        <v>1.45141183E-3</v>
      </c>
      <c r="AF574" s="437">
        <v>8.2955850753390591E-3</v>
      </c>
      <c r="AG574" s="417">
        <v>1.11508444E-2</v>
      </c>
      <c r="AH574" s="418">
        <v>5.709251825E-3</v>
      </c>
      <c r="AI574" s="437">
        <v>9.8161866783412818E-3</v>
      </c>
      <c r="AJ574" s="417">
        <v>5.0176880000000002E-3</v>
      </c>
      <c r="AK574" s="418">
        <v>2.9432401400000001E-3</v>
      </c>
      <c r="AL574" s="437">
        <v>3.6553523667865631E-3</v>
      </c>
      <c r="AM574" s="417">
        <v>2.1521263799999999E-2</v>
      </c>
      <c r="AN574" s="418">
        <v>2.6780363219999999E-2</v>
      </c>
      <c r="AO574" s="437">
        <v>9.8000115425923962E-2</v>
      </c>
      <c r="AP574" s="417">
        <v>0.13061306</v>
      </c>
      <c r="AQ574" s="418">
        <v>0.33202319899999999</v>
      </c>
      <c r="AR574" s="440">
        <v>0.33202319899999999</v>
      </c>
      <c r="AS574" s="422"/>
      <c r="AT574" s="423"/>
      <c r="AU574" s="423"/>
    </row>
    <row r="575" spans="1:47" x14ac:dyDescent="0.2">
      <c r="A575" s="231">
        <v>1989</v>
      </c>
      <c r="B575" s="232">
        <v>11</v>
      </c>
      <c r="C575" s="417">
        <v>1.39609889</v>
      </c>
      <c r="D575" s="418">
        <v>0.90561902400000005</v>
      </c>
      <c r="E575" s="437">
        <v>5.5180147802937141</v>
      </c>
      <c r="F575" s="417">
        <v>0.58499599000000002</v>
      </c>
      <c r="G575" s="418">
        <v>0.41086604999999998</v>
      </c>
      <c r="H575" s="437">
        <v>1.3262648135957082</v>
      </c>
      <c r="I575" s="417">
        <v>1.3579312699999999</v>
      </c>
      <c r="J575" s="418">
        <v>2.8375929919999998</v>
      </c>
      <c r="K575" s="437">
        <v>6.9786292474521563</v>
      </c>
      <c r="L575" s="420"/>
      <c r="M575" s="421"/>
      <c r="N575" s="437">
        <v>3.7970887300260429E-2</v>
      </c>
      <c r="O575" s="417">
        <v>0.12771277</v>
      </c>
      <c r="P575" s="418">
        <v>0.31145614249999998</v>
      </c>
      <c r="Q575" s="437">
        <v>0.83850684190994784</v>
      </c>
      <c r="R575" s="422"/>
      <c r="S575" s="423"/>
      <c r="T575" s="437">
        <v>757.66289160833719</v>
      </c>
      <c r="U575" s="417">
        <v>6.2654804120229645E-4</v>
      </c>
      <c r="V575" s="418">
        <v>8.36951030057413E-4</v>
      </c>
      <c r="W575" s="437">
        <v>2.8631768326232133E-3</v>
      </c>
      <c r="X575" s="417">
        <v>7.4127608915906785E-4</v>
      </c>
      <c r="Y575" s="418">
        <v>9.9022619047619046E-4</v>
      </c>
      <c r="Z575" s="437">
        <v>3.201068752690705E-3</v>
      </c>
      <c r="AA575" s="417">
        <v>7.2784540999999998E-3</v>
      </c>
      <c r="AB575" s="418">
        <v>9.7334954250000005E-3</v>
      </c>
      <c r="AC575" s="437">
        <v>4.6856644336633932E-2</v>
      </c>
      <c r="AD575" s="417">
        <v>2.0709786E-3</v>
      </c>
      <c r="AE575" s="418">
        <v>1.4880818000000001E-3</v>
      </c>
      <c r="AF575" s="437">
        <v>8.7254921301113727E-3</v>
      </c>
      <c r="AG575" s="417">
        <v>1.1834770499999999E-2</v>
      </c>
      <c r="AH575" s="418">
        <v>5.9107422950000002E-3</v>
      </c>
      <c r="AI575" s="437">
        <v>1.0324963495222852E-2</v>
      </c>
      <c r="AJ575" s="417">
        <v>5.3255224999999998E-3</v>
      </c>
      <c r="AK575" s="418">
        <v>3.0350296599999998E-3</v>
      </c>
      <c r="AL575" s="437">
        <v>3.8447979659721192E-3</v>
      </c>
      <c r="AM575" s="417">
        <v>2.28409784E-2</v>
      </c>
      <c r="AN575" s="418">
        <v>2.7220867635E-2</v>
      </c>
      <c r="AO575" s="437">
        <v>0.10307930656560881</v>
      </c>
      <c r="AP575" s="417">
        <v>0.13061306</v>
      </c>
      <c r="AQ575" s="418">
        <v>0.33272326899999999</v>
      </c>
      <c r="AR575" s="440">
        <v>0.33272326899999999</v>
      </c>
      <c r="AS575" s="422"/>
      <c r="AT575" s="423"/>
      <c r="AU575" s="423"/>
    </row>
    <row r="576" spans="1:47" x14ac:dyDescent="0.2">
      <c r="A576" s="231">
        <v>1989</v>
      </c>
      <c r="B576" s="232">
        <v>12</v>
      </c>
      <c r="C576" s="417">
        <v>1.4561091100000001</v>
      </c>
      <c r="D576" s="418">
        <v>0.92877349149999999</v>
      </c>
      <c r="E576" s="437">
        <v>5.5243294575314641</v>
      </c>
      <c r="F576" s="417">
        <v>0.61883664000000005</v>
      </c>
      <c r="G576" s="418">
        <v>0.42122371199999997</v>
      </c>
      <c r="H576" s="437">
        <v>1.3313666154045156</v>
      </c>
      <c r="I576" s="417">
        <v>1.38977621</v>
      </c>
      <c r="J576" s="418">
        <v>2.8451076025000002</v>
      </c>
      <c r="K576" s="437">
        <v>6.9912395887529879</v>
      </c>
      <c r="L576" s="420"/>
      <c r="M576" s="421"/>
      <c r="N576" s="437">
        <v>3.8059880899339343E-2</v>
      </c>
      <c r="O576" s="417">
        <v>0.12771277</v>
      </c>
      <c r="P576" s="418">
        <v>0.31210620750000001</v>
      </c>
      <c r="Q576" s="437">
        <v>0.83875215026292504</v>
      </c>
      <c r="R576" s="422"/>
      <c r="S576" s="423"/>
      <c r="T576" s="437">
        <v>758.36708235300614</v>
      </c>
      <c r="U576" s="417">
        <v>6.2654804120229645E-4</v>
      </c>
      <c r="V576" s="418">
        <v>8.36951030057413E-4</v>
      </c>
      <c r="W576" s="437">
        <v>2.8741876697759307E-3</v>
      </c>
      <c r="X576" s="417">
        <v>7.4127608915906785E-4</v>
      </c>
      <c r="Y576" s="418">
        <v>9.9022619047619046E-4</v>
      </c>
      <c r="Z576" s="437">
        <v>3.2487555753577565E-3</v>
      </c>
      <c r="AA576" s="417">
        <v>7.6987662000000002E-3</v>
      </c>
      <c r="AB576" s="418">
        <v>9.876043365E-3</v>
      </c>
      <c r="AC576" s="437">
        <v>4.7036814536412896E-2</v>
      </c>
      <c r="AD576" s="417">
        <v>2.1903904000000001E-3</v>
      </c>
      <c r="AE576" s="418">
        <v>1.5249198849999999E-3</v>
      </c>
      <c r="AF576" s="437">
        <v>8.7590491398019457E-3</v>
      </c>
      <c r="AG576" s="417">
        <v>1.25186333E-2</v>
      </c>
      <c r="AH576" s="418">
        <v>6.1125667800000002E-3</v>
      </c>
      <c r="AI576" s="437">
        <v>1.0364632500682697E-2</v>
      </c>
      <c r="AJ576" s="417">
        <v>5.6328146000000001E-3</v>
      </c>
      <c r="AK576" s="418">
        <v>3.1270704950000002E-3</v>
      </c>
      <c r="AL576" s="437">
        <v>3.8595873995716967E-3</v>
      </c>
      <c r="AM576" s="417">
        <v>2.4160916599999999E-2</v>
      </c>
      <c r="AN576" s="418">
        <v>2.7658102665E-2</v>
      </c>
      <c r="AO576" s="437">
        <v>0.10347549642841745</v>
      </c>
      <c r="AP576" s="417">
        <v>0.13061306</v>
      </c>
      <c r="AQ576" s="418">
        <v>0.33342333899999999</v>
      </c>
      <c r="AR576" s="440">
        <v>0.33342333899999999</v>
      </c>
      <c r="AS576" s="422"/>
      <c r="AT576" s="423"/>
      <c r="AU576" s="423"/>
    </row>
    <row r="577" spans="1:47" x14ac:dyDescent="0.2">
      <c r="A577" s="231">
        <v>1989</v>
      </c>
      <c r="B577" s="232">
        <v>13</v>
      </c>
      <c r="C577" s="417">
        <v>1.5173002799999999</v>
      </c>
      <c r="D577" s="418">
        <v>0.95167787550000005</v>
      </c>
      <c r="E577" s="437">
        <v>5.5333984605105062</v>
      </c>
      <c r="F577" s="417">
        <v>0.65281</v>
      </c>
      <c r="G577" s="418">
        <v>0.4316326875</v>
      </c>
      <c r="H577" s="437">
        <v>1.3386717318807357</v>
      </c>
      <c r="I577" s="417">
        <v>1.42048518</v>
      </c>
      <c r="J577" s="418">
        <v>2.8521333185</v>
      </c>
      <c r="K577" s="437">
        <v>7.0093754280937359</v>
      </c>
      <c r="L577" s="420"/>
      <c r="M577" s="421"/>
      <c r="N577" s="437">
        <v>3.8187273593470503E-2</v>
      </c>
      <c r="O577" s="417">
        <v>0.12731273000000001</v>
      </c>
      <c r="P577" s="418">
        <v>0.3118361805</v>
      </c>
      <c r="Q577" s="437">
        <v>0.8391107594658701</v>
      </c>
      <c r="R577" s="422"/>
      <c r="S577" s="423"/>
      <c r="T577" s="437">
        <v>759.45958732654219</v>
      </c>
      <c r="U577" s="417">
        <v>6.2654804120229645E-4</v>
      </c>
      <c r="V577" s="418">
        <v>8.36951030057413E-4</v>
      </c>
      <c r="W577" s="437">
        <v>2.8899612430973156E-3</v>
      </c>
      <c r="X577" s="417">
        <v>7.4127608915906785E-4</v>
      </c>
      <c r="Y577" s="418">
        <v>9.9022619047619046E-4</v>
      </c>
      <c r="Z577" s="437">
        <v>3.3170695167297377E-3</v>
      </c>
      <c r="AA577" s="417">
        <v>8.1210893000000003E-3</v>
      </c>
      <c r="AB577" s="418">
        <v>1.0018508739999999E-2</v>
      </c>
      <c r="AC577" s="437">
        <v>4.7294980479225278E-2</v>
      </c>
      <c r="AD577" s="417">
        <v>2.3109126999999998E-3</v>
      </c>
      <c r="AE577" s="418">
        <v>1.5618590050000001E-3</v>
      </c>
      <c r="AF577" s="437">
        <v>8.8071594531186782E-3</v>
      </c>
      <c r="AG577" s="417">
        <v>1.32049604E-2</v>
      </c>
      <c r="AH577" s="418">
        <v>6.3166501949999997E-3</v>
      </c>
      <c r="AI577" s="437">
        <v>1.042152110131327E-2</v>
      </c>
      <c r="AJ577" s="417">
        <v>5.9415346000000003E-3</v>
      </c>
      <c r="AK577" s="418">
        <v>3.2200533250000001E-3</v>
      </c>
      <c r="AL577" s="437">
        <v>3.880770215162982E-3</v>
      </c>
      <c r="AM577" s="417">
        <v>2.5486120000000001E-2</v>
      </c>
      <c r="AN577" s="418">
        <v>2.8095500095E-2</v>
      </c>
      <c r="AO577" s="437">
        <v>0.10404354573973698</v>
      </c>
      <c r="AP577" s="417">
        <v>0.13021302000000001</v>
      </c>
      <c r="AQ577" s="418">
        <v>0.333203317</v>
      </c>
      <c r="AR577" s="440">
        <v>0.333203317</v>
      </c>
      <c r="AS577" s="422"/>
      <c r="AT577" s="423"/>
      <c r="AU577" s="423"/>
    </row>
    <row r="578" spans="1:47" x14ac:dyDescent="0.2">
      <c r="A578" s="231">
        <v>1989</v>
      </c>
      <c r="B578" s="232">
        <v>14</v>
      </c>
      <c r="C578" s="417">
        <v>1.5801237100000001</v>
      </c>
      <c r="D578" s="418">
        <v>0.97444525599999998</v>
      </c>
      <c r="E578" s="437">
        <v>5.5202253033184983</v>
      </c>
      <c r="F578" s="417">
        <v>0.68692317999999997</v>
      </c>
      <c r="G578" s="418">
        <v>0.44219407449999998</v>
      </c>
      <c r="H578" s="437">
        <v>1.3403433709442116</v>
      </c>
      <c r="I578" s="417">
        <v>1.4499808700000001</v>
      </c>
      <c r="J578" s="418">
        <v>2.8587840674999998</v>
      </c>
      <c r="K578" s="437">
        <v>7.001282852024894</v>
      </c>
      <c r="L578" s="420"/>
      <c r="M578" s="421"/>
      <c r="N578" s="437">
        <v>3.8210515041273478E-2</v>
      </c>
      <c r="O578" s="417">
        <v>0.12731273000000001</v>
      </c>
      <c r="P578" s="418">
        <v>0.31233623049999998</v>
      </c>
      <c r="Q578" s="437">
        <v>0.83923391066829134</v>
      </c>
      <c r="R578" s="422"/>
      <c r="S578" s="423"/>
      <c r="T578" s="437">
        <v>756.36355809460542</v>
      </c>
      <c r="U578" s="417">
        <v>6.2654804120229645E-4</v>
      </c>
      <c r="V578" s="418">
        <v>8.36951030057413E-4</v>
      </c>
      <c r="W578" s="437">
        <v>2.8935709737585641E-3</v>
      </c>
      <c r="X578" s="417">
        <v>7.4127608915906785E-4</v>
      </c>
      <c r="Y578" s="418">
        <v>9.9022619047619046E-4</v>
      </c>
      <c r="Z578" s="437">
        <v>3.3409096784916248E-3</v>
      </c>
      <c r="AA578" s="417">
        <v>8.5454782999999992E-3</v>
      </c>
      <c r="AB578" s="418">
        <v>1.016125836E-2</v>
      </c>
      <c r="AC578" s="437">
        <v>4.7354011153995297E-2</v>
      </c>
      <c r="AD578" s="417">
        <v>2.4315157999999998E-3</v>
      </c>
      <c r="AE578" s="418">
        <v>1.599271205E-3</v>
      </c>
      <c r="AF578" s="437">
        <v>8.8181479603331447E-3</v>
      </c>
      <c r="AG578" s="417">
        <v>1.3896303400000001E-2</v>
      </c>
      <c r="AH578" s="418">
        <v>6.5239171349999996E-3</v>
      </c>
      <c r="AI578" s="437">
        <v>1.0434542398108992E-2</v>
      </c>
      <c r="AJ578" s="417">
        <v>6.2528130999999999E-3</v>
      </c>
      <c r="AK578" s="418">
        <v>3.3142841899999999E-3</v>
      </c>
      <c r="AL578" s="437">
        <v>3.8856180864619309E-3</v>
      </c>
      <c r="AM578" s="417">
        <v>2.6819592199999999E-2</v>
      </c>
      <c r="AN578" s="418">
        <v>2.8535835780000001E-2</v>
      </c>
      <c r="AO578" s="437">
        <v>0.10417328012409743</v>
      </c>
      <c r="AP578" s="417">
        <v>0.13021302000000001</v>
      </c>
      <c r="AQ578" s="418">
        <v>0.33380337700000001</v>
      </c>
      <c r="AR578" s="440">
        <v>0.33380337700000001</v>
      </c>
      <c r="AS578" s="422"/>
      <c r="AT578" s="423"/>
      <c r="AU578" s="423"/>
    </row>
    <row r="579" spans="1:47" x14ac:dyDescent="0.2">
      <c r="A579" s="231">
        <v>1989</v>
      </c>
      <c r="B579" s="232">
        <v>15</v>
      </c>
      <c r="C579" s="417">
        <v>1.64451657</v>
      </c>
      <c r="D579" s="418">
        <v>0.99725359800000002</v>
      </c>
      <c r="E579" s="437">
        <v>5.5266007074489272</v>
      </c>
      <c r="F579" s="417">
        <v>0.72141929999999999</v>
      </c>
      <c r="G579" s="418">
        <v>0.45297229750000001</v>
      </c>
      <c r="H579" s="437">
        <v>1.3455075863114148</v>
      </c>
      <c r="I579" s="417">
        <v>1.4784275600000001</v>
      </c>
      <c r="J579" s="418">
        <v>2.8650781190000001</v>
      </c>
      <c r="K579" s="437">
        <v>7.0140586692086639</v>
      </c>
      <c r="L579" s="420"/>
      <c r="M579" s="421"/>
      <c r="N579" s="437">
        <v>3.8300427706637809E-2</v>
      </c>
      <c r="O579" s="417">
        <v>0.12731273000000001</v>
      </c>
      <c r="P579" s="418">
        <v>0.31283628050000001</v>
      </c>
      <c r="Q579" s="437">
        <v>0.83948116768448056</v>
      </c>
      <c r="R579" s="422"/>
      <c r="S579" s="423"/>
      <c r="T579" s="437">
        <v>757.74981010673844</v>
      </c>
      <c r="U579" s="417">
        <v>6.2654804120229645E-4</v>
      </c>
      <c r="V579" s="418">
        <v>8.36951030057413E-4</v>
      </c>
      <c r="W579" s="437">
        <v>2.9047257749856854E-3</v>
      </c>
      <c r="X579" s="417">
        <v>7.4127608915906785E-4</v>
      </c>
      <c r="Y579" s="418">
        <v>9.9022619047619046E-4</v>
      </c>
      <c r="Z579" s="437">
        <v>3.389289264469231E-3</v>
      </c>
      <c r="AA579" s="417">
        <v>8.9744769999999998E-3</v>
      </c>
      <c r="AB579" s="418">
        <v>1.030593655E-2</v>
      </c>
      <c r="AC579" s="437">
        <v>4.7536603913343099E-2</v>
      </c>
      <c r="AD579" s="417">
        <v>2.5538828999999998E-3</v>
      </c>
      <c r="AE579" s="418">
        <v>1.637387035E-3</v>
      </c>
      <c r="AF579" s="437">
        <v>8.8521397258713858E-3</v>
      </c>
      <c r="AG579" s="417">
        <v>1.4592376299999999E-2</v>
      </c>
      <c r="AH579" s="418">
        <v>6.7361195149999997E-3</v>
      </c>
      <c r="AI579" s="437">
        <v>1.0474775486522465E-2</v>
      </c>
      <c r="AJ579" s="417">
        <v>6.5660218000000003E-3</v>
      </c>
      <c r="AK579" s="418">
        <v>3.4106204200000001E-3</v>
      </c>
      <c r="AL579" s="437">
        <v>3.9005993094100386E-3</v>
      </c>
      <c r="AM579" s="417">
        <v>2.8163780699999998E-2</v>
      </c>
      <c r="AN579" s="418">
        <v>2.8982076959999999E-2</v>
      </c>
      <c r="AO579" s="437">
        <v>0.10457528950569595</v>
      </c>
      <c r="AP579" s="417">
        <v>0.13021302000000001</v>
      </c>
      <c r="AQ579" s="418">
        <v>0.33430342699999999</v>
      </c>
      <c r="AR579" s="440">
        <v>0.33430342699999999</v>
      </c>
      <c r="AS579" s="422"/>
      <c r="AT579" s="423"/>
      <c r="AU579" s="423"/>
    </row>
    <row r="580" spans="1:47" x14ac:dyDescent="0.2">
      <c r="A580" s="231">
        <v>1989</v>
      </c>
      <c r="B580" s="232">
        <v>16</v>
      </c>
      <c r="C580" s="417">
        <v>1.71063206</v>
      </c>
      <c r="D580" s="418">
        <v>1.0203095010000001</v>
      </c>
      <c r="E580" s="437">
        <v>5.5331135224550119</v>
      </c>
      <c r="F580" s="417">
        <v>0.75622104000000001</v>
      </c>
      <c r="G580" s="418">
        <v>0.46400732350000001</v>
      </c>
      <c r="H580" s="437">
        <v>1.3507299116123959</v>
      </c>
      <c r="I580" s="417">
        <v>1.50594541</v>
      </c>
      <c r="J580" s="418">
        <v>2.871038542</v>
      </c>
      <c r="K580" s="437">
        <v>7.0270518140513429</v>
      </c>
      <c r="L580" s="420"/>
      <c r="M580" s="421"/>
      <c r="N580" s="437">
        <v>3.8391893179096158E-2</v>
      </c>
      <c r="O580" s="417">
        <v>0.12731273000000001</v>
      </c>
      <c r="P580" s="418">
        <v>0.31328632550000002</v>
      </c>
      <c r="Q580" s="437">
        <v>0.83973745251414778</v>
      </c>
      <c r="R580" s="422"/>
      <c r="S580" s="423"/>
      <c r="T580" s="437">
        <v>759.21228641997516</v>
      </c>
      <c r="U580" s="417">
        <v>6.2654804120229645E-4</v>
      </c>
      <c r="V580" s="418">
        <v>8.36951030057413E-4</v>
      </c>
      <c r="W580" s="437">
        <v>2.9370803931090886E-3</v>
      </c>
      <c r="X580" s="417">
        <v>7.4127608915906785E-4</v>
      </c>
      <c r="Y580" s="418">
        <v>9.9022619047619046E-4</v>
      </c>
      <c r="Z580" s="437">
        <v>3.4382835284460676E-3</v>
      </c>
      <c r="AA580" s="417">
        <v>9.4078027000000005E-3</v>
      </c>
      <c r="AB580" s="418">
        <v>1.0453066085000001E-2</v>
      </c>
      <c r="AC580" s="437">
        <v>4.7721017573939588E-2</v>
      </c>
      <c r="AD580" s="417">
        <v>2.6763352999999998E-3</v>
      </c>
      <c r="AE580" s="418">
        <v>1.6768319299999999E-3</v>
      </c>
      <c r="AF580" s="437">
        <v>8.886464849778548E-3</v>
      </c>
      <c r="AG580" s="417">
        <v>1.52964356E-2</v>
      </c>
      <c r="AH580" s="418">
        <v>6.9549829000000001E-3</v>
      </c>
      <c r="AI580" s="437">
        <v>1.0515386532458671E-2</v>
      </c>
      <c r="AJ580" s="417">
        <v>6.8836586000000002E-3</v>
      </c>
      <c r="AK580" s="418">
        <v>3.5096798050000002E-3</v>
      </c>
      <c r="AL580" s="437">
        <v>3.9157270128987298E-3</v>
      </c>
      <c r="AM580" s="417">
        <v>2.9523444400000001E-2</v>
      </c>
      <c r="AN580" s="418">
        <v>2.943732969E-2</v>
      </c>
      <c r="AO580" s="437">
        <v>0.1049803612539474</v>
      </c>
      <c r="AP580" s="417">
        <v>0.13021302000000001</v>
      </c>
      <c r="AQ580" s="418">
        <v>0.33480347700000002</v>
      </c>
      <c r="AR580" s="440">
        <v>0.33480347700000002</v>
      </c>
      <c r="AS580" s="422"/>
      <c r="AT580" s="423"/>
      <c r="AU580" s="423"/>
    </row>
    <row r="581" spans="1:47" x14ac:dyDescent="0.2">
      <c r="A581" s="231">
        <v>1989</v>
      </c>
      <c r="B581" s="232">
        <v>17</v>
      </c>
      <c r="C581" s="417">
        <v>1.77859583</v>
      </c>
      <c r="D581" s="418">
        <v>1.0436818644999999</v>
      </c>
      <c r="E581" s="437">
        <v>5.5409387291660348</v>
      </c>
      <c r="F581" s="417">
        <v>0.79149168000000003</v>
      </c>
      <c r="G581" s="418">
        <v>0.47541786200000002</v>
      </c>
      <c r="H581" s="437">
        <v>1.3570378111053767</v>
      </c>
      <c r="I581" s="417">
        <v>1.5325061600000001</v>
      </c>
      <c r="J581" s="418">
        <v>2.8767519765</v>
      </c>
      <c r="K581" s="437">
        <v>7.042662695285224</v>
      </c>
      <c r="L581" s="420"/>
      <c r="M581" s="421"/>
      <c r="N581" s="437">
        <v>3.8501836728498127E-2</v>
      </c>
      <c r="O581" s="417">
        <v>0.12731273000000001</v>
      </c>
      <c r="P581" s="418">
        <v>0.31368636550000001</v>
      </c>
      <c r="Q581" s="437">
        <v>0.84004465810125606</v>
      </c>
      <c r="R581" s="422"/>
      <c r="S581" s="423"/>
      <c r="T581" s="437">
        <v>760.74152600119464</v>
      </c>
      <c r="U581" s="417">
        <v>6.2654804120229645E-4</v>
      </c>
      <c r="V581" s="418">
        <v>8.36951030057413E-4</v>
      </c>
      <c r="W581" s="437">
        <v>2.9508003946689333E-3</v>
      </c>
      <c r="X581" s="417">
        <v>7.4127608915906785E-4</v>
      </c>
      <c r="Y581" s="418">
        <v>9.9022619047619046E-4</v>
      </c>
      <c r="Z581" s="437">
        <v>3.4972767843589663E-3</v>
      </c>
      <c r="AA581" s="417">
        <v>9.8469279999999996E-3</v>
      </c>
      <c r="AB581" s="418">
        <v>1.0603938835E-2</v>
      </c>
      <c r="AC581" s="437">
        <v>4.7943783417832952E-2</v>
      </c>
      <c r="AD581" s="417">
        <v>2.8018938E-3</v>
      </c>
      <c r="AE581" s="418">
        <v>1.71685848E-3</v>
      </c>
      <c r="AF581" s="437">
        <v>8.9279533804912103E-3</v>
      </c>
      <c r="AG581" s="417">
        <v>1.6010350900000001E-2</v>
      </c>
      <c r="AH581" s="418">
        <v>7.1809026400000003E-3</v>
      </c>
      <c r="AI581" s="437">
        <v>1.0564500749870974E-2</v>
      </c>
      <c r="AJ581" s="417">
        <v>7.2046423000000004E-3</v>
      </c>
      <c r="AK581" s="418">
        <v>3.6122497099999999E-3</v>
      </c>
      <c r="AL581" s="437">
        <v>3.9340076080026714E-3</v>
      </c>
      <c r="AM581" s="417">
        <v>3.0900532000000001E-2</v>
      </c>
      <c r="AN581" s="418">
        <v>2.9904302519999999E-2</v>
      </c>
      <c r="AO581" s="437">
        <v>0.10547079935638605</v>
      </c>
      <c r="AP581" s="417">
        <v>0.13021302000000001</v>
      </c>
      <c r="AQ581" s="418">
        <v>0.33525352200000003</v>
      </c>
      <c r="AR581" s="440">
        <v>0.33525352200000003</v>
      </c>
      <c r="AS581" s="422"/>
      <c r="AT581" s="423"/>
      <c r="AU581" s="423"/>
    </row>
    <row r="582" spans="1:47" x14ac:dyDescent="0.2">
      <c r="A582" s="231">
        <v>1989</v>
      </c>
      <c r="B582" s="232">
        <v>18</v>
      </c>
      <c r="C582" s="417">
        <v>1.8489395799999999</v>
      </c>
      <c r="D582" s="418">
        <v>1.0675997815</v>
      </c>
      <c r="E582" s="437">
        <v>5.5496764006277033</v>
      </c>
      <c r="F582" s="417">
        <v>0.82734229999999997</v>
      </c>
      <c r="G582" s="418">
        <v>0.48726200200000003</v>
      </c>
      <c r="H582" s="437">
        <v>1.3640848753210559</v>
      </c>
      <c r="I582" s="417">
        <v>1.55824323</v>
      </c>
      <c r="J582" s="418">
        <v>2.8821839659999999</v>
      </c>
      <c r="K582" s="437">
        <v>7.060128060978494</v>
      </c>
      <c r="L582" s="420"/>
      <c r="M582" s="421"/>
      <c r="N582" s="437">
        <v>4.456691188219607E-3</v>
      </c>
      <c r="O582" s="417">
        <v>0.12731273000000001</v>
      </c>
      <c r="P582" s="418">
        <v>0.3140864055</v>
      </c>
      <c r="Q582" s="437">
        <v>0.8346560471364125</v>
      </c>
      <c r="R582" s="422"/>
      <c r="S582" s="423"/>
      <c r="T582" s="437">
        <v>762.32788793555687</v>
      </c>
      <c r="U582" s="417">
        <v>6.2654804120229645E-4</v>
      </c>
      <c r="V582" s="418">
        <v>8.36951030057413E-4</v>
      </c>
      <c r="W582" s="437">
        <v>2.9661212592304704E-3</v>
      </c>
      <c r="X582" s="417">
        <v>7.4127608915906785E-4</v>
      </c>
      <c r="Y582" s="418">
        <v>9.9022619047619046E-4</v>
      </c>
      <c r="Z582" s="437">
        <v>3.5631837595357396E-3</v>
      </c>
      <c r="AA582" s="417">
        <v>1.0292008599999999E-2</v>
      </c>
      <c r="AB582" s="418">
        <v>1.075946744E-2</v>
      </c>
      <c r="AC582" s="437">
        <v>4.8192877771583244E-2</v>
      </c>
      <c r="AD582" s="417">
        <v>2.9295035000000001E-3</v>
      </c>
      <c r="AE582" s="418">
        <v>1.759189055E-3</v>
      </c>
      <c r="AF582" s="437">
        <v>8.9743372865993404E-3</v>
      </c>
      <c r="AG582" s="417">
        <v>1.6735673900000001E-2</v>
      </c>
      <c r="AH582" s="418">
        <v>7.4164395699999998E-3</v>
      </c>
      <c r="AI582" s="437">
        <v>1.0619371857034906E-2</v>
      </c>
      <c r="AJ582" s="417">
        <v>7.5316571999999998E-3</v>
      </c>
      <c r="AK582" s="418">
        <v>3.71876635E-3</v>
      </c>
      <c r="AL582" s="437">
        <v>3.954448041776186E-3</v>
      </c>
      <c r="AM582" s="417">
        <v>3.2300481999999998E-2</v>
      </c>
      <c r="AN582" s="418">
        <v>3.0386325700000001E-2</v>
      </c>
      <c r="AO582" s="437">
        <v>0.10601866943071993</v>
      </c>
      <c r="AP582" s="417">
        <v>0.13021302000000001</v>
      </c>
      <c r="AQ582" s="418">
        <v>0.33565356200000002</v>
      </c>
      <c r="AR582" s="440">
        <v>0.33565356200000002</v>
      </c>
      <c r="AS582" s="422"/>
      <c r="AT582" s="423"/>
      <c r="AU582" s="423"/>
    </row>
    <row r="583" spans="1:47" x14ac:dyDescent="0.2">
      <c r="A583" s="231">
        <v>1989</v>
      </c>
      <c r="B583" s="232">
        <v>19</v>
      </c>
      <c r="C583" s="417">
        <v>1.9213446599999999</v>
      </c>
      <c r="D583" s="418">
        <v>1.0922276835</v>
      </c>
      <c r="E583" s="437">
        <v>5.5493900745889944</v>
      </c>
      <c r="F583" s="417">
        <v>0.86387486999999996</v>
      </c>
      <c r="G583" s="418">
        <v>0.49960859899999999</v>
      </c>
      <c r="H583" s="437">
        <v>1.3700003199634874</v>
      </c>
      <c r="I583" s="417">
        <v>1.5832202399999999</v>
      </c>
      <c r="J583" s="418">
        <v>2.8874577960000001</v>
      </c>
      <c r="K583" s="437">
        <v>7.0686557623748465</v>
      </c>
      <c r="L583" s="420"/>
      <c r="M583" s="421"/>
      <c r="N583" s="437">
        <v>4.4682557920572453E-3</v>
      </c>
      <c r="O583" s="417">
        <v>0.12481248</v>
      </c>
      <c r="P583" s="418">
        <v>0.30823582049999998</v>
      </c>
      <c r="Q583" s="437">
        <v>0.83495224031869297</v>
      </c>
      <c r="R583" s="422"/>
      <c r="S583" s="423"/>
      <c r="T583" s="437">
        <v>763.64265033962761</v>
      </c>
      <c r="U583" s="417">
        <v>6.2654804120229645E-4</v>
      </c>
      <c r="V583" s="418">
        <v>8.36951030057413E-4</v>
      </c>
      <c r="W583" s="437">
        <v>2.9789876730276364E-3</v>
      </c>
      <c r="X583" s="417">
        <v>7.4127608915906785E-4</v>
      </c>
      <c r="Y583" s="418">
        <v>9.9022619047619046E-4</v>
      </c>
      <c r="Z583" s="437">
        <v>3.6226090508973342E-3</v>
      </c>
      <c r="AA583" s="417">
        <v>1.07468296E-2</v>
      </c>
      <c r="AB583" s="418">
        <v>1.0920753659999999E-2</v>
      </c>
      <c r="AC583" s="437">
        <v>4.8401732350941702E-2</v>
      </c>
      <c r="AD583" s="417">
        <v>3.0581723000000002E-3</v>
      </c>
      <c r="AE583" s="418">
        <v>1.8027074949999999E-3</v>
      </c>
      <c r="AF583" s="437">
        <v>9.0132462330483193E-3</v>
      </c>
      <c r="AG583" s="417">
        <v>1.7474113999999999E-2</v>
      </c>
      <c r="AH583" s="418">
        <v>7.6622075949999997E-3</v>
      </c>
      <c r="AI583" s="437">
        <v>1.0665416487136033E-2</v>
      </c>
      <c r="AJ583" s="417">
        <v>7.8638886000000005E-3</v>
      </c>
      <c r="AK583" s="418">
        <v>3.8300787850000001E-3</v>
      </c>
      <c r="AL583" s="437">
        <v>3.9715985248167194E-3</v>
      </c>
      <c r="AM583" s="417">
        <v>3.3725459200000002E-2</v>
      </c>
      <c r="AN583" s="418">
        <v>3.0886703219999999E-2</v>
      </c>
      <c r="AO583" s="437">
        <v>0.1064782708885889</v>
      </c>
      <c r="AP583" s="417">
        <v>0.12771277</v>
      </c>
      <c r="AQ583" s="418">
        <v>0.32990298699999998</v>
      </c>
      <c r="AR583" s="440">
        <v>0.32990298699999998</v>
      </c>
      <c r="AS583" s="422"/>
      <c r="AT583" s="423"/>
      <c r="AU583" s="423"/>
    </row>
    <row r="584" spans="1:47" x14ac:dyDescent="0.2">
      <c r="A584" s="231">
        <v>1989</v>
      </c>
      <c r="B584" s="232">
        <v>20</v>
      </c>
      <c r="C584" s="417">
        <v>1.99643225</v>
      </c>
      <c r="D584" s="418">
        <v>1.117700342</v>
      </c>
      <c r="E584" s="437">
        <v>5.5603956779847126</v>
      </c>
      <c r="F584" s="417">
        <v>0.90106330000000001</v>
      </c>
      <c r="G584" s="418">
        <v>0.5125523635</v>
      </c>
      <c r="H584" s="437">
        <v>1.3788749490903838</v>
      </c>
      <c r="I584" s="417">
        <v>1.6075553899999999</v>
      </c>
      <c r="J584" s="418">
        <v>2.8925637795000001</v>
      </c>
      <c r="K584" s="437">
        <v>7.0906372607717243</v>
      </c>
      <c r="L584" s="420"/>
      <c r="M584" s="421"/>
      <c r="N584" s="437">
        <v>4.4861009708956519E-3</v>
      </c>
      <c r="O584" s="417">
        <v>0.12481248</v>
      </c>
      <c r="P584" s="418">
        <v>0.30858585550000001</v>
      </c>
      <c r="Q584" s="437">
        <v>0.83536936059053901</v>
      </c>
      <c r="R584" s="422"/>
      <c r="S584" s="423"/>
      <c r="T584" s="437">
        <v>765.2298296935536</v>
      </c>
      <c r="U584" s="417">
        <v>6.2654804120229645E-4</v>
      </c>
      <c r="V584" s="418">
        <v>8.36951030057413E-4</v>
      </c>
      <c r="W584" s="437">
        <v>2.99827678596565E-3</v>
      </c>
      <c r="X584" s="417">
        <v>7.4127608915906785E-4</v>
      </c>
      <c r="Y584" s="418">
        <v>9.9022619047619046E-4</v>
      </c>
      <c r="Z584" s="437">
        <v>3.7056269906363842E-3</v>
      </c>
      <c r="AA584" s="417">
        <v>1.1210610399999999E-2</v>
      </c>
      <c r="AB584" s="418">
        <v>1.108845135E-2</v>
      </c>
      <c r="AC584" s="437">
        <v>4.8715304322202967E-2</v>
      </c>
      <c r="AD584" s="417">
        <v>3.1896610999999999E-3</v>
      </c>
      <c r="AE584" s="418">
        <v>1.8485532199999999E-3</v>
      </c>
      <c r="AF584" s="437">
        <v>9.0716336309395323E-3</v>
      </c>
      <c r="AG584" s="417">
        <v>1.82274597E-2</v>
      </c>
      <c r="AH584" s="418">
        <v>7.9203127399999993E-3</v>
      </c>
      <c r="AI584" s="437">
        <v>1.0734508095802045E-2</v>
      </c>
      <c r="AJ584" s="417">
        <v>8.2029692999999997E-3</v>
      </c>
      <c r="AK584" s="418">
        <v>3.9469230099999997E-3</v>
      </c>
      <c r="AL584" s="437">
        <v>3.9973167769942969E-3</v>
      </c>
      <c r="AM584" s="417">
        <v>3.5179252100000002E-2</v>
      </c>
      <c r="AN584" s="418">
        <v>3.1408609529999999E-2</v>
      </c>
      <c r="AO584" s="437">
        <v>0.10716812119585514</v>
      </c>
      <c r="AP584" s="417">
        <v>0.12771277</v>
      </c>
      <c r="AQ584" s="418">
        <v>0.33020301699999999</v>
      </c>
      <c r="AR584" s="440">
        <v>0.33020301699999999</v>
      </c>
      <c r="AS584" s="422"/>
      <c r="AT584" s="423"/>
      <c r="AU584" s="423"/>
    </row>
    <row r="585" spans="1:47" x14ac:dyDescent="0.2">
      <c r="A585" s="231">
        <v>1989</v>
      </c>
      <c r="B585" s="232">
        <v>21</v>
      </c>
      <c r="C585" s="417">
        <v>2.0740917099999998</v>
      </c>
      <c r="D585" s="418">
        <v>1.144198853</v>
      </c>
      <c r="E585" s="437">
        <v>5.5644702448734105</v>
      </c>
      <c r="F585" s="417">
        <v>0.93918939999999995</v>
      </c>
      <c r="G585" s="418">
        <v>0.52618666199999997</v>
      </c>
      <c r="H585" s="437">
        <v>1.3821889808491346</v>
      </c>
      <c r="I585" s="417">
        <v>1.6311491300000001</v>
      </c>
      <c r="J585" s="418">
        <v>2.8975325525</v>
      </c>
      <c r="K585" s="437">
        <v>7.0987693602436623</v>
      </c>
      <c r="L585" s="420"/>
      <c r="M585" s="421"/>
      <c r="N585" s="437">
        <v>4.4926928748278928E-3</v>
      </c>
      <c r="O585" s="417">
        <v>0.12481248</v>
      </c>
      <c r="P585" s="418">
        <v>0.30883588049999999</v>
      </c>
      <c r="Q585" s="437">
        <v>0.83552573451808976</v>
      </c>
      <c r="R585" s="422"/>
      <c r="S585" s="423"/>
      <c r="T585" s="437">
        <v>766.77236689317022</v>
      </c>
      <c r="U585" s="417">
        <v>6.2654804120229645E-4</v>
      </c>
      <c r="V585" s="418">
        <v>8.36951030057413E-4</v>
      </c>
      <c r="W585" s="437">
        <v>2.9725380356192461E-3</v>
      </c>
      <c r="X585" s="417">
        <v>7.4127608915906785E-4</v>
      </c>
      <c r="Y585" s="418">
        <v>9.9022619047619046E-4</v>
      </c>
      <c r="Z585" s="437">
        <v>3.7362504846484733E-3</v>
      </c>
      <c r="AA585" s="417">
        <v>1.16844475E-2</v>
      </c>
      <c r="AB585" s="418">
        <v>1.1264147780000001E-2</v>
      </c>
      <c r="AC585" s="437">
        <v>4.8832447991240209E-2</v>
      </c>
      <c r="AD585" s="417">
        <v>3.3249895000000002E-3</v>
      </c>
      <c r="AE585" s="418">
        <v>1.89702525E-3</v>
      </c>
      <c r="AF585" s="437">
        <v>9.0934336313985044E-3</v>
      </c>
      <c r="AG585" s="417">
        <v>1.8998027899999999E-2</v>
      </c>
      <c r="AH585" s="418">
        <v>8.1927021449999995E-3</v>
      </c>
      <c r="AI585" s="437">
        <v>1.0760297078065801E-2</v>
      </c>
      <c r="AJ585" s="417">
        <v>8.5492116999999999E-3</v>
      </c>
      <c r="AK585" s="418">
        <v>4.0698738000000002E-3</v>
      </c>
      <c r="AL585" s="437">
        <v>4.0069230291725298E-3</v>
      </c>
      <c r="AM585" s="417">
        <v>3.6666589899999998E-2</v>
      </c>
      <c r="AN585" s="418">
        <v>3.1955004580000002E-2</v>
      </c>
      <c r="AO585" s="437">
        <v>0.10742591467541017</v>
      </c>
      <c r="AP585" s="417">
        <v>0.12771277</v>
      </c>
      <c r="AQ585" s="418">
        <v>0.33050304699999999</v>
      </c>
      <c r="AR585" s="440">
        <v>0.33050304699999999</v>
      </c>
      <c r="AS585" s="422"/>
      <c r="AT585" s="423"/>
      <c r="AU585" s="423"/>
    </row>
    <row r="586" spans="1:47" x14ac:dyDescent="0.2">
      <c r="A586" s="231">
        <v>1989</v>
      </c>
      <c r="B586" s="232">
        <v>22</v>
      </c>
      <c r="C586" s="417">
        <v>2.1547496900000001</v>
      </c>
      <c r="D586" s="418">
        <v>1.1719129180000001</v>
      </c>
      <c r="E586" s="437">
        <v>5.5634289303547844</v>
      </c>
      <c r="F586" s="417">
        <v>0.97823167</v>
      </c>
      <c r="G586" s="418">
        <v>0.54055108249999995</v>
      </c>
      <c r="H586" s="437">
        <v>1.3813578242415467</v>
      </c>
      <c r="I586" s="417">
        <v>1.6541140599999999</v>
      </c>
      <c r="J586" s="418">
        <v>2.9023869444999999</v>
      </c>
      <c r="K586" s="437">
        <v>7.0966909895679704</v>
      </c>
      <c r="L586" s="420"/>
      <c r="M586" s="421"/>
      <c r="N586" s="437">
        <v>4.4910250562532868E-3</v>
      </c>
      <c r="O586" s="417">
        <v>0.12481248</v>
      </c>
      <c r="P586" s="418">
        <v>0.3091359105</v>
      </c>
      <c r="Q586" s="437">
        <v>0.83548550998332605</v>
      </c>
      <c r="R586" s="422"/>
      <c r="S586" s="423"/>
      <c r="T586" s="437">
        <v>768.22091181772873</v>
      </c>
      <c r="U586" s="417">
        <v>6.2654804120229645E-4</v>
      </c>
      <c r="V586" s="418">
        <v>8.36951030057413E-4</v>
      </c>
      <c r="W586" s="437">
        <v>2.9707538637053911E-3</v>
      </c>
      <c r="X586" s="417">
        <v>7.4127608915906785E-4</v>
      </c>
      <c r="Y586" s="418">
        <v>9.9022619047619046E-4</v>
      </c>
      <c r="Z586" s="437">
        <v>3.7285080877366202E-3</v>
      </c>
      <c r="AA586" s="417">
        <v>1.21693453E-2</v>
      </c>
      <c r="AB586" s="418">
        <v>1.1448831289999999E-2</v>
      </c>
      <c r="AC586" s="437">
        <v>4.8803079425176879E-2</v>
      </c>
      <c r="AD586" s="417">
        <v>3.4632169000000002E-3</v>
      </c>
      <c r="AE586" s="418">
        <v>1.947860615E-3</v>
      </c>
      <c r="AF586" s="437">
        <v>9.0879654870984847E-3</v>
      </c>
      <c r="AG586" s="417">
        <v>1.97881894E-2</v>
      </c>
      <c r="AH586" s="418">
        <v>8.4807103500000001E-3</v>
      </c>
      <c r="AI586" s="437">
        <v>1.0753826595094997E-2</v>
      </c>
      <c r="AJ586" s="417">
        <v>8.9048309000000006E-3</v>
      </c>
      <c r="AK586" s="418">
        <v>4.1998936550000001E-3</v>
      </c>
      <c r="AL586" s="437">
        <v>4.0045214666023675E-3</v>
      </c>
      <c r="AM586" s="417">
        <v>3.8191342199999999E-2</v>
      </c>
      <c r="AN586" s="418">
        <v>3.2530532530000003E-2</v>
      </c>
      <c r="AO586" s="437">
        <v>0.10736105465522479</v>
      </c>
      <c r="AP586" s="417">
        <v>0.12771277</v>
      </c>
      <c r="AQ586" s="418">
        <v>0.330803077</v>
      </c>
      <c r="AR586" s="440">
        <v>0.330803077</v>
      </c>
      <c r="AS586" s="422"/>
      <c r="AT586" s="423"/>
      <c r="AU586" s="423"/>
    </row>
    <row r="587" spans="1:47" x14ac:dyDescent="0.2">
      <c r="A587" s="231">
        <v>1989</v>
      </c>
      <c r="B587" s="232">
        <v>23</v>
      </c>
      <c r="C587" s="417">
        <v>2.2384293300000002</v>
      </c>
      <c r="D587" s="418">
        <v>1.2010130885000001</v>
      </c>
      <c r="E587" s="437">
        <v>5.5706407044362534</v>
      </c>
      <c r="F587" s="417">
        <v>1.01830865</v>
      </c>
      <c r="G587" s="418">
        <v>0.55578511450000001</v>
      </c>
      <c r="H587" s="437">
        <v>1.3871820974911153</v>
      </c>
      <c r="I587" s="417">
        <v>1.67672113</v>
      </c>
      <c r="J587" s="418">
        <v>2.9072083965000002</v>
      </c>
      <c r="K587" s="437">
        <v>7.1111258199916536</v>
      </c>
      <c r="L587" s="420"/>
      <c r="M587" s="421"/>
      <c r="N587" s="437">
        <v>4.5027253366873637E-3</v>
      </c>
      <c r="O587" s="417">
        <v>0.12481248</v>
      </c>
      <c r="P587" s="418">
        <v>0.30938593549999999</v>
      </c>
      <c r="Q587" s="437">
        <v>0.83575734786304412</v>
      </c>
      <c r="R587" s="422"/>
      <c r="S587" s="423"/>
      <c r="T587" s="437">
        <v>769.51258467478692</v>
      </c>
      <c r="U587" s="417">
        <v>6.2654804120229645E-4</v>
      </c>
      <c r="V587" s="418">
        <v>8.36951030057413E-4</v>
      </c>
      <c r="W587" s="437">
        <v>2.9832853509074897E-3</v>
      </c>
      <c r="X587" s="417">
        <v>7.4127608915906785E-4</v>
      </c>
      <c r="Y587" s="418">
        <v>9.9022619047619046E-4</v>
      </c>
      <c r="Z587" s="437">
        <v>3.7829889490269236E-3</v>
      </c>
      <c r="AA587" s="417">
        <v>1.2668459599999999E-2</v>
      </c>
      <c r="AB587" s="418">
        <v>1.1643536405E-2</v>
      </c>
      <c r="AC587" s="437">
        <v>4.9008894441438175E-2</v>
      </c>
      <c r="AD587" s="417">
        <v>3.6050230000000002E-3</v>
      </c>
      <c r="AE587" s="418">
        <v>2.00197837E-3</v>
      </c>
      <c r="AF587" s="437">
        <v>9.1262996059090027E-3</v>
      </c>
      <c r="AG587" s="417">
        <v>2.05983322E-2</v>
      </c>
      <c r="AH587" s="418">
        <v>8.78606239E-3</v>
      </c>
      <c r="AI587" s="437">
        <v>1.0799178236456848E-2</v>
      </c>
      <c r="AJ587" s="417">
        <v>9.2692400999999994E-3</v>
      </c>
      <c r="AK587" s="418">
        <v>4.3377543500000004E-3</v>
      </c>
      <c r="AL587" s="437">
        <v>4.0214018603165107E-3</v>
      </c>
      <c r="AM587" s="417">
        <v>3.9756302E-2</v>
      </c>
      <c r="AN587" s="418">
        <v>3.3138305314999998E-2</v>
      </c>
      <c r="AO587" s="437">
        <v>0.10781377900978874</v>
      </c>
      <c r="AP587" s="417">
        <v>0.12771277</v>
      </c>
      <c r="AQ587" s="418">
        <v>0.33110310700000001</v>
      </c>
      <c r="AR587" s="440">
        <v>0.33110310700000001</v>
      </c>
      <c r="AS587" s="422"/>
      <c r="AT587" s="423"/>
      <c r="AU587" s="423"/>
    </row>
    <row r="588" spans="1:47" x14ac:dyDescent="0.2">
      <c r="A588" s="231">
        <v>1989</v>
      </c>
      <c r="B588" s="232">
        <v>24</v>
      </c>
      <c r="C588" s="417">
        <v>2.3253833699999999</v>
      </c>
      <c r="D588" s="418">
        <v>1.2317195059999999</v>
      </c>
      <c r="E588" s="437">
        <v>5.5737317147058381</v>
      </c>
      <c r="F588" s="417">
        <v>1.0595545500000001</v>
      </c>
      <c r="G588" s="418">
        <v>0.57198700599999996</v>
      </c>
      <c r="H588" s="437">
        <v>1.3896655840158691</v>
      </c>
      <c r="I588" s="417">
        <v>1.69876564</v>
      </c>
      <c r="J588" s="418">
        <v>2.9119759940000001</v>
      </c>
      <c r="K588" s="437">
        <v>7.1172569548094726</v>
      </c>
      <c r="L588" s="420"/>
      <c r="M588" s="421"/>
      <c r="N588" s="437">
        <v>4.5077242615680626E-3</v>
      </c>
      <c r="O588" s="417">
        <v>0.12481248</v>
      </c>
      <c r="P588" s="418">
        <v>0.30958595550000001</v>
      </c>
      <c r="Q588" s="437">
        <v>0.83587445403424554</v>
      </c>
      <c r="R588" s="422"/>
      <c r="S588" s="423"/>
      <c r="T588" s="437">
        <v>770.58230299957461</v>
      </c>
      <c r="U588" s="417">
        <v>6.2654804120229645E-4</v>
      </c>
      <c r="V588" s="418">
        <v>8.36951030057413E-4</v>
      </c>
      <c r="W588" s="437">
        <v>2.9886213438057208E-3</v>
      </c>
      <c r="X588" s="417">
        <v>7.4127608915906785E-4</v>
      </c>
      <c r="Y588" s="418">
        <v>9.9022619047619046E-4</v>
      </c>
      <c r="Z588" s="437">
        <v>3.8061921354733672E-3</v>
      </c>
      <c r="AA588" s="417">
        <v>1.3181263E-2</v>
      </c>
      <c r="AB588" s="418">
        <v>1.1850053785E-2</v>
      </c>
      <c r="AC588" s="437">
        <v>4.9096647402122232E-2</v>
      </c>
      <c r="AD588" s="417">
        <v>3.7502007000000002E-3</v>
      </c>
      <c r="AE588" s="418">
        <v>2.0592567550000002E-3</v>
      </c>
      <c r="AF588" s="437">
        <v>9.1426102858281118E-3</v>
      </c>
      <c r="AG588" s="417">
        <v>2.1432329399999998E-2</v>
      </c>
      <c r="AH588" s="418">
        <v>9.1116050999999997E-3</v>
      </c>
      <c r="AI588" s="437">
        <v>1.0818521088866355E-2</v>
      </c>
      <c r="AJ588" s="417">
        <v>9.6442870999999993E-3</v>
      </c>
      <c r="AK588" s="418">
        <v>4.4846595550000002E-3</v>
      </c>
      <c r="AL588" s="437">
        <v>4.0286023955723822E-3</v>
      </c>
      <c r="AM588" s="417">
        <v>4.1365067899999997E-2</v>
      </c>
      <c r="AN588" s="418">
        <v>3.3782514695000002E-2</v>
      </c>
      <c r="AO588" s="437">
        <v>0.10800694685558647</v>
      </c>
      <c r="AP588" s="417">
        <v>0.12771277</v>
      </c>
      <c r="AQ588" s="418">
        <v>0.33135313199999999</v>
      </c>
      <c r="AR588" s="440">
        <v>0.33135313199999999</v>
      </c>
      <c r="AS588" s="422"/>
      <c r="AT588" s="423"/>
      <c r="AU588" s="423"/>
    </row>
    <row r="589" spans="1:47" x14ac:dyDescent="0.2">
      <c r="A589" s="231">
        <v>1989</v>
      </c>
      <c r="B589" s="232">
        <v>25</v>
      </c>
      <c r="C589" s="417">
        <v>2.4157565499999998</v>
      </c>
      <c r="D589" s="418">
        <v>1.2642085064999999</v>
      </c>
      <c r="E589" s="437">
        <v>5.5782719740796107</v>
      </c>
      <c r="F589" s="417">
        <v>1.1018984300000001</v>
      </c>
      <c r="G589" s="418">
        <v>0.58927104699999999</v>
      </c>
      <c r="H589" s="437">
        <v>1.3933329183271084</v>
      </c>
      <c r="I589" s="417">
        <v>1.7204025199999999</v>
      </c>
      <c r="J589" s="418">
        <v>2.9167492269999999</v>
      </c>
      <c r="K589" s="437">
        <v>7.1263626987738151</v>
      </c>
      <c r="L589" s="420"/>
      <c r="M589" s="421"/>
      <c r="N589" s="437">
        <v>4.5151065599317317E-3</v>
      </c>
      <c r="O589" s="417">
        <v>0.12481248</v>
      </c>
      <c r="P589" s="418">
        <v>0.30978597549999998</v>
      </c>
      <c r="Q589" s="437">
        <v>0.8360501946361395</v>
      </c>
      <c r="R589" s="422"/>
      <c r="S589" s="423"/>
      <c r="T589" s="437">
        <v>771.39081302534635</v>
      </c>
      <c r="U589" s="417">
        <v>6.2654804120229645E-4</v>
      </c>
      <c r="V589" s="418">
        <v>8.36951030057413E-4</v>
      </c>
      <c r="W589" s="437">
        <v>2.9965073876108144E-3</v>
      </c>
      <c r="X589" s="417">
        <v>7.4127608915906785E-4</v>
      </c>
      <c r="Y589" s="418">
        <v>9.9022619047619046E-4</v>
      </c>
      <c r="Z589" s="437">
        <v>3.8404726070891066E-3</v>
      </c>
      <c r="AA589" s="417">
        <v>1.37086547E-2</v>
      </c>
      <c r="AB589" s="418">
        <v>1.2069134174999999E-2</v>
      </c>
      <c r="AC589" s="437">
        <v>4.9226183659421552E-2</v>
      </c>
      <c r="AD589" s="417">
        <v>3.9009867999999998E-3</v>
      </c>
      <c r="AE589" s="418">
        <v>2.1203877400000001E-3</v>
      </c>
      <c r="AF589" s="437">
        <v>9.166757101356518E-3</v>
      </c>
      <c r="AG589" s="417">
        <v>2.2290936300000001E-2</v>
      </c>
      <c r="AH589" s="418">
        <v>9.4587179300000008E-3</v>
      </c>
      <c r="AI589" s="437">
        <v>1.0847057139190422E-2</v>
      </c>
      <c r="AJ589" s="417">
        <v>1.0030993699999999E-2</v>
      </c>
      <c r="AK589" s="418">
        <v>4.6411836649999996E-3</v>
      </c>
      <c r="AL589" s="437">
        <v>4.0392366052157446E-3</v>
      </c>
      <c r="AM589" s="417">
        <v>4.3021458200000001E-2</v>
      </c>
      <c r="AN589" s="418">
        <v>3.4467170105E-2</v>
      </c>
      <c r="AO589" s="437">
        <v>0.108291852711124</v>
      </c>
      <c r="AP589" s="417">
        <v>0.12771277</v>
      </c>
      <c r="AQ589" s="418">
        <v>0.33155315200000002</v>
      </c>
      <c r="AR589" s="440">
        <v>0.33155315200000002</v>
      </c>
      <c r="AS589" s="422"/>
      <c r="AT589" s="423"/>
      <c r="AU589" s="423"/>
    </row>
    <row r="590" spans="1:47" x14ac:dyDescent="0.2">
      <c r="A590" s="231">
        <v>1989</v>
      </c>
      <c r="B590" s="232">
        <v>26</v>
      </c>
      <c r="C590" s="417">
        <v>2.4157565499999998</v>
      </c>
      <c r="D590" s="418">
        <v>1.2642085064999999</v>
      </c>
      <c r="E590" s="437">
        <v>5.3895193634505487</v>
      </c>
      <c r="F590" s="417">
        <v>1.1018984300000001</v>
      </c>
      <c r="G590" s="418">
        <v>0.58927104699999999</v>
      </c>
      <c r="H590" s="437">
        <v>1.3471949693405081</v>
      </c>
      <c r="I590" s="417">
        <v>1.7204025199999999</v>
      </c>
      <c r="J590" s="418">
        <v>2.9167492269999999</v>
      </c>
      <c r="K590" s="437">
        <v>7.1732320568973424</v>
      </c>
      <c r="L590" s="420"/>
      <c r="M590" s="421"/>
      <c r="N590" s="437">
        <v>4.7356980770032961E-3</v>
      </c>
      <c r="O590" s="417">
        <v>0.12481248</v>
      </c>
      <c r="P590" s="418">
        <v>0.30978597549999998</v>
      </c>
      <c r="Q590" s="437">
        <v>0.80259913019351992</v>
      </c>
      <c r="R590" s="422"/>
      <c r="S590" s="423"/>
      <c r="T590" s="437">
        <v>771.87867704080952</v>
      </c>
      <c r="U590" s="417">
        <v>6.2654804120229645E-4</v>
      </c>
      <c r="V590" s="418">
        <v>8.36951030057413E-4</v>
      </c>
      <c r="W590" s="437">
        <v>2.8972812080256954E-3</v>
      </c>
      <c r="X590" s="417">
        <v>7.4127608915906785E-4</v>
      </c>
      <c r="Y590" s="418">
        <v>9.9022619047619046E-4</v>
      </c>
      <c r="Z590" s="437">
        <v>3.8693676219079794E-3</v>
      </c>
      <c r="AA590" s="417">
        <v>1.37086547E-2</v>
      </c>
      <c r="AB590" s="418">
        <v>1.2069134174999999E-2</v>
      </c>
      <c r="AC590" s="437">
        <v>4.7596094564718645E-2</v>
      </c>
      <c r="AD590" s="417">
        <v>3.9009867999999998E-3</v>
      </c>
      <c r="AE590" s="418">
        <v>2.1203877400000001E-3</v>
      </c>
      <c r="AF590" s="437">
        <v>8.8632240854294424E-3</v>
      </c>
      <c r="AG590" s="417">
        <v>2.2290936300000001E-2</v>
      </c>
      <c r="AH590" s="418">
        <v>9.4587179300000008E-3</v>
      </c>
      <c r="AI590" s="437">
        <v>1.0487880991115004E-2</v>
      </c>
      <c r="AJ590" s="417">
        <v>1.0030993699999999E-2</v>
      </c>
      <c r="AK590" s="418">
        <v>4.6411836649999996E-3</v>
      </c>
      <c r="AL590" s="437">
        <v>3.9054822070662826E-3</v>
      </c>
      <c r="AM590" s="417">
        <v>4.3021458200000001E-2</v>
      </c>
      <c r="AN590" s="418">
        <v>3.4467170105E-2</v>
      </c>
      <c r="AO590" s="437">
        <v>0.10470608225920829</v>
      </c>
      <c r="AP590" s="417">
        <v>0.12771277</v>
      </c>
      <c r="AQ590" s="418">
        <v>0.33155315200000002</v>
      </c>
      <c r="AR590" s="440">
        <v>0.33155315200000002</v>
      </c>
      <c r="AS590" s="422"/>
      <c r="AT590" s="423"/>
      <c r="AU590" s="423"/>
    </row>
    <row r="591" spans="1:47" x14ac:dyDescent="0.2">
      <c r="A591" s="231">
        <v>1989</v>
      </c>
      <c r="B591" s="232">
        <v>27</v>
      </c>
      <c r="C591" s="417">
        <v>2.4157565499999998</v>
      </c>
      <c r="D591" s="418">
        <v>1.2642085064999999</v>
      </c>
      <c r="E591" s="437">
        <v>5.3914603134939858</v>
      </c>
      <c r="F591" s="417">
        <v>1.1018984300000001</v>
      </c>
      <c r="G591" s="418">
        <v>0.58927104699999999</v>
      </c>
      <c r="H591" s="437">
        <v>1.3487520029360778</v>
      </c>
      <c r="I591" s="417">
        <v>1.7204025199999999</v>
      </c>
      <c r="J591" s="418">
        <v>2.9167492269999999</v>
      </c>
      <c r="K591" s="437">
        <v>7.1772699994273621</v>
      </c>
      <c r="L591" s="420"/>
      <c r="M591" s="421"/>
      <c r="N591" s="437">
        <v>4.7390935640549119E-3</v>
      </c>
      <c r="O591" s="417">
        <v>0.12481248</v>
      </c>
      <c r="P591" s="418">
        <v>0.30978597549999998</v>
      </c>
      <c r="Q591" s="437">
        <v>0.80267235433474671</v>
      </c>
      <c r="R591" s="422"/>
      <c r="S591" s="423"/>
      <c r="T591" s="437">
        <v>771.9695588429048</v>
      </c>
      <c r="U591" s="417">
        <v>6.2654804120229645E-4</v>
      </c>
      <c r="V591" s="418">
        <v>8.36951030057413E-4</v>
      </c>
      <c r="W591" s="437">
        <v>2.9006307595799957E-3</v>
      </c>
      <c r="X591" s="417">
        <v>7.4127608915906785E-4</v>
      </c>
      <c r="Y591" s="418">
        <v>9.9022619047619046E-4</v>
      </c>
      <c r="Z591" s="437">
        <v>3.8844387874623228E-3</v>
      </c>
      <c r="AA591" s="417">
        <v>1.37086547E-2</v>
      </c>
      <c r="AB591" s="418">
        <v>1.2069134174999999E-2</v>
      </c>
      <c r="AC591" s="437">
        <v>4.7651129609095594E-2</v>
      </c>
      <c r="AD591" s="417">
        <v>3.9009867999999998E-3</v>
      </c>
      <c r="AE591" s="418">
        <v>2.1203877400000001E-3</v>
      </c>
      <c r="AF591" s="437">
        <v>8.8734629892812337E-3</v>
      </c>
      <c r="AG591" s="417">
        <v>2.2290936300000001E-2</v>
      </c>
      <c r="AH591" s="418">
        <v>9.4587179300000008E-3</v>
      </c>
      <c r="AI591" s="437">
        <v>1.0499990837771291E-2</v>
      </c>
      <c r="AJ591" s="417">
        <v>1.0030993699999999E-2</v>
      </c>
      <c r="AK591" s="418">
        <v>4.6411836649999996E-3</v>
      </c>
      <c r="AL591" s="437">
        <v>3.9099908820206886E-3</v>
      </c>
      <c r="AM591" s="417">
        <v>4.3021458200000001E-2</v>
      </c>
      <c r="AN591" s="418">
        <v>3.4467170105E-2</v>
      </c>
      <c r="AO591" s="437">
        <v>0.10482726960378567</v>
      </c>
      <c r="AP591" s="417">
        <v>0.12771277</v>
      </c>
      <c r="AQ591" s="418">
        <v>0.33155315200000002</v>
      </c>
      <c r="AR591" s="440">
        <v>0.33155315200000002</v>
      </c>
      <c r="AS591" s="422"/>
      <c r="AT591" s="423"/>
      <c r="AU591" s="423"/>
    </row>
    <row r="592" spans="1:47" x14ac:dyDescent="0.2">
      <c r="A592" s="231">
        <v>1989</v>
      </c>
      <c r="B592" s="232">
        <v>28</v>
      </c>
      <c r="C592" s="417">
        <v>2.4157565499999998</v>
      </c>
      <c r="D592" s="418">
        <v>1.2642085064999999</v>
      </c>
      <c r="E592" s="437">
        <v>5.3928011345323279</v>
      </c>
      <c r="F592" s="417">
        <v>1.1018984300000001</v>
      </c>
      <c r="G592" s="418">
        <v>0.58927104699999999</v>
      </c>
      <c r="H592" s="437">
        <v>1.3498380874105589</v>
      </c>
      <c r="I592" s="417">
        <v>1.7204025199999999</v>
      </c>
      <c r="J592" s="418">
        <v>2.9167492269999999</v>
      </c>
      <c r="K592" s="437">
        <v>7.1800769200025778</v>
      </c>
      <c r="L592" s="420"/>
      <c r="M592" s="421"/>
      <c r="N592" s="437">
        <v>4.7414636111648301E-3</v>
      </c>
      <c r="O592" s="417">
        <v>0.12481248</v>
      </c>
      <c r="P592" s="418">
        <v>0.30978597549999998</v>
      </c>
      <c r="Q592" s="437">
        <v>0.80272205903891902</v>
      </c>
      <c r="R592" s="422"/>
      <c r="S592" s="423"/>
      <c r="T592" s="437">
        <v>771.95729621173666</v>
      </c>
      <c r="U592" s="417">
        <v>6.2654804120229645E-4</v>
      </c>
      <c r="V592" s="418">
        <v>8.36951030057413E-4</v>
      </c>
      <c r="W592" s="437">
        <v>2.9029678527686454E-3</v>
      </c>
      <c r="X592" s="417">
        <v>7.4127608915906785E-4</v>
      </c>
      <c r="Y592" s="418">
        <v>9.9022619047619046E-4</v>
      </c>
      <c r="Z592" s="437">
        <v>3.8949751821053319E-3</v>
      </c>
      <c r="AA592" s="417">
        <v>1.37086547E-2</v>
      </c>
      <c r="AB592" s="418">
        <v>1.2069134174999999E-2</v>
      </c>
      <c r="AC592" s="437">
        <v>4.7689527557532398E-2</v>
      </c>
      <c r="AD592" s="417">
        <v>3.9009867999999998E-3</v>
      </c>
      <c r="AE592" s="418">
        <v>2.1203877400000001E-3</v>
      </c>
      <c r="AF592" s="437">
        <v>8.8806030136014975E-3</v>
      </c>
      <c r="AG592" s="417">
        <v>2.2290936300000001E-2</v>
      </c>
      <c r="AH592" s="418">
        <v>9.4587179300000008E-3</v>
      </c>
      <c r="AI592" s="437">
        <v>1.0508476332753177E-2</v>
      </c>
      <c r="AJ592" s="417">
        <v>1.0030993699999999E-2</v>
      </c>
      <c r="AK592" s="418">
        <v>4.6411836649999996E-3</v>
      </c>
      <c r="AL592" s="437">
        <v>3.9131409753110297E-3</v>
      </c>
      <c r="AM592" s="417">
        <v>4.3021458200000001E-2</v>
      </c>
      <c r="AN592" s="418">
        <v>3.4467170105E-2</v>
      </c>
      <c r="AO592" s="437">
        <v>0.10491146734996455</v>
      </c>
      <c r="AP592" s="417">
        <v>0.12771277</v>
      </c>
      <c r="AQ592" s="418">
        <v>0.33155315200000002</v>
      </c>
      <c r="AR592" s="440">
        <v>0.33155315200000002</v>
      </c>
      <c r="AS592" s="422"/>
      <c r="AT592" s="423"/>
      <c r="AU592" s="423"/>
    </row>
    <row r="593" spans="1:47" x14ac:dyDescent="0.2">
      <c r="A593" s="231">
        <v>1989</v>
      </c>
      <c r="B593" s="232">
        <v>29</v>
      </c>
      <c r="C593" s="417">
        <v>2.4157565499999998</v>
      </c>
      <c r="D593" s="418">
        <v>1.2642085064999999</v>
      </c>
      <c r="E593" s="437">
        <v>5.3940545316798918</v>
      </c>
      <c r="F593" s="417">
        <v>1.1018984300000001</v>
      </c>
      <c r="G593" s="418">
        <v>0.58927104699999999</v>
      </c>
      <c r="H593" s="437">
        <v>1.3508441405159695</v>
      </c>
      <c r="I593" s="417">
        <v>1.7204025199999999</v>
      </c>
      <c r="J593" s="418">
        <v>2.9167492269999999</v>
      </c>
      <c r="K593" s="437">
        <v>7.1826641445033692</v>
      </c>
      <c r="L593" s="420"/>
      <c r="M593" s="421"/>
      <c r="N593" s="437">
        <v>4.7436684078312526E-3</v>
      </c>
      <c r="O593" s="417">
        <v>0.12481248</v>
      </c>
      <c r="P593" s="418">
        <v>0.30978597549999998</v>
      </c>
      <c r="Q593" s="437">
        <v>0.80277037927496042</v>
      </c>
      <c r="R593" s="422"/>
      <c r="S593" s="423"/>
      <c r="T593" s="437">
        <v>771.93271419224027</v>
      </c>
      <c r="U593" s="417">
        <v>6.2654804120229645E-4</v>
      </c>
      <c r="V593" s="418">
        <v>8.36951030057413E-4</v>
      </c>
      <c r="W593" s="437">
        <v>2.9051333027632687E-3</v>
      </c>
      <c r="X593" s="417">
        <v>7.4127608915906785E-4</v>
      </c>
      <c r="Y593" s="418">
        <v>9.9022619047619046E-4</v>
      </c>
      <c r="Z593" s="437">
        <v>3.9047410183819129E-3</v>
      </c>
      <c r="AA593" s="417">
        <v>1.37086547E-2</v>
      </c>
      <c r="AB593" s="418">
        <v>1.2069134174999999E-2</v>
      </c>
      <c r="AC593" s="437">
        <v>4.7725103193907263E-2</v>
      </c>
      <c r="AD593" s="417">
        <v>3.9009867999999998E-3</v>
      </c>
      <c r="AE593" s="418">
        <v>2.1203877400000001E-3</v>
      </c>
      <c r="AF593" s="437">
        <v>8.8872180828581671E-3</v>
      </c>
      <c r="AG593" s="417">
        <v>2.2290936300000001E-2</v>
      </c>
      <c r="AH593" s="418">
        <v>9.4587179300000008E-3</v>
      </c>
      <c r="AI593" s="437">
        <v>1.0516296028549782E-2</v>
      </c>
      <c r="AJ593" s="417">
        <v>1.0030993699999999E-2</v>
      </c>
      <c r="AK593" s="418">
        <v>4.6411836649999996E-3</v>
      </c>
      <c r="AL593" s="437">
        <v>3.9160635551656756E-3</v>
      </c>
      <c r="AM593" s="417">
        <v>4.3021458200000001E-2</v>
      </c>
      <c r="AN593" s="418">
        <v>3.4467170105E-2</v>
      </c>
      <c r="AO593" s="437">
        <v>0.10498999146696439</v>
      </c>
      <c r="AP593" s="417">
        <v>0.12771277</v>
      </c>
      <c r="AQ593" s="418">
        <v>0.33155315200000002</v>
      </c>
      <c r="AR593" s="440">
        <v>0.33155315200000002</v>
      </c>
      <c r="AS593" s="422"/>
      <c r="AT593" s="423"/>
      <c r="AU593" s="423"/>
    </row>
    <row r="594" spans="1:47" x14ac:dyDescent="0.2">
      <c r="A594" s="231">
        <v>1989</v>
      </c>
      <c r="B594" s="232">
        <v>30</v>
      </c>
      <c r="C594" s="417">
        <v>2.4157565499999998</v>
      </c>
      <c r="D594" s="418">
        <v>1.2642085064999999</v>
      </c>
      <c r="E594" s="437">
        <v>5.3952012280977195</v>
      </c>
      <c r="F594" s="417">
        <v>1.1018984300000001</v>
      </c>
      <c r="G594" s="418">
        <v>0.58927104699999999</v>
      </c>
      <c r="H594" s="437">
        <v>1.3517717746859355</v>
      </c>
      <c r="I594" s="417">
        <v>1.7204025199999999</v>
      </c>
      <c r="J594" s="418">
        <v>2.9167492269999999</v>
      </c>
      <c r="K594" s="437">
        <v>7.1850471895551893</v>
      </c>
      <c r="L594" s="420"/>
      <c r="M594" s="421"/>
      <c r="N594" s="437">
        <v>4.745677609396144E-3</v>
      </c>
      <c r="O594" s="417">
        <v>0.12481248</v>
      </c>
      <c r="P594" s="418">
        <v>0.30978597549999998</v>
      </c>
      <c r="Q594" s="437">
        <v>0.80281397839657009</v>
      </c>
      <c r="R594" s="422"/>
      <c r="S594" s="423"/>
      <c r="T594" s="437">
        <v>771.90428816728945</v>
      </c>
      <c r="U594" s="417">
        <v>6.2654804120229645E-4</v>
      </c>
      <c r="V594" s="418">
        <v>8.36951030057413E-4</v>
      </c>
      <c r="W594" s="437">
        <v>2.9071216409857679E-3</v>
      </c>
      <c r="X594" s="417">
        <v>7.4127608915906785E-4</v>
      </c>
      <c r="Y594" s="418">
        <v>9.9022619047619046E-4</v>
      </c>
      <c r="Z594" s="437">
        <v>3.9136842682376749E-3</v>
      </c>
      <c r="AA594" s="417">
        <v>1.37086547E-2</v>
      </c>
      <c r="AB594" s="418">
        <v>1.2069134174999999E-2</v>
      </c>
      <c r="AC594" s="437">
        <v>4.7757785137724877E-2</v>
      </c>
      <c r="AD594" s="417">
        <v>3.9009867999999998E-3</v>
      </c>
      <c r="AE594" s="418">
        <v>2.1203877400000001E-3</v>
      </c>
      <c r="AF594" s="437">
        <v>8.8933129431232275E-3</v>
      </c>
      <c r="AG594" s="417">
        <v>2.2290936300000001E-2</v>
      </c>
      <c r="AH594" s="418">
        <v>9.4587179300000008E-3</v>
      </c>
      <c r="AI594" s="437">
        <v>1.0523496993303776E-2</v>
      </c>
      <c r="AJ594" s="417">
        <v>1.0030993699999999E-2</v>
      </c>
      <c r="AK594" s="418">
        <v>4.6411836649999996E-3</v>
      </c>
      <c r="AL594" s="437">
        <v>3.918745795235639E-3</v>
      </c>
      <c r="AM594" s="417">
        <v>4.3021458200000001E-2</v>
      </c>
      <c r="AN594" s="418">
        <v>3.4467170105E-2</v>
      </c>
      <c r="AO594" s="437">
        <v>0.10506140872378018</v>
      </c>
      <c r="AP594" s="417">
        <v>0.12771277</v>
      </c>
      <c r="AQ594" s="418">
        <v>0.33155315200000002</v>
      </c>
      <c r="AR594" s="440">
        <v>0.33155315200000002</v>
      </c>
      <c r="AS594" s="422"/>
      <c r="AT594" s="423"/>
      <c r="AU594" s="423"/>
    </row>
    <row r="595" spans="1:47" x14ac:dyDescent="0.2">
      <c r="A595" s="231">
        <v>1989</v>
      </c>
      <c r="B595" s="232">
        <v>31</v>
      </c>
      <c r="C595" s="417">
        <v>2.4157565499999998</v>
      </c>
      <c r="D595" s="418">
        <v>1.2642085064999999</v>
      </c>
      <c r="E595" s="437">
        <v>5.3961186731108306</v>
      </c>
      <c r="F595" s="417">
        <v>1.1018984300000001</v>
      </c>
      <c r="G595" s="418">
        <v>0.58927104699999999</v>
      </c>
      <c r="H595" s="437">
        <v>1.3525189952363121</v>
      </c>
      <c r="I595" s="417">
        <v>1.7204025199999999</v>
      </c>
      <c r="J595" s="418">
        <v>2.9167492269999999</v>
      </c>
      <c r="K595" s="437">
        <v>7.1869811200741962</v>
      </c>
      <c r="L595" s="420"/>
      <c r="M595" s="421"/>
      <c r="N595" s="437">
        <v>4.7473143810801499E-3</v>
      </c>
      <c r="O595" s="417">
        <v>0.12481248</v>
      </c>
      <c r="P595" s="418">
        <v>0.30978597549999998</v>
      </c>
      <c r="Q595" s="437">
        <v>0.80284740398605747</v>
      </c>
      <c r="R595" s="422"/>
      <c r="S595" s="423"/>
      <c r="T595" s="437">
        <v>771.87828289678282</v>
      </c>
      <c r="U595" s="417">
        <v>6.2654804120229645E-4</v>
      </c>
      <c r="V595" s="418">
        <v>8.36951030057413E-4</v>
      </c>
      <c r="W595" s="437">
        <v>2.9087259118829355E-3</v>
      </c>
      <c r="X595" s="417">
        <v>7.4127608915906785E-4</v>
      </c>
      <c r="Y595" s="418">
        <v>9.9022619047619046E-4</v>
      </c>
      <c r="Z595" s="437">
        <v>3.920972625533467E-3</v>
      </c>
      <c r="AA595" s="417">
        <v>1.37086547E-2</v>
      </c>
      <c r="AB595" s="418">
        <v>1.2069134174999999E-2</v>
      </c>
      <c r="AC595" s="437">
        <v>4.7784244616983142E-2</v>
      </c>
      <c r="AD595" s="417">
        <v>3.9009867999999998E-3</v>
      </c>
      <c r="AE595" s="418">
        <v>2.1203877400000001E-3</v>
      </c>
      <c r="AF595" s="437">
        <v>8.8982577140249847E-3</v>
      </c>
      <c r="AG595" s="417">
        <v>2.2290936300000001E-2</v>
      </c>
      <c r="AH595" s="418">
        <v>9.4587179300000008E-3</v>
      </c>
      <c r="AI595" s="437">
        <v>1.0529326840814469E-2</v>
      </c>
      <c r="AJ595" s="417">
        <v>1.0030993699999999E-2</v>
      </c>
      <c r="AK595" s="418">
        <v>4.6411836649999996E-3</v>
      </c>
      <c r="AL595" s="437">
        <v>3.9209095891226241E-3</v>
      </c>
      <c r="AM595" s="417">
        <v>4.3021458200000001E-2</v>
      </c>
      <c r="AN595" s="418">
        <v>3.4467170105E-2</v>
      </c>
      <c r="AO595" s="437">
        <v>0.10511984419442592</v>
      </c>
      <c r="AP595" s="417">
        <v>0.12771277</v>
      </c>
      <c r="AQ595" s="418">
        <v>0.33155315200000002</v>
      </c>
      <c r="AR595" s="440">
        <v>0.33155315200000002</v>
      </c>
      <c r="AS595" s="422"/>
      <c r="AT595" s="423"/>
      <c r="AU595" s="423"/>
    </row>
    <row r="596" spans="1:47" x14ac:dyDescent="0.2">
      <c r="A596" s="231">
        <v>1989</v>
      </c>
      <c r="B596" s="232">
        <v>32</v>
      </c>
      <c r="C596" s="417">
        <v>2.4157565499999998</v>
      </c>
      <c r="D596" s="418">
        <v>1.2642085064999999</v>
      </c>
      <c r="E596" s="419">
        <v>5.3961186731108306</v>
      </c>
      <c r="F596" s="417">
        <v>1.1018984300000001</v>
      </c>
      <c r="G596" s="418">
        <v>0.58927104699999999</v>
      </c>
      <c r="H596" s="419">
        <v>1.3525189952363121</v>
      </c>
      <c r="I596" s="417">
        <v>1.7204025199999999</v>
      </c>
      <c r="J596" s="418">
        <v>2.9167492269999999</v>
      </c>
      <c r="K596" s="419">
        <v>7.1869811200741962</v>
      </c>
      <c r="L596" s="420"/>
      <c r="M596" s="421"/>
      <c r="N596" s="419">
        <v>4.7473143810801499E-3</v>
      </c>
      <c r="O596" s="417">
        <v>0.12481248</v>
      </c>
      <c r="P596" s="418">
        <v>0.30978597549999998</v>
      </c>
      <c r="Q596" s="419">
        <v>0.80284740398605747</v>
      </c>
      <c r="R596" s="425"/>
      <c r="S596" s="426"/>
      <c r="T596" s="419">
        <v>771.87828289678282</v>
      </c>
      <c r="U596" s="417">
        <v>6.2654804120229645E-4</v>
      </c>
      <c r="V596" s="418">
        <v>8.36951030057413E-4</v>
      </c>
      <c r="W596" s="419">
        <v>2.9087259118829355E-3</v>
      </c>
      <c r="X596" s="417">
        <v>7.4127608915906785E-4</v>
      </c>
      <c r="Y596" s="418">
        <v>9.9022619047619046E-4</v>
      </c>
      <c r="Z596" s="419">
        <v>3.920972625533467E-3</v>
      </c>
      <c r="AA596" s="417">
        <v>1.37086547E-2</v>
      </c>
      <c r="AB596" s="418">
        <v>1.2069134174999999E-2</v>
      </c>
      <c r="AC596" s="419">
        <v>4.7784244616983142E-2</v>
      </c>
      <c r="AD596" s="417">
        <v>3.9009867999999998E-3</v>
      </c>
      <c r="AE596" s="418">
        <v>2.1203877400000001E-3</v>
      </c>
      <c r="AF596" s="419">
        <v>8.8982577140249847E-3</v>
      </c>
      <c r="AG596" s="417">
        <v>2.2290936300000001E-2</v>
      </c>
      <c r="AH596" s="418">
        <v>9.4587179300000008E-3</v>
      </c>
      <c r="AI596" s="419">
        <v>1.0529326840814469E-2</v>
      </c>
      <c r="AJ596" s="417">
        <v>1.0030993699999999E-2</v>
      </c>
      <c r="AK596" s="418">
        <v>4.6411836649999996E-3</v>
      </c>
      <c r="AL596" s="419">
        <v>3.9209095891226241E-3</v>
      </c>
      <c r="AM596" s="417">
        <v>4.3021458200000001E-2</v>
      </c>
      <c r="AN596" s="418">
        <v>3.4467170105E-2</v>
      </c>
      <c r="AO596" s="419">
        <v>0.10511984419442592</v>
      </c>
      <c r="AP596" s="417">
        <v>0.12771277</v>
      </c>
      <c r="AQ596" s="418">
        <v>0.33155315200000002</v>
      </c>
      <c r="AR596" s="440">
        <v>0.33155315200000002</v>
      </c>
      <c r="AS596" s="425"/>
      <c r="AT596" s="426"/>
      <c r="AU596" s="426"/>
    </row>
    <row r="597" spans="1:47" x14ac:dyDescent="0.2">
      <c r="A597" s="231">
        <v>1989</v>
      </c>
      <c r="B597" s="232">
        <v>33</v>
      </c>
      <c r="C597" s="417">
        <v>2.4157565499999998</v>
      </c>
      <c r="D597" s="418">
        <v>1.2642085064999999</v>
      </c>
      <c r="E597" s="419">
        <v>5.3961186731108306</v>
      </c>
      <c r="F597" s="417">
        <v>1.1018984300000001</v>
      </c>
      <c r="G597" s="418">
        <v>0.58927104699999999</v>
      </c>
      <c r="H597" s="419">
        <v>1.3525189952363121</v>
      </c>
      <c r="I597" s="417">
        <v>1.7204025199999999</v>
      </c>
      <c r="J597" s="418">
        <v>2.9167492269999999</v>
      </c>
      <c r="K597" s="419">
        <v>7.1869811200741962</v>
      </c>
      <c r="L597" s="420"/>
      <c r="M597" s="421"/>
      <c r="N597" s="419">
        <v>4.7473143810801499E-3</v>
      </c>
      <c r="O597" s="417">
        <v>0.12481248</v>
      </c>
      <c r="P597" s="418">
        <v>0.30978597549999998</v>
      </c>
      <c r="Q597" s="419">
        <v>0.80284740398605747</v>
      </c>
      <c r="R597" s="425"/>
      <c r="S597" s="426"/>
      <c r="T597" s="419">
        <v>771.87828289678282</v>
      </c>
      <c r="U597" s="417">
        <v>6.2654804120229645E-4</v>
      </c>
      <c r="V597" s="418">
        <v>8.36951030057413E-4</v>
      </c>
      <c r="W597" s="419">
        <v>2.9087259118829355E-3</v>
      </c>
      <c r="X597" s="417">
        <v>7.4127608915906785E-4</v>
      </c>
      <c r="Y597" s="418">
        <v>9.9022619047619046E-4</v>
      </c>
      <c r="Z597" s="419">
        <v>3.920972625533467E-3</v>
      </c>
      <c r="AA597" s="417">
        <v>1.37086547E-2</v>
      </c>
      <c r="AB597" s="418">
        <v>1.2069134174999999E-2</v>
      </c>
      <c r="AC597" s="419">
        <v>4.7784244616983142E-2</v>
      </c>
      <c r="AD597" s="417">
        <v>3.9009867999999998E-3</v>
      </c>
      <c r="AE597" s="418">
        <v>2.1203877400000001E-3</v>
      </c>
      <c r="AF597" s="419">
        <v>8.8982577140249847E-3</v>
      </c>
      <c r="AG597" s="417">
        <v>2.2290936300000001E-2</v>
      </c>
      <c r="AH597" s="418">
        <v>9.4587179300000008E-3</v>
      </c>
      <c r="AI597" s="419">
        <v>1.0529326840814469E-2</v>
      </c>
      <c r="AJ597" s="417">
        <v>1.0030993699999999E-2</v>
      </c>
      <c r="AK597" s="418">
        <v>4.6411836649999996E-3</v>
      </c>
      <c r="AL597" s="419">
        <v>3.9209095891226241E-3</v>
      </c>
      <c r="AM597" s="417">
        <v>4.3021458200000001E-2</v>
      </c>
      <c r="AN597" s="418">
        <v>3.4467170105E-2</v>
      </c>
      <c r="AO597" s="419">
        <v>0.10511984419442592</v>
      </c>
      <c r="AP597" s="417">
        <v>0.12771277</v>
      </c>
      <c r="AQ597" s="418">
        <v>0.33155315200000002</v>
      </c>
      <c r="AR597" s="440">
        <v>0.33155315200000002</v>
      </c>
      <c r="AS597" s="425"/>
      <c r="AT597" s="426"/>
      <c r="AU597" s="426"/>
    </row>
    <row r="598" spans="1:47" x14ac:dyDescent="0.2">
      <c r="A598" s="231">
        <v>1989</v>
      </c>
      <c r="B598" s="232">
        <v>34</v>
      </c>
      <c r="C598" s="417">
        <v>2.4157565499999998</v>
      </c>
      <c r="D598" s="418">
        <v>1.2642085064999999</v>
      </c>
      <c r="E598" s="419">
        <v>5.3961186731108306</v>
      </c>
      <c r="F598" s="417">
        <v>1.1018984300000001</v>
      </c>
      <c r="G598" s="418">
        <v>0.58927104699999999</v>
      </c>
      <c r="H598" s="419">
        <v>1.3525189952363121</v>
      </c>
      <c r="I598" s="417">
        <v>1.7204025199999999</v>
      </c>
      <c r="J598" s="418">
        <v>2.9167492269999999</v>
      </c>
      <c r="K598" s="419">
        <v>7.1869811200741962</v>
      </c>
      <c r="L598" s="420"/>
      <c r="M598" s="421"/>
      <c r="N598" s="419">
        <v>4.7473143810801499E-3</v>
      </c>
      <c r="O598" s="417">
        <v>0.12481248</v>
      </c>
      <c r="P598" s="418">
        <v>0.30978597549999998</v>
      </c>
      <c r="Q598" s="419">
        <v>0.80284740398605747</v>
      </c>
      <c r="R598" s="425"/>
      <c r="S598" s="426"/>
      <c r="T598" s="419">
        <v>771.87828289678282</v>
      </c>
      <c r="U598" s="417">
        <v>6.2654804120229645E-4</v>
      </c>
      <c r="V598" s="418">
        <v>8.36951030057413E-4</v>
      </c>
      <c r="W598" s="419">
        <v>2.9087259118829355E-3</v>
      </c>
      <c r="X598" s="417">
        <v>7.4127608915906785E-4</v>
      </c>
      <c r="Y598" s="418">
        <v>9.9022619047619046E-4</v>
      </c>
      <c r="Z598" s="419">
        <v>3.920972625533467E-3</v>
      </c>
      <c r="AA598" s="417">
        <v>1.37086547E-2</v>
      </c>
      <c r="AB598" s="418">
        <v>1.2069134174999999E-2</v>
      </c>
      <c r="AC598" s="419">
        <v>4.7784244616983142E-2</v>
      </c>
      <c r="AD598" s="417">
        <v>3.9009867999999998E-3</v>
      </c>
      <c r="AE598" s="418">
        <v>2.1203877400000001E-3</v>
      </c>
      <c r="AF598" s="419">
        <v>8.8982577140249847E-3</v>
      </c>
      <c r="AG598" s="417">
        <v>2.2290936300000001E-2</v>
      </c>
      <c r="AH598" s="418">
        <v>9.4587179300000008E-3</v>
      </c>
      <c r="AI598" s="419">
        <v>1.0529326840814469E-2</v>
      </c>
      <c r="AJ598" s="417">
        <v>1.0030993699999999E-2</v>
      </c>
      <c r="AK598" s="418">
        <v>4.6411836649999996E-3</v>
      </c>
      <c r="AL598" s="419">
        <v>3.9209095891226241E-3</v>
      </c>
      <c r="AM598" s="417">
        <v>4.3021458200000001E-2</v>
      </c>
      <c r="AN598" s="418">
        <v>3.4467170105E-2</v>
      </c>
      <c r="AO598" s="419">
        <v>0.10511984419442592</v>
      </c>
      <c r="AP598" s="417">
        <v>0.12771277</v>
      </c>
      <c r="AQ598" s="418">
        <v>0.33155315200000002</v>
      </c>
      <c r="AR598" s="440">
        <v>0.33155315200000002</v>
      </c>
      <c r="AS598" s="425"/>
      <c r="AT598" s="426"/>
      <c r="AU598" s="426"/>
    </row>
    <row r="599" spans="1:47" x14ac:dyDescent="0.2">
      <c r="A599" s="231">
        <v>1989</v>
      </c>
      <c r="B599" s="232">
        <v>35</v>
      </c>
      <c r="C599" s="417">
        <v>2.4157565499999998</v>
      </c>
      <c r="D599" s="418">
        <v>1.2642085064999999</v>
      </c>
      <c r="E599" s="419">
        <v>5.3961186731108306</v>
      </c>
      <c r="F599" s="417">
        <v>1.1018984300000001</v>
      </c>
      <c r="G599" s="418">
        <v>0.58927104699999999</v>
      </c>
      <c r="H599" s="419">
        <v>1.3525189952363121</v>
      </c>
      <c r="I599" s="417">
        <v>1.7204025199999999</v>
      </c>
      <c r="J599" s="418">
        <v>2.9167492269999999</v>
      </c>
      <c r="K599" s="419">
        <v>7.1869811200741962</v>
      </c>
      <c r="L599" s="420"/>
      <c r="M599" s="421"/>
      <c r="N599" s="419">
        <v>4.7473143810801499E-3</v>
      </c>
      <c r="O599" s="417">
        <v>0.12481248</v>
      </c>
      <c r="P599" s="418">
        <v>0.30978597549999998</v>
      </c>
      <c r="Q599" s="419">
        <v>0.80284740398605747</v>
      </c>
      <c r="R599" s="425"/>
      <c r="S599" s="426"/>
      <c r="T599" s="419">
        <v>771.87828289678282</v>
      </c>
      <c r="U599" s="417">
        <v>6.2654804120229645E-4</v>
      </c>
      <c r="V599" s="418">
        <v>8.36951030057413E-4</v>
      </c>
      <c r="W599" s="419">
        <v>2.9087259118829355E-3</v>
      </c>
      <c r="X599" s="417">
        <v>7.4127608915906785E-4</v>
      </c>
      <c r="Y599" s="418">
        <v>9.9022619047619046E-4</v>
      </c>
      <c r="Z599" s="419">
        <v>3.920972625533467E-3</v>
      </c>
      <c r="AA599" s="417">
        <v>1.37086547E-2</v>
      </c>
      <c r="AB599" s="418">
        <v>1.2069134174999999E-2</v>
      </c>
      <c r="AC599" s="419">
        <v>4.7784244616983142E-2</v>
      </c>
      <c r="AD599" s="417">
        <v>3.9009867999999998E-3</v>
      </c>
      <c r="AE599" s="418">
        <v>2.1203877400000001E-3</v>
      </c>
      <c r="AF599" s="419">
        <v>8.8982577140249847E-3</v>
      </c>
      <c r="AG599" s="417">
        <v>2.2290936300000001E-2</v>
      </c>
      <c r="AH599" s="418">
        <v>9.4587179300000008E-3</v>
      </c>
      <c r="AI599" s="419">
        <v>1.0529326840814469E-2</v>
      </c>
      <c r="AJ599" s="417">
        <v>1.0030993699999999E-2</v>
      </c>
      <c r="AK599" s="418">
        <v>4.6411836649999996E-3</v>
      </c>
      <c r="AL599" s="419">
        <v>3.9209095891226241E-3</v>
      </c>
      <c r="AM599" s="417">
        <v>4.3021458200000001E-2</v>
      </c>
      <c r="AN599" s="418">
        <v>3.4467170105E-2</v>
      </c>
      <c r="AO599" s="419">
        <v>0.10511984419442592</v>
      </c>
      <c r="AP599" s="417">
        <v>0.12771277</v>
      </c>
      <c r="AQ599" s="418">
        <v>0.33155315200000002</v>
      </c>
      <c r="AR599" s="440">
        <v>0.33155315200000002</v>
      </c>
      <c r="AS599" s="425"/>
      <c r="AT599" s="426"/>
      <c r="AU599" s="426"/>
    </row>
    <row r="600" spans="1:47" x14ac:dyDescent="0.2">
      <c r="A600" s="231">
        <v>1989</v>
      </c>
      <c r="B600" s="232">
        <v>36</v>
      </c>
      <c r="C600" s="417">
        <v>2.4157565499999998</v>
      </c>
      <c r="D600" s="418">
        <v>1.2642085064999999</v>
      </c>
      <c r="E600" s="419">
        <v>5.3961186731108306</v>
      </c>
      <c r="F600" s="417">
        <v>1.1018984300000001</v>
      </c>
      <c r="G600" s="418">
        <v>0.58927104699999999</v>
      </c>
      <c r="H600" s="419">
        <v>1.3525189952363121</v>
      </c>
      <c r="I600" s="417">
        <v>1.7204025199999999</v>
      </c>
      <c r="J600" s="418">
        <v>2.9167492269999999</v>
      </c>
      <c r="K600" s="419">
        <v>7.1869811200741962</v>
      </c>
      <c r="L600" s="420"/>
      <c r="M600" s="421"/>
      <c r="N600" s="419">
        <v>4.7473143810801499E-3</v>
      </c>
      <c r="O600" s="417">
        <v>0.12481248</v>
      </c>
      <c r="P600" s="418">
        <v>0.30978597549999998</v>
      </c>
      <c r="Q600" s="419">
        <v>0.80284740398605747</v>
      </c>
      <c r="R600" s="425"/>
      <c r="S600" s="426"/>
      <c r="T600" s="419">
        <v>771.87828289678282</v>
      </c>
      <c r="U600" s="417">
        <v>6.2654804120229645E-4</v>
      </c>
      <c r="V600" s="418">
        <v>8.36951030057413E-4</v>
      </c>
      <c r="W600" s="419">
        <v>2.9087259118829355E-3</v>
      </c>
      <c r="X600" s="417">
        <v>7.4127608915906785E-4</v>
      </c>
      <c r="Y600" s="418">
        <v>9.9022619047619046E-4</v>
      </c>
      <c r="Z600" s="419">
        <v>3.920972625533467E-3</v>
      </c>
      <c r="AA600" s="417">
        <v>1.37086547E-2</v>
      </c>
      <c r="AB600" s="418">
        <v>1.2069134174999999E-2</v>
      </c>
      <c r="AC600" s="419">
        <v>4.7784244616983142E-2</v>
      </c>
      <c r="AD600" s="417">
        <v>3.9009867999999998E-3</v>
      </c>
      <c r="AE600" s="418">
        <v>2.1203877400000001E-3</v>
      </c>
      <c r="AF600" s="419">
        <v>8.8982577140249847E-3</v>
      </c>
      <c r="AG600" s="417">
        <v>2.2290936300000001E-2</v>
      </c>
      <c r="AH600" s="418">
        <v>9.4587179300000008E-3</v>
      </c>
      <c r="AI600" s="419">
        <v>1.0529326840814469E-2</v>
      </c>
      <c r="AJ600" s="417">
        <v>1.0030993699999999E-2</v>
      </c>
      <c r="AK600" s="418">
        <v>4.6411836649999996E-3</v>
      </c>
      <c r="AL600" s="419">
        <v>3.9209095891226241E-3</v>
      </c>
      <c r="AM600" s="417">
        <v>4.3021458200000001E-2</v>
      </c>
      <c r="AN600" s="418">
        <v>3.4467170105E-2</v>
      </c>
      <c r="AO600" s="419">
        <v>0.10511984419442592</v>
      </c>
      <c r="AP600" s="417">
        <v>0.12771277</v>
      </c>
      <c r="AQ600" s="418">
        <v>0.33155315200000002</v>
      </c>
      <c r="AR600" s="440">
        <v>0.33155315200000002</v>
      </c>
      <c r="AS600" s="425"/>
      <c r="AT600" s="426"/>
      <c r="AU600" s="426"/>
    </row>
    <row r="601" spans="1:47" x14ac:dyDescent="0.2">
      <c r="A601" s="231">
        <v>1989</v>
      </c>
      <c r="B601" s="232">
        <v>37</v>
      </c>
      <c r="C601" s="417">
        <v>2.4157565499999998</v>
      </c>
      <c r="D601" s="418">
        <v>1.2642085064999999</v>
      </c>
      <c r="E601" s="419">
        <v>5.3961186731108306</v>
      </c>
      <c r="F601" s="417">
        <v>1.1018984300000001</v>
      </c>
      <c r="G601" s="418">
        <v>0.58927104699999999</v>
      </c>
      <c r="H601" s="419">
        <v>1.3525189952363121</v>
      </c>
      <c r="I601" s="417">
        <v>1.7204025199999999</v>
      </c>
      <c r="J601" s="418">
        <v>2.9167492269999999</v>
      </c>
      <c r="K601" s="419">
        <v>7.1869811200741962</v>
      </c>
      <c r="L601" s="420"/>
      <c r="M601" s="421"/>
      <c r="N601" s="419">
        <v>4.7473143810801499E-3</v>
      </c>
      <c r="O601" s="417">
        <v>0.12481248</v>
      </c>
      <c r="P601" s="418">
        <v>0.30978597549999998</v>
      </c>
      <c r="Q601" s="419">
        <v>0.80284740398605747</v>
      </c>
      <c r="R601" s="425"/>
      <c r="S601" s="426"/>
      <c r="T601" s="419">
        <v>771.87828289678282</v>
      </c>
      <c r="U601" s="417">
        <v>6.2654804120229645E-4</v>
      </c>
      <c r="V601" s="418">
        <v>8.36951030057413E-4</v>
      </c>
      <c r="W601" s="419">
        <v>2.9087259118829355E-3</v>
      </c>
      <c r="X601" s="417">
        <v>7.4127608915906785E-4</v>
      </c>
      <c r="Y601" s="418">
        <v>9.9022619047619046E-4</v>
      </c>
      <c r="Z601" s="419">
        <v>3.920972625533467E-3</v>
      </c>
      <c r="AA601" s="417">
        <v>1.37086547E-2</v>
      </c>
      <c r="AB601" s="418">
        <v>1.2069134174999999E-2</v>
      </c>
      <c r="AC601" s="419">
        <v>4.7784244616983142E-2</v>
      </c>
      <c r="AD601" s="417">
        <v>3.9009867999999998E-3</v>
      </c>
      <c r="AE601" s="418">
        <v>2.1203877400000001E-3</v>
      </c>
      <c r="AF601" s="419">
        <v>8.8982577140249847E-3</v>
      </c>
      <c r="AG601" s="417">
        <v>2.2290936300000001E-2</v>
      </c>
      <c r="AH601" s="418">
        <v>9.4587179300000008E-3</v>
      </c>
      <c r="AI601" s="419">
        <v>1.0529326840814469E-2</v>
      </c>
      <c r="AJ601" s="417">
        <v>1.0030993699999999E-2</v>
      </c>
      <c r="AK601" s="418">
        <v>4.6411836649999996E-3</v>
      </c>
      <c r="AL601" s="419">
        <v>3.9209095891226241E-3</v>
      </c>
      <c r="AM601" s="417">
        <v>4.3021458200000001E-2</v>
      </c>
      <c r="AN601" s="418">
        <v>3.4467170105E-2</v>
      </c>
      <c r="AO601" s="419">
        <v>0.10511984419442592</v>
      </c>
      <c r="AP601" s="417">
        <v>0.12771277</v>
      </c>
      <c r="AQ601" s="418">
        <v>0.33155315200000002</v>
      </c>
      <c r="AR601" s="440">
        <v>0.33155315200000002</v>
      </c>
      <c r="AS601" s="425"/>
      <c r="AT601" s="426"/>
      <c r="AU601" s="426"/>
    </row>
    <row r="602" spans="1:47" x14ac:dyDescent="0.2">
      <c r="A602" s="231">
        <v>1989</v>
      </c>
      <c r="B602" s="232">
        <v>38</v>
      </c>
      <c r="C602" s="417">
        <v>2.4157565499999998</v>
      </c>
      <c r="D602" s="418">
        <v>1.2642085064999999</v>
      </c>
      <c r="E602" s="419">
        <v>5.3961186731108306</v>
      </c>
      <c r="F602" s="417">
        <v>1.1018984300000001</v>
      </c>
      <c r="G602" s="418">
        <v>0.58927104699999999</v>
      </c>
      <c r="H602" s="419">
        <v>1.3525189952363121</v>
      </c>
      <c r="I602" s="417">
        <v>1.7204025199999999</v>
      </c>
      <c r="J602" s="418">
        <v>2.9167492269999999</v>
      </c>
      <c r="K602" s="419">
        <v>7.1869811200741962</v>
      </c>
      <c r="L602" s="420"/>
      <c r="M602" s="421"/>
      <c r="N602" s="419">
        <v>4.7473143810801499E-3</v>
      </c>
      <c r="O602" s="417">
        <v>0.12481248</v>
      </c>
      <c r="P602" s="418">
        <v>0.30978597549999998</v>
      </c>
      <c r="Q602" s="419">
        <v>0.80284740398605747</v>
      </c>
      <c r="R602" s="425"/>
      <c r="S602" s="426"/>
      <c r="T602" s="419">
        <v>771.87828289678282</v>
      </c>
      <c r="U602" s="417">
        <v>6.2654804120229645E-4</v>
      </c>
      <c r="V602" s="418">
        <v>8.36951030057413E-4</v>
      </c>
      <c r="W602" s="419">
        <v>2.9087259118829355E-3</v>
      </c>
      <c r="X602" s="417">
        <v>7.4127608915906785E-4</v>
      </c>
      <c r="Y602" s="418">
        <v>9.9022619047619046E-4</v>
      </c>
      <c r="Z602" s="419">
        <v>3.920972625533467E-3</v>
      </c>
      <c r="AA602" s="417">
        <v>1.37086547E-2</v>
      </c>
      <c r="AB602" s="418">
        <v>1.2069134174999999E-2</v>
      </c>
      <c r="AC602" s="419">
        <v>4.7784244616983142E-2</v>
      </c>
      <c r="AD602" s="417">
        <v>3.9009867999999998E-3</v>
      </c>
      <c r="AE602" s="418">
        <v>2.1203877400000001E-3</v>
      </c>
      <c r="AF602" s="419">
        <v>8.8982577140249847E-3</v>
      </c>
      <c r="AG602" s="417">
        <v>2.2290936300000001E-2</v>
      </c>
      <c r="AH602" s="418">
        <v>9.4587179300000008E-3</v>
      </c>
      <c r="AI602" s="419">
        <v>1.0529326840814469E-2</v>
      </c>
      <c r="AJ602" s="417">
        <v>1.0030993699999999E-2</v>
      </c>
      <c r="AK602" s="418">
        <v>4.6411836649999996E-3</v>
      </c>
      <c r="AL602" s="419">
        <v>3.9209095891226241E-3</v>
      </c>
      <c r="AM602" s="417">
        <v>4.3021458200000001E-2</v>
      </c>
      <c r="AN602" s="418">
        <v>3.4467170105E-2</v>
      </c>
      <c r="AO602" s="419">
        <v>0.10511984419442592</v>
      </c>
      <c r="AP602" s="417">
        <v>0.12771277</v>
      </c>
      <c r="AQ602" s="418">
        <v>0.33155315200000002</v>
      </c>
      <c r="AR602" s="440">
        <v>0.33155315200000002</v>
      </c>
      <c r="AS602" s="425"/>
      <c r="AT602" s="426"/>
      <c r="AU602" s="426"/>
    </row>
    <row r="603" spans="1:47" x14ac:dyDescent="0.2">
      <c r="A603" s="231">
        <v>1989</v>
      </c>
      <c r="B603" s="232">
        <v>39</v>
      </c>
      <c r="C603" s="417">
        <v>2.4157565499999998</v>
      </c>
      <c r="D603" s="418">
        <v>1.2642085064999999</v>
      </c>
      <c r="E603" s="419">
        <v>5.3961186731108306</v>
      </c>
      <c r="F603" s="417">
        <v>1.1018984300000001</v>
      </c>
      <c r="G603" s="418">
        <v>0.58927104699999999</v>
      </c>
      <c r="H603" s="419">
        <v>1.3525189952363121</v>
      </c>
      <c r="I603" s="417">
        <v>1.7204025199999999</v>
      </c>
      <c r="J603" s="418">
        <v>2.9167492269999999</v>
      </c>
      <c r="K603" s="419">
        <v>7.1869811200741962</v>
      </c>
      <c r="L603" s="420"/>
      <c r="M603" s="421"/>
      <c r="N603" s="419">
        <v>4.7473143810801499E-3</v>
      </c>
      <c r="O603" s="417">
        <v>0.12481248</v>
      </c>
      <c r="P603" s="418">
        <v>0.30978597549999998</v>
      </c>
      <c r="Q603" s="419">
        <v>0.80284740398605747</v>
      </c>
      <c r="R603" s="425"/>
      <c r="S603" s="426"/>
      <c r="T603" s="419">
        <v>771.87828289678282</v>
      </c>
      <c r="U603" s="417">
        <v>6.2654804120229645E-4</v>
      </c>
      <c r="V603" s="418">
        <v>8.36951030057413E-4</v>
      </c>
      <c r="W603" s="419">
        <v>2.9087259118829355E-3</v>
      </c>
      <c r="X603" s="417">
        <v>7.4127608915906785E-4</v>
      </c>
      <c r="Y603" s="418">
        <v>9.9022619047619046E-4</v>
      </c>
      <c r="Z603" s="419">
        <v>3.920972625533467E-3</v>
      </c>
      <c r="AA603" s="417">
        <v>1.37086547E-2</v>
      </c>
      <c r="AB603" s="418">
        <v>1.2069134174999999E-2</v>
      </c>
      <c r="AC603" s="419">
        <v>4.7784244616983142E-2</v>
      </c>
      <c r="AD603" s="417">
        <v>3.9009867999999998E-3</v>
      </c>
      <c r="AE603" s="418">
        <v>2.1203877400000001E-3</v>
      </c>
      <c r="AF603" s="419">
        <v>8.8982577140249847E-3</v>
      </c>
      <c r="AG603" s="417">
        <v>2.2290936300000001E-2</v>
      </c>
      <c r="AH603" s="418">
        <v>9.4587179300000008E-3</v>
      </c>
      <c r="AI603" s="419">
        <v>1.0529326840814469E-2</v>
      </c>
      <c r="AJ603" s="417">
        <v>1.0030993699999999E-2</v>
      </c>
      <c r="AK603" s="418">
        <v>4.6411836649999996E-3</v>
      </c>
      <c r="AL603" s="419">
        <v>3.9209095891226241E-3</v>
      </c>
      <c r="AM603" s="417">
        <v>4.3021458200000001E-2</v>
      </c>
      <c r="AN603" s="418">
        <v>3.4467170105E-2</v>
      </c>
      <c r="AO603" s="419">
        <v>0.10511984419442592</v>
      </c>
      <c r="AP603" s="417">
        <v>0.12771277</v>
      </c>
      <c r="AQ603" s="418">
        <v>0.33155315200000002</v>
      </c>
      <c r="AR603" s="440">
        <v>0.33155315200000002</v>
      </c>
      <c r="AS603" s="425"/>
      <c r="AT603" s="426"/>
      <c r="AU603" s="426"/>
    </row>
    <row r="604" spans="1:47" ht="13.5" thickBot="1" x14ac:dyDescent="0.25">
      <c r="A604" s="233">
        <v>1989</v>
      </c>
      <c r="B604" s="234">
        <v>40</v>
      </c>
      <c r="C604" s="428">
        <v>2.4157565499999998</v>
      </c>
      <c r="D604" s="429">
        <v>1.2642085064999999</v>
      </c>
      <c r="E604" s="430">
        <v>5.3961186731108306</v>
      </c>
      <c r="F604" s="428">
        <v>1.1018984300000001</v>
      </c>
      <c r="G604" s="429">
        <v>0.58927104699999999</v>
      </c>
      <c r="H604" s="430">
        <v>1.3525189952363121</v>
      </c>
      <c r="I604" s="428">
        <v>1.7204025199999999</v>
      </c>
      <c r="J604" s="429">
        <v>2.9167492269999999</v>
      </c>
      <c r="K604" s="430">
        <v>7.1869811200741962</v>
      </c>
      <c r="L604" s="431"/>
      <c r="M604" s="432"/>
      <c r="N604" s="430">
        <v>4.7473143810801499E-3</v>
      </c>
      <c r="O604" s="428">
        <v>0.12481248</v>
      </c>
      <c r="P604" s="429">
        <v>0.30978597549999998</v>
      </c>
      <c r="Q604" s="430">
        <v>0.80284740398605747</v>
      </c>
      <c r="R604" s="433"/>
      <c r="S604" s="434"/>
      <c r="T604" s="430">
        <v>771.87828289678282</v>
      </c>
      <c r="U604" s="428">
        <v>6.2654804120229645E-4</v>
      </c>
      <c r="V604" s="429">
        <v>8.36951030057413E-4</v>
      </c>
      <c r="W604" s="430">
        <v>2.9087259118829355E-3</v>
      </c>
      <c r="X604" s="428">
        <v>7.4127608915906785E-4</v>
      </c>
      <c r="Y604" s="429">
        <v>9.9022619047619046E-4</v>
      </c>
      <c r="Z604" s="430">
        <v>3.920972625533467E-3</v>
      </c>
      <c r="AA604" s="428">
        <v>1.37086547E-2</v>
      </c>
      <c r="AB604" s="429">
        <v>1.2069134174999999E-2</v>
      </c>
      <c r="AC604" s="430">
        <v>4.7784244616983142E-2</v>
      </c>
      <c r="AD604" s="428">
        <v>3.9009867999999998E-3</v>
      </c>
      <c r="AE604" s="429">
        <v>2.1203877400000001E-3</v>
      </c>
      <c r="AF604" s="430">
        <v>8.8982577140249847E-3</v>
      </c>
      <c r="AG604" s="428">
        <v>2.2290936300000001E-2</v>
      </c>
      <c r="AH604" s="429">
        <v>9.4587179300000008E-3</v>
      </c>
      <c r="AI604" s="430">
        <v>1.0529326840814469E-2</v>
      </c>
      <c r="AJ604" s="428">
        <v>1.0030993699999999E-2</v>
      </c>
      <c r="AK604" s="429">
        <v>4.6411836649999996E-3</v>
      </c>
      <c r="AL604" s="430">
        <v>3.9209095891226241E-3</v>
      </c>
      <c r="AM604" s="428">
        <v>4.3021458200000001E-2</v>
      </c>
      <c r="AN604" s="429">
        <v>3.4467170105E-2</v>
      </c>
      <c r="AO604" s="430">
        <v>0.10511984419442592</v>
      </c>
      <c r="AP604" s="428">
        <v>0.12771277</v>
      </c>
      <c r="AQ604" s="429">
        <v>0.33155315200000002</v>
      </c>
      <c r="AR604" s="441">
        <v>0.33155315200000002</v>
      </c>
      <c r="AS604" s="433"/>
      <c r="AT604" s="434"/>
      <c r="AU604" s="434"/>
    </row>
    <row r="605" spans="1:47" x14ac:dyDescent="0.2">
      <c r="A605" s="229">
        <v>1990</v>
      </c>
      <c r="B605" s="230">
        <v>1</v>
      </c>
      <c r="C605" s="409">
        <v>0.84374800999999999</v>
      </c>
      <c r="D605" s="410">
        <v>0.86640491350000004</v>
      </c>
      <c r="E605" s="436">
        <v>1.4628306818584782</v>
      </c>
      <c r="F605" s="409">
        <v>0.23921361999999999</v>
      </c>
      <c r="G605" s="410">
        <v>0.25088391049999997</v>
      </c>
      <c r="H605" s="436">
        <v>0.38305559223726721</v>
      </c>
      <c r="I605" s="409">
        <v>0.96000748000000002</v>
      </c>
      <c r="J605" s="410">
        <v>3.0190301224999998</v>
      </c>
      <c r="K605" s="436">
        <v>7.7784452968189184</v>
      </c>
      <c r="L605" s="412"/>
      <c r="M605" s="413"/>
      <c r="N605" s="436">
        <v>0.31075815577253202</v>
      </c>
      <c r="O605" s="409">
        <v>0.14961495999999999</v>
      </c>
      <c r="P605" s="410">
        <v>0.30526552350000002</v>
      </c>
      <c r="Q605" s="436">
        <v>0.48061539293700406</v>
      </c>
      <c r="R605" s="414"/>
      <c r="S605" s="415"/>
      <c r="T605" s="436">
        <v>753.01577018885371</v>
      </c>
      <c r="U605" s="409">
        <v>6.2654804120229645E-4</v>
      </c>
      <c r="V605" s="410">
        <v>8.36951030057413E-4</v>
      </c>
      <c r="W605" s="436">
        <v>3.5016256603282126E-3</v>
      </c>
      <c r="X605" s="409">
        <v>7.4127608915906785E-4</v>
      </c>
      <c r="Y605" s="410">
        <v>9.9022619047619046E-4</v>
      </c>
      <c r="Z605" s="436">
        <v>2.9818124174230973E-3</v>
      </c>
      <c r="AA605" s="409">
        <v>2.9767054999999998E-3</v>
      </c>
      <c r="AB605" s="410">
        <v>6.6793072900000004E-3</v>
      </c>
      <c r="AC605" s="436">
        <v>1.3533255806181433E-2</v>
      </c>
      <c r="AD605" s="409">
        <v>8.463028E-4</v>
      </c>
      <c r="AE605" s="410">
        <v>9.1407859000000005E-4</v>
      </c>
      <c r="AF605" s="436">
        <v>2.5201251183405602E-3</v>
      </c>
      <c r="AG605" s="409">
        <v>4.8396704999999996E-3</v>
      </c>
      <c r="AH605" s="410">
        <v>3.226663935E-3</v>
      </c>
      <c r="AI605" s="436">
        <v>2.9820785457970005E-3</v>
      </c>
      <c r="AJ605" s="409">
        <v>2.1775493000000001E-3</v>
      </c>
      <c r="AK605" s="410">
        <v>1.7409095449999999E-3</v>
      </c>
      <c r="AL605" s="436">
        <v>1.1104647182812219E-3</v>
      </c>
      <c r="AM605" s="409">
        <v>9.3404368000000008E-3</v>
      </c>
      <c r="AN605" s="410">
        <v>1.8401552299999999E-2</v>
      </c>
      <c r="AO605" s="436">
        <v>2.977165348678297E-2</v>
      </c>
      <c r="AP605" s="409">
        <v>0.15251524999999999</v>
      </c>
      <c r="AQ605" s="410">
        <v>0.32203219999999999</v>
      </c>
      <c r="AR605" s="439">
        <v>0.32203219999999999</v>
      </c>
      <c r="AS605" s="414"/>
      <c r="AT605" s="415"/>
      <c r="AU605" s="415"/>
    </row>
    <row r="606" spans="1:47" x14ac:dyDescent="0.2">
      <c r="A606" s="231">
        <v>1990</v>
      </c>
      <c r="B606" s="232">
        <v>2</v>
      </c>
      <c r="C606" s="417">
        <v>0.89025968</v>
      </c>
      <c r="D606" s="418">
        <v>0.88629060049999997</v>
      </c>
      <c r="E606" s="437">
        <v>1.3870969048874957</v>
      </c>
      <c r="F606" s="417">
        <v>0.27158871000000001</v>
      </c>
      <c r="G606" s="418">
        <v>0.26163236299999998</v>
      </c>
      <c r="H606" s="437">
        <v>0.32243127387913711</v>
      </c>
      <c r="I606" s="417">
        <v>1.0025717999999999</v>
      </c>
      <c r="J606" s="418">
        <v>3.0427994030000001</v>
      </c>
      <c r="K606" s="437">
        <v>7.6277732608980227</v>
      </c>
      <c r="L606" s="420"/>
      <c r="M606" s="421"/>
      <c r="N606" s="437">
        <v>0.30279352646271962</v>
      </c>
      <c r="O606" s="417">
        <v>0.14961495999999999</v>
      </c>
      <c r="P606" s="418">
        <v>0.30526552350000002</v>
      </c>
      <c r="Q606" s="437">
        <v>0.47692356319615931</v>
      </c>
      <c r="R606" s="422"/>
      <c r="S606" s="423"/>
      <c r="T606" s="437">
        <v>753.02072560222109</v>
      </c>
      <c r="U606" s="417">
        <v>6.2654804120229645E-4</v>
      </c>
      <c r="V606" s="418">
        <v>8.36951030057413E-4</v>
      </c>
      <c r="W606" s="437">
        <v>2.9438670038791654E-3</v>
      </c>
      <c r="X606" s="417">
        <v>7.4127608915906785E-4</v>
      </c>
      <c r="Y606" s="418">
        <v>9.9022619047619046E-4</v>
      </c>
      <c r="Z606" s="437">
        <v>2.4103589840573469E-3</v>
      </c>
      <c r="AA606" s="417">
        <v>3.3792398999999999E-3</v>
      </c>
      <c r="AB606" s="418">
        <v>6.8259038849999999E-3</v>
      </c>
      <c r="AC606" s="437">
        <v>1.1391447567708013E-2</v>
      </c>
      <c r="AD606" s="417">
        <v>9.6145089999999996E-4</v>
      </c>
      <c r="AE606" s="418">
        <v>9.5220850000000002E-4</v>
      </c>
      <c r="AF606" s="437">
        <v>2.1212805929517308E-3</v>
      </c>
      <c r="AG606" s="417">
        <v>5.4946947999999999E-3</v>
      </c>
      <c r="AH606" s="418">
        <v>3.4378807899999998E-3</v>
      </c>
      <c r="AI606" s="437">
        <v>2.5101248032504114E-3</v>
      </c>
      <c r="AJ606" s="417">
        <v>2.4720863000000002E-3</v>
      </c>
      <c r="AK606" s="418">
        <v>1.8369622400000001E-3</v>
      </c>
      <c r="AL606" s="437">
        <v>9.3472075806135283E-4</v>
      </c>
      <c r="AM606" s="417">
        <v>1.06040465E-2</v>
      </c>
      <c r="AN606" s="418">
        <v>1.8851950959999999E-2</v>
      </c>
      <c r="AO606" s="437">
        <v>2.5059872928707934E-2</v>
      </c>
      <c r="AP606" s="417">
        <v>0.15251524999999999</v>
      </c>
      <c r="AQ606" s="418">
        <v>0.32203219999999999</v>
      </c>
      <c r="AR606" s="440">
        <v>0.32203219999999999</v>
      </c>
      <c r="AS606" s="422"/>
      <c r="AT606" s="423"/>
      <c r="AU606" s="423"/>
    </row>
    <row r="607" spans="1:47" x14ac:dyDescent="0.2">
      <c r="A607" s="231">
        <v>1990</v>
      </c>
      <c r="B607" s="232">
        <v>3</v>
      </c>
      <c r="C607" s="417">
        <v>0.94519976999999999</v>
      </c>
      <c r="D607" s="418">
        <v>0.91004087749999996</v>
      </c>
      <c r="E607" s="437">
        <v>1.3875860182035518</v>
      </c>
      <c r="F607" s="417">
        <v>0.30829329999999999</v>
      </c>
      <c r="G607" s="418">
        <v>0.27364992799999999</v>
      </c>
      <c r="H607" s="437">
        <v>0.32283006361941913</v>
      </c>
      <c r="I607" s="417">
        <v>1.04935288</v>
      </c>
      <c r="J607" s="418">
        <v>3.070344956</v>
      </c>
      <c r="K607" s="437">
        <v>7.6284449953587403</v>
      </c>
      <c r="L607" s="420"/>
      <c r="M607" s="421"/>
      <c r="N607" s="437">
        <v>0.30283358782346559</v>
      </c>
      <c r="O607" s="417">
        <v>0.14961495999999999</v>
      </c>
      <c r="P607" s="418">
        <v>0.30526552350000002</v>
      </c>
      <c r="Q607" s="437">
        <v>0.47694196460945565</v>
      </c>
      <c r="R607" s="422"/>
      <c r="S607" s="423"/>
      <c r="T607" s="437">
        <v>753.42400193732442</v>
      </c>
      <c r="U607" s="417">
        <v>6.2654804120229645E-4</v>
      </c>
      <c r="V607" s="418">
        <v>8.36951030057413E-4</v>
      </c>
      <c r="W607" s="437">
        <v>2.9492844302566115E-3</v>
      </c>
      <c r="X607" s="417">
        <v>7.4127608915906785E-4</v>
      </c>
      <c r="Y607" s="418">
        <v>9.9022619047619046E-4</v>
      </c>
      <c r="Z607" s="437">
        <v>2.4141268139885219E-3</v>
      </c>
      <c r="AA607" s="417">
        <v>3.8351686000000001E-3</v>
      </c>
      <c r="AB607" s="418">
        <v>6.990443275E-3</v>
      </c>
      <c r="AC607" s="437">
        <v>1.1405504112066096E-2</v>
      </c>
      <c r="AD607" s="417">
        <v>1.0913311999999999E-3</v>
      </c>
      <c r="AE607" s="418">
        <v>9.9478673999999997E-4</v>
      </c>
      <c r="AF607" s="437">
        <v>2.1239015679391984E-3</v>
      </c>
      <c r="AG607" s="417">
        <v>6.2363584999999997E-3</v>
      </c>
      <c r="AH607" s="418">
        <v>3.6723720649999999E-3</v>
      </c>
      <c r="AI607" s="437">
        <v>2.5132137301521868E-3</v>
      </c>
      <c r="AJ607" s="417">
        <v>2.8064158999999999E-3</v>
      </c>
      <c r="AK607" s="418">
        <v>1.94367028E-3</v>
      </c>
      <c r="AL607" s="437">
        <v>9.3587409879665158E-4</v>
      </c>
      <c r="AM607" s="417">
        <v>1.20363317E-2</v>
      </c>
      <c r="AN607" s="418">
        <v>1.9357985429999999E-2</v>
      </c>
      <c r="AO607" s="437">
        <v>2.5090777374274335E-2</v>
      </c>
      <c r="AP607" s="417">
        <v>0.15251524999999999</v>
      </c>
      <c r="AQ607" s="418">
        <v>0.32203219999999999</v>
      </c>
      <c r="AR607" s="440">
        <v>0.32203219999999999</v>
      </c>
      <c r="AS607" s="422"/>
      <c r="AT607" s="423"/>
      <c r="AU607" s="423"/>
    </row>
    <row r="608" spans="1:47" x14ac:dyDescent="0.2">
      <c r="A608" s="231">
        <v>1990</v>
      </c>
      <c r="B608" s="232">
        <v>4</v>
      </c>
      <c r="C608" s="417">
        <v>1.0001023200000001</v>
      </c>
      <c r="D608" s="418">
        <v>0.93262472100000005</v>
      </c>
      <c r="E608" s="437">
        <v>1.3881554730327981</v>
      </c>
      <c r="F608" s="417">
        <v>0.34433569000000003</v>
      </c>
      <c r="G608" s="418">
        <v>0.28513848200000003</v>
      </c>
      <c r="H608" s="437">
        <v>0.3232861568986593</v>
      </c>
      <c r="I608" s="417">
        <v>1.0940034000000001</v>
      </c>
      <c r="J608" s="418">
        <v>3.0957082384999999</v>
      </c>
      <c r="K608" s="437">
        <v>7.6297742856976773</v>
      </c>
      <c r="L608" s="420"/>
      <c r="M608" s="421"/>
      <c r="N608" s="437">
        <v>0.30290050201532492</v>
      </c>
      <c r="O608" s="417">
        <v>0.12751275000000001</v>
      </c>
      <c r="P608" s="418">
        <v>0.2594809455</v>
      </c>
      <c r="Q608" s="437">
        <v>0.47697445236437669</v>
      </c>
      <c r="R608" s="422"/>
      <c r="S608" s="423"/>
      <c r="T608" s="437">
        <v>753.84545887159197</v>
      </c>
      <c r="U608" s="417">
        <v>6.2654804120229645E-4</v>
      </c>
      <c r="V608" s="418">
        <v>8.36951030057413E-4</v>
      </c>
      <c r="W608" s="437">
        <v>2.9524956436847594E-3</v>
      </c>
      <c r="X608" s="417">
        <v>7.4127608915906785E-4</v>
      </c>
      <c r="Y608" s="418">
        <v>9.9022619047619046E-4</v>
      </c>
      <c r="Z608" s="437">
        <v>2.4184179511806186E-3</v>
      </c>
      <c r="AA608" s="417">
        <v>4.2837928999999997E-3</v>
      </c>
      <c r="AB608" s="418">
        <v>7.1475389550000002E-3</v>
      </c>
      <c r="AC608" s="437">
        <v>1.1421633288550143E-2</v>
      </c>
      <c r="AD608" s="417">
        <v>1.2190014999999999E-3</v>
      </c>
      <c r="AE608" s="418">
        <v>1.03570963E-3</v>
      </c>
      <c r="AF608" s="437">
        <v>2.1269078400472279E-3</v>
      </c>
      <c r="AG608" s="417">
        <v>6.9644460999999996E-3</v>
      </c>
      <c r="AH608" s="418">
        <v>3.897797155E-3</v>
      </c>
      <c r="AI608" s="437">
        <v>2.5167825921358295E-3</v>
      </c>
      <c r="AJ608" s="417">
        <v>3.1338968E-3</v>
      </c>
      <c r="AK608" s="418">
        <v>2.0461801999999999E-3</v>
      </c>
      <c r="AL608" s="437">
        <v>9.3719811739883629E-4</v>
      </c>
      <c r="AM608" s="417">
        <v>1.34422498E-2</v>
      </c>
      <c r="AN608" s="418">
        <v>1.9840724045000001E-2</v>
      </c>
      <c r="AO608" s="437">
        <v>2.5126252082767923E-2</v>
      </c>
      <c r="AP608" s="417">
        <v>0.13041304000000001</v>
      </c>
      <c r="AQ608" s="418">
        <v>0.27624762200000003</v>
      </c>
      <c r="AR608" s="440">
        <v>0.27624762200000003</v>
      </c>
      <c r="AS608" s="422"/>
      <c r="AT608" s="423"/>
      <c r="AU608" s="423"/>
    </row>
    <row r="609" spans="1:47" x14ac:dyDescent="0.2">
      <c r="A609" s="231">
        <v>1990</v>
      </c>
      <c r="B609" s="232">
        <v>5</v>
      </c>
      <c r="C609" s="417">
        <v>1.0551174699999999</v>
      </c>
      <c r="D609" s="418">
        <v>0.95427276599999999</v>
      </c>
      <c r="E609" s="437">
        <v>5.4738969250491891</v>
      </c>
      <c r="F609" s="417">
        <v>0.37974550000000001</v>
      </c>
      <c r="G609" s="418">
        <v>0.29616811700000001</v>
      </c>
      <c r="H609" s="437">
        <v>1.2441511563915937</v>
      </c>
      <c r="I609" s="417">
        <v>1.1368229299999999</v>
      </c>
      <c r="J609" s="418">
        <v>3.1190641760000002</v>
      </c>
      <c r="K609" s="437">
        <v>7.6226359669167731</v>
      </c>
      <c r="L609" s="420"/>
      <c r="M609" s="421"/>
      <c r="N609" s="437">
        <v>0.30288168093708151</v>
      </c>
      <c r="O609" s="417">
        <v>0.12751275000000001</v>
      </c>
      <c r="P609" s="418">
        <v>0.2594809455</v>
      </c>
      <c r="Q609" s="437">
        <v>0.87641347920223955</v>
      </c>
      <c r="R609" s="422"/>
      <c r="S609" s="423"/>
      <c r="T609" s="437">
        <v>754.14504238329209</v>
      </c>
      <c r="U609" s="417">
        <v>6.2654804120229645E-4</v>
      </c>
      <c r="V609" s="418">
        <v>8.36951030057413E-4</v>
      </c>
      <c r="W609" s="437">
        <v>4.5767563110270162E-3</v>
      </c>
      <c r="X609" s="417">
        <v>7.4127608915906785E-4</v>
      </c>
      <c r="Y609" s="418">
        <v>9.9022619047619046E-4</v>
      </c>
      <c r="Z609" s="437">
        <v>2.4232732728303686E-3</v>
      </c>
      <c r="AA609" s="417">
        <v>4.7241469999999997E-3</v>
      </c>
      <c r="AB609" s="418">
        <v>7.297914975E-3</v>
      </c>
      <c r="AC609" s="437">
        <v>4.395557133177963E-2</v>
      </c>
      <c r="AD609" s="417">
        <v>1.3440189999999999E-3</v>
      </c>
      <c r="AE609" s="418">
        <v>1.0748788449999999E-3</v>
      </c>
      <c r="AF609" s="437">
        <v>8.1852855464746421E-3</v>
      </c>
      <c r="AG609" s="417">
        <v>7.6813960999999997E-3</v>
      </c>
      <c r="AH609" s="418">
        <v>4.114428925E-3</v>
      </c>
      <c r="AI609" s="437">
        <v>9.685686073122729E-3</v>
      </c>
      <c r="AJ609" s="417">
        <v>3.4565398000000001E-3</v>
      </c>
      <c r="AK609" s="418">
        <v>2.14481392E-3</v>
      </c>
      <c r="AL609" s="437">
        <v>3.6067578886746338E-3</v>
      </c>
      <c r="AM609" s="417">
        <v>1.48248757E-2</v>
      </c>
      <c r="AN609" s="418">
        <v>2.0303553665000001E-2</v>
      </c>
      <c r="AO609" s="437">
        <v>9.6697258649278583E-2</v>
      </c>
      <c r="AP609" s="417">
        <v>0.13041304000000001</v>
      </c>
      <c r="AQ609" s="418">
        <v>0.27624762200000003</v>
      </c>
      <c r="AR609" s="440">
        <v>0.27624762200000003</v>
      </c>
      <c r="AS609" s="422"/>
      <c r="AT609" s="423"/>
      <c r="AU609" s="423"/>
    </row>
    <row r="610" spans="1:47" x14ac:dyDescent="0.2">
      <c r="A610" s="231">
        <v>1990</v>
      </c>
      <c r="B610" s="232">
        <v>6</v>
      </c>
      <c r="C610" s="417">
        <v>1.1104554</v>
      </c>
      <c r="D610" s="418">
        <v>0.97499880100000003</v>
      </c>
      <c r="E610" s="437">
        <v>5.4921207395283496</v>
      </c>
      <c r="F610" s="417">
        <v>0.41464335000000002</v>
      </c>
      <c r="G610" s="418">
        <v>0.30689182850000002</v>
      </c>
      <c r="H610" s="437">
        <v>1.2587705358396084</v>
      </c>
      <c r="I610" s="417">
        <v>1.1777224500000001</v>
      </c>
      <c r="J610" s="418">
        <v>3.1405908469999999</v>
      </c>
      <c r="K610" s="437">
        <v>7.6595733532320303</v>
      </c>
      <c r="L610" s="420"/>
      <c r="M610" s="421"/>
      <c r="N610" s="437">
        <v>3.9626768709494907E-2</v>
      </c>
      <c r="O610" s="417">
        <v>0.12751275000000001</v>
      </c>
      <c r="P610" s="418">
        <v>0.2594809455</v>
      </c>
      <c r="Q610" s="437">
        <v>0.83526082671140289</v>
      </c>
      <c r="R610" s="422"/>
      <c r="S610" s="423"/>
      <c r="T610" s="437">
        <v>754.86011346777525</v>
      </c>
      <c r="U610" s="417">
        <v>6.2654804120229645E-4</v>
      </c>
      <c r="V610" s="418">
        <v>8.36951030057413E-4</v>
      </c>
      <c r="W610" s="437">
        <v>4.6255193772333598E-3</v>
      </c>
      <c r="X610" s="417">
        <v>7.4127608915906785E-4</v>
      </c>
      <c r="Y610" s="418">
        <v>9.9022619047619046E-4</v>
      </c>
      <c r="Z610" s="437">
        <v>2.5601305254687296E-3</v>
      </c>
      <c r="AA610" s="417">
        <v>5.1590150000000003E-3</v>
      </c>
      <c r="AB610" s="418">
        <v>7.4427908700000003E-3</v>
      </c>
      <c r="AC610" s="437">
        <v>4.4472131309169209E-2</v>
      </c>
      <c r="AD610" s="417">
        <v>1.468046E-3</v>
      </c>
      <c r="AE610" s="418">
        <v>1.1126848999999999E-3</v>
      </c>
      <c r="AF610" s="437">
        <v>8.2814774614959757E-3</v>
      </c>
      <c r="AG610" s="417">
        <v>8.3885038000000006E-3</v>
      </c>
      <c r="AH610" s="418">
        <v>4.3243418350000003E-3</v>
      </c>
      <c r="AI610" s="437">
        <v>9.7994849648630079E-3</v>
      </c>
      <c r="AJ610" s="417">
        <v>3.7750930000000002E-3</v>
      </c>
      <c r="AK610" s="418">
        <v>2.2404747249999998E-3</v>
      </c>
      <c r="AL610" s="437">
        <v>3.6491381992181694E-3</v>
      </c>
      <c r="AM610" s="417">
        <v>1.61887829E-2</v>
      </c>
      <c r="AN610" s="418">
        <v>2.0749376944999998E-2</v>
      </c>
      <c r="AO610" s="437">
        <v>9.78334851969863E-2</v>
      </c>
      <c r="AP610" s="417">
        <v>0.13041304000000001</v>
      </c>
      <c r="AQ610" s="418">
        <v>0.27624762200000003</v>
      </c>
      <c r="AR610" s="440">
        <v>0.27624762200000003</v>
      </c>
      <c r="AS610" s="422"/>
      <c r="AT610" s="423"/>
      <c r="AU610" s="423"/>
    </row>
    <row r="611" spans="1:47" x14ac:dyDescent="0.2">
      <c r="A611" s="231">
        <v>1990</v>
      </c>
      <c r="B611" s="232">
        <v>7</v>
      </c>
      <c r="C611" s="417">
        <v>1.16612907</v>
      </c>
      <c r="D611" s="418">
        <v>0.99508773049999999</v>
      </c>
      <c r="E611" s="437">
        <v>5.4934491672705894</v>
      </c>
      <c r="F611" s="417">
        <v>0.44916597000000003</v>
      </c>
      <c r="G611" s="418">
        <v>0.31726145100000003</v>
      </c>
      <c r="H611" s="437">
        <v>1.2598871534716587</v>
      </c>
      <c r="I611" s="417">
        <v>1.2168538200000001</v>
      </c>
      <c r="J611" s="418">
        <v>3.1604498209999998</v>
      </c>
      <c r="K611" s="437">
        <v>7.6616583164128702</v>
      </c>
      <c r="L611" s="420"/>
      <c r="M611" s="421"/>
      <c r="N611" s="437">
        <v>3.9642413892762539E-2</v>
      </c>
      <c r="O611" s="417">
        <v>0.12751275000000001</v>
      </c>
      <c r="P611" s="418">
        <v>0.2594809455</v>
      </c>
      <c r="Q611" s="437">
        <v>0.83529224958544823</v>
      </c>
      <c r="R611" s="422"/>
      <c r="S611" s="423"/>
      <c r="T611" s="437">
        <v>755.51841362504899</v>
      </c>
      <c r="U611" s="417">
        <v>6.2654804120229645E-4</v>
      </c>
      <c r="V611" s="418">
        <v>8.36951030057413E-4</v>
      </c>
      <c r="W611" s="437">
        <v>4.6348818497310307E-3</v>
      </c>
      <c r="X611" s="417">
        <v>7.4127608915906785E-4</v>
      </c>
      <c r="Y611" s="418">
        <v>9.9022619047619046E-4</v>
      </c>
      <c r="Z611" s="437">
        <v>2.5706670612560983E-3</v>
      </c>
      <c r="AA611" s="417">
        <v>5.5878739E-3</v>
      </c>
      <c r="AB611" s="418">
        <v>7.5830856750000002E-3</v>
      </c>
      <c r="AC611" s="437">
        <v>4.4511580866443939E-2</v>
      </c>
      <c r="AD611" s="417">
        <v>1.5903312E-3</v>
      </c>
      <c r="AE611" s="418">
        <v>1.1494296850000001E-3</v>
      </c>
      <c r="AF611" s="437">
        <v>8.2888221260784527E-3</v>
      </c>
      <c r="AG611" s="417">
        <v>9.0867945000000002E-3</v>
      </c>
      <c r="AH611" s="418">
        <v>4.5292941699999999E-3</v>
      </c>
      <c r="AI611" s="437">
        <v>9.8081795405882983E-3</v>
      </c>
      <c r="AJ611" s="417">
        <v>4.088497E-3</v>
      </c>
      <c r="AK611" s="418">
        <v>2.3334772850000002E-3</v>
      </c>
      <c r="AL611" s="437">
        <v>3.6523786731309897E-3</v>
      </c>
      <c r="AM611" s="417">
        <v>1.7537050799999999E-2</v>
      </c>
      <c r="AN611" s="418">
        <v>2.1181674215000001E-2</v>
      </c>
      <c r="AO611" s="437">
        <v>9.7920364339074181E-2</v>
      </c>
      <c r="AP611" s="417">
        <v>0.13041304000000001</v>
      </c>
      <c r="AQ611" s="418">
        <v>0.27624762200000003</v>
      </c>
      <c r="AR611" s="440">
        <v>0.27624762200000003</v>
      </c>
      <c r="AS611" s="422"/>
      <c r="AT611" s="423"/>
      <c r="AU611" s="423"/>
    </row>
    <row r="612" spans="1:47" x14ac:dyDescent="0.2">
      <c r="A612" s="231">
        <v>1990</v>
      </c>
      <c r="B612" s="232">
        <v>8</v>
      </c>
      <c r="C612" s="417">
        <v>1.2224103099999999</v>
      </c>
      <c r="D612" s="418">
        <v>1.0145900815</v>
      </c>
      <c r="E612" s="437">
        <v>5.4950321322923559</v>
      </c>
      <c r="F612" s="417">
        <v>0.48339220999999999</v>
      </c>
      <c r="G612" s="418">
        <v>0.32746900299999998</v>
      </c>
      <c r="H612" s="437">
        <v>1.2611109657475648</v>
      </c>
      <c r="I612" s="417">
        <v>1.25441498</v>
      </c>
      <c r="J612" s="418">
        <v>3.178781861</v>
      </c>
      <c r="K612" s="437">
        <v>7.6655119371545961</v>
      </c>
      <c r="L612" s="420"/>
      <c r="M612" s="421"/>
      <c r="N612" s="437">
        <v>3.9667275285655709E-2</v>
      </c>
      <c r="O612" s="417">
        <v>0.12751275000000001</v>
      </c>
      <c r="P612" s="418">
        <v>0.2594809455</v>
      </c>
      <c r="Q612" s="437">
        <v>0.83537692429018462</v>
      </c>
      <c r="R612" s="422"/>
      <c r="S612" s="423"/>
      <c r="T612" s="437">
        <v>756.57115725249912</v>
      </c>
      <c r="U612" s="417">
        <v>6.2654804120229645E-4</v>
      </c>
      <c r="V612" s="418">
        <v>8.36951030057413E-4</v>
      </c>
      <c r="W612" s="437">
        <v>4.633129242499855E-3</v>
      </c>
      <c r="X612" s="417">
        <v>7.4127608915906785E-4</v>
      </c>
      <c r="Y612" s="418">
        <v>9.9022619047619046E-4</v>
      </c>
      <c r="Z612" s="437">
        <v>2.5820587220529451E-3</v>
      </c>
      <c r="AA612" s="417">
        <v>6.0142171000000001E-3</v>
      </c>
      <c r="AB612" s="418">
        <v>7.7195759850000002E-3</v>
      </c>
      <c r="AC612" s="437">
        <v>4.4554859904354469E-2</v>
      </c>
      <c r="AD612" s="417">
        <v>1.7109166E-3</v>
      </c>
      <c r="AE612" s="418">
        <v>1.1855369549999999E-3</v>
      </c>
      <c r="AF612" s="437">
        <v>8.296864294524994E-3</v>
      </c>
      <c r="AG612" s="417">
        <v>9.7783439E-3</v>
      </c>
      <c r="AH612" s="418">
        <v>4.7299683399999997E-3</v>
      </c>
      <c r="AI612" s="437">
        <v>9.8177265165895495E-3</v>
      </c>
      <c r="AJ612" s="417">
        <v>4.4007257000000001E-3</v>
      </c>
      <c r="AK612" s="418">
        <v>2.4244268699999999E-3</v>
      </c>
      <c r="AL612" s="437">
        <v>3.6559298360232619E-3</v>
      </c>
      <c r="AM612" s="417">
        <v>1.887281E-2</v>
      </c>
      <c r="AN612" s="418">
        <v>2.1602986535E-2</v>
      </c>
      <c r="AO612" s="437">
        <v>9.8015600502055031E-2</v>
      </c>
      <c r="AP612" s="417">
        <v>0.13041304000000001</v>
      </c>
      <c r="AQ612" s="418">
        <v>0.27624762200000003</v>
      </c>
      <c r="AR612" s="440">
        <v>0.27624762200000003</v>
      </c>
      <c r="AS612" s="422"/>
      <c r="AT612" s="423"/>
      <c r="AU612" s="423"/>
    </row>
    <row r="613" spans="1:47" x14ac:dyDescent="0.2">
      <c r="A613" s="231">
        <v>1990</v>
      </c>
      <c r="B613" s="232">
        <v>9</v>
      </c>
      <c r="C613" s="417">
        <v>1.27947159</v>
      </c>
      <c r="D613" s="418">
        <v>1.0336989809999999</v>
      </c>
      <c r="E613" s="437">
        <v>5.488017736780928</v>
      </c>
      <c r="F613" s="417">
        <v>0.51738830999999996</v>
      </c>
      <c r="G613" s="418">
        <v>0.33746079449999999</v>
      </c>
      <c r="H613" s="437">
        <v>1.2639203315476475</v>
      </c>
      <c r="I613" s="417">
        <v>1.29029288</v>
      </c>
      <c r="J613" s="418">
        <v>3.1957132540000002</v>
      </c>
      <c r="K613" s="437">
        <v>7.6600936202555747</v>
      </c>
      <c r="L613" s="420"/>
      <c r="M613" s="421"/>
      <c r="N613" s="437">
        <v>3.9677115682274396E-2</v>
      </c>
      <c r="O613" s="417">
        <v>0.12751275000000001</v>
      </c>
      <c r="P613" s="418">
        <v>0.2594809455</v>
      </c>
      <c r="Q613" s="437">
        <v>0.83543661972358041</v>
      </c>
      <c r="R613" s="422"/>
      <c r="S613" s="423"/>
      <c r="T613" s="437">
        <v>756.67717618829579</v>
      </c>
      <c r="U613" s="417">
        <v>6.2654804120229645E-4</v>
      </c>
      <c r="V613" s="418">
        <v>8.36951030057413E-4</v>
      </c>
      <c r="W613" s="437">
        <v>2.9362093987477531E-3</v>
      </c>
      <c r="X613" s="417">
        <v>7.4127608915906785E-4</v>
      </c>
      <c r="Y613" s="418">
        <v>9.9022619047619046E-4</v>
      </c>
      <c r="Z613" s="437">
        <v>2.5948573753276733E-3</v>
      </c>
      <c r="AA613" s="417">
        <v>6.4363101000000002E-3</v>
      </c>
      <c r="AB613" s="418">
        <v>7.8532465150000005E-3</v>
      </c>
      <c r="AC613" s="437">
        <v>4.4654167753034581E-2</v>
      </c>
      <c r="AD613" s="417">
        <v>1.8318195999999999E-3</v>
      </c>
      <c r="AE613" s="418">
        <v>1.221245525E-3</v>
      </c>
      <c r="AF613" s="437">
        <v>8.3153637817690931E-3</v>
      </c>
      <c r="AG613" s="417">
        <v>1.04662564E-2</v>
      </c>
      <c r="AH613" s="418">
        <v>4.9278686249999998E-3</v>
      </c>
      <c r="AI613" s="437">
        <v>9.8396304112666703E-3</v>
      </c>
      <c r="AJ613" s="417">
        <v>4.7101212000000003E-3</v>
      </c>
      <c r="AK613" s="418">
        <v>2.5142064999999999E-3</v>
      </c>
      <c r="AL613" s="437">
        <v>3.6640781319695215E-3</v>
      </c>
      <c r="AM613" s="417">
        <v>2.0199452199999999E-2</v>
      </c>
      <c r="AN613" s="418">
        <v>2.2016336540000001E-2</v>
      </c>
      <c r="AO613" s="437">
        <v>9.8234140610751711E-2</v>
      </c>
      <c r="AP613" s="417">
        <v>0.13041304000000001</v>
      </c>
      <c r="AQ613" s="418">
        <v>0.27624762200000003</v>
      </c>
      <c r="AR613" s="440">
        <v>0.27624762200000003</v>
      </c>
      <c r="AS613" s="422"/>
      <c r="AT613" s="423"/>
      <c r="AU613" s="423"/>
    </row>
    <row r="614" spans="1:47" x14ac:dyDescent="0.2">
      <c r="A614" s="231">
        <v>1990</v>
      </c>
      <c r="B614" s="232">
        <v>10</v>
      </c>
      <c r="C614" s="417">
        <v>1.3372635799999999</v>
      </c>
      <c r="D614" s="418">
        <v>1.0524967924999999</v>
      </c>
      <c r="E614" s="437">
        <v>5.5631029821038691</v>
      </c>
      <c r="F614" s="417">
        <v>0.55131927999999997</v>
      </c>
      <c r="G614" s="418">
        <v>0.3473975695</v>
      </c>
      <c r="H614" s="437">
        <v>1.3245032682277353</v>
      </c>
      <c r="I614" s="417">
        <v>1.3247971700000001</v>
      </c>
      <c r="J614" s="418">
        <v>3.2113553939999999</v>
      </c>
      <c r="K614" s="437">
        <v>7.8097595291550128</v>
      </c>
      <c r="L614" s="420"/>
      <c r="M614" s="421"/>
      <c r="N614" s="437">
        <v>4.0705169454020647E-2</v>
      </c>
      <c r="O614" s="417">
        <v>0.12751275000000001</v>
      </c>
      <c r="P614" s="418">
        <v>0.2594809455</v>
      </c>
      <c r="Q614" s="437">
        <v>0.838364545939147</v>
      </c>
      <c r="R614" s="422"/>
      <c r="S614" s="423"/>
      <c r="T614" s="437">
        <v>756.64356730618204</v>
      </c>
      <c r="U614" s="417">
        <v>6.2654804120229645E-4</v>
      </c>
      <c r="V614" s="418">
        <v>8.36951030057413E-4</v>
      </c>
      <c r="W614" s="437">
        <v>3.0784741760322325E-3</v>
      </c>
      <c r="X614" s="417">
        <v>7.4127608915906785E-4</v>
      </c>
      <c r="Y614" s="418">
        <v>9.9022619047619046E-4</v>
      </c>
      <c r="Z614" s="437">
        <v>3.1616020105154925E-3</v>
      </c>
      <c r="AA614" s="417">
        <v>6.8578360999999996E-3</v>
      </c>
      <c r="AB614" s="418">
        <v>7.9853405099999993E-3</v>
      </c>
      <c r="AC614" s="437">
        <v>4.6794529947729473E-2</v>
      </c>
      <c r="AD614" s="417">
        <v>1.9510148999999999E-3</v>
      </c>
      <c r="AE614" s="418">
        <v>1.25653898E-3</v>
      </c>
      <c r="AF614" s="437">
        <v>8.7139345188083361E-3</v>
      </c>
      <c r="AG614" s="417">
        <v>1.11508444E-2</v>
      </c>
      <c r="AH614" s="418">
        <v>5.1244644749999999E-3</v>
      </c>
      <c r="AI614" s="437">
        <v>1.0311246088887763E-2</v>
      </c>
      <c r="AJ614" s="417">
        <v>5.0176880000000002E-3</v>
      </c>
      <c r="AK614" s="418">
        <v>2.60348174E-3</v>
      </c>
      <c r="AL614" s="437">
        <v>3.8397053643918397E-3</v>
      </c>
      <c r="AM614" s="417">
        <v>2.1521263799999999E-2</v>
      </c>
      <c r="AN614" s="418">
        <v>2.2424130720000001E-2</v>
      </c>
      <c r="AO614" s="437">
        <v>0.10294252930879447</v>
      </c>
      <c r="AP614" s="417">
        <v>0.13041304000000001</v>
      </c>
      <c r="AQ614" s="418">
        <v>0.27624762200000003</v>
      </c>
      <c r="AR614" s="440">
        <v>0.27624762200000003</v>
      </c>
      <c r="AS614" s="422"/>
      <c r="AT614" s="423"/>
      <c r="AU614" s="423"/>
    </row>
    <row r="615" spans="1:47" x14ac:dyDescent="0.2">
      <c r="A615" s="231">
        <v>1990</v>
      </c>
      <c r="B615" s="232">
        <v>11</v>
      </c>
      <c r="C615" s="417">
        <v>1.39609889</v>
      </c>
      <c r="D615" s="418">
        <v>1.071186894</v>
      </c>
      <c r="E615" s="437">
        <v>5.5689551385840677</v>
      </c>
      <c r="F615" s="417">
        <v>0.58499599000000002</v>
      </c>
      <c r="G615" s="418">
        <v>0.35729135000000001</v>
      </c>
      <c r="H615" s="437">
        <v>1.3292094878828347</v>
      </c>
      <c r="I615" s="417">
        <v>1.3579312699999999</v>
      </c>
      <c r="J615" s="418">
        <v>3.2258659425</v>
      </c>
      <c r="K615" s="437">
        <v>7.8215583622287452</v>
      </c>
      <c r="L615" s="420"/>
      <c r="M615" s="421"/>
      <c r="N615" s="437">
        <v>4.0785938037841744E-2</v>
      </c>
      <c r="O615" s="417">
        <v>0.12751275000000001</v>
      </c>
      <c r="P615" s="418">
        <v>0.2594809455</v>
      </c>
      <c r="Q615" s="437">
        <v>0.83860035113541376</v>
      </c>
      <c r="R615" s="422"/>
      <c r="S615" s="423"/>
      <c r="T615" s="437">
        <v>757.66289160833719</v>
      </c>
      <c r="U615" s="417">
        <v>6.2654804120229645E-4</v>
      </c>
      <c r="V615" s="418">
        <v>8.36951030057413E-4</v>
      </c>
      <c r="W615" s="437">
        <v>3.0888335614176238E-3</v>
      </c>
      <c r="X615" s="417">
        <v>7.4127608915906785E-4</v>
      </c>
      <c r="Y615" s="418">
        <v>9.9022619047619046E-4</v>
      </c>
      <c r="Z615" s="437">
        <v>3.2055611082757712E-3</v>
      </c>
      <c r="AA615" s="417">
        <v>7.2784540999999998E-3</v>
      </c>
      <c r="AB615" s="418">
        <v>8.1160268749999997E-3</v>
      </c>
      <c r="AC615" s="437">
        <v>4.6960726902048618E-2</v>
      </c>
      <c r="AD615" s="417">
        <v>2.0709786E-3</v>
      </c>
      <c r="AE615" s="418">
        <v>1.29151305E-3</v>
      </c>
      <c r="AF615" s="437">
        <v>8.7448864339390673E-3</v>
      </c>
      <c r="AG615" s="417">
        <v>1.1834770499999999E-2</v>
      </c>
      <c r="AH615" s="418">
        <v>5.3210382950000003E-3</v>
      </c>
      <c r="AI615" s="437">
        <v>1.0347870695425643E-2</v>
      </c>
      <c r="AJ615" s="417">
        <v>5.3255224999999998E-3</v>
      </c>
      <c r="AK615" s="418">
        <v>2.6923795100000001E-3</v>
      </c>
      <c r="AL615" s="437">
        <v>3.8533372595602835E-3</v>
      </c>
      <c r="AM615" s="417">
        <v>2.28409784E-2</v>
      </c>
      <c r="AN615" s="418">
        <v>2.2828937285E-2</v>
      </c>
      <c r="AO615" s="437">
        <v>0.10330820364326294</v>
      </c>
      <c r="AP615" s="417">
        <v>0.13041304000000001</v>
      </c>
      <c r="AQ615" s="418">
        <v>0.27624762200000003</v>
      </c>
      <c r="AR615" s="440">
        <v>0.27624762200000003</v>
      </c>
      <c r="AS615" s="422"/>
      <c r="AT615" s="423"/>
      <c r="AU615" s="423"/>
    </row>
    <row r="616" spans="1:47" x14ac:dyDescent="0.2">
      <c r="A616" s="231">
        <v>1990</v>
      </c>
      <c r="B616" s="232">
        <v>12</v>
      </c>
      <c r="C616" s="417">
        <v>1.4561091100000001</v>
      </c>
      <c r="D616" s="418">
        <v>1.0897994664999999</v>
      </c>
      <c r="E616" s="437">
        <v>5.577418768686015</v>
      </c>
      <c r="F616" s="417">
        <v>0.61883664000000005</v>
      </c>
      <c r="G616" s="418">
        <v>0.36726388199999999</v>
      </c>
      <c r="H616" s="437">
        <v>1.3360145181405034</v>
      </c>
      <c r="I616" s="417">
        <v>1.38977621</v>
      </c>
      <c r="J616" s="418">
        <v>3.2392943679999999</v>
      </c>
      <c r="K616" s="437">
        <v>7.8385941046981458</v>
      </c>
      <c r="L616" s="420"/>
      <c r="M616" s="421"/>
      <c r="N616" s="437">
        <v>4.0902435090681137E-2</v>
      </c>
      <c r="O616" s="417">
        <v>0.12711270999999999</v>
      </c>
      <c r="P616" s="418">
        <v>0.258675865</v>
      </c>
      <c r="Q616" s="437">
        <v>0.83893672118735674</v>
      </c>
      <c r="R616" s="422"/>
      <c r="S616" s="423"/>
      <c r="T616" s="437">
        <v>758.36708235300614</v>
      </c>
      <c r="U616" s="417">
        <v>6.2654804120229645E-4</v>
      </c>
      <c r="V616" s="418">
        <v>8.36951030057413E-4</v>
      </c>
      <c r="W616" s="437">
        <v>3.1039465771757141E-3</v>
      </c>
      <c r="X616" s="417">
        <v>7.4127608915906785E-4</v>
      </c>
      <c r="Y616" s="418">
        <v>9.9022619047619046E-4</v>
      </c>
      <c r="Z616" s="437">
        <v>3.2692130591460145E-3</v>
      </c>
      <c r="AA616" s="417">
        <v>7.6987662000000002E-3</v>
      </c>
      <c r="AB616" s="418">
        <v>8.2467720150000007E-3</v>
      </c>
      <c r="AC616" s="437">
        <v>4.7201139117572059E-2</v>
      </c>
      <c r="AD616" s="417">
        <v>2.1903904000000001E-3</v>
      </c>
      <c r="AE616" s="418">
        <v>1.3268411349999999E-3</v>
      </c>
      <c r="AF616" s="437">
        <v>8.7896577409070902E-3</v>
      </c>
      <c r="AG616" s="417">
        <v>1.25186333E-2</v>
      </c>
      <c r="AH616" s="418">
        <v>5.5184610300000004E-3</v>
      </c>
      <c r="AI616" s="437">
        <v>1.04008348582788E-2</v>
      </c>
      <c r="AJ616" s="417">
        <v>5.6328146000000001E-3</v>
      </c>
      <c r="AK616" s="418">
        <v>2.7820286450000002E-3</v>
      </c>
      <c r="AL616" s="437">
        <v>3.8730635530314175E-3</v>
      </c>
      <c r="AM616" s="417">
        <v>2.4160916599999999E-2</v>
      </c>
      <c r="AN616" s="418">
        <v>2.3234479714999999E-2</v>
      </c>
      <c r="AO616" s="437">
        <v>0.1038371501259553</v>
      </c>
      <c r="AP616" s="417">
        <v>0.13001299999999999</v>
      </c>
      <c r="AQ616" s="418">
        <v>0.27544254150000003</v>
      </c>
      <c r="AR616" s="440">
        <v>0.27544254150000003</v>
      </c>
      <c r="AS616" s="422"/>
      <c r="AT616" s="423"/>
      <c r="AU616" s="423"/>
    </row>
    <row r="617" spans="1:47" x14ac:dyDescent="0.2">
      <c r="A617" s="231">
        <v>1990</v>
      </c>
      <c r="B617" s="232">
        <v>13</v>
      </c>
      <c r="C617" s="417">
        <v>1.5173002799999999</v>
      </c>
      <c r="D617" s="418">
        <v>1.1085692304999999</v>
      </c>
      <c r="E617" s="437">
        <v>5.5802676846482138</v>
      </c>
      <c r="F617" s="417">
        <v>0.65281</v>
      </c>
      <c r="G617" s="418">
        <v>0.3773193675</v>
      </c>
      <c r="H617" s="437">
        <v>1.3382976152290555</v>
      </c>
      <c r="I617" s="417">
        <v>1.42048518</v>
      </c>
      <c r="J617" s="418">
        <v>3.2517980440000001</v>
      </c>
      <c r="K617" s="437">
        <v>7.8443999443083188</v>
      </c>
      <c r="L617" s="420"/>
      <c r="M617" s="421"/>
      <c r="N617" s="437">
        <v>4.0942067791549026E-2</v>
      </c>
      <c r="O617" s="417">
        <v>0.12711270999999999</v>
      </c>
      <c r="P617" s="418">
        <v>0.258675865</v>
      </c>
      <c r="Q617" s="437">
        <v>0.83905202701655346</v>
      </c>
      <c r="R617" s="422"/>
      <c r="S617" s="423"/>
      <c r="T617" s="437">
        <v>759.45958732654219</v>
      </c>
      <c r="U617" s="417">
        <v>6.2654804120229645E-4</v>
      </c>
      <c r="V617" s="418">
        <v>8.36951030057413E-4</v>
      </c>
      <c r="W617" s="437">
        <v>3.1086172475648737E-3</v>
      </c>
      <c r="X617" s="417">
        <v>7.4127608915906785E-4</v>
      </c>
      <c r="Y617" s="418">
        <v>9.9022619047619046E-4</v>
      </c>
      <c r="Z617" s="437">
        <v>3.2905553709161634E-3</v>
      </c>
      <c r="AA617" s="417">
        <v>8.1210893000000003E-3</v>
      </c>
      <c r="AB617" s="418">
        <v>8.3782104899999994E-3</v>
      </c>
      <c r="AC617" s="437">
        <v>4.7281843745009815E-2</v>
      </c>
      <c r="AD617" s="417">
        <v>2.3109126999999998E-3</v>
      </c>
      <c r="AE617" s="418">
        <v>1.362571805E-3</v>
      </c>
      <c r="AF617" s="437">
        <v>8.8046850385212864E-3</v>
      </c>
      <c r="AG617" s="417">
        <v>1.32049604E-2</v>
      </c>
      <c r="AH617" s="418">
        <v>5.7186805450000003E-3</v>
      </c>
      <c r="AI617" s="437">
        <v>1.0418609485338248E-2</v>
      </c>
      <c r="AJ617" s="417">
        <v>5.9415346000000003E-3</v>
      </c>
      <c r="AK617" s="418">
        <v>2.8726724250000002E-3</v>
      </c>
      <c r="AL617" s="437">
        <v>3.8796806839196392E-3</v>
      </c>
      <c r="AM617" s="417">
        <v>2.5486120000000001E-2</v>
      </c>
      <c r="AN617" s="418">
        <v>2.3642475445000002E-2</v>
      </c>
      <c r="AO617" s="437">
        <v>0.10401454121203986</v>
      </c>
      <c r="AP617" s="417">
        <v>0.13001299999999999</v>
      </c>
      <c r="AQ617" s="418">
        <v>0.27544254150000003</v>
      </c>
      <c r="AR617" s="440">
        <v>0.27544254150000003</v>
      </c>
      <c r="AS617" s="422"/>
      <c r="AT617" s="423"/>
      <c r="AU617" s="423"/>
    </row>
    <row r="618" spans="1:47" x14ac:dyDescent="0.2">
      <c r="A618" s="231">
        <v>1990</v>
      </c>
      <c r="B618" s="232">
        <v>14</v>
      </c>
      <c r="C618" s="417">
        <v>1.5801237100000001</v>
      </c>
      <c r="D618" s="418">
        <v>1.127548456</v>
      </c>
      <c r="E618" s="437">
        <v>5.5688887331738792</v>
      </c>
      <c r="F618" s="417">
        <v>0.68692317999999997</v>
      </c>
      <c r="G618" s="418">
        <v>0.3875337895</v>
      </c>
      <c r="H618" s="437">
        <v>1.3421744551400654</v>
      </c>
      <c r="I618" s="417">
        <v>1.4499808700000001</v>
      </c>
      <c r="J618" s="418">
        <v>3.2634029254999999</v>
      </c>
      <c r="K618" s="437">
        <v>7.8393735306034857</v>
      </c>
      <c r="L618" s="420"/>
      <c r="M618" s="421"/>
      <c r="N618" s="437">
        <v>4.1000562497746113E-2</v>
      </c>
      <c r="O618" s="417">
        <v>0.12711270999999999</v>
      </c>
      <c r="P618" s="418">
        <v>0.258675865</v>
      </c>
      <c r="Q618" s="437">
        <v>0.83929261356102791</v>
      </c>
      <c r="R618" s="422"/>
      <c r="S618" s="423"/>
      <c r="T618" s="437">
        <v>756.36355809460542</v>
      </c>
      <c r="U618" s="417">
        <v>6.2654804120229645E-4</v>
      </c>
      <c r="V618" s="418">
        <v>8.36951030057413E-4</v>
      </c>
      <c r="W618" s="437">
        <v>3.1170340758039437E-3</v>
      </c>
      <c r="X618" s="417">
        <v>7.4127608915906785E-4</v>
      </c>
      <c r="Y618" s="418">
        <v>9.9022619047619046E-4</v>
      </c>
      <c r="Z618" s="437">
        <v>3.3355203875069972E-3</v>
      </c>
      <c r="AA618" s="417">
        <v>8.5454782999999992E-3</v>
      </c>
      <c r="AB618" s="418">
        <v>8.5112326100000007E-3</v>
      </c>
      <c r="AC618" s="437">
        <v>4.7418788109502251E-2</v>
      </c>
      <c r="AD618" s="417">
        <v>2.4315157999999998E-3</v>
      </c>
      <c r="AE618" s="418">
        <v>1.3986675050000001E-3</v>
      </c>
      <c r="AF618" s="437">
        <v>8.8301827355369948E-3</v>
      </c>
      <c r="AG618" s="417">
        <v>1.3896303400000001E-2</v>
      </c>
      <c r="AH618" s="418">
        <v>5.9224755849999998E-3</v>
      </c>
      <c r="AI618" s="437">
        <v>1.0448818210352739E-2</v>
      </c>
      <c r="AJ618" s="417">
        <v>6.2528130999999999E-3</v>
      </c>
      <c r="AK618" s="418">
        <v>2.96481314E-3</v>
      </c>
      <c r="AL618" s="437">
        <v>3.8909284727165479E-3</v>
      </c>
      <c r="AM618" s="417">
        <v>2.6819592199999999E-2</v>
      </c>
      <c r="AN618" s="418">
        <v>2.4055630080000001E-2</v>
      </c>
      <c r="AO618" s="437">
        <v>0.10431605905798526</v>
      </c>
      <c r="AP618" s="417">
        <v>0.13001299999999999</v>
      </c>
      <c r="AQ618" s="418">
        <v>0.27544254150000003</v>
      </c>
      <c r="AR618" s="440">
        <v>0.27544254150000003</v>
      </c>
      <c r="AS618" s="422"/>
      <c r="AT618" s="423"/>
      <c r="AU618" s="423"/>
    </row>
    <row r="619" spans="1:47" x14ac:dyDescent="0.2">
      <c r="A619" s="231">
        <v>1990</v>
      </c>
      <c r="B619" s="232">
        <v>15</v>
      </c>
      <c r="C619" s="417">
        <v>1.64451657</v>
      </c>
      <c r="D619" s="418">
        <v>1.1469186280000001</v>
      </c>
      <c r="E619" s="437">
        <v>5.5749567426801265</v>
      </c>
      <c r="F619" s="417">
        <v>0.72141929999999999</v>
      </c>
      <c r="G619" s="418">
        <v>0.39799772249999998</v>
      </c>
      <c r="H619" s="437">
        <v>1.3470655359718979</v>
      </c>
      <c r="I619" s="417">
        <v>1.4784275600000001</v>
      </c>
      <c r="J619" s="418">
        <v>3.2742462744999998</v>
      </c>
      <c r="K619" s="437">
        <v>7.8516056633383124</v>
      </c>
      <c r="L619" s="420"/>
      <c r="M619" s="421"/>
      <c r="N619" s="437">
        <v>4.1084282642910065E-2</v>
      </c>
      <c r="O619" s="417">
        <v>0.12711270999999999</v>
      </c>
      <c r="P619" s="418">
        <v>0.258675865</v>
      </c>
      <c r="Q619" s="437">
        <v>0.8395314819247115</v>
      </c>
      <c r="R619" s="422"/>
      <c r="S619" s="423"/>
      <c r="T619" s="437">
        <v>757.74981010673844</v>
      </c>
      <c r="U619" s="417">
        <v>6.2654804120229645E-4</v>
      </c>
      <c r="V619" s="418">
        <v>8.36951030057413E-4</v>
      </c>
      <c r="W619" s="437">
        <v>3.1278354699926739E-3</v>
      </c>
      <c r="X619" s="417">
        <v>7.4127608915906785E-4</v>
      </c>
      <c r="Y619" s="418">
        <v>9.9022619047619046E-4</v>
      </c>
      <c r="Z619" s="437">
        <v>3.3812794527535166E-3</v>
      </c>
      <c r="AA619" s="417">
        <v>8.9744769999999998E-3</v>
      </c>
      <c r="AB619" s="418">
        <v>8.6468286999999994E-3</v>
      </c>
      <c r="AC619" s="437">
        <v>4.7591676490245975E-2</v>
      </c>
      <c r="AD619" s="417">
        <v>2.5538828999999998E-3</v>
      </c>
      <c r="AE619" s="418">
        <v>1.4357585349999999E-3</v>
      </c>
      <c r="AF619" s="437">
        <v>8.8623737374753844E-3</v>
      </c>
      <c r="AG619" s="417">
        <v>1.4592376299999999E-2</v>
      </c>
      <c r="AH619" s="418">
        <v>6.131391965E-3</v>
      </c>
      <c r="AI619" s="437">
        <v>1.0486874964249476E-2</v>
      </c>
      <c r="AJ619" s="417">
        <v>6.5660218000000003E-3</v>
      </c>
      <c r="AK619" s="418">
        <v>3.0593882200000001E-3</v>
      </c>
      <c r="AL619" s="437">
        <v>3.9051169033520973E-3</v>
      </c>
      <c r="AM619" s="417">
        <v>2.8163780699999998E-2</v>
      </c>
      <c r="AN619" s="418">
        <v>2.4477187710000001E-2</v>
      </c>
      <c r="AO619" s="437">
        <v>0.10469594650007158</v>
      </c>
      <c r="AP619" s="417">
        <v>0.13001299999999999</v>
      </c>
      <c r="AQ619" s="418">
        <v>0.27544254150000003</v>
      </c>
      <c r="AR619" s="440">
        <v>0.27544254150000003</v>
      </c>
      <c r="AS619" s="422"/>
      <c r="AT619" s="423"/>
      <c r="AU619" s="423"/>
    </row>
    <row r="620" spans="1:47" x14ac:dyDescent="0.2">
      <c r="A620" s="231">
        <v>1990</v>
      </c>
      <c r="B620" s="232">
        <v>16</v>
      </c>
      <c r="C620" s="417">
        <v>1.71063206</v>
      </c>
      <c r="D620" s="418">
        <v>1.1667765160000001</v>
      </c>
      <c r="E620" s="437">
        <v>5.5824110768227513</v>
      </c>
      <c r="F620" s="417">
        <v>0.75622104000000001</v>
      </c>
      <c r="G620" s="418">
        <v>0.40878430850000003</v>
      </c>
      <c r="H620" s="437">
        <v>1.3530620531727739</v>
      </c>
      <c r="I620" s="417">
        <v>1.50594541</v>
      </c>
      <c r="J620" s="418">
        <v>3.2843702255</v>
      </c>
      <c r="K620" s="437">
        <v>7.8665807918432913</v>
      </c>
      <c r="L620" s="420"/>
      <c r="M620" s="421"/>
      <c r="N620" s="437">
        <v>4.1186937964114823E-2</v>
      </c>
      <c r="O620" s="417">
        <v>0.12711270999999999</v>
      </c>
      <c r="P620" s="418">
        <v>0.258675865</v>
      </c>
      <c r="Q620" s="437">
        <v>0.83982800028441618</v>
      </c>
      <c r="R620" s="422"/>
      <c r="S620" s="423"/>
      <c r="T620" s="437">
        <v>759.21228641997516</v>
      </c>
      <c r="U620" s="417">
        <v>6.2654804120229645E-4</v>
      </c>
      <c r="V620" s="418">
        <v>8.36951030057413E-4</v>
      </c>
      <c r="W620" s="437">
        <v>3.144584443402538E-3</v>
      </c>
      <c r="X620" s="417">
        <v>7.4127608915906785E-4</v>
      </c>
      <c r="Y620" s="418">
        <v>9.9022619047619046E-4</v>
      </c>
      <c r="Z620" s="437">
        <v>3.4373602892718981E-3</v>
      </c>
      <c r="AA620" s="417">
        <v>9.4078027000000005E-3</v>
      </c>
      <c r="AB620" s="418">
        <v>8.7856777350000005E-3</v>
      </c>
      <c r="AC620" s="437">
        <v>4.7803480231787147E-2</v>
      </c>
      <c r="AD620" s="417">
        <v>2.6763352999999998E-3</v>
      </c>
      <c r="AE620" s="418">
        <v>1.47415293E-3</v>
      </c>
      <c r="AF620" s="437">
        <v>8.9018141194089247E-3</v>
      </c>
      <c r="AG620" s="417">
        <v>1.52964356E-2</v>
      </c>
      <c r="AH620" s="418">
        <v>6.3470494500000004E-3</v>
      </c>
      <c r="AI620" s="437">
        <v>1.0533547953625202E-2</v>
      </c>
      <c r="AJ620" s="417">
        <v>6.8836586000000002E-3</v>
      </c>
      <c r="AK620" s="418">
        <v>3.1564227050000001E-3</v>
      </c>
      <c r="AL620" s="437">
        <v>3.9224879376368905E-3</v>
      </c>
      <c r="AM620" s="417">
        <v>2.9523444400000001E-2</v>
      </c>
      <c r="AN620" s="418">
        <v>2.490991004E-2</v>
      </c>
      <c r="AO620" s="437">
        <v>0.10516169906967142</v>
      </c>
      <c r="AP620" s="417">
        <v>0.13001299999999999</v>
      </c>
      <c r="AQ620" s="418">
        <v>0.27544254150000003</v>
      </c>
      <c r="AR620" s="440">
        <v>0.27544254150000003</v>
      </c>
      <c r="AS620" s="422"/>
      <c r="AT620" s="423"/>
      <c r="AU620" s="423"/>
    </row>
    <row r="621" spans="1:47" x14ac:dyDescent="0.2">
      <c r="A621" s="231">
        <v>1990</v>
      </c>
      <c r="B621" s="232">
        <v>17</v>
      </c>
      <c r="C621" s="417">
        <v>1.77859583</v>
      </c>
      <c r="D621" s="418">
        <v>1.1872651544999999</v>
      </c>
      <c r="E621" s="437">
        <v>5.5907900868378064</v>
      </c>
      <c r="F621" s="417">
        <v>0.79149168000000003</v>
      </c>
      <c r="G621" s="418">
        <v>0.41994361200000002</v>
      </c>
      <c r="H621" s="437">
        <v>1.3598004780223967</v>
      </c>
      <c r="I621" s="417">
        <v>1.5325061600000001</v>
      </c>
      <c r="J621" s="418">
        <v>3.2938695619999998</v>
      </c>
      <c r="K621" s="437">
        <v>7.8834099275155509</v>
      </c>
      <c r="L621" s="420"/>
      <c r="M621" s="421"/>
      <c r="N621" s="437">
        <v>4.765626671428865E-3</v>
      </c>
      <c r="O621" s="417">
        <v>0.12711270999999999</v>
      </c>
      <c r="P621" s="418">
        <v>0.258675865</v>
      </c>
      <c r="Q621" s="437">
        <v>0.83444169007450952</v>
      </c>
      <c r="R621" s="422"/>
      <c r="S621" s="423"/>
      <c r="T621" s="437">
        <v>760.74152600119464</v>
      </c>
      <c r="U621" s="417">
        <v>6.2654804120229645E-4</v>
      </c>
      <c r="V621" s="418">
        <v>8.36951030057413E-4</v>
      </c>
      <c r="W621" s="437">
        <v>3.159728370944134E-3</v>
      </c>
      <c r="X621" s="417">
        <v>7.4127608915906785E-4</v>
      </c>
      <c r="Y621" s="418">
        <v>9.9022619047619046E-4</v>
      </c>
      <c r="Z621" s="437">
        <v>3.500387573999062E-3</v>
      </c>
      <c r="AA621" s="417">
        <v>9.8469279999999996E-3</v>
      </c>
      <c r="AB621" s="418">
        <v>8.9291768850000008E-3</v>
      </c>
      <c r="AC621" s="437">
        <v>4.8041557735262912E-2</v>
      </c>
      <c r="AD621" s="417">
        <v>2.8018938E-3</v>
      </c>
      <c r="AE621" s="418">
        <v>1.5134539800000001E-3</v>
      </c>
      <c r="AF621" s="437">
        <v>8.9461467622889475E-3</v>
      </c>
      <c r="AG621" s="417">
        <v>1.6010350900000001E-2</v>
      </c>
      <c r="AH621" s="418">
        <v>6.5702988900000004E-3</v>
      </c>
      <c r="AI621" s="437">
        <v>1.0586028007069858E-2</v>
      </c>
      <c r="AJ621" s="417">
        <v>7.2046423000000004E-3</v>
      </c>
      <c r="AK621" s="418">
        <v>3.2574826100000001E-3</v>
      </c>
      <c r="AL621" s="437">
        <v>3.9420255569853286E-3</v>
      </c>
      <c r="AM621" s="417">
        <v>3.0900532000000001E-2</v>
      </c>
      <c r="AN621" s="418">
        <v>2.5356377369999999E-2</v>
      </c>
      <c r="AO621" s="437">
        <v>0.10568598829589498</v>
      </c>
      <c r="AP621" s="417">
        <v>0.13001299999999999</v>
      </c>
      <c r="AQ621" s="418">
        <v>0.27544254150000003</v>
      </c>
      <c r="AR621" s="440">
        <v>0.27544254150000003</v>
      </c>
      <c r="AS621" s="422"/>
      <c r="AT621" s="423"/>
      <c r="AU621" s="423"/>
    </row>
    <row r="622" spans="1:47" x14ac:dyDescent="0.2">
      <c r="A622" s="231">
        <v>1990</v>
      </c>
      <c r="B622" s="232">
        <v>18</v>
      </c>
      <c r="C622" s="417">
        <v>1.8489395799999999</v>
      </c>
      <c r="D622" s="418">
        <v>1.2085131764999999</v>
      </c>
      <c r="E622" s="437">
        <v>5.5985081697155099</v>
      </c>
      <c r="F622" s="417">
        <v>0.82734229999999997</v>
      </c>
      <c r="G622" s="418">
        <v>0.43154880699999998</v>
      </c>
      <c r="H622" s="437">
        <v>1.3660116919294623</v>
      </c>
      <c r="I622" s="417">
        <v>1.55824323</v>
      </c>
      <c r="J622" s="418">
        <v>3.3028327595000002</v>
      </c>
      <c r="K622" s="437">
        <v>7.8989374283181624</v>
      </c>
      <c r="L622" s="420"/>
      <c r="M622" s="421"/>
      <c r="N622" s="437">
        <v>4.7778816687095169E-3</v>
      </c>
      <c r="O622" s="417">
        <v>0.12421242</v>
      </c>
      <c r="P622" s="418">
        <v>0.25258525599999998</v>
      </c>
      <c r="Q622" s="437">
        <v>0.83473700517259541</v>
      </c>
      <c r="R622" s="422"/>
      <c r="S622" s="423"/>
      <c r="T622" s="437">
        <v>762.32788793555687</v>
      </c>
      <c r="U622" s="417">
        <v>6.2654804120229645E-4</v>
      </c>
      <c r="V622" s="418">
        <v>8.36951030057413E-4</v>
      </c>
      <c r="W622" s="437">
        <v>3.1736902229569366E-3</v>
      </c>
      <c r="X622" s="417">
        <v>7.4127608915906785E-4</v>
      </c>
      <c r="Y622" s="418">
        <v>9.9022619047619046E-4</v>
      </c>
      <c r="Z622" s="437">
        <v>3.5584894393139947E-3</v>
      </c>
      <c r="AA622" s="417">
        <v>1.0292008599999999E-2</v>
      </c>
      <c r="AB622" s="418">
        <v>9.0776986900000002E-3</v>
      </c>
      <c r="AC622" s="437">
        <v>4.8260927809764487E-2</v>
      </c>
      <c r="AD622" s="417">
        <v>2.9295035000000001E-3</v>
      </c>
      <c r="AE622" s="418">
        <v>1.554668805E-3</v>
      </c>
      <c r="AF622" s="437">
        <v>8.9870006208088368E-3</v>
      </c>
      <c r="AG622" s="417">
        <v>1.6735673900000001E-2</v>
      </c>
      <c r="AH622" s="418">
        <v>6.8031952199999997E-3</v>
      </c>
      <c r="AI622" s="437">
        <v>1.0634383037143643E-2</v>
      </c>
      <c r="AJ622" s="417">
        <v>7.5316571999999998E-3</v>
      </c>
      <c r="AK622" s="418">
        <v>3.3626026500000001E-3</v>
      </c>
      <c r="AL622" s="437">
        <v>3.9600349283936929E-3</v>
      </c>
      <c r="AM622" s="417">
        <v>3.2300481999999998E-2</v>
      </c>
      <c r="AN622" s="418">
        <v>2.5819527950000001E-2</v>
      </c>
      <c r="AO622" s="437">
        <v>0.10616850211535948</v>
      </c>
      <c r="AP622" s="417">
        <v>0.12711270999999999</v>
      </c>
      <c r="AQ622" s="418">
        <v>0.2693519325</v>
      </c>
      <c r="AR622" s="440">
        <v>0.2693519325</v>
      </c>
      <c r="AS622" s="422"/>
      <c r="AT622" s="423"/>
      <c r="AU622" s="423"/>
    </row>
    <row r="623" spans="1:47" x14ac:dyDescent="0.2">
      <c r="A623" s="231">
        <v>1990</v>
      </c>
      <c r="B623" s="232">
        <v>19</v>
      </c>
      <c r="C623" s="417">
        <v>1.9213446599999999</v>
      </c>
      <c r="D623" s="418">
        <v>1.2307211585</v>
      </c>
      <c r="E623" s="437">
        <v>5.6006810931721933</v>
      </c>
      <c r="F623" s="417">
        <v>0.86387486999999996</v>
      </c>
      <c r="G623" s="418">
        <v>0.44368638900000001</v>
      </c>
      <c r="H623" s="437">
        <v>1.3742841148287297</v>
      </c>
      <c r="I623" s="417">
        <v>1.5832202399999999</v>
      </c>
      <c r="J623" s="418">
        <v>3.3112692515000002</v>
      </c>
      <c r="K623" s="437">
        <v>7.912153672133555</v>
      </c>
      <c r="L623" s="420"/>
      <c r="M623" s="421"/>
      <c r="N623" s="437">
        <v>4.7937126780797168E-3</v>
      </c>
      <c r="O623" s="417">
        <v>0.12421242</v>
      </c>
      <c r="P623" s="418">
        <v>0.25258525599999998</v>
      </c>
      <c r="Q623" s="437">
        <v>0.83515226409274024</v>
      </c>
      <c r="R623" s="422"/>
      <c r="S623" s="423"/>
      <c r="T623" s="437">
        <v>763.64265033962761</v>
      </c>
      <c r="U623" s="417">
        <v>6.2654804120229645E-4</v>
      </c>
      <c r="V623" s="418">
        <v>8.36951030057413E-4</v>
      </c>
      <c r="W623" s="437">
        <v>3.1923677213919442E-3</v>
      </c>
      <c r="X623" s="417">
        <v>7.4127608915906785E-4</v>
      </c>
      <c r="Y623" s="418">
        <v>9.9022619047619046E-4</v>
      </c>
      <c r="Z623" s="437">
        <v>3.6402177747966976E-3</v>
      </c>
      <c r="AA623" s="417">
        <v>1.07468296E-2</v>
      </c>
      <c r="AB623" s="418">
        <v>9.2325582600000008E-3</v>
      </c>
      <c r="AC623" s="437">
        <v>4.8553229819804658E-2</v>
      </c>
      <c r="AD623" s="417">
        <v>3.0581723000000002E-3</v>
      </c>
      <c r="AE623" s="418">
        <v>1.5976219449999999E-3</v>
      </c>
      <c r="AF623" s="437">
        <v>9.0414477196490012E-3</v>
      </c>
      <c r="AG623" s="417">
        <v>1.7474113999999999E-2</v>
      </c>
      <c r="AH623" s="418">
        <v>7.0467020450000004E-3</v>
      </c>
      <c r="AI623" s="437">
        <v>1.0698773419725634E-2</v>
      </c>
      <c r="AJ623" s="417">
        <v>7.8638886000000005E-3</v>
      </c>
      <c r="AK623" s="418">
        <v>3.4724851850000001E-3</v>
      </c>
      <c r="AL623" s="437">
        <v>3.9840133453343642E-3</v>
      </c>
      <c r="AM623" s="417">
        <v>3.3725459200000002E-2</v>
      </c>
      <c r="AN623" s="418">
        <v>2.630279177E-2</v>
      </c>
      <c r="AO623" s="437">
        <v>0.10681149790949568</v>
      </c>
      <c r="AP623" s="417">
        <v>0.12711270999999999</v>
      </c>
      <c r="AQ623" s="418">
        <v>0.2693519325</v>
      </c>
      <c r="AR623" s="440">
        <v>0.2693519325</v>
      </c>
      <c r="AS623" s="422"/>
      <c r="AT623" s="423"/>
      <c r="AU623" s="423"/>
    </row>
    <row r="624" spans="1:47" x14ac:dyDescent="0.2">
      <c r="A624" s="231">
        <v>1990</v>
      </c>
      <c r="B624" s="232">
        <v>20</v>
      </c>
      <c r="C624" s="417">
        <v>1.99643225</v>
      </c>
      <c r="D624" s="418">
        <v>1.2539693620000001</v>
      </c>
      <c r="E624" s="437">
        <v>5.6050478198209888</v>
      </c>
      <c r="F624" s="417">
        <v>0.90106330000000001</v>
      </c>
      <c r="G624" s="418">
        <v>0.45645403849999999</v>
      </c>
      <c r="H624" s="437">
        <v>1.377812401760119</v>
      </c>
      <c r="I624" s="417">
        <v>1.6075553899999999</v>
      </c>
      <c r="J624" s="418">
        <v>3.3192461049999999</v>
      </c>
      <c r="K624" s="437">
        <v>7.9209971253860685</v>
      </c>
      <c r="L624" s="420"/>
      <c r="M624" s="421"/>
      <c r="N624" s="437">
        <v>4.8006899132641834E-3</v>
      </c>
      <c r="O624" s="417">
        <v>0.12421242</v>
      </c>
      <c r="P624" s="418">
        <v>0.25258525599999998</v>
      </c>
      <c r="Q624" s="437">
        <v>0.83532072594110973</v>
      </c>
      <c r="R624" s="422"/>
      <c r="S624" s="423"/>
      <c r="T624" s="437">
        <v>765.2298296935536</v>
      </c>
      <c r="U624" s="417">
        <v>6.2654804120229645E-4</v>
      </c>
      <c r="V624" s="418">
        <v>8.36951030057413E-4</v>
      </c>
      <c r="W624" s="437">
        <v>3.2001155278464305E-3</v>
      </c>
      <c r="X624" s="417">
        <v>7.4127608915906785E-4</v>
      </c>
      <c r="Y624" s="418">
        <v>9.9022619047619046E-4</v>
      </c>
      <c r="Z624" s="437">
        <v>3.6732059092111765E-3</v>
      </c>
      <c r="AA624" s="417">
        <v>1.1210610399999999E-2</v>
      </c>
      <c r="AB624" s="418">
        <v>9.3943671499999992E-3</v>
      </c>
      <c r="AC624" s="437">
        <v>4.8677818081740376E-2</v>
      </c>
      <c r="AD624" s="417">
        <v>3.1896610999999999E-3</v>
      </c>
      <c r="AE624" s="418">
        <v>1.6427592699999999E-3</v>
      </c>
      <c r="AF624" s="437">
        <v>9.0646596638764652E-3</v>
      </c>
      <c r="AG624" s="417">
        <v>1.82274597E-2</v>
      </c>
      <c r="AH624" s="418">
        <v>7.3029029399999997E-3</v>
      </c>
      <c r="AI624" s="437">
        <v>1.0726254107936564E-2</v>
      </c>
      <c r="AJ624" s="417">
        <v>8.2029692999999997E-3</v>
      </c>
      <c r="AK624" s="418">
        <v>3.5881187100000001E-3</v>
      </c>
      <c r="AL624" s="437">
        <v>3.9942397910874162E-3</v>
      </c>
      <c r="AM624" s="417">
        <v>3.5179252100000002E-2</v>
      </c>
      <c r="AN624" s="418">
        <v>2.6808689279999999E-2</v>
      </c>
      <c r="AO624" s="437">
        <v>0.10708560529418727</v>
      </c>
      <c r="AP624" s="417">
        <v>0.12711270999999999</v>
      </c>
      <c r="AQ624" s="418">
        <v>0.2693519325</v>
      </c>
      <c r="AR624" s="440">
        <v>0.2693519325</v>
      </c>
      <c r="AS624" s="422"/>
      <c r="AT624" s="423"/>
      <c r="AU624" s="423"/>
    </row>
    <row r="625" spans="1:47" x14ac:dyDescent="0.2">
      <c r="A625" s="231">
        <v>1990</v>
      </c>
      <c r="B625" s="232">
        <v>21</v>
      </c>
      <c r="C625" s="417">
        <v>2.0740917099999998</v>
      </c>
      <c r="D625" s="418">
        <v>1.278426058</v>
      </c>
      <c r="E625" s="437">
        <v>5.6048005209217564</v>
      </c>
      <c r="F625" s="417">
        <v>0.93918939999999995</v>
      </c>
      <c r="G625" s="418">
        <v>0.46988584700000002</v>
      </c>
      <c r="H625" s="437">
        <v>1.3775885808154349</v>
      </c>
      <c r="I625" s="417">
        <v>1.6311491300000001</v>
      </c>
      <c r="J625" s="418">
        <v>3.3268807580000002</v>
      </c>
      <c r="K625" s="437">
        <v>7.9205758250034934</v>
      </c>
      <c r="L625" s="420"/>
      <c r="M625" s="421"/>
      <c r="N625" s="437">
        <v>4.8003246305516065E-3</v>
      </c>
      <c r="O625" s="417">
        <v>0.12421242</v>
      </c>
      <c r="P625" s="418">
        <v>0.25258525599999998</v>
      </c>
      <c r="Q625" s="437">
        <v>0.83531313007569874</v>
      </c>
      <c r="R625" s="422"/>
      <c r="S625" s="423"/>
      <c r="T625" s="437">
        <v>766.77236689317022</v>
      </c>
      <c r="U625" s="417">
        <v>6.2654804120229645E-4</v>
      </c>
      <c r="V625" s="418">
        <v>8.36951030057413E-4</v>
      </c>
      <c r="W625" s="437">
        <v>3.1999907861273674E-3</v>
      </c>
      <c r="X625" s="417">
        <v>7.4127608915906785E-4</v>
      </c>
      <c r="Y625" s="418">
        <v>9.9022619047619046E-4</v>
      </c>
      <c r="Z625" s="437">
        <v>3.6710995091020012E-3</v>
      </c>
      <c r="AA625" s="417">
        <v>1.16844475E-2</v>
      </c>
      <c r="AB625" s="418">
        <v>9.5645964799999997E-3</v>
      </c>
      <c r="AC625" s="437">
        <v>4.8669921644650303E-2</v>
      </c>
      <c r="AD625" s="417">
        <v>3.3249895000000002E-3</v>
      </c>
      <c r="AE625" s="418">
        <v>1.690666E-3</v>
      </c>
      <c r="AF625" s="437">
        <v>9.0631923264969973E-3</v>
      </c>
      <c r="AG625" s="417">
        <v>1.8998027899999999E-2</v>
      </c>
      <c r="AH625" s="418">
        <v>7.5732674450000002E-3</v>
      </c>
      <c r="AI625" s="437">
        <v>1.0724471138131311E-2</v>
      </c>
      <c r="AJ625" s="417">
        <v>8.5492116999999999E-3</v>
      </c>
      <c r="AK625" s="418">
        <v>3.7101099500000002E-3</v>
      </c>
      <c r="AL625" s="437">
        <v>3.9935936371873612E-3</v>
      </c>
      <c r="AM625" s="417">
        <v>3.6666589899999998E-2</v>
      </c>
      <c r="AN625" s="418">
        <v>2.734069133E-2</v>
      </c>
      <c r="AO625" s="437">
        <v>0.10706843281297111</v>
      </c>
      <c r="AP625" s="417">
        <v>0.12711270999999999</v>
      </c>
      <c r="AQ625" s="418">
        <v>0.2693519325</v>
      </c>
      <c r="AR625" s="440">
        <v>0.2693519325</v>
      </c>
      <c r="AS625" s="422"/>
      <c r="AT625" s="423"/>
      <c r="AU625" s="423"/>
    </row>
    <row r="626" spans="1:47" x14ac:dyDescent="0.2">
      <c r="A626" s="231">
        <v>1990</v>
      </c>
      <c r="B626" s="232">
        <v>22</v>
      </c>
      <c r="C626" s="417">
        <v>2.1547496900000001</v>
      </c>
      <c r="D626" s="418">
        <v>1.3042927879999999</v>
      </c>
      <c r="E626" s="437">
        <v>5.6126651371570278</v>
      </c>
      <c r="F626" s="417">
        <v>0.97823167</v>
      </c>
      <c r="G626" s="418">
        <v>0.48409926749999999</v>
      </c>
      <c r="H626" s="437">
        <v>1.3839280074380942</v>
      </c>
      <c r="I626" s="417">
        <v>1.6541140599999999</v>
      </c>
      <c r="J626" s="418">
        <v>3.3341870450000002</v>
      </c>
      <c r="K626" s="437">
        <v>7.9363658411619786</v>
      </c>
      <c r="L626" s="420"/>
      <c r="M626" s="421"/>
      <c r="N626" s="437">
        <v>4.8128247609089698E-3</v>
      </c>
      <c r="O626" s="417">
        <v>0.12421242</v>
      </c>
      <c r="P626" s="418">
        <v>0.25258525599999998</v>
      </c>
      <c r="Q626" s="437">
        <v>0.83561516807524205</v>
      </c>
      <c r="R626" s="422"/>
      <c r="S626" s="423"/>
      <c r="T626" s="437">
        <v>768.22091181772873</v>
      </c>
      <c r="U626" s="417">
        <v>6.2654804120229645E-4</v>
      </c>
      <c r="V626" s="418">
        <v>8.36951030057413E-4</v>
      </c>
      <c r="W626" s="437">
        <v>3.2142206055562218E-3</v>
      </c>
      <c r="X626" s="417">
        <v>7.4127608915906785E-4</v>
      </c>
      <c r="Y626" s="418">
        <v>9.9022619047619046E-4</v>
      </c>
      <c r="Z626" s="437">
        <v>3.7304104263790054E-3</v>
      </c>
      <c r="AA626" s="417">
        <v>1.21693453E-2</v>
      </c>
      <c r="AB626" s="418">
        <v>9.7447180399999993E-3</v>
      </c>
      <c r="AC626" s="437">
        <v>4.8893945256940574E-2</v>
      </c>
      <c r="AD626" s="417">
        <v>3.4632169000000002E-3</v>
      </c>
      <c r="AE626" s="418">
        <v>1.740765015E-3</v>
      </c>
      <c r="AF626" s="437">
        <v>9.1048711943355187E-3</v>
      </c>
      <c r="AG626" s="417">
        <v>1.97881894E-2</v>
      </c>
      <c r="AH626" s="418">
        <v>7.8593434500000003E-3</v>
      </c>
      <c r="AI626" s="437">
        <v>1.077382941526433E-2</v>
      </c>
      <c r="AJ626" s="417">
        <v>8.9048309000000006E-3</v>
      </c>
      <c r="AK626" s="418">
        <v>3.8390140550000002E-3</v>
      </c>
      <c r="AL626" s="437">
        <v>4.0119736707099974E-3</v>
      </c>
      <c r="AM626" s="417">
        <v>3.8191342199999999E-2</v>
      </c>
      <c r="AN626" s="418">
        <v>2.7903034730000002E-2</v>
      </c>
      <c r="AO626" s="437">
        <v>0.107561078038713</v>
      </c>
      <c r="AP626" s="417">
        <v>0.12711270999999999</v>
      </c>
      <c r="AQ626" s="418">
        <v>0.2693519325</v>
      </c>
      <c r="AR626" s="440">
        <v>0.2693519325</v>
      </c>
      <c r="AS626" s="422"/>
      <c r="AT626" s="423"/>
      <c r="AU626" s="423"/>
    </row>
    <row r="627" spans="1:47" x14ac:dyDescent="0.2">
      <c r="A627" s="231">
        <v>1990</v>
      </c>
      <c r="B627" s="232">
        <v>23</v>
      </c>
      <c r="C627" s="417">
        <v>2.2384293300000002</v>
      </c>
      <c r="D627" s="418">
        <v>1.3316799685</v>
      </c>
      <c r="E627" s="437">
        <v>5.6168833072748034</v>
      </c>
      <c r="F627" s="417">
        <v>1.01830865</v>
      </c>
      <c r="G627" s="418">
        <v>0.49921074450000003</v>
      </c>
      <c r="H627" s="437">
        <v>1.3873275399120746</v>
      </c>
      <c r="I627" s="417">
        <v>1.67672113</v>
      </c>
      <c r="J627" s="418">
        <v>3.3412082425</v>
      </c>
      <c r="K627" s="437">
        <v>7.94479628495775</v>
      </c>
      <c r="L627" s="420"/>
      <c r="M627" s="421"/>
      <c r="N627" s="437">
        <v>4.8194987777690698E-3</v>
      </c>
      <c r="O627" s="417">
        <v>0.12421242</v>
      </c>
      <c r="P627" s="418">
        <v>0.25258525599999998</v>
      </c>
      <c r="Q627" s="437">
        <v>0.83577653889413406</v>
      </c>
      <c r="R627" s="422"/>
      <c r="S627" s="423"/>
      <c r="T627" s="437">
        <v>769.51258467478692</v>
      </c>
      <c r="U627" s="417">
        <v>6.2654804120229645E-4</v>
      </c>
      <c r="V627" s="418">
        <v>8.36951030057413E-4</v>
      </c>
      <c r="W627" s="437">
        <v>3.2221280492545873E-3</v>
      </c>
      <c r="X627" s="417">
        <v>7.4127608915906785E-4</v>
      </c>
      <c r="Y627" s="418">
        <v>9.9022619047619046E-4</v>
      </c>
      <c r="Z627" s="437">
        <v>3.7622025542840042E-3</v>
      </c>
      <c r="AA627" s="417">
        <v>1.2668459599999999E-2</v>
      </c>
      <c r="AB627" s="418">
        <v>9.9348229049999997E-3</v>
      </c>
      <c r="AC627" s="437">
        <v>4.9014011570178116E-2</v>
      </c>
      <c r="AD627" s="417">
        <v>3.6050230000000002E-3</v>
      </c>
      <c r="AE627" s="418">
        <v>1.79431747E-3</v>
      </c>
      <c r="AF627" s="437">
        <v>9.1272641530836963E-3</v>
      </c>
      <c r="AG627" s="417">
        <v>2.05983322E-2</v>
      </c>
      <c r="AH627" s="418">
        <v>8.1631557899999995E-3</v>
      </c>
      <c r="AI627" s="437">
        <v>1.0800335922522053E-2</v>
      </c>
      <c r="AJ627" s="417">
        <v>9.2692400999999994E-3</v>
      </c>
      <c r="AK627" s="418">
        <v>3.9759152000000001E-3</v>
      </c>
      <c r="AL627" s="437">
        <v>4.0218329212738926E-3</v>
      </c>
      <c r="AM627" s="417">
        <v>3.9756302E-2</v>
      </c>
      <c r="AN627" s="418">
        <v>2.8498690564999998E-2</v>
      </c>
      <c r="AO627" s="437">
        <v>0.10782543457112381</v>
      </c>
      <c r="AP627" s="417">
        <v>0.12711270999999999</v>
      </c>
      <c r="AQ627" s="418">
        <v>0.2693519325</v>
      </c>
      <c r="AR627" s="440">
        <v>0.2693519325</v>
      </c>
      <c r="AS627" s="422"/>
      <c r="AT627" s="423"/>
      <c r="AU627" s="423"/>
    </row>
    <row r="628" spans="1:47" x14ac:dyDescent="0.2">
      <c r="A628" s="231">
        <v>1990</v>
      </c>
      <c r="B628" s="232">
        <v>24</v>
      </c>
      <c r="C628" s="417">
        <v>2.3253833699999999</v>
      </c>
      <c r="D628" s="418">
        <v>1.3608503709999999</v>
      </c>
      <c r="E628" s="437">
        <v>5.6227305542893635</v>
      </c>
      <c r="F628" s="417">
        <v>1.0595545500000001</v>
      </c>
      <c r="G628" s="418">
        <v>0.51526964600000003</v>
      </c>
      <c r="H628" s="437">
        <v>1.3920490797230445</v>
      </c>
      <c r="I628" s="417">
        <v>1.69876564</v>
      </c>
      <c r="J628" s="418">
        <v>3.3479921324999999</v>
      </c>
      <c r="K628" s="437">
        <v>7.9564970965378334</v>
      </c>
      <c r="L628" s="420"/>
      <c r="M628" s="421"/>
      <c r="N628" s="437">
        <v>4.8287484397564031E-3</v>
      </c>
      <c r="O628" s="417">
        <v>0.12421242</v>
      </c>
      <c r="P628" s="418">
        <v>0.25258525599999998</v>
      </c>
      <c r="Q628" s="437">
        <v>0.83599726682111564</v>
      </c>
      <c r="R628" s="422"/>
      <c r="S628" s="423"/>
      <c r="T628" s="437">
        <v>770.58230299957461</v>
      </c>
      <c r="U628" s="417">
        <v>6.2654804120229645E-4</v>
      </c>
      <c r="V628" s="418">
        <v>8.36951030057413E-4</v>
      </c>
      <c r="W628" s="437">
        <v>3.2330910075247386E-3</v>
      </c>
      <c r="X628" s="417">
        <v>7.4127608915906785E-4</v>
      </c>
      <c r="Y628" s="418">
        <v>9.9022619047619046E-4</v>
      </c>
      <c r="Z628" s="437">
        <v>3.8063540835015569E-3</v>
      </c>
      <c r="AA628" s="417">
        <v>1.3181263E-2</v>
      </c>
      <c r="AB628" s="418">
        <v>1.0137423735E-2</v>
      </c>
      <c r="AC628" s="437">
        <v>4.9180812658589437E-2</v>
      </c>
      <c r="AD628" s="417">
        <v>3.7502007000000002E-3</v>
      </c>
      <c r="AE628" s="418">
        <v>1.8511363550000001E-3</v>
      </c>
      <c r="AF628" s="437">
        <v>9.1583057119827282E-3</v>
      </c>
      <c r="AG628" s="417">
        <v>2.1432329399999998E-2</v>
      </c>
      <c r="AH628" s="418">
        <v>8.4871884999999994E-3</v>
      </c>
      <c r="AI628" s="437">
        <v>1.0837067554101671E-2</v>
      </c>
      <c r="AJ628" s="417">
        <v>9.6442870999999993E-3</v>
      </c>
      <c r="AK628" s="418">
        <v>4.1217550549999997E-3</v>
      </c>
      <c r="AL628" s="437">
        <v>4.0355153559161203E-3</v>
      </c>
      <c r="AM628" s="417">
        <v>4.1365067899999997E-2</v>
      </c>
      <c r="AN628" s="418">
        <v>2.9132041845000001E-2</v>
      </c>
      <c r="AO628" s="437">
        <v>0.10819214400590116</v>
      </c>
      <c r="AP628" s="417">
        <v>0.12711270999999999</v>
      </c>
      <c r="AQ628" s="418">
        <v>0.2693519325</v>
      </c>
      <c r="AR628" s="440">
        <v>0.2693519325</v>
      </c>
      <c r="AS628" s="422"/>
      <c r="AT628" s="423"/>
      <c r="AU628" s="423"/>
    </row>
    <row r="629" spans="1:47" x14ac:dyDescent="0.2">
      <c r="A629" s="231">
        <v>1990</v>
      </c>
      <c r="B629" s="232">
        <v>25</v>
      </c>
      <c r="C629" s="417">
        <v>2.4157565499999998</v>
      </c>
      <c r="D629" s="418">
        <v>1.3919359915</v>
      </c>
      <c r="E629" s="437">
        <v>5.4339896711191464</v>
      </c>
      <c r="F629" s="417">
        <v>1.1018984300000001</v>
      </c>
      <c r="G629" s="418">
        <v>0.532432617</v>
      </c>
      <c r="H629" s="437">
        <v>1.347195836629647</v>
      </c>
      <c r="I629" s="417">
        <v>1.7204025199999999</v>
      </c>
      <c r="J629" s="418">
        <v>3.3546187629999999</v>
      </c>
      <c r="K629" s="437">
        <v>8.0111464243167205</v>
      </c>
      <c r="L629" s="420"/>
      <c r="M629" s="421"/>
      <c r="N629" s="437">
        <v>5.0666914614121627E-3</v>
      </c>
      <c r="O629" s="417">
        <v>0.12421242</v>
      </c>
      <c r="P629" s="418">
        <v>0.25258525599999998</v>
      </c>
      <c r="Q629" s="437">
        <v>0.80260993379938705</v>
      </c>
      <c r="R629" s="422"/>
      <c r="S629" s="423"/>
      <c r="T629" s="437">
        <v>771.39081302534635</v>
      </c>
      <c r="U629" s="417">
        <v>6.2654804120229645E-4</v>
      </c>
      <c r="V629" s="418">
        <v>8.36951030057413E-4</v>
      </c>
      <c r="W629" s="437">
        <v>3.1289220325213937E-3</v>
      </c>
      <c r="X629" s="417">
        <v>7.4127608915906785E-4</v>
      </c>
      <c r="Y629" s="418">
        <v>9.9022619047619046E-4</v>
      </c>
      <c r="Z629" s="437">
        <v>3.8472405134122485E-3</v>
      </c>
      <c r="AA629" s="417">
        <v>1.37086547E-2</v>
      </c>
      <c r="AB629" s="418">
        <v>1.0352718075E-2</v>
      </c>
      <c r="AC629" s="437">
        <v>4.7596144456526816E-2</v>
      </c>
      <c r="AD629" s="417">
        <v>3.9009867999999998E-3</v>
      </c>
      <c r="AE629" s="418">
        <v>1.9117672899999999E-3</v>
      </c>
      <c r="AF629" s="437">
        <v>8.8632310730136013E-3</v>
      </c>
      <c r="AG629" s="417">
        <v>2.2290936300000001E-2</v>
      </c>
      <c r="AH629" s="418">
        <v>8.8327507800000007E-3</v>
      </c>
      <c r="AI629" s="437">
        <v>1.048789576628459E-2</v>
      </c>
      <c r="AJ629" s="417">
        <v>1.0030993699999999E-2</v>
      </c>
      <c r="AK629" s="418">
        <v>4.2773997149999996E-3</v>
      </c>
      <c r="AL629" s="437">
        <v>3.9054850166683306E-3</v>
      </c>
      <c r="AM629" s="417">
        <v>4.3021458200000001E-2</v>
      </c>
      <c r="AN629" s="418">
        <v>2.9806484554999998E-2</v>
      </c>
      <c r="AO629" s="437">
        <v>0.10470599123394503</v>
      </c>
      <c r="AP629" s="417">
        <v>0.12711270999999999</v>
      </c>
      <c r="AQ629" s="418">
        <v>0.2693519325</v>
      </c>
      <c r="AR629" s="440">
        <v>0.2693519325</v>
      </c>
      <c r="AS629" s="422"/>
      <c r="AT629" s="423"/>
      <c r="AU629" s="423"/>
    </row>
    <row r="630" spans="1:47" x14ac:dyDescent="0.2">
      <c r="A630" s="231">
        <v>1990</v>
      </c>
      <c r="B630" s="232">
        <v>26</v>
      </c>
      <c r="C630" s="417">
        <v>2.4157565499999998</v>
      </c>
      <c r="D630" s="418">
        <v>1.3919359915</v>
      </c>
      <c r="E630" s="437">
        <v>5.4378208683647902</v>
      </c>
      <c r="F630" s="417">
        <v>1.1018984300000001</v>
      </c>
      <c r="G630" s="418">
        <v>0.532432617</v>
      </c>
      <c r="H630" s="437">
        <v>1.3502952868455751</v>
      </c>
      <c r="I630" s="417">
        <v>1.7204025199999999</v>
      </c>
      <c r="J630" s="418">
        <v>3.3546187629999999</v>
      </c>
      <c r="K630" s="437">
        <v>8.0191422087652704</v>
      </c>
      <c r="L630" s="420"/>
      <c r="M630" s="421"/>
      <c r="N630" s="437">
        <v>5.0732916234308102E-3</v>
      </c>
      <c r="O630" s="417">
        <v>0.12421242</v>
      </c>
      <c r="P630" s="418">
        <v>0.25258525599999998</v>
      </c>
      <c r="Q630" s="437">
        <v>0.80275381985450067</v>
      </c>
      <c r="R630" s="422"/>
      <c r="S630" s="423"/>
      <c r="T630" s="437">
        <v>771.87867704080952</v>
      </c>
      <c r="U630" s="417">
        <v>6.2654804120229645E-4</v>
      </c>
      <c r="V630" s="418">
        <v>8.36951030057413E-4</v>
      </c>
      <c r="W630" s="437">
        <v>3.1361176746511738E-3</v>
      </c>
      <c r="X630" s="417">
        <v>7.4127608915906785E-4</v>
      </c>
      <c r="Y630" s="418">
        <v>9.9022619047619046E-4</v>
      </c>
      <c r="Z630" s="437">
        <v>3.8773039224883716E-3</v>
      </c>
      <c r="AA630" s="417">
        <v>1.37086547E-2</v>
      </c>
      <c r="AB630" s="418">
        <v>1.0352718075E-2</v>
      </c>
      <c r="AC630" s="437">
        <v>4.7705710615048851E-2</v>
      </c>
      <c r="AD630" s="417">
        <v>3.9009867999999998E-3</v>
      </c>
      <c r="AE630" s="418">
        <v>1.9117672899999999E-3</v>
      </c>
      <c r="AF630" s="437">
        <v>8.8836181595873705E-3</v>
      </c>
      <c r="AG630" s="417">
        <v>2.2290936300000001E-2</v>
      </c>
      <c r="AH630" s="418">
        <v>8.8327507800000007E-3</v>
      </c>
      <c r="AI630" s="437">
        <v>1.0512026969317811E-2</v>
      </c>
      <c r="AJ630" s="417">
        <v>1.0030993699999999E-2</v>
      </c>
      <c r="AK630" s="418">
        <v>4.2773997149999996E-3</v>
      </c>
      <c r="AL630" s="437">
        <v>3.9144760628628096E-3</v>
      </c>
      <c r="AM630" s="417">
        <v>4.3021458200000001E-2</v>
      </c>
      <c r="AN630" s="418">
        <v>2.9806484554999998E-2</v>
      </c>
      <c r="AO630" s="437">
        <v>0.10494697730885962</v>
      </c>
      <c r="AP630" s="417">
        <v>0.12711270999999999</v>
      </c>
      <c r="AQ630" s="418">
        <v>0.2693519325</v>
      </c>
      <c r="AR630" s="440">
        <v>0.2693519325</v>
      </c>
      <c r="AS630" s="422"/>
      <c r="AT630" s="423"/>
      <c r="AU630" s="423"/>
    </row>
    <row r="631" spans="1:47" x14ac:dyDescent="0.2">
      <c r="A631" s="231">
        <v>1990</v>
      </c>
      <c r="B631" s="232">
        <v>27</v>
      </c>
      <c r="C631" s="417">
        <v>2.4157565499999998</v>
      </c>
      <c r="D631" s="418">
        <v>1.3919359915</v>
      </c>
      <c r="E631" s="437">
        <v>5.4396407176666646</v>
      </c>
      <c r="F631" s="417">
        <v>1.1018984300000001</v>
      </c>
      <c r="G631" s="418">
        <v>0.532432617</v>
      </c>
      <c r="H631" s="437">
        <v>1.3517485050392921</v>
      </c>
      <c r="I631" s="417">
        <v>1.7204025199999999</v>
      </c>
      <c r="J631" s="418">
        <v>3.3546187629999999</v>
      </c>
      <c r="K631" s="437">
        <v>8.022907733321416</v>
      </c>
      <c r="L631" s="420"/>
      <c r="M631" s="421"/>
      <c r="N631" s="437">
        <v>5.0763860244265289E-3</v>
      </c>
      <c r="O631" s="417">
        <v>0.12421242</v>
      </c>
      <c r="P631" s="418">
        <v>0.25258525599999998</v>
      </c>
      <c r="Q631" s="437">
        <v>0.80282268200845963</v>
      </c>
      <c r="R631" s="422"/>
      <c r="S631" s="423"/>
      <c r="T631" s="437">
        <v>771.9695588429048</v>
      </c>
      <c r="U631" s="417">
        <v>6.2654804120229645E-4</v>
      </c>
      <c r="V631" s="418">
        <v>8.36951030057413E-4</v>
      </c>
      <c r="W631" s="437">
        <v>3.1395014287864602E-3</v>
      </c>
      <c r="X631" s="417">
        <v>7.4127608915906785E-4</v>
      </c>
      <c r="Y631" s="418">
        <v>9.9022619047619046E-4</v>
      </c>
      <c r="Z631" s="437">
        <v>3.8913909548890474E-3</v>
      </c>
      <c r="AA631" s="417">
        <v>1.37086547E-2</v>
      </c>
      <c r="AB631" s="418">
        <v>1.0352718075E-2</v>
      </c>
      <c r="AC631" s="437">
        <v>4.7757053182714046E-2</v>
      </c>
      <c r="AD631" s="417">
        <v>3.9009867999999998E-3</v>
      </c>
      <c r="AE631" s="418">
        <v>1.9117672899999999E-3</v>
      </c>
      <c r="AF631" s="437">
        <v>8.8931877676636066E-3</v>
      </c>
      <c r="AG631" s="417">
        <v>2.2290936300000001E-2</v>
      </c>
      <c r="AH631" s="418">
        <v>8.8327507800000007E-3</v>
      </c>
      <c r="AI631" s="437">
        <v>1.0523342137644146E-2</v>
      </c>
      <c r="AJ631" s="417">
        <v>1.0030993699999999E-2</v>
      </c>
      <c r="AK631" s="418">
        <v>4.2773997149999996E-3</v>
      </c>
      <c r="AL631" s="437">
        <v>3.9186829674114822E-3</v>
      </c>
      <c r="AM631" s="417">
        <v>4.3021458200000001E-2</v>
      </c>
      <c r="AN631" s="418">
        <v>2.9806484554999998E-2</v>
      </c>
      <c r="AO631" s="437">
        <v>0.10506005292122424</v>
      </c>
      <c r="AP631" s="417">
        <v>0.12711270999999999</v>
      </c>
      <c r="AQ631" s="418">
        <v>0.2693519325</v>
      </c>
      <c r="AR631" s="440">
        <v>0.2693519325</v>
      </c>
      <c r="AS631" s="422"/>
      <c r="AT631" s="423"/>
      <c r="AU631" s="423"/>
    </row>
    <row r="632" spans="1:47" x14ac:dyDescent="0.2">
      <c r="A632" s="231">
        <v>1990</v>
      </c>
      <c r="B632" s="232">
        <v>28</v>
      </c>
      <c r="C632" s="417">
        <v>2.4157565499999998</v>
      </c>
      <c r="D632" s="418">
        <v>1.3919359915</v>
      </c>
      <c r="E632" s="437">
        <v>5.4408901616396061</v>
      </c>
      <c r="F632" s="417">
        <v>1.1018984300000001</v>
      </c>
      <c r="G632" s="418">
        <v>0.532432617</v>
      </c>
      <c r="H632" s="437">
        <v>1.3527556533039731</v>
      </c>
      <c r="I632" s="417">
        <v>1.7204025199999999</v>
      </c>
      <c r="J632" s="418">
        <v>3.3546187629999999</v>
      </c>
      <c r="K632" s="437">
        <v>8.0254868382726716</v>
      </c>
      <c r="L632" s="420"/>
      <c r="M632" s="421"/>
      <c r="N632" s="437">
        <v>5.07853846893664E-3</v>
      </c>
      <c r="O632" s="417">
        <v>0.12421242</v>
      </c>
      <c r="P632" s="418">
        <v>0.25258525599999998</v>
      </c>
      <c r="Q632" s="437">
        <v>0.80286852006214193</v>
      </c>
      <c r="R632" s="422"/>
      <c r="S632" s="423"/>
      <c r="T632" s="437">
        <v>771.95729621173666</v>
      </c>
      <c r="U632" s="417">
        <v>6.2654804120229645E-4</v>
      </c>
      <c r="V632" s="418">
        <v>8.36951030057413E-4</v>
      </c>
      <c r="W632" s="437">
        <v>3.1418360154368248E-3</v>
      </c>
      <c r="X632" s="417">
        <v>7.4127608915906785E-4</v>
      </c>
      <c r="Y632" s="418">
        <v>9.9022619047619046E-4</v>
      </c>
      <c r="Z632" s="437">
        <v>3.9011400062778818E-3</v>
      </c>
      <c r="AA632" s="417">
        <v>1.37086547E-2</v>
      </c>
      <c r="AB632" s="418">
        <v>1.0352718075E-2</v>
      </c>
      <c r="AC632" s="437">
        <v>4.7792521198420167E-2</v>
      </c>
      <c r="AD632" s="417">
        <v>3.9009867999999998E-3</v>
      </c>
      <c r="AE632" s="418">
        <v>1.9117672899999999E-3</v>
      </c>
      <c r="AF632" s="437">
        <v>8.8997902697322603E-3</v>
      </c>
      <c r="AG632" s="417">
        <v>2.2290936300000001E-2</v>
      </c>
      <c r="AH632" s="418">
        <v>8.8327507800000007E-3</v>
      </c>
      <c r="AI632" s="437">
        <v>1.0531168505113727E-2</v>
      </c>
      <c r="AJ632" s="417">
        <v>1.0030993699999999E-2</v>
      </c>
      <c r="AK632" s="418">
        <v>4.2773997149999996E-3</v>
      </c>
      <c r="AL632" s="437">
        <v>3.9216002533611514E-3</v>
      </c>
      <c r="AM632" s="417">
        <v>4.3021458200000001E-2</v>
      </c>
      <c r="AN632" s="418">
        <v>2.9806484554999998E-2</v>
      </c>
      <c r="AO632" s="437">
        <v>0.10513809736582611</v>
      </c>
      <c r="AP632" s="417">
        <v>0.12711270999999999</v>
      </c>
      <c r="AQ632" s="418">
        <v>0.2693519325</v>
      </c>
      <c r="AR632" s="440">
        <v>0.2693519325</v>
      </c>
      <c r="AS632" s="422"/>
      <c r="AT632" s="423"/>
      <c r="AU632" s="423"/>
    </row>
    <row r="633" spans="1:47" x14ac:dyDescent="0.2">
      <c r="A633" s="231">
        <v>1990</v>
      </c>
      <c r="B633" s="232">
        <v>29</v>
      </c>
      <c r="C633" s="417">
        <v>2.4157565499999998</v>
      </c>
      <c r="D633" s="418">
        <v>1.3919359915</v>
      </c>
      <c r="E633" s="437">
        <v>5.4420031477199293</v>
      </c>
      <c r="F633" s="417">
        <v>1.1018984300000001</v>
      </c>
      <c r="G633" s="418">
        <v>0.532432617</v>
      </c>
      <c r="H633" s="437">
        <v>1.3536713289634026</v>
      </c>
      <c r="I633" s="417">
        <v>1.7204025199999999</v>
      </c>
      <c r="J633" s="418">
        <v>3.3546187629999999</v>
      </c>
      <c r="K633" s="437">
        <v>8.0278527733025928</v>
      </c>
      <c r="L633" s="420"/>
      <c r="M633" s="421"/>
      <c r="N633" s="437">
        <v>5.080482638316116E-3</v>
      </c>
      <c r="O633" s="417">
        <v>0.12421242</v>
      </c>
      <c r="P633" s="418">
        <v>0.25258525599999998</v>
      </c>
      <c r="Q633" s="437">
        <v>0.80290981657870097</v>
      </c>
      <c r="R633" s="422"/>
      <c r="S633" s="423"/>
      <c r="T633" s="437">
        <v>771.93271419224027</v>
      </c>
      <c r="U633" s="417">
        <v>6.2654804120229645E-4</v>
      </c>
      <c r="V633" s="418">
        <v>8.36951030057413E-4</v>
      </c>
      <c r="W633" s="437">
        <v>3.1439643181580966E-3</v>
      </c>
      <c r="X633" s="417">
        <v>7.4127608915906785E-4</v>
      </c>
      <c r="Y633" s="418">
        <v>9.9022619047619046E-4</v>
      </c>
      <c r="Z633" s="437">
        <v>3.9100494580554795E-3</v>
      </c>
      <c r="AA633" s="417">
        <v>1.37086547E-2</v>
      </c>
      <c r="AB633" s="418">
        <v>1.0352718075E-2</v>
      </c>
      <c r="AC633" s="437">
        <v>4.7825027563951232E-2</v>
      </c>
      <c r="AD633" s="417">
        <v>3.9009867999999998E-3</v>
      </c>
      <c r="AE633" s="418">
        <v>1.9117672899999999E-3</v>
      </c>
      <c r="AF633" s="437">
        <v>8.9058245840877501E-3</v>
      </c>
      <c r="AG633" s="417">
        <v>2.2290936300000001E-2</v>
      </c>
      <c r="AH633" s="418">
        <v>8.8327507800000007E-3</v>
      </c>
      <c r="AI633" s="437">
        <v>1.053830474966572E-2</v>
      </c>
      <c r="AJ633" s="417">
        <v>1.0030993699999999E-2</v>
      </c>
      <c r="AK633" s="418">
        <v>4.2773997149999996E-3</v>
      </c>
      <c r="AL633" s="437">
        <v>3.9242613302277584E-3</v>
      </c>
      <c r="AM633" s="417">
        <v>4.3021458200000001E-2</v>
      </c>
      <c r="AN633" s="418">
        <v>2.9806484554999998E-2</v>
      </c>
      <c r="AO633" s="437">
        <v>0.10520951467657343</v>
      </c>
      <c r="AP633" s="417">
        <v>0.12711270999999999</v>
      </c>
      <c r="AQ633" s="418">
        <v>0.2693519325</v>
      </c>
      <c r="AR633" s="440">
        <v>0.2693519325</v>
      </c>
      <c r="AS633" s="422"/>
      <c r="AT633" s="423"/>
      <c r="AU633" s="423"/>
    </row>
    <row r="634" spans="1:47" x14ac:dyDescent="0.2">
      <c r="A634" s="231">
        <v>1990</v>
      </c>
      <c r="B634" s="232">
        <v>30</v>
      </c>
      <c r="C634" s="417">
        <v>2.4157565499999998</v>
      </c>
      <c r="D634" s="418">
        <v>1.3919359915</v>
      </c>
      <c r="E634" s="437">
        <v>5.4429668177538657</v>
      </c>
      <c r="F634" s="417">
        <v>1.1018984300000001</v>
      </c>
      <c r="G634" s="418">
        <v>0.532432617</v>
      </c>
      <c r="H634" s="437">
        <v>1.354427823880191</v>
      </c>
      <c r="I634" s="417">
        <v>1.7204025199999999</v>
      </c>
      <c r="J634" s="418">
        <v>3.3546187629999999</v>
      </c>
      <c r="K634" s="437">
        <v>8.0297988951260404</v>
      </c>
      <c r="L634" s="420"/>
      <c r="M634" s="421"/>
      <c r="N634" s="437">
        <v>5.0820982381811408E-3</v>
      </c>
      <c r="O634" s="417">
        <v>0.12421242</v>
      </c>
      <c r="P634" s="418">
        <v>0.25258525599999998</v>
      </c>
      <c r="Q634" s="437">
        <v>0.80294677950450988</v>
      </c>
      <c r="R634" s="422"/>
      <c r="S634" s="423"/>
      <c r="T634" s="437">
        <v>771.90428816728945</v>
      </c>
      <c r="U634" s="417">
        <v>6.2654804120229645E-4</v>
      </c>
      <c r="V634" s="418">
        <v>8.36951030057413E-4</v>
      </c>
      <c r="W634" s="437">
        <v>3.1457211007649621E-3</v>
      </c>
      <c r="X634" s="417">
        <v>7.4127608915906785E-4</v>
      </c>
      <c r="Y634" s="418">
        <v>9.9022619047619046E-4</v>
      </c>
      <c r="Z634" s="437">
        <v>3.9173474682653708E-3</v>
      </c>
      <c r="AA634" s="417">
        <v>1.37086547E-2</v>
      </c>
      <c r="AB634" s="418">
        <v>1.0352718075E-2</v>
      </c>
      <c r="AC634" s="437">
        <v>4.7851659703220577E-2</v>
      </c>
      <c r="AD634" s="417">
        <v>3.9009867999999998E-3</v>
      </c>
      <c r="AE634" s="418">
        <v>1.9117672899999999E-3</v>
      </c>
      <c r="AF634" s="437">
        <v>8.9107923040442748E-3</v>
      </c>
      <c r="AG634" s="417">
        <v>2.2290936300000001E-2</v>
      </c>
      <c r="AH634" s="418">
        <v>8.8327507800000007E-3</v>
      </c>
      <c r="AI634" s="437">
        <v>1.054416935811911E-2</v>
      </c>
      <c r="AJ634" s="417">
        <v>1.0030993699999999E-2</v>
      </c>
      <c r="AK634" s="418">
        <v>4.2773997149999996E-3</v>
      </c>
      <c r="AL634" s="437">
        <v>3.9264453427789048E-3</v>
      </c>
      <c r="AM634" s="417">
        <v>4.3021458200000001E-2</v>
      </c>
      <c r="AN634" s="418">
        <v>2.9806484554999998E-2</v>
      </c>
      <c r="AO634" s="437">
        <v>0.10526794350814477</v>
      </c>
      <c r="AP634" s="417">
        <v>0.12711270999999999</v>
      </c>
      <c r="AQ634" s="418">
        <v>0.2693519325</v>
      </c>
      <c r="AR634" s="440">
        <v>0.2693519325</v>
      </c>
      <c r="AS634" s="422"/>
      <c r="AT634" s="423"/>
      <c r="AU634" s="423"/>
    </row>
    <row r="635" spans="1:47" x14ac:dyDescent="0.2">
      <c r="A635" s="231">
        <v>1990</v>
      </c>
      <c r="B635" s="232">
        <v>31</v>
      </c>
      <c r="C635" s="417">
        <v>2.4157565499999998</v>
      </c>
      <c r="D635" s="418">
        <v>1.3919359915</v>
      </c>
      <c r="E635" s="437">
        <v>5.4437072248608231</v>
      </c>
      <c r="F635" s="417">
        <v>1.1018984300000001</v>
      </c>
      <c r="G635" s="418">
        <v>0.532432617</v>
      </c>
      <c r="H635" s="437">
        <v>1.3550316355455534</v>
      </c>
      <c r="I635" s="417">
        <v>1.7204025199999999</v>
      </c>
      <c r="J635" s="418">
        <v>3.3546187629999999</v>
      </c>
      <c r="K635" s="437">
        <v>8.0313502206535716</v>
      </c>
      <c r="L635" s="420"/>
      <c r="M635" s="421"/>
      <c r="N635" s="437">
        <v>5.0833970227229675E-3</v>
      </c>
      <c r="O635" s="417">
        <v>0.12421242</v>
      </c>
      <c r="P635" s="418">
        <v>0.25258525599999998</v>
      </c>
      <c r="Q635" s="437">
        <v>0.80297536171292538</v>
      </c>
      <c r="R635" s="422"/>
      <c r="S635" s="423"/>
      <c r="T635" s="437">
        <v>771.87828289678282</v>
      </c>
      <c r="U635" s="417">
        <v>6.2654804120229645E-4</v>
      </c>
      <c r="V635" s="418">
        <v>8.36951030057413E-4</v>
      </c>
      <c r="W635" s="437">
        <v>3.1471214210077856E-3</v>
      </c>
      <c r="X635" s="417">
        <v>7.4127608915906785E-4</v>
      </c>
      <c r="Y635" s="418">
        <v>9.9022619047619046E-4</v>
      </c>
      <c r="Z635" s="437">
        <v>3.9232822520432987E-3</v>
      </c>
      <c r="AA635" s="417">
        <v>1.37086547E-2</v>
      </c>
      <c r="AB635" s="418">
        <v>1.0352718075E-2</v>
      </c>
      <c r="AC635" s="437">
        <v>4.7872906016563771E-2</v>
      </c>
      <c r="AD635" s="417">
        <v>3.9009867999999998E-3</v>
      </c>
      <c r="AE635" s="418">
        <v>1.9117672899999999E-3</v>
      </c>
      <c r="AF635" s="437">
        <v>8.9147492479954328E-3</v>
      </c>
      <c r="AG635" s="417">
        <v>2.2290936300000001E-2</v>
      </c>
      <c r="AH635" s="418">
        <v>8.8327507800000007E-3</v>
      </c>
      <c r="AI635" s="437">
        <v>1.054886891877012E-2</v>
      </c>
      <c r="AJ635" s="417">
        <v>1.0030993699999999E-2</v>
      </c>
      <c r="AK635" s="418">
        <v>4.2773997149999996E-3</v>
      </c>
      <c r="AL635" s="437">
        <v>3.9281940879483373E-3</v>
      </c>
      <c r="AM635" s="417">
        <v>4.3021458200000001E-2</v>
      </c>
      <c r="AN635" s="418">
        <v>2.9806484554999998E-2</v>
      </c>
      <c r="AO635" s="437">
        <v>0.10531487383316103</v>
      </c>
      <c r="AP635" s="417">
        <v>0.12711270999999999</v>
      </c>
      <c r="AQ635" s="418">
        <v>0.2693519325</v>
      </c>
      <c r="AR635" s="440">
        <v>0.2693519325</v>
      </c>
      <c r="AS635" s="422"/>
      <c r="AT635" s="423"/>
      <c r="AU635" s="423"/>
    </row>
    <row r="636" spans="1:47" x14ac:dyDescent="0.2">
      <c r="A636" s="231">
        <v>1990</v>
      </c>
      <c r="B636" s="232">
        <v>32</v>
      </c>
      <c r="C636" s="417">
        <v>2.4157565499999998</v>
      </c>
      <c r="D636" s="418">
        <v>1.3919359915</v>
      </c>
      <c r="E636" s="419">
        <v>5.4437072248608231</v>
      </c>
      <c r="F636" s="417">
        <v>1.1018984300000001</v>
      </c>
      <c r="G636" s="418">
        <v>0.532432617</v>
      </c>
      <c r="H636" s="419">
        <v>1.3550316355455534</v>
      </c>
      <c r="I636" s="417">
        <v>1.7204025199999999</v>
      </c>
      <c r="J636" s="418">
        <v>3.3546187629999999</v>
      </c>
      <c r="K636" s="419">
        <v>8.0313502206535716</v>
      </c>
      <c r="L636" s="420"/>
      <c r="M636" s="421"/>
      <c r="N636" s="419">
        <v>5.0833970227229675E-3</v>
      </c>
      <c r="O636" s="417">
        <v>0.12421242</v>
      </c>
      <c r="P636" s="418">
        <v>0.25258525599999998</v>
      </c>
      <c r="Q636" s="419">
        <v>0.80297536171292538</v>
      </c>
      <c r="R636" s="425"/>
      <c r="S636" s="426"/>
      <c r="T636" s="419">
        <v>771.87828289678282</v>
      </c>
      <c r="U636" s="417">
        <v>6.2654804120229645E-4</v>
      </c>
      <c r="V636" s="418">
        <v>8.36951030057413E-4</v>
      </c>
      <c r="W636" s="419">
        <v>3.1471214210077856E-3</v>
      </c>
      <c r="X636" s="417">
        <v>7.4127608915906785E-4</v>
      </c>
      <c r="Y636" s="418">
        <v>9.9022619047619046E-4</v>
      </c>
      <c r="Z636" s="419">
        <v>3.9232822520432987E-3</v>
      </c>
      <c r="AA636" s="417">
        <v>1.37086547E-2</v>
      </c>
      <c r="AB636" s="418">
        <v>1.0352718075E-2</v>
      </c>
      <c r="AC636" s="419">
        <v>4.7872906016563771E-2</v>
      </c>
      <c r="AD636" s="417">
        <v>3.9009867999999998E-3</v>
      </c>
      <c r="AE636" s="418">
        <v>1.9117672899999999E-3</v>
      </c>
      <c r="AF636" s="419">
        <v>8.9147492479954328E-3</v>
      </c>
      <c r="AG636" s="417">
        <v>2.2290936300000001E-2</v>
      </c>
      <c r="AH636" s="418">
        <v>8.8327507800000007E-3</v>
      </c>
      <c r="AI636" s="419">
        <v>1.054886891877012E-2</v>
      </c>
      <c r="AJ636" s="417">
        <v>1.0030993699999999E-2</v>
      </c>
      <c r="AK636" s="418">
        <v>4.2773997149999996E-3</v>
      </c>
      <c r="AL636" s="419">
        <v>3.9281940879483373E-3</v>
      </c>
      <c r="AM636" s="417">
        <v>4.3021458200000001E-2</v>
      </c>
      <c r="AN636" s="418">
        <v>2.9806484554999998E-2</v>
      </c>
      <c r="AO636" s="419">
        <v>0.10531487383316103</v>
      </c>
      <c r="AP636" s="417">
        <v>0.12711270999999999</v>
      </c>
      <c r="AQ636" s="418">
        <v>0.2693519325</v>
      </c>
      <c r="AR636" s="440">
        <v>0.2693519325</v>
      </c>
      <c r="AS636" s="425"/>
      <c r="AT636" s="426"/>
      <c r="AU636" s="426"/>
    </row>
    <row r="637" spans="1:47" x14ac:dyDescent="0.2">
      <c r="A637" s="231">
        <v>1990</v>
      </c>
      <c r="B637" s="232">
        <v>33</v>
      </c>
      <c r="C637" s="417">
        <v>2.4157565499999998</v>
      </c>
      <c r="D637" s="418">
        <v>1.3919359915</v>
      </c>
      <c r="E637" s="419">
        <v>5.4437072248608231</v>
      </c>
      <c r="F637" s="417">
        <v>1.1018984300000001</v>
      </c>
      <c r="G637" s="418">
        <v>0.532432617</v>
      </c>
      <c r="H637" s="419">
        <v>1.3550316355455534</v>
      </c>
      <c r="I637" s="417">
        <v>1.7204025199999999</v>
      </c>
      <c r="J637" s="418">
        <v>3.3546187629999999</v>
      </c>
      <c r="K637" s="419">
        <v>8.0313502206535716</v>
      </c>
      <c r="L637" s="420"/>
      <c r="M637" s="421"/>
      <c r="N637" s="419">
        <v>5.0833970227229675E-3</v>
      </c>
      <c r="O637" s="417">
        <v>0.12421242</v>
      </c>
      <c r="P637" s="418">
        <v>0.25258525599999998</v>
      </c>
      <c r="Q637" s="419">
        <v>0.80297536171292538</v>
      </c>
      <c r="R637" s="425"/>
      <c r="S637" s="426"/>
      <c r="T637" s="419">
        <v>771.87828289678282</v>
      </c>
      <c r="U637" s="417">
        <v>6.2654804120229645E-4</v>
      </c>
      <c r="V637" s="418">
        <v>8.36951030057413E-4</v>
      </c>
      <c r="W637" s="419">
        <v>3.1471214210077856E-3</v>
      </c>
      <c r="X637" s="417">
        <v>7.4127608915906785E-4</v>
      </c>
      <c r="Y637" s="418">
        <v>9.9022619047619046E-4</v>
      </c>
      <c r="Z637" s="419">
        <v>3.9232822520432987E-3</v>
      </c>
      <c r="AA637" s="417">
        <v>1.37086547E-2</v>
      </c>
      <c r="AB637" s="418">
        <v>1.0352718075E-2</v>
      </c>
      <c r="AC637" s="419">
        <v>4.7872906016563771E-2</v>
      </c>
      <c r="AD637" s="417">
        <v>3.9009867999999998E-3</v>
      </c>
      <c r="AE637" s="418">
        <v>1.9117672899999999E-3</v>
      </c>
      <c r="AF637" s="419">
        <v>8.9147492479954328E-3</v>
      </c>
      <c r="AG637" s="417">
        <v>2.2290936300000001E-2</v>
      </c>
      <c r="AH637" s="418">
        <v>8.8327507800000007E-3</v>
      </c>
      <c r="AI637" s="419">
        <v>1.054886891877012E-2</v>
      </c>
      <c r="AJ637" s="417">
        <v>1.0030993699999999E-2</v>
      </c>
      <c r="AK637" s="418">
        <v>4.2773997149999996E-3</v>
      </c>
      <c r="AL637" s="419">
        <v>3.9281940879483373E-3</v>
      </c>
      <c r="AM637" s="417">
        <v>4.3021458200000001E-2</v>
      </c>
      <c r="AN637" s="418">
        <v>2.9806484554999998E-2</v>
      </c>
      <c r="AO637" s="419">
        <v>0.10531487383316103</v>
      </c>
      <c r="AP637" s="417">
        <v>0.12711270999999999</v>
      </c>
      <c r="AQ637" s="418">
        <v>0.2693519325</v>
      </c>
      <c r="AR637" s="440">
        <v>0.2693519325</v>
      </c>
      <c r="AS637" s="425"/>
      <c r="AT637" s="426"/>
      <c r="AU637" s="426"/>
    </row>
    <row r="638" spans="1:47" x14ac:dyDescent="0.2">
      <c r="A638" s="231">
        <v>1990</v>
      </c>
      <c r="B638" s="232">
        <v>34</v>
      </c>
      <c r="C638" s="417">
        <v>2.4157565499999998</v>
      </c>
      <c r="D638" s="418">
        <v>1.3919359915</v>
      </c>
      <c r="E638" s="419">
        <v>5.4437072248608231</v>
      </c>
      <c r="F638" s="417">
        <v>1.1018984300000001</v>
      </c>
      <c r="G638" s="418">
        <v>0.532432617</v>
      </c>
      <c r="H638" s="419">
        <v>1.3550316355455534</v>
      </c>
      <c r="I638" s="417">
        <v>1.7204025199999999</v>
      </c>
      <c r="J638" s="418">
        <v>3.3546187629999999</v>
      </c>
      <c r="K638" s="419">
        <v>8.0313502206535716</v>
      </c>
      <c r="L638" s="420"/>
      <c r="M638" s="421"/>
      <c r="N638" s="419">
        <v>5.0833970227229675E-3</v>
      </c>
      <c r="O638" s="417">
        <v>0.12421242</v>
      </c>
      <c r="P638" s="418">
        <v>0.25258525599999998</v>
      </c>
      <c r="Q638" s="419">
        <v>0.80297536171292538</v>
      </c>
      <c r="R638" s="425"/>
      <c r="S638" s="426"/>
      <c r="T638" s="419">
        <v>771.87828289678282</v>
      </c>
      <c r="U638" s="417">
        <v>6.2654804120229645E-4</v>
      </c>
      <c r="V638" s="418">
        <v>8.36951030057413E-4</v>
      </c>
      <c r="W638" s="419">
        <v>3.1471214210077856E-3</v>
      </c>
      <c r="X638" s="417">
        <v>7.4127608915906785E-4</v>
      </c>
      <c r="Y638" s="418">
        <v>9.9022619047619046E-4</v>
      </c>
      <c r="Z638" s="419">
        <v>3.9232822520432987E-3</v>
      </c>
      <c r="AA638" s="417">
        <v>1.37086547E-2</v>
      </c>
      <c r="AB638" s="418">
        <v>1.0352718075E-2</v>
      </c>
      <c r="AC638" s="419">
        <v>4.7872906016563771E-2</v>
      </c>
      <c r="AD638" s="417">
        <v>3.9009867999999998E-3</v>
      </c>
      <c r="AE638" s="418">
        <v>1.9117672899999999E-3</v>
      </c>
      <c r="AF638" s="419">
        <v>8.9147492479954328E-3</v>
      </c>
      <c r="AG638" s="417">
        <v>2.2290936300000001E-2</v>
      </c>
      <c r="AH638" s="418">
        <v>8.8327507800000007E-3</v>
      </c>
      <c r="AI638" s="419">
        <v>1.054886891877012E-2</v>
      </c>
      <c r="AJ638" s="417">
        <v>1.0030993699999999E-2</v>
      </c>
      <c r="AK638" s="418">
        <v>4.2773997149999996E-3</v>
      </c>
      <c r="AL638" s="419">
        <v>3.9281940879483373E-3</v>
      </c>
      <c r="AM638" s="417">
        <v>4.3021458200000001E-2</v>
      </c>
      <c r="AN638" s="418">
        <v>2.9806484554999998E-2</v>
      </c>
      <c r="AO638" s="419">
        <v>0.10531487383316103</v>
      </c>
      <c r="AP638" s="417">
        <v>0.12711270999999999</v>
      </c>
      <c r="AQ638" s="418">
        <v>0.2693519325</v>
      </c>
      <c r="AR638" s="440">
        <v>0.2693519325</v>
      </c>
      <c r="AS638" s="425"/>
      <c r="AT638" s="426"/>
      <c r="AU638" s="426"/>
    </row>
    <row r="639" spans="1:47" x14ac:dyDescent="0.2">
      <c r="A639" s="231">
        <v>1990</v>
      </c>
      <c r="B639" s="232">
        <v>35</v>
      </c>
      <c r="C639" s="417">
        <v>2.4157565499999998</v>
      </c>
      <c r="D639" s="418">
        <v>1.3919359915</v>
      </c>
      <c r="E639" s="419">
        <v>5.4437072248608231</v>
      </c>
      <c r="F639" s="417">
        <v>1.1018984300000001</v>
      </c>
      <c r="G639" s="418">
        <v>0.532432617</v>
      </c>
      <c r="H639" s="419">
        <v>1.3550316355455534</v>
      </c>
      <c r="I639" s="417">
        <v>1.7204025199999999</v>
      </c>
      <c r="J639" s="418">
        <v>3.3546187629999999</v>
      </c>
      <c r="K639" s="419">
        <v>8.0313502206535716</v>
      </c>
      <c r="L639" s="420"/>
      <c r="M639" s="421"/>
      <c r="N639" s="419">
        <v>5.0833970227229675E-3</v>
      </c>
      <c r="O639" s="417">
        <v>0.12421242</v>
      </c>
      <c r="P639" s="418">
        <v>0.25258525599999998</v>
      </c>
      <c r="Q639" s="419">
        <v>0.80297536171292538</v>
      </c>
      <c r="R639" s="425"/>
      <c r="S639" s="426"/>
      <c r="T639" s="419">
        <v>771.87828289678282</v>
      </c>
      <c r="U639" s="417">
        <v>6.2654804120229645E-4</v>
      </c>
      <c r="V639" s="418">
        <v>8.36951030057413E-4</v>
      </c>
      <c r="W639" s="419">
        <v>3.1471214210077856E-3</v>
      </c>
      <c r="X639" s="417">
        <v>7.4127608915906785E-4</v>
      </c>
      <c r="Y639" s="418">
        <v>9.9022619047619046E-4</v>
      </c>
      <c r="Z639" s="419">
        <v>3.9232822520432987E-3</v>
      </c>
      <c r="AA639" s="417">
        <v>1.37086547E-2</v>
      </c>
      <c r="AB639" s="418">
        <v>1.0352718075E-2</v>
      </c>
      <c r="AC639" s="419">
        <v>4.7872906016563771E-2</v>
      </c>
      <c r="AD639" s="417">
        <v>3.9009867999999998E-3</v>
      </c>
      <c r="AE639" s="418">
        <v>1.9117672899999999E-3</v>
      </c>
      <c r="AF639" s="419">
        <v>8.9147492479954328E-3</v>
      </c>
      <c r="AG639" s="417">
        <v>2.2290936300000001E-2</v>
      </c>
      <c r="AH639" s="418">
        <v>8.8327507800000007E-3</v>
      </c>
      <c r="AI639" s="419">
        <v>1.054886891877012E-2</v>
      </c>
      <c r="AJ639" s="417">
        <v>1.0030993699999999E-2</v>
      </c>
      <c r="AK639" s="418">
        <v>4.2773997149999996E-3</v>
      </c>
      <c r="AL639" s="419">
        <v>3.9281940879483373E-3</v>
      </c>
      <c r="AM639" s="417">
        <v>4.3021458200000001E-2</v>
      </c>
      <c r="AN639" s="418">
        <v>2.9806484554999998E-2</v>
      </c>
      <c r="AO639" s="419">
        <v>0.10531487383316103</v>
      </c>
      <c r="AP639" s="417">
        <v>0.12711270999999999</v>
      </c>
      <c r="AQ639" s="418">
        <v>0.2693519325</v>
      </c>
      <c r="AR639" s="440">
        <v>0.2693519325</v>
      </c>
      <c r="AS639" s="425"/>
      <c r="AT639" s="426"/>
      <c r="AU639" s="426"/>
    </row>
    <row r="640" spans="1:47" x14ac:dyDescent="0.2">
      <c r="A640" s="231">
        <v>1990</v>
      </c>
      <c r="B640" s="232">
        <v>36</v>
      </c>
      <c r="C640" s="417">
        <v>2.4157565499999998</v>
      </c>
      <c r="D640" s="418">
        <v>1.3919359915</v>
      </c>
      <c r="E640" s="419">
        <v>5.4437072248608231</v>
      </c>
      <c r="F640" s="417">
        <v>1.1018984300000001</v>
      </c>
      <c r="G640" s="418">
        <v>0.532432617</v>
      </c>
      <c r="H640" s="419">
        <v>1.3550316355455534</v>
      </c>
      <c r="I640" s="417">
        <v>1.7204025199999999</v>
      </c>
      <c r="J640" s="418">
        <v>3.3546187629999999</v>
      </c>
      <c r="K640" s="419">
        <v>8.0313502206535716</v>
      </c>
      <c r="L640" s="420"/>
      <c r="M640" s="421"/>
      <c r="N640" s="419">
        <v>5.0833970227229675E-3</v>
      </c>
      <c r="O640" s="417">
        <v>0.12421242</v>
      </c>
      <c r="P640" s="418">
        <v>0.25258525599999998</v>
      </c>
      <c r="Q640" s="419">
        <v>0.80297536171292538</v>
      </c>
      <c r="R640" s="425"/>
      <c r="S640" s="426"/>
      <c r="T640" s="419">
        <v>771.87828289678282</v>
      </c>
      <c r="U640" s="417">
        <v>6.2654804120229645E-4</v>
      </c>
      <c r="V640" s="418">
        <v>8.36951030057413E-4</v>
      </c>
      <c r="W640" s="419">
        <v>3.1471214210077856E-3</v>
      </c>
      <c r="X640" s="417">
        <v>7.4127608915906785E-4</v>
      </c>
      <c r="Y640" s="418">
        <v>9.9022619047619046E-4</v>
      </c>
      <c r="Z640" s="419">
        <v>3.9232822520432987E-3</v>
      </c>
      <c r="AA640" s="417">
        <v>1.37086547E-2</v>
      </c>
      <c r="AB640" s="418">
        <v>1.0352718075E-2</v>
      </c>
      <c r="AC640" s="419">
        <v>4.7872906016563771E-2</v>
      </c>
      <c r="AD640" s="417">
        <v>3.9009867999999998E-3</v>
      </c>
      <c r="AE640" s="418">
        <v>1.9117672899999999E-3</v>
      </c>
      <c r="AF640" s="419">
        <v>8.9147492479954328E-3</v>
      </c>
      <c r="AG640" s="417">
        <v>2.2290936300000001E-2</v>
      </c>
      <c r="AH640" s="418">
        <v>8.8327507800000007E-3</v>
      </c>
      <c r="AI640" s="419">
        <v>1.054886891877012E-2</v>
      </c>
      <c r="AJ640" s="417">
        <v>1.0030993699999999E-2</v>
      </c>
      <c r="AK640" s="418">
        <v>4.2773997149999996E-3</v>
      </c>
      <c r="AL640" s="419">
        <v>3.9281940879483373E-3</v>
      </c>
      <c r="AM640" s="417">
        <v>4.3021458200000001E-2</v>
      </c>
      <c r="AN640" s="418">
        <v>2.9806484554999998E-2</v>
      </c>
      <c r="AO640" s="419">
        <v>0.10531487383316103</v>
      </c>
      <c r="AP640" s="417">
        <v>0.12711270999999999</v>
      </c>
      <c r="AQ640" s="418">
        <v>0.2693519325</v>
      </c>
      <c r="AR640" s="440">
        <v>0.2693519325</v>
      </c>
      <c r="AS640" s="425"/>
      <c r="AT640" s="426"/>
      <c r="AU640" s="426"/>
    </row>
    <row r="641" spans="1:47" x14ac:dyDescent="0.2">
      <c r="A641" s="231">
        <v>1990</v>
      </c>
      <c r="B641" s="232">
        <v>37</v>
      </c>
      <c r="C641" s="417">
        <v>2.4157565499999998</v>
      </c>
      <c r="D641" s="418">
        <v>1.3919359915</v>
      </c>
      <c r="E641" s="419">
        <v>5.4437072248608231</v>
      </c>
      <c r="F641" s="417">
        <v>1.1018984300000001</v>
      </c>
      <c r="G641" s="418">
        <v>0.532432617</v>
      </c>
      <c r="H641" s="419">
        <v>1.3550316355455534</v>
      </c>
      <c r="I641" s="417">
        <v>1.7204025199999999</v>
      </c>
      <c r="J641" s="418">
        <v>3.3546187629999999</v>
      </c>
      <c r="K641" s="419">
        <v>8.0313502206535716</v>
      </c>
      <c r="L641" s="420"/>
      <c r="M641" s="421"/>
      <c r="N641" s="419">
        <v>5.0833970227229675E-3</v>
      </c>
      <c r="O641" s="417">
        <v>0.12421242</v>
      </c>
      <c r="P641" s="418">
        <v>0.25258525599999998</v>
      </c>
      <c r="Q641" s="419">
        <v>0.80297536171292538</v>
      </c>
      <c r="R641" s="425"/>
      <c r="S641" s="426"/>
      <c r="T641" s="419">
        <v>771.87828289678282</v>
      </c>
      <c r="U641" s="417">
        <v>6.2654804120229645E-4</v>
      </c>
      <c r="V641" s="418">
        <v>8.36951030057413E-4</v>
      </c>
      <c r="W641" s="419">
        <v>3.1471214210077856E-3</v>
      </c>
      <c r="X641" s="417">
        <v>7.4127608915906785E-4</v>
      </c>
      <c r="Y641" s="418">
        <v>9.9022619047619046E-4</v>
      </c>
      <c r="Z641" s="419">
        <v>3.9232822520432987E-3</v>
      </c>
      <c r="AA641" s="417">
        <v>1.37086547E-2</v>
      </c>
      <c r="AB641" s="418">
        <v>1.0352718075E-2</v>
      </c>
      <c r="AC641" s="419">
        <v>4.7872906016563771E-2</v>
      </c>
      <c r="AD641" s="417">
        <v>3.9009867999999998E-3</v>
      </c>
      <c r="AE641" s="418">
        <v>1.9117672899999999E-3</v>
      </c>
      <c r="AF641" s="419">
        <v>8.9147492479954328E-3</v>
      </c>
      <c r="AG641" s="417">
        <v>2.2290936300000001E-2</v>
      </c>
      <c r="AH641" s="418">
        <v>8.8327507800000007E-3</v>
      </c>
      <c r="AI641" s="419">
        <v>1.054886891877012E-2</v>
      </c>
      <c r="AJ641" s="417">
        <v>1.0030993699999999E-2</v>
      </c>
      <c r="AK641" s="418">
        <v>4.2773997149999996E-3</v>
      </c>
      <c r="AL641" s="419">
        <v>3.9281940879483373E-3</v>
      </c>
      <c r="AM641" s="417">
        <v>4.3021458200000001E-2</v>
      </c>
      <c r="AN641" s="418">
        <v>2.9806484554999998E-2</v>
      </c>
      <c r="AO641" s="419">
        <v>0.10531487383316103</v>
      </c>
      <c r="AP641" s="417">
        <v>0.12711270999999999</v>
      </c>
      <c r="AQ641" s="418">
        <v>0.2693519325</v>
      </c>
      <c r="AR641" s="440">
        <v>0.2693519325</v>
      </c>
      <c r="AS641" s="425"/>
      <c r="AT641" s="426"/>
      <c r="AU641" s="426"/>
    </row>
    <row r="642" spans="1:47" x14ac:dyDescent="0.2">
      <c r="A642" s="231">
        <v>1990</v>
      </c>
      <c r="B642" s="232">
        <v>38</v>
      </c>
      <c r="C642" s="417">
        <v>2.4157565499999998</v>
      </c>
      <c r="D642" s="418">
        <v>1.3919359915</v>
      </c>
      <c r="E642" s="419">
        <v>5.4437072248608231</v>
      </c>
      <c r="F642" s="417">
        <v>1.1018984300000001</v>
      </c>
      <c r="G642" s="418">
        <v>0.532432617</v>
      </c>
      <c r="H642" s="419">
        <v>1.3550316355455534</v>
      </c>
      <c r="I642" s="417">
        <v>1.7204025199999999</v>
      </c>
      <c r="J642" s="418">
        <v>3.3546187629999999</v>
      </c>
      <c r="K642" s="419">
        <v>8.0313502206535716</v>
      </c>
      <c r="L642" s="420"/>
      <c r="M642" s="421"/>
      <c r="N642" s="419">
        <v>5.0833970227229675E-3</v>
      </c>
      <c r="O642" s="417">
        <v>0.12421242</v>
      </c>
      <c r="P642" s="418">
        <v>0.25258525599999998</v>
      </c>
      <c r="Q642" s="419">
        <v>0.80297536171292538</v>
      </c>
      <c r="R642" s="425"/>
      <c r="S642" s="426"/>
      <c r="T642" s="419">
        <v>771.87828289678282</v>
      </c>
      <c r="U642" s="417">
        <v>6.2654804120229645E-4</v>
      </c>
      <c r="V642" s="418">
        <v>8.36951030057413E-4</v>
      </c>
      <c r="W642" s="419">
        <v>3.1471214210077856E-3</v>
      </c>
      <c r="X642" s="417">
        <v>7.4127608915906785E-4</v>
      </c>
      <c r="Y642" s="418">
        <v>9.9022619047619046E-4</v>
      </c>
      <c r="Z642" s="419">
        <v>3.9232822520432987E-3</v>
      </c>
      <c r="AA642" s="417">
        <v>1.37086547E-2</v>
      </c>
      <c r="AB642" s="418">
        <v>1.0352718075E-2</v>
      </c>
      <c r="AC642" s="419">
        <v>4.7872906016563771E-2</v>
      </c>
      <c r="AD642" s="417">
        <v>3.9009867999999998E-3</v>
      </c>
      <c r="AE642" s="418">
        <v>1.9117672899999999E-3</v>
      </c>
      <c r="AF642" s="419">
        <v>8.9147492479954328E-3</v>
      </c>
      <c r="AG642" s="417">
        <v>2.2290936300000001E-2</v>
      </c>
      <c r="AH642" s="418">
        <v>8.8327507800000007E-3</v>
      </c>
      <c r="AI642" s="419">
        <v>1.054886891877012E-2</v>
      </c>
      <c r="AJ642" s="417">
        <v>1.0030993699999999E-2</v>
      </c>
      <c r="AK642" s="418">
        <v>4.2773997149999996E-3</v>
      </c>
      <c r="AL642" s="419">
        <v>3.9281940879483373E-3</v>
      </c>
      <c r="AM642" s="417">
        <v>4.3021458200000001E-2</v>
      </c>
      <c r="AN642" s="418">
        <v>2.9806484554999998E-2</v>
      </c>
      <c r="AO642" s="419">
        <v>0.10531487383316103</v>
      </c>
      <c r="AP642" s="417">
        <v>0.12711270999999999</v>
      </c>
      <c r="AQ642" s="418">
        <v>0.2693519325</v>
      </c>
      <c r="AR642" s="440">
        <v>0.2693519325</v>
      </c>
      <c r="AS642" s="425"/>
      <c r="AT642" s="426"/>
      <c r="AU642" s="426"/>
    </row>
    <row r="643" spans="1:47" x14ac:dyDescent="0.2">
      <c r="A643" s="231">
        <v>1990</v>
      </c>
      <c r="B643" s="232">
        <v>39</v>
      </c>
      <c r="C643" s="417">
        <v>2.4157565499999998</v>
      </c>
      <c r="D643" s="418">
        <v>1.3919359915</v>
      </c>
      <c r="E643" s="419">
        <v>5.4437072248608231</v>
      </c>
      <c r="F643" s="417">
        <v>1.1018984300000001</v>
      </c>
      <c r="G643" s="418">
        <v>0.532432617</v>
      </c>
      <c r="H643" s="419">
        <v>1.3550316355455534</v>
      </c>
      <c r="I643" s="417">
        <v>1.7204025199999999</v>
      </c>
      <c r="J643" s="418">
        <v>3.3546187629999999</v>
      </c>
      <c r="K643" s="419">
        <v>8.0313502206535716</v>
      </c>
      <c r="L643" s="420"/>
      <c r="M643" s="421"/>
      <c r="N643" s="419">
        <v>5.0833970227229675E-3</v>
      </c>
      <c r="O643" s="417">
        <v>0.12421242</v>
      </c>
      <c r="P643" s="418">
        <v>0.25258525599999998</v>
      </c>
      <c r="Q643" s="419">
        <v>0.80297536171292538</v>
      </c>
      <c r="R643" s="425"/>
      <c r="S643" s="426"/>
      <c r="T643" s="419">
        <v>771.87828289678282</v>
      </c>
      <c r="U643" s="417">
        <v>6.2654804120229645E-4</v>
      </c>
      <c r="V643" s="418">
        <v>8.36951030057413E-4</v>
      </c>
      <c r="W643" s="419">
        <v>3.1471214210077856E-3</v>
      </c>
      <c r="X643" s="417">
        <v>7.4127608915906785E-4</v>
      </c>
      <c r="Y643" s="418">
        <v>9.9022619047619046E-4</v>
      </c>
      <c r="Z643" s="419">
        <v>3.9232822520432987E-3</v>
      </c>
      <c r="AA643" s="417">
        <v>1.37086547E-2</v>
      </c>
      <c r="AB643" s="418">
        <v>1.0352718075E-2</v>
      </c>
      <c r="AC643" s="419">
        <v>4.7872906016563771E-2</v>
      </c>
      <c r="AD643" s="417">
        <v>3.9009867999999998E-3</v>
      </c>
      <c r="AE643" s="418">
        <v>1.9117672899999999E-3</v>
      </c>
      <c r="AF643" s="419">
        <v>8.9147492479954328E-3</v>
      </c>
      <c r="AG643" s="417">
        <v>2.2290936300000001E-2</v>
      </c>
      <c r="AH643" s="418">
        <v>8.8327507800000007E-3</v>
      </c>
      <c r="AI643" s="419">
        <v>1.054886891877012E-2</v>
      </c>
      <c r="AJ643" s="417">
        <v>1.0030993699999999E-2</v>
      </c>
      <c r="AK643" s="418">
        <v>4.2773997149999996E-3</v>
      </c>
      <c r="AL643" s="419">
        <v>3.9281940879483373E-3</v>
      </c>
      <c r="AM643" s="417">
        <v>4.3021458200000001E-2</v>
      </c>
      <c r="AN643" s="418">
        <v>2.9806484554999998E-2</v>
      </c>
      <c r="AO643" s="419">
        <v>0.10531487383316103</v>
      </c>
      <c r="AP643" s="417">
        <v>0.12711270999999999</v>
      </c>
      <c r="AQ643" s="418">
        <v>0.2693519325</v>
      </c>
      <c r="AR643" s="440">
        <v>0.2693519325</v>
      </c>
      <c r="AS643" s="425"/>
      <c r="AT643" s="426"/>
      <c r="AU643" s="426"/>
    </row>
    <row r="644" spans="1:47" ht="13.5" thickBot="1" x14ac:dyDescent="0.25">
      <c r="A644" s="233">
        <v>1990</v>
      </c>
      <c r="B644" s="234">
        <v>40</v>
      </c>
      <c r="C644" s="428">
        <v>2.4157565499999998</v>
      </c>
      <c r="D644" s="429">
        <v>1.3919359915</v>
      </c>
      <c r="E644" s="430">
        <v>5.4437072248608231</v>
      </c>
      <c r="F644" s="428">
        <v>1.1018984300000001</v>
      </c>
      <c r="G644" s="429">
        <v>0.532432617</v>
      </c>
      <c r="H644" s="430">
        <v>1.3550316355455534</v>
      </c>
      <c r="I644" s="428">
        <v>1.7204025199999999</v>
      </c>
      <c r="J644" s="429">
        <v>3.3546187629999999</v>
      </c>
      <c r="K644" s="430">
        <v>8.0313502206535716</v>
      </c>
      <c r="L644" s="431"/>
      <c r="M644" s="432"/>
      <c r="N644" s="430">
        <v>5.0833970227229675E-3</v>
      </c>
      <c r="O644" s="428">
        <v>0.12421242</v>
      </c>
      <c r="P644" s="429">
        <v>0.25258525599999998</v>
      </c>
      <c r="Q644" s="430">
        <v>0.80297536171292538</v>
      </c>
      <c r="R644" s="433"/>
      <c r="S644" s="434"/>
      <c r="T644" s="430">
        <v>771.87828289678282</v>
      </c>
      <c r="U644" s="428">
        <v>6.2654804120229645E-4</v>
      </c>
      <c r="V644" s="429">
        <v>8.36951030057413E-4</v>
      </c>
      <c r="W644" s="430">
        <v>3.1471214210077856E-3</v>
      </c>
      <c r="X644" s="428">
        <v>7.4127608915906785E-4</v>
      </c>
      <c r="Y644" s="429">
        <v>9.9022619047619046E-4</v>
      </c>
      <c r="Z644" s="430">
        <v>3.9232822520432987E-3</v>
      </c>
      <c r="AA644" s="428">
        <v>1.37086547E-2</v>
      </c>
      <c r="AB644" s="429">
        <v>1.0352718075E-2</v>
      </c>
      <c r="AC644" s="430">
        <v>4.7872906016563771E-2</v>
      </c>
      <c r="AD644" s="428">
        <v>3.9009867999999998E-3</v>
      </c>
      <c r="AE644" s="429">
        <v>1.9117672899999999E-3</v>
      </c>
      <c r="AF644" s="430">
        <v>8.9147492479954328E-3</v>
      </c>
      <c r="AG644" s="428">
        <v>2.2290936300000001E-2</v>
      </c>
      <c r="AH644" s="429">
        <v>8.8327507800000007E-3</v>
      </c>
      <c r="AI644" s="430">
        <v>1.054886891877012E-2</v>
      </c>
      <c r="AJ644" s="428">
        <v>1.0030993699999999E-2</v>
      </c>
      <c r="AK644" s="429">
        <v>4.2773997149999996E-3</v>
      </c>
      <c r="AL644" s="430">
        <v>3.9281940879483373E-3</v>
      </c>
      <c r="AM644" s="428">
        <v>4.3021458200000001E-2</v>
      </c>
      <c r="AN644" s="429">
        <v>2.9806484554999998E-2</v>
      </c>
      <c r="AO644" s="430">
        <v>0.10531487383316103</v>
      </c>
      <c r="AP644" s="428">
        <v>0.12711270999999999</v>
      </c>
      <c r="AQ644" s="429">
        <v>0.2693519325</v>
      </c>
      <c r="AR644" s="441">
        <v>0.2693519325</v>
      </c>
      <c r="AS644" s="433"/>
      <c r="AT644" s="434"/>
      <c r="AU644" s="434"/>
    </row>
    <row r="645" spans="1:47" x14ac:dyDescent="0.2">
      <c r="A645" s="229">
        <v>1991</v>
      </c>
      <c r="B645" s="230">
        <v>1</v>
      </c>
      <c r="C645" s="409">
        <v>0.84374800999999999</v>
      </c>
      <c r="D645" s="410">
        <v>0.29444491350000002</v>
      </c>
      <c r="E645" s="436">
        <v>1.3886232412754829</v>
      </c>
      <c r="F645" s="409">
        <v>0.23921361999999999</v>
      </c>
      <c r="G645" s="410">
        <v>0.23161216549999999</v>
      </c>
      <c r="H645" s="436">
        <v>0.32474447911146992</v>
      </c>
      <c r="I645" s="409">
        <v>0.96000748000000002</v>
      </c>
      <c r="J645" s="410">
        <v>2.7356457975000001</v>
      </c>
      <c r="K645" s="436">
        <v>6.8975138836654555</v>
      </c>
      <c r="L645" s="412"/>
      <c r="M645" s="413"/>
      <c r="N645" s="436">
        <v>0.32757357709502227</v>
      </c>
      <c r="O645" s="409">
        <v>0.14871487</v>
      </c>
      <c r="P645" s="410">
        <v>0.21916191400000001</v>
      </c>
      <c r="Q645" s="436">
        <v>0.28007234535915482</v>
      </c>
      <c r="R645" s="414"/>
      <c r="S645" s="415"/>
      <c r="T645" s="436">
        <v>753.01577018885371</v>
      </c>
      <c r="U645" s="409">
        <v>6.2654804120229645E-4</v>
      </c>
      <c r="V645" s="410">
        <v>8.36951030057413E-4</v>
      </c>
      <c r="W645" s="436">
        <v>6.9083183045082642E-4</v>
      </c>
      <c r="X645" s="409">
        <v>7.4127608915906785E-4</v>
      </c>
      <c r="Y645" s="410">
        <v>9.9022619047619046E-4</v>
      </c>
      <c r="Z645" s="436">
        <v>2.4073113203035481E-3</v>
      </c>
      <c r="AA645" s="409">
        <v>2.9767054999999998E-3</v>
      </c>
      <c r="AB645" s="410">
        <v>6.09717539E-3</v>
      </c>
      <c r="AC645" s="436">
        <v>1.1473163004948819E-2</v>
      </c>
      <c r="AD645" s="409">
        <v>8.463028E-4</v>
      </c>
      <c r="AE645" s="410">
        <v>8.4341698999999999E-4</v>
      </c>
      <c r="AF645" s="436">
        <v>2.1364977761878985E-3</v>
      </c>
      <c r="AG645" s="409">
        <v>4.8396704999999996E-3</v>
      </c>
      <c r="AH645" s="410">
        <v>3.0143226850000001E-3</v>
      </c>
      <c r="AI645" s="436">
        <v>2.5281295702925485E-3</v>
      </c>
      <c r="AJ645" s="409">
        <v>2.1775493000000001E-3</v>
      </c>
      <c r="AK645" s="410">
        <v>1.617607445E-3</v>
      </c>
      <c r="AL645" s="436">
        <v>9.4142515078880762E-4</v>
      </c>
      <c r="AM645" s="409">
        <v>9.3404368000000008E-3</v>
      </c>
      <c r="AN645" s="410">
        <v>1.6820690749999999E-2</v>
      </c>
      <c r="AO645" s="436">
        <v>2.5239612607149485E-2</v>
      </c>
      <c r="AP645" s="409">
        <v>0.15151514999999999</v>
      </c>
      <c r="AQ645" s="410">
        <v>0.22852285</v>
      </c>
      <c r="AR645" s="439">
        <v>0.22852285</v>
      </c>
      <c r="AS645" s="414"/>
      <c r="AT645" s="415"/>
      <c r="AU645" s="415"/>
    </row>
    <row r="646" spans="1:47" x14ac:dyDescent="0.2">
      <c r="A646" s="231">
        <v>1991</v>
      </c>
      <c r="B646" s="232">
        <v>2</v>
      </c>
      <c r="C646" s="417">
        <v>0.89025968</v>
      </c>
      <c r="D646" s="418">
        <v>0.30768509550000001</v>
      </c>
      <c r="E646" s="437">
        <v>1.3890471625577383</v>
      </c>
      <c r="F646" s="417">
        <v>0.27158871000000001</v>
      </c>
      <c r="G646" s="418">
        <v>0.24235557799999999</v>
      </c>
      <c r="H646" s="437">
        <v>0.32508636006455566</v>
      </c>
      <c r="I646" s="417">
        <v>1.0025717999999999</v>
      </c>
      <c r="J646" s="418">
        <v>2.7497567479999998</v>
      </c>
      <c r="K646" s="437">
        <v>6.8983520872613955</v>
      </c>
      <c r="L646" s="420"/>
      <c r="M646" s="421"/>
      <c r="N646" s="437">
        <v>0.32761917747231345</v>
      </c>
      <c r="O646" s="417">
        <v>0.14871487</v>
      </c>
      <c r="P646" s="418">
        <v>0.21916191400000001</v>
      </c>
      <c r="Q646" s="437">
        <v>0.28009295737216361</v>
      </c>
      <c r="R646" s="422"/>
      <c r="S646" s="423"/>
      <c r="T646" s="437">
        <v>753.02072560222109</v>
      </c>
      <c r="U646" s="417">
        <v>6.2654804120229645E-4</v>
      </c>
      <c r="V646" s="418">
        <v>8.36951030057413E-4</v>
      </c>
      <c r="W646" s="437">
        <v>6.9155721943346877E-4</v>
      </c>
      <c r="X646" s="417">
        <v>7.4127608915906785E-4</v>
      </c>
      <c r="Y646" s="418">
        <v>9.9022619047619046E-4</v>
      </c>
      <c r="Z646" s="437">
        <v>2.41050297734988E-3</v>
      </c>
      <c r="AA646" s="417">
        <v>3.3792398999999999E-3</v>
      </c>
      <c r="AB646" s="418">
        <v>6.2434578349999997E-3</v>
      </c>
      <c r="AC646" s="437">
        <v>1.1485239392286715E-2</v>
      </c>
      <c r="AD646" s="417">
        <v>9.6145089999999996E-4</v>
      </c>
      <c r="AE646" s="418">
        <v>8.8128315000000001E-4</v>
      </c>
      <c r="AF646" s="437">
        <v>2.1387494195559019E-3</v>
      </c>
      <c r="AG646" s="417">
        <v>5.4946947999999999E-3</v>
      </c>
      <c r="AH646" s="418">
        <v>3.2255395399999999E-3</v>
      </c>
      <c r="AI646" s="437">
        <v>2.5307894262340692E-3</v>
      </c>
      <c r="AJ646" s="417">
        <v>2.4720863000000002E-3</v>
      </c>
      <c r="AK646" s="418">
        <v>1.71366014E-3</v>
      </c>
      <c r="AL646" s="437">
        <v>9.4241442929489676E-4</v>
      </c>
      <c r="AM646" s="417">
        <v>1.06040465E-2</v>
      </c>
      <c r="AN646" s="418">
        <v>1.727126046E-2</v>
      </c>
      <c r="AO646" s="437">
        <v>2.52662063776504E-2</v>
      </c>
      <c r="AP646" s="417">
        <v>0.15151514999999999</v>
      </c>
      <c r="AQ646" s="418">
        <v>0.22852285</v>
      </c>
      <c r="AR646" s="440">
        <v>0.22852285</v>
      </c>
      <c r="AS646" s="422"/>
      <c r="AT646" s="423"/>
      <c r="AU646" s="423"/>
    </row>
    <row r="647" spans="1:47" x14ac:dyDescent="0.2">
      <c r="A647" s="231">
        <v>1991</v>
      </c>
      <c r="B647" s="232">
        <v>3</v>
      </c>
      <c r="C647" s="417">
        <v>0.94519976999999999</v>
      </c>
      <c r="D647" s="418">
        <v>0.32321969249999999</v>
      </c>
      <c r="E647" s="437">
        <v>1.3895479714164007</v>
      </c>
      <c r="F647" s="417">
        <v>0.30829329999999999</v>
      </c>
      <c r="G647" s="418">
        <v>0.25435329299999998</v>
      </c>
      <c r="H647" s="437">
        <v>0.32548815145482524</v>
      </c>
      <c r="I647" s="417">
        <v>1.04935288</v>
      </c>
      <c r="J647" s="418">
        <v>2.7653880709999998</v>
      </c>
      <c r="K647" s="437">
        <v>6.8993679821091698</v>
      </c>
      <c r="L647" s="420"/>
      <c r="M647" s="421"/>
      <c r="N647" s="437">
        <v>0.32767220140657732</v>
      </c>
      <c r="O647" s="417">
        <v>0.12661265999999999</v>
      </c>
      <c r="P647" s="418">
        <v>0.17387738599999999</v>
      </c>
      <c r="Q647" s="437">
        <v>0.28011767140765426</v>
      </c>
      <c r="R647" s="422"/>
      <c r="S647" s="423"/>
      <c r="T647" s="437">
        <v>753.42400193732442</v>
      </c>
      <c r="U647" s="417">
        <v>6.2654804120229645E-4</v>
      </c>
      <c r="V647" s="418">
        <v>8.36951030057413E-4</v>
      </c>
      <c r="W647" s="437">
        <v>6.9241313558953668E-4</v>
      </c>
      <c r="X647" s="417">
        <v>7.4127608915906785E-4</v>
      </c>
      <c r="Y647" s="418">
        <v>9.9022619047619046E-4</v>
      </c>
      <c r="Z647" s="437">
        <v>2.4142631116829379E-3</v>
      </c>
      <c r="AA647" s="417">
        <v>3.8351686000000001E-3</v>
      </c>
      <c r="AB647" s="418">
        <v>6.4083113749999997E-3</v>
      </c>
      <c r="AC647" s="437">
        <v>1.1499433194095505E-2</v>
      </c>
      <c r="AD647" s="417">
        <v>1.0913311999999999E-3</v>
      </c>
      <c r="AE647" s="418">
        <v>9.2403243999999995E-4</v>
      </c>
      <c r="AF647" s="437">
        <v>2.1413899296711322E-3</v>
      </c>
      <c r="AG647" s="417">
        <v>6.2363584999999997E-3</v>
      </c>
      <c r="AH647" s="418">
        <v>3.460201865E-3</v>
      </c>
      <c r="AI647" s="437">
        <v>2.5339181981378933E-3</v>
      </c>
      <c r="AJ647" s="417">
        <v>2.8064158999999999E-3</v>
      </c>
      <c r="AK647" s="418">
        <v>1.82043343E-3</v>
      </c>
      <c r="AL647" s="437">
        <v>9.4357966178682266E-4</v>
      </c>
      <c r="AM647" s="417">
        <v>1.20363317E-2</v>
      </c>
      <c r="AN647" s="418">
        <v>1.7777123879999999E-2</v>
      </c>
      <c r="AO647" s="437">
        <v>2.5297425737409913E-2</v>
      </c>
      <c r="AP647" s="417">
        <v>0.12941294</v>
      </c>
      <c r="AQ647" s="418">
        <v>0.18323832200000001</v>
      </c>
      <c r="AR647" s="440">
        <v>0.18323832200000001</v>
      </c>
      <c r="AS647" s="422"/>
      <c r="AT647" s="423"/>
      <c r="AU647" s="423"/>
    </row>
    <row r="648" spans="1:47" x14ac:dyDescent="0.2">
      <c r="A648" s="231">
        <v>1991</v>
      </c>
      <c r="B648" s="232">
        <v>4</v>
      </c>
      <c r="C648" s="417">
        <v>1.0001023200000001</v>
      </c>
      <c r="D648" s="418">
        <v>0.338281736</v>
      </c>
      <c r="E648" s="437">
        <v>1.3901209834273156</v>
      </c>
      <c r="F648" s="417">
        <v>0.34433569000000003</v>
      </c>
      <c r="G648" s="418">
        <v>0.26584184700000002</v>
      </c>
      <c r="H648" s="437">
        <v>0.32594898797505711</v>
      </c>
      <c r="I648" s="417">
        <v>1.0940034000000001</v>
      </c>
      <c r="J648" s="418">
        <v>2.7798133685000002</v>
      </c>
      <c r="K648" s="437">
        <v>6.9005339897937183</v>
      </c>
      <c r="L648" s="420"/>
      <c r="M648" s="421"/>
      <c r="N648" s="437">
        <v>0.32773367180030016</v>
      </c>
      <c r="O648" s="417">
        <v>0.12661265999999999</v>
      </c>
      <c r="P648" s="418">
        <v>0.17387738599999999</v>
      </c>
      <c r="Q648" s="437">
        <v>0.28014615775807267</v>
      </c>
      <c r="R648" s="422"/>
      <c r="S648" s="423"/>
      <c r="T648" s="437">
        <v>753.84545887159197</v>
      </c>
      <c r="U648" s="417">
        <v>6.2654804120229645E-4</v>
      </c>
      <c r="V648" s="418">
        <v>8.36951030057413E-4</v>
      </c>
      <c r="W648" s="437">
        <v>6.9339263932358878E-4</v>
      </c>
      <c r="X648" s="417">
        <v>7.4127608915906785E-4</v>
      </c>
      <c r="Y648" s="418">
        <v>9.9022619047619046E-4</v>
      </c>
      <c r="Z648" s="437">
        <v>2.4185725580392436E-3</v>
      </c>
      <c r="AA648" s="417">
        <v>4.2837928999999997E-3</v>
      </c>
      <c r="AB648" s="418">
        <v>6.5653418050000004E-3</v>
      </c>
      <c r="AC648" s="437">
        <v>1.1515694395257105E-2</v>
      </c>
      <c r="AD648" s="417">
        <v>1.2190014999999999E-3</v>
      </c>
      <c r="AE648" s="418">
        <v>9.6478427999999996E-4</v>
      </c>
      <c r="AF648" s="437">
        <v>2.1444239701696034E-3</v>
      </c>
      <c r="AG648" s="417">
        <v>6.9644460999999996E-3</v>
      </c>
      <c r="AH648" s="418">
        <v>3.6854559050000001E-3</v>
      </c>
      <c r="AI648" s="437">
        <v>2.5375073672105224E-3</v>
      </c>
      <c r="AJ648" s="417">
        <v>3.1338968E-3</v>
      </c>
      <c r="AK648" s="418">
        <v>1.92286325E-3</v>
      </c>
      <c r="AL648" s="437">
        <v>9.4491914494619145E-4</v>
      </c>
      <c r="AM648" s="417">
        <v>1.34422498E-2</v>
      </c>
      <c r="AN648" s="418">
        <v>1.8259784644999999E-2</v>
      </c>
      <c r="AO648" s="437">
        <v>2.5333265138991434E-2</v>
      </c>
      <c r="AP648" s="417">
        <v>0.12941294</v>
      </c>
      <c r="AQ648" s="418">
        <v>0.18323832200000001</v>
      </c>
      <c r="AR648" s="440">
        <v>0.18323832200000001</v>
      </c>
      <c r="AS648" s="422"/>
      <c r="AT648" s="423"/>
      <c r="AU648" s="423"/>
    </row>
    <row r="649" spans="1:47" x14ac:dyDescent="0.2">
      <c r="A649" s="231">
        <v>1991</v>
      </c>
      <c r="B649" s="232">
        <v>5</v>
      </c>
      <c r="C649" s="417">
        <v>1.0551174699999999</v>
      </c>
      <c r="D649" s="418">
        <v>0.35303880599999998</v>
      </c>
      <c r="E649" s="437">
        <v>5.4985061117292515</v>
      </c>
      <c r="F649" s="417">
        <v>0.37974550000000001</v>
      </c>
      <c r="G649" s="418">
        <v>0.27688984700000002</v>
      </c>
      <c r="H649" s="437">
        <v>1.2604069802277991</v>
      </c>
      <c r="I649" s="417">
        <v>1.1368229299999999</v>
      </c>
      <c r="J649" s="418">
        <v>2.7931793059999999</v>
      </c>
      <c r="K649" s="437">
        <v>6.9278372235567947</v>
      </c>
      <c r="L649" s="420"/>
      <c r="M649" s="421"/>
      <c r="N649" s="437">
        <v>4.283512484912344E-2</v>
      </c>
      <c r="O649" s="417">
        <v>0.12661265999999999</v>
      </c>
      <c r="P649" s="418">
        <v>0.17387738599999999</v>
      </c>
      <c r="Q649" s="437">
        <v>0.42521533307421977</v>
      </c>
      <c r="R649" s="422"/>
      <c r="S649" s="423"/>
      <c r="T649" s="437">
        <v>754.14504238329209</v>
      </c>
      <c r="U649" s="417">
        <v>6.2654804120229645E-4</v>
      </c>
      <c r="V649" s="418">
        <v>8.36951030057413E-4</v>
      </c>
      <c r="W649" s="437">
        <v>2.6812780807322274E-3</v>
      </c>
      <c r="X649" s="417">
        <v>7.4127608915906785E-4</v>
      </c>
      <c r="Y649" s="418">
        <v>9.9022619047619046E-4</v>
      </c>
      <c r="Z649" s="437">
        <v>2.5512382689789931E-3</v>
      </c>
      <c r="AA649" s="417">
        <v>4.7241469999999997E-3</v>
      </c>
      <c r="AB649" s="418">
        <v>6.715768225E-3</v>
      </c>
      <c r="AC649" s="437">
        <v>4.4530040259959817E-2</v>
      </c>
      <c r="AD649" s="417">
        <v>1.3440189999999999E-3</v>
      </c>
      <c r="AE649" s="418">
        <v>1.0039534949999999E-3</v>
      </c>
      <c r="AF649" s="437">
        <v>8.2922474827696029E-3</v>
      </c>
      <c r="AG649" s="417">
        <v>7.6813960999999997E-3</v>
      </c>
      <c r="AH649" s="418">
        <v>3.9020876750000002E-3</v>
      </c>
      <c r="AI649" s="437">
        <v>9.8122568990395009E-3</v>
      </c>
      <c r="AJ649" s="417">
        <v>3.4565398000000001E-3</v>
      </c>
      <c r="AK649" s="418">
        <v>2.0215622200000002E-3</v>
      </c>
      <c r="AL649" s="437">
        <v>3.6538977341977691E-3</v>
      </c>
      <c r="AM649" s="417">
        <v>1.48248757E-2</v>
      </c>
      <c r="AN649" s="418">
        <v>1.8722443214999999E-2</v>
      </c>
      <c r="AO649" s="437">
        <v>9.7960938127833214E-2</v>
      </c>
      <c r="AP649" s="417">
        <v>0.12941294</v>
      </c>
      <c r="AQ649" s="418">
        <v>0.18323832200000001</v>
      </c>
      <c r="AR649" s="440">
        <v>0.18323832200000001</v>
      </c>
      <c r="AS649" s="422"/>
      <c r="AT649" s="423"/>
      <c r="AU649" s="423"/>
    </row>
    <row r="650" spans="1:47" x14ac:dyDescent="0.2">
      <c r="A650" s="231">
        <v>1991</v>
      </c>
      <c r="B650" s="232">
        <v>6</v>
      </c>
      <c r="C650" s="417">
        <v>1.1104554</v>
      </c>
      <c r="D650" s="418">
        <v>0.367485701</v>
      </c>
      <c r="E650" s="437">
        <v>5.4997650608087802</v>
      </c>
      <c r="F650" s="417">
        <v>0.41464335000000002</v>
      </c>
      <c r="G650" s="418">
        <v>0.28761355849999998</v>
      </c>
      <c r="H650" s="437">
        <v>1.2614047245812974</v>
      </c>
      <c r="I650" s="417">
        <v>1.1777224500000001</v>
      </c>
      <c r="J650" s="418">
        <v>2.8055869470000001</v>
      </c>
      <c r="K650" s="437">
        <v>6.9303280637661917</v>
      </c>
      <c r="L650" s="420"/>
      <c r="M650" s="421"/>
      <c r="N650" s="437">
        <v>4.2852253166959245E-2</v>
      </c>
      <c r="O650" s="417">
        <v>0.12661265999999999</v>
      </c>
      <c r="P650" s="418">
        <v>0.17387738599999999</v>
      </c>
      <c r="Q650" s="437">
        <v>0.42526360444701355</v>
      </c>
      <c r="R650" s="422"/>
      <c r="S650" s="423"/>
      <c r="T650" s="437">
        <v>754.86011346777525</v>
      </c>
      <c r="U650" s="417">
        <v>6.2654804120229645E-4</v>
      </c>
      <c r="V650" s="418">
        <v>8.36951030057413E-4</v>
      </c>
      <c r="W650" s="437">
        <v>2.6834000670557163E-3</v>
      </c>
      <c r="X650" s="417">
        <v>7.4127608915906785E-4</v>
      </c>
      <c r="Y650" s="418">
        <v>9.9022619047619046E-4</v>
      </c>
      <c r="Z650" s="437">
        <v>2.5605750343976842E-3</v>
      </c>
      <c r="AA650" s="417">
        <v>5.1590150000000003E-3</v>
      </c>
      <c r="AB650" s="418">
        <v>6.8605937199999996E-3</v>
      </c>
      <c r="AC650" s="437">
        <v>4.4565298075311163E-2</v>
      </c>
      <c r="AD650" s="417">
        <v>1.468046E-3</v>
      </c>
      <c r="AE650" s="418">
        <v>1.04195805E-3</v>
      </c>
      <c r="AF650" s="437">
        <v>8.298802160332748E-3</v>
      </c>
      <c r="AG650" s="417">
        <v>8.3885038000000006E-3</v>
      </c>
      <c r="AH650" s="418">
        <v>4.1123701349999996E-3</v>
      </c>
      <c r="AI650" s="437">
        <v>9.8200198763264846E-3</v>
      </c>
      <c r="AJ650" s="417">
        <v>3.7750930000000002E-3</v>
      </c>
      <c r="AK650" s="418">
        <v>2.117223025E-3</v>
      </c>
      <c r="AL650" s="437">
        <v>3.6567814252502734E-3</v>
      </c>
      <c r="AM650" s="417">
        <v>1.61887829E-2</v>
      </c>
      <c r="AN650" s="418">
        <v>1.9168580644999999E-2</v>
      </c>
      <c r="AO650" s="437">
        <v>9.8038373614208238E-2</v>
      </c>
      <c r="AP650" s="417">
        <v>0.12941294</v>
      </c>
      <c r="AQ650" s="418">
        <v>0.18323832200000001</v>
      </c>
      <c r="AR650" s="440">
        <v>0.18323832200000001</v>
      </c>
      <c r="AS650" s="422"/>
      <c r="AT650" s="423"/>
      <c r="AU650" s="423"/>
    </row>
    <row r="651" spans="1:47" x14ac:dyDescent="0.2">
      <c r="A651" s="231">
        <v>1991</v>
      </c>
      <c r="B651" s="232">
        <v>7</v>
      </c>
      <c r="C651" s="417">
        <v>1.16612907</v>
      </c>
      <c r="D651" s="418">
        <v>0.38178985050000003</v>
      </c>
      <c r="E651" s="437">
        <v>5.5011375346030524</v>
      </c>
      <c r="F651" s="417">
        <v>0.44916597000000003</v>
      </c>
      <c r="G651" s="418">
        <v>0.29798318099999999</v>
      </c>
      <c r="H651" s="437">
        <v>1.2625080524705086</v>
      </c>
      <c r="I651" s="417">
        <v>1.2168538200000001</v>
      </c>
      <c r="J651" s="418">
        <v>2.8170451010000002</v>
      </c>
      <c r="K651" s="437">
        <v>6.9330810836647041</v>
      </c>
      <c r="L651" s="420"/>
      <c r="M651" s="421"/>
      <c r="N651" s="437">
        <v>4.2871338714923955E-2</v>
      </c>
      <c r="O651" s="417">
        <v>0.12661265999999999</v>
      </c>
      <c r="P651" s="418">
        <v>0.17387738599999999</v>
      </c>
      <c r="Q651" s="437">
        <v>0.45995516940553449</v>
      </c>
      <c r="R651" s="422"/>
      <c r="S651" s="423"/>
      <c r="T651" s="437">
        <v>755.51841362504899</v>
      </c>
      <c r="U651" s="417">
        <v>6.2654804120229645E-4</v>
      </c>
      <c r="V651" s="418">
        <v>8.36951030057413E-4</v>
      </c>
      <c r="W651" s="437">
        <v>2.7005546515796257E-3</v>
      </c>
      <c r="X651" s="417">
        <v>7.4127608915906785E-4</v>
      </c>
      <c r="Y651" s="418">
        <v>9.9022619047619046E-4</v>
      </c>
      <c r="Z651" s="437">
        <v>2.5709965015235296E-3</v>
      </c>
      <c r="AA651" s="417">
        <v>5.5878739E-3</v>
      </c>
      <c r="AB651" s="418">
        <v>7.0009537749999998E-3</v>
      </c>
      <c r="AC651" s="437">
        <v>4.4604138807198761E-2</v>
      </c>
      <c r="AD651" s="417">
        <v>1.5903312E-3</v>
      </c>
      <c r="AE651" s="418">
        <v>1.078939135E-3</v>
      </c>
      <c r="AF651" s="437">
        <v>8.3060583853900426E-3</v>
      </c>
      <c r="AG651" s="417">
        <v>9.0867945000000002E-3</v>
      </c>
      <c r="AH651" s="418">
        <v>4.3169025199999997E-3</v>
      </c>
      <c r="AI651" s="437">
        <v>9.8286003870231096E-3</v>
      </c>
      <c r="AJ651" s="417">
        <v>4.088497E-3</v>
      </c>
      <c r="AK651" s="418">
        <v>2.2099114350000002E-3</v>
      </c>
      <c r="AL651" s="437">
        <v>3.659968826383956E-3</v>
      </c>
      <c r="AM651" s="417">
        <v>1.7537050799999999E-2</v>
      </c>
      <c r="AN651" s="418">
        <v>1.9600797815000001E-2</v>
      </c>
      <c r="AO651" s="437">
        <v>9.8123830632580317E-2</v>
      </c>
      <c r="AP651" s="417">
        <v>0.12941294</v>
      </c>
      <c r="AQ651" s="418">
        <v>0.18323832200000001</v>
      </c>
      <c r="AR651" s="440">
        <v>0.18323832200000001</v>
      </c>
      <c r="AS651" s="422"/>
      <c r="AT651" s="423"/>
      <c r="AU651" s="423"/>
    </row>
    <row r="652" spans="1:47" x14ac:dyDescent="0.2">
      <c r="A652" s="231">
        <v>1991</v>
      </c>
      <c r="B652" s="232">
        <v>8</v>
      </c>
      <c r="C652" s="417">
        <v>1.2224103099999999</v>
      </c>
      <c r="D652" s="418">
        <v>0.39603279650000001</v>
      </c>
      <c r="E652" s="437">
        <v>5.5026585971215445</v>
      </c>
      <c r="F652" s="417">
        <v>0.48339220999999999</v>
      </c>
      <c r="G652" s="418">
        <v>0.30816584299999999</v>
      </c>
      <c r="H652" s="437">
        <v>1.2637435281851395</v>
      </c>
      <c r="I652" s="417">
        <v>1.25441498</v>
      </c>
      <c r="J652" s="418">
        <v>2.8277300009999999</v>
      </c>
      <c r="K652" s="437">
        <v>6.9361408596191731</v>
      </c>
      <c r="L652" s="420"/>
      <c r="M652" s="421"/>
      <c r="N652" s="437">
        <v>4.2892523428211544E-2</v>
      </c>
      <c r="O652" s="417">
        <v>0.12661265999999999</v>
      </c>
      <c r="P652" s="418">
        <v>0.17387738599999999</v>
      </c>
      <c r="Q652" s="437">
        <v>0.4600149863023017</v>
      </c>
      <c r="R652" s="422"/>
      <c r="S652" s="423"/>
      <c r="T652" s="437">
        <v>756.57115725249912</v>
      </c>
      <c r="U652" s="417">
        <v>6.2654804120229645E-4</v>
      </c>
      <c r="V652" s="418">
        <v>8.36951030057413E-4</v>
      </c>
      <c r="W652" s="437">
        <v>2.7031934043959122E-3</v>
      </c>
      <c r="X652" s="417">
        <v>7.4127608915906785E-4</v>
      </c>
      <c r="Y652" s="418">
        <v>9.9022619047619046E-4</v>
      </c>
      <c r="Z652" s="437">
        <v>2.5825631374649305E-3</v>
      </c>
      <c r="AA652" s="417">
        <v>6.0142171000000001E-3</v>
      </c>
      <c r="AB652" s="418">
        <v>7.1374440849999998E-3</v>
      </c>
      <c r="AC652" s="437">
        <v>4.4647787476770152E-2</v>
      </c>
      <c r="AD652" s="417">
        <v>1.7109166E-3</v>
      </c>
      <c r="AE652" s="418">
        <v>1.1149663050000001E-3</v>
      </c>
      <c r="AF652" s="437">
        <v>8.3141801421499524E-3</v>
      </c>
      <c r="AG652" s="417">
        <v>9.7783439E-3</v>
      </c>
      <c r="AH652" s="418">
        <v>4.5175766900000004E-3</v>
      </c>
      <c r="AI652" s="437">
        <v>9.8381931111945885E-3</v>
      </c>
      <c r="AJ652" s="417">
        <v>4.4007257000000001E-3</v>
      </c>
      <c r="AK652" s="418">
        <v>2.3011751700000001E-3</v>
      </c>
      <c r="AL652" s="437">
        <v>3.6635478004941645E-3</v>
      </c>
      <c r="AM652" s="417">
        <v>1.887281E-2</v>
      </c>
      <c r="AN652" s="418">
        <v>2.0022124985E-2</v>
      </c>
      <c r="AO652" s="437">
        <v>9.8219935458516053E-2</v>
      </c>
      <c r="AP652" s="417">
        <v>0.12941294</v>
      </c>
      <c r="AQ652" s="418">
        <v>0.18323832200000001</v>
      </c>
      <c r="AR652" s="440">
        <v>0.18323832200000001</v>
      </c>
      <c r="AS652" s="422"/>
      <c r="AT652" s="423"/>
      <c r="AU652" s="423"/>
    </row>
    <row r="653" spans="1:47" x14ac:dyDescent="0.2">
      <c r="A653" s="231">
        <v>1991</v>
      </c>
      <c r="B653" s="232">
        <v>9</v>
      </c>
      <c r="C653" s="417">
        <v>1.27947159</v>
      </c>
      <c r="D653" s="418">
        <v>0.41027921099999998</v>
      </c>
      <c r="E653" s="437">
        <v>5.5661728185652999</v>
      </c>
      <c r="F653" s="417">
        <v>0.51738830999999996</v>
      </c>
      <c r="G653" s="418">
        <v>0.31819962950000003</v>
      </c>
      <c r="H653" s="437">
        <v>1.3215750615987811</v>
      </c>
      <c r="I653" s="417">
        <v>1.29029288</v>
      </c>
      <c r="J653" s="418">
        <v>2.837658604</v>
      </c>
      <c r="K653" s="437">
        <v>7.072674081318941</v>
      </c>
      <c r="L653" s="420"/>
      <c r="M653" s="421"/>
      <c r="N653" s="437">
        <v>4.3877630024297537E-2</v>
      </c>
      <c r="O653" s="417">
        <v>0.12661265999999999</v>
      </c>
      <c r="P653" s="418">
        <v>0.17387738599999999</v>
      </c>
      <c r="Q653" s="437">
        <v>0.46284531088478303</v>
      </c>
      <c r="R653" s="422"/>
      <c r="S653" s="423"/>
      <c r="T653" s="437">
        <v>756.67717618829579</v>
      </c>
      <c r="U653" s="417">
        <v>6.2654804120229645E-4</v>
      </c>
      <c r="V653" s="418">
        <v>8.36951030057413E-4</v>
      </c>
      <c r="W653" s="437">
        <v>2.8113517294680703E-3</v>
      </c>
      <c r="X653" s="417">
        <v>7.4127608915906785E-4</v>
      </c>
      <c r="Y653" s="418">
        <v>9.9022619047619046E-4</v>
      </c>
      <c r="Z653" s="437">
        <v>3.1276808935200304E-3</v>
      </c>
      <c r="AA653" s="417">
        <v>6.4363101000000002E-3</v>
      </c>
      <c r="AB653" s="418">
        <v>7.2709287149999996E-3</v>
      </c>
      <c r="AC653" s="437">
        <v>4.6690963198041141E-2</v>
      </c>
      <c r="AD653" s="417">
        <v>1.8318195999999999E-3</v>
      </c>
      <c r="AE653" s="418">
        <v>1.1505060750000001E-3</v>
      </c>
      <c r="AF653" s="437">
        <v>8.694661378547382E-3</v>
      </c>
      <c r="AG653" s="417">
        <v>1.04662564E-2</v>
      </c>
      <c r="AH653" s="418">
        <v>4.7155422250000001E-3</v>
      </c>
      <c r="AI653" s="437">
        <v>1.0288420232784402E-2</v>
      </c>
      <c r="AJ653" s="417">
        <v>4.7101212000000003E-3</v>
      </c>
      <c r="AK653" s="418">
        <v>2.3909548000000001E-3</v>
      </c>
      <c r="AL653" s="437">
        <v>3.8312085056759794E-3</v>
      </c>
      <c r="AM653" s="417">
        <v>2.0199452199999999E-2</v>
      </c>
      <c r="AN653" s="418">
        <v>2.0435226090000001E-2</v>
      </c>
      <c r="AO653" s="437">
        <v>0.10271490852944345</v>
      </c>
      <c r="AP653" s="417">
        <v>0.12941294</v>
      </c>
      <c r="AQ653" s="418">
        <v>0.18323832200000001</v>
      </c>
      <c r="AR653" s="440">
        <v>0.18323832200000001</v>
      </c>
      <c r="AS653" s="422"/>
      <c r="AT653" s="423"/>
      <c r="AU653" s="423"/>
    </row>
    <row r="654" spans="1:47" x14ac:dyDescent="0.2">
      <c r="A654" s="231">
        <v>1991</v>
      </c>
      <c r="B654" s="232">
        <v>10</v>
      </c>
      <c r="C654" s="417">
        <v>1.3372635799999999</v>
      </c>
      <c r="D654" s="418">
        <v>0.42469670749999999</v>
      </c>
      <c r="E654" s="437">
        <v>5.571535296790624</v>
      </c>
      <c r="F654" s="417">
        <v>0.55131927999999997</v>
      </c>
      <c r="G654" s="418">
        <v>0.32811929950000002</v>
      </c>
      <c r="H654" s="437">
        <v>1.3259036637817159</v>
      </c>
      <c r="I654" s="417">
        <v>1.3247971700000001</v>
      </c>
      <c r="J654" s="418">
        <v>2.8468925239999998</v>
      </c>
      <c r="K654" s="437">
        <v>7.0833983797778695</v>
      </c>
      <c r="L654" s="420"/>
      <c r="M654" s="421"/>
      <c r="N654" s="437">
        <v>4.3951807585412506E-2</v>
      </c>
      <c r="O654" s="417">
        <v>0.12661265999999999</v>
      </c>
      <c r="P654" s="418">
        <v>0.17387738599999999</v>
      </c>
      <c r="Q654" s="437">
        <v>0.46305518917666511</v>
      </c>
      <c r="R654" s="422"/>
      <c r="S654" s="423"/>
      <c r="T654" s="437">
        <v>756.64356730618204</v>
      </c>
      <c r="U654" s="417">
        <v>6.2654804120229645E-4</v>
      </c>
      <c r="V654" s="418">
        <v>8.36951030057413E-4</v>
      </c>
      <c r="W654" s="437">
        <v>2.8205650994938126E-3</v>
      </c>
      <c r="X654" s="417">
        <v>7.4127608915906785E-4</v>
      </c>
      <c r="Y654" s="418">
        <v>9.9022619047619046E-4</v>
      </c>
      <c r="Z654" s="437">
        <v>3.168164093459722E-3</v>
      </c>
      <c r="AA654" s="417">
        <v>6.8578360999999996E-3</v>
      </c>
      <c r="AB654" s="418">
        <v>7.4030375599999998E-3</v>
      </c>
      <c r="AC654" s="437">
        <v>4.6843998435997423E-2</v>
      </c>
      <c r="AD654" s="417">
        <v>1.9510148999999999E-3</v>
      </c>
      <c r="AE654" s="418">
        <v>1.18562848E-3</v>
      </c>
      <c r="AF654" s="437">
        <v>8.7231529023872149E-3</v>
      </c>
      <c r="AG654" s="417">
        <v>1.11508444E-2</v>
      </c>
      <c r="AH654" s="418">
        <v>4.9120579750000001E-3</v>
      </c>
      <c r="AI654" s="437">
        <v>1.0322134130129243E-2</v>
      </c>
      <c r="AJ654" s="417">
        <v>5.0176880000000002E-3</v>
      </c>
      <c r="AK654" s="418">
        <v>2.4801796399999999E-3</v>
      </c>
      <c r="AL654" s="437">
        <v>3.8437616734827594E-3</v>
      </c>
      <c r="AM654" s="417">
        <v>2.1521263799999999E-2</v>
      </c>
      <c r="AN654" s="418">
        <v>2.0843020269999998E-2</v>
      </c>
      <c r="AO654" s="437">
        <v>0.1030514567838612</v>
      </c>
      <c r="AP654" s="417">
        <v>0.12941294</v>
      </c>
      <c r="AQ654" s="418">
        <v>0.18323832200000001</v>
      </c>
      <c r="AR654" s="440">
        <v>0.18323832200000001</v>
      </c>
      <c r="AS654" s="422"/>
      <c r="AT654" s="423"/>
      <c r="AU654" s="423"/>
    </row>
    <row r="655" spans="1:47" x14ac:dyDescent="0.2">
      <c r="A655" s="231">
        <v>1991</v>
      </c>
      <c r="B655" s="232">
        <v>11</v>
      </c>
      <c r="C655" s="417">
        <v>1.39609889</v>
      </c>
      <c r="D655" s="418">
        <v>0.43932302899999998</v>
      </c>
      <c r="E655" s="437">
        <v>5.5794208143842576</v>
      </c>
      <c r="F655" s="417">
        <v>0.58499599000000002</v>
      </c>
      <c r="G655" s="418">
        <v>0.33802109000000002</v>
      </c>
      <c r="H655" s="437">
        <v>1.3322971748971084</v>
      </c>
      <c r="I655" s="417">
        <v>1.3579312699999999</v>
      </c>
      <c r="J655" s="418">
        <v>2.8555223125000002</v>
      </c>
      <c r="K655" s="437">
        <v>7.0991832786159579</v>
      </c>
      <c r="L655" s="420"/>
      <c r="M655" s="421"/>
      <c r="N655" s="437">
        <v>4.4060762635497956E-2</v>
      </c>
      <c r="O655" s="417">
        <v>0.12621262</v>
      </c>
      <c r="P655" s="418">
        <v>0.1730223005</v>
      </c>
      <c r="Q655" s="437">
        <v>0.46336365086761822</v>
      </c>
      <c r="R655" s="422"/>
      <c r="S655" s="423"/>
      <c r="T655" s="437">
        <v>757.66289160833719</v>
      </c>
      <c r="U655" s="417">
        <v>6.2654804120229645E-4</v>
      </c>
      <c r="V655" s="418">
        <v>8.36951030057413E-4</v>
      </c>
      <c r="W655" s="437">
        <v>2.8127456827727213E-3</v>
      </c>
      <c r="X655" s="417">
        <v>7.4127608915906785E-4</v>
      </c>
      <c r="Y655" s="418">
        <v>9.9022619047619046E-4</v>
      </c>
      <c r="Z655" s="437">
        <v>3.227720893957199E-3</v>
      </c>
      <c r="AA655" s="417">
        <v>7.2784540999999998E-3</v>
      </c>
      <c r="AB655" s="418">
        <v>7.5338297249999998E-3</v>
      </c>
      <c r="AC655" s="437">
        <v>4.7069708478470508E-2</v>
      </c>
      <c r="AD655" s="417">
        <v>2.0709786E-3</v>
      </c>
      <c r="AE655" s="418">
        <v>1.22075875E-3</v>
      </c>
      <c r="AF655" s="437">
        <v>8.7651833998197738E-3</v>
      </c>
      <c r="AG655" s="417">
        <v>1.1834770499999999E-2</v>
      </c>
      <c r="AH655" s="418">
        <v>5.108697045E-3</v>
      </c>
      <c r="AI655" s="437">
        <v>1.0371888260619825E-2</v>
      </c>
      <c r="AJ655" s="417">
        <v>5.3255224999999998E-3</v>
      </c>
      <c r="AK655" s="418">
        <v>2.5691278099999998E-3</v>
      </c>
      <c r="AL655" s="437">
        <v>3.8622919879006969E-3</v>
      </c>
      <c r="AM655" s="417">
        <v>2.28409784E-2</v>
      </c>
      <c r="AN655" s="418">
        <v>2.1248297185000001E-2</v>
      </c>
      <c r="AO655" s="437">
        <v>0.10354770073723538</v>
      </c>
      <c r="AP655" s="417">
        <v>0.12901290000000001</v>
      </c>
      <c r="AQ655" s="418">
        <v>0.18238323649999999</v>
      </c>
      <c r="AR655" s="440">
        <v>0.18238323649999999</v>
      </c>
      <c r="AS655" s="422"/>
      <c r="AT655" s="423"/>
      <c r="AU655" s="423"/>
    </row>
    <row r="656" spans="1:47" x14ac:dyDescent="0.2">
      <c r="A656" s="231">
        <v>1991</v>
      </c>
      <c r="B656" s="232">
        <v>12</v>
      </c>
      <c r="C656" s="417">
        <v>1.4561091100000001</v>
      </c>
      <c r="D656" s="418">
        <v>0.45426982649999997</v>
      </c>
      <c r="E656" s="437">
        <v>5.581946300121075</v>
      </c>
      <c r="F656" s="417">
        <v>0.61883664000000005</v>
      </c>
      <c r="G656" s="418">
        <v>0.34796220700000002</v>
      </c>
      <c r="H656" s="437">
        <v>1.334327878420988</v>
      </c>
      <c r="I656" s="417">
        <v>1.38977621</v>
      </c>
      <c r="J656" s="418">
        <v>2.863618373</v>
      </c>
      <c r="K656" s="437">
        <v>7.1042088170358229</v>
      </c>
      <c r="L656" s="420"/>
      <c r="M656" s="421"/>
      <c r="N656" s="437">
        <v>4.409555457717982E-2</v>
      </c>
      <c r="O656" s="417">
        <v>0.12621262</v>
      </c>
      <c r="P656" s="418">
        <v>0.1730223005</v>
      </c>
      <c r="Q656" s="437">
        <v>0.46346349690985811</v>
      </c>
      <c r="R656" s="422"/>
      <c r="S656" s="423"/>
      <c r="T656" s="437">
        <v>758.36708235300614</v>
      </c>
      <c r="U656" s="417">
        <v>6.2654804120229645E-4</v>
      </c>
      <c r="V656" s="418">
        <v>8.36951030057413E-4</v>
      </c>
      <c r="W656" s="437">
        <v>2.8170371347547118E-3</v>
      </c>
      <c r="X656" s="417">
        <v>7.4127608915906785E-4</v>
      </c>
      <c r="Y656" s="418">
        <v>9.9022619047619046E-4</v>
      </c>
      <c r="Z656" s="437">
        <v>3.2467190241565287E-3</v>
      </c>
      <c r="AA656" s="417">
        <v>7.6987662000000002E-3</v>
      </c>
      <c r="AB656" s="418">
        <v>7.6644690650000003E-3</v>
      </c>
      <c r="AC656" s="437">
        <v>4.714158772037734E-2</v>
      </c>
      <c r="AD656" s="417">
        <v>2.1903904000000001E-3</v>
      </c>
      <c r="AE656" s="418">
        <v>1.2560868349999999E-3</v>
      </c>
      <c r="AF656" s="437">
        <v>8.778572738279455E-3</v>
      </c>
      <c r="AG656" s="417">
        <v>1.25186333E-2</v>
      </c>
      <c r="AH656" s="418">
        <v>5.3062908300000001E-3</v>
      </c>
      <c r="AI656" s="437">
        <v>1.0387705757813157E-2</v>
      </c>
      <c r="AJ656" s="417">
        <v>5.6328146000000001E-3</v>
      </c>
      <c r="AK656" s="418">
        <v>2.658776945E-3</v>
      </c>
      <c r="AL656" s="437">
        <v>3.8681786877391541E-3</v>
      </c>
      <c r="AM656" s="417">
        <v>2.4160916599999999E-2</v>
      </c>
      <c r="AN656" s="418">
        <v>2.1653369265E-2</v>
      </c>
      <c r="AO656" s="437">
        <v>0.10370615505888599</v>
      </c>
      <c r="AP656" s="417">
        <v>0.12901290000000001</v>
      </c>
      <c r="AQ656" s="418">
        <v>0.18238323649999999</v>
      </c>
      <c r="AR656" s="440">
        <v>0.18238323649999999</v>
      </c>
      <c r="AS656" s="422"/>
      <c r="AT656" s="423"/>
      <c r="AU656" s="423"/>
    </row>
    <row r="657" spans="1:47" x14ac:dyDescent="0.2">
      <c r="A657" s="231">
        <v>1991</v>
      </c>
      <c r="B657" s="232">
        <v>13</v>
      </c>
      <c r="C657" s="417">
        <v>1.5173002799999999</v>
      </c>
      <c r="D657" s="418">
        <v>0.46963530549999999</v>
      </c>
      <c r="E657" s="437">
        <v>5.5875172705849145</v>
      </c>
      <c r="F657" s="417">
        <v>0.65281</v>
      </c>
      <c r="G657" s="418">
        <v>0.35804109750000002</v>
      </c>
      <c r="H657" s="437">
        <v>1.3388085233444038</v>
      </c>
      <c r="I657" s="417">
        <v>1.42048518</v>
      </c>
      <c r="J657" s="418">
        <v>2.8711686140000001</v>
      </c>
      <c r="K657" s="437">
        <v>7.1153147242078356</v>
      </c>
      <c r="L657" s="420"/>
      <c r="M657" s="421"/>
      <c r="N657" s="437">
        <v>4.4172403922691138E-2</v>
      </c>
      <c r="O657" s="417">
        <v>0.12621262</v>
      </c>
      <c r="P657" s="418">
        <v>0.1730223005</v>
      </c>
      <c r="Q657" s="437">
        <v>0.46368152189334855</v>
      </c>
      <c r="R657" s="422"/>
      <c r="S657" s="423"/>
      <c r="T657" s="437">
        <v>759.45958732654219</v>
      </c>
      <c r="U657" s="417">
        <v>6.2654804120229645E-4</v>
      </c>
      <c r="V657" s="418">
        <v>8.36951030057413E-4</v>
      </c>
      <c r="W657" s="437">
        <v>2.8264923832191633E-3</v>
      </c>
      <c r="X657" s="417">
        <v>7.4127608915906785E-4</v>
      </c>
      <c r="Y657" s="418">
        <v>9.9022619047619046E-4</v>
      </c>
      <c r="Z657" s="437">
        <v>3.2885789459237967E-3</v>
      </c>
      <c r="AA657" s="417">
        <v>8.1210893000000003E-3</v>
      </c>
      <c r="AB657" s="418">
        <v>7.7959984899999999E-3</v>
      </c>
      <c r="AC657" s="437">
        <v>4.7299833940453818E-2</v>
      </c>
      <c r="AD657" s="417">
        <v>2.3109126999999998E-3</v>
      </c>
      <c r="AE657" s="418">
        <v>1.2916464549999999E-3</v>
      </c>
      <c r="AF657" s="437">
        <v>8.8080531116069161E-3</v>
      </c>
      <c r="AG657" s="417">
        <v>1.32049604E-2</v>
      </c>
      <c r="AH657" s="418">
        <v>5.5062740449999996E-3</v>
      </c>
      <c r="AI657" s="437">
        <v>1.0422584549208131E-2</v>
      </c>
      <c r="AJ657" s="417">
        <v>5.9415346000000003E-3</v>
      </c>
      <c r="AK657" s="418">
        <v>2.749249675E-3</v>
      </c>
      <c r="AL657" s="437">
        <v>3.8811671849083838E-3</v>
      </c>
      <c r="AM657" s="417">
        <v>2.5486120000000001E-2</v>
      </c>
      <c r="AN657" s="418">
        <v>2.2061364994999999E-2</v>
      </c>
      <c r="AO657" s="437">
        <v>0.10405423430276557</v>
      </c>
      <c r="AP657" s="417">
        <v>0.12901290000000001</v>
      </c>
      <c r="AQ657" s="418">
        <v>0.18238323649999999</v>
      </c>
      <c r="AR657" s="440">
        <v>0.18238323649999999</v>
      </c>
      <c r="AS657" s="422"/>
      <c r="AT657" s="423"/>
      <c r="AU657" s="423"/>
    </row>
    <row r="658" spans="1:47" x14ac:dyDescent="0.2">
      <c r="A658" s="231">
        <v>1991</v>
      </c>
      <c r="B658" s="232">
        <v>14</v>
      </c>
      <c r="C658" s="417">
        <v>1.5801237100000001</v>
      </c>
      <c r="D658" s="418">
        <v>0.48551022599999999</v>
      </c>
      <c r="E658" s="437">
        <v>5.5756561899772228</v>
      </c>
      <c r="F658" s="417">
        <v>0.68692317999999997</v>
      </c>
      <c r="G658" s="418">
        <v>0.36825551950000002</v>
      </c>
      <c r="H658" s="437">
        <v>1.3424378207746803</v>
      </c>
      <c r="I658" s="417">
        <v>1.4499808700000001</v>
      </c>
      <c r="J658" s="418">
        <v>2.8782922504999999</v>
      </c>
      <c r="K658" s="437">
        <v>7.1110227602060583</v>
      </c>
      <c r="L658" s="420"/>
      <c r="M658" s="421"/>
      <c r="N658" s="437">
        <v>4.4224317691381083E-2</v>
      </c>
      <c r="O658" s="417">
        <v>0.12621262</v>
      </c>
      <c r="P658" s="418">
        <v>0.1730223005</v>
      </c>
      <c r="Q658" s="437">
        <v>0.46390215666487133</v>
      </c>
      <c r="R658" s="422"/>
      <c r="S658" s="423"/>
      <c r="T658" s="437">
        <v>756.36355809460542</v>
      </c>
      <c r="U658" s="417">
        <v>6.2654804120229645E-4</v>
      </c>
      <c r="V658" s="418">
        <v>8.36951030057413E-4</v>
      </c>
      <c r="W658" s="437">
        <v>2.8341569763082834E-3</v>
      </c>
      <c r="X658" s="417">
        <v>7.4127608915906785E-4</v>
      </c>
      <c r="Y658" s="418">
        <v>9.9022619047619046E-4</v>
      </c>
      <c r="Z658" s="437">
        <v>3.3313491405340149E-3</v>
      </c>
      <c r="AA658" s="417">
        <v>8.5454782999999992E-3</v>
      </c>
      <c r="AB658" s="418">
        <v>7.9290354600000008E-3</v>
      </c>
      <c r="AC658" s="437">
        <v>4.7428040415735361E-2</v>
      </c>
      <c r="AD658" s="417">
        <v>2.4315157999999998E-3</v>
      </c>
      <c r="AE658" s="418">
        <v>1.328176955E-3</v>
      </c>
      <c r="AF658" s="437">
        <v>8.8319065926850543E-3</v>
      </c>
      <c r="AG658" s="417">
        <v>1.3896303400000001E-2</v>
      </c>
      <c r="AH658" s="418">
        <v>5.7100839349999996E-3</v>
      </c>
      <c r="AI658" s="437">
        <v>1.0450831543394525E-2</v>
      </c>
      <c r="AJ658" s="417">
        <v>6.2528130999999999E-3</v>
      </c>
      <c r="AK658" s="418">
        <v>2.84151104E-3</v>
      </c>
      <c r="AL658" s="437">
        <v>3.8916822895343219E-3</v>
      </c>
      <c r="AM658" s="417">
        <v>2.6819592199999999E-2</v>
      </c>
      <c r="AN658" s="418">
        <v>2.2474768530000001E-2</v>
      </c>
      <c r="AO658" s="437">
        <v>0.10433600664689442</v>
      </c>
      <c r="AP658" s="417">
        <v>0.12901290000000001</v>
      </c>
      <c r="AQ658" s="418">
        <v>0.18238323649999999</v>
      </c>
      <c r="AR658" s="440">
        <v>0.18238323649999999</v>
      </c>
      <c r="AS658" s="422"/>
      <c r="AT658" s="423"/>
      <c r="AU658" s="423"/>
    </row>
    <row r="659" spans="1:47" x14ac:dyDescent="0.2">
      <c r="A659" s="231">
        <v>1991</v>
      </c>
      <c r="B659" s="232">
        <v>15</v>
      </c>
      <c r="C659" s="417">
        <v>1.64451657</v>
      </c>
      <c r="D659" s="418">
        <v>0.50205801800000005</v>
      </c>
      <c r="E659" s="437">
        <v>5.5826769281291551</v>
      </c>
      <c r="F659" s="417">
        <v>0.72141929999999999</v>
      </c>
      <c r="G659" s="418">
        <v>0.3787194525</v>
      </c>
      <c r="H659" s="437">
        <v>1.3480913658585678</v>
      </c>
      <c r="I659" s="417">
        <v>1.4784275600000001</v>
      </c>
      <c r="J659" s="418">
        <v>2.8850172645000001</v>
      </c>
      <c r="K659" s="437">
        <v>7.1250467094286458</v>
      </c>
      <c r="L659" s="420"/>
      <c r="M659" s="421"/>
      <c r="N659" s="437">
        <v>4.4321218027828832E-2</v>
      </c>
      <c r="O659" s="417">
        <v>0.12621262</v>
      </c>
      <c r="P659" s="418">
        <v>0.1730223005</v>
      </c>
      <c r="Q659" s="437">
        <v>0.46417806749494717</v>
      </c>
      <c r="R659" s="422"/>
      <c r="S659" s="423"/>
      <c r="T659" s="437">
        <v>757.74981010673844</v>
      </c>
      <c r="U659" s="417">
        <v>6.2654804120229645E-4</v>
      </c>
      <c r="V659" s="418">
        <v>8.36951030057413E-4</v>
      </c>
      <c r="W659" s="437">
        <v>2.8460983649104595E-3</v>
      </c>
      <c r="X659" s="417">
        <v>7.4127608915906785E-4</v>
      </c>
      <c r="Y659" s="418">
        <v>9.9022619047619046E-4</v>
      </c>
      <c r="Z659" s="437">
        <v>3.3842328003093262E-3</v>
      </c>
      <c r="AA659" s="417">
        <v>8.9744769999999998E-3</v>
      </c>
      <c r="AB659" s="418">
        <v>8.0646315499999996E-3</v>
      </c>
      <c r="AC659" s="437">
        <v>4.762794509446653E-2</v>
      </c>
      <c r="AD659" s="417">
        <v>2.5538828999999998E-3</v>
      </c>
      <c r="AE659" s="418">
        <v>1.365082085E-3</v>
      </c>
      <c r="AF659" s="437">
        <v>8.8691314586566532E-3</v>
      </c>
      <c r="AG659" s="417">
        <v>1.4592376299999999E-2</v>
      </c>
      <c r="AH659" s="418">
        <v>5.9189854650000002E-3</v>
      </c>
      <c r="AI659" s="437">
        <v>1.0494881020355196E-2</v>
      </c>
      <c r="AJ659" s="417">
        <v>6.5660218000000003E-3</v>
      </c>
      <c r="AK659" s="418">
        <v>2.9359654699999999E-3</v>
      </c>
      <c r="AL659" s="437">
        <v>3.9080863149308512E-3</v>
      </c>
      <c r="AM659" s="417">
        <v>2.8163780699999998E-2</v>
      </c>
      <c r="AN659" s="418">
        <v>2.2896326160000001E-2</v>
      </c>
      <c r="AO659" s="437">
        <v>0.10477585936217206</v>
      </c>
      <c r="AP659" s="417">
        <v>0.12901290000000001</v>
      </c>
      <c r="AQ659" s="418">
        <v>0.18238323649999999</v>
      </c>
      <c r="AR659" s="440">
        <v>0.18238323649999999</v>
      </c>
      <c r="AS659" s="422"/>
      <c r="AT659" s="423"/>
      <c r="AU659" s="423"/>
    </row>
    <row r="660" spans="1:47" x14ac:dyDescent="0.2">
      <c r="A660" s="231">
        <v>1991</v>
      </c>
      <c r="B660" s="232">
        <v>16</v>
      </c>
      <c r="C660" s="417">
        <v>1.71063206</v>
      </c>
      <c r="D660" s="418">
        <v>0.51932765599999997</v>
      </c>
      <c r="E660" s="437">
        <v>5.5906547763285905</v>
      </c>
      <c r="F660" s="417">
        <v>0.75622104000000001</v>
      </c>
      <c r="G660" s="418">
        <v>0.38951256350000002</v>
      </c>
      <c r="H660" s="437">
        <v>1.3545005132563834</v>
      </c>
      <c r="I660" s="417">
        <v>1.50594541</v>
      </c>
      <c r="J660" s="418">
        <v>2.8913887604999999</v>
      </c>
      <c r="K660" s="437">
        <v>7.1410018484535938</v>
      </c>
      <c r="L660" s="420"/>
      <c r="M660" s="421"/>
      <c r="N660" s="437">
        <v>5.1267158775831767E-3</v>
      </c>
      <c r="O660" s="417">
        <v>0.12621262</v>
      </c>
      <c r="P660" s="418">
        <v>0.1730223005</v>
      </c>
      <c r="Q660" s="437">
        <v>0.4617156891311357</v>
      </c>
      <c r="R660" s="422"/>
      <c r="S660" s="423"/>
      <c r="T660" s="437">
        <v>759.21228641997516</v>
      </c>
      <c r="U660" s="417">
        <v>6.2654804120229645E-4</v>
      </c>
      <c r="V660" s="418">
        <v>8.36951030057413E-4</v>
      </c>
      <c r="W660" s="437">
        <v>2.8947065366823062E-3</v>
      </c>
      <c r="X660" s="417">
        <v>7.4127608915906785E-4</v>
      </c>
      <c r="Y660" s="418">
        <v>9.9022619047619046E-4</v>
      </c>
      <c r="Z660" s="437">
        <v>3.4445323887305214E-3</v>
      </c>
      <c r="AA660" s="417">
        <v>9.4078027000000005E-3</v>
      </c>
      <c r="AB660" s="418">
        <v>8.2034805850000007E-3</v>
      </c>
      <c r="AC660" s="437">
        <v>4.7854253695993915E-2</v>
      </c>
      <c r="AD660" s="417">
        <v>2.6763352999999998E-3</v>
      </c>
      <c r="AE660" s="418">
        <v>1.4034764800000001E-3</v>
      </c>
      <c r="AF660" s="437">
        <v>8.9112645772727872E-3</v>
      </c>
      <c r="AG660" s="417">
        <v>1.52964356E-2</v>
      </c>
      <c r="AH660" s="418">
        <v>6.1347082000000001E-3</v>
      </c>
      <c r="AI660" s="437">
        <v>1.0544754416257624E-2</v>
      </c>
      <c r="AJ660" s="417">
        <v>6.8836586000000002E-3</v>
      </c>
      <c r="AK660" s="418">
        <v>3.0331710049999999E-3</v>
      </c>
      <c r="AL660" s="437">
        <v>3.9266557297799503E-3</v>
      </c>
      <c r="AM660" s="417">
        <v>2.9523444400000001E-2</v>
      </c>
      <c r="AN660" s="418">
        <v>2.3329219540000001E-2</v>
      </c>
      <c r="AO660" s="437">
        <v>0.10527384785205553</v>
      </c>
      <c r="AP660" s="417">
        <v>0.12901290000000001</v>
      </c>
      <c r="AQ660" s="418">
        <v>0.18238323649999999</v>
      </c>
      <c r="AR660" s="440">
        <v>0.18238323649999999</v>
      </c>
      <c r="AS660" s="422"/>
      <c r="AT660" s="423"/>
      <c r="AU660" s="423"/>
    </row>
    <row r="661" spans="1:47" x14ac:dyDescent="0.2">
      <c r="A661" s="231">
        <v>1991</v>
      </c>
      <c r="B661" s="232">
        <v>17</v>
      </c>
      <c r="C661" s="417">
        <v>1.77859583</v>
      </c>
      <c r="D661" s="418">
        <v>0.53744862449999997</v>
      </c>
      <c r="E661" s="437">
        <v>5.5980775004828693</v>
      </c>
      <c r="F661" s="417">
        <v>0.79149168000000003</v>
      </c>
      <c r="G661" s="418">
        <v>0.40068393200000002</v>
      </c>
      <c r="H661" s="437">
        <v>1.3604867972496273</v>
      </c>
      <c r="I661" s="417">
        <v>1.5325061600000001</v>
      </c>
      <c r="J661" s="418">
        <v>2.8974407119999999</v>
      </c>
      <c r="K661" s="437">
        <v>7.1558287606519055</v>
      </c>
      <c r="L661" s="420"/>
      <c r="M661" s="421"/>
      <c r="N661" s="437">
        <v>5.1385492140547627E-3</v>
      </c>
      <c r="O661" s="417">
        <v>0.12331233</v>
      </c>
      <c r="P661" s="418">
        <v>0.16703170149999999</v>
      </c>
      <c r="Q661" s="437">
        <v>0.46199690653364989</v>
      </c>
      <c r="R661" s="422"/>
      <c r="S661" s="423"/>
      <c r="T661" s="437">
        <v>760.74152600119464</v>
      </c>
      <c r="U661" s="417">
        <v>6.2654804120229645E-4</v>
      </c>
      <c r="V661" s="418">
        <v>8.36951030057413E-4</v>
      </c>
      <c r="W661" s="437">
        <v>2.9075091375765009E-3</v>
      </c>
      <c r="X661" s="417">
        <v>7.4127608915906785E-4</v>
      </c>
      <c r="Y661" s="418">
        <v>9.9022619047619046E-4</v>
      </c>
      <c r="Z661" s="437">
        <v>3.5005135506957861E-3</v>
      </c>
      <c r="AA661" s="417">
        <v>9.8469279999999996E-3</v>
      </c>
      <c r="AB661" s="418">
        <v>8.3468739350000005E-3</v>
      </c>
      <c r="AC661" s="437">
        <v>4.8065719497424567E-2</v>
      </c>
      <c r="AD661" s="417">
        <v>2.8018938E-3</v>
      </c>
      <c r="AE661" s="418">
        <v>1.4425434799999999E-3</v>
      </c>
      <c r="AF661" s="437">
        <v>8.9506637459705642E-3</v>
      </c>
      <c r="AG661" s="417">
        <v>1.6010350900000001E-2</v>
      </c>
      <c r="AH661" s="418">
        <v>6.3579072400000002E-3</v>
      </c>
      <c r="AI661" s="437">
        <v>1.0591352656971146E-2</v>
      </c>
      <c r="AJ661" s="417">
        <v>7.2046423000000004E-3</v>
      </c>
      <c r="AK661" s="418">
        <v>3.1342309099999998E-3</v>
      </c>
      <c r="AL661" s="437">
        <v>3.9440137281549197E-3</v>
      </c>
      <c r="AM661" s="417">
        <v>3.0900532000000001E-2</v>
      </c>
      <c r="AN661" s="418">
        <v>2.377526692E-2</v>
      </c>
      <c r="AO661" s="437">
        <v>0.10573907782611514</v>
      </c>
      <c r="AP661" s="417">
        <v>0.12611261000000001</v>
      </c>
      <c r="AQ661" s="418">
        <v>0.1763926375</v>
      </c>
      <c r="AR661" s="440">
        <v>0.1763926375</v>
      </c>
      <c r="AS661" s="422"/>
      <c r="AT661" s="423"/>
      <c r="AU661" s="423"/>
    </row>
    <row r="662" spans="1:47" x14ac:dyDescent="0.2">
      <c r="A662" s="231">
        <v>1991</v>
      </c>
      <c r="B662" s="232">
        <v>18</v>
      </c>
      <c r="C662" s="417">
        <v>1.8489395799999999</v>
      </c>
      <c r="D662" s="418">
        <v>0.55652242149999998</v>
      </c>
      <c r="E662" s="437">
        <v>5.6086404944988173</v>
      </c>
      <c r="F662" s="417">
        <v>0.82734229999999997</v>
      </c>
      <c r="G662" s="418">
        <v>0.41227706200000003</v>
      </c>
      <c r="H662" s="437">
        <v>1.3690228537562696</v>
      </c>
      <c r="I662" s="417">
        <v>1.55824323</v>
      </c>
      <c r="J662" s="418">
        <v>2.9032629045</v>
      </c>
      <c r="K662" s="437">
        <v>7.1769531488007923</v>
      </c>
      <c r="L662" s="420"/>
      <c r="M662" s="421"/>
      <c r="N662" s="437">
        <v>5.1554140328855689E-3</v>
      </c>
      <c r="O662" s="417">
        <v>0.12331233</v>
      </c>
      <c r="P662" s="418">
        <v>0.16703170149999999</v>
      </c>
      <c r="Q662" s="437">
        <v>0.46239649574230984</v>
      </c>
      <c r="R662" s="422"/>
      <c r="S662" s="423"/>
      <c r="T662" s="437">
        <v>762.32788793555687</v>
      </c>
      <c r="U662" s="417">
        <v>6.2654804120229645E-4</v>
      </c>
      <c r="V662" s="418">
        <v>8.36951030057413E-4</v>
      </c>
      <c r="W662" s="437">
        <v>2.9257491147665427E-3</v>
      </c>
      <c r="X662" s="417">
        <v>7.4127608915906785E-4</v>
      </c>
      <c r="Y662" s="418">
        <v>9.9022619047619046E-4</v>
      </c>
      <c r="Z662" s="437">
        <v>3.5803718729658773E-3</v>
      </c>
      <c r="AA662" s="417">
        <v>1.0292008599999999E-2</v>
      </c>
      <c r="AB662" s="418">
        <v>8.4955667900000007E-3</v>
      </c>
      <c r="AC662" s="437">
        <v>4.8367291560191705E-2</v>
      </c>
      <c r="AD662" s="417">
        <v>2.9295035000000001E-3</v>
      </c>
      <c r="AE662" s="418">
        <v>1.483914505E-3</v>
      </c>
      <c r="AF662" s="437">
        <v>9.0068263777095935E-3</v>
      </c>
      <c r="AG662" s="417">
        <v>1.6735673900000001E-2</v>
      </c>
      <c r="AH662" s="418">
        <v>6.5908539700000003E-3</v>
      </c>
      <c r="AI662" s="437">
        <v>1.0657806485552423E-2</v>
      </c>
      <c r="AJ662" s="417">
        <v>7.5316571999999998E-3</v>
      </c>
      <c r="AK662" s="418">
        <v>3.2393658E-3</v>
      </c>
      <c r="AL662" s="437">
        <v>3.9687649765519258E-3</v>
      </c>
      <c r="AM662" s="417">
        <v>3.2300481999999998E-2</v>
      </c>
      <c r="AN662" s="418">
        <v>2.4238666400000001E-2</v>
      </c>
      <c r="AO662" s="437">
        <v>0.10640250279262646</v>
      </c>
      <c r="AP662" s="417">
        <v>0.12611261000000001</v>
      </c>
      <c r="AQ662" s="418">
        <v>0.1763926375</v>
      </c>
      <c r="AR662" s="440">
        <v>0.1763926375</v>
      </c>
      <c r="AS662" s="422"/>
      <c r="AT662" s="423"/>
      <c r="AU662" s="423"/>
    </row>
    <row r="663" spans="1:47" x14ac:dyDescent="0.2">
      <c r="A663" s="231">
        <v>1991</v>
      </c>
      <c r="B663" s="232">
        <v>19</v>
      </c>
      <c r="C663" s="417">
        <v>1.9213446599999999</v>
      </c>
      <c r="D663" s="418">
        <v>0.57673710850000004</v>
      </c>
      <c r="E663" s="437">
        <v>5.6044629311963492</v>
      </c>
      <c r="F663" s="417">
        <v>0.86387486999999996</v>
      </c>
      <c r="G663" s="418">
        <v>0.42440811899999997</v>
      </c>
      <c r="H663" s="437">
        <v>1.3722247853930556</v>
      </c>
      <c r="I663" s="417">
        <v>1.5832202399999999</v>
      </c>
      <c r="J663" s="418">
        <v>2.9088279914999999</v>
      </c>
      <c r="K663" s="437">
        <v>7.1782714884944445</v>
      </c>
      <c r="L663" s="420"/>
      <c r="M663" s="421"/>
      <c r="N663" s="437">
        <v>5.1611662148785646E-3</v>
      </c>
      <c r="O663" s="417">
        <v>0.12331233</v>
      </c>
      <c r="P663" s="418">
        <v>0.16703170149999999</v>
      </c>
      <c r="Q663" s="437">
        <v>0.46257094473906607</v>
      </c>
      <c r="R663" s="422"/>
      <c r="S663" s="423"/>
      <c r="T663" s="437">
        <v>763.64265033962761</v>
      </c>
      <c r="U663" s="417">
        <v>6.2654804120229645E-4</v>
      </c>
      <c r="V663" s="418">
        <v>8.36951030057413E-4</v>
      </c>
      <c r="W663" s="437">
        <v>2.9325887394473908E-3</v>
      </c>
      <c r="X663" s="417">
        <v>7.4127608915906785E-4</v>
      </c>
      <c r="Y663" s="418">
        <v>9.9022619047619046E-4</v>
      </c>
      <c r="Z663" s="437">
        <v>3.6146827791257489E-3</v>
      </c>
      <c r="AA663" s="417">
        <v>1.07468296E-2</v>
      </c>
      <c r="AB663" s="418">
        <v>8.6501626099999996E-3</v>
      </c>
      <c r="AC663" s="437">
        <v>4.8480332542780114E-2</v>
      </c>
      <c r="AD663" s="417">
        <v>3.0581723000000002E-3</v>
      </c>
      <c r="AE663" s="418">
        <v>1.526882495E-3</v>
      </c>
      <c r="AF663" s="437">
        <v>9.0278811381049682E-3</v>
      </c>
      <c r="AG663" s="417">
        <v>1.7474113999999999E-2</v>
      </c>
      <c r="AH663" s="418">
        <v>6.8344665949999998E-3</v>
      </c>
      <c r="AI663" s="437">
        <v>1.0682739604164351E-2</v>
      </c>
      <c r="AJ663" s="417">
        <v>7.8638886000000005E-3</v>
      </c>
      <c r="AK663" s="418">
        <v>3.3492334849999999E-3</v>
      </c>
      <c r="AL663" s="437">
        <v>3.9780375108693479E-3</v>
      </c>
      <c r="AM663" s="417">
        <v>3.3725459200000002E-2</v>
      </c>
      <c r="AN663" s="418">
        <v>2.4721666470000001E-2</v>
      </c>
      <c r="AO663" s="437">
        <v>0.10665129885281674</v>
      </c>
      <c r="AP663" s="417">
        <v>0.12611261000000001</v>
      </c>
      <c r="AQ663" s="418">
        <v>0.1763926375</v>
      </c>
      <c r="AR663" s="440">
        <v>0.1763926375</v>
      </c>
      <c r="AS663" s="422"/>
      <c r="AT663" s="423"/>
      <c r="AU663" s="423"/>
    </row>
    <row r="664" spans="1:47" x14ac:dyDescent="0.2">
      <c r="A664" s="231">
        <v>1991</v>
      </c>
      <c r="B664" s="232">
        <v>20</v>
      </c>
      <c r="C664" s="417">
        <v>1.99643225</v>
      </c>
      <c r="D664" s="418">
        <v>0.59817614200000002</v>
      </c>
      <c r="E664" s="437">
        <v>5.6046887594191226</v>
      </c>
      <c r="F664" s="417">
        <v>0.90106330000000001</v>
      </c>
      <c r="G664" s="418">
        <v>0.43715087850000001</v>
      </c>
      <c r="H664" s="437">
        <v>1.3724126079079186</v>
      </c>
      <c r="I664" s="417">
        <v>1.6075553899999999</v>
      </c>
      <c r="J664" s="418">
        <v>2.914161145</v>
      </c>
      <c r="K664" s="437">
        <v>7.178746645825191</v>
      </c>
      <c r="L664" s="420"/>
      <c r="M664" s="421"/>
      <c r="N664" s="437">
        <v>5.1615362298246233E-3</v>
      </c>
      <c r="O664" s="417">
        <v>0.12331233</v>
      </c>
      <c r="P664" s="418">
        <v>0.16703170149999999</v>
      </c>
      <c r="Q664" s="437">
        <v>0.4625796896868884</v>
      </c>
      <c r="R664" s="422"/>
      <c r="S664" s="423"/>
      <c r="T664" s="437">
        <v>765.2298296935536</v>
      </c>
      <c r="U664" s="417">
        <v>6.2654804120229645E-4</v>
      </c>
      <c r="V664" s="418">
        <v>8.36951030057413E-4</v>
      </c>
      <c r="W664" s="437">
        <v>2.932991139412886E-3</v>
      </c>
      <c r="X664" s="417">
        <v>7.4127608915906785E-4</v>
      </c>
      <c r="Y664" s="418">
        <v>9.9022619047619046E-4</v>
      </c>
      <c r="Z664" s="437">
        <v>3.6164458180870844E-3</v>
      </c>
      <c r="AA664" s="417">
        <v>1.1210610399999999E-2</v>
      </c>
      <c r="AB664" s="418">
        <v>8.8121699999999994E-3</v>
      </c>
      <c r="AC664" s="437">
        <v>4.8487129698706478E-2</v>
      </c>
      <c r="AD664" s="417">
        <v>3.1896610999999999E-3</v>
      </c>
      <c r="AE664" s="418">
        <v>1.57208282E-3</v>
      </c>
      <c r="AF664" s="437">
        <v>9.029118470756806E-3</v>
      </c>
      <c r="AG664" s="417">
        <v>1.82274597E-2</v>
      </c>
      <c r="AH664" s="418">
        <v>7.0904964399999999E-3</v>
      </c>
      <c r="AI664" s="437">
        <v>1.0684197800592874E-2</v>
      </c>
      <c r="AJ664" s="417">
        <v>8.2029692999999997E-3</v>
      </c>
      <c r="AK664" s="418">
        <v>3.4645677100000002E-3</v>
      </c>
      <c r="AL664" s="437">
        <v>3.9785826119735843E-3</v>
      </c>
      <c r="AM664" s="417">
        <v>3.5179252100000002E-2</v>
      </c>
      <c r="AN664" s="418">
        <v>2.522789298E-2</v>
      </c>
      <c r="AO664" s="437">
        <v>0.10666595389218482</v>
      </c>
      <c r="AP664" s="417">
        <v>0.12611261000000001</v>
      </c>
      <c r="AQ664" s="418">
        <v>0.1763926375</v>
      </c>
      <c r="AR664" s="440">
        <v>0.1763926375</v>
      </c>
      <c r="AS664" s="422"/>
      <c r="AT664" s="423"/>
      <c r="AU664" s="423"/>
    </row>
    <row r="665" spans="1:47" x14ac:dyDescent="0.2">
      <c r="A665" s="231">
        <v>1991</v>
      </c>
      <c r="B665" s="232">
        <v>21</v>
      </c>
      <c r="C665" s="417">
        <v>2.0740917099999998</v>
      </c>
      <c r="D665" s="418">
        <v>0.620969628</v>
      </c>
      <c r="E665" s="437">
        <v>5.6129891849360503</v>
      </c>
      <c r="F665" s="417">
        <v>0.93918939999999995</v>
      </c>
      <c r="G665" s="418">
        <v>0.45060757699999998</v>
      </c>
      <c r="H665" s="437">
        <v>1.379125170865668</v>
      </c>
      <c r="I665" s="417">
        <v>1.6311491300000001</v>
      </c>
      <c r="J665" s="418">
        <v>2.9193807879999998</v>
      </c>
      <c r="K665" s="437">
        <v>7.1953023538063574</v>
      </c>
      <c r="L665" s="420"/>
      <c r="M665" s="421"/>
      <c r="N665" s="437">
        <v>5.174754565417509E-3</v>
      </c>
      <c r="O665" s="417">
        <v>0.12331233</v>
      </c>
      <c r="P665" s="418">
        <v>0.16703170149999999</v>
      </c>
      <c r="Q665" s="437">
        <v>0.46289293135318316</v>
      </c>
      <c r="R665" s="422"/>
      <c r="S665" s="423"/>
      <c r="T665" s="437">
        <v>766.77236689317022</v>
      </c>
      <c r="U665" s="417">
        <v>6.2654804120229645E-4</v>
      </c>
      <c r="V665" s="418">
        <v>8.36951030057413E-4</v>
      </c>
      <c r="W665" s="437">
        <v>2.926388277766635E-3</v>
      </c>
      <c r="X665" s="417">
        <v>7.4127608915906785E-4</v>
      </c>
      <c r="Y665" s="418">
        <v>9.9022619047619046E-4</v>
      </c>
      <c r="Z665" s="437">
        <v>3.6790245357442232E-3</v>
      </c>
      <c r="AA665" s="417">
        <v>1.16844475E-2</v>
      </c>
      <c r="AB665" s="418">
        <v>8.9823844799999993E-3</v>
      </c>
      <c r="AC665" s="437">
        <v>4.8724271513131835E-2</v>
      </c>
      <c r="AD665" s="417">
        <v>3.3249895000000002E-3</v>
      </c>
      <c r="AE665" s="418">
        <v>1.6197406499999999E-3</v>
      </c>
      <c r="AF665" s="437">
        <v>9.0732825853299792E-3</v>
      </c>
      <c r="AG665" s="417">
        <v>1.8998027899999999E-2</v>
      </c>
      <c r="AH665" s="418">
        <v>7.3609410449999996E-3</v>
      </c>
      <c r="AI665" s="437">
        <v>1.0736450797373119E-2</v>
      </c>
      <c r="AJ665" s="417">
        <v>8.5492116999999999E-3</v>
      </c>
      <c r="AK665" s="418">
        <v>3.5868731E-3</v>
      </c>
      <c r="AL665" s="437">
        <v>3.9980456773171654E-3</v>
      </c>
      <c r="AM665" s="417">
        <v>3.6666589899999998E-2</v>
      </c>
      <c r="AN665" s="418">
        <v>2.575981493E-2</v>
      </c>
      <c r="AO665" s="437">
        <v>0.10718776246972243</v>
      </c>
      <c r="AP665" s="417">
        <v>0.12611261000000001</v>
      </c>
      <c r="AQ665" s="418">
        <v>0.1763926375</v>
      </c>
      <c r="AR665" s="440">
        <v>0.1763926375</v>
      </c>
      <c r="AS665" s="422"/>
      <c r="AT665" s="423"/>
      <c r="AU665" s="423"/>
    </row>
    <row r="666" spans="1:47" x14ac:dyDescent="0.2">
      <c r="A666" s="231">
        <v>1991</v>
      </c>
      <c r="B666" s="232">
        <v>22</v>
      </c>
      <c r="C666" s="417">
        <v>2.1547496900000001</v>
      </c>
      <c r="D666" s="418">
        <v>0.64531361799999998</v>
      </c>
      <c r="E666" s="437">
        <v>5.6179759094157529</v>
      </c>
      <c r="F666" s="417">
        <v>0.97823167</v>
      </c>
      <c r="G666" s="418">
        <v>0.4648209975</v>
      </c>
      <c r="H666" s="437">
        <v>1.3831517610505988</v>
      </c>
      <c r="I666" s="417">
        <v>1.6541140599999999</v>
      </c>
      <c r="J666" s="418">
        <v>2.9244773500000001</v>
      </c>
      <c r="K666" s="437">
        <v>7.2052801613810633</v>
      </c>
      <c r="L666" s="420"/>
      <c r="M666" s="421"/>
      <c r="N666" s="437">
        <v>5.182719326700354E-3</v>
      </c>
      <c r="O666" s="417">
        <v>0.12331233</v>
      </c>
      <c r="P666" s="418">
        <v>0.16703170149999999</v>
      </c>
      <c r="Q666" s="437">
        <v>0.46308269657275214</v>
      </c>
      <c r="R666" s="422"/>
      <c r="S666" s="423"/>
      <c r="T666" s="437">
        <v>768.22091181772873</v>
      </c>
      <c r="U666" s="417">
        <v>6.2654804120229645E-4</v>
      </c>
      <c r="V666" s="418">
        <v>8.36951030057413E-4</v>
      </c>
      <c r="W666" s="437">
        <v>2.9349361533626958E-3</v>
      </c>
      <c r="X666" s="417">
        <v>7.4127608915906785E-4</v>
      </c>
      <c r="Y666" s="418">
        <v>9.9022619047619046E-4</v>
      </c>
      <c r="Z666" s="437">
        <v>3.7166885456950678E-3</v>
      </c>
      <c r="AA666" s="417">
        <v>1.21693453E-2</v>
      </c>
      <c r="AB666" s="418">
        <v>9.1621661899999995E-3</v>
      </c>
      <c r="AC666" s="437">
        <v>4.8866606942832375E-2</v>
      </c>
      <c r="AD666" s="417">
        <v>3.4632169000000002E-3</v>
      </c>
      <c r="AE666" s="418">
        <v>1.669945465E-3</v>
      </c>
      <c r="AF666" s="437">
        <v>9.0997958914732606E-3</v>
      </c>
      <c r="AG666" s="417">
        <v>1.97881894E-2</v>
      </c>
      <c r="AH666" s="418">
        <v>7.6471079999999997E-3</v>
      </c>
      <c r="AI666" s="437">
        <v>1.0767827425150912E-2</v>
      </c>
      <c r="AJ666" s="417">
        <v>8.9048309000000006E-3</v>
      </c>
      <c r="AK666" s="418">
        <v>3.7154482050000001E-3</v>
      </c>
      <c r="AL666" s="437">
        <v>4.0097206179009305E-3</v>
      </c>
      <c r="AM666" s="417">
        <v>3.8191342199999999E-2</v>
      </c>
      <c r="AN666" s="418">
        <v>2.6322173179999998E-2</v>
      </c>
      <c r="AO666" s="437">
        <v>0.10750073075110111</v>
      </c>
      <c r="AP666" s="417">
        <v>0.12611261000000001</v>
      </c>
      <c r="AQ666" s="418">
        <v>0.1763926375</v>
      </c>
      <c r="AR666" s="440">
        <v>0.1763926375</v>
      </c>
      <c r="AS666" s="422"/>
      <c r="AT666" s="423"/>
      <c r="AU666" s="423"/>
    </row>
    <row r="667" spans="1:47" x14ac:dyDescent="0.2">
      <c r="A667" s="231">
        <v>1991</v>
      </c>
      <c r="B667" s="232">
        <v>23</v>
      </c>
      <c r="C667" s="417">
        <v>2.2384293300000002</v>
      </c>
      <c r="D667" s="418">
        <v>0.67132379350000004</v>
      </c>
      <c r="E667" s="437">
        <v>5.6249235013725478</v>
      </c>
      <c r="F667" s="417">
        <v>1.01830865</v>
      </c>
      <c r="G667" s="418">
        <v>0.47990906950000001</v>
      </c>
      <c r="H667" s="437">
        <v>1.3887437229157928</v>
      </c>
      <c r="I667" s="417">
        <v>1.67672113</v>
      </c>
      <c r="J667" s="418">
        <v>2.9294743075</v>
      </c>
      <c r="K667" s="437">
        <v>7.2191342731485975</v>
      </c>
      <c r="L667" s="420"/>
      <c r="M667" s="421"/>
      <c r="N667" s="437">
        <v>5.1937801373008958E-3</v>
      </c>
      <c r="O667" s="417">
        <v>0.12331233</v>
      </c>
      <c r="P667" s="418">
        <v>0.16703170149999999</v>
      </c>
      <c r="Q667" s="437">
        <v>0.46334596493613966</v>
      </c>
      <c r="R667" s="422"/>
      <c r="S667" s="423"/>
      <c r="T667" s="437">
        <v>769.51258467478692</v>
      </c>
      <c r="U667" s="417">
        <v>6.2654804120229645E-4</v>
      </c>
      <c r="V667" s="418">
        <v>8.36951030057413E-4</v>
      </c>
      <c r="W667" s="437">
        <v>2.9468014329187271E-3</v>
      </c>
      <c r="X667" s="417">
        <v>7.4127608915906785E-4</v>
      </c>
      <c r="Y667" s="418">
        <v>9.9022619047619046E-4</v>
      </c>
      <c r="Z667" s="437">
        <v>3.7689618251894453E-3</v>
      </c>
      <c r="AA667" s="417">
        <v>1.2668459599999999E-2</v>
      </c>
      <c r="AB667" s="418">
        <v>9.3526257549999998E-3</v>
      </c>
      <c r="AC667" s="437">
        <v>4.9064073572265762E-2</v>
      </c>
      <c r="AD667" s="417">
        <v>3.6050230000000002E-3</v>
      </c>
      <c r="AE667" s="418">
        <v>1.7234979200000001E-3</v>
      </c>
      <c r="AF667" s="437">
        <v>9.1365822707030475E-3</v>
      </c>
      <c r="AG667" s="417">
        <v>2.05983322E-2</v>
      </c>
      <c r="AH667" s="418">
        <v>7.9507641400000002E-3</v>
      </c>
      <c r="AI667" s="437">
        <v>1.0811355389344355E-2</v>
      </c>
      <c r="AJ667" s="417">
        <v>9.2692400999999994E-3</v>
      </c>
      <c r="AK667" s="418">
        <v>3.8526634999999998E-3</v>
      </c>
      <c r="AL667" s="437">
        <v>4.025933409526266E-3</v>
      </c>
      <c r="AM667" s="417">
        <v>3.9756302E-2</v>
      </c>
      <c r="AN667" s="418">
        <v>2.6917645364999999E-2</v>
      </c>
      <c r="AO667" s="437">
        <v>0.10793537794613958</v>
      </c>
      <c r="AP667" s="417">
        <v>0.12611261000000001</v>
      </c>
      <c r="AQ667" s="418">
        <v>0.1763926375</v>
      </c>
      <c r="AR667" s="440">
        <v>0.1763926375</v>
      </c>
      <c r="AS667" s="422"/>
      <c r="AT667" s="423"/>
      <c r="AU667" s="423"/>
    </row>
    <row r="668" spans="1:47" x14ac:dyDescent="0.2">
      <c r="A668" s="231">
        <v>1991</v>
      </c>
      <c r="B668" s="232">
        <v>24</v>
      </c>
      <c r="C668" s="417">
        <v>2.3253833699999999</v>
      </c>
      <c r="D668" s="418">
        <v>0.69920130599999997</v>
      </c>
      <c r="E668" s="437">
        <v>5.4373403649608196</v>
      </c>
      <c r="F668" s="417">
        <v>1.0595545500000001</v>
      </c>
      <c r="G668" s="418">
        <v>0.49599137599999998</v>
      </c>
      <c r="H668" s="437">
        <v>1.3450341640330321</v>
      </c>
      <c r="I668" s="417">
        <v>1.69876564</v>
      </c>
      <c r="J668" s="418">
        <v>2.9343877525000002</v>
      </c>
      <c r="K668" s="437">
        <v>7.2723580943386361</v>
      </c>
      <c r="L668" s="420"/>
      <c r="M668" s="421"/>
      <c r="N668" s="437">
        <v>5.4512584355338456E-3</v>
      </c>
      <c r="O668" s="417">
        <v>0.12331233</v>
      </c>
      <c r="P668" s="418">
        <v>0.16703170149999999</v>
      </c>
      <c r="Q668" s="437">
        <v>0.44517135405408209</v>
      </c>
      <c r="R668" s="422"/>
      <c r="S668" s="423"/>
      <c r="T668" s="437">
        <v>770.58230299957461</v>
      </c>
      <c r="U668" s="417">
        <v>6.2654804120229645E-4</v>
      </c>
      <c r="V668" s="418">
        <v>8.36951030057413E-4</v>
      </c>
      <c r="W668" s="437">
        <v>2.8540430587192505E-3</v>
      </c>
      <c r="X668" s="417">
        <v>7.4127608915906785E-4</v>
      </c>
      <c r="Y668" s="418">
        <v>9.9022619047619046E-4</v>
      </c>
      <c r="Z668" s="437">
        <v>3.8197877738706016E-3</v>
      </c>
      <c r="AA668" s="417">
        <v>1.3181263E-2</v>
      </c>
      <c r="AB668" s="418">
        <v>9.5548570349999994E-3</v>
      </c>
      <c r="AC668" s="437">
        <v>4.7519755976722082E-2</v>
      </c>
      <c r="AD668" s="417">
        <v>3.7502007000000002E-3</v>
      </c>
      <c r="AE668" s="418">
        <v>1.7802110050000001E-3</v>
      </c>
      <c r="AF668" s="437">
        <v>8.8489849684447661E-3</v>
      </c>
      <c r="AG668" s="417">
        <v>2.1432329399999998E-2</v>
      </c>
      <c r="AH668" s="418">
        <v>8.27484725E-3</v>
      </c>
      <c r="AI668" s="437">
        <v>1.0471043770913447E-2</v>
      </c>
      <c r="AJ668" s="417">
        <v>9.6442870999999993E-3</v>
      </c>
      <c r="AK668" s="418">
        <v>3.998518205E-3</v>
      </c>
      <c r="AL668" s="437">
        <v>3.8992114249109273E-3</v>
      </c>
      <c r="AM668" s="417">
        <v>4.1365067899999997E-2</v>
      </c>
      <c r="AN668" s="418">
        <v>2.7550931394999999E-2</v>
      </c>
      <c r="AO668" s="437">
        <v>0.10453802265474259</v>
      </c>
      <c r="AP668" s="417">
        <v>0.12611261000000001</v>
      </c>
      <c r="AQ668" s="418">
        <v>0.1763926375</v>
      </c>
      <c r="AR668" s="440">
        <v>0.1763926375</v>
      </c>
      <c r="AS668" s="422"/>
      <c r="AT668" s="423"/>
      <c r="AU668" s="423"/>
    </row>
    <row r="669" spans="1:47" x14ac:dyDescent="0.2">
      <c r="A669" s="231">
        <v>1991</v>
      </c>
      <c r="B669" s="232">
        <v>25</v>
      </c>
      <c r="C669" s="417">
        <v>2.4157565499999998</v>
      </c>
      <c r="D669" s="418">
        <v>0.72910079650000004</v>
      </c>
      <c r="E669" s="437">
        <v>5.4427709769405759</v>
      </c>
      <c r="F669" s="417">
        <v>1.1018984300000001</v>
      </c>
      <c r="G669" s="418">
        <v>0.51313598199999999</v>
      </c>
      <c r="H669" s="437">
        <v>1.3493920248651794</v>
      </c>
      <c r="I669" s="417">
        <v>1.7204025199999999</v>
      </c>
      <c r="J669" s="418">
        <v>2.9393125430000002</v>
      </c>
      <c r="K669" s="437">
        <v>7.2836038265399621</v>
      </c>
      <c r="L669" s="420"/>
      <c r="M669" s="421"/>
      <c r="N669" s="437">
        <v>5.460623046717507E-3</v>
      </c>
      <c r="O669" s="417">
        <v>0.12331233</v>
      </c>
      <c r="P669" s="418">
        <v>0.16703170149999999</v>
      </c>
      <c r="Q669" s="437">
        <v>0.44537667308479229</v>
      </c>
      <c r="R669" s="422"/>
      <c r="S669" s="423"/>
      <c r="T669" s="437">
        <v>771.39081302534635</v>
      </c>
      <c r="U669" s="417">
        <v>6.2654804120229645E-4</v>
      </c>
      <c r="V669" s="418">
        <v>8.36951030057413E-4</v>
      </c>
      <c r="W669" s="437">
        <v>2.8632984945521898E-3</v>
      </c>
      <c r="X669" s="417">
        <v>7.4127608915906785E-4</v>
      </c>
      <c r="Y669" s="418">
        <v>9.9022619047619046E-4</v>
      </c>
      <c r="Z669" s="437">
        <v>3.8620515238963265E-3</v>
      </c>
      <c r="AA669" s="417">
        <v>1.37086547E-2</v>
      </c>
      <c r="AB669" s="418">
        <v>9.7703372750000007E-3</v>
      </c>
      <c r="AC669" s="437">
        <v>4.767382622230585E-2</v>
      </c>
      <c r="AD669" s="417">
        <v>3.9009867999999998E-3</v>
      </c>
      <c r="AE669" s="418">
        <v>1.84109084E-3</v>
      </c>
      <c r="AF669" s="437">
        <v>8.8776724569758596E-3</v>
      </c>
      <c r="AG669" s="417">
        <v>2.2290936300000001E-2</v>
      </c>
      <c r="AH669" s="418">
        <v>8.62051533E-3</v>
      </c>
      <c r="AI669" s="437">
        <v>1.0505004899241778E-2</v>
      </c>
      <c r="AJ669" s="417">
        <v>1.0030993699999999E-2</v>
      </c>
      <c r="AK669" s="418">
        <v>4.1541480150000002E-3</v>
      </c>
      <c r="AL669" s="437">
        <v>3.9118544131050426E-3</v>
      </c>
      <c r="AM669" s="417">
        <v>4.3021458200000001E-2</v>
      </c>
      <c r="AN669" s="418">
        <v>2.8225374104999999E-2</v>
      </c>
      <c r="AO669" s="437">
        <v>0.10487682475375507</v>
      </c>
      <c r="AP669" s="417">
        <v>0.12611261000000001</v>
      </c>
      <c r="AQ669" s="418">
        <v>0.1763926375</v>
      </c>
      <c r="AR669" s="440">
        <v>0.1763926375</v>
      </c>
      <c r="AS669" s="422"/>
      <c r="AT669" s="423"/>
      <c r="AU669" s="423"/>
    </row>
    <row r="670" spans="1:47" x14ac:dyDescent="0.2">
      <c r="A670" s="231">
        <v>1991</v>
      </c>
      <c r="B670" s="232">
        <v>26</v>
      </c>
      <c r="C670" s="417">
        <v>2.4157565499999998</v>
      </c>
      <c r="D670" s="418">
        <v>0.72910079650000004</v>
      </c>
      <c r="E670" s="437">
        <v>5.4465192772807063</v>
      </c>
      <c r="F670" s="417">
        <v>1.1018984300000001</v>
      </c>
      <c r="G670" s="418">
        <v>0.51313598199999999</v>
      </c>
      <c r="H670" s="437">
        <v>1.3524204616325379</v>
      </c>
      <c r="I670" s="417">
        <v>1.7204025199999999</v>
      </c>
      <c r="J670" s="418">
        <v>2.9393125430000002</v>
      </c>
      <c r="K670" s="437">
        <v>7.2914342795776124</v>
      </c>
      <c r="L670" s="420"/>
      <c r="M670" s="421"/>
      <c r="N670" s="437">
        <v>5.4671165155170476E-3</v>
      </c>
      <c r="O670" s="417">
        <v>0.12331233</v>
      </c>
      <c r="P670" s="418">
        <v>0.16703170149999999</v>
      </c>
      <c r="Q670" s="437">
        <v>0.44551746737398595</v>
      </c>
      <c r="R670" s="422"/>
      <c r="S670" s="423"/>
      <c r="T670" s="437">
        <v>771.87867704080952</v>
      </c>
      <c r="U670" s="417">
        <v>6.2654804120229645E-4</v>
      </c>
      <c r="V670" s="418">
        <v>8.36951030057413E-4</v>
      </c>
      <c r="W670" s="437">
        <v>2.869714471726756E-3</v>
      </c>
      <c r="X670" s="417">
        <v>7.4127608915906785E-4</v>
      </c>
      <c r="Y670" s="418">
        <v>9.9022619047619046E-4</v>
      </c>
      <c r="Z670" s="437">
        <v>3.8913669787011378E-3</v>
      </c>
      <c r="AA670" s="417">
        <v>1.37086547E-2</v>
      </c>
      <c r="AB670" s="418">
        <v>9.7703372750000007E-3</v>
      </c>
      <c r="AC670" s="437">
        <v>4.778062582331162E-2</v>
      </c>
      <c r="AD670" s="417">
        <v>3.9009867999999998E-3</v>
      </c>
      <c r="AE670" s="418">
        <v>1.84109084E-3</v>
      </c>
      <c r="AF670" s="437">
        <v>8.8975828179237767E-3</v>
      </c>
      <c r="AG670" s="417">
        <v>2.2290936300000001E-2</v>
      </c>
      <c r="AH670" s="418">
        <v>8.62051533E-3</v>
      </c>
      <c r="AI670" s="437">
        <v>1.0528526177126464E-2</v>
      </c>
      <c r="AJ670" s="417">
        <v>1.0030993699999999E-2</v>
      </c>
      <c r="AK670" s="418">
        <v>4.1541480150000002E-3</v>
      </c>
      <c r="AL670" s="437">
        <v>3.9206184093239184E-3</v>
      </c>
      <c r="AM670" s="417">
        <v>4.3021458200000001E-2</v>
      </c>
      <c r="AN670" s="418">
        <v>2.8225374104999999E-2</v>
      </c>
      <c r="AO670" s="437">
        <v>0.10511196338335824</v>
      </c>
      <c r="AP670" s="417">
        <v>0.12611261000000001</v>
      </c>
      <c r="AQ670" s="418">
        <v>0.1763926375</v>
      </c>
      <c r="AR670" s="440">
        <v>0.1763926375</v>
      </c>
      <c r="AS670" s="422"/>
      <c r="AT670" s="423"/>
      <c r="AU670" s="423"/>
    </row>
    <row r="671" spans="1:47" x14ac:dyDescent="0.2">
      <c r="A671" s="231">
        <v>1991</v>
      </c>
      <c r="B671" s="232">
        <v>27</v>
      </c>
      <c r="C671" s="417">
        <v>2.4157565499999998</v>
      </c>
      <c r="D671" s="418">
        <v>0.72910079650000004</v>
      </c>
      <c r="E671" s="437">
        <v>5.4482191948465371</v>
      </c>
      <c r="F671" s="417">
        <v>1.1018984300000001</v>
      </c>
      <c r="G671" s="418">
        <v>0.51313598199999999</v>
      </c>
      <c r="H671" s="437">
        <v>1.3537926001561655</v>
      </c>
      <c r="I671" s="417">
        <v>1.7204025199999999</v>
      </c>
      <c r="J671" s="418">
        <v>2.9393125430000002</v>
      </c>
      <c r="K671" s="437">
        <v>7.2949686189861254</v>
      </c>
      <c r="L671" s="420"/>
      <c r="M671" s="421"/>
      <c r="N671" s="437">
        <v>5.4700661451138203E-3</v>
      </c>
      <c r="O671" s="417">
        <v>0.12331233</v>
      </c>
      <c r="P671" s="418">
        <v>0.16703170149999999</v>
      </c>
      <c r="Q671" s="437">
        <v>0.44558179572132173</v>
      </c>
      <c r="R671" s="422"/>
      <c r="S671" s="423"/>
      <c r="T671" s="437">
        <v>771.9695588429048</v>
      </c>
      <c r="U671" s="417">
        <v>6.2654804120229645E-4</v>
      </c>
      <c r="V671" s="418">
        <v>8.36951030057413E-4</v>
      </c>
      <c r="W671" s="437">
        <v>2.8726365622559914E-3</v>
      </c>
      <c r="X671" s="417">
        <v>7.4127608915906785E-4</v>
      </c>
      <c r="Y671" s="418">
        <v>9.9022619047619046E-4</v>
      </c>
      <c r="Z671" s="437">
        <v>3.904720253468677E-3</v>
      </c>
      <c r="AA671" s="417">
        <v>1.37086547E-2</v>
      </c>
      <c r="AB671" s="418">
        <v>9.7703372750000007E-3</v>
      </c>
      <c r="AC671" s="437">
        <v>4.7829250067571626E-2</v>
      </c>
      <c r="AD671" s="417">
        <v>3.9009867999999998E-3</v>
      </c>
      <c r="AE671" s="418">
        <v>1.84109084E-3</v>
      </c>
      <c r="AF671" s="437">
        <v>8.9066134677758414E-3</v>
      </c>
      <c r="AG671" s="417">
        <v>2.2290936300000001E-2</v>
      </c>
      <c r="AH671" s="418">
        <v>8.62051533E-3</v>
      </c>
      <c r="AI671" s="437">
        <v>1.0539275369391556E-2</v>
      </c>
      <c r="AJ671" s="417">
        <v>1.0030993699999999E-2</v>
      </c>
      <c r="AK671" s="418">
        <v>4.1541480150000002E-3</v>
      </c>
      <c r="AL671" s="437">
        <v>3.924609687518771E-3</v>
      </c>
      <c r="AM671" s="417">
        <v>4.3021458200000001E-2</v>
      </c>
      <c r="AN671" s="418">
        <v>2.8225374104999999E-2</v>
      </c>
      <c r="AO671" s="437">
        <v>0.10521891198420327</v>
      </c>
      <c r="AP671" s="417">
        <v>0.12611261000000001</v>
      </c>
      <c r="AQ671" s="418">
        <v>0.1763926375</v>
      </c>
      <c r="AR671" s="440">
        <v>0.1763926375</v>
      </c>
      <c r="AS671" s="422"/>
      <c r="AT671" s="423"/>
      <c r="AU671" s="423"/>
    </row>
    <row r="672" spans="1:47" x14ac:dyDescent="0.2">
      <c r="A672" s="231">
        <v>1991</v>
      </c>
      <c r="B672" s="232">
        <v>28</v>
      </c>
      <c r="C672" s="417">
        <v>2.4157565499999998</v>
      </c>
      <c r="D672" s="418">
        <v>0.72910079650000004</v>
      </c>
      <c r="E672" s="437">
        <v>5.4493588281278837</v>
      </c>
      <c r="F672" s="417">
        <v>1.1018984300000001</v>
      </c>
      <c r="G672" s="418">
        <v>0.51313598199999999</v>
      </c>
      <c r="H672" s="437">
        <v>1.3547128134846225</v>
      </c>
      <c r="I672" s="417">
        <v>1.7204025199999999</v>
      </c>
      <c r="J672" s="418">
        <v>2.9393125430000002</v>
      </c>
      <c r="K672" s="437">
        <v>7.2973474706987584</v>
      </c>
      <c r="L672" s="420"/>
      <c r="M672" s="421"/>
      <c r="N672" s="437">
        <v>5.4720444914412771E-3</v>
      </c>
      <c r="O672" s="417">
        <v>0.12331233</v>
      </c>
      <c r="P672" s="418">
        <v>0.16703170149999999</v>
      </c>
      <c r="Q672" s="437">
        <v>0.44562412079808483</v>
      </c>
      <c r="R672" s="422"/>
      <c r="S672" s="423"/>
      <c r="T672" s="437">
        <v>771.95729621173666</v>
      </c>
      <c r="U672" s="417">
        <v>6.2654804120229645E-4</v>
      </c>
      <c r="V672" s="418">
        <v>8.36951030057413E-4</v>
      </c>
      <c r="W672" s="437">
        <v>2.8745938665396945E-3</v>
      </c>
      <c r="X672" s="417">
        <v>7.4127608915906785E-4</v>
      </c>
      <c r="Y672" s="418">
        <v>9.9022619047619046E-4</v>
      </c>
      <c r="Z672" s="437">
        <v>3.9136637264572584E-3</v>
      </c>
      <c r="AA672" s="417">
        <v>1.37086547E-2</v>
      </c>
      <c r="AB672" s="418">
        <v>9.7703372750000007E-3</v>
      </c>
      <c r="AC672" s="437">
        <v>4.7861827104098559E-2</v>
      </c>
      <c r="AD672" s="417">
        <v>3.9009867999999998E-3</v>
      </c>
      <c r="AE672" s="418">
        <v>1.84109084E-3</v>
      </c>
      <c r="AF672" s="437">
        <v>8.9126944900161081E-3</v>
      </c>
      <c r="AG672" s="417">
        <v>2.2290936300000001E-2</v>
      </c>
      <c r="AH672" s="418">
        <v>8.62051533E-3</v>
      </c>
      <c r="AI672" s="437">
        <v>1.0546433736414751E-2</v>
      </c>
      <c r="AJ672" s="417">
        <v>1.0030993699999999E-2</v>
      </c>
      <c r="AK672" s="418">
        <v>4.1541480150000002E-3</v>
      </c>
      <c r="AL672" s="437">
        <v>3.9272862865561706E-3</v>
      </c>
      <c r="AM672" s="417">
        <v>4.3021458200000001E-2</v>
      </c>
      <c r="AN672" s="418">
        <v>2.8225374104999999E-2</v>
      </c>
      <c r="AO672" s="437">
        <v>0.10529040118275013</v>
      </c>
      <c r="AP672" s="417">
        <v>0.12611261000000001</v>
      </c>
      <c r="AQ672" s="418">
        <v>0.1763926375</v>
      </c>
      <c r="AR672" s="440">
        <v>0.1763926375</v>
      </c>
      <c r="AS672" s="422"/>
      <c r="AT672" s="423"/>
      <c r="AU672" s="423"/>
    </row>
    <row r="673" spans="1:47" x14ac:dyDescent="0.2">
      <c r="A673" s="231">
        <v>1991</v>
      </c>
      <c r="B673" s="232">
        <v>29</v>
      </c>
      <c r="C673" s="417">
        <v>2.4157565499999998</v>
      </c>
      <c r="D673" s="418">
        <v>0.72910079650000004</v>
      </c>
      <c r="E673" s="437">
        <v>5.4502991160468417</v>
      </c>
      <c r="F673" s="417">
        <v>1.1018984300000001</v>
      </c>
      <c r="G673" s="418">
        <v>0.51313598199999999</v>
      </c>
      <c r="H673" s="437">
        <v>1.3554720073785238</v>
      </c>
      <c r="I673" s="417">
        <v>1.7204025199999999</v>
      </c>
      <c r="J673" s="418">
        <v>2.9393125430000002</v>
      </c>
      <c r="K673" s="437">
        <v>7.2992951114387372</v>
      </c>
      <c r="L673" s="420"/>
      <c r="M673" s="421"/>
      <c r="N673" s="437">
        <v>5.4736599086132346E-3</v>
      </c>
      <c r="O673" s="417">
        <v>0.12331233</v>
      </c>
      <c r="P673" s="418">
        <v>0.16703170149999999</v>
      </c>
      <c r="Q673" s="437">
        <v>0.44565961190080983</v>
      </c>
      <c r="R673" s="422"/>
      <c r="S673" s="423"/>
      <c r="T673" s="437">
        <v>771.93271419224027</v>
      </c>
      <c r="U673" s="417">
        <v>6.2654804120229645E-4</v>
      </c>
      <c r="V673" s="418">
        <v>8.36951030057413E-4</v>
      </c>
      <c r="W673" s="437">
        <v>2.876192023302063E-3</v>
      </c>
      <c r="X673" s="417">
        <v>7.4127608915906785E-4</v>
      </c>
      <c r="Y673" s="418">
        <v>9.9022619047619046E-4</v>
      </c>
      <c r="Z673" s="437">
        <v>3.9209748075953888E-3</v>
      </c>
      <c r="AA673" s="417">
        <v>1.37086547E-2</v>
      </c>
      <c r="AB673" s="418">
        <v>9.7703372750000007E-3</v>
      </c>
      <c r="AC673" s="437">
        <v>4.7888466080604819E-2</v>
      </c>
      <c r="AD673" s="417">
        <v>3.9009867999999998E-3</v>
      </c>
      <c r="AE673" s="418">
        <v>1.84109084E-3</v>
      </c>
      <c r="AF673" s="437">
        <v>8.9176510754464446E-3</v>
      </c>
      <c r="AG673" s="417">
        <v>2.2290936300000001E-2</v>
      </c>
      <c r="AH673" s="418">
        <v>8.62051533E-3</v>
      </c>
      <c r="AI673" s="437">
        <v>1.0552293238455577E-2</v>
      </c>
      <c r="AJ673" s="417">
        <v>1.0030993699999999E-2</v>
      </c>
      <c r="AK673" s="418">
        <v>4.1541480150000002E-3</v>
      </c>
      <c r="AL673" s="437">
        <v>3.9294677418141603E-3</v>
      </c>
      <c r="AM673" s="417">
        <v>4.3021458200000001E-2</v>
      </c>
      <c r="AN673" s="418">
        <v>2.8225374104999999E-2</v>
      </c>
      <c r="AO673" s="437">
        <v>0.10534914969341977</v>
      </c>
      <c r="AP673" s="417">
        <v>0.12611261000000001</v>
      </c>
      <c r="AQ673" s="418">
        <v>0.1763926375</v>
      </c>
      <c r="AR673" s="440">
        <v>0.1763926375</v>
      </c>
      <c r="AS673" s="422"/>
      <c r="AT673" s="423"/>
      <c r="AU673" s="423"/>
    </row>
    <row r="674" spans="1:47" x14ac:dyDescent="0.2">
      <c r="A674" s="231">
        <v>1991</v>
      </c>
      <c r="B674" s="232">
        <v>30</v>
      </c>
      <c r="C674" s="417">
        <v>2.4157565499999998</v>
      </c>
      <c r="D674" s="418">
        <v>0.72910079650000004</v>
      </c>
      <c r="E674" s="437">
        <v>5.4510634890393632</v>
      </c>
      <c r="F674" s="417">
        <v>1.1018984300000001</v>
      </c>
      <c r="G674" s="418">
        <v>0.51313598199999999</v>
      </c>
      <c r="H674" s="437">
        <v>1.3560805291302398</v>
      </c>
      <c r="I674" s="417">
        <v>1.7204025199999999</v>
      </c>
      <c r="J674" s="418">
        <v>2.9393125430000002</v>
      </c>
      <c r="K674" s="437">
        <v>7.3008607197649589</v>
      </c>
      <c r="L674" s="420"/>
      <c r="M674" s="421"/>
      <c r="N674" s="437">
        <v>5.4750146471295204E-3</v>
      </c>
      <c r="O674" s="417">
        <v>0.12331233</v>
      </c>
      <c r="P674" s="418">
        <v>0.16703170149999999</v>
      </c>
      <c r="Q674" s="437">
        <v>0.445689382914287</v>
      </c>
      <c r="R674" s="422"/>
      <c r="S674" s="423"/>
      <c r="T674" s="437">
        <v>771.90428816728945</v>
      </c>
      <c r="U674" s="417">
        <v>6.2654804120229645E-4</v>
      </c>
      <c r="V674" s="418">
        <v>8.36951030057413E-4</v>
      </c>
      <c r="W674" s="437">
        <v>2.8774860870175575E-3</v>
      </c>
      <c r="X674" s="417">
        <v>7.4127608915906785E-4</v>
      </c>
      <c r="Y674" s="418">
        <v>9.9022619047619046E-4</v>
      </c>
      <c r="Z674" s="437">
        <v>3.9269276553562651E-3</v>
      </c>
      <c r="AA674" s="417">
        <v>1.37086547E-2</v>
      </c>
      <c r="AB674" s="418">
        <v>9.7703372750000007E-3</v>
      </c>
      <c r="AC674" s="437">
        <v>4.7909996719615981E-2</v>
      </c>
      <c r="AD674" s="417">
        <v>3.9009867999999998E-3</v>
      </c>
      <c r="AE674" s="418">
        <v>1.84109084E-3</v>
      </c>
      <c r="AF674" s="437">
        <v>8.9216710190247947E-3</v>
      </c>
      <c r="AG674" s="417">
        <v>2.2290936300000001E-2</v>
      </c>
      <c r="AH674" s="418">
        <v>8.62051533E-3</v>
      </c>
      <c r="AI674" s="437">
        <v>1.0557055969940795E-2</v>
      </c>
      <c r="AJ674" s="417">
        <v>1.0030993699999999E-2</v>
      </c>
      <c r="AK674" s="418">
        <v>4.1541480150000002E-3</v>
      </c>
      <c r="AL674" s="437">
        <v>3.9312317627122045E-3</v>
      </c>
      <c r="AM674" s="417">
        <v>4.3021458200000001E-2</v>
      </c>
      <c r="AN674" s="418">
        <v>2.8225374104999999E-2</v>
      </c>
      <c r="AO674" s="437">
        <v>0.10539649765287809</v>
      </c>
      <c r="AP674" s="417">
        <v>0.12611261000000001</v>
      </c>
      <c r="AQ674" s="418">
        <v>0.1763926375</v>
      </c>
      <c r="AR674" s="440">
        <v>0.1763926375</v>
      </c>
      <c r="AS674" s="422"/>
      <c r="AT674" s="423"/>
      <c r="AU674" s="423"/>
    </row>
    <row r="675" spans="1:47" x14ac:dyDescent="0.2">
      <c r="A675" s="231">
        <v>1991</v>
      </c>
      <c r="B675" s="232">
        <v>31</v>
      </c>
      <c r="C675" s="417">
        <v>2.4157565499999998</v>
      </c>
      <c r="D675" s="418">
        <v>0.72910079650000004</v>
      </c>
      <c r="E675" s="437">
        <v>5.4516749188974289</v>
      </c>
      <c r="F675" s="417">
        <v>1.1018984300000001</v>
      </c>
      <c r="G675" s="418">
        <v>0.51313598199999999</v>
      </c>
      <c r="H675" s="437">
        <v>1.3565675422904642</v>
      </c>
      <c r="I675" s="417">
        <v>1.7204025199999999</v>
      </c>
      <c r="J675" s="418">
        <v>2.9393125430000002</v>
      </c>
      <c r="K675" s="437">
        <v>7.3021124166790887</v>
      </c>
      <c r="L675" s="420"/>
      <c r="M675" s="421"/>
      <c r="N675" s="437">
        <v>5.4760605447537096E-3</v>
      </c>
      <c r="O675" s="417">
        <v>0.12331233</v>
      </c>
      <c r="P675" s="418">
        <v>0.16703170149999999</v>
      </c>
      <c r="Q675" s="437">
        <v>0.44571217074438296</v>
      </c>
      <c r="R675" s="422"/>
      <c r="S675" s="423"/>
      <c r="T675" s="437">
        <v>771.87828289678282</v>
      </c>
      <c r="U675" s="417">
        <v>6.2654804120229645E-4</v>
      </c>
      <c r="V675" s="418">
        <v>8.36951030057413E-4</v>
      </c>
      <c r="W675" s="437">
        <v>2.8785155443632831E-3</v>
      </c>
      <c r="X675" s="417">
        <v>7.4127608915906785E-4</v>
      </c>
      <c r="Y675" s="418">
        <v>9.9022619047619046E-4</v>
      </c>
      <c r="Z675" s="437">
        <v>3.9316537825386348E-3</v>
      </c>
      <c r="AA675" s="417">
        <v>1.37086547E-2</v>
      </c>
      <c r="AB675" s="418">
        <v>9.7703372750000007E-3</v>
      </c>
      <c r="AC675" s="437">
        <v>4.792721106544285E-2</v>
      </c>
      <c r="AD675" s="417">
        <v>3.9009867999999998E-3</v>
      </c>
      <c r="AE675" s="418">
        <v>1.84109084E-3</v>
      </c>
      <c r="AF675" s="437">
        <v>8.9248699519418467E-3</v>
      </c>
      <c r="AG675" s="417">
        <v>2.2290936300000001E-2</v>
      </c>
      <c r="AH675" s="418">
        <v>8.62051533E-3</v>
      </c>
      <c r="AI675" s="437">
        <v>1.0560845268011156E-2</v>
      </c>
      <c r="AJ675" s="417">
        <v>1.0030993699999999E-2</v>
      </c>
      <c r="AK675" s="418">
        <v>4.1541480150000002E-3</v>
      </c>
      <c r="AL675" s="437">
        <v>3.9326451150343217E-3</v>
      </c>
      <c r="AM675" s="417">
        <v>4.3021458200000001E-2</v>
      </c>
      <c r="AN675" s="418">
        <v>2.8225374104999999E-2</v>
      </c>
      <c r="AO675" s="437">
        <v>0.10543428029899696</v>
      </c>
      <c r="AP675" s="417">
        <v>0.12611261000000001</v>
      </c>
      <c r="AQ675" s="418">
        <v>0.1763926375</v>
      </c>
      <c r="AR675" s="440">
        <v>0.1763926375</v>
      </c>
      <c r="AS675" s="422"/>
      <c r="AT675" s="423"/>
      <c r="AU675" s="423"/>
    </row>
    <row r="676" spans="1:47" x14ac:dyDescent="0.2">
      <c r="A676" s="231">
        <v>1991</v>
      </c>
      <c r="B676" s="232">
        <v>32</v>
      </c>
      <c r="C676" s="417">
        <v>2.4157565499999998</v>
      </c>
      <c r="D676" s="418">
        <v>0.72910079650000004</v>
      </c>
      <c r="E676" s="419">
        <v>5.4516749188974289</v>
      </c>
      <c r="F676" s="417">
        <v>1.1018984300000001</v>
      </c>
      <c r="G676" s="418">
        <v>0.51313598199999999</v>
      </c>
      <c r="H676" s="419">
        <v>1.3565675422904642</v>
      </c>
      <c r="I676" s="417">
        <v>1.7204025199999999</v>
      </c>
      <c r="J676" s="418">
        <v>2.9393125430000002</v>
      </c>
      <c r="K676" s="419">
        <v>7.3021124166790887</v>
      </c>
      <c r="L676" s="420"/>
      <c r="M676" s="421"/>
      <c r="N676" s="419">
        <v>5.4760605447537096E-3</v>
      </c>
      <c r="O676" s="417">
        <v>0.12331233</v>
      </c>
      <c r="P676" s="418">
        <v>0.16703170149999999</v>
      </c>
      <c r="Q676" s="419">
        <v>0.44571217074438296</v>
      </c>
      <c r="R676" s="425"/>
      <c r="S676" s="426"/>
      <c r="T676" s="419">
        <v>771.87828289678282</v>
      </c>
      <c r="U676" s="417">
        <v>6.2654804120229645E-4</v>
      </c>
      <c r="V676" s="418">
        <v>8.36951030057413E-4</v>
      </c>
      <c r="W676" s="419">
        <v>2.8785155443632831E-3</v>
      </c>
      <c r="X676" s="417">
        <v>7.4127608915906785E-4</v>
      </c>
      <c r="Y676" s="418">
        <v>9.9022619047619046E-4</v>
      </c>
      <c r="Z676" s="419">
        <v>3.9316537825386348E-3</v>
      </c>
      <c r="AA676" s="417">
        <v>1.37086547E-2</v>
      </c>
      <c r="AB676" s="418">
        <v>9.7703372750000007E-3</v>
      </c>
      <c r="AC676" s="419">
        <v>4.792721106544285E-2</v>
      </c>
      <c r="AD676" s="417">
        <v>3.9009867999999998E-3</v>
      </c>
      <c r="AE676" s="418">
        <v>1.84109084E-3</v>
      </c>
      <c r="AF676" s="419">
        <v>8.9248699519418467E-3</v>
      </c>
      <c r="AG676" s="417">
        <v>2.2290936300000001E-2</v>
      </c>
      <c r="AH676" s="418">
        <v>8.62051533E-3</v>
      </c>
      <c r="AI676" s="419">
        <v>1.0560845268011156E-2</v>
      </c>
      <c r="AJ676" s="417">
        <v>1.0030993699999999E-2</v>
      </c>
      <c r="AK676" s="418">
        <v>4.1541480150000002E-3</v>
      </c>
      <c r="AL676" s="419">
        <v>3.9326451150343217E-3</v>
      </c>
      <c r="AM676" s="417">
        <v>4.3021458200000001E-2</v>
      </c>
      <c r="AN676" s="418">
        <v>2.8225374104999999E-2</v>
      </c>
      <c r="AO676" s="419">
        <v>0.10543428029899696</v>
      </c>
      <c r="AP676" s="417">
        <v>0.12611261000000001</v>
      </c>
      <c r="AQ676" s="418">
        <v>0.1763926375</v>
      </c>
      <c r="AR676" s="440">
        <v>0.1763926375</v>
      </c>
      <c r="AS676" s="425"/>
      <c r="AT676" s="426"/>
      <c r="AU676" s="426"/>
    </row>
    <row r="677" spans="1:47" x14ac:dyDescent="0.2">
      <c r="A677" s="231">
        <v>1991</v>
      </c>
      <c r="B677" s="232">
        <v>33</v>
      </c>
      <c r="C677" s="417">
        <v>2.4157565499999998</v>
      </c>
      <c r="D677" s="418">
        <v>0.72910079650000004</v>
      </c>
      <c r="E677" s="419">
        <v>5.4516749188974289</v>
      </c>
      <c r="F677" s="417">
        <v>1.1018984300000001</v>
      </c>
      <c r="G677" s="418">
        <v>0.51313598199999999</v>
      </c>
      <c r="H677" s="419">
        <v>1.3565675422904642</v>
      </c>
      <c r="I677" s="417">
        <v>1.7204025199999999</v>
      </c>
      <c r="J677" s="418">
        <v>2.9393125430000002</v>
      </c>
      <c r="K677" s="419">
        <v>7.3021124166790887</v>
      </c>
      <c r="L677" s="420"/>
      <c r="M677" s="421"/>
      <c r="N677" s="419">
        <v>5.4760605447537096E-3</v>
      </c>
      <c r="O677" s="417">
        <v>0.12331233</v>
      </c>
      <c r="P677" s="418">
        <v>0.16703170149999999</v>
      </c>
      <c r="Q677" s="419">
        <v>0.44571217074438296</v>
      </c>
      <c r="R677" s="425"/>
      <c r="S677" s="426"/>
      <c r="T677" s="419">
        <v>771.87828289678282</v>
      </c>
      <c r="U677" s="417">
        <v>6.2654804120229645E-4</v>
      </c>
      <c r="V677" s="418">
        <v>8.36951030057413E-4</v>
      </c>
      <c r="W677" s="419">
        <v>2.8785155443632831E-3</v>
      </c>
      <c r="X677" s="417">
        <v>7.4127608915906785E-4</v>
      </c>
      <c r="Y677" s="418">
        <v>9.9022619047619046E-4</v>
      </c>
      <c r="Z677" s="419">
        <v>3.9316537825386348E-3</v>
      </c>
      <c r="AA677" s="417">
        <v>1.37086547E-2</v>
      </c>
      <c r="AB677" s="418">
        <v>9.7703372750000007E-3</v>
      </c>
      <c r="AC677" s="419">
        <v>4.792721106544285E-2</v>
      </c>
      <c r="AD677" s="417">
        <v>3.9009867999999998E-3</v>
      </c>
      <c r="AE677" s="418">
        <v>1.84109084E-3</v>
      </c>
      <c r="AF677" s="419">
        <v>8.9248699519418467E-3</v>
      </c>
      <c r="AG677" s="417">
        <v>2.2290936300000001E-2</v>
      </c>
      <c r="AH677" s="418">
        <v>8.62051533E-3</v>
      </c>
      <c r="AI677" s="419">
        <v>1.0560845268011156E-2</v>
      </c>
      <c r="AJ677" s="417">
        <v>1.0030993699999999E-2</v>
      </c>
      <c r="AK677" s="418">
        <v>4.1541480150000002E-3</v>
      </c>
      <c r="AL677" s="419">
        <v>3.9326451150343217E-3</v>
      </c>
      <c r="AM677" s="417">
        <v>4.3021458200000001E-2</v>
      </c>
      <c r="AN677" s="418">
        <v>2.8225374104999999E-2</v>
      </c>
      <c r="AO677" s="419">
        <v>0.10543428029899696</v>
      </c>
      <c r="AP677" s="417">
        <v>0.12611261000000001</v>
      </c>
      <c r="AQ677" s="418">
        <v>0.1763926375</v>
      </c>
      <c r="AR677" s="440">
        <v>0.1763926375</v>
      </c>
      <c r="AS677" s="425"/>
      <c r="AT677" s="426"/>
      <c r="AU677" s="426"/>
    </row>
    <row r="678" spans="1:47" x14ac:dyDescent="0.2">
      <c r="A678" s="231">
        <v>1991</v>
      </c>
      <c r="B678" s="232">
        <v>34</v>
      </c>
      <c r="C678" s="417">
        <v>2.4157565499999998</v>
      </c>
      <c r="D678" s="418">
        <v>0.72910079650000004</v>
      </c>
      <c r="E678" s="419">
        <v>5.4516749188974289</v>
      </c>
      <c r="F678" s="417">
        <v>1.1018984300000001</v>
      </c>
      <c r="G678" s="418">
        <v>0.51313598199999999</v>
      </c>
      <c r="H678" s="419">
        <v>1.3565675422904642</v>
      </c>
      <c r="I678" s="417">
        <v>1.7204025199999999</v>
      </c>
      <c r="J678" s="418">
        <v>2.9393125430000002</v>
      </c>
      <c r="K678" s="419">
        <v>7.3021124166790887</v>
      </c>
      <c r="L678" s="420"/>
      <c r="M678" s="421"/>
      <c r="N678" s="419">
        <v>5.4760605447537096E-3</v>
      </c>
      <c r="O678" s="417">
        <v>0.12331233</v>
      </c>
      <c r="P678" s="418">
        <v>0.16703170149999999</v>
      </c>
      <c r="Q678" s="419">
        <v>0.44571217074438296</v>
      </c>
      <c r="R678" s="425"/>
      <c r="S678" s="426"/>
      <c r="T678" s="419">
        <v>771.87828289678282</v>
      </c>
      <c r="U678" s="417">
        <v>6.2654804120229645E-4</v>
      </c>
      <c r="V678" s="418">
        <v>8.36951030057413E-4</v>
      </c>
      <c r="W678" s="419">
        <v>2.8785155443632831E-3</v>
      </c>
      <c r="X678" s="417">
        <v>7.4127608915906785E-4</v>
      </c>
      <c r="Y678" s="418">
        <v>9.9022619047619046E-4</v>
      </c>
      <c r="Z678" s="419">
        <v>3.9316537825386348E-3</v>
      </c>
      <c r="AA678" s="417">
        <v>1.37086547E-2</v>
      </c>
      <c r="AB678" s="418">
        <v>9.7703372750000007E-3</v>
      </c>
      <c r="AC678" s="419">
        <v>4.792721106544285E-2</v>
      </c>
      <c r="AD678" s="417">
        <v>3.9009867999999998E-3</v>
      </c>
      <c r="AE678" s="418">
        <v>1.84109084E-3</v>
      </c>
      <c r="AF678" s="419">
        <v>8.9248699519418467E-3</v>
      </c>
      <c r="AG678" s="417">
        <v>2.2290936300000001E-2</v>
      </c>
      <c r="AH678" s="418">
        <v>8.62051533E-3</v>
      </c>
      <c r="AI678" s="419">
        <v>1.0560845268011156E-2</v>
      </c>
      <c r="AJ678" s="417">
        <v>1.0030993699999999E-2</v>
      </c>
      <c r="AK678" s="418">
        <v>4.1541480150000002E-3</v>
      </c>
      <c r="AL678" s="419">
        <v>3.9326451150343217E-3</v>
      </c>
      <c r="AM678" s="417">
        <v>4.3021458200000001E-2</v>
      </c>
      <c r="AN678" s="418">
        <v>2.8225374104999999E-2</v>
      </c>
      <c r="AO678" s="419">
        <v>0.10543428029899696</v>
      </c>
      <c r="AP678" s="417">
        <v>0.12611261000000001</v>
      </c>
      <c r="AQ678" s="418">
        <v>0.1763926375</v>
      </c>
      <c r="AR678" s="440">
        <v>0.1763926375</v>
      </c>
      <c r="AS678" s="425"/>
      <c r="AT678" s="426"/>
      <c r="AU678" s="426"/>
    </row>
    <row r="679" spans="1:47" x14ac:dyDescent="0.2">
      <c r="A679" s="231">
        <v>1991</v>
      </c>
      <c r="B679" s="232">
        <v>35</v>
      </c>
      <c r="C679" s="417">
        <v>2.4157565499999998</v>
      </c>
      <c r="D679" s="418">
        <v>0.72910079650000004</v>
      </c>
      <c r="E679" s="419">
        <v>5.4516749188974289</v>
      </c>
      <c r="F679" s="417">
        <v>1.1018984300000001</v>
      </c>
      <c r="G679" s="418">
        <v>0.51313598199999999</v>
      </c>
      <c r="H679" s="419">
        <v>1.3565675422904642</v>
      </c>
      <c r="I679" s="417">
        <v>1.7204025199999999</v>
      </c>
      <c r="J679" s="418">
        <v>2.9393125430000002</v>
      </c>
      <c r="K679" s="419">
        <v>7.3021124166790887</v>
      </c>
      <c r="L679" s="420"/>
      <c r="M679" s="421"/>
      <c r="N679" s="419">
        <v>5.4760605447537096E-3</v>
      </c>
      <c r="O679" s="417">
        <v>0.12331233</v>
      </c>
      <c r="P679" s="418">
        <v>0.16703170149999999</v>
      </c>
      <c r="Q679" s="419">
        <v>0.44571217074438296</v>
      </c>
      <c r="R679" s="425"/>
      <c r="S679" s="426"/>
      <c r="T679" s="419">
        <v>771.87828289678282</v>
      </c>
      <c r="U679" s="417">
        <v>6.2654804120229645E-4</v>
      </c>
      <c r="V679" s="418">
        <v>8.36951030057413E-4</v>
      </c>
      <c r="W679" s="419">
        <v>2.8785155443632831E-3</v>
      </c>
      <c r="X679" s="417">
        <v>7.4127608915906785E-4</v>
      </c>
      <c r="Y679" s="418">
        <v>9.9022619047619046E-4</v>
      </c>
      <c r="Z679" s="419">
        <v>3.9316537825386348E-3</v>
      </c>
      <c r="AA679" s="417">
        <v>1.37086547E-2</v>
      </c>
      <c r="AB679" s="418">
        <v>9.7703372750000007E-3</v>
      </c>
      <c r="AC679" s="419">
        <v>4.792721106544285E-2</v>
      </c>
      <c r="AD679" s="417">
        <v>3.9009867999999998E-3</v>
      </c>
      <c r="AE679" s="418">
        <v>1.84109084E-3</v>
      </c>
      <c r="AF679" s="419">
        <v>8.9248699519418467E-3</v>
      </c>
      <c r="AG679" s="417">
        <v>2.2290936300000001E-2</v>
      </c>
      <c r="AH679" s="418">
        <v>8.62051533E-3</v>
      </c>
      <c r="AI679" s="419">
        <v>1.0560845268011156E-2</v>
      </c>
      <c r="AJ679" s="417">
        <v>1.0030993699999999E-2</v>
      </c>
      <c r="AK679" s="418">
        <v>4.1541480150000002E-3</v>
      </c>
      <c r="AL679" s="419">
        <v>3.9326451150343217E-3</v>
      </c>
      <c r="AM679" s="417">
        <v>4.3021458200000001E-2</v>
      </c>
      <c r="AN679" s="418">
        <v>2.8225374104999999E-2</v>
      </c>
      <c r="AO679" s="419">
        <v>0.10543428029899696</v>
      </c>
      <c r="AP679" s="417">
        <v>0.12611261000000001</v>
      </c>
      <c r="AQ679" s="418">
        <v>0.1763926375</v>
      </c>
      <c r="AR679" s="440">
        <v>0.1763926375</v>
      </c>
      <c r="AS679" s="425"/>
      <c r="AT679" s="426"/>
      <c r="AU679" s="426"/>
    </row>
    <row r="680" spans="1:47" x14ac:dyDescent="0.2">
      <c r="A680" s="231">
        <v>1991</v>
      </c>
      <c r="B680" s="232">
        <v>36</v>
      </c>
      <c r="C680" s="417">
        <v>2.4157565499999998</v>
      </c>
      <c r="D680" s="418">
        <v>0.72910079650000004</v>
      </c>
      <c r="E680" s="419">
        <v>5.4516749188974289</v>
      </c>
      <c r="F680" s="417">
        <v>1.1018984300000001</v>
      </c>
      <c r="G680" s="418">
        <v>0.51313598199999999</v>
      </c>
      <c r="H680" s="419">
        <v>1.3565675422904642</v>
      </c>
      <c r="I680" s="417">
        <v>1.7204025199999999</v>
      </c>
      <c r="J680" s="418">
        <v>2.9393125430000002</v>
      </c>
      <c r="K680" s="419">
        <v>7.3021124166790887</v>
      </c>
      <c r="L680" s="420"/>
      <c r="M680" s="421"/>
      <c r="N680" s="419">
        <v>5.4760605447537096E-3</v>
      </c>
      <c r="O680" s="417">
        <v>0.12331233</v>
      </c>
      <c r="P680" s="418">
        <v>0.16703170149999999</v>
      </c>
      <c r="Q680" s="419">
        <v>0.44571217074438296</v>
      </c>
      <c r="R680" s="425"/>
      <c r="S680" s="426"/>
      <c r="T680" s="419">
        <v>771.87828289678282</v>
      </c>
      <c r="U680" s="417">
        <v>6.2654804120229645E-4</v>
      </c>
      <c r="V680" s="418">
        <v>8.36951030057413E-4</v>
      </c>
      <c r="W680" s="419">
        <v>2.8785155443632831E-3</v>
      </c>
      <c r="X680" s="417">
        <v>7.4127608915906785E-4</v>
      </c>
      <c r="Y680" s="418">
        <v>9.9022619047619046E-4</v>
      </c>
      <c r="Z680" s="419">
        <v>3.9316537825386348E-3</v>
      </c>
      <c r="AA680" s="417">
        <v>1.37086547E-2</v>
      </c>
      <c r="AB680" s="418">
        <v>9.7703372750000007E-3</v>
      </c>
      <c r="AC680" s="419">
        <v>4.792721106544285E-2</v>
      </c>
      <c r="AD680" s="417">
        <v>3.9009867999999998E-3</v>
      </c>
      <c r="AE680" s="418">
        <v>1.84109084E-3</v>
      </c>
      <c r="AF680" s="419">
        <v>8.9248699519418467E-3</v>
      </c>
      <c r="AG680" s="417">
        <v>2.2290936300000001E-2</v>
      </c>
      <c r="AH680" s="418">
        <v>8.62051533E-3</v>
      </c>
      <c r="AI680" s="419">
        <v>1.0560845268011156E-2</v>
      </c>
      <c r="AJ680" s="417">
        <v>1.0030993699999999E-2</v>
      </c>
      <c r="AK680" s="418">
        <v>4.1541480150000002E-3</v>
      </c>
      <c r="AL680" s="419">
        <v>3.9326451150343217E-3</v>
      </c>
      <c r="AM680" s="417">
        <v>4.3021458200000001E-2</v>
      </c>
      <c r="AN680" s="418">
        <v>2.8225374104999999E-2</v>
      </c>
      <c r="AO680" s="419">
        <v>0.10543428029899696</v>
      </c>
      <c r="AP680" s="417">
        <v>0.12611261000000001</v>
      </c>
      <c r="AQ680" s="418">
        <v>0.1763926375</v>
      </c>
      <c r="AR680" s="440">
        <v>0.1763926375</v>
      </c>
      <c r="AS680" s="425"/>
      <c r="AT680" s="426"/>
      <c r="AU680" s="426"/>
    </row>
    <row r="681" spans="1:47" x14ac:dyDescent="0.2">
      <c r="A681" s="231">
        <v>1991</v>
      </c>
      <c r="B681" s="232">
        <v>37</v>
      </c>
      <c r="C681" s="417">
        <v>2.4157565499999998</v>
      </c>
      <c r="D681" s="418">
        <v>0.72910079650000004</v>
      </c>
      <c r="E681" s="419">
        <v>5.4516749188974289</v>
      </c>
      <c r="F681" s="417">
        <v>1.1018984300000001</v>
      </c>
      <c r="G681" s="418">
        <v>0.51313598199999999</v>
      </c>
      <c r="H681" s="419">
        <v>1.3565675422904642</v>
      </c>
      <c r="I681" s="417">
        <v>1.7204025199999999</v>
      </c>
      <c r="J681" s="418">
        <v>2.9393125430000002</v>
      </c>
      <c r="K681" s="419">
        <v>7.3021124166790887</v>
      </c>
      <c r="L681" s="420"/>
      <c r="M681" s="421"/>
      <c r="N681" s="419">
        <v>5.4760605447537096E-3</v>
      </c>
      <c r="O681" s="417">
        <v>0.12331233</v>
      </c>
      <c r="P681" s="418">
        <v>0.16703170149999999</v>
      </c>
      <c r="Q681" s="419">
        <v>0.44571217074438296</v>
      </c>
      <c r="R681" s="425"/>
      <c r="S681" s="426"/>
      <c r="T681" s="419">
        <v>771.87828289678282</v>
      </c>
      <c r="U681" s="417">
        <v>6.2654804120229645E-4</v>
      </c>
      <c r="V681" s="418">
        <v>8.36951030057413E-4</v>
      </c>
      <c r="W681" s="419">
        <v>2.8785155443632831E-3</v>
      </c>
      <c r="X681" s="417">
        <v>7.4127608915906785E-4</v>
      </c>
      <c r="Y681" s="418">
        <v>9.9022619047619046E-4</v>
      </c>
      <c r="Z681" s="419">
        <v>3.9316537825386348E-3</v>
      </c>
      <c r="AA681" s="417">
        <v>1.37086547E-2</v>
      </c>
      <c r="AB681" s="418">
        <v>9.7703372750000007E-3</v>
      </c>
      <c r="AC681" s="419">
        <v>4.792721106544285E-2</v>
      </c>
      <c r="AD681" s="417">
        <v>3.9009867999999998E-3</v>
      </c>
      <c r="AE681" s="418">
        <v>1.84109084E-3</v>
      </c>
      <c r="AF681" s="419">
        <v>8.9248699519418467E-3</v>
      </c>
      <c r="AG681" s="417">
        <v>2.2290936300000001E-2</v>
      </c>
      <c r="AH681" s="418">
        <v>8.62051533E-3</v>
      </c>
      <c r="AI681" s="419">
        <v>1.0560845268011156E-2</v>
      </c>
      <c r="AJ681" s="417">
        <v>1.0030993699999999E-2</v>
      </c>
      <c r="AK681" s="418">
        <v>4.1541480150000002E-3</v>
      </c>
      <c r="AL681" s="419">
        <v>3.9326451150343217E-3</v>
      </c>
      <c r="AM681" s="417">
        <v>4.3021458200000001E-2</v>
      </c>
      <c r="AN681" s="418">
        <v>2.8225374104999999E-2</v>
      </c>
      <c r="AO681" s="419">
        <v>0.10543428029899696</v>
      </c>
      <c r="AP681" s="417">
        <v>0.12611261000000001</v>
      </c>
      <c r="AQ681" s="418">
        <v>0.1763926375</v>
      </c>
      <c r="AR681" s="440">
        <v>0.1763926375</v>
      </c>
      <c r="AS681" s="425"/>
      <c r="AT681" s="426"/>
      <c r="AU681" s="426"/>
    </row>
    <row r="682" spans="1:47" x14ac:dyDescent="0.2">
      <c r="A682" s="231">
        <v>1991</v>
      </c>
      <c r="B682" s="232">
        <v>38</v>
      </c>
      <c r="C682" s="417">
        <v>2.4157565499999998</v>
      </c>
      <c r="D682" s="418">
        <v>0.72910079650000004</v>
      </c>
      <c r="E682" s="419">
        <v>5.4516749188974289</v>
      </c>
      <c r="F682" s="417">
        <v>1.1018984300000001</v>
      </c>
      <c r="G682" s="418">
        <v>0.51313598199999999</v>
      </c>
      <c r="H682" s="419">
        <v>1.3565675422904642</v>
      </c>
      <c r="I682" s="417">
        <v>1.7204025199999999</v>
      </c>
      <c r="J682" s="418">
        <v>2.9393125430000002</v>
      </c>
      <c r="K682" s="419">
        <v>7.3021124166790887</v>
      </c>
      <c r="L682" s="420"/>
      <c r="M682" s="421"/>
      <c r="N682" s="419">
        <v>5.4760605447537096E-3</v>
      </c>
      <c r="O682" s="417">
        <v>0.12331233</v>
      </c>
      <c r="P682" s="418">
        <v>0.16703170149999999</v>
      </c>
      <c r="Q682" s="419">
        <v>0.44571217074438296</v>
      </c>
      <c r="R682" s="425"/>
      <c r="S682" s="426"/>
      <c r="T682" s="419">
        <v>771.87828289678282</v>
      </c>
      <c r="U682" s="417">
        <v>6.2654804120229645E-4</v>
      </c>
      <c r="V682" s="418">
        <v>8.36951030057413E-4</v>
      </c>
      <c r="W682" s="419">
        <v>2.8785155443632831E-3</v>
      </c>
      <c r="X682" s="417">
        <v>7.4127608915906785E-4</v>
      </c>
      <c r="Y682" s="418">
        <v>9.9022619047619046E-4</v>
      </c>
      <c r="Z682" s="419">
        <v>3.9316537825386348E-3</v>
      </c>
      <c r="AA682" s="417">
        <v>1.37086547E-2</v>
      </c>
      <c r="AB682" s="418">
        <v>9.7703372750000007E-3</v>
      </c>
      <c r="AC682" s="419">
        <v>4.792721106544285E-2</v>
      </c>
      <c r="AD682" s="417">
        <v>3.9009867999999998E-3</v>
      </c>
      <c r="AE682" s="418">
        <v>1.84109084E-3</v>
      </c>
      <c r="AF682" s="419">
        <v>8.9248699519418467E-3</v>
      </c>
      <c r="AG682" s="417">
        <v>2.2290936300000001E-2</v>
      </c>
      <c r="AH682" s="418">
        <v>8.62051533E-3</v>
      </c>
      <c r="AI682" s="419">
        <v>1.0560845268011156E-2</v>
      </c>
      <c r="AJ682" s="417">
        <v>1.0030993699999999E-2</v>
      </c>
      <c r="AK682" s="418">
        <v>4.1541480150000002E-3</v>
      </c>
      <c r="AL682" s="419">
        <v>3.9326451150343217E-3</v>
      </c>
      <c r="AM682" s="417">
        <v>4.3021458200000001E-2</v>
      </c>
      <c r="AN682" s="418">
        <v>2.8225374104999999E-2</v>
      </c>
      <c r="AO682" s="419">
        <v>0.10543428029899696</v>
      </c>
      <c r="AP682" s="417">
        <v>0.12611261000000001</v>
      </c>
      <c r="AQ682" s="418">
        <v>0.1763926375</v>
      </c>
      <c r="AR682" s="440">
        <v>0.1763926375</v>
      </c>
      <c r="AS682" s="425"/>
      <c r="AT682" s="426"/>
      <c r="AU682" s="426"/>
    </row>
    <row r="683" spans="1:47" x14ac:dyDescent="0.2">
      <c r="A683" s="231">
        <v>1991</v>
      </c>
      <c r="B683" s="232">
        <v>39</v>
      </c>
      <c r="C683" s="417">
        <v>2.4157565499999998</v>
      </c>
      <c r="D683" s="418">
        <v>0.72910079650000004</v>
      </c>
      <c r="E683" s="419">
        <v>5.4516749188974289</v>
      </c>
      <c r="F683" s="417">
        <v>1.1018984300000001</v>
      </c>
      <c r="G683" s="418">
        <v>0.51313598199999999</v>
      </c>
      <c r="H683" s="419">
        <v>1.3565675422904642</v>
      </c>
      <c r="I683" s="417">
        <v>1.7204025199999999</v>
      </c>
      <c r="J683" s="418">
        <v>2.9393125430000002</v>
      </c>
      <c r="K683" s="419">
        <v>7.3021124166790887</v>
      </c>
      <c r="L683" s="420"/>
      <c r="M683" s="421"/>
      <c r="N683" s="419">
        <v>5.4760605447537096E-3</v>
      </c>
      <c r="O683" s="417">
        <v>0.12331233</v>
      </c>
      <c r="P683" s="418">
        <v>0.16703170149999999</v>
      </c>
      <c r="Q683" s="419">
        <v>0.44571217074438296</v>
      </c>
      <c r="R683" s="425"/>
      <c r="S683" s="426"/>
      <c r="T683" s="419">
        <v>771.87828289678282</v>
      </c>
      <c r="U683" s="417">
        <v>6.2654804120229645E-4</v>
      </c>
      <c r="V683" s="418">
        <v>8.36951030057413E-4</v>
      </c>
      <c r="W683" s="419">
        <v>2.8785155443632831E-3</v>
      </c>
      <c r="X683" s="417">
        <v>7.4127608915906785E-4</v>
      </c>
      <c r="Y683" s="418">
        <v>9.9022619047619046E-4</v>
      </c>
      <c r="Z683" s="419">
        <v>3.9316537825386348E-3</v>
      </c>
      <c r="AA683" s="417">
        <v>1.37086547E-2</v>
      </c>
      <c r="AB683" s="418">
        <v>9.7703372750000007E-3</v>
      </c>
      <c r="AC683" s="419">
        <v>4.792721106544285E-2</v>
      </c>
      <c r="AD683" s="417">
        <v>3.9009867999999998E-3</v>
      </c>
      <c r="AE683" s="418">
        <v>1.84109084E-3</v>
      </c>
      <c r="AF683" s="419">
        <v>8.9248699519418467E-3</v>
      </c>
      <c r="AG683" s="417">
        <v>2.2290936300000001E-2</v>
      </c>
      <c r="AH683" s="418">
        <v>8.62051533E-3</v>
      </c>
      <c r="AI683" s="419">
        <v>1.0560845268011156E-2</v>
      </c>
      <c r="AJ683" s="417">
        <v>1.0030993699999999E-2</v>
      </c>
      <c r="AK683" s="418">
        <v>4.1541480150000002E-3</v>
      </c>
      <c r="AL683" s="419">
        <v>3.9326451150343217E-3</v>
      </c>
      <c r="AM683" s="417">
        <v>4.3021458200000001E-2</v>
      </c>
      <c r="AN683" s="418">
        <v>2.8225374104999999E-2</v>
      </c>
      <c r="AO683" s="419">
        <v>0.10543428029899696</v>
      </c>
      <c r="AP683" s="417">
        <v>0.12611261000000001</v>
      </c>
      <c r="AQ683" s="418">
        <v>0.1763926375</v>
      </c>
      <c r="AR683" s="440">
        <v>0.1763926375</v>
      </c>
      <c r="AS683" s="425"/>
      <c r="AT683" s="426"/>
      <c r="AU683" s="426"/>
    </row>
    <row r="684" spans="1:47" ht="13.5" thickBot="1" x14ac:dyDescent="0.25">
      <c r="A684" s="233">
        <v>1991</v>
      </c>
      <c r="B684" s="234">
        <v>40</v>
      </c>
      <c r="C684" s="428">
        <v>2.4157565499999998</v>
      </c>
      <c r="D684" s="429">
        <v>0.72910079650000004</v>
      </c>
      <c r="E684" s="430">
        <v>5.4516749188974289</v>
      </c>
      <c r="F684" s="428">
        <v>1.1018984300000001</v>
      </c>
      <c r="G684" s="429">
        <v>0.51313598199999999</v>
      </c>
      <c r="H684" s="430">
        <v>1.3565675422904642</v>
      </c>
      <c r="I684" s="428">
        <v>1.7204025199999999</v>
      </c>
      <c r="J684" s="429">
        <v>2.9393125430000002</v>
      </c>
      <c r="K684" s="430">
        <v>7.3021124166790887</v>
      </c>
      <c r="L684" s="431"/>
      <c r="M684" s="432"/>
      <c r="N684" s="430">
        <v>5.4760605447537096E-3</v>
      </c>
      <c r="O684" s="428">
        <v>0.12331233</v>
      </c>
      <c r="P684" s="429">
        <v>0.16703170149999999</v>
      </c>
      <c r="Q684" s="430">
        <v>0.44571217074438296</v>
      </c>
      <c r="R684" s="433"/>
      <c r="S684" s="434"/>
      <c r="T684" s="430">
        <v>771.87828289678282</v>
      </c>
      <c r="U684" s="428">
        <v>6.2654804120229645E-4</v>
      </c>
      <c r="V684" s="429">
        <v>8.36951030057413E-4</v>
      </c>
      <c r="W684" s="430">
        <v>2.8785155443632831E-3</v>
      </c>
      <c r="X684" s="428">
        <v>7.4127608915906785E-4</v>
      </c>
      <c r="Y684" s="429">
        <v>9.9022619047619046E-4</v>
      </c>
      <c r="Z684" s="430">
        <v>3.9316537825386348E-3</v>
      </c>
      <c r="AA684" s="428">
        <v>1.37086547E-2</v>
      </c>
      <c r="AB684" s="429">
        <v>9.7703372750000007E-3</v>
      </c>
      <c r="AC684" s="430">
        <v>4.792721106544285E-2</v>
      </c>
      <c r="AD684" s="428">
        <v>3.9009867999999998E-3</v>
      </c>
      <c r="AE684" s="429">
        <v>1.84109084E-3</v>
      </c>
      <c r="AF684" s="430">
        <v>8.9248699519418467E-3</v>
      </c>
      <c r="AG684" s="428">
        <v>2.2290936300000001E-2</v>
      </c>
      <c r="AH684" s="429">
        <v>8.62051533E-3</v>
      </c>
      <c r="AI684" s="430">
        <v>1.0560845268011156E-2</v>
      </c>
      <c r="AJ684" s="428">
        <v>1.0030993699999999E-2</v>
      </c>
      <c r="AK684" s="429">
        <v>4.1541480150000002E-3</v>
      </c>
      <c r="AL684" s="430">
        <v>3.9326451150343217E-3</v>
      </c>
      <c r="AM684" s="428">
        <v>4.3021458200000001E-2</v>
      </c>
      <c r="AN684" s="429">
        <v>2.8225374104999999E-2</v>
      </c>
      <c r="AO684" s="430">
        <v>0.10543428029899696</v>
      </c>
      <c r="AP684" s="428">
        <v>0.12611261000000001</v>
      </c>
      <c r="AQ684" s="429">
        <v>0.1763926375</v>
      </c>
      <c r="AR684" s="441">
        <v>0.1763926375</v>
      </c>
      <c r="AS684" s="433"/>
      <c r="AT684" s="434"/>
      <c r="AU684" s="434"/>
    </row>
    <row r="685" spans="1:47" x14ac:dyDescent="0.2">
      <c r="A685" s="229">
        <v>1992</v>
      </c>
      <c r="B685" s="230">
        <v>1</v>
      </c>
      <c r="C685" s="409">
        <v>0.84374800999999999</v>
      </c>
      <c r="D685" s="410">
        <v>0.29408615849999997</v>
      </c>
      <c r="E685" s="436">
        <v>1.4014740229505429</v>
      </c>
      <c r="F685" s="409">
        <v>0.23921361999999999</v>
      </c>
      <c r="G685" s="410">
        <v>0.2312521505</v>
      </c>
      <c r="H685" s="436">
        <v>0.32463267912498589</v>
      </c>
      <c r="I685" s="409">
        <v>0.96000748000000002</v>
      </c>
      <c r="J685" s="410">
        <v>2.7308408924999998</v>
      </c>
      <c r="K685" s="436">
        <v>7.0176870442694543</v>
      </c>
      <c r="L685" s="412"/>
      <c r="M685" s="413"/>
      <c r="N685" s="436">
        <v>0.34525476215691309</v>
      </c>
      <c r="O685" s="409">
        <v>0.14871487</v>
      </c>
      <c r="P685" s="410">
        <v>0.21846184399999999</v>
      </c>
      <c r="Q685" s="436">
        <v>0.28128813977605088</v>
      </c>
      <c r="R685" s="414"/>
      <c r="S685" s="415"/>
      <c r="T685" s="436">
        <v>753.01577018885371</v>
      </c>
      <c r="U685" s="409">
        <v>6.2654804120229645E-4</v>
      </c>
      <c r="V685" s="410">
        <v>8.36951030057413E-4</v>
      </c>
      <c r="W685" s="436">
        <v>6.4755117619289492E-4</v>
      </c>
      <c r="X685" s="409">
        <v>7.4127608915906785E-4</v>
      </c>
      <c r="Y685" s="410">
        <v>9.9022619047619046E-4</v>
      </c>
      <c r="Z685" s="436">
        <v>2.3998928041270048E-3</v>
      </c>
      <c r="AA685" s="409">
        <v>2.9767054999999998E-3</v>
      </c>
      <c r="AB685" s="410">
        <v>6.0865684399999996E-3</v>
      </c>
      <c r="AC685" s="436">
        <v>1.1469211166176937E-2</v>
      </c>
      <c r="AD685" s="409">
        <v>8.463028E-4</v>
      </c>
      <c r="AE685" s="410">
        <v>8.4195739000000002E-4</v>
      </c>
      <c r="AF685" s="436">
        <v>2.1357631836384492E-3</v>
      </c>
      <c r="AG685" s="409">
        <v>4.8396704999999996E-3</v>
      </c>
      <c r="AH685" s="410">
        <v>3.010471385E-3</v>
      </c>
      <c r="AI685" s="436">
        <v>2.5272583610806464E-3</v>
      </c>
      <c r="AJ685" s="409">
        <v>2.1775493000000001E-3</v>
      </c>
      <c r="AK685" s="410">
        <v>1.615346245E-3</v>
      </c>
      <c r="AL685" s="436">
        <v>9.4109993326285083E-4</v>
      </c>
      <c r="AM685" s="409">
        <v>9.3404368000000008E-3</v>
      </c>
      <c r="AN685" s="410">
        <v>1.6791904749999999E-2</v>
      </c>
      <c r="AO685" s="436">
        <v>2.5230968905657937E-2</v>
      </c>
      <c r="AP685" s="409">
        <v>0.15151514999999999</v>
      </c>
      <c r="AQ685" s="410">
        <v>0.22777277500000001</v>
      </c>
      <c r="AR685" s="439">
        <v>0.22777277500000001</v>
      </c>
      <c r="AS685" s="414"/>
      <c r="AT685" s="415"/>
      <c r="AU685" s="415"/>
    </row>
    <row r="686" spans="1:47" x14ac:dyDescent="0.2">
      <c r="A686" s="231">
        <v>1992</v>
      </c>
      <c r="B686" s="232">
        <v>2</v>
      </c>
      <c r="C686" s="417">
        <v>0.89025968</v>
      </c>
      <c r="D686" s="418">
        <v>0.30730145050000002</v>
      </c>
      <c r="E686" s="437">
        <v>1.4020081572979219</v>
      </c>
      <c r="F686" s="417">
        <v>0.27158871000000001</v>
      </c>
      <c r="G686" s="418">
        <v>0.24198349799999999</v>
      </c>
      <c r="H686" s="437">
        <v>0.32488389214467545</v>
      </c>
      <c r="I686" s="417">
        <v>1.0025717999999999</v>
      </c>
      <c r="J686" s="418">
        <v>2.7449639079999999</v>
      </c>
      <c r="K686" s="437">
        <v>7.0260999566711488</v>
      </c>
      <c r="L686" s="420"/>
      <c r="M686" s="421"/>
      <c r="N686" s="437">
        <v>0.34572679543739648</v>
      </c>
      <c r="O686" s="417">
        <v>0.12661265999999999</v>
      </c>
      <c r="P686" s="418">
        <v>0.17357735599999999</v>
      </c>
      <c r="Q686" s="437">
        <v>0.28142293005400981</v>
      </c>
      <c r="R686" s="422"/>
      <c r="S686" s="423"/>
      <c r="T686" s="437">
        <v>753.02072560222109</v>
      </c>
      <c r="U686" s="417">
        <v>6.2654804120229645E-4</v>
      </c>
      <c r="V686" s="418">
        <v>8.36951030057413E-4</v>
      </c>
      <c r="W686" s="437">
        <v>6.4392298781266598E-4</v>
      </c>
      <c r="X686" s="417">
        <v>7.4127608915906785E-4</v>
      </c>
      <c r="Y686" s="418">
        <v>9.9022619047619046E-4</v>
      </c>
      <c r="Z686" s="437">
        <v>2.4021809358488423E-3</v>
      </c>
      <c r="AA686" s="417">
        <v>3.3792398999999999E-3</v>
      </c>
      <c r="AB686" s="418">
        <v>6.232993985E-3</v>
      </c>
      <c r="AC686" s="437">
        <v>1.1478082548557755E-2</v>
      </c>
      <c r="AD686" s="417">
        <v>9.6145089999999996E-4</v>
      </c>
      <c r="AE686" s="418">
        <v>8.8008729999999999E-4</v>
      </c>
      <c r="AF686" s="437">
        <v>2.1374185838802782E-3</v>
      </c>
      <c r="AG686" s="417">
        <v>5.4946947999999999E-3</v>
      </c>
      <c r="AH686" s="418">
        <v>3.2216882399999998E-3</v>
      </c>
      <c r="AI686" s="437">
        <v>2.5292148793993503E-3</v>
      </c>
      <c r="AJ686" s="417">
        <v>2.4720863000000002E-3</v>
      </c>
      <c r="AK686" s="418">
        <v>1.71139894E-3</v>
      </c>
      <c r="AL686" s="437">
        <v>9.4183028405911927E-4</v>
      </c>
      <c r="AM686" s="417">
        <v>1.06040465E-2</v>
      </c>
      <c r="AN686" s="418">
        <v>1.7242383510000001E-2</v>
      </c>
      <c r="AO686" s="437">
        <v>2.5250452966154278E-2</v>
      </c>
      <c r="AP686" s="417">
        <v>0.12941294</v>
      </c>
      <c r="AQ686" s="418">
        <v>0.18288828700000001</v>
      </c>
      <c r="AR686" s="440">
        <v>0.18288828700000001</v>
      </c>
      <c r="AS686" s="422"/>
      <c r="AT686" s="423"/>
      <c r="AU686" s="423"/>
    </row>
    <row r="687" spans="1:47" x14ac:dyDescent="0.2">
      <c r="A687" s="231">
        <v>1992</v>
      </c>
      <c r="B687" s="232">
        <v>3</v>
      </c>
      <c r="C687" s="417">
        <v>0.94519976999999999</v>
      </c>
      <c r="D687" s="418">
        <v>0.32286242250000002</v>
      </c>
      <c r="E687" s="437">
        <v>1.4024219436323961</v>
      </c>
      <c r="F687" s="417">
        <v>0.30829329999999999</v>
      </c>
      <c r="G687" s="418">
        <v>0.25401816799999999</v>
      </c>
      <c r="H687" s="437">
        <v>0.32529390747450632</v>
      </c>
      <c r="I687" s="417">
        <v>1.04935288</v>
      </c>
      <c r="J687" s="418">
        <v>2.7605846509999998</v>
      </c>
      <c r="K687" s="437">
        <v>7.0237887109702033</v>
      </c>
      <c r="L687" s="420"/>
      <c r="M687" s="421"/>
      <c r="N687" s="437">
        <v>0.34559477498250091</v>
      </c>
      <c r="O687" s="417">
        <v>0.12661265999999999</v>
      </c>
      <c r="P687" s="418">
        <v>0.17357735599999999</v>
      </c>
      <c r="Q687" s="437">
        <v>0.28139685449425789</v>
      </c>
      <c r="R687" s="422"/>
      <c r="S687" s="423"/>
      <c r="T687" s="437">
        <v>753.42400193732442</v>
      </c>
      <c r="U687" s="417">
        <v>6.2654804120229645E-4</v>
      </c>
      <c r="V687" s="418">
        <v>8.36951030057413E-4</v>
      </c>
      <c r="W687" s="437">
        <v>6.465039149888143E-4</v>
      </c>
      <c r="X687" s="417">
        <v>7.4127608915906785E-4</v>
      </c>
      <c r="Y687" s="418">
        <v>9.9022619047619046E-4</v>
      </c>
      <c r="Z687" s="437">
        <v>2.4060430134090938E-3</v>
      </c>
      <c r="AA687" s="417">
        <v>3.8351686000000001E-3</v>
      </c>
      <c r="AB687" s="418">
        <v>6.3977044250000002E-3</v>
      </c>
      <c r="AC687" s="437">
        <v>1.1492579964933225E-2</v>
      </c>
      <c r="AD687" s="417">
        <v>1.0913311999999999E-3</v>
      </c>
      <c r="AE687" s="418">
        <v>9.2283659000000004E-4</v>
      </c>
      <c r="AF687" s="437">
        <v>2.1401123104267034E-3</v>
      </c>
      <c r="AG687" s="417">
        <v>6.2363584999999997E-3</v>
      </c>
      <c r="AH687" s="418">
        <v>3.4563505649999999E-3</v>
      </c>
      <c r="AI687" s="437">
        <v>2.5324063868187368E-3</v>
      </c>
      <c r="AJ687" s="417">
        <v>2.8064158999999999E-3</v>
      </c>
      <c r="AK687" s="418">
        <v>1.81834328E-3</v>
      </c>
      <c r="AL687" s="437">
        <v>9.4301838987935916E-4</v>
      </c>
      <c r="AM687" s="417">
        <v>1.20363317E-2</v>
      </c>
      <c r="AN687" s="418">
        <v>1.7748337879999999E-2</v>
      </c>
      <c r="AO687" s="437">
        <v>2.5282349010444551E-2</v>
      </c>
      <c r="AP687" s="417">
        <v>0.12941294</v>
      </c>
      <c r="AQ687" s="418">
        <v>0.18288828700000001</v>
      </c>
      <c r="AR687" s="440">
        <v>0.18288828700000001</v>
      </c>
      <c r="AS687" s="422"/>
      <c r="AT687" s="423"/>
      <c r="AU687" s="423"/>
    </row>
    <row r="688" spans="1:47" x14ac:dyDescent="0.2">
      <c r="A688" s="231">
        <v>1992</v>
      </c>
      <c r="B688" s="232">
        <v>4</v>
      </c>
      <c r="C688" s="417">
        <v>1.0001023200000001</v>
      </c>
      <c r="D688" s="418">
        <v>0.33792446599999998</v>
      </c>
      <c r="E688" s="437">
        <v>1.4185495064060183</v>
      </c>
      <c r="F688" s="417">
        <v>0.34433569000000003</v>
      </c>
      <c r="G688" s="418">
        <v>0.26550672199999997</v>
      </c>
      <c r="H688" s="437">
        <v>0.33819724145947494</v>
      </c>
      <c r="I688" s="417">
        <v>1.0940034000000001</v>
      </c>
      <c r="J688" s="418">
        <v>2.7750019385</v>
      </c>
      <c r="K688" s="437">
        <v>7.060227149746563</v>
      </c>
      <c r="L688" s="420"/>
      <c r="M688" s="421"/>
      <c r="N688" s="437">
        <v>4.5185733243077349E-2</v>
      </c>
      <c r="O688" s="417">
        <v>0.12661265999999999</v>
      </c>
      <c r="P688" s="418">
        <v>0.17357735599999999</v>
      </c>
      <c r="Q688" s="437">
        <v>0.27071427263219172</v>
      </c>
      <c r="R688" s="422"/>
      <c r="S688" s="423"/>
      <c r="T688" s="437">
        <v>753.84545887159197</v>
      </c>
      <c r="U688" s="417">
        <v>6.2654804120229645E-4</v>
      </c>
      <c r="V688" s="418">
        <v>8.36951030057413E-4</v>
      </c>
      <c r="W688" s="437">
        <v>6.6969223814325116E-4</v>
      </c>
      <c r="X688" s="417">
        <v>7.4127608915906785E-4</v>
      </c>
      <c r="Y688" s="418">
        <v>9.9022619047619046E-4</v>
      </c>
      <c r="Z688" s="437">
        <v>2.526635771349406E-3</v>
      </c>
      <c r="AA688" s="417">
        <v>4.2837928999999997E-3</v>
      </c>
      <c r="AB688" s="418">
        <v>6.5548001050000004E-3</v>
      </c>
      <c r="AC688" s="437">
        <v>1.1948447894263749E-2</v>
      </c>
      <c r="AD688" s="417">
        <v>1.2190014999999999E-3</v>
      </c>
      <c r="AE688" s="418">
        <v>9.6358843000000005E-4</v>
      </c>
      <c r="AF688" s="437">
        <v>2.2250047089849411E-3</v>
      </c>
      <c r="AG688" s="417">
        <v>6.9644460999999996E-3</v>
      </c>
      <c r="AH688" s="418">
        <v>3.681604605E-3</v>
      </c>
      <c r="AI688" s="437">
        <v>2.6328563228366041E-3</v>
      </c>
      <c r="AJ688" s="417">
        <v>3.1338968E-3</v>
      </c>
      <c r="AK688" s="418">
        <v>1.9207731E-3</v>
      </c>
      <c r="AL688" s="437">
        <v>9.8042394355529684E-4</v>
      </c>
      <c r="AM688" s="417">
        <v>1.34422498E-2</v>
      </c>
      <c r="AN688" s="418">
        <v>1.8230827594999999E-2</v>
      </c>
      <c r="AO688" s="437">
        <v>2.6285207872783246E-2</v>
      </c>
      <c r="AP688" s="417">
        <v>0.12941294</v>
      </c>
      <c r="AQ688" s="418">
        <v>0.18288828700000001</v>
      </c>
      <c r="AR688" s="440">
        <v>0.18288828700000001</v>
      </c>
      <c r="AS688" s="422"/>
      <c r="AT688" s="423"/>
      <c r="AU688" s="423"/>
    </row>
    <row r="689" spans="1:47" x14ac:dyDescent="0.2">
      <c r="A689" s="231">
        <v>1992</v>
      </c>
      <c r="B689" s="232">
        <v>5</v>
      </c>
      <c r="C689" s="417">
        <v>1.0551174699999999</v>
      </c>
      <c r="D689" s="418">
        <v>0.35263805599999998</v>
      </c>
      <c r="E689" s="437">
        <v>5.5526752122345817</v>
      </c>
      <c r="F689" s="417">
        <v>0.37974550000000001</v>
      </c>
      <c r="G689" s="418">
        <v>0.27653635700000001</v>
      </c>
      <c r="H689" s="437">
        <v>1.2618912297212139</v>
      </c>
      <c r="I689" s="417">
        <v>1.1368229299999999</v>
      </c>
      <c r="J689" s="418">
        <v>2.788400776</v>
      </c>
      <c r="K689" s="437">
        <v>7.0522468162058436</v>
      </c>
      <c r="L689" s="420"/>
      <c r="M689" s="421"/>
      <c r="N689" s="437">
        <v>4.5172777568462594E-2</v>
      </c>
      <c r="O689" s="417">
        <v>0.12661265999999999</v>
      </c>
      <c r="P689" s="418">
        <v>0.17357735599999999</v>
      </c>
      <c r="Q689" s="437">
        <v>0.42747180341385949</v>
      </c>
      <c r="R689" s="422"/>
      <c r="S689" s="423"/>
      <c r="T689" s="437">
        <v>754.14504238329209</v>
      </c>
      <c r="U689" s="417">
        <v>6.2654804120229645E-4</v>
      </c>
      <c r="V689" s="418">
        <v>8.36951030057413E-4</v>
      </c>
      <c r="W689" s="437">
        <v>2.5023801855083377E-3</v>
      </c>
      <c r="X689" s="417">
        <v>7.4127608915906785E-4</v>
      </c>
      <c r="Y689" s="418">
        <v>9.9022619047619046E-4</v>
      </c>
      <c r="Z689" s="437">
        <v>2.5347622950639072E-3</v>
      </c>
      <c r="AA689" s="417">
        <v>4.7241469999999997E-3</v>
      </c>
      <c r="AB689" s="418">
        <v>6.7050050750000001E-3</v>
      </c>
      <c r="AC689" s="437">
        <v>4.4582282127677848E-2</v>
      </c>
      <c r="AD689" s="417">
        <v>1.3440189999999999E-3</v>
      </c>
      <c r="AE689" s="418">
        <v>1.002757645E-3</v>
      </c>
      <c r="AF689" s="437">
        <v>8.3019858434080027E-3</v>
      </c>
      <c r="AG689" s="417">
        <v>7.6813960999999997E-3</v>
      </c>
      <c r="AH689" s="418">
        <v>3.8982512250000001E-3</v>
      </c>
      <c r="AI689" s="437">
        <v>9.8237775315570177E-3</v>
      </c>
      <c r="AJ689" s="417">
        <v>3.4565398000000001E-3</v>
      </c>
      <c r="AK689" s="418">
        <v>2.0194068199999998E-3</v>
      </c>
      <c r="AL689" s="437">
        <v>3.6581788523909302E-3</v>
      </c>
      <c r="AM689" s="417">
        <v>1.48248757E-2</v>
      </c>
      <c r="AN689" s="418">
        <v>1.8693722465E-2</v>
      </c>
      <c r="AO689" s="437">
        <v>9.8076151575041709E-2</v>
      </c>
      <c r="AP689" s="417">
        <v>0.12941294</v>
      </c>
      <c r="AQ689" s="418">
        <v>0.18288828700000001</v>
      </c>
      <c r="AR689" s="440">
        <v>0.18288828700000001</v>
      </c>
      <c r="AS689" s="422"/>
      <c r="AT689" s="423"/>
      <c r="AU689" s="423"/>
    </row>
    <row r="690" spans="1:47" x14ac:dyDescent="0.2">
      <c r="A690" s="231">
        <v>1992</v>
      </c>
      <c r="B690" s="232">
        <v>6</v>
      </c>
      <c r="C690" s="417">
        <v>1.1104554</v>
      </c>
      <c r="D690" s="418">
        <v>0.36710354099999998</v>
      </c>
      <c r="E690" s="437">
        <v>5.5544263703158681</v>
      </c>
      <c r="F690" s="417">
        <v>0.41464335000000002</v>
      </c>
      <c r="G690" s="418">
        <v>0.2872429635</v>
      </c>
      <c r="H690" s="437">
        <v>1.2627707747884926</v>
      </c>
      <c r="I690" s="417">
        <v>1.1777224500000001</v>
      </c>
      <c r="J690" s="418">
        <v>2.8007835270000001</v>
      </c>
      <c r="K690" s="437">
        <v>7.0598311161793248</v>
      </c>
      <c r="L690" s="420"/>
      <c r="M690" s="421"/>
      <c r="N690" s="437">
        <v>4.5227728193956027E-2</v>
      </c>
      <c r="O690" s="417">
        <v>0.12661265999999999</v>
      </c>
      <c r="P690" s="418">
        <v>0.17357735599999999</v>
      </c>
      <c r="Q690" s="437">
        <v>0.42765817869006617</v>
      </c>
      <c r="R690" s="422"/>
      <c r="S690" s="423"/>
      <c r="T690" s="437">
        <v>754.86011346777525</v>
      </c>
      <c r="U690" s="417">
        <v>6.2654804120229645E-4</v>
      </c>
      <c r="V690" s="418">
        <v>8.36951030057413E-4</v>
      </c>
      <c r="W690" s="437">
        <v>2.4928392383759134E-3</v>
      </c>
      <c r="X690" s="417">
        <v>7.4127608915906785E-4</v>
      </c>
      <c r="Y690" s="418">
        <v>9.9022619047619046E-4</v>
      </c>
      <c r="Z690" s="437">
        <v>2.542509249779393E-3</v>
      </c>
      <c r="AA690" s="417">
        <v>5.1590150000000003E-3</v>
      </c>
      <c r="AB690" s="418">
        <v>6.8498809699999996E-3</v>
      </c>
      <c r="AC690" s="437">
        <v>4.4613447653973154E-2</v>
      </c>
      <c r="AD690" s="417">
        <v>1.468046E-3</v>
      </c>
      <c r="AE690" s="418">
        <v>1.0405637E-3</v>
      </c>
      <c r="AF690" s="437">
        <v>8.3078092120078256E-3</v>
      </c>
      <c r="AG690" s="417">
        <v>8.3885038000000006E-3</v>
      </c>
      <c r="AH690" s="418">
        <v>4.108335185E-3</v>
      </c>
      <c r="AI690" s="437">
        <v>9.8306354883202704E-3</v>
      </c>
      <c r="AJ690" s="417">
        <v>3.7750930000000002E-3</v>
      </c>
      <c r="AK690" s="418">
        <v>2.1148965750000001E-3</v>
      </c>
      <c r="AL690" s="437">
        <v>3.6607403071738484E-3</v>
      </c>
      <c r="AM690" s="417">
        <v>1.61887829E-2</v>
      </c>
      <c r="AN690" s="418">
        <v>1.9139794644999999E-2</v>
      </c>
      <c r="AO690" s="437">
        <v>9.8144469695680331E-2</v>
      </c>
      <c r="AP690" s="417">
        <v>0.12941294</v>
      </c>
      <c r="AQ690" s="418">
        <v>0.18288828700000001</v>
      </c>
      <c r="AR690" s="440">
        <v>0.18288828700000001</v>
      </c>
      <c r="AS690" s="422"/>
      <c r="AT690" s="423"/>
      <c r="AU690" s="423"/>
    </row>
    <row r="691" spans="1:47" x14ac:dyDescent="0.2">
      <c r="A691" s="231">
        <v>1992</v>
      </c>
      <c r="B691" s="232">
        <v>7</v>
      </c>
      <c r="C691" s="417">
        <v>1.16612907</v>
      </c>
      <c r="D691" s="418">
        <v>0.38140769050000001</v>
      </c>
      <c r="E691" s="437">
        <v>5.5552110848078406</v>
      </c>
      <c r="F691" s="417">
        <v>0.44916597000000003</v>
      </c>
      <c r="G691" s="418">
        <v>0.29762969099999997</v>
      </c>
      <c r="H691" s="437">
        <v>1.2638776112933703</v>
      </c>
      <c r="I691" s="417">
        <v>1.2168538200000001</v>
      </c>
      <c r="J691" s="418">
        <v>2.812265086</v>
      </c>
      <c r="K691" s="437">
        <v>7.0576008071771765</v>
      </c>
      <c r="L691" s="420"/>
      <c r="M691" s="421"/>
      <c r="N691" s="437">
        <v>4.5210641338956983E-2</v>
      </c>
      <c r="O691" s="417">
        <v>0.12661265999999999</v>
      </c>
      <c r="P691" s="418">
        <v>0.17357735599999999</v>
      </c>
      <c r="Q691" s="437">
        <v>0.46241404119916496</v>
      </c>
      <c r="R691" s="422"/>
      <c r="S691" s="423"/>
      <c r="T691" s="437">
        <v>755.51841362504899</v>
      </c>
      <c r="U691" s="417">
        <v>6.2654804120229645E-4</v>
      </c>
      <c r="V691" s="418">
        <v>8.36951030057413E-4</v>
      </c>
      <c r="W691" s="437">
        <v>2.5044219091403821E-3</v>
      </c>
      <c r="X691" s="417">
        <v>7.4127608915906785E-4</v>
      </c>
      <c r="Y691" s="418">
        <v>9.9022619047619046E-4</v>
      </c>
      <c r="Z691" s="437">
        <v>2.5532829914870379E-3</v>
      </c>
      <c r="AA691" s="417">
        <v>5.5878739E-3</v>
      </c>
      <c r="AB691" s="418">
        <v>6.9903468250000003E-3</v>
      </c>
      <c r="AC691" s="437">
        <v>4.4652533743287572E-2</v>
      </c>
      <c r="AD691" s="417">
        <v>1.5903312E-3</v>
      </c>
      <c r="AE691" s="418">
        <v>1.0774795349999999E-3</v>
      </c>
      <c r="AF691" s="437">
        <v>8.3150680403415375E-3</v>
      </c>
      <c r="AG691" s="417">
        <v>9.0867945000000002E-3</v>
      </c>
      <c r="AH691" s="418">
        <v>4.3131164700000004E-3</v>
      </c>
      <c r="AI691" s="437">
        <v>9.839259362298125E-3</v>
      </c>
      <c r="AJ691" s="417">
        <v>4.088497E-3</v>
      </c>
      <c r="AK691" s="418">
        <v>2.2076502350000002E-3</v>
      </c>
      <c r="AL691" s="437">
        <v>3.6639461883553187E-3</v>
      </c>
      <c r="AM691" s="417">
        <v>1.7537050799999999E-2</v>
      </c>
      <c r="AN691" s="418">
        <v>1.9572091914999999E-2</v>
      </c>
      <c r="AO691" s="437">
        <v>9.8230461061791202E-2</v>
      </c>
      <c r="AP691" s="417">
        <v>0.12941294</v>
      </c>
      <c r="AQ691" s="418">
        <v>0.18288828700000001</v>
      </c>
      <c r="AR691" s="440">
        <v>0.18288828700000001</v>
      </c>
      <c r="AS691" s="422"/>
      <c r="AT691" s="423"/>
      <c r="AU691" s="423"/>
    </row>
    <row r="692" spans="1:47" x14ac:dyDescent="0.2">
      <c r="A692" s="231">
        <v>1992</v>
      </c>
      <c r="B692" s="232">
        <v>8</v>
      </c>
      <c r="C692" s="417">
        <v>1.2224103099999999</v>
      </c>
      <c r="D692" s="418">
        <v>0.39564915150000002</v>
      </c>
      <c r="E692" s="437">
        <v>5.6210205379534965</v>
      </c>
      <c r="F692" s="417">
        <v>0.48339220999999999</v>
      </c>
      <c r="G692" s="418">
        <v>0.30782013800000002</v>
      </c>
      <c r="H692" s="437">
        <v>1.3164356715532999</v>
      </c>
      <c r="I692" s="417">
        <v>1.25441498</v>
      </c>
      <c r="J692" s="418">
        <v>2.8229250960000001</v>
      </c>
      <c r="K692" s="437">
        <v>7.1933461979094035</v>
      </c>
      <c r="L692" s="420"/>
      <c r="M692" s="421"/>
      <c r="N692" s="437">
        <v>4.6169890751654966E-2</v>
      </c>
      <c r="O692" s="417">
        <v>0.12661265999999999</v>
      </c>
      <c r="P692" s="418">
        <v>0.17357735599999999</v>
      </c>
      <c r="Q692" s="437">
        <v>0.4651312713485552</v>
      </c>
      <c r="R692" s="422"/>
      <c r="S692" s="423"/>
      <c r="T692" s="437">
        <v>756.57115725249912</v>
      </c>
      <c r="U692" s="417">
        <v>6.2654804120229645E-4</v>
      </c>
      <c r="V692" s="418">
        <v>8.36951030057413E-4</v>
      </c>
      <c r="W692" s="437">
        <v>2.5952253432873777E-3</v>
      </c>
      <c r="X692" s="417">
        <v>7.4127608915906785E-4</v>
      </c>
      <c r="Y692" s="418">
        <v>9.9022619047619046E-4</v>
      </c>
      <c r="Z692" s="437">
        <v>3.0441408661734588E-3</v>
      </c>
      <c r="AA692" s="417">
        <v>6.0142171000000001E-3</v>
      </c>
      <c r="AB692" s="418">
        <v>7.1268371350000003E-3</v>
      </c>
      <c r="AC692" s="437">
        <v>4.6509416599130118E-2</v>
      </c>
      <c r="AD692" s="417">
        <v>1.7109166E-3</v>
      </c>
      <c r="AE692" s="418">
        <v>1.113586805E-3</v>
      </c>
      <c r="AF692" s="437">
        <v>8.6608719798141071E-3</v>
      </c>
      <c r="AG692" s="417">
        <v>9.7783439E-3</v>
      </c>
      <c r="AH692" s="418">
        <v>4.5137906400000002E-3</v>
      </c>
      <c r="AI692" s="437">
        <v>1.0248430425610472E-2</v>
      </c>
      <c r="AJ692" s="417">
        <v>4.4007257000000001E-3</v>
      </c>
      <c r="AK692" s="418">
        <v>2.2990197700000002E-3</v>
      </c>
      <c r="AL692" s="437">
        <v>3.8163140239577285E-3</v>
      </c>
      <c r="AM692" s="417">
        <v>1.887281E-2</v>
      </c>
      <c r="AN692" s="418">
        <v>1.9993353835000002E-2</v>
      </c>
      <c r="AO692" s="437">
        <v>0.10231522084834076</v>
      </c>
      <c r="AP692" s="417">
        <v>0.12941294</v>
      </c>
      <c r="AQ692" s="418">
        <v>0.18288828700000001</v>
      </c>
      <c r="AR692" s="440">
        <v>0.18288828700000001</v>
      </c>
      <c r="AS692" s="422"/>
      <c r="AT692" s="423"/>
      <c r="AU692" s="423"/>
    </row>
    <row r="693" spans="1:47" x14ac:dyDescent="0.2">
      <c r="A693" s="231">
        <v>1992</v>
      </c>
      <c r="B693" s="232">
        <v>9</v>
      </c>
      <c r="C693" s="417">
        <v>1.27947159</v>
      </c>
      <c r="D693" s="418">
        <v>0.40992045599999999</v>
      </c>
      <c r="E693" s="437">
        <v>5.6164732529250347</v>
      </c>
      <c r="F693" s="417">
        <v>0.51738830999999996</v>
      </c>
      <c r="G693" s="418">
        <v>0.3178290345</v>
      </c>
      <c r="H693" s="437">
        <v>1.319626094848307</v>
      </c>
      <c r="I693" s="417">
        <v>1.29029288</v>
      </c>
      <c r="J693" s="418">
        <v>2.832855184</v>
      </c>
      <c r="K693" s="437">
        <v>7.1950996016121396</v>
      </c>
      <c r="L693" s="420"/>
      <c r="M693" s="421"/>
      <c r="N693" s="437">
        <v>4.6226346274997228E-2</v>
      </c>
      <c r="O693" s="417">
        <v>0.12661265999999999</v>
      </c>
      <c r="P693" s="418">
        <v>0.17357735599999999</v>
      </c>
      <c r="Q693" s="437">
        <v>0.46533789407799336</v>
      </c>
      <c r="R693" s="422"/>
      <c r="S693" s="423"/>
      <c r="T693" s="437">
        <v>756.67717618829579</v>
      </c>
      <c r="U693" s="417">
        <v>6.2654804120229645E-4</v>
      </c>
      <c r="V693" s="418">
        <v>8.36951030057413E-4</v>
      </c>
      <c r="W693" s="437">
        <v>2.6020567173280101E-3</v>
      </c>
      <c r="X693" s="417">
        <v>7.4127608915906785E-4</v>
      </c>
      <c r="Y693" s="418">
        <v>9.9022619047619046E-4</v>
      </c>
      <c r="Z693" s="437">
        <v>3.0785105380701436E-3</v>
      </c>
      <c r="AA693" s="417">
        <v>6.4363101000000002E-3</v>
      </c>
      <c r="AB693" s="418">
        <v>7.2603217650000001E-3</v>
      </c>
      <c r="AC693" s="437">
        <v>4.662206842083607E-2</v>
      </c>
      <c r="AD693" s="417">
        <v>1.8318195999999999E-3</v>
      </c>
      <c r="AE693" s="418">
        <v>1.1492953750000001E-3</v>
      </c>
      <c r="AF693" s="437">
        <v>8.6818383129155553E-3</v>
      </c>
      <c r="AG693" s="417">
        <v>1.04662564E-2</v>
      </c>
      <c r="AH693" s="418">
        <v>4.7116909250000004E-3</v>
      </c>
      <c r="AI693" s="437">
        <v>1.0273249101135392E-2</v>
      </c>
      <c r="AJ693" s="417">
        <v>4.7101212000000003E-3</v>
      </c>
      <c r="AK693" s="418">
        <v>2.3888646500000001E-3</v>
      </c>
      <c r="AL693" s="437">
        <v>3.825561552893251E-3</v>
      </c>
      <c r="AM693" s="417">
        <v>2.0199452199999999E-2</v>
      </c>
      <c r="AN693" s="418">
        <v>2.0406520189999999E-2</v>
      </c>
      <c r="AO693" s="437">
        <v>0.10256325106984043</v>
      </c>
      <c r="AP693" s="417">
        <v>0.12941294</v>
      </c>
      <c r="AQ693" s="418">
        <v>0.18288828700000001</v>
      </c>
      <c r="AR693" s="440">
        <v>0.18288828700000001</v>
      </c>
      <c r="AS693" s="422"/>
      <c r="AT693" s="423"/>
      <c r="AU693" s="423"/>
    </row>
    <row r="694" spans="1:47" x14ac:dyDescent="0.2">
      <c r="A694" s="231">
        <v>1992</v>
      </c>
      <c r="B694" s="232">
        <v>10</v>
      </c>
      <c r="C694" s="417">
        <v>1.3372635799999999</v>
      </c>
      <c r="D694" s="418">
        <v>0.42433142750000002</v>
      </c>
      <c r="E694" s="437">
        <v>5.6233746459437217</v>
      </c>
      <c r="F694" s="417">
        <v>0.55131927999999997</v>
      </c>
      <c r="G694" s="418">
        <v>0.32774870449999999</v>
      </c>
      <c r="H694" s="437">
        <v>1.3251136779299628</v>
      </c>
      <c r="I694" s="417">
        <v>1.3247971700000001</v>
      </c>
      <c r="J694" s="418">
        <v>2.842087619</v>
      </c>
      <c r="K694" s="437">
        <v>7.2096217427798228</v>
      </c>
      <c r="L694" s="420"/>
      <c r="M694" s="421"/>
      <c r="N694" s="437">
        <v>4.6328903875659043E-2</v>
      </c>
      <c r="O694" s="417">
        <v>0.12621262</v>
      </c>
      <c r="P694" s="418">
        <v>0.17277227549999999</v>
      </c>
      <c r="Q694" s="437">
        <v>0.46563200873730876</v>
      </c>
      <c r="R694" s="422"/>
      <c r="S694" s="423"/>
      <c r="T694" s="437">
        <v>756.64356730618204</v>
      </c>
      <c r="U694" s="417">
        <v>6.2654804120229645E-4</v>
      </c>
      <c r="V694" s="418">
        <v>8.36951030057413E-4</v>
      </c>
      <c r="W694" s="437">
        <v>2.6108257918789125E-3</v>
      </c>
      <c r="X694" s="417">
        <v>7.4127608915906785E-4</v>
      </c>
      <c r="Y694" s="418">
        <v>9.9022619047619046E-4</v>
      </c>
      <c r="Z694" s="437">
        <v>3.1297463575224115E-3</v>
      </c>
      <c r="AA694" s="417">
        <v>6.8578360999999996E-3</v>
      </c>
      <c r="AB694" s="418">
        <v>7.3924306100000003E-3</v>
      </c>
      <c r="AC694" s="437">
        <v>4.6816052302010504E-2</v>
      </c>
      <c r="AD694" s="417">
        <v>1.9510148999999999E-3</v>
      </c>
      <c r="AE694" s="418">
        <v>1.18441778E-3</v>
      </c>
      <c r="AF694" s="437">
        <v>8.7179534366549263E-3</v>
      </c>
      <c r="AG694" s="417">
        <v>1.11508444E-2</v>
      </c>
      <c r="AH694" s="418">
        <v>4.9082066750000004E-3</v>
      </c>
      <c r="AI694" s="437">
        <v>1.0316000257663594E-2</v>
      </c>
      <c r="AJ694" s="417">
        <v>5.0176880000000002E-3</v>
      </c>
      <c r="AK694" s="418">
        <v>2.4779184399999999E-3</v>
      </c>
      <c r="AL694" s="437">
        <v>3.8414768052426949E-3</v>
      </c>
      <c r="AM694" s="417">
        <v>2.1521263799999999E-2</v>
      </c>
      <c r="AN694" s="418">
        <v>2.0814234269999999E-2</v>
      </c>
      <c r="AO694" s="437">
        <v>0.1029900847392677</v>
      </c>
      <c r="AP694" s="417">
        <v>0.12901290000000001</v>
      </c>
      <c r="AQ694" s="418">
        <v>0.18208320650000001</v>
      </c>
      <c r="AR694" s="440">
        <v>0.18208320650000001</v>
      </c>
      <c r="AS694" s="422"/>
      <c r="AT694" s="423"/>
      <c r="AU694" s="423"/>
    </row>
    <row r="695" spans="1:47" x14ac:dyDescent="0.2">
      <c r="A695" s="231">
        <v>1992</v>
      </c>
      <c r="B695" s="232">
        <v>11</v>
      </c>
      <c r="C695" s="417">
        <v>1.39609889</v>
      </c>
      <c r="D695" s="418">
        <v>0.43893938399999999</v>
      </c>
      <c r="E695" s="437">
        <v>5.625471560754149</v>
      </c>
      <c r="F695" s="417">
        <v>0.58499599000000002</v>
      </c>
      <c r="G695" s="418">
        <v>0.33765959000000001</v>
      </c>
      <c r="H695" s="437">
        <v>1.326728644810788</v>
      </c>
      <c r="I695" s="417">
        <v>1.3579312699999999</v>
      </c>
      <c r="J695" s="418">
        <v>2.8507359975000002</v>
      </c>
      <c r="K695" s="437">
        <v>7.21433834226562</v>
      </c>
      <c r="L695" s="420"/>
      <c r="M695" s="421"/>
      <c r="N695" s="437">
        <v>4.6362583155516515E-2</v>
      </c>
      <c r="O695" s="417">
        <v>0.12621262</v>
      </c>
      <c r="P695" s="418">
        <v>0.17277227549999999</v>
      </c>
      <c r="Q695" s="437">
        <v>0.46573161177693312</v>
      </c>
      <c r="R695" s="422"/>
      <c r="S695" s="423"/>
      <c r="T695" s="437">
        <v>757.66289160833719</v>
      </c>
      <c r="U695" s="417">
        <v>6.2654804120229645E-4</v>
      </c>
      <c r="V695" s="418">
        <v>8.36951030057413E-4</v>
      </c>
      <c r="W695" s="437">
        <v>2.6101298827001002E-3</v>
      </c>
      <c r="X695" s="417">
        <v>7.4127608915906785E-4</v>
      </c>
      <c r="Y695" s="418">
        <v>9.9022619047619046E-4</v>
      </c>
      <c r="Z695" s="437">
        <v>3.1447608176179568E-3</v>
      </c>
      <c r="AA695" s="417">
        <v>7.2784540999999998E-3</v>
      </c>
      <c r="AB695" s="418">
        <v>7.5232880249999998E-3</v>
      </c>
      <c r="AC695" s="437">
        <v>4.6873067147265475E-2</v>
      </c>
      <c r="AD695" s="417">
        <v>2.0709786E-3</v>
      </c>
      <c r="AE695" s="418">
        <v>1.2195629000000001E-3</v>
      </c>
      <c r="AF695" s="437">
        <v>8.7285623688280189E-3</v>
      </c>
      <c r="AG695" s="417">
        <v>1.1834770499999999E-2</v>
      </c>
      <c r="AH695" s="418">
        <v>5.1048457450000003E-3</v>
      </c>
      <c r="AI695" s="437">
        <v>1.0328560796303621E-2</v>
      </c>
      <c r="AJ695" s="417">
        <v>5.3255224999999998E-3</v>
      </c>
      <c r="AK695" s="418">
        <v>2.5669724099999999E-3</v>
      </c>
      <c r="AL695" s="437">
        <v>3.846148060040118E-3</v>
      </c>
      <c r="AM695" s="417">
        <v>2.28409784E-2</v>
      </c>
      <c r="AN695" s="418">
        <v>2.1219354985000001E-2</v>
      </c>
      <c r="AO695" s="437">
        <v>0.10311551204141613</v>
      </c>
      <c r="AP695" s="417">
        <v>0.12901290000000001</v>
      </c>
      <c r="AQ695" s="418">
        <v>0.18208320650000001</v>
      </c>
      <c r="AR695" s="440">
        <v>0.18208320650000001</v>
      </c>
      <c r="AS695" s="422"/>
      <c r="AT695" s="423"/>
      <c r="AU695" s="423"/>
    </row>
    <row r="696" spans="1:47" x14ac:dyDescent="0.2">
      <c r="A696" s="231">
        <v>1992</v>
      </c>
      <c r="B696" s="232">
        <v>12</v>
      </c>
      <c r="C696" s="417">
        <v>1.4561091100000001</v>
      </c>
      <c r="D696" s="418">
        <v>0.45391107149999999</v>
      </c>
      <c r="E696" s="437">
        <v>5.6302889625043786</v>
      </c>
      <c r="F696" s="417">
        <v>0.61883664000000005</v>
      </c>
      <c r="G696" s="418">
        <v>0.34763212199999999</v>
      </c>
      <c r="H696" s="437">
        <v>1.3305523180319578</v>
      </c>
      <c r="I696" s="417">
        <v>1.38977621</v>
      </c>
      <c r="J696" s="418">
        <v>2.858814953</v>
      </c>
      <c r="K696" s="437">
        <v>7.2244345463947415</v>
      </c>
      <c r="L696" s="420"/>
      <c r="M696" s="421"/>
      <c r="N696" s="437">
        <v>4.6433948636484562E-2</v>
      </c>
      <c r="O696" s="417">
        <v>0.12621262</v>
      </c>
      <c r="P696" s="418">
        <v>0.17277227549999999</v>
      </c>
      <c r="Q696" s="437">
        <v>0.46593631570913208</v>
      </c>
      <c r="R696" s="422"/>
      <c r="S696" s="423"/>
      <c r="T696" s="437">
        <v>758.36708235300614</v>
      </c>
      <c r="U696" s="417">
        <v>6.2654804120229645E-4</v>
      </c>
      <c r="V696" s="418">
        <v>8.36951030057413E-4</v>
      </c>
      <c r="W696" s="437">
        <v>2.6164296650374461E-3</v>
      </c>
      <c r="X696" s="417">
        <v>7.4127608915906785E-4</v>
      </c>
      <c r="Y696" s="418">
        <v>9.9022619047619046E-4</v>
      </c>
      <c r="Z696" s="437">
        <v>3.1804087027384989E-3</v>
      </c>
      <c r="AA696" s="417">
        <v>7.6987662000000002E-3</v>
      </c>
      <c r="AB696" s="418">
        <v>7.653862115E-3</v>
      </c>
      <c r="AC696" s="437">
        <v>4.70081671228611E-2</v>
      </c>
      <c r="AD696" s="417">
        <v>2.1903904000000001E-3</v>
      </c>
      <c r="AE696" s="418">
        <v>1.254890985E-3</v>
      </c>
      <c r="AF696" s="437">
        <v>8.7537233912930758E-3</v>
      </c>
      <c r="AG696" s="417">
        <v>1.25186333E-2</v>
      </c>
      <c r="AH696" s="418">
        <v>5.3024395300000004E-3</v>
      </c>
      <c r="AI696" s="437">
        <v>1.0358339873040906E-2</v>
      </c>
      <c r="AJ696" s="417">
        <v>5.6328146000000001E-3</v>
      </c>
      <c r="AK696" s="418">
        <v>2.6562668450000001E-3</v>
      </c>
      <c r="AL696" s="437">
        <v>3.857234415636822E-3</v>
      </c>
      <c r="AM696" s="417">
        <v>2.4160916599999999E-2</v>
      </c>
      <c r="AN696" s="418">
        <v>2.1624598115000001E-2</v>
      </c>
      <c r="AO696" s="437">
        <v>0.10341248024297281</v>
      </c>
      <c r="AP696" s="417">
        <v>0.12901290000000001</v>
      </c>
      <c r="AQ696" s="418">
        <v>0.18208320650000001</v>
      </c>
      <c r="AR696" s="440">
        <v>0.18208320650000001</v>
      </c>
      <c r="AS696" s="422"/>
      <c r="AT696" s="423"/>
      <c r="AU696" s="423"/>
    </row>
    <row r="697" spans="1:47" x14ac:dyDescent="0.2">
      <c r="A697" s="231">
        <v>1992</v>
      </c>
      <c r="B697" s="232">
        <v>13</v>
      </c>
      <c r="C697" s="417">
        <v>1.5173002799999999</v>
      </c>
      <c r="D697" s="418">
        <v>0.46925314550000002</v>
      </c>
      <c r="E697" s="437">
        <v>5.6352212934081436</v>
      </c>
      <c r="F697" s="417">
        <v>0.65281</v>
      </c>
      <c r="G697" s="418">
        <v>0.35767050249999999</v>
      </c>
      <c r="H697" s="437">
        <v>1.3344817840021403</v>
      </c>
      <c r="I697" s="417">
        <v>1.42048518</v>
      </c>
      <c r="J697" s="418">
        <v>2.8663651940000001</v>
      </c>
      <c r="K697" s="437">
        <v>7.2346894096519527</v>
      </c>
      <c r="L697" s="420"/>
      <c r="M697" s="421"/>
      <c r="N697" s="437">
        <v>4.6506450682189497E-2</v>
      </c>
      <c r="O697" s="417">
        <v>0.12621262</v>
      </c>
      <c r="P697" s="418">
        <v>0.17277227549999999</v>
      </c>
      <c r="Q697" s="437">
        <v>0.46614260440931449</v>
      </c>
      <c r="R697" s="422"/>
      <c r="S697" s="423"/>
      <c r="T697" s="437">
        <v>759.45958732654219</v>
      </c>
      <c r="U697" s="417">
        <v>6.2654804120229645E-4</v>
      </c>
      <c r="V697" s="418">
        <v>8.36951030057413E-4</v>
      </c>
      <c r="W697" s="437">
        <v>2.6230781910585969E-3</v>
      </c>
      <c r="X697" s="417">
        <v>7.4127608915906785E-4</v>
      </c>
      <c r="Y697" s="418">
        <v>9.9022619047619046E-4</v>
      </c>
      <c r="Z697" s="437">
        <v>3.2171114977369211E-3</v>
      </c>
      <c r="AA697" s="417">
        <v>8.1210893000000003E-3</v>
      </c>
      <c r="AB697" s="418">
        <v>7.7853915399999996E-3</v>
      </c>
      <c r="AC697" s="437">
        <v>4.7146996319930835E-2</v>
      </c>
      <c r="AD697" s="417">
        <v>2.3109126999999998E-3</v>
      </c>
      <c r="AE697" s="418">
        <v>1.290450605E-3</v>
      </c>
      <c r="AF697" s="437">
        <v>8.7795718581218426E-3</v>
      </c>
      <c r="AG697" s="417">
        <v>1.32049604E-2</v>
      </c>
      <c r="AH697" s="418">
        <v>5.5024879950000003E-3</v>
      </c>
      <c r="AI697" s="437">
        <v>1.0388884917468838E-2</v>
      </c>
      <c r="AJ697" s="417">
        <v>5.9415346000000003E-3</v>
      </c>
      <c r="AK697" s="418">
        <v>2.747094275E-3</v>
      </c>
      <c r="AL697" s="437">
        <v>3.8686298721668068E-3</v>
      </c>
      <c r="AM697" s="417">
        <v>2.5486120000000001E-2</v>
      </c>
      <c r="AN697" s="418">
        <v>2.2032644245E-2</v>
      </c>
      <c r="AO697" s="437">
        <v>0.10371798776945503</v>
      </c>
      <c r="AP697" s="417">
        <v>0.12901290000000001</v>
      </c>
      <c r="AQ697" s="418">
        <v>0.18208320650000001</v>
      </c>
      <c r="AR697" s="440">
        <v>0.18208320650000001</v>
      </c>
      <c r="AS697" s="422"/>
      <c r="AT697" s="423"/>
      <c r="AU697" s="423"/>
    </row>
    <row r="698" spans="1:47" x14ac:dyDescent="0.2">
      <c r="A698" s="231">
        <v>1992</v>
      </c>
      <c r="B698" s="232">
        <v>14</v>
      </c>
      <c r="C698" s="417">
        <v>1.5801237100000001</v>
      </c>
      <c r="D698" s="418">
        <v>0.485151471</v>
      </c>
      <c r="E698" s="437">
        <v>5.6228998897337368</v>
      </c>
      <c r="F698" s="417">
        <v>0.68692317999999997</v>
      </c>
      <c r="G698" s="418">
        <v>0.36788492449999999</v>
      </c>
      <c r="H698" s="437">
        <v>1.3384054425328207</v>
      </c>
      <c r="I698" s="417">
        <v>1.4499808700000001</v>
      </c>
      <c r="J698" s="418">
        <v>2.8735057104999999</v>
      </c>
      <c r="K698" s="437">
        <v>7.2307399172568365</v>
      </c>
      <c r="L698" s="420"/>
      <c r="M698" s="421"/>
      <c r="N698" s="437">
        <v>4.6566650239289159E-2</v>
      </c>
      <c r="O698" s="417">
        <v>0.12621262</v>
      </c>
      <c r="P698" s="418">
        <v>0.17277227549999999</v>
      </c>
      <c r="Q698" s="437">
        <v>0.46639509022427672</v>
      </c>
      <c r="R698" s="422"/>
      <c r="S698" s="423"/>
      <c r="T698" s="437">
        <v>756.36355809460542</v>
      </c>
      <c r="U698" s="417">
        <v>6.2654804120229645E-4</v>
      </c>
      <c r="V698" s="418">
        <v>8.36951030057413E-4</v>
      </c>
      <c r="W698" s="437">
        <v>2.6298879045464608E-3</v>
      </c>
      <c r="X698" s="417">
        <v>7.4127608915906785E-4</v>
      </c>
      <c r="Y698" s="418">
        <v>9.9022619047619046E-4</v>
      </c>
      <c r="Z698" s="437">
        <v>3.2629997505802515E-3</v>
      </c>
      <c r="AA698" s="417">
        <v>8.5454782999999992E-3</v>
      </c>
      <c r="AB698" s="418">
        <v>7.9184937600000008E-3</v>
      </c>
      <c r="AC698" s="437">
        <v>4.7285626749030904E-2</v>
      </c>
      <c r="AD698" s="417">
        <v>2.4315157999999998E-3</v>
      </c>
      <c r="AE698" s="418">
        <v>1.3267173549999999E-3</v>
      </c>
      <c r="AF698" s="437">
        <v>8.8053919072987701E-3</v>
      </c>
      <c r="AG698" s="417">
        <v>1.3896303400000001E-2</v>
      </c>
      <c r="AH698" s="418">
        <v>5.7062978850000003E-3</v>
      </c>
      <c r="AI698" s="437">
        <v>1.0419460660220091E-2</v>
      </c>
      <c r="AJ698" s="417">
        <v>6.2528130999999999E-3</v>
      </c>
      <c r="AK698" s="418">
        <v>2.83924984E-3</v>
      </c>
      <c r="AL698" s="437">
        <v>3.8800023310381821E-3</v>
      </c>
      <c r="AM698" s="417">
        <v>2.6819592199999999E-2</v>
      </c>
      <c r="AN698" s="418">
        <v>2.2445982529999998E-2</v>
      </c>
      <c r="AO698" s="437">
        <v>0.10402294124392915</v>
      </c>
      <c r="AP698" s="417">
        <v>0.12901290000000001</v>
      </c>
      <c r="AQ698" s="418">
        <v>0.18208320650000001</v>
      </c>
      <c r="AR698" s="440">
        <v>0.18208320650000001</v>
      </c>
      <c r="AS698" s="422"/>
      <c r="AT698" s="423"/>
      <c r="AU698" s="423"/>
    </row>
    <row r="699" spans="1:47" x14ac:dyDescent="0.2">
      <c r="A699" s="231">
        <v>1992</v>
      </c>
      <c r="B699" s="232">
        <v>15</v>
      </c>
      <c r="C699" s="417">
        <v>1.64451657</v>
      </c>
      <c r="D699" s="418">
        <v>0.50167585800000003</v>
      </c>
      <c r="E699" s="437">
        <v>5.6299287516925416</v>
      </c>
      <c r="F699" s="417">
        <v>0.72141929999999999</v>
      </c>
      <c r="G699" s="418">
        <v>0.37836596249999999</v>
      </c>
      <c r="H699" s="437">
        <v>1.3440484223952545</v>
      </c>
      <c r="I699" s="417">
        <v>1.4784275600000001</v>
      </c>
      <c r="J699" s="418">
        <v>2.8802387344999998</v>
      </c>
      <c r="K699" s="437">
        <v>7.2451184630236556</v>
      </c>
      <c r="L699" s="420"/>
      <c r="M699" s="421"/>
      <c r="N699" s="437">
        <v>5.3847796523170512E-3</v>
      </c>
      <c r="O699" s="417">
        <v>0.12621262</v>
      </c>
      <c r="P699" s="418">
        <v>0.17277227549999999</v>
      </c>
      <c r="Q699" s="437">
        <v>0.46394968501741957</v>
      </c>
      <c r="R699" s="422"/>
      <c r="S699" s="423"/>
      <c r="T699" s="437">
        <v>757.74981010673844</v>
      </c>
      <c r="U699" s="417">
        <v>6.2654804120229645E-4</v>
      </c>
      <c r="V699" s="418">
        <v>8.36951030057413E-4</v>
      </c>
      <c r="W699" s="437">
        <v>2.640140649936428E-3</v>
      </c>
      <c r="X699" s="417">
        <v>7.4127608915906785E-4</v>
      </c>
      <c r="Y699" s="418">
        <v>9.9022619047619046E-4</v>
      </c>
      <c r="Z699" s="437">
        <v>3.3157178593869381E-3</v>
      </c>
      <c r="AA699" s="417">
        <v>8.9744769999999998E-3</v>
      </c>
      <c r="AB699" s="418">
        <v>8.0540898499999996E-3</v>
      </c>
      <c r="AC699" s="437">
        <v>4.7484939975574285E-2</v>
      </c>
      <c r="AD699" s="417">
        <v>2.5538828999999998E-3</v>
      </c>
      <c r="AE699" s="418">
        <v>1.363637335E-3</v>
      </c>
      <c r="AF699" s="437">
        <v>8.8425040432966451E-3</v>
      </c>
      <c r="AG699" s="417">
        <v>1.4592376299999999E-2</v>
      </c>
      <c r="AH699" s="418">
        <v>5.9152142649999996E-3</v>
      </c>
      <c r="AI699" s="437">
        <v>1.0463382601692691E-2</v>
      </c>
      <c r="AJ699" s="417">
        <v>6.5660218000000003E-3</v>
      </c>
      <c r="AK699" s="418">
        <v>2.9335611700000001E-3</v>
      </c>
      <c r="AL699" s="437">
        <v>3.8963549479773566E-3</v>
      </c>
      <c r="AM699" s="417">
        <v>2.8163780699999998E-2</v>
      </c>
      <c r="AN699" s="418">
        <v>2.2867605409999998E-2</v>
      </c>
      <c r="AO699" s="437">
        <v>0.1044611757419901</v>
      </c>
      <c r="AP699" s="417">
        <v>0.12901290000000001</v>
      </c>
      <c r="AQ699" s="418">
        <v>0.18208320650000001</v>
      </c>
      <c r="AR699" s="440">
        <v>0.18208320650000001</v>
      </c>
      <c r="AS699" s="422"/>
      <c r="AT699" s="423"/>
      <c r="AU699" s="423"/>
    </row>
    <row r="700" spans="1:47" x14ac:dyDescent="0.2">
      <c r="A700" s="231">
        <v>1992</v>
      </c>
      <c r="B700" s="232">
        <v>16</v>
      </c>
      <c r="C700" s="417">
        <v>1.71063206</v>
      </c>
      <c r="D700" s="418">
        <v>0.51894549599999995</v>
      </c>
      <c r="E700" s="437">
        <v>5.6365449457484473</v>
      </c>
      <c r="F700" s="417">
        <v>0.75622104000000001</v>
      </c>
      <c r="G700" s="418">
        <v>0.38913544350000001</v>
      </c>
      <c r="H700" s="437">
        <v>1.3493508288354052</v>
      </c>
      <c r="I700" s="417">
        <v>1.50594541</v>
      </c>
      <c r="J700" s="418">
        <v>2.8865838555000001</v>
      </c>
      <c r="K700" s="437">
        <v>7.2586103722170714</v>
      </c>
      <c r="L700" s="420"/>
      <c r="M700" s="421"/>
      <c r="N700" s="437">
        <v>5.3957749301320737E-3</v>
      </c>
      <c r="O700" s="417">
        <v>0.12331233</v>
      </c>
      <c r="P700" s="418">
        <v>0.1668316815</v>
      </c>
      <c r="Q700" s="437">
        <v>0.46420883173352284</v>
      </c>
      <c r="R700" s="422"/>
      <c r="S700" s="423"/>
      <c r="T700" s="437">
        <v>759.21228641997516</v>
      </c>
      <c r="U700" s="417">
        <v>6.2654804120229645E-4</v>
      </c>
      <c r="V700" s="418">
        <v>8.36951030057413E-4</v>
      </c>
      <c r="W700" s="437">
        <v>2.6533578035897419E-3</v>
      </c>
      <c r="X700" s="417">
        <v>7.4127608915906785E-4</v>
      </c>
      <c r="Y700" s="418">
        <v>9.9022619047619046E-4</v>
      </c>
      <c r="Z700" s="437">
        <v>3.3653325129097953E-3</v>
      </c>
      <c r="AA700" s="417">
        <v>9.4078027000000005E-3</v>
      </c>
      <c r="AB700" s="418">
        <v>8.1930167349999992E-3</v>
      </c>
      <c r="AC700" s="437">
        <v>4.767245089975744E-2</v>
      </c>
      <c r="AD700" s="417">
        <v>2.6763352999999998E-3</v>
      </c>
      <c r="AE700" s="418">
        <v>1.4020317300000001E-3</v>
      </c>
      <c r="AF700" s="437">
        <v>8.8774223172665666E-3</v>
      </c>
      <c r="AG700" s="417">
        <v>1.52964356E-2</v>
      </c>
      <c r="AH700" s="418">
        <v>6.1308569000000004E-3</v>
      </c>
      <c r="AI700" s="437">
        <v>1.0504682629265695E-2</v>
      </c>
      <c r="AJ700" s="417">
        <v>6.8836586000000002E-3</v>
      </c>
      <c r="AK700" s="418">
        <v>3.0310808549999999E-3</v>
      </c>
      <c r="AL700" s="437">
        <v>3.91174077128422E-3</v>
      </c>
      <c r="AM700" s="417">
        <v>2.9523444400000001E-2</v>
      </c>
      <c r="AN700" s="418">
        <v>2.3300277340000002E-2</v>
      </c>
      <c r="AO700" s="437">
        <v>0.10487356687593198</v>
      </c>
      <c r="AP700" s="417">
        <v>0.12611261000000001</v>
      </c>
      <c r="AQ700" s="418">
        <v>0.17614261249999999</v>
      </c>
      <c r="AR700" s="440">
        <v>0.17614261249999999</v>
      </c>
      <c r="AS700" s="422"/>
      <c r="AT700" s="423"/>
      <c r="AU700" s="423"/>
    </row>
    <row r="701" spans="1:47" x14ac:dyDescent="0.2">
      <c r="A701" s="231">
        <v>1992</v>
      </c>
      <c r="B701" s="232">
        <v>17</v>
      </c>
      <c r="C701" s="417">
        <v>1.77859583</v>
      </c>
      <c r="D701" s="418">
        <v>0.5370584545</v>
      </c>
      <c r="E701" s="437">
        <v>5.6460551956712308</v>
      </c>
      <c r="F701" s="417">
        <v>0.79149168000000003</v>
      </c>
      <c r="G701" s="418">
        <v>0.40031185200000002</v>
      </c>
      <c r="H701" s="437">
        <v>1.3569725759658335</v>
      </c>
      <c r="I701" s="417">
        <v>1.5325061600000001</v>
      </c>
      <c r="J701" s="418">
        <v>2.892635807</v>
      </c>
      <c r="K701" s="437">
        <v>7.2779160018628684</v>
      </c>
      <c r="L701" s="420"/>
      <c r="M701" s="421"/>
      <c r="N701" s="437">
        <v>5.4115038495570165E-3</v>
      </c>
      <c r="O701" s="417">
        <v>0.12331233</v>
      </c>
      <c r="P701" s="418">
        <v>0.1668316815</v>
      </c>
      <c r="Q701" s="437">
        <v>0.46458111477180825</v>
      </c>
      <c r="R701" s="422"/>
      <c r="S701" s="423"/>
      <c r="T701" s="437">
        <v>760.74152600119464</v>
      </c>
      <c r="U701" s="417">
        <v>6.2654804120229645E-4</v>
      </c>
      <c r="V701" s="418">
        <v>8.36951030057413E-4</v>
      </c>
      <c r="W701" s="437">
        <v>2.6673057509092987E-3</v>
      </c>
      <c r="X701" s="417">
        <v>7.4127608915906785E-4</v>
      </c>
      <c r="Y701" s="418">
        <v>9.9022619047619046E-4</v>
      </c>
      <c r="Z701" s="437">
        <v>3.436483291943568E-3</v>
      </c>
      <c r="AA701" s="417">
        <v>9.8469279999999996E-3</v>
      </c>
      <c r="AB701" s="418">
        <v>8.3362669850000001E-3</v>
      </c>
      <c r="AC701" s="437">
        <v>4.7941594888945831E-2</v>
      </c>
      <c r="AD701" s="417">
        <v>2.8018938E-3</v>
      </c>
      <c r="AE701" s="418">
        <v>1.44134763E-3</v>
      </c>
      <c r="AF701" s="437">
        <v>8.9275298639931149E-3</v>
      </c>
      <c r="AG701" s="417">
        <v>1.6010350900000001E-2</v>
      </c>
      <c r="AH701" s="418">
        <v>6.35412119E-3</v>
      </c>
      <c r="AI701" s="437">
        <v>1.0563992759770456E-2</v>
      </c>
      <c r="AJ701" s="417">
        <v>7.2046423000000004E-3</v>
      </c>
      <c r="AK701" s="418">
        <v>3.1319697099999998E-3</v>
      </c>
      <c r="AL701" s="437">
        <v>3.9338245940000027E-3</v>
      </c>
      <c r="AM701" s="417">
        <v>3.0900532000000001E-2</v>
      </c>
      <c r="AN701" s="418">
        <v>2.374672982E-2</v>
      </c>
      <c r="AO701" s="437">
        <v>0.10546597559610527</v>
      </c>
      <c r="AP701" s="417">
        <v>0.12611261000000001</v>
      </c>
      <c r="AQ701" s="418">
        <v>0.17614261249999999</v>
      </c>
      <c r="AR701" s="440">
        <v>0.17614261249999999</v>
      </c>
      <c r="AS701" s="422"/>
      <c r="AT701" s="423"/>
      <c r="AU701" s="423"/>
    </row>
    <row r="702" spans="1:47" x14ac:dyDescent="0.2">
      <c r="A702" s="231">
        <v>1992</v>
      </c>
      <c r="B702" s="232">
        <v>18</v>
      </c>
      <c r="C702" s="417">
        <v>1.8489395799999999</v>
      </c>
      <c r="D702" s="418">
        <v>0.55616366650000004</v>
      </c>
      <c r="E702" s="437">
        <v>5.6503086056082497</v>
      </c>
      <c r="F702" s="417">
        <v>0.82734229999999997</v>
      </c>
      <c r="G702" s="418">
        <v>0.41191556200000001</v>
      </c>
      <c r="H702" s="437">
        <v>1.3603776325830701</v>
      </c>
      <c r="I702" s="417">
        <v>1.55824323</v>
      </c>
      <c r="J702" s="418">
        <v>2.8984579995000002</v>
      </c>
      <c r="K702" s="437">
        <v>7.2866459351636381</v>
      </c>
      <c r="L702" s="420"/>
      <c r="M702" s="421"/>
      <c r="N702" s="437">
        <v>5.4186192156479842E-3</v>
      </c>
      <c r="O702" s="417">
        <v>0.12331233</v>
      </c>
      <c r="P702" s="418">
        <v>0.1668316815</v>
      </c>
      <c r="Q702" s="437">
        <v>0.46474950215053817</v>
      </c>
      <c r="R702" s="422"/>
      <c r="S702" s="423"/>
      <c r="T702" s="437">
        <v>762.32788793555687</v>
      </c>
      <c r="U702" s="417">
        <v>6.2654804120229645E-4</v>
      </c>
      <c r="V702" s="418">
        <v>8.36951030057413E-4</v>
      </c>
      <c r="W702" s="437">
        <v>2.6732554553273455E-3</v>
      </c>
      <c r="X702" s="417">
        <v>7.4127608915906785E-4</v>
      </c>
      <c r="Y702" s="418">
        <v>9.9022619047619046E-4</v>
      </c>
      <c r="Z702" s="437">
        <v>3.4682845846796657E-3</v>
      </c>
      <c r="AA702" s="417">
        <v>1.0292008599999999E-2</v>
      </c>
      <c r="AB702" s="418">
        <v>8.4849598400000004E-3</v>
      </c>
      <c r="AC702" s="437">
        <v>4.8061776497826822E-2</v>
      </c>
      <c r="AD702" s="417">
        <v>2.9295035000000001E-3</v>
      </c>
      <c r="AE702" s="418">
        <v>1.482718655E-3</v>
      </c>
      <c r="AF702" s="437">
        <v>8.9499327508159605E-3</v>
      </c>
      <c r="AG702" s="417">
        <v>1.6735673900000001E-2</v>
      </c>
      <c r="AH702" s="418">
        <v>6.5870026699999997E-3</v>
      </c>
      <c r="AI702" s="437">
        <v>1.0590480579817986E-2</v>
      </c>
      <c r="AJ702" s="417">
        <v>7.5316571999999998E-3</v>
      </c>
      <c r="AK702" s="418">
        <v>3.2367904500000002E-3</v>
      </c>
      <c r="AL702" s="437">
        <v>3.9436908921392311E-3</v>
      </c>
      <c r="AM702" s="417">
        <v>3.2300481999999998E-2</v>
      </c>
      <c r="AN702" s="418">
        <v>2.4209880400000001E-2</v>
      </c>
      <c r="AO702" s="437">
        <v>0.10573050062313752</v>
      </c>
      <c r="AP702" s="417">
        <v>0.12611261000000001</v>
      </c>
      <c r="AQ702" s="418">
        <v>0.17614261249999999</v>
      </c>
      <c r="AR702" s="440">
        <v>0.17614261249999999</v>
      </c>
      <c r="AS702" s="422"/>
      <c r="AT702" s="423"/>
      <c r="AU702" s="423"/>
    </row>
    <row r="703" spans="1:47" x14ac:dyDescent="0.2">
      <c r="A703" s="231">
        <v>1992</v>
      </c>
      <c r="B703" s="232">
        <v>19</v>
      </c>
      <c r="C703" s="417">
        <v>1.9213446599999999</v>
      </c>
      <c r="D703" s="418">
        <v>0.57637983849999996</v>
      </c>
      <c r="E703" s="437">
        <v>5.6415845817891119</v>
      </c>
      <c r="F703" s="417">
        <v>0.86387486999999996</v>
      </c>
      <c r="G703" s="418">
        <v>0.42405462900000002</v>
      </c>
      <c r="H703" s="437">
        <v>1.360269142546829</v>
      </c>
      <c r="I703" s="417">
        <v>1.5832202399999999</v>
      </c>
      <c r="J703" s="418">
        <v>2.9040230865000001</v>
      </c>
      <c r="K703" s="437">
        <v>7.2796383661848632</v>
      </c>
      <c r="L703" s="420"/>
      <c r="M703" s="421"/>
      <c r="N703" s="437">
        <v>5.4179926735404109E-3</v>
      </c>
      <c r="O703" s="417">
        <v>0.12331233</v>
      </c>
      <c r="P703" s="418">
        <v>0.1668316815</v>
      </c>
      <c r="Q703" s="437">
        <v>0.46477683678110276</v>
      </c>
      <c r="R703" s="422"/>
      <c r="S703" s="423"/>
      <c r="T703" s="437">
        <v>763.64265033962761</v>
      </c>
      <c r="U703" s="417">
        <v>6.2654804120229645E-4</v>
      </c>
      <c r="V703" s="418">
        <v>8.36951030057413E-4</v>
      </c>
      <c r="W703" s="437">
        <v>2.6723258626534709E-3</v>
      </c>
      <c r="X703" s="417">
        <v>7.4127608915906785E-4</v>
      </c>
      <c r="Y703" s="418">
        <v>9.9022619047619046E-4</v>
      </c>
      <c r="Z703" s="437">
        <v>3.4719292591716766E-3</v>
      </c>
      <c r="AA703" s="417">
        <v>1.07468296E-2</v>
      </c>
      <c r="AB703" s="418">
        <v>8.6396335099999996E-3</v>
      </c>
      <c r="AC703" s="437">
        <v>4.8058128237108588E-2</v>
      </c>
      <c r="AD703" s="417">
        <v>3.0581723000000002E-3</v>
      </c>
      <c r="AE703" s="418">
        <v>1.5256866450000001E-3</v>
      </c>
      <c r="AF703" s="437">
        <v>8.9492490148726511E-3</v>
      </c>
      <c r="AG703" s="417">
        <v>1.7474113999999999E-2</v>
      </c>
      <c r="AH703" s="418">
        <v>6.8306953950000001E-3</v>
      </c>
      <c r="AI703" s="437">
        <v>1.0589676491607318E-2</v>
      </c>
      <c r="AJ703" s="417">
        <v>7.8638886000000005E-3</v>
      </c>
      <c r="AK703" s="418">
        <v>3.347078085E-3</v>
      </c>
      <c r="AL703" s="437">
        <v>3.9433907251541778E-3</v>
      </c>
      <c r="AM703" s="417">
        <v>3.3725459200000002E-2</v>
      </c>
      <c r="AN703" s="418">
        <v>2.4692960569999998E-2</v>
      </c>
      <c r="AO703" s="437">
        <v>0.10572234334748681</v>
      </c>
      <c r="AP703" s="417">
        <v>0.12611261000000001</v>
      </c>
      <c r="AQ703" s="418">
        <v>0.17614261249999999</v>
      </c>
      <c r="AR703" s="440">
        <v>0.17614261249999999</v>
      </c>
      <c r="AS703" s="422"/>
      <c r="AT703" s="423"/>
      <c r="AU703" s="423"/>
    </row>
    <row r="704" spans="1:47" x14ac:dyDescent="0.2">
      <c r="A704" s="231">
        <v>1992</v>
      </c>
      <c r="B704" s="232">
        <v>20</v>
      </c>
      <c r="C704" s="417">
        <v>1.99643225</v>
      </c>
      <c r="D704" s="418">
        <v>0.597810862</v>
      </c>
      <c r="E704" s="437">
        <v>5.6494647339019206</v>
      </c>
      <c r="F704" s="417">
        <v>0.90106330000000001</v>
      </c>
      <c r="G704" s="418">
        <v>0.43682227849999999</v>
      </c>
      <c r="H704" s="437">
        <v>1.3666011516657874</v>
      </c>
      <c r="I704" s="417">
        <v>1.6075553899999999</v>
      </c>
      <c r="J704" s="418">
        <v>2.9093562400000001</v>
      </c>
      <c r="K704" s="437">
        <v>7.2955699705745651</v>
      </c>
      <c r="L704" s="420"/>
      <c r="M704" s="421"/>
      <c r="N704" s="437">
        <v>5.4309676146548341E-3</v>
      </c>
      <c r="O704" s="417">
        <v>0.12331233</v>
      </c>
      <c r="P704" s="418">
        <v>0.1668316815</v>
      </c>
      <c r="Q704" s="437">
        <v>0.46508257891165972</v>
      </c>
      <c r="R704" s="422"/>
      <c r="S704" s="423"/>
      <c r="T704" s="437">
        <v>765.2298296935536</v>
      </c>
      <c r="U704" s="417">
        <v>6.2654804120229645E-4</v>
      </c>
      <c r="V704" s="418">
        <v>8.36951030057413E-4</v>
      </c>
      <c r="W704" s="437">
        <v>2.6841186602071273E-3</v>
      </c>
      <c r="X704" s="417">
        <v>7.4127608915906785E-4</v>
      </c>
      <c r="Y704" s="418">
        <v>9.9022619047619046E-4</v>
      </c>
      <c r="Z704" s="437">
        <v>3.5310622225050831E-3</v>
      </c>
      <c r="AA704" s="417">
        <v>1.1210610399999999E-2</v>
      </c>
      <c r="AB704" s="418">
        <v>8.8017061499999997E-3</v>
      </c>
      <c r="AC704" s="437">
        <v>4.8281688271475186E-2</v>
      </c>
      <c r="AD704" s="417">
        <v>3.1896610999999999E-3</v>
      </c>
      <c r="AE704" s="418">
        <v>1.57063807E-3</v>
      </c>
      <c r="AF704" s="437">
        <v>8.9908826105497622E-3</v>
      </c>
      <c r="AG704" s="417">
        <v>1.82274597E-2</v>
      </c>
      <c r="AH704" s="418">
        <v>7.0867103899999997E-3</v>
      </c>
      <c r="AI704" s="437">
        <v>1.063894884419896E-2</v>
      </c>
      <c r="AJ704" s="417">
        <v>8.2029692999999997E-3</v>
      </c>
      <c r="AK704" s="418">
        <v>3.4622916600000001E-3</v>
      </c>
      <c r="AL704" s="437">
        <v>3.9617397069486356E-3</v>
      </c>
      <c r="AM704" s="417">
        <v>3.5179252100000002E-2</v>
      </c>
      <c r="AN704" s="418">
        <v>2.519910698E-2</v>
      </c>
      <c r="AO704" s="437">
        <v>0.10621417260330752</v>
      </c>
      <c r="AP704" s="417">
        <v>0.12611261000000001</v>
      </c>
      <c r="AQ704" s="418">
        <v>0.17614261249999999</v>
      </c>
      <c r="AR704" s="440">
        <v>0.17614261249999999</v>
      </c>
      <c r="AS704" s="422"/>
      <c r="AT704" s="423"/>
      <c r="AU704" s="423"/>
    </row>
    <row r="705" spans="1:47" x14ac:dyDescent="0.2">
      <c r="A705" s="231">
        <v>1992</v>
      </c>
      <c r="B705" s="232">
        <v>21</v>
      </c>
      <c r="C705" s="417">
        <v>2.0740917099999998</v>
      </c>
      <c r="D705" s="418">
        <v>0.62058598300000001</v>
      </c>
      <c r="E705" s="437">
        <v>5.6546152937203722</v>
      </c>
      <c r="F705" s="417">
        <v>0.93918939999999995</v>
      </c>
      <c r="G705" s="418">
        <v>0.45025408700000003</v>
      </c>
      <c r="H705" s="437">
        <v>1.3707455931652244</v>
      </c>
      <c r="I705" s="417">
        <v>1.6311491300000001</v>
      </c>
      <c r="J705" s="418">
        <v>2.9145758829999999</v>
      </c>
      <c r="K705" s="437">
        <v>7.3058311684352573</v>
      </c>
      <c r="L705" s="420"/>
      <c r="M705" s="421"/>
      <c r="N705" s="437">
        <v>5.4393279192642228E-3</v>
      </c>
      <c r="O705" s="417">
        <v>0.12331233</v>
      </c>
      <c r="P705" s="418">
        <v>0.1668316815</v>
      </c>
      <c r="Q705" s="437">
        <v>0.46527774378582942</v>
      </c>
      <c r="R705" s="422"/>
      <c r="S705" s="423"/>
      <c r="T705" s="437">
        <v>766.77236689317022</v>
      </c>
      <c r="U705" s="417">
        <v>6.2654804120229645E-4</v>
      </c>
      <c r="V705" s="418">
        <v>8.36951030057413E-4</v>
      </c>
      <c r="W705" s="437">
        <v>2.692458763016878E-3</v>
      </c>
      <c r="X705" s="417">
        <v>7.4127608915906785E-4</v>
      </c>
      <c r="Y705" s="418">
        <v>9.9022619047619046E-4</v>
      </c>
      <c r="Z705" s="437">
        <v>3.5698061076077504E-3</v>
      </c>
      <c r="AA705" s="417">
        <v>1.16844475E-2</v>
      </c>
      <c r="AB705" s="418">
        <v>8.9719206299999996E-3</v>
      </c>
      <c r="AC705" s="437">
        <v>4.8428211611448127E-2</v>
      </c>
      <c r="AD705" s="417">
        <v>3.3249895000000002E-3</v>
      </c>
      <c r="AE705" s="418">
        <v>1.6185448E-3</v>
      </c>
      <c r="AF705" s="437">
        <v>9.0181512770518904E-3</v>
      </c>
      <c r="AG705" s="417">
        <v>1.8998027899999999E-2</v>
      </c>
      <c r="AH705" s="418">
        <v>7.3570897449999999E-3</v>
      </c>
      <c r="AI705" s="437">
        <v>1.0671224366854601E-2</v>
      </c>
      <c r="AJ705" s="417">
        <v>8.5492116999999999E-3</v>
      </c>
      <c r="AK705" s="418">
        <v>3.5842977500000002E-3</v>
      </c>
      <c r="AL705" s="437">
        <v>3.973749762891287E-3</v>
      </c>
      <c r="AM705" s="417">
        <v>3.6666589899999998E-2</v>
      </c>
      <c r="AN705" s="418">
        <v>2.5731043780000001E-2</v>
      </c>
      <c r="AO705" s="437">
        <v>0.10653639866911663</v>
      </c>
      <c r="AP705" s="417">
        <v>0.12611261000000001</v>
      </c>
      <c r="AQ705" s="418">
        <v>0.17614261249999999</v>
      </c>
      <c r="AR705" s="440">
        <v>0.17614261249999999</v>
      </c>
      <c r="AS705" s="422"/>
      <c r="AT705" s="423"/>
      <c r="AU705" s="423"/>
    </row>
    <row r="706" spans="1:47" x14ac:dyDescent="0.2">
      <c r="A706" s="231">
        <v>1992</v>
      </c>
      <c r="B706" s="232">
        <v>22</v>
      </c>
      <c r="C706" s="417">
        <v>2.1547496900000001</v>
      </c>
      <c r="D706" s="418">
        <v>0.64495486300000004</v>
      </c>
      <c r="E706" s="437">
        <v>5.6616995386515585</v>
      </c>
      <c r="F706" s="417">
        <v>0.97823167</v>
      </c>
      <c r="G706" s="418">
        <v>0.46446750749999999</v>
      </c>
      <c r="H706" s="437">
        <v>1.3764698097352388</v>
      </c>
      <c r="I706" s="417">
        <v>1.6541140599999999</v>
      </c>
      <c r="J706" s="418">
        <v>2.9196739300000001</v>
      </c>
      <c r="K706" s="437">
        <v>7.3199986147855824</v>
      </c>
      <c r="L706" s="420"/>
      <c r="M706" s="421"/>
      <c r="N706" s="437">
        <v>5.4508557743440213E-3</v>
      </c>
      <c r="O706" s="417">
        <v>0.12331233</v>
      </c>
      <c r="P706" s="418">
        <v>0.1668316815</v>
      </c>
      <c r="Q706" s="437">
        <v>0.46554772319642029</v>
      </c>
      <c r="R706" s="422"/>
      <c r="S706" s="423"/>
      <c r="T706" s="437">
        <v>768.22091181772873</v>
      </c>
      <c r="U706" s="417">
        <v>6.2654804120229645E-4</v>
      </c>
      <c r="V706" s="418">
        <v>8.36951030057413E-4</v>
      </c>
      <c r="W706" s="437">
        <v>2.7037175662661108E-3</v>
      </c>
      <c r="X706" s="417">
        <v>7.4127608915906785E-4</v>
      </c>
      <c r="Y706" s="418">
        <v>9.9022619047619046E-4</v>
      </c>
      <c r="Z706" s="437">
        <v>3.6233251591780086E-3</v>
      </c>
      <c r="AA706" s="417">
        <v>1.21693453E-2</v>
      </c>
      <c r="AB706" s="418">
        <v>9.1518081400000003E-3</v>
      </c>
      <c r="AC706" s="437">
        <v>4.8630286770033247E-2</v>
      </c>
      <c r="AD706" s="417">
        <v>3.4632169000000002E-3</v>
      </c>
      <c r="AE706" s="418">
        <v>1.668814865E-3</v>
      </c>
      <c r="AF706" s="437">
        <v>9.055810828338633E-3</v>
      </c>
      <c r="AG706" s="417">
        <v>1.97881894E-2</v>
      </c>
      <c r="AH706" s="418">
        <v>7.6433219500000003E-3</v>
      </c>
      <c r="AI706" s="437">
        <v>1.0715782251971891E-2</v>
      </c>
      <c r="AJ706" s="417">
        <v>8.9048309000000006E-3</v>
      </c>
      <c r="AK706" s="418">
        <v>3.7133580550000002E-3</v>
      </c>
      <c r="AL706" s="437">
        <v>3.9903417433605932E-3</v>
      </c>
      <c r="AM706" s="417">
        <v>3.8191342199999999E-2</v>
      </c>
      <c r="AN706" s="418">
        <v>2.629346728E-2</v>
      </c>
      <c r="AO706" s="437">
        <v>0.10698140698793909</v>
      </c>
      <c r="AP706" s="417">
        <v>0.12611261000000001</v>
      </c>
      <c r="AQ706" s="418">
        <v>0.17614261249999999</v>
      </c>
      <c r="AR706" s="440">
        <v>0.17614261249999999</v>
      </c>
      <c r="AS706" s="422"/>
      <c r="AT706" s="423"/>
      <c r="AU706" s="423"/>
    </row>
    <row r="707" spans="1:47" x14ac:dyDescent="0.2">
      <c r="A707" s="231">
        <v>1992</v>
      </c>
      <c r="B707" s="232">
        <v>23</v>
      </c>
      <c r="C707" s="417">
        <v>2.2384293300000002</v>
      </c>
      <c r="D707" s="418">
        <v>0.6709650385</v>
      </c>
      <c r="E707" s="437">
        <v>5.4733805299069553</v>
      </c>
      <c r="F707" s="417">
        <v>1.01830865</v>
      </c>
      <c r="G707" s="418">
        <v>0.47956187950000001</v>
      </c>
      <c r="H707" s="437">
        <v>1.3336030082438437</v>
      </c>
      <c r="I707" s="417">
        <v>1.67672113</v>
      </c>
      <c r="J707" s="418">
        <v>2.9246708875</v>
      </c>
      <c r="K707" s="437">
        <v>7.3748413523439718</v>
      </c>
      <c r="L707" s="420"/>
      <c r="M707" s="421"/>
      <c r="N707" s="437">
        <v>5.7216816268447993E-3</v>
      </c>
      <c r="O707" s="417">
        <v>0.12331233</v>
      </c>
      <c r="P707" s="418">
        <v>0.1668316815</v>
      </c>
      <c r="Q707" s="437">
        <v>0.44731452991940412</v>
      </c>
      <c r="R707" s="422"/>
      <c r="S707" s="423"/>
      <c r="T707" s="437">
        <v>769.51258467478692</v>
      </c>
      <c r="U707" s="417">
        <v>6.2654804120229645E-4</v>
      </c>
      <c r="V707" s="418">
        <v>8.36951030057413E-4</v>
      </c>
      <c r="W707" s="437">
        <v>2.6195188138697372E-3</v>
      </c>
      <c r="X707" s="417">
        <v>7.4127608915906785E-4</v>
      </c>
      <c r="Y707" s="418">
        <v>9.9022619047619046E-4</v>
      </c>
      <c r="Z707" s="437">
        <v>3.6781227571953813E-3</v>
      </c>
      <c r="AA707" s="417">
        <v>1.2668459599999999E-2</v>
      </c>
      <c r="AB707" s="418">
        <v>9.3420840549999998E-3</v>
      </c>
      <c r="AC707" s="437">
        <v>4.711588253345414E-2</v>
      </c>
      <c r="AD707" s="417">
        <v>3.6050230000000002E-3</v>
      </c>
      <c r="AE707" s="418">
        <v>1.7223673200000001E-3</v>
      </c>
      <c r="AF707" s="437">
        <v>8.7737936307491389E-3</v>
      </c>
      <c r="AG707" s="417">
        <v>2.05983322E-2</v>
      </c>
      <c r="AH707" s="418">
        <v>7.9469780899999991E-3</v>
      </c>
      <c r="AI707" s="437">
        <v>1.0382074259441753E-2</v>
      </c>
      <c r="AJ707" s="417">
        <v>9.2692400999999994E-3</v>
      </c>
      <c r="AK707" s="418">
        <v>3.8504022999999998E-3</v>
      </c>
      <c r="AL707" s="437">
        <v>3.8660819325396297E-3</v>
      </c>
      <c r="AM707" s="417">
        <v>3.9756302E-2</v>
      </c>
      <c r="AN707" s="418">
        <v>2.6888859365E-2</v>
      </c>
      <c r="AO707" s="437">
        <v>0.10364961250920568</v>
      </c>
      <c r="AP707" s="417">
        <v>0.12611261000000001</v>
      </c>
      <c r="AQ707" s="418">
        <v>0.17614261249999999</v>
      </c>
      <c r="AR707" s="440">
        <v>0.17614261249999999</v>
      </c>
      <c r="AS707" s="422"/>
      <c r="AT707" s="423"/>
      <c r="AU707" s="423"/>
    </row>
    <row r="708" spans="1:47" x14ac:dyDescent="0.2">
      <c r="A708" s="231">
        <v>1992</v>
      </c>
      <c r="B708" s="232">
        <v>24</v>
      </c>
      <c r="C708" s="417">
        <v>2.3253833699999999</v>
      </c>
      <c r="D708" s="418">
        <v>0.69881914599999995</v>
      </c>
      <c r="E708" s="437">
        <v>5.4796293911457692</v>
      </c>
      <c r="F708" s="417">
        <v>1.0595545500000001</v>
      </c>
      <c r="G708" s="418">
        <v>0.49562078100000001</v>
      </c>
      <c r="H708" s="437">
        <v>1.3386312006656611</v>
      </c>
      <c r="I708" s="417">
        <v>1.69876564</v>
      </c>
      <c r="J708" s="418">
        <v>2.9295778074999999</v>
      </c>
      <c r="K708" s="437">
        <v>7.3878152091534961</v>
      </c>
      <c r="L708" s="420"/>
      <c r="M708" s="421"/>
      <c r="N708" s="437">
        <v>5.7326965985316407E-3</v>
      </c>
      <c r="O708" s="417">
        <v>0.12331233</v>
      </c>
      <c r="P708" s="418">
        <v>0.1668316815</v>
      </c>
      <c r="Q708" s="437">
        <v>0.44754924361531151</v>
      </c>
      <c r="R708" s="422"/>
      <c r="S708" s="423"/>
      <c r="T708" s="437">
        <v>770.58230299957461</v>
      </c>
      <c r="U708" s="417">
        <v>6.2654804120229645E-4</v>
      </c>
      <c r="V708" s="418">
        <v>8.36951030057413E-4</v>
      </c>
      <c r="W708" s="437">
        <v>2.6293994871007982E-3</v>
      </c>
      <c r="X708" s="417">
        <v>7.4127608915906785E-4</v>
      </c>
      <c r="Y708" s="418">
        <v>9.9022619047619046E-4</v>
      </c>
      <c r="Z708" s="437">
        <v>3.7268258421649437E-3</v>
      </c>
      <c r="AA708" s="417">
        <v>1.3181263E-2</v>
      </c>
      <c r="AB708" s="418">
        <v>9.5444989850000002E-3</v>
      </c>
      <c r="AC708" s="437">
        <v>4.7293603970545967E-2</v>
      </c>
      <c r="AD708" s="417">
        <v>3.7502007000000002E-3</v>
      </c>
      <c r="AE708" s="418">
        <v>1.7791862049999999E-3</v>
      </c>
      <c r="AF708" s="437">
        <v>8.8068796432040665E-3</v>
      </c>
      <c r="AG708" s="417">
        <v>2.1432329399999998E-2</v>
      </c>
      <c r="AH708" s="418">
        <v>8.2711818499999999E-3</v>
      </c>
      <c r="AI708" s="437">
        <v>1.0421223524414765E-2</v>
      </c>
      <c r="AJ708" s="417">
        <v>9.6442870999999993E-3</v>
      </c>
      <c r="AK708" s="418">
        <v>3.996428055E-3</v>
      </c>
      <c r="AL708" s="437">
        <v>3.8806567155270691E-3</v>
      </c>
      <c r="AM708" s="417">
        <v>4.1365067899999997E-2</v>
      </c>
      <c r="AN708" s="418">
        <v>2.7522145394999999E-2</v>
      </c>
      <c r="AO708" s="437">
        <v>0.10404050905554924</v>
      </c>
      <c r="AP708" s="417">
        <v>0.12611261000000001</v>
      </c>
      <c r="AQ708" s="418">
        <v>0.17614261249999999</v>
      </c>
      <c r="AR708" s="440">
        <v>0.17614261249999999</v>
      </c>
      <c r="AS708" s="422"/>
      <c r="AT708" s="423"/>
      <c r="AU708" s="423"/>
    </row>
    <row r="709" spans="1:47" x14ac:dyDescent="0.2">
      <c r="A709" s="231">
        <v>1992</v>
      </c>
      <c r="B709" s="232">
        <v>25</v>
      </c>
      <c r="C709" s="417">
        <v>2.4157565499999998</v>
      </c>
      <c r="D709" s="418">
        <v>0.72874204149999999</v>
      </c>
      <c r="E709" s="437">
        <v>5.4845804595314762</v>
      </c>
      <c r="F709" s="417">
        <v>1.1018984300000001</v>
      </c>
      <c r="G709" s="418">
        <v>0.51278375200000004</v>
      </c>
      <c r="H709" s="437">
        <v>1.34262859620269</v>
      </c>
      <c r="I709" s="417">
        <v>1.7204025199999999</v>
      </c>
      <c r="J709" s="418">
        <v>2.9345247429999999</v>
      </c>
      <c r="K709" s="437">
        <v>7.3981333285126345</v>
      </c>
      <c r="L709" s="420"/>
      <c r="M709" s="421"/>
      <c r="N709" s="437">
        <v>5.7414162337642866E-3</v>
      </c>
      <c r="O709" s="417">
        <v>0.12331233</v>
      </c>
      <c r="P709" s="418">
        <v>0.1668316815</v>
      </c>
      <c r="Q709" s="437">
        <v>0.447736209356349</v>
      </c>
      <c r="R709" s="422"/>
      <c r="S709" s="423"/>
      <c r="T709" s="437">
        <v>771.39081302534635</v>
      </c>
      <c r="U709" s="417">
        <v>6.2654804120229645E-4</v>
      </c>
      <c r="V709" s="418">
        <v>8.36951030057413E-4</v>
      </c>
      <c r="W709" s="437">
        <v>2.6372501658167556E-3</v>
      </c>
      <c r="X709" s="417">
        <v>7.4127608915906785E-4</v>
      </c>
      <c r="Y709" s="418">
        <v>9.9022619047619046E-4</v>
      </c>
      <c r="Z709" s="437">
        <v>3.7655740259518815E-3</v>
      </c>
      <c r="AA709" s="417">
        <v>1.37086547E-2</v>
      </c>
      <c r="AB709" s="418">
        <v>9.7599792249999998E-3</v>
      </c>
      <c r="AC709" s="437">
        <v>4.7434789924656592E-2</v>
      </c>
      <c r="AD709" s="417">
        <v>3.9009867999999998E-3</v>
      </c>
      <c r="AE709" s="418">
        <v>1.83964609E-3</v>
      </c>
      <c r="AF709" s="437">
        <v>8.8331730388034099E-3</v>
      </c>
      <c r="AG709" s="417">
        <v>2.2290936300000001E-2</v>
      </c>
      <c r="AH709" s="418">
        <v>8.6166640300000003E-3</v>
      </c>
      <c r="AI709" s="437">
        <v>1.0452336296115491E-2</v>
      </c>
      <c r="AJ709" s="417">
        <v>1.0030993699999999E-2</v>
      </c>
      <c r="AK709" s="418">
        <v>4.1520578650000002E-3</v>
      </c>
      <c r="AL709" s="437">
        <v>3.8922415371880291E-3</v>
      </c>
      <c r="AM709" s="417">
        <v>4.3021458200000001E-2</v>
      </c>
      <c r="AN709" s="418">
        <v>2.8196588105E-2</v>
      </c>
      <c r="AO709" s="437">
        <v>0.10435105477770923</v>
      </c>
      <c r="AP709" s="417">
        <v>0.12611261000000001</v>
      </c>
      <c r="AQ709" s="418">
        <v>0.17614261249999999</v>
      </c>
      <c r="AR709" s="440">
        <v>0.17614261249999999</v>
      </c>
      <c r="AS709" s="422"/>
      <c r="AT709" s="423"/>
      <c r="AU709" s="423"/>
    </row>
    <row r="710" spans="1:47" x14ac:dyDescent="0.2">
      <c r="A710" s="231">
        <v>1992</v>
      </c>
      <c r="B710" s="232">
        <v>26</v>
      </c>
      <c r="C710" s="417">
        <v>2.4157565499999998</v>
      </c>
      <c r="D710" s="418">
        <v>0.72874204149999999</v>
      </c>
      <c r="E710" s="437">
        <v>5.4880121158902027</v>
      </c>
      <c r="F710" s="417">
        <v>1.1018984300000001</v>
      </c>
      <c r="G710" s="418">
        <v>0.51278375200000004</v>
      </c>
      <c r="H710" s="437">
        <v>1.3453885654152715</v>
      </c>
      <c r="I710" s="417">
        <v>1.7204025199999999</v>
      </c>
      <c r="J710" s="418">
        <v>2.9345247429999999</v>
      </c>
      <c r="K710" s="437">
        <v>7.4052574209386064</v>
      </c>
      <c r="L710" s="420"/>
      <c r="M710" s="421"/>
      <c r="N710" s="437">
        <v>5.7474637516962499E-3</v>
      </c>
      <c r="O710" s="417">
        <v>0.12331233</v>
      </c>
      <c r="P710" s="418">
        <v>0.1668316815</v>
      </c>
      <c r="Q710" s="437">
        <v>0.44786496496016881</v>
      </c>
      <c r="R710" s="422"/>
      <c r="S710" s="423"/>
      <c r="T710" s="437">
        <v>771.87867704080952</v>
      </c>
      <c r="U710" s="417">
        <v>6.2654804120229645E-4</v>
      </c>
      <c r="V710" s="418">
        <v>8.36951030057413E-4</v>
      </c>
      <c r="W710" s="437">
        <v>2.6426795510069794E-3</v>
      </c>
      <c r="X710" s="417">
        <v>7.4127608915906785E-4</v>
      </c>
      <c r="Y710" s="418">
        <v>9.9022619047619046E-4</v>
      </c>
      <c r="Z710" s="437">
        <v>3.7923244448551212E-3</v>
      </c>
      <c r="AA710" s="417">
        <v>1.37086547E-2</v>
      </c>
      <c r="AB710" s="418">
        <v>9.7599792249999998E-3</v>
      </c>
      <c r="AC710" s="437">
        <v>4.7532381553822993E-2</v>
      </c>
      <c r="AD710" s="417">
        <v>3.9009867999999998E-3</v>
      </c>
      <c r="AE710" s="418">
        <v>1.83964609E-3</v>
      </c>
      <c r="AF710" s="437">
        <v>8.8513440245401795E-3</v>
      </c>
      <c r="AG710" s="417">
        <v>2.2290936300000001E-2</v>
      </c>
      <c r="AH710" s="418">
        <v>8.6166640300000003E-3</v>
      </c>
      <c r="AI710" s="437">
        <v>1.0473825790770866E-2</v>
      </c>
      <c r="AJ710" s="417">
        <v>1.0030993699999999E-2</v>
      </c>
      <c r="AK710" s="418">
        <v>4.1520578650000002E-3</v>
      </c>
      <c r="AL710" s="437">
        <v>3.9002485505484985E-3</v>
      </c>
      <c r="AM710" s="417">
        <v>4.3021458200000001E-2</v>
      </c>
      <c r="AN710" s="418">
        <v>2.8196588105E-2</v>
      </c>
      <c r="AO710" s="437">
        <v>0.10456569289108118</v>
      </c>
      <c r="AP710" s="417">
        <v>0.12611261000000001</v>
      </c>
      <c r="AQ710" s="418">
        <v>0.17614261249999999</v>
      </c>
      <c r="AR710" s="440">
        <v>0.17614261249999999</v>
      </c>
      <c r="AS710" s="422"/>
      <c r="AT710" s="423"/>
      <c r="AU710" s="423"/>
    </row>
    <row r="711" spans="1:47" x14ac:dyDescent="0.2">
      <c r="A711" s="231">
        <v>1992</v>
      </c>
      <c r="B711" s="232">
        <v>27</v>
      </c>
      <c r="C711" s="417">
        <v>2.4157565499999998</v>
      </c>
      <c r="D711" s="418">
        <v>0.72874204149999999</v>
      </c>
      <c r="E711" s="437">
        <v>5.4895117150444799</v>
      </c>
      <c r="F711" s="417">
        <v>1.1018984300000001</v>
      </c>
      <c r="G711" s="418">
        <v>0.51278375200000004</v>
      </c>
      <c r="H711" s="437">
        <v>1.3465976599898044</v>
      </c>
      <c r="I711" s="417">
        <v>1.7204025199999999</v>
      </c>
      <c r="J711" s="418">
        <v>2.9345247429999999</v>
      </c>
      <c r="K711" s="437">
        <v>7.4083805062049946</v>
      </c>
      <c r="L711" s="420"/>
      <c r="M711" s="421"/>
      <c r="N711" s="437">
        <v>5.7501087943103686E-3</v>
      </c>
      <c r="O711" s="417">
        <v>0.12331233</v>
      </c>
      <c r="P711" s="418">
        <v>0.1668316815</v>
      </c>
      <c r="Q711" s="437">
        <v>0.44792124870886585</v>
      </c>
      <c r="R711" s="422"/>
      <c r="S711" s="423"/>
      <c r="T711" s="437">
        <v>771.9695588429048</v>
      </c>
      <c r="U711" s="417">
        <v>6.2654804120229645E-4</v>
      </c>
      <c r="V711" s="418">
        <v>8.36951030057413E-4</v>
      </c>
      <c r="W711" s="437">
        <v>2.6450529112138472E-3</v>
      </c>
      <c r="X711" s="417">
        <v>7.4127608915906785E-4</v>
      </c>
      <c r="Y711" s="418">
        <v>9.9022619047619046E-4</v>
      </c>
      <c r="Z711" s="437">
        <v>3.8040356655176526E-3</v>
      </c>
      <c r="AA711" s="417">
        <v>1.37086547E-2</v>
      </c>
      <c r="AB711" s="418">
        <v>9.7599792249999998E-3</v>
      </c>
      <c r="AC711" s="437">
        <v>4.7575045732617838E-2</v>
      </c>
      <c r="AD711" s="417">
        <v>3.9009867999999998E-3</v>
      </c>
      <c r="AE711" s="418">
        <v>1.83964609E-3</v>
      </c>
      <c r="AF711" s="437">
        <v>8.8592824378312136E-3</v>
      </c>
      <c r="AG711" s="417">
        <v>2.2290936300000001E-2</v>
      </c>
      <c r="AH711" s="418">
        <v>8.6166640300000003E-3</v>
      </c>
      <c r="AI711" s="437">
        <v>1.0483225740941061E-2</v>
      </c>
      <c r="AJ711" s="417">
        <v>1.0030993699999999E-2</v>
      </c>
      <c r="AK711" s="418">
        <v>4.1520578650000002E-3</v>
      </c>
      <c r="AL711" s="437">
        <v>3.9037536696899899E-3</v>
      </c>
      <c r="AM711" s="417">
        <v>4.3021458200000001E-2</v>
      </c>
      <c r="AN711" s="418">
        <v>2.8196588105E-2</v>
      </c>
      <c r="AO711" s="437">
        <v>0.1046598186761494</v>
      </c>
      <c r="AP711" s="417">
        <v>0.12611261000000001</v>
      </c>
      <c r="AQ711" s="418">
        <v>0.17614261249999999</v>
      </c>
      <c r="AR711" s="440">
        <v>0.17614261249999999</v>
      </c>
      <c r="AS711" s="422"/>
      <c r="AT711" s="423"/>
      <c r="AU711" s="423"/>
    </row>
    <row r="712" spans="1:47" x14ac:dyDescent="0.2">
      <c r="A712" s="231">
        <v>1992</v>
      </c>
      <c r="B712" s="232">
        <v>28</v>
      </c>
      <c r="C712" s="417">
        <v>2.4157565499999998</v>
      </c>
      <c r="D712" s="418">
        <v>0.72874204149999999</v>
      </c>
      <c r="E712" s="437">
        <v>5.4903778548424071</v>
      </c>
      <c r="F712" s="417">
        <v>1.1018984300000001</v>
      </c>
      <c r="G712" s="418">
        <v>0.51278375200000004</v>
      </c>
      <c r="H712" s="437">
        <v>1.3473061231197909</v>
      </c>
      <c r="I712" s="417">
        <v>1.7204025199999999</v>
      </c>
      <c r="J712" s="418">
        <v>2.9345247429999999</v>
      </c>
      <c r="K712" s="437">
        <v>7.4102011289096881</v>
      </c>
      <c r="L712" s="420"/>
      <c r="M712" s="421"/>
      <c r="N712" s="437">
        <v>5.751663630990435E-3</v>
      </c>
      <c r="O712" s="417">
        <v>0.12331233</v>
      </c>
      <c r="P712" s="418">
        <v>0.1668316815</v>
      </c>
      <c r="Q712" s="437">
        <v>0.44795539188348238</v>
      </c>
      <c r="R712" s="422"/>
      <c r="S712" s="423"/>
      <c r="T712" s="437">
        <v>771.95729621173666</v>
      </c>
      <c r="U712" s="417">
        <v>6.2654804120229645E-4</v>
      </c>
      <c r="V712" s="418">
        <v>8.36951030057413E-4</v>
      </c>
      <c r="W712" s="437">
        <v>2.6464438611992335E-3</v>
      </c>
      <c r="X712" s="417">
        <v>7.4127608915906785E-4</v>
      </c>
      <c r="Y712" s="418">
        <v>9.9022619047619046E-4</v>
      </c>
      <c r="Z712" s="437">
        <v>3.8108648058574474E-3</v>
      </c>
      <c r="AA712" s="417">
        <v>1.37086547E-2</v>
      </c>
      <c r="AB712" s="418">
        <v>9.7599792249999998E-3</v>
      </c>
      <c r="AC712" s="437">
        <v>4.7600043879594219E-2</v>
      </c>
      <c r="AD712" s="417">
        <v>3.9009867999999998E-3</v>
      </c>
      <c r="AE712" s="418">
        <v>1.83964609E-3</v>
      </c>
      <c r="AF712" s="437">
        <v>8.8639271567373928E-3</v>
      </c>
      <c r="AG712" s="417">
        <v>2.2290936300000001E-2</v>
      </c>
      <c r="AH712" s="418">
        <v>8.6166640300000003E-3</v>
      </c>
      <c r="AI712" s="437">
        <v>1.0488745260726394E-2</v>
      </c>
      <c r="AJ712" s="417">
        <v>1.0030993699999999E-2</v>
      </c>
      <c r="AK712" s="418">
        <v>4.1520578650000002E-3</v>
      </c>
      <c r="AL712" s="437">
        <v>3.9058019501706817E-3</v>
      </c>
      <c r="AM712" s="417">
        <v>4.3021458200000001E-2</v>
      </c>
      <c r="AN712" s="418">
        <v>2.8196588105E-2</v>
      </c>
      <c r="AO712" s="437">
        <v>0.10471462253175397</v>
      </c>
      <c r="AP712" s="417">
        <v>0.12611261000000001</v>
      </c>
      <c r="AQ712" s="418">
        <v>0.17614261249999999</v>
      </c>
      <c r="AR712" s="440">
        <v>0.17614261249999999</v>
      </c>
      <c r="AS712" s="422"/>
      <c r="AT712" s="423"/>
      <c r="AU712" s="423"/>
    </row>
    <row r="713" spans="1:47" x14ac:dyDescent="0.2">
      <c r="A713" s="231">
        <v>1992</v>
      </c>
      <c r="B713" s="232">
        <v>29</v>
      </c>
      <c r="C713" s="417">
        <v>2.4157565499999998</v>
      </c>
      <c r="D713" s="418">
        <v>0.72874204149999999</v>
      </c>
      <c r="E713" s="437">
        <v>5.4910882772910075</v>
      </c>
      <c r="F713" s="417">
        <v>1.1018984300000001</v>
      </c>
      <c r="G713" s="418">
        <v>0.51278375200000004</v>
      </c>
      <c r="H713" s="437">
        <v>1.3478799068118914</v>
      </c>
      <c r="I713" s="417">
        <v>1.7204025199999999</v>
      </c>
      <c r="J713" s="418">
        <v>2.9345247429999999</v>
      </c>
      <c r="K713" s="437">
        <v>7.4116619620157413</v>
      </c>
      <c r="L713" s="420"/>
      <c r="M713" s="421"/>
      <c r="N713" s="437">
        <v>5.7529229218071078E-3</v>
      </c>
      <c r="O713" s="417">
        <v>0.12331233</v>
      </c>
      <c r="P713" s="418">
        <v>0.1668316815</v>
      </c>
      <c r="Q713" s="437">
        <v>0.44798111681987707</v>
      </c>
      <c r="R713" s="422"/>
      <c r="S713" s="423"/>
      <c r="T713" s="437">
        <v>771.93271419224027</v>
      </c>
      <c r="U713" s="417">
        <v>6.2654804120229645E-4</v>
      </c>
      <c r="V713" s="418">
        <v>8.36951030057413E-4</v>
      </c>
      <c r="W713" s="437">
        <v>2.6475618104427031E-3</v>
      </c>
      <c r="X713" s="417">
        <v>7.4127608915906785E-4</v>
      </c>
      <c r="Y713" s="418">
        <v>9.9022619047619046E-4</v>
      </c>
      <c r="Z713" s="437">
        <v>3.8164162997681088E-3</v>
      </c>
      <c r="AA713" s="417">
        <v>1.37086547E-2</v>
      </c>
      <c r="AB713" s="418">
        <v>9.7599792249999998E-3</v>
      </c>
      <c r="AC713" s="437">
        <v>4.7620266485684688E-2</v>
      </c>
      <c r="AD713" s="417">
        <v>3.9009867999999998E-3</v>
      </c>
      <c r="AE713" s="418">
        <v>1.83964609E-3</v>
      </c>
      <c r="AF713" s="437">
        <v>8.86770112216154E-3</v>
      </c>
      <c r="AG713" s="417">
        <v>2.2290936300000001E-2</v>
      </c>
      <c r="AH713" s="418">
        <v>8.6166640300000003E-3</v>
      </c>
      <c r="AI713" s="437">
        <v>1.0493207655806195E-2</v>
      </c>
      <c r="AJ713" s="417">
        <v>1.0030993699999999E-2</v>
      </c>
      <c r="AK713" s="418">
        <v>4.1520578650000002E-3</v>
      </c>
      <c r="AL713" s="437">
        <v>3.9074562486147678E-3</v>
      </c>
      <c r="AM713" s="417">
        <v>4.3021458200000001E-2</v>
      </c>
      <c r="AN713" s="418">
        <v>2.8196588105E-2</v>
      </c>
      <c r="AO713" s="437">
        <v>0.10475887176064971</v>
      </c>
      <c r="AP713" s="417">
        <v>0.12611261000000001</v>
      </c>
      <c r="AQ713" s="418">
        <v>0.17614261249999999</v>
      </c>
      <c r="AR713" s="440">
        <v>0.17614261249999999</v>
      </c>
      <c r="AS713" s="422"/>
      <c r="AT713" s="423"/>
      <c r="AU713" s="423"/>
    </row>
    <row r="714" spans="1:47" x14ac:dyDescent="0.2">
      <c r="A714" s="231">
        <v>1992</v>
      </c>
      <c r="B714" s="232">
        <v>30</v>
      </c>
      <c r="C714" s="417">
        <v>2.4157565499999998</v>
      </c>
      <c r="D714" s="418">
        <v>0.72874204149999999</v>
      </c>
      <c r="E714" s="437">
        <v>5.4916605674582071</v>
      </c>
      <c r="F714" s="417">
        <v>1.1018984300000001</v>
      </c>
      <c r="G714" s="418">
        <v>0.51278375200000004</v>
      </c>
      <c r="H714" s="437">
        <v>1.3483348769549555</v>
      </c>
      <c r="I714" s="417">
        <v>1.7204025199999999</v>
      </c>
      <c r="J714" s="418">
        <v>2.9345247429999999</v>
      </c>
      <c r="K714" s="437">
        <v>7.4128335955479576</v>
      </c>
      <c r="L714" s="420"/>
      <c r="M714" s="421"/>
      <c r="N714" s="437">
        <v>5.7539104633466233E-3</v>
      </c>
      <c r="O714" s="417">
        <v>0.12331233</v>
      </c>
      <c r="P714" s="418">
        <v>0.1668316815</v>
      </c>
      <c r="Q714" s="437">
        <v>0.44800255360692071</v>
      </c>
      <c r="R714" s="422"/>
      <c r="S714" s="423"/>
      <c r="T714" s="437">
        <v>771.90428816728945</v>
      </c>
      <c r="U714" s="417">
        <v>6.2654804120229645E-4</v>
      </c>
      <c r="V714" s="418">
        <v>8.36951030057413E-4</v>
      </c>
      <c r="W714" s="437">
        <v>2.6484632913717806E-3</v>
      </c>
      <c r="X714" s="417">
        <v>7.4127608915906785E-4</v>
      </c>
      <c r="Y714" s="418">
        <v>9.9022619047619046E-4</v>
      </c>
      <c r="Z714" s="437">
        <v>3.8208327683644438E-3</v>
      </c>
      <c r="AA714" s="417">
        <v>1.37086547E-2</v>
      </c>
      <c r="AB714" s="418">
        <v>9.7599792249999998E-3</v>
      </c>
      <c r="AC714" s="437">
        <v>4.7636283355705716E-2</v>
      </c>
      <c r="AD714" s="417">
        <v>3.9009867999999998E-3</v>
      </c>
      <c r="AE714" s="418">
        <v>1.83964609E-3</v>
      </c>
      <c r="AF714" s="437">
        <v>8.8706994990903343E-3</v>
      </c>
      <c r="AG714" s="417">
        <v>2.2290936300000001E-2</v>
      </c>
      <c r="AH714" s="418">
        <v>8.6166640300000003E-3</v>
      </c>
      <c r="AI714" s="437">
        <v>1.0496729515916237E-2</v>
      </c>
      <c r="AJ714" s="417">
        <v>1.0030993699999999E-2</v>
      </c>
      <c r="AK714" s="418">
        <v>4.1520578650000002E-3</v>
      </c>
      <c r="AL714" s="437">
        <v>3.9087794319248364E-3</v>
      </c>
      <c r="AM714" s="417">
        <v>4.3021458200000001E-2</v>
      </c>
      <c r="AN714" s="418">
        <v>2.8196588105E-2</v>
      </c>
      <c r="AO714" s="437">
        <v>0.10479443738652182</v>
      </c>
      <c r="AP714" s="417">
        <v>0.12611261000000001</v>
      </c>
      <c r="AQ714" s="418">
        <v>0.17614261249999999</v>
      </c>
      <c r="AR714" s="440">
        <v>0.17614261249999999</v>
      </c>
      <c r="AS714" s="422"/>
      <c r="AT714" s="423"/>
      <c r="AU714" s="423"/>
    </row>
    <row r="715" spans="1:47" x14ac:dyDescent="0.2">
      <c r="A715" s="231">
        <v>1992</v>
      </c>
      <c r="B715" s="232">
        <v>31</v>
      </c>
      <c r="C715" s="417">
        <v>2.4157565499999998</v>
      </c>
      <c r="D715" s="418">
        <v>0.72874204149999999</v>
      </c>
      <c r="E715" s="437">
        <v>5.4921222177012083</v>
      </c>
      <c r="F715" s="417">
        <v>1.1018984300000001</v>
      </c>
      <c r="G715" s="418">
        <v>0.51278375200000004</v>
      </c>
      <c r="H715" s="437">
        <v>1.3487032774853944</v>
      </c>
      <c r="I715" s="417">
        <v>1.7204025199999999</v>
      </c>
      <c r="J715" s="418">
        <v>2.9345247429999999</v>
      </c>
      <c r="K715" s="437">
        <v>7.413792716968981</v>
      </c>
      <c r="L715" s="420"/>
      <c r="M715" s="421"/>
      <c r="N715" s="437">
        <v>5.7547195724681451E-3</v>
      </c>
      <c r="O715" s="417">
        <v>0.12331233</v>
      </c>
      <c r="P715" s="418">
        <v>0.1668316815</v>
      </c>
      <c r="Q715" s="437">
        <v>0.44801922256630333</v>
      </c>
      <c r="R715" s="422"/>
      <c r="S715" s="423"/>
      <c r="T715" s="437">
        <v>771.87828289678282</v>
      </c>
      <c r="U715" s="417">
        <v>6.2654804120229645E-4</v>
      </c>
      <c r="V715" s="418">
        <v>8.36951030057413E-4</v>
      </c>
      <c r="W715" s="437">
        <v>2.6491891481716938E-3</v>
      </c>
      <c r="X715" s="417">
        <v>7.4127608915906785E-4</v>
      </c>
      <c r="Y715" s="418">
        <v>9.9022619047619046E-4</v>
      </c>
      <c r="Z715" s="437">
        <v>3.8243965741306583E-3</v>
      </c>
      <c r="AA715" s="417">
        <v>1.37086547E-2</v>
      </c>
      <c r="AB715" s="418">
        <v>9.7599792249999998E-3</v>
      </c>
      <c r="AC715" s="437">
        <v>4.7649373178017936E-2</v>
      </c>
      <c r="AD715" s="417">
        <v>3.9009867999999998E-3</v>
      </c>
      <c r="AE715" s="418">
        <v>1.83964609E-3</v>
      </c>
      <c r="AF715" s="437">
        <v>8.8731164557153998E-3</v>
      </c>
      <c r="AG715" s="417">
        <v>2.2290936300000001E-2</v>
      </c>
      <c r="AH715" s="418">
        <v>8.6166640300000003E-3</v>
      </c>
      <c r="AI715" s="437">
        <v>1.0499593461505547E-2</v>
      </c>
      <c r="AJ715" s="417">
        <v>1.0030993699999999E-2</v>
      </c>
      <c r="AK715" s="418">
        <v>4.1520578650000002E-3</v>
      </c>
      <c r="AL715" s="437">
        <v>3.9098487546426648E-3</v>
      </c>
      <c r="AM715" s="417">
        <v>4.3021458200000001E-2</v>
      </c>
      <c r="AN715" s="418">
        <v>2.8196588105E-2</v>
      </c>
      <c r="AO715" s="437">
        <v>0.10482306920853784</v>
      </c>
      <c r="AP715" s="417">
        <v>0.12611261000000001</v>
      </c>
      <c r="AQ715" s="418">
        <v>0.17614261249999999</v>
      </c>
      <c r="AR715" s="440">
        <v>0.17614261249999999</v>
      </c>
      <c r="AS715" s="422"/>
      <c r="AT715" s="423"/>
      <c r="AU715" s="423"/>
    </row>
    <row r="716" spans="1:47" x14ac:dyDescent="0.2">
      <c r="A716" s="231">
        <v>1992</v>
      </c>
      <c r="B716" s="232">
        <v>32</v>
      </c>
      <c r="C716" s="417">
        <v>2.4157565499999998</v>
      </c>
      <c r="D716" s="418">
        <v>0.72874204149999999</v>
      </c>
      <c r="E716" s="419">
        <v>5.4921222177012083</v>
      </c>
      <c r="F716" s="417">
        <v>1.1018984300000001</v>
      </c>
      <c r="G716" s="418">
        <v>0.51278375200000004</v>
      </c>
      <c r="H716" s="419">
        <v>1.3487032774853944</v>
      </c>
      <c r="I716" s="417">
        <v>1.7204025199999999</v>
      </c>
      <c r="J716" s="418">
        <v>2.9345247429999999</v>
      </c>
      <c r="K716" s="419">
        <v>7.413792716968981</v>
      </c>
      <c r="L716" s="420"/>
      <c r="M716" s="421"/>
      <c r="N716" s="419">
        <v>5.7547195724681451E-3</v>
      </c>
      <c r="O716" s="417">
        <v>0.12331233</v>
      </c>
      <c r="P716" s="418">
        <v>0.1668316815</v>
      </c>
      <c r="Q716" s="419">
        <v>0.44801922256630333</v>
      </c>
      <c r="R716" s="425"/>
      <c r="S716" s="426"/>
      <c r="T716" s="419">
        <v>771.87828289678282</v>
      </c>
      <c r="U716" s="417">
        <v>6.2654804120229645E-4</v>
      </c>
      <c r="V716" s="418">
        <v>8.36951030057413E-4</v>
      </c>
      <c r="W716" s="419">
        <v>2.6491891481716938E-3</v>
      </c>
      <c r="X716" s="417">
        <v>7.4127608915906785E-4</v>
      </c>
      <c r="Y716" s="418">
        <v>9.9022619047619046E-4</v>
      </c>
      <c r="Z716" s="419">
        <v>3.8243965741306583E-3</v>
      </c>
      <c r="AA716" s="417">
        <v>1.37086547E-2</v>
      </c>
      <c r="AB716" s="418">
        <v>9.7599792249999998E-3</v>
      </c>
      <c r="AC716" s="419">
        <v>4.7649373178017936E-2</v>
      </c>
      <c r="AD716" s="417">
        <v>3.9009867999999998E-3</v>
      </c>
      <c r="AE716" s="418">
        <v>1.83964609E-3</v>
      </c>
      <c r="AF716" s="419">
        <v>8.8731164557153998E-3</v>
      </c>
      <c r="AG716" s="417">
        <v>2.2290936300000001E-2</v>
      </c>
      <c r="AH716" s="418">
        <v>8.6166640300000003E-3</v>
      </c>
      <c r="AI716" s="419">
        <v>1.0499593461505547E-2</v>
      </c>
      <c r="AJ716" s="417">
        <v>1.0030993699999999E-2</v>
      </c>
      <c r="AK716" s="418">
        <v>4.1520578650000002E-3</v>
      </c>
      <c r="AL716" s="419">
        <v>3.9098487546426648E-3</v>
      </c>
      <c r="AM716" s="417">
        <v>4.3021458200000001E-2</v>
      </c>
      <c r="AN716" s="418">
        <v>2.8196588105E-2</v>
      </c>
      <c r="AO716" s="419">
        <v>0.10482306920853784</v>
      </c>
      <c r="AP716" s="417">
        <v>0.12611261000000001</v>
      </c>
      <c r="AQ716" s="418">
        <v>0.17614261249999999</v>
      </c>
      <c r="AR716" s="440">
        <v>0.17614261249999999</v>
      </c>
      <c r="AS716" s="425"/>
      <c r="AT716" s="426"/>
      <c r="AU716" s="426"/>
    </row>
    <row r="717" spans="1:47" x14ac:dyDescent="0.2">
      <c r="A717" s="231">
        <v>1992</v>
      </c>
      <c r="B717" s="232">
        <v>33</v>
      </c>
      <c r="C717" s="417">
        <v>2.4157565499999998</v>
      </c>
      <c r="D717" s="418">
        <v>0.72874204149999999</v>
      </c>
      <c r="E717" s="419">
        <v>5.4921222177012083</v>
      </c>
      <c r="F717" s="417">
        <v>1.1018984300000001</v>
      </c>
      <c r="G717" s="418">
        <v>0.51278375200000004</v>
      </c>
      <c r="H717" s="419">
        <v>1.3487032774853944</v>
      </c>
      <c r="I717" s="417">
        <v>1.7204025199999999</v>
      </c>
      <c r="J717" s="418">
        <v>2.9345247429999999</v>
      </c>
      <c r="K717" s="419">
        <v>7.413792716968981</v>
      </c>
      <c r="L717" s="420"/>
      <c r="M717" s="421"/>
      <c r="N717" s="419">
        <v>5.7547195724681451E-3</v>
      </c>
      <c r="O717" s="417">
        <v>0.12331233</v>
      </c>
      <c r="P717" s="418">
        <v>0.1668316815</v>
      </c>
      <c r="Q717" s="419">
        <v>0.44801922256630333</v>
      </c>
      <c r="R717" s="425"/>
      <c r="S717" s="426"/>
      <c r="T717" s="419">
        <v>771.87828289678282</v>
      </c>
      <c r="U717" s="417">
        <v>6.2654804120229645E-4</v>
      </c>
      <c r="V717" s="418">
        <v>8.36951030057413E-4</v>
      </c>
      <c r="W717" s="419">
        <v>2.6491891481716938E-3</v>
      </c>
      <c r="X717" s="417">
        <v>7.4127608915906785E-4</v>
      </c>
      <c r="Y717" s="418">
        <v>9.9022619047619046E-4</v>
      </c>
      <c r="Z717" s="419">
        <v>3.8243965741306583E-3</v>
      </c>
      <c r="AA717" s="417">
        <v>1.37086547E-2</v>
      </c>
      <c r="AB717" s="418">
        <v>9.7599792249999998E-3</v>
      </c>
      <c r="AC717" s="419">
        <v>4.7649373178017936E-2</v>
      </c>
      <c r="AD717" s="417">
        <v>3.9009867999999998E-3</v>
      </c>
      <c r="AE717" s="418">
        <v>1.83964609E-3</v>
      </c>
      <c r="AF717" s="419">
        <v>8.8731164557153998E-3</v>
      </c>
      <c r="AG717" s="417">
        <v>2.2290936300000001E-2</v>
      </c>
      <c r="AH717" s="418">
        <v>8.6166640300000003E-3</v>
      </c>
      <c r="AI717" s="419">
        <v>1.0499593461505547E-2</v>
      </c>
      <c r="AJ717" s="417">
        <v>1.0030993699999999E-2</v>
      </c>
      <c r="AK717" s="418">
        <v>4.1520578650000002E-3</v>
      </c>
      <c r="AL717" s="419">
        <v>3.9098487546426648E-3</v>
      </c>
      <c r="AM717" s="417">
        <v>4.3021458200000001E-2</v>
      </c>
      <c r="AN717" s="418">
        <v>2.8196588105E-2</v>
      </c>
      <c r="AO717" s="419">
        <v>0.10482306920853784</v>
      </c>
      <c r="AP717" s="417">
        <v>0.12611261000000001</v>
      </c>
      <c r="AQ717" s="418">
        <v>0.17614261249999999</v>
      </c>
      <c r="AR717" s="440">
        <v>0.17614261249999999</v>
      </c>
      <c r="AS717" s="425"/>
      <c r="AT717" s="426"/>
      <c r="AU717" s="426"/>
    </row>
    <row r="718" spans="1:47" x14ac:dyDescent="0.2">
      <c r="A718" s="231">
        <v>1992</v>
      </c>
      <c r="B718" s="232">
        <v>34</v>
      </c>
      <c r="C718" s="417">
        <v>2.4157565499999998</v>
      </c>
      <c r="D718" s="418">
        <v>0.72874204149999999</v>
      </c>
      <c r="E718" s="419">
        <v>5.4921222177012083</v>
      </c>
      <c r="F718" s="417">
        <v>1.1018984300000001</v>
      </c>
      <c r="G718" s="418">
        <v>0.51278375200000004</v>
      </c>
      <c r="H718" s="419">
        <v>1.3487032774853944</v>
      </c>
      <c r="I718" s="417">
        <v>1.7204025199999999</v>
      </c>
      <c r="J718" s="418">
        <v>2.9345247429999999</v>
      </c>
      <c r="K718" s="419">
        <v>7.413792716968981</v>
      </c>
      <c r="L718" s="420"/>
      <c r="M718" s="421"/>
      <c r="N718" s="419">
        <v>5.7547195724681451E-3</v>
      </c>
      <c r="O718" s="417">
        <v>0.12331233</v>
      </c>
      <c r="P718" s="418">
        <v>0.1668316815</v>
      </c>
      <c r="Q718" s="419">
        <v>0.44801922256630333</v>
      </c>
      <c r="R718" s="425"/>
      <c r="S718" s="426"/>
      <c r="T718" s="419">
        <v>771.87828289678282</v>
      </c>
      <c r="U718" s="417">
        <v>6.2654804120229645E-4</v>
      </c>
      <c r="V718" s="418">
        <v>8.36951030057413E-4</v>
      </c>
      <c r="W718" s="419">
        <v>2.6491891481716938E-3</v>
      </c>
      <c r="X718" s="417">
        <v>7.4127608915906785E-4</v>
      </c>
      <c r="Y718" s="418">
        <v>9.9022619047619046E-4</v>
      </c>
      <c r="Z718" s="419">
        <v>3.8243965741306583E-3</v>
      </c>
      <c r="AA718" s="417">
        <v>1.37086547E-2</v>
      </c>
      <c r="AB718" s="418">
        <v>9.7599792249999998E-3</v>
      </c>
      <c r="AC718" s="419">
        <v>4.7649373178017936E-2</v>
      </c>
      <c r="AD718" s="417">
        <v>3.9009867999999998E-3</v>
      </c>
      <c r="AE718" s="418">
        <v>1.83964609E-3</v>
      </c>
      <c r="AF718" s="419">
        <v>8.8731164557153998E-3</v>
      </c>
      <c r="AG718" s="417">
        <v>2.2290936300000001E-2</v>
      </c>
      <c r="AH718" s="418">
        <v>8.6166640300000003E-3</v>
      </c>
      <c r="AI718" s="419">
        <v>1.0499593461505547E-2</v>
      </c>
      <c r="AJ718" s="417">
        <v>1.0030993699999999E-2</v>
      </c>
      <c r="AK718" s="418">
        <v>4.1520578650000002E-3</v>
      </c>
      <c r="AL718" s="419">
        <v>3.9098487546426648E-3</v>
      </c>
      <c r="AM718" s="417">
        <v>4.3021458200000001E-2</v>
      </c>
      <c r="AN718" s="418">
        <v>2.8196588105E-2</v>
      </c>
      <c r="AO718" s="419">
        <v>0.10482306920853784</v>
      </c>
      <c r="AP718" s="417">
        <v>0.12611261000000001</v>
      </c>
      <c r="AQ718" s="418">
        <v>0.17614261249999999</v>
      </c>
      <c r="AR718" s="440">
        <v>0.17614261249999999</v>
      </c>
      <c r="AS718" s="425"/>
      <c r="AT718" s="426"/>
      <c r="AU718" s="426"/>
    </row>
    <row r="719" spans="1:47" x14ac:dyDescent="0.2">
      <c r="A719" s="231">
        <v>1992</v>
      </c>
      <c r="B719" s="232">
        <v>35</v>
      </c>
      <c r="C719" s="417">
        <v>2.4157565499999998</v>
      </c>
      <c r="D719" s="418">
        <v>0.72874204149999999</v>
      </c>
      <c r="E719" s="419">
        <v>5.4921222177012083</v>
      </c>
      <c r="F719" s="417">
        <v>1.1018984300000001</v>
      </c>
      <c r="G719" s="418">
        <v>0.51278375200000004</v>
      </c>
      <c r="H719" s="419">
        <v>1.3487032774853944</v>
      </c>
      <c r="I719" s="417">
        <v>1.7204025199999999</v>
      </c>
      <c r="J719" s="418">
        <v>2.9345247429999999</v>
      </c>
      <c r="K719" s="419">
        <v>7.413792716968981</v>
      </c>
      <c r="L719" s="420"/>
      <c r="M719" s="421"/>
      <c r="N719" s="419">
        <v>5.7547195724681451E-3</v>
      </c>
      <c r="O719" s="417">
        <v>0.12331233</v>
      </c>
      <c r="P719" s="418">
        <v>0.1668316815</v>
      </c>
      <c r="Q719" s="419">
        <v>0.44801922256630333</v>
      </c>
      <c r="R719" s="425"/>
      <c r="S719" s="426"/>
      <c r="T719" s="419">
        <v>771.87828289678282</v>
      </c>
      <c r="U719" s="417">
        <v>6.2654804120229645E-4</v>
      </c>
      <c r="V719" s="418">
        <v>8.36951030057413E-4</v>
      </c>
      <c r="W719" s="419">
        <v>2.6491891481716938E-3</v>
      </c>
      <c r="X719" s="417">
        <v>7.4127608915906785E-4</v>
      </c>
      <c r="Y719" s="418">
        <v>9.9022619047619046E-4</v>
      </c>
      <c r="Z719" s="419">
        <v>3.8243965741306583E-3</v>
      </c>
      <c r="AA719" s="417">
        <v>1.37086547E-2</v>
      </c>
      <c r="AB719" s="418">
        <v>9.7599792249999998E-3</v>
      </c>
      <c r="AC719" s="419">
        <v>4.7649373178017936E-2</v>
      </c>
      <c r="AD719" s="417">
        <v>3.9009867999999998E-3</v>
      </c>
      <c r="AE719" s="418">
        <v>1.83964609E-3</v>
      </c>
      <c r="AF719" s="419">
        <v>8.8731164557153998E-3</v>
      </c>
      <c r="AG719" s="417">
        <v>2.2290936300000001E-2</v>
      </c>
      <c r="AH719" s="418">
        <v>8.6166640300000003E-3</v>
      </c>
      <c r="AI719" s="419">
        <v>1.0499593461505547E-2</v>
      </c>
      <c r="AJ719" s="417">
        <v>1.0030993699999999E-2</v>
      </c>
      <c r="AK719" s="418">
        <v>4.1520578650000002E-3</v>
      </c>
      <c r="AL719" s="419">
        <v>3.9098487546426648E-3</v>
      </c>
      <c r="AM719" s="417">
        <v>4.3021458200000001E-2</v>
      </c>
      <c r="AN719" s="418">
        <v>2.8196588105E-2</v>
      </c>
      <c r="AO719" s="419">
        <v>0.10482306920853784</v>
      </c>
      <c r="AP719" s="417">
        <v>0.12611261000000001</v>
      </c>
      <c r="AQ719" s="418">
        <v>0.17614261249999999</v>
      </c>
      <c r="AR719" s="440">
        <v>0.17614261249999999</v>
      </c>
      <c r="AS719" s="425"/>
      <c r="AT719" s="426"/>
      <c r="AU719" s="426"/>
    </row>
    <row r="720" spans="1:47" x14ac:dyDescent="0.2">
      <c r="A720" s="231">
        <v>1992</v>
      </c>
      <c r="B720" s="232">
        <v>36</v>
      </c>
      <c r="C720" s="417">
        <v>2.4157565499999998</v>
      </c>
      <c r="D720" s="418">
        <v>0.72874204149999999</v>
      </c>
      <c r="E720" s="419">
        <v>5.4921222177012083</v>
      </c>
      <c r="F720" s="417">
        <v>1.1018984300000001</v>
      </c>
      <c r="G720" s="418">
        <v>0.51278375200000004</v>
      </c>
      <c r="H720" s="419">
        <v>1.3487032774853944</v>
      </c>
      <c r="I720" s="417">
        <v>1.7204025199999999</v>
      </c>
      <c r="J720" s="418">
        <v>2.9345247429999999</v>
      </c>
      <c r="K720" s="419">
        <v>7.413792716968981</v>
      </c>
      <c r="L720" s="420"/>
      <c r="M720" s="421"/>
      <c r="N720" s="419">
        <v>5.7547195724681451E-3</v>
      </c>
      <c r="O720" s="417">
        <v>0.12331233</v>
      </c>
      <c r="P720" s="418">
        <v>0.1668316815</v>
      </c>
      <c r="Q720" s="419">
        <v>0.44801922256630333</v>
      </c>
      <c r="R720" s="425"/>
      <c r="S720" s="426"/>
      <c r="T720" s="419">
        <v>771.87828289678282</v>
      </c>
      <c r="U720" s="417">
        <v>6.2654804120229645E-4</v>
      </c>
      <c r="V720" s="418">
        <v>8.36951030057413E-4</v>
      </c>
      <c r="W720" s="419">
        <v>2.6491891481716938E-3</v>
      </c>
      <c r="X720" s="417">
        <v>7.4127608915906785E-4</v>
      </c>
      <c r="Y720" s="418">
        <v>9.9022619047619046E-4</v>
      </c>
      <c r="Z720" s="419">
        <v>3.8243965741306583E-3</v>
      </c>
      <c r="AA720" s="417">
        <v>1.37086547E-2</v>
      </c>
      <c r="AB720" s="418">
        <v>9.7599792249999998E-3</v>
      </c>
      <c r="AC720" s="419">
        <v>4.7649373178017936E-2</v>
      </c>
      <c r="AD720" s="417">
        <v>3.9009867999999998E-3</v>
      </c>
      <c r="AE720" s="418">
        <v>1.83964609E-3</v>
      </c>
      <c r="AF720" s="419">
        <v>8.8731164557153998E-3</v>
      </c>
      <c r="AG720" s="417">
        <v>2.2290936300000001E-2</v>
      </c>
      <c r="AH720" s="418">
        <v>8.6166640300000003E-3</v>
      </c>
      <c r="AI720" s="419">
        <v>1.0499593461505547E-2</v>
      </c>
      <c r="AJ720" s="417">
        <v>1.0030993699999999E-2</v>
      </c>
      <c r="AK720" s="418">
        <v>4.1520578650000002E-3</v>
      </c>
      <c r="AL720" s="419">
        <v>3.9098487546426648E-3</v>
      </c>
      <c r="AM720" s="417">
        <v>4.3021458200000001E-2</v>
      </c>
      <c r="AN720" s="418">
        <v>2.8196588105E-2</v>
      </c>
      <c r="AO720" s="419">
        <v>0.10482306920853784</v>
      </c>
      <c r="AP720" s="417">
        <v>0.12611261000000001</v>
      </c>
      <c r="AQ720" s="418">
        <v>0.17614261249999999</v>
      </c>
      <c r="AR720" s="440">
        <v>0.17614261249999999</v>
      </c>
      <c r="AS720" s="425"/>
      <c r="AT720" s="426"/>
      <c r="AU720" s="426"/>
    </row>
    <row r="721" spans="1:47" x14ac:dyDescent="0.2">
      <c r="A721" s="231">
        <v>1992</v>
      </c>
      <c r="B721" s="232">
        <v>37</v>
      </c>
      <c r="C721" s="417">
        <v>2.4157565499999998</v>
      </c>
      <c r="D721" s="418">
        <v>0.72874204149999999</v>
      </c>
      <c r="E721" s="419">
        <v>5.4921222177012083</v>
      </c>
      <c r="F721" s="417">
        <v>1.1018984300000001</v>
      </c>
      <c r="G721" s="418">
        <v>0.51278375200000004</v>
      </c>
      <c r="H721" s="419">
        <v>1.3487032774853944</v>
      </c>
      <c r="I721" s="417">
        <v>1.7204025199999999</v>
      </c>
      <c r="J721" s="418">
        <v>2.9345247429999999</v>
      </c>
      <c r="K721" s="419">
        <v>7.413792716968981</v>
      </c>
      <c r="L721" s="420"/>
      <c r="M721" s="421"/>
      <c r="N721" s="419">
        <v>5.7547195724681451E-3</v>
      </c>
      <c r="O721" s="417">
        <v>0.12331233</v>
      </c>
      <c r="P721" s="418">
        <v>0.1668316815</v>
      </c>
      <c r="Q721" s="419">
        <v>0.44801922256630333</v>
      </c>
      <c r="R721" s="425"/>
      <c r="S721" s="426"/>
      <c r="T721" s="419">
        <v>771.87828289678282</v>
      </c>
      <c r="U721" s="417">
        <v>6.2654804120229645E-4</v>
      </c>
      <c r="V721" s="418">
        <v>8.36951030057413E-4</v>
      </c>
      <c r="W721" s="419">
        <v>2.6491891481716938E-3</v>
      </c>
      <c r="X721" s="417">
        <v>7.4127608915906785E-4</v>
      </c>
      <c r="Y721" s="418">
        <v>9.9022619047619046E-4</v>
      </c>
      <c r="Z721" s="419">
        <v>3.8243965741306583E-3</v>
      </c>
      <c r="AA721" s="417">
        <v>1.37086547E-2</v>
      </c>
      <c r="AB721" s="418">
        <v>9.7599792249999998E-3</v>
      </c>
      <c r="AC721" s="419">
        <v>4.7649373178017936E-2</v>
      </c>
      <c r="AD721" s="417">
        <v>3.9009867999999998E-3</v>
      </c>
      <c r="AE721" s="418">
        <v>1.83964609E-3</v>
      </c>
      <c r="AF721" s="419">
        <v>8.8731164557153998E-3</v>
      </c>
      <c r="AG721" s="417">
        <v>2.2290936300000001E-2</v>
      </c>
      <c r="AH721" s="418">
        <v>8.6166640300000003E-3</v>
      </c>
      <c r="AI721" s="419">
        <v>1.0499593461505547E-2</v>
      </c>
      <c r="AJ721" s="417">
        <v>1.0030993699999999E-2</v>
      </c>
      <c r="AK721" s="418">
        <v>4.1520578650000002E-3</v>
      </c>
      <c r="AL721" s="419">
        <v>3.9098487546426648E-3</v>
      </c>
      <c r="AM721" s="417">
        <v>4.3021458200000001E-2</v>
      </c>
      <c r="AN721" s="418">
        <v>2.8196588105E-2</v>
      </c>
      <c r="AO721" s="419">
        <v>0.10482306920853784</v>
      </c>
      <c r="AP721" s="417">
        <v>0.12611261000000001</v>
      </c>
      <c r="AQ721" s="418">
        <v>0.17614261249999999</v>
      </c>
      <c r="AR721" s="440">
        <v>0.17614261249999999</v>
      </c>
      <c r="AS721" s="425"/>
      <c r="AT721" s="426"/>
      <c r="AU721" s="426"/>
    </row>
    <row r="722" spans="1:47" x14ac:dyDescent="0.2">
      <c r="A722" s="231">
        <v>1992</v>
      </c>
      <c r="B722" s="232">
        <v>38</v>
      </c>
      <c r="C722" s="417">
        <v>2.4157565499999998</v>
      </c>
      <c r="D722" s="418">
        <v>0.72874204149999999</v>
      </c>
      <c r="E722" s="419">
        <v>5.4921222177012083</v>
      </c>
      <c r="F722" s="417">
        <v>1.1018984300000001</v>
      </c>
      <c r="G722" s="418">
        <v>0.51278375200000004</v>
      </c>
      <c r="H722" s="419">
        <v>1.3487032774853944</v>
      </c>
      <c r="I722" s="417">
        <v>1.7204025199999999</v>
      </c>
      <c r="J722" s="418">
        <v>2.9345247429999999</v>
      </c>
      <c r="K722" s="419">
        <v>7.413792716968981</v>
      </c>
      <c r="L722" s="420"/>
      <c r="M722" s="421"/>
      <c r="N722" s="419">
        <v>5.7547195724681451E-3</v>
      </c>
      <c r="O722" s="417">
        <v>0.12331233</v>
      </c>
      <c r="P722" s="418">
        <v>0.1668316815</v>
      </c>
      <c r="Q722" s="419">
        <v>0.44801922256630333</v>
      </c>
      <c r="R722" s="425"/>
      <c r="S722" s="426"/>
      <c r="T722" s="419">
        <v>771.87828289678282</v>
      </c>
      <c r="U722" s="417">
        <v>6.2654804120229645E-4</v>
      </c>
      <c r="V722" s="418">
        <v>8.36951030057413E-4</v>
      </c>
      <c r="W722" s="419">
        <v>2.6491891481716938E-3</v>
      </c>
      <c r="X722" s="417">
        <v>7.4127608915906785E-4</v>
      </c>
      <c r="Y722" s="418">
        <v>9.9022619047619046E-4</v>
      </c>
      <c r="Z722" s="419">
        <v>3.8243965741306583E-3</v>
      </c>
      <c r="AA722" s="417">
        <v>1.37086547E-2</v>
      </c>
      <c r="AB722" s="418">
        <v>9.7599792249999998E-3</v>
      </c>
      <c r="AC722" s="419">
        <v>4.7649373178017936E-2</v>
      </c>
      <c r="AD722" s="417">
        <v>3.9009867999999998E-3</v>
      </c>
      <c r="AE722" s="418">
        <v>1.83964609E-3</v>
      </c>
      <c r="AF722" s="419">
        <v>8.8731164557153998E-3</v>
      </c>
      <c r="AG722" s="417">
        <v>2.2290936300000001E-2</v>
      </c>
      <c r="AH722" s="418">
        <v>8.6166640300000003E-3</v>
      </c>
      <c r="AI722" s="419">
        <v>1.0499593461505547E-2</v>
      </c>
      <c r="AJ722" s="417">
        <v>1.0030993699999999E-2</v>
      </c>
      <c r="AK722" s="418">
        <v>4.1520578650000002E-3</v>
      </c>
      <c r="AL722" s="419">
        <v>3.9098487546426648E-3</v>
      </c>
      <c r="AM722" s="417">
        <v>4.3021458200000001E-2</v>
      </c>
      <c r="AN722" s="418">
        <v>2.8196588105E-2</v>
      </c>
      <c r="AO722" s="419">
        <v>0.10482306920853784</v>
      </c>
      <c r="AP722" s="417">
        <v>0.12611261000000001</v>
      </c>
      <c r="AQ722" s="418">
        <v>0.17614261249999999</v>
      </c>
      <c r="AR722" s="440">
        <v>0.17614261249999999</v>
      </c>
      <c r="AS722" s="425"/>
      <c r="AT722" s="426"/>
      <c r="AU722" s="426"/>
    </row>
    <row r="723" spans="1:47" x14ac:dyDescent="0.2">
      <c r="A723" s="231">
        <v>1992</v>
      </c>
      <c r="B723" s="232">
        <v>39</v>
      </c>
      <c r="C723" s="417">
        <v>2.4157565499999998</v>
      </c>
      <c r="D723" s="418">
        <v>0.72874204149999999</v>
      </c>
      <c r="E723" s="419">
        <v>5.4921222177012083</v>
      </c>
      <c r="F723" s="417">
        <v>1.1018984300000001</v>
      </c>
      <c r="G723" s="418">
        <v>0.51278375200000004</v>
      </c>
      <c r="H723" s="419">
        <v>1.3487032774853944</v>
      </c>
      <c r="I723" s="417">
        <v>1.7204025199999999</v>
      </c>
      <c r="J723" s="418">
        <v>2.9345247429999999</v>
      </c>
      <c r="K723" s="419">
        <v>7.413792716968981</v>
      </c>
      <c r="L723" s="420"/>
      <c r="M723" s="421"/>
      <c r="N723" s="419">
        <v>5.7547195724681451E-3</v>
      </c>
      <c r="O723" s="417">
        <v>0.12331233</v>
      </c>
      <c r="P723" s="418">
        <v>0.1668316815</v>
      </c>
      <c r="Q723" s="419">
        <v>0.44801922256630333</v>
      </c>
      <c r="R723" s="425"/>
      <c r="S723" s="426"/>
      <c r="T723" s="419">
        <v>771.87828289678282</v>
      </c>
      <c r="U723" s="417">
        <v>6.2654804120229645E-4</v>
      </c>
      <c r="V723" s="418">
        <v>8.36951030057413E-4</v>
      </c>
      <c r="W723" s="419">
        <v>2.6491891481716938E-3</v>
      </c>
      <c r="X723" s="417">
        <v>7.4127608915906785E-4</v>
      </c>
      <c r="Y723" s="418">
        <v>9.9022619047619046E-4</v>
      </c>
      <c r="Z723" s="419">
        <v>3.8243965741306583E-3</v>
      </c>
      <c r="AA723" s="417">
        <v>1.37086547E-2</v>
      </c>
      <c r="AB723" s="418">
        <v>9.7599792249999998E-3</v>
      </c>
      <c r="AC723" s="419">
        <v>4.7649373178017936E-2</v>
      </c>
      <c r="AD723" s="417">
        <v>3.9009867999999998E-3</v>
      </c>
      <c r="AE723" s="418">
        <v>1.83964609E-3</v>
      </c>
      <c r="AF723" s="419">
        <v>8.8731164557153998E-3</v>
      </c>
      <c r="AG723" s="417">
        <v>2.2290936300000001E-2</v>
      </c>
      <c r="AH723" s="418">
        <v>8.6166640300000003E-3</v>
      </c>
      <c r="AI723" s="419">
        <v>1.0499593461505547E-2</v>
      </c>
      <c r="AJ723" s="417">
        <v>1.0030993699999999E-2</v>
      </c>
      <c r="AK723" s="418">
        <v>4.1520578650000002E-3</v>
      </c>
      <c r="AL723" s="419">
        <v>3.9098487546426648E-3</v>
      </c>
      <c r="AM723" s="417">
        <v>4.3021458200000001E-2</v>
      </c>
      <c r="AN723" s="418">
        <v>2.8196588105E-2</v>
      </c>
      <c r="AO723" s="419">
        <v>0.10482306920853784</v>
      </c>
      <c r="AP723" s="417">
        <v>0.12611261000000001</v>
      </c>
      <c r="AQ723" s="418">
        <v>0.17614261249999999</v>
      </c>
      <c r="AR723" s="440">
        <v>0.17614261249999999</v>
      </c>
      <c r="AS723" s="425"/>
      <c r="AT723" s="426"/>
      <c r="AU723" s="426"/>
    </row>
    <row r="724" spans="1:47" ht="13.5" thickBot="1" x14ac:dyDescent="0.25">
      <c r="A724" s="233">
        <v>1992</v>
      </c>
      <c r="B724" s="234">
        <v>40</v>
      </c>
      <c r="C724" s="428">
        <v>2.4157565499999998</v>
      </c>
      <c r="D724" s="429">
        <v>0.72874204149999999</v>
      </c>
      <c r="E724" s="430">
        <v>5.4921222177012083</v>
      </c>
      <c r="F724" s="428">
        <v>1.1018984300000001</v>
      </c>
      <c r="G724" s="429">
        <v>0.51278375200000004</v>
      </c>
      <c r="H724" s="430">
        <v>1.3487032774853944</v>
      </c>
      <c r="I724" s="428">
        <v>1.7204025199999999</v>
      </c>
      <c r="J724" s="429">
        <v>2.9345247429999999</v>
      </c>
      <c r="K724" s="430">
        <v>7.413792716968981</v>
      </c>
      <c r="L724" s="431"/>
      <c r="M724" s="432"/>
      <c r="N724" s="430">
        <v>5.7547195724681451E-3</v>
      </c>
      <c r="O724" s="428">
        <v>0.12331233</v>
      </c>
      <c r="P724" s="429">
        <v>0.1668316815</v>
      </c>
      <c r="Q724" s="430">
        <v>0.44801922256630333</v>
      </c>
      <c r="R724" s="433"/>
      <c r="S724" s="434"/>
      <c r="T724" s="430">
        <v>771.87828289678282</v>
      </c>
      <c r="U724" s="428">
        <v>6.2654804120229645E-4</v>
      </c>
      <c r="V724" s="429">
        <v>8.36951030057413E-4</v>
      </c>
      <c r="W724" s="430">
        <v>2.6491891481716938E-3</v>
      </c>
      <c r="X724" s="428">
        <v>7.4127608915906785E-4</v>
      </c>
      <c r="Y724" s="429">
        <v>9.9022619047619046E-4</v>
      </c>
      <c r="Z724" s="430">
        <v>3.8243965741306583E-3</v>
      </c>
      <c r="AA724" s="428">
        <v>1.37086547E-2</v>
      </c>
      <c r="AB724" s="429">
        <v>9.7599792249999998E-3</v>
      </c>
      <c r="AC724" s="430">
        <v>4.7649373178017936E-2</v>
      </c>
      <c r="AD724" s="428">
        <v>3.9009867999999998E-3</v>
      </c>
      <c r="AE724" s="429">
        <v>1.83964609E-3</v>
      </c>
      <c r="AF724" s="430">
        <v>8.8731164557153998E-3</v>
      </c>
      <c r="AG724" s="428">
        <v>2.2290936300000001E-2</v>
      </c>
      <c r="AH724" s="429">
        <v>8.6166640300000003E-3</v>
      </c>
      <c r="AI724" s="430">
        <v>1.0499593461505547E-2</v>
      </c>
      <c r="AJ724" s="428">
        <v>1.0030993699999999E-2</v>
      </c>
      <c r="AK724" s="429">
        <v>4.1520578650000002E-3</v>
      </c>
      <c r="AL724" s="430">
        <v>3.9098487546426648E-3</v>
      </c>
      <c r="AM724" s="428">
        <v>4.3021458200000001E-2</v>
      </c>
      <c r="AN724" s="429">
        <v>2.8196588105E-2</v>
      </c>
      <c r="AO724" s="430">
        <v>0.10482306920853784</v>
      </c>
      <c r="AP724" s="428">
        <v>0.12611261000000001</v>
      </c>
      <c r="AQ724" s="429">
        <v>0.17614261249999999</v>
      </c>
      <c r="AR724" s="441">
        <v>0.17614261249999999</v>
      </c>
      <c r="AS724" s="433"/>
      <c r="AT724" s="434"/>
      <c r="AU724" s="434"/>
    </row>
    <row r="725" spans="1:47" x14ac:dyDescent="0.2">
      <c r="A725" s="229">
        <v>1993</v>
      </c>
      <c r="B725" s="230">
        <v>1</v>
      </c>
      <c r="C725" s="409">
        <v>0.84374800999999999</v>
      </c>
      <c r="D725" s="410">
        <v>0.29408615849999997</v>
      </c>
      <c r="E725" s="436">
        <v>1.4081644184789992</v>
      </c>
      <c r="F725" s="409">
        <v>0.23921361999999999</v>
      </c>
      <c r="G725" s="410">
        <v>0.23090496050000001</v>
      </c>
      <c r="H725" s="436">
        <v>0.32536951644265072</v>
      </c>
      <c r="I725" s="409">
        <v>0.96000748000000002</v>
      </c>
      <c r="J725" s="410">
        <v>2.7287166424999998</v>
      </c>
      <c r="K725" s="436">
        <v>7.0065791129820978</v>
      </c>
      <c r="L725" s="412"/>
      <c r="M725" s="413"/>
      <c r="N725" s="436">
        <v>0.3272978422691396</v>
      </c>
      <c r="O725" s="409">
        <v>0.12661265999999999</v>
      </c>
      <c r="P725" s="410">
        <v>0.173327331</v>
      </c>
      <c r="Q725" s="436">
        <v>0.28071595394240412</v>
      </c>
      <c r="R725" s="414"/>
      <c r="S725" s="415"/>
      <c r="T725" s="436">
        <v>753.01577018885371</v>
      </c>
      <c r="U725" s="409">
        <v>6.2654804120229645E-4</v>
      </c>
      <c r="V725" s="410">
        <v>8.36951030057413E-4</v>
      </c>
      <c r="W725" s="436">
        <v>6.6933805927032108E-4</v>
      </c>
      <c r="X725" s="409">
        <v>7.4127608915906785E-4</v>
      </c>
      <c r="Y725" s="410">
        <v>9.9022619047619046E-4</v>
      </c>
      <c r="Z725" s="436">
        <v>2.4033838339234436E-3</v>
      </c>
      <c r="AA725" s="409">
        <v>2.9767054999999998E-3</v>
      </c>
      <c r="AB725" s="410">
        <v>6.0757904400000002E-3</v>
      </c>
      <c r="AC725" s="436">
        <v>1.1495248044042535E-2</v>
      </c>
      <c r="AD725" s="409">
        <v>8.463028E-4</v>
      </c>
      <c r="AE725" s="410">
        <v>8.4076153999999999E-4</v>
      </c>
      <c r="AF725" s="436">
        <v>2.1406102465379158E-3</v>
      </c>
      <c r="AG725" s="409">
        <v>4.8396704999999996E-3</v>
      </c>
      <c r="AH725" s="410">
        <v>3.006451285E-3</v>
      </c>
      <c r="AI725" s="436">
        <v>2.5329948122634689E-3</v>
      </c>
      <c r="AJ725" s="409">
        <v>2.1775493000000001E-3</v>
      </c>
      <c r="AK725" s="410">
        <v>1.613256095E-3</v>
      </c>
      <c r="AL725" s="436">
        <v>9.4323698761586254E-4</v>
      </c>
      <c r="AM725" s="409">
        <v>9.3404368000000008E-3</v>
      </c>
      <c r="AN725" s="410">
        <v>1.6763198850000001E-2</v>
      </c>
      <c r="AO725" s="436">
        <v>2.5288198021309386E-2</v>
      </c>
      <c r="AP725" s="409">
        <v>0.12941294</v>
      </c>
      <c r="AQ725" s="410">
        <v>0.18268826699999999</v>
      </c>
      <c r="AR725" s="439">
        <v>0.18268826699999999</v>
      </c>
      <c r="AS725" s="414"/>
      <c r="AT725" s="415"/>
      <c r="AU725" s="415"/>
    </row>
    <row r="726" spans="1:47" x14ac:dyDescent="0.2">
      <c r="A726" s="231">
        <v>1993</v>
      </c>
      <c r="B726" s="232">
        <v>2</v>
      </c>
      <c r="C726" s="417">
        <v>0.89025968</v>
      </c>
      <c r="D726" s="418">
        <v>0.30730145050000002</v>
      </c>
      <c r="E726" s="437">
        <v>1.4087766616958279</v>
      </c>
      <c r="F726" s="417">
        <v>0.27158871000000001</v>
      </c>
      <c r="G726" s="418">
        <v>0.24165489800000001</v>
      </c>
      <c r="H726" s="437">
        <v>0.32559951920435892</v>
      </c>
      <c r="I726" s="417">
        <v>1.0025717999999999</v>
      </c>
      <c r="J726" s="418">
        <v>2.7428290780000002</v>
      </c>
      <c r="K726" s="437">
        <v>7.0183847543173661</v>
      </c>
      <c r="L726" s="420"/>
      <c r="M726" s="421"/>
      <c r="N726" s="437">
        <v>0.32795151490748348</v>
      </c>
      <c r="O726" s="417">
        <v>0.12661265999999999</v>
      </c>
      <c r="P726" s="418">
        <v>0.173327331</v>
      </c>
      <c r="Q726" s="437">
        <v>0.28090310903456245</v>
      </c>
      <c r="R726" s="422"/>
      <c r="S726" s="423"/>
      <c r="T726" s="437">
        <v>753.02072560222109</v>
      </c>
      <c r="U726" s="417">
        <v>6.2654804120229645E-4</v>
      </c>
      <c r="V726" s="418">
        <v>8.36951030057413E-4</v>
      </c>
      <c r="W726" s="437">
        <v>6.6386560270582375E-4</v>
      </c>
      <c r="X726" s="417">
        <v>7.4127608915906785E-4</v>
      </c>
      <c r="Y726" s="418">
        <v>9.9022619047619046E-4</v>
      </c>
      <c r="Z726" s="437">
        <v>2.405436381651133E-3</v>
      </c>
      <c r="AA726" s="417">
        <v>3.3792398999999999E-3</v>
      </c>
      <c r="AB726" s="418">
        <v>6.2223870349999997E-3</v>
      </c>
      <c r="AC726" s="437">
        <v>1.1503337803732874E-2</v>
      </c>
      <c r="AD726" s="417">
        <v>9.6145089999999996E-4</v>
      </c>
      <c r="AE726" s="418">
        <v>8.7895669999999999E-4</v>
      </c>
      <c r="AF726" s="437">
        <v>2.1421220053811614E-3</v>
      </c>
      <c r="AG726" s="417">
        <v>5.4946947999999999E-3</v>
      </c>
      <c r="AH726" s="418">
        <v>3.21790219E-3</v>
      </c>
      <c r="AI726" s="437">
        <v>2.5347837975579135E-3</v>
      </c>
      <c r="AJ726" s="417">
        <v>2.4720863000000002E-3</v>
      </c>
      <c r="AK726" s="418">
        <v>1.7092435400000001E-3</v>
      </c>
      <c r="AL726" s="437">
        <v>9.4390243647799984E-4</v>
      </c>
      <c r="AM726" s="417">
        <v>1.06040465E-2</v>
      </c>
      <c r="AN726" s="418">
        <v>1.7213597510000001E-2</v>
      </c>
      <c r="AO726" s="437">
        <v>2.5306042405042351E-2</v>
      </c>
      <c r="AP726" s="417">
        <v>0.12941294</v>
      </c>
      <c r="AQ726" s="418">
        <v>0.18268826699999999</v>
      </c>
      <c r="AR726" s="440">
        <v>0.18268826699999999</v>
      </c>
      <c r="AS726" s="422"/>
      <c r="AT726" s="423"/>
      <c r="AU726" s="423"/>
    </row>
    <row r="727" spans="1:47" x14ac:dyDescent="0.2">
      <c r="A727" s="231">
        <v>1993</v>
      </c>
      <c r="B727" s="232">
        <v>3</v>
      </c>
      <c r="C727" s="417">
        <v>0.94519976999999999</v>
      </c>
      <c r="D727" s="418">
        <v>0.32286242250000002</v>
      </c>
      <c r="E727" s="437">
        <v>1.4247609003940849</v>
      </c>
      <c r="F727" s="417">
        <v>0.30829329999999999</v>
      </c>
      <c r="G727" s="418">
        <v>0.25364757300000002</v>
      </c>
      <c r="H727" s="437">
        <v>0.33853229817805713</v>
      </c>
      <c r="I727" s="417">
        <v>1.04935288</v>
      </c>
      <c r="J727" s="418">
        <v>2.7584420359999999</v>
      </c>
      <c r="K727" s="437">
        <v>7.0487515720677463</v>
      </c>
      <c r="L727" s="420"/>
      <c r="M727" s="421"/>
      <c r="N727" s="437">
        <v>4.2844737880592551E-2</v>
      </c>
      <c r="O727" s="417">
        <v>0.12661265999999999</v>
      </c>
      <c r="P727" s="418">
        <v>0.173327331</v>
      </c>
      <c r="Q727" s="437">
        <v>0.27009122351687015</v>
      </c>
      <c r="R727" s="422"/>
      <c r="S727" s="423"/>
      <c r="T727" s="437">
        <v>753.42400193732442</v>
      </c>
      <c r="U727" s="417">
        <v>6.2654804120229645E-4</v>
      </c>
      <c r="V727" s="418">
        <v>8.36951030057413E-4</v>
      </c>
      <c r="W727" s="437">
        <v>6.9118188274046451E-4</v>
      </c>
      <c r="X727" s="417">
        <v>7.4127608915906785E-4</v>
      </c>
      <c r="Y727" s="418">
        <v>9.9022619047619046E-4</v>
      </c>
      <c r="Z727" s="437">
        <v>2.5263802420728092E-3</v>
      </c>
      <c r="AA727" s="417">
        <v>3.8351686000000001E-3</v>
      </c>
      <c r="AB727" s="418">
        <v>6.3869916750000002E-3</v>
      </c>
      <c r="AC727" s="437">
        <v>1.1960289948590615E-2</v>
      </c>
      <c r="AD727" s="417">
        <v>1.0913311999999999E-3</v>
      </c>
      <c r="AE727" s="418">
        <v>9.2170599000000004E-4</v>
      </c>
      <c r="AF727" s="437">
        <v>2.2272079458408489E-3</v>
      </c>
      <c r="AG727" s="417">
        <v>6.2363584999999997E-3</v>
      </c>
      <c r="AH727" s="418">
        <v>3.4525793650000002E-3</v>
      </c>
      <c r="AI727" s="437">
        <v>2.6354662775674512E-3</v>
      </c>
      <c r="AJ727" s="417">
        <v>2.8064158999999999E-3</v>
      </c>
      <c r="AK727" s="418">
        <v>1.81576793E-3</v>
      </c>
      <c r="AL727" s="437">
        <v>9.8139568344934847E-4</v>
      </c>
      <c r="AM727" s="417">
        <v>1.20363317E-2</v>
      </c>
      <c r="AN727" s="418">
        <v>1.7719631980000001E-2</v>
      </c>
      <c r="AO727" s="437">
        <v>2.6311249970718462E-2</v>
      </c>
      <c r="AP727" s="417">
        <v>0.12941294</v>
      </c>
      <c r="AQ727" s="418">
        <v>0.18268826699999999</v>
      </c>
      <c r="AR727" s="440">
        <v>0.18268826699999999</v>
      </c>
      <c r="AS727" s="422"/>
      <c r="AT727" s="423"/>
      <c r="AU727" s="423"/>
    </row>
    <row r="728" spans="1:47" x14ac:dyDescent="0.2">
      <c r="A728" s="231">
        <v>1993</v>
      </c>
      <c r="B728" s="232">
        <v>4</v>
      </c>
      <c r="C728" s="417">
        <v>1.0001023200000001</v>
      </c>
      <c r="D728" s="418">
        <v>0.33792446599999998</v>
      </c>
      <c r="E728" s="437">
        <v>1.4257199853117197</v>
      </c>
      <c r="F728" s="417">
        <v>0.34433569000000003</v>
      </c>
      <c r="G728" s="418">
        <v>0.26515323200000002</v>
      </c>
      <c r="H728" s="437">
        <v>0.33922030575300366</v>
      </c>
      <c r="I728" s="417">
        <v>1.0940034000000001</v>
      </c>
      <c r="J728" s="418">
        <v>2.7728842134999998</v>
      </c>
      <c r="K728" s="437">
        <v>7.0540869978738892</v>
      </c>
      <c r="L728" s="420"/>
      <c r="M728" s="421"/>
      <c r="N728" s="437">
        <v>4.2882771277698441E-2</v>
      </c>
      <c r="O728" s="417">
        <v>0.12661265999999999</v>
      </c>
      <c r="P728" s="418">
        <v>0.173327331</v>
      </c>
      <c r="Q728" s="437">
        <v>0.27018416011528634</v>
      </c>
      <c r="R728" s="422"/>
      <c r="S728" s="423"/>
      <c r="T728" s="437">
        <v>753.84545887159197</v>
      </c>
      <c r="U728" s="417">
        <v>6.2654804120229645E-4</v>
      </c>
      <c r="V728" s="418">
        <v>8.36951030057413E-4</v>
      </c>
      <c r="W728" s="437">
        <v>6.9058954866850952E-4</v>
      </c>
      <c r="X728" s="417">
        <v>7.4127608915906785E-4</v>
      </c>
      <c r="Y728" s="418">
        <v>9.9022619047619046E-4</v>
      </c>
      <c r="Z728" s="437">
        <v>2.5327730330145489E-3</v>
      </c>
      <c r="AA728" s="417">
        <v>4.2837928999999997E-3</v>
      </c>
      <c r="AB728" s="418">
        <v>6.544022105E-3</v>
      </c>
      <c r="AC728" s="437">
        <v>1.1984564352322948E-2</v>
      </c>
      <c r="AD728" s="417">
        <v>1.2190014999999999E-3</v>
      </c>
      <c r="AE728" s="418">
        <v>9.6220892999999996E-4</v>
      </c>
      <c r="AF728" s="437">
        <v>2.2317330689511222E-3</v>
      </c>
      <c r="AG728" s="417">
        <v>6.9644460999999996E-3</v>
      </c>
      <c r="AH728" s="418">
        <v>3.6775696549999999E-3</v>
      </c>
      <c r="AI728" s="437">
        <v>2.6408172598054907E-3</v>
      </c>
      <c r="AJ728" s="417">
        <v>3.1338968E-3</v>
      </c>
      <c r="AK728" s="418">
        <v>1.9184466500000001E-3</v>
      </c>
      <c r="AL728" s="437">
        <v>9.8338836868608315E-4</v>
      </c>
      <c r="AM728" s="417">
        <v>1.34422498E-2</v>
      </c>
      <c r="AN728" s="418">
        <v>1.8202121695E-2</v>
      </c>
      <c r="AO728" s="437">
        <v>2.6364661181709548E-2</v>
      </c>
      <c r="AP728" s="417">
        <v>0.12941294</v>
      </c>
      <c r="AQ728" s="418">
        <v>0.18268826699999999</v>
      </c>
      <c r="AR728" s="440">
        <v>0.18268826699999999</v>
      </c>
      <c r="AS728" s="422"/>
      <c r="AT728" s="423"/>
      <c r="AU728" s="423"/>
    </row>
    <row r="729" spans="1:47" x14ac:dyDescent="0.2">
      <c r="A729" s="231">
        <v>1993</v>
      </c>
      <c r="B729" s="232">
        <v>5</v>
      </c>
      <c r="C729" s="417">
        <v>1.0551174699999999</v>
      </c>
      <c r="D729" s="418">
        <v>0.35263805599999998</v>
      </c>
      <c r="E729" s="437">
        <v>5.5783008006746675</v>
      </c>
      <c r="F729" s="417">
        <v>0.37974550000000001</v>
      </c>
      <c r="G729" s="418">
        <v>0.276207757</v>
      </c>
      <c r="H729" s="437">
        <v>1.2638350482754008</v>
      </c>
      <c r="I729" s="417">
        <v>1.1368229299999999</v>
      </c>
      <c r="J729" s="418">
        <v>2.7862516359999998</v>
      </c>
      <c r="K729" s="437">
        <v>7.0447826178510589</v>
      </c>
      <c r="L729" s="420"/>
      <c r="M729" s="421"/>
      <c r="N729" s="437">
        <v>4.2862218324423856E-2</v>
      </c>
      <c r="O729" s="417">
        <v>0.12661265999999999</v>
      </c>
      <c r="P729" s="418">
        <v>0.173327331</v>
      </c>
      <c r="Q729" s="437">
        <v>0.42657294495663245</v>
      </c>
      <c r="R729" s="422"/>
      <c r="S729" s="423"/>
      <c r="T729" s="437">
        <v>754.14504238329209</v>
      </c>
      <c r="U729" s="417">
        <v>6.2654804120229645E-4</v>
      </c>
      <c r="V729" s="418">
        <v>8.36951030057413E-4</v>
      </c>
      <c r="W729" s="437">
        <v>2.5789669654681367E-3</v>
      </c>
      <c r="X729" s="417">
        <v>7.4127608915906785E-4</v>
      </c>
      <c r="Y729" s="418">
        <v>9.9022619047619046E-4</v>
      </c>
      <c r="Z729" s="437">
        <v>2.5413387504212132E-3</v>
      </c>
      <c r="AA729" s="417">
        <v>4.7241469999999997E-3</v>
      </c>
      <c r="AB729" s="418">
        <v>6.6944633750000001E-3</v>
      </c>
      <c r="AC729" s="437">
        <v>4.4651057640132309E-2</v>
      </c>
      <c r="AD729" s="417">
        <v>1.3440189999999999E-3</v>
      </c>
      <c r="AE729" s="418">
        <v>1.0013781450000001E-3</v>
      </c>
      <c r="AF729" s="437">
        <v>8.3147903057575918E-3</v>
      </c>
      <c r="AG729" s="417">
        <v>7.6813960999999997E-3</v>
      </c>
      <c r="AH729" s="418">
        <v>3.894216275E-3</v>
      </c>
      <c r="AI729" s="437">
        <v>9.8389287748431777E-3</v>
      </c>
      <c r="AJ729" s="417">
        <v>3.4565398000000001E-3</v>
      </c>
      <c r="AK729" s="418">
        <v>2.0171456199999998E-3</v>
      </c>
      <c r="AL729" s="437">
        <v>3.6638250896365563E-3</v>
      </c>
      <c r="AM729" s="417">
        <v>1.48248757E-2</v>
      </c>
      <c r="AN729" s="418">
        <v>1.8664951315000001E-2</v>
      </c>
      <c r="AO729" s="437">
        <v>9.8227317735981229E-2</v>
      </c>
      <c r="AP729" s="417">
        <v>0.12941294</v>
      </c>
      <c r="AQ729" s="418">
        <v>0.18268826699999999</v>
      </c>
      <c r="AR729" s="440">
        <v>0.18268826699999999</v>
      </c>
      <c r="AS729" s="422"/>
      <c r="AT729" s="423"/>
      <c r="AU729" s="423"/>
    </row>
    <row r="730" spans="1:47" x14ac:dyDescent="0.2">
      <c r="A730" s="231">
        <v>1993</v>
      </c>
      <c r="B730" s="232">
        <v>6</v>
      </c>
      <c r="C730" s="417">
        <v>1.1104554</v>
      </c>
      <c r="D730" s="418">
        <v>0.36710354099999998</v>
      </c>
      <c r="E730" s="437">
        <v>5.5805110720982709</v>
      </c>
      <c r="F730" s="417">
        <v>0.41464335000000002</v>
      </c>
      <c r="G730" s="418">
        <v>0.28688947349999999</v>
      </c>
      <c r="H730" s="437">
        <v>1.2646857075555822</v>
      </c>
      <c r="I730" s="417">
        <v>1.1777224500000001</v>
      </c>
      <c r="J730" s="418">
        <v>2.7986172819999999</v>
      </c>
      <c r="K730" s="437">
        <v>7.056581429361275</v>
      </c>
      <c r="L730" s="420"/>
      <c r="M730" s="421"/>
      <c r="N730" s="437">
        <v>4.2946838533919007E-2</v>
      </c>
      <c r="O730" s="417">
        <v>0.12661265999999999</v>
      </c>
      <c r="P730" s="418">
        <v>0.173327331</v>
      </c>
      <c r="Q730" s="437">
        <v>0.42687041685942079</v>
      </c>
      <c r="R730" s="422"/>
      <c r="S730" s="423"/>
      <c r="T730" s="437">
        <v>754.86011346777525</v>
      </c>
      <c r="U730" s="417">
        <v>6.2654804120229645E-4</v>
      </c>
      <c r="V730" s="418">
        <v>8.36951030057413E-4</v>
      </c>
      <c r="W730" s="437">
        <v>2.5603575214086689E-3</v>
      </c>
      <c r="X730" s="417">
        <v>7.4127608915906785E-4</v>
      </c>
      <c r="Y730" s="418">
        <v>9.9022619047619046E-4</v>
      </c>
      <c r="Z730" s="437">
        <v>2.5484460782646133E-3</v>
      </c>
      <c r="AA730" s="417">
        <v>5.1590150000000003E-3</v>
      </c>
      <c r="AB730" s="418">
        <v>6.8392740200000001E-3</v>
      </c>
      <c r="AC730" s="437">
        <v>4.4681114501539949E-2</v>
      </c>
      <c r="AD730" s="417">
        <v>1.468046E-3</v>
      </c>
      <c r="AE730" s="418">
        <v>1.0393678500000001E-3</v>
      </c>
      <c r="AF730" s="437">
        <v>8.3203926528948816E-3</v>
      </c>
      <c r="AG730" s="417">
        <v>8.3885038000000006E-3</v>
      </c>
      <c r="AH730" s="418">
        <v>4.1044838850000003E-3</v>
      </c>
      <c r="AI730" s="437">
        <v>9.8455595410275702E-3</v>
      </c>
      <c r="AJ730" s="417">
        <v>3.7750930000000002E-3</v>
      </c>
      <c r="AK730" s="418">
        <v>2.1128064250000001E-3</v>
      </c>
      <c r="AL730" s="437">
        <v>3.6662915018557444E-3</v>
      </c>
      <c r="AM730" s="417">
        <v>1.61887829E-2</v>
      </c>
      <c r="AN730" s="418">
        <v>1.9111023495000001E-2</v>
      </c>
      <c r="AO730" s="437">
        <v>9.8293384863270064E-2</v>
      </c>
      <c r="AP730" s="417">
        <v>0.12941294</v>
      </c>
      <c r="AQ730" s="418">
        <v>0.18268826699999999</v>
      </c>
      <c r="AR730" s="440">
        <v>0.18268826699999999</v>
      </c>
      <c r="AS730" s="422"/>
      <c r="AT730" s="423"/>
      <c r="AU730" s="423"/>
    </row>
    <row r="731" spans="1:47" x14ac:dyDescent="0.2">
      <c r="A731" s="231">
        <v>1993</v>
      </c>
      <c r="B731" s="232">
        <v>7</v>
      </c>
      <c r="C731" s="417">
        <v>1.16612907</v>
      </c>
      <c r="D731" s="418">
        <v>0.38140769050000001</v>
      </c>
      <c r="E731" s="437">
        <v>5.6443000290629524</v>
      </c>
      <c r="F731" s="417">
        <v>0.44916597000000003</v>
      </c>
      <c r="G731" s="418">
        <v>0.297283986</v>
      </c>
      <c r="H731" s="437">
        <v>1.3170030417782639</v>
      </c>
      <c r="I731" s="417">
        <v>1.2168538200000001</v>
      </c>
      <c r="J731" s="418">
        <v>2.8101159459999998</v>
      </c>
      <c r="K731" s="437">
        <v>7.1771173423712984</v>
      </c>
      <c r="L731" s="420"/>
      <c r="M731" s="421"/>
      <c r="N731" s="437">
        <v>4.3783468042096992E-2</v>
      </c>
      <c r="O731" s="417">
        <v>0.12661265999999999</v>
      </c>
      <c r="P731" s="418">
        <v>0.173327331</v>
      </c>
      <c r="Q731" s="437">
        <v>0.46393080171597167</v>
      </c>
      <c r="R731" s="422"/>
      <c r="S731" s="423"/>
      <c r="T731" s="437">
        <v>755.51841362504899</v>
      </c>
      <c r="U731" s="417">
        <v>6.2654804120229645E-4</v>
      </c>
      <c r="V731" s="418">
        <v>8.36951030057413E-4</v>
      </c>
      <c r="W731" s="437">
        <v>2.6916295921354996E-3</v>
      </c>
      <c r="X731" s="417">
        <v>7.4127608915906785E-4</v>
      </c>
      <c r="Y731" s="418">
        <v>9.9022619047619046E-4</v>
      </c>
      <c r="Z731" s="437">
        <v>3.038480861127707E-3</v>
      </c>
      <c r="AA731" s="417">
        <v>5.5878739E-3</v>
      </c>
      <c r="AB731" s="418">
        <v>6.979568825E-3</v>
      </c>
      <c r="AC731" s="437">
        <v>4.6529444746358208E-2</v>
      </c>
      <c r="AD731" s="417">
        <v>1.5903312E-3</v>
      </c>
      <c r="AE731" s="418">
        <v>1.076283685E-3</v>
      </c>
      <c r="AF731" s="437">
        <v>8.6646036645249384E-3</v>
      </c>
      <c r="AG731" s="417">
        <v>9.0867945000000002E-3</v>
      </c>
      <c r="AH731" s="418">
        <v>4.3092651699999998E-3</v>
      </c>
      <c r="AI731" s="437">
        <v>1.0252846128415033E-2</v>
      </c>
      <c r="AJ731" s="417">
        <v>4.088497E-3</v>
      </c>
      <c r="AK731" s="418">
        <v>2.2055600850000002E-3</v>
      </c>
      <c r="AL731" s="437">
        <v>3.8179590320416342E-3</v>
      </c>
      <c r="AM731" s="417">
        <v>1.7537050799999999E-2</v>
      </c>
      <c r="AN731" s="418">
        <v>1.9543305915E-2</v>
      </c>
      <c r="AO731" s="437">
        <v>0.10235966456599503</v>
      </c>
      <c r="AP731" s="417">
        <v>0.12941294</v>
      </c>
      <c r="AQ731" s="418">
        <v>0.18268826699999999</v>
      </c>
      <c r="AR731" s="440">
        <v>0.18268826699999999</v>
      </c>
      <c r="AS731" s="422"/>
      <c r="AT731" s="423"/>
      <c r="AU731" s="423"/>
    </row>
    <row r="732" spans="1:47" x14ac:dyDescent="0.2">
      <c r="A732" s="231">
        <v>1993</v>
      </c>
      <c r="B732" s="232">
        <v>8</v>
      </c>
      <c r="C732" s="417">
        <v>1.2224103099999999</v>
      </c>
      <c r="D732" s="418">
        <v>0.39564915150000002</v>
      </c>
      <c r="E732" s="437">
        <v>5.6487632533657406</v>
      </c>
      <c r="F732" s="417">
        <v>0.48339220999999999</v>
      </c>
      <c r="G732" s="418">
        <v>0.30746012299999997</v>
      </c>
      <c r="H732" s="437">
        <v>1.3204160712042317</v>
      </c>
      <c r="I732" s="417">
        <v>1.25441498</v>
      </c>
      <c r="J732" s="418">
        <v>2.820800846</v>
      </c>
      <c r="K732" s="437">
        <v>7.1875196952565554</v>
      </c>
      <c r="L732" s="420"/>
      <c r="M732" s="421"/>
      <c r="N732" s="437">
        <v>4.3856477528824489E-2</v>
      </c>
      <c r="O732" s="417">
        <v>0.12661265999999999</v>
      </c>
      <c r="P732" s="418">
        <v>0.173327331</v>
      </c>
      <c r="Q732" s="437">
        <v>0.46415329207884398</v>
      </c>
      <c r="R732" s="422"/>
      <c r="S732" s="423"/>
      <c r="T732" s="437">
        <v>756.57115725249912</v>
      </c>
      <c r="U732" s="417">
        <v>6.2654804120229645E-4</v>
      </c>
      <c r="V732" s="418">
        <v>8.36951030057413E-4</v>
      </c>
      <c r="W732" s="437">
        <v>2.6939411524153092E-3</v>
      </c>
      <c r="X732" s="417">
        <v>7.4127608915906785E-4</v>
      </c>
      <c r="Y732" s="418">
        <v>9.9022619047619046E-4</v>
      </c>
      <c r="Z732" s="437">
        <v>3.0701953424453828E-3</v>
      </c>
      <c r="AA732" s="417">
        <v>6.0142171000000001E-3</v>
      </c>
      <c r="AB732" s="418">
        <v>7.116059135E-3</v>
      </c>
      <c r="AC732" s="437">
        <v>4.6650043496319543E-2</v>
      </c>
      <c r="AD732" s="417">
        <v>1.7109166E-3</v>
      </c>
      <c r="AE732" s="418">
        <v>1.1123909550000001E-3</v>
      </c>
      <c r="AF732" s="437">
        <v>8.6870297410731913E-3</v>
      </c>
      <c r="AG732" s="417">
        <v>9.7783439E-3</v>
      </c>
      <c r="AH732" s="418">
        <v>4.5099267399999997E-3</v>
      </c>
      <c r="AI732" s="437">
        <v>1.0279421991216129E-2</v>
      </c>
      <c r="AJ732" s="417">
        <v>4.4007257000000001E-3</v>
      </c>
      <c r="AK732" s="418">
        <v>2.2967585700000002E-3</v>
      </c>
      <c r="AL732" s="437">
        <v>3.8278525637574254E-3</v>
      </c>
      <c r="AM732" s="417">
        <v>1.887281E-2</v>
      </c>
      <c r="AN732" s="418">
        <v>1.9964633084999999E-2</v>
      </c>
      <c r="AO732" s="437">
        <v>0.10262466587442602</v>
      </c>
      <c r="AP732" s="417">
        <v>0.12941294</v>
      </c>
      <c r="AQ732" s="418">
        <v>0.18268826699999999</v>
      </c>
      <c r="AR732" s="440">
        <v>0.18268826699999999</v>
      </c>
      <c r="AS732" s="422"/>
      <c r="AT732" s="423"/>
      <c r="AU732" s="423"/>
    </row>
    <row r="733" spans="1:47" x14ac:dyDescent="0.2">
      <c r="A733" s="231">
        <v>1993</v>
      </c>
      <c r="B733" s="232">
        <v>9</v>
      </c>
      <c r="C733" s="417">
        <v>1.27947159</v>
      </c>
      <c r="D733" s="418">
        <v>0.40992045599999999</v>
      </c>
      <c r="E733" s="437">
        <v>5.6459155294020738</v>
      </c>
      <c r="F733" s="417">
        <v>0.51738830999999996</v>
      </c>
      <c r="G733" s="418">
        <v>0.31750043449999998</v>
      </c>
      <c r="H733" s="437">
        <v>1.325094592240105</v>
      </c>
      <c r="I733" s="417">
        <v>1.29029288</v>
      </c>
      <c r="J733" s="418">
        <v>2.8307374589999998</v>
      </c>
      <c r="K733" s="437">
        <v>7.1940052797556477</v>
      </c>
      <c r="L733" s="420"/>
      <c r="M733" s="421"/>
      <c r="N733" s="437">
        <v>4.3947254316519871E-2</v>
      </c>
      <c r="O733" s="417">
        <v>0.12621262</v>
      </c>
      <c r="P733" s="418">
        <v>0.1725222505</v>
      </c>
      <c r="Q733" s="437">
        <v>0.46446762423408838</v>
      </c>
      <c r="R733" s="422"/>
      <c r="S733" s="423"/>
      <c r="T733" s="437">
        <v>756.67717618829579</v>
      </c>
      <c r="U733" s="417">
        <v>6.2654804120229645E-4</v>
      </c>
      <c r="V733" s="418">
        <v>8.36951030057413E-4</v>
      </c>
      <c r="W733" s="437">
        <v>2.6937934752924346E-3</v>
      </c>
      <c r="X733" s="417">
        <v>7.4127608915906785E-4</v>
      </c>
      <c r="Y733" s="418">
        <v>9.9022619047619046E-4</v>
      </c>
      <c r="Z733" s="437">
        <v>3.1184596161093116E-3</v>
      </c>
      <c r="AA733" s="417">
        <v>6.4363101000000002E-3</v>
      </c>
      <c r="AB733" s="418">
        <v>7.2497148149999998E-3</v>
      </c>
      <c r="AC733" s="437">
        <v>4.6815280350661452E-2</v>
      </c>
      <c r="AD733" s="417">
        <v>1.8318195999999999E-3</v>
      </c>
      <c r="AE733" s="418">
        <v>1.1478506250000001E-3</v>
      </c>
      <c r="AF733" s="437">
        <v>8.7178076854421485E-3</v>
      </c>
      <c r="AG733" s="417">
        <v>1.04662564E-2</v>
      </c>
      <c r="AH733" s="418">
        <v>4.7079048750000001E-3</v>
      </c>
      <c r="AI733" s="437">
        <v>1.0315819529267811E-2</v>
      </c>
      <c r="AJ733" s="417">
        <v>4.7101212000000003E-3</v>
      </c>
      <c r="AK733" s="418">
        <v>2.3865382000000002E-3</v>
      </c>
      <c r="AL733" s="437">
        <v>3.8414078956803522E-3</v>
      </c>
      <c r="AM733" s="417">
        <v>2.0199452199999999E-2</v>
      </c>
      <c r="AN733" s="418">
        <v>2.037773419E-2</v>
      </c>
      <c r="AO733" s="437">
        <v>0.10298826201050583</v>
      </c>
      <c r="AP733" s="417">
        <v>0.12901290000000001</v>
      </c>
      <c r="AQ733" s="418">
        <v>0.18188318649999999</v>
      </c>
      <c r="AR733" s="440">
        <v>0.18188318649999999</v>
      </c>
      <c r="AS733" s="422"/>
      <c r="AT733" s="423"/>
      <c r="AU733" s="423"/>
    </row>
    <row r="734" spans="1:47" x14ac:dyDescent="0.2">
      <c r="A734" s="231">
        <v>1993</v>
      </c>
      <c r="B734" s="232">
        <v>10</v>
      </c>
      <c r="C734" s="417">
        <v>1.3372635799999999</v>
      </c>
      <c r="D734" s="418">
        <v>0.42433142750000002</v>
      </c>
      <c r="E734" s="437">
        <v>5.6477980746941059</v>
      </c>
      <c r="F734" s="417">
        <v>0.55131927999999997</v>
      </c>
      <c r="G734" s="418">
        <v>0.32741861950000001</v>
      </c>
      <c r="H734" s="437">
        <v>1.3264316467888508</v>
      </c>
      <c r="I734" s="417">
        <v>1.3247971700000001</v>
      </c>
      <c r="J734" s="418">
        <v>2.8399648540000002</v>
      </c>
      <c r="K734" s="437">
        <v>7.1991453481957235</v>
      </c>
      <c r="L734" s="420"/>
      <c r="M734" s="421"/>
      <c r="N734" s="437">
        <v>4.3983447832188945E-2</v>
      </c>
      <c r="O734" s="417">
        <v>0.12621262</v>
      </c>
      <c r="P734" s="418">
        <v>0.1725222505</v>
      </c>
      <c r="Q734" s="437">
        <v>0.46458475627929591</v>
      </c>
      <c r="R734" s="422"/>
      <c r="S734" s="423"/>
      <c r="T734" s="437">
        <v>756.64356730618204</v>
      </c>
      <c r="U734" s="417">
        <v>6.2654804120229645E-4</v>
      </c>
      <c r="V734" s="418">
        <v>8.36951030057413E-4</v>
      </c>
      <c r="W734" s="437">
        <v>2.6925222351805887E-3</v>
      </c>
      <c r="X734" s="417">
        <v>7.4127608915906785E-4</v>
      </c>
      <c r="Y734" s="418">
        <v>9.9022619047619046E-4</v>
      </c>
      <c r="Z734" s="437">
        <v>3.1308054334094654E-3</v>
      </c>
      <c r="AA734" s="417">
        <v>6.8578360999999996E-3</v>
      </c>
      <c r="AB734" s="418">
        <v>7.38182366E-3</v>
      </c>
      <c r="AC734" s="437">
        <v>4.6862559790685432E-2</v>
      </c>
      <c r="AD734" s="417">
        <v>1.9510148999999999E-3</v>
      </c>
      <c r="AE734" s="418">
        <v>1.18297303E-3</v>
      </c>
      <c r="AF734" s="437">
        <v>8.7266141355620934E-3</v>
      </c>
      <c r="AG734" s="417">
        <v>1.11508444E-2</v>
      </c>
      <c r="AH734" s="418">
        <v>4.9041717249999998E-3</v>
      </c>
      <c r="AI734" s="437">
        <v>1.0326240519476785E-2</v>
      </c>
      <c r="AJ734" s="417">
        <v>5.0176880000000002E-3</v>
      </c>
      <c r="AK734" s="418">
        <v>2.4755141400000001E-3</v>
      </c>
      <c r="AL734" s="437">
        <v>3.8452849916349647E-3</v>
      </c>
      <c r="AM734" s="417">
        <v>2.1521263799999999E-2</v>
      </c>
      <c r="AN734" s="418">
        <v>2.078552837E-2</v>
      </c>
      <c r="AO734" s="437">
        <v>0.10309211230172351</v>
      </c>
      <c r="AP734" s="417">
        <v>0.12901290000000001</v>
      </c>
      <c r="AQ734" s="418">
        <v>0.18188318649999999</v>
      </c>
      <c r="AR734" s="440">
        <v>0.18188318649999999</v>
      </c>
      <c r="AS734" s="422"/>
      <c r="AT734" s="423"/>
      <c r="AU734" s="423"/>
    </row>
    <row r="735" spans="1:47" x14ac:dyDescent="0.2">
      <c r="A735" s="231">
        <v>1993</v>
      </c>
      <c r="B735" s="232">
        <v>11</v>
      </c>
      <c r="C735" s="417">
        <v>1.39609889</v>
      </c>
      <c r="D735" s="418">
        <v>0.43893938399999999</v>
      </c>
      <c r="E735" s="437">
        <v>5.6523712730242659</v>
      </c>
      <c r="F735" s="417">
        <v>0.58499599000000002</v>
      </c>
      <c r="G735" s="418">
        <v>0.33733099</v>
      </c>
      <c r="H735" s="437">
        <v>1.3299788771990233</v>
      </c>
      <c r="I735" s="417">
        <v>1.3579312699999999</v>
      </c>
      <c r="J735" s="418">
        <v>2.8485946425000002</v>
      </c>
      <c r="K735" s="437">
        <v>7.2094550772531925</v>
      </c>
      <c r="L735" s="420"/>
      <c r="M735" s="421"/>
      <c r="N735" s="437">
        <v>4.4055753730387524E-2</v>
      </c>
      <c r="O735" s="417">
        <v>0.12621262</v>
      </c>
      <c r="P735" s="418">
        <v>0.1725222505</v>
      </c>
      <c r="Q735" s="437">
        <v>0.46480234240408991</v>
      </c>
      <c r="R735" s="422"/>
      <c r="S735" s="423"/>
      <c r="T735" s="437">
        <v>757.66289160833719</v>
      </c>
      <c r="U735" s="417">
        <v>6.2654804120229645E-4</v>
      </c>
      <c r="V735" s="418">
        <v>8.36951030057413E-4</v>
      </c>
      <c r="W735" s="437">
        <v>2.6870232945825135E-3</v>
      </c>
      <c r="X735" s="417">
        <v>7.4127608915906785E-4</v>
      </c>
      <c r="Y735" s="418">
        <v>9.9022619047619046E-4</v>
      </c>
      <c r="Z735" s="437">
        <v>3.1637423339932942E-3</v>
      </c>
      <c r="AA735" s="417">
        <v>7.2784540999999998E-3</v>
      </c>
      <c r="AB735" s="418">
        <v>7.5126810750000004E-3</v>
      </c>
      <c r="AC735" s="437">
        <v>4.6987900863127791E-2</v>
      </c>
      <c r="AD735" s="417">
        <v>2.0709786E-3</v>
      </c>
      <c r="AE735" s="418">
        <v>1.2181181500000001E-3</v>
      </c>
      <c r="AF735" s="437">
        <v>8.7499557077500966E-3</v>
      </c>
      <c r="AG735" s="417">
        <v>1.1834770499999999E-2</v>
      </c>
      <c r="AH735" s="418">
        <v>5.1008256450000003E-3</v>
      </c>
      <c r="AI735" s="437">
        <v>1.0353868851185517E-2</v>
      </c>
      <c r="AJ735" s="417">
        <v>5.3255224999999998E-3</v>
      </c>
      <c r="AK735" s="418">
        <v>2.5647112099999999E-3</v>
      </c>
      <c r="AL735" s="437">
        <v>3.8555784236947587E-3</v>
      </c>
      <c r="AM735" s="417">
        <v>2.28409784E-2</v>
      </c>
      <c r="AN735" s="418">
        <v>2.1190583834999999E-2</v>
      </c>
      <c r="AO735" s="437">
        <v>0.10336803857305721</v>
      </c>
      <c r="AP735" s="417">
        <v>0.12901290000000001</v>
      </c>
      <c r="AQ735" s="418">
        <v>0.18188318649999999</v>
      </c>
      <c r="AR735" s="440">
        <v>0.18188318649999999</v>
      </c>
      <c r="AS735" s="422"/>
      <c r="AT735" s="423"/>
      <c r="AU735" s="423"/>
    </row>
    <row r="736" spans="1:47" x14ac:dyDescent="0.2">
      <c r="A736" s="231">
        <v>1993</v>
      </c>
      <c r="B736" s="232">
        <v>12</v>
      </c>
      <c r="C736" s="417">
        <v>1.4561091100000001</v>
      </c>
      <c r="D736" s="418">
        <v>0.45391107149999999</v>
      </c>
      <c r="E736" s="437">
        <v>5.6570610315362195</v>
      </c>
      <c r="F736" s="417">
        <v>0.61883664000000005</v>
      </c>
      <c r="G736" s="418">
        <v>0.34727863199999998</v>
      </c>
      <c r="H736" s="437">
        <v>1.3336247919986315</v>
      </c>
      <c r="I736" s="417">
        <v>1.38977621</v>
      </c>
      <c r="J736" s="418">
        <v>2.8566658130000002</v>
      </c>
      <c r="K736" s="437">
        <v>7.21990001206896</v>
      </c>
      <c r="L736" s="420"/>
      <c r="M736" s="421"/>
      <c r="N736" s="437">
        <v>4.4128777461297578E-2</v>
      </c>
      <c r="O736" s="417">
        <v>0.12621262</v>
      </c>
      <c r="P736" s="418">
        <v>0.1725222505</v>
      </c>
      <c r="Q736" s="437">
        <v>0.46501984287093251</v>
      </c>
      <c r="R736" s="422"/>
      <c r="S736" s="423"/>
      <c r="T736" s="437">
        <v>758.36708235300614</v>
      </c>
      <c r="U736" s="417">
        <v>6.2654804120229645E-4</v>
      </c>
      <c r="V736" s="418">
        <v>8.36951030057413E-4</v>
      </c>
      <c r="W736" s="437">
        <v>2.6915280024599033E-3</v>
      </c>
      <c r="X736" s="417">
        <v>7.4127608915906785E-4</v>
      </c>
      <c r="Y736" s="418">
        <v>9.9022619047619046E-4</v>
      </c>
      <c r="Z736" s="437">
        <v>3.19771993093637E-3</v>
      </c>
      <c r="AA736" s="417">
        <v>7.6987662000000002E-3</v>
      </c>
      <c r="AB736" s="418">
        <v>7.6432551649999996E-3</v>
      </c>
      <c r="AC736" s="437">
        <v>4.7116770068411938E-2</v>
      </c>
      <c r="AD736" s="417">
        <v>2.1903904000000001E-3</v>
      </c>
      <c r="AE736" s="418">
        <v>1.2534966350000001E-3</v>
      </c>
      <c r="AF736" s="437">
        <v>8.7739523800673472E-3</v>
      </c>
      <c r="AG736" s="417">
        <v>1.25186333E-2</v>
      </c>
      <c r="AH736" s="418">
        <v>5.2984045799999999E-3</v>
      </c>
      <c r="AI736" s="437">
        <v>1.0382249856666383E-2</v>
      </c>
      <c r="AJ736" s="417">
        <v>5.6328146000000001E-3</v>
      </c>
      <c r="AK736" s="418">
        <v>2.6541114450000002E-3</v>
      </c>
      <c r="AL736" s="437">
        <v>3.8661477429043092E-3</v>
      </c>
      <c r="AM736" s="417">
        <v>2.4160916599999999E-2</v>
      </c>
      <c r="AN736" s="418">
        <v>2.1595877364999998E-2</v>
      </c>
      <c r="AO736" s="437">
        <v>0.10365140354018154</v>
      </c>
      <c r="AP736" s="417">
        <v>0.12901290000000001</v>
      </c>
      <c r="AQ736" s="418">
        <v>0.18188318649999999</v>
      </c>
      <c r="AR736" s="440">
        <v>0.18188318649999999</v>
      </c>
      <c r="AS736" s="422"/>
      <c r="AT736" s="423"/>
      <c r="AU736" s="423"/>
    </row>
    <row r="737" spans="1:47" x14ac:dyDescent="0.2">
      <c r="A737" s="231">
        <v>1993</v>
      </c>
      <c r="B737" s="232">
        <v>13</v>
      </c>
      <c r="C737" s="417">
        <v>1.5173002799999999</v>
      </c>
      <c r="D737" s="418">
        <v>0.46925314550000002</v>
      </c>
      <c r="E737" s="437">
        <v>5.6629497513656251</v>
      </c>
      <c r="F737" s="417">
        <v>0.65281</v>
      </c>
      <c r="G737" s="418">
        <v>0.35733389250000003</v>
      </c>
      <c r="H737" s="437">
        <v>1.33825956177526</v>
      </c>
      <c r="I737" s="417">
        <v>1.42048518</v>
      </c>
      <c r="J737" s="418">
        <v>2.8642238390000001</v>
      </c>
      <c r="K737" s="437">
        <v>7.2326185762354518</v>
      </c>
      <c r="L737" s="420"/>
      <c r="M737" s="421"/>
      <c r="N737" s="437">
        <v>4.4217581697954485E-2</v>
      </c>
      <c r="O737" s="417">
        <v>0.12621262</v>
      </c>
      <c r="P737" s="418">
        <v>0.1725222505</v>
      </c>
      <c r="Q737" s="437">
        <v>0.46528122943937622</v>
      </c>
      <c r="R737" s="422"/>
      <c r="S737" s="423"/>
      <c r="T737" s="437">
        <v>759.45958732654219</v>
      </c>
      <c r="U737" s="417">
        <v>6.2654804120229645E-4</v>
      </c>
      <c r="V737" s="418">
        <v>8.36951030057413E-4</v>
      </c>
      <c r="W737" s="437">
        <v>2.6984084067168549E-3</v>
      </c>
      <c r="X737" s="417">
        <v>7.4127608915906785E-4</v>
      </c>
      <c r="Y737" s="418">
        <v>9.9022619047619046E-4</v>
      </c>
      <c r="Z737" s="437">
        <v>3.2409240467240956E-3</v>
      </c>
      <c r="AA737" s="417">
        <v>8.1210893000000003E-3</v>
      </c>
      <c r="AB737" s="418">
        <v>7.7749276899999999E-3</v>
      </c>
      <c r="AC737" s="437">
        <v>4.7280416662229936E-2</v>
      </c>
      <c r="AD737" s="417">
        <v>2.3109126999999998E-3</v>
      </c>
      <c r="AE737" s="418">
        <v>1.289320005E-3</v>
      </c>
      <c r="AF737" s="437">
        <v>8.8044322697603105E-3</v>
      </c>
      <c r="AG737" s="417">
        <v>1.32049604E-2</v>
      </c>
      <c r="AH737" s="418">
        <v>5.4987019450000001E-3</v>
      </c>
      <c r="AI737" s="437">
        <v>1.0418335033488442E-2</v>
      </c>
      <c r="AJ737" s="417">
        <v>5.9415346000000003E-3</v>
      </c>
      <c r="AK737" s="418">
        <v>2.744833075E-3</v>
      </c>
      <c r="AL737" s="437">
        <v>3.879581679320222E-3</v>
      </c>
      <c r="AM737" s="417">
        <v>2.5486120000000001E-2</v>
      </c>
      <c r="AN737" s="418">
        <v>2.2003873095000001E-2</v>
      </c>
      <c r="AO737" s="437">
        <v>0.10401158367318687</v>
      </c>
      <c r="AP737" s="417">
        <v>0.12901290000000001</v>
      </c>
      <c r="AQ737" s="418">
        <v>0.18188318649999999</v>
      </c>
      <c r="AR737" s="440">
        <v>0.18188318649999999</v>
      </c>
      <c r="AS737" s="422"/>
      <c r="AT737" s="423"/>
      <c r="AU737" s="423"/>
    </row>
    <row r="738" spans="1:47" x14ac:dyDescent="0.2">
      <c r="A738" s="231">
        <v>1993</v>
      </c>
      <c r="B738" s="232">
        <v>14</v>
      </c>
      <c r="C738" s="417">
        <v>1.5801237100000001</v>
      </c>
      <c r="D738" s="418">
        <v>0.485151471</v>
      </c>
      <c r="E738" s="437">
        <v>5.6506947692421177</v>
      </c>
      <c r="F738" s="417">
        <v>0.68692317999999997</v>
      </c>
      <c r="G738" s="418">
        <v>0.36755483950000001</v>
      </c>
      <c r="H738" s="437">
        <v>1.3426021383006508</v>
      </c>
      <c r="I738" s="417">
        <v>1.4499808700000001</v>
      </c>
      <c r="J738" s="418">
        <v>2.8713630955</v>
      </c>
      <c r="K738" s="437">
        <v>7.2300274979609895</v>
      </c>
      <c r="L738" s="420"/>
      <c r="M738" s="421"/>
      <c r="N738" s="437">
        <v>5.1103981591482496E-3</v>
      </c>
      <c r="O738" s="417">
        <v>0.12621262</v>
      </c>
      <c r="P738" s="418">
        <v>0.1725222505</v>
      </c>
      <c r="Q738" s="437">
        <v>0.46284160756650428</v>
      </c>
      <c r="R738" s="422"/>
      <c r="S738" s="423"/>
      <c r="T738" s="437">
        <v>756.36355809460542</v>
      </c>
      <c r="U738" s="417">
        <v>6.2654804120229645E-4</v>
      </c>
      <c r="V738" s="418">
        <v>8.36951030057413E-4</v>
      </c>
      <c r="W738" s="437">
        <v>2.7048175320545809E-3</v>
      </c>
      <c r="X738" s="417">
        <v>7.4127608915906785E-4</v>
      </c>
      <c r="Y738" s="418">
        <v>9.9022619047619046E-4</v>
      </c>
      <c r="Z738" s="437">
        <v>3.2909460719195744E-3</v>
      </c>
      <c r="AA738" s="417">
        <v>8.5454782999999992E-3</v>
      </c>
      <c r="AB738" s="418">
        <v>7.9077157599999996E-3</v>
      </c>
      <c r="AC738" s="437">
        <v>4.7433764911856975E-2</v>
      </c>
      <c r="AD738" s="417">
        <v>2.4315157999999998E-3</v>
      </c>
      <c r="AE738" s="418">
        <v>1.325521505E-3</v>
      </c>
      <c r="AF738" s="437">
        <v>8.8329924519367203E-3</v>
      </c>
      <c r="AG738" s="417">
        <v>1.3896303400000001E-2</v>
      </c>
      <c r="AH738" s="418">
        <v>5.7026176349999997E-3</v>
      </c>
      <c r="AI738" s="437">
        <v>1.0452121146772591E-2</v>
      </c>
      <c r="AJ738" s="417">
        <v>6.2528130999999999E-3</v>
      </c>
      <c r="AK738" s="418">
        <v>2.83715969E-3</v>
      </c>
      <c r="AL738" s="437">
        <v>3.8921632000980398E-3</v>
      </c>
      <c r="AM738" s="417">
        <v>2.6819592199999999E-2</v>
      </c>
      <c r="AN738" s="418">
        <v>2.241727663E-2</v>
      </c>
      <c r="AO738" s="437">
        <v>0.10434901990587529</v>
      </c>
      <c r="AP738" s="417">
        <v>0.12901290000000001</v>
      </c>
      <c r="AQ738" s="418">
        <v>0.18188318649999999</v>
      </c>
      <c r="AR738" s="440">
        <v>0.18188318649999999</v>
      </c>
      <c r="AS738" s="422"/>
      <c r="AT738" s="423"/>
      <c r="AU738" s="423"/>
    </row>
    <row r="739" spans="1:47" x14ac:dyDescent="0.2">
      <c r="A739" s="231">
        <v>1993</v>
      </c>
      <c r="B739" s="232">
        <v>15</v>
      </c>
      <c r="C739" s="417">
        <v>1.64451657</v>
      </c>
      <c r="D739" s="418">
        <v>0.50167585800000003</v>
      </c>
      <c r="E739" s="437">
        <v>5.6570794025810507</v>
      </c>
      <c r="F739" s="417">
        <v>0.72141929999999999</v>
      </c>
      <c r="G739" s="418">
        <v>0.37803736249999997</v>
      </c>
      <c r="H739" s="437">
        <v>1.3476562245100783</v>
      </c>
      <c r="I739" s="417">
        <v>1.4784275600000001</v>
      </c>
      <c r="J739" s="418">
        <v>2.8780895945</v>
      </c>
      <c r="K739" s="437">
        <v>7.2435454615557964</v>
      </c>
      <c r="L739" s="420"/>
      <c r="M739" s="421"/>
      <c r="N739" s="437">
        <v>5.1212913098770104E-3</v>
      </c>
      <c r="O739" s="417">
        <v>0.12331233</v>
      </c>
      <c r="P739" s="418">
        <v>0.1666316615</v>
      </c>
      <c r="Q739" s="437">
        <v>0.46310823128071388</v>
      </c>
      <c r="R739" s="422"/>
      <c r="S739" s="423"/>
      <c r="T739" s="437">
        <v>757.74981010673844</v>
      </c>
      <c r="U739" s="417">
        <v>6.2654804120229645E-4</v>
      </c>
      <c r="V739" s="418">
        <v>8.36951030057413E-4</v>
      </c>
      <c r="W739" s="437">
        <v>2.7129471873751474E-3</v>
      </c>
      <c r="X739" s="417">
        <v>7.4127608915906785E-4</v>
      </c>
      <c r="Y739" s="418">
        <v>9.9022619047619046E-4</v>
      </c>
      <c r="Z739" s="437">
        <v>3.338148511804057E-3</v>
      </c>
      <c r="AA739" s="417">
        <v>8.9744769999999998E-3</v>
      </c>
      <c r="AB739" s="418">
        <v>8.0433118500000001E-3</v>
      </c>
      <c r="AC739" s="437">
        <v>4.7612459789492724E-2</v>
      </c>
      <c r="AD739" s="417">
        <v>2.5538828999999998E-3</v>
      </c>
      <c r="AE739" s="418">
        <v>1.3626125350000001E-3</v>
      </c>
      <c r="AF739" s="437">
        <v>8.8662489737553942E-3</v>
      </c>
      <c r="AG739" s="417">
        <v>1.4592376299999999E-2</v>
      </c>
      <c r="AH739" s="418">
        <v>5.9115340149999999E-3</v>
      </c>
      <c r="AI739" s="437">
        <v>1.0491473015832919E-2</v>
      </c>
      <c r="AJ739" s="417">
        <v>6.5660218000000003E-3</v>
      </c>
      <c r="AK739" s="418">
        <v>2.9314710200000001E-3</v>
      </c>
      <c r="AL739" s="437">
        <v>3.9068171326842038E-3</v>
      </c>
      <c r="AM739" s="417">
        <v>2.8163780699999998E-2</v>
      </c>
      <c r="AN739" s="418">
        <v>2.283883426E-2</v>
      </c>
      <c r="AO739" s="437">
        <v>0.10474192406155543</v>
      </c>
      <c r="AP739" s="417">
        <v>0.12611261000000001</v>
      </c>
      <c r="AQ739" s="418">
        <v>0.17599259749999999</v>
      </c>
      <c r="AR739" s="440">
        <v>0.17599259749999999</v>
      </c>
      <c r="AS739" s="422"/>
      <c r="AT739" s="423"/>
      <c r="AU739" s="423"/>
    </row>
    <row r="740" spans="1:47" x14ac:dyDescent="0.2">
      <c r="A740" s="231">
        <v>1993</v>
      </c>
      <c r="B740" s="232">
        <v>16</v>
      </c>
      <c r="C740" s="417">
        <v>1.71063206</v>
      </c>
      <c r="D740" s="418">
        <v>0.51894549599999995</v>
      </c>
      <c r="E740" s="437">
        <v>5.6663661149486426</v>
      </c>
      <c r="F740" s="417">
        <v>0.75622104000000001</v>
      </c>
      <c r="G740" s="418">
        <v>0.3888068435</v>
      </c>
      <c r="H740" s="437">
        <v>1.3550279260663525</v>
      </c>
      <c r="I740" s="417">
        <v>1.50594541</v>
      </c>
      <c r="J740" s="418">
        <v>2.8844596055</v>
      </c>
      <c r="K740" s="437">
        <v>7.2629019855855068</v>
      </c>
      <c r="L740" s="420"/>
      <c r="M740" s="421"/>
      <c r="N740" s="437">
        <v>5.136869692445185E-3</v>
      </c>
      <c r="O740" s="417">
        <v>0.12331233</v>
      </c>
      <c r="P740" s="418">
        <v>0.1666316615</v>
      </c>
      <c r="Q740" s="437">
        <v>0.46348668269862875</v>
      </c>
      <c r="R740" s="422"/>
      <c r="S740" s="423"/>
      <c r="T740" s="437">
        <v>759.21228641997516</v>
      </c>
      <c r="U740" s="417">
        <v>6.2654804120229645E-4</v>
      </c>
      <c r="V740" s="418">
        <v>8.36951030057413E-4</v>
      </c>
      <c r="W740" s="437">
        <v>2.7393995127289105E-3</v>
      </c>
      <c r="X740" s="417">
        <v>7.4127608915906785E-4</v>
      </c>
      <c r="Y740" s="418">
        <v>9.9022619047619046E-4</v>
      </c>
      <c r="Z740" s="437">
        <v>3.4071164939842272E-3</v>
      </c>
      <c r="AA740" s="417">
        <v>9.4078027000000005E-3</v>
      </c>
      <c r="AB740" s="418">
        <v>8.1824097850000006E-3</v>
      </c>
      <c r="AC740" s="437">
        <v>4.7872941661947131E-2</v>
      </c>
      <c r="AD740" s="417">
        <v>2.6763352999999998E-3</v>
      </c>
      <c r="AE740" s="418">
        <v>1.40083588E-3</v>
      </c>
      <c r="AF740" s="437">
        <v>8.9147606946437096E-3</v>
      </c>
      <c r="AG740" s="417">
        <v>1.52964356E-2</v>
      </c>
      <c r="AH740" s="418">
        <v>6.1268219499999999E-3</v>
      </c>
      <c r="AI740" s="437">
        <v>1.0548883091823825E-2</v>
      </c>
      <c r="AJ740" s="417">
        <v>6.8836586000000002E-3</v>
      </c>
      <c r="AK740" s="418">
        <v>3.0285055050000001E-3</v>
      </c>
      <c r="AL740" s="437">
        <v>3.9281954886120265E-3</v>
      </c>
      <c r="AM740" s="417">
        <v>2.9523444400000001E-2</v>
      </c>
      <c r="AN740" s="418">
        <v>2.3271491339999999E-2</v>
      </c>
      <c r="AO740" s="437">
        <v>0.10531494184022643</v>
      </c>
      <c r="AP740" s="417">
        <v>0.12611261000000001</v>
      </c>
      <c r="AQ740" s="418">
        <v>0.17599259749999999</v>
      </c>
      <c r="AR740" s="440">
        <v>0.17599259749999999</v>
      </c>
      <c r="AS740" s="422"/>
      <c r="AT740" s="423"/>
      <c r="AU740" s="423"/>
    </row>
    <row r="741" spans="1:47" x14ac:dyDescent="0.2">
      <c r="A741" s="231">
        <v>1993</v>
      </c>
      <c r="B741" s="232">
        <v>17</v>
      </c>
      <c r="C741" s="417">
        <v>1.77859583</v>
      </c>
      <c r="D741" s="418">
        <v>0.5370584545</v>
      </c>
      <c r="E741" s="437">
        <v>5.6705800427970745</v>
      </c>
      <c r="F741" s="417">
        <v>0.79149168000000003</v>
      </c>
      <c r="G741" s="418">
        <v>0.39995836200000001</v>
      </c>
      <c r="H741" s="437">
        <v>1.3583485598595055</v>
      </c>
      <c r="I741" s="417">
        <v>1.5325061600000001</v>
      </c>
      <c r="J741" s="418">
        <v>2.890511557</v>
      </c>
      <c r="K741" s="437">
        <v>7.271958589425549</v>
      </c>
      <c r="L741" s="420"/>
      <c r="M741" s="421"/>
      <c r="N741" s="437">
        <v>5.1441716773604458E-3</v>
      </c>
      <c r="O741" s="417">
        <v>0.12331233</v>
      </c>
      <c r="P741" s="418">
        <v>0.1666316615</v>
      </c>
      <c r="Q741" s="437">
        <v>0.46366709026672276</v>
      </c>
      <c r="R741" s="422"/>
      <c r="S741" s="423"/>
      <c r="T741" s="437">
        <v>760.74152600119464</v>
      </c>
      <c r="U741" s="417">
        <v>6.2654804120229645E-4</v>
      </c>
      <c r="V741" s="418">
        <v>8.36951030057413E-4</v>
      </c>
      <c r="W741" s="437">
        <v>2.7441079448759188E-3</v>
      </c>
      <c r="X741" s="417">
        <v>7.4127608915906785E-4</v>
      </c>
      <c r="Y741" s="418">
        <v>9.9022619047619046E-4</v>
      </c>
      <c r="Z741" s="437">
        <v>3.4380599208443485E-3</v>
      </c>
      <c r="AA741" s="417">
        <v>9.8469279999999996E-3</v>
      </c>
      <c r="AB741" s="418">
        <v>8.3256600349999998E-3</v>
      </c>
      <c r="AC741" s="437">
        <v>4.7990225956697399E-2</v>
      </c>
      <c r="AD741" s="417">
        <v>2.8018938E-3</v>
      </c>
      <c r="AE741" s="418">
        <v>1.44013693E-3</v>
      </c>
      <c r="AF741" s="437">
        <v>8.936580890011191E-3</v>
      </c>
      <c r="AG741" s="417">
        <v>1.6010350900000001E-2</v>
      </c>
      <c r="AH741" s="418">
        <v>6.3502698900000003E-3</v>
      </c>
      <c r="AI741" s="437">
        <v>1.0574701190298779E-2</v>
      </c>
      <c r="AJ741" s="417">
        <v>7.2046423000000004E-3</v>
      </c>
      <c r="AK741" s="418">
        <v>3.12956541E-3</v>
      </c>
      <c r="AL741" s="437">
        <v>3.9378101075360885E-3</v>
      </c>
      <c r="AM741" s="417">
        <v>3.0900532000000001E-2</v>
      </c>
      <c r="AN741" s="418">
        <v>2.3718023920000001E-2</v>
      </c>
      <c r="AO741" s="437">
        <v>0.10557278882467773</v>
      </c>
      <c r="AP741" s="417">
        <v>0.12611261000000001</v>
      </c>
      <c r="AQ741" s="418">
        <v>0.17599259749999999</v>
      </c>
      <c r="AR741" s="440">
        <v>0.17599259749999999</v>
      </c>
      <c r="AS741" s="422"/>
      <c r="AT741" s="423"/>
      <c r="AU741" s="423"/>
    </row>
    <row r="742" spans="1:47" x14ac:dyDescent="0.2">
      <c r="A742" s="231">
        <v>1993</v>
      </c>
      <c r="B742" s="232">
        <v>18</v>
      </c>
      <c r="C742" s="417">
        <v>1.8489395799999999</v>
      </c>
      <c r="D742" s="418">
        <v>0.55616366650000004</v>
      </c>
      <c r="E742" s="437">
        <v>5.6712867507795526</v>
      </c>
      <c r="F742" s="417">
        <v>0.82734229999999997</v>
      </c>
      <c r="G742" s="418">
        <v>0.41156985699999998</v>
      </c>
      <c r="H742" s="437">
        <v>1.3588415020166658</v>
      </c>
      <c r="I742" s="417">
        <v>1.55824323</v>
      </c>
      <c r="J742" s="418">
        <v>2.8963231695</v>
      </c>
      <c r="K742" s="437">
        <v>7.274033386103997</v>
      </c>
      <c r="L742" s="420"/>
      <c r="M742" s="421"/>
      <c r="N742" s="437">
        <v>5.1458638045349002E-3</v>
      </c>
      <c r="O742" s="417">
        <v>0.12331233</v>
      </c>
      <c r="P742" s="418">
        <v>0.1666316615</v>
      </c>
      <c r="Q742" s="437">
        <v>0.4637151769799463</v>
      </c>
      <c r="R742" s="422"/>
      <c r="S742" s="423"/>
      <c r="T742" s="437">
        <v>762.32788793555687</v>
      </c>
      <c r="U742" s="417">
        <v>6.2654804120229645E-4</v>
      </c>
      <c r="V742" s="418">
        <v>8.36951030057413E-4</v>
      </c>
      <c r="W742" s="437">
        <v>2.7430765870274979E-3</v>
      </c>
      <c r="X742" s="417">
        <v>7.4127608915906785E-4</v>
      </c>
      <c r="Y742" s="418">
        <v>9.9022619047619046E-4</v>
      </c>
      <c r="Z742" s="437">
        <v>3.4426208536971915E-3</v>
      </c>
      <c r="AA742" s="417">
        <v>1.0292008599999999E-2</v>
      </c>
      <c r="AB742" s="418">
        <v>8.4741818399999991E-3</v>
      </c>
      <c r="AC742" s="437">
        <v>4.8007635021441529E-2</v>
      </c>
      <c r="AD742" s="417">
        <v>2.9295035000000001E-3</v>
      </c>
      <c r="AE742" s="418">
        <v>1.481339155E-3</v>
      </c>
      <c r="AF742" s="437">
        <v>8.9398422162980159E-3</v>
      </c>
      <c r="AG742" s="417">
        <v>1.6735673900000001E-2</v>
      </c>
      <c r="AH742" s="418">
        <v>6.5829825699999997E-3</v>
      </c>
      <c r="AI742" s="437">
        <v>1.0578567119306811E-2</v>
      </c>
      <c r="AJ742" s="417">
        <v>7.5316571999999998E-3</v>
      </c>
      <c r="AK742" s="418">
        <v>3.2347003000000002E-3</v>
      </c>
      <c r="AL742" s="437">
        <v>3.939247536471571E-3</v>
      </c>
      <c r="AM742" s="417">
        <v>3.2300481999999998E-2</v>
      </c>
      <c r="AN742" s="418">
        <v>2.4181109249999999E-2</v>
      </c>
      <c r="AO742" s="437">
        <v>0.10561125739713431</v>
      </c>
      <c r="AP742" s="417">
        <v>0.12611261000000001</v>
      </c>
      <c r="AQ742" s="418">
        <v>0.17599259749999999</v>
      </c>
      <c r="AR742" s="440">
        <v>0.17599259749999999</v>
      </c>
      <c r="AS742" s="422"/>
      <c r="AT742" s="423"/>
      <c r="AU742" s="423"/>
    </row>
    <row r="743" spans="1:47" x14ac:dyDescent="0.2">
      <c r="A743" s="231">
        <v>1993</v>
      </c>
      <c r="B743" s="232">
        <v>19</v>
      </c>
      <c r="C743" s="417">
        <v>1.9213446599999999</v>
      </c>
      <c r="D743" s="418">
        <v>0.57637983849999996</v>
      </c>
      <c r="E743" s="437">
        <v>5.669800001430815</v>
      </c>
      <c r="F743" s="417">
        <v>0.86387486999999996</v>
      </c>
      <c r="G743" s="418">
        <v>0.423726029</v>
      </c>
      <c r="H743" s="437">
        <v>1.3647230923868956</v>
      </c>
      <c r="I743" s="417">
        <v>1.5832202399999999</v>
      </c>
      <c r="J743" s="418">
        <v>2.9018739464999999</v>
      </c>
      <c r="K743" s="437">
        <v>7.2822080200815025</v>
      </c>
      <c r="L743" s="420"/>
      <c r="M743" s="421"/>
      <c r="N743" s="437">
        <v>5.1576557599734571E-3</v>
      </c>
      <c r="O743" s="417">
        <v>0.12331233</v>
      </c>
      <c r="P743" s="418">
        <v>0.1666316615</v>
      </c>
      <c r="Q743" s="437">
        <v>0.46404134268067426</v>
      </c>
      <c r="R743" s="422"/>
      <c r="S743" s="423"/>
      <c r="T743" s="437">
        <v>763.64265033962761</v>
      </c>
      <c r="U743" s="417">
        <v>6.2654804120229645E-4</v>
      </c>
      <c r="V743" s="418">
        <v>8.36951030057413E-4</v>
      </c>
      <c r="W743" s="437">
        <v>2.7529054811878998E-3</v>
      </c>
      <c r="X743" s="417">
        <v>7.4127608915906785E-4</v>
      </c>
      <c r="Y743" s="418">
        <v>9.9022619047619046E-4</v>
      </c>
      <c r="Z743" s="437">
        <v>3.5022781273837613E-3</v>
      </c>
      <c r="AA743" s="417">
        <v>1.07468296E-2</v>
      </c>
      <c r="AB743" s="418">
        <v>8.6290414099999997E-3</v>
      </c>
      <c r="AC743" s="437">
        <v>4.8215433573024824E-2</v>
      </c>
      <c r="AD743" s="417">
        <v>3.0581723000000002E-3</v>
      </c>
      <c r="AE743" s="418">
        <v>1.5244759450000001E-3</v>
      </c>
      <c r="AF743" s="437">
        <v>8.9785342720678767E-3</v>
      </c>
      <c r="AG743" s="417">
        <v>1.7474113999999999E-2</v>
      </c>
      <c r="AH743" s="418">
        <v>6.8268440950000004E-3</v>
      </c>
      <c r="AI743" s="437">
        <v>1.0624338350430095E-2</v>
      </c>
      <c r="AJ743" s="417">
        <v>7.8638886000000005E-3</v>
      </c>
      <c r="AK743" s="418">
        <v>3.344816885E-3</v>
      </c>
      <c r="AL743" s="437">
        <v>3.956294496813304E-3</v>
      </c>
      <c r="AM743" s="417">
        <v>3.3725459200000002E-2</v>
      </c>
      <c r="AN743" s="418">
        <v>2.4664018369999999E-2</v>
      </c>
      <c r="AO743" s="437">
        <v>0.1060683262493036</v>
      </c>
      <c r="AP743" s="417">
        <v>0.12611261000000001</v>
      </c>
      <c r="AQ743" s="418">
        <v>0.17599259749999999</v>
      </c>
      <c r="AR743" s="440">
        <v>0.17599259749999999</v>
      </c>
      <c r="AS743" s="422"/>
      <c r="AT743" s="423"/>
      <c r="AU743" s="423"/>
    </row>
    <row r="744" spans="1:47" x14ac:dyDescent="0.2">
      <c r="A744" s="231">
        <v>1993</v>
      </c>
      <c r="B744" s="232">
        <v>20</v>
      </c>
      <c r="C744" s="417">
        <v>1.99643225</v>
      </c>
      <c r="D744" s="418">
        <v>0.597810862</v>
      </c>
      <c r="E744" s="437">
        <v>5.6752779185425153</v>
      </c>
      <c r="F744" s="417">
        <v>0.90106330000000001</v>
      </c>
      <c r="G744" s="418">
        <v>0.43644367350000002</v>
      </c>
      <c r="H744" s="437">
        <v>1.3691496264011327</v>
      </c>
      <c r="I744" s="417">
        <v>1.6075553899999999</v>
      </c>
      <c r="J744" s="418">
        <v>2.907238515</v>
      </c>
      <c r="K744" s="437">
        <v>7.2931662761541123</v>
      </c>
      <c r="L744" s="420"/>
      <c r="M744" s="421"/>
      <c r="N744" s="437">
        <v>5.1664676112029252E-3</v>
      </c>
      <c r="O744" s="417">
        <v>0.12331233</v>
      </c>
      <c r="P744" s="418">
        <v>0.1666316615</v>
      </c>
      <c r="Q744" s="437">
        <v>0.46424936428483599</v>
      </c>
      <c r="R744" s="422"/>
      <c r="S744" s="423"/>
      <c r="T744" s="437">
        <v>765.2298296935536</v>
      </c>
      <c r="U744" s="417">
        <v>6.2654804120229645E-4</v>
      </c>
      <c r="V744" s="418">
        <v>8.36951030057413E-4</v>
      </c>
      <c r="W744" s="437">
        <v>2.7618474633853375E-3</v>
      </c>
      <c r="X744" s="417">
        <v>7.4127608915906785E-4</v>
      </c>
      <c r="Y744" s="418">
        <v>9.9022619047619046E-4</v>
      </c>
      <c r="Z744" s="437">
        <v>3.5436641621259079E-3</v>
      </c>
      <c r="AA744" s="417">
        <v>1.1210610399999999E-2</v>
      </c>
      <c r="AB744" s="418">
        <v>8.7910991999999993E-3</v>
      </c>
      <c r="AC744" s="437">
        <v>4.8371737552549338E-2</v>
      </c>
      <c r="AD744" s="417">
        <v>3.1896610999999999E-3</v>
      </c>
      <c r="AE744" s="418">
        <v>1.56942737E-3</v>
      </c>
      <c r="AF744" s="437">
        <v>9.0076518944059904E-3</v>
      </c>
      <c r="AG744" s="417">
        <v>1.82274597E-2</v>
      </c>
      <c r="AH744" s="418">
        <v>7.08285909E-3</v>
      </c>
      <c r="AI744" s="437">
        <v>1.0658797886190978E-2</v>
      </c>
      <c r="AJ744" s="417">
        <v>8.2029692999999997E-3</v>
      </c>
      <c r="AK744" s="418">
        <v>3.4602015100000001E-3</v>
      </c>
      <c r="AL744" s="437">
        <v>3.9691237435285978E-3</v>
      </c>
      <c r="AM744" s="417">
        <v>3.5179252100000002E-2</v>
      </c>
      <c r="AN744" s="418">
        <v>2.5170335830000001E-2</v>
      </c>
      <c r="AO744" s="437">
        <v>0.10641239621644842</v>
      </c>
      <c r="AP744" s="417">
        <v>0.12611261000000001</v>
      </c>
      <c r="AQ744" s="418">
        <v>0.17599259749999999</v>
      </c>
      <c r="AR744" s="440">
        <v>0.17599259749999999</v>
      </c>
      <c r="AS744" s="422"/>
      <c r="AT744" s="423"/>
      <c r="AU744" s="423"/>
    </row>
    <row r="745" spans="1:47" x14ac:dyDescent="0.2">
      <c r="A745" s="231">
        <v>1993</v>
      </c>
      <c r="B745" s="232">
        <v>21</v>
      </c>
      <c r="C745" s="417">
        <v>2.0740917099999998</v>
      </c>
      <c r="D745" s="418">
        <v>0.62058598300000001</v>
      </c>
      <c r="E745" s="437">
        <v>5.6829295663892019</v>
      </c>
      <c r="F745" s="417">
        <v>0.93918939999999995</v>
      </c>
      <c r="G745" s="418">
        <v>0.449908382</v>
      </c>
      <c r="H745" s="437">
        <v>1.3753176343381865</v>
      </c>
      <c r="I745" s="417">
        <v>1.6311491300000001</v>
      </c>
      <c r="J745" s="418">
        <v>2.9124425380000001</v>
      </c>
      <c r="K745" s="437">
        <v>7.3084164409072692</v>
      </c>
      <c r="L745" s="420"/>
      <c r="M745" s="421"/>
      <c r="N745" s="437">
        <v>5.1787138389236872E-3</v>
      </c>
      <c r="O745" s="417">
        <v>0.12331233</v>
      </c>
      <c r="P745" s="418">
        <v>0.1666316615</v>
      </c>
      <c r="Q745" s="437">
        <v>0.46453834324168936</v>
      </c>
      <c r="R745" s="422"/>
      <c r="S745" s="423"/>
      <c r="T745" s="437">
        <v>766.77236689317022</v>
      </c>
      <c r="U745" s="417">
        <v>6.2654804120229645E-4</v>
      </c>
      <c r="V745" s="418">
        <v>8.36951030057413E-4</v>
      </c>
      <c r="W745" s="437">
        <v>2.7680284380460643E-3</v>
      </c>
      <c r="X745" s="417">
        <v>7.4127608915906785E-4</v>
      </c>
      <c r="Y745" s="418">
        <v>9.9022619047619046E-4</v>
      </c>
      <c r="Z745" s="437">
        <v>3.6012875425312104E-3</v>
      </c>
      <c r="AA745" s="417">
        <v>1.16844475E-2</v>
      </c>
      <c r="AB745" s="418">
        <v>8.9613136799999993E-3</v>
      </c>
      <c r="AC745" s="437">
        <v>4.8589685891692609E-2</v>
      </c>
      <c r="AD745" s="417">
        <v>3.3249895000000002E-3</v>
      </c>
      <c r="AE745" s="418">
        <v>1.6171652999999999E-3</v>
      </c>
      <c r="AF745" s="437">
        <v>9.0482372037758857E-3</v>
      </c>
      <c r="AG745" s="417">
        <v>1.8998027899999999E-2</v>
      </c>
      <c r="AH745" s="418">
        <v>7.3530547950000002E-3</v>
      </c>
      <c r="AI745" s="437">
        <v>1.0706827302862069E-2</v>
      </c>
      <c r="AJ745" s="417">
        <v>8.5492116999999999E-3</v>
      </c>
      <c r="AK745" s="418">
        <v>3.5822075999999998E-3</v>
      </c>
      <c r="AL745" s="437">
        <v>3.9870157485858348E-3</v>
      </c>
      <c r="AM745" s="417">
        <v>3.6666589899999998E-2</v>
      </c>
      <c r="AN745" s="418">
        <v>2.5702272629999998E-2</v>
      </c>
      <c r="AO745" s="437">
        <v>0.10689176599748018</v>
      </c>
      <c r="AP745" s="417">
        <v>0.12611261000000001</v>
      </c>
      <c r="AQ745" s="418">
        <v>0.17599259749999999</v>
      </c>
      <c r="AR745" s="440">
        <v>0.17599259749999999</v>
      </c>
      <c r="AS745" s="422"/>
      <c r="AT745" s="423"/>
      <c r="AU745" s="423"/>
    </row>
    <row r="746" spans="1:47" x14ac:dyDescent="0.2">
      <c r="A746" s="231">
        <v>1993</v>
      </c>
      <c r="B746" s="232">
        <v>22</v>
      </c>
      <c r="C746" s="417">
        <v>2.1547496900000001</v>
      </c>
      <c r="D746" s="418">
        <v>0.64495486300000004</v>
      </c>
      <c r="E746" s="437">
        <v>5.4946242647835302</v>
      </c>
      <c r="F746" s="417">
        <v>0.97823167</v>
      </c>
      <c r="G746" s="418">
        <v>0.46413742250000001</v>
      </c>
      <c r="H746" s="437">
        <v>1.3330972254116289</v>
      </c>
      <c r="I746" s="417">
        <v>1.6541140599999999</v>
      </c>
      <c r="J746" s="418">
        <v>2.9175325750000001</v>
      </c>
      <c r="K746" s="437">
        <v>7.3647732839641114</v>
      </c>
      <c r="L746" s="420"/>
      <c r="M746" s="421"/>
      <c r="N746" s="437">
        <v>5.4377851399530332E-3</v>
      </c>
      <c r="O746" s="417">
        <v>0.12331233</v>
      </c>
      <c r="P746" s="418">
        <v>0.1666316615</v>
      </c>
      <c r="Q746" s="437">
        <v>0.44637297180095353</v>
      </c>
      <c r="R746" s="422"/>
      <c r="S746" s="423"/>
      <c r="T746" s="437">
        <v>768.22091181772873</v>
      </c>
      <c r="U746" s="417">
        <v>6.2654804120229645E-4</v>
      </c>
      <c r="V746" s="418">
        <v>8.36951030057413E-4</v>
      </c>
      <c r="W746" s="437">
        <v>2.6830703352201581E-3</v>
      </c>
      <c r="X746" s="417">
        <v>7.4127608915906785E-4</v>
      </c>
      <c r="Y746" s="418">
        <v>9.9022619047619046E-4</v>
      </c>
      <c r="Z746" s="437">
        <v>3.6619303277108518E-3</v>
      </c>
      <c r="AA746" s="417">
        <v>1.21693453E-2</v>
      </c>
      <c r="AB746" s="418">
        <v>9.1412011899999999E-3</v>
      </c>
      <c r="AC746" s="437">
        <v>4.709805407539143E-2</v>
      </c>
      <c r="AD746" s="417">
        <v>3.4632169000000002E-3</v>
      </c>
      <c r="AE746" s="418">
        <v>1.667370115E-3</v>
      </c>
      <c r="AF746" s="437">
        <v>8.7704736981493239E-3</v>
      </c>
      <c r="AG746" s="417">
        <v>1.97881894E-2</v>
      </c>
      <c r="AH746" s="418">
        <v>7.6394706499999998E-3</v>
      </c>
      <c r="AI746" s="437">
        <v>1.0378134046158775E-2</v>
      </c>
      <c r="AJ746" s="417">
        <v>8.9048309000000006E-3</v>
      </c>
      <c r="AK746" s="418">
        <v>3.7110968550000002E-3</v>
      </c>
      <c r="AL746" s="437">
        <v>3.8646106558407494E-3</v>
      </c>
      <c r="AM746" s="417">
        <v>3.8191342199999999E-2</v>
      </c>
      <c r="AN746" s="418">
        <v>2.626468128E-2</v>
      </c>
      <c r="AO746" s="437">
        <v>0.10361028816965673</v>
      </c>
      <c r="AP746" s="417">
        <v>0.12611261000000001</v>
      </c>
      <c r="AQ746" s="418">
        <v>0.17599259749999999</v>
      </c>
      <c r="AR746" s="440">
        <v>0.17599259749999999</v>
      </c>
      <c r="AS746" s="422"/>
      <c r="AT746" s="423"/>
      <c r="AU746" s="423"/>
    </row>
    <row r="747" spans="1:47" x14ac:dyDescent="0.2">
      <c r="A747" s="231">
        <v>1993</v>
      </c>
      <c r="B747" s="232">
        <v>23</v>
      </c>
      <c r="C747" s="417">
        <v>2.2384293300000002</v>
      </c>
      <c r="D747" s="418">
        <v>0.6709650385</v>
      </c>
      <c r="E747" s="437">
        <v>5.5019629385624693</v>
      </c>
      <c r="F747" s="417">
        <v>1.01830865</v>
      </c>
      <c r="G747" s="418">
        <v>0.4792083895</v>
      </c>
      <c r="H747" s="437">
        <v>1.3390103125537942</v>
      </c>
      <c r="I747" s="417">
        <v>1.67672113</v>
      </c>
      <c r="J747" s="418">
        <v>2.9225217474999998</v>
      </c>
      <c r="K747" s="437">
        <v>7.3800261623273551</v>
      </c>
      <c r="L747" s="420"/>
      <c r="M747" s="421"/>
      <c r="N747" s="437">
        <v>5.4505452211593836E-3</v>
      </c>
      <c r="O747" s="417">
        <v>0.12331233</v>
      </c>
      <c r="P747" s="418">
        <v>0.1666316615</v>
      </c>
      <c r="Q747" s="437">
        <v>0.44664920592681595</v>
      </c>
      <c r="R747" s="422"/>
      <c r="S747" s="423"/>
      <c r="T747" s="437">
        <v>769.51258467478692</v>
      </c>
      <c r="U747" s="417">
        <v>6.2654804120229645E-4</v>
      </c>
      <c r="V747" s="418">
        <v>8.36951030057413E-4</v>
      </c>
      <c r="W747" s="437">
        <v>2.6949860990387706E-3</v>
      </c>
      <c r="X747" s="417">
        <v>7.4127608915906785E-4</v>
      </c>
      <c r="Y747" s="418">
        <v>9.9022619047619046E-4</v>
      </c>
      <c r="Z747" s="437">
        <v>3.7192211976376233E-3</v>
      </c>
      <c r="AA747" s="417">
        <v>1.2668459599999999E-2</v>
      </c>
      <c r="AB747" s="418">
        <v>9.3314771049999995E-3</v>
      </c>
      <c r="AC747" s="437">
        <v>4.7306944923205752E-2</v>
      </c>
      <c r="AD747" s="417">
        <v>3.6050230000000002E-3</v>
      </c>
      <c r="AE747" s="418">
        <v>1.7209225700000001E-3</v>
      </c>
      <c r="AF747" s="437">
        <v>8.8093628818195144E-3</v>
      </c>
      <c r="AG747" s="417">
        <v>2.05983322E-2</v>
      </c>
      <c r="AH747" s="418">
        <v>7.9431267899999995E-3</v>
      </c>
      <c r="AI747" s="437">
        <v>1.0424153804221931E-2</v>
      </c>
      <c r="AJ747" s="417">
        <v>9.2692400999999994E-3</v>
      </c>
      <c r="AK747" s="418">
        <v>3.8482468999999999E-3</v>
      </c>
      <c r="AL747" s="437">
        <v>3.8817536866981345E-3</v>
      </c>
      <c r="AM747" s="417">
        <v>3.9756302E-2</v>
      </c>
      <c r="AN747" s="418">
        <v>2.6860337115000001E-2</v>
      </c>
      <c r="AO747" s="437">
        <v>0.10406981110121712</v>
      </c>
      <c r="AP747" s="417">
        <v>0.12611261000000001</v>
      </c>
      <c r="AQ747" s="418">
        <v>0.17599259749999999</v>
      </c>
      <c r="AR747" s="440">
        <v>0.17599259749999999</v>
      </c>
      <c r="AS747" s="422"/>
      <c r="AT747" s="423"/>
      <c r="AU747" s="423"/>
    </row>
    <row r="748" spans="1:47" x14ac:dyDescent="0.2">
      <c r="A748" s="231">
        <v>1993</v>
      </c>
      <c r="B748" s="232">
        <v>24</v>
      </c>
      <c r="C748" s="417">
        <v>2.3253833699999999</v>
      </c>
      <c r="D748" s="418">
        <v>0.69881914599999995</v>
      </c>
      <c r="E748" s="437">
        <v>5.5082457209391542</v>
      </c>
      <c r="F748" s="417">
        <v>1.0595545500000001</v>
      </c>
      <c r="G748" s="418">
        <v>0.49529069599999997</v>
      </c>
      <c r="H748" s="437">
        <v>1.344078445896258</v>
      </c>
      <c r="I748" s="417">
        <v>1.69876564</v>
      </c>
      <c r="J748" s="418">
        <v>2.9274600825000001</v>
      </c>
      <c r="K748" s="437">
        <v>7.3931188220059916</v>
      </c>
      <c r="L748" s="420"/>
      <c r="M748" s="421"/>
      <c r="N748" s="437">
        <v>5.4614852550917085E-3</v>
      </c>
      <c r="O748" s="417">
        <v>0.12331233</v>
      </c>
      <c r="P748" s="418">
        <v>0.1666316615</v>
      </c>
      <c r="Q748" s="437">
        <v>0.44688635571436469</v>
      </c>
      <c r="R748" s="422"/>
      <c r="S748" s="423"/>
      <c r="T748" s="437">
        <v>770.58230299957461</v>
      </c>
      <c r="U748" s="417">
        <v>6.2654804120229645E-4</v>
      </c>
      <c r="V748" s="418">
        <v>8.36951030057413E-4</v>
      </c>
      <c r="W748" s="437">
        <v>2.7052049806030112E-3</v>
      </c>
      <c r="X748" s="417">
        <v>7.4127608915906785E-4</v>
      </c>
      <c r="Y748" s="418">
        <v>9.9022619047619046E-4</v>
      </c>
      <c r="Z748" s="437">
        <v>3.7683698536699738E-3</v>
      </c>
      <c r="AA748" s="417">
        <v>1.3181263E-2</v>
      </c>
      <c r="AB748" s="418">
        <v>9.5338920349999998E-3</v>
      </c>
      <c r="AC748" s="437">
        <v>4.7486104162892069E-2</v>
      </c>
      <c r="AD748" s="417">
        <v>3.7502007000000002E-3</v>
      </c>
      <c r="AE748" s="418">
        <v>1.777806705E-3</v>
      </c>
      <c r="AF748" s="437">
        <v>8.8427283502435262E-3</v>
      </c>
      <c r="AG748" s="417">
        <v>2.1432329399999998E-2</v>
      </c>
      <c r="AH748" s="418">
        <v>8.2671468999999994E-3</v>
      </c>
      <c r="AI748" s="437">
        <v>1.0463632838727898E-2</v>
      </c>
      <c r="AJ748" s="417">
        <v>9.6442870999999993E-3</v>
      </c>
      <c r="AK748" s="418">
        <v>3.9938527050000002E-3</v>
      </c>
      <c r="AL748" s="437">
        <v>3.8964521589806992E-3</v>
      </c>
      <c r="AM748" s="417">
        <v>4.1365067899999997E-2</v>
      </c>
      <c r="AN748" s="418">
        <v>2.7493439495000001E-2</v>
      </c>
      <c r="AO748" s="437">
        <v>0.10446388398043246</v>
      </c>
      <c r="AP748" s="417">
        <v>0.12611261000000001</v>
      </c>
      <c r="AQ748" s="418">
        <v>0.17599259749999999</v>
      </c>
      <c r="AR748" s="440">
        <v>0.17599259749999999</v>
      </c>
      <c r="AS748" s="422"/>
      <c r="AT748" s="423"/>
      <c r="AU748" s="423"/>
    </row>
    <row r="749" spans="1:47" x14ac:dyDescent="0.2">
      <c r="A749" s="231">
        <v>1993</v>
      </c>
      <c r="B749" s="232">
        <v>25</v>
      </c>
      <c r="C749" s="417">
        <v>2.4157565499999998</v>
      </c>
      <c r="D749" s="418">
        <v>0.72874204149999999</v>
      </c>
      <c r="E749" s="437">
        <v>5.5132536910791075</v>
      </c>
      <c r="F749" s="417">
        <v>1.1018984300000001</v>
      </c>
      <c r="G749" s="418">
        <v>0.51243026199999997</v>
      </c>
      <c r="H749" s="437">
        <v>1.3481117786967896</v>
      </c>
      <c r="I749" s="417">
        <v>1.7204025199999999</v>
      </c>
      <c r="J749" s="418">
        <v>2.9323833879999999</v>
      </c>
      <c r="K749" s="437">
        <v>7.4035219588201517</v>
      </c>
      <c r="L749" s="420"/>
      <c r="M749" s="421"/>
      <c r="N749" s="437">
        <v>5.4702134253816351E-3</v>
      </c>
      <c r="O749" s="417">
        <v>0.12331233</v>
      </c>
      <c r="P749" s="418">
        <v>0.1666316615</v>
      </c>
      <c r="Q749" s="437">
        <v>0.44707475839135546</v>
      </c>
      <c r="R749" s="422"/>
      <c r="S749" s="423"/>
      <c r="T749" s="437">
        <v>771.39081302534635</v>
      </c>
      <c r="U749" s="417">
        <v>6.2654804120229645E-4</v>
      </c>
      <c r="V749" s="418">
        <v>8.36951030057413E-4</v>
      </c>
      <c r="W749" s="437">
        <v>2.7133312166748988E-3</v>
      </c>
      <c r="X749" s="417">
        <v>7.4127608915906785E-4</v>
      </c>
      <c r="Y749" s="418">
        <v>9.9022619047619046E-4</v>
      </c>
      <c r="Z749" s="437">
        <v>3.8074398686285434E-3</v>
      </c>
      <c r="AA749" s="417">
        <v>1.37086547E-2</v>
      </c>
      <c r="AB749" s="418">
        <v>9.7493722749999994E-3</v>
      </c>
      <c r="AC749" s="437">
        <v>4.7628549119645883E-2</v>
      </c>
      <c r="AD749" s="417">
        <v>3.9009867999999998E-3</v>
      </c>
      <c r="AE749" s="418">
        <v>1.83843539E-3</v>
      </c>
      <c r="AF749" s="437">
        <v>8.8692554525026997E-3</v>
      </c>
      <c r="AG749" s="417">
        <v>2.2290936300000001E-2</v>
      </c>
      <c r="AH749" s="418">
        <v>8.6128779799999992E-3</v>
      </c>
      <c r="AI749" s="437">
        <v>1.0495018198992619E-2</v>
      </c>
      <c r="AJ749" s="417">
        <v>1.0030993699999999E-2</v>
      </c>
      <c r="AK749" s="418">
        <v>4.1497314149999999E-3</v>
      </c>
      <c r="AL749" s="437">
        <v>3.9081400894053903E-3</v>
      </c>
      <c r="AM749" s="417">
        <v>4.3021458200000001E-2</v>
      </c>
      <c r="AN749" s="418">
        <v>2.8167882205000001E-2</v>
      </c>
      <c r="AO749" s="437">
        <v>0.10477737963120234</v>
      </c>
      <c r="AP749" s="417">
        <v>0.12611261000000001</v>
      </c>
      <c r="AQ749" s="418">
        <v>0.17599259749999999</v>
      </c>
      <c r="AR749" s="440">
        <v>0.17599259749999999</v>
      </c>
      <c r="AS749" s="422"/>
      <c r="AT749" s="423"/>
      <c r="AU749" s="423"/>
    </row>
    <row r="750" spans="1:47" x14ac:dyDescent="0.2">
      <c r="A750" s="231">
        <v>1993</v>
      </c>
      <c r="B750" s="232">
        <v>26</v>
      </c>
      <c r="C750" s="417">
        <v>2.4157565499999998</v>
      </c>
      <c r="D750" s="418">
        <v>0.72874204149999999</v>
      </c>
      <c r="E750" s="437">
        <v>5.5166606466031176</v>
      </c>
      <c r="F750" s="417">
        <v>1.1018984300000001</v>
      </c>
      <c r="G750" s="418">
        <v>0.51243026199999997</v>
      </c>
      <c r="H750" s="437">
        <v>1.3508598465924606</v>
      </c>
      <c r="I750" s="417">
        <v>1.7204025199999999</v>
      </c>
      <c r="J750" s="418">
        <v>2.9323833879999999</v>
      </c>
      <c r="K750" s="437">
        <v>7.4106084102702443</v>
      </c>
      <c r="L750" s="420"/>
      <c r="M750" s="421"/>
      <c r="N750" s="437">
        <v>5.4761254104967261E-3</v>
      </c>
      <c r="O750" s="417">
        <v>0.12331233</v>
      </c>
      <c r="P750" s="418">
        <v>0.1666316615</v>
      </c>
      <c r="Q750" s="437">
        <v>0.44720199185817289</v>
      </c>
      <c r="R750" s="422"/>
      <c r="S750" s="423"/>
      <c r="T750" s="437">
        <v>771.87867704080952</v>
      </c>
      <c r="U750" s="417">
        <v>6.2654804120229645E-4</v>
      </c>
      <c r="V750" s="418">
        <v>8.36951030057413E-4</v>
      </c>
      <c r="W750" s="437">
        <v>2.7188692189071629E-3</v>
      </c>
      <c r="X750" s="417">
        <v>7.4127608915906785E-4</v>
      </c>
      <c r="Y750" s="418">
        <v>9.9022619047619046E-4</v>
      </c>
      <c r="Z750" s="437">
        <v>3.834078971909701E-3</v>
      </c>
      <c r="AA750" s="417">
        <v>1.37086547E-2</v>
      </c>
      <c r="AB750" s="418">
        <v>9.7493722749999994E-3</v>
      </c>
      <c r="AC750" s="437">
        <v>4.7725604358592598E-2</v>
      </c>
      <c r="AD750" s="417">
        <v>3.9009867999999998E-3</v>
      </c>
      <c r="AE750" s="418">
        <v>1.83843539E-3</v>
      </c>
      <c r="AF750" s="437">
        <v>8.8873311009971829E-3</v>
      </c>
      <c r="AG750" s="417">
        <v>2.2290936300000001E-2</v>
      </c>
      <c r="AH750" s="418">
        <v>8.6128779799999992E-3</v>
      </c>
      <c r="AI750" s="437">
        <v>1.0516411623718551E-2</v>
      </c>
      <c r="AJ750" s="417">
        <v>1.0030993699999999E-2</v>
      </c>
      <c r="AK750" s="418">
        <v>4.1497314149999999E-3</v>
      </c>
      <c r="AL750" s="437">
        <v>3.9161074981015568E-3</v>
      </c>
      <c r="AM750" s="417">
        <v>4.3021458200000001E-2</v>
      </c>
      <c r="AN750" s="418">
        <v>2.8167882205000001E-2</v>
      </c>
      <c r="AO750" s="437">
        <v>0.10499086961191821</v>
      </c>
      <c r="AP750" s="417">
        <v>0.12611261000000001</v>
      </c>
      <c r="AQ750" s="418">
        <v>0.17599259749999999</v>
      </c>
      <c r="AR750" s="440">
        <v>0.17599259749999999</v>
      </c>
      <c r="AS750" s="422"/>
      <c r="AT750" s="423"/>
      <c r="AU750" s="423"/>
    </row>
    <row r="751" spans="1:47" x14ac:dyDescent="0.2">
      <c r="A751" s="231">
        <v>1993</v>
      </c>
      <c r="B751" s="232">
        <v>27</v>
      </c>
      <c r="C751" s="417">
        <v>2.4157565499999998</v>
      </c>
      <c r="D751" s="418">
        <v>0.72874204149999999</v>
      </c>
      <c r="E751" s="437">
        <v>5.5179783003881733</v>
      </c>
      <c r="F751" s="417">
        <v>1.1018984300000001</v>
      </c>
      <c r="G751" s="418">
        <v>0.51243026199999997</v>
      </c>
      <c r="H751" s="437">
        <v>1.3519319526437066</v>
      </c>
      <c r="I751" s="417">
        <v>1.7204025199999999</v>
      </c>
      <c r="J751" s="418">
        <v>2.9323833879999999</v>
      </c>
      <c r="K751" s="437">
        <v>7.4133611497097363</v>
      </c>
      <c r="L751" s="420"/>
      <c r="M751" s="421"/>
      <c r="N751" s="437">
        <v>5.4784372865381735E-3</v>
      </c>
      <c r="O751" s="417">
        <v>0.12331233</v>
      </c>
      <c r="P751" s="418">
        <v>0.1666316615</v>
      </c>
      <c r="Q751" s="437">
        <v>0.44725220086669543</v>
      </c>
      <c r="R751" s="422"/>
      <c r="S751" s="423"/>
      <c r="T751" s="437">
        <v>771.9695588429048</v>
      </c>
      <c r="U751" s="417">
        <v>6.2654804120229645E-4</v>
      </c>
      <c r="V751" s="418">
        <v>8.36951030057413E-4</v>
      </c>
      <c r="W751" s="437">
        <v>2.7210310516339502E-3</v>
      </c>
      <c r="X751" s="417">
        <v>7.4127608915906785E-4</v>
      </c>
      <c r="Y751" s="418">
        <v>9.9022619047619046E-4</v>
      </c>
      <c r="Z751" s="437">
        <v>3.8444942563102429E-3</v>
      </c>
      <c r="AA751" s="417">
        <v>1.37086547E-2</v>
      </c>
      <c r="AB751" s="418">
        <v>9.7493722749999994E-3</v>
      </c>
      <c r="AC751" s="437">
        <v>4.7763481712306738E-2</v>
      </c>
      <c r="AD751" s="417">
        <v>3.9009867999999998E-3</v>
      </c>
      <c r="AE751" s="418">
        <v>1.83843539E-3</v>
      </c>
      <c r="AF751" s="437">
        <v>8.8943859176445154E-3</v>
      </c>
      <c r="AG751" s="417">
        <v>2.2290936300000001E-2</v>
      </c>
      <c r="AH751" s="418">
        <v>8.6128779799999992E-3</v>
      </c>
      <c r="AI751" s="437">
        <v>1.0524759350672422E-2</v>
      </c>
      <c r="AJ751" s="417">
        <v>1.0030993699999999E-2</v>
      </c>
      <c r="AK751" s="418">
        <v>4.1497314149999999E-3</v>
      </c>
      <c r="AL751" s="437">
        <v>3.9192149797917459E-3</v>
      </c>
      <c r="AM751" s="417">
        <v>4.3021458200000001E-2</v>
      </c>
      <c r="AN751" s="418">
        <v>2.8167882205000001E-2</v>
      </c>
      <c r="AO751" s="437">
        <v>0.10507438249839898</v>
      </c>
      <c r="AP751" s="417">
        <v>0.12611261000000001</v>
      </c>
      <c r="AQ751" s="418">
        <v>0.17599259749999999</v>
      </c>
      <c r="AR751" s="440">
        <v>0.17599259749999999</v>
      </c>
      <c r="AS751" s="422"/>
      <c r="AT751" s="423"/>
      <c r="AU751" s="423"/>
    </row>
    <row r="752" spans="1:47" x14ac:dyDescent="0.2">
      <c r="A752" s="231">
        <v>1993</v>
      </c>
      <c r="B752" s="232">
        <v>28</v>
      </c>
      <c r="C752" s="417">
        <v>2.4157565499999998</v>
      </c>
      <c r="D752" s="418">
        <v>0.72874204149999999</v>
      </c>
      <c r="E752" s="437">
        <v>5.5187247805026161</v>
      </c>
      <c r="F752" s="417">
        <v>1.1018984300000001</v>
      </c>
      <c r="G752" s="418">
        <v>0.51243026199999997</v>
      </c>
      <c r="H752" s="437">
        <v>1.3525209044296937</v>
      </c>
      <c r="I752" s="417">
        <v>1.7204025199999999</v>
      </c>
      <c r="J752" s="418">
        <v>2.9323833879999999</v>
      </c>
      <c r="K752" s="437">
        <v>7.4148702311754917</v>
      </c>
      <c r="L752" s="420"/>
      <c r="M752" s="421"/>
      <c r="N752" s="437">
        <v>5.4797291579306694E-3</v>
      </c>
      <c r="O752" s="417">
        <v>0.12331233</v>
      </c>
      <c r="P752" s="418">
        <v>0.1666316615</v>
      </c>
      <c r="Q752" s="437">
        <v>0.44728049491379668</v>
      </c>
      <c r="R752" s="422"/>
      <c r="S752" s="423"/>
      <c r="T752" s="437">
        <v>771.95729621173666</v>
      </c>
      <c r="U752" s="417">
        <v>6.2654804120229645E-4</v>
      </c>
      <c r="V752" s="418">
        <v>8.36951030057413E-4</v>
      </c>
      <c r="W752" s="437">
        <v>2.7222163722338388E-3</v>
      </c>
      <c r="X752" s="417">
        <v>7.4127608915906785E-4</v>
      </c>
      <c r="Y752" s="418">
        <v>9.9022619047619046E-4</v>
      </c>
      <c r="Z752" s="437">
        <v>3.8501937687814053E-3</v>
      </c>
      <c r="AA752" s="417">
        <v>1.37086547E-2</v>
      </c>
      <c r="AB752" s="418">
        <v>9.7493722749999994E-3</v>
      </c>
      <c r="AC752" s="437">
        <v>4.7784349941950188E-2</v>
      </c>
      <c r="AD752" s="417">
        <v>3.9009867999999998E-3</v>
      </c>
      <c r="AE752" s="418">
        <v>1.83843539E-3</v>
      </c>
      <c r="AF752" s="437">
        <v>8.8982568099576272E-3</v>
      </c>
      <c r="AG752" s="417">
        <v>2.2290936300000001E-2</v>
      </c>
      <c r="AH752" s="418">
        <v>8.6128779799999992E-3</v>
      </c>
      <c r="AI752" s="437">
        <v>1.0529330913719567E-2</v>
      </c>
      <c r="AJ752" s="417">
        <v>1.0030993699999999E-2</v>
      </c>
      <c r="AK752" s="418">
        <v>4.1497314149999999E-3</v>
      </c>
      <c r="AL752" s="437">
        <v>3.9209197448280535E-3</v>
      </c>
      <c r="AM752" s="417">
        <v>4.3021458200000001E-2</v>
      </c>
      <c r="AN752" s="418">
        <v>2.8167882205000001E-2</v>
      </c>
      <c r="AO752" s="437">
        <v>0.10511982644326602</v>
      </c>
      <c r="AP752" s="417">
        <v>0.12611261000000001</v>
      </c>
      <c r="AQ752" s="418">
        <v>0.17599259749999999</v>
      </c>
      <c r="AR752" s="440">
        <v>0.17599259749999999</v>
      </c>
      <c r="AS752" s="422"/>
      <c r="AT752" s="423"/>
      <c r="AU752" s="423"/>
    </row>
    <row r="753" spans="1:47" x14ac:dyDescent="0.2">
      <c r="A753" s="231">
        <v>1993</v>
      </c>
      <c r="B753" s="232">
        <v>29</v>
      </c>
      <c r="C753" s="417">
        <v>2.4157565499999998</v>
      </c>
      <c r="D753" s="418">
        <v>0.72874204149999999</v>
      </c>
      <c r="E753" s="437">
        <v>5.5192971796566876</v>
      </c>
      <c r="F753" s="417">
        <v>1.1018984300000001</v>
      </c>
      <c r="G753" s="418">
        <v>0.51243026199999997</v>
      </c>
      <c r="H753" s="437">
        <v>1.3529855755641922</v>
      </c>
      <c r="I753" s="417">
        <v>1.7204025199999999</v>
      </c>
      <c r="J753" s="418">
        <v>2.9323833879999999</v>
      </c>
      <c r="K753" s="437">
        <v>7.4160705165970748</v>
      </c>
      <c r="L753" s="420"/>
      <c r="M753" s="421"/>
      <c r="N753" s="437">
        <v>5.4807332118558963E-3</v>
      </c>
      <c r="O753" s="417">
        <v>0.12331233</v>
      </c>
      <c r="P753" s="418">
        <v>0.1666316615</v>
      </c>
      <c r="Q753" s="437">
        <v>0.44730231479624677</v>
      </c>
      <c r="R753" s="422"/>
      <c r="S753" s="423"/>
      <c r="T753" s="437">
        <v>771.93271419224027</v>
      </c>
      <c r="U753" s="417">
        <v>6.2654804120229645E-4</v>
      </c>
      <c r="V753" s="418">
        <v>8.36951030057413E-4</v>
      </c>
      <c r="W753" s="437">
        <v>2.7231495998164155E-3</v>
      </c>
      <c r="X753" s="417">
        <v>7.4127608915906785E-4</v>
      </c>
      <c r="Y753" s="418">
        <v>9.9022619047619046E-4</v>
      </c>
      <c r="Z753" s="437">
        <v>3.8547091011516639E-3</v>
      </c>
      <c r="AA753" s="417">
        <v>1.37086547E-2</v>
      </c>
      <c r="AB753" s="418">
        <v>9.7493722749999994E-3</v>
      </c>
      <c r="AC753" s="437">
        <v>4.7800727652718922E-2</v>
      </c>
      <c r="AD753" s="417">
        <v>3.9009867999999998E-3</v>
      </c>
      <c r="AE753" s="418">
        <v>1.83843539E-3</v>
      </c>
      <c r="AF753" s="437">
        <v>8.9013118937774829E-3</v>
      </c>
      <c r="AG753" s="417">
        <v>2.2290936300000001E-2</v>
      </c>
      <c r="AH753" s="418">
        <v>8.6128779799999992E-3</v>
      </c>
      <c r="AI753" s="437">
        <v>1.0532966186607956E-2</v>
      </c>
      <c r="AJ753" s="417">
        <v>1.0030993699999999E-2</v>
      </c>
      <c r="AK753" s="418">
        <v>4.1497314149999999E-3</v>
      </c>
      <c r="AL753" s="437">
        <v>3.922263010511148E-3</v>
      </c>
      <c r="AM753" s="417">
        <v>4.3021458200000001E-2</v>
      </c>
      <c r="AN753" s="418">
        <v>2.8167882205000001E-2</v>
      </c>
      <c r="AO753" s="437">
        <v>0.10515617879310431</v>
      </c>
      <c r="AP753" s="417">
        <v>0.12611261000000001</v>
      </c>
      <c r="AQ753" s="418">
        <v>0.17599259749999999</v>
      </c>
      <c r="AR753" s="440">
        <v>0.17599259749999999</v>
      </c>
      <c r="AS753" s="422"/>
      <c r="AT753" s="423"/>
      <c r="AU753" s="423"/>
    </row>
    <row r="754" spans="1:47" x14ac:dyDescent="0.2">
      <c r="A754" s="231">
        <v>1993</v>
      </c>
      <c r="B754" s="232">
        <v>30</v>
      </c>
      <c r="C754" s="417">
        <v>2.4157565499999998</v>
      </c>
      <c r="D754" s="418">
        <v>0.72874204149999999</v>
      </c>
      <c r="E754" s="437">
        <v>5.5197682623543525</v>
      </c>
      <c r="F754" s="417">
        <v>1.1018984300000001</v>
      </c>
      <c r="G754" s="418">
        <v>0.51243026199999997</v>
      </c>
      <c r="H754" s="437">
        <v>1.3533637471873856</v>
      </c>
      <c r="I754" s="417">
        <v>1.7204025199999999</v>
      </c>
      <c r="J754" s="418">
        <v>2.9323833879999999</v>
      </c>
      <c r="K754" s="437">
        <v>7.4170524075492859</v>
      </c>
      <c r="L754" s="420"/>
      <c r="M754" s="421"/>
      <c r="N754" s="437">
        <v>5.4815519104023814E-3</v>
      </c>
      <c r="O754" s="417">
        <v>0.12331233</v>
      </c>
      <c r="P754" s="418">
        <v>0.1666316615</v>
      </c>
      <c r="Q754" s="437">
        <v>0.44731967561640928</v>
      </c>
      <c r="R754" s="422"/>
      <c r="S754" s="423"/>
      <c r="T754" s="437">
        <v>771.90428816728945</v>
      </c>
      <c r="U754" s="417">
        <v>6.2654804120229645E-4</v>
      </c>
      <c r="V754" s="418">
        <v>8.36951030057413E-4</v>
      </c>
      <c r="W754" s="437">
        <v>2.7239088212760504E-3</v>
      </c>
      <c r="X754" s="417">
        <v>7.4127608915906785E-4</v>
      </c>
      <c r="Y754" s="418">
        <v>9.9022619047619046E-4</v>
      </c>
      <c r="Z754" s="437">
        <v>3.8583447932502095E-3</v>
      </c>
      <c r="AA754" s="417">
        <v>1.37086547E-2</v>
      </c>
      <c r="AB754" s="418">
        <v>9.7493722749999994E-3</v>
      </c>
      <c r="AC754" s="437">
        <v>4.7814049463337525E-2</v>
      </c>
      <c r="AD754" s="417">
        <v>3.9009867999999998E-3</v>
      </c>
      <c r="AE754" s="418">
        <v>1.83843539E-3</v>
      </c>
      <c r="AF754" s="437">
        <v>8.9037971147594864E-3</v>
      </c>
      <c r="AG754" s="417">
        <v>2.2290936300000001E-2</v>
      </c>
      <c r="AH754" s="418">
        <v>8.6128779799999992E-3</v>
      </c>
      <c r="AI754" s="437">
        <v>1.0535910209033716E-2</v>
      </c>
      <c r="AJ754" s="417">
        <v>1.0030993699999999E-2</v>
      </c>
      <c r="AK754" s="418">
        <v>4.1497314149999999E-3</v>
      </c>
      <c r="AL754" s="437">
        <v>3.9233651160935903E-3</v>
      </c>
      <c r="AM754" s="417">
        <v>4.3021458200000001E-2</v>
      </c>
      <c r="AN754" s="418">
        <v>2.8167882205000001E-2</v>
      </c>
      <c r="AO754" s="437">
        <v>0.10518547185452469</v>
      </c>
      <c r="AP754" s="417">
        <v>0.12611261000000001</v>
      </c>
      <c r="AQ754" s="418">
        <v>0.17599259749999999</v>
      </c>
      <c r="AR754" s="440">
        <v>0.17599259749999999</v>
      </c>
      <c r="AS754" s="422"/>
      <c r="AT754" s="423"/>
      <c r="AU754" s="423"/>
    </row>
    <row r="755" spans="1:47" x14ac:dyDescent="0.2">
      <c r="A755" s="231">
        <v>1993</v>
      </c>
      <c r="B755" s="232">
        <v>31</v>
      </c>
      <c r="C755" s="417">
        <v>2.4157565499999998</v>
      </c>
      <c r="D755" s="418">
        <v>0.72874204149999999</v>
      </c>
      <c r="E755" s="437">
        <v>5.5201007387308056</v>
      </c>
      <c r="F755" s="417">
        <v>1.1018984300000001</v>
      </c>
      <c r="G755" s="418">
        <v>0.51243026199999997</v>
      </c>
      <c r="H755" s="437">
        <v>1.353625215527785</v>
      </c>
      <c r="I755" s="417">
        <v>1.7204025199999999</v>
      </c>
      <c r="J755" s="418">
        <v>2.9323833879999999</v>
      </c>
      <c r="K755" s="437">
        <v>7.4177131574268653</v>
      </c>
      <c r="L755" s="420"/>
      <c r="M755" s="421"/>
      <c r="N755" s="437">
        <v>5.482120411570068E-3</v>
      </c>
      <c r="O755" s="417">
        <v>0.12331233</v>
      </c>
      <c r="P755" s="418">
        <v>0.1666316615</v>
      </c>
      <c r="Q755" s="437">
        <v>0.4473315711366026</v>
      </c>
      <c r="R755" s="422"/>
      <c r="S755" s="423"/>
      <c r="T755" s="437">
        <v>771.87828289678282</v>
      </c>
      <c r="U755" s="417">
        <v>6.2654804120229645E-4</v>
      </c>
      <c r="V755" s="418">
        <v>8.36951030057413E-4</v>
      </c>
      <c r="W755" s="437">
        <v>2.7244473843726995E-3</v>
      </c>
      <c r="X755" s="417">
        <v>7.4127608915906785E-4</v>
      </c>
      <c r="Y755" s="418">
        <v>9.9022619047619046E-4</v>
      </c>
      <c r="Z755" s="437">
        <v>3.8608946386829565E-3</v>
      </c>
      <c r="AA755" s="417">
        <v>1.37086547E-2</v>
      </c>
      <c r="AB755" s="418">
        <v>9.7493722749999994E-3</v>
      </c>
      <c r="AC755" s="437">
        <v>4.7823301151828201E-2</v>
      </c>
      <c r="AD755" s="417">
        <v>3.9009867999999998E-3</v>
      </c>
      <c r="AE755" s="418">
        <v>1.83843539E-3</v>
      </c>
      <c r="AF755" s="437">
        <v>8.9055202616999535E-3</v>
      </c>
      <c r="AG755" s="417">
        <v>2.2290936300000001E-2</v>
      </c>
      <c r="AH755" s="418">
        <v>8.6128779799999992E-3</v>
      </c>
      <c r="AI755" s="437">
        <v>1.0537941099612319E-2</v>
      </c>
      <c r="AJ755" s="417">
        <v>1.0030993699999999E-2</v>
      </c>
      <c r="AK755" s="418">
        <v>4.1497314149999999E-3</v>
      </c>
      <c r="AL755" s="437">
        <v>3.9241190888708319E-3</v>
      </c>
      <c r="AM755" s="417">
        <v>4.3021458200000001E-2</v>
      </c>
      <c r="AN755" s="418">
        <v>2.8167882205000001E-2</v>
      </c>
      <c r="AO755" s="437">
        <v>0.10520573312857447</v>
      </c>
      <c r="AP755" s="417">
        <v>0.12611261000000001</v>
      </c>
      <c r="AQ755" s="418">
        <v>0.17599259749999999</v>
      </c>
      <c r="AR755" s="440">
        <v>0.17599259749999999</v>
      </c>
      <c r="AS755" s="422"/>
      <c r="AT755" s="423"/>
      <c r="AU755" s="423"/>
    </row>
    <row r="756" spans="1:47" x14ac:dyDescent="0.2">
      <c r="A756" s="231">
        <v>1993</v>
      </c>
      <c r="B756" s="232">
        <v>32</v>
      </c>
      <c r="C756" s="417">
        <v>2.4157565499999998</v>
      </c>
      <c r="D756" s="418">
        <v>0.72874204149999999</v>
      </c>
      <c r="E756" s="419">
        <v>5.5201007387308056</v>
      </c>
      <c r="F756" s="417">
        <v>1.1018984300000001</v>
      </c>
      <c r="G756" s="418">
        <v>0.51243026199999997</v>
      </c>
      <c r="H756" s="419">
        <v>1.353625215527785</v>
      </c>
      <c r="I756" s="417">
        <v>1.7204025199999999</v>
      </c>
      <c r="J756" s="418">
        <v>2.9323833879999999</v>
      </c>
      <c r="K756" s="419">
        <v>7.4177131574268653</v>
      </c>
      <c r="L756" s="420"/>
      <c r="M756" s="421"/>
      <c r="N756" s="419">
        <v>5.482120411570068E-3</v>
      </c>
      <c r="O756" s="417">
        <v>0.12331233</v>
      </c>
      <c r="P756" s="418">
        <v>0.1666316615</v>
      </c>
      <c r="Q756" s="419">
        <v>0.4473315711366026</v>
      </c>
      <c r="R756" s="425"/>
      <c r="S756" s="426"/>
      <c r="T756" s="419">
        <v>771.87828289678282</v>
      </c>
      <c r="U756" s="417">
        <v>6.2654804120229645E-4</v>
      </c>
      <c r="V756" s="418">
        <v>8.36951030057413E-4</v>
      </c>
      <c r="W756" s="419">
        <v>2.7244473843726995E-3</v>
      </c>
      <c r="X756" s="417">
        <v>7.4127608915906785E-4</v>
      </c>
      <c r="Y756" s="418">
        <v>9.9022619047619046E-4</v>
      </c>
      <c r="Z756" s="419">
        <v>3.8608946386829565E-3</v>
      </c>
      <c r="AA756" s="417">
        <v>1.37086547E-2</v>
      </c>
      <c r="AB756" s="418">
        <v>9.7493722749999994E-3</v>
      </c>
      <c r="AC756" s="419">
        <v>4.7823301151828201E-2</v>
      </c>
      <c r="AD756" s="417">
        <v>3.9009867999999998E-3</v>
      </c>
      <c r="AE756" s="418">
        <v>1.83843539E-3</v>
      </c>
      <c r="AF756" s="419">
        <v>8.9055202616999535E-3</v>
      </c>
      <c r="AG756" s="417">
        <v>2.2290936300000001E-2</v>
      </c>
      <c r="AH756" s="418">
        <v>8.6128779799999992E-3</v>
      </c>
      <c r="AI756" s="419">
        <v>1.0537941099612319E-2</v>
      </c>
      <c r="AJ756" s="417">
        <v>1.0030993699999999E-2</v>
      </c>
      <c r="AK756" s="418">
        <v>4.1497314149999999E-3</v>
      </c>
      <c r="AL756" s="419">
        <v>3.9241190888708319E-3</v>
      </c>
      <c r="AM756" s="417">
        <v>4.3021458200000001E-2</v>
      </c>
      <c r="AN756" s="418">
        <v>2.8167882205000001E-2</v>
      </c>
      <c r="AO756" s="419">
        <v>0.10520573312857447</v>
      </c>
      <c r="AP756" s="417">
        <v>0.12611261000000001</v>
      </c>
      <c r="AQ756" s="418">
        <v>0.17599259749999999</v>
      </c>
      <c r="AR756" s="440">
        <v>0.17599259749999999</v>
      </c>
      <c r="AS756" s="425"/>
      <c r="AT756" s="426"/>
      <c r="AU756" s="426"/>
    </row>
    <row r="757" spans="1:47" x14ac:dyDescent="0.2">
      <c r="A757" s="231">
        <v>1993</v>
      </c>
      <c r="B757" s="232">
        <v>33</v>
      </c>
      <c r="C757" s="417">
        <v>2.4157565499999998</v>
      </c>
      <c r="D757" s="418">
        <v>0.72874204149999999</v>
      </c>
      <c r="E757" s="419">
        <v>5.5201007387308056</v>
      </c>
      <c r="F757" s="417">
        <v>1.1018984300000001</v>
      </c>
      <c r="G757" s="418">
        <v>0.51243026199999997</v>
      </c>
      <c r="H757" s="419">
        <v>1.353625215527785</v>
      </c>
      <c r="I757" s="417">
        <v>1.7204025199999999</v>
      </c>
      <c r="J757" s="418">
        <v>2.9323833879999999</v>
      </c>
      <c r="K757" s="419">
        <v>7.4177131574268653</v>
      </c>
      <c r="L757" s="420"/>
      <c r="M757" s="421"/>
      <c r="N757" s="419">
        <v>5.482120411570068E-3</v>
      </c>
      <c r="O757" s="417">
        <v>0.12331233</v>
      </c>
      <c r="P757" s="418">
        <v>0.1666316615</v>
      </c>
      <c r="Q757" s="419">
        <v>0.4473315711366026</v>
      </c>
      <c r="R757" s="425"/>
      <c r="S757" s="426"/>
      <c r="T757" s="419">
        <v>771.87828289678282</v>
      </c>
      <c r="U757" s="417">
        <v>6.2654804120229645E-4</v>
      </c>
      <c r="V757" s="418">
        <v>8.36951030057413E-4</v>
      </c>
      <c r="W757" s="419">
        <v>2.7244473843726995E-3</v>
      </c>
      <c r="X757" s="417">
        <v>7.4127608915906785E-4</v>
      </c>
      <c r="Y757" s="418">
        <v>9.9022619047619046E-4</v>
      </c>
      <c r="Z757" s="419">
        <v>3.8608946386829565E-3</v>
      </c>
      <c r="AA757" s="417">
        <v>1.37086547E-2</v>
      </c>
      <c r="AB757" s="418">
        <v>9.7493722749999994E-3</v>
      </c>
      <c r="AC757" s="419">
        <v>4.7823301151828201E-2</v>
      </c>
      <c r="AD757" s="417">
        <v>3.9009867999999998E-3</v>
      </c>
      <c r="AE757" s="418">
        <v>1.83843539E-3</v>
      </c>
      <c r="AF757" s="419">
        <v>8.9055202616999535E-3</v>
      </c>
      <c r="AG757" s="417">
        <v>2.2290936300000001E-2</v>
      </c>
      <c r="AH757" s="418">
        <v>8.6128779799999992E-3</v>
      </c>
      <c r="AI757" s="419">
        <v>1.0537941099612319E-2</v>
      </c>
      <c r="AJ757" s="417">
        <v>1.0030993699999999E-2</v>
      </c>
      <c r="AK757" s="418">
        <v>4.1497314149999999E-3</v>
      </c>
      <c r="AL757" s="419">
        <v>3.9241190888708319E-3</v>
      </c>
      <c r="AM757" s="417">
        <v>4.3021458200000001E-2</v>
      </c>
      <c r="AN757" s="418">
        <v>2.8167882205000001E-2</v>
      </c>
      <c r="AO757" s="419">
        <v>0.10520573312857447</v>
      </c>
      <c r="AP757" s="417">
        <v>0.12611261000000001</v>
      </c>
      <c r="AQ757" s="418">
        <v>0.17599259749999999</v>
      </c>
      <c r="AR757" s="440">
        <v>0.17599259749999999</v>
      </c>
      <c r="AS757" s="425"/>
      <c r="AT757" s="426"/>
      <c r="AU757" s="426"/>
    </row>
    <row r="758" spans="1:47" x14ac:dyDescent="0.2">
      <c r="A758" s="231">
        <v>1993</v>
      </c>
      <c r="B758" s="232">
        <v>34</v>
      </c>
      <c r="C758" s="417">
        <v>2.4157565499999998</v>
      </c>
      <c r="D758" s="418">
        <v>0.72874204149999999</v>
      </c>
      <c r="E758" s="419">
        <v>5.5201007387308056</v>
      </c>
      <c r="F758" s="417">
        <v>1.1018984300000001</v>
      </c>
      <c r="G758" s="418">
        <v>0.51243026199999997</v>
      </c>
      <c r="H758" s="419">
        <v>1.353625215527785</v>
      </c>
      <c r="I758" s="417">
        <v>1.7204025199999999</v>
      </c>
      <c r="J758" s="418">
        <v>2.9323833879999999</v>
      </c>
      <c r="K758" s="419">
        <v>7.4177131574268653</v>
      </c>
      <c r="L758" s="420"/>
      <c r="M758" s="421"/>
      <c r="N758" s="419">
        <v>5.482120411570068E-3</v>
      </c>
      <c r="O758" s="417">
        <v>0.12331233</v>
      </c>
      <c r="P758" s="418">
        <v>0.1666316615</v>
      </c>
      <c r="Q758" s="419">
        <v>0.4473315711366026</v>
      </c>
      <c r="R758" s="425"/>
      <c r="S758" s="426"/>
      <c r="T758" s="419">
        <v>771.87828289678282</v>
      </c>
      <c r="U758" s="417">
        <v>6.2654804120229645E-4</v>
      </c>
      <c r="V758" s="418">
        <v>8.36951030057413E-4</v>
      </c>
      <c r="W758" s="419">
        <v>2.7244473843726995E-3</v>
      </c>
      <c r="X758" s="417">
        <v>7.4127608915906785E-4</v>
      </c>
      <c r="Y758" s="418">
        <v>9.9022619047619046E-4</v>
      </c>
      <c r="Z758" s="419">
        <v>3.8608946386829565E-3</v>
      </c>
      <c r="AA758" s="417">
        <v>1.37086547E-2</v>
      </c>
      <c r="AB758" s="418">
        <v>9.7493722749999994E-3</v>
      </c>
      <c r="AC758" s="419">
        <v>4.7823301151828201E-2</v>
      </c>
      <c r="AD758" s="417">
        <v>3.9009867999999998E-3</v>
      </c>
      <c r="AE758" s="418">
        <v>1.83843539E-3</v>
      </c>
      <c r="AF758" s="419">
        <v>8.9055202616999535E-3</v>
      </c>
      <c r="AG758" s="417">
        <v>2.2290936300000001E-2</v>
      </c>
      <c r="AH758" s="418">
        <v>8.6128779799999992E-3</v>
      </c>
      <c r="AI758" s="419">
        <v>1.0537941099612319E-2</v>
      </c>
      <c r="AJ758" s="417">
        <v>1.0030993699999999E-2</v>
      </c>
      <c r="AK758" s="418">
        <v>4.1497314149999999E-3</v>
      </c>
      <c r="AL758" s="419">
        <v>3.9241190888708319E-3</v>
      </c>
      <c r="AM758" s="417">
        <v>4.3021458200000001E-2</v>
      </c>
      <c r="AN758" s="418">
        <v>2.8167882205000001E-2</v>
      </c>
      <c r="AO758" s="419">
        <v>0.10520573312857447</v>
      </c>
      <c r="AP758" s="417">
        <v>0.12611261000000001</v>
      </c>
      <c r="AQ758" s="418">
        <v>0.17599259749999999</v>
      </c>
      <c r="AR758" s="440">
        <v>0.17599259749999999</v>
      </c>
      <c r="AS758" s="425"/>
      <c r="AT758" s="426"/>
      <c r="AU758" s="426"/>
    </row>
    <row r="759" spans="1:47" x14ac:dyDescent="0.2">
      <c r="A759" s="231">
        <v>1993</v>
      </c>
      <c r="B759" s="232">
        <v>35</v>
      </c>
      <c r="C759" s="417">
        <v>2.4157565499999998</v>
      </c>
      <c r="D759" s="418">
        <v>0.72874204149999999</v>
      </c>
      <c r="E759" s="419">
        <v>5.5201007387308056</v>
      </c>
      <c r="F759" s="417">
        <v>1.1018984300000001</v>
      </c>
      <c r="G759" s="418">
        <v>0.51243026199999997</v>
      </c>
      <c r="H759" s="419">
        <v>1.353625215527785</v>
      </c>
      <c r="I759" s="417">
        <v>1.7204025199999999</v>
      </c>
      <c r="J759" s="418">
        <v>2.9323833879999999</v>
      </c>
      <c r="K759" s="419">
        <v>7.4177131574268653</v>
      </c>
      <c r="L759" s="420"/>
      <c r="M759" s="421"/>
      <c r="N759" s="419">
        <v>5.482120411570068E-3</v>
      </c>
      <c r="O759" s="417">
        <v>0.12331233</v>
      </c>
      <c r="P759" s="418">
        <v>0.1666316615</v>
      </c>
      <c r="Q759" s="419">
        <v>0.4473315711366026</v>
      </c>
      <c r="R759" s="425"/>
      <c r="S759" s="426"/>
      <c r="T759" s="419">
        <v>771.87828289678282</v>
      </c>
      <c r="U759" s="417">
        <v>6.2654804120229645E-4</v>
      </c>
      <c r="V759" s="418">
        <v>8.36951030057413E-4</v>
      </c>
      <c r="W759" s="419">
        <v>2.7244473843726995E-3</v>
      </c>
      <c r="X759" s="417">
        <v>7.4127608915906785E-4</v>
      </c>
      <c r="Y759" s="418">
        <v>9.9022619047619046E-4</v>
      </c>
      <c r="Z759" s="419">
        <v>3.8608946386829565E-3</v>
      </c>
      <c r="AA759" s="417">
        <v>1.37086547E-2</v>
      </c>
      <c r="AB759" s="418">
        <v>9.7493722749999994E-3</v>
      </c>
      <c r="AC759" s="419">
        <v>4.7823301151828201E-2</v>
      </c>
      <c r="AD759" s="417">
        <v>3.9009867999999998E-3</v>
      </c>
      <c r="AE759" s="418">
        <v>1.83843539E-3</v>
      </c>
      <c r="AF759" s="419">
        <v>8.9055202616999535E-3</v>
      </c>
      <c r="AG759" s="417">
        <v>2.2290936300000001E-2</v>
      </c>
      <c r="AH759" s="418">
        <v>8.6128779799999992E-3</v>
      </c>
      <c r="AI759" s="419">
        <v>1.0537941099612319E-2</v>
      </c>
      <c r="AJ759" s="417">
        <v>1.0030993699999999E-2</v>
      </c>
      <c r="AK759" s="418">
        <v>4.1497314149999999E-3</v>
      </c>
      <c r="AL759" s="419">
        <v>3.9241190888708319E-3</v>
      </c>
      <c r="AM759" s="417">
        <v>4.3021458200000001E-2</v>
      </c>
      <c r="AN759" s="418">
        <v>2.8167882205000001E-2</v>
      </c>
      <c r="AO759" s="419">
        <v>0.10520573312857447</v>
      </c>
      <c r="AP759" s="417">
        <v>0.12611261000000001</v>
      </c>
      <c r="AQ759" s="418">
        <v>0.17599259749999999</v>
      </c>
      <c r="AR759" s="440">
        <v>0.17599259749999999</v>
      </c>
      <c r="AS759" s="425"/>
      <c r="AT759" s="426"/>
      <c r="AU759" s="426"/>
    </row>
    <row r="760" spans="1:47" x14ac:dyDescent="0.2">
      <c r="A760" s="231">
        <v>1993</v>
      </c>
      <c r="B760" s="232">
        <v>36</v>
      </c>
      <c r="C760" s="417">
        <v>2.4157565499999998</v>
      </c>
      <c r="D760" s="418">
        <v>0.72874204149999999</v>
      </c>
      <c r="E760" s="419">
        <v>5.5201007387308056</v>
      </c>
      <c r="F760" s="417">
        <v>1.1018984300000001</v>
      </c>
      <c r="G760" s="418">
        <v>0.51243026199999997</v>
      </c>
      <c r="H760" s="419">
        <v>1.353625215527785</v>
      </c>
      <c r="I760" s="417">
        <v>1.7204025199999999</v>
      </c>
      <c r="J760" s="418">
        <v>2.9323833879999999</v>
      </c>
      <c r="K760" s="419">
        <v>7.4177131574268653</v>
      </c>
      <c r="L760" s="420"/>
      <c r="M760" s="421"/>
      <c r="N760" s="419">
        <v>5.482120411570068E-3</v>
      </c>
      <c r="O760" s="417">
        <v>0.12331233</v>
      </c>
      <c r="P760" s="418">
        <v>0.1666316615</v>
      </c>
      <c r="Q760" s="419">
        <v>0.4473315711366026</v>
      </c>
      <c r="R760" s="425"/>
      <c r="S760" s="426"/>
      <c r="T760" s="419">
        <v>771.87828289678282</v>
      </c>
      <c r="U760" s="417">
        <v>6.2654804120229645E-4</v>
      </c>
      <c r="V760" s="418">
        <v>8.36951030057413E-4</v>
      </c>
      <c r="W760" s="419">
        <v>2.7244473843726995E-3</v>
      </c>
      <c r="X760" s="417">
        <v>7.4127608915906785E-4</v>
      </c>
      <c r="Y760" s="418">
        <v>9.9022619047619046E-4</v>
      </c>
      <c r="Z760" s="419">
        <v>3.8608946386829565E-3</v>
      </c>
      <c r="AA760" s="417">
        <v>1.37086547E-2</v>
      </c>
      <c r="AB760" s="418">
        <v>9.7493722749999994E-3</v>
      </c>
      <c r="AC760" s="419">
        <v>4.7823301151828201E-2</v>
      </c>
      <c r="AD760" s="417">
        <v>3.9009867999999998E-3</v>
      </c>
      <c r="AE760" s="418">
        <v>1.83843539E-3</v>
      </c>
      <c r="AF760" s="419">
        <v>8.9055202616999535E-3</v>
      </c>
      <c r="AG760" s="417">
        <v>2.2290936300000001E-2</v>
      </c>
      <c r="AH760" s="418">
        <v>8.6128779799999992E-3</v>
      </c>
      <c r="AI760" s="419">
        <v>1.0537941099612319E-2</v>
      </c>
      <c r="AJ760" s="417">
        <v>1.0030993699999999E-2</v>
      </c>
      <c r="AK760" s="418">
        <v>4.1497314149999999E-3</v>
      </c>
      <c r="AL760" s="419">
        <v>3.9241190888708319E-3</v>
      </c>
      <c r="AM760" s="417">
        <v>4.3021458200000001E-2</v>
      </c>
      <c r="AN760" s="418">
        <v>2.8167882205000001E-2</v>
      </c>
      <c r="AO760" s="419">
        <v>0.10520573312857447</v>
      </c>
      <c r="AP760" s="417">
        <v>0.12611261000000001</v>
      </c>
      <c r="AQ760" s="418">
        <v>0.17599259749999999</v>
      </c>
      <c r="AR760" s="440">
        <v>0.17599259749999999</v>
      </c>
      <c r="AS760" s="425"/>
      <c r="AT760" s="426"/>
      <c r="AU760" s="426"/>
    </row>
    <row r="761" spans="1:47" x14ac:dyDescent="0.2">
      <c r="A761" s="231">
        <v>1993</v>
      </c>
      <c r="B761" s="232">
        <v>37</v>
      </c>
      <c r="C761" s="417">
        <v>2.4157565499999998</v>
      </c>
      <c r="D761" s="418">
        <v>0.72874204149999999</v>
      </c>
      <c r="E761" s="419">
        <v>5.5201007387308056</v>
      </c>
      <c r="F761" s="417">
        <v>1.1018984300000001</v>
      </c>
      <c r="G761" s="418">
        <v>0.51243026199999997</v>
      </c>
      <c r="H761" s="419">
        <v>1.353625215527785</v>
      </c>
      <c r="I761" s="417">
        <v>1.7204025199999999</v>
      </c>
      <c r="J761" s="418">
        <v>2.9323833879999999</v>
      </c>
      <c r="K761" s="419">
        <v>7.4177131574268653</v>
      </c>
      <c r="L761" s="420"/>
      <c r="M761" s="421"/>
      <c r="N761" s="419">
        <v>5.482120411570068E-3</v>
      </c>
      <c r="O761" s="417">
        <v>0.12331233</v>
      </c>
      <c r="P761" s="418">
        <v>0.1666316615</v>
      </c>
      <c r="Q761" s="419">
        <v>0.4473315711366026</v>
      </c>
      <c r="R761" s="425"/>
      <c r="S761" s="426"/>
      <c r="T761" s="419">
        <v>771.87828289678282</v>
      </c>
      <c r="U761" s="417">
        <v>6.2654804120229645E-4</v>
      </c>
      <c r="V761" s="418">
        <v>8.36951030057413E-4</v>
      </c>
      <c r="W761" s="419">
        <v>2.7244473843726995E-3</v>
      </c>
      <c r="X761" s="417">
        <v>7.4127608915906785E-4</v>
      </c>
      <c r="Y761" s="418">
        <v>9.9022619047619046E-4</v>
      </c>
      <c r="Z761" s="419">
        <v>3.8608946386829565E-3</v>
      </c>
      <c r="AA761" s="417">
        <v>1.37086547E-2</v>
      </c>
      <c r="AB761" s="418">
        <v>9.7493722749999994E-3</v>
      </c>
      <c r="AC761" s="419">
        <v>4.7823301151828201E-2</v>
      </c>
      <c r="AD761" s="417">
        <v>3.9009867999999998E-3</v>
      </c>
      <c r="AE761" s="418">
        <v>1.83843539E-3</v>
      </c>
      <c r="AF761" s="419">
        <v>8.9055202616999535E-3</v>
      </c>
      <c r="AG761" s="417">
        <v>2.2290936300000001E-2</v>
      </c>
      <c r="AH761" s="418">
        <v>8.6128779799999992E-3</v>
      </c>
      <c r="AI761" s="419">
        <v>1.0537941099612319E-2</v>
      </c>
      <c r="AJ761" s="417">
        <v>1.0030993699999999E-2</v>
      </c>
      <c r="AK761" s="418">
        <v>4.1497314149999999E-3</v>
      </c>
      <c r="AL761" s="419">
        <v>3.9241190888708319E-3</v>
      </c>
      <c r="AM761" s="417">
        <v>4.3021458200000001E-2</v>
      </c>
      <c r="AN761" s="418">
        <v>2.8167882205000001E-2</v>
      </c>
      <c r="AO761" s="419">
        <v>0.10520573312857447</v>
      </c>
      <c r="AP761" s="417">
        <v>0.12611261000000001</v>
      </c>
      <c r="AQ761" s="418">
        <v>0.17599259749999999</v>
      </c>
      <c r="AR761" s="440">
        <v>0.17599259749999999</v>
      </c>
      <c r="AS761" s="425"/>
      <c r="AT761" s="426"/>
      <c r="AU761" s="426"/>
    </row>
    <row r="762" spans="1:47" x14ac:dyDescent="0.2">
      <c r="A762" s="231">
        <v>1993</v>
      </c>
      <c r="B762" s="232">
        <v>38</v>
      </c>
      <c r="C762" s="417">
        <v>2.4157565499999998</v>
      </c>
      <c r="D762" s="418">
        <v>0.72874204149999999</v>
      </c>
      <c r="E762" s="419">
        <v>5.5201007387308056</v>
      </c>
      <c r="F762" s="417">
        <v>1.1018984300000001</v>
      </c>
      <c r="G762" s="418">
        <v>0.51243026199999997</v>
      </c>
      <c r="H762" s="419">
        <v>1.353625215527785</v>
      </c>
      <c r="I762" s="417">
        <v>1.7204025199999999</v>
      </c>
      <c r="J762" s="418">
        <v>2.9323833879999999</v>
      </c>
      <c r="K762" s="419">
        <v>7.4177131574268653</v>
      </c>
      <c r="L762" s="420"/>
      <c r="M762" s="421"/>
      <c r="N762" s="419">
        <v>5.482120411570068E-3</v>
      </c>
      <c r="O762" s="417">
        <v>0.12331233</v>
      </c>
      <c r="P762" s="418">
        <v>0.1666316615</v>
      </c>
      <c r="Q762" s="419">
        <v>0.4473315711366026</v>
      </c>
      <c r="R762" s="425"/>
      <c r="S762" s="426"/>
      <c r="T762" s="419">
        <v>771.87828289678282</v>
      </c>
      <c r="U762" s="417">
        <v>6.2654804120229645E-4</v>
      </c>
      <c r="V762" s="418">
        <v>8.36951030057413E-4</v>
      </c>
      <c r="W762" s="419">
        <v>2.7244473843726995E-3</v>
      </c>
      <c r="X762" s="417">
        <v>7.4127608915906785E-4</v>
      </c>
      <c r="Y762" s="418">
        <v>9.9022619047619046E-4</v>
      </c>
      <c r="Z762" s="419">
        <v>3.8608946386829565E-3</v>
      </c>
      <c r="AA762" s="417">
        <v>1.37086547E-2</v>
      </c>
      <c r="AB762" s="418">
        <v>9.7493722749999994E-3</v>
      </c>
      <c r="AC762" s="419">
        <v>4.7823301151828201E-2</v>
      </c>
      <c r="AD762" s="417">
        <v>3.9009867999999998E-3</v>
      </c>
      <c r="AE762" s="418">
        <v>1.83843539E-3</v>
      </c>
      <c r="AF762" s="419">
        <v>8.9055202616999535E-3</v>
      </c>
      <c r="AG762" s="417">
        <v>2.2290936300000001E-2</v>
      </c>
      <c r="AH762" s="418">
        <v>8.6128779799999992E-3</v>
      </c>
      <c r="AI762" s="419">
        <v>1.0537941099612319E-2</v>
      </c>
      <c r="AJ762" s="417">
        <v>1.0030993699999999E-2</v>
      </c>
      <c r="AK762" s="418">
        <v>4.1497314149999999E-3</v>
      </c>
      <c r="AL762" s="419">
        <v>3.9241190888708319E-3</v>
      </c>
      <c r="AM762" s="417">
        <v>4.3021458200000001E-2</v>
      </c>
      <c r="AN762" s="418">
        <v>2.8167882205000001E-2</v>
      </c>
      <c r="AO762" s="419">
        <v>0.10520573312857447</v>
      </c>
      <c r="AP762" s="417">
        <v>0.12611261000000001</v>
      </c>
      <c r="AQ762" s="418">
        <v>0.17599259749999999</v>
      </c>
      <c r="AR762" s="440">
        <v>0.17599259749999999</v>
      </c>
      <c r="AS762" s="425"/>
      <c r="AT762" s="426"/>
      <c r="AU762" s="426"/>
    </row>
    <row r="763" spans="1:47" x14ac:dyDescent="0.2">
      <c r="A763" s="231">
        <v>1993</v>
      </c>
      <c r="B763" s="232">
        <v>39</v>
      </c>
      <c r="C763" s="417">
        <v>2.4157565499999998</v>
      </c>
      <c r="D763" s="418">
        <v>0.72874204149999999</v>
      </c>
      <c r="E763" s="419">
        <v>5.5201007387308056</v>
      </c>
      <c r="F763" s="417">
        <v>1.1018984300000001</v>
      </c>
      <c r="G763" s="418">
        <v>0.51243026199999997</v>
      </c>
      <c r="H763" s="419">
        <v>1.353625215527785</v>
      </c>
      <c r="I763" s="417">
        <v>1.7204025199999999</v>
      </c>
      <c r="J763" s="418">
        <v>2.9323833879999999</v>
      </c>
      <c r="K763" s="419">
        <v>7.4177131574268653</v>
      </c>
      <c r="L763" s="420"/>
      <c r="M763" s="421"/>
      <c r="N763" s="419">
        <v>5.482120411570068E-3</v>
      </c>
      <c r="O763" s="417">
        <v>0.12331233</v>
      </c>
      <c r="P763" s="418">
        <v>0.1666316615</v>
      </c>
      <c r="Q763" s="419">
        <v>0.4473315711366026</v>
      </c>
      <c r="R763" s="425"/>
      <c r="S763" s="426"/>
      <c r="T763" s="419">
        <v>771.87828289678282</v>
      </c>
      <c r="U763" s="417">
        <v>6.2654804120229645E-4</v>
      </c>
      <c r="V763" s="418">
        <v>8.36951030057413E-4</v>
      </c>
      <c r="W763" s="419">
        <v>2.7244473843726995E-3</v>
      </c>
      <c r="X763" s="417">
        <v>7.4127608915906785E-4</v>
      </c>
      <c r="Y763" s="418">
        <v>9.9022619047619046E-4</v>
      </c>
      <c r="Z763" s="419">
        <v>3.8608946386829565E-3</v>
      </c>
      <c r="AA763" s="417">
        <v>1.37086547E-2</v>
      </c>
      <c r="AB763" s="418">
        <v>9.7493722749999994E-3</v>
      </c>
      <c r="AC763" s="419">
        <v>4.7823301151828201E-2</v>
      </c>
      <c r="AD763" s="417">
        <v>3.9009867999999998E-3</v>
      </c>
      <c r="AE763" s="418">
        <v>1.83843539E-3</v>
      </c>
      <c r="AF763" s="419">
        <v>8.9055202616999535E-3</v>
      </c>
      <c r="AG763" s="417">
        <v>2.2290936300000001E-2</v>
      </c>
      <c r="AH763" s="418">
        <v>8.6128779799999992E-3</v>
      </c>
      <c r="AI763" s="419">
        <v>1.0537941099612319E-2</v>
      </c>
      <c r="AJ763" s="417">
        <v>1.0030993699999999E-2</v>
      </c>
      <c r="AK763" s="418">
        <v>4.1497314149999999E-3</v>
      </c>
      <c r="AL763" s="419">
        <v>3.9241190888708319E-3</v>
      </c>
      <c r="AM763" s="417">
        <v>4.3021458200000001E-2</v>
      </c>
      <c r="AN763" s="418">
        <v>2.8167882205000001E-2</v>
      </c>
      <c r="AO763" s="419">
        <v>0.10520573312857447</v>
      </c>
      <c r="AP763" s="417">
        <v>0.12611261000000001</v>
      </c>
      <c r="AQ763" s="418">
        <v>0.17599259749999999</v>
      </c>
      <c r="AR763" s="440">
        <v>0.17599259749999999</v>
      </c>
      <c r="AS763" s="425"/>
      <c r="AT763" s="426"/>
      <c r="AU763" s="426"/>
    </row>
    <row r="764" spans="1:47" ht="13.5" thickBot="1" x14ac:dyDescent="0.25">
      <c r="A764" s="233">
        <v>1993</v>
      </c>
      <c r="B764" s="234">
        <v>40</v>
      </c>
      <c r="C764" s="428">
        <v>2.4157565499999998</v>
      </c>
      <c r="D764" s="429">
        <v>0.72874204149999999</v>
      </c>
      <c r="E764" s="430">
        <v>5.5201007387308056</v>
      </c>
      <c r="F764" s="428">
        <v>1.1018984300000001</v>
      </c>
      <c r="G764" s="429">
        <v>0.51243026199999997</v>
      </c>
      <c r="H764" s="430">
        <v>1.353625215527785</v>
      </c>
      <c r="I764" s="428">
        <v>1.7204025199999999</v>
      </c>
      <c r="J764" s="429">
        <v>2.9323833879999999</v>
      </c>
      <c r="K764" s="430">
        <v>7.4177131574268653</v>
      </c>
      <c r="L764" s="431"/>
      <c r="M764" s="432"/>
      <c r="N764" s="430">
        <v>5.482120411570068E-3</v>
      </c>
      <c r="O764" s="428">
        <v>0.12331233</v>
      </c>
      <c r="P764" s="429">
        <v>0.1666316615</v>
      </c>
      <c r="Q764" s="430">
        <v>0.4473315711366026</v>
      </c>
      <c r="R764" s="433"/>
      <c r="S764" s="434"/>
      <c r="T764" s="430">
        <v>771.87828289678282</v>
      </c>
      <c r="U764" s="428">
        <v>6.2654804120229645E-4</v>
      </c>
      <c r="V764" s="429">
        <v>8.36951030057413E-4</v>
      </c>
      <c r="W764" s="430">
        <v>2.7244473843726995E-3</v>
      </c>
      <c r="X764" s="428">
        <v>7.4127608915906785E-4</v>
      </c>
      <c r="Y764" s="429">
        <v>9.9022619047619046E-4</v>
      </c>
      <c r="Z764" s="430">
        <v>3.8608946386829565E-3</v>
      </c>
      <c r="AA764" s="428">
        <v>1.37086547E-2</v>
      </c>
      <c r="AB764" s="429">
        <v>9.7493722749999994E-3</v>
      </c>
      <c r="AC764" s="430">
        <v>4.7823301151828201E-2</v>
      </c>
      <c r="AD764" s="428">
        <v>3.9009867999999998E-3</v>
      </c>
      <c r="AE764" s="429">
        <v>1.83843539E-3</v>
      </c>
      <c r="AF764" s="430">
        <v>8.9055202616999535E-3</v>
      </c>
      <c r="AG764" s="428">
        <v>2.2290936300000001E-2</v>
      </c>
      <c r="AH764" s="429">
        <v>8.6128779799999992E-3</v>
      </c>
      <c r="AI764" s="430">
        <v>1.0537941099612319E-2</v>
      </c>
      <c r="AJ764" s="428">
        <v>1.0030993699999999E-2</v>
      </c>
      <c r="AK764" s="429">
        <v>4.1497314149999999E-3</v>
      </c>
      <c r="AL764" s="430">
        <v>3.9241190888708319E-3</v>
      </c>
      <c r="AM764" s="428">
        <v>4.3021458200000001E-2</v>
      </c>
      <c r="AN764" s="429">
        <v>2.8167882205000001E-2</v>
      </c>
      <c r="AO764" s="430">
        <v>0.10520573312857447</v>
      </c>
      <c r="AP764" s="428">
        <v>0.12611261000000001</v>
      </c>
      <c r="AQ764" s="429">
        <v>0.17599259749999999</v>
      </c>
      <c r="AR764" s="441">
        <v>0.17599259749999999</v>
      </c>
      <c r="AS764" s="433"/>
      <c r="AT764" s="434"/>
      <c r="AU764" s="434"/>
    </row>
    <row r="765" spans="1:47" x14ac:dyDescent="0.2">
      <c r="A765" s="229">
        <v>1994</v>
      </c>
      <c r="B765" s="230">
        <v>1</v>
      </c>
      <c r="C765" s="409">
        <v>0.84374800999999999</v>
      </c>
      <c r="D765" s="410">
        <v>0.61103118850000004</v>
      </c>
      <c r="E765" s="436">
        <v>1.4107783883783105</v>
      </c>
      <c r="F765" s="409">
        <v>0.21125493000000001</v>
      </c>
      <c r="G765" s="410">
        <v>0.1502708405</v>
      </c>
      <c r="H765" s="436">
        <v>0.32576787812464764</v>
      </c>
      <c r="I765" s="409">
        <v>0.96000748000000002</v>
      </c>
      <c r="J765" s="410">
        <v>2.5502838875</v>
      </c>
      <c r="K765" s="436">
        <v>6.9904467735615547</v>
      </c>
      <c r="L765" s="412"/>
      <c r="M765" s="413"/>
      <c r="N765" s="436">
        <v>0.36963914690730121</v>
      </c>
      <c r="O765" s="409">
        <v>0.12391239</v>
      </c>
      <c r="P765" s="410">
        <v>7.1247123999999995E-2</v>
      </c>
      <c r="Q765" s="436">
        <v>0.4447313951074604</v>
      </c>
      <c r="R765" s="414"/>
      <c r="S765" s="415"/>
      <c r="T765" s="436">
        <v>753.01577018885371</v>
      </c>
      <c r="U765" s="409">
        <v>6.2654804120229645E-4</v>
      </c>
      <c r="V765" s="410">
        <v>8.36951030057413E-4</v>
      </c>
      <c r="W765" s="436">
        <v>6.9863491982805775E-4</v>
      </c>
      <c r="X765" s="409">
        <v>7.4127608915906785E-4</v>
      </c>
      <c r="Y765" s="410">
        <v>9.9022619047619046E-4</v>
      </c>
      <c r="Z765" s="436">
        <v>2.4059161725515669E-3</v>
      </c>
      <c r="AA765" s="409">
        <v>2.6191845999999999E-3</v>
      </c>
      <c r="AB765" s="410">
        <v>3.6408885400000001E-3</v>
      </c>
      <c r="AC765" s="436">
        <v>1.1509343079073498E-2</v>
      </c>
      <c r="AD765" s="409">
        <v>7.4551689999999998E-4</v>
      </c>
      <c r="AE765" s="410">
        <v>5.4474744000000002E-4</v>
      </c>
      <c r="AF765" s="436">
        <v>2.1432336076702687E-3</v>
      </c>
      <c r="AG765" s="409">
        <v>4.2583326999999999E-3</v>
      </c>
      <c r="AH765" s="410">
        <v>2.1188266850000002E-3</v>
      </c>
      <c r="AI765" s="436">
        <v>2.5360987780599464E-3</v>
      </c>
      <c r="AJ765" s="409">
        <v>1.9164738E-3</v>
      </c>
      <c r="AK765" s="410">
        <v>1.097278245E-3</v>
      </c>
      <c r="AL765" s="436">
        <v>9.4439469797546766E-4</v>
      </c>
      <c r="AM765" s="409">
        <v>8.2181243000000008E-3</v>
      </c>
      <c r="AN765" s="410">
        <v>1.015172785E-2</v>
      </c>
      <c r="AO765" s="436">
        <v>2.5319226723416789E-2</v>
      </c>
      <c r="AP765" s="409">
        <v>0.12631263000000001</v>
      </c>
      <c r="AQ765" s="410">
        <v>7.1627161999999994E-2</v>
      </c>
      <c r="AR765" s="439">
        <v>7.1627161999999994E-2</v>
      </c>
      <c r="AS765" s="414"/>
      <c r="AT765" s="415"/>
      <c r="AU765" s="415"/>
    </row>
    <row r="766" spans="1:47" x14ac:dyDescent="0.2">
      <c r="A766" s="231">
        <v>1994</v>
      </c>
      <c r="B766" s="232">
        <v>2</v>
      </c>
      <c r="C766" s="417">
        <v>0.89025968</v>
      </c>
      <c r="D766" s="418">
        <v>0.6235289705</v>
      </c>
      <c r="E766" s="437">
        <v>1.4268623186453055</v>
      </c>
      <c r="F766" s="417">
        <v>0.23985144</v>
      </c>
      <c r="G766" s="418">
        <v>0.16100367300000001</v>
      </c>
      <c r="H766" s="437">
        <v>0.33850934001841271</v>
      </c>
      <c r="I766" s="417">
        <v>1.0025717999999999</v>
      </c>
      <c r="J766" s="418">
        <v>2.5622720729999999</v>
      </c>
      <c r="K766" s="437">
        <v>7.0316957216745264</v>
      </c>
      <c r="L766" s="420"/>
      <c r="M766" s="421"/>
      <c r="N766" s="437">
        <v>4.8339027031089374E-2</v>
      </c>
      <c r="O766" s="417">
        <v>0.12391239</v>
      </c>
      <c r="P766" s="418">
        <v>7.1247123999999995E-2</v>
      </c>
      <c r="Q766" s="437">
        <v>0.4221310445306713</v>
      </c>
      <c r="R766" s="422"/>
      <c r="S766" s="423"/>
      <c r="T766" s="437">
        <v>753.02072560222109</v>
      </c>
      <c r="U766" s="417">
        <v>6.2654804120229645E-4</v>
      </c>
      <c r="V766" s="418">
        <v>8.36951030057413E-4</v>
      </c>
      <c r="W766" s="437">
        <v>7.2056734372777256E-4</v>
      </c>
      <c r="X766" s="417">
        <v>7.4127608915906785E-4</v>
      </c>
      <c r="Y766" s="418">
        <v>9.9022619047619046E-4</v>
      </c>
      <c r="Z766" s="437">
        <v>2.5249889014442883E-3</v>
      </c>
      <c r="AA766" s="417">
        <v>2.9724915E-3</v>
      </c>
      <c r="AB766" s="418">
        <v>3.7874851350000001E-3</v>
      </c>
      <c r="AC766" s="437">
        <v>1.195946216962673E-2</v>
      </c>
      <c r="AD766" s="417">
        <v>8.4620340000000004E-4</v>
      </c>
      <c r="AE766" s="418">
        <v>5.8287734999999999E-4</v>
      </c>
      <c r="AF766" s="437">
        <v>2.2270558196961126E-3</v>
      </c>
      <c r="AG766" s="417">
        <v>4.8344727000000001E-3</v>
      </c>
      <c r="AH766" s="418">
        <v>2.33004354E-3</v>
      </c>
      <c r="AI766" s="437">
        <v>2.6352843098362455E-3</v>
      </c>
      <c r="AJ766" s="417">
        <v>2.1756166000000002E-3</v>
      </c>
      <c r="AK766" s="418">
        <v>1.1935145899999999E-3</v>
      </c>
      <c r="AL766" s="437">
        <v>9.8132972314001897E-4</v>
      </c>
      <c r="AM766" s="417">
        <v>9.3289306000000002E-3</v>
      </c>
      <c r="AN766" s="418">
        <v>1.060231241E-2</v>
      </c>
      <c r="AO766" s="437">
        <v>2.6309426251640629E-2</v>
      </c>
      <c r="AP766" s="417">
        <v>0.12631263000000001</v>
      </c>
      <c r="AQ766" s="418">
        <v>7.1627161999999994E-2</v>
      </c>
      <c r="AR766" s="440">
        <v>7.1627161999999994E-2</v>
      </c>
      <c r="AS766" s="422"/>
      <c r="AT766" s="423"/>
      <c r="AU766" s="423"/>
    </row>
    <row r="767" spans="1:47" x14ac:dyDescent="0.2">
      <c r="A767" s="231">
        <v>1994</v>
      </c>
      <c r="B767" s="232">
        <v>3</v>
      </c>
      <c r="C767" s="417">
        <v>0.94519976999999999</v>
      </c>
      <c r="D767" s="418">
        <v>0.63815580750000001</v>
      </c>
      <c r="E767" s="437">
        <v>1.4276602113267489</v>
      </c>
      <c r="F767" s="417">
        <v>0.27224321000000001</v>
      </c>
      <c r="G767" s="418">
        <v>0.173018493</v>
      </c>
      <c r="H767" s="437">
        <v>0.33925687299243734</v>
      </c>
      <c r="I767" s="417">
        <v>1.04935288</v>
      </c>
      <c r="J767" s="418">
        <v>2.575246371</v>
      </c>
      <c r="K767" s="437">
        <v>7.0291876269857898</v>
      </c>
      <c r="L767" s="420"/>
      <c r="M767" s="421"/>
      <c r="N767" s="437">
        <v>4.8323921178088043E-2</v>
      </c>
      <c r="O767" s="417">
        <v>0.12391239</v>
      </c>
      <c r="P767" s="418">
        <v>7.1247123999999995E-2</v>
      </c>
      <c r="Q767" s="437">
        <v>0.42206161713107704</v>
      </c>
      <c r="R767" s="422"/>
      <c r="S767" s="423"/>
      <c r="T767" s="437">
        <v>753.42400193732442</v>
      </c>
      <c r="U767" s="417">
        <v>6.2654804120229645E-4</v>
      </c>
      <c r="V767" s="418">
        <v>8.36951030057413E-4</v>
      </c>
      <c r="W767" s="437">
        <v>7.2459395719757223E-4</v>
      </c>
      <c r="X767" s="417">
        <v>7.4127608915906785E-4</v>
      </c>
      <c r="Y767" s="418">
        <v>9.9022619047619046E-4</v>
      </c>
      <c r="Z767" s="437">
        <v>2.5320220886324001E-3</v>
      </c>
      <c r="AA767" s="417">
        <v>3.3748010000000002E-3</v>
      </c>
      <c r="AB767" s="418">
        <v>3.9520245250000002E-3</v>
      </c>
      <c r="AC767" s="437">
        <v>1.1985882357088496E-2</v>
      </c>
      <c r="AD767" s="417">
        <v>9.6095969999999997E-4</v>
      </c>
      <c r="AE767" s="418">
        <v>6.2561178999999997E-4</v>
      </c>
      <c r="AF767" s="437">
        <v>2.2319753747623064E-3</v>
      </c>
      <c r="AG767" s="417">
        <v>5.4870420000000001E-3</v>
      </c>
      <c r="AH767" s="418">
        <v>2.564705865E-3</v>
      </c>
      <c r="AI767" s="437">
        <v>2.6411090123362067E-3</v>
      </c>
      <c r="AJ767" s="417">
        <v>2.4684806000000001E-3</v>
      </c>
      <c r="AK767" s="418">
        <v>1.3002100300000001E-3</v>
      </c>
      <c r="AL767" s="437">
        <v>9.8349576330408793E-4</v>
      </c>
      <c r="AM767" s="417">
        <v>1.05899212E-2</v>
      </c>
      <c r="AN767" s="418">
        <v>1.110816098E-2</v>
      </c>
      <c r="AO767" s="437">
        <v>2.636753732589027E-2</v>
      </c>
      <c r="AP767" s="417">
        <v>0.12631263000000001</v>
      </c>
      <c r="AQ767" s="418">
        <v>7.1627161999999994E-2</v>
      </c>
      <c r="AR767" s="440">
        <v>7.1627161999999994E-2</v>
      </c>
      <c r="AS767" s="422"/>
      <c r="AT767" s="423"/>
      <c r="AU767" s="423"/>
    </row>
    <row r="768" spans="1:47" x14ac:dyDescent="0.2">
      <c r="A768" s="231">
        <v>1994</v>
      </c>
      <c r="B768" s="232">
        <v>4</v>
      </c>
      <c r="C768" s="417">
        <v>1.0001023200000001</v>
      </c>
      <c r="D768" s="418">
        <v>0.65240587100000003</v>
      </c>
      <c r="E768" s="437">
        <v>1.4286320162219288</v>
      </c>
      <c r="F768" s="417">
        <v>0.30401294000000001</v>
      </c>
      <c r="G768" s="418">
        <v>0.184502007</v>
      </c>
      <c r="H768" s="437">
        <v>0.33998612891647761</v>
      </c>
      <c r="I768" s="417">
        <v>1.0940034000000001</v>
      </c>
      <c r="J768" s="418">
        <v>2.5872750235000002</v>
      </c>
      <c r="K768" s="437">
        <v>7.0333295640663422</v>
      </c>
      <c r="L768" s="420"/>
      <c r="M768" s="421"/>
      <c r="N768" s="437">
        <v>4.8351741909359064E-2</v>
      </c>
      <c r="O768" s="417">
        <v>0.12391239</v>
      </c>
      <c r="P768" s="418">
        <v>7.1247123999999995E-2</v>
      </c>
      <c r="Q768" s="437">
        <v>0.42215316393200625</v>
      </c>
      <c r="R768" s="422"/>
      <c r="S768" s="423"/>
      <c r="T768" s="437">
        <v>753.84545887159197</v>
      </c>
      <c r="U768" s="417">
        <v>6.2654804120229645E-4</v>
      </c>
      <c r="V768" s="418">
        <v>8.36951030057413E-4</v>
      </c>
      <c r="W768" s="437">
        <v>7.2485097905229938E-4</v>
      </c>
      <c r="X768" s="417">
        <v>7.4127608915906785E-4</v>
      </c>
      <c r="Y768" s="418">
        <v>9.9022619047619046E-4</v>
      </c>
      <c r="Z768" s="437">
        <v>2.5388159035028379E-3</v>
      </c>
      <c r="AA768" s="417">
        <v>3.7685991000000001E-3</v>
      </c>
      <c r="AB768" s="418">
        <v>4.1093691049999999E-3</v>
      </c>
      <c r="AC768" s="437">
        <v>1.2011615969304725E-2</v>
      </c>
      <c r="AD768" s="417">
        <v>1.0718559999999999E-3</v>
      </c>
      <c r="AE768" s="418">
        <v>6.6637847999999995E-4</v>
      </c>
      <c r="AF768" s="437">
        <v>2.236769598301728E-3</v>
      </c>
      <c r="AG768" s="417">
        <v>6.1274270000000004E-3</v>
      </c>
      <c r="AH768" s="418">
        <v>2.7899599050000001E-3</v>
      </c>
      <c r="AI768" s="437">
        <v>2.6467804080637222E-3</v>
      </c>
      <c r="AJ768" s="417">
        <v>2.7577229000000001E-3</v>
      </c>
      <c r="AK768" s="418">
        <v>1.40288875E-3</v>
      </c>
      <c r="AL768" s="437">
        <v>9.8560969826230879E-4</v>
      </c>
      <c r="AM768" s="417">
        <v>1.18265136E-2</v>
      </c>
      <c r="AN768" s="418">
        <v>1.1591070645E-2</v>
      </c>
      <c r="AO768" s="437">
        <v>2.6424241008225997E-2</v>
      </c>
      <c r="AP768" s="417">
        <v>0.12631263000000001</v>
      </c>
      <c r="AQ768" s="418">
        <v>7.1627161999999994E-2</v>
      </c>
      <c r="AR768" s="440">
        <v>7.1627161999999994E-2</v>
      </c>
      <c r="AS768" s="422"/>
      <c r="AT768" s="423"/>
      <c r="AU768" s="423"/>
    </row>
    <row r="769" spans="1:47" x14ac:dyDescent="0.2">
      <c r="A769" s="231">
        <v>1994</v>
      </c>
      <c r="B769" s="232">
        <v>5</v>
      </c>
      <c r="C769" s="417">
        <v>1.0551174699999999</v>
      </c>
      <c r="D769" s="418">
        <v>0.66636401099999998</v>
      </c>
      <c r="E769" s="437">
        <v>5.5873257816423667</v>
      </c>
      <c r="F769" s="417">
        <v>0.33527026999999998</v>
      </c>
      <c r="G769" s="418">
        <v>0.19555653200000001</v>
      </c>
      <c r="H769" s="437">
        <v>1.2647856437165024</v>
      </c>
      <c r="I769" s="417">
        <v>1.1368229299999999</v>
      </c>
      <c r="J769" s="418">
        <v>2.5984076059999999</v>
      </c>
      <c r="K769" s="437">
        <v>7.0250116220531451</v>
      </c>
      <c r="L769" s="420"/>
      <c r="M769" s="421"/>
      <c r="N769" s="437">
        <v>4.8338518721187364E-2</v>
      </c>
      <c r="O769" s="417">
        <v>0.12391239</v>
      </c>
      <c r="P769" s="418">
        <v>7.1247123999999995E-2</v>
      </c>
      <c r="Q769" s="437">
        <v>0.77458688253278163</v>
      </c>
      <c r="R769" s="422"/>
      <c r="S769" s="423"/>
      <c r="T769" s="437">
        <v>754.14504238329209</v>
      </c>
      <c r="U769" s="417">
        <v>6.2654804120229645E-4</v>
      </c>
      <c r="V769" s="418">
        <v>8.36951030057413E-4</v>
      </c>
      <c r="W769" s="437">
        <v>2.6982072713166673E-3</v>
      </c>
      <c r="X769" s="417">
        <v>7.4127608915906785E-4</v>
      </c>
      <c r="Y769" s="418">
        <v>9.9022619047619046E-4</v>
      </c>
      <c r="Z769" s="437">
        <v>2.5473394550429148E-3</v>
      </c>
      <c r="AA769" s="417">
        <v>4.1563837999999999E-3</v>
      </c>
      <c r="AB769" s="418">
        <v>4.259730275E-3</v>
      </c>
      <c r="AC769" s="437">
        <v>4.4684592811363888E-2</v>
      </c>
      <c r="AD769" s="417">
        <v>1.1832518E-3</v>
      </c>
      <c r="AE769" s="418">
        <v>7.0553284500000002E-4</v>
      </c>
      <c r="AF769" s="437">
        <v>8.32103538398111E-3</v>
      </c>
      <c r="AG769" s="417">
        <v>6.7584676E-3</v>
      </c>
      <c r="AH769" s="418">
        <v>3.0065916750000002E-3</v>
      </c>
      <c r="AI769" s="437">
        <v>9.8463323151306171E-3</v>
      </c>
      <c r="AJ769" s="417">
        <v>3.0414740000000002E-3</v>
      </c>
      <c r="AK769" s="418">
        <v>1.50133882E-3</v>
      </c>
      <c r="AL769" s="437">
        <v>3.6665754703346953E-3</v>
      </c>
      <c r="AM769" s="417">
        <v>1.30435675E-2</v>
      </c>
      <c r="AN769" s="418">
        <v>1.2053900265E-2</v>
      </c>
      <c r="AO769" s="437">
        <v>9.830094044451107E-2</v>
      </c>
      <c r="AP769" s="417">
        <v>0.12631263000000001</v>
      </c>
      <c r="AQ769" s="418">
        <v>7.1627161999999994E-2</v>
      </c>
      <c r="AR769" s="440">
        <v>7.1627161999999994E-2</v>
      </c>
      <c r="AS769" s="422"/>
      <c r="AT769" s="423"/>
      <c r="AU769" s="423"/>
    </row>
    <row r="770" spans="1:47" x14ac:dyDescent="0.2">
      <c r="A770" s="231">
        <v>1994</v>
      </c>
      <c r="B770" s="232">
        <v>6</v>
      </c>
      <c r="C770" s="417">
        <v>1.1104554</v>
      </c>
      <c r="D770" s="418">
        <v>0.68011999599999995</v>
      </c>
      <c r="E770" s="437">
        <v>5.65174954518666</v>
      </c>
      <c r="F770" s="417">
        <v>0.36612572999999998</v>
      </c>
      <c r="G770" s="418">
        <v>0.20625535349999999</v>
      </c>
      <c r="H770" s="437">
        <v>1.3161016099474037</v>
      </c>
      <c r="I770" s="417">
        <v>1.1777224500000001</v>
      </c>
      <c r="J770" s="418">
        <v>2.6087661170000001</v>
      </c>
      <c r="K770" s="437">
        <v>7.1588137829729233</v>
      </c>
      <c r="L770" s="420"/>
      <c r="M770" s="421"/>
      <c r="N770" s="437">
        <v>4.9281165635533822E-2</v>
      </c>
      <c r="O770" s="417">
        <v>0.12391239</v>
      </c>
      <c r="P770" s="418">
        <v>7.1247123999999995E-2</v>
      </c>
      <c r="Q770" s="437">
        <v>0.77738951883055363</v>
      </c>
      <c r="R770" s="422"/>
      <c r="S770" s="423"/>
      <c r="T770" s="437">
        <v>754.86011346777525</v>
      </c>
      <c r="U770" s="417">
        <v>6.2654804120229645E-4</v>
      </c>
      <c r="V770" s="418">
        <v>8.36951030057413E-4</v>
      </c>
      <c r="W770" s="437">
        <v>2.7928324403094017E-3</v>
      </c>
      <c r="X770" s="417">
        <v>7.4127608915906785E-4</v>
      </c>
      <c r="Y770" s="418">
        <v>9.9022619047619046E-4</v>
      </c>
      <c r="Z770" s="437">
        <v>3.0266421279866169E-3</v>
      </c>
      <c r="AA770" s="417">
        <v>4.5387876999999997E-3</v>
      </c>
      <c r="AB770" s="418">
        <v>4.4046061700000003E-3</v>
      </c>
      <c r="AC770" s="437">
        <v>4.649764540253136E-2</v>
      </c>
      <c r="AD770" s="417">
        <v>1.2909181000000001E-3</v>
      </c>
      <c r="AE770" s="418">
        <v>7.4335375000000002E-4</v>
      </c>
      <c r="AF770" s="437">
        <v>8.6586617552205456E-3</v>
      </c>
      <c r="AG770" s="417">
        <v>7.3801835999999996E-3</v>
      </c>
      <c r="AH770" s="418">
        <v>3.2169245349999999E-3</v>
      </c>
      <c r="AI770" s="437">
        <v>1.0245825740125582E-2</v>
      </c>
      <c r="AJ770" s="417">
        <v>3.3203918000000001E-3</v>
      </c>
      <c r="AK770" s="418">
        <v>1.5968285750000001E-3</v>
      </c>
      <c r="AL770" s="437">
        <v>3.815344546497255E-3</v>
      </c>
      <c r="AM770" s="417">
        <v>1.42439013E-2</v>
      </c>
      <c r="AN770" s="418">
        <v>1.2499723545000001E-2</v>
      </c>
      <c r="AO770" s="437">
        <v>0.10228927745199902</v>
      </c>
      <c r="AP770" s="417">
        <v>0.12631263000000001</v>
      </c>
      <c r="AQ770" s="418">
        <v>7.1627161999999994E-2</v>
      </c>
      <c r="AR770" s="440">
        <v>7.1627161999999994E-2</v>
      </c>
      <c r="AS770" s="422"/>
      <c r="AT770" s="423"/>
      <c r="AU770" s="423"/>
    </row>
    <row r="771" spans="1:47" x14ac:dyDescent="0.2">
      <c r="A771" s="231">
        <v>1994</v>
      </c>
      <c r="B771" s="232">
        <v>7</v>
      </c>
      <c r="C771" s="417">
        <v>1.16612907</v>
      </c>
      <c r="D771" s="418">
        <v>0.69377770049999998</v>
      </c>
      <c r="E771" s="437">
        <v>5.6558700558551722</v>
      </c>
      <c r="F771" s="417">
        <v>0.39659074999999999</v>
      </c>
      <c r="G771" s="418">
        <v>0.216649866</v>
      </c>
      <c r="H771" s="437">
        <v>1.3192823882402118</v>
      </c>
      <c r="I771" s="417">
        <v>1.2168538200000001</v>
      </c>
      <c r="J771" s="418">
        <v>2.6183787160000001</v>
      </c>
      <c r="K771" s="437">
        <v>7.1682137431949231</v>
      </c>
      <c r="L771" s="420"/>
      <c r="M771" s="421"/>
      <c r="N771" s="437">
        <v>4.9346634259068371E-2</v>
      </c>
      <c r="O771" s="417">
        <v>0.12391239</v>
      </c>
      <c r="P771" s="418">
        <v>7.1247123999999995E-2</v>
      </c>
      <c r="Q771" s="437">
        <v>0.77761328189727685</v>
      </c>
      <c r="R771" s="422"/>
      <c r="S771" s="423"/>
      <c r="T771" s="437">
        <v>755.51841362504899</v>
      </c>
      <c r="U771" s="417">
        <v>6.2654804120229645E-4</v>
      </c>
      <c r="V771" s="418">
        <v>8.36951030057413E-4</v>
      </c>
      <c r="W771" s="437">
        <v>2.7962029980045256E-3</v>
      </c>
      <c r="X771" s="417">
        <v>7.4127608915906785E-4</v>
      </c>
      <c r="Y771" s="418">
        <v>9.9022619047619046E-4</v>
      </c>
      <c r="Z771" s="437">
        <v>3.0562165235174642E-3</v>
      </c>
      <c r="AA771" s="417">
        <v>4.9169666999999998E-3</v>
      </c>
      <c r="AB771" s="418">
        <v>4.5446520749999999E-3</v>
      </c>
      <c r="AC771" s="437">
        <v>4.6609912307077075E-2</v>
      </c>
      <c r="AD771" s="417">
        <v>1.3990325000000001E-3</v>
      </c>
      <c r="AE771" s="418">
        <v>7.8026958500000004E-4</v>
      </c>
      <c r="AF771" s="437">
        <v>8.6795680450622494E-3</v>
      </c>
      <c r="AG771" s="417">
        <v>7.9945039999999995E-3</v>
      </c>
      <c r="AH771" s="418">
        <v>3.42145692E-3</v>
      </c>
      <c r="AI771" s="437">
        <v>1.0270585006088996E-2</v>
      </c>
      <c r="AJ771" s="417">
        <v>3.5976070000000001E-3</v>
      </c>
      <c r="AK771" s="418">
        <v>1.689831135E-3</v>
      </c>
      <c r="AL771" s="437">
        <v>3.8245586254726802E-3</v>
      </c>
      <c r="AM771" s="417">
        <v>1.5429218999999999E-2</v>
      </c>
      <c r="AN771" s="418">
        <v>1.2931849765E-2</v>
      </c>
      <c r="AO771" s="437">
        <v>0.1025365586737422</v>
      </c>
      <c r="AP771" s="417">
        <v>0.12631263000000001</v>
      </c>
      <c r="AQ771" s="418">
        <v>7.1627161999999994E-2</v>
      </c>
      <c r="AR771" s="440">
        <v>7.1627161999999994E-2</v>
      </c>
      <c r="AS771" s="422"/>
      <c r="AT771" s="423"/>
      <c r="AU771" s="423"/>
    </row>
    <row r="772" spans="1:47" x14ac:dyDescent="0.2">
      <c r="A772" s="231">
        <v>1994</v>
      </c>
      <c r="B772" s="232">
        <v>8</v>
      </c>
      <c r="C772" s="417">
        <v>1.2224103099999999</v>
      </c>
      <c r="D772" s="418">
        <v>0.70742924650000005</v>
      </c>
      <c r="E772" s="437">
        <v>5.6621804932871989</v>
      </c>
      <c r="F772" s="417">
        <v>0.42688252999999998</v>
      </c>
      <c r="G772" s="418">
        <v>0.22681542299999999</v>
      </c>
      <c r="H772" s="437">
        <v>1.3241993730170782</v>
      </c>
      <c r="I772" s="417">
        <v>1.25441498</v>
      </c>
      <c r="J772" s="418">
        <v>2.627360291</v>
      </c>
      <c r="K772" s="437">
        <v>7.1821363281424464</v>
      </c>
      <c r="L772" s="420"/>
      <c r="M772" s="421"/>
      <c r="N772" s="437">
        <v>4.9444051863936349E-2</v>
      </c>
      <c r="O772" s="417">
        <v>0.12351235000000001</v>
      </c>
      <c r="P772" s="418">
        <v>7.0442043499999996E-2</v>
      </c>
      <c r="Q772" s="437">
        <v>0.77793274240289501</v>
      </c>
      <c r="R772" s="422"/>
      <c r="S772" s="423"/>
      <c r="T772" s="437">
        <v>756.57115725249912</v>
      </c>
      <c r="U772" s="417">
        <v>6.2654804120229645E-4</v>
      </c>
      <c r="V772" s="418">
        <v>8.36951030057413E-4</v>
      </c>
      <c r="W772" s="437">
        <v>2.802735923742116E-3</v>
      </c>
      <c r="X772" s="417">
        <v>7.4127608915906785E-4</v>
      </c>
      <c r="Y772" s="418">
        <v>9.9022619047619046E-4</v>
      </c>
      <c r="Z772" s="437">
        <v>3.1020457134783058E-3</v>
      </c>
      <c r="AA772" s="417">
        <v>5.2915534999999998E-3</v>
      </c>
      <c r="AB772" s="418">
        <v>4.6813912850000002E-3</v>
      </c>
      <c r="AC772" s="437">
        <v>4.6783712825418433E-2</v>
      </c>
      <c r="AD772" s="417">
        <v>1.5056246000000001E-3</v>
      </c>
      <c r="AE772" s="418">
        <v>8.1636200500000004E-4</v>
      </c>
      <c r="AF772" s="437">
        <v>8.7119261965336852E-3</v>
      </c>
      <c r="AG772" s="417">
        <v>8.6032587999999993E-3</v>
      </c>
      <c r="AH772" s="418">
        <v>3.6221310899999999E-3</v>
      </c>
      <c r="AI772" s="437">
        <v>1.0308866781761057E-2</v>
      </c>
      <c r="AJ772" s="417">
        <v>3.8719935E-3</v>
      </c>
      <c r="AK772" s="418">
        <v>1.78095177E-3</v>
      </c>
      <c r="AL772" s="437">
        <v>3.8388184551095333E-3</v>
      </c>
      <c r="AM772" s="417">
        <v>1.66048663E-2</v>
      </c>
      <c r="AN772" s="418">
        <v>1.3353347985E-2</v>
      </c>
      <c r="AO772" s="437">
        <v>0.10291873128734919</v>
      </c>
      <c r="AP772" s="417">
        <v>0.12591258999999999</v>
      </c>
      <c r="AQ772" s="418">
        <v>7.0822081499999995E-2</v>
      </c>
      <c r="AR772" s="440">
        <v>7.0822081499999995E-2</v>
      </c>
      <c r="AS772" s="422"/>
      <c r="AT772" s="423"/>
      <c r="AU772" s="423"/>
    </row>
    <row r="773" spans="1:47" x14ac:dyDescent="0.2">
      <c r="A773" s="231">
        <v>1994</v>
      </c>
      <c r="B773" s="232">
        <v>9</v>
      </c>
      <c r="C773" s="417">
        <v>1.27947159</v>
      </c>
      <c r="D773" s="418">
        <v>0.72115938099999999</v>
      </c>
      <c r="E773" s="437">
        <v>5.654135703542698</v>
      </c>
      <c r="F773" s="417">
        <v>0.45692817000000002</v>
      </c>
      <c r="G773" s="418">
        <v>0.23684920949999999</v>
      </c>
      <c r="H773" s="437">
        <v>1.324819701718466</v>
      </c>
      <c r="I773" s="417">
        <v>1.29029288</v>
      </c>
      <c r="J773" s="418">
        <v>2.6357106940000001</v>
      </c>
      <c r="K773" s="437">
        <v>7.1778944057172218</v>
      </c>
      <c r="L773" s="420"/>
      <c r="M773" s="421"/>
      <c r="N773" s="437">
        <v>4.9457531269103495E-2</v>
      </c>
      <c r="O773" s="417">
        <v>0.12351235000000001</v>
      </c>
      <c r="P773" s="418">
        <v>7.0442043499999996E-2</v>
      </c>
      <c r="Q773" s="437">
        <v>0.7780583417396183</v>
      </c>
      <c r="R773" s="422"/>
      <c r="S773" s="423"/>
      <c r="T773" s="437">
        <v>756.67717618829579</v>
      </c>
      <c r="U773" s="417">
        <v>6.2654804120229645E-4</v>
      </c>
      <c r="V773" s="418">
        <v>8.36951030057413E-4</v>
      </c>
      <c r="W773" s="437">
        <v>2.8019832675121527E-3</v>
      </c>
      <c r="X773" s="417">
        <v>7.4127608915906785E-4</v>
      </c>
      <c r="Y773" s="418">
        <v>9.9022619047619046E-4</v>
      </c>
      <c r="Z773" s="437">
        <v>3.1125687726209763E-3</v>
      </c>
      <c r="AA773" s="417">
        <v>5.6635184999999999E-3</v>
      </c>
      <c r="AB773" s="418">
        <v>4.8150618149999996E-3</v>
      </c>
      <c r="AC773" s="437">
        <v>4.6805686702504429E-2</v>
      </c>
      <c r="AD773" s="417">
        <v>1.6113271999999999E-3</v>
      </c>
      <c r="AE773" s="418">
        <v>8.5208542499999997E-4</v>
      </c>
      <c r="AF773" s="437">
        <v>8.7160088426792934E-3</v>
      </c>
      <c r="AG773" s="417">
        <v>9.2076937000000001E-3</v>
      </c>
      <c r="AH773" s="418">
        <v>3.820031375E-3</v>
      </c>
      <c r="AI773" s="437">
        <v>1.0313689007054346E-2</v>
      </c>
      <c r="AJ773" s="417">
        <v>4.1436774000000003E-3</v>
      </c>
      <c r="AK773" s="418">
        <v>1.8707314E-3</v>
      </c>
      <c r="AL773" s="437">
        <v>3.8406135342577406E-3</v>
      </c>
      <c r="AM773" s="417">
        <v>1.7772416799999999E-2</v>
      </c>
      <c r="AN773" s="418">
        <v>1.3766526940000001E-2</v>
      </c>
      <c r="AO773" s="437">
        <v>0.10296705087475859</v>
      </c>
      <c r="AP773" s="417">
        <v>0.12591258999999999</v>
      </c>
      <c r="AQ773" s="418">
        <v>7.0822081499999995E-2</v>
      </c>
      <c r="AR773" s="440">
        <v>7.0822081499999995E-2</v>
      </c>
      <c r="AS773" s="422"/>
      <c r="AT773" s="423"/>
      <c r="AU773" s="423"/>
    </row>
    <row r="774" spans="1:47" x14ac:dyDescent="0.2">
      <c r="A774" s="231">
        <v>1994</v>
      </c>
      <c r="B774" s="232">
        <v>10</v>
      </c>
      <c r="C774" s="417">
        <v>1.3372635799999999</v>
      </c>
      <c r="D774" s="418">
        <v>0.73507490750000004</v>
      </c>
      <c r="E774" s="437">
        <v>5.6583598644758997</v>
      </c>
      <c r="F774" s="417">
        <v>0.48681658999999999</v>
      </c>
      <c r="G774" s="418">
        <v>0.24674250449999999</v>
      </c>
      <c r="H774" s="437">
        <v>1.328097293421616</v>
      </c>
      <c r="I774" s="417">
        <v>1.3247971700000001</v>
      </c>
      <c r="J774" s="418">
        <v>2.6435398339999998</v>
      </c>
      <c r="K774" s="437">
        <v>7.1873578837390593</v>
      </c>
      <c r="L774" s="420"/>
      <c r="M774" s="421"/>
      <c r="N774" s="437">
        <v>4.9523568035876445E-2</v>
      </c>
      <c r="O774" s="417">
        <v>0.12351235000000001</v>
      </c>
      <c r="P774" s="418">
        <v>7.0442043499999996E-2</v>
      </c>
      <c r="Q774" s="437">
        <v>0.77827965398244625</v>
      </c>
      <c r="R774" s="422"/>
      <c r="S774" s="423"/>
      <c r="T774" s="437">
        <v>756.64356730618204</v>
      </c>
      <c r="U774" s="417">
        <v>6.2654804120229645E-4</v>
      </c>
      <c r="V774" s="418">
        <v>8.36951030057413E-4</v>
      </c>
      <c r="W774" s="437">
        <v>2.8059054270490203E-3</v>
      </c>
      <c r="X774" s="417">
        <v>7.4127608915906785E-4</v>
      </c>
      <c r="Y774" s="418">
        <v>9.9022619047619046E-4</v>
      </c>
      <c r="Z774" s="437">
        <v>3.1431016924438767E-3</v>
      </c>
      <c r="AA774" s="417">
        <v>6.0330219000000003E-3</v>
      </c>
      <c r="AB774" s="418">
        <v>4.9469069099999999E-3</v>
      </c>
      <c r="AC774" s="437">
        <v>4.692140193504165E-2</v>
      </c>
      <c r="AD774" s="417">
        <v>1.7169504E-3</v>
      </c>
      <c r="AE774" s="418">
        <v>8.8720783000000004E-4</v>
      </c>
      <c r="AF774" s="437">
        <v>8.7375706593309423E-3</v>
      </c>
      <c r="AG774" s="417">
        <v>9.8107234000000005E-3</v>
      </c>
      <c r="AH774" s="418">
        <v>4.0166272249999996E-3</v>
      </c>
      <c r="AI774" s="437">
        <v>1.0339208477374569E-2</v>
      </c>
      <c r="AJ774" s="417">
        <v>4.4154175000000002E-3</v>
      </c>
      <c r="AK774" s="418">
        <v>1.9599413899999999E-3</v>
      </c>
      <c r="AL774" s="437">
        <v>3.8501188195258483E-3</v>
      </c>
      <c r="AM774" s="417">
        <v>1.89352918E-2</v>
      </c>
      <c r="AN774" s="418">
        <v>1.417405737E-2</v>
      </c>
      <c r="AO774" s="437">
        <v>0.10322171968876756</v>
      </c>
      <c r="AP774" s="417">
        <v>0.12591258999999999</v>
      </c>
      <c r="AQ774" s="418">
        <v>7.0822081499999995E-2</v>
      </c>
      <c r="AR774" s="440">
        <v>7.0822081499999995E-2</v>
      </c>
      <c r="AS774" s="422"/>
      <c r="AT774" s="423"/>
      <c r="AU774" s="423"/>
    </row>
    <row r="775" spans="1:47" x14ac:dyDescent="0.2">
      <c r="A775" s="231">
        <v>1994</v>
      </c>
      <c r="B775" s="232">
        <v>11</v>
      </c>
      <c r="C775" s="417">
        <v>1.39609889</v>
      </c>
      <c r="D775" s="418">
        <v>0.749254529</v>
      </c>
      <c r="E775" s="437">
        <v>5.6627280242670412</v>
      </c>
      <c r="F775" s="417">
        <v>0.51664779999999999</v>
      </c>
      <c r="G775" s="418">
        <v>0.256654875</v>
      </c>
      <c r="H775" s="437">
        <v>1.3315009367025985</v>
      </c>
      <c r="I775" s="417">
        <v>1.3579312699999999</v>
      </c>
      <c r="J775" s="418">
        <v>2.6508621075000001</v>
      </c>
      <c r="K775" s="437">
        <v>7.1970444345935549</v>
      </c>
      <c r="L775" s="420"/>
      <c r="M775" s="421"/>
      <c r="N775" s="437">
        <v>4.9591391319064718E-2</v>
      </c>
      <c r="O775" s="417">
        <v>0.12351235000000001</v>
      </c>
      <c r="P775" s="418">
        <v>7.0442043499999996E-2</v>
      </c>
      <c r="Q775" s="437">
        <v>0.7785028566964981</v>
      </c>
      <c r="R775" s="422"/>
      <c r="S775" s="423"/>
      <c r="T775" s="437">
        <v>757.66289160833719</v>
      </c>
      <c r="U775" s="417">
        <v>6.2654804120229645E-4</v>
      </c>
      <c r="V775" s="418">
        <v>8.36951030057413E-4</v>
      </c>
      <c r="W775" s="437">
        <v>2.8114244798989746E-3</v>
      </c>
      <c r="X775" s="417">
        <v>7.4127608915906785E-4</v>
      </c>
      <c r="Y775" s="418">
        <v>9.9022619047619046E-4</v>
      </c>
      <c r="Z775" s="437">
        <v>3.1748327084309743E-3</v>
      </c>
      <c r="AA775" s="417">
        <v>6.4035319000000004E-3</v>
      </c>
      <c r="AB775" s="418">
        <v>5.0775280249999999E-3</v>
      </c>
      <c r="AC775" s="437">
        <v>4.704167101494558E-2</v>
      </c>
      <c r="AD775" s="417">
        <v>1.8220000000000001E-3</v>
      </c>
      <c r="AE775" s="418">
        <v>9.2235294999999998E-4</v>
      </c>
      <c r="AF775" s="437">
        <v>8.7599703347133271E-3</v>
      </c>
      <c r="AG775" s="417">
        <v>1.0411980499999999E-2</v>
      </c>
      <c r="AH775" s="418">
        <v>4.213201045E-3</v>
      </c>
      <c r="AI775" s="437">
        <v>1.0365714462583969E-2</v>
      </c>
      <c r="AJ775" s="417">
        <v>4.6851174000000001E-3</v>
      </c>
      <c r="AK775" s="418">
        <v>2.0489044099999999E-3</v>
      </c>
      <c r="AL775" s="437">
        <v>3.8599869935687127E-3</v>
      </c>
      <c r="AM775" s="417">
        <v>2.0096250100000001E-2</v>
      </c>
      <c r="AN775" s="418">
        <v>1.4579283885000001E-2</v>
      </c>
      <c r="AO775" s="437">
        <v>0.10348632049679739</v>
      </c>
      <c r="AP775" s="417">
        <v>0.12591258999999999</v>
      </c>
      <c r="AQ775" s="418">
        <v>7.0822081499999995E-2</v>
      </c>
      <c r="AR775" s="440">
        <v>7.0822081499999995E-2</v>
      </c>
      <c r="AS775" s="422"/>
      <c r="AT775" s="423"/>
      <c r="AU775" s="423"/>
    </row>
    <row r="776" spans="1:47" x14ac:dyDescent="0.2">
      <c r="A776" s="231">
        <v>1994</v>
      </c>
      <c r="B776" s="232">
        <v>12</v>
      </c>
      <c r="C776" s="417">
        <v>1.4561091100000001</v>
      </c>
      <c r="D776" s="418">
        <v>0.76378752650000004</v>
      </c>
      <c r="E776" s="437">
        <v>5.6682707600437299</v>
      </c>
      <c r="F776" s="417">
        <v>0.54646194000000003</v>
      </c>
      <c r="G776" s="418">
        <v>0.26662740699999998</v>
      </c>
      <c r="H776" s="437">
        <v>1.3358688553016709</v>
      </c>
      <c r="I776" s="417">
        <v>1.38977621</v>
      </c>
      <c r="J776" s="418">
        <v>2.6577521480000001</v>
      </c>
      <c r="K776" s="437">
        <v>7.2089727032616668</v>
      </c>
      <c r="L776" s="420"/>
      <c r="M776" s="421"/>
      <c r="N776" s="437">
        <v>4.9675134833024347E-2</v>
      </c>
      <c r="O776" s="417">
        <v>0.12351235000000001</v>
      </c>
      <c r="P776" s="418">
        <v>7.0442043499999996E-2</v>
      </c>
      <c r="Q776" s="437">
        <v>0.77876461509669681</v>
      </c>
      <c r="R776" s="422"/>
      <c r="S776" s="423"/>
      <c r="T776" s="437">
        <v>758.36708235300614</v>
      </c>
      <c r="U776" s="417">
        <v>6.2654804120229645E-4</v>
      </c>
      <c r="V776" s="418">
        <v>8.36951030057413E-4</v>
      </c>
      <c r="W776" s="437">
        <v>2.8181221977541097E-3</v>
      </c>
      <c r="X776" s="417">
        <v>7.4127608915906785E-4</v>
      </c>
      <c r="Y776" s="418">
        <v>9.9022619047619046E-4</v>
      </c>
      <c r="Z776" s="437">
        <v>3.2155698560466291E-3</v>
      </c>
      <c r="AA776" s="417">
        <v>6.7732130999999998E-3</v>
      </c>
      <c r="AB776" s="418">
        <v>5.2086021650000003E-3</v>
      </c>
      <c r="AC776" s="437">
        <v>4.7196056505214336E-2</v>
      </c>
      <c r="AD776" s="417">
        <v>1.9273420000000001E-3</v>
      </c>
      <c r="AE776" s="418">
        <v>9.5766618500000005E-4</v>
      </c>
      <c r="AF776" s="437">
        <v>8.7886944062621156E-3</v>
      </c>
      <c r="AG776" s="417">
        <v>1.1013650599999999E-2</v>
      </c>
      <c r="AH776" s="418">
        <v>4.4107948300000002E-3</v>
      </c>
      <c r="AI776" s="437">
        <v>1.0399710658413825E-2</v>
      </c>
      <c r="AJ776" s="417">
        <v>4.9568735999999999E-3</v>
      </c>
      <c r="AK776" s="418">
        <v>2.1385535450000001E-3</v>
      </c>
      <c r="AL776" s="437">
        <v>3.8726511160609616E-3</v>
      </c>
      <c r="AM776" s="417">
        <v>2.1257452100000001E-2</v>
      </c>
      <c r="AN776" s="418">
        <v>1.4984421215E-2</v>
      </c>
      <c r="AO776" s="437">
        <v>0.10382561813322774</v>
      </c>
      <c r="AP776" s="417">
        <v>0.12591258999999999</v>
      </c>
      <c r="AQ776" s="418">
        <v>7.0822081499999995E-2</v>
      </c>
      <c r="AR776" s="440">
        <v>7.0822081499999995E-2</v>
      </c>
      <c r="AS776" s="422"/>
      <c r="AT776" s="423"/>
      <c r="AU776" s="423"/>
    </row>
    <row r="777" spans="1:47" x14ac:dyDescent="0.2">
      <c r="A777" s="231">
        <v>1994</v>
      </c>
      <c r="B777" s="232">
        <v>13</v>
      </c>
      <c r="C777" s="417">
        <v>1.5173002799999999</v>
      </c>
      <c r="D777" s="418">
        <v>0.7787643205</v>
      </c>
      <c r="E777" s="437">
        <v>5.6747262358181016</v>
      </c>
      <c r="F777" s="417">
        <v>0.57646317000000002</v>
      </c>
      <c r="G777" s="418">
        <v>0.27670629749999998</v>
      </c>
      <c r="H777" s="437">
        <v>1.3409657989660846</v>
      </c>
      <c r="I777" s="417">
        <v>1.42048518</v>
      </c>
      <c r="J777" s="418">
        <v>2.6642185239999998</v>
      </c>
      <c r="K777" s="437">
        <v>7.2226877401871254</v>
      </c>
      <c r="L777" s="420"/>
      <c r="M777" s="421"/>
      <c r="N777" s="437">
        <v>5.7428548267594954E-3</v>
      </c>
      <c r="O777" s="417">
        <v>0.12351235000000001</v>
      </c>
      <c r="P777" s="418">
        <v>7.0442043499999996E-2</v>
      </c>
      <c r="Q777" s="437">
        <v>0.77321703305868528</v>
      </c>
      <c r="R777" s="422"/>
      <c r="S777" s="423"/>
      <c r="T777" s="437">
        <v>759.45958732654219</v>
      </c>
      <c r="U777" s="417">
        <v>6.2654804120229645E-4</v>
      </c>
      <c r="V777" s="418">
        <v>8.36951030057413E-4</v>
      </c>
      <c r="W777" s="437">
        <v>2.8264464553025555E-3</v>
      </c>
      <c r="X777" s="417">
        <v>7.4127608915906785E-4</v>
      </c>
      <c r="Y777" s="418">
        <v>9.9022619047619046E-4</v>
      </c>
      <c r="Z777" s="437">
        <v>3.2631301735681173E-3</v>
      </c>
      <c r="AA777" s="417">
        <v>7.1455885999999998E-3</v>
      </c>
      <c r="AB777" s="418">
        <v>5.3399605399999999E-3</v>
      </c>
      <c r="AC777" s="437">
        <v>4.7376092667666875E-2</v>
      </c>
      <c r="AD777" s="417">
        <v>2.0334227999999998E-3</v>
      </c>
      <c r="AE777" s="418">
        <v>9.9324065500000004E-4</v>
      </c>
      <c r="AF777" s="437">
        <v>8.8222282342623592E-3</v>
      </c>
      <c r="AG777" s="417">
        <v>1.1618121699999999E-2</v>
      </c>
      <c r="AH777" s="418">
        <v>4.610843295E-3</v>
      </c>
      <c r="AI777" s="437">
        <v>1.0439386263404866E-2</v>
      </c>
      <c r="AJ777" s="417">
        <v>5.2280325999999998E-3</v>
      </c>
      <c r="AK777" s="418">
        <v>2.229026275E-3</v>
      </c>
      <c r="AL777" s="437">
        <v>3.8874270966863969E-3</v>
      </c>
      <c r="AM777" s="417">
        <v>2.2423496500000001E-2</v>
      </c>
      <c r="AN777" s="418">
        <v>1.5392650995E-2</v>
      </c>
      <c r="AO777" s="437">
        <v>0.10422191343267036</v>
      </c>
      <c r="AP777" s="417">
        <v>0.12591258999999999</v>
      </c>
      <c r="AQ777" s="418">
        <v>7.0822081499999995E-2</v>
      </c>
      <c r="AR777" s="440">
        <v>7.0822081499999995E-2</v>
      </c>
      <c r="AS777" s="422"/>
      <c r="AT777" s="423"/>
      <c r="AU777" s="423"/>
    </row>
    <row r="778" spans="1:47" x14ac:dyDescent="0.2">
      <c r="A778" s="231">
        <v>1994</v>
      </c>
      <c r="B778" s="232">
        <v>14</v>
      </c>
      <c r="C778" s="417">
        <v>1.5801237100000001</v>
      </c>
      <c r="D778" s="418">
        <v>0.79433553099999998</v>
      </c>
      <c r="E778" s="437">
        <v>5.6615192857819459</v>
      </c>
      <c r="F778" s="417">
        <v>0.60657596000000003</v>
      </c>
      <c r="G778" s="418">
        <v>0.28692071949999998</v>
      </c>
      <c r="H778" s="437">
        <v>1.3447461248460733</v>
      </c>
      <c r="I778" s="417">
        <v>1.4499808700000001</v>
      </c>
      <c r="J778" s="418">
        <v>2.6703502955</v>
      </c>
      <c r="K778" s="437">
        <v>7.2183428926778435</v>
      </c>
      <c r="L778" s="420"/>
      <c r="M778" s="421"/>
      <c r="N778" s="437">
        <v>5.7495072463768114E-3</v>
      </c>
      <c r="O778" s="417">
        <v>0.12061205999999999</v>
      </c>
      <c r="P778" s="418">
        <v>6.46014595E-2</v>
      </c>
      <c r="Q778" s="437">
        <v>0.77348840157641152</v>
      </c>
      <c r="R778" s="422"/>
      <c r="S778" s="423"/>
      <c r="T778" s="437">
        <v>756.36355809460542</v>
      </c>
      <c r="U778" s="417">
        <v>6.2654804120229645E-4</v>
      </c>
      <c r="V778" s="418">
        <v>8.36951030057413E-4</v>
      </c>
      <c r="W778" s="437">
        <v>2.8322287771147107E-3</v>
      </c>
      <c r="X778" s="417">
        <v>7.4127608915906785E-4</v>
      </c>
      <c r="Y778" s="418">
        <v>9.9022619047619046E-4</v>
      </c>
      <c r="Z778" s="437">
        <v>3.3080733162830353E-3</v>
      </c>
      <c r="AA778" s="417">
        <v>7.5197340000000001E-3</v>
      </c>
      <c r="AB778" s="418">
        <v>5.4727486099999997E-3</v>
      </c>
      <c r="AC778" s="437">
        <v>4.7509519172113282E-2</v>
      </c>
      <c r="AD778" s="417">
        <v>2.1395844000000001E-3</v>
      </c>
      <c r="AE778" s="418">
        <v>1.0295074049999999E-3</v>
      </c>
      <c r="AF778" s="437">
        <v>8.8470939784029562E-3</v>
      </c>
      <c r="AG778" s="417">
        <v>1.22264785E-2</v>
      </c>
      <c r="AH778" s="418">
        <v>4.8146383350000004E-3</v>
      </c>
      <c r="AI778" s="437">
        <v>1.0468807161125322E-2</v>
      </c>
      <c r="AJ778" s="417">
        <v>5.5022478999999999E-3</v>
      </c>
      <c r="AK778" s="418">
        <v>2.3211669899999999E-3</v>
      </c>
      <c r="AL778" s="437">
        <v>3.8983868456947996E-3</v>
      </c>
      <c r="AM778" s="417">
        <v>2.3596306800000001E-2</v>
      </c>
      <c r="AN778" s="418">
        <v>1.5805805629999999E-2</v>
      </c>
      <c r="AO778" s="437">
        <v>0.10451567986170314</v>
      </c>
      <c r="AP778" s="417">
        <v>0.1230123</v>
      </c>
      <c r="AQ778" s="418">
        <v>6.4981497499999999E-2</v>
      </c>
      <c r="AR778" s="440">
        <v>6.4981497499999999E-2</v>
      </c>
      <c r="AS778" s="422"/>
      <c r="AT778" s="423"/>
      <c r="AU778" s="423"/>
    </row>
    <row r="779" spans="1:47" x14ac:dyDescent="0.2">
      <c r="A779" s="231">
        <v>1994</v>
      </c>
      <c r="B779" s="232">
        <v>15</v>
      </c>
      <c r="C779" s="417">
        <v>1.64451657</v>
      </c>
      <c r="D779" s="418">
        <v>0.81053910299999998</v>
      </c>
      <c r="E779" s="437">
        <v>5.6704585836755275</v>
      </c>
      <c r="F779" s="417">
        <v>0.63702857999999996</v>
      </c>
      <c r="G779" s="418">
        <v>0.29735976250000001</v>
      </c>
      <c r="H779" s="437">
        <v>1.3518394230076527</v>
      </c>
      <c r="I779" s="417">
        <v>1.4784275600000001</v>
      </c>
      <c r="J779" s="418">
        <v>2.6761730995000002</v>
      </c>
      <c r="K779" s="437">
        <v>7.2371213313161871</v>
      </c>
      <c r="L779" s="420"/>
      <c r="M779" s="421"/>
      <c r="N779" s="437">
        <v>5.7647373000171776E-3</v>
      </c>
      <c r="O779" s="417">
        <v>0.12061205999999999</v>
      </c>
      <c r="P779" s="418">
        <v>6.46014595E-2</v>
      </c>
      <c r="Q779" s="437">
        <v>0.77387952560508055</v>
      </c>
      <c r="R779" s="422"/>
      <c r="S779" s="423"/>
      <c r="T779" s="437">
        <v>757.74981010673844</v>
      </c>
      <c r="U779" s="417">
        <v>6.2654804120229645E-4</v>
      </c>
      <c r="V779" s="418">
        <v>8.36951030057413E-4</v>
      </c>
      <c r="W779" s="437">
        <v>2.8444748527317364E-3</v>
      </c>
      <c r="X779" s="417">
        <v>7.4127608915906785E-4</v>
      </c>
      <c r="Y779" s="418">
        <v>9.9022619047619046E-4</v>
      </c>
      <c r="Z779" s="437">
        <v>3.3742780668650561E-3</v>
      </c>
      <c r="AA779" s="417">
        <v>7.8963369000000002E-3</v>
      </c>
      <c r="AB779" s="418">
        <v>5.6083447000000002E-3</v>
      </c>
      <c r="AC779" s="437">
        <v>4.7760324505549914E-2</v>
      </c>
      <c r="AD779" s="417">
        <v>2.2470123000000002E-3</v>
      </c>
      <c r="AE779" s="418">
        <v>1.066427385E-3</v>
      </c>
      <c r="AF779" s="437">
        <v>8.893770810127842E-3</v>
      </c>
      <c r="AG779" s="417">
        <v>1.2838585E-2</v>
      </c>
      <c r="AH779" s="418">
        <v>5.0235547149999997E-3</v>
      </c>
      <c r="AI779" s="437">
        <v>1.0524046710223714E-2</v>
      </c>
      <c r="AJ779" s="417">
        <v>5.7772116000000002E-3</v>
      </c>
      <c r="AK779" s="418">
        <v>2.41574207E-3</v>
      </c>
      <c r="AL779" s="437">
        <v>3.9189468138518058E-3</v>
      </c>
      <c r="AM779" s="417">
        <v>2.4779351200000001E-2</v>
      </c>
      <c r="AN779" s="418">
        <v>1.6227363259999999E-2</v>
      </c>
      <c r="AO779" s="437">
        <v>0.10506711258887358</v>
      </c>
      <c r="AP779" s="417">
        <v>0.1230123</v>
      </c>
      <c r="AQ779" s="418">
        <v>6.4981497499999999E-2</v>
      </c>
      <c r="AR779" s="440">
        <v>6.4981497499999999E-2</v>
      </c>
      <c r="AS779" s="422"/>
      <c r="AT779" s="423"/>
      <c r="AU779" s="423"/>
    </row>
    <row r="780" spans="1:47" x14ac:dyDescent="0.2">
      <c r="A780" s="231">
        <v>1994</v>
      </c>
      <c r="B780" s="232">
        <v>16</v>
      </c>
      <c r="C780" s="417">
        <v>1.71063206</v>
      </c>
      <c r="D780" s="418">
        <v>0.82751452599999997</v>
      </c>
      <c r="E780" s="437">
        <v>5.6745569624805787</v>
      </c>
      <c r="F780" s="417">
        <v>0.66771886999999996</v>
      </c>
      <c r="G780" s="418">
        <v>0.30812924349999998</v>
      </c>
      <c r="H780" s="437">
        <v>1.3550561170467843</v>
      </c>
      <c r="I780" s="417">
        <v>1.50594541</v>
      </c>
      <c r="J780" s="418">
        <v>2.6816828954999998</v>
      </c>
      <c r="K780" s="437">
        <v>7.2460016385974333</v>
      </c>
      <c r="L780" s="420"/>
      <c r="M780" s="421"/>
      <c r="N780" s="437">
        <v>5.7719242130704158E-3</v>
      </c>
      <c r="O780" s="417">
        <v>0.12061205999999999</v>
      </c>
      <c r="P780" s="418">
        <v>6.46014595E-2</v>
      </c>
      <c r="Q780" s="437">
        <v>0.77407139886098475</v>
      </c>
      <c r="R780" s="422"/>
      <c r="S780" s="423"/>
      <c r="T780" s="437">
        <v>759.21228641997516</v>
      </c>
      <c r="U780" s="417">
        <v>6.2654804120229645E-4</v>
      </c>
      <c r="V780" s="418">
        <v>8.36951030057413E-4</v>
      </c>
      <c r="W780" s="437">
        <v>2.8514110448276514E-3</v>
      </c>
      <c r="X780" s="417">
        <v>7.4127608915906785E-4</v>
      </c>
      <c r="Y780" s="418">
        <v>9.9022619047619046E-4</v>
      </c>
      <c r="Z780" s="437">
        <v>3.4043048548903763E-3</v>
      </c>
      <c r="AA780" s="417">
        <v>8.2772075999999993E-3</v>
      </c>
      <c r="AB780" s="418">
        <v>5.7475078850000002E-3</v>
      </c>
      <c r="AC780" s="437">
        <v>4.787381194492929E-2</v>
      </c>
      <c r="AD780" s="417">
        <v>2.3546812E-3</v>
      </c>
      <c r="AE780" s="418">
        <v>1.10480693E-3</v>
      </c>
      <c r="AF780" s="437">
        <v>8.9149333891201336E-3</v>
      </c>
      <c r="AG780" s="417">
        <v>1.34588338E-2</v>
      </c>
      <c r="AH780" s="418">
        <v>5.2391973499999996E-3</v>
      </c>
      <c r="AI780" s="437">
        <v>1.0549078157069416E-2</v>
      </c>
      <c r="AJ780" s="417">
        <v>6.0559652E-3</v>
      </c>
      <c r="AK780" s="418">
        <v>2.5129476049999999E-3</v>
      </c>
      <c r="AL780" s="437">
        <v>3.9282732434350607E-3</v>
      </c>
      <c r="AM780" s="417">
        <v>2.5974950199999999E-2</v>
      </c>
      <c r="AN780" s="418">
        <v>1.666027149E-2</v>
      </c>
      <c r="AO780" s="437">
        <v>0.10531705584754378</v>
      </c>
      <c r="AP780" s="417">
        <v>0.1230123</v>
      </c>
      <c r="AQ780" s="418">
        <v>6.4981497499999999E-2</v>
      </c>
      <c r="AR780" s="440">
        <v>6.4981497499999999E-2</v>
      </c>
      <c r="AS780" s="422"/>
      <c r="AT780" s="423"/>
      <c r="AU780" s="423"/>
    </row>
    <row r="781" spans="1:47" x14ac:dyDescent="0.2">
      <c r="A781" s="231">
        <v>1994</v>
      </c>
      <c r="B781" s="232">
        <v>17</v>
      </c>
      <c r="C781" s="417">
        <v>1.77859583</v>
      </c>
      <c r="D781" s="418">
        <v>0.84536342450000002</v>
      </c>
      <c r="E781" s="437">
        <v>5.6753018676288356</v>
      </c>
      <c r="F781" s="417">
        <v>0.69886249</v>
      </c>
      <c r="G781" s="418">
        <v>0.31930713700000002</v>
      </c>
      <c r="H781" s="437">
        <v>1.3555689892718874</v>
      </c>
      <c r="I781" s="417">
        <v>1.5325061600000001</v>
      </c>
      <c r="J781" s="418">
        <v>2.686991747</v>
      </c>
      <c r="K781" s="437">
        <v>7.2481967914534637</v>
      </c>
      <c r="L781" s="420"/>
      <c r="M781" s="421"/>
      <c r="N781" s="437">
        <v>5.7736403032890545E-3</v>
      </c>
      <c r="O781" s="417">
        <v>0.12061205999999999</v>
      </c>
      <c r="P781" s="418">
        <v>6.46014595E-2</v>
      </c>
      <c r="Q781" s="437">
        <v>0.77413790478601296</v>
      </c>
      <c r="R781" s="422"/>
      <c r="S781" s="423"/>
      <c r="T781" s="437">
        <v>760.74152600119464</v>
      </c>
      <c r="U781" s="417">
        <v>6.2654804120229645E-4</v>
      </c>
      <c r="V781" s="418">
        <v>8.36951030057413E-4</v>
      </c>
      <c r="W781" s="437">
        <v>2.8503575498045049E-3</v>
      </c>
      <c r="X781" s="417">
        <v>7.4127608915906785E-4</v>
      </c>
      <c r="Y781" s="418">
        <v>9.9022619047619046E-4</v>
      </c>
      <c r="Z781" s="437">
        <v>3.4090357539532223E-3</v>
      </c>
      <c r="AA781" s="417">
        <v>8.6630380999999992E-3</v>
      </c>
      <c r="AB781" s="418">
        <v>5.8907432849999997E-3</v>
      </c>
      <c r="AC781" s="437">
        <v>4.7892038957620432E-2</v>
      </c>
      <c r="AD781" s="417">
        <v>2.4649288000000002E-3</v>
      </c>
      <c r="AE781" s="418">
        <v>1.14412283E-3</v>
      </c>
      <c r="AF781" s="437">
        <v>8.9183170346496792E-3</v>
      </c>
      <c r="AG781" s="417">
        <v>1.40859926E-2</v>
      </c>
      <c r="AH781" s="418">
        <v>5.4624616400000001E-3</v>
      </c>
      <c r="AI781" s="437">
        <v>1.0553067034328673E-2</v>
      </c>
      <c r="AJ781" s="417">
        <v>6.3383071000000001E-3</v>
      </c>
      <c r="AK781" s="418">
        <v>2.6138364599999999E-3</v>
      </c>
      <c r="AL781" s="437">
        <v>3.9297635565200073E-3</v>
      </c>
      <c r="AM781" s="417">
        <v>2.7186204700000001E-2</v>
      </c>
      <c r="AN781" s="418">
        <v>1.710655292E-2</v>
      </c>
      <c r="AO781" s="437">
        <v>0.10535697874280138</v>
      </c>
      <c r="AP781" s="417">
        <v>0.1230123</v>
      </c>
      <c r="AQ781" s="418">
        <v>6.4981497499999999E-2</v>
      </c>
      <c r="AR781" s="440">
        <v>6.4981497499999999E-2</v>
      </c>
      <c r="AS781" s="422"/>
      <c r="AT781" s="423"/>
      <c r="AU781" s="423"/>
    </row>
    <row r="782" spans="1:47" x14ac:dyDescent="0.2">
      <c r="A782" s="231">
        <v>1994</v>
      </c>
      <c r="B782" s="232">
        <v>18</v>
      </c>
      <c r="C782" s="417">
        <v>1.8489395799999999</v>
      </c>
      <c r="D782" s="418">
        <v>0.86422294150000001</v>
      </c>
      <c r="E782" s="437">
        <v>5.6833182279435972</v>
      </c>
      <c r="F782" s="417">
        <v>0.73051175000000002</v>
      </c>
      <c r="G782" s="418">
        <v>0.33091084700000001</v>
      </c>
      <c r="H782" s="437">
        <v>1.3619440343052349</v>
      </c>
      <c r="I782" s="417">
        <v>1.55824323</v>
      </c>
      <c r="J782" s="418">
        <v>2.6920773644999998</v>
      </c>
      <c r="K782" s="437">
        <v>7.2648441066931575</v>
      </c>
      <c r="L782" s="420"/>
      <c r="M782" s="421"/>
      <c r="N782" s="437">
        <v>5.7871946424966252E-3</v>
      </c>
      <c r="O782" s="417">
        <v>0.12061205999999999</v>
      </c>
      <c r="P782" s="418">
        <v>6.46014595E-2</v>
      </c>
      <c r="Q782" s="437">
        <v>0.77447961828364931</v>
      </c>
      <c r="R782" s="422"/>
      <c r="S782" s="423"/>
      <c r="T782" s="437">
        <v>762.32788793555687</v>
      </c>
      <c r="U782" s="417">
        <v>6.2654804120229645E-4</v>
      </c>
      <c r="V782" s="418">
        <v>8.36951030057413E-4</v>
      </c>
      <c r="W782" s="437">
        <v>2.8617353829520457E-3</v>
      </c>
      <c r="X782" s="417">
        <v>7.4127608915906785E-4</v>
      </c>
      <c r="Y782" s="418">
        <v>9.9022619047619046E-4</v>
      </c>
      <c r="Z782" s="437">
        <v>3.4685331682800091E-3</v>
      </c>
      <c r="AA782" s="417">
        <v>9.0562669999999998E-3</v>
      </c>
      <c r="AB782" s="418">
        <v>6.0392799400000004E-3</v>
      </c>
      <c r="AC782" s="437">
        <v>4.8117173364431352E-2</v>
      </c>
      <c r="AD782" s="417">
        <v>2.5773877999999998E-3</v>
      </c>
      <c r="AE782" s="418">
        <v>1.185508705E-3</v>
      </c>
      <c r="AF782" s="437">
        <v>8.9602396810680978E-3</v>
      </c>
      <c r="AG782" s="417">
        <v>1.47243991E-2</v>
      </c>
      <c r="AH782" s="418">
        <v>5.6953579700000003E-3</v>
      </c>
      <c r="AI782" s="437">
        <v>1.0602693889396563E-2</v>
      </c>
      <c r="AJ782" s="417">
        <v>6.6263381999999999E-3</v>
      </c>
      <c r="AK782" s="418">
        <v>2.7191424E-3</v>
      </c>
      <c r="AL782" s="437">
        <v>3.9482354865531116E-3</v>
      </c>
      <c r="AM782" s="417">
        <v>2.8419215599999999E-2</v>
      </c>
      <c r="AN782" s="418">
        <v>1.7569703499999999E-2</v>
      </c>
      <c r="AO782" s="437">
        <v>0.1058523995733761</v>
      </c>
      <c r="AP782" s="417">
        <v>0.1230123</v>
      </c>
      <c r="AQ782" s="418">
        <v>6.4981497499999999E-2</v>
      </c>
      <c r="AR782" s="440">
        <v>6.4981497499999999E-2</v>
      </c>
      <c r="AS782" s="422"/>
      <c r="AT782" s="423"/>
      <c r="AU782" s="423"/>
    </row>
    <row r="783" spans="1:47" x14ac:dyDescent="0.2">
      <c r="A783" s="231">
        <v>1994</v>
      </c>
      <c r="B783" s="232">
        <v>19</v>
      </c>
      <c r="C783" s="417">
        <v>1.9213446599999999</v>
      </c>
      <c r="D783" s="418">
        <v>0.88421447850000001</v>
      </c>
      <c r="E783" s="437">
        <v>5.6793396598332055</v>
      </c>
      <c r="F783" s="417">
        <v>0.76284593999999994</v>
      </c>
      <c r="G783" s="418">
        <v>0.34304991400000001</v>
      </c>
      <c r="H783" s="437">
        <v>1.3659933296404454</v>
      </c>
      <c r="I783" s="417">
        <v>1.5832202399999999</v>
      </c>
      <c r="J783" s="418">
        <v>2.6970164665</v>
      </c>
      <c r="K783" s="437">
        <v>7.2675577044491195</v>
      </c>
      <c r="L783" s="420"/>
      <c r="M783" s="421"/>
      <c r="N783" s="437">
        <v>5.7945342021337764E-3</v>
      </c>
      <c r="O783" s="417">
        <v>0.12061205999999999</v>
      </c>
      <c r="P783" s="418">
        <v>6.46014595E-2</v>
      </c>
      <c r="Q783" s="437">
        <v>0.77469488812040777</v>
      </c>
      <c r="R783" s="422"/>
      <c r="S783" s="423"/>
      <c r="T783" s="437">
        <v>763.64265033962761</v>
      </c>
      <c r="U783" s="417">
        <v>6.2654804120229645E-4</v>
      </c>
      <c r="V783" s="418">
        <v>8.36951030057413E-4</v>
      </c>
      <c r="W783" s="437">
        <v>2.8702609009026514E-3</v>
      </c>
      <c r="X783" s="417">
        <v>7.4127608915906785E-4</v>
      </c>
      <c r="Y783" s="418">
        <v>9.9022619047619046E-4</v>
      </c>
      <c r="Z783" s="437">
        <v>3.5112560191641437E-3</v>
      </c>
      <c r="AA783" s="417">
        <v>9.4552144999999997E-3</v>
      </c>
      <c r="AB783" s="418">
        <v>6.1941246599999996E-3</v>
      </c>
      <c r="AC783" s="437">
        <v>4.8260294945116897E-2</v>
      </c>
      <c r="AD783" s="417">
        <v>2.6905855999999999E-3</v>
      </c>
      <c r="AE783" s="418">
        <v>1.228461845E-3</v>
      </c>
      <c r="AF783" s="437">
        <v>8.9868939169391766E-3</v>
      </c>
      <c r="AG783" s="417">
        <v>1.53741838E-2</v>
      </c>
      <c r="AH783" s="418">
        <v>5.9390358450000002E-3</v>
      </c>
      <c r="AI783" s="437">
        <v>1.0634230969075308E-2</v>
      </c>
      <c r="AJ783" s="417">
        <v>6.9188467999999996E-3</v>
      </c>
      <c r="AK783" s="418">
        <v>2.829010085E-3</v>
      </c>
      <c r="AL783" s="437">
        <v>3.9599802025581344E-3</v>
      </c>
      <c r="AM783" s="417">
        <v>2.9672961300000002E-2</v>
      </c>
      <c r="AN783" s="418">
        <v>1.8052967319999998E-2</v>
      </c>
      <c r="AO783" s="437">
        <v>0.10616716114110232</v>
      </c>
      <c r="AP783" s="417">
        <v>0.1230123</v>
      </c>
      <c r="AQ783" s="418">
        <v>6.4981497499999999E-2</v>
      </c>
      <c r="AR783" s="440">
        <v>6.4981497499999999E-2</v>
      </c>
      <c r="AS783" s="422"/>
      <c r="AT783" s="423"/>
      <c r="AU783" s="423"/>
    </row>
    <row r="784" spans="1:47" x14ac:dyDescent="0.2">
      <c r="A784" s="231">
        <v>1994</v>
      </c>
      <c r="B784" s="232">
        <v>20</v>
      </c>
      <c r="C784" s="417">
        <v>1.99643225</v>
      </c>
      <c r="D784" s="418">
        <v>0.905431447</v>
      </c>
      <c r="E784" s="437">
        <v>5.6872463753361515</v>
      </c>
      <c r="F784" s="417">
        <v>0.79564904000000003</v>
      </c>
      <c r="G784" s="418">
        <v>0.35581607850000002</v>
      </c>
      <c r="H784" s="437">
        <v>1.3723802094998534</v>
      </c>
      <c r="I784" s="417">
        <v>1.6075553899999999</v>
      </c>
      <c r="J784" s="418">
        <v>2.7017695850000001</v>
      </c>
      <c r="K784" s="437">
        <v>7.2833711687886549</v>
      </c>
      <c r="L784" s="420"/>
      <c r="M784" s="421"/>
      <c r="N784" s="437">
        <v>5.8074483964083053E-3</v>
      </c>
      <c r="O784" s="417">
        <v>0.12061205999999999</v>
      </c>
      <c r="P784" s="418">
        <v>6.46014595E-2</v>
      </c>
      <c r="Q784" s="437">
        <v>0.77499338491303205</v>
      </c>
      <c r="R784" s="422"/>
      <c r="S784" s="423"/>
      <c r="T784" s="437">
        <v>765.2298296935536</v>
      </c>
      <c r="U784" s="417">
        <v>6.2654804120229645E-4</v>
      </c>
      <c r="V784" s="418">
        <v>8.36951030057413E-4</v>
      </c>
      <c r="W784" s="437">
        <v>2.8837023198318486E-3</v>
      </c>
      <c r="X784" s="417">
        <v>7.4127608915906785E-4</v>
      </c>
      <c r="Y784" s="418">
        <v>9.9022619047619046E-4</v>
      </c>
      <c r="Z784" s="437">
        <v>3.5710241466749568E-3</v>
      </c>
      <c r="AA784" s="417">
        <v>9.8635604000000005E-3</v>
      </c>
      <c r="AB784" s="418">
        <v>6.3561824500000001E-3</v>
      </c>
      <c r="AC784" s="437">
        <v>4.8486067989562585E-2</v>
      </c>
      <c r="AD784" s="417">
        <v>2.8060542000000002E-3</v>
      </c>
      <c r="AE784" s="418">
        <v>1.2734132699999999E-3</v>
      </c>
      <c r="AF784" s="437">
        <v>9.0289251072480751E-3</v>
      </c>
      <c r="AG784" s="417">
        <v>1.6037164900000001E-2</v>
      </c>
      <c r="AH784" s="418">
        <v>6.1950656900000003E-3</v>
      </c>
      <c r="AI784" s="437">
        <v>1.068397562817848E-2</v>
      </c>
      <c r="AJ784" s="417">
        <v>7.2175171999999998E-3</v>
      </c>
      <c r="AK784" s="418">
        <v>2.94464361E-3</v>
      </c>
      <c r="AL784" s="437">
        <v>3.9785002811395312E-3</v>
      </c>
      <c r="AM784" s="417">
        <v>3.0952252E-2</v>
      </c>
      <c r="AN784" s="418">
        <v>1.8558864830000001E-2</v>
      </c>
      <c r="AO784" s="437">
        <v>0.1066637032419538</v>
      </c>
      <c r="AP784" s="417">
        <v>0.1230123</v>
      </c>
      <c r="AQ784" s="418">
        <v>6.4981497499999999E-2</v>
      </c>
      <c r="AR784" s="440">
        <v>6.4981497499999999E-2</v>
      </c>
      <c r="AS784" s="422"/>
      <c r="AT784" s="423"/>
      <c r="AU784" s="423"/>
    </row>
    <row r="785" spans="1:47" x14ac:dyDescent="0.2">
      <c r="A785" s="231">
        <v>1994</v>
      </c>
      <c r="B785" s="232">
        <v>21</v>
      </c>
      <c r="C785" s="417">
        <v>2.0740917099999998</v>
      </c>
      <c r="D785" s="418">
        <v>0.92806592300000001</v>
      </c>
      <c r="E785" s="437">
        <v>5.4993113705916059</v>
      </c>
      <c r="F785" s="417">
        <v>0.82929989999999998</v>
      </c>
      <c r="G785" s="418">
        <v>0.369247887</v>
      </c>
      <c r="H785" s="437">
        <v>1.3306720294590579</v>
      </c>
      <c r="I785" s="417">
        <v>1.6311491300000001</v>
      </c>
      <c r="J785" s="418">
        <v>2.7064434030000002</v>
      </c>
      <c r="K785" s="437">
        <v>7.3406265032365443</v>
      </c>
      <c r="L785" s="420"/>
      <c r="M785" s="421"/>
      <c r="N785" s="437">
        <v>6.0974377239823982E-3</v>
      </c>
      <c r="O785" s="417">
        <v>0.12061205999999999</v>
      </c>
      <c r="P785" s="418">
        <v>6.46014595E-2</v>
      </c>
      <c r="Q785" s="437">
        <v>0.74406807798250607</v>
      </c>
      <c r="R785" s="422"/>
      <c r="S785" s="423"/>
      <c r="T785" s="437">
        <v>766.77236689317022</v>
      </c>
      <c r="U785" s="417">
        <v>6.2654804120229645E-4</v>
      </c>
      <c r="V785" s="418">
        <v>8.36951030057413E-4</v>
      </c>
      <c r="W785" s="437">
        <v>2.7968655376724547E-3</v>
      </c>
      <c r="X785" s="417">
        <v>7.4127608915906785E-4</v>
      </c>
      <c r="Y785" s="418">
        <v>9.9022619047619046E-4</v>
      </c>
      <c r="Z785" s="437">
        <v>3.6356007852657345E-3</v>
      </c>
      <c r="AA785" s="417">
        <v>1.02796547E-2</v>
      </c>
      <c r="AB785" s="418">
        <v>6.5264117799999997E-3</v>
      </c>
      <c r="AC785" s="437">
        <v>4.7012302052529126E-2</v>
      </c>
      <c r="AD785" s="417">
        <v>2.9248602000000001E-3</v>
      </c>
      <c r="AE785" s="418">
        <v>1.32132E-3</v>
      </c>
      <c r="AF785" s="437">
        <v>8.754492654351605E-3</v>
      </c>
      <c r="AG785" s="417">
        <v>1.6714654799999999E-2</v>
      </c>
      <c r="AH785" s="418">
        <v>6.465430195E-3</v>
      </c>
      <c r="AI785" s="437">
        <v>1.0359229671974701E-2</v>
      </c>
      <c r="AJ785" s="417">
        <v>7.5216948999999996E-3</v>
      </c>
      <c r="AK785" s="418">
        <v>3.0664638E-3</v>
      </c>
      <c r="AL785" s="437">
        <v>3.8575759643961552E-3</v>
      </c>
      <c r="AM785" s="417">
        <v>3.2259378499999998E-2</v>
      </c>
      <c r="AN785" s="418">
        <v>1.9090866880000001E-2</v>
      </c>
      <c r="AO785" s="437">
        <v>0.10342170217867087</v>
      </c>
      <c r="AP785" s="417">
        <v>0.1230123</v>
      </c>
      <c r="AQ785" s="418">
        <v>6.4981497499999999E-2</v>
      </c>
      <c r="AR785" s="440">
        <v>6.4981497499999999E-2</v>
      </c>
      <c r="AS785" s="422"/>
      <c r="AT785" s="423"/>
      <c r="AU785" s="423"/>
    </row>
    <row r="786" spans="1:47" x14ac:dyDescent="0.2">
      <c r="A786" s="231">
        <v>1994</v>
      </c>
      <c r="B786" s="232">
        <v>22</v>
      </c>
      <c r="C786" s="417">
        <v>2.1547496900000001</v>
      </c>
      <c r="D786" s="418">
        <v>0.95224306800000003</v>
      </c>
      <c r="E786" s="437">
        <v>5.5073880415380847</v>
      </c>
      <c r="F786" s="417">
        <v>0.86381967999999998</v>
      </c>
      <c r="G786" s="418">
        <v>0.38346130750000001</v>
      </c>
      <c r="H786" s="437">
        <v>1.3371802595677287</v>
      </c>
      <c r="I786" s="417">
        <v>1.6541140599999999</v>
      </c>
      <c r="J786" s="418">
        <v>2.71105193</v>
      </c>
      <c r="K786" s="437">
        <v>7.357437210623285</v>
      </c>
      <c r="L786" s="420"/>
      <c r="M786" s="421"/>
      <c r="N786" s="437">
        <v>6.1117258513873366E-3</v>
      </c>
      <c r="O786" s="417">
        <v>0.12061205999999999</v>
      </c>
      <c r="P786" s="418">
        <v>6.46014595E-2</v>
      </c>
      <c r="Q786" s="437">
        <v>0.74437059850414644</v>
      </c>
      <c r="R786" s="422"/>
      <c r="S786" s="423"/>
      <c r="T786" s="437">
        <v>768.22091181772873</v>
      </c>
      <c r="U786" s="417">
        <v>6.2654804120229645E-4</v>
      </c>
      <c r="V786" s="418">
        <v>8.36951030057413E-4</v>
      </c>
      <c r="W786" s="437">
        <v>2.8105690281504049E-3</v>
      </c>
      <c r="X786" s="417">
        <v>7.4127608915906785E-4</v>
      </c>
      <c r="Y786" s="418">
        <v>9.9022619047619046E-4</v>
      </c>
      <c r="Z786" s="437">
        <v>3.6987273439064629E-3</v>
      </c>
      <c r="AA786" s="417">
        <v>1.07070663E-2</v>
      </c>
      <c r="AB786" s="418">
        <v>6.7062992900000003E-3</v>
      </c>
      <c r="AC786" s="437">
        <v>4.7242348175936671E-2</v>
      </c>
      <c r="AD786" s="417">
        <v>3.0464050999999999E-3</v>
      </c>
      <c r="AE786" s="418">
        <v>1.371604915E-3</v>
      </c>
      <c r="AF786" s="437">
        <v>8.7973405258778836E-3</v>
      </c>
      <c r="AG786" s="417">
        <v>1.7410653599999999E-2</v>
      </c>
      <c r="AH786" s="418">
        <v>6.7516772500000001E-3</v>
      </c>
      <c r="AI786" s="437">
        <v>1.0409918541011785E-2</v>
      </c>
      <c r="AJ786" s="417">
        <v>7.8343501999999995E-3</v>
      </c>
      <c r="AK786" s="418">
        <v>3.195538955E-3</v>
      </c>
      <c r="AL786" s="437">
        <v>3.8764497447220541E-3</v>
      </c>
      <c r="AM786" s="417">
        <v>3.3601441699999998E-2</v>
      </c>
      <c r="AN786" s="418">
        <v>1.9653396180000001E-2</v>
      </c>
      <c r="AO786" s="437">
        <v>0.10392776138690238</v>
      </c>
      <c r="AP786" s="417">
        <v>0.1230123</v>
      </c>
      <c r="AQ786" s="418">
        <v>6.4981497499999999E-2</v>
      </c>
      <c r="AR786" s="440">
        <v>6.4981497499999999E-2</v>
      </c>
      <c r="AS786" s="422"/>
      <c r="AT786" s="423"/>
      <c r="AU786" s="423"/>
    </row>
    <row r="787" spans="1:47" x14ac:dyDescent="0.2">
      <c r="A787" s="231">
        <v>1994</v>
      </c>
      <c r="B787" s="232">
        <v>23</v>
      </c>
      <c r="C787" s="417">
        <v>2.2384293300000002</v>
      </c>
      <c r="D787" s="418">
        <v>0.9781007585</v>
      </c>
      <c r="E787" s="437">
        <v>5.514797946099848</v>
      </c>
      <c r="F787" s="417">
        <v>0.89918469999999995</v>
      </c>
      <c r="G787" s="418">
        <v>0.39855716450000001</v>
      </c>
      <c r="H787" s="437">
        <v>1.343148256246625</v>
      </c>
      <c r="I787" s="417">
        <v>1.67672113</v>
      </c>
      <c r="J787" s="418">
        <v>2.7156201775</v>
      </c>
      <c r="K787" s="437">
        <v>7.3728352061263553</v>
      </c>
      <c r="L787" s="420"/>
      <c r="M787" s="421"/>
      <c r="N787" s="437">
        <v>6.1248233272789736E-3</v>
      </c>
      <c r="O787" s="417">
        <v>0.12061205999999999</v>
      </c>
      <c r="P787" s="418">
        <v>6.46014595E-2</v>
      </c>
      <c r="Q787" s="437">
        <v>0.7446503003302346</v>
      </c>
      <c r="R787" s="422"/>
      <c r="S787" s="423"/>
      <c r="T787" s="437">
        <v>769.51258467478692</v>
      </c>
      <c r="U787" s="417">
        <v>6.2654804120229645E-4</v>
      </c>
      <c r="V787" s="418">
        <v>8.36951030057413E-4</v>
      </c>
      <c r="W787" s="437">
        <v>2.8231302082371997E-3</v>
      </c>
      <c r="X787" s="417">
        <v>7.4127608915906785E-4</v>
      </c>
      <c r="Y787" s="418">
        <v>9.9022619047619046E-4</v>
      </c>
      <c r="Z787" s="437">
        <v>3.7565672770114369E-3</v>
      </c>
      <c r="AA787" s="417">
        <v>1.11455388E-2</v>
      </c>
      <c r="AB787" s="418">
        <v>6.8966530550000002E-3</v>
      </c>
      <c r="AC787" s="437">
        <v>4.7453181247852326E-2</v>
      </c>
      <c r="AD787" s="417">
        <v>3.1715331999999999E-3</v>
      </c>
      <c r="AE787" s="418">
        <v>1.42514252E-3</v>
      </c>
      <c r="AF787" s="437">
        <v>8.8366039840950348E-3</v>
      </c>
      <c r="AG787" s="417">
        <v>1.81231395E-2</v>
      </c>
      <c r="AH787" s="418">
        <v>7.0553185400000001E-3</v>
      </c>
      <c r="AI787" s="437">
        <v>1.0456384224633054E-2</v>
      </c>
      <c r="AJ787" s="417">
        <v>8.1554282999999998E-3</v>
      </c>
      <c r="AK787" s="418">
        <v>3.3322690499999999E-3</v>
      </c>
      <c r="AL787" s="437">
        <v>3.8937519147808158E-3</v>
      </c>
      <c r="AM787" s="417">
        <v>3.4977501000000001E-2</v>
      </c>
      <c r="AN787" s="418">
        <v>2.0248866115E-2</v>
      </c>
      <c r="AO787" s="437">
        <v>0.10439161156546067</v>
      </c>
      <c r="AP787" s="417">
        <v>0.1230123</v>
      </c>
      <c r="AQ787" s="418">
        <v>6.4981497499999999E-2</v>
      </c>
      <c r="AR787" s="440">
        <v>6.4981497499999999E-2</v>
      </c>
      <c r="AS787" s="422"/>
      <c r="AT787" s="423"/>
      <c r="AU787" s="423"/>
    </row>
    <row r="788" spans="1:47" x14ac:dyDescent="0.2">
      <c r="A788" s="231">
        <v>1994</v>
      </c>
      <c r="B788" s="232">
        <v>24</v>
      </c>
      <c r="C788" s="417">
        <v>2.3253833699999999</v>
      </c>
      <c r="D788" s="418">
        <v>1.005835281</v>
      </c>
      <c r="E788" s="437">
        <v>5.5211426084854107</v>
      </c>
      <c r="F788" s="417">
        <v>0.93558147000000003</v>
      </c>
      <c r="G788" s="418">
        <v>0.414656576</v>
      </c>
      <c r="H788" s="437">
        <v>1.3482682787793965</v>
      </c>
      <c r="I788" s="417">
        <v>1.69876564</v>
      </c>
      <c r="J788" s="418">
        <v>2.7201126974999998</v>
      </c>
      <c r="K788" s="437">
        <v>7.3860495614586839</v>
      </c>
      <c r="L788" s="420"/>
      <c r="M788" s="421"/>
      <c r="N788" s="437">
        <v>6.1360588679304617E-3</v>
      </c>
      <c r="O788" s="417">
        <v>0.12061205999999999</v>
      </c>
      <c r="P788" s="418">
        <v>6.46014595E-2</v>
      </c>
      <c r="Q788" s="437">
        <v>0.74488899593886915</v>
      </c>
      <c r="R788" s="422"/>
      <c r="S788" s="423"/>
      <c r="T788" s="437">
        <v>770.58230299957461</v>
      </c>
      <c r="U788" s="417">
        <v>6.2654804120229645E-4</v>
      </c>
      <c r="V788" s="418">
        <v>8.36951030057413E-4</v>
      </c>
      <c r="W788" s="437">
        <v>2.8339030688063656E-3</v>
      </c>
      <c r="X788" s="417">
        <v>7.4127608915906785E-4</v>
      </c>
      <c r="Y788" s="418">
        <v>9.9022619047619046E-4</v>
      </c>
      <c r="Z788" s="437">
        <v>3.8061798746687838E-3</v>
      </c>
      <c r="AA788" s="417">
        <v>1.1596830900000001E-2</v>
      </c>
      <c r="AB788" s="418">
        <v>7.0989901350000002E-3</v>
      </c>
      <c r="AC788" s="437">
        <v>4.7634066905561288E-2</v>
      </c>
      <c r="AD788" s="417">
        <v>3.3001886000000001E-3</v>
      </c>
      <c r="AE788" s="418">
        <v>1.482026655E-3</v>
      </c>
      <c r="AF788" s="437">
        <v>8.8702811745673543E-3</v>
      </c>
      <c r="AG788" s="417">
        <v>1.8856893100000001E-2</v>
      </c>
      <c r="AH788" s="418">
        <v>7.3795875500000004E-3</v>
      </c>
      <c r="AI788" s="437">
        <v>1.0496237311590386E-2</v>
      </c>
      <c r="AJ788" s="417">
        <v>8.4861956999999991E-3</v>
      </c>
      <c r="AK788" s="418">
        <v>3.478279955E-3</v>
      </c>
      <c r="AL788" s="437">
        <v>3.9085903201489186E-3</v>
      </c>
      <c r="AM788" s="417">
        <v>3.6394255899999998E-2</v>
      </c>
      <c r="AN788" s="418">
        <v>2.0881968495E-2</v>
      </c>
      <c r="AO788" s="437">
        <v>0.10478947358334054</v>
      </c>
      <c r="AP788" s="417">
        <v>0.1230123</v>
      </c>
      <c r="AQ788" s="418">
        <v>6.4981497499999999E-2</v>
      </c>
      <c r="AR788" s="440">
        <v>6.4981497499999999E-2</v>
      </c>
      <c r="AS788" s="422"/>
      <c r="AT788" s="423"/>
      <c r="AU788" s="423"/>
    </row>
    <row r="789" spans="1:47" x14ac:dyDescent="0.2">
      <c r="A789" s="231">
        <v>1994</v>
      </c>
      <c r="B789" s="232">
        <v>25</v>
      </c>
      <c r="C789" s="417">
        <v>2.4157565499999998</v>
      </c>
      <c r="D789" s="418">
        <v>1.0355900714999999</v>
      </c>
      <c r="E789" s="437">
        <v>5.526153463544901</v>
      </c>
      <c r="F789" s="417">
        <v>0.97311296000000003</v>
      </c>
      <c r="G789" s="418">
        <v>0.43177755200000001</v>
      </c>
      <c r="H789" s="437">
        <v>1.352311068724694</v>
      </c>
      <c r="I789" s="417">
        <v>1.7204025199999999</v>
      </c>
      <c r="J789" s="418">
        <v>2.7246887129999999</v>
      </c>
      <c r="K789" s="437">
        <v>7.3964760056424588</v>
      </c>
      <c r="L789" s="420"/>
      <c r="M789" s="421"/>
      <c r="N789" s="437">
        <v>6.1449306524851352E-3</v>
      </c>
      <c r="O789" s="417">
        <v>0.12061205999999999</v>
      </c>
      <c r="P789" s="418">
        <v>6.46014595E-2</v>
      </c>
      <c r="Q789" s="437">
        <v>0.74507766962478394</v>
      </c>
      <c r="R789" s="422"/>
      <c r="S789" s="423"/>
      <c r="T789" s="437">
        <v>771.39081302534635</v>
      </c>
      <c r="U789" s="417">
        <v>6.2654804120229645E-4</v>
      </c>
      <c r="V789" s="418">
        <v>8.36951030057413E-4</v>
      </c>
      <c r="W789" s="437">
        <v>2.8424115109398364E-3</v>
      </c>
      <c r="X789" s="417">
        <v>7.4127608915906785E-4</v>
      </c>
      <c r="Y789" s="418">
        <v>9.9022619047619046E-4</v>
      </c>
      <c r="Z789" s="437">
        <v>3.8453729912020381E-3</v>
      </c>
      <c r="AA789" s="417">
        <v>1.2061812200000001E-2</v>
      </c>
      <c r="AB789" s="418">
        <v>7.3142993249999998E-3</v>
      </c>
      <c r="AC789" s="437">
        <v>4.7776782259245455E-2</v>
      </c>
      <c r="AD789" s="417">
        <v>3.4319249000000001E-3</v>
      </c>
      <c r="AE789" s="418">
        <v>1.54267019E-3</v>
      </c>
      <c r="AF789" s="437">
        <v>8.896882373985367E-3</v>
      </c>
      <c r="AG789" s="417">
        <v>1.96124167E-2</v>
      </c>
      <c r="AH789" s="418">
        <v>7.7253334799999998E-3</v>
      </c>
      <c r="AI789" s="437">
        <v>1.0527713574095598E-2</v>
      </c>
      <c r="AJ789" s="417">
        <v>8.8250987000000006E-3</v>
      </c>
      <c r="AK789" s="418">
        <v>3.6341735150000002E-3</v>
      </c>
      <c r="AL789" s="437">
        <v>3.9203137225098435E-3</v>
      </c>
      <c r="AM789" s="417">
        <v>3.7850770300000003E-2</v>
      </c>
      <c r="AN789" s="418">
        <v>2.1556582255000001E-2</v>
      </c>
      <c r="AO789" s="437">
        <v>0.10510364863019582</v>
      </c>
      <c r="AP789" s="417">
        <v>0.1230123</v>
      </c>
      <c r="AQ789" s="418">
        <v>6.4981497499999999E-2</v>
      </c>
      <c r="AR789" s="440">
        <v>6.4981497499999999E-2</v>
      </c>
      <c r="AS789" s="422"/>
      <c r="AT789" s="423"/>
      <c r="AU789" s="423"/>
    </row>
    <row r="790" spans="1:47" x14ac:dyDescent="0.2">
      <c r="A790" s="231">
        <v>1994</v>
      </c>
      <c r="B790" s="232">
        <v>26</v>
      </c>
      <c r="C790" s="417">
        <v>2.4157565499999998</v>
      </c>
      <c r="D790" s="418">
        <v>1.0355900714999999</v>
      </c>
      <c r="E790" s="437">
        <v>5.5294418505293246</v>
      </c>
      <c r="F790" s="417">
        <v>0.97311296000000003</v>
      </c>
      <c r="G790" s="418">
        <v>0.43177755200000001</v>
      </c>
      <c r="H790" s="437">
        <v>1.3549584702073725</v>
      </c>
      <c r="I790" s="417">
        <v>1.7204025199999999</v>
      </c>
      <c r="J790" s="418">
        <v>2.7246887129999999</v>
      </c>
      <c r="K790" s="437">
        <v>7.4033120866404021</v>
      </c>
      <c r="L790" s="420"/>
      <c r="M790" s="421"/>
      <c r="N790" s="437">
        <v>6.1507537773392695E-3</v>
      </c>
      <c r="O790" s="417">
        <v>0.12061205999999999</v>
      </c>
      <c r="P790" s="418">
        <v>6.46014595E-2</v>
      </c>
      <c r="Q790" s="437">
        <v>0.74520142572416104</v>
      </c>
      <c r="R790" s="422"/>
      <c r="S790" s="423"/>
      <c r="T790" s="437">
        <v>771.87867704080952</v>
      </c>
      <c r="U790" s="417">
        <v>6.2654804120229645E-4</v>
      </c>
      <c r="V790" s="418">
        <v>8.36951030057413E-4</v>
      </c>
      <c r="W790" s="437">
        <v>2.847988317776759E-3</v>
      </c>
      <c r="X790" s="417">
        <v>7.4127608915906785E-4</v>
      </c>
      <c r="Y790" s="418">
        <v>9.9022619047619046E-4</v>
      </c>
      <c r="Z790" s="437">
        <v>3.8710437159351738E-3</v>
      </c>
      <c r="AA790" s="417">
        <v>1.2061812200000001E-2</v>
      </c>
      <c r="AB790" s="418">
        <v>7.3142993249999998E-3</v>
      </c>
      <c r="AC790" s="437">
        <v>4.7870445112453794E-2</v>
      </c>
      <c r="AD790" s="417">
        <v>3.4319249000000001E-3</v>
      </c>
      <c r="AE790" s="418">
        <v>1.54267019E-3</v>
      </c>
      <c r="AF790" s="437">
        <v>8.9142970956193387E-3</v>
      </c>
      <c r="AG790" s="417">
        <v>1.96124167E-2</v>
      </c>
      <c r="AH790" s="418">
        <v>7.7253334799999998E-3</v>
      </c>
      <c r="AI790" s="437">
        <v>1.0548324992181368E-2</v>
      </c>
      <c r="AJ790" s="417">
        <v>8.8250987000000006E-3</v>
      </c>
      <c r="AK790" s="418">
        <v>3.6341735150000002E-3</v>
      </c>
      <c r="AL790" s="437">
        <v>3.9279862353703253E-3</v>
      </c>
      <c r="AM790" s="417">
        <v>3.7850770300000003E-2</v>
      </c>
      <c r="AN790" s="418">
        <v>2.1556582255000001E-2</v>
      </c>
      <c r="AO790" s="437">
        <v>0.10530942246647595</v>
      </c>
      <c r="AP790" s="417">
        <v>0.1230123</v>
      </c>
      <c r="AQ790" s="418">
        <v>6.4981497499999999E-2</v>
      </c>
      <c r="AR790" s="440">
        <v>6.4981497499999999E-2</v>
      </c>
      <c r="AS790" s="422"/>
      <c r="AT790" s="423"/>
      <c r="AU790" s="423"/>
    </row>
    <row r="791" spans="1:47" x14ac:dyDescent="0.2">
      <c r="A791" s="231">
        <v>1994</v>
      </c>
      <c r="B791" s="232">
        <v>27</v>
      </c>
      <c r="C791" s="417">
        <v>2.4157565499999998</v>
      </c>
      <c r="D791" s="418">
        <v>1.0355900714999999</v>
      </c>
      <c r="E791" s="437">
        <v>5.530657299858011</v>
      </c>
      <c r="F791" s="417">
        <v>0.97311296000000003</v>
      </c>
      <c r="G791" s="418">
        <v>0.43177755200000001</v>
      </c>
      <c r="H791" s="437">
        <v>1.355922130244235</v>
      </c>
      <c r="I791" s="417">
        <v>1.7204025199999999</v>
      </c>
      <c r="J791" s="418">
        <v>2.7246887129999999</v>
      </c>
      <c r="K791" s="437">
        <v>7.4057917899004568</v>
      </c>
      <c r="L791" s="420"/>
      <c r="M791" s="421"/>
      <c r="N791" s="437">
        <v>6.1528873741057205E-3</v>
      </c>
      <c r="O791" s="417">
        <v>0.12061205999999999</v>
      </c>
      <c r="P791" s="418">
        <v>6.46014595E-2</v>
      </c>
      <c r="Q791" s="437">
        <v>0.74524804291225843</v>
      </c>
      <c r="R791" s="422"/>
      <c r="S791" s="423"/>
      <c r="T791" s="437">
        <v>771.9695588429048</v>
      </c>
      <c r="U791" s="417">
        <v>6.2654804120229645E-4</v>
      </c>
      <c r="V791" s="418">
        <v>8.36951030057413E-4</v>
      </c>
      <c r="W791" s="437">
        <v>2.850012116688754E-3</v>
      </c>
      <c r="X791" s="417">
        <v>7.4127608915906785E-4</v>
      </c>
      <c r="Y791" s="418">
        <v>9.9022619047619046E-4</v>
      </c>
      <c r="Z791" s="437">
        <v>3.8803939319123249E-3</v>
      </c>
      <c r="AA791" s="417">
        <v>1.2061812200000001E-2</v>
      </c>
      <c r="AB791" s="418">
        <v>7.3142993249999998E-3</v>
      </c>
      <c r="AC791" s="437">
        <v>4.790443320023801E-2</v>
      </c>
      <c r="AD791" s="417">
        <v>3.4319249000000001E-3</v>
      </c>
      <c r="AE791" s="418">
        <v>1.54267019E-3</v>
      </c>
      <c r="AF791" s="437">
        <v>8.9206335318884871E-3</v>
      </c>
      <c r="AG791" s="417">
        <v>1.96124167E-2</v>
      </c>
      <c r="AH791" s="418">
        <v>7.7253334799999998E-3</v>
      </c>
      <c r="AI791" s="437">
        <v>1.0555823710644884E-2</v>
      </c>
      <c r="AJ791" s="417">
        <v>8.8250987000000006E-3</v>
      </c>
      <c r="AK791" s="418">
        <v>3.6341735150000002E-3</v>
      </c>
      <c r="AL791" s="437">
        <v>3.9307845804280811E-3</v>
      </c>
      <c r="AM791" s="417">
        <v>3.7850770300000003E-2</v>
      </c>
      <c r="AN791" s="418">
        <v>2.1556582255000001E-2</v>
      </c>
      <c r="AO791" s="437">
        <v>0.10538439540002854</v>
      </c>
      <c r="AP791" s="417">
        <v>0.1230123</v>
      </c>
      <c r="AQ791" s="418">
        <v>6.4981497499999999E-2</v>
      </c>
      <c r="AR791" s="440">
        <v>6.4981497499999999E-2</v>
      </c>
      <c r="AS791" s="422"/>
      <c r="AT791" s="423"/>
      <c r="AU791" s="423"/>
    </row>
    <row r="792" spans="1:47" x14ac:dyDescent="0.2">
      <c r="A792" s="231">
        <v>1994</v>
      </c>
      <c r="B792" s="232">
        <v>28</v>
      </c>
      <c r="C792" s="417">
        <v>2.4157565499999998</v>
      </c>
      <c r="D792" s="418">
        <v>1.0355900714999999</v>
      </c>
      <c r="E792" s="437">
        <v>5.5312475446233451</v>
      </c>
      <c r="F792" s="417">
        <v>0.97311296000000003</v>
      </c>
      <c r="G792" s="418">
        <v>0.43177755200000001</v>
      </c>
      <c r="H792" s="437">
        <v>1.356394750674522</v>
      </c>
      <c r="I792" s="417">
        <v>1.7204025199999999</v>
      </c>
      <c r="J792" s="418">
        <v>2.7246887129999999</v>
      </c>
      <c r="K792" s="437">
        <v>7.4070196849705416</v>
      </c>
      <c r="L792" s="420"/>
      <c r="M792" s="421"/>
      <c r="N792" s="437">
        <v>6.1539436956230377E-3</v>
      </c>
      <c r="O792" s="417">
        <v>0.12061205999999999</v>
      </c>
      <c r="P792" s="418">
        <v>6.46014595E-2</v>
      </c>
      <c r="Q792" s="437">
        <v>0.74527034397262681</v>
      </c>
      <c r="R792" s="422"/>
      <c r="S792" s="423"/>
      <c r="T792" s="437">
        <v>771.95729621173666</v>
      </c>
      <c r="U792" s="417">
        <v>6.2654804120229645E-4</v>
      </c>
      <c r="V792" s="418">
        <v>8.36951030057413E-4</v>
      </c>
      <c r="W792" s="437">
        <v>2.8510112597099116E-3</v>
      </c>
      <c r="X792" s="417">
        <v>7.4127608915906785E-4</v>
      </c>
      <c r="Y792" s="418">
        <v>9.9022619047619046E-4</v>
      </c>
      <c r="Z792" s="437">
        <v>3.884990355646462E-3</v>
      </c>
      <c r="AA792" s="417">
        <v>1.2061812200000001E-2</v>
      </c>
      <c r="AB792" s="418">
        <v>7.3142993249999998E-3</v>
      </c>
      <c r="AC792" s="437">
        <v>4.7921263963916716E-2</v>
      </c>
      <c r="AD792" s="417">
        <v>3.4319249000000001E-3</v>
      </c>
      <c r="AE792" s="418">
        <v>1.54267019E-3</v>
      </c>
      <c r="AF792" s="437">
        <v>8.9237554425039192E-3</v>
      </c>
      <c r="AG792" s="417">
        <v>1.96124167E-2</v>
      </c>
      <c r="AH792" s="418">
        <v>7.7253334799999998E-3</v>
      </c>
      <c r="AI792" s="437">
        <v>1.0559513826681353E-2</v>
      </c>
      <c r="AJ792" s="417">
        <v>8.8250987000000006E-3</v>
      </c>
      <c r="AK792" s="418">
        <v>3.6341735150000002E-3</v>
      </c>
      <c r="AL792" s="437">
        <v>3.9321615391339319E-3</v>
      </c>
      <c r="AM792" s="417">
        <v>3.7850770300000003E-2</v>
      </c>
      <c r="AN792" s="418">
        <v>2.1556582255000001E-2</v>
      </c>
      <c r="AO792" s="437">
        <v>0.10542111515532945</v>
      </c>
      <c r="AP792" s="417">
        <v>0.1230123</v>
      </c>
      <c r="AQ792" s="418">
        <v>6.4981497499999999E-2</v>
      </c>
      <c r="AR792" s="440">
        <v>6.4981497499999999E-2</v>
      </c>
      <c r="AS792" s="422"/>
      <c r="AT792" s="423"/>
      <c r="AU792" s="423"/>
    </row>
    <row r="793" spans="1:47" x14ac:dyDescent="0.2">
      <c r="A793" s="231">
        <v>1994</v>
      </c>
      <c r="B793" s="232">
        <v>29</v>
      </c>
      <c r="C793" s="417">
        <v>2.4157565499999998</v>
      </c>
      <c r="D793" s="418">
        <v>1.0355900714999999</v>
      </c>
      <c r="E793" s="437">
        <v>5.5317054246858763</v>
      </c>
      <c r="F793" s="417">
        <v>0.97311296000000003</v>
      </c>
      <c r="G793" s="418">
        <v>0.43177755200000001</v>
      </c>
      <c r="H793" s="437">
        <v>1.3567770699081159</v>
      </c>
      <c r="I793" s="417">
        <v>1.7204025199999999</v>
      </c>
      <c r="J793" s="418">
        <v>2.7246887129999999</v>
      </c>
      <c r="K793" s="437">
        <v>7.4080014758938777</v>
      </c>
      <c r="L793" s="420"/>
      <c r="M793" s="421"/>
      <c r="N793" s="437">
        <v>6.1547622434391545E-3</v>
      </c>
      <c r="O793" s="417">
        <v>0.12061205999999999</v>
      </c>
      <c r="P793" s="418">
        <v>6.46014595E-2</v>
      </c>
      <c r="Q793" s="437">
        <v>0.7452873435041093</v>
      </c>
      <c r="R793" s="422"/>
      <c r="S793" s="423"/>
      <c r="T793" s="437">
        <v>771.93271419224027</v>
      </c>
      <c r="U793" s="417">
        <v>6.2654804120229645E-4</v>
      </c>
      <c r="V793" s="418">
        <v>8.36951030057413E-4</v>
      </c>
      <c r="W793" s="437">
        <v>2.8518138235737833E-3</v>
      </c>
      <c r="X793" s="417">
        <v>7.4127608915906785E-4</v>
      </c>
      <c r="Y793" s="418">
        <v>9.9022619047619046E-4</v>
      </c>
      <c r="Z793" s="437">
        <v>3.8886973138788912E-3</v>
      </c>
      <c r="AA793" s="417">
        <v>1.2061812200000001E-2</v>
      </c>
      <c r="AB793" s="418">
        <v>7.3142993249999998E-3</v>
      </c>
      <c r="AC793" s="437">
        <v>4.7934682988857516E-2</v>
      </c>
      <c r="AD793" s="417">
        <v>3.4319249000000001E-3</v>
      </c>
      <c r="AE793" s="418">
        <v>1.54267019E-3</v>
      </c>
      <c r="AF793" s="437">
        <v>8.9262573431898654E-3</v>
      </c>
      <c r="AG793" s="417">
        <v>1.96124167E-2</v>
      </c>
      <c r="AH793" s="418">
        <v>7.7253334799999998E-3</v>
      </c>
      <c r="AI793" s="437">
        <v>1.0562459746977306E-2</v>
      </c>
      <c r="AJ793" s="417">
        <v>8.8250987000000006E-3</v>
      </c>
      <c r="AK793" s="418">
        <v>3.6341735150000002E-3</v>
      </c>
      <c r="AL793" s="437">
        <v>3.9332595271449819E-3</v>
      </c>
      <c r="AM793" s="417">
        <v>3.7850770300000003E-2</v>
      </c>
      <c r="AN793" s="418">
        <v>2.1556582255000001E-2</v>
      </c>
      <c r="AO793" s="437">
        <v>0.1054508059081733</v>
      </c>
      <c r="AP793" s="417">
        <v>0.1230123</v>
      </c>
      <c r="AQ793" s="418">
        <v>6.4981497499999999E-2</v>
      </c>
      <c r="AR793" s="440">
        <v>6.4981497499999999E-2</v>
      </c>
      <c r="AS793" s="422"/>
      <c r="AT793" s="423"/>
      <c r="AU793" s="423"/>
    </row>
    <row r="794" spans="1:47" x14ac:dyDescent="0.2">
      <c r="A794" s="231">
        <v>1994</v>
      </c>
      <c r="B794" s="232">
        <v>30</v>
      </c>
      <c r="C794" s="417">
        <v>2.4157565499999998</v>
      </c>
      <c r="D794" s="418">
        <v>1.0355900714999999</v>
      </c>
      <c r="E794" s="437">
        <v>5.5320295577511471</v>
      </c>
      <c r="F794" s="417">
        <v>0.97311296000000003</v>
      </c>
      <c r="G794" s="418">
        <v>0.43177755200000001</v>
      </c>
      <c r="H794" s="437">
        <v>1.3570445728592231</v>
      </c>
      <c r="I794" s="417">
        <v>1.7204025199999999</v>
      </c>
      <c r="J794" s="418">
        <v>2.7246887129999999</v>
      </c>
      <c r="K794" s="437">
        <v>7.4086698052179756</v>
      </c>
      <c r="L794" s="420"/>
      <c r="M794" s="421"/>
      <c r="N794" s="437">
        <v>6.1553547480874297E-3</v>
      </c>
      <c r="O794" s="417">
        <v>0.12061205999999999</v>
      </c>
      <c r="P794" s="418">
        <v>6.46014595E-2</v>
      </c>
      <c r="Q794" s="437">
        <v>0.74529831553555037</v>
      </c>
      <c r="R794" s="422"/>
      <c r="S794" s="423"/>
      <c r="T794" s="437">
        <v>771.90428816728945</v>
      </c>
      <c r="U794" s="417">
        <v>6.2654804120229645E-4</v>
      </c>
      <c r="V794" s="418">
        <v>8.36951030057413E-4</v>
      </c>
      <c r="W794" s="437">
        <v>2.8523757782701162E-3</v>
      </c>
      <c r="X794" s="417">
        <v>7.4127608915906785E-4</v>
      </c>
      <c r="Y794" s="418">
        <v>9.9022619047619046E-4</v>
      </c>
      <c r="Z794" s="437">
        <v>3.8912930258816264E-3</v>
      </c>
      <c r="AA794" s="417">
        <v>1.2061812200000001E-2</v>
      </c>
      <c r="AB794" s="418">
        <v>7.3142993249999998E-3</v>
      </c>
      <c r="AC794" s="437">
        <v>4.7944114313157531E-2</v>
      </c>
      <c r="AD794" s="417">
        <v>3.4319249000000001E-3</v>
      </c>
      <c r="AE794" s="418">
        <v>1.54267019E-3</v>
      </c>
      <c r="AF794" s="437">
        <v>8.9280101271848218E-3</v>
      </c>
      <c r="AG794" s="417">
        <v>1.96124167E-2</v>
      </c>
      <c r="AH794" s="418">
        <v>7.7253334799999998E-3</v>
      </c>
      <c r="AI794" s="437">
        <v>1.0564562205738681E-2</v>
      </c>
      <c r="AJ794" s="417">
        <v>8.8250987000000006E-3</v>
      </c>
      <c r="AK794" s="418">
        <v>3.6341735150000002E-3</v>
      </c>
      <c r="AL794" s="437">
        <v>3.934033912646036E-3</v>
      </c>
      <c r="AM794" s="417">
        <v>3.7850770300000003E-2</v>
      </c>
      <c r="AN794" s="418">
        <v>2.1556582255000001E-2</v>
      </c>
      <c r="AO794" s="437">
        <v>0.10547157083460028</v>
      </c>
      <c r="AP794" s="417">
        <v>0.1230123</v>
      </c>
      <c r="AQ794" s="418">
        <v>6.4981497499999999E-2</v>
      </c>
      <c r="AR794" s="440">
        <v>6.4981497499999999E-2</v>
      </c>
      <c r="AS794" s="422"/>
      <c r="AT794" s="423"/>
      <c r="AU794" s="423"/>
    </row>
    <row r="795" spans="1:47" x14ac:dyDescent="0.2">
      <c r="A795" s="231">
        <v>1994</v>
      </c>
      <c r="B795" s="232">
        <v>31</v>
      </c>
      <c r="C795" s="417">
        <v>2.4157565499999998</v>
      </c>
      <c r="D795" s="418">
        <v>1.0355900714999999</v>
      </c>
      <c r="E795" s="437">
        <v>5.5322441316354958</v>
      </c>
      <c r="F795" s="417">
        <v>0.97311296000000003</v>
      </c>
      <c r="G795" s="418">
        <v>0.43177755200000001</v>
      </c>
      <c r="H795" s="437">
        <v>1.3572099047674677</v>
      </c>
      <c r="I795" s="417">
        <v>1.7204025199999999</v>
      </c>
      <c r="J795" s="418">
        <v>2.7246887129999999</v>
      </c>
      <c r="K795" s="437">
        <v>7.409130094312748</v>
      </c>
      <c r="L795" s="420"/>
      <c r="M795" s="421"/>
      <c r="N795" s="437">
        <v>6.1556933003751278E-3</v>
      </c>
      <c r="O795" s="417">
        <v>0.12061205999999999</v>
      </c>
      <c r="P795" s="418">
        <v>6.46014595E-2</v>
      </c>
      <c r="Q795" s="437">
        <v>0.74530666793046907</v>
      </c>
      <c r="R795" s="422"/>
      <c r="S795" s="423"/>
      <c r="T795" s="437">
        <v>771.87828289678282</v>
      </c>
      <c r="U795" s="417">
        <v>6.2654804120229645E-4</v>
      </c>
      <c r="V795" s="418">
        <v>8.36951030057413E-4</v>
      </c>
      <c r="W795" s="437">
        <v>2.8527288971112457E-3</v>
      </c>
      <c r="X795" s="417">
        <v>7.4127608915906785E-4</v>
      </c>
      <c r="Y795" s="418">
        <v>9.9022619047619046E-4</v>
      </c>
      <c r="Z795" s="437">
        <v>3.8928534297813467E-3</v>
      </c>
      <c r="AA795" s="417">
        <v>1.2061812200000001E-2</v>
      </c>
      <c r="AB795" s="418">
        <v>7.3142993249999998E-3</v>
      </c>
      <c r="AC795" s="437">
        <v>4.7949997569764646E-2</v>
      </c>
      <c r="AD795" s="417">
        <v>3.4319249000000001E-3</v>
      </c>
      <c r="AE795" s="418">
        <v>1.54267019E-3</v>
      </c>
      <c r="AF795" s="437">
        <v>8.9291076895044123E-3</v>
      </c>
      <c r="AG795" s="417">
        <v>1.96124167E-2</v>
      </c>
      <c r="AH795" s="418">
        <v>7.7253334799999998E-3</v>
      </c>
      <c r="AI795" s="437">
        <v>1.0565858780876246E-2</v>
      </c>
      <c r="AJ795" s="417">
        <v>8.8250987000000006E-3</v>
      </c>
      <c r="AK795" s="418">
        <v>3.6341735150000002E-3</v>
      </c>
      <c r="AL795" s="437">
        <v>3.9345139932515736E-3</v>
      </c>
      <c r="AM795" s="417">
        <v>3.7850770300000003E-2</v>
      </c>
      <c r="AN795" s="418">
        <v>2.1556582255000001E-2</v>
      </c>
      <c r="AO795" s="437">
        <v>0.10548440109301742</v>
      </c>
      <c r="AP795" s="417">
        <v>0.1230123</v>
      </c>
      <c r="AQ795" s="418">
        <v>6.4981497499999999E-2</v>
      </c>
      <c r="AR795" s="440">
        <v>6.4981497499999999E-2</v>
      </c>
      <c r="AS795" s="422"/>
      <c r="AT795" s="423"/>
      <c r="AU795" s="423"/>
    </row>
    <row r="796" spans="1:47" x14ac:dyDescent="0.2">
      <c r="A796" s="231">
        <v>1994</v>
      </c>
      <c r="B796" s="232">
        <v>32</v>
      </c>
      <c r="C796" s="417">
        <v>2.4157565499999998</v>
      </c>
      <c r="D796" s="418">
        <v>1.0355900714999999</v>
      </c>
      <c r="E796" s="419">
        <v>5.5322441316354958</v>
      </c>
      <c r="F796" s="417">
        <v>0.97311296000000003</v>
      </c>
      <c r="G796" s="418">
        <v>0.43177755200000001</v>
      </c>
      <c r="H796" s="419">
        <v>1.3572099047674677</v>
      </c>
      <c r="I796" s="417">
        <v>1.7204025199999999</v>
      </c>
      <c r="J796" s="418">
        <v>2.7246887129999999</v>
      </c>
      <c r="K796" s="419">
        <v>7.409130094312748</v>
      </c>
      <c r="L796" s="420"/>
      <c r="M796" s="421"/>
      <c r="N796" s="419">
        <v>6.1556933003751278E-3</v>
      </c>
      <c r="O796" s="417">
        <v>0.12061205999999999</v>
      </c>
      <c r="P796" s="418">
        <v>6.46014595E-2</v>
      </c>
      <c r="Q796" s="419">
        <v>0.74530666793046907</v>
      </c>
      <c r="R796" s="425"/>
      <c r="S796" s="426"/>
      <c r="T796" s="419">
        <v>771.87828289678282</v>
      </c>
      <c r="U796" s="417">
        <v>6.2654804120229645E-4</v>
      </c>
      <c r="V796" s="418">
        <v>8.36951030057413E-4</v>
      </c>
      <c r="W796" s="419">
        <v>2.8527288971112457E-3</v>
      </c>
      <c r="X796" s="417">
        <v>7.4127608915906785E-4</v>
      </c>
      <c r="Y796" s="418">
        <v>9.9022619047619046E-4</v>
      </c>
      <c r="Z796" s="419">
        <v>3.8928534297813467E-3</v>
      </c>
      <c r="AA796" s="417">
        <v>1.2061812200000001E-2</v>
      </c>
      <c r="AB796" s="418">
        <v>7.3142993249999998E-3</v>
      </c>
      <c r="AC796" s="419">
        <v>4.7949997569764646E-2</v>
      </c>
      <c r="AD796" s="417">
        <v>3.4319249000000001E-3</v>
      </c>
      <c r="AE796" s="418">
        <v>1.54267019E-3</v>
      </c>
      <c r="AF796" s="419">
        <v>8.9291076895044123E-3</v>
      </c>
      <c r="AG796" s="417">
        <v>1.96124167E-2</v>
      </c>
      <c r="AH796" s="418">
        <v>7.7253334799999998E-3</v>
      </c>
      <c r="AI796" s="419">
        <v>1.0565858780876246E-2</v>
      </c>
      <c r="AJ796" s="417">
        <v>8.8250987000000006E-3</v>
      </c>
      <c r="AK796" s="418">
        <v>3.6341735150000002E-3</v>
      </c>
      <c r="AL796" s="419">
        <v>3.9345139932515736E-3</v>
      </c>
      <c r="AM796" s="417">
        <v>3.7850770300000003E-2</v>
      </c>
      <c r="AN796" s="418">
        <v>2.1556582255000001E-2</v>
      </c>
      <c r="AO796" s="419">
        <v>0.10548440109301742</v>
      </c>
      <c r="AP796" s="417">
        <v>0.1230123</v>
      </c>
      <c r="AQ796" s="418">
        <v>6.4981497499999999E-2</v>
      </c>
      <c r="AR796" s="440">
        <v>6.4981497499999999E-2</v>
      </c>
      <c r="AS796" s="425"/>
      <c r="AT796" s="426"/>
      <c r="AU796" s="426"/>
    </row>
    <row r="797" spans="1:47" x14ac:dyDescent="0.2">
      <c r="A797" s="231">
        <v>1994</v>
      </c>
      <c r="B797" s="232">
        <v>33</v>
      </c>
      <c r="C797" s="417">
        <v>2.4157565499999998</v>
      </c>
      <c r="D797" s="418">
        <v>1.0355900714999999</v>
      </c>
      <c r="E797" s="419">
        <v>5.5322441316354958</v>
      </c>
      <c r="F797" s="417">
        <v>0.97311296000000003</v>
      </c>
      <c r="G797" s="418">
        <v>0.43177755200000001</v>
      </c>
      <c r="H797" s="419">
        <v>1.3572099047674677</v>
      </c>
      <c r="I797" s="417">
        <v>1.7204025199999999</v>
      </c>
      <c r="J797" s="418">
        <v>2.7246887129999999</v>
      </c>
      <c r="K797" s="419">
        <v>7.409130094312748</v>
      </c>
      <c r="L797" s="420"/>
      <c r="M797" s="421"/>
      <c r="N797" s="419">
        <v>6.1556933003751278E-3</v>
      </c>
      <c r="O797" s="417">
        <v>0.12061205999999999</v>
      </c>
      <c r="P797" s="418">
        <v>6.46014595E-2</v>
      </c>
      <c r="Q797" s="419">
        <v>0.74530666793046907</v>
      </c>
      <c r="R797" s="425"/>
      <c r="S797" s="426"/>
      <c r="T797" s="419">
        <v>771.87828289678282</v>
      </c>
      <c r="U797" s="417">
        <v>6.2654804120229645E-4</v>
      </c>
      <c r="V797" s="418">
        <v>8.36951030057413E-4</v>
      </c>
      <c r="W797" s="419">
        <v>2.8527288971112457E-3</v>
      </c>
      <c r="X797" s="417">
        <v>7.4127608915906785E-4</v>
      </c>
      <c r="Y797" s="418">
        <v>9.9022619047619046E-4</v>
      </c>
      <c r="Z797" s="419">
        <v>3.8928534297813467E-3</v>
      </c>
      <c r="AA797" s="417">
        <v>1.2061812200000001E-2</v>
      </c>
      <c r="AB797" s="418">
        <v>7.3142993249999998E-3</v>
      </c>
      <c r="AC797" s="419">
        <v>4.7949997569764646E-2</v>
      </c>
      <c r="AD797" s="417">
        <v>3.4319249000000001E-3</v>
      </c>
      <c r="AE797" s="418">
        <v>1.54267019E-3</v>
      </c>
      <c r="AF797" s="419">
        <v>8.9291076895044123E-3</v>
      </c>
      <c r="AG797" s="417">
        <v>1.96124167E-2</v>
      </c>
      <c r="AH797" s="418">
        <v>7.7253334799999998E-3</v>
      </c>
      <c r="AI797" s="419">
        <v>1.0565858780876246E-2</v>
      </c>
      <c r="AJ797" s="417">
        <v>8.8250987000000006E-3</v>
      </c>
      <c r="AK797" s="418">
        <v>3.6341735150000002E-3</v>
      </c>
      <c r="AL797" s="419">
        <v>3.9345139932515736E-3</v>
      </c>
      <c r="AM797" s="417">
        <v>3.7850770300000003E-2</v>
      </c>
      <c r="AN797" s="418">
        <v>2.1556582255000001E-2</v>
      </c>
      <c r="AO797" s="419">
        <v>0.10548440109301742</v>
      </c>
      <c r="AP797" s="417">
        <v>0.1230123</v>
      </c>
      <c r="AQ797" s="418">
        <v>6.4981497499999999E-2</v>
      </c>
      <c r="AR797" s="440">
        <v>6.4981497499999999E-2</v>
      </c>
      <c r="AS797" s="425"/>
      <c r="AT797" s="426"/>
      <c r="AU797" s="426"/>
    </row>
    <row r="798" spans="1:47" x14ac:dyDescent="0.2">
      <c r="A798" s="231">
        <v>1994</v>
      </c>
      <c r="B798" s="232">
        <v>34</v>
      </c>
      <c r="C798" s="417">
        <v>2.4157565499999998</v>
      </c>
      <c r="D798" s="418">
        <v>1.0355900714999999</v>
      </c>
      <c r="E798" s="419">
        <v>5.5322441316354958</v>
      </c>
      <c r="F798" s="417">
        <v>0.97311296000000003</v>
      </c>
      <c r="G798" s="418">
        <v>0.43177755200000001</v>
      </c>
      <c r="H798" s="419">
        <v>1.3572099047674677</v>
      </c>
      <c r="I798" s="417">
        <v>1.7204025199999999</v>
      </c>
      <c r="J798" s="418">
        <v>2.7246887129999999</v>
      </c>
      <c r="K798" s="419">
        <v>7.409130094312748</v>
      </c>
      <c r="L798" s="420"/>
      <c r="M798" s="421"/>
      <c r="N798" s="419">
        <v>6.1556933003751278E-3</v>
      </c>
      <c r="O798" s="417">
        <v>0.12061205999999999</v>
      </c>
      <c r="P798" s="418">
        <v>6.46014595E-2</v>
      </c>
      <c r="Q798" s="419">
        <v>0.74530666793046907</v>
      </c>
      <c r="R798" s="425"/>
      <c r="S798" s="426"/>
      <c r="T798" s="419">
        <v>771.87828289678282</v>
      </c>
      <c r="U798" s="417">
        <v>6.2654804120229645E-4</v>
      </c>
      <c r="V798" s="418">
        <v>8.36951030057413E-4</v>
      </c>
      <c r="W798" s="419">
        <v>2.8527288971112457E-3</v>
      </c>
      <c r="X798" s="417">
        <v>7.4127608915906785E-4</v>
      </c>
      <c r="Y798" s="418">
        <v>9.9022619047619046E-4</v>
      </c>
      <c r="Z798" s="419">
        <v>3.8928534297813467E-3</v>
      </c>
      <c r="AA798" s="417">
        <v>1.2061812200000001E-2</v>
      </c>
      <c r="AB798" s="418">
        <v>7.3142993249999998E-3</v>
      </c>
      <c r="AC798" s="419">
        <v>4.7949997569764646E-2</v>
      </c>
      <c r="AD798" s="417">
        <v>3.4319249000000001E-3</v>
      </c>
      <c r="AE798" s="418">
        <v>1.54267019E-3</v>
      </c>
      <c r="AF798" s="419">
        <v>8.9291076895044123E-3</v>
      </c>
      <c r="AG798" s="417">
        <v>1.96124167E-2</v>
      </c>
      <c r="AH798" s="418">
        <v>7.7253334799999998E-3</v>
      </c>
      <c r="AI798" s="419">
        <v>1.0565858780876246E-2</v>
      </c>
      <c r="AJ798" s="417">
        <v>8.8250987000000006E-3</v>
      </c>
      <c r="AK798" s="418">
        <v>3.6341735150000002E-3</v>
      </c>
      <c r="AL798" s="419">
        <v>3.9345139932515736E-3</v>
      </c>
      <c r="AM798" s="417">
        <v>3.7850770300000003E-2</v>
      </c>
      <c r="AN798" s="418">
        <v>2.1556582255000001E-2</v>
      </c>
      <c r="AO798" s="419">
        <v>0.10548440109301742</v>
      </c>
      <c r="AP798" s="417">
        <v>0.1230123</v>
      </c>
      <c r="AQ798" s="418">
        <v>6.4981497499999999E-2</v>
      </c>
      <c r="AR798" s="440">
        <v>6.4981497499999999E-2</v>
      </c>
      <c r="AS798" s="425"/>
      <c r="AT798" s="426"/>
      <c r="AU798" s="426"/>
    </row>
    <row r="799" spans="1:47" x14ac:dyDescent="0.2">
      <c r="A799" s="231">
        <v>1994</v>
      </c>
      <c r="B799" s="232">
        <v>35</v>
      </c>
      <c r="C799" s="417">
        <v>2.4157565499999998</v>
      </c>
      <c r="D799" s="418">
        <v>1.0355900714999999</v>
      </c>
      <c r="E799" s="419">
        <v>5.5322441316354958</v>
      </c>
      <c r="F799" s="417">
        <v>0.97311296000000003</v>
      </c>
      <c r="G799" s="418">
        <v>0.43177755200000001</v>
      </c>
      <c r="H799" s="419">
        <v>1.3572099047674677</v>
      </c>
      <c r="I799" s="417">
        <v>1.7204025199999999</v>
      </c>
      <c r="J799" s="418">
        <v>2.7246887129999999</v>
      </c>
      <c r="K799" s="419">
        <v>7.409130094312748</v>
      </c>
      <c r="L799" s="420"/>
      <c r="M799" s="421"/>
      <c r="N799" s="419">
        <v>6.1556933003751278E-3</v>
      </c>
      <c r="O799" s="417">
        <v>0.12061205999999999</v>
      </c>
      <c r="P799" s="418">
        <v>6.46014595E-2</v>
      </c>
      <c r="Q799" s="419">
        <v>0.74530666793046907</v>
      </c>
      <c r="R799" s="425"/>
      <c r="S799" s="426"/>
      <c r="T799" s="419">
        <v>771.87828289678282</v>
      </c>
      <c r="U799" s="417">
        <v>6.2654804120229645E-4</v>
      </c>
      <c r="V799" s="418">
        <v>8.36951030057413E-4</v>
      </c>
      <c r="W799" s="419">
        <v>2.8527288971112457E-3</v>
      </c>
      <c r="X799" s="417">
        <v>7.4127608915906785E-4</v>
      </c>
      <c r="Y799" s="418">
        <v>9.9022619047619046E-4</v>
      </c>
      <c r="Z799" s="419">
        <v>3.8928534297813467E-3</v>
      </c>
      <c r="AA799" s="417">
        <v>1.2061812200000001E-2</v>
      </c>
      <c r="AB799" s="418">
        <v>7.3142993249999998E-3</v>
      </c>
      <c r="AC799" s="419">
        <v>4.7949997569764646E-2</v>
      </c>
      <c r="AD799" s="417">
        <v>3.4319249000000001E-3</v>
      </c>
      <c r="AE799" s="418">
        <v>1.54267019E-3</v>
      </c>
      <c r="AF799" s="419">
        <v>8.9291076895044123E-3</v>
      </c>
      <c r="AG799" s="417">
        <v>1.96124167E-2</v>
      </c>
      <c r="AH799" s="418">
        <v>7.7253334799999998E-3</v>
      </c>
      <c r="AI799" s="419">
        <v>1.0565858780876246E-2</v>
      </c>
      <c r="AJ799" s="417">
        <v>8.8250987000000006E-3</v>
      </c>
      <c r="AK799" s="418">
        <v>3.6341735150000002E-3</v>
      </c>
      <c r="AL799" s="419">
        <v>3.9345139932515736E-3</v>
      </c>
      <c r="AM799" s="417">
        <v>3.7850770300000003E-2</v>
      </c>
      <c r="AN799" s="418">
        <v>2.1556582255000001E-2</v>
      </c>
      <c r="AO799" s="419">
        <v>0.10548440109301742</v>
      </c>
      <c r="AP799" s="417">
        <v>0.1230123</v>
      </c>
      <c r="AQ799" s="418">
        <v>6.4981497499999999E-2</v>
      </c>
      <c r="AR799" s="440">
        <v>6.4981497499999999E-2</v>
      </c>
      <c r="AS799" s="425"/>
      <c r="AT799" s="426"/>
      <c r="AU799" s="426"/>
    </row>
    <row r="800" spans="1:47" x14ac:dyDescent="0.2">
      <c r="A800" s="231">
        <v>1994</v>
      </c>
      <c r="B800" s="232">
        <v>36</v>
      </c>
      <c r="C800" s="417">
        <v>2.4157565499999998</v>
      </c>
      <c r="D800" s="418">
        <v>1.0355900714999999</v>
      </c>
      <c r="E800" s="419">
        <v>5.5322441316354958</v>
      </c>
      <c r="F800" s="417">
        <v>0.97311296000000003</v>
      </c>
      <c r="G800" s="418">
        <v>0.43177755200000001</v>
      </c>
      <c r="H800" s="419">
        <v>1.3572099047674677</v>
      </c>
      <c r="I800" s="417">
        <v>1.7204025199999999</v>
      </c>
      <c r="J800" s="418">
        <v>2.7246887129999999</v>
      </c>
      <c r="K800" s="419">
        <v>7.409130094312748</v>
      </c>
      <c r="L800" s="420"/>
      <c r="M800" s="421"/>
      <c r="N800" s="419">
        <v>6.1556933003751278E-3</v>
      </c>
      <c r="O800" s="417">
        <v>0.12061205999999999</v>
      </c>
      <c r="P800" s="418">
        <v>6.46014595E-2</v>
      </c>
      <c r="Q800" s="419">
        <v>0.74530666793046907</v>
      </c>
      <c r="R800" s="425"/>
      <c r="S800" s="426"/>
      <c r="T800" s="419">
        <v>771.87828289678282</v>
      </c>
      <c r="U800" s="417">
        <v>6.2654804120229645E-4</v>
      </c>
      <c r="V800" s="418">
        <v>8.36951030057413E-4</v>
      </c>
      <c r="W800" s="419">
        <v>2.8527288971112457E-3</v>
      </c>
      <c r="X800" s="417">
        <v>7.4127608915906785E-4</v>
      </c>
      <c r="Y800" s="418">
        <v>9.9022619047619046E-4</v>
      </c>
      <c r="Z800" s="419">
        <v>3.8928534297813467E-3</v>
      </c>
      <c r="AA800" s="417">
        <v>1.2061812200000001E-2</v>
      </c>
      <c r="AB800" s="418">
        <v>7.3142993249999998E-3</v>
      </c>
      <c r="AC800" s="419">
        <v>4.7949997569764646E-2</v>
      </c>
      <c r="AD800" s="417">
        <v>3.4319249000000001E-3</v>
      </c>
      <c r="AE800" s="418">
        <v>1.54267019E-3</v>
      </c>
      <c r="AF800" s="419">
        <v>8.9291076895044123E-3</v>
      </c>
      <c r="AG800" s="417">
        <v>1.96124167E-2</v>
      </c>
      <c r="AH800" s="418">
        <v>7.7253334799999998E-3</v>
      </c>
      <c r="AI800" s="419">
        <v>1.0565858780876246E-2</v>
      </c>
      <c r="AJ800" s="417">
        <v>8.8250987000000006E-3</v>
      </c>
      <c r="AK800" s="418">
        <v>3.6341735150000002E-3</v>
      </c>
      <c r="AL800" s="419">
        <v>3.9345139932515736E-3</v>
      </c>
      <c r="AM800" s="417">
        <v>3.7850770300000003E-2</v>
      </c>
      <c r="AN800" s="418">
        <v>2.1556582255000001E-2</v>
      </c>
      <c r="AO800" s="419">
        <v>0.10548440109301742</v>
      </c>
      <c r="AP800" s="417">
        <v>0.1230123</v>
      </c>
      <c r="AQ800" s="418">
        <v>6.4981497499999999E-2</v>
      </c>
      <c r="AR800" s="440">
        <v>6.4981497499999999E-2</v>
      </c>
      <c r="AS800" s="425"/>
      <c r="AT800" s="426"/>
      <c r="AU800" s="426"/>
    </row>
    <row r="801" spans="1:47" x14ac:dyDescent="0.2">
      <c r="A801" s="231">
        <v>1994</v>
      </c>
      <c r="B801" s="232">
        <v>37</v>
      </c>
      <c r="C801" s="417">
        <v>2.4157565499999998</v>
      </c>
      <c r="D801" s="418">
        <v>1.0355900714999999</v>
      </c>
      <c r="E801" s="419">
        <v>5.5322441316354958</v>
      </c>
      <c r="F801" s="417">
        <v>0.97311296000000003</v>
      </c>
      <c r="G801" s="418">
        <v>0.43177755200000001</v>
      </c>
      <c r="H801" s="419">
        <v>1.3572099047674677</v>
      </c>
      <c r="I801" s="417">
        <v>1.7204025199999999</v>
      </c>
      <c r="J801" s="418">
        <v>2.7246887129999999</v>
      </c>
      <c r="K801" s="419">
        <v>7.409130094312748</v>
      </c>
      <c r="L801" s="420"/>
      <c r="M801" s="421"/>
      <c r="N801" s="419">
        <v>6.1556933003751278E-3</v>
      </c>
      <c r="O801" s="417">
        <v>0.12061205999999999</v>
      </c>
      <c r="P801" s="418">
        <v>6.46014595E-2</v>
      </c>
      <c r="Q801" s="419">
        <v>0.74530666793046907</v>
      </c>
      <c r="R801" s="425"/>
      <c r="S801" s="426"/>
      <c r="T801" s="419">
        <v>771.87828289678282</v>
      </c>
      <c r="U801" s="417">
        <v>6.2654804120229645E-4</v>
      </c>
      <c r="V801" s="418">
        <v>8.36951030057413E-4</v>
      </c>
      <c r="W801" s="419">
        <v>2.8527288971112457E-3</v>
      </c>
      <c r="X801" s="417">
        <v>7.4127608915906785E-4</v>
      </c>
      <c r="Y801" s="418">
        <v>9.9022619047619046E-4</v>
      </c>
      <c r="Z801" s="419">
        <v>3.8928534297813467E-3</v>
      </c>
      <c r="AA801" s="417">
        <v>1.2061812200000001E-2</v>
      </c>
      <c r="AB801" s="418">
        <v>7.3142993249999998E-3</v>
      </c>
      <c r="AC801" s="419">
        <v>4.7949997569764646E-2</v>
      </c>
      <c r="AD801" s="417">
        <v>3.4319249000000001E-3</v>
      </c>
      <c r="AE801" s="418">
        <v>1.54267019E-3</v>
      </c>
      <c r="AF801" s="419">
        <v>8.9291076895044123E-3</v>
      </c>
      <c r="AG801" s="417">
        <v>1.96124167E-2</v>
      </c>
      <c r="AH801" s="418">
        <v>7.7253334799999998E-3</v>
      </c>
      <c r="AI801" s="419">
        <v>1.0565858780876246E-2</v>
      </c>
      <c r="AJ801" s="417">
        <v>8.8250987000000006E-3</v>
      </c>
      <c r="AK801" s="418">
        <v>3.6341735150000002E-3</v>
      </c>
      <c r="AL801" s="419">
        <v>3.9345139932515736E-3</v>
      </c>
      <c r="AM801" s="417">
        <v>3.7850770300000003E-2</v>
      </c>
      <c r="AN801" s="418">
        <v>2.1556582255000001E-2</v>
      </c>
      <c r="AO801" s="419">
        <v>0.10548440109301742</v>
      </c>
      <c r="AP801" s="417">
        <v>0.1230123</v>
      </c>
      <c r="AQ801" s="418">
        <v>6.4981497499999999E-2</v>
      </c>
      <c r="AR801" s="440">
        <v>6.4981497499999999E-2</v>
      </c>
      <c r="AS801" s="425"/>
      <c r="AT801" s="426"/>
      <c r="AU801" s="426"/>
    </row>
    <row r="802" spans="1:47" x14ac:dyDescent="0.2">
      <c r="A802" s="231">
        <v>1994</v>
      </c>
      <c r="B802" s="232">
        <v>38</v>
      </c>
      <c r="C802" s="417">
        <v>2.4157565499999998</v>
      </c>
      <c r="D802" s="418">
        <v>1.0355900714999999</v>
      </c>
      <c r="E802" s="419">
        <v>5.5322441316354958</v>
      </c>
      <c r="F802" s="417">
        <v>0.97311296000000003</v>
      </c>
      <c r="G802" s="418">
        <v>0.43177755200000001</v>
      </c>
      <c r="H802" s="419">
        <v>1.3572099047674677</v>
      </c>
      <c r="I802" s="417">
        <v>1.7204025199999999</v>
      </c>
      <c r="J802" s="418">
        <v>2.7246887129999999</v>
      </c>
      <c r="K802" s="419">
        <v>7.409130094312748</v>
      </c>
      <c r="L802" s="420"/>
      <c r="M802" s="421"/>
      <c r="N802" s="419">
        <v>6.1556933003751278E-3</v>
      </c>
      <c r="O802" s="417">
        <v>0.12061205999999999</v>
      </c>
      <c r="P802" s="418">
        <v>6.46014595E-2</v>
      </c>
      <c r="Q802" s="419">
        <v>0.74530666793046907</v>
      </c>
      <c r="R802" s="425"/>
      <c r="S802" s="426"/>
      <c r="T802" s="419">
        <v>771.87828289678282</v>
      </c>
      <c r="U802" s="417">
        <v>6.2654804120229645E-4</v>
      </c>
      <c r="V802" s="418">
        <v>8.36951030057413E-4</v>
      </c>
      <c r="W802" s="419">
        <v>2.8527288971112457E-3</v>
      </c>
      <c r="X802" s="417">
        <v>7.4127608915906785E-4</v>
      </c>
      <c r="Y802" s="418">
        <v>9.9022619047619046E-4</v>
      </c>
      <c r="Z802" s="419">
        <v>3.8928534297813467E-3</v>
      </c>
      <c r="AA802" s="417">
        <v>1.2061812200000001E-2</v>
      </c>
      <c r="AB802" s="418">
        <v>7.3142993249999998E-3</v>
      </c>
      <c r="AC802" s="419">
        <v>4.7949997569764646E-2</v>
      </c>
      <c r="AD802" s="417">
        <v>3.4319249000000001E-3</v>
      </c>
      <c r="AE802" s="418">
        <v>1.54267019E-3</v>
      </c>
      <c r="AF802" s="419">
        <v>8.9291076895044123E-3</v>
      </c>
      <c r="AG802" s="417">
        <v>1.96124167E-2</v>
      </c>
      <c r="AH802" s="418">
        <v>7.7253334799999998E-3</v>
      </c>
      <c r="AI802" s="419">
        <v>1.0565858780876246E-2</v>
      </c>
      <c r="AJ802" s="417">
        <v>8.8250987000000006E-3</v>
      </c>
      <c r="AK802" s="418">
        <v>3.6341735150000002E-3</v>
      </c>
      <c r="AL802" s="419">
        <v>3.9345139932515736E-3</v>
      </c>
      <c r="AM802" s="417">
        <v>3.7850770300000003E-2</v>
      </c>
      <c r="AN802" s="418">
        <v>2.1556582255000001E-2</v>
      </c>
      <c r="AO802" s="419">
        <v>0.10548440109301742</v>
      </c>
      <c r="AP802" s="417">
        <v>0.1230123</v>
      </c>
      <c r="AQ802" s="418">
        <v>6.4981497499999999E-2</v>
      </c>
      <c r="AR802" s="440">
        <v>6.4981497499999999E-2</v>
      </c>
      <c r="AS802" s="425"/>
      <c r="AT802" s="426"/>
      <c r="AU802" s="426"/>
    </row>
    <row r="803" spans="1:47" x14ac:dyDescent="0.2">
      <c r="A803" s="231">
        <v>1994</v>
      </c>
      <c r="B803" s="232">
        <v>39</v>
      </c>
      <c r="C803" s="417">
        <v>2.4157565499999998</v>
      </c>
      <c r="D803" s="418">
        <v>1.0355900714999999</v>
      </c>
      <c r="E803" s="419">
        <v>5.5322441316354958</v>
      </c>
      <c r="F803" s="417">
        <v>0.97311296000000003</v>
      </c>
      <c r="G803" s="418">
        <v>0.43177755200000001</v>
      </c>
      <c r="H803" s="419">
        <v>1.3572099047674677</v>
      </c>
      <c r="I803" s="417">
        <v>1.7204025199999999</v>
      </c>
      <c r="J803" s="418">
        <v>2.7246887129999999</v>
      </c>
      <c r="K803" s="419">
        <v>7.409130094312748</v>
      </c>
      <c r="L803" s="420"/>
      <c r="M803" s="421"/>
      <c r="N803" s="419">
        <v>6.1556933003751278E-3</v>
      </c>
      <c r="O803" s="417">
        <v>0.12061205999999999</v>
      </c>
      <c r="P803" s="418">
        <v>6.46014595E-2</v>
      </c>
      <c r="Q803" s="419">
        <v>0.74530666793046907</v>
      </c>
      <c r="R803" s="425"/>
      <c r="S803" s="426"/>
      <c r="T803" s="419">
        <v>771.87828289678282</v>
      </c>
      <c r="U803" s="417">
        <v>6.2654804120229645E-4</v>
      </c>
      <c r="V803" s="418">
        <v>8.36951030057413E-4</v>
      </c>
      <c r="W803" s="419">
        <v>2.8527288971112457E-3</v>
      </c>
      <c r="X803" s="417">
        <v>7.4127608915906785E-4</v>
      </c>
      <c r="Y803" s="418">
        <v>9.9022619047619046E-4</v>
      </c>
      <c r="Z803" s="419">
        <v>3.8928534297813467E-3</v>
      </c>
      <c r="AA803" s="417">
        <v>1.2061812200000001E-2</v>
      </c>
      <c r="AB803" s="418">
        <v>7.3142993249999998E-3</v>
      </c>
      <c r="AC803" s="419">
        <v>4.7949997569764646E-2</v>
      </c>
      <c r="AD803" s="417">
        <v>3.4319249000000001E-3</v>
      </c>
      <c r="AE803" s="418">
        <v>1.54267019E-3</v>
      </c>
      <c r="AF803" s="419">
        <v>8.9291076895044123E-3</v>
      </c>
      <c r="AG803" s="417">
        <v>1.96124167E-2</v>
      </c>
      <c r="AH803" s="418">
        <v>7.7253334799999998E-3</v>
      </c>
      <c r="AI803" s="419">
        <v>1.0565858780876246E-2</v>
      </c>
      <c r="AJ803" s="417">
        <v>8.8250987000000006E-3</v>
      </c>
      <c r="AK803" s="418">
        <v>3.6341735150000002E-3</v>
      </c>
      <c r="AL803" s="419">
        <v>3.9345139932515736E-3</v>
      </c>
      <c r="AM803" s="417">
        <v>3.7850770300000003E-2</v>
      </c>
      <c r="AN803" s="418">
        <v>2.1556582255000001E-2</v>
      </c>
      <c r="AO803" s="419">
        <v>0.10548440109301742</v>
      </c>
      <c r="AP803" s="417">
        <v>0.1230123</v>
      </c>
      <c r="AQ803" s="418">
        <v>6.4981497499999999E-2</v>
      </c>
      <c r="AR803" s="440">
        <v>6.4981497499999999E-2</v>
      </c>
      <c r="AS803" s="425"/>
      <c r="AT803" s="426"/>
      <c r="AU803" s="426"/>
    </row>
    <row r="804" spans="1:47" ht="13.5" thickBot="1" x14ac:dyDescent="0.25">
      <c r="A804" s="233">
        <v>1994</v>
      </c>
      <c r="B804" s="234">
        <v>40</v>
      </c>
      <c r="C804" s="428">
        <v>2.4157565499999998</v>
      </c>
      <c r="D804" s="429">
        <v>1.0355900714999999</v>
      </c>
      <c r="E804" s="430">
        <v>5.5322441316354958</v>
      </c>
      <c r="F804" s="428">
        <v>0.97311296000000003</v>
      </c>
      <c r="G804" s="429">
        <v>0.43177755200000001</v>
      </c>
      <c r="H804" s="430">
        <v>1.3572099047674677</v>
      </c>
      <c r="I804" s="428">
        <v>1.7204025199999999</v>
      </c>
      <c r="J804" s="429">
        <v>2.7246887129999999</v>
      </c>
      <c r="K804" s="430">
        <v>7.409130094312748</v>
      </c>
      <c r="L804" s="431"/>
      <c r="M804" s="432"/>
      <c r="N804" s="430">
        <v>6.1556933003751278E-3</v>
      </c>
      <c r="O804" s="428">
        <v>0.12061205999999999</v>
      </c>
      <c r="P804" s="429">
        <v>6.46014595E-2</v>
      </c>
      <c r="Q804" s="430">
        <v>0.74530666793046907</v>
      </c>
      <c r="R804" s="433"/>
      <c r="S804" s="434"/>
      <c r="T804" s="430">
        <v>771.87828289678282</v>
      </c>
      <c r="U804" s="428">
        <v>6.2654804120229645E-4</v>
      </c>
      <c r="V804" s="429">
        <v>8.36951030057413E-4</v>
      </c>
      <c r="W804" s="430">
        <v>2.8527288971112457E-3</v>
      </c>
      <c r="X804" s="428">
        <v>7.4127608915906785E-4</v>
      </c>
      <c r="Y804" s="429">
        <v>9.9022619047619046E-4</v>
      </c>
      <c r="Z804" s="430">
        <v>3.8928534297813467E-3</v>
      </c>
      <c r="AA804" s="428">
        <v>1.2061812200000001E-2</v>
      </c>
      <c r="AB804" s="429">
        <v>7.3142993249999998E-3</v>
      </c>
      <c r="AC804" s="430">
        <v>4.7949997569764646E-2</v>
      </c>
      <c r="AD804" s="428">
        <v>3.4319249000000001E-3</v>
      </c>
      <c r="AE804" s="429">
        <v>1.54267019E-3</v>
      </c>
      <c r="AF804" s="430">
        <v>8.9291076895044123E-3</v>
      </c>
      <c r="AG804" s="428">
        <v>1.96124167E-2</v>
      </c>
      <c r="AH804" s="429">
        <v>7.7253334799999998E-3</v>
      </c>
      <c r="AI804" s="430">
        <v>1.0565858780876246E-2</v>
      </c>
      <c r="AJ804" s="428">
        <v>8.8250987000000006E-3</v>
      </c>
      <c r="AK804" s="429">
        <v>3.6341735150000002E-3</v>
      </c>
      <c r="AL804" s="430">
        <v>3.9345139932515736E-3</v>
      </c>
      <c r="AM804" s="428">
        <v>3.7850770300000003E-2</v>
      </c>
      <c r="AN804" s="429">
        <v>2.1556582255000001E-2</v>
      </c>
      <c r="AO804" s="430">
        <v>0.10548440109301742</v>
      </c>
      <c r="AP804" s="428">
        <v>0.1230123</v>
      </c>
      <c r="AQ804" s="429">
        <v>6.4981497499999999E-2</v>
      </c>
      <c r="AR804" s="441">
        <v>6.4981497499999999E-2</v>
      </c>
      <c r="AS804" s="433"/>
      <c r="AT804" s="434"/>
      <c r="AU804" s="434"/>
    </row>
    <row r="805" spans="1:47" x14ac:dyDescent="0.2">
      <c r="A805" s="229">
        <v>1995</v>
      </c>
      <c r="B805" s="230">
        <v>1</v>
      </c>
      <c r="C805" s="409">
        <v>0.84374800999999999</v>
      </c>
      <c r="D805" s="410">
        <v>0.60991292850000001</v>
      </c>
      <c r="E805" s="436">
        <v>1.4356523875650682</v>
      </c>
      <c r="F805" s="409">
        <v>0.18324899</v>
      </c>
      <c r="G805" s="410">
        <v>0.1502708405</v>
      </c>
      <c r="H805" s="436">
        <v>0.33878955742846345</v>
      </c>
      <c r="I805" s="409">
        <v>0.96000748000000002</v>
      </c>
      <c r="J805" s="410">
        <v>2.5460419124999998</v>
      </c>
      <c r="K805" s="436">
        <v>7.0464898237588454</v>
      </c>
      <c r="L805" s="412"/>
      <c r="M805" s="413"/>
      <c r="N805" s="436">
        <v>4.5370829180704994E-2</v>
      </c>
      <c r="O805" s="409">
        <v>0.12391239</v>
      </c>
      <c r="P805" s="410">
        <v>7.1147113999999997E-2</v>
      </c>
      <c r="Q805" s="436">
        <v>0.42165750291510534</v>
      </c>
      <c r="R805" s="414"/>
      <c r="S805" s="415"/>
      <c r="T805" s="436">
        <v>753.01577018885371</v>
      </c>
      <c r="U805" s="409">
        <v>6.2654804120229645E-4</v>
      </c>
      <c r="V805" s="410">
        <v>8.36951030057413E-4</v>
      </c>
      <c r="W805" s="436">
        <v>7.2226882950188404E-4</v>
      </c>
      <c r="X805" s="409">
        <v>7.4127608915906785E-4</v>
      </c>
      <c r="Y805" s="410">
        <v>9.9022619047619046E-4</v>
      </c>
      <c r="Z805" s="436">
        <v>2.5228247970568631E-3</v>
      </c>
      <c r="AA805" s="409">
        <v>2.2606636000000002E-3</v>
      </c>
      <c r="AB805" s="410">
        <v>3.6408885400000001E-3</v>
      </c>
      <c r="AC805" s="436">
        <v>1.1969375296199609E-2</v>
      </c>
      <c r="AD805" s="409">
        <v>6.4341859999999997E-4</v>
      </c>
      <c r="AE805" s="410">
        <v>5.4474744000000002E-4</v>
      </c>
      <c r="AF805" s="436">
        <v>2.2288986382136846E-3</v>
      </c>
      <c r="AG805" s="409">
        <v>3.6756825000000002E-3</v>
      </c>
      <c r="AH805" s="410">
        <v>2.1188266850000002E-3</v>
      </c>
      <c r="AI805" s="436">
        <v>2.6374679626049186E-3</v>
      </c>
      <c r="AJ805" s="409">
        <v>1.654031E-3</v>
      </c>
      <c r="AK805" s="410">
        <v>1.097278245E-3</v>
      </c>
      <c r="AL805" s="436">
        <v>9.8214287119406055E-4</v>
      </c>
      <c r="AM805" s="409">
        <v>7.0946561E-3</v>
      </c>
      <c r="AN805" s="410">
        <v>1.015172785E-2</v>
      </c>
      <c r="AO805" s="436">
        <v>2.633123772402448E-2</v>
      </c>
      <c r="AP805" s="409">
        <v>0.12631263000000001</v>
      </c>
      <c r="AQ805" s="410">
        <v>7.1527151999999997E-2</v>
      </c>
      <c r="AR805" s="439">
        <v>7.1527151999999997E-2</v>
      </c>
      <c r="AS805" s="414"/>
      <c r="AT805" s="415"/>
      <c r="AU805" s="415"/>
    </row>
    <row r="806" spans="1:47" x14ac:dyDescent="0.2">
      <c r="A806" s="231">
        <v>1995</v>
      </c>
      <c r="B806" s="232">
        <v>2</v>
      </c>
      <c r="C806" s="417">
        <v>0.89025968</v>
      </c>
      <c r="D806" s="418">
        <v>0.6224293005</v>
      </c>
      <c r="E806" s="437">
        <v>1.436382754195245</v>
      </c>
      <c r="F806" s="417">
        <v>0.20809300999999999</v>
      </c>
      <c r="G806" s="418">
        <v>0.16100367300000001</v>
      </c>
      <c r="H806" s="437">
        <v>0.339335118574142</v>
      </c>
      <c r="I806" s="417">
        <v>1.0025717999999999</v>
      </c>
      <c r="J806" s="418">
        <v>2.5580129930000002</v>
      </c>
      <c r="K806" s="437">
        <v>7.0496821377531198</v>
      </c>
      <c r="L806" s="420"/>
      <c r="M806" s="421"/>
      <c r="N806" s="437">
        <v>4.5394401242689689E-2</v>
      </c>
      <c r="O806" s="417">
        <v>0.12391239</v>
      </c>
      <c r="P806" s="418">
        <v>7.1147113999999997E-2</v>
      </c>
      <c r="Q806" s="437">
        <v>0.42172857288856541</v>
      </c>
      <c r="R806" s="422"/>
      <c r="S806" s="423"/>
      <c r="T806" s="437">
        <v>753.02072560222109</v>
      </c>
      <c r="U806" s="417">
        <v>6.2654804120229645E-4</v>
      </c>
      <c r="V806" s="418">
        <v>8.36951030057413E-4</v>
      </c>
      <c r="W806" s="437">
        <v>7.228096273264996E-4</v>
      </c>
      <c r="X806" s="417">
        <v>7.4127608915906785E-4</v>
      </c>
      <c r="Y806" s="418">
        <v>9.9022619047619046E-4</v>
      </c>
      <c r="Z806" s="437">
        <v>2.5279102235073797E-3</v>
      </c>
      <c r="AA806" s="417">
        <v>2.5667728E-3</v>
      </c>
      <c r="AB806" s="418">
        <v>3.7874851350000001E-3</v>
      </c>
      <c r="AC806" s="437">
        <v>1.1988655582181443E-2</v>
      </c>
      <c r="AD806" s="417">
        <v>7.3027179999999995E-4</v>
      </c>
      <c r="AE806" s="418">
        <v>5.8287734999999999E-4</v>
      </c>
      <c r="AF806" s="437">
        <v>2.232489045920486E-3</v>
      </c>
      <c r="AG806" s="417">
        <v>4.1737231000000003E-3</v>
      </c>
      <c r="AH806" s="418">
        <v>2.33004354E-3</v>
      </c>
      <c r="AI806" s="437">
        <v>2.6417154245606317E-3</v>
      </c>
      <c r="AJ806" s="417">
        <v>1.8779650000000001E-3</v>
      </c>
      <c r="AK806" s="418">
        <v>1.1935145899999999E-3</v>
      </c>
      <c r="AL806" s="437">
        <v>9.8372296721347015E-4</v>
      </c>
      <c r="AM806" s="417">
        <v>8.0551567999999994E-3</v>
      </c>
      <c r="AN806" s="418">
        <v>1.060231241E-2</v>
      </c>
      <c r="AO806" s="437">
        <v>2.6373617030785418E-2</v>
      </c>
      <c r="AP806" s="417">
        <v>0.12631263000000001</v>
      </c>
      <c r="AQ806" s="418">
        <v>7.1527151999999997E-2</v>
      </c>
      <c r="AR806" s="440">
        <v>7.1527151999999997E-2</v>
      </c>
      <c r="AS806" s="422"/>
      <c r="AT806" s="423"/>
      <c r="AU806" s="423"/>
    </row>
    <row r="807" spans="1:47" x14ac:dyDescent="0.2">
      <c r="A807" s="231">
        <v>1995</v>
      </c>
      <c r="B807" s="232">
        <v>3</v>
      </c>
      <c r="C807" s="417">
        <v>0.94519976999999999</v>
      </c>
      <c r="D807" s="418">
        <v>0.63704961250000003</v>
      </c>
      <c r="E807" s="437">
        <v>1.4372119844070255</v>
      </c>
      <c r="F807" s="417">
        <v>0.2362303</v>
      </c>
      <c r="G807" s="418">
        <v>0.173018493</v>
      </c>
      <c r="H807" s="437">
        <v>0.3400413511027181</v>
      </c>
      <c r="I807" s="417">
        <v>1.04935288</v>
      </c>
      <c r="J807" s="418">
        <v>2.5709807659999999</v>
      </c>
      <c r="K807" s="437">
        <v>7.0498300719024591</v>
      </c>
      <c r="L807" s="420"/>
      <c r="M807" s="421"/>
      <c r="N807" s="437">
        <v>4.5394728205967683E-2</v>
      </c>
      <c r="O807" s="417">
        <v>0.12391239</v>
      </c>
      <c r="P807" s="418">
        <v>7.1147113999999997E-2</v>
      </c>
      <c r="Q807" s="437">
        <v>0.42172421901116613</v>
      </c>
      <c r="R807" s="422"/>
      <c r="S807" s="423"/>
      <c r="T807" s="437">
        <v>753.42400193732442</v>
      </c>
      <c r="U807" s="417">
        <v>6.2654804120229645E-4</v>
      </c>
      <c r="V807" s="418">
        <v>8.36951030057413E-4</v>
      </c>
      <c r="W807" s="437">
        <v>7.2485876088697961E-4</v>
      </c>
      <c r="X807" s="417">
        <v>7.4127608915906785E-4</v>
      </c>
      <c r="Y807" s="418">
        <v>9.9022619047619046E-4</v>
      </c>
      <c r="Z807" s="437">
        <v>2.5345354318162153E-3</v>
      </c>
      <c r="AA807" s="417">
        <v>2.9139356000000001E-3</v>
      </c>
      <c r="AB807" s="418">
        <v>3.9520245250000002E-3</v>
      </c>
      <c r="AC807" s="437">
        <v>1.2013605201693492E-2</v>
      </c>
      <c r="AD807" s="417">
        <v>8.2877799999999996E-4</v>
      </c>
      <c r="AE807" s="418">
        <v>6.2561178999999997E-4</v>
      </c>
      <c r="AF807" s="437">
        <v>2.2371401820964619E-3</v>
      </c>
      <c r="AG807" s="417">
        <v>4.7377002999999997E-3</v>
      </c>
      <c r="AH807" s="418">
        <v>2.564705865E-3</v>
      </c>
      <c r="AI807" s="437">
        <v>2.6472178555178852E-3</v>
      </c>
      <c r="AJ807" s="417">
        <v>2.1323555E-3</v>
      </c>
      <c r="AK807" s="418">
        <v>1.3002100300000001E-3</v>
      </c>
      <c r="AL807" s="437">
        <v>9.8577335480801035E-4</v>
      </c>
      <c r="AM807" s="417">
        <v>9.1430129000000006E-3</v>
      </c>
      <c r="AN807" s="418">
        <v>1.110816098E-2</v>
      </c>
      <c r="AO807" s="437">
        <v>2.6428567515300747E-2</v>
      </c>
      <c r="AP807" s="417">
        <v>0.12631263000000001</v>
      </c>
      <c r="AQ807" s="418">
        <v>7.1527151999999997E-2</v>
      </c>
      <c r="AR807" s="440">
        <v>7.1527151999999997E-2</v>
      </c>
      <c r="AS807" s="422"/>
      <c r="AT807" s="423"/>
      <c r="AU807" s="423"/>
    </row>
    <row r="808" spans="1:47" x14ac:dyDescent="0.2">
      <c r="A808" s="231">
        <v>1995</v>
      </c>
      <c r="B808" s="232">
        <v>4</v>
      </c>
      <c r="C808" s="417">
        <v>1.0001023200000001</v>
      </c>
      <c r="D808" s="418">
        <v>0.65130620100000003</v>
      </c>
      <c r="E808" s="437">
        <v>1.4381846745517051</v>
      </c>
      <c r="F808" s="417">
        <v>0.26378425999999999</v>
      </c>
      <c r="G808" s="418">
        <v>0.184502007</v>
      </c>
      <c r="H808" s="437">
        <v>0.34080518640329027</v>
      </c>
      <c r="I808" s="417">
        <v>1.0940034000000001</v>
      </c>
      <c r="J808" s="418">
        <v>2.5829845284999999</v>
      </c>
      <c r="K808" s="437">
        <v>7.0525662508951843</v>
      </c>
      <c r="L808" s="420"/>
      <c r="M808" s="421"/>
      <c r="N808" s="437">
        <v>4.541456722344836E-2</v>
      </c>
      <c r="O808" s="417">
        <v>0.12391239</v>
      </c>
      <c r="P808" s="418">
        <v>7.1147113999999997E-2</v>
      </c>
      <c r="Q808" s="437">
        <v>0.42178218049657201</v>
      </c>
      <c r="R808" s="422"/>
      <c r="S808" s="423"/>
      <c r="T808" s="437">
        <v>753.84545887159197</v>
      </c>
      <c r="U808" s="417">
        <v>6.2654804120229645E-4</v>
      </c>
      <c r="V808" s="418">
        <v>8.36951030057413E-4</v>
      </c>
      <c r="W808" s="437">
        <v>7.2620180586208951E-4</v>
      </c>
      <c r="X808" s="417">
        <v>7.4127608915906785E-4</v>
      </c>
      <c r="Y808" s="418">
        <v>9.9022619047619046E-4</v>
      </c>
      <c r="Z808" s="437">
        <v>2.5416634063037328E-3</v>
      </c>
      <c r="AA808" s="417">
        <v>3.2542451999999999E-3</v>
      </c>
      <c r="AB808" s="418">
        <v>4.1093691049999999E-3</v>
      </c>
      <c r="AC808" s="437">
        <v>1.2040585903511227E-2</v>
      </c>
      <c r="AD808" s="417">
        <v>9.2589240000000002E-4</v>
      </c>
      <c r="AE808" s="418">
        <v>6.6637847999999995E-4</v>
      </c>
      <c r="AF808" s="437">
        <v>2.2421636422453955E-3</v>
      </c>
      <c r="AG808" s="417">
        <v>5.2909100999999998E-3</v>
      </c>
      <c r="AH808" s="418">
        <v>2.7899599050000001E-3</v>
      </c>
      <c r="AI808" s="437">
        <v>2.6531572084104462E-3</v>
      </c>
      <c r="AJ808" s="417">
        <v>2.3807309E-3</v>
      </c>
      <c r="AK808" s="418">
        <v>1.40288875E-3</v>
      </c>
      <c r="AL808" s="437">
        <v>9.879870349294459E-4</v>
      </c>
      <c r="AM808" s="417">
        <v>1.02109078E-2</v>
      </c>
      <c r="AN808" s="418">
        <v>1.1591070645E-2</v>
      </c>
      <c r="AO808" s="437">
        <v>2.6487876719602146E-2</v>
      </c>
      <c r="AP808" s="417">
        <v>0.12631263000000001</v>
      </c>
      <c r="AQ808" s="418">
        <v>7.1527151999999997E-2</v>
      </c>
      <c r="AR808" s="440">
        <v>7.1527151999999997E-2</v>
      </c>
      <c r="AS808" s="422"/>
      <c r="AT808" s="423"/>
      <c r="AU808" s="423"/>
    </row>
    <row r="809" spans="1:47" x14ac:dyDescent="0.2">
      <c r="A809" s="231">
        <v>1995</v>
      </c>
      <c r="B809" s="232">
        <v>5</v>
      </c>
      <c r="C809" s="417">
        <v>1.0551174699999999</v>
      </c>
      <c r="D809" s="418">
        <v>0.66526434099999998</v>
      </c>
      <c r="E809" s="437">
        <v>5.685579809842368</v>
      </c>
      <c r="F809" s="417">
        <v>0.29092627999999998</v>
      </c>
      <c r="G809" s="418">
        <v>0.19555653200000001</v>
      </c>
      <c r="H809" s="437">
        <v>1.3166699076245212</v>
      </c>
      <c r="I809" s="417">
        <v>1.1368229299999999</v>
      </c>
      <c r="J809" s="418">
        <v>2.594134216</v>
      </c>
      <c r="K809" s="437">
        <v>7.1680746969083859</v>
      </c>
      <c r="L809" s="420"/>
      <c r="M809" s="421"/>
      <c r="N809" s="437">
        <v>4.6282907131861749E-2</v>
      </c>
      <c r="O809" s="417">
        <v>0.12391239</v>
      </c>
      <c r="P809" s="418">
        <v>7.1147113999999997E-2</v>
      </c>
      <c r="Q809" s="437">
        <v>0.77634938813608156</v>
      </c>
      <c r="R809" s="422"/>
      <c r="S809" s="423"/>
      <c r="T809" s="437">
        <v>754.14504238329209</v>
      </c>
      <c r="U809" s="417">
        <v>6.2654804120229645E-4</v>
      </c>
      <c r="V809" s="418">
        <v>8.36951030057413E-4</v>
      </c>
      <c r="W809" s="437">
        <v>2.8039352534471353E-3</v>
      </c>
      <c r="X809" s="417">
        <v>7.4127608915906785E-4</v>
      </c>
      <c r="Y809" s="418">
        <v>9.9022619047619046E-4</v>
      </c>
      <c r="Z809" s="437">
        <v>3.0142771950353153E-3</v>
      </c>
      <c r="AA809" s="417">
        <v>3.5889626E-3</v>
      </c>
      <c r="AB809" s="418">
        <v>4.259730275E-3</v>
      </c>
      <c r="AC809" s="437">
        <v>4.6517687026256721E-2</v>
      </c>
      <c r="AD809" s="417">
        <v>1.0209868E-3</v>
      </c>
      <c r="AE809" s="418">
        <v>7.0553284500000002E-4</v>
      </c>
      <c r="AF809" s="437">
        <v>8.662391837051071E-3</v>
      </c>
      <c r="AG809" s="417">
        <v>5.8351673000000001E-3</v>
      </c>
      <c r="AH809" s="418">
        <v>3.0065916750000002E-3</v>
      </c>
      <c r="AI809" s="437">
        <v>1.0250245316533834E-2</v>
      </c>
      <c r="AJ809" s="417">
        <v>2.6259058999999999E-3</v>
      </c>
      <c r="AK809" s="418">
        <v>1.50133882E-3</v>
      </c>
      <c r="AL809" s="437">
        <v>3.8169953455444955E-3</v>
      </c>
      <c r="AM809" s="417">
        <v>1.1262077400000001E-2</v>
      </c>
      <c r="AN809" s="418">
        <v>1.2053900265E-2</v>
      </c>
      <c r="AO809" s="437">
        <v>0.10233368354294629</v>
      </c>
      <c r="AP809" s="417">
        <v>0.12631263000000001</v>
      </c>
      <c r="AQ809" s="418">
        <v>7.1527151999999997E-2</v>
      </c>
      <c r="AR809" s="440">
        <v>7.1527151999999997E-2</v>
      </c>
      <c r="AS809" s="422"/>
      <c r="AT809" s="423"/>
      <c r="AU809" s="423"/>
    </row>
    <row r="810" spans="1:47" x14ac:dyDescent="0.2">
      <c r="A810" s="231">
        <v>1995</v>
      </c>
      <c r="B810" s="232">
        <v>6</v>
      </c>
      <c r="C810" s="417">
        <v>1.1104554</v>
      </c>
      <c r="D810" s="418">
        <v>0.67900322099999999</v>
      </c>
      <c r="E810" s="437">
        <v>5.6893124151307735</v>
      </c>
      <c r="F810" s="417">
        <v>0.31767687</v>
      </c>
      <c r="G810" s="418">
        <v>0.20625535349999999</v>
      </c>
      <c r="H810" s="437">
        <v>1.3196400462014666</v>
      </c>
      <c r="I810" s="417">
        <v>1.1777224500000001</v>
      </c>
      <c r="J810" s="418">
        <v>2.6044821470000001</v>
      </c>
      <c r="K810" s="437">
        <v>7.1758667226642761</v>
      </c>
      <c r="L810" s="420"/>
      <c r="M810" s="421"/>
      <c r="N810" s="437">
        <v>4.6338475826265692E-2</v>
      </c>
      <c r="O810" s="417">
        <v>0.12391239</v>
      </c>
      <c r="P810" s="418">
        <v>7.1147113999999997E-2</v>
      </c>
      <c r="Q810" s="437">
        <v>0.77651296315066209</v>
      </c>
      <c r="R810" s="422"/>
      <c r="S810" s="423"/>
      <c r="T810" s="437">
        <v>754.86011346777525</v>
      </c>
      <c r="U810" s="417">
        <v>6.2654804120229645E-4</v>
      </c>
      <c r="V810" s="418">
        <v>8.36951030057413E-4</v>
      </c>
      <c r="W810" s="437">
        <v>2.8096521501465121E-3</v>
      </c>
      <c r="X810" s="417">
        <v>7.4127608915906785E-4</v>
      </c>
      <c r="Y810" s="418">
        <v>9.9022619047619046E-4</v>
      </c>
      <c r="Z810" s="437">
        <v>3.0420201515719059E-3</v>
      </c>
      <c r="AA810" s="417">
        <v>3.9187160999999996E-3</v>
      </c>
      <c r="AB810" s="418">
        <v>4.4046061700000003E-3</v>
      </c>
      <c r="AC810" s="437">
        <v>4.6622580895390765E-2</v>
      </c>
      <c r="AD810" s="417">
        <v>1.1147901999999999E-3</v>
      </c>
      <c r="AE810" s="418">
        <v>7.4335375000000002E-4</v>
      </c>
      <c r="AF810" s="437">
        <v>8.6819208851474598E-3</v>
      </c>
      <c r="AG810" s="417">
        <v>6.3715213000000003E-3</v>
      </c>
      <c r="AH810" s="418">
        <v>3.2169245349999999E-3</v>
      </c>
      <c r="AI810" s="437">
        <v>1.0273361156715226E-2</v>
      </c>
      <c r="AJ810" s="417">
        <v>2.8676906999999998E-3</v>
      </c>
      <c r="AK810" s="418">
        <v>1.5968285750000001E-3</v>
      </c>
      <c r="AL810" s="437">
        <v>3.8255979961936753E-3</v>
      </c>
      <c r="AM810" s="417">
        <v>1.2298019699999999E-2</v>
      </c>
      <c r="AN810" s="418">
        <v>1.2499723545000001E-2</v>
      </c>
      <c r="AO810" s="437">
        <v>0.10256445022765365</v>
      </c>
      <c r="AP810" s="417">
        <v>0.12631263000000001</v>
      </c>
      <c r="AQ810" s="418">
        <v>7.1527151999999997E-2</v>
      </c>
      <c r="AR810" s="440">
        <v>7.1527151999999997E-2</v>
      </c>
      <c r="AS810" s="422"/>
      <c r="AT810" s="423"/>
      <c r="AU810" s="423"/>
    </row>
    <row r="811" spans="1:47" x14ac:dyDescent="0.2">
      <c r="A811" s="231">
        <v>1995</v>
      </c>
      <c r="B811" s="232">
        <v>7</v>
      </c>
      <c r="C811" s="417">
        <v>1.16612907</v>
      </c>
      <c r="D811" s="418">
        <v>0.69267803049999999</v>
      </c>
      <c r="E811" s="437">
        <v>5.6951856576097235</v>
      </c>
      <c r="F811" s="417">
        <v>0.34417539000000003</v>
      </c>
      <c r="G811" s="418">
        <v>0.216649866</v>
      </c>
      <c r="H811" s="437">
        <v>1.3243216877449451</v>
      </c>
      <c r="I811" s="417">
        <v>1.2168538200000001</v>
      </c>
      <c r="J811" s="418">
        <v>2.6141118510000001</v>
      </c>
      <c r="K811" s="437">
        <v>7.1880216689971119</v>
      </c>
      <c r="L811" s="420"/>
      <c r="M811" s="421"/>
      <c r="N811" s="437">
        <v>4.642497250613406E-2</v>
      </c>
      <c r="O811" s="417">
        <v>0.12351235000000001</v>
      </c>
      <c r="P811" s="418">
        <v>7.0342033499999998E-2</v>
      </c>
      <c r="Q811" s="437">
        <v>0.77676700658915399</v>
      </c>
      <c r="R811" s="422"/>
      <c r="S811" s="423"/>
      <c r="T811" s="437">
        <v>755.51841362504899</v>
      </c>
      <c r="U811" s="417">
        <v>6.2654804120229645E-4</v>
      </c>
      <c r="V811" s="418">
        <v>8.36951030057413E-4</v>
      </c>
      <c r="W811" s="437">
        <v>2.8188993685184351E-3</v>
      </c>
      <c r="X811" s="417">
        <v>7.4127608915906785E-4</v>
      </c>
      <c r="Y811" s="418">
        <v>9.9022619047619046E-4</v>
      </c>
      <c r="Z811" s="437">
        <v>3.0857516025932395E-3</v>
      </c>
      <c r="AA811" s="417">
        <v>4.2453500999999998E-3</v>
      </c>
      <c r="AB811" s="418">
        <v>4.5446520749999999E-3</v>
      </c>
      <c r="AC811" s="437">
        <v>4.6787997740450296E-2</v>
      </c>
      <c r="AD811" s="417">
        <v>1.2080713999999999E-3</v>
      </c>
      <c r="AE811" s="418">
        <v>7.8026958500000004E-4</v>
      </c>
      <c r="AF811" s="437">
        <v>8.7127329625766286E-3</v>
      </c>
      <c r="AG811" s="417">
        <v>6.9026816000000001E-3</v>
      </c>
      <c r="AH811" s="418">
        <v>3.42145692E-3</v>
      </c>
      <c r="AI811" s="437">
        <v>1.0309821557304996E-2</v>
      </c>
      <c r="AJ811" s="417">
        <v>3.1064604999999999E-3</v>
      </c>
      <c r="AK811" s="418">
        <v>1.689831135E-3</v>
      </c>
      <c r="AL811" s="437">
        <v>3.8391673608383333E-3</v>
      </c>
      <c r="AM811" s="417">
        <v>1.33220748E-2</v>
      </c>
      <c r="AN811" s="418">
        <v>1.2931849765E-2</v>
      </c>
      <c r="AO811" s="437">
        <v>0.10292827526253949</v>
      </c>
      <c r="AP811" s="417">
        <v>0.12591258999999999</v>
      </c>
      <c r="AQ811" s="418">
        <v>7.0722071499999997E-2</v>
      </c>
      <c r="AR811" s="440">
        <v>7.0722071499999997E-2</v>
      </c>
      <c r="AS811" s="422"/>
      <c r="AT811" s="423"/>
      <c r="AU811" s="423"/>
    </row>
    <row r="812" spans="1:47" x14ac:dyDescent="0.2">
      <c r="A812" s="231">
        <v>1995</v>
      </c>
      <c r="B812" s="232">
        <v>8</v>
      </c>
      <c r="C812" s="417">
        <v>1.2224103099999999</v>
      </c>
      <c r="D812" s="418">
        <v>0.70632305149999997</v>
      </c>
      <c r="E812" s="437">
        <v>5.6964568649833849</v>
      </c>
      <c r="F812" s="417">
        <v>0.37032262999999999</v>
      </c>
      <c r="G812" s="418">
        <v>0.22681542299999999</v>
      </c>
      <c r="H812" s="437">
        <v>1.3252939303916651</v>
      </c>
      <c r="I812" s="417">
        <v>1.25441498</v>
      </c>
      <c r="J812" s="418">
        <v>2.6230763210000001</v>
      </c>
      <c r="K812" s="437">
        <v>7.1909292955214505</v>
      </c>
      <c r="L812" s="420"/>
      <c r="M812" s="421"/>
      <c r="N812" s="437">
        <v>4.6445984780606624E-2</v>
      </c>
      <c r="O812" s="417">
        <v>0.12351235000000001</v>
      </c>
      <c r="P812" s="418">
        <v>7.0342033499999998E-2</v>
      </c>
      <c r="Q812" s="437">
        <v>0.77683930027700365</v>
      </c>
      <c r="R812" s="422"/>
      <c r="S812" s="423"/>
      <c r="T812" s="437">
        <v>756.57115725249912</v>
      </c>
      <c r="U812" s="417">
        <v>6.2654804120229645E-4</v>
      </c>
      <c r="V812" s="418">
        <v>8.36951030057413E-4</v>
      </c>
      <c r="W812" s="437">
        <v>2.8203246981933026E-3</v>
      </c>
      <c r="X812" s="417">
        <v>7.4127608915906785E-4</v>
      </c>
      <c r="Y812" s="418">
        <v>9.9022619047619046E-4</v>
      </c>
      <c r="Z812" s="437">
        <v>3.0947885107514002E-3</v>
      </c>
      <c r="AA812" s="417">
        <v>4.5683624000000004E-3</v>
      </c>
      <c r="AB812" s="418">
        <v>4.6813912850000002E-3</v>
      </c>
      <c r="AC812" s="437">
        <v>4.6822475186283199E-2</v>
      </c>
      <c r="AD812" s="417">
        <v>1.300121E-3</v>
      </c>
      <c r="AE812" s="418">
        <v>8.1636200500000004E-4</v>
      </c>
      <c r="AF812" s="437">
        <v>8.7191558096190638E-3</v>
      </c>
      <c r="AG812" s="417">
        <v>7.4278577999999998E-3</v>
      </c>
      <c r="AH812" s="418">
        <v>3.6221310899999999E-3</v>
      </c>
      <c r="AI812" s="437">
        <v>1.0317392305430566E-2</v>
      </c>
      <c r="AJ812" s="417">
        <v>3.3422613000000001E-3</v>
      </c>
      <c r="AK812" s="418">
        <v>1.78095177E-3</v>
      </c>
      <c r="AL812" s="437">
        <v>3.8420009994236102E-3</v>
      </c>
      <c r="AM812" s="417">
        <v>1.43362944E-2</v>
      </c>
      <c r="AN812" s="418">
        <v>1.3353347985E-2</v>
      </c>
      <c r="AO812" s="437">
        <v>0.10300399524933619</v>
      </c>
      <c r="AP812" s="417">
        <v>0.12591258999999999</v>
      </c>
      <c r="AQ812" s="418">
        <v>7.0722071499999997E-2</v>
      </c>
      <c r="AR812" s="440">
        <v>7.0722071499999997E-2</v>
      </c>
      <c r="AS812" s="422"/>
      <c r="AT812" s="423"/>
      <c r="AU812" s="423"/>
    </row>
    <row r="813" spans="1:47" x14ac:dyDescent="0.2">
      <c r="A813" s="231">
        <v>1995</v>
      </c>
      <c r="B813" s="232">
        <v>9</v>
      </c>
      <c r="C813" s="417">
        <v>1.27947159</v>
      </c>
      <c r="D813" s="418">
        <v>0.72007807599999996</v>
      </c>
      <c r="E813" s="437">
        <v>5.6902752349795076</v>
      </c>
      <c r="F813" s="417">
        <v>0.39634687000000002</v>
      </c>
      <c r="G813" s="418">
        <v>0.23684920949999999</v>
      </c>
      <c r="H813" s="437">
        <v>1.3278182621043406</v>
      </c>
      <c r="I813" s="417">
        <v>1.29029288</v>
      </c>
      <c r="J813" s="418">
        <v>2.6314516139999999</v>
      </c>
      <c r="K813" s="437">
        <v>7.1899997398559243</v>
      </c>
      <c r="L813" s="420"/>
      <c r="M813" s="421"/>
      <c r="N813" s="437">
        <v>4.6487382938839444E-2</v>
      </c>
      <c r="O813" s="417">
        <v>0.12351235000000001</v>
      </c>
      <c r="P813" s="418">
        <v>7.0342033499999998E-2</v>
      </c>
      <c r="Q813" s="437">
        <v>0.77700486100876653</v>
      </c>
      <c r="R813" s="422"/>
      <c r="S813" s="423"/>
      <c r="T813" s="437">
        <v>756.67717618829579</v>
      </c>
      <c r="U813" s="417">
        <v>6.2654804120229645E-4</v>
      </c>
      <c r="V813" s="418">
        <v>8.36951030057413E-4</v>
      </c>
      <c r="W813" s="437">
        <v>2.827722183539948E-3</v>
      </c>
      <c r="X813" s="417">
        <v>7.4127608915906785E-4</v>
      </c>
      <c r="Y813" s="418">
        <v>9.9022619047619046E-4</v>
      </c>
      <c r="Z813" s="437">
        <v>3.1234402253961552E-3</v>
      </c>
      <c r="AA813" s="417">
        <v>4.8893299000000003E-3</v>
      </c>
      <c r="AB813" s="418">
        <v>4.8150618149999996E-3</v>
      </c>
      <c r="AC813" s="437">
        <v>4.6911541514066936E-2</v>
      </c>
      <c r="AD813" s="417">
        <v>1.3914629999999999E-3</v>
      </c>
      <c r="AE813" s="418">
        <v>8.5208542499999997E-4</v>
      </c>
      <c r="AF813" s="437">
        <v>8.7357387803989207E-3</v>
      </c>
      <c r="AG813" s="417">
        <v>7.9510006000000008E-3</v>
      </c>
      <c r="AH813" s="418">
        <v>3.820031375E-3</v>
      </c>
      <c r="AI813" s="437">
        <v>1.0337045317284176E-2</v>
      </c>
      <c r="AJ813" s="417">
        <v>3.5775198000000002E-3</v>
      </c>
      <c r="AK813" s="418">
        <v>1.8707314E-3</v>
      </c>
      <c r="AL813" s="437">
        <v>3.8493141259310897E-3</v>
      </c>
      <c r="AM813" s="417">
        <v>1.53443859E-2</v>
      </c>
      <c r="AN813" s="418">
        <v>1.3766526940000001E-2</v>
      </c>
      <c r="AO813" s="437">
        <v>0.10320004895151309</v>
      </c>
      <c r="AP813" s="417">
        <v>0.12591258999999999</v>
      </c>
      <c r="AQ813" s="418">
        <v>7.0722071499999997E-2</v>
      </c>
      <c r="AR813" s="440">
        <v>7.0722071499999997E-2</v>
      </c>
      <c r="AS813" s="422"/>
      <c r="AT813" s="423"/>
      <c r="AU813" s="423"/>
    </row>
    <row r="814" spans="1:47" x14ac:dyDescent="0.2">
      <c r="A814" s="231">
        <v>1995</v>
      </c>
      <c r="B814" s="232">
        <v>10</v>
      </c>
      <c r="C814" s="417">
        <v>1.3372635799999999</v>
      </c>
      <c r="D814" s="418">
        <v>0.73397523750000004</v>
      </c>
      <c r="E814" s="437">
        <v>5.6942677431272193</v>
      </c>
      <c r="F814" s="417">
        <v>0.42222694999999999</v>
      </c>
      <c r="G814" s="418">
        <v>0.24674250449999999</v>
      </c>
      <c r="H814" s="437">
        <v>1.3309967084651819</v>
      </c>
      <c r="I814" s="417">
        <v>1.3247971700000001</v>
      </c>
      <c r="J814" s="418">
        <v>2.6392729689999999</v>
      </c>
      <c r="K814" s="437">
        <v>7.1982929814090753</v>
      </c>
      <c r="L814" s="420"/>
      <c r="M814" s="421"/>
      <c r="N814" s="437">
        <v>4.6546358285179126E-2</v>
      </c>
      <c r="O814" s="417">
        <v>0.12351235000000001</v>
      </c>
      <c r="P814" s="418">
        <v>7.0342033499999998E-2</v>
      </c>
      <c r="Q814" s="437">
        <v>0.77717842728433495</v>
      </c>
      <c r="R814" s="422"/>
      <c r="S814" s="423"/>
      <c r="T814" s="437">
        <v>756.64356730618204</v>
      </c>
      <c r="U814" s="417">
        <v>6.2654804120229645E-4</v>
      </c>
      <c r="V814" s="418">
        <v>8.36951030057413E-4</v>
      </c>
      <c r="W814" s="437">
        <v>2.8339195401508289E-3</v>
      </c>
      <c r="X814" s="417">
        <v>7.4127608915906785E-4</v>
      </c>
      <c r="Y814" s="418">
        <v>9.9022619047619046E-4</v>
      </c>
      <c r="Z814" s="437">
        <v>3.153107040431557E-3</v>
      </c>
      <c r="AA814" s="417">
        <v>5.2091780000000001E-3</v>
      </c>
      <c r="AB814" s="418">
        <v>4.9469069099999999E-3</v>
      </c>
      <c r="AC814" s="437">
        <v>4.7023834101872782E-2</v>
      </c>
      <c r="AD814" s="417">
        <v>1.4826742999999999E-3</v>
      </c>
      <c r="AE814" s="418">
        <v>8.8720783000000004E-4</v>
      </c>
      <c r="AF814" s="437">
        <v>8.7566433572195367E-3</v>
      </c>
      <c r="AG814" s="417">
        <v>8.4712306000000008E-3</v>
      </c>
      <c r="AH814" s="418">
        <v>4.0166272249999996E-3</v>
      </c>
      <c r="AI814" s="437">
        <v>1.0361777063434404E-2</v>
      </c>
      <c r="AJ814" s="417">
        <v>3.8123071000000001E-3</v>
      </c>
      <c r="AK814" s="418">
        <v>1.9599413899999999E-3</v>
      </c>
      <c r="AL814" s="437">
        <v>3.8585099018350619E-3</v>
      </c>
      <c r="AM814" s="417">
        <v>1.6347822000000001E-2</v>
      </c>
      <c r="AN814" s="418">
        <v>1.417405737E-2</v>
      </c>
      <c r="AO814" s="437">
        <v>0.10344697568727805</v>
      </c>
      <c r="AP814" s="417">
        <v>0.12591258999999999</v>
      </c>
      <c r="AQ814" s="418">
        <v>7.0722071499999997E-2</v>
      </c>
      <c r="AR814" s="440">
        <v>7.0722071499999997E-2</v>
      </c>
      <c r="AS814" s="422"/>
      <c r="AT814" s="423"/>
      <c r="AU814" s="423"/>
    </row>
    <row r="815" spans="1:47" x14ac:dyDescent="0.2">
      <c r="A815" s="231">
        <v>1995</v>
      </c>
      <c r="B815" s="232">
        <v>11</v>
      </c>
      <c r="C815" s="417">
        <v>1.39609889</v>
      </c>
      <c r="D815" s="418">
        <v>0.74815485900000001</v>
      </c>
      <c r="E815" s="437">
        <v>5.6994441538883667</v>
      </c>
      <c r="F815" s="417">
        <v>0.44815280000000002</v>
      </c>
      <c r="G815" s="418">
        <v>0.256654875</v>
      </c>
      <c r="H815" s="437">
        <v>1.3351293186676974</v>
      </c>
      <c r="I815" s="417">
        <v>1.3579312699999999</v>
      </c>
      <c r="J815" s="418">
        <v>2.6466201324999998</v>
      </c>
      <c r="K815" s="437">
        <v>7.2089354648606419</v>
      </c>
      <c r="L815" s="420"/>
      <c r="M815" s="421"/>
      <c r="N815" s="437">
        <v>4.662208068800798E-2</v>
      </c>
      <c r="O815" s="417">
        <v>0.12351235000000001</v>
      </c>
      <c r="P815" s="418">
        <v>7.0342033499999998E-2</v>
      </c>
      <c r="Q815" s="437">
        <v>0.77739775406272882</v>
      </c>
      <c r="R815" s="422"/>
      <c r="S815" s="423"/>
      <c r="T815" s="437">
        <v>757.66289160833719</v>
      </c>
      <c r="U815" s="417">
        <v>6.2654804120229645E-4</v>
      </c>
      <c r="V815" s="418">
        <v>8.36951030057413E-4</v>
      </c>
      <c r="W815" s="437">
        <v>2.8422338321479777E-3</v>
      </c>
      <c r="X815" s="417">
        <v>7.4127608915906785E-4</v>
      </c>
      <c r="Y815" s="418">
        <v>9.9022619047619046E-4</v>
      </c>
      <c r="Z815" s="437">
        <v>3.1917351913507606E-3</v>
      </c>
      <c r="AA815" s="417">
        <v>5.5291118999999996E-3</v>
      </c>
      <c r="AB815" s="418">
        <v>5.0775280249999999E-3</v>
      </c>
      <c r="AC815" s="437">
        <v>4.7169843684792011E-2</v>
      </c>
      <c r="AD815" s="417">
        <v>1.5733634000000001E-3</v>
      </c>
      <c r="AE815" s="418">
        <v>9.2235294999999998E-4</v>
      </c>
      <c r="AF815" s="437">
        <v>8.7838342970305017E-3</v>
      </c>
      <c r="AG815" s="417">
        <v>8.9903759E-3</v>
      </c>
      <c r="AH815" s="418">
        <v>4.213201045E-3</v>
      </c>
      <c r="AI815" s="437">
        <v>1.0393953022619671E-2</v>
      </c>
      <c r="AJ815" s="417">
        <v>4.0457122999999996E-3</v>
      </c>
      <c r="AK815" s="418">
        <v>2.0489044099999999E-3</v>
      </c>
      <c r="AL815" s="437">
        <v>3.8704986221591293E-3</v>
      </c>
      <c r="AM815" s="417">
        <v>1.73503913E-2</v>
      </c>
      <c r="AN815" s="418">
        <v>1.4579283885000001E-2</v>
      </c>
      <c r="AO815" s="437">
        <v>0.10376832825918153</v>
      </c>
      <c r="AP815" s="417">
        <v>0.12591258999999999</v>
      </c>
      <c r="AQ815" s="418">
        <v>7.0722071499999997E-2</v>
      </c>
      <c r="AR815" s="440">
        <v>7.0722071499999997E-2</v>
      </c>
      <c r="AS815" s="422"/>
      <c r="AT815" s="423"/>
      <c r="AU815" s="423"/>
    </row>
    <row r="816" spans="1:47" x14ac:dyDescent="0.2">
      <c r="A816" s="231">
        <v>1995</v>
      </c>
      <c r="B816" s="232">
        <v>12</v>
      </c>
      <c r="C816" s="417">
        <v>1.4561091100000001</v>
      </c>
      <c r="D816" s="418">
        <v>0.76268785650000004</v>
      </c>
      <c r="E816" s="437">
        <v>5.7054969587083733</v>
      </c>
      <c r="F816" s="417">
        <v>0.47403450000000003</v>
      </c>
      <c r="G816" s="418">
        <v>0.26662740699999998</v>
      </c>
      <c r="H816" s="437">
        <v>1.339978224658597</v>
      </c>
      <c r="I816" s="417">
        <v>1.38977621</v>
      </c>
      <c r="J816" s="418">
        <v>2.6534852830000002</v>
      </c>
      <c r="K816" s="437">
        <v>7.2213109412052656</v>
      </c>
      <c r="L816" s="420"/>
      <c r="M816" s="421"/>
      <c r="N816" s="437">
        <v>5.3896547870301527E-3</v>
      </c>
      <c r="O816" s="417">
        <v>0.12351235000000001</v>
      </c>
      <c r="P816" s="418">
        <v>7.0342033499999998E-2</v>
      </c>
      <c r="Q816" s="437">
        <v>0.77179554222949032</v>
      </c>
      <c r="R816" s="422"/>
      <c r="S816" s="423"/>
      <c r="T816" s="437">
        <v>758.36708235300614</v>
      </c>
      <c r="U816" s="417">
        <v>6.2654804120229645E-4</v>
      </c>
      <c r="V816" s="418">
        <v>8.36951030057413E-4</v>
      </c>
      <c r="W816" s="437">
        <v>2.8520427354721918E-3</v>
      </c>
      <c r="X816" s="417">
        <v>7.4127608915906785E-4</v>
      </c>
      <c r="Y816" s="418">
        <v>9.9022619047619046E-4</v>
      </c>
      <c r="Z816" s="437">
        <v>3.2370443304253855E-3</v>
      </c>
      <c r="AA816" s="417">
        <v>5.8490570000000004E-3</v>
      </c>
      <c r="AB816" s="418">
        <v>5.2086021650000003E-3</v>
      </c>
      <c r="AC816" s="437">
        <v>4.7341205793112365E-2</v>
      </c>
      <c r="AD816" s="417">
        <v>1.6642638999999999E-3</v>
      </c>
      <c r="AE816" s="418">
        <v>9.5766618500000005E-4</v>
      </c>
      <c r="AF816" s="437">
        <v>8.8157308377014142E-3</v>
      </c>
      <c r="AG816" s="417">
        <v>9.5096130000000001E-3</v>
      </c>
      <c r="AH816" s="418">
        <v>4.4107948300000002E-3</v>
      </c>
      <c r="AI816" s="437">
        <v>1.0431686340465424E-2</v>
      </c>
      <c r="AJ816" s="417">
        <v>4.2797471999999996E-3</v>
      </c>
      <c r="AK816" s="418">
        <v>2.1385535450000001E-3</v>
      </c>
      <c r="AL816" s="437">
        <v>3.884557148887237E-3</v>
      </c>
      <c r="AM816" s="417">
        <v>1.8353857099999999E-2</v>
      </c>
      <c r="AN816" s="418">
        <v>1.4984421215E-2</v>
      </c>
      <c r="AO816" s="437">
        <v>0.10414491930744967</v>
      </c>
      <c r="AP816" s="417">
        <v>0.12591258999999999</v>
      </c>
      <c r="AQ816" s="418">
        <v>7.0722071499999997E-2</v>
      </c>
      <c r="AR816" s="440">
        <v>7.0722071499999997E-2</v>
      </c>
      <c r="AS816" s="422"/>
      <c r="AT816" s="423"/>
      <c r="AU816" s="423"/>
    </row>
    <row r="817" spans="1:47" x14ac:dyDescent="0.2">
      <c r="A817" s="231">
        <v>1995</v>
      </c>
      <c r="B817" s="232">
        <v>13</v>
      </c>
      <c r="C817" s="417">
        <v>1.5173002799999999</v>
      </c>
      <c r="D817" s="418">
        <v>0.7776646505</v>
      </c>
      <c r="E817" s="437">
        <v>5.7112263538323464</v>
      </c>
      <c r="F817" s="417">
        <v>0.50013487999999995</v>
      </c>
      <c r="G817" s="418">
        <v>0.27670629749999998</v>
      </c>
      <c r="H817" s="437">
        <v>1.3445700005674901</v>
      </c>
      <c r="I817" s="417">
        <v>1.42048518</v>
      </c>
      <c r="J817" s="418">
        <v>2.6599594440000001</v>
      </c>
      <c r="K817" s="437">
        <v>7.2330180613688295</v>
      </c>
      <c r="L817" s="420"/>
      <c r="M817" s="421"/>
      <c r="N817" s="437">
        <v>5.3992793502865817E-3</v>
      </c>
      <c r="O817" s="417">
        <v>0.12061205999999999</v>
      </c>
      <c r="P817" s="418">
        <v>6.46014595E-2</v>
      </c>
      <c r="Q817" s="437">
        <v>0.772026120542189</v>
      </c>
      <c r="R817" s="422"/>
      <c r="S817" s="423"/>
      <c r="T817" s="437">
        <v>759.45958732654219</v>
      </c>
      <c r="U817" s="417">
        <v>6.2654804120229645E-4</v>
      </c>
      <c r="V817" s="418">
        <v>8.36951030057413E-4</v>
      </c>
      <c r="W817" s="437">
        <v>2.8613421571780174E-3</v>
      </c>
      <c r="X817" s="417">
        <v>7.4127608915906785E-4</v>
      </c>
      <c r="Y817" s="418">
        <v>9.9022619047619046E-4</v>
      </c>
      <c r="Z817" s="437">
        <v>3.2799757870776132E-3</v>
      </c>
      <c r="AA817" s="417">
        <v>6.1690879000000001E-3</v>
      </c>
      <c r="AB817" s="418">
        <v>5.3399605399999999E-3</v>
      </c>
      <c r="AC817" s="437">
        <v>4.7503291839278323E-2</v>
      </c>
      <c r="AD817" s="417">
        <v>1.7549327999999999E-3</v>
      </c>
      <c r="AE817" s="418">
        <v>9.9324065500000004E-4</v>
      </c>
      <c r="AF817" s="437">
        <v>8.8459359370632179E-3</v>
      </c>
      <c r="AG817" s="417">
        <v>1.00311229E-2</v>
      </c>
      <c r="AH817" s="418">
        <v>4.610843295E-3</v>
      </c>
      <c r="AI817" s="437">
        <v>1.0467441883311369E-2</v>
      </c>
      <c r="AJ817" s="417">
        <v>4.5140579999999996E-3</v>
      </c>
      <c r="AK817" s="418">
        <v>2.229026275E-3</v>
      </c>
      <c r="AL817" s="437">
        <v>3.8978684424911562E-3</v>
      </c>
      <c r="AM817" s="417">
        <v>1.9360687599999999E-2</v>
      </c>
      <c r="AN817" s="418">
        <v>1.5392650995E-2</v>
      </c>
      <c r="AO817" s="437">
        <v>0.10450191649694499</v>
      </c>
      <c r="AP817" s="417">
        <v>0.1230123</v>
      </c>
      <c r="AQ817" s="418">
        <v>6.4981497499999999E-2</v>
      </c>
      <c r="AR817" s="440">
        <v>6.4981497499999999E-2</v>
      </c>
      <c r="AS817" s="422"/>
      <c r="AT817" s="423"/>
      <c r="AU817" s="423"/>
    </row>
    <row r="818" spans="1:47" x14ac:dyDescent="0.2">
      <c r="A818" s="231">
        <v>1995</v>
      </c>
      <c r="B818" s="232">
        <v>14</v>
      </c>
      <c r="C818" s="417">
        <v>1.5801237100000001</v>
      </c>
      <c r="D818" s="418">
        <v>0.79321875600000002</v>
      </c>
      <c r="E818" s="437">
        <v>5.699710154484678</v>
      </c>
      <c r="F818" s="417">
        <v>0.52619156</v>
      </c>
      <c r="G818" s="418">
        <v>0.28692071949999998</v>
      </c>
      <c r="H818" s="437">
        <v>1.3503371266538318</v>
      </c>
      <c r="I818" s="417">
        <v>1.4499808700000001</v>
      </c>
      <c r="J818" s="418">
        <v>2.6660834305000001</v>
      </c>
      <c r="K818" s="437">
        <v>7.2325248887282481</v>
      </c>
      <c r="L818" s="420"/>
      <c r="M818" s="421"/>
      <c r="N818" s="437">
        <v>5.4098717750124788E-3</v>
      </c>
      <c r="O818" s="417">
        <v>0.12061205999999999</v>
      </c>
      <c r="P818" s="418">
        <v>6.46014595E-2</v>
      </c>
      <c r="Q818" s="437">
        <v>0.77236340880058918</v>
      </c>
      <c r="R818" s="422"/>
      <c r="S818" s="423"/>
      <c r="T818" s="437">
        <v>756.36355809460542</v>
      </c>
      <c r="U818" s="417">
        <v>6.2654804120229645E-4</v>
      </c>
      <c r="V818" s="418">
        <v>8.36951030057413E-4</v>
      </c>
      <c r="W818" s="437">
        <v>2.8730640266825991E-3</v>
      </c>
      <c r="X818" s="417">
        <v>7.4127608915906785E-4</v>
      </c>
      <c r="Y818" s="418">
        <v>9.9022619047619046E-4</v>
      </c>
      <c r="Z818" s="437">
        <v>3.3439355604894922E-3</v>
      </c>
      <c r="AA818" s="417">
        <v>6.4925171000000002E-3</v>
      </c>
      <c r="AB818" s="418">
        <v>5.4727486099999997E-3</v>
      </c>
      <c r="AC818" s="437">
        <v>4.7707088122407537E-2</v>
      </c>
      <c r="AD818" s="417">
        <v>1.8476530000000001E-3</v>
      </c>
      <c r="AE818" s="418">
        <v>1.0295074049999999E-3</v>
      </c>
      <c r="AF818" s="437">
        <v>8.8838639934891699E-3</v>
      </c>
      <c r="AG818" s="417">
        <v>1.0556281799999999E-2</v>
      </c>
      <c r="AH818" s="418">
        <v>4.8146383350000004E-3</v>
      </c>
      <c r="AI818" s="437">
        <v>1.0512332521692522E-2</v>
      </c>
      <c r="AJ818" s="417">
        <v>4.7498725000000002E-3</v>
      </c>
      <c r="AK818" s="418">
        <v>2.3211669899999999E-3</v>
      </c>
      <c r="AL818" s="437">
        <v>3.9145813524232428E-3</v>
      </c>
      <c r="AM818" s="417">
        <v>2.0372861200000002E-2</v>
      </c>
      <c r="AN818" s="418">
        <v>1.5805805629999999E-2</v>
      </c>
      <c r="AO818" s="437">
        <v>0.1049499561207454</v>
      </c>
      <c r="AP818" s="417">
        <v>0.1230123</v>
      </c>
      <c r="AQ818" s="418">
        <v>6.4981497499999999E-2</v>
      </c>
      <c r="AR818" s="440">
        <v>6.4981497499999999E-2</v>
      </c>
      <c r="AS818" s="422"/>
      <c r="AT818" s="423"/>
      <c r="AU818" s="423"/>
    </row>
    <row r="819" spans="1:47" x14ac:dyDescent="0.2">
      <c r="A819" s="231">
        <v>1995</v>
      </c>
      <c r="B819" s="232">
        <v>15</v>
      </c>
      <c r="C819" s="417">
        <v>1.64451657</v>
      </c>
      <c r="D819" s="418">
        <v>0.80943290800000001</v>
      </c>
      <c r="E819" s="437">
        <v>5.7035764868321772</v>
      </c>
      <c r="F819" s="417">
        <v>0.55265388000000004</v>
      </c>
      <c r="G819" s="418">
        <v>0.29735976250000001</v>
      </c>
      <c r="H819" s="437">
        <v>1.3534260158570457</v>
      </c>
      <c r="I819" s="417">
        <v>1.4784275600000001</v>
      </c>
      <c r="J819" s="418">
        <v>2.6718826044999999</v>
      </c>
      <c r="K819" s="437">
        <v>7.240486007535174</v>
      </c>
      <c r="L819" s="420"/>
      <c r="M819" s="421"/>
      <c r="N819" s="437">
        <v>5.4164315760180243E-3</v>
      </c>
      <c r="O819" s="417">
        <v>0.12061205999999999</v>
      </c>
      <c r="P819" s="418">
        <v>6.46014595E-2</v>
      </c>
      <c r="Q819" s="437">
        <v>0.77252396880928154</v>
      </c>
      <c r="R819" s="422"/>
      <c r="S819" s="423"/>
      <c r="T819" s="437">
        <v>757.74981010673844</v>
      </c>
      <c r="U819" s="417">
        <v>6.2654804120229645E-4</v>
      </c>
      <c r="V819" s="418">
        <v>8.36951030057413E-4</v>
      </c>
      <c r="W819" s="437">
        <v>2.8792275341571372E-3</v>
      </c>
      <c r="X819" s="417">
        <v>7.4127608915906785E-4</v>
      </c>
      <c r="Y819" s="418">
        <v>9.9022619047619046E-4</v>
      </c>
      <c r="Z819" s="437">
        <v>3.372814772794169E-3</v>
      </c>
      <c r="AA819" s="417">
        <v>6.8178765000000002E-3</v>
      </c>
      <c r="AB819" s="418">
        <v>5.6083447000000002E-3</v>
      </c>
      <c r="AC819" s="437">
        <v>4.781628785916503E-2</v>
      </c>
      <c r="AD819" s="417">
        <v>1.9397996000000001E-3</v>
      </c>
      <c r="AE819" s="418">
        <v>1.066427385E-3</v>
      </c>
      <c r="AF819" s="437">
        <v>8.9042131266155403E-3</v>
      </c>
      <c r="AG819" s="417">
        <v>1.10849494E-2</v>
      </c>
      <c r="AH819" s="418">
        <v>5.0235547149999997E-3</v>
      </c>
      <c r="AI819" s="437">
        <v>1.0536397251641632E-2</v>
      </c>
      <c r="AJ819" s="417">
        <v>4.9876920000000002E-3</v>
      </c>
      <c r="AK819" s="418">
        <v>2.41574207E-3</v>
      </c>
      <c r="AL819" s="437">
        <v>3.9235448682682491E-3</v>
      </c>
      <c r="AM819" s="417">
        <v>2.1394791199999999E-2</v>
      </c>
      <c r="AN819" s="418">
        <v>1.6227363259999999E-2</v>
      </c>
      <c r="AO819" s="437">
        <v>0.10519042665514271</v>
      </c>
      <c r="AP819" s="417">
        <v>0.1230123</v>
      </c>
      <c r="AQ819" s="418">
        <v>6.4981497499999999E-2</v>
      </c>
      <c r="AR819" s="440">
        <v>6.4981497499999999E-2</v>
      </c>
      <c r="AS819" s="422"/>
      <c r="AT819" s="423"/>
      <c r="AU819" s="423"/>
    </row>
    <row r="820" spans="1:47" x14ac:dyDescent="0.2">
      <c r="A820" s="231">
        <v>1995</v>
      </c>
      <c r="B820" s="232">
        <v>16</v>
      </c>
      <c r="C820" s="417">
        <v>1.71063206</v>
      </c>
      <c r="D820" s="418">
        <v>0.82641485599999998</v>
      </c>
      <c r="E820" s="437">
        <v>5.7042852345011159</v>
      </c>
      <c r="F820" s="417">
        <v>0.57926692000000002</v>
      </c>
      <c r="G820" s="418">
        <v>0.30812924349999998</v>
      </c>
      <c r="H820" s="437">
        <v>1.3539673247178614</v>
      </c>
      <c r="I820" s="417">
        <v>1.50594541</v>
      </c>
      <c r="J820" s="418">
        <v>2.6774424054999999</v>
      </c>
      <c r="K820" s="437">
        <v>7.2421420910136378</v>
      </c>
      <c r="L820" s="420"/>
      <c r="M820" s="421"/>
      <c r="N820" s="437">
        <v>5.4178088148293373E-3</v>
      </c>
      <c r="O820" s="417">
        <v>0.12061205999999999</v>
      </c>
      <c r="P820" s="418">
        <v>6.46014595E-2</v>
      </c>
      <c r="Q820" s="437">
        <v>0.77256557763270095</v>
      </c>
      <c r="R820" s="422"/>
      <c r="S820" s="423"/>
      <c r="T820" s="437">
        <v>759.21228641997516</v>
      </c>
      <c r="U820" s="417">
        <v>6.2654804120229645E-4</v>
      </c>
      <c r="V820" s="418">
        <v>8.36951030057413E-4</v>
      </c>
      <c r="W820" s="437">
        <v>2.8819973396537971E-3</v>
      </c>
      <c r="X820" s="417">
        <v>7.4127608915906785E-4</v>
      </c>
      <c r="Y820" s="418">
        <v>9.9022619047619046E-4</v>
      </c>
      <c r="Z820" s="437">
        <v>3.377871659517263E-3</v>
      </c>
      <c r="AA820" s="417">
        <v>7.1459842000000003E-3</v>
      </c>
      <c r="AB820" s="418">
        <v>5.7475078850000002E-3</v>
      </c>
      <c r="AC820" s="437">
        <v>4.7835386233820006E-2</v>
      </c>
      <c r="AD820" s="417">
        <v>2.0334951999999998E-3</v>
      </c>
      <c r="AE820" s="418">
        <v>1.10480693E-3</v>
      </c>
      <c r="AF820" s="437">
        <v>8.9077636862454537E-3</v>
      </c>
      <c r="AG820" s="417">
        <v>1.16198647E-2</v>
      </c>
      <c r="AH820" s="418">
        <v>5.2391973499999996E-3</v>
      </c>
      <c r="AI820" s="437">
        <v>1.0540584824592986E-2</v>
      </c>
      <c r="AJ820" s="417">
        <v>5.2295131000000003E-3</v>
      </c>
      <c r="AK820" s="418">
        <v>2.5129476049999999E-3</v>
      </c>
      <c r="AL820" s="437">
        <v>3.9251101162161867E-3</v>
      </c>
      <c r="AM820" s="417">
        <v>2.2426667599999998E-2</v>
      </c>
      <c r="AN820" s="418">
        <v>1.666027149E-2</v>
      </c>
      <c r="AO820" s="437">
        <v>0.10523216789053946</v>
      </c>
      <c r="AP820" s="417">
        <v>0.1230123</v>
      </c>
      <c r="AQ820" s="418">
        <v>6.4981497499999999E-2</v>
      </c>
      <c r="AR820" s="440">
        <v>6.4981497499999999E-2</v>
      </c>
      <c r="AS820" s="422"/>
      <c r="AT820" s="423"/>
      <c r="AU820" s="423"/>
    </row>
    <row r="821" spans="1:47" x14ac:dyDescent="0.2">
      <c r="A821" s="231">
        <v>1995</v>
      </c>
      <c r="B821" s="232">
        <v>17</v>
      </c>
      <c r="C821" s="417">
        <v>1.77859583</v>
      </c>
      <c r="D821" s="418">
        <v>0.84425722950000004</v>
      </c>
      <c r="E821" s="437">
        <v>5.7121368344641343</v>
      </c>
      <c r="F821" s="417">
        <v>0.60628307999999997</v>
      </c>
      <c r="G821" s="418">
        <v>0.31930713700000002</v>
      </c>
      <c r="H821" s="437">
        <v>1.3602527841538563</v>
      </c>
      <c r="I821" s="417">
        <v>1.5325061600000001</v>
      </c>
      <c r="J821" s="418">
        <v>2.6827183570000002</v>
      </c>
      <c r="K821" s="437">
        <v>7.2580544308716446</v>
      </c>
      <c r="L821" s="420"/>
      <c r="M821" s="421"/>
      <c r="N821" s="437">
        <v>5.4308889319324462E-3</v>
      </c>
      <c r="O821" s="417">
        <v>0.12061205999999999</v>
      </c>
      <c r="P821" s="418">
        <v>6.46014595E-2</v>
      </c>
      <c r="Q821" s="437">
        <v>0.77287610079711777</v>
      </c>
      <c r="R821" s="422"/>
      <c r="S821" s="423"/>
      <c r="T821" s="437">
        <v>760.74152600119464</v>
      </c>
      <c r="U821" s="417">
        <v>6.2654804120229645E-4</v>
      </c>
      <c r="V821" s="418">
        <v>8.36951030057413E-4</v>
      </c>
      <c r="W821" s="437">
        <v>2.8949026976242374E-3</v>
      </c>
      <c r="X821" s="417">
        <v>7.4127608915906785E-4</v>
      </c>
      <c r="Y821" s="418">
        <v>9.9022619047619046E-4</v>
      </c>
      <c r="Z821" s="437">
        <v>3.4366107180872248E-3</v>
      </c>
      <c r="AA821" s="417">
        <v>7.4799881000000004E-3</v>
      </c>
      <c r="AB821" s="418">
        <v>5.8907432849999997E-3</v>
      </c>
      <c r="AC821" s="437">
        <v>4.8057415793526091E-2</v>
      </c>
      <c r="AD821" s="417">
        <v>2.1280943000000002E-3</v>
      </c>
      <c r="AE821" s="418">
        <v>1.14412283E-3</v>
      </c>
      <c r="AF821" s="437">
        <v>8.9491261458838709E-3</v>
      </c>
      <c r="AG821" s="417">
        <v>1.21628459E-2</v>
      </c>
      <c r="AH821" s="418">
        <v>5.4624616400000001E-3</v>
      </c>
      <c r="AI821" s="437">
        <v>1.0589546256839702E-2</v>
      </c>
      <c r="AJ821" s="417">
        <v>5.4730016000000001E-3</v>
      </c>
      <c r="AK821" s="418">
        <v>2.6138364599999999E-3</v>
      </c>
      <c r="AL821" s="437">
        <v>3.9433347015753947E-3</v>
      </c>
      <c r="AM821" s="417">
        <v>2.34728477E-2</v>
      </c>
      <c r="AN821" s="418">
        <v>1.710655292E-2</v>
      </c>
      <c r="AO821" s="437">
        <v>0.10572095889481042</v>
      </c>
      <c r="AP821" s="417">
        <v>0.1230123</v>
      </c>
      <c r="AQ821" s="418">
        <v>6.4981497499999999E-2</v>
      </c>
      <c r="AR821" s="440">
        <v>6.4981497499999999E-2</v>
      </c>
      <c r="AS821" s="422"/>
      <c r="AT821" s="423"/>
      <c r="AU821" s="423"/>
    </row>
    <row r="822" spans="1:47" x14ac:dyDescent="0.2">
      <c r="A822" s="231">
        <v>1995</v>
      </c>
      <c r="B822" s="232">
        <v>18</v>
      </c>
      <c r="C822" s="417">
        <v>1.8489395799999999</v>
      </c>
      <c r="D822" s="418">
        <v>0.86312327150000001</v>
      </c>
      <c r="E822" s="437">
        <v>5.7178383931266836</v>
      </c>
      <c r="F822" s="417">
        <v>0.63383098000000004</v>
      </c>
      <c r="G822" s="418">
        <v>0.33091084700000001</v>
      </c>
      <c r="H822" s="437">
        <v>1.3648634362347625</v>
      </c>
      <c r="I822" s="417">
        <v>1.55824323</v>
      </c>
      <c r="J822" s="418">
        <v>2.6878119845000001</v>
      </c>
      <c r="K822" s="437">
        <v>7.2694668530845945</v>
      </c>
      <c r="L822" s="420"/>
      <c r="M822" s="421"/>
      <c r="N822" s="437">
        <v>5.4402384960451668E-3</v>
      </c>
      <c r="O822" s="417">
        <v>0.12061205999999999</v>
      </c>
      <c r="P822" s="418">
        <v>6.46014595E-2</v>
      </c>
      <c r="Q822" s="437">
        <v>0.77309176692226167</v>
      </c>
      <c r="R822" s="422"/>
      <c r="S822" s="423"/>
      <c r="T822" s="437">
        <v>762.32788793555687</v>
      </c>
      <c r="U822" s="417">
        <v>6.2654804120229645E-4</v>
      </c>
      <c r="V822" s="418">
        <v>8.36951030057413E-4</v>
      </c>
      <c r="W822" s="437">
        <v>2.9047155049474692E-3</v>
      </c>
      <c r="X822" s="417">
        <v>7.4127608915906785E-4</v>
      </c>
      <c r="Y822" s="418">
        <v>9.9022619047619046E-4</v>
      </c>
      <c r="Z822" s="437">
        <v>3.4797434055054074E-3</v>
      </c>
      <c r="AA822" s="417">
        <v>7.8186855000000003E-3</v>
      </c>
      <c r="AB822" s="418">
        <v>6.0392799400000004E-3</v>
      </c>
      <c r="AC822" s="437">
        <v>4.8220278128433207E-2</v>
      </c>
      <c r="AD822" s="417">
        <v>2.2252423999999998E-3</v>
      </c>
      <c r="AE822" s="418">
        <v>1.185508705E-3</v>
      </c>
      <c r="AF822" s="437">
        <v>8.9794560692302225E-3</v>
      </c>
      <c r="AG822" s="417">
        <v>1.27131243E-2</v>
      </c>
      <c r="AH822" s="418">
        <v>5.6953579700000003E-3</v>
      </c>
      <c r="AI822" s="437">
        <v>1.0625431474416934E-2</v>
      </c>
      <c r="AJ822" s="417">
        <v>5.7203098000000001E-3</v>
      </c>
      <c r="AK822" s="418">
        <v>2.7191424E-3</v>
      </c>
      <c r="AL822" s="437">
        <v>3.9567028071601437E-3</v>
      </c>
      <c r="AM822" s="417">
        <v>2.4537235399999999E-2</v>
      </c>
      <c r="AN822" s="418">
        <v>1.7569703499999999E-2</v>
      </c>
      <c r="AO822" s="437">
        <v>0.10607907622619553</v>
      </c>
      <c r="AP822" s="417">
        <v>0.1230123</v>
      </c>
      <c r="AQ822" s="418">
        <v>6.4981497499999999E-2</v>
      </c>
      <c r="AR822" s="440">
        <v>6.4981497499999999E-2</v>
      </c>
      <c r="AS822" s="422"/>
      <c r="AT822" s="423"/>
      <c r="AU822" s="423"/>
    </row>
    <row r="823" spans="1:47" x14ac:dyDescent="0.2">
      <c r="A823" s="231">
        <v>1995</v>
      </c>
      <c r="B823" s="232">
        <v>19</v>
      </c>
      <c r="C823" s="417">
        <v>1.9213446599999999</v>
      </c>
      <c r="D823" s="418">
        <v>0.88310828350000004</v>
      </c>
      <c r="E823" s="437">
        <v>5.7158908949915013</v>
      </c>
      <c r="F823" s="417">
        <v>0.66171404</v>
      </c>
      <c r="G823" s="418">
        <v>0.34304991400000001</v>
      </c>
      <c r="H823" s="437">
        <v>1.3708281095055055</v>
      </c>
      <c r="I823" s="417">
        <v>1.5832202399999999</v>
      </c>
      <c r="J823" s="418">
        <v>2.6927324965000001</v>
      </c>
      <c r="K823" s="437">
        <v>7.2766530322888441</v>
      </c>
      <c r="L823" s="420"/>
      <c r="M823" s="421"/>
      <c r="N823" s="437">
        <v>5.4516313862734344E-3</v>
      </c>
      <c r="O823" s="417">
        <v>0.12061205999999999</v>
      </c>
      <c r="P823" s="418">
        <v>6.46014595E-2</v>
      </c>
      <c r="Q823" s="437">
        <v>0.77339888329925865</v>
      </c>
      <c r="R823" s="422"/>
      <c r="S823" s="423"/>
      <c r="T823" s="437">
        <v>763.64265033962761</v>
      </c>
      <c r="U823" s="417">
        <v>6.2654804120229645E-4</v>
      </c>
      <c r="V823" s="418">
        <v>8.36951030057413E-4</v>
      </c>
      <c r="W823" s="437">
        <v>2.9174157051076108E-3</v>
      </c>
      <c r="X823" s="417">
        <v>7.4127608915906785E-4</v>
      </c>
      <c r="Y823" s="418">
        <v>9.9022619047619046E-4</v>
      </c>
      <c r="Z823" s="437">
        <v>3.5405443587606259E-3</v>
      </c>
      <c r="AA823" s="417">
        <v>8.1640971999999996E-3</v>
      </c>
      <c r="AB823" s="418">
        <v>6.1941246599999996E-3</v>
      </c>
      <c r="AC823" s="437">
        <v>4.8431061963455327E-2</v>
      </c>
      <c r="AD823" s="417">
        <v>2.322817E-3</v>
      </c>
      <c r="AE823" s="418">
        <v>1.228461845E-3</v>
      </c>
      <c r="AF823" s="437">
        <v>9.0186970056923381E-3</v>
      </c>
      <c r="AG823" s="417">
        <v>1.3274413800000001E-2</v>
      </c>
      <c r="AH823" s="418">
        <v>5.9390358450000002E-3</v>
      </c>
      <c r="AI823" s="437">
        <v>1.0671861480482605E-2</v>
      </c>
      <c r="AJ823" s="417">
        <v>5.9732776000000001E-3</v>
      </c>
      <c r="AK823" s="418">
        <v>2.829010085E-3</v>
      </c>
      <c r="AL823" s="437">
        <v>3.9739923126621245E-3</v>
      </c>
      <c r="AM823" s="417">
        <v>2.5619458899999999E-2</v>
      </c>
      <c r="AN823" s="418">
        <v>1.8052967319999998E-2</v>
      </c>
      <c r="AO823" s="437">
        <v>0.1065427535694827</v>
      </c>
      <c r="AP823" s="417">
        <v>0.1230123</v>
      </c>
      <c r="AQ823" s="418">
        <v>6.4981497499999999E-2</v>
      </c>
      <c r="AR823" s="440">
        <v>6.4981497499999999E-2</v>
      </c>
      <c r="AS823" s="422"/>
      <c r="AT823" s="423"/>
      <c r="AU823" s="423"/>
    </row>
    <row r="824" spans="1:47" x14ac:dyDescent="0.2">
      <c r="A824" s="231">
        <v>1995</v>
      </c>
      <c r="B824" s="232">
        <v>20</v>
      </c>
      <c r="C824" s="417">
        <v>1.99643225</v>
      </c>
      <c r="D824" s="418">
        <v>0.90435666699999995</v>
      </c>
      <c r="E824" s="437">
        <v>5.5272370234400512</v>
      </c>
      <c r="F824" s="417">
        <v>0.69029463999999996</v>
      </c>
      <c r="G824" s="418">
        <v>0.35581607850000002</v>
      </c>
      <c r="H824" s="437">
        <v>1.329393873687934</v>
      </c>
      <c r="I824" s="417">
        <v>1.6075553899999999</v>
      </c>
      <c r="J824" s="418">
        <v>2.6975027200000001</v>
      </c>
      <c r="K824" s="437">
        <v>7.3344504046659784</v>
      </c>
      <c r="L824" s="420"/>
      <c r="M824" s="421"/>
      <c r="N824" s="437">
        <v>5.7253065621639641E-3</v>
      </c>
      <c r="O824" s="417">
        <v>0.12061205999999999</v>
      </c>
      <c r="P824" s="418">
        <v>6.46014595E-2</v>
      </c>
      <c r="Q824" s="437">
        <v>0.74254178653998537</v>
      </c>
      <c r="R824" s="422"/>
      <c r="S824" s="423"/>
      <c r="T824" s="437">
        <v>765.2298296935536</v>
      </c>
      <c r="U824" s="417">
        <v>6.2654804120229645E-4</v>
      </c>
      <c r="V824" s="418">
        <v>8.36951030057413E-4</v>
      </c>
      <c r="W824" s="437">
        <v>2.8292459368430278E-3</v>
      </c>
      <c r="X824" s="417">
        <v>7.4127608915906785E-4</v>
      </c>
      <c r="Y824" s="418">
        <v>9.9022619047619046E-4</v>
      </c>
      <c r="Z824" s="437">
        <v>3.6073273082703632E-3</v>
      </c>
      <c r="AA824" s="417">
        <v>8.5157002000000002E-3</v>
      </c>
      <c r="AB824" s="418">
        <v>6.3561824500000001E-3</v>
      </c>
      <c r="AC824" s="437">
        <v>4.6967249271403562E-2</v>
      </c>
      <c r="AD824" s="417">
        <v>2.4229154E-3</v>
      </c>
      <c r="AE824" s="418">
        <v>1.2734132699999999E-3</v>
      </c>
      <c r="AF824" s="437">
        <v>8.7461095459401613E-3</v>
      </c>
      <c r="AG824" s="417">
        <v>1.38468701E-2</v>
      </c>
      <c r="AH824" s="418">
        <v>6.1950656900000003E-3</v>
      </c>
      <c r="AI824" s="437">
        <v>1.0349318445560038E-2</v>
      </c>
      <c r="AJ824" s="417">
        <v>6.2307526999999998E-3</v>
      </c>
      <c r="AK824" s="418">
        <v>2.94464361E-3</v>
      </c>
      <c r="AL824" s="437">
        <v>3.8538775533870128E-3</v>
      </c>
      <c r="AM824" s="417">
        <v>2.67244076E-2</v>
      </c>
      <c r="AN824" s="418">
        <v>1.8558864830000001E-2</v>
      </c>
      <c r="AO824" s="437">
        <v>0.10332257608357064</v>
      </c>
      <c r="AP824" s="417">
        <v>0.1230123</v>
      </c>
      <c r="AQ824" s="418">
        <v>6.4981497499999999E-2</v>
      </c>
      <c r="AR824" s="440">
        <v>6.4981497499999999E-2</v>
      </c>
      <c r="AS824" s="422"/>
      <c r="AT824" s="423"/>
      <c r="AU824" s="423"/>
    </row>
    <row r="825" spans="1:47" x14ac:dyDescent="0.2">
      <c r="A825" s="231">
        <v>1995</v>
      </c>
      <c r="B825" s="232">
        <v>21</v>
      </c>
      <c r="C825" s="417">
        <v>2.0740917099999998</v>
      </c>
      <c r="D825" s="418">
        <v>0.92694914799999995</v>
      </c>
      <c r="E825" s="437">
        <v>5.5358477869976026</v>
      </c>
      <c r="F825" s="417">
        <v>0.71940742999999996</v>
      </c>
      <c r="G825" s="418">
        <v>0.369247887</v>
      </c>
      <c r="H825" s="437">
        <v>1.336337058110036</v>
      </c>
      <c r="I825" s="417">
        <v>1.6311491300000001</v>
      </c>
      <c r="J825" s="418">
        <v>2.702184323</v>
      </c>
      <c r="K825" s="437">
        <v>7.3523820781127016</v>
      </c>
      <c r="L825" s="420"/>
      <c r="M825" s="421"/>
      <c r="N825" s="437">
        <v>5.7406259797955243E-3</v>
      </c>
      <c r="O825" s="417">
        <v>0.12061205999999999</v>
      </c>
      <c r="P825" s="418">
        <v>6.46014595E-2</v>
      </c>
      <c r="Q825" s="437">
        <v>0.7428665349781578</v>
      </c>
      <c r="R825" s="422"/>
      <c r="S825" s="423"/>
      <c r="T825" s="437">
        <v>766.77236689317022</v>
      </c>
      <c r="U825" s="417">
        <v>6.2654804120229645E-4</v>
      </c>
      <c r="V825" s="418">
        <v>8.36951030057413E-4</v>
      </c>
      <c r="W825" s="437">
        <v>2.8451204775780886E-3</v>
      </c>
      <c r="X825" s="417">
        <v>7.4127608915906785E-4</v>
      </c>
      <c r="Y825" s="418">
        <v>9.9022619047619046E-4</v>
      </c>
      <c r="Z825" s="437">
        <v>3.6746234617428468E-3</v>
      </c>
      <c r="AA825" s="417">
        <v>8.8758619000000004E-3</v>
      </c>
      <c r="AB825" s="418">
        <v>6.5264117799999997E-3</v>
      </c>
      <c r="AC825" s="437">
        <v>4.7212487495277781E-2</v>
      </c>
      <c r="AD825" s="417">
        <v>2.5255707999999998E-3</v>
      </c>
      <c r="AE825" s="418">
        <v>1.32132E-3</v>
      </c>
      <c r="AF825" s="437">
        <v>8.7917783136029996E-3</v>
      </c>
      <c r="AG825" s="417">
        <v>1.44317543E-2</v>
      </c>
      <c r="AH825" s="418">
        <v>6.465430195E-3</v>
      </c>
      <c r="AI825" s="437">
        <v>1.0403354410677213E-2</v>
      </c>
      <c r="AJ825" s="417">
        <v>6.4943084999999996E-3</v>
      </c>
      <c r="AK825" s="418">
        <v>3.0664638E-3</v>
      </c>
      <c r="AL825" s="437">
        <v>3.8740058971034018E-3</v>
      </c>
      <c r="AM825" s="417">
        <v>2.78532976E-2</v>
      </c>
      <c r="AN825" s="418">
        <v>1.9090866880000001E-2</v>
      </c>
      <c r="AO825" s="437">
        <v>0.10386208760951887</v>
      </c>
      <c r="AP825" s="417">
        <v>0.1230123</v>
      </c>
      <c r="AQ825" s="418">
        <v>6.4981497499999999E-2</v>
      </c>
      <c r="AR825" s="440">
        <v>6.4981497499999999E-2</v>
      </c>
      <c r="AS825" s="422"/>
      <c r="AT825" s="423"/>
      <c r="AU825" s="423"/>
    </row>
    <row r="826" spans="1:47" x14ac:dyDescent="0.2">
      <c r="A826" s="231">
        <v>1995</v>
      </c>
      <c r="B826" s="232">
        <v>22</v>
      </c>
      <c r="C826" s="417">
        <v>2.1547496900000001</v>
      </c>
      <c r="D826" s="418">
        <v>0.95114339800000003</v>
      </c>
      <c r="E826" s="437">
        <v>5.544038703331732</v>
      </c>
      <c r="F826" s="417">
        <v>0.74940220000000002</v>
      </c>
      <c r="G826" s="418">
        <v>0.38346130750000001</v>
      </c>
      <c r="H826" s="437">
        <v>1.3429362613846685</v>
      </c>
      <c r="I826" s="417">
        <v>1.6541140599999999</v>
      </c>
      <c r="J826" s="418">
        <v>2.7067785400000002</v>
      </c>
      <c r="K826" s="437">
        <v>7.3694157833889085</v>
      </c>
      <c r="L826" s="420"/>
      <c r="M826" s="421"/>
      <c r="N826" s="437">
        <v>5.7551708861242447E-3</v>
      </c>
      <c r="O826" s="417">
        <v>0.12061205999999999</v>
      </c>
      <c r="P826" s="418">
        <v>6.46014595E-2</v>
      </c>
      <c r="Q826" s="437">
        <v>0.74317464356353624</v>
      </c>
      <c r="R826" s="422"/>
      <c r="S826" s="423"/>
      <c r="T826" s="437">
        <v>768.22091181772873</v>
      </c>
      <c r="U826" s="417">
        <v>6.2654804120229645E-4</v>
      </c>
      <c r="V826" s="418">
        <v>8.36951030057413E-4</v>
      </c>
      <c r="W826" s="437">
        <v>2.8591752188302467E-3</v>
      </c>
      <c r="X826" s="417">
        <v>7.4127608915906785E-4</v>
      </c>
      <c r="Y826" s="418">
        <v>9.9022619047619046E-4</v>
      </c>
      <c r="Z826" s="437">
        <v>3.738593053759569E-3</v>
      </c>
      <c r="AA826" s="417">
        <v>9.2446316000000008E-3</v>
      </c>
      <c r="AB826" s="418">
        <v>6.7062992900000003E-3</v>
      </c>
      <c r="AC826" s="437">
        <v>4.7445721617280452E-2</v>
      </c>
      <c r="AD826" s="417">
        <v>2.6304673000000002E-3</v>
      </c>
      <c r="AE826" s="418">
        <v>1.371604915E-3</v>
      </c>
      <c r="AF826" s="437">
        <v>8.8351984165862003E-3</v>
      </c>
      <c r="AG826" s="417">
        <v>1.5032307599999999E-2</v>
      </c>
      <c r="AH826" s="418">
        <v>6.7516772500000001E-3</v>
      </c>
      <c r="AI826" s="437">
        <v>1.0454731441606661E-2</v>
      </c>
      <c r="AJ826" s="417">
        <v>6.7648146000000003E-3</v>
      </c>
      <c r="AK826" s="418">
        <v>3.195538955E-3</v>
      </c>
      <c r="AL826" s="437">
        <v>3.8931414548079159E-3</v>
      </c>
      <c r="AM826" s="417">
        <v>2.90120686E-2</v>
      </c>
      <c r="AN826" s="418">
        <v>1.9653396180000001E-2</v>
      </c>
      <c r="AO826" s="437">
        <v>0.10437510431587442</v>
      </c>
      <c r="AP826" s="417">
        <v>0.1230123</v>
      </c>
      <c r="AQ826" s="418">
        <v>6.4981497499999999E-2</v>
      </c>
      <c r="AR826" s="440">
        <v>6.4981497499999999E-2</v>
      </c>
      <c r="AS826" s="422"/>
      <c r="AT826" s="423"/>
      <c r="AU826" s="423"/>
    </row>
    <row r="827" spans="1:47" x14ac:dyDescent="0.2">
      <c r="A827" s="231">
        <v>1995</v>
      </c>
      <c r="B827" s="232">
        <v>23</v>
      </c>
      <c r="C827" s="417">
        <v>2.2384293300000002</v>
      </c>
      <c r="D827" s="418">
        <v>0.97698398350000004</v>
      </c>
      <c r="E827" s="437">
        <v>5.5515388680897093</v>
      </c>
      <c r="F827" s="417">
        <v>0.78010756000000003</v>
      </c>
      <c r="G827" s="418">
        <v>0.39855716450000001</v>
      </c>
      <c r="H827" s="437">
        <v>1.3489874518291158</v>
      </c>
      <c r="I827" s="417">
        <v>1.67672113</v>
      </c>
      <c r="J827" s="418">
        <v>2.7113296825000002</v>
      </c>
      <c r="K827" s="437">
        <v>7.3850207626815116</v>
      </c>
      <c r="L827" s="420"/>
      <c r="M827" s="421"/>
      <c r="N827" s="437">
        <v>5.7685252339453597E-3</v>
      </c>
      <c r="O827" s="417">
        <v>0.12061205999999999</v>
      </c>
      <c r="P827" s="418">
        <v>6.46014595E-2</v>
      </c>
      <c r="Q827" s="437">
        <v>0.74345686592841809</v>
      </c>
      <c r="R827" s="422"/>
      <c r="S827" s="423"/>
      <c r="T827" s="437">
        <v>769.51258467478692</v>
      </c>
      <c r="U827" s="417">
        <v>6.2654804120229645E-4</v>
      </c>
      <c r="V827" s="418">
        <v>8.36951030057413E-4</v>
      </c>
      <c r="W827" s="437">
        <v>2.8720686318946089E-3</v>
      </c>
      <c r="X827" s="417">
        <v>7.4127608915906785E-4</v>
      </c>
      <c r="Y827" s="418">
        <v>9.9022619047619046E-4</v>
      </c>
      <c r="Z827" s="437">
        <v>3.7972452652756217E-3</v>
      </c>
      <c r="AA827" s="417">
        <v>9.6234326000000005E-3</v>
      </c>
      <c r="AB827" s="418">
        <v>6.8966530550000002E-3</v>
      </c>
      <c r="AC827" s="437">
        <v>4.7659493332690719E-2</v>
      </c>
      <c r="AD827" s="417">
        <v>2.7387013000000002E-3</v>
      </c>
      <c r="AE827" s="418">
        <v>1.42514252E-3</v>
      </c>
      <c r="AF827" s="437">
        <v>8.8750054309677286E-3</v>
      </c>
      <c r="AG827" s="417">
        <v>1.5647917099999999E-2</v>
      </c>
      <c r="AH827" s="418">
        <v>7.0553185400000001E-3</v>
      </c>
      <c r="AI827" s="437">
        <v>1.0501845201959261E-2</v>
      </c>
      <c r="AJ827" s="417">
        <v>7.0408281000000003E-3</v>
      </c>
      <c r="AK827" s="418">
        <v>3.3322690499999999E-3</v>
      </c>
      <c r="AL827" s="437">
        <v>3.9106682424230824E-3</v>
      </c>
      <c r="AM827" s="417">
        <v>3.0200197799999998E-2</v>
      </c>
      <c r="AN827" s="418">
        <v>2.0248866115E-2</v>
      </c>
      <c r="AO827" s="437">
        <v>0.10484525216999376</v>
      </c>
      <c r="AP827" s="417">
        <v>0.1230123</v>
      </c>
      <c r="AQ827" s="418">
        <v>6.4981497499999999E-2</v>
      </c>
      <c r="AR827" s="440">
        <v>6.4981497499999999E-2</v>
      </c>
      <c r="AS827" s="422"/>
      <c r="AT827" s="423"/>
      <c r="AU827" s="423"/>
    </row>
    <row r="828" spans="1:47" x14ac:dyDescent="0.2">
      <c r="A828" s="231">
        <v>1995</v>
      </c>
      <c r="B828" s="232">
        <v>24</v>
      </c>
      <c r="C828" s="417">
        <v>2.3253833699999999</v>
      </c>
      <c r="D828" s="418">
        <v>1.004710496</v>
      </c>
      <c r="E828" s="437">
        <v>5.5579691037475314</v>
      </c>
      <c r="F828" s="417">
        <v>0.81166114</v>
      </c>
      <c r="G828" s="418">
        <v>0.414656576</v>
      </c>
      <c r="H828" s="437">
        <v>1.3541575261984125</v>
      </c>
      <c r="I828" s="417">
        <v>1.69876564</v>
      </c>
      <c r="J828" s="418">
        <v>2.7158707225000001</v>
      </c>
      <c r="K828" s="437">
        <v>7.3983821540992425</v>
      </c>
      <c r="L828" s="420"/>
      <c r="M828" s="421"/>
      <c r="N828" s="437">
        <v>5.7799130972725878E-3</v>
      </c>
      <c r="O828" s="417">
        <v>0.12061205999999999</v>
      </c>
      <c r="P828" s="418">
        <v>6.46014595E-2</v>
      </c>
      <c r="Q828" s="437">
        <v>0.74369919701914122</v>
      </c>
      <c r="R828" s="422"/>
      <c r="S828" s="423"/>
      <c r="T828" s="437">
        <v>770.58230299957461</v>
      </c>
      <c r="U828" s="417">
        <v>6.2654804120229645E-4</v>
      </c>
      <c r="V828" s="418">
        <v>8.36951030057413E-4</v>
      </c>
      <c r="W828" s="437">
        <v>2.8830766702341317E-3</v>
      </c>
      <c r="X828" s="417">
        <v>7.4127608915906785E-4</v>
      </c>
      <c r="Y828" s="418">
        <v>9.9022619047619046E-4</v>
      </c>
      <c r="Z828" s="437">
        <v>3.8473674339742901E-3</v>
      </c>
      <c r="AA828" s="417">
        <v>1.0012398800000001E-2</v>
      </c>
      <c r="AB828" s="418">
        <v>7.0989901350000002E-3</v>
      </c>
      <c r="AC828" s="437">
        <v>4.7842130568111305E-2</v>
      </c>
      <c r="AD828" s="417">
        <v>2.8491763999999998E-3</v>
      </c>
      <c r="AE828" s="418">
        <v>1.482026655E-3</v>
      </c>
      <c r="AF828" s="437">
        <v>8.9090383036516656E-3</v>
      </c>
      <c r="AG828" s="417">
        <v>1.6280959000000001E-2</v>
      </c>
      <c r="AH828" s="418">
        <v>7.3795875500000004E-3</v>
      </c>
      <c r="AI828" s="437">
        <v>1.0542094109829224E-2</v>
      </c>
      <c r="AJ828" s="417">
        <v>7.3267621999999998E-3</v>
      </c>
      <c r="AK828" s="418">
        <v>3.478279955E-3</v>
      </c>
      <c r="AL828" s="437">
        <v>3.9256641723982456E-3</v>
      </c>
      <c r="AM828" s="417">
        <v>3.1423815700000003E-2</v>
      </c>
      <c r="AN828" s="418">
        <v>2.0881968495E-2</v>
      </c>
      <c r="AO828" s="437">
        <v>0.10524721110498592</v>
      </c>
      <c r="AP828" s="417">
        <v>0.1230123</v>
      </c>
      <c r="AQ828" s="418">
        <v>6.4981497499999999E-2</v>
      </c>
      <c r="AR828" s="440">
        <v>6.4981497499999999E-2</v>
      </c>
      <c r="AS828" s="422"/>
      <c r="AT828" s="423"/>
      <c r="AU828" s="423"/>
    </row>
    <row r="829" spans="1:47" x14ac:dyDescent="0.2">
      <c r="A829" s="231">
        <v>1995</v>
      </c>
      <c r="B829" s="232">
        <v>25</v>
      </c>
      <c r="C829" s="417">
        <v>2.4157565499999998</v>
      </c>
      <c r="D829" s="418">
        <v>1.0345072815</v>
      </c>
      <c r="E829" s="437">
        <v>5.5629103132534619</v>
      </c>
      <c r="F829" s="417">
        <v>0.84415952000000005</v>
      </c>
      <c r="G829" s="418">
        <v>0.43177755200000001</v>
      </c>
      <c r="H829" s="437">
        <v>1.3581396639315211</v>
      </c>
      <c r="I829" s="417">
        <v>1.7204025199999999</v>
      </c>
      <c r="J829" s="418">
        <v>2.720404743</v>
      </c>
      <c r="K829" s="437">
        <v>7.4086541558842471</v>
      </c>
      <c r="L829" s="420"/>
      <c r="M829" s="421"/>
      <c r="N829" s="437">
        <v>5.7886943539677852E-3</v>
      </c>
      <c r="O829" s="417">
        <v>0.12061205999999999</v>
      </c>
      <c r="P829" s="418">
        <v>6.46014595E-2</v>
      </c>
      <c r="Q829" s="437">
        <v>0.74388484115984688</v>
      </c>
      <c r="R829" s="422"/>
      <c r="S829" s="423"/>
      <c r="T829" s="437">
        <v>771.39081302534635</v>
      </c>
      <c r="U829" s="417">
        <v>6.2654804120229645E-4</v>
      </c>
      <c r="V829" s="418">
        <v>8.36951030057413E-4</v>
      </c>
      <c r="W829" s="437">
        <v>2.8915569978695582E-3</v>
      </c>
      <c r="X829" s="417">
        <v>7.4127608915906785E-4</v>
      </c>
      <c r="Y829" s="418">
        <v>9.9022619047619046E-4</v>
      </c>
      <c r="Z829" s="437">
        <v>3.8859545425095547E-3</v>
      </c>
      <c r="AA829" s="417">
        <v>1.04140246E-2</v>
      </c>
      <c r="AB829" s="418">
        <v>7.3142993249999998E-3</v>
      </c>
      <c r="AC829" s="437">
        <v>4.7982701446891249E-2</v>
      </c>
      <c r="AD829" s="417">
        <v>2.9635209000000002E-3</v>
      </c>
      <c r="AE829" s="418">
        <v>1.54267019E-3</v>
      </c>
      <c r="AF829" s="437">
        <v>8.9352041987251982E-3</v>
      </c>
      <c r="AG829" s="417">
        <v>1.69329267E-2</v>
      </c>
      <c r="AH829" s="418">
        <v>7.7253334799999998E-3</v>
      </c>
      <c r="AI829" s="437">
        <v>1.0573080806733427E-2</v>
      </c>
      <c r="AJ829" s="417">
        <v>7.619832E-3</v>
      </c>
      <c r="AK829" s="418">
        <v>3.6341735150000002E-3</v>
      </c>
      <c r="AL829" s="437">
        <v>3.93720694397623E-3</v>
      </c>
      <c r="AM829" s="417">
        <v>3.2680580200000003E-2</v>
      </c>
      <c r="AN829" s="418">
        <v>2.1556582255000001E-2</v>
      </c>
      <c r="AO829" s="437">
        <v>0.10555641813947959</v>
      </c>
      <c r="AP829" s="417">
        <v>0.1230123</v>
      </c>
      <c r="AQ829" s="418">
        <v>6.4981497499999999E-2</v>
      </c>
      <c r="AR829" s="440">
        <v>6.4981497499999999E-2</v>
      </c>
      <c r="AS829" s="422"/>
      <c r="AT829" s="423"/>
      <c r="AU829" s="423"/>
    </row>
    <row r="830" spans="1:47" x14ac:dyDescent="0.2">
      <c r="A830" s="231">
        <v>1995</v>
      </c>
      <c r="B830" s="232">
        <v>26</v>
      </c>
      <c r="C830" s="417">
        <v>2.4157565499999998</v>
      </c>
      <c r="D830" s="418">
        <v>1.0345072815</v>
      </c>
      <c r="E830" s="437">
        <v>5.5660833713622937</v>
      </c>
      <c r="F830" s="417">
        <v>0.84415952000000005</v>
      </c>
      <c r="G830" s="418">
        <v>0.43177755200000001</v>
      </c>
      <c r="H830" s="437">
        <v>1.3607047410104367</v>
      </c>
      <c r="I830" s="417">
        <v>1.7204025199999999</v>
      </c>
      <c r="J830" s="418">
        <v>2.720404743</v>
      </c>
      <c r="K830" s="437">
        <v>7.4152654961120268</v>
      </c>
      <c r="L830" s="420"/>
      <c r="M830" s="421"/>
      <c r="N830" s="437">
        <v>5.7943840693699756E-3</v>
      </c>
      <c r="O830" s="417">
        <v>0.12061205999999999</v>
      </c>
      <c r="P830" s="418">
        <v>6.46014595E-2</v>
      </c>
      <c r="Q830" s="437">
        <v>0.74400365094519916</v>
      </c>
      <c r="R830" s="422"/>
      <c r="S830" s="423"/>
      <c r="T830" s="437">
        <v>771.87867704080952</v>
      </c>
      <c r="U830" s="417">
        <v>6.2654804120229645E-4</v>
      </c>
      <c r="V830" s="418">
        <v>8.36951030057413E-4</v>
      </c>
      <c r="W830" s="437">
        <v>2.8970192288736338E-3</v>
      </c>
      <c r="X830" s="417">
        <v>7.4127608915906785E-4</v>
      </c>
      <c r="Y830" s="418">
        <v>9.9022619047619046E-4</v>
      </c>
      <c r="Z830" s="437">
        <v>3.9109145225670822E-3</v>
      </c>
      <c r="AA830" s="417">
        <v>1.04140246E-2</v>
      </c>
      <c r="AB830" s="418">
        <v>7.3142993249999998E-3</v>
      </c>
      <c r="AC830" s="437">
        <v>4.8073486984646752E-2</v>
      </c>
      <c r="AD830" s="417">
        <v>2.9635209000000002E-3</v>
      </c>
      <c r="AE830" s="418">
        <v>1.54267019E-3</v>
      </c>
      <c r="AF830" s="437">
        <v>8.9521043612004522E-3</v>
      </c>
      <c r="AG830" s="417">
        <v>1.69329267E-2</v>
      </c>
      <c r="AH830" s="418">
        <v>7.7253334799999998E-3</v>
      </c>
      <c r="AI830" s="437">
        <v>1.0593080152447988E-2</v>
      </c>
      <c r="AJ830" s="417">
        <v>7.619832E-3</v>
      </c>
      <c r="AK830" s="418">
        <v>3.6341735150000002E-3</v>
      </c>
      <c r="AL830" s="437">
        <v>3.9446491630371824E-3</v>
      </c>
      <c r="AM830" s="417">
        <v>3.2680580200000003E-2</v>
      </c>
      <c r="AN830" s="418">
        <v>2.1556582255000001E-2</v>
      </c>
      <c r="AO830" s="437">
        <v>0.10575617779642778</v>
      </c>
      <c r="AP830" s="417">
        <v>0.1230123</v>
      </c>
      <c r="AQ830" s="418">
        <v>6.4981497499999999E-2</v>
      </c>
      <c r="AR830" s="440">
        <v>6.4981497499999999E-2</v>
      </c>
      <c r="AS830" s="422"/>
      <c r="AT830" s="423"/>
      <c r="AU830" s="423"/>
    </row>
    <row r="831" spans="1:47" x14ac:dyDescent="0.2">
      <c r="A831" s="231">
        <v>1995</v>
      </c>
      <c r="B831" s="232">
        <v>27</v>
      </c>
      <c r="C831" s="417">
        <v>2.4157565499999998</v>
      </c>
      <c r="D831" s="418">
        <v>1.0345072815</v>
      </c>
      <c r="E831" s="437">
        <v>5.5671748001739489</v>
      </c>
      <c r="F831" s="417">
        <v>0.84415952000000005</v>
      </c>
      <c r="G831" s="418">
        <v>0.43177755200000001</v>
      </c>
      <c r="H831" s="437">
        <v>1.3615682372877236</v>
      </c>
      <c r="I831" s="417">
        <v>1.7204025199999999</v>
      </c>
      <c r="J831" s="418">
        <v>2.720404743</v>
      </c>
      <c r="K831" s="437">
        <v>7.4174874820939918</v>
      </c>
      <c r="L831" s="420"/>
      <c r="M831" s="421"/>
      <c r="N831" s="437">
        <v>5.7962991163638348E-3</v>
      </c>
      <c r="O831" s="417">
        <v>0.12061205999999999</v>
      </c>
      <c r="P831" s="418">
        <v>6.46014595E-2</v>
      </c>
      <c r="Q831" s="437">
        <v>0.74404349602432729</v>
      </c>
      <c r="R831" s="422"/>
      <c r="S831" s="423"/>
      <c r="T831" s="437">
        <v>771.9695588429048</v>
      </c>
      <c r="U831" s="417">
        <v>6.2654804120229645E-4</v>
      </c>
      <c r="V831" s="418">
        <v>8.36951030057413E-4</v>
      </c>
      <c r="W831" s="437">
        <v>2.8988517490690993E-3</v>
      </c>
      <c r="X831" s="417">
        <v>7.4127608915906785E-4</v>
      </c>
      <c r="Y831" s="418">
        <v>9.9022619047619046E-4</v>
      </c>
      <c r="Z831" s="437">
        <v>3.9192529435604683E-3</v>
      </c>
      <c r="AA831" s="417">
        <v>1.04140246E-2</v>
      </c>
      <c r="AB831" s="418">
        <v>7.3142993249999998E-3</v>
      </c>
      <c r="AC831" s="437">
        <v>4.8103872984764783E-2</v>
      </c>
      <c r="AD831" s="417">
        <v>2.9635209000000002E-3</v>
      </c>
      <c r="AE831" s="418">
        <v>1.54267019E-3</v>
      </c>
      <c r="AF831" s="437">
        <v>8.9577664731329276E-3</v>
      </c>
      <c r="AG831" s="417">
        <v>1.69329267E-2</v>
      </c>
      <c r="AH831" s="418">
        <v>7.7253334799999998E-3</v>
      </c>
      <c r="AI831" s="437">
        <v>1.0599778427821937E-2</v>
      </c>
      <c r="AJ831" s="417">
        <v>7.619832E-3</v>
      </c>
      <c r="AK831" s="418">
        <v>3.6341735150000002E-3</v>
      </c>
      <c r="AL831" s="437">
        <v>3.9471445209855009E-3</v>
      </c>
      <c r="AM831" s="417">
        <v>3.2680580200000003E-2</v>
      </c>
      <c r="AN831" s="418">
        <v>2.1556582255000001E-2</v>
      </c>
      <c r="AO831" s="437">
        <v>0.10582305913646403</v>
      </c>
      <c r="AP831" s="417">
        <v>0.1230123</v>
      </c>
      <c r="AQ831" s="418">
        <v>6.4981497499999999E-2</v>
      </c>
      <c r="AR831" s="440">
        <v>6.4981497499999999E-2</v>
      </c>
      <c r="AS831" s="422"/>
      <c r="AT831" s="423"/>
      <c r="AU831" s="423"/>
    </row>
    <row r="832" spans="1:47" x14ac:dyDescent="0.2">
      <c r="A832" s="231">
        <v>1995</v>
      </c>
      <c r="B832" s="232">
        <v>28</v>
      </c>
      <c r="C832" s="417">
        <v>2.4157565499999998</v>
      </c>
      <c r="D832" s="418">
        <v>1.0345072815</v>
      </c>
      <c r="E832" s="437">
        <v>5.5676473208243547</v>
      </c>
      <c r="F832" s="417">
        <v>0.84415952000000005</v>
      </c>
      <c r="G832" s="418">
        <v>0.43177755200000001</v>
      </c>
      <c r="H832" s="437">
        <v>1.3619578680857047</v>
      </c>
      <c r="I832" s="417">
        <v>1.7204025199999999</v>
      </c>
      <c r="J832" s="418">
        <v>2.720404743</v>
      </c>
      <c r="K832" s="437">
        <v>7.4184922385633678</v>
      </c>
      <c r="L832" s="420"/>
      <c r="M832" s="421"/>
      <c r="N832" s="437">
        <v>5.7971511228409895E-3</v>
      </c>
      <c r="O832" s="417">
        <v>0.12061205999999999</v>
      </c>
      <c r="P832" s="418">
        <v>6.46014595E-2</v>
      </c>
      <c r="Q832" s="437">
        <v>0.74406312142573139</v>
      </c>
      <c r="R832" s="422"/>
      <c r="S832" s="423"/>
      <c r="T832" s="437">
        <v>771.95729621173666</v>
      </c>
      <c r="U832" s="417">
        <v>6.2654804120229645E-4</v>
      </c>
      <c r="V832" s="418">
        <v>8.36951030057413E-4</v>
      </c>
      <c r="W832" s="437">
        <v>2.8996873968646871E-3</v>
      </c>
      <c r="X832" s="417">
        <v>7.4127608915906785E-4</v>
      </c>
      <c r="Y832" s="418">
        <v>9.9022619047619046E-4</v>
      </c>
      <c r="Z832" s="437">
        <v>3.9230350282662332E-3</v>
      </c>
      <c r="AA832" s="417">
        <v>1.04140246E-2</v>
      </c>
      <c r="AB832" s="418">
        <v>7.3142993249999998E-3</v>
      </c>
      <c r="AC832" s="437">
        <v>4.8117700485939767E-2</v>
      </c>
      <c r="AD832" s="417">
        <v>2.9635209000000002E-3</v>
      </c>
      <c r="AE832" s="418">
        <v>1.54267019E-3</v>
      </c>
      <c r="AF832" s="437">
        <v>8.9603566191398323E-3</v>
      </c>
      <c r="AG832" s="417">
        <v>1.69329267E-2</v>
      </c>
      <c r="AH832" s="418">
        <v>7.7253334799999998E-3</v>
      </c>
      <c r="AI832" s="437">
        <v>1.060282856633455E-2</v>
      </c>
      <c r="AJ832" s="417">
        <v>7.619832E-3</v>
      </c>
      <c r="AK832" s="418">
        <v>3.6341735150000002E-3</v>
      </c>
      <c r="AL832" s="437">
        <v>3.9482828468079458E-3</v>
      </c>
      <c r="AM832" s="417">
        <v>3.2680580200000003E-2</v>
      </c>
      <c r="AN832" s="418">
        <v>2.1556582255000001E-2</v>
      </c>
      <c r="AO832" s="437">
        <v>0.10585330235044403</v>
      </c>
      <c r="AP832" s="417">
        <v>0.1230123</v>
      </c>
      <c r="AQ832" s="418">
        <v>6.4981497499999999E-2</v>
      </c>
      <c r="AR832" s="440">
        <v>6.4981497499999999E-2</v>
      </c>
      <c r="AS832" s="422"/>
      <c r="AT832" s="423"/>
      <c r="AU832" s="423"/>
    </row>
    <row r="833" spans="1:47" x14ac:dyDescent="0.2">
      <c r="A833" s="231">
        <v>1995</v>
      </c>
      <c r="B833" s="232">
        <v>29</v>
      </c>
      <c r="C833" s="417">
        <v>2.4157565499999998</v>
      </c>
      <c r="D833" s="418">
        <v>1.0345072815</v>
      </c>
      <c r="E833" s="437">
        <v>5.5679796048270314</v>
      </c>
      <c r="F833" s="417">
        <v>0.84415952000000005</v>
      </c>
      <c r="G833" s="418">
        <v>0.43177755200000001</v>
      </c>
      <c r="H833" s="437">
        <v>1.3622282173075491</v>
      </c>
      <c r="I833" s="417">
        <v>1.7204025199999999</v>
      </c>
      <c r="J833" s="418">
        <v>2.720404743</v>
      </c>
      <c r="K833" s="437">
        <v>7.419185318034355</v>
      </c>
      <c r="L833" s="420"/>
      <c r="M833" s="421"/>
      <c r="N833" s="437">
        <v>5.797751573119154E-3</v>
      </c>
      <c r="O833" s="417">
        <v>0.12061205999999999</v>
      </c>
      <c r="P833" s="418">
        <v>6.46014595E-2</v>
      </c>
      <c r="Q833" s="437">
        <v>0.74407430156065191</v>
      </c>
      <c r="R833" s="422"/>
      <c r="S833" s="423"/>
      <c r="T833" s="437">
        <v>771.93271419224027</v>
      </c>
      <c r="U833" s="417">
        <v>6.2654804120229645E-4</v>
      </c>
      <c r="V833" s="418">
        <v>8.36951030057413E-4</v>
      </c>
      <c r="W833" s="437">
        <v>2.9002670744101957E-3</v>
      </c>
      <c r="X833" s="417">
        <v>7.4127608915906785E-4</v>
      </c>
      <c r="Y833" s="418">
        <v>9.9022619047619046E-4</v>
      </c>
      <c r="Z833" s="437">
        <v>3.9256849635477759E-3</v>
      </c>
      <c r="AA833" s="417">
        <v>1.04140246E-2</v>
      </c>
      <c r="AB833" s="418">
        <v>7.3142993249999998E-3</v>
      </c>
      <c r="AC833" s="437">
        <v>4.8127255971615476E-2</v>
      </c>
      <c r="AD833" s="417">
        <v>2.9635209000000002E-3</v>
      </c>
      <c r="AE833" s="418">
        <v>1.54267019E-3</v>
      </c>
      <c r="AF833" s="437">
        <v>8.9621236544823388E-3</v>
      </c>
      <c r="AG833" s="417">
        <v>1.69329267E-2</v>
      </c>
      <c r="AH833" s="418">
        <v>7.7253334799999998E-3</v>
      </c>
      <c r="AI833" s="437">
        <v>1.0604944512814853E-2</v>
      </c>
      <c r="AJ833" s="417">
        <v>7.619832E-3</v>
      </c>
      <c r="AK833" s="418">
        <v>3.6341735150000002E-3</v>
      </c>
      <c r="AL833" s="437">
        <v>3.9490657263536342E-3</v>
      </c>
      <c r="AM833" s="417">
        <v>3.2680580200000003E-2</v>
      </c>
      <c r="AN833" s="418">
        <v>2.1556582255000001E-2</v>
      </c>
      <c r="AO833" s="437">
        <v>0.10587432221734433</v>
      </c>
      <c r="AP833" s="417">
        <v>0.1230123</v>
      </c>
      <c r="AQ833" s="418">
        <v>6.4981497499999999E-2</v>
      </c>
      <c r="AR833" s="440">
        <v>6.4981497499999999E-2</v>
      </c>
      <c r="AS833" s="422"/>
      <c r="AT833" s="423"/>
      <c r="AU833" s="423"/>
    </row>
    <row r="834" spans="1:47" x14ac:dyDescent="0.2">
      <c r="A834" s="231">
        <v>1995</v>
      </c>
      <c r="B834" s="232">
        <v>30</v>
      </c>
      <c r="C834" s="417">
        <v>2.4157565499999998</v>
      </c>
      <c r="D834" s="418">
        <v>1.0345072815</v>
      </c>
      <c r="E834" s="437">
        <v>5.5681803728819945</v>
      </c>
      <c r="F834" s="417">
        <v>0.84415952000000005</v>
      </c>
      <c r="G834" s="418">
        <v>0.43177755200000001</v>
      </c>
      <c r="H834" s="437">
        <v>1.3623975518006726</v>
      </c>
      <c r="I834" s="417">
        <v>1.7204025199999999</v>
      </c>
      <c r="J834" s="418">
        <v>2.720404743</v>
      </c>
      <c r="K834" s="437">
        <v>7.4196337685295655</v>
      </c>
      <c r="L834" s="420"/>
      <c r="M834" s="421"/>
      <c r="N834" s="437">
        <v>5.798082130510516E-3</v>
      </c>
      <c r="O834" s="417">
        <v>0.12061205999999999</v>
      </c>
      <c r="P834" s="418">
        <v>6.46014595E-2</v>
      </c>
      <c r="Q834" s="437">
        <v>0.74408024685698071</v>
      </c>
      <c r="R834" s="422"/>
      <c r="S834" s="423"/>
      <c r="T834" s="437">
        <v>771.90428816728945</v>
      </c>
      <c r="U834" s="417">
        <v>6.2654804120229645E-4</v>
      </c>
      <c r="V834" s="418">
        <v>8.36951030057413E-4</v>
      </c>
      <c r="W834" s="437">
        <v>2.900629777124564E-3</v>
      </c>
      <c r="X834" s="417">
        <v>7.4127608915906785E-4</v>
      </c>
      <c r="Y834" s="418">
        <v>9.9022619047619046E-4</v>
      </c>
      <c r="Z834" s="437">
        <v>3.9272850283811134E-3</v>
      </c>
      <c r="AA834" s="417">
        <v>1.04140246E-2</v>
      </c>
      <c r="AB834" s="418">
        <v>7.3142993249999998E-3</v>
      </c>
      <c r="AC834" s="437">
        <v>4.8133275610090363E-2</v>
      </c>
      <c r="AD834" s="417">
        <v>2.9635209000000002E-3</v>
      </c>
      <c r="AE834" s="418">
        <v>1.54267019E-3</v>
      </c>
      <c r="AF834" s="437">
        <v>8.9632490090775022E-3</v>
      </c>
      <c r="AG834" s="417">
        <v>1.69329267E-2</v>
      </c>
      <c r="AH834" s="418">
        <v>7.7253334799999998E-3</v>
      </c>
      <c r="AI834" s="437">
        <v>1.0606237931374567E-2</v>
      </c>
      <c r="AJ834" s="417">
        <v>7.619832E-3</v>
      </c>
      <c r="AK834" s="418">
        <v>3.6341735150000002E-3</v>
      </c>
      <c r="AL834" s="437">
        <v>3.949557121366771E-3</v>
      </c>
      <c r="AM834" s="417">
        <v>3.2680580200000003E-2</v>
      </c>
      <c r="AN834" s="418">
        <v>2.1556582255000001E-2</v>
      </c>
      <c r="AO834" s="437">
        <v>0.10588772004017497</v>
      </c>
      <c r="AP834" s="417">
        <v>0.1230123</v>
      </c>
      <c r="AQ834" s="418">
        <v>6.4981497499999999E-2</v>
      </c>
      <c r="AR834" s="440">
        <v>6.4981497499999999E-2</v>
      </c>
      <c r="AS834" s="422"/>
      <c r="AT834" s="423"/>
      <c r="AU834" s="423"/>
    </row>
    <row r="835" spans="1:47" x14ac:dyDescent="0.2">
      <c r="A835" s="231">
        <v>1995</v>
      </c>
      <c r="B835" s="232">
        <v>31</v>
      </c>
      <c r="C835" s="417">
        <v>2.4157565499999998</v>
      </c>
      <c r="D835" s="418">
        <v>1.0345072815</v>
      </c>
      <c r="E835" s="437">
        <v>5.5683495662400677</v>
      </c>
      <c r="F835" s="417">
        <v>0.84415952000000005</v>
      </c>
      <c r="G835" s="418">
        <v>0.43177755200000001</v>
      </c>
      <c r="H835" s="437">
        <v>1.3625265661760839</v>
      </c>
      <c r="I835" s="417">
        <v>1.7204025199999999</v>
      </c>
      <c r="J835" s="418">
        <v>2.720404743</v>
      </c>
      <c r="K835" s="437">
        <v>7.4199607828021206</v>
      </c>
      <c r="L835" s="420"/>
      <c r="M835" s="421"/>
      <c r="N835" s="437">
        <v>5.7984020582337722E-3</v>
      </c>
      <c r="O835" s="417">
        <v>0.12061205999999999</v>
      </c>
      <c r="P835" s="418">
        <v>6.46014595E-2</v>
      </c>
      <c r="Q835" s="437">
        <v>0.7440890057990498</v>
      </c>
      <c r="R835" s="422"/>
      <c r="S835" s="423"/>
      <c r="T835" s="437">
        <v>771.87828289678282</v>
      </c>
      <c r="U835" s="417">
        <v>6.2654804120229645E-4</v>
      </c>
      <c r="V835" s="418">
        <v>8.36951030057413E-4</v>
      </c>
      <c r="W835" s="437">
        <v>2.9008992604793228E-3</v>
      </c>
      <c r="X835" s="417">
        <v>7.4127608915906785E-4</v>
      </c>
      <c r="Y835" s="418">
        <v>9.9022619047619046E-4</v>
      </c>
      <c r="Z835" s="437">
        <v>3.9285632075609072E-3</v>
      </c>
      <c r="AA835" s="417">
        <v>1.04140246E-2</v>
      </c>
      <c r="AB835" s="418">
        <v>7.3142993249999998E-3</v>
      </c>
      <c r="AC835" s="437">
        <v>4.8137818529094392E-2</v>
      </c>
      <c r="AD835" s="417">
        <v>2.9635209000000002E-3</v>
      </c>
      <c r="AE835" s="418">
        <v>1.54267019E-3</v>
      </c>
      <c r="AF835" s="437">
        <v>8.9640909383930951E-3</v>
      </c>
      <c r="AG835" s="417">
        <v>1.69329267E-2</v>
      </c>
      <c r="AH835" s="418">
        <v>7.7253334799999998E-3</v>
      </c>
      <c r="AI835" s="437">
        <v>1.0607245740262903E-2</v>
      </c>
      <c r="AJ835" s="417">
        <v>7.619832E-3</v>
      </c>
      <c r="AK835" s="418">
        <v>3.6341735150000002E-3</v>
      </c>
      <c r="AL835" s="437">
        <v>3.9499304813225165E-3</v>
      </c>
      <c r="AM835" s="417">
        <v>3.2680580200000003E-2</v>
      </c>
      <c r="AN835" s="418">
        <v>2.1556582255000001E-2</v>
      </c>
      <c r="AO835" s="437">
        <v>0.10589763795997106</v>
      </c>
      <c r="AP835" s="417">
        <v>0.1230123</v>
      </c>
      <c r="AQ835" s="418">
        <v>6.4981497499999999E-2</v>
      </c>
      <c r="AR835" s="440">
        <v>6.4981497499999999E-2</v>
      </c>
      <c r="AS835" s="422"/>
      <c r="AT835" s="423"/>
      <c r="AU835" s="423"/>
    </row>
    <row r="836" spans="1:47" x14ac:dyDescent="0.2">
      <c r="A836" s="231">
        <v>1995</v>
      </c>
      <c r="B836" s="232">
        <v>32</v>
      </c>
      <c r="C836" s="417">
        <v>2.4157565499999998</v>
      </c>
      <c r="D836" s="418">
        <v>1.0345072815</v>
      </c>
      <c r="E836" s="419">
        <v>5.5683495662400677</v>
      </c>
      <c r="F836" s="417">
        <v>0.84415952000000005</v>
      </c>
      <c r="G836" s="418">
        <v>0.43177755200000001</v>
      </c>
      <c r="H836" s="419">
        <v>1.3625265661760839</v>
      </c>
      <c r="I836" s="417">
        <v>1.7204025199999999</v>
      </c>
      <c r="J836" s="418">
        <v>2.720404743</v>
      </c>
      <c r="K836" s="419">
        <v>7.4199607828021206</v>
      </c>
      <c r="L836" s="420"/>
      <c r="M836" s="421"/>
      <c r="N836" s="419">
        <v>5.7984020582337722E-3</v>
      </c>
      <c r="O836" s="417">
        <v>0.12061205999999999</v>
      </c>
      <c r="P836" s="418">
        <v>6.46014595E-2</v>
      </c>
      <c r="Q836" s="419">
        <v>0.7440890057990498</v>
      </c>
      <c r="R836" s="425"/>
      <c r="S836" s="426"/>
      <c r="T836" s="419">
        <v>771.87828289678282</v>
      </c>
      <c r="U836" s="417">
        <v>6.2654804120229645E-4</v>
      </c>
      <c r="V836" s="418">
        <v>8.36951030057413E-4</v>
      </c>
      <c r="W836" s="419">
        <v>2.9008992604793228E-3</v>
      </c>
      <c r="X836" s="417">
        <v>7.4127608915906785E-4</v>
      </c>
      <c r="Y836" s="418">
        <v>9.9022619047619046E-4</v>
      </c>
      <c r="Z836" s="419">
        <v>3.9285632075609072E-3</v>
      </c>
      <c r="AA836" s="417">
        <v>1.04140246E-2</v>
      </c>
      <c r="AB836" s="418">
        <v>7.3142993249999998E-3</v>
      </c>
      <c r="AC836" s="419">
        <v>4.8137818529094392E-2</v>
      </c>
      <c r="AD836" s="417">
        <v>2.9635209000000002E-3</v>
      </c>
      <c r="AE836" s="418">
        <v>1.54267019E-3</v>
      </c>
      <c r="AF836" s="419">
        <v>8.9640909383930951E-3</v>
      </c>
      <c r="AG836" s="417">
        <v>1.69329267E-2</v>
      </c>
      <c r="AH836" s="418">
        <v>7.7253334799999998E-3</v>
      </c>
      <c r="AI836" s="419">
        <v>1.0607245740262903E-2</v>
      </c>
      <c r="AJ836" s="417">
        <v>7.619832E-3</v>
      </c>
      <c r="AK836" s="418">
        <v>3.6341735150000002E-3</v>
      </c>
      <c r="AL836" s="419">
        <v>3.9499304813225165E-3</v>
      </c>
      <c r="AM836" s="417">
        <v>3.2680580200000003E-2</v>
      </c>
      <c r="AN836" s="418">
        <v>2.1556582255000001E-2</v>
      </c>
      <c r="AO836" s="419">
        <v>0.10589763795997106</v>
      </c>
      <c r="AP836" s="417">
        <v>0.1230123</v>
      </c>
      <c r="AQ836" s="418">
        <v>6.4981497499999999E-2</v>
      </c>
      <c r="AR836" s="440">
        <v>6.4981497499999999E-2</v>
      </c>
      <c r="AS836" s="425"/>
      <c r="AT836" s="426"/>
      <c r="AU836" s="426"/>
    </row>
    <row r="837" spans="1:47" x14ac:dyDescent="0.2">
      <c r="A837" s="231">
        <v>1995</v>
      </c>
      <c r="B837" s="232">
        <v>33</v>
      </c>
      <c r="C837" s="417">
        <v>2.4157565499999998</v>
      </c>
      <c r="D837" s="418">
        <v>1.0345072815</v>
      </c>
      <c r="E837" s="419">
        <v>5.5683495662400677</v>
      </c>
      <c r="F837" s="417">
        <v>0.84415952000000005</v>
      </c>
      <c r="G837" s="418">
        <v>0.43177755200000001</v>
      </c>
      <c r="H837" s="419">
        <v>1.3625265661760839</v>
      </c>
      <c r="I837" s="417">
        <v>1.7204025199999999</v>
      </c>
      <c r="J837" s="418">
        <v>2.720404743</v>
      </c>
      <c r="K837" s="419">
        <v>7.4199607828021206</v>
      </c>
      <c r="L837" s="420"/>
      <c r="M837" s="421"/>
      <c r="N837" s="419">
        <v>5.7984020582337722E-3</v>
      </c>
      <c r="O837" s="417">
        <v>0.12061205999999999</v>
      </c>
      <c r="P837" s="418">
        <v>6.46014595E-2</v>
      </c>
      <c r="Q837" s="419">
        <v>0.7440890057990498</v>
      </c>
      <c r="R837" s="425"/>
      <c r="S837" s="426"/>
      <c r="T837" s="419">
        <v>771.87828289678282</v>
      </c>
      <c r="U837" s="417">
        <v>6.2654804120229645E-4</v>
      </c>
      <c r="V837" s="418">
        <v>8.36951030057413E-4</v>
      </c>
      <c r="W837" s="419">
        <v>2.9008992604793228E-3</v>
      </c>
      <c r="X837" s="417">
        <v>7.4127608915906785E-4</v>
      </c>
      <c r="Y837" s="418">
        <v>9.9022619047619046E-4</v>
      </c>
      <c r="Z837" s="419">
        <v>3.9285632075609072E-3</v>
      </c>
      <c r="AA837" s="417">
        <v>1.04140246E-2</v>
      </c>
      <c r="AB837" s="418">
        <v>7.3142993249999998E-3</v>
      </c>
      <c r="AC837" s="419">
        <v>4.8137818529094392E-2</v>
      </c>
      <c r="AD837" s="417">
        <v>2.9635209000000002E-3</v>
      </c>
      <c r="AE837" s="418">
        <v>1.54267019E-3</v>
      </c>
      <c r="AF837" s="419">
        <v>8.9640909383930951E-3</v>
      </c>
      <c r="AG837" s="417">
        <v>1.69329267E-2</v>
      </c>
      <c r="AH837" s="418">
        <v>7.7253334799999998E-3</v>
      </c>
      <c r="AI837" s="419">
        <v>1.0607245740262903E-2</v>
      </c>
      <c r="AJ837" s="417">
        <v>7.619832E-3</v>
      </c>
      <c r="AK837" s="418">
        <v>3.6341735150000002E-3</v>
      </c>
      <c r="AL837" s="419">
        <v>3.9499304813225165E-3</v>
      </c>
      <c r="AM837" s="417">
        <v>3.2680580200000003E-2</v>
      </c>
      <c r="AN837" s="418">
        <v>2.1556582255000001E-2</v>
      </c>
      <c r="AO837" s="419">
        <v>0.10589763795997106</v>
      </c>
      <c r="AP837" s="417">
        <v>0.1230123</v>
      </c>
      <c r="AQ837" s="418">
        <v>6.4981497499999999E-2</v>
      </c>
      <c r="AR837" s="440">
        <v>6.4981497499999999E-2</v>
      </c>
      <c r="AS837" s="425"/>
      <c r="AT837" s="426"/>
      <c r="AU837" s="426"/>
    </row>
    <row r="838" spans="1:47" x14ac:dyDescent="0.2">
      <c r="A838" s="231">
        <v>1995</v>
      </c>
      <c r="B838" s="232">
        <v>34</v>
      </c>
      <c r="C838" s="417">
        <v>2.4157565499999998</v>
      </c>
      <c r="D838" s="418">
        <v>1.0345072815</v>
      </c>
      <c r="E838" s="419">
        <v>5.5683495662400677</v>
      </c>
      <c r="F838" s="417">
        <v>0.84415952000000005</v>
      </c>
      <c r="G838" s="418">
        <v>0.43177755200000001</v>
      </c>
      <c r="H838" s="419">
        <v>1.3625265661760839</v>
      </c>
      <c r="I838" s="417">
        <v>1.7204025199999999</v>
      </c>
      <c r="J838" s="418">
        <v>2.720404743</v>
      </c>
      <c r="K838" s="419">
        <v>7.4199607828021206</v>
      </c>
      <c r="L838" s="420"/>
      <c r="M838" s="421"/>
      <c r="N838" s="419">
        <v>5.7984020582337722E-3</v>
      </c>
      <c r="O838" s="417">
        <v>0.12061205999999999</v>
      </c>
      <c r="P838" s="418">
        <v>6.46014595E-2</v>
      </c>
      <c r="Q838" s="419">
        <v>0.7440890057990498</v>
      </c>
      <c r="R838" s="425"/>
      <c r="S838" s="426"/>
      <c r="T838" s="419">
        <v>771.87828289678282</v>
      </c>
      <c r="U838" s="417">
        <v>6.2654804120229645E-4</v>
      </c>
      <c r="V838" s="418">
        <v>8.36951030057413E-4</v>
      </c>
      <c r="W838" s="419">
        <v>2.9008992604793228E-3</v>
      </c>
      <c r="X838" s="417">
        <v>7.4127608915906785E-4</v>
      </c>
      <c r="Y838" s="418">
        <v>9.9022619047619046E-4</v>
      </c>
      <c r="Z838" s="419">
        <v>3.9285632075609072E-3</v>
      </c>
      <c r="AA838" s="417">
        <v>1.04140246E-2</v>
      </c>
      <c r="AB838" s="418">
        <v>7.3142993249999998E-3</v>
      </c>
      <c r="AC838" s="419">
        <v>4.8137818529094392E-2</v>
      </c>
      <c r="AD838" s="417">
        <v>2.9635209000000002E-3</v>
      </c>
      <c r="AE838" s="418">
        <v>1.54267019E-3</v>
      </c>
      <c r="AF838" s="419">
        <v>8.9640909383930951E-3</v>
      </c>
      <c r="AG838" s="417">
        <v>1.69329267E-2</v>
      </c>
      <c r="AH838" s="418">
        <v>7.7253334799999998E-3</v>
      </c>
      <c r="AI838" s="419">
        <v>1.0607245740262903E-2</v>
      </c>
      <c r="AJ838" s="417">
        <v>7.619832E-3</v>
      </c>
      <c r="AK838" s="418">
        <v>3.6341735150000002E-3</v>
      </c>
      <c r="AL838" s="419">
        <v>3.9499304813225165E-3</v>
      </c>
      <c r="AM838" s="417">
        <v>3.2680580200000003E-2</v>
      </c>
      <c r="AN838" s="418">
        <v>2.1556582255000001E-2</v>
      </c>
      <c r="AO838" s="419">
        <v>0.10589763795997106</v>
      </c>
      <c r="AP838" s="417">
        <v>0.1230123</v>
      </c>
      <c r="AQ838" s="418">
        <v>6.4981497499999999E-2</v>
      </c>
      <c r="AR838" s="440">
        <v>6.4981497499999999E-2</v>
      </c>
      <c r="AS838" s="425"/>
      <c r="AT838" s="426"/>
      <c r="AU838" s="426"/>
    </row>
    <row r="839" spans="1:47" x14ac:dyDescent="0.2">
      <c r="A839" s="231">
        <v>1995</v>
      </c>
      <c r="B839" s="232">
        <v>35</v>
      </c>
      <c r="C839" s="417">
        <v>2.4157565499999998</v>
      </c>
      <c r="D839" s="418">
        <v>1.0345072815</v>
      </c>
      <c r="E839" s="419">
        <v>5.5683495662400677</v>
      </c>
      <c r="F839" s="417">
        <v>0.84415952000000005</v>
      </c>
      <c r="G839" s="418">
        <v>0.43177755200000001</v>
      </c>
      <c r="H839" s="419">
        <v>1.3625265661760839</v>
      </c>
      <c r="I839" s="417">
        <v>1.7204025199999999</v>
      </c>
      <c r="J839" s="418">
        <v>2.720404743</v>
      </c>
      <c r="K839" s="419">
        <v>7.4199607828021206</v>
      </c>
      <c r="L839" s="420"/>
      <c r="M839" s="421"/>
      <c r="N839" s="419">
        <v>5.7984020582337722E-3</v>
      </c>
      <c r="O839" s="417">
        <v>0.12061205999999999</v>
      </c>
      <c r="P839" s="418">
        <v>6.46014595E-2</v>
      </c>
      <c r="Q839" s="419">
        <v>0.7440890057990498</v>
      </c>
      <c r="R839" s="425"/>
      <c r="S839" s="426"/>
      <c r="T839" s="419">
        <v>771.87828289678282</v>
      </c>
      <c r="U839" s="417">
        <v>6.2654804120229645E-4</v>
      </c>
      <c r="V839" s="418">
        <v>8.36951030057413E-4</v>
      </c>
      <c r="W839" s="419">
        <v>2.9008992604793228E-3</v>
      </c>
      <c r="X839" s="417">
        <v>7.4127608915906785E-4</v>
      </c>
      <c r="Y839" s="418">
        <v>9.9022619047619046E-4</v>
      </c>
      <c r="Z839" s="419">
        <v>3.9285632075609072E-3</v>
      </c>
      <c r="AA839" s="417">
        <v>1.04140246E-2</v>
      </c>
      <c r="AB839" s="418">
        <v>7.3142993249999998E-3</v>
      </c>
      <c r="AC839" s="419">
        <v>4.8137818529094392E-2</v>
      </c>
      <c r="AD839" s="417">
        <v>2.9635209000000002E-3</v>
      </c>
      <c r="AE839" s="418">
        <v>1.54267019E-3</v>
      </c>
      <c r="AF839" s="419">
        <v>8.9640909383930951E-3</v>
      </c>
      <c r="AG839" s="417">
        <v>1.69329267E-2</v>
      </c>
      <c r="AH839" s="418">
        <v>7.7253334799999998E-3</v>
      </c>
      <c r="AI839" s="419">
        <v>1.0607245740262903E-2</v>
      </c>
      <c r="AJ839" s="417">
        <v>7.619832E-3</v>
      </c>
      <c r="AK839" s="418">
        <v>3.6341735150000002E-3</v>
      </c>
      <c r="AL839" s="419">
        <v>3.9499304813225165E-3</v>
      </c>
      <c r="AM839" s="417">
        <v>3.2680580200000003E-2</v>
      </c>
      <c r="AN839" s="418">
        <v>2.1556582255000001E-2</v>
      </c>
      <c r="AO839" s="419">
        <v>0.10589763795997106</v>
      </c>
      <c r="AP839" s="417">
        <v>0.1230123</v>
      </c>
      <c r="AQ839" s="418">
        <v>6.4981497499999999E-2</v>
      </c>
      <c r="AR839" s="440">
        <v>6.4981497499999999E-2</v>
      </c>
      <c r="AS839" s="425"/>
      <c r="AT839" s="426"/>
      <c r="AU839" s="426"/>
    </row>
    <row r="840" spans="1:47" x14ac:dyDescent="0.2">
      <c r="A840" s="231">
        <v>1995</v>
      </c>
      <c r="B840" s="232">
        <v>36</v>
      </c>
      <c r="C840" s="417">
        <v>2.4157565499999998</v>
      </c>
      <c r="D840" s="418">
        <v>1.0345072815</v>
      </c>
      <c r="E840" s="419">
        <v>5.5683495662400677</v>
      </c>
      <c r="F840" s="417">
        <v>0.84415952000000005</v>
      </c>
      <c r="G840" s="418">
        <v>0.43177755200000001</v>
      </c>
      <c r="H840" s="419">
        <v>1.3625265661760839</v>
      </c>
      <c r="I840" s="417">
        <v>1.7204025199999999</v>
      </c>
      <c r="J840" s="418">
        <v>2.720404743</v>
      </c>
      <c r="K840" s="419">
        <v>7.4199607828021206</v>
      </c>
      <c r="L840" s="420"/>
      <c r="M840" s="421"/>
      <c r="N840" s="419">
        <v>5.7984020582337722E-3</v>
      </c>
      <c r="O840" s="417">
        <v>0.12061205999999999</v>
      </c>
      <c r="P840" s="418">
        <v>6.46014595E-2</v>
      </c>
      <c r="Q840" s="419">
        <v>0.7440890057990498</v>
      </c>
      <c r="R840" s="425"/>
      <c r="S840" s="426"/>
      <c r="T840" s="419">
        <v>771.87828289678282</v>
      </c>
      <c r="U840" s="417">
        <v>6.2654804120229645E-4</v>
      </c>
      <c r="V840" s="418">
        <v>8.36951030057413E-4</v>
      </c>
      <c r="W840" s="419">
        <v>2.9008992604793228E-3</v>
      </c>
      <c r="X840" s="417">
        <v>7.4127608915906785E-4</v>
      </c>
      <c r="Y840" s="418">
        <v>9.9022619047619046E-4</v>
      </c>
      <c r="Z840" s="419">
        <v>3.9285632075609072E-3</v>
      </c>
      <c r="AA840" s="417">
        <v>1.04140246E-2</v>
      </c>
      <c r="AB840" s="418">
        <v>7.3142993249999998E-3</v>
      </c>
      <c r="AC840" s="419">
        <v>4.8137818529094392E-2</v>
      </c>
      <c r="AD840" s="417">
        <v>2.9635209000000002E-3</v>
      </c>
      <c r="AE840" s="418">
        <v>1.54267019E-3</v>
      </c>
      <c r="AF840" s="419">
        <v>8.9640909383930951E-3</v>
      </c>
      <c r="AG840" s="417">
        <v>1.69329267E-2</v>
      </c>
      <c r="AH840" s="418">
        <v>7.7253334799999998E-3</v>
      </c>
      <c r="AI840" s="419">
        <v>1.0607245740262903E-2</v>
      </c>
      <c r="AJ840" s="417">
        <v>7.619832E-3</v>
      </c>
      <c r="AK840" s="418">
        <v>3.6341735150000002E-3</v>
      </c>
      <c r="AL840" s="419">
        <v>3.9499304813225165E-3</v>
      </c>
      <c r="AM840" s="417">
        <v>3.2680580200000003E-2</v>
      </c>
      <c r="AN840" s="418">
        <v>2.1556582255000001E-2</v>
      </c>
      <c r="AO840" s="419">
        <v>0.10589763795997106</v>
      </c>
      <c r="AP840" s="417">
        <v>0.1230123</v>
      </c>
      <c r="AQ840" s="418">
        <v>6.4981497499999999E-2</v>
      </c>
      <c r="AR840" s="440">
        <v>6.4981497499999999E-2</v>
      </c>
      <c r="AS840" s="425"/>
      <c r="AT840" s="426"/>
      <c r="AU840" s="426"/>
    </row>
    <row r="841" spans="1:47" x14ac:dyDescent="0.2">
      <c r="A841" s="231">
        <v>1995</v>
      </c>
      <c r="B841" s="232">
        <v>37</v>
      </c>
      <c r="C841" s="417">
        <v>2.4157565499999998</v>
      </c>
      <c r="D841" s="418">
        <v>1.0345072815</v>
      </c>
      <c r="E841" s="419">
        <v>5.5683495662400677</v>
      </c>
      <c r="F841" s="417">
        <v>0.84415952000000005</v>
      </c>
      <c r="G841" s="418">
        <v>0.43177755200000001</v>
      </c>
      <c r="H841" s="419">
        <v>1.3625265661760839</v>
      </c>
      <c r="I841" s="417">
        <v>1.7204025199999999</v>
      </c>
      <c r="J841" s="418">
        <v>2.720404743</v>
      </c>
      <c r="K841" s="419">
        <v>7.4199607828021206</v>
      </c>
      <c r="L841" s="420"/>
      <c r="M841" s="421"/>
      <c r="N841" s="419">
        <v>5.7984020582337722E-3</v>
      </c>
      <c r="O841" s="417">
        <v>0.12061205999999999</v>
      </c>
      <c r="P841" s="418">
        <v>6.46014595E-2</v>
      </c>
      <c r="Q841" s="419">
        <v>0.7440890057990498</v>
      </c>
      <c r="R841" s="425"/>
      <c r="S841" s="426"/>
      <c r="T841" s="419">
        <v>771.87828289678282</v>
      </c>
      <c r="U841" s="417">
        <v>6.2654804120229645E-4</v>
      </c>
      <c r="V841" s="418">
        <v>8.36951030057413E-4</v>
      </c>
      <c r="W841" s="419">
        <v>2.9008992604793228E-3</v>
      </c>
      <c r="X841" s="417">
        <v>7.4127608915906785E-4</v>
      </c>
      <c r="Y841" s="418">
        <v>9.9022619047619046E-4</v>
      </c>
      <c r="Z841" s="419">
        <v>3.9285632075609072E-3</v>
      </c>
      <c r="AA841" s="417">
        <v>1.04140246E-2</v>
      </c>
      <c r="AB841" s="418">
        <v>7.3142993249999998E-3</v>
      </c>
      <c r="AC841" s="419">
        <v>4.8137818529094392E-2</v>
      </c>
      <c r="AD841" s="417">
        <v>2.9635209000000002E-3</v>
      </c>
      <c r="AE841" s="418">
        <v>1.54267019E-3</v>
      </c>
      <c r="AF841" s="419">
        <v>8.9640909383930951E-3</v>
      </c>
      <c r="AG841" s="417">
        <v>1.69329267E-2</v>
      </c>
      <c r="AH841" s="418">
        <v>7.7253334799999998E-3</v>
      </c>
      <c r="AI841" s="419">
        <v>1.0607245740262903E-2</v>
      </c>
      <c r="AJ841" s="417">
        <v>7.619832E-3</v>
      </c>
      <c r="AK841" s="418">
        <v>3.6341735150000002E-3</v>
      </c>
      <c r="AL841" s="419">
        <v>3.9499304813225165E-3</v>
      </c>
      <c r="AM841" s="417">
        <v>3.2680580200000003E-2</v>
      </c>
      <c r="AN841" s="418">
        <v>2.1556582255000001E-2</v>
      </c>
      <c r="AO841" s="419">
        <v>0.10589763795997106</v>
      </c>
      <c r="AP841" s="417">
        <v>0.1230123</v>
      </c>
      <c r="AQ841" s="418">
        <v>6.4981497499999999E-2</v>
      </c>
      <c r="AR841" s="440">
        <v>6.4981497499999999E-2</v>
      </c>
      <c r="AS841" s="425"/>
      <c r="AT841" s="426"/>
      <c r="AU841" s="426"/>
    </row>
    <row r="842" spans="1:47" x14ac:dyDescent="0.2">
      <c r="A842" s="231">
        <v>1995</v>
      </c>
      <c r="B842" s="232">
        <v>38</v>
      </c>
      <c r="C842" s="417">
        <v>2.4157565499999998</v>
      </c>
      <c r="D842" s="418">
        <v>1.0345072815</v>
      </c>
      <c r="E842" s="419">
        <v>5.5683495662400677</v>
      </c>
      <c r="F842" s="417">
        <v>0.84415952000000005</v>
      </c>
      <c r="G842" s="418">
        <v>0.43177755200000001</v>
      </c>
      <c r="H842" s="419">
        <v>1.3625265661760839</v>
      </c>
      <c r="I842" s="417">
        <v>1.7204025199999999</v>
      </c>
      <c r="J842" s="418">
        <v>2.720404743</v>
      </c>
      <c r="K842" s="419">
        <v>7.4199607828021206</v>
      </c>
      <c r="L842" s="420"/>
      <c r="M842" s="421"/>
      <c r="N842" s="419">
        <v>5.7984020582337722E-3</v>
      </c>
      <c r="O842" s="417">
        <v>0.12061205999999999</v>
      </c>
      <c r="P842" s="418">
        <v>6.46014595E-2</v>
      </c>
      <c r="Q842" s="419">
        <v>0.7440890057990498</v>
      </c>
      <c r="R842" s="425"/>
      <c r="S842" s="426"/>
      <c r="T842" s="419">
        <v>771.87828289678282</v>
      </c>
      <c r="U842" s="417">
        <v>6.2654804120229645E-4</v>
      </c>
      <c r="V842" s="418">
        <v>8.36951030057413E-4</v>
      </c>
      <c r="W842" s="419">
        <v>2.9008992604793228E-3</v>
      </c>
      <c r="X842" s="417">
        <v>7.4127608915906785E-4</v>
      </c>
      <c r="Y842" s="418">
        <v>9.9022619047619046E-4</v>
      </c>
      <c r="Z842" s="419">
        <v>3.9285632075609072E-3</v>
      </c>
      <c r="AA842" s="417">
        <v>1.04140246E-2</v>
      </c>
      <c r="AB842" s="418">
        <v>7.3142993249999998E-3</v>
      </c>
      <c r="AC842" s="419">
        <v>4.8137818529094392E-2</v>
      </c>
      <c r="AD842" s="417">
        <v>2.9635209000000002E-3</v>
      </c>
      <c r="AE842" s="418">
        <v>1.54267019E-3</v>
      </c>
      <c r="AF842" s="419">
        <v>8.9640909383930951E-3</v>
      </c>
      <c r="AG842" s="417">
        <v>1.69329267E-2</v>
      </c>
      <c r="AH842" s="418">
        <v>7.7253334799999998E-3</v>
      </c>
      <c r="AI842" s="419">
        <v>1.0607245740262903E-2</v>
      </c>
      <c r="AJ842" s="417">
        <v>7.619832E-3</v>
      </c>
      <c r="AK842" s="418">
        <v>3.6341735150000002E-3</v>
      </c>
      <c r="AL842" s="419">
        <v>3.9499304813225165E-3</v>
      </c>
      <c r="AM842" s="417">
        <v>3.2680580200000003E-2</v>
      </c>
      <c r="AN842" s="418">
        <v>2.1556582255000001E-2</v>
      </c>
      <c r="AO842" s="419">
        <v>0.10589763795997106</v>
      </c>
      <c r="AP842" s="417">
        <v>0.1230123</v>
      </c>
      <c r="AQ842" s="418">
        <v>6.4981497499999999E-2</v>
      </c>
      <c r="AR842" s="440">
        <v>6.4981497499999999E-2</v>
      </c>
      <c r="AS842" s="425"/>
      <c r="AT842" s="426"/>
      <c r="AU842" s="426"/>
    </row>
    <row r="843" spans="1:47" x14ac:dyDescent="0.2">
      <c r="A843" s="231">
        <v>1995</v>
      </c>
      <c r="B843" s="232">
        <v>39</v>
      </c>
      <c r="C843" s="417">
        <v>2.4157565499999998</v>
      </c>
      <c r="D843" s="418">
        <v>1.0345072815</v>
      </c>
      <c r="E843" s="419">
        <v>5.5683495662400677</v>
      </c>
      <c r="F843" s="417">
        <v>0.84415952000000005</v>
      </c>
      <c r="G843" s="418">
        <v>0.43177755200000001</v>
      </c>
      <c r="H843" s="419">
        <v>1.3625265661760839</v>
      </c>
      <c r="I843" s="417">
        <v>1.7204025199999999</v>
      </c>
      <c r="J843" s="418">
        <v>2.720404743</v>
      </c>
      <c r="K843" s="419">
        <v>7.4199607828021206</v>
      </c>
      <c r="L843" s="420"/>
      <c r="M843" s="421"/>
      <c r="N843" s="419">
        <v>5.7984020582337722E-3</v>
      </c>
      <c r="O843" s="417">
        <v>0.12061205999999999</v>
      </c>
      <c r="P843" s="418">
        <v>6.46014595E-2</v>
      </c>
      <c r="Q843" s="419">
        <v>0.7440890057990498</v>
      </c>
      <c r="R843" s="425"/>
      <c r="S843" s="426"/>
      <c r="T843" s="419">
        <v>771.87828289678282</v>
      </c>
      <c r="U843" s="417">
        <v>6.2654804120229645E-4</v>
      </c>
      <c r="V843" s="418">
        <v>8.36951030057413E-4</v>
      </c>
      <c r="W843" s="419">
        <v>2.9008992604793228E-3</v>
      </c>
      <c r="X843" s="417">
        <v>7.4127608915906785E-4</v>
      </c>
      <c r="Y843" s="418">
        <v>9.9022619047619046E-4</v>
      </c>
      <c r="Z843" s="419">
        <v>3.9285632075609072E-3</v>
      </c>
      <c r="AA843" s="417">
        <v>1.04140246E-2</v>
      </c>
      <c r="AB843" s="418">
        <v>7.3142993249999998E-3</v>
      </c>
      <c r="AC843" s="419">
        <v>4.8137818529094392E-2</v>
      </c>
      <c r="AD843" s="417">
        <v>2.9635209000000002E-3</v>
      </c>
      <c r="AE843" s="418">
        <v>1.54267019E-3</v>
      </c>
      <c r="AF843" s="419">
        <v>8.9640909383930951E-3</v>
      </c>
      <c r="AG843" s="417">
        <v>1.69329267E-2</v>
      </c>
      <c r="AH843" s="418">
        <v>7.7253334799999998E-3</v>
      </c>
      <c r="AI843" s="419">
        <v>1.0607245740262903E-2</v>
      </c>
      <c r="AJ843" s="417">
        <v>7.619832E-3</v>
      </c>
      <c r="AK843" s="418">
        <v>3.6341735150000002E-3</v>
      </c>
      <c r="AL843" s="419">
        <v>3.9499304813225165E-3</v>
      </c>
      <c r="AM843" s="417">
        <v>3.2680580200000003E-2</v>
      </c>
      <c r="AN843" s="418">
        <v>2.1556582255000001E-2</v>
      </c>
      <c r="AO843" s="419">
        <v>0.10589763795997106</v>
      </c>
      <c r="AP843" s="417">
        <v>0.1230123</v>
      </c>
      <c r="AQ843" s="418">
        <v>6.4981497499999999E-2</v>
      </c>
      <c r="AR843" s="440">
        <v>6.4981497499999999E-2</v>
      </c>
      <c r="AS843" s="425"/>
      <c r="AT843" s="426"/>
      <c r="AU843" s="426"/>
    </row>
    <row r="844" spans="1:47" ht="13.5" thickBot="1" x14ac:dyDescent="0.25">
      <c r="A844" s="233">
        <v>1995</v>
      </c>
      <c r="B844" s="234">
        <v>40</v>
      </c>
      <c r="C844" s="428">
        <v>2.4157565499999998</v>
      </c>
      <c r="D844" s="429">
        <v>1.0345072815</v>
      </c>
      <c r="E844" s="430">
        <v>5.5683495662400677</v>
      </c>
      <c r="F844" s="428">
        <v>0.84415952000000005</v>
      </c>
      <c r="G844" s="429">
        <v>0.43177755200000001</v>
      </c>
      <c r="H844" s="430">
        <v>1.3625265661760839</v>
      </c>
      <c r="I844" s="428">
        <v>1.7204025199999999</v>
      </c>
      <c r="J844" s="429">
        <v>2.720404743</v>
      </c>
      <c r="K844" s="430">
        <v>7.4199607828021206</v>
      </c>
      <c r="L844" s="431"/>
      <c r="M844" s="432"/>
      <c r="N844" s="430">
        <v>5.7984020582337722E-3</v>
      </c>
      <c r="O844" s="428">
        <v>0.12061205999999999</v>
      </c>
      <c r="P844" s="429">
        <v>6.46014595E-2</v>
      </c>
      <c r="Q844" s="430">
        <v>0.7440890057990498</v>
      </c>
      <c r="R844" s="433"/>
      <c r="S844" s="434"/>
      <c r="T844" s="430">
        <v>771.87828289678282</v>
      </c>
      <c r="U844" s="428">
        <v>6.2654804120229645E-4</v>
      </c>
      <c r="V844" s="429">
        <v>8.36951030057413E-4</v>
      </c>
      <c r="W844" s="430">
        <v>2.9008992604793228E-3</v>
      </c>
      <c r="X844" s="428">
        <v>7.4127608915906785E-4</v>
      </c>
      <c r="Y844" s="429">
        <v>9.9022619047619046E-4</v>
      </c>
      <c r="Z844" s="430">
        <v>3.9285632075609072E-3</v>
      </c>
      <c r="AA844" s="428">
        <v>1.04140246E-2</v>
      </c>
      <c r="AB844" s="429">
        <v>7.3142993249999998E-3</v>
      </c>
      <c r="AC844" s="430">
        <v>4.8137818529094392E-2</v>
      </c>
      <c r="AD844" s="428">
        <v>2.9635209000000002E-3</v>
      </c>
      <c r="AE844" s="429">
        <v>1.54267019E-3</v>
      </c>
      <c r="AF844" s="430">
        <v>8.9640909383930951E-3</v>
      </c>
      <c r="AG844" s="428">
        <v>1.69329267E-2</v>
      </c>
      <c r="AH844" s="429">
        <v>7.7253334799999998E-3</v>
      </c>
      <c r="AI844" s="430">
        <v>1.0607245740262903E-2</v>
      </c>
      <c r="AJ844" s="428">
        <v>7.619832E-3</v>
      </c>
      <c r="AK844" s="429">
        <v>3.6341735150000002E-3</v>
      </c>
      <c r="AL844" s="430">
        <v>3.9499304813225165E-3</v>
      </c>
      <c r="AM844" s="428">
        <v>3.2680580200000003E-2</v>
      </c>
      <c r="AN844" s="429">
        <v>2.1556582255000001E-2</v>
      </c>
      <c r="AO844" s="430">
        <v>0.10589763795997106</v>
      </c>
      <c r="AP844" s="428">
        <v>0.1230123</v>
      </c>
      <c r="AQ844" s="429">
        <v>6.4981497499999999E-2</v>
      </c>
      <c r="AR844" s="441">
        <v>6.4981497499999999E-2</v>
      </c>
      <c r="AS844" s="433"/>
      <c r="AT844" s="434"/>
      <c r="AU844" s="434"/>
    </row>
    <row r="845" spans="1:47" x14ac:dyDescent="0.2">
      <c r="A845" s="229">
        <v>1996</v>
      </c>
      <c r="B845" s="230">
        <v>1</v>
      </c>
      <c r="C845" s="409">
        <v>0.84374800999999999</v>
      </c>
      <c r="D845" s="410">
        <v>0.59172216450000004</v>
      </c>
      <c r="E845" s="436">
        <v>1.4428840095420505</v>
      </c>
      <c r="F845" s="409">
        <v>0.16929475999999999</v>
      </c>
      <c r="G845" s="410">
        <v>0.1449559185</v>
      </c>
      <c r="H845" s="436">
        <v>0.33606647868868905</v>
      </c>
      <c r="I845" s="409">
        <v>0.96000748000000002</v>
      </c>
      <c r="J845" s="410">
        <v>2.5353816359999999</v>
      </c>
      <c r="K845" s="436">
        <v>7.1289390700575836</v>
      </c>
      <c r="L845" s="412"/>
      <c r="M845" s="413"/>
      <c r="N845" s="436">
        <v>4.3065169739202762E-2</v>
      </c>
      <c r="O845" s="409">
        <v>9.8109810000000006E-2</v>
      </c>
      <c r="P845" s="410">
        <v>7.1047104E-2</v>
      </c>
      <c r="Q845" s="436">
        <v>0.42308422803473816</v>
      </c>
      <c r="R845" s="414"/>
      <c r="S845" s="415"/>
      <c r="T845" s="436">
        <v>753.01577018885371</v>
      </c>
      <c r="U845" s="409">
        <v>6.1297467071935155E-4</v>
      </c>
      <c r="V845" s="410">
        <v>8.5430352921310362E-4</v>
      </c>
      <c r="W845" s="436">
        <v>2.5137581583382705E-3</v>
      </c>
      <c r="X845" s="409">
        <v>7.2521479229989872E-4</v>
      </c>
      <c r="Y845" s="410">
        <v>1.0107279635258358E-3</v>
      </c>
      <c r="Z845" s="436">
        <v>2.5725535434214498E-3</v>
      </c>
      <c r="AA845" s="409">
        <v>2.0820741999999998E-3</v>
      </c>
      <c r="AB845" s="410">
        <v>3.5660680450000002E-3</v>
      </c>
      <c r="AC845" s="436">
        <v>1.1873169145698087E-2</v>
      </c>
      <c r="AD845" s="409">
        <v>5.9301079999999999E-4</v>
      </c>
      <c r="AE845" s="410">
        <v>5.2521687999999996E-4</v>
      </c>
      <c r="AF845" s="436">
        <v>2.2109856357239656E-3</v>
      </c>
      <c r="AG845" s="409">
        <v>3.3847647E-3</v>
      </c>
      <c r="AH845" s="410">
        <v>2.0104742850000001E-3</v>
      </c>
      <c r="AI845" s="436">
        <v>2.6162691230236968E-3</v>
      </c>
      <c r="AJ845" s="409">
        <v>1.5234280000000001E-3</v>
      </c>
      <c r="AK845" s="410">
        <v>1.048207585E-3</v>
      </c>
      <c r="AL845" s="436">
        <v>9.7424768538400684E-4</v>
      </c>
      <c r="AM845" s="409">
        <v>6.5338792000000003E-3</v>
      </c>
      <c r="AN845" s="410">
        <v>9.9213596850000006E-3</v>
      </c>
      <c r="AO845" s="436">
        <v>2.6119598997729431E-2</v>
      </c>
      <c r="AP845" s="409">
        <v>9.8409839999999998E-2</v>
      </c>
      <c r="AQ845" s="410">
        <v>7.1477147000000005E-2</v>
      </c>
      <c r="AR845" s="439">
        <v>7.1477147000000005E-2</v>
      </c>
      <c r="AS845" s="414"/>
      <c r="AT845" s="415"/>
      <c r="AU845" s="415"/>
    </row>
    <row r="846" spans="1:47" x14ac:dyDescent="0.2">
      <c r="A846" s="231">
        <v>1996</v>
      </c>
      <c r="B846" s="232">
        <v>2</v>
      </c>
      <c r="C846" s="417">
        <v>0.89025968</v>
      </c>
      <c r="D846" s="418">
        <v>0.602848524</v>
      </c>
      <c r="E846" s="437">
        <v>1.4436336363191895</v>
      </c>
      <c r="F846" s="417">
        <v>0.19214038999999999</v>
      </c>
      <c r="G846" s="418">
        <v>0.154739565</v>
      </c>
      <c r="H846" s="437">
        <v>0.33649244588789939</v>
      </c>
      <c r="I846" s="417">
        <v>1.0025717999999999</v>
      </c>
      <c r="J846" s="418">
        <v>2.5467743765000002</v>
      </c>
      <c r="K846" s="437">
        <v>7.1371520510424293</v>
      </c>
      <c r="L846" s="420"/>
      <c r="M846" s="421"/>
      <c r="N846" s="437">
        <v>4.3124155613759388E-2</v>
      </c>
      <c r="O846" s="417">
        <v>9.8109810000000006E-2</v>
      </c>
      <c r="P846" s="418">
        <v>7.1047104E-2</v>
      </c>
      <c r="Q846" s="437">
        <v>0.42327772738513952</v>
      </c>
      <c r="R846" s="422"/>
      <c r="S846" s="423"/>
      <c r="T846" s="437">
        <v>753.02072560222109</v>
      </c>
      <c r="U846" s="417">
        <v>6.1297467071935155E-4</v>
      </c>
      <c r="V846" s="418">
        <v>8.5430352921310362E-4</v>
      </c>
      <c r="W846" s="437">
        <v>2.5159504927536229E-3</v>
      </c>
      <c r="X846" s="417">
        <v>7.2521479229989872E-4</v>
      </c>
      <c r="Y846" s="418">
        <v>1.0107279635258358E-3</v>
      </c>
      <c r="Z846" s="437">
        <v>2.5766224550375413E-3</v>
      </c>
      <c r="AA846" s="417">
        <v>2.3636475000000001E-3</v>
      </c>
      <c r="AB846" s="418">
        <v>3.6997596000000002E-3</v>
      </c>
      <c r="AC846" s="437">
        <v>1.1888204499388858E-2</v>
      </c>
      <c r="AD846" s="417">
        <v>6.7258279999999997E-4</v>
      </c>
      <c r="AE846" s="418">
        <v>5.5987894000000002E-4</v>
      </c>
      <c r="AF846" s="437">
        <v>2.2137890106513013E-3</v>
      </c>
      <c r="AG846" s="417">
        <v>3.8436772999999999E-3</v>
      </c>
      <c r="AH846" s="418">
        <v>2.2009604050000002E-3</v>
      </c>
      <c r="AI846" s="437">
        <v>2.6195866107909895E-3</v>
      </c>
      <c r="AJ846" s="417">
        <v>1.7298508000000001E-3</v>
      </c>
      <c r="AK846" s="418">
        <v>1.1347032249999999E-3</v>
      </c>
      <c r="AL846" s="437">
        <v>9.754830474594027E-4</v>
      </c>
      <c r="AM846" s="417">
        <v>7.4172292999999997E-3</v>
      </c>
      <c r="AN846" s="418">
        <v>1.0331775475000001E-2</v>
      </c>
      <c r="AO846" s="437">
        <v>2.6152705584075432E-2</v>
      </c>
      <c r="AP846" s="417">
        <v>9.8409839999999998E-2</v>
      </c>
      <c r="AQ846" s="418">
        <v>7.1477147000000005E-2</v>
      </c>
      <c r="AR846" s="440">
        <v>7.1477147000000005E-2</v>
      </c>
      <c r="AS846" s="422"/>
      <c r="AT846" s="423"/>
      <c r="AU846" s="423"/>
    </row>
    <row r="847" spans="1:47" x14ac:dyDescent="0.2">
      <c r="A847" s="231">
        <v>1996</v>
      </c>
      <c r="B847" s="232">
        <v>3</v>
      </c>
      <c r="C847" s="417">
        <v>0.94519976999999999</v>
      </c>
      <c r="D847" s="418">
        <v>0.61586247400000005</v>
      </c>
      <c r="E847" s="437">
        <v>1.4443893406020356</v>
      </c>
      <c r="F847" s="417">
        <v>0.21816326</v>
      </c>
      <c r="G847" s="418">
        <v>0.165635425</v>
      </c>
      <c r="H847" s="437">
        <v>0.33724649322080641</v>
      </c>
      <c r="I847" s="417">
        <v>1.04935288</v>
      </c>
      <c r="J847" s="418">
        <v>2.5591780504999999</v>
      </c>
      <c r="K847" s="437">
        <v>7.1329466967164956</v>
      </c>
      <c r="L847" s="420"/>
      <c r="M847" s="421"/>
      <c r="N847" s="437">
        <v>4.3093334242420608E-2</v>
      </c>
      <c r="O847" s="417">
        <v>9.8109810000000006E-2</v>
      </c>
      <c r="P847" s="418">
        <v>7.1047104E-2</v>
      </c>
      <c r="Q847" s="437">
        <v>0.42316769120435738</v>
      </c>
      <c r="R847" s="422"/>
      <c r="S847" s="423"/>
      <c r="T847" s="437">
        <v>753.42400193732442</v>
      </c>
      <c r="U847" s="417">
        <v>6.1297467071935155E-4</v>
      </c>
      <c r="V847" s="418">
        <v>8.5430352921310362E-4</v>
      </c>
      <c r="W847" s="437">
        <v>2.5224366915616719E-3</v>
      </c>
      <c r="X847" s="417">
        <v>7.2521479229989872E-4</v>
      </c>
      <c r="Y847" s="418">
        <v>1.0107279635258358E-3</v>
      </c>
      <c r="Z847" s="437">
        <v>2.5839145497920084E-3</v>
      </c>
      <c r="AA847" s="417">
        <v>2.6825451999999998E-3</v>
      </c>
      <c r="AB847" s="418">
        <v>3.8504848350000001E-3</v>
      </c>
      <c r="AC847" s="437">
        <v>1.1914852257333641E-2</v>
      </c>
      <c r="AD847" s="417">
        <v>7.6390859999999998E-4</v>
      </c>
      <c r="AE847" s="418">
        <v>5.98383995E-4</v>
      </c>
      <c r="AF847" s="437">
        <v>2.2187494215807329E-3</v>
      </c>
      <c r="AG847" s="417">
        <v>4.3624768E-3</v>
      </c>
      <c r="AH847" s="418">
        <v>2.4126526000000001E-3</v>
      </c>
      <c r="AI847" s="437">
        <v>2.6254568478247843E-3</v>
      </c>
      <c r="AJ847" s="417">
        <v>1.9630457999999999E-3</v>
      </c>
      <c r="AK847" s="418">
        <v>1.2312886500000001E-3</v>
      </c>
      <c r="AL847" s="437">
        <v>9.776680141637792E-4</v>
      </c>
      <c r="AM847" s="417">
        <v>8.4197796999999994E-3</v>
      </c>
      <c r="AN847" s="418">
        <v>1.0793006305E-2</v>
      </c>
      <c r="AO847" s="437">
        <v>2.6211329135547908E-2</v>
      </c>
      <c r="AP847" s="417">
        <v>9.8409839999999998E-2</v>
      </c>
      <c r="AQ847" s="418">
        <v>7.1477147000000005E-2</v>
      </c>
      <c r="AR847" s="440">
        <v>7.1477147000000005E-2</v>
      </c>
      <c r="AS847" s="422"/>
      <c r="AT847" s="423"/>
      <c r="AU847" s="423"/>
    </row>
    <row r="848" spans="1:47" x14ac:dyDescent="0.2">
      <c r="A848" s="231">
        <v>1996</v>
      </c>
      <c r="B848" s="232">
        <v>4</v>
      </c>
      <c r="C848" s="417">
        <v>1.0001023200000001</v>
      </c>
      <c r="D848" s="418">
        <v>0.62851354599999998</v>
      </c>
      <c r="E848" s="437">
        <v>1.5026879549856058</v>
      </c>
      <c r="F848" s="417">
        <v>0.24363999</v>
      </c>
      <c r="G848" s="418">
        <v>0.17609703900000001</v>
      </c>
      <c r="H848" s="437">
        <v>0.38390698665270873</v>
      </c>
      <c r="I848" s="417">
        <v>1.0940034000000001</v>
      </c>
      <c r="J848" s="418">
        <v>2.5706652600000002</v>
      </c>
      <c r="K848" s="437">
        <v>7.2525768206228722</v>
      </c>
      <c r="L848" s="420"/>
      <c r="M848" s="421"/>
      <c r="N848" s="437">
        <v>4.3928378434964672E-2</v>
      </c>
      <c r="O848" s="417">
        <v>9.8109810000000006E-2</v>
      </c>
      <c r="P848" s="418">
        <v>7.1047104E-2</v>
      </c>
      <c r="Q848" s="437">
        <v>0.42553151459798788</v>
      </c>
      <c r="R848" s="422"/>
      <c r="S848" s="423"/>
      <c r="T848" s="437">
        <v>753.84545887159197</v>
      </c>
      <c r="U848" s="417">
        <v>6.1297467071935155E-4</v>
      </c>
      <c r="V848" s="418">
        <v>8.5430352921310362E-4</v>
      </c>
      <c r="W848" s="437">
        <v>2.8709260779900552E-3</v>
      </c>
      <c r="X848" s="417">
        <v>7.2521479229989872E-4</v>
      </c>
      <c r="Y848" s="418">
        <v>1.0107279635258358E-3</v>
      </c>
      <c r="Z848" s="437">
        <v>3.0332991363517399E-3</v>
      </c>
      <c r="AA848" s="417">
        <v>2.9961631000000001E-3</v>
      </c>
      <c r="AB848" s="418">
        <v>3.9939551599999998E-3</v>
      </c>
      <c r="AC848" s="437">
        <v>1.3563354284218791E-2</v>
      </c>
      <c r="AD848" s="417">
        <v>8.5323959999999998E-4</v>
      </c>
      <c r="AE848" s="418">
        <v>6.3509717000000002E-4</v>
      </c>
      <c r="AF848" s="437">
        <v>2.5257285940853179E-3</v>
      </c>
      <c r="AG848" s="417">
        <v>4.8727700999999998E-3</v>
      </c>
      <c r="AH848" s="418">
        <v>2.6155739799999999E-3</v>
      </c>
      <c r="AI848" s="437">
        <v>2.9887067348861557E-3</v>
      </c>
      <c r="AJ848" s="417">
        <v>2.1919099E-3</v>
      </c>
      <c r="AK848" s="418">
        <v>1.32373168E-3</v>
      </c>
      <c r="AL848" s="437">
        <v>1.1129362842187906E-3</v>
      </c>
      <c r="AM848" s="417">
        <v>9.4037354E-3</v>
      </c>
      <c r="AN848" s="418">
        <v>1.123321115E-2</v>
      </c>
      <c r="AO848" s="437">
        <v>2.9837819125883281E-2</v>
      </c>
      <c r="AP848" s="417">
        <v>9.8409839999999998E-2</v>
      </c>
      <c r="AQ848" s="418">
        <v>7.1477147000000005E-2</v>
      </c>
      <c r="AR848" s="440">
        <v>7.1477147000000005E-2</v>
      </c>
      <c r="AS848" s="422"/>
      <c r="AT848" s="423"/>
      <c r="AU848" s="423"/>
    </row>
    <row r="849" spans="1:47" x14ac:dyDescent="0.2">
      <c r="A849" s="231">
        <v>1996</v>
      </c>
      <c r="B849" s="232">
        <v>5</v>
      </c>
      <c r="C849" s="417">
        <v>1.0551174699999999</v>
      </c>
      <c r="D849" s="418">
        <v>0.64091828350000002</v>
      </c>
      <c r="E849" s="437">
        <v>5.7170865151457892</v>
      </c>
      <c r="F849" s="417">
        <v>0.26875652999999999</v>
      </c>
      <c r="G849" s="418">
        <v>0.186141734</v>
      </c>
      <c r="H849" s="437">
        <v>1.3157199202448977</v>
      </c>
      <c r="I849" s="417">
        <v>1.1368229299999999</v>
      </c>
      <c r="J849" s="418">
        <v>2.5812887784999998</v>
      </c>
      <c r="K849" s="437">
        <v>7.2513488531089507</v>
      </c>
      <c r="L849" s="420"/>
      <c r="M849" s="421"/>
      <c r="N849" s="437">
        <v>4.3969062286272294E-2</v>
      </c>
      <c r="O849" s="417">
        <v>9.8109810000000006E-2</v>
      </c>
      <c r="P849" s="418">
        <v>7.1047104E-2</v>
      </c>
      <c r="Q849" s="437">
        <v>0.77922556108261121</v>
      </c>
      <c r="R849" s="422"/>
      <c r="S849" s="423"/>
      <c r="T849" s="437">
        <v>754.14504238329209</v>
      </c>
      <c r="U849" s="417">
        <v>6.1297467071935155E-4</v>
      </c>
      <c r="V849" s="418">
        <v>8.5430352921310362E-4</v>
      </c>
      <c r="W849" s="437">
        <v>2.6428432895139464E-3</v>
      </c>
      <c r="X849" s="417">
        <v>7.2521479229989872E-4</v>
      </c>
      <c r="Y849" s="418">
        <v>1.0107279635258358E-3</v>
      </c>
      <c r="Z849" s="437">
        <v>3.0571299866749731E-3</v>
      </c>
      <c r="AA849" s="417">
        <v>3.3048171999999999E-3</v>
      </c>
      <c r="AB849" s="418">
        <v>4.1311066399999999E-3</v>
      </c>
      <c r="AC849" s="437">
        <v>4.6484184259644186E-2</v>
      </c>
      <c r="AD849" s="417">
        <v>9.4015359999999998E-4</v>
      </c>
      <c r="AE849" s="418">
        <v>6.7068417500000001E-4</v>
      </c>
      <c r="AF849" s="437">
        <v>8.6561516346626236E-3</v>
      </c>
      <c r="AG849" s="417">
        <v>5.3735320000000003E-3</v>
      </c>
      <c r="AH849" s="418">
        <v>2.8110240549999999E-3</v>
      </c>
      <c r="AI849" s="437">
        <v>1.0242864384019232E-2</v>
      </c>
      <c r="AJ849" s="417">
        <v>2.4180418E-3</v>
      </c>
      <c r="AK849" s="418">
        <v>1.4127077249999999E-3</v>
      </c>
      <c r="AL849" s="437">
        <v>3.814235857245437E-3</v>
      </c>
      <c r="AM849" s="417">
        <v>1.03712226E-2</v>
      </c>
      <c r="AN849" s="418">
        <v>1.1654622539999999E-2</v>
      </c>
      <c r="AO849" s="437">
        <v>0.10225978111235325</v>
      </c>
      <c r="AP849" s="417">
        <v>9.8409839999999998E-2</v>
      </c>
      <c r="AQ849" s="418">
        <v>7.1477147000000005E-2</v>
      </c>
      <c r="AR849" s="440">
        <v>7.1477147000000005E-2</v>
      </c>
      <c r="AS849" s="422"/>
      <c r="AT849" s="423"/>
      <c r="AU849" s="423"/>
    </row>
    <row r="850" spans="1:47" x14ac:dyDescent="0.2">
      <c r="A850" s="231">
        <v>1996</v>
      </c>
      <c r="B850" s="232">
        <v>6</v>
      </c>
      <c r="C850" s="417">
        <v>1.1104554</v>
      </c>
      <c r="D850" s="418">
        <v>0.65308915950000002</v>
      </c>
      <c r="E850" s="437">
        <v>5.7223671959599356</v>
      </c>
      <c r="F850" s="417">
        <v>0.29344294999999998</v>
      </c>
      <c r="G850" s="418">
        <v>0.19585794300000001</v>
      </c>
      <c r="H850" s="437">
        <v>1.3197919025813898</v>
      </c>
      <c r="I850" s="417">
        <v>1.1777224500000001</v>
      </c>
      <c r="J850" s="418">
        <v>2.5911884139999999</v>
      </c>
      <c r="K850" s="437">
        <v>7.2633621007711016</v>
      </c>
      <c r="L850" s="420"/>
      <c r="M850" s="421"/>
      <c r="N850" s="437">
        <v>4.4053454872993801E-2</v>
      </c>
      <c r="O850" s="417">
        <v>9.7709770000000001E-2</v>
      </c>
      <c r="P850" s="418">
        <v>7.02420235E-2</v>
      </c>
      <c r="Q850" s="437">
        <v>0.77951129513292805</v>
      </c>
      <c r="R850" s="422"/>
      <c r="S850" s="423"/>
      <c r="T850" s="437">
        <v>754.86011346777525</v>
      </c>
      <c r="U850" s="417">
        <v>6.1297467071935155E-4</v>
      </c>
      <c r="V850" s="418">
        <v>8.5430352921310362E-4</v>
      </c>
      <c r="W850" s="437">
        <v>2.6520519970516299E-3</v>
      </c>
      <c r="X850" s="417">
        <v>7.2521479229989872E-4</v>
      </c>
      <c r="Y850" s="418">
        <v>1.0107279635258358E-3</v>
      </c>
      <c r="Z850" s="437">
        <v>3.095982133328401E-3</v>
      </c>
      <c r="AA850" s="417">
        <v>3.6085371999999998E-3</v>
      </c>
      <c r="AB850" s="418">
        <v>4.2632650100000004E-3</v>
      </c>
      <c r="AC850" s="437">
        <v>4.6628004385559252E-2</v>
      </c>
      <c r="AD850" s="417">
        <v>1.0273337999999999E-3</v>
      </c>
      <c r="AE850" s="418">
        <v>7.0504157E-4</v>
      </c>
      <c r="AF850" s="437">
        <v>8.6829381695910837E-3</v>
      </c>
      <c r="AG850" s="417">
        <v>5.8673611999999998E-3</v>
      </c>
      <c r="AH850" s="418">
        <v>3.0001715399999998E-3</v>
      </c>
      <c r="AI850" s="437">
        <v>1.0274544550707847E-2</v>
      </c>
      <c r="AJ850" s="417">
        <v>2.6401335E-3</v>
      </c>
      <c r="AK850" s="418">
        <v>1.49893644E-3</v>
      </c>
      <c r="AL850" s="437">
        <v>3.8260387628226379E-3</v>
      </c>
      <c r="AM850" s="417">
        <v>1.13251945E-2</v>
      </c>
      <c r="AN850" s="418">
        <v>1.2060465960000001E-2</v>
      </c>
      <c r="AO850" s="437">
        <v>0.10257617877201493</v>
      </c>
      <c r="AP850" s="417">
        <v>9.8009799999999994E-2</v>
      </c>
      <c r="AQ850" s="418">
        <v>7.0672066500000005E-2</v>
      </c>
      <c r="AR850" s="440">
        <v>7.0672066500000005E-2</v>
      </c>
      <c r="AS850" s="422"/>
      <c r="AT850" s="423"/>
      <c r="AU850" s="423"/>
    </row>
    <row r="851" spans="1:47" x14ac:dyDescent="0.2">
      <c r="A851" s="231">
        <v>1996</v>
      </c>
      <c r="B851" s="232">
        <v>7</v>
      </c>
      <c r="C851" s="417">
        <v>1.16612907</v>
      </c>
      <c r="D851" s="418">
        <v>0.66517582450000001</v>
      </c>
      <c r="E851" s="437">
        <v>5.7233617623335364</v>
      </c>
      <c r="F851" s="417">
        <v>0.31787216000000001</v>
      </c>
      <c r="G851" s="418">
        <v>0.20530615050000001</v>
      </c>
      <c r="H851" s="437">
        <v>1.3204343443513475</v>
      </c>
      <c r="I851" s="417">
        <v>1.2168538200000001</v>
      </c>
      <c r="J851" s="418">
        <v>2.600365026</v>
      </c>
      <c r="K851" s="437">
        <v>7.2665564048790934</v>
      </c>
      <c r="L851" s="420"/>
      <c r="M851" s="421"/>
      <c r="N851" s="437">
        <v>4.4076051457637162E-2</v>
      </c>
      <c r="O851" s="417">
        <v>9.7709770000000001E-2</v>
      </c>
      <c r="P851" s="418">
        <v>7.02420235E-2</v>
      </c>
      <c r="Q851" s="437">
        <v>0.77961526661562586</v>
      </c>
      <c r="R851" s="422"/>
      <c r="S851" s="423"/>
      <c r="T851" s="437">
        <v>755.51841362504899</v>
      </c>
      <c r="U851" s="417">
        <v>6.1297467071935155E-4</v>
      </c>
      <c r="V851" s="418">
        <v>8.5430352921310362E-4</v>
      </c>
      <c r="W851" s="437">
        <v>2.6541963299807404E-3</v>
      </c>
      <c r="X851" s="417">
        <v>7.2521479229989872E-4</v>
      </c>
      <c r="Y851" s="418">
        <v>1.0107279635258358E-3</v>
      </c>
      <c r="Z851" s="437">
        <v>3.1019983868047205E-3</v>
      </c>
      <c r="AA851" s="417">
        <v>3.9098965000000001E-3</v>
      </c>
      <c r="AB851" s="418">
        <v>4.3908217500000001E-3</v>
      </c>
      <c r="AC851" s="437">
        <v>4.6650668241452538E-2</v>
      </c>
      <c r="AD851" s="417">
        <v>1.1128064E-3</v>
      </c>
      <c r="AE851" s="418">
        <v>7.3838709000000004E-4</v>
      </c>
      <c r="AF851" s="437">
        <v>8.6871484584108358E-3</v>
      </c>
      <c r="AG851" s="417">
        <v>6.3564134999999997E-3</v>
      </c>
      <c r="AH851" s="418">
        <v>3.1847624500000002E-3</v>
      </c>
      <c r="AI851" s="437">
        <v>1.0279539673904096E-2</v>
      </c>
      <c r="AJ851" s="417">
        <v>2.8612517999999998E-3</v>
      </c>
      <c r="AK851" s="418">
        <v>1.58266685E-3</v>
      </c>
      <c r="AL851" s="437">
        <v>3.827899642792473E-3</v>
      </c>
      <c r="AM851" s="417">
        <v>1.22679078E-2</v>
      </c>
      <c r="AN851" s="418">
        <v>1.2453658305E-2</v>
      </c>
      <c r="AO851" s="437">
        <v>0.10262601440352928</v>
      </c>
      <c r="AP851" s="417">
        <v>9.8009799999999994E-2</v>
      </c>
      <c r="AQ851" s="418">
        <v>7.0672066500000005E-2</v>
      </c>
      <c r="AR851" s="440">
        <v>7.0672066500000005E-2</v>
      </c>
      <c r="AS851" s="422"/>
      <c r="AT851" s="423"/>
      <c r="AU851" s="423"/>
    </row>
    <row r="852" spans="1:47" x14ac:dyDescent="0.2">
      <c r="A852" s="231">
        <v>1996</v>
      </c>
      <c r="B852" s="232">
        <v>8</v>
      </c>
      <c r="C852" s="417">
        <v>1.2224103099999999</v>
      </c>
      <c r="D852" s="418">
        <v>0.67720729550000003</v>
      </c>
      <c r="E852" s="437">
        <v>5.7267289355083753</v>
      </c>
      <c r="F852" s="417">
        <v>0.34205721</v>
      </c>
      <c r="G852" s="418">
        <v>0.214525145</v>
      </c>
      <c r="H852" s="437">
        <v>1.323018853612747</v>
      </c>
      <c r="I852" s="417">
        <v>1.25441498</v>
      </c>
      <c r="J852" s="418">
        <v>2.6089464370000002</v>
      </c>
      <c r="K852" s="437">
        <v>7.2742825706096399</v>
      </c>
      <c r="L852" s="420"/>
      <c r="M852" s="421"/>
      <c r="N852" s="437">
        <v>4.4130376591073127E-2</v>
      </c>
      <c r="O852" s="417">
        <v>9.7709770000000001E-2</v>
      </c>
      <c r="P852" s="418">
        <v>7.02420235E-2</v>
      </c>
      <c r="Q852" s="437">
        <v>0.77980055074749621</v>
      </c>
      <c r="R852" s="422"/>
      <c r="S852" s="423"/>
      <c r="T852" s="437">
        <v>756.57115725249912</v>
      </c>
      <c r="U852" s="417">
        <v>6.1297467071935155E-4</v>
      </c>
      <c r="V852" s="418">
        <v>8.5430352921310362E-4</v>
      </c>
      <c r="W852" s="437">
        <v>2.6601064747370077E-3</v>
      </c>
      <c r="X852" s="417">
        <v>7.2521479229989872E-4</v>
      </c>
      <c r="Y852" s="418">
        <v>1.0107279635258358E-3</v>
      </c>
      <c r="Z852" s="437">
        <v>3.1266919508133677E-3</v>
      </c>
      <c r="AA852" s="417">
        <v>4.2069248000000002E-3</v>
      </c>
      <c r="AB852" s="418">
        <v>4.5151741699999996E-3</v>
      </c>
      <c r="AC852" s="437">
        <v>4.6742008754099042E-2</v>
      </c>
      <c r="AD852" s="417">
        <v>1.1966756999999999E-3</v>
      </c>
      <c r="AE852" s="418">
        <v>7.7089232000000004E-4</v>
      </c>
      <c r="AF852" s="437">
        <v>8.7041616107845325E-3</v>
      </c>
      <c r="AG852" s="417">
        <v>6.8403557999999996E-3</v>
      </c>
      <c r="AH852" s="418">
        <v>3.36546298E-3</v>
      </c>
      <c r="AI852" s="437">
        <v>1.0299671861472681E-2</v>
      </c>
      <c r="AJ852" s="417">
        <v>3.0779878999999998E-3</v>
      </c>
      <c r="AK852" s="418">
        <v>1.66482179E-3</v>
      </c>
      <c r="AL852" s="437">
        <v>3.8354013766725339E-3</v>
      </c>
      <c r="AM852" s="417">
        <v>1.3202307700000001E-2</v>
      </c>
      <c r="AN852" s="418">
        <v>1.2836629909999999E-2</v>
      </c>
      <c r="AO852" s="437">
        <v>0.10282704103495767</v>
      </c>
      <c r="AP852" s="417">
        <v>9.8009799999999994E-2</v>
      </c>
      <c r="AQ852" s="418">
        <v>7.0672066500000005E-2</v>
      </c>
      <c r="AR852" s="440">
        <v>7.0672066500000005E-2</v>
      </c>
      <c r="AS852" s="422"/>
      <c r="AT852" s="423"/>
      <c r="AU852" s="423"/>
    </row>
    <row r="853" spans="1:47" x14ac:dyDescent="0.2">
      <c r="A853" s="231">
        <v>1996</v>
      </c>
      <c r="B853" s="232">
        <v>9</v>
      </c>
      <c r="C853" s="417">
        <v>1.27947159</v>
      </c>
      <c r="D853" s="418">
        <v>0.68931001849999995</v>
      </c>
      <c r="E853" s="437">
        <v>5.7199173357843796</v>
      </c>
      <c r="F853" s="417">
        <v>0.36610621999999998</v>
      </c>
      <c r="G853" s="418">
        <v>0.2236095585</v>
      </c>
      <c r="H853" s="437">
        <v>1.325162434388079</v>
      </c>
      <c r="I853" s="417">
        <v>1.29029288</v>
      </c>
      <c r="J853" s="418">
        <v>2.6169370129999998</v>
      </c>
      <c r="K853" s="437">
        <v>7.2729517255385572</v>
      </c>
      <c r="L853" s="420"/>
      <c r="M853" s="421"/>
      <c r="N853" s="437">
        <v>4.4170197374895047E-2</v>
      </c>
      <c r="O853" s="417">
        <v>9.7709770000000001E-2</v>
      </c>
      <c r="P853" s="418">
        <v>7.02420235E-2</v>
      </c>
      <c r="Q853" s="437">
        <v>0.7799887401534138</v>
      </c>
      <c r="R853" s="422"/>
      <c r="S853" s="423"/>
      <c r="T853" s="437">
        <v>756.67717618829579</v>
      </c>
      <c r="U853" s="417">
        <v>6.1297467071935155E-4</v>
      </c>
      <c r="V853" s="418">
        <v>8.5430352921310362E-4</v>
      </c>
      <c r="W853" s="437">
        <v>2.6664609322493448E-3</v>
      </c>
      <c r="X853" s="417">
        <v>7.2521479229989872E-4</v>
      </c>
      <c r="Y853" s="418">
        <v>1.0107279635258358E-3</v>
      </c>
      <c r="Z853" s="437">
        <v>3.1524175127036406E-3</v>
      </c>
      <c r="AA853" s="417">
        <v>4.5030903000000001E-3</v>
      </c>
      <c r="AB853" s="418">
        <v>4.6369855950000004E-3</v>
      </c>
      <c r="AC853" s="437">
        <v>4.6817696888105373E-2</v>
      </c>
      <c r="AD853" s="417">
        <v>1.2815961999999999E-3</v>
      </c>
      <c r="AE853" s="418">
        <v>8.0294802499999995E-4</v>
      </c>
      <c r="AF853" s="437">
        <v>8.7182594452900747E-3</v>
      </c>
      <c r="AG853" s="417">
        <v>7.3212844999999997E-3</v>
      </c>
      <c r="AH853" s="418">
        <v>3.543685635E-3</v>
      </c>
      <c r="AI853" s="437">
        <v>1.0316357780992802E-2</v>
      </c>
      <c r="AJ853" s="417">
        <v>3.2946246000000001E-3</v>
      </c>
      <c r="AK853" s="418">
        <v>1.74592754E-3</v>
      </c>
      <c r="AL853" s="437">
        <v>3.841603987697307E-3</v>
      </c>
      <c r="AM853" s="417">
        <v>1.41303682E-2</v>
      </c>
      <c r="AN853" s="418">
        <v>1.3211774895E-2</v>
      </c>
      <c r="AO853" s="437">
        <v>0.10299370860455717</v>
      </c>
      <c r="AP853" s="417">
        <v>9.8009799999999994E-2</v>
      </c>
      <c r="AQ853" s="418">
        <v>7.0672066500000005E-2</v>
      </c>
      <c r="AR853" s="440">
        <v>7.0672066500000005E-2</v>
      </c>
      <c r="AS853" s="422"/>
      <c r="AT853" s="423"/>
      <c r="AU853" s="423"/>
    </row>
    <row r="854" spans="1:47" x14ac:dyDescent="0.2">
      <c r="A854" s="231">
        <v>1996</v>
      </c>
      <c r="B854" s="232">
        <v>10</v>
      </c>
      <c r="C854" s="417">
        <v>1.3372635799999999</v>
      </c>
      <c r="D854" s="418">
        <v>0.701524429</v>
      </c>
      <c r="E854" s="437">
        <v>5.7244556056120492</v>
      </c>
      <c r="F854" s="417">
        <v>0.39002709000000002</v>
      </c>
      <c r="G854" s="418">
        <v>0.23261156299999999</v>
      </c>
      <c r="H854" s="437">
        <v>1.3287219755672308</v>
      </c>
      <c r="I854" s="417">
        <v>1.3247971700000001</v>
      </c>
      <c r="J854" s="418">
        <v>2.6243785704999998</v>
      </c>
      <c r="K854" s="437">
        <v>7.2827900888145205</v>
      </c>
      <c r="L854" s="420"/>
      <c r="M854" s="421"/>
      <c r="N854" s="437">
        <v>4.4239026901789151E-2</v>
      </c>
      <c r="O854" s="417">
        <v>9.7709770000000001E-2</v>
      </c>
      <c r="P854" s="418">
        <v>7.02420235E-2</v>
      </c>
      <c r="Q854" s="437">
        <v>0.78020788760700222</v>
      </c>
      <c r="R854" s="422"/>
      <c r="S854" s="423"/>
      <c r="T854" s="437">
        <v>756.64356730618204</v>
      </c>
      <c r="U854" s="417">
        <v>6.1297467071935155E-4</v>
      </c>
      <c r="V854" s="418">
        <v>8.5430352921310362E-4</v>
      </c>
      <c r="W854" s="437">
        <v>2.6741741337951534E-3</v>
      </c>
      <c r="X854" s="417">
        <v>7.2521479229989872E-4</v>
      </c>
      <c r="Y854" s="418">
        <v>1.0107279635258358E-3</v>
      </c>
      <c r="Z854" s="437">
        <v>3.1864285797867983E-3</v>
      </c>
      <c r="AA854" s="417">
        <v>4.7972452000000004E-3</v>
      </c>
      <c r="AB854" s="418">
        <v>4.7565124449999996E-3</v>
      </c>
      <c r="AC854" s="437">
        <v>4.6943557074152521E-2</v>
      </c>
      <c r="AD854" s="417">
        <v>1.3646569E-3</v>
      </c>
      <c r="AE854" s="418">
        <v>8.3480306000000004E-4</v>
      </c>
      <c r="AF854" s="437">
        <v>8.7416900853040658E-3</v>
      </c>
      <c r="AG854" s="417">
        <v>7.8008280000000001E-3</v>
      </c>
      <c r="AH854" s="418">
        <v>3.7208099100000001E-3</v>
      </c>
      <c r="AI854" s="437">
        <v>1.0344074000397855E-2</v>
      </c>
      <c r="AJ854" s="417">
        <v>3.5109503999999998E-3</v>
      </c>
      <c r="AK854" s="418">
        <v>1.8262081E-3</v>
      </c>
      <c r="AL854" s="437">
        <v>3.8519301665125966E-3</v>
      </c>
      <c r="AM854" s="417">
        <v>1.5055165000000001E-2</v>
      </c>
      <c r="AN854" s="418">
        <v>1.3581829015E-2</v>
      </c>
      <c r="AO854" s="437">
        <v>0.10327032873073637</v>
      </c>
      <c r="AP854" s="417">
        <v>9.8009799999999994E-2</v>
      </c>
      <c r="AQ854" s="418">
        <v>7.0672066500000005E-2</v>
      </c>
      <c r="AR854" s="440">
        <v>7.0672066500000005E-2</v>
      </c>
      <c r="AS854" s="422"/>
      <c r="AT854" s="423"/>
      <c r="AU854" s="423"/>
    </row>
    <row r="855" spans="1:47" x14ac:dyDescent="0.2">
      <c r="A855" s="231">
        <v>1996</v>
      </c>
      <c r="B855" s="232">
        <v>11</v>
      </c>
      <c r="C855" s="417">
        <v>1.39609889</v>
      </c>
      <c r="D855" s="418">
        <v>0.71399010750000003</v>
      </c>
      <c r="E855" s="437">
        <v>5.7298109488355378</v>
      </c>
      <c r="F855" s="417">
        <v>0.41396960999999999</v>
      </c>
      <c r="G855" s="418">
        <v>0.24161065849999999</v>
      </c>
      <c r="H855" s="437">
        <v>1.3329524328424975</v>
      </c>
      <c r="I855" s="417">
        <v>1.3579312699999999</v>
      </c>
      <c r="J855" s="418">
        <v>2.6313626449999998</v>
      </c>
      <c r="K855" s="437">
        <v>7.2942080122786317</v>
      </c>
      <c r="L855" s="420"/>
      <c r="M855" s="421"/>
      <c r="N855" s="437">
        <v>5.1137412080015437E-3</v>
      </c>
      <c r="O855" s="417">
        <v>9.7709770000000001E-2</v>
      </c>
      <c r="P855" s="418">
        <v>7.02420235E-2</v>
      </c>
      <c r="Q855" s="437">
        <v>0.77465220000092916</v>
      </c>
      <c r="R855" s="422"/>
      <c r="S855" s="423"/>
      <c r="T855" s="437">
        <v>757.66289160833719</v>
      </c>
      <c r="U855" s="417">
        <v>6.1297467071935155E-4</v>
      </c>
      <c r="V855" s="418">
        <v>8.5430352921310362E-4</v>
      </c>
      <c r="W855" s="437">
        <v>2.6844400703424538E-3</v>
      </c>
      <c r="X855" s="417">
        <v>7.2521479229989872E-4</v>
      </c>
      <c r="Y855" s="418">
        <v>1.0107279635258358E-3</v>
      </c>
      <c r="Z855" s="437">
        <v>3.2268811840790055E-3</v>
      </c>
      <c r="AA855" s="417">
        <v>5.0915077000000001E-3</v>
      </c>
      <c r="AB855" s="418">
        <v>4.8755025250000004E-3</v>
      </c>
      <c r="AC855" s="437">
        <v>4.7093026899470633E-2</v>
      </c>
      <c r="AD855" s="417">
        <v>1.4489542E-3</v>
      </c>
      <c r="AE855" s="418">
        <v>8.6663874500000004E-4</v>
      </c>
      <c r="AF855" s="437">
        <v>8.7695167538597366E-3</v>
      </c>
      <c r="AG855" s="417">
        <v>8.2793624999999999E-3</v>
      </c>
      <c r="AH855" s="418">
        <v>3.8975557099999998E-3</v>
      </c>
      <c r="AI855" s="437">
        <v>1.0377017422793297E-2</v>
      </c>
      <c r="AJ855" s="417">
        <v>3.7249949E-3</v>
      </c>
      <c r="AK855" s="418">
        <v>1.9063315900000001E-3</v>
      </c>
      <c r="AL855" s="437">
        <v>3.8641998849783454E-3</v>
      </c>
      <c r="AM855" s="417">
        <v>1.59783561E-2</v>
      </c>
      <c r="AN855" s="418">
        <v>1.3949011085000001E-2</v>
      </c>
      <c r="AO855" s="437">
        <v>0.10359913122051632</v>
      </c>
      <c r="AP855" s="417">
        <v>9.8009799999999994E-2</v>
      </c>
      <c r="AQ855" s="418">
        <v>7.0672066500000005E-2</v>
      </c>
      <c r="AR855" s="440">
        <v>7.0672066500000005E-2</v>
      </c>
      <c r="AS855" s="422"/>
      <c r="AT855" s="423"/>
      <c r="AU855" s="423"/>
    </row>
    <row r="856" spans="1:47" x14ac:dyDescent="0.2">
      <c r="A856" s="231">
        <v>1996</v>
      </c>
      <c r="B856" s="232">
        <v>12</v>
      </c>
      <c r="C856" s="417">
        <v>1.4561091100000001</v>
      </c>
      <c r="D856" s="418">
        <v>0.72674666099999996</v>
      </c>
      <c r="E856" s="437">
        <v>5.7348772407837512</v>
      </c>
      <c r="F856" s="417">
        <v>0.43790219000000002</v>
      </c>
      <c r="G856" s="418">
        <v>0.25061333949999998</v>
      </c>
      <c r="H856" s="437">
        <v>1.3369579238877969</v>
      </c>
      <c r="I856" s="417">
        <v>1.38977621</v>
      </c>
      <c r="J856" s="418">
        <v>2.6379532389999998</v>
      </c>
      <c r="K856" s="437">
        <v>7.3049536805431465</v>
      </c>
      <c r="L856" s="420"/>
      <c r="M856" s="421"/>
      <c r="N856" s="437">
        <v>5.1223912879152277E-3</v>
      </c>
      <c r="O856" s="417">
        <v>9.4809480000000002E-2</v>
      </c>
      <c r="P856" s="418">
        <v>6.4551454499999994E-2</v>
      </c>
      <c r="Q856" s="437">
        <v>0.77487997957528809</v>
      </c>
      <c r="R856" s="422"/>
      <c r="S856" s="423"/>
      <c r="T856" s="437">
        <v>758.36708235300614</v>
      </c>
      <c r="U856" s="417">
        <v>6.1297467071935155E-4</v>
      </c>
      <c r="V856" s="418">
        <v>8.5430352921310362E-4</v>
      </c>
      <c r="W856" s="437">
        <v>2.6929516052555625E-3</v>
      </c>
      <c r="X856" s="417">
        <v>7.2521479229989872E-4</v>
      </c>
      <c r="Y856" s="418">
        <v>1.0107279635258358E-3</v>
      </c>
      <c r="Z856" s="437">
        <v>3.2651566429818171E-3</v>
      </c>
      <c r="AA856" s="417">
        <v>5.3863582999999996E-3</v>
      </c>
      <c r="AB856" s="418">
        <v>4.9939313700000003E-3</v>
      </c>
      <c r="AC856" s="437">
        <v>4.7234421771278567E-2</v>
      </c>
      <c r="AD856" s="417">
        <v>1.5328048999999999E-3</v>
      </c>
      <c r="AE856" s="418">
        <v>8.9826395500000003E-4</v>
      </c>
      <c r="AF856" s="437">
        <v>8.7958752012868603E-3</v>
      </c>
      <c r="AG856" s="417">
        <v>8.7575416E-3</v>
      </c>
      <c r="AH856" s="418">
        <v>4.0753864249999999E-3</v>
      </c>
      <c r="AI856" s="437">
        <v>1.0408175129877269E-2</v>
      </c>
      <c r="AJ856" s="417">
        <v>3.9412262999999996E-3</v>
      </c>
      <c r="AK856" s="418">
        <v>1.9871323900000001E-3</v>
      </c>
      <c r="AL856" s="437">
        <v>3.8758030801757351E-3</v>
      </c>
      <c r="AM856" s="417">
        <v>1.6902202700000001E-2</v>
      </c>
      <c r="AN856" s="418">
        <v>1.431602205E-2</v>
      </c>
      <c r="AO856" s="437">
        <v>0.10391022580205515</v>
      </c>
      <c r="AP856" s="417">
        <v>9.5109509999999994E-2</v>
      </c>
      <c r="AQ856" s="418">
        <v>6.4981497499999999E-2</v>
      </c>
      <c r="AR856" s="440">
        <v>6.4981497499999999E-2</v>
      </c>
      <c r="AS856" s="422"/>
      <c r="AT856" s="423"/>
      <c r="AU856" s="423"/>
    </row>
    <row r="857" spans="1:47" x14ac:dyDescent="0.2">
      <c r="A857" s="231">
        <v>1996</v>
      </c>
      <c r="B857" s="232">
        <v>13</v>
      </c>
      <c r="C857" s="417">
        <v>1.5173002799999999</v>
      </c>
      <c r="D857" s="418">
        <v>0.73984079749999998</v>
      </c>
      <c r="E857" s="437">
        <v>5.7425160127859911</v>
      </c>
      <c r="F857" s="417">
        <v>0.46186947</v>
      </c>
      <c r="G857" s="418">
        <v>0.25970808699999998</v>
      </c>
      <c r="H857" s="437">
        <v>1.3430277434311957</v>
      </c>
      <c r="I857" s="417">
        <v>1.42048518</v>
      </c>
      <c r="J857" s="418">
        <v>2.6441311065000002</v>
      </c>
      <c r="K857" s="437">
        <v>7.3208382242684227</v>
      </c>
      <c r="L857" s="420"/>
      <c r="M857" s="421"/>
      <c r="N857" s="437">
        <v>5.135201139589568E-3</v>
      </c>
      <c r="O857" s="417">
        <v>9.4809480000000002E-2</v>
      </c>
      <c r="P857" s="418">
        <v>6.4551454499999994E-2</v>
      </c>
      <c r="Q857" s="437">
        <v>0.77520342835592715</v>
      </c>
      <c r="R857" s="422"/>
      <c r="S857" s="423"/>
      <c r="T857" s="437">
        <v>759.45958732654219</v>
      </c>
      <c r="U857" s="417">
        <v>6.1297467071935155E-4</v>
      </c>
      <c r="V857" s="418">
        <v>8.5430352921310362E-4</v>
      </c>
      <c r="W857" s="437">
        <v>2.7056339047221629E-3</v>
      </c>
      <c r="X857" s="417">
        <v>7.2521479229989872E-4</v>
      </c>
      <c r="Y857" s="418">
        <v>1.0107279635258358E-3</v>
      </c>
      <c r="Z857" s="437">
        <v>3.3232108178468008E-3</v>
      </c>
      <c r="AA857" s="417">
        <v>5.6809788999999996E-3</v>
      </c>
      <c r="AB857" s="418">
        <v>5.1130298000000001E-3</v>
      </c>
      <c r="AC857" s="437">
        <v>4.7448978293360464E-2</v>
      </c>
      <c r="AD857" s="417">
        <v>1.6169219E-3</v>
      </c>
      <c r="AE857" s="418">
        <v>9.3044617999999996E-4</v>
      </c>
      <c r="AF857" s="437">
        <v>8.8357917301145842E-3</v>
      </c>
      <c r="AG857" s="417">
        <v>9.2373894000000005E-3</v>
      </c>
      <c r="AH857" s="418">
        <v>4.2554457250000002E-3</v>
      </c>
      <c r="AI857" s="437">
        <v>1.0455437097060002E-2</v>
      </c>
      <c r="AJ857" s="417">
        <v>4.1566490000000001E-3</v>
      </c>
      <c r="AK857" s="418">
        <v>2.068592795E-3</v>
      </c>
      <c r="AL857" s="437">
        <v>3.8934032840827909E-3</v>
      </c>
      <c r="AM857" s="417">
        <v>1.7828704800000001E-2</v>
      </c>
      <c r="AN857" s="418">
        <v>1.468517603E-2</v>
      </c>
      <c r="AO857" s="437">
        <v>0.10438220888173681</v>
      </c>
      <c r="AP857" s="417">
        <v>9.5109509999999994E-2</v>
      </c>
      <c r="AQ857" s="418">
        <v>6.4981497499999999E-2</v>
      </c>
      <c r="AR857" s="440">
        <v>6.4981497499999999E-2</v>
      </c>
      <c r="AS857" s="422"/>
      <c r="AT857" s="423"/>
      <c r="AU857" s="423"/>
    </row>
    <row r="858" spans="1:47" x14ac:dyDescent="0.2">
      <c r="A858" s="231">
        <v>1996</v>
      </c>
      <c r="B858" s="232">
        <v>14</v>
      </c>
      <c r="C858" s="417">
        <v>1.5801237100000001</v>
      </c>
      <c r="D858" s="418">
        <v>0.75342868350000003</v>
      </c>
      <c r="E858" s="437">
        <v>5.7252886141499948</v>
      </c>
      <c r="F858" s="417">
        <v>0.48604283999999998</v>
      </c>
      <c r="G858" s="418">
        <v>0.26896386649999998</v>
      </c>
      <c r="H858" s="437">
        <v>1.3445920807975869</v>
      </c>
      <c r="I858" s="417">
        <v>1.4499808700000001</v>
      </c>
      <c r="J858" s="418">
        <v>2.6499649464999999</v>
      </c>
      <c r="K858" s="437">
        <v>7.3096613630547651</v>
      </c>
      <c r="L858" s="420"/>
      <c r="M858" s="421"/>
      <c r="N858" s="437">
        <v>5.137546106978955E-3</v>
      </c>
      <c r="O858" s="417">
        <v>9.4809480000000002E-2</v>
      </c>
      <c r="P858" s="418">
        <v>6.4551454499999994E-2</v>
      </c>
      <c r="Q858" s="437">
        <v>0.77535975265137802</v>
      </c>
      <c r="R858" s="422"/>
      <c r="S858" s="423"/>
      <c r="T858" s="437">
        <v>756.36355809460542</v>
      </c>
      <c r="U858" s="417">
        <v>6.1297467071935155E-4</v>
      </c>
      <c r="V858" s="418">
        <v>8.5430352921310362E-4</v>
      </c>
      <c r="W858" s="437">
        <v>2.7091661972779737E-3</v>
      </c>
      <c r="X858" s="417">
        <v>7.2521479229989872E-4</v>
      </c>
      <c r="Y858" s="418">
        <v>1.0107279635258358E-3</v>
      </c>
      <c r="Z858" s="437">
        <v>3.3487404630645899E-3</v>
      </c>
      <c r="AA858" s="417">
        <v>5.9779760999999999E-3</v>
      </c>
      <c r="AB858" s="418">
        <v>5.2336248400000002E-3</v>
      </c>
      <c r="AC858" s="437">
        <v>4.7504099549754909E-2</v>
      </c>
      <c r="AD858" s="417">
        <v>1.7012799999999999E-3</v>
      </c>
      <c r="AE858" s="418">
        <v>9.6306891999999999E-4</v>
      </c>
      <c r="AF858" s="437">
        <v>8.8460920587488754E-3</v>
      </c>
      <c r="AG858" s="417">
        <v>9.7214850000000002E-3</v>
      </c>
      <c r="AH858" s="418">
        <v>4.4386133949999998E-3</v>
      </c>
      <c r="AI858" s="437">
        <v>1.0467616815631459E-2</v>
      </c>
      <c r="AJ858" s="417">
        <v>4.3750767999999997E-3</v>
      </c>
      <c r="AK858" s="418">
        <v>2.1515469699999999E-3</v>
      </c>
      <c r="AL858" s="437">
        <v>3.8979348396364299E-3</v>
      </c>
      <c r="AM858" s="417">
        <v>1.8761781500000001E-2</v>
      </c>
      <c r="AN858" s="418">
        <v>1.505883607E-2</v>
      </c>
      <c r="AO858" s="437">
        <v>0.10450371194383866</v>
      </c>
      <c r="AP858" s="417">
        <v>9.5109509999999994E-2</v>
      </c>
      <c r="AQ858" s="418">
        <v>6.4981497499999999E-2</v>
      </c>
      <c r="AR858" s="440">
        <v>6.4981497499999999E-2</v>
      </c>
      <c r="AS858" s="422"/>
      <c r="AT858" s="423"/>
      <c r="AU858" s="423"/>
    </row>
    <row r="859" spans="1:47" x14ac:dyDescent="0.2">
      <c r="A859" s="231">
        <v>1996</v>
      </c>
      <c r="B859" s="232">
        <v>15</v>
      </c>
      <c r="C859" s="417">
        <v>1.64451657</v>
      </c>
      <c r="D859" s="418">
        <v>0.76759520049999996</v>
      </c>
      <c r="E859" s="437">
        <v>5.7258427833664776</v>
      </c>
      <c r="F859" s="417">
        <v>0.51045090999999998</v>
      </c>
      <c r="G859" s="418">
        <v>0.27845403149999998</v>
      </c>
      <c r="H859" s="437">
        <v>1.3449794784116109</v>
      </c>
      <c r="I859" s="417">
        <v>1.4784275600000001</v>
      </c>
      <c r="J859" s="418">
        <v>2.6555316480000002</v>
      </c>
      <c r="K859" s="437">
        <v>7.3112888662925082</v>
      </c>
      <c r="L859" s="420"/>
      <c r="M859" s="421"/>
      <c r="N859" s="437">
        <v>5.1388679945578346E-3</v>
      </c>
      <c r="O859" s="417">
        <v>9.4809480000000002E-2</v>
      </c>
      <c r="P859" s="418">
        <v>6.4551454499999994E-2</v>
      </c>
      <c r="Q859" s="437">
        <v>0.77540779550578198</v>
      </c>
      <c r="R859" s="422"/>
      <c r="S859" s="423"/>
      <c r="T859" s="437">
        <v>757.74981010673844</v>
      </c>
      <c r="U859" s="417">
        <v>6.1297467071935155E-4</v>
      </c>
      <c r="V859" s="418">
        <v>8.5430352921310362E-4</v>
      </c>
      <c r="W859" s="437">
        <v>2.7103112343297088E-3</v>
      </c>
      <c r="X859" s="417">
        <v>7.2521479229989872E-4</v>
      </c>
      <c r="Y859" s="418">
        <v>1.0107279635258358E-3</v>
      </c>
      <c r="Z859" s="437">
        <v>3.3524284947187059E-3</v>
      </c>
      <c r="AA859" s="417">
        <v>6.2782411999999996E-3</v>
      </c>
      <c r="AB859" s="418">
        <v>5.3561719800000003E-3</v>
      </c>
      <c r="AC859" s="437">
        <v>4.7517965092252895E-2</v>
      </c>
      <c r="AD859" s="417">
        <v>1.7863472E-3</v>
      </c>
      <c r="AE859" s="418">
        <v>9.9647413499999991E-4</v>
      </c>
      <c r="AF859" s="437">
        <v>8.8486453683582107E-3</v>
      </c>
      <c r="AG859" s="417">
        <v>1.0207988499999999E-2</v>
      </c>
      <c r="AH859" s="418">
        <v>4.6266822999999997E-3</v>
      </c>
      <c r="AI859" s="437">
        <v>1.0470634306136782E-2</v>
      </c>
      <c r="AJ859" s="417">
        <v>4.5930379999999998E-3</v>
      </c>
      <c r="AK859" s="418">
        <v>2.2365653099999999E-3</v>
      </c>
      <c r="AL859" s="437">
        <v>3.8990618982203888E-3</v>
      </c>
      <c r="AM859" s="417">
        <v>1.9702247499999999E-2</v>
      </c>
      <c r="AN859" s="418">
        <v>1.543974184E-2</v>
      </c>
      <c r="AO859" s="437">
        <v>0.1045339781720431</v>
      </c>
      <c r="AP859" s="417">
        <v>9.5109509999999994E-2</v>
      </c>
      <c r="AQ859" s="418">
        <v>6.4981497499999999E-2</v>
      </c>
      <c r="AR859" s="440">
        <v>6.4981497499999999E-2</v>
      </c>
      <c r="AS859" s="422"/>
      <c r="AT859" s="423"/>
      <c r="AU859" s="423"/>
    </row>
    <row r="860" spans="1:47" x14ac:dyDescent="0.2">
      <c r="A860" s="231">
        <v>1996</v>
      </c>
      <c r="B860" s="232">
        <v>16</v>
      </c>
      <c r="C860" s="417">
        <v>1.71063206</v>
      </c>
      <c r="D860" s="418">
        <v>0.78240354199999995</v>
      </c>
      <c r="E860" s="437">
        <v>5.7329608456094263</v>
      </c>
      <c r="F860" s="417">
        <v>0.53512493000000005</v>
      </c>
      <c r="G860" s="418">
        <v>0.28819162349999999</v>
      </c>
      <c r="H860" s="437">
        <v>1.3506534474798437</v>
      </c>
      <c r="I860" s="417">
        <v>1.50594541</v>
      </c>
      <c r="J860" s="418">
        <v>2.6608023685000002</v>
      </c>
      <c r="K860" s="437">
        <v>7.3260113328135326</v>
      </c>
      <c r="L860" s="420"/>
      <c r="M860" s="421"/>
      <c r="N860" s="437">
        <v>5.1507252615764099E-3</v>
      </c>
      <c r="O860" s="417">
        <v>9.4809480000000002E-2</v>
      </c>
      <c r="P860" s="418">
        <v>6.4551454499999994E-2</v>
      </c>
      <c r="Q860" s="437">
        <v>0.77570648753164562</v>
      </c>
      <c r="R860" s="422"/>
      <c r="S860" s="423"/>
      <c r="T860" s="437">
        <v>759.21228641997516</v>
      </c>
      <c r="U860" s="417">
        <v>6.1297467071935155E-4</v>
      </c>
      <c r="V860" s="418">
        <v>8.5430352921310362E-4</v>
      </c>
      <c r="W860" s="437">
        <v>2.7243090688853222E-3</v>
      </c>
      <c r="X860" s="417">
        <v>7.2521479229989872E-4</v>
      </c>
      <c r="Y860" s="418">
        <v>1.0107279635258358E-3</v>
      </c>
      <c r="Z860" s="437">
        <v>3.4067258848867604E-3</v>
      </c>
      <c r="AA860" s="417">
        <v>6.5808576999999997E-3</v>
      </c>
      <c r="AB860" s="418">
        <v>5.4817143650000002E-3</v>
      </c>
      <c r="AC860" s="437">
        <v>4.7718375566533244E-2</v>
      </c>
      <c r="AD860" s="417">
        <v>1.8726556E-3</v>
      </c>
      <c r="AE860" s="418">
        <v>1.0309129799999999E-3</v>
      </c>
      <c r="AF860" s="437">
        <v>8.8859629705820287E-3</v>
      </c>
      <c r="AG860" s="417">
        <v>1.0700658700000001E-2</v>
      </c>
      <c r="AH860" s="418">
        <v>4.8204170849999997E-3</v>
      </c>
      <c r="AI860" s="437">
        <v>1.0514806176826194E-2</v>
      </c>
      <c r="AJ860" s="417">
        <v>4.8154471999999997E-3</v>
      </c>
      <c r="AK860" s="418">
        <v>2.324286135E-3</v>
      </c>
      <c r="AL860" s="437">
        <v>3.9155062033019369E-3</v>
      </c>
      <c r="AM860" s="417">
        <v>2.06527346E-2</v>
      </c>
      <c r="AN860" s="418">
        <v>1.5830517334999999E-2</v>
      </c>
      <c r="AO860" s="437">
        <v>0.10497491684057136</v>
      </c>
      <c r="AP860" s="417">
        <v>9.5109509999999994E-2</v>
      </c>
      <c r="AQ860" s="418">
        <v>6.4981497499999999E-2</v>
      </c>
      <c r="AR860" s="440">
        <v>6.4981497499999999E-2</v>
      </c>
      <c r="AS860" s="422"/>
      <c r="AT860" s="423"/>
      <c r="AU860" s="423"/>
    </row>
    <row r="861" spans="1:47" x14ac:dyDescent="0.2">
      <c r="A861" s="231">
        <v>1996</v>
      </c>
      <c r="B861" s="232">
        <v>17</v>
      </c>
      <c r="C861" s="417">
        <v>1.77859583</v>
      </c>
      <c r="D861" s="418">
        <v>0.7979276595</v>
      </c>
      <c r="E861" s="437">
        <v>5.7382083041694996</v>
      </c>
      <c r="F861" s="417">
        <v>0.55999989999999999</v>
      </c>
      <c r="G861" s="418">
        <v>0.29829310349999999</v>
      </c>
      <c r="H861" s="437">
        <v>1.3548778547924925</v>
      </c>
      <c r="I861" s="417">
        <v>1.5325061600000001</v>
      </c>
      <c r="J861" s="418">
        <v>2.6658440634999998</v>
      </c>
      <c r="K861" s="437">
        <v>7.3364652732506359</v>
      </c>
      <c r="L861" s="420"/>
      <c r="M861" s="421"/>
      <c r="N861" s="437">
        <v>5.1591493727653056E-3</v>
      </c>
      <c r="O861" s="417">
        <v>9.4809480000000002E-2</v>
      </c>
      <c r="P861" s="418">
        <v>6.4551454499999994E-2</v>
      </c>
      <c r="Q861" s="437">
        <v>0.77590496588654023</v>
      </c>
      <c r="R861" s="422"/>
      <c r="S861" s="423"/>
      <c r="T861" s="437">
        <v>760.74152600119464</v>
      </c>
      <c r="U861" s="417">
        <v>6.1297467071935155E-4</v>
      </c>
      <c r="V861" s="418">
        <v>8.5430352921310362E-4</v>
      </c>
      <c r="W861" s="437">
        <v>2.7328293620026449E-3</v>
      </c>
      <c r="X861" s="417">
        <v>7.2521479229989872E-4</v>
      </c>
      <c r="Y861" s="418">
        <v>1.0107279635258358E-3</v>
      </c>
      <c r="Z861" s="437">
        <v>3.4471483997273885E-3</v>
      </c>
      <c r="AA861" s="417">
        <v>6.8884000999999999E-3</v>
      </c>
      <c r="AB861" s="418">
        <v>5.6109270250000003E-3</v>
      </c>
      <c r="AC861" s="437">
        <v>4.7867639353010576E-2</v>
      </c>
      <c r="AD861" s="417">
        <v>1.9603607000000002E-3</v>
      </c>
      <c r="AE861" s="418">
        <v>1.0664126550000001E-3</v>
      </c>
      <c r="AF861" s="437">
        <v>8.9137809210513008E-3</v>
      </c>
      <c r="AG861" s="417">
        <v>1.12008378E-2</v>
      </c>
      <c r="AH861" s="418">
        <v>5.0211581250000003E-3</v>
      </c>
      <c r="AI861" s="437">
        <v>1.0547698776543954E-2</v>
      </c>
      <c r="AJ861" s="417">
        <v>5.0403339999999996E-3</v>
      </c>
      <c r="AK861" s="418">
        <v>2.4149186349999999E-3</v>
      </c>
      <c r="AL861" s="437">
        <v>3.9277575685900852E-3</v>
      </c>
      <c r="AM861" s="417">
        <v>2.1616500399999999E-2</v>
      </c>
      <c r="AN861" s="418">
        <v>1.623326194E-2</v>
      </c>
      <c r="AO861" s="437">
        <v>0.10530320891568436</v>
      </c>
      <c r="AP861" s="417">
        <v>9.5109509999999994E-2</v>
      </c>
      <c r="AQ861" s="418">
        <v>6.4981497499999999E-2</v>
      </c>
      <c r="AR861" s="440">
        <v>6.4981497499999999E-2</v>
      </c>
      <c r="AS861" s="422"/>
      <c r="AT861" s="423"/>
      <c r="AU861" s="423"/>
    </row>
    <row r="862" spans="1:47" x14ac:dyDescent="0.2">
      <c r="A862" s="231">
        <v>1996</v>
      </c>
      <c r="B862" s="232">
        <v>18</v>
      </c>
      <c r="C862" s="417">
        <v>1.8489395799999999</v>
      </c>
      <c r="D862" s="418">
        <v>0.81436798850000003</v>
      </c>
      <c r="E862" s="437">
        <v>5.7456952708839752</v>
      </c>
      <c r="F862" s="417">
        <v>0.58544081999999997</v>
      </c>
      <c r="G862" s="418">
        <v>0.30878328799999999</v>
      </c>
      <c r="H862" s="437">
        <v>1.3609338330185212</v>
      </c>
      <c r="I862" s="417">
        <v>1.55824323</v>
      </c>
      <c r="J862" s="418">
        <v>2.6706824825000002</v>
      </c>
      <c r="K862" s="437">
        <v>7.3514686078120874</v>
      </c>
      <c r="L862" s="420"/>
      <c r="M862" s="421"/>
      <c r="N862" s="437">
        <v>5.1712004352443639E-3</v>
      </c>
      <c r="O862" s="417">
        <v>9.4809480000000002E-2</v>
      </c>
      <c r="P862" s="418">
        <v>6.4551454499999994E-2</v>
      </c>
      <c r="Q862" s="437">
        <v>0.77618923830193798</v>
      </c>
      <c r="R862" s="422"/>
      <c r="S862" s="423"/>
      <c r="T862" s="437">
        <v>762.32788793555687</v>
      </c>
      <c r="U862" s="417">
        <v>6.1297467071935155E-4</v>
      </c>
      <c r="V862" s="418">
        <v>8.5430352921310362E-4</v>
      </c>
      <c r="W862" s="437">
        <v>2.7450317044015538E-3</v>
      </c>
      <c r="X862" s="417">
        <v>7.2521479229989872E-4</v>
      </c>
      <c r="Y862" s="418">
        <v>1.0107279635258358E-3</v>
      </c>
      <c r="Z862" s="437">
        <v>3.5051149008026167E-3</v>
      </c>
      <c r="AA862" s="417">
        <v>7.2002643000000002E-3</v>
      </c>
      <c r="AB862" s="418">
        <v>5.7449539449999998E-3</v>
      </c>
      <c r="AC862" s="437">
        <v>4.808148284948506E-2</v>
      </c>
      <c r="AD862" s="417">
        <v>2.0486192999999999E-3</v>
      </c>
      <c r="AE862" s="418">
        <v>1.10341293E-3</v>
      </c>
      <c r="AF862" s="437">
        <v>8.9535966904009962E-3</v>
      </c>
      <c r="AG862" s="417">
        <v>1.17074743E-2</v>
      </c>
      <c r="AH862" s="418">
        <v>5.2303200899999997E-3</v>
      </c>
      <c r="AI862" s="437">
        <v>1.0594836368064266E-2</v>
      </c>
      <c r="AJ862" s="417">
        <v>5.2680701999999998E-3</v>
      </c>
      <c r="AK862" s="418">
        <v>2.50934837E-3</v>
      </c>
      <c r="AL862" s="437">
        <v>3.9453064349341659E-3</v>
      </c>
      <c r="AM862" s="417">
        <v>2.2595760100000001E-2</v>
      </c>
      <c r="AN862" s="418">
        <v>1.6650886605000002E-2</v>
      </c>
      <c r="AO862" s="437">
        <v>0.10577349597831735</v>
      </c>
      <c r="AP862" s="417">
        <v>9.5109509999999994E-2</v>
      </c>
      <c r="AQ862" s="418">
        <v>6.4981497499999999E-2</v>
      </c>
      <c r="AR862" s="440">
        <v>6.4981497499999999E-2</v>
      </c>
      <c r="AS862" s="422"/>
      <c r="AT862" s="423"/>
      <c r="AU862" s="423"/>
    </row>
    <row r="863" spans="1:47" x14ac:dyDescent="0.2">
      <c r="A863" s="231">
        <v>1996</v>
      </c>
      <c r="B863" s="232">
        <v>19</v>
      </c>
      <c r="C863" s="417">
        <v>1.9213446599999999</v>
      </c>
      <c r="D863" s="418">
        <v>0.83172140650000004</v>
      </c>
      <c r="E863" s="437">
        <v>5.5456150637048864</v>
      </c>
      <c r="F863" s="417">
        <v>0.61123247000000003</v>
      </c>
      <c r="G863" s="418">
        <v>0.31976068050000001</v>
      </c>
      <c r="H863" s="437">
        <v>1.3189393292046669</v>
      </c>
      <c r="I863" s="417">
        <v>1.5832202399999999</v>
      </c>
      <c r="J863" s="418">
        <v>2.6754127470000002</v>
      </c>
      <c r="K863" s="437">
        <v>7.3994090936237402</v>
      </c>
      <c r="L863" s="420"/>
      <c r="M863" s="421"/>
      <c r="N863" s="437">
        <v>5.428622643066745E-3</v>
      </c>
      <c r="O863" s="417">
        <v>9.4809480000000002E-2</v>
      </c>
      <c r="P863" s="418">
        <v>6.4551454499999994E-2</v>
      </c>
      <c r="Q863" s="437">
        <v>0.74521737241444053</v>
      </c>
      <c r="R863" s="422"/>
      <c r="S863" s="423"/>
      <c r="T863" s="437">
        <v>763.64265033962761</v>
      </c>
      <c r="U863" s="417">
        <v>6.1297467071935155E-4</v>
      </c>
      <c r="V863" s="418">
        <v>8.5430352921310362E-4</v>
      </c>
      <c r="W863" s="437">
        <v>2.6603268432880542E-3</v>
      </c>
      <c r="X863" s="417">
        <v>7.2521479229989872E-4</v>
      </c>
      <c r="Y863" s="418">
        <v>1.0107279635258358E-3</v>
      </c>
      <c r="Z863" s="437">
        <v>3.5697103334986317E-3</v>
      </c>
      <c r="AA863" s="417">
        <v>7.5179733000000004E-3</v>
      </c>
      <c r="AB863" s="418">
        <v>5.8846986750000002E-3</v>
      </c>
      <c r="AC863" s="437">
        <v>4.6597850984176271E-2</v>
      </c>
      <c r="AD863" s="417">
        <v>2.1392451000000002E-3</v>
      </c>
      <c r="AE863" s="418">
        <v>1.1422889399999999E-3</v>
      </c>
      <c r="AF863" s="437">
        <v>8.6772939530851256E-3</v>
      </c>
      <c r="AG863" s="417">
        <v>1.22236494E-2</v>
      </c>
      <c r="AH863" s="418">
        <v>5.4494777049999997E-3</v>
      </c>
      <c r="AI863" s="437">
        <v>1.0267896708631073E-2</v>
      </c>
      <c r="AJ863" s="417">
        <v>5.5007566999999997E-3</v>
      </c>
      <c r="AK863" s="418">
        <v>2.6080894749999999E-3</v>
      </c>
      <c r="AL863" s="437">
        <v>3.8235669067413045E-3</v>
      </c>
      <c r="AM863" s="417">
        <v>2.35924588E-2</v>
      </c>
      <c r="AN863" s="418">
        <v>1.7086492035000001E-2</v>
      </c>
      <c r="AO863" s="437">
        <v>0.10251005156247583</v>
      </c>
      <c r="AP863" s="417">
        <v>9.5109509999999994E-2</v>
      </c>
      <c r="AQ863" s="418">
        <v>6.4981497499999999E-2</v>
      </c>
      <c r="AR863" s="440">
        <v>6.4981497499999999E-2</v>
      </c>
      <c r="AS863" s="422"/>
      <c r="AT863" s="423"/>
      <c r="AU863" s="423"/>
    </row>
    <row r="864" spans="1:47" x14ac:dyDescent="0.2">
      <c r="A864" s="231">
        <v>1996</v>
      </c>
      <c r="B864" s="232">
        <v>20</v>
      </c>
      <c r="C864" s="417">
        <v>1.99643225</v>
      </c>
      <c r="D864" s="418">
        <v>0.85016870899999997</v>
      </c>
      <c r="E864" s="437">
        <v>5.5539215522912198</v>
      </c>
      <c r="F864" s="417">
        <v>0.63760313000000002</v>
      </c>
      <c r="G864" s="418">
        <v>0.33126715649999999</v>
      </c>
      <c r="H864" s="437">
        <v>1.3256256048454387</v>
      </c>
      <c r="I864" s="417">
        <v>1.6075553899999999</v>
      </c>
      <c r="J864" s="418">
        <v>2.6799621239999998</v>
      </c>
      <c r="K864" s="437">
        <v>7.4166867076170915</v>
      </c>
      <c r="L864" s="420"/>
      <c r="M864" s="421"/>
      <c r="N864" s="437">
        <v>5.4430965129047063E-3</v>
      </c>
      <c r="O864" s="417">
        <v>9.4809480000000002E-2</v>
      </c>
      <c r="P864" s="418">
        <v>6.4551454499999994E-2</v>
      </c>
      <c r="Q864" s="437">
        <v>0.74553238415116663</v>
      </c>
      <c r="R864" s="422"/>
      <c r="S864" s="423"/>
      <c r="T864" s="437">
        <v>765.2298296935536</v>
      </c>
      <c r="U864" s="417">
        <v>6.1297467071935155E-4</v>
      </c>
      <c r="V864" s="418">
        <v>8.5430352921310362E-4</v>
      </c>
      <c r="W864" s="437">
        <v>2.6738163758324605E-3</v>
      </c>
      <c r="X864" s="417">
        <v>7.2521479229989872E-4</v>
      </c>
      <c r="Y864" s="418">
        <v>1.0107279635258358E-3</v>
      </c>
      <c r="Z864" s="437">
        <v>3.6360508794736806E-3</v>
      </c>
      <c r="AA864" s="417">
        <v>7.8413758999999993E-3</v>
      </c>
      <c r="AB864" s="418">
        <v>6.0308511399999997E-3</v>
      </c>
      <c r="AC864" s="437">
        <v>4.6834149595657154E-2</v>
      </c>
      <c r="AD864" s="417">
        <v>2.2317699000000001E-3</v>
      </c>
      <c r="AE864" s="418">
        <v>1.1827271800000001E-3</v>
      </c>
      <c r="AF864" s="437">
        <v>8.7213183338565141E-3</v>
      </c>
      <c r="AG864" s="417">
        <v>1.27512227E-2</v>
      </c>
      <c r="AH864" s="418">
        <v>5.6794396350000002E-3</v>
      </c>
      <c r="AI864" s="437">
        <v>1.0319986007173012E-2</v>
      </c>
      <c r="AJ864" s="417">
        <v>5.7382628999999999E-3</v>
      </c>
      <c r="AK864" s="418">
        <v>2.7118719449999999E-3</v>
      </c>
      <c r="AL864" s="437">
        <v>3.8429596312011308E-3</v>
      </c>
      <c r="AM864" s="417">
        <v>2.4610013300000001E-2</v>
      </c>
      <c r="AN864" s="418">
        <v>1.7542311925000002E-2</v>
      </c>
      <c r="AO864" s="437">
        <v>0.10302979377902231</v>
      </c>
      <c r="AP864" s="417">
        <v>9.5109509999999994E-2</v>
      </c>
      <c r="AQ864" s="418">
        <v>6.4981497499999999E-2</v>
      </c>
      <c r="AR864" s="440">
        <v>6.4981497499999999E-2</v>
      </c>
      <c r="AS864" s="422"/>
      <c r="AT864" s="423"/>
      <c r="AU864" s="423"/>
    </row>
    <row r="865" spans="1:47" x14ac:dyDescent="0.2">
      <c r="A865" s="231">
        <v>1996</v>
      </c>
      <c r="B865" s="232">
        <v>21</v>
      </c>
      <c r="C865" s="417">
        <v>2.0740917099999998</v>
      </c>
      <c r="D865" s="418">
        <v>0.86981873799999998</v>
      </c>
      <c r="E865" s="437">
        <v>5.5620514380340458</v>
      </c>
      <c r="F865" s="417">
        <v>0.66453757000000002</v>
      </c>
      <c r="G865" s="418">
        <v>0.34341320400000003</v>
      </c>
      <c r="H865" s="437">
        <v>1.3321838775915744</v>
      </c>
      <c r="I865" s="417">
        <v>1.6311491300000001</v>
      </c>
      <c r="J865" s="418">
        <v>2.6843998509999998</v>
      </c>
      <c r="K865" s="437">
        <v>7.4336083375505062</v>
      </c>
      <c r="L865" s="420"/>
      <c r="M865" s="421"/>
      <c r="N865" s="437">
        <v>5.4572789825793212E-3</v>
      </c>
      <c r="O865" s="417">
        <v>9.4809480000000002E-2</v>
      </c>
      <c r="P865" s="418">
        <v>6.4551454499999994E-2</v>
      </c>
      <c r="Q865" s="437">
        <v>0.74583713477336355</v>
      </c>
      <c r="R865" s="422"/>
      <c r="S865" s="423"/>
      <c r="T865" s="437">
        <v>766.77236689317022</v>
      </c>
      <c r="U865" s="417">
        <v>6.1297467071935155E-4</v>
      </c>
      <c r="V865" s="418">
        <v>8.5430352921310362E-4</v>
      </c>
      <c r="W865" s="437">
        <v>2.6878414810889584E-3</v>
      </c>
      <c r="X865" s="417">
        <v>7.2521479229989872E-4</v>
      </c>
      <c r="Y865" s="418">
        <v>1.0107279635258358E-3</v>
      </c>
      <c r="Z865" s="437">
        <v>3.7011485725640856E-3</v>
      </c>
      <c r="AA865" s="417">
        <v>8.1739654999999998E-3</v>
      </c>
      <c r="AB865" s="418">
        <v>6.1840910049999996E-3</v>
      </c>
      <c r="AC865" s="437">
        <v>4.7065825284493601E-2</v>
      </c>
      <c r="AD865" s="417">
        <v>2.3263757000000001E-3</v>
      </c>
      <c r="AE865" s="418">
        <v>1.2254732E-3</v>
      </c>
      <c r="AF865" s="437">
        <v>8.7644607431940115E-3</v>
      </c>
      <c r="AG865" s="417">
        <v>1.3290595699999999E-2</v>
      </c>
      <c r="AH865" s="418">
        <v>5.9222558299999997E-3</v>
      </c>
      <c r="AI865" s="437">
        <v>1.0371031701662583E-2</v>
      </c>
      <c r="AJ865" s="417">
        <v>5.9810352999999997E-3</v>
      </c>
      <c r="AK865" s="418">
        <v>2.8215385450000002E-3</v>
      </c>
      <c r="AL865" s="437">
        <v>3.8619717771742729E-3</v>
      </c>
      <c r="AM865" s="417">
        <v>2.56499556E-2</v>
      </c>
      <c r="AN865" s="418">
        <v>1.8021319769999999E-2</v>
      </c>
      <c r="AO865" s="437">
        <v>0.10353941800357688</v>
      </c>
      <c r="AP865" s="417">
        <v>9.5109509999999994E-2</v>
      </c>
      <c r="AQ865" s="418">
        <v>6.4981497499999999E-2</v>
      </c>
      <c r="AR865" s="440">
        <v>6.4981497499999999E-2</v>
      </c>
      <c r="AS865" s="422"/>
      <c r="AT865" s="423"/>
      <c r="AU865" s="423"/>
    </row>
    <row r="866" spans="1:47" x14ac:dyDescent="0.2">
      <c r="A866" s="231">
        <v>1996</v>
      </c>
      <c r="B866" s="232">
        <v>22</v>
      </c>
      <c r="C866" s="417">
        <v>2.1547496900000001</v>
      </c>
      <c r="D866" s="418">
        <v>0.89078233699999998</v>
      </c>
      <c r="E866" s="437">
        <v>5.5697808815840268</v>
      </c>
      <c r="F866" s="417">
        <v>0.69210421</v>
      </c>
      <c r="G866" s="418">
        <v>0.35627029049999998</v>
      </c>
      <c r="H866" s="437">
        <v>1.3384291362411198</v>
      </c>
      <c r="I866" s="417">
        <v>1.6541140599999999</v>
      </c>
      <c r="J866" s="418">
        <v>2.6887914044999999</v>
      </c>
      <c r="K866" s="437">
        <v>7.4497077265995975</v>
      </c>
      <c r="L866" s="420"/>
      <c r="M866" s="421"/>
      <c r="N866" s="437">
        <v>5.4707837682877172E-3</v>
      </c>
      <c r="O866" s="417">
        <v>9.4809480000000002E-2</v>
      </c>
      <c r="P866" s="418">
        <v>6.4551454499999994E-2</v>
      </c>
      <c r="Q866" s="437">
        <v>0.7461274002245285</v>
      </c>
      <c r="R866" s="422"/>
      <c r="S866" s="423"/>
      <c r="T866" s="437">
        <v>768.22091181772873</v>
      </c>
      <c r="U866" s="417">
        <v>6.1297467071935155E-4</v>
      </c>
      <c r="V866" s="418">
        <v>8.5430352921310362E-4</v>
      </c>
      <c r="W866" s="437">
        <v>2.7004374435697595E-3</v>
      </c>
      <c r="X866" s="417">
        <v>7.2521479229989872E-4</v>
      </c>
      <c r="Y866" s="418">
        <v>1.0107279635258358E-3</v>
      </c>
      <c r="Z866" s="437">
        <v>3.7631155671392805E-3</v>
      </c>
      <c r="AA866" s="417">
        <v>8.5140029999999992E-3</v>
      </c>
      <c r="AB866" s="418">
        <v>6.3459826950000003E-3</v>
      </c>
      <c r="AC866" s="437">
        <v>4.7286459805059466E-2</v>
      </c>
      <c r="AD866" s="417">
        <v>2.4221118000000001E-3</v>
      </c>
      <c r="AE866" s="418">
        <v>1.270681395E-3</v>
      </c>
      <c r="AF866" s="437">
        <v>8.8055463762733537E-3</v>
      </c>
      <c r="AG866" s="417">
        <v>1.3843024900000001E-2</v>
      </c>
      <c r="AH866" s="418">
        <v>6.1792512200000002E-3</v>
      </c>
      <c r="AI866" s="437">
        <v>1.0419641196350995E-2</v>
      </c>
      <c r="AJ866" s="417">
        <v>6.2297578999999997E-3</v>
      </c>
      <c r="AK866" s="418">
        <v>2.937221515E-3</v>
      </c>
      <c r="AL866" s="437">
        <v>3.880067483757724E-3</v>
      </c>
      <c r="AM866" s="417">
        <v>2.6717382099999999E-2</v>
      </c>
      <c r="AN866" s="418">
        <v>1.8527282775000001E-2</v>
      </c>
      <c r="AO866" s="437">
        <v>0.10402466371729038</v>
      </c>
      <c r="AP866" s="417">
        <v>9.5109509999999994E-2</v>
      </c>
      <c r="AQ866" s="418">
        <v>6.4981497499999999E-2</v>
      </c>
      <c r="AR866" s="440">
        <v>6.4981497499999999E-2</v>
      </c>
      <c r="AS866" s="422"/>
      <c r="AT866" s="423"/>
      <c r="AU866" s="423"/>
    </row>
    <row r="867" spans="1:47" x14ac:dyDescent="0.2">
      <c r="A867" s="231">
        <v>1996</v>
      </c>
      <c r="B867" s="232">
        <v>23</v>
      </c>
      <c r="C867" s="417">
        <v>2.2384293300000002</v>
      </c>
      <c r="D867" s="418">
        <v>0.91319260849999995</v>
      </c>
      <c r="E867" s="437">
        <v>5.5768719674356388</v>
      </c>
      <c r="F867" s="417">
        <v>0.72051268999999996</v>
      </c>
      <c r="G867" s="418">
        <v>0.36989989000000001</v>
      </c>
      <c r="H867" s="437">
        <v>1.3441395084473033</v>
      </c>
      <c r="I867" s="417">
        <v>1.67672113</v>
      </c>
      <c r="J867" s="418">
        <v>2.6931258929999999</v>
      </c>
      <c r="K867" s="437">
        <v>7.4644426011218332</v>
      </c>
      <c r="L867" s="420"/>
      <c r="M867" s="421"/>
      <c r="N867" s="437">
        <v>5.483129973875356E-3</v>
      </c>
      <c r="O867" s="417">
        <v>9.4809480000000002E-2</v>
      </c>
      <c r="P867" s="418">
        <v>6.4551454499999994E-2</v>
      </c>
      <c r="Q867" s="437">
        <v>0.74639412940644267</v>
      </c>
      <c r="R867" s="422"/>
      <c r="S867" s="423"/>
      <c r="T867" s="437">
        <v>769.51258467478692</v>
      </c>
      <c r="U867" s="417">
        <v>6.1297467071935155E-4</v>
      </c>
      <c r="V867" s="418">
        <v>8.5430352921310362E-4</v>
      </c>
      <c r="W867" s="437">
        <v>2.7119582156717652E-3</v>
      </c>
      <c r="X867" s="417">
        <v>7.2521479229989872E-4</v>
      </c>
      <c r="Y867" s="418">
        <v>1.0107279635258358E-3</v>
      </c>
      <c r="Z867" s="437">
        <v>3.8197785529598695E-3</v>
      </c>
      <c r="AA867" s="417">
        <v>8.8624218000000008E-3</v>
      </c>
      <c r="AB867" s="418">
        <v>6.5174643650000004E-3</v>
      </c>
      <c r="AC867" s="437">
        <v>4.7488133203800728E-2</v>
      </c>
      <c r="AD867" s="417">
        <v>2.5224563999999999E-3</v>
      </c>
      <c r="AE867" s="418">
        <v>1.3187750650000001E-3</v>
      </c>
      <c r="AF867" s="437">
        <v>8.8431281189753491E-3</v>
      </c>
      <c r="AG867" s="417">
        <v>1.44095444E-2</v>
      </c>
      <c r="AH867" s="418">
        <v>6.452296905E-3</v>
      </c>
      <c r="AI867" s="437">
        <v>1.0464105457483278E-2</v>
      </c>
      <c r="AJ867" s="417">
        <v>6.4849330999999996E-3</v>
      </c>
      <c r="AK867" s="418">
        <v>3.0602782599999999E-3</v>
      </c>
      <c r="AL867" s="437">
        <v>3.8966217472134537E-3</v>
      </c>
      <c r="AM867" s="417">
        <v>2.7811297299999999E-2</v>
      </c>
      <c r="AN867" s="418">
        <v>1.906329474E-2</v>
      </c>
      <c r="AO867" s="437">
        <v>0.10446840821726576</v>
      </c>
      <c r="AP867" s="417">
        <v>9.5109509999999994E-2</v>
      </c>
      <c r="AQ867" s="418">
        <v>6.4981497499999999E-2</v>
      </c>
      <c r="AR867" s="440">
        <v>6.4981497499999999E-2</v>
      </c>
      <c r="AS867" s="422"/>
      <c r="AT867" s="423"/>
      <c r="AU867" s="423"/>
    </row>
    <row r="868" spans="1:47" x14ac:dyDescent="0.2">
      <c r="A868" s="231">
        <v>1996</v>
      </c>
      <c r="B868" s="232">
        <v>24</v>
      </c>
      <c r="C868" s="417">
        <v>2.3253833699999999</v>
      </c>
      <c r="D868" s="418">
        <v>0.93726554299999998</v>
      </c>
      <c r="E868" s="437">
        <v>5.5828080793648631</v>
      </c>
      <c r="F868" s="417">
        <v>0.74970097000000002</v>
      </c>
      <c r="G868" s="418">
        <v>0.38440250850000002</v>
      </c>
      <c r="H868" s="437">
        <v>1.348925803140598</v>
      </c>
      <c r="I868" s="417">
        <v>1.69876564</v>
      </c>
      <c r="J868" s="418">
        <v>2.6974021385000002</v>
      </c>
      <c r="K868" s="437">
        <v>7.4768036986648214</v>
      </c>
      <c r="L868" s="420"/>
      <c r="M868" s="421"/>
      <c r="N868" s="437">
        <v>5.4934849457429014E-3</v>
      </c>
      <c r="O868" s="417">
        <v>9.4809480000000002E-2</v>
      </c>
      <c r="P868" s="418">
        <v>6.4551454499999994E-2</v>
      </c>
      <c r="Q868" s="437">
        <v>0.74661782458190806</v>
      </c>
      <c r="R868" s="422"/>
      <c r="S868" s="423"/>
      <c r="T868" s="437">
        <v>770.58230299957461</v>
      </c>
      <c r="U868" s="417">
        <v>6.1297467071935155E-4</v>
      </c>
      <c r="V868" s="418">
        <v>8.5430352921310362E-4</v>
      </c>
      <c r="W868" s="437">
        <v>2.7216101210581004E-3</v>
      </c>
      <c r="X868" s="417">
        <v>7.2521479229989872E-4</v>
      </c>
      <c r="Y868" s="418">
        <v>1.0107279635258358E-3</v>
      </c>
      <c r="Z868" s="437">
        <v>3.8672731303126418E-3</v>
      </c>
      <c r="AA868" s="417">
        <v>9.2212588999999994E-3</v>
      </c>
      <c r="AB868" s="418">
        <v>6.69922837E-3</v>
      </c>
      <c r="AC868" s="437">
        <v>4.7657277647797938E-2</v>
      </c>
      <c r="AD868" s="417">
        <v>2.6238008000000002E-3</v>
      </c>
      <c r="AE868" s="418">
        <v>1.3700821700000001E-3</v>
      </c>
      <c r="AF868" s="437">
        <v>8.874618967975232E-3</v>
      </c>
      <c r="AG868" s="417">
        <v>1.49933615E-2</v>
      </c>
      <c r="AH868" s="418">
        <v>6.7433081700000001E-3</v>
      </c>
      <c r="AI868" s="437">
        <v>1.0501372789189974E-2</v>
      </c>
      <c r="AJ868" s="417">
        <v>6.7472143000000002E-3</v>
      </c>
      <c r="AK868" s="418">
        <v>3.1915177899999999E-3</v>
      </c>
      <c r="AL868" s="437">
        <v>3.910506346016261E-3</v>
      </c>
      <c r="AM868" s="417">
        <v>2.89368318E-2</v>
      </c>
      <c r="AN868" s="418">
        <v>1.963288933E-2</v>
      </c>
      <c r="AO868" s="437">
        <v>0.1048406080430149</v>
      </c>
      <c r="AP868" s="417">
        <v>9.5109509999999994E-2</v>
      </c>
      <c r="AQ868" s="418">
        <v>6.4981497499999999E-2</v>
      </c>
      <c r="AR868" s="440">
        <v>6.4981497499999999E-2</v>
      </c>
      <c r="AS868" s="422"/>
      <c r="AT868" s="423"/>
      <c r="AU868" s="423"/>
    </row>
    <row r="869" spans="1:47" x14ac:dyDescent="0.2">
      <c r="A869" s="231">
        <v>1996</v>
      </c>
      <c r="B869" s="232">
        <v>25</v>
      </c>
      <c r="C869" s="417">
        <v>2.4157565499999998</v>
      </c>
      <c r="D869" s="418">
        <v>0.96305995600000005</v>
      </c>
      <c r="E869" s="437">
        <v>5.5873776747122683</v>
      </c>
      <c r="F869" s="417">
        <v>0.77966827000000005</v>
      </c>
      <c r="G869" s="418">
        <v>0.399880493</v>
      </c>
      <c r="H869" s="437">
        <v>1.3525998792217422</v>
      </c>
      <c r="I869" s="417">
        <v>1.7204025199999999</v>
      </c>
      <c r="J869" s="418">
        <v>2.7017559245</v>
      </c>
      <c r="K869" s="437">
        <v>7.4862601302960261</v>
      </c>
      <c r="L869" s="420"/>
      <c r="M869" s="421"/>
      <c r="N869" s="437">
        <v>5.5014452032132151E-3</v>
      </c>
      <c r="O869" s="417">
        <v>9.4809480000000002E-2</v>
      </c>
      <c r="P869" s="418">
        <v>6.4551454499999994E-2</v>
      </c>
      <c r="Q869" s="437">
        <v>0.74679003035915592</v>
      </c>
      <c r="R869" s="422"/>
      <c r="S869" s="423"/>
      <c r="T869" s="437">
        <v>771.39081302534635</v>
      </c>
      <c r="U869" s="417">
        <v>6.1297467071935155E-4</v>
      </c>
      <c r="V869" s="418">
        <v>8.5430352921310362E-4</v>
      </c>
      <c r="W869" s="437">
        <v>2.7290225677866018E-3</v>
      </c>
      <c r="X869" s="417">
        <v>7.2521479229989872E-4</v>
      </c>
      <c r="Y869" s="418">
        <v>1.0107279635258358E-3</v>
      </c>
      <c r="Z869" s="437">
        <v>3.9037239701127475E-3</v>
      </c>
      <c r="AA869" s="417">
        <v>9.5900758999999999E-3</v>
      </c>
      <c r="AB869" s="418">
        <v>6.893051505E-3</v>
      </c>
      <c r="AC869" s="437">
        <v>4.7787096895365304E-2</v>
      </c>
      <c r="AD869" s="417">
        <v>2.7287536999999998E-3</v>
      </c>
      <c r="AE869" s="418">
        <v>1.4244226899999999E-3</v>
      </c>
      <c r="AF869" s="437">
        <v>8.8987721230482843E-3</v>
      </c>
      <c r="AG869" s="417">
        <v>1.55938676E-2</v>
      </c>
      <c r="AH869" s="418">
        <v>7.05348695E-3</v>
      </c>
      <c r="AI869" s="437">
        <v>1.0529957371609623E-2</v>
      </c>
      <c r="AJ869" s="417">
        <v>7.0167661000000003E-3</v>
      </c>
      <c r="AK869" s="418">
        <v>3.3314034250000002E-3</v>
      </c>
      <c r="AL869" s="437">
        <v>3.9211477272013372E-3</v>
      </c>
      <c r="AM869" s="417">
        <v>3.00957993E-2</v>
      </c>
      <c r="AN869" s="418">
        <v>2.0239605755000001E-2</v>
      </c>
      <c r="AO869" s="437">
        <v>0.10512616699963143</v>
      </c>
      <c r="AP869" s="417">
        <v>9.5109509999999994E-2</v>
      </c>
      <c r="AQ869" s="418">
        <v>6.4981497499999999E-2</v>
      </c>
      <c r="AR869" s="440">
        <v>6.4981497499999999E-2</v>
      </c>
      <c r="AS869" s="422"/>
      <c r="AT869" s="423"/>
      <c r="AU869" s="423"/>
    </row>
    <row r="870" spans="1:47" x14ac:dyDescent="0.2">
      <c r="A870" s="231">
        <v>1996</v>
      </c>
      <c r="B870" s="232">
        <v>26</v>
      </c>
      <c r="C870" s="417">
        <v>2.4157565499999998</v>
      </c>
      <c r="D870" s="418">
        <v>0.96305995600000005</v>
      </c>
      <c r="E870" s="437">
        <v>5.5902931264617406</v>
      </c>
      <c r="F870" s="417">
        <v>0.77966827000000005</v>
      </c>
      <c r="G870" s="418">
        <v>0.399880493</v>
      </c>
      <c r="H870" s="437">
        <v>1.3549414207569466</v>
      </c>
      <c r="I870" s="417">
        <v>1.7204025199999999</v>
      </c>
      <c r="J870" s="418">
        <v>2.7017559245</v>
      </c>
      <c r="K870" s="437">
        <v>7.4923076903619474</v>
      </c>
      <c r="L870" s="420"/>
      <c r="M870" s="421"/>
      <c r="N870" s="437">
        <v>5.5065150023413806E-3</v>
      </c>
      <c r="O870" s="417">
        <v>9.4809480000000002E-2</v>
      </c>
      <c r="P870" s="418">
        <v>6.4551454499999994E-2</v>
      </c>
      <c r="Q870" s="437">
        <v>0.74690136278005925</v>
      </c>
      <c r="R870" s="422"/>
      <c r="S870" s="423"/>
      <c r="T870" s="437">
        <v>771.87867704080952</v>
      </c>
      <c r="U870" s="417">
        <v>6.1297467071935155E-4</v>
      </c>
      <c r="V870" s="418">
        <v>8.5430352921310362E-4</v>
      </c>
      <c r="W870" s="437">
        <v>2.7337422364780463E-3</v>
      </c>
      <c r="X870" s="417">
        <v>7.2521479229989872E-4</v>
      </c>
      <c r="Y870" s="418">
        <v>1.0107279635258358E-3</v>
      </c>
      <c r="Z870" s="437">
        <v>3.9269249578097664E-3</v>
      </c>
      <c r="AA870" s="417">
        <v>9.5900758999999999E-3</v>
      </c>
      <c r="AB870" s="418">
        <v>6.893051505E-3</v>
      </c>
      <c r="AC870" s="437">
        <v>4.7869761892716828E-2</v>
      </c>
      <c r="AD870" s="417">
        <v>2.7287536999999998E-3</v>
      </c>
      <c r="AE870" s="418">
        <v>1.4244226899999999E-3</v>
      </c>
      <c r="AF870" s="437">
        <v>8.9141646787640142E-3</v>
      </c>
      <c r="AG870" s="417">
        <v>1.55938676E-2</v>
      </c>
      <c r="AH870" s="418">
        <v>7.05348695E-3</v>
      </c>
      <c r="AI870" s="437">
        <v>1.0548196813388802E-2</v>
      </c>
      <c r="AJ870" s="417">
        <v>7.0167661000000003E-3</v>
      </c>
      <c r="AK870" s="418">
        <v>3.3314034250000002E-3</v>
      </c>
      <c r="AL870" s="437">
        <v>3.927936707838627E-3</v>
      </c>
      <c r="AM870" s="417">
        <v>3.00957993E-2</v>
      </c>
      <c r="AN870" s="418">
        <v>2.0239605755000001E-2</v>
      </c>
      <c r="AO870" s="437">
        <v>0.10530798175345339</v>
      </c>
      <c r="AP870" s="417">
        <v>9.5109509999999994E-2</v>
      </c>
      <c r="AQ870" s="418">
        <v>6.4981497499999999E-2</v>
      </c>
      <c r="AR870" s="440">
        <v>6.4981497499999999E-2</v>
      </c>
      <c r="AS870" s="422"/>
      <c r="AT870" s="423"/>
      <c r="AU870" s="423"/>
    </row>
    <row r="871" spans="1:47" x14ac:dyDescent="0.2">
      <c r="A871" s="231">
        <v>1996</v>
      </c>
      <c r="B871" s="232">
        <v>27</v>
      </c>
      <c r="C871" s="417">
        <v>2.4157565499999998</v>
      </c>
      <c r="D871" s="418">
        <v>0.96305995600000005</v>
      </c>
      <c r="E871" s="437">
        <v>5.5911856297835802</v>
      </c>
      <c r="F871" s="417">
        <v>0.77966827000000005</v>
      </c>
      <c r="G871" s="418">
        <v>0.399880493</v>
      </c>
      <c r="H871" s="437">
        <v>1.355668753424319</v>
      </c>
      <c r="I871" s="417">
        <v>1.7204025199999999</v>
      </c>
      <c r="J871" s="418">
        <v>2.7017559245</v>
      </c>
      <c r="K871" s="437">
        <v>7.4941774054369592</v>
      </c>
      <c r="L871" s="420"/>
      <c r="M871" s="421"/>
      <c r="N871" s="437">
        <v>5.5080847819481468E-3</v>
      </c>
      <c r="O871" s="417">
        <v>9.4809480000000002E-2</v>
      </c>
      <c r="P871" s="418">
        <v>6.4551454499999994E-2</v>
      </c>
      <c r="Q871" s="437">
        <v>0.74693201721652391</v>
      </c>
      <c r="R871" s="422"/>
      <c r="S871" s="423"/>
      <c r="T871" s="437">
        <v>771.9695588429048</v>
      </c>
      <c r="U871" s="417">
        <v>6.1297467071935155E-4</v>
      </c>
      <c r="V871" s="418">
        <v>8.5430352921310362E-4</v>
      </c>
      <c r="W871" s="437">
        <v>2.7352076632567689E-3</v>
      </c>
      <c r="X871" s="417">
        <v>7.2521479229989872E-4</v>
      </c>
      <c r="Y871" s="418">
        <v>1.0107279635258358E-3</v>
      </c>
      <c r="Z871" s="437">
        <v>3.9341569775556079E-3</v>
      </c>
      <c r="AA871" s="417">
        <v>9.5900758999999999E-3</v>
      </c>
      <c r="AB871" s="418">
        <v>6.893051505E-3</v>
      </c>
      <c r="AC871" s="437">
        <v>4.7895462613017463E-2</v>
      </c>
      <c r="AD871" s="417">
        <v>2.7287536999999998E-3</v>
      </c>
      <c r="AE871" s="418">
        <v>1.4244226899999999E-3</v>
      </c>
      <c r="AF871" s="437">
        <v>8.9189503799747809E-3</v>
      </c>
      <c r="AG871" s="417">
        <v>1.55938676E-2</v>
      </c>
      <c r="AH871" s="418">
        <v>7.05348695E-3</v>
      </c>
      <c r="AI871" s="437">
        <v>1.0553838644500069E-2</v>
      </c>
      <c r="AJ871" s="417">
        <v>7.0167661000000003E-3</v>
      </c>
      <c r="AK871" s="418">
        <v>3.3314034250000002E-3</v>
      </c>
      <c r="AL871" s="437">
        <v>3.9300428642976828E-3</v>
      </c>
      <c r="AM871" s="417">
        <v>3.00957993E-2</v>
      </c>
      <c r="AN871" s="418">
        <v>2.0239605755000001E-2</v>
      </c>
      <c r="AO871" s="437">
        <v>0.10536426943079145</v>
      </c>
      <c r="AP871" s="417">
        <v>9.5109509999999994E-2</v>
      </c>
      <c r="AQ871" s="418">
        <v>6.4981497499999999E-2</v>
      </c>
      <c r="AR871" s="440">
        <v>6.4981497499999999E-2</v>
      </c>
      <c r="AS871" s="422"/>
      <c r="AT871" s="423"/>
      <c r="AU871" s="423"/>
    </row>
    <row r="872" spans="1:47" x14ac:dyDescent="0.2">
      <c r="A872" s="231">
        <v>1996</v>
      </c>
      <c r="B872" s="232">
        <v>28</v>
      </c>
      <c r="C872" s="417">
        <v>2.4157565499999998</v>
      </c>
      <c r="D872" s="418">
        <v>0.96305995600000005</v>
      </c>
      <c r="E872" s="437">
        <v>5.591499562746546</v>
      </c>
      <c r="F872" s="417">
        <v>0.77966827000000005</v>
      </c>
      <c r="G872" s="418">
        <v>0.399880493</v>
      </c>
      <c r="H872" s="437">
        <v>1.3559239281783357</v>
      </c>
      <c r="I872" s="417">
        <v>1.7204025199999999</v>
      </c>
      <c r="J872" s="418">
        <v>2.7017559245</v>
      </c>
      <c r="K872" s="437">
        <v>7.4948265698353635</v>
      </c>
      <c r="L872" s="420"/>
      <c r="M872" s="421"/>
      <c r="N872" s="437">
        <v>5.5086328492991842E-3</v>
      </c>
      <c r="O872" s="417">
        <v>9.4809480000000002E-2</v>
      </c>
      <c r="P872" s="418">
        <v>6.4551454499999994E-2</v>
      </c>
      <c r="Q872" s="437">
        <v>0.7469436544737611</v>
      </c>
      <c r="R872" s="422"/>
      <c r="S872" s="423"/>
      <c r="T872" s="437">
        <v>771.95729621173666</v>
      </c>
      <c r="U872" s="417">
        <v>6.1297467071935155E-4</v>
      </c>
      <c r="V872" s="418">
        <v>8.5430352921310362E-4</v>
      </c>
      <c r="W872" s="437">
        <v>2.7357289581717444E-3</v>
      </c>
      <c r="X872" s="417">
        <v>7.2521479229989872E-4</v>
      </c>
      <c r="Y872" s="418">
        <v>1.0107279635258358E-3</v>
      </c>
      <c r="Z872" s="437">
        <v>3.9367337203550607E-3</v>
      </c>
      <c r="AA872" s="417">
        <v>9.5900758999999999E-3</v>
      </c>
      <c r="AB872" s="418">
        <v>6.893051505E-3</v>
      </c>
      <c r="AC872" s="437">
        <v>4.7904603142008124E-2</v>
      </c>
      <c r="AD872" s="417">
        <v>2.7287536999999998E-3</v>
      </c>
      <c r="AE872" s="418">
        <v>1.4244226899999999E-3</v>
      </c>
      <c r="AF872" s="437">
        <v>8.9206576350719154E-3</v>
      </c>
      <c r="AG872" s="417">
        <v>1.55938676E-2</v>
      </c>
      <c r="AH872" s="418">
        <v>7.05348695E-3</v>
      </c>
      <c r="AI872" s="437">
        <v>1.0555851471866358E-2</v>
      </c>
      <c r="AJ872" s="417">
        <v>7.0167661000000003E-3</v>
      </c>
      <c r="AK872" s="418">
        <v>3.3314034250000002E-3</v>
      </c>
      <c r="AL872" s="437">
        <v>3.9307939338150263E-3</v>
      </c>
      <c r="AM872" s="417">
        <v>3.00957993E-2</v>
      </c>
      <c r="AN872" s="418">
        <v>2.0239605755000001E-2</v>
      </c>
      <c r="AO872" s="437">
        <v>0.10538436451151582</v>
      </c>
      <c r="AP872" s="417">
        <v>9.5109509999999994E-2</v>
      </c>
      <c r="AQ872" s="418">
        <v>6.4981497499999999E-2</v>
      </c>
      <c r="AR872" s="440">
        <v>6.4981497499999999E-2</v>
      </c>
      <c r="AS872" s="422"/>
      <c r="AT872" s="423"/>
      <c r="AU872" s="423"/>
    </row>
    <row r="873" spans="1:47" x14ac:dyDescent="0.2">
      <c r="A873" s="231">
        <v>1996</v>
      </c>
      <c r="B873" s="232">
        <v>29</v>
      </c>
      <c r="C873" s="417">
        <v>2.4157565499999998</v>
      </c>
      <c r="D873" s="418">
        <v>0.96305995600000005</v>
      </c>
      <c r="E873" s="437">
        <v>5.5916987595189731</v>
      </c>
      <c r="F873" s="417">
        <v>0.77966827000000005</v>
      </c>
      <c r="G873" s="418">
        <v>0.399880493</v>
      </c>
      <c r="H873" s="437">
        <v>1.3560871066280971</v>
      </c>
      <c r="I873" s="417">
        <v>1.7204025199999999</v>
      </c>
      <c r="J873" s="418">
        <v>2.7017559245</v>
      </c>
      <c r="K873" s="437">
        <v>7.4952629360250604</v>
      </c>
      <c r="L873" s="420"/>
      <c r="M873" s="421"/>
      <c r="N873" s="437">
        <v>5.5089718609135094E-3</v>
      </c>
      <c r="O873" s="417">
        <v>9.4809480000000002E-2</v>
      </c>
      <c r="P873" s="418">
        <v>6.4551454499999994E-2</v>
      </c>
      <c r="Q873" s="437">
        <v>0.74695373174387714</v>
      </c>
      <c r="R873" s="422"/>
      <c r="S873" s="423"/>
      <c r="T873" s="437">
        <v>771.93271419224027</v>
      </c>
      <c r="U873" s="417">
        <v>6.1297467071935155E-4</v>
      </c>
      <c r="V873" s="418">
        <v>8.5430352921310362E-4</v>
      </c>
      <c r="W873" s="437">
        <v>2.7360549808810664E-3</v>
      </c>
      <c r="X873" s="417">
        <v>7.2521479229989872E-4</v>
      </c>
      <c r="Y873" s="418">
        <v>1.0107279635258358E-3</v>
      </c>
      <c r="Z873" s="437">
        <v>3.9382941976107031E-3</v>
      </c>
      <c r="AA873" s="417">
        <v>9.5900758999999999E-3</v>
      </c>
      <c r="AB873" s="418">
        <v>6.893051505E-3</v>
      </c>
      <c r="AC873" s="437">
        <v>4.7910204513196088E-2</v>
      </c>
      <c r="AD873" s="417">
        <v>2.7287536999999998E-3</v>
      </c>
      <c r="AE873" s="418">
        <v>1.4244226899999999E-3</v>
      </c>
      <c r="AF873" s="437">
        <v>8.9217101426931136E-3</v>
      </c>
      <c r="AG873" s="417">
        <v>1.55938676E-2</v>
      </c>
      <c r="AH873" s="418">
        <v>7.05348695E-3</v>
      </c>
      <c r="AI873" s="437">
        <v>1.055709148952508E-2</v>
      </c>
      <c r="AJ873" s="417">
        <v>7.0167661000000003E-3</v>
      </c>
      <c r="AK873" s="418">
        <v>3.3314034250000002E-3</v>
      </c>
      <c r="AL873" s="437">
        <v>3.931259093041475E-3</v>
      </c>
      <c r="AM873" s="417">
        <v>3.00957993E-2</v>
      </c>
      <c r="AN873" s="418">
        <v>2.0239605755000001E-2</v>
      </c>
      <c r="AO873" s="437">
        <v>0.10539718072221217</v>
      </c>
      <c r="AP873" s="417">
        <v>9.5109509999999994E-2</v>
      </c>
      <c r="AQ873" s="418">
        <v>6.4981497499999999E-2</v>
      </c>
      <c r="AR873" s="440">
        <v>6.4981497499999999E-2</v>
      </c>
      <c r="AS873" s="422"/>
      <c r="AT873" s="423"/>
      <c r="AU873" s="423"/>
    </row>
    <row r="874" spans="1:47" x14ac:dyDescent="0.2">
      <c r="A874" s="231">
        <v>1996</v>
      </c>
      <c r="B874" s="232">
        <v>30</v>
      </c>
      <c r="C874" s="417">
        <v>2.4157565499999998</v>
      </c>
      <c r="D874" s="418">
        <v>0.96305995600000005</v>
      </c>
      <c r="E874" s="437">
        <v>5.5918425746741756</v>
      </c>
      <c r="F874" s="417">
        <v>0.77966827000000005</v>
      </c>
      <c r="G874" s="418">
        <v>0.399880493</v>
      </c>
      <c r="H874" s="437">
        <v>1.3562047474182444</v>
      </c>
      <c r="I874" s="417">
        <v>1.7204025199999999</v>
      </c>
      <c r="J874" s="418">
        <v>2.7017559245</v>
      </c>
      <c r="K874" s="437">
        <v>7.4955633705358542</v>
      </c>
      <c r="L874" s="420"/>
      <c r="M874" s="421"/>
      <c r="N874" s="437">
        <v>5.5092476257569065E-3</v>
      </c>
      <c r="O874" s="417">
        <v>9.4809480000000002E-2</v>
      </c>
      <c r="P874" s="418">
        <v>6.4551454499999994E-2</v>
      </c>
      <c r="Q874" s="437">
        <v>0.74695764642464968</v>
      </c>
      <c r="R874" s="422"/>
      <c r="S874" s="423"/>
      <c r="T874" s="437">
        <v>771.90428816728945</v>
      </c>
      <c r="U874" s="417">
        <v>6.1297467071935155E-4</v>
      </c>
      <c r="V874" s="418">
        <v>8.5430352921310362E-4</v>
      </c>
      <c r="W874" s="437">
        <v>2.7362956755245913E-3</v>
      </c>
      <c r="X874" s="417">
        <v>7.2521479229989872E-4</v>
      </c>
      <c r="Y874" s="418">
        <v>1.0107279635258358E-3</v>
      </c>
      <c r="Z874" s="437">
        <v>3.9395281968641468E-3</v>
      </c>
      <c r="AA874" s="417">
        <v>9.5900758999999999E-3</v>
      </c>
      <c r="AB874" s="418">
        <v>6.893051505E-3</v>
      </c>
      <c r="AC874" s="437">
        <v>4.7914519471021329E-2</v>
      </c>
      <c r="AD874" s="417">
        <v>2.7287536999999998E-3</v>
      </c>
      <c r="AE874" s="418">
        <v>1.4244226899999999E-3</v>
      </c>
      <c r="AF874" s="437">
        <v>8.9225050000055241E-3</v>
      </c>
      <c r="AG874" s="417">
        <v>1.55938676E-2</v>
      </c>
      <c r="AH874" s="418">
        <v>7.05348695E-3</v>
      </c>
      <c r="AI874" s="437">
        <v>1.0558033858995241E-2</v>
      </c>
      <c r="AJ874" s="417">
        <v>7.0167661000000003E-3</v>
      </c>
      <c r="AK874" s="418">
        <v>3.3314034250000002E-3</v>
      </c>
      <c r="AL874" s="437">
        <v>3.9316136338946438E-3</v>
      </c>
      <c r="AM874" s="417">
        <v>3.00957993E-2</v>
      </c>
      <c r="AN874" s="418">
        <v>2.0239605755000001E-2</v>
      </c>
      <c r="AO874" s="437">
        <v>0.10540652278385873</v>
      </c>
      <c r="AP874" s="417">
        <v>9.5109509999999994E-2</v>
      </c>
      <c r="AQ874" s="418">
        <v>6.4981497499999999E-2</v>
      </c>
      <c r="AR874" s="440">
        <v>6.4981497499999999E-2</v>
      </c>
      <c r="AS874" s="422"/>
      <c r="AT874" s="423"/>
      <c r="AU874" s="423"/>
    </row>
    <row r="875" spans="1:47" x14ac:dyDescent="0.2">
      <c r="A875" s="231">
        <v>1996</v>
      </c>
      <c r="B875" s="232">
        <v>31</v>
      </c>
      <c r="C875" s="417">
        <v>2.4157565499999998</v>
      </c>
      <c r="D875" s="418">
        <v>0.96305995600000005</v>
      </c>
      <c r="E875" s="437">
        <v>5.5919395191879628</v>
      </c>
      <c r="F875" s="417">
        <v>0.77966827000000005</v>
      </c>
      <c r="G875" s="418">
        <v>0.399880493</v>
      </c>
      <c r="H875" s="437">
        <v>1.3562795247043327</v>
      </c>
      <c r="I875" s="417">
        <v>1.7204025199999999</v>
      </c>
      <c r="J875" s="418">
        <v>2.7017559245</v>
      </c>
      <c r="K875" s="437">
        <v>7.4957537469887559</v>
      </c>
      <c r="L875" s="420"/>
      <c r="M875" s="421"/>
      <c r="N875" s="437">
        <v>5.5094026059195481E-3</v>
      </c>
      <c r="O875" s="417">
        <v>9.4809480000000002E-2</v>
      </c>
      <c r="P875" s="418">
        <v>6.4551454499999994E-2</v>
      </c>
      <c r="Q875" s="437">
        <v>0.74696209284588655</v>
      </c>
      <c r="R875" s="422"/>
      <c r="S875" s="423"/>
      <c r="T875" s="437">
        <v>771.87828289678282</v>
      </c>
      <c r="U875" s="417">
        <v>6.1297467071935155E-4</v>
      </c>
      <c r="V875" s="418">
        <v>8.5430352921310362E-4</v>
      </c>
      <c r="W875" s="437">
        <v>2.7364455770066028E-3</v>
      </c>
      <c r="X875" s="417">
        <v>7.2521479229989872E-4</v>
      </c>
      <c r="Y875" s="418">
        <v>1.0107279635258358E-3</v>
      </c>
      <c r="Z875" s="437">
        <v>3.9402307002848313E-3</v>
      </c>
      <c r="AA875" s="417">
        <v>9.5900758999999999E-3</v>
      </c>
      <c r="AB875" s="418">
        <v>6.893051505E-3</v>
      </c>
      <c r="AC875" s="437">
        <v>4.7917122469341794E-2</v>
      </c>
      <c r="AD875" s="417">
        <v>2.7287536999999998E-3</v>
      </c>
      <c r="AE875" s="418">
        <v>1.4244226899999999E-3</v>
      </c>
      <c r="AF875" s="437">
        <v>8.9229903535958093E-3</v>
      </c>
      <c r="AG875" s="417">
        <v>1.55938676E-2</v>
      </c>
      <c r="AH875" s="418">
        <v>7.05348695E-3</v>
      </c>
      <c r="AI875" s="437">
        <v>1.0558612546439652E-2</v>
      </c>
      <c r="AJ875" s="417">
        <v>7.0167661000000003E-3</v>
      </c>
      <c r="AK875" s="418">
        <v>3.3314034250000002E-3</v>
      </c>
      <c r="AL875" s="437">
        <v>3.9318219122244698E-3</v>
      </c>
      <c r="AM875" s="417">
        <v>3.00957993E-2</v>
      </c>
      <c r="AN875" s="418">
        <v>2.0239605755000001E-2</v>
      </c>
      <c r="AO875" s="437">
        <v>0.10541219702414836</v>
      </c>
      <c r="AP875" s="417">
        <v>9.5109509999999994E-2</v>
      </c>
      <c r="AQ875" s="418">
        <v>6.4981497499999999E-2</v>
      </c>
      <c r="AR875" s="440">
        <v>6.4981497499999999E-2</v>
      </c>
      <c r="AS875" s="422"/>
      <c r="AT875" s="423"/>
      <c r="AU875" s="423"/>
    </row>
    <row r="876" spans="1:47" x14ac:dyDescent="0.2">
      <c r="A876" s="231">
        <v>1996</v>
      </c>
      <c r="B876" s="232">
        <v>32</v>
      </c>
      <c r="C876" s="417">
        <v>2.4157565499999998</v>
      </c>
      <c r="D876" s="418">
        <v>0.96305995600000005</v>
      </c>
      <c r="E876" s="419">
        <v>5.5919395191879628</v>
      </c>
      <c r="F876" s="417">
        <v>0.77966827000000005</v>
      </c>
      <c r="G876" s="418">
        <v>0.399880493</v>
      </c>
      <c r="H876" s="419">
        <v>1.3562795247043327</v>
      </c>
      <c r="I876" s="417">
        <v>1.7204025199999999</v>
      </c>
      <c r="J876" s="418">
        <v>2.7017559245</v>
      </c>
      <c r="K876" s="419">
        <v>7.4957537469887559</v>
      </c>
      <c r="L876" s="420"/>
      <c r="M876" s="421"/>
      <c r="N876" s="419">
        <v>5.5094026059195481E-3</v>
      </c>
      <c r="O876" s="417">
        <v>9.4809480000000002E-2</v>
      </c>
      <c r="P876" s="418">
        <v>6.4551454499999994E-2</v>
      </c>
      <c r="Q876" s="419">
        <v>0.74696209284588655</v>
      </c>
      <c r="R876" s="425"/>
      <c r="S876" s="426"/>
      <c r="T876" s="419">
        <v>771.87828289678282</v>
      </c>
      <c r="U876" s="417">
        <v>6.1297467071935155E-4</v>
      </c>
      <c r="V876" s="418">
        <v>8.5430352921310362E-4</v>
      </c>
      <c r="W876" s="419">
        <v>2.7364455770066028E-3</v>
      </c>
      <c r="X876" s="417">
        <v>7.2521479229989872E-4</v>
      </c>
      <c r="Y876" s="418">
        <v>1.0107279635258358E-3</v>
      </c>
      <c r="Z876" s="419">
        <v>3.9402307002848313E-3</v>
      </c>
      <c r="AA876" s="417">
        <v>9.5900758999999999E-3</v>
      </c>
      <c r="AB876" s="418">
        <v>6.893051505E-3</v>
      </c>
      <c r="AC876" s="419">
        <v>4.7917122469341794E-2</v>
      </c>
      <c r="AD876" s="417">
        <v>2.7287536999999998E-3</v>
      </c>
      <c r="AE876" s="418">
        <v>1.4244226899999999E-3</v>
      </c>
      <c r="AF876" s="419">
        <v>8.9229903535958093E-3</v>
      </c>
      <c r="AG876" s="417">
        <v>1.55938676E-2</v>
      </c>
      <c r="AH876" s="418">
        <v>7.05348695E-3</v>
      </c>
      <c r="AI876" s="419">
        <v>1.0558612546439652E-2</v>
      </c>
      <c r="AJ876" s="417">
        <v>7.0167661000000003E-3</v>
      </c>
      <c r="AK876" s="418">
        <v>3.3314034250000002E-3</v>
      </c>
      <c r="AL876" s="419">
        <v>3.9318219122244698E-3</v>
      </c>
      <c r="AM876" s="417">
        <v>3.00957993E-2</v>
      </c>
      <c r="AN876" s="418">
        <v>2.0239605755000001E-2</v>
      </c>
      <c r="AO876" s="419">
        <v>0.10541219702414836</v>
      </c>
      <c r="AP876" s="417">
        <v>9.5109509999999994E-2</v>
      </c>
      <c r="AQ876" s="418">
        <v>6.4981497499999999E-2</v>
      </c>
      <c r="AR876" s="440">
        <v>6.4981497499999999E-2</v>
      </c>
      <c r="AS876" s="425"/>
      <c r="AT876" s="426"/>
      <c r="AU876" s="426"/>
    </row>
    <row r="877" spans="1:47" x14ac:dyDescent="0.2">
      <c r="A877" s="231">
        <v>1996</v>
      </c>
      <c r="B877" s="232">
        <v>33</v>
      </c>
      <c r="C877" s="417">
        <v>2.4157565499999998</v>
      </c>
      <c r="D877" s="418">
        <v>0.96305995600000005</v>
      </c>
      <c r="E877" s="419">
        <v>5.5919395191879628</v>
      </c>
      <c r="F877" s="417">
        <v>0.77966827000000005</v>
      </c>
      <c r="G877" s="418">
        <v>0.399880493</v>
      </c>
      <c r="H877" s="419">
        <v>1.3562795247043327</v>
      </c>
      <c r="I877" s="417">
        <v>1.7204025199999999</v>
      </c>
      <c r="J877" s="418">
        <v>2.7017559245</v>
      </c>
      <c r="K877" s="419">
        <v>7.4957537469887559</v>
      </c>
      <c r="L877" s="420"/>
      <c r="M877" s="421"/>
      <c r="N877" s="419">
        <v>5.5094026059195481E-3</v>
      </c>
      <c r="O877" s="417">
        <v>9.4809480000000002E-2</v>
      </c>
      <c r="P877" s="418">
        <v>6.4551454499999994E-2</v>
      </c>
      <c r="Q877" s="419">
        <v>0.74696209284588655</v>
      </c>
      <c r="R877" s="425"/>
      <c r="S877" s="426"/>
      <c r="T877" s="419">
        <v>771.87828289678282</v>
      </c>
      <c r="U877" s="417">
        <v>6.1297467071935155E-4</v>
      </c>
      <c r="V877" s="418">
        <v>8.5430352921310362E-4</v>
      </c>
      <c r="W877" s="419">
        <v>2.7364455770066028E-3</v>
      </c>
      <c r="X877" s="417">
        <v>7.2521479229989872E-4</v>
      </c>
      <c r="Y877" s="418">
        <v>1.0107279635258358E-3</v>
      </c>
      <c r="Z877" s="419">
        <v>3.9402307002848313E-3</v>
      </c>
      <c r="AA877" s="417">
        <v>9.5900758999999999E-3</v>
      </c>
      <c r="AB877" s="418">
        <v>6.893051505E-3</v>
      </c>
      <c r="AC877" s="419">
        <v>4.7917122469341794E-2</v>
      </c>
      <c r="AD877" s="417">
        <v>2.7287536999999998E-3</v>
      </c>
      <c r="AE877" s="418">
        <v>1.4244226899999999E-3</v>
      </c>
      <c r="AF877" s="419">
        <v>8.9229903535958093E-3</v>
      </c>
      <c r="AG877" s="417">
        <v>1.55938676E-2</v>
      </c>
      <c r="AH877" s="418">
        <v>7.05348695E-3</v>
      </c>
      <c r="AI877" s="419">
        <v>1.0558612546439652E-2</v>
      </c>
      <c r="AJ877" s="417">
        <v>7.0167661000000003E-3</v>
      </c>
      <c r="AK877" s="418">
        <v>3.3314034250000002E-3</v>
      </c>
      <c r="AL877" s="419">
        <v>3.9318219122244698E-3</v>
      </c>
      <c r="AM877" s="417">
        <v>3.00957993E-2</v>
      </c>
      <c r="AN877" s="418">
        <v>2.0239605755000001E-2</v>
      </c>
      <c r="AO877" s="419">
        <v>0.10541219702414836</v>
      </c>
      <c r="AP877" s="417">
        <v>9.5109509999999994E-2</v>
      </c>
      <c r="AQ877" s="418">
        <v>6.4981497499999999E-2</v>
      </c>
      <c r="AR877" s="440">
        <v>6.4981497499999999E-2</v>
      </c>
      <c r="AS877" s="425"/>
      <c r="AT877" s="426"/>
      <c r="AU877" s="426"/>
    </row>
    <row r="878" spans="1:47" x14ac:dyDescent="0.2">
      <c r="A878" s="231">
        <v>1996</v>
      </c>
      <c r="B878" s="232">
        <v>34</v>
      </c>
      <c r="C878" s="417">
        <v>2.4157565499999998</v>
      </c>
      <c r="D878" s="418">
        <v>0.96305995600000005</v>
      </c>
      <c r="E878" s="419">
        <v>5.5919395191879628</v>
      </c>
      <c r="F878" s="417">
        <v>0.77966827000000005</v>
      </c>
      <c r="G878" s="418">
        <v>0.399880493</v>
      </c>
      <c r="H878" s="419">
        <v>1.3562795247043327</v>
      </c>
      <c r="I878" s="417">
        <v>1.7204025199999999</v>
      </c>
      <c r="J878" s="418">
        <v>2.7017559245</v>
      </c>
      <c r="K878" s="419">
        <v>7.4957537469887559</v>
      </c>
      <c r="L878" s="420"/>
      <c r="M878" s="421"/>
      <c r="N878" s="419">
        <v>5.5094026059195481E-3</v>
      </c>
      <c r="O878" s="417">
        <v>9.4809480000000002E-2</v>
      </c>
      <c r="P878" s="418">
        <v>6.4551454499999994E-2</v>
      </c>
      <c r="Q878" s="419">
        <v>0.74696209284588655</v>
      </c>
      <c r="R878" s="425"/>
      <c r="S878" s="426"/>
      <c r="T878" s="419">
        <v>771.87828289678282</v>
      </c>
      <c r="U878" s="417">
        <v>6.1297467071935155E-4</v>
      </c>
      <c r="V878" s="418">
        <v>8.5430352921310362E-4</v>
      </c>
      <c r="W878" s="419">
        <v>2.7364455770066028E-3</v>
      </c>
      <c r="X878" s="417">
        <v>7.2521479229989872E-4</v>
      </c>
      <c r="Y878" s="418">
        <v>1.0107279635258358E-3</v>
      </c>
      <c r="Z878" s="419">
        <v>3.9402307002848313E-3</v>
      </c>
      <c r="AA878" s="417">
        <v>9.5900758999999999E-3</v>
      </c>
      <c r="AB878" s="418">
        <v>6.893051505E-3</v>
      </c>
      <c r="AC878" s="419">
        <v>4.7917122469341794E-2</v>
      </c>
      <c r="AD878" s="417">
        <v>2.7287536999999998E-3</v>
      </c>
      <c r="AE878" s="418">
        <v>1.4244226899999999E-3</v>
      </c>
      <c r="AF878" s="419">
        <v>8.9229903535958093E-3</v>
      </c>
      <c r="AG878" s="417">
        <v>1.55938676E-2</v>
      </c>
      <c r="AH878" s="418">
        <v>7.05348695E-3</v>
      </c>
      <c r="AI878" s="419">
        <v>1.0558612546439652E-2</v>
      </c>
      <c r="AJ878" s="417">
        <v>7.0167661000000003E-3</v>
      </c>
      <c r="AK878" s="418">
        <v>3.3314034250000002E-3</v>
      </c>
      <c r="AL878" s="419">
        <v>3.9318219122244698E-3</v>
      </c>
      <c r="AM878" s="417">
        <v>3.00957993E-2</v>
      </c>
      <c r="AN878" s="418">
        <v>2.0239605755000001E-2</v>
      </c>
      <c r="AO878" s="419">
        <v>0.10541219702414836</v>
      </c>
      <c r="AP878" s="417">
        <v>9.5109509999999994E-2</v>
      </c>
      <c r="AQ878" s="418">
        <v>6.4981497499999999E-2</v>
      </c>
      <c r="AR878" s="440">
        <v>6.4981497499999999E-2</v>
      </c>
      <c r="AS878" s="425"/>
      <c r="AT878" s="426"/>
      <c r="AU878" s="426"/>
    </row>
    <row r="879" spans="1:47" x14ac:dyDescent="0.2">
      <c r="A879" s="231">
        <v>1996</v>
      </c>
      <c r="B879" s="232">
        <v>35</v>
      </c>
      <c r="C879" s="417">
        <v>2.4157565499999998</v>
      </c>
      <c r="D879" s="418">
        <v>0.96305995600000005</v>
      </c>
      <c r="E879" s="419">
        <v>5.5919395191879628</v>
      </c>
      <c r="F879" s="417">
        <v>0.77966827000000005</v>
      </c>
      <c r="G879" s="418">
        <v>0.399880493</v>
      </c>
      <c r="H879" s="419">
        <v>1.3562795247043327</v>
      </c>
      <c r="I879" s="417">
        <v>1.7204025199999999</v>
      </c>
      <c r="J879" s="418">
        <v>2.7017559245</v>
      </c>
      <c r="K879" s="419">
        <v>7.4957537469887559</v>
      </c>
      <c r="L879" s="420"/>
      <c r="M879" s="421"/>
      <c r="N879" s="419">
        <v>5.5094026059195481E-3</v>
      </c>
      <c r="O879" s="417">
        <v>9.4809480000000002E-2</v>
      </c>
      <c r="P879" s="418">
        <v>6.4551454499999994E-2</v>
      </c>
      <c r="Q879" s="419">
        <v>0.74696209284588655</v>
      </c>
      <c r="R879" s="425"/>
      <c r="S879" s="426"/>
      <c r="T879" s="419">
        <v>771.87828289678282</v>
      </c>
      <c r="U879" s="417">
        <v>6.1297467071935155E-4</v>
      </c>
      <c r="V879" s="418">
        <v>8.5430352921310362E-4</v>
      </c>
      <c r="W879" s="419">
        <v>2.7364455770066028E-3</v>
      </c>
      <c r="X879" s="417">
        <v>7.2521479229989872E-4</v>
      </c>
      <c r="Y879" s="418">
        <v>1.0107279635258358E-3</v>
      </c>
      <c r="Z879" s="419">
        <v>3.9402307002848313E-3</v>
      </c>
      <c r="AA879" s="417">
        <v>9.5900758999999999E-3</v>
      </c>
      <c r="AB879" s="418">
        <v>6.893051505E-3</v>
      </c>
      <c r="AC879" s="419">
        <v>4.7917122469341794E-2</v>
      </c>
      <c r="AD879" s="417">
        <v>2.7287536999999998E-3</v>
      </c>
      <c r="AE879" s="418">
        <v>1.4244226899999999E-3</v>
      </c>
      <c r="AF879" s="419">
        <v>8.9229903535958093E-3</v>
      </c>
      <c r="AG879" s="417">
        <v>1.55938676E-2</v>
      </c>
      <c r="AH879" s="418">
        <v>7.05348695E-3</v>
      </c>
      <c r="AI879" s="419">
        <v>1.0558612546439652E-2</v>
      </c>
      <c r="AJ879" s="417">
        <v>7.0167661000000003E-3</v>
      </c>
      <c r="AK879" s="418">
        <v>3.3314034250000002E-3</v>
      </c>
      <c r="AL879" s="419">
        <v>3.9318219122244698E-3</v>
      </c>
      <c r="AM879" s="417">
        <v>3.00957993E-2</v>
      </c>
      <c r="AN879" s="418">
        <v>2.0239605755000001E-2</v>
      </c>
      <c r="AO879" s="419">
        <v>0.10541219702414836</v>
      </c>
      <c r="AP879" s="417">
        <v>9.5109509999999994E-2</v>
      </c>
      <c r="AQ879" s="418">
        <v>6.4981497499999999E-2</v>
      </c>
      <c r="AR879" s="440">
        <v>6.4981497499999999E-2</v>
      </c>
      <c r="AS879" s="425"/>
      <c r="AT879" s="426"/>
      <c r="AU879" s="426"/>
    </row>
    <row r="880" spans="1:47" x14ac:dyDescent="0.2">
      <c r="A880" s="231">
        <v>1996</v>
      </c>
      <c r="B880" s="232">
        <v>36</v>
      </c>
      <c r="C880" s="417">
        <v>2.4157565499999998</v>
      </c>
      <c r="D880" s="418">
        <v>0.96305995600000005</v>
      </c>
      <c r="E880" s="419">
        <v>5.5919395191879628</v>
      </c>
      <c r="F880" s="417">
        <v>0.77966827000000005</v>
      </c>
      <c r="G880" s="418">
        <v>0.399880493</v>
      </c>
      <c r="H880" s="419">
        <v>1.3562795247043327</v>
      </c>
      <c r="I880" s="417">
        <v>1.7204025199999999</v>
      </c>
      <c r="J880" s="418">
        <v>2.7017559245</v>
      </c>
      <c r="K880" s="419">
        <v>7.4957537469887559</v>
      </c>
      <c r="L880" s="420"/>
      <c r="M880" s="421"/>
      <c r="N880" s="419">
        <v>5.5094026059195481E-3</v>
      </c>
      <c r="O880" s="417">
        <v>9.4809480000000002E-2</v>
      </c>
      <c r="P880" s="418">
        <v>6.4551454499999994E-2</v>
      </c>
      <c r="Q880" s="419">
        <v>0.74696209284588655</v>
      </c>
      <c r="R880" s="425"/>
      <c r="S880" s="426"/>
      <c r="T880" s="419">
        <v>771.87828289678282</v>
      </c>
      <c r="U880" s="417">
        <v>6.1297467071935155E-4</v>
      </c>
      <c r="V880" s="418">
        <v>8.5430352921310362E-4</v>
      </c>
      <c r="W880" s="419">
        <v>2.7364455770066028E-3</v>
      </c>
      <c r="X880" s="417">
        <v>7.2521479229989872E-4</v>
      </c>
      <c r="Y880" s="418">
        <v>1.0107279635258358E-3</v>
      </c>
      <c r="Z880" s="419">
        <v>3.9402307002848313E-3</v>
      </c>
      <c r="AA880" s="417">
        <v>9.5900758999999999E-3</v>
      </c>
      <c r="AB880" s="418">
        <v>6.893051505E-3</v>
      </c>
      <c r="AC880" s="419">
        <v>4.7917122469341794E-2</v>
      </c>
      <c r="AD880" s="417">
        <v>2.7287536999999998E-3</v>
      </c>
      <c r="AE880" s="418">
        <v>1.4244226899999999E-3</v>
      </c>
      <c r="AF880" s="419">
        <v>8.9229903535958093E-3</v>
      </c>
      <c r="AG880" s="417">
        <v>1.55938676E-2</v>
      </c>
      <c r="AH880" s="418">
        <v>7.05348695E-3</v>
      </c>
      <c r="AI880" s="419">
        <v>1.0558612546439652E-2</v>
      </c>
      <c r="AJ880" s="417">
        <v>7.0167661000000003E-3</v>
      </c>
      <c r="AK880" s="418">
        <v>3.3314034250000002E-3</v>
      </c>
      <c r="AL880" s="419">
        <v>3.9318219122244698E-3</v>
      </c>
      <c r="AM880" s="417">
        <v>3.00957993E-2</v>
      </c>
      <c r="AN880" s="418">
        <v>2.0239605755000001E-2</v>
      </c>
      <c r="AO880" s="419">
        <v>0.10541219702414836</v>
      </c>
      <c r="AP880" s="417">
        <v>9.5109509999999994E-2</v>
      </c>
      <c r="AQ880" s="418">
        <v>6.4981497499999999E-2</v>
      </c>
      <c r="AR880" s="440">
        <v>6.4981497499999999E-2</v>
      </c>
      <c r="AS880" s="425"/>
      <c r="AT880" s="426"/>
      <c r="AU880" s="426"/>
    </row>
    <row r="881" spans="1:47" x14ac:dyDescent="0.2">
      <c r="A881" s="231">
        <v>1996</v>
      </c>
      <c r="B881" s="232">
        <v>37</v>
      </c>
      <c r="C881" s="417">
        <v>2.4157565499999998</v>
      </c>
      <c r="D881" s="418">
        <v>0.96305995600000005</v>
      </c>
      <c r="E881" s="419">
        <v>5.5919395191879628</v>
      </c>
      <c r="F881" s="417">
        <v>0.77966827000000005</v>
      </c>
      <c r="G881" s="418">
        <v>0.399880493</v>
      </c>
      <c r="H881" s="419">
        <v>1.3562795247043327</v>
      </c>
      <c r="I881" s="417">
        <v>1.7204025199999999</v>
      </c>
      <c r="J881" s="418">
        <v>2.7017559245</v>
      </c>
      <c r="K881" s="419">
        <v>7.4957537469887559</v>
      </c>
      <c r="L881" s="420"/>
      <c r="M881" s="421"/>
      <c r="N881" s="419">
        <v>5.5094026059195481E-3</v>
      </c>
      <c r="O881" s="417">
        <v>9.4809480000000002E-2</v>
      </c>
      <c r="P881" s="418">
        <v>6.4551454499999994E-2</v>
      </c>
      <c r="Q881" s="419">
        <v>0.74696209284588655</v>
      </c>
      <c r="R881" s="425"/>
      <c r="S881" s="426"/>
      <c r="T881" s="419">
        <v>771.87828289678282</v>
      </c>
      <c r="U881" s="417">
        <v>6.1297467071935155E-4</v>
      </c>
      <c r="V881" s="418">
        <v>8.5430352921310362E-4</v>
      </c>
      <c r="W881" s="419">
        <v>2.7364455770066028E-3</v>
      </c>
      <c r="X881" s="417">
        <v>7.2521479229989872E-4</v>
      </c>
      <c r="Y881" s="418">
        <v>1.0107279635258358E-3</v>
      </c>
      <c r="Z881" s="419">
        <v>3.9402307002848313E-3</v>
      </c>
      <c r="AA881" s="417">
        <v>9.5900758999999999E-3</v>
      </c>
      <c r="AB881" s="418">
        <v>6.893051505E-3</v>
      </c>
      <c r="AC881" s="419">
        <v>4.7917122469341794E-2</v>
      </c>
      <c r="AD881" s="417">
        <v>2.7287536999999998E-3</v>
      </c>
      <c r="AE881" s="418">
        <v>1.4244226899999999E-3</v>
      </c>
      <c r="AF881" s="419">
        <v>8.9229903535958093E-3</v>
      </c>
      <c r="AG881" s="417">
        <v>1.55938676E-2</v>
      </c>
      <c r="AH881" s="418">
        <v>7.05348695E-3</v>
      </c>
      <c r="AI881" s="419">
        <v>1.0558612546439652E-2</v>
      </c>
      <c r="AJ881" s="417">
        <v>7.0167661000000003E-3</v>
      </c>
      <c r="AK881" s="418">
        <v>3.3314034250000002E-3</v>
      </c>
      <c r="AL881" s="419">
        <v>3.9318219122244698E-3</v>
      </c>
      <c r="AM881" s="417">
        <v>3.00957993E-2</v>
      </c>
      <c r="AN881" s="418">
        <v>2.0239605755000001E-2</v>
      </c>
      <c r="AO881" s="419">
        <v>0.10541219702414836</v>
      </c>
      <c r="AP881" s="417">
        <v>9.5109509999999994E-2</v>
      </c>
      <c r="AQ881" s="418">
        <v>6.4981497499999999E-2</v>
      </c>
      <c r="AR881" s="440">
        <v>6.4981497499999999E-2</v>
      </c>
      <c r="AS881" s="425"/>
      <c r="AT881" s="426"/>
      <c r="AU881" s="426"/>
    </row>
    <row r="882" spans="1:47" x14ac:dyDescent="0.2">
      <c r="A882" s="231">
        <v>1996</v>
      </c>
      <c r="B882" s="232">
        <v>38</v>
      </c>
      <c r="C882" s="417">
        <v>2.4157565499999998</v>
      </c>
      <c r="D882" s="418">
        <v>0.96305995600000005</v>
      </c>
      <c r="E882" s="419">
        <v>5.5919395191879628</v>
      </c>
      <c r="F882" s="417">
        <v>0.77966827000000005</v>
      </c>
      <c r="G882" s="418">
        <v>0.399880493</v>
      </c>
      <c r="H882" s="419">
        <v>1.3562795247043327</v>
      </c>
      <c r="I882" s="417">
        <v>1.7204025199999999</v>
      </c>
      <c r="J882" s="418">
        <v>2.7017559245</v>
      </c>
      <c r="K882" s="419">
        <v>7.4957537469887559</v>
      </c>
      <c r="L882" s="420"/>
      <c r="M882" s="421"/>
      <c r="N882" s="419">
        <v>5.5094026059195481E-3</v>
      </c>
      <c r="O882" s="417">
        <v>9.4809480000000002E-2</v>
      </c>
      <c r="P882" s="418">
        <v>6.4551454499999994E-2</v>
      </c>
      <c r="Q882" s="419">
        <v>0.74696209284588655</v>
      </c>
      <c r="R882" s="425"/>
      <c r="S882" s="426"/>
      <c r="T882" s="419">
        <v>771.87828289678282</v>
      </c>
      <c r="U882" s="417">
        <v>6.1297467071935155E-4</v>
      </c>
      <c r="V882" s="418">
        <v>8.5430352921310362E-4</v>
      </c>
      <c r="W882" s="419">
        <v>2.7364455770066028E-3</v>
      </c>
      <c r="X882" s="417">
        <v>7.2521479229989872E-4</v>
      </c>
      <c r="Y882" s="418">
        <v>1.0107279635258358E-3</v>
      </c>
      <c r="Z882" s="419">
        <v>3.9402307002848313E-3</v>
      </c>
      <c r="AA882" s="417">
        <v>9.5900758999999999E-3</v>
      </c>
      <c r="AB882" s="418">
        <v>6.893051505E-3</v>
      </c>
      <c r="AC882" s="419">
        <v>4.7917122469341794E-2</v>
      </c>
      <c r="AD882" s="417">
        <v>2.7287536999999998E-3</v>
      </c>
      <c r="AE882" s="418">
        <v>1.4244226899999999E-3</v>
      </c>
      <c r="AF882" s="419">
        <v>8.9229903535958093E-3</v>
      </c>
      <c r="AG882" s="417">
        <v>1.55938676E-2</v>
      </c>
      <c r="AH882" s="418">
        <v>7.05348695E-3</v>
      </c>
      <c r="AI882" s="419">
        <v>1.0558612546439652E-2</v>
      </c>
      <c r="AJ882" s="417">
        <v>7.0167661000000003E-3</v>
      </c>
      <c r="AK882" s="418">
        <v>3.3314034250000002E-3</v>
      </c>
      <c r="AL882" s="419">
        <v>3.9318219122244698E-3</v>
      </c>
      <c r="AM882" s="417">
        <v>3.00957993E-2</v>
      </c>
      <c r="AN882" s="418">
        <v>2.0239605755000001E-2</v>
      </c>
      <c r="AO882" s="419">
        <v>0.10541219702414836</v>
      </c>
      <c r="AP882" s="417">
        <v>9.5109509999999994E-2</v>
      </c>
      <c r="AQ882" s="418">
        <v>6.4981497499999999E-2</v>
      </c>
      <c r="AR882" s="440">
        <v>6.4981497499999999E-2</v>
      </c>
      <c r="AS882" s="425"/>
      <c r="AT882" s="426"/>
      <c r="AU882" s="426"/>
    </row>
    <row r="883" spans="1:47" x14ac:dyDescent="0.2">
      <c r="A883" s="231">
        <v>1996</v>
      </c>
      <c r="B883" s="232">
        <v>39</v>
      </c>
      <c r="C883" s="417">
        <v>2.4157565499999998</v>
      </c>
      <c r="D883" s="418">
        <v>0.96305995600000005</v>
      </c>
      <c r="E883" s="419">
        <v>5.5919395191879628</v>
      </c>
      <c r="F883" s="417">
        <v>0.77966827000000005</v>
      </c>
      <c r="G883" s="418">
        <v>0.399880493</v>
      </c>
      <c r="H883" s="419">
        <v>1.3562795247043327</v>
      </c>
      <c r="I883" s="417">
        <v>1.7204025199999999</v>
      </c>
      <c r="J883" s="418">
        <v>2.7017559245</v>
      </c>
      <c r="K883" s="419">
        <v>7.4957537469887559</v>
      </c>
      <c r="L883" s="420"/>
      <c r="M883" s="421"/>
      <c r="N883" s="419">
        <v>5.5094026059195481E-3</v>
      </c>
      <c r="O883" s="417">
        <v>9.4809480000000002E-2</v>
      </c>
      <c r="P883" s="418">
        <v>6.4551454499999994E-2</v>
      </c>
      <c r="Q883" s="419">
        <v>0.74696209284588655</v>
      </c>
      <c r="R883" s="425"/>
      <c r="S883" s="426"/>
      <c r="T883" s="419">
        <v>771.87828289678282</v>
      </c>
      <c r="U883" s="417">
        <v>6.1297467071935155E-4</v>
      </c>
      <c r="V883" s="418">
        <v>8.5430352921310362E-4</v>
      </c>
      <c r="W883" s="419">
        <v>2.7364455770066028E-3</v>
      </c>
      <c r="X883" s="417">
        <v>7.2521479229989872E-4</v>
      </c>
      <c r="Y883" s="418">
        <v>1.0107279635258358E-3</v>
      </c>
      <c r="Z883" s="419">
        <v>3.9402307002848313E-3</v>
      </c>
      <c r="AA883" s="417">
        <v>9.5900758999999999E-3</v>
      </c>
      <c r="AB883" s="418">
        <v>6.893051505E-3</v>
      </c>
      <c r="AC883" s="419">
        <v>4.7917122469341794E-2</v>
      </c>
      <c r="AD883" s="417">
        <v>2.7287536999999998E-3</v>
      </c>
      <c r="AE883" s="418">
        <v>1.4244226899999999E-3</v>
      </c>
      <c r="AF883" s="419">
        <v>8.9229903535958093E-3</v>
      </c>
      <c r="AG883" s="417">
        <v>1.55938676E-2</v>
      </c>
      <c r="AH883" s="418">
        <v>7.05348695E-3</v>
      </c>
      <c r="AI883" s="419">
        <v>1.0558612546439652E-2</v>
      </c>
      <c r="AJ883" s="417">
        <v>7.0167661000000003E-3</v>
      </c>
      <c r="AK883" s="418">
        <v>3.3314034250000002E-3</v>
      </c>
      <c r="AL883" s="419">
        <v>3.9318219122244698E-3</v>
      </c>
      <c r="AM883" s="417">
        <v>3.00957993E-2</v>
      </c>
      <c r="AN883" s="418">
        <v>2.0239605755000001E-2</v>
      </c>
      <c r="AO883" s="419">
        <v>0.10541219702414836</v>
      </c>
      <c r="AP883" s="417">
        <v>9.5109509999999994E-2</v>
      </c>
      <c r="AQ883" s="418">
        <v>6.4981497499999999E-2</v>
      </c>
      <c r="AR883" s="440">
        <v>6.4981497499999999E-2</v>
      </c>
      <c r="AS883" s="425"/>
      <c r="AT883" s="426"/>
      <c r="AU883" s="426"/>
    </row>
    <row r="884" spans="1:47" ht="13.5" thickBot="1" x14ac:dyDescent="0.25">
      <c r="A884" s="233">
        <v>1996</v>
      </c>
      <c r="B884" s="234">
        <v>40</v>
      </c>
      <c r="C884" s="428">
        <v>2.4157565499999998</v>
      </c>
      <c r="D884" s="429">
        <v>0.96305995600000005</v>
      </c>
      <c r="E884" s="430">
        <v>5.5919395191879628</v>
      </c>
      <c r="F884" s="428">
        <v>0.77966827000000005</v>
      </c>
      <c r="G884" s="429">
        <v>0.399880493</v>
      </c>
      <c r="H884" s="430">
        <v>1.3562795247043327</v>
      </c>
      <c r="I884" s="428">
        <v>1.7204025199999999</v>
      </c>
      <c r="J884" s="429">
        <v>2.7017559245</v>
      </c>
      <c r="K884" s="430">
        <v>7.4957537469887559</v>
      </c>
      <c r="L884" s="431"/>
      <c r="M884" s="432"/>
      <c r="N884" s="430">
        <v>5.5094026059195481E-3</v>
      </c>
      <c r="O884" s="428">
        <v>9.4809480000000002E-2</v>
      </c>
      <c r="P884" s="429">
        <v>6.4551454499999994E-2</v>
      </c>
      <c r="Q884" s="430">
        <v>0.74696209284588655</v>
      </c>
      <c r="R884" s="433"/>
      <c r="S884" s="434"/>
      <c r="T884" s="430">
        <v>771.87828289678282</v>
      </c>
      <c r="U884" s="428">
        <v>6.1297467071935155E-4</v>
      </c>
      <c r="V884" s="429">
        <v>8.5430352921310362E-4</v>
      </c>
      <c r="W884" s="430">
        <v>2.7364455770066028E-3</v>
      </c>
      <c r="X884" s="428">
        <v>7.2521479229989872E-4</v>
      </c>
      <c r="Y884" s="429">
        <v>1.0107279635258358E-3</v>
      </c>
      <c r="Z884" s="430">
        <v>3.9402307002848313E-3</v>
      </c>
      <c r="AA884" s="428">
        <v>9.5900758999999999E-3</v>
      </c>
      <c r="AB884" s="429">
        <v>6.893051505E-3</v>
      </c>
      <c r="AC884" s="430">
        <v>4.7917122469341794E-2</v>
      </c>
      <c r="AD884" s="428">
        <v>2.7287536999999998E-3</v>
      </c>
      <c r="AE884" s="429">
        <v>1.4244226899999999E-3</v>
      </c>
      <c r="AF884" s="430">
        <v>8.9229903535958093E-3</v>
      </c>
      <c r="AG884" s="428">
        <v>1.55938676E-2</v>
      </c>
      <c r="AH884" s="429">
        <v>7.05348695E-3</v>
      </c>
      <c r="AI884" s="430">
        <v>1.0558612546439652E-2</v>
      </c>
      <c r="AJ884" s="428">
        <v>7.0167661000000003E-3</v>
      </c>
      <c r="AK884" s="429">
        <v>3.3314034250000002E-3</v>
      </c>
      <c r="AL884" s="430">
        <v>3.9318219122244698E-3</v>
      </c>
      <c r="AM884" s="428">
        <v>3.00957993E-2</v>
      </c>
      <c r="AN884" s="429">
        <v>2.0239605755000001E-2</v>
      </c>
      <c r="AO884" s="430">
        <v>0.10541219702414836</v>
      </c>
      <c r="AP884" s="428">
        <v>9.5109509999999994E-2</v>
      </c>
      <c r="AQ884" s="429">
        <v>6.4981497499999999E-2</v>
      </c>
      <c r="AR884" s="441">
        <v>6.4981497499999999E-2</v>
      </c>
      <c r="AS884" s="433"/>
      <c r="AT884" s="434"/>
      <c r="AU884" s="434"/>
    </row>
    <row r="885" spans="1:47" x14ac:dyDescent="0.2">
      <c r="A885" s="229">
        <v>1997</v>
      </c>
      <c r="B885" s="230">
        <v>1</v>
      </c>
      <c r="C885" s="409">
        <v>0.84374800999999999</v>
      </c>
      <c r="D885" s="410">
        <v>0.5738906265</v>
      </c>
      <c r="E885" s="436">
        <v>1.4491240341346387</v>
      </c>
      <c r="F885" s="409">
        <v>0.16929475999999999</v>
      </c>
      <c r="G885" s="410">
        <v>0.140025702</v>
      </c>
      <c r="H885" s="436">
        <v>0.33737710536299736</v>
      </c>
      <c r="I885" s="409">
        <v>0.96000748000000002</v>
      </c>
      <c r="J885" s="410">
        <v>2.5268378445000002</v>
      </c>
      <c r="K885" s="436">
        <v>7.1015901866172291</v>
      </c>
      <c r="L885" s="412"/>
      <c r="M885" s="413"/>
      <c r="N885" s="436">
        <v>4.6024712007592623E-2</v>
      </c>
      <c r="O885" s="409">
        <v>9.8109810000000006E-2</v>
      </c>
      <c r="P885" s="410">
        <v>6.8136813000000004E-2</v>
      </c>
      <c r="Q885" s="436">
        <v>0.42183535013566736</v>
      </c>
      <c r="R885" s="414"/>
      <c r="S885" s="415"/>
      <c r="T885" s="436">
        <v>753.01577018885371</v>
      </c>
      <c r="U885" s="409">
        <v>6.1297467071935155E-4</v>
      </c>
      <c r="V885" s="410">
        <v>8.5430352921310362E-4</v>
      </c>
      <c r="W885" s="436">
        <v>2.501516912465516E-3</v>
      </c>
      <c r="X885" s="409">
        <v>7.2521479229989872E-4</v>
      </c>
      <c r="Y885" s="410">
        <v>1.0107279635258358E-3</v>
      </c>
      <c r="Z885" s="436">
        <v>2.581655307094673E-3</v>
      </c>
      <c r="AA885" s="409">
        <v>2.0820741999999998E-3</v>
      </c>
      <c r="AB885" s="410">
        <v>3.5017798300000002E-3</v>
      </c>
      <c r="AC885" s="436">
        <v>1.1919464392257871E-2</v>
      </c>
      <c r="AD885" s="409">
        <v>5.9301079999999999E-4</v>
      </c>
      <c r="AE885" s="410">
        <v>5.0693280999999999E-4</v>
      </c>
      <c r="AF885" s="436">
        <v>2.2196114110692561E-3</v>
      </c>
      <c r="AG885" s="409">
        <v>3.3847647E-3</v>
      </c>
      <c r="AH885" s="410">
        <v>1.90619904E-3</v>
      </c>
      <c r="AI885" s="436">
        <v>2.6264725819319444E-3</v>
      </c>
      <c r="AJ885" s="409">
        <v>1.5234280000000001E-3</v>
      </c>
      <c r="AK885" s="410">
        <v>1.00110613E-3</v>
      </c>
      <c r="AL885" s="436">
        <v>9.7804531992473371E-4</v>
      </c>
      <c r="AM885" s="409">
        <v>6.5338792000000003E-3</v>
      </c>
      <c r="AN885" s="410">
        <v>9.7197197400000004E-3</v>
      </c>
      <c r="AO885" s="436">
        <v>2.6221420183467053E-2</v>
      </c>
      <c r="AP885" s="409">
        <v>9.8409839999999998E-2</v>
      </c>
      <c r="AQ885" s="410">
        <v>6.8341833500000004E-2</v>
      </c>
      <c r="AR885" s="439">
        <v>6.8341833500000004E-2</v>
      </c>
      <c r="AS885" s="414"/>
      <c r="AT885" s="415"/>
      <c r="AU885" s="415"/>
    </row>
    <row r="886" spans="1:47" x14ac:dyDescent="0.2">
      <c r="A886" s="231">
        <v>1997</v>
      </c>
      <c r="B886" s="232">
        <v>2</v>
      </c>
      <c r="C886" s="417">
        <v>0.89025968</v>
      </c>
      <c r="D886" s="418">
        <v>0.58363403550000004</v>
      </c>
      <c r="E886" s="437">
        <v>1.4498664634218041</v>
      </c>
      <c r="F886" s="417">
        <v>0.19214038999999999</v>
      </c>
      <c r="G886" s="418">
        <v>0.148818279</v>
      </c>
      <c r="H886" s="437">
        <v>0.33788093752572279</v>
      </c>
      <c r="I886" s="417">
        <v>1.0025717999999999</v>
      </c>
      <c r="J886" s="418">
        <v>2.5377069214999999</v>
      </c>
      <c r="K886" s="437">
        <v>7.1066208066048393</v>
      </c>
      <c r="L886" s="420"/>
      <c r="M886" s="421"/>
      <c r="N886" s="437">
        <v>4.60622154556454E-2</v>
      </c>
      <c r="O886" s="417">
        <v>9.8109810000000006E-2</v>
      </c>
      <c r="P886" s="418">
        <v>6.8136813000000004E-2</v>
      </c>
      <c r="Q886" s="437">
        <v>0.4219511144169325</v>
      </c>
      <c r="R886" s="422"/>
      <c r="S886" s="423"/>
      <c r="T886" s="437">
        <v>753.02072560222109</v>
      </c>
      <c r="U886" s="417">
        <v>6.1297467071935155E-4</v>
      </c>
      <c r="V886" s="418">
        <v>8.5430352921310362E-4</v>
      </c>
      <c r="W886" s="437">
        <v>2.5059552660780986E-3</v>
      </c>
      <c r="X886" s="417">
        <v>7.2521479229989872E-4</v>
      </c>
      <c r="Y886" s="418">
        <v>1.0107279635258358E-3</v>
      </c>
      <c r="Z886" s="437">
        <v>2.5865027834767618E-3</v>
      </c>
      <c r="AA886" s="417">
        <v>2.3636475000000001E-3</v>
      </c>
      <c r="AB886" s="418">
        <v>3.6226454700000001E-3</v>
      </c>
      <c r="AC886" s="437">
        <v>1.1937264077832138E-2</v>
      </c>
      <c r="AD886" s="417">
        <v>6.7258279999999997E-4</v>
      </c>
      <c r="AE886" s="418">
        <v>5.3790000999999997E-4</v>
      </c>
      <c r="AF886" s="437">
        <v>2.222921083436225E-3</v>
      </c>
      <c r="AG886" s="417">
        <v>3.8436772999999999E-3</v>
      </c>
      <c r="AH886" s="418">
        <v>2.075624845E-3</v>
      </c>
      <c r="AI886" s="437">
        <v>2.6303965650132911E-3</v>
      </c>
      <c r="AJ886" s="417">
        <v>1.7298508000000001E-3</v>
      </c>
      <c r="AK886" s="418">
        <v>1.0783531E-3</v>
      </c>
      <c r="AL886" s="437">
        <v>9.7950583450149621E-4</v>
      </c>
      <c r="AM886" s="417">
        <v>7.4172292999999997E-3</v>
      </c>
      <c r="AN886" s="418">
        <v>1.008980365E-2</v>
      </c>
      <c r="AO886" s="437">
        <v>2.6260608099468681E-2</v>
      </c>
      <c r="AP886" s="417">
        <v>9.8409839999999998E-2</v>
      </c>
      <c r="AQ886" s="418">
        <v>6.8341833500000004E-2</v>
      </c>
      <c r="AR886" s="440">
        <v>6.8341833500000004E-2</v>
      </c>
      <c r="AS886" s="422"/>
      <c r="AT886" s="423"/>
      <c r="AU886" s="423"/>
    </row>
    <row r="887" spans="1:47" x14ac:dyDescent="0.2">
      <c r="A887" s="231">
        <v>1997</v>
      </c>
      <c r="B887" s="232">
        <v>3</v>
      </c>
      <c r="C887" s="417">
        <v>0.94519976999999999</v>
      </c>
      <c r="D887" s="418">
        <v>0.59504713300000001</v>
      </c>
      <c r="E887" s="437">
        <v>1.5088295779050485</v>
      </c>
      <c r="F887" s="417">
        <v>0.21816326</v>
      </c>
      <c r="G887" s="418">
        <v>0.15862194399999999</v>
      </c>
      <c r="H887" s="437">
        <v>0.38524103530202664</v>
      </c>
      <c r="I887" s="417">
        <v>1.04935288</v>
      </c>
      <c r="J887" s="418">
        <v>2.5495194620000001</v>
      </c>
      <c r="K887" s="437">
        <v>7.2212814266565655</v>
      </c>
      <c r="L887" s="420"/>
      <c r="M887" s="421"/>
      <c r="N887" s="437">
        <v>4.6881295912678859E-2</v>
      </c>
      <c r="O887" s="417">
        <v>9.8109810000000006E-2</v>
      </c>
      <c r="P887" s="418">
        <v>6.8136813000000004E-2</v>
      </c>
      <c r="Q887" s="437">
        <v>0.42418537267698059</v>
      </c>
      <c r="R887" s="422"/>
      <c r="S887" s="423"/>
      <c r="T887" s="437">
        <v>753.42400193732442</v>
      </c>
      <c r="U887" s="417">
        <v>6.1297467071935155E-4</v>
      </c>
      <c r="V887" s="418">
        <v>8.5430352921310362E-4</v>
      </c>
      <c r="W887" s="437">
        <v>2.8564974351593321E-3</v>
      </c>
      <c r="X887" s="417">
        <v>7.2521479229989872E-4</v>
      </c>
      <c r="Y887" s="418">
        <v>1.0107279635258358E-3</v>
      </c>
      <c r="Z887" s="437">
        <v>3.0426757227852864E-3</v>
      </c>
      <c r="AA887" s="417">
        <v>2.6825451999999998E-3</v>
      </c>
      <c r="AB887" s="418">
        <v>3.7592386199999999E-3</v>
      </c>
      <c r="AC887" s="437">
        <v>1.3610494469139202E-2</v>
      </c>
      <c r="AD887" s="417">
        <v>7.6390859999999998E-4</v>
      </c>
      <c r="AE887" s="418">
        <v>5.7241722499999995E-4</v>
      </c>
      <c r="AF887" s="437">
        <v>2.5345025621916471E-3</v>
      </c>
      <c r="AG887" s="417">
        <v>4.3624768E-3</v>
      </c>
      <c r="AH887" s="418">
        <v>2.2643536449999998E-3</v>
      </c>
      <c r="AI887" s="437">
        <v>2.9990940099167552E-3</v>
      </c>
      <c r="AJ887" s="417">
        <v>1.9630457999999999E-3</v>
      </c>
      <c r="AK887" s="418">
        <v>1.1644829250000001E-3</v>
      </c>
      <c r="AL887" s="437">
        <v>1.1168030644459631E-3</v>
      </c>
      <c r="AM887" s="417">
        <v>8.4197796999999994E-3</v>
      </c>
      <c r="AN887" s="418">
        <v>1.0506646810000001E-2</v>
      </c>
      <c r="AO887" s="437">
        <v>2.9941546271621166E-2</v>
      </c>
      <c r="AP887" s="417">
        <v>9.8409839999999998E-2</v>
      </c>
      <c r="AQ887" s="418">
        <v>6.8341833500000004E-2</v>
      </c>
      <c r="AR887" s="440">
        <v>6.8341833500000004E-2</v>
      </c>
      <c r="AS887" s="422"/>
      <c r="AT887" s="423"/>
      <c r="AU887" s="423"/>
    </row>
    <row r="888" spans="1:47" x14ac:dyDescent="0.2">
      <c r="A888" s="231">
        <v>1997</v>
      </c>
      <c r="B888" s="232">
        <v>4</v>
      </c>
      <c r="C888" s="417">
        <v>1.0001023200000001</v>
      </c>
      <c r="D888" s="418">
        <v>0.60610359400000002</v>
      </c>
      <c r="E888" s="437">
        <v>1.51179459382659</v>
      </c>
      <c r="F888" s="417">
        <v>0.24363999</v>
      </c>
      <c r="G888" s="418">
        <v>0.16802609099999999</v>
      </c>
      <c r="H888" s="437">
        <v>0.38759211302525476</v>
      </c>
      <c r="I888" s="417">
        <v>1.0940034000000001</v>
      </c>
      <c r="J888" s="418">
        <v>2.5604665634999999</v>
      </c>
      <c r="K888" s="437">
        <v>7.2281021408020445</v>
      </c>
      <c r="L888" s="420"/>
      <c r="M888" s="421"/>
      <c r="N888" s="437">
        <v>4.6930286647959368E-2</v>
      </c>
      <c r="O888" s="417">
        <v>9.8109810000000006E-2</v>
      </c>
      <c r="P888" s="418">
        <v>6.8136813000000004E-2</v>
      </c>
      <c r="Q888" s="437">
        <v>0.42432344056082283</v>
      </c>
      <c r="R888" s="422"/>
      <c r="S888" s="423"/>
      <c r="T888" s="437">
        <v>753.84545887159197</v>
      </c>
      <c r="U888" s="417">
        <v>6.1297467071935155E-4</v>
      </c>
      <c r="V888" s="418">
        <v>8.5430352921310362E-4</v>
      </c>
      <c r="W888" s="437">
        <v>2.8741258629630942E-3</v>
      </c>
      <c r="X888" s="417">
        <v>7.2521479229989872E-4</v>
      </c>
      <c r="Y888" s="418">
        <v>1.0107279635258358E-3</v>
      </c>
      <c r="Z888" s="437">
        <v>3.0653241217632222E-3</v>
      </c>
      <c r="AA888" s="417">
        <v>2.9961631000000001E-3</v>
      </c>
      <c r="AB888" s="418">
        <v>3.889148165E-3</v>
      </c>
      <c r="AC888" s="437">
        <v>1.3693553511171101E-2</v>
      </c>
      <c r="AD888" s="417">
        <v>8.5323959999999998E-4</v>
      </c>
      <c r="AE888" s="418">
        <v>6.0531216499999999E-4</v>
      </c>
      <c r="AF888" s="437">
        <v>2.5499743185450931E-3</v>
      </c>
      <c r="AG888" s="417">
        <v>4.8727700999999998E-3</v>
      </c>
      <c r="AH888" s="418">
        <v>2.4451196649999999E-3</v>
      </c>
      <c r="AI888" s="437">
        <v>3.0174009512307742E-3</v>
      </c>
      <c r="AJ888" s="417">
        <v>2.1919099E-3</v>
      </c>
      <c r="AK888" s="418">
        <v>1.2468638199999999E-3</v>
      </c>
      <c r="AL888" s="437">
        <v>1.1236206851845273E-3</v>
      </c>
      <c r="AM888" s="417">
        <v>9.4037354E-3</v>
      </c>
      <c r="AN888" s="418">
        <v>1.090424945E-2</v>
      </c>
      <c r="AO888" s="437">
        <v>3.0124236244805175E-2</v>
      </c>
      <c r="AP888" s="417">
        <v>9.8409839999999998E-2</v>
      </c>
      <c r="AQ888" s="418">
        <v>6.8341833500000004E-2</v>
      </c>
      <c r="AR888" s="440">
        <v>6.8341833500000004E-2</v>
      </c>
      <c r="AS888" s="422"/>
      <c r="AT888" s="423"/>
      <c r="AU888" s="423"/>
    </row>
    <row r="889" spans="1:47" x14ac:dyDescent="0.2">
      <c r="A889" s="231">
        <v>1997</v>
      </c>
      <c r="B889" s="232">
        <v>5</v>
      </c>
      <c r="C889" s="417">
        <v>1.0551174699999999</v>
      </c>
      <c r="D889" s="418">
        <v>0.61693806849999999</v>
      </c>
      <c r="E889" s="437">
        <v>5.7421227595092139</v>
      </c>
      <c r="F889" s="417">
        <v>0.26875652999999999</v>
      </c>
      <c r="G889" s="418">
        <v>0.17706457549999999</v>
      </c>
      <c r="H889" s="437">
        <v>1.3214620298930713</v>
      </c>
      <c r="I889" s="417">
        <v>1.1368229299999999</v>
      </c>
      <c r="J889" s="418">
        <v>2.5705861090000002</v>
      </c>
      <c r="K889" s="437">
        <v>7.2295654666723088</v>
      </c>
      <c r="L889" s="420"/>
      <c r="M889" s="421"/>
      <c r="N889" s="437">
        <v>4.6991677467767237E-2</v>
      </c>
      <c r="O889" s="417">
        <v>9.7709770000000001E-2</v>
      </c>
      <c r="P889" s="418">
        <v>6.7331732500000005E-2</v>
      </c>
      <c r="Q889" s="437">
        <v>0.77687721055862757</v>
      </c>
      <c r="R889" s="422"/>
      <c r="S889" s="423"/>
      <c r="T889" s="437">
        <v>754.14504238329209</v>
      </c>
      <c r="U889" s="417">
        <v>6.1297467071935155E-4</v>
      </c>
      <c r="V889" s="418">
        <v>8.5430352921310362E-4</v>
      </c>
      <c r="W889" s="437">
        <v>2.7198722649325038E-3</v>
      </c>
      <c r="X889" s="417">
        <v>7.2521479229989872E-4</v>
      </c>
      <c r="Y889" s="418">
        <v>1.0107279635258358E-3</v>
      </c>
      <c r="Z889" s="437">
        <v>3.1030783352517699E-3</v>
      </c>
      <c r="AA889" s="417">
        <v>3.3048171999999999E-3</v>
      </c>
      <c r="AB889" s="418">
        <v>4.0131841850000001E-3</v>
      </c>
      <c r="AC889" s="437">
        <v>4.6687024129126189E-2</v>
      </c>
      <c r="AD889" s="417">
        <v>9.4015359999999998E-4</v>
      </c>
      <c r="AE889" s="418">
        <v>6.3699856999999995E-4</v>
      </c>
      <c r="AF889" s="437">
        <v>8.6939153192275714E-3</v>
      </c>
      <c r="AG889" s="417">
        <v>5.3735320000000003E-3</v>
      </c>
      <c r="AH889" s="418">
        <v>2.6190729099999999E-3</v>
      </c>
      <c r="AI889" s="437">
        <v>1.0287542325058869E-2</v>
      </c>
      <c r="AJ889" s="417">
        <v>2.4180418E-3</v>
      </c>
      <c r="AK889" s="418">
        <v>1.326436515E-3</v>
      </c>
      <c r="AL889" s="437">
        <v>3.8308870279717563E-3</v>
      </c>
      <c r="AM889" s="417">
        <v>1.03712226E-2</v>
      </c>
      <c r="AN889" s="418">
        <v>1.1284417454999999E-2</v>
      </c>
      <c r="AO889" s="437">
        <v>0.1027060797185986</v>
      </c>
      <c r="AP889" s="417">
        <v>9.8009799999999994E-2</v>
      </c>
      <c r="AQ889" s="418">
        <v>6.7536753000000005E-2</v>
      </c>
      <c r="AR889" s="440">
        <v>6.7536753000000005E-2</v>
      </c>
      <c r="AS889" s="422"/>
      <c r="AT889" s="423"/>
      <c r="AU889" s="423"/>
    </row>
    <row r="890" spans="1:47" x14ac:dyDescent="0.2">
      <c r="A890" s="231">
        <v>1997</v>
      </c>
      <c r="B890" s="232">
        <v>6</v>
      </c>
      <c r="C890" s="417">
        <v>1.1104554</v>
      </c>
      <c r="D890" s="418">
        <v>0.62753392050000001</v>
      </c>
      <c r="E890" s="437">
        <v>5.7428404476907566</v>
      </c>
      <c r="F890" s="417">
        <v>0.29344294999999998</v>
      </c>
      <c r="G890" s="418">
        <v>0.185814744</v>
      </c>
      <c r="H890" s="437">
        <v>1.3219353667641869</v>
      </c>
      <c r="I890" s="417">
        <v>1.1777224500000001</v>
      </c>
      <c r="J890" s="418">
        <v>2.5800197544999999</v>
      </c>
      <c r="K890" s="437">
        <v>7.2316966913719982</v>
      </c>
      <c r="L890" s="420"/>
      <c r="M890" s="421"/>
      <c r="N890" s="437">
        <v>4.7007310912307254E-2</v>
      </c>
      <c r="O890" s="417">
        <v>9.7709770000000001E-2</v>
      </c>
      <c r="P890" s="418">
        <v>6.7331732500000005E-2</v>
      </c>
      <c r="Q890" s="437">
        <v>0.77694399388644686</v>
      </c>
      <c r="R890" s="422"/>
      <c r="S890" s="423"/>
      <c r="T890" s="437">
        <v>754.86011346777525</v>
      </c>
      <c r="U890" s="417">
        <v>6.1297467071935155E-4</v>
      </c>
      <c r="V890" s="418">
        <v>8.5430352921310362E-4</v>
      </c>
      <c r="W890" s="437">
        <v>2.7201320347974437E-3</v>
      </c>
      <c r="X890" s="417">
        <v>7.2521479229989872E-4</v>
      </c>
      <c r="Y890" s="418">
        <v>1.0107279635258358E-3</v>
      </c>
      <c r="Z890" s="437">
        <v>3.1075528710266054E-3</v>
      </c>
      <c r="AA890" s="417">
        <v>3.6085371999999998E-3</v>
      </c>
      <c r="AB890" s="418">
        <v>4.1325308E-3</v>
      </c>
      <c r="AC890" s="437">
        <v>4.6703795142650321E-2</v>
      </c>
      <c r="AD890" s="417">
        <v>1.0273337999999999E-3</v>
      </c>
      <c r="AE890" s="418">
        <v>6.6778563500000001E-4</v>
      </c>
      <c r="AF890" s="437">
        <v>8.6970541463958669E-3</v>
      </c>
      <c r="AG890" s="417">
        <v>5.8673611999999998E-3</v>
      </c>
      <c r="AH890" s="418">
        <v>2.7875194200000001E-3</v>
      </c>
      <c r="AI890" s="437">
        <v>1.0291246969319882E-2</v>
      </c>
      <c r="AJ890" s="417">
        <v>2.6401335E-3</v>
      </c>
      <c r="AK890" s="418">
        <v>1.40332065E-3</v>
      </c>
      <c r="AL890" s="437">
        <v>3.8322677077535219E-3</v>
      </c>
      <c r="AM890" s="417">
        <v>1.13251945E-2</v>
      </c>
      <c r="AN890" s="418">
        <v>1.1650085325E-2</v>
      </c>
      <c r="AO890" s="437">
        <v>0.10274297600446948</v>
      </c>
      <c r="AP890" s="417">
        <v>9.8009799999999994E-2</v>
      </c>
      <c r="AQ890" s="418">
        <v>6.7536753000000005E-2</v>
      </c>
      <c r="AR890" s="440">
        <v>6.7536753000000005E-2</v>
      </c>
      <c r="AS890" s="422"/>
      <c r="AT890" s="423"/>
      <c r="AU890" s="423"/>
    </row>
    <row r="891" spans="1:47" x14ac:dyDescent="0.2">
      <c r="A891" s="231">
        <v>1997</v>
      </c>
      <c r="B891" s="232">
        <v>7</v>
      </c>
      <c r="C891" s="417">
        <v>1.16612907</v>
      </c>
      <c r="D891" s="418">
        <v>0.63802528599999997</v>
      </c>
      <c r="E891" s="437">
        <v>5.7459654165197618</v>
      </c>
      <c r="F891" s="417">
        <v>0.31787216000000001</v>
      </c>
      <c r="G891" s="418">
        <v>0.194297724</v>
      </c>
      <c r="H891" s="437">
        <v>1.3230477727014536</v>
      </c>
      <c r="I891" s="417">
        <v>1.2168538200000001</v>
      </c>
      <c r="J891" s="418">
        <v>2.5887741105000002</v>
      </c>
      <c r="K891" s="437">
        <v>7.2385896995093431</v>
      </c>
      <c r="L891" s="420"/>
      <c r="M891" s="421"/>
      <c r="N891" s="437">
        <v>4.7056962970580173E-2</v>
      </c>
      <c r="O891" s="417">
        <v>9.7709770000000001E-2</v>
      </c>
      <c r="P891" s="418">
        <v>6.7331732500000005E-2</v>
      </c>
      <c r="Q891" s="437">
        <v>0.77710257402359628</v>
      </c>
      <c r="R891" s="422"/>
      <c r="S891" s="423"/>
      <c r="T891" s="437">
        <v>755.51841362504899</v>
      </c>
      <c r="U891" s="417">
        <v>6.1297467071935155E-4</v>
      </c>
      <c r="V891" s="418">
        <v>8.5430352921310362E-4</v>
      </c>
      <c r="W891" s="437">
        <v>3.9002251604918318E-3</v>
      </c>
      <c r="X891" s="417">
        <v>7.2521479229989872E-4</v>
      </c>
      <c r="Y891" s="418">
        <v>1.0107279635258358E-3</v>
      </c>
      <c r="Z891" s="437">
        <v>3.1307543238531751E-3</v>
      </c>
      <c r="AA891" s="417">
        <v>3.9098965000000001E-3</v>
      </c>
      <c r="AB891" s="418">
        <v>4.2475237049999998E-3</v>
      </c>
      <c r="AC891" s="437">
        <v>4.6743017479041783E-2</v>
      </c>
      <c r="AD891" s="417">
        <v>1.1128064E-3</v>
      </c>
      <c r="AE891" s="418">
        <v>6.9756529500000005E-4</v>
      </c>
      <c r="AF891" s="437">
        <v>8.7043567429829199E-3</v>
      </c>
      <c r="AG891" s="417">
        <v>6.3564134999999997E-3</v>
      </c>
      <c r="AH891" s="418">
        <v>2.9516995750000002E-3</v>
      </c>
      <c r="AI891" s="437">
        <v>1.029988920493497E-2</v>
      </c>
      <c r="AJ891" s="417">
        <v>2.8612517999999998E-3</v>
      </c>
      <c r="AK891" s="418">
        <v>1.47782774E-3</v>
      </c>
      <c r="AL891" s="437">
        <v>3.8354794017119126E-3</v>
      </c>
      <c r="AM891" s="417">
        <v>1.22679078E-2</v>
      </c>
      <c r="AN891" s="418">
        <v>1.2004117965E-2</v>
      </c>
      <c r="AO891" s="437">
        <v>0.10282926059295061</v>
      </c>
      <c r="AP891" s="417">
        <v>9.8009799999999994E-2</v>
      </c>
      <c r="AQ891" s="418">
        <v>6.7536753000000005E-2</v>
      </c>
      <c r="AR891" s="440">
        <v>6.7536753000000005E-2</v>
      </c>
      <c r="AS891" s="422"/>
      <c r="AT891" s="423"/>
      <c r="AU891" s="423"/>
    </row>
    <row r="892" spans="1:47" x14ac:dyDescent="0.2">
      <c r="A892" s="231">
        <v>1997</v>
      </c>
      <c r="B892" s="232">
        <v>8</v>
      </c>
      <c r="C892" s="417">
        <v>1.2224103099999999</v>
      </c>
      <c r="D892" s="418">
        <v>0.64846846849999995</v>
      </c>
      <c r="E892" s="437">
        <v>5.7492000286442506</v>
      </c>
      <c r="F892" s="417">
        <v>0.34205721</v>
      </c>
      <c r="G892" s="418">
        <v>0.20257894400000001</v>
      </c>
      <c r="H892" s="437">
        <v>1.3255773137532727</v>
      </c>
      <c r="I892" s="417">
        <v>1.25441498</v>
      </c>
      <c r="J892" s="418">
        <v>2.5969337139999999</v>
      </c>
      <c r="K892" s="437">
        <v>7.2456759631629373</v>
      </c>
      <c r="L892" s="420"/>
      <c r="M892" s="421"/>
      <c r="N892" s="437">
        <v>4.7108023588401583E-2</v>
      </c>
      <c r="O892" s="417">
        <v>9.7709770000000001E-2</v>
      </c>
      <c r="P892" s="418">
        <v>6.7331732500000005E-2</v>
      </c>
      <c r="Q892" s="437">
        <v>0.77726231958423475</v>
      </c>
      <c r="R892" s="422"/>
      <c r="S892" s="423"/>
      <c r="T892" s="437">
        <v>756.57115725249912</v>
      </c>
      <c r="U892" s="417">
        <v>6.1297467071935155E-4</v>
      </c>
      <c r="V892" s="418">
        <v>8.5430352921310362E-4</v>
      </c>
      <c r="W892" s="437">
        <v>3.9072536768233242E-3</v>
      </c>
      <c r="X892" s="417">
        <v>7.2521479229989872E-4</v>
      </c>
      <c r="Y892" s="418">
        <v>1.0107279635258358E-3</v>
      </c>
      <c r="Z892" s="437">
        <v>3.154946625748957E-3</v>
      </c>
      <c r="AA892" s="417">
        <v>4.2069248000000002E-3</v>
      </c>
      <c r="AB892" s="418">
        <v>4.3597886750000002E-3</v>
      </c>
      <c r="AC892" s="437">
        <v>4.6832404594482228E-2</v>
      </c>
      <c r="AD892" s="417">
        <v>1.1966756999999999E-3</v>
      </c>
      <c r="AE892" s="418">
        <v>7.2671718500000001E-4</v>
      </c>
      <c r="AF892" s="437">
        <v>8.7209925962954352E-3</v>
      </c>
      <c r="AG892" s="417">
        <v>6.8403557999999996E-3</v>
      </c>
      <c r="AH892" s="418">
        <v>3.1127549499999998E-3</v>
      </c>
      <c r="AI892" s="437">
        <v>1.0319597246536617E-2</v>
      </c>
      <c r="AJ892" s="417">
        <v>3.0779878999999998E-3</v>
      </c>
      <c r="AK892" s="418">
        <v>1.55110301E-3</v>
      </c>
      <c r="AL892" s="437">
        <v>3.8428168728542895E-3</v>
      </c>
      <c r="AM892" s="417">
        <v>1.3202307700000001E-2</v>
      </c>
      <c r="AN892" s="418">
        <v>1.2348702289999999E-2</v>
      </c>
      <c r="AO892" s="437">
        <v>0.10302580286637178</v>
      </c>
      <c r="AP892" s="417">
        <v>9.8009799999999994E-2</v>
      </c>
      <c r="AQ892" s="418">
        <v>6.7536753000000005E-2</v>
      </c>
      <c r="AR892" s="440">
        <v>6.7536753000000005E-2</v>
      </c>
      <c r="AS892" s="422"/>
      <c r="AT892" s="423"/>
      <c r="AU892" s="423"/>
    </row>
    <row r="893" spans="1:47" x14ac:dyDescent="0.2">
      <c r="A893" s="231">
        <v>1997</v>
      </c>
      <c r="B893" s="232">
        <v>9</v>
      </c>
      <c r="C893" s="417">
        <v>1.27947159</v>
      </c>
      <c r="D893" s="418">
        <v>0.65891814049999997</v>
      </c>
      <c r="E893" s="437">
        <v>5.7429469796486758</v>
      </c>
      <c r="F893" s="417">
        <v>0.36610621999999998</v>
      </c>
      <c r="G893" s="418">
        <v>0.21074734949999999</v>
      </c>
      <c r="H893" s="437">
        <v>1.3297354457729982</v>
      </c>
      <c r="I893" s="417">
        <v>1.29029288</v>
      </c>
      <c r="J893" s="418">
        <v>2.604539129</v>
      </c>
      <c r="K893" s="437">
        <v>7.2454275003613589</v>
      </c>
      <c r="L893" s="420"/>
      <c r="M893" s="421"/>
      <c r="N893" s="437">
        <v>4.715693954585367E-2</v>
      </c>
      <c r="O893" s="417">
        <v>9.7709770000000001E-2</v>
      </c>
      <c r="P893" s="418">
        <v>6.7331732500000005E-2</v>
      </c>
      <c r="Q893" s="437">
        <v>0.77745970919334706</v>
      </c>
      <c r="R893" s="422"/>
      <c r="S893" s="423"/>
      <c r="T893" s="437">
        <v>756.67717618829579</v>
      </c>
      <c r="U893" s="417">
        <v>6.1297467071935155E-4</v>
      </c>
      <c r="V893" s="418">
        <v>8.5430352921310362E-4</v>
      </c>
      <c r="W893" s="437">
        <v>2.7357799757937624E-3</v>
      </c>
      <c r="X893" s="417">
        <v>7.2521479229989872E-4</v>
      </c>
      <c r="Y893" s="418">
        <v>1.0107279635258358E-3</v>
      </c>
      <c r="Z893" s="437">
        <v>3.1874703511002808E-3</v>
      </c>
      <c r="AA893" s="417">
        <v>4.5030903000000001E-3</v>
      </c>
      <c r="AB893" s="418">
        <v>4.4693512050000004E-3</v>
      </c>
      <c r="AC893" s="437">
        <v>4.6979310846546538E-2</v>
      </c>
      <c r="AD893" s="417">
        <v>1.2815961999999999E-3</v>
      </c>
      <c r="AE893" s="418">
        <v>7.5537217999999996E-4</v>
      </c>
      <c r="AF893" s="437">
        <v>8.748348504549296E-3</v>
      </c>
      <c r="AG893" s="417">
        <v>7.3212844999999997E-3</v>
      </c>
      <c r="AH893" s="418">
        <v>3.2710746300000002E-3</v>
      </c>
      <c r="AI893" s="437">
        <v>1.0351957222965455E-2</v>
      </c>
      <c r="AJ893" s="417">
        <v>3.2946246000000001E-3</v>
      </c>
      <c r="AK893" s="418">
        <v>1.6233125149999999E-3</v>
      </c>
      <c r="AL893" s="437">
        <v>3.8548687361625198E-3</v>
      </c>
      <c r="AM893" s="417">
        <v>1.41303682E-2</v>
      </c>
      <c r="AN893" s="418">
        <v>1.2685808850000001E-2</v>
      </c>
      <c r="AO893" s="437">
        <v>0.10334896809889821</v>
      </c>
      <c r="AP893" s="417">
        <v>9.8009799999999994E-2</v>
      </c>
      <c r="AQ893" s="418">
        <v>6.7536753000000005E-2</v>
      </c>
      <c r="AR893" s="440">
        <v>6.7536753000000005E-2</v>
      </c>
      <c r="AS893" s="422"/>
      <c r="AT893" s="423"/>
      <c r="AU893" s="423"/>
    </row>
    <row r="894" spans="1:47" x14ac:dyDescent="0.2">
      <c r="A894" s="231">
        <v>1997</v>
      </c>
      <c r="B894" s="232">
        <v>10</v>
      </c>
      <c r="C894" s="417">
        <v>1.3372635799999999</v>
      </c>
      <c r="D894" s="418">
        <v>0.66947030799999996</v>
      </c>
      <c r="E894" s="437">
        <v>5.7480572218753254</v>
      </c>
      <c r="F894" s="417">
        <v>0.39002709000000002</v>
      </c>
      <c r="G894" s="418">
        <v>0.21880922150000001</v>
      </c>
      <c r="H894" s="437">
        <v>1.3337893951783404</v>
      </c>
      <c r="I894" s="417">
        <v>1.3247971700000001</v>
      </c>
      <c r="J894" s="418">
        <v>2.6116311040000002</v>
      </c>
      <c r="K894" s="437">
        <v>7.2561975271247698</v>
      </c>
      <c r="L894" s="420"/>
      <c r="M894" s="421"/>
      <c r="N894" s="437">
        <v>5.4501045774818669E-3</v>
      </c>
      <c r="O894" s="417">
        <v>9.7709770000000001E-2</v>
      </c>
      <c r="P894" s="418">
        <v>6.7331732500000005E-2</v>
      </c>
      <c r="Q894" s="437">
        <v>0.77185488393436663</v>
      </c>
      <c r="R894" s="422"/>
      <c r="S894" s="423"/>
      <c r="T894" s="437">
        <v>756.64356730618204</v>
      </c>
      <c r="U894" s="417">
        <v>6.1297467071935155E-4</v>
      </c>
      <c r="V894" s="418">
        <v>8.5430352921310362E-4</v>
      </c>
      <c r="W894" s="437">
        <v>2.7435626117347611E-3</v>
      </c>
      <c r="X894" s="417">
        <v>7.2521479229989872E-4</v>
      </c>
      <c r="Y894" s="418">
        <v>1.0107279635258358E-3</v>
      </c>
      <c r="Z894" s="437">
        <v>3.226223279380297E-3</v>
      </c>
      <c r="AA894" s="417">
        <v>4.7972452000000004E-3</v>
      </c>
      <c r="AB894" s="418">
        <v>4.5768681699999997E-3</v>
      </c>
      <c r="AC894" s="437">
        <v>4.7122435363575361E-2</v>
      </c>
      <c r="AD894" s="417">
        <v>1.3646569E-3</v>
      </c>
      <c r="AE894" s="418">
        <v>7.8371240000000002E-4</v>
      </c>
      <c r="AF894" s="437">
        <v>8.7750132815156718E-3</v>
      </c>
      <c r="AG894" s="417">
        <v>7.8008280000000001E-3</v>
      </c>
      <c r="AH894" s="418">
        <v>3.4286577000000001E-3</v>
      </c>
      <c r="AI894" s="437">
        <v>1.0383514628564345E-2</v>
      </c>
      <c r="AJ894" s="417">
        <v>3.5109503999999998E-3</v>
      </c>
      <c r="AK894" s="418">
        <v>1.6947555850000001E-3</v>
      </c>
      <c r="AL894" s="437">
        <v>3.866614495357747E-3</v>
      </c>
      <c r="AM894" s="417">
        <v>1.5055165000000001E-2</v>
      </c>
      <c r="AN894" s="418">
        <v>1.30180438E-2</v>
      </c>
      <c r="AO894" s="437">
        <v>0.10366411386567918</v>
      </c>
      <c r="AP894" s="417">
        <v>9.8009799999999994E-2</v>
      </c>
      <c r="AQ894" s="418">
        <v>6.7536753000000005E-2</v>
      </c>
      <c r="AR894" s="440">
        <v>6.7536753000000005E-2</v>
      </c>
      <c r="AS894" s="422"/>
      <c r="AT894" s="423"/>
      <c r="AU894" s="423"/>
    </row>
    <row r="895" spans="1:47" x14ac:dyDescent="0.2">
      <c r="A895" s="231">
        <v>1997</v>
      </c>
      <c r="B895" s="232">
        <v>11</v>
      </c>
      <c r="C895" s="417">
        <v>1.39609889</v>
      </c>
      <c r="D895" s="418">
        <v>0.68018411099999998</v>
      </c>
      <c r="E895" s="437">
        <v>5.7529095848137572</v>
      </c>
      <c r="F895" s="417">
        <v>0.41396960999999999</v>
      </c>
      <c r="G895" s="418">
        <v>0.22687443800000001</v>
      </c>
      <c r="H895" s="437">
        <v>1.3376322946011507</v>
      </c>
      <c r="I895" s="417">
        <v>1.3579312699999999</v>
      </c>
      <c r="J895" s="418">
        <v>2.6182900220000001</v>
      </c>
      <c r="K895" s="437">
        <v>7.2663624987103717</v>
      </c>
      <c r="L895" s="420"/>
      <c r="M895" s="421"/>
      <c r="N895" s="437">
        <v>5.4585326559000377E-3</v>
      </c>
      <c r="O895" s="417">
        <v>9.4809480000000002E-2</v>
      </c>
      <c r="P895" s="418">
        <v>6.1641163499999999E-2</v>
      </c>
      <c r="Q895" s="437">
        <v>0.77206594860214306</v>
      </c>
      <c r="R895" s="422"/>
      <c r="S895" s="423"/>
      <c r="T895" s="437">
        <v>757.66289160833719</v>
      </c>
      <c r="U895" s="417">
        <v>6.1297467071935155E-4</v>
      </c>
      <c r="V895" s="418">
        <v>8.5430352921310362E-4</v>
      </c>
      <c r="W895" s="437">
        <v>2.7522883935591313E-3</v>
      </c>
      <c r="X895" s="417">
        <v>7.2521479229989872E-4</v>
      </c>
      <c r="Y895" s="418">
        <v>1.0107279635258358E-3</v>
      </c>
      <c r="Z895" s="437">
        <v>3.2629754785342517E-3</v>
      </c>
      <c r="AA895" s="417">
        <v>5.0915077000000001E-3</v>
      </c>
      <c r="AB895" s="418">
        <v>4.6837185099999996E-3</v>
      </c>
      <c r="AC895" s="437">
        <v>4.7258239428996318E-2</v>
      </c>
      <c r="AD895" s="417">
        <v>1.4489542E-3</v>
      </c>
      <c r="AE895" s="418">
        <v>8.1208394000000005E-4</v>
      </c>
      <c r="AF895" s="437">
        <v>8.8003157525603226E-3</v>
      </c>
      <c r="AG895" s="417">
        <v>8.2793624999999999E-3</v>
      </c>
      <c r="AH895" s="418">
        <v>3.5857995650000001E-3</v>
      </c>
      <c r="AI895" s="437">
        <v>1.0413444339693123E-2</v>
      </c>
      <c r="AJ895" s="417">
        <v>3.7249949E-3</v>
      </c>
      <c r="AK895" s="418">
        <v>1.7660611900000001E-3</v>
      </c>
      <c r="AL895" s="437">
        <v>3.8777580918702408E-3</v>
      </c>
      <c r="AM895" s="417">
        <v>1.59783561E-2</v>
      </c>
      <c r="AN895" s="418">
        <v>1.3347204394999999E-2</v>
      </c>
      <c r="AO895" s="437">
        <v>0.10396287003150502</v>
      </c>
      <c r="AP895" s="417">
        <v>9.5109509999999994E-2</v>
      </c>
      <c r="AQ895" s="418">
        <v>6.1846183999999998E-2</v>
      </c>
      <c r="AR895" s="440">
        <v>6.1846183999999998E-2</v>
      </c>
      <c r="AS895" s="422"/>
      <c r="AT895" s="423"/>
      <c r="AU895" s="423"/>
    </row>
    <row r="896" spans="1:47" x14ac:dyDescent="0.2">
      <c r="A896" s="231">
        <v>1997</v>
      </c>
      <c r="B896" s="232">
        <v>12</v>
      </c>
      <c r="C896" s="417">
        <v>1.4561091100000001</v>
      </c>
      <c r="D896" s="418">
        <v>0.69114681749999995</v>
      </c>
      <c r="E896" s="437">
        <v>5.760297944899202</v>
      </c>
      <c r="F896" s="417">
        <v>0.43790219000000002</v>
      </c>
      <c r="G896" s="418">
        <v>0.2349412045</v>
      </c>
      <c r="H896" s="437">
        <v>1.3435375648007679</v>
      </c>
      <c r="I896" s="417">
        <v>1.38977621</v>
      </c>
      <c r="J896" s="418">
        <v>2.6245621044999998</v>
      </c>
      <c r="K896" s="437">
        <v>7.2816499532658128</v>
      </c>
      <c r="L896" s="420"/>
      <c r="M896" s="421"/>
      <c r="N896" s="437">
        <v>5.4711963550873235E-3</v>
      </c>
      <c r="O896" s="417">
        <v>9.4809480000000002E-2</v>
      </c>
      <c r="P896" s="418">
        <v>6.1641163499999999E-2</v>
      </c>
      <c r="Q896" s="437">
        <v>0.77237364017698074</v>
      </c>
      <c r="R896" s="422"/>
      <c r="S896" s="423"/>
      <c r="T896" s="437">
        <v>758.36708235300614</v>
      </c>
      <c r="U896" s="417">
        <v>6.1297467071935155E-4</v>
      </c>
      <c r="V896" s="418">
        <v>8.5430352921310362E-4</v>
      </c>
      <c r="W896" s="437">
        <v>2.7639302955049529E-3</v>
      </c>
      <c r="X896" s="417">
        <v>7.2521479229989872E-4</v>
      </c>
      <c r="Y896" s="418">
        <v>1.0107279635258358E-3</v>
      </c>
      <c r="Z896" s="437">
        <v>3.3194730658405772E-3</v>
      </c>
      <c r="AA896" s="417">
        <v>5.3863582999999996E-3</v>
      </c>
      <c r="AB896" s="418">
        <v>4.7901132449999998E-3</v>
      </c>
      <c r="AC896" s="437">
        <v>4.7466863797392844E-2</v>
      </c>
      <c r="AD896" s="417">
        <v>1.5328048999999999E-3</v>
      </c>
      <c r="AE896" s="418">
        <v>8.4018545500000005E-4</v>
      </c>
      <c r="AF896" s="437">
        <v>8.8391603750722358E-3</v>
      </c>
      <c r="AG896" s="417">
        <v>8.7575416E-3</v>
      </c>
      <c r="AH896" s="418">
        <v>3.7439842849999998E-3</v>
      </c>
      <c r="AI896" s="437">
        <v>1.0459416477476387E-2</v>
      </c>
      <c r="AJ896" s="417">
        <v>3.9412262999999996E-3</v>
      </c>
      <c r="AK896" s="418">
        <v>1.8379255750000001E-3</v>
      </c>
      <c r="AL896" s="437">
        <v>3.8948826465732074E-3</v>
      </c>
      <c r="AM896" s="417">
        <v>1.6902202700000001E-2</v>
      </c>
      <c r="AN896" s="418">
        <v>1.3676089095E-2</v>
      </c>
      <c r="AO896" s="437">
        <v>0.10442184724752038</v>
      </c>
      <c r="AP896" s="417">
        <v>9.5109509999999994E-2</v>
      </c>
      <c r="AQ896" s="418">
        <v>6.1846183999999998E-2</v>
      </c>
      <c r="AR896" s="440">
        <v>6.1846183999999998E-2</v>
      </c>
      <c r="AS896" s="422"/>
      <c r="AT896" s="423"/>
      <c r="AU896" s="423"/>
    </row>
    <row r="897" spans="1:47" x14ac:dyDescent="0.2">
      <c r="A897" s="231">
        <v>1997</v>
      </c>
      <c r="B897" s="232">
        <v>13</v>
      </c>
      <c r="C897" s="417">
        <v>1.5173002799999999</v>
      </c>
      <c r="D897" s="418">
        <v>0.70238278700000001</v>
      </c>
      <c r="E897" s="437">
        <v>5.7635109644961</v>
      </c>
      <c r="F897" s="417">
        <v>0.46186947</v>
      </c>
      <c r="G897" s="418">
        <v>0.243094909</v>
      </c>
      <c r="H897" s="437">
        <v>1.3460760394841587</v>
      </c>
      <c r="I897" s="417">
        <v>1.42048518</v>
      </c>
      <c r="J897" s="418">
        <v>2.630437353</v>
      </c>
      <c r="K897" s="437">
        <v>7.2884878935201405</v>
      </c>
      <c r="L897" s="420"/>
      <c r="M897" s="421"/>
      <c r="N897" s="437">
        <v>5.4768548957172423E-3</v>
      </c>
      <c r="O897" s="417">
        <v>9.4809480000000002E-2</v>
      </c>
      <c r="P897" s="418">
        <v>6.1641163499999999E-2</v>
      </c>
      <c r="Q897" s="437">
        <v>0.77251690107840632</v>
      </c>
      <c r="R897" s="422"/>
      <c r="S897" s="423"/>
      <c r="T897" s="437">
        <v>759.45958732654219</v>
      </c>
      <c r="U897" s="417">
        <v>6.1297467071935155E-4</v>
      </c>
      <c r="V897" s="418">
        <v>8.5430352921310362E-4</v>
      </c>
      <c r="W897" s="437">
        <v>2.7687159221779973E-3</v>
      </c>
      <c r="X897" s="417">
        <v>7.2521479229989872E-4</v>
      </c>
      <c r="Y897" s="418">
        <v>1.0107279635258358E-3</v>
      </c>
      <c r="Z897" s="437">
        <v>3.343729469829645E-3</v>
      </c>
      <c r="AA897" s="417">
        <v>5.6809788999999996E-3</v>
      </c>
      <c r="AB897" s="418">
        <v>4.8968850049999997E-3</v>
      </c>
      <c r="AC897" s="437">
        <v>4.7556647247253614E-2</v>
      </c>
      <c r="AD897" s="417">
        <v>1.6169219E-3</v>
      </c>
      <c r="AE897" s="418">
        <v>8.6891934500000004E-4</v>
      </c>
      <c r="AF897" s="437">
        <v>8.8558468052857831E-3</v>
      </c>
      <c r="AG897" s="417">
        <v>9.2373894000000005E-3</v>
      </c>
      <c r="AH897" s="418">
        <v>3.9037828900000001E-3</v>
      </c>
      <c r="AI897" s="437">
        <v>1.0479158498328291E-2</v>
      </c>
      <c r="AJ897" s="417">
        <v>4.1566490000000001E-3</v>
      </c>
      <c r="AK897" s="418">
        <v>1.91031026E-3</v>
      </c>
      <c r="AL897" s="437">
        <v>3.9022396293583827E-3</v>
      </c>
      <c r="AM897" s="417">
        <v>1.7828704800000001E-2</v>
      </c>
      <c r="AN897" s="418">
        <v>1.400654309E-2</v>
      </c>
      <c r="AO897" s="437">
        <v>0.10461897003661835</v>
      </c>
      <c r="AP897" s="417">
        <v>9.5109509999999994E-2</v>
      </c>
      <c r="AQ897" s="418">
        <v>6.1846183999999998E-2</v>
      </c>
      <c r="AR897" s="440">
        <v>6.1846183999999998E-2</v>
      </c>
      <c r="AS897" s="422"/>
      <c r="AT897" s="423"/>
      <c r="AU897" s="423"/>
    </row>
    <row r="898" spans="1:47" x14ac:dyDescent="0.2">
      <c r="A898" s="231">
        <v>1997</v>
      </c>
      <c r="B898" s="232">
        <v>14</v>
      </c>
      <c r="C898" s="417">
        <v>1.5801237100000001</v>
      </c>
      <c r="D898" s="418">
        <v>0.71400389099999995</v>
      </c>
      <c r="E898" s="437">
        <v>5.7428208329730346</v>
      </c>
      <c r="F898" s="417">
        <v>0.48604283999999998</v>
      </c>
      <c r="G898" s="418">
        <v>0.25138596499999999</v>
      </c>
      <c r="H898" s="437">
        <v>1.3452230744247766</v>
      </c>
      <c r="I898" s="417">
        <v>1.4499808700000001</v>
      </c>
      <c r="J898" s="418">
        <v>2.6360032630000001</v>
      </c>
      <c r="K898" s="437">
        <v>7.2709884973762362</v>
      </c>
      <c r="L898" s="420"/>
      <c r="M898" s="421"/>
      <c r="N898" s="437">
        <v>5.4740873335507607E-3</v>
      </c>
      <c r="O898" s="417">
        <v>9.4809480000000002E-2</v>
      </c>
      <c r="P898" s="418">
        <v>6.1641163499999999E-2</v>
      </c>
      <c r="Q898" s="437">
        <v>0.77255850476728594</v>
      </c>
      <c r="R898" s="422"/>
      <c r="S898" s="423"/>
      <c r="T898" s="437">
        <v>756.36355809460542</v>
      </c>
      <c r="U898" s="417">
        <v>6.1297467071935155E-4</v>
      </c>
      <c r="V898" s="418">
        <v>8.5430352921310362E-4</v>
      </c>
      <c r="W898" s="437">
        <v>2.7664854115671709E-3</v>
      </c>
      <c r="X898" s="417">
        <v>7.2521479229989872E-4</v>
      </c>
      <c r="Y898" s="418">
        <v>1.0107279635258358E-3</v>
      </c>
      <c r="Z898" s="437">
        <v>3.3463809610054128E-3</v>
      </c>
      <c r="AA898" s="417">
        <v>5.9779760999999999E-3</v>
      </c>
      <c r="AB898" s="418">
        <v>5.004652765E-3</v>
      </c>
      <c r="AC898" s="437">
        <v>4.7526436711330035E-2</v>
      </c>
      <c r="AD898" s="417">
        <v>1.7012799999999999E-3</v>
      </c>
      <c r="AE898" s="418">
        <v>8.9806580500000001E-4</v>
      </c>
      <c r="AF898" s="437">
        <v>8.8502580896866658E-3</v>
      </c>
      <c r="AG898" s="417">
        <v>9.7214850000000002E-3</v>
      </c>
      <c r="AH898" s="418">
        <v>4.0665701800000004E-3</v>
      </c>
      <c r="AI898" s="437">
        <v>1.0472522880578693E-2</v>
      </c>
      <c r="AJ898" s="417">
        <v>4.3750767999999997E-3</v>
      </c>
      <c r="AK898" s="418">
        <v>1.9840627749999999E-3</v>
      </c>
      <c r="AL898" s="437">
        <v>3.8997612581543706E-3</v>
      </c>
      <c r="AM898" s="417">
        <v>1.8761781500000001E-2</v>
      </c>
      <c r="AN898" s="418">
        <v>1.4340716785000001E-2</v>
      </c>
      <c r="AO898" s="437">
        <v>0.10455273299829573</v>
      </c>
      <c r="AP898" s="417">
        <v>9.5109509999999994E-2</v>
      </c>
      <c r="AQ898" s="418">
        <v>6.1846183999999998E-2</v>
      </c>
      <c r="AR898" s="440">
        <v>6.1846183999999998E-2</v>
      </c>
      <c r="AS898" s="422"/>
      <c r="AT898" s="423"/>
      <c r="AU898" s="423"/>
    </row>
    <row r="899" spans="1:47" x14ac:dyDescent="0.2">
      <c r="A899" s="231">
        <v>1997</v>
      </c>
      <c r="B899" s="232">
        <v>15</v>
      </c>
      <c r="C899" s="417">
        <v>1.64451657</v>
      </c>
      <c r="D899" s="418">
        <v>0.72610963149999996</v>
      </c>
      <c r="E899" s="437">
        <v>5.7497947924410271</v>
      </c>
      <c r="F899" s="417">
        <v>0.51045090999999998</v>
      </c>
      <c r="G899" s="418">
        <v>0.2598750105</v>
      </c>
      <c r="H899" s="437">
        <v>1.3507973904694666</v>
      </c>
      <c r="I899" s="417">
        <v>1.4784275600000001</v>
      </c>
      <c r="J899" s="418">
        <v>2.6412791234999999</v>
      </c>
      <c r="K899" s="437">
        <v>7.2854021608072106</v>
      </c>
      <c r="L899" s="420"/>
      <c r="M899" s="421"/>
      <c r="N899" s="437">
        <v>5.4860259471379612E-3</v>
      </c>
      <c r="O899" s="417">
        <v>9.4809480000000002E-2</v>
      </c>
      <c r="P899" s="418">
        <v>6.1641163499999999E-2</v>
      </c>
      <c r="Q899" s="437">
        <v>0.77284954179932952</v>
      </c>
      <c r="R899" s="422"/>
      <c r="S899" s="423"/>
      <c r="T899" s="437">
        <v>757.74981010673844</v>
      </c>
      <c r="U899" s="417">
        <v>6.1297467071935155E-4</v>
      </c>
      <c r="V899" s="418">
        <v>8.5430352921310362E-4</v>
      </c>
      <c r="W899" s="437">
        <v>2.7774630047606207E-3</v>
      </c>
      <c r="X899" s="417">
        <v>7.2521479229989872E-4</v>
      </c>
      <c r="Y899" s="418">
        <v>1.0107279635258358E-3</v>
      </c>
      <c r="Z899" s="437">
        <v>3.399687573658731E-3</v>
      </c>
      <c r="AA899" s="417">
        <v>6.2782411999999996E-3</v>
      </c>
      <c r="AB899" s="418">
        <v>5.114315415E-3</v>
      </c>
      <c r="AC899" s="437">
        <v>4.7723433562090897E-2</v>
      </c>
      <c r="AD899" s="417">
        <v>1.7863472E-3</v>
      </c>
      <c r="AE899" s="418">
        <v>9.2769095999999996E-4</v>
      </c>
      <c r="AF899" s="437">
        <v>8.8869040144575109E-3</v>
      </c>
      <c r="AG899" s="417">
        <v>1.0207988499999999E-2</v>
      </c>
      <c r="AH899" s="418">
        <v>4.2334053099999996E-3</v>
      </c>
      <c r="AI899" s="437">
        <v>1.0515918008766523E-2</v>
      </c>
      <c r="AJ899" s="417">
        <v>4.5930379999999998E-3</v>
      </c>
      <c r="AK899" s="418">
        <v>2.0595868799999999E-3</v>
      </c>
      <c r="AL899" s="437">
        <v>3.9159226988445782E-3</v>
      </c>
      <c r="AM899" s="417">
        <v>1.9702247499999999E-2</v>
      </c>
      <c r="AN899" s="418">
        <v>1.4680792885E-2</v>
      </c>
      <c r="AO899" s="437">
        <v>0.10498586759503112</v>
      </c>
      <c r="AP899" s="417">
        <v>9.5109509999999994E-2</v>
      </c>
      <c r="AQ899" s="418">
        <v>6.1846183999999998E-2</v>
      </c>
      <c r="AR899" s="440">
        <v>6.1846183999999998E-2</v>
      </c>
      <c r="AS899" s="422"/>
      <c r="AT899" s="423"/>
      <c r="AU899" s="423"/>
    </row>
    <row r="900" spans="1:47" x14ac:dyDescent="0.2">
      <c r="A900" s="231">
        <v>1997</v>
      </c>
      <c r="B900" s="232">
        <v>16</v>
      </c>
      <c r="C900" s="417">
        <v>1.71063206</v>
      </c>
      <c r="D900" s="418">
        <v>0.73873364750000003</v>
      </c>
      <c r="E900" s="437">
        <v>5.7550171124371721</v>
      </c>
      <c r="F900" s="417">
        <v>0.53512493000000005</v>
      </c>
      <c r="G900" s="418">
        <v>0.26858577750000001</v>
      </c>
      <c r="H900" s="437">
        <v>1.35499261606931</v>
      </c>
      <c r="I900" s="417">
        <v>1.50594541</v>
      </c>
      <c r="J900" s="418">
        <v>2.6463082975000001</v>
      </c>
      <c r="K900" s="437">
        <v>7.2957953666652307</v>
      </c>
      <c r="L900" s="420"/>
      <c r="M900" s="421"/>
      <c r="N900" s="437">
        <v>5.4946070712082306E-3</v>
      </c>
      <c r="O900" s="417">
        <v>9.4809480000000002E-2</v>
      </c>
      <c r="P900" s="418">
        <v>6.1641163499999999E-2</v>
      </c>
      <c r="Q900" s="437">
        <v>0.773048515736103</v>
      </c>
      <c r="R900" s="422"/>
      <c r="S900" s="423"/>
      <c r="T900" s="437">
        <v>759.21228641997516</v>
      </c>
      <c r="U900" s="417">
        <v>6.1297467071935155E-4</v>
      </c>
      <c r="V900" s="418">
        <v>8.5430352921310362E-4</v>
      </c>
      <c r="W900" s="437">
        <v>2.7880981661345641E-3</v>
      </c>
      <c r="X900" s="417">
        <v>7.2521479229989872E-4</v>
      </c>
      <c r="Y900" s="418">
        <v>1.0107279635258358E-3</v>
      </c>
      <c r="Z900" s="437">
        <v>3.4398745739586249E-3</v>
      </c>
      <c r="AA900" s="417">
        <v>6.5808576999999997E-3</v>
      </c>
      <c r="AB900" s="418">
        <v>5.2264682450000001E-3</v>
      </c>
      <c r="AC900" s="437">
        <v>4.7871574917218544E-2</v>
      </c>
      <c r="AD900" s="417">
        <v>1.8726556E-3</v>
      </c>
      <c r="AE900" s="418">
        <v>9.5824269000000005E-4</v>
      </c>
      <c r="AF900" s="437">
        <v>8.9145226415374163E-3</v>
      </c>
      <c r="AG900" s="417">
        <v>1.0700658700000001E-2</v>
      </c>
      <c r="AH900" s="418">
        <v>4.4055429E-3</v>
      </c>
      <c r="AI900" s="437">
        <v>1.0548597474491444E-2</v>
      </c>
      <c r="AJ900" s="417">
        <v>4.8154471999999997E-3</v>
      </c>
      <c r="AK900" s="418">
        <v>2.1375090449999999E-3</v>
      </c>
      <c r="AL900" s="437">
        <v>3.9280881416911143E-3</v>
      </c>
      <c r="AM900" s="417">
        <v>2.06527346E-2</v>
      </c>
      <c r="AN900" s="418">
        <v>1.5029624510000001E-2</v>
      </c>
      <c r="AO900" s="437">
        <v>0.1053121166975861</v>
      </c>
      <c r="AP900" s="417">
        <v>9.5109509999999994E-2</v>
      </c>
      <c r="AQ900" s="418">
        <v>6.1846183999999998E-2</v>
      </c>
      <c r="AR900" s="440">
        <v>6.1846183999999998E-2</v>
      </c>
      <c r="AS900" s="422"/>
      <c r="AT900" s="423"/>
      <c r="AU900" s="423"/>
    </row>
    <row r="901" spans="1:47" x14ac:dyDescent="0.2">
      <c r="A901" s="231">
        <v>1997</v>
      </c>
      <c r="B901" s="232">
        <v>17</v>
      </c>
      <c r="C901" s="417">
        <v>1.77859583</v>
      </c>
      <c r="D901" s="418">
        <v>0.75196911600000005</v>
      </c>
      <c r="E901" s="437">
        <v>5.7625439815714987</v>
      </c>
      <c r="F901" s="417">
        <v>0.55999989999999999</v>
      </c>
      <c r="G901" s="418">
        <v>0.27762921899999998</v>
      </c>
      <c r="H901" s="437">
        <v>1.361053336738298</v>
      </c>
      <c r="I901" s="417">
        <v>1.5325061600000001</v>
      </c>
      <c r="J901" s="418">
        <v>2.6511037105000002</v>
      </c>
      <c r="K901" s="437">
        <v>7.310834585272513</v>
      </c>
      <c r="L901" s="420"/>
      <c r="M901" s="421"/>
      <c r="N901" s="437">
        <v>5.506997482758358E-3</v>
      </c>
      <c r="O901" s="417">
        <v>9.4809480000000002E-2</v>
      </c>
      <c r="P901" s="418">
        <v>6.1641163499999999E-2</v>
      </c>
      <c r="Q901" s="437">
        <v>0.77333426175424635</v>
      </c>
      <c r="R901" s="422"/>
      <c r="S901" s="423"/>
      <c r="T901" s="437">
        <v>760.74152600119464</v>
      </c>
      <c r="U901" s="417">
        <v>6.1297467071935155E-4</v>
      </c>
      <c r="V901" s="418">
        <v>8.5430352921310362E-4</v>
      </c>
      <c r="W901" s="437">
        <v>2.8005778791427354E-3</v>
      </c>
      <c r="X901" s="417">
        <v>7.2521479229989872E-4</v>
      </c>
      <c r="Y901" s="418">
        <v>1.0107279635258358E-3</v>
      </c>
      <c r="Z901" s="437">
        <v>3.4978934788648321E-3</v>
      </c>
      <c r="AA901" s="417">
        <v>6.8884000999999999E-3</v>
      </c>
      <c r="AB901" s="418">
        <v>5.3417945200000001E-3</v>
      </c>
      <c r="AC901" s="437">
        <v>4.8085771230481758E-2</v>
      </c>
      <c r="AD901" s="417">
        <v>1.9603607000000002E-3</v>
      </c>
      <c r="AE901" s="418">
        <v>9.8995342500000005E-4</v>
      </c>
      <c r="AF901" s="437">
        <v>8.9543998028381207E-3</v>
      </c>
      <c r="AG901" s="417">
        <v>1.12008378E-2</v>
      </c>
      <c r="AH901" s="418">
        <v>4.5835372800000001E-3</v>
      </c>
      <c r="AI901" s="437">
        <v>1.0595763811855129E-2</v>
      </c>
      <c r="AJ901" s="417">
        <v>5.0403339999999996E-3</v>
      </c>
      <c r="AK901" s="418">
        <v>2.2179605350000002E-3</v>
      </c>
      <c r="AL901" s="437">
        <v>3.9456597696757977E-3</v>
      </c>
      <c r="AM901" s="417">
        <v>2.1616500399999999E-2</v>
      </c>
      <c r="AN901" s="418">
        <v>1.538880166E-2</v>
      </c>
      <c r="AO901" s="437">
        <v>0.10578325543207434</v>
      </c>
      <c r="AP901" s="417">
        <v>9.5109509999999994E-2</v>
      </c>
      <c r="AQ901" s="418">
        <v>6.1846183999999998E-2</v>
      </c>
      <c r="AR901" s="440">
        <v>6.1846183999999998E-2</v>
      </c>
      <c r="AS901" s="422"/>
      <c r="AT901" s="423"/>
      <c r="AU901" s="423"/>
    </row>
    <row r="902" spans="1:47" x14ac:dyDescent="0.2">
      <c r="A902" s="231">
        <v>1997</v>
      </c>
      <c r="B902" s="232">
        <v>18</v>
      </c>
      <c r="C902" s="417">
        <v>1.8489395799999999</v>
      </c>
      <c r="D902" s="418">
        <v>0.76595301800000004</v>
      </c>
      <c r="E902" s="437">
        <v>5.5719517254848183</v>
      </c>
      <c r="F902" s="417">
        <v>0.58544081999999997</v>
      </c>
      <c r="G902" s="418">
        <v>0.2869978145</v>
      </c>
      <c r="H902" s="437">
        <v>1.3197025417133792</v>
      </c>
      <c r="I902" s="417">
        <v>1.55824323</v>
      </c>
      <c r="J902" s="418">
        <v>2.6557061614999999</v>
      </c>
      <c r="K902" s="437">
        <v>7.3681308127400245</v>
      </c>
      <c r="L902" s="420"/>
      <c r="M902" s="421"/>
      <c r="N902" s="437">
        <v>5.7828120651750433E-3</v>
      </c>
      <c r="O902" s="417">
        <v>9.4809480000000002E-2</v>
      </c>
      <c r="P902" s="418">
        <v>6.1641163499999999E-2</v>
      </c>
      <c r="Q902" s="437">
        <v>0.74246875794516898</v>
      </c>
      <c r="R902" s="422"/>
      <c r="S902" s="423"/>
      <c r="T902" s="437">
        <v>762.32788793555687</v>
      </c>
      <c r="U902" s="417">
        <v>6.1297467071935155E-4</v>
      </c>
      <c r="V902" s="418">
        <v>8.5430352921310362E-4</v>
      </c>
      <c r="W902" s="437">
        <v>2.7155000531728806E-3</v>
      </c>
      <c r="X902" s="417">
        <v>7.2521479229989872E-4</v>
      </c>
      <c r="Y902" s="418">
        <v>1.0107279635258358E-3</v>
      </c>
      <c r="Z902" s="437">
        <v>3.5636886871963681E-3</v>
      </c>
      <c r="AA902" s="417">
        <v>7.2002643000000002E-3</v>
      </c>
      <c r="AB902" s="418">
        <v>5.4614089299999998E-3</v>
      </c>
      <c r="AC902" s="437">
        <v>4.6624898226112939E-2</v>
      </c>
      <c r="AD902" s="417">
        <v>2.0486192999999999E-3</v>
      </c>
      <c r="AE902" s="418">
        <v>1.0227868350000001E-3</v>
      </c>
      <c r="AF902" s="437">
        <v>8.6823492797310949E-3</v>
      </c>
      <c r="AG902" s="417">
        <v>1.17074743E-2</v>
      </c>
      <c r="AH902" s="418">
        <v>4.7693397900000004E-3</v>
      </c>
      <c r="AI902" s="437">
        <v>1.0273875875613228E-2</v>
      </c>
      <c r="AJ902" s="417">
        <v>5.2680701999999998E-3</v>
      </c>
      <c r="AK902" s="418">
        <v>2.3017548199999998E-3</v>
      </c>
      <c r="AL902" s="437">
        <v>3.8257837719847501E-3</v>
      </c>
      <c r="AM902" s="417">
        <v>2.2595760100000001E-2</v>
      </c>
      <c r="AN902" s="418">
        <v>1.5760860434999999E-2</v>
      </c>
      <c r="AO902" s="437">
        <v>0.10256950604878785</v>
      </c>
      <c r="AP902" s="417">
        <v>9.5109509999999994E-2</v>
      </c>
      <c r="AQ902" s="418">
        <v>6.1846183999999998E-2</v>
      </c>
      <c r="AR902" s="440">
        <v>6.1846183999999998E-2</v>
      </c>
      <c r="AS902" s="422"/>
      <c r="AT902" s="423"/>
      <c r="AU902" s="423"/>
    </row>
    <row r="903" spans="1:47" x14ac:dyDescent="0.2">
      <c r="A903" s="231">
        <v>1997</v>
      </c>
      <c r="B903" s="232">
        <v>19</v>
      </c>
      <c r="C903" s="417">
        <v>1.9213446599999999</v>
      </c>
      <c r="D903" s="418">
        <v>0.78070075149999996</v>
      </c>
      <c r="E903" s="437">
        <v>5.5703318095343617</v>
      </c>
      <c r="F903" s="417">
        <v>0.61123247000000003</v>
      </c>
      <c r="G903" s="418">
        <v>0.2968216635</v>
      </c>
      <c r="H903" s="437">
        <v>1.3260760378695526</v>
      </c>
      <c r="I903" s="417">
        <v>1.5832202399999999</v>
      </c>
      <c r="J903" s="418">
        <v>2.660192103</v>
      </c>
      <c r="K903" s="437">
        <v>7.3765151266276012</v>
      </c>
      <c r="L903" s="420"/>
      <c r="M903" s="421"/>
      <c r="N903" s="437">
        <v>5.796131071401118E-3</v>
      </c>
      <c r="O903" s="417">
        <v>9.4809480000000002E-2</v>
      </c>
      <c r="P903" s="418">
        <v>6.1641163499999999E-2</v>
      </c>
      <c r="Q903" s="437">
        <v>0.74279290647624607</v>
      </c>
      <c r="R903" s="422"/>
      <c r="S903" s="423"/>
      <c r="T903" s="437">
        <v>763.64265033962761</v>
      </c>
      <c r="U903" s="417">
        <v>6.1297467071935155E-4</v>
      </c>
      <c r="V903" s="418">
        <v>8.5430352921310362E-4</v>
      </c>
      <c r="W903" s="437">
        <v>2.7286129754973245E-3</v>
      </c>
      <c r="X903" s="417">
        <v>7.2521479229989872E-4</v>
      </c>
      <c r="Y903" s="418">
        <v>1.0107279635258358E-3</v>
      </c>
      <c r="Z903" s="437">
        <v>3.6323232524420042E-3</v>
      </c>
      <c r="AA903" s="417">
        <v>7.5179733000000004E-3</v>
      </c>
      <c r="AB903" s="418">
        <v>5.585915835E-3</v>
      </c>
      <c r="AC903" s="437">
        <v>4.6849957068268444E-2</v>
      </c>
      <c r="AD903" s="417">
        <v>2.1392451000000002E-3</v>
      </c>
      <c r="AE903" s="418">
        <v>1.0572662100000001E-3</v>
      </c>
      <c r="AF903" s="437">
        <v>8.7242818761493444E-3</v>
      </c>
      <c r="AG903" s="417">
        <v>1.22236494E-2</v>
      </c>
      <c r="AH903" s="418">
        <v>4.9634492049999996E-3</v>
      </c>
      <c r="AI903" s="437">
        <v>1.032347287365E-2</v>
      </c>
      <c r="AJ903" s="417">
        <v>5.5007566999999997E-3</v>
      </c>
      <c r="AK903" s="418">
        <v>2.3894451850000002E-3</v>
      </c>
      <c r="AL903" s="437">
        <v>3.8442531942048533E-3</v>
      </c>
      <c r="AM903" s="417">
        <v>2.35924588E-2</v>
      </c>
      <c r="AN903" s="418">
        <v>1.6148886585000001E-2</v>
      </c>
      <c r="AO903" s="437">
        <v>0.10306459758231644</v>
      </c>
      <c r="AP903" s="417">
        <v>9.5109509999999994E-2</v>
      </c>
      <c r="AQ903" s="418">
        <v>6.1846183999999998E-2</v>
      </c>
      <c r="AR903" s="440">
        <v>6.1846183999999998E-2</v>
      </c>
      <c r="AS903" s="422"/>
      <c r="AT903" s="423"/>
      <c r="AU903" s="423"/>
    </row>
    <row r="904" spans="1:47" x14ac:dyDescent="0.2">
      <c r="A904" s="231">
        <v>1997</v>
      </c>
      <c r="B904" s="232">
        <v>20</v>
      </c>
      <c r="C904" s="417">
        <v>1.99643225</v>
      </c>
      <c r="D904" s="418">
        <v>0.79635641749999997</v>
      </c>
      <c r="E904" s="437">
        <v>5.5789117995498385</v>
      </c>
      <c r="F904" s="417">
        <v>0.63760313000000002</v>
      </c>
      <c r="G904" s="418">
        <v>0.30709597799999999</v>
      </c>
      <c r="H904" s="437">
        <v>1.3329997138381418</v>
      </c>
      <c r="I904" s="417">
        <v>1.6075553899999999</v>
      </c>
      <c r="J904" s="418">
        <v>2.6645256465</v>
      </c>
      <c r="K904" s="437">
        <v>7.3943767341855704</v>
      </c>
      <c r="L904" s="420"/>
      <c r="M904" s="421"/>
      <c r="N904" s="437">
        <v>5.8114809226076022E-3</v>
      </c>
      <c r="O904" s="417">
        <v>9.4809480000000002E-2</v>
      </c>
      <c r="P904" s="418">
        <v>6.1641163499999999E-2</v>
      </c>
      <c r="Q904" s="437">
        <v>0.7431141893687363</v>
      </c>
      <c r="R904" s="422"/>
      <c r="S904" s="423"/>
      <c r="T904" s="437">
        <v>765.2298296935536</v>
      </c>
      <c r="U904" s="417">
        <v>6.1297467071935155E-4</v>
      </c>
      <c r="V904" s="418">
        <v>8.5430352921310362E-4</v>
      </c>
      <c r="W904" s="437">
        <v>2.7428596535497484E-3</v>
      </c>
      <c r="X904" s="417">
        <v>7.2521479229989872E-4</v>
      </c>
      <c r="Y904" s="418">
        <v>1.0107279635258358E-3</v>
      </c>
      <c r="Z904" s="437">
        <v>3.7010771116781642E-3</v>
      </c>
      <c r="AA904" s="417">
        <v>7.8413758999999993E-3</v>
      </c>
      <c r="AB904" s="418">
        <v>5.7159145449999999E-3</v>
      </c>
      <c r="AC904" s="437">
        <v>4.7094595288982639E-2</v>
      </c>
      <c r="AD904" s="417">
        <v>2.2317699000000001E-3</v>
      </c>
      <c r="AE904" s="418">
        <v>1.093157815E-3</v>
      </c>
      <c r="AF904" s="437">
        <v>8.7698135943212411E-3</v>
      </c>
      <c r="AG904" s="417">
        <v>1.27512227E-2</v>
      </c>
      <c r="AH904" s="418">
        <v>5.1675249600000002E-3</v>
      </c>
      <c r="AI904" s="437">
        <v>1.0377353399396804E-2</v>
      </c>
      <c r="AJ904" s="417">
        <v>5.7382628999999999E-3</v>
      </c>
      <c r="AK904" s="418">
        <v>2.4815105099999998E-3</v>
      </c>
      <c r="AL904" s="437">
        <v>3.8643303637560461E-3</v>
      </c>
      <c r="AM904" s="417">
        <v>2.4610013300000001E-2</v>
      </c>
      <c r="AN904" s="418">
        <v>1.6554426444999999E-2</v>
      </c>
      <c r="AO904" s="437">
        <v>0.10360252160696987</v>
      </c>
      <c r="AP904" s="417">
        <v>9.5109509999999994E-2</v>
      </c>
      <c r="AQ904" s="418">
        <v>6.1846183999999998E-2</v>
      </c>
      <c r="AR904" s="440">
        <v>6.1846183999999998E-2</v>
      </c>
      <c r="AS904" s="422"/>
      <c r="AT904" s="423"/>
      <c r="AU904" s="423"/>
    </row>
    <row r="905" spans="1:47" x14ac:dyDescent="0.2">
      <c r="A905" s="231">
        <v>1997</v>
      </c>
      <c r="B905" s="232">
        <v>21</v>
      </c>
      <c r="C905" s="417">
        <v>2.0740917099999998</v>
      </c>
      <c r="D905" s="418">
        <v>0.81302974750000001</v>
      </c>
      <c r="E905" s="437">
        <v>5.5873634246109214</v>
      </c>
      <c r="F905" s="417">
        <v>0.66453757000000002</v>
      </c>
      <c r="G905" s="418">
        <v>0.31793922600000002</v>
      </c>
      <c r="H905" s="437">
        <v>1.3398111005153619</v>
      </c>
      <c r="I905" s="417">
        <v>1.6311491300000001</v>
      </c>
      <c r="J905" s="418">
        <v>2.6687597605</v>
      </c>
      <c r="K905" s="437">
        <v>7.4119708309906667</v>
      </c>
      <c r="L905" s="420"/>
      <c r="M905" s="421"/>
      <c r="N905" s="437">
        <v>5.8265942423706956E-3</v>
      </c>
      <c r="O905" s="417">
        <v>9.4809480000000002E-2</v>
      </c>
      <c r="P905" s="418">
        <v>6.1641163499999999E-2</v>
      </c>
      <c r="Q905" s="437">
        <v>0.74343295603930548</v>
      </c>
      <c r="R905" s="422"/>
      <c r="S905" s="423"/>
      <c r="T905" s="437">
        <v>766.77236689317022</v>
      </c>
      <c r="U905" s="417">
        <v>6.1297467071935155E-4</v>
      </c>
      <c r="V905" s="418">
        <v>8.5430352921310362E-4</v>
      </c>
      <c r="W905" s="437">
        <v>2.758006123304335E-3</v>
      </c>
      <c r="X905" s="417">
        <v>7.2521479229989872E-4</v>
      </c>
      <c r="Y905" s="418">
        <v>1.0107279635258358E-3</v>
      </c>
      <c r="Z905" s="437">
        <v>3.7686492075337235E-3</v>
      </c>
      <c r="AA905" s="417">
        <v>8.1739654999999998E-3</v>
      </c>
      <c r="AB905" s="418">
        <v>5.8524436150000003E-3</v>
      </c>
      <c r="AC905" s="437">
        <v>4.7335172943552564E-2</v>
      </c>
      <c r="AD905" s="417">
        <v>2.3263757000000001E-3</v>
      </c>
      <c r="AE905" s="418">
        <v>1.131136325E-3</v>
      </c>
      <c r="AF905" s="437">
        <v>8.8146242771808929E-3</v>
      </c>
      <c r="AG905" s="417">
        <v>1.3290595699999999E-2</v>
      </c>
      <c r="AH905" s="418">
        <v>5.3829902299999998E-3</v>
      </c>
      <c r="AI905" s="437">
        <v>1.043038242540098E-2</v>
      </c>
      <c r="AJ905" s="417">
        <v>5.9810352999999997E-3</v>
      </c>
      <c r="AK905" s="418">
        <v>2.5787882650000001E-3</v>
      </c>
      <c r="AL905" s="437">
        <v>3.8840726414033503E-3</v>
      </c>
      <c r="AM905" s="417">
        <v>2.56499556E-2</v>
      </c>
      <c r="AN905" s="418">
        <v>1.6980369780000001E-2</v>
      </c>
      <c r="AO905" s="437">
        <v>0.10413204986849424</v>
      </c>
      <c r="AP905" s="417">
        <v>9.5109509999999994E-2</v>
      </c>
      <c r="AQ905" s="418">
        <v>6.1846183999999998E-2</v>
      </c>
      <c r="AR905" s="440">
        <v>6.1846183999999998E-2</v>
      </c>
      <c r="AS905" s="422"/>
      <c r="AT905" s="423"/>
      <c r="AU905" s="423"/>
    </row>
    <row r="906" spans="1:47" x14ac:dyDescent="0.2">
      <c r="A906" s="231">
        <v>1997</v>
      </c>
      <c r="B906" s="232">
        <v>22</v>
      </c>
      <c r="C906" s="417">
        <v>2.1547496900000001</v>
      </c>
      <c r="D906" s="418">
        <v>0.83080296350000005</v>
      </c>
      <c r="E906" s="437">
        <v>5.5953899750958849</v>
      </c>
      <c r="F906" s="417">
        <v>0.69210421</v>
      </c>
      <c r="G906" s="418">
        <v>0.32942002650000002</v>
      </c>
      <c r="H906" s="437">
        <v>1.3462770129802335</v>
      </c>
      <c r="I906" s="417">
        <v>1.6541140599999999</v>
      </c>
      <c r="J906" s="418">
        <v>2.6729219940000002</v>
      </c>
      <c r="K906" s="437">
        <v>7.4286628852537548</v>
      </c>
      <c r="L906" s="420"/>
      <c r="M906" s="421"/>
      <c r="N906" s="437">
        <v>5.8409481988275728E-3</v>
      </c>
      <c r="O906" s="417">
        <v>9.4809480000000002E-2</v>
      </c>
      <c r="P906" s="418">
        <v>6.1641163499999999E-2</v>
      </c>
      <c r="Q906" s="437">
        <v>0.74373473080015629</v>
      </c>
      <c r="R906" s="422"/>
      <c r="S906" s="423"/>
      <c r="T906" s="437">
        <v>768.22091181772873</v>
      </c>
      <c r="U906" s="417">
        <v>6.1297467071935155E-4</v>
      </c>
      <c r="V906" s="418">
        <v>8.5430352921310362E-4</v>
      </c>
      <c r="W906" s="437">
        <v>2.771321825032474E-3</v>
      </c>
      <c r="X906" s="417">
        <v>7.2521479229989872E-4</v>
      </c>
      <c r="Y906" s="418">
        <v>1.0107279635258358E-3</v>
      </c>
      <c r="Z906" s="437">
        <v>3.8328353534019758E-3</v>
      </c>
      <c r="AA906" s="417">
        <v>8.5140029999999992E-3</v>
      </c>
      <c r="AB906" s="418">
        <v>5.9963543100000002E-3</v>
      </c>
      <c r="AC906" s="437">
        <v>4.7563744743573597E-2</v>
      </c>
      <c r="AD906" s="417">
        <v>2.4221118000000001E-3</v>
      </c>
      <c r="AE906" s="418">
        <v>1.171185735E-3</v>
      </c>
      <c r="AF906" s="437">
        <v>8.8571756246756481E-3</v>
      </c>
      <c r="AG906" s="417">
        <v>1.3843024900000001E-2</v>
      </c>
      <c r="AH906" s="418">
        <v>5.6109720500000003E-3</v>
      </c>
      <c r="AI906" s="437">
        <v>1.0480729232394388E-2</v>
      </c>
      <c r="AJ906" s="417">
        <v>6.2297578999999997E-3</v>
      </c>
      <c r="AK906" s="418">
        <v>2.6815888150000002E-3</v>
      </c>
      <c r="AL906" s="437">
        <v>3.9028201628133362E-3</v>
      </c>
      <c r="AM906" s="417">
        <v>2.6717382099999999E-2</v>
      </c>
      <c r="AN906" s="418">
        <v>1.7430220650000001E-2</v>
      </c>
      <c r="AO906" s="437">
        <v>0.1046346246357274</v>
      </c>
      <c r="AP906" s="417">
        <v>9.5109509999999994E-2</v>
      </c>
      <c r="AQ906" s="418">
        <v>6.1846183999999998E-2</v>
      </c>
      <c r="AR906" s="440">
        <v>6.1846183999999998E-2</v>
      </c>
      <c r="AS906" s="422"/>
      <c r="AT906" s="423"/>
      <c r="AU906" s="423"/>
    </row>
    <row r="907" spans="1:47" x14ac:dyDescent="0.2">
      <c r="A907" s="231">
        <v>1997</v>
      </c>
      <c r="B907" s="232">
        <v>23</v>
      </c>
      <c r="C907" s="417">
        <v>2.2384293300000002</v>
      </c>
      <c r="D907" s="418">
        <v>0.84978125900000001</v>
      </c>
      <c r="E907" s="437">
        <v>5.6026183607285454</v>
      </c>
      <c r="F907" s="417">
        <v>0.72051268999999996</v>
      </c>
      <c r="G907" s="418">
        <v>0.34159365549999998</v>
      </c>
      <c r="H907" s="437">
        <v>1.3521018670842639</v>
      </c>
      <c r="I907" s="417">
        <v>1.67672113</v>
      </c>
      <c r="J907" s="418">
        <v>2.6770322955000001</v>
      </c>
      <c r="K907" s="437">
        <v>7.4436943174020094</v>
      </c>
      <c r="L907" s="420"/>
      <c r="M907" s="421"/>
      <c r="N907" s="437">
        <v>5.8538849077291039E-3</v>
      </c>
      <c r="O907" s="417">
        <v>9.4809480000000002E-2</v>
      </c>
      <c r="P907" s="418">
        <v>6.1641163499999999E-2</v>
      </c>
      <c r="Q907" s="437">
        <v>0.7440061213275555</v>
      </c>
      <c r="R907" s="422"/>
      <c r="S907" s="423"/>
      <c r="T907" s="437">
        <v>769.51258467478692</v>
      </c>
      <c r="U907" s="417">
        <v>6.1297467071935155E-4</v>
      </c>
      <c r="V907" s="418">
        <v>8.5430352921310362E-4</v>
      </c>
      <c r="W907" s="437">
        <v>2.7833163202363718E-3</v>
      </c>
      <c r="X907" s="417">
        <v>7.2521479229989872E-4</v>
      </c>
      <c r="Y907" s="418">
        <v>1.0107279635258358E-3</v>
      </c>
      <c r="Z907" s="437">
        <v>3.8906373608071899E-3</v>
      </c>
      <c r="AA907" s="417">
        <v>8.8624218000000008E-3</v>
      </c>
      <c r="AB907" s="418">
        <v>6.1487839400000003E-3</v>
      </c>
      <c r="AC907" s="437">
        <v>4.7769545970444312E-2</v>
      </c>
      <c r="AD907" s="417">
        <v>2.5224563999999999E-3</v>
      </c>
      <c r="AE907" s="418">
        <v>1.213903675E-3</v>
      </c>
      <c r="AF907" s="437">
        <v>8.8954951578405165E-3</v>
      </c>
      <c r="AG907" s="417">
        <v>1.44095444E-2</v>
      </c>
      <c r="AH907" s="418">
        <v>5.8528217999999996E-3</v>
      </c>
      <c r="AI907" s="437">
        <v>1.0526088401023329E-2</v>
      </c>
      <c r="AJ907" s="417">
        <v>6.4849330999999996E-3</v>
      </c>
      <c r="AK907" s="418">
        <v>2.79057055E-3</v>
      </c>
      <c r="AL907" s="437">
        <v>3.9197041525372758E-3</v>
      </c>
      <c r="AM907" s="417">
        <v>2.7811297299999999E-2</v>
      </c>
      <c r="AN907" s="418">
        <v>1.790643372E-2</v>
      </c>
      <c r="AO907" s="437">
        <v>0.10508725916039421</v>
      </c>
      <c r="AP907" s="417">
        <v>9.5109509999999994E-2</v>
      </c>
      <c r="AQ907" s="418">
        <v>6.1846183999999998E-2</v>
      </c>
      <c r="AR907" s="440">
        <v>6.1846183999999998E-2</v>
      </c>
      <c r="AS907" s="422"/>
      <c r="AT907" s="423"/>
      <c r="AU907" s="423"/>
    </row>
    <row r="908" spans="1:47" x14ac:dyDescent="0.2">
      <c r="A908" s="231">
        <v>1997</v>
      </c>
      <c r="B908" s="232">
        <v>24</v>
      </c>
      <c r="C908" s="417">
        <v>2.3253833699999999</v>
      </c>
      <c r="D908" s="418">
        <v>0.87017039299999999</v>
      </c>
      <c r="E908" s="437">
        <v>5.6086598669295231</v>
      </c>
      <c r="F908" s="417">
        <v>0.74970097000000002</v>
      </c>
      <c r="G908" s="418">
        <v>0.35452890450000002</v>
      </c>
      <c r="H908" s="437">
        <v>1.356971185870808</v>
      </c>
      <c r="I908" s="417">
        <v>1.69876564</v>
      </c>
      <c r="J908" s="418">
        <v>2.6811092224999999</v>
      </c>
      <c r="K908" s="437">
        <v>7.4562444417043476</v>
      </c>
      <c r="L908" s="420"/>
      <c r="M908" s="421"/>
      <c r="N908" s="437">
        <v>5.864713414691078E-3</v>
      </c>
      <c r="O908" s="417">
        <v>9.4809480000000002E-2</v>
      </c>
      <c r="P908" s="418">
        <v>6.1641163499999999E-2</v>
      </c>
      <c r="Q908" s="437">
        <v>0.74423413324847998</v>
      </c>
      <c r="R908" s="422"/>
      <c r="S908" s="423"/>
      <c r="T908" s="437">
        <v>770.58230299957461</v>
      </c>
      <c r="U908" s="417">
        <v>6.1297467071935155E-4</v>
      </c>
      <c r="V908" s="418">
        <v>8.5430352921310362E-4</v>
      </c>
      <c r="W908" s="437">
        <v>2.7933491107025353E-3</v>
      </c>
      <c r="X908" s="417">
        <v>7.2521479229989872E-4</v>
      </c>
      <c r="Y908" s="418">
        <v>1.0107279635258358E-3</v>
      </c>
      <c r="Z908" s="437">
        <v>3.9390366535305699E-3</v>
      </c>
      <c r="AA908" s="417">
        <v>9.2212588999999994E-3</v>
      </c>
      <c r="AB908" s="418">
        <v>6.3103712500000003E-3</v>
      </c>
      <c r="AC908" s="437">
        <v>4.7941633417336198E-2</v>
      </c>
      <c r="AD908" s="417">
        <v>2.6238008000000002E-3</v>
      </c>
      <c r="AE908" s="418">
        <v>1.2593109050000001E-3</v>
      </c>
      <c r="AF908" s="437">
        <v>8.9275351410072895E-3</v>
      </c>
      <c r="AG908" s="417">
        <v>1.49933615E-2</v>
      </c>
      <c r="AH908" s="418">
        <v>6.1107300899999996E-3</v>
      </c>
      <c r="AI908" s="437">
        <v>1.0563999416301833E-2</v>
      </c>
      <c r="AJ908" s="417">
        <v>6.7472143000000002E-3</v>
      </c>
      <c r="AK908" s="418">
        <v>2.9068908550000001E-3</v>
      </c>
      <c r="AL908" s="437">
        <v>3.9338169239934301E-3</v>
      </c>
      <c r="AM908" s="417">
        <v>2.89368318E-2</v>
      </c>
      <c r="AN908" s="418">
        <v>1.8412177960000001E-2</v>
      </c>
      <c r="AO908" s="437">
        <v>0.10546584634164959</v>
      </c>
      <c r="AP908" s="417">
        <v>9.5109509999999994E-2</v>
      </c>
      <c r="AQ908" s="418">
        <v>6.1846183999999998E-2</v>
      </c>
      <c r="AR908" s="440">
        <v>6.1846183999999998E-2</v>
      </c>
      <c r="AS908" s="422"/>
      <c r="AT908" s="423"/>
      <c r="AU908" s="423"/>
    </row>
    <row r="909" spans="1:47" x14ac:dyDescent="0.2">
      <c r="A909" s="231">
        <v>1997</v>
      </c>
      <c r="B909" s="232">
        <v>25</v>
      </c>
      <c r="C909" s="417">
        <v>2.4157565499999998</v>
      </c>
      <c r="D909" s="418">
        <v>0.89200979049999995</v>
      </c>
      <c r="E909" s="437">
        <v>5.6132902196573244</v>
      </c>
      <c r="F909" s="417">
        <v>0.77966827000000005</v>
      </c>
      <c r="G909" s="418">
        <v>0.36834205549999999</v>
      </c>
      <c r="H909" s="437">
        <v>1.3606914129292131</v>
      </c>
      <c r="I909" s="417">
        <v>1.7204025199999999</v>
      </c>
      <c r="J909" s="418">
        <v>2.6852364875000001</v>
      </c>
      <c r="K909" s="437">
        <v>7.4658532660982404</v>
      </c>
      <c r="L909" s="420"/>
      <c r="M909" s="421"/>
      <c r="N909" s="437">
        <v>5.8729692495085349E-3</v>
      </c>
      <c r="O909" s="417">
        <v>9.4809480000000002E-2</v>
      </c>
      <c r="P909" s="418">
        <v>6.1641163499999999E-2</v>
      </c>
      <c r="Q909" s="437">
        <v>0.74440803850849624</v>
      </c>
      <c r="R909" s="422"/>
      <c r="S909" s="423"/>
      <c r="T909" s="437">
        <v>771.39081302534635</v>
      </c>
      <c r="U909" s="417">
        <v>6.1297467071935155E-4</v>
      </c>
      <c r="V909" s="418">
        <v>8.5430352921310362E-4</v>
      </c>
      <c r="W909" s="437">
        <v>2.8010056921652857E-3</v>
      </c>
      <c r="X909" s="417">
        <v>7.2521479229989872E-4</v>
      </c>
      <c r="Y909" s="418">
        <v>1.0107279635258358E-3</v>
      </c>
      <c r="Z909" s="437">
        <v>3.9759351482877483E-3</v>
      </c>
      <c r="AA909" s="417">
        <v>9.5900758999999999E-3</v>
      </c>
      <c r="AB909" s="418">
        <v>6.4823910600000003E-3</v>
      </c>
      <c r="AC909" s="437">
        <v>4.8073008988487216E-2</v>
      </c>
      <c r="AD909" s="417">
        <v>2.7287536999999998E-3</v>
      </c>
      <c r="AE909" s="418">
        <v>1.30761994E-3</v>
      </c>
      <c r="AF909" s="437">
        <v>8.9519989976573691E-3</v>
      </c>
      <c r="AG909" s="417">
        <v>1.55938676E-2</v>
      </c>
      <c r="AH909" s="418">
        <v>6.3858906200000001E-3</v>
      </c>
      <c r="AI909" s="437">
        <v>1.0592954090933714E-2</v>
      </c>
      <c r="AJ909" s="417">
        <v>7.0167661000000003E-3</v>
      </c>
      <c r="AK909" s="418">
        <v>3.0308223850000001E-3</v>
      </c>
      <c r="AL909" s="437">
        <v>3.9446119349718835E-3</v>
      </c>
      <c r="AM909" s="417">
        <v>3.00957993E-2</v>
      </c>
      <c r="AN909" s="418">
        <v>1.8950911715000001E-2</v>
      </c>
      <c r="AO909" s="437">
        <v>0.10575490953749869</v>
      </c>
      <c r="AP909" s="417">
        <v>9.5109509999999994E-2</v>
      </c>
      <c r="AQ909" s="418">
        <v>6.1846183999999998E-2</v>
      </c>
      <c r="AR909" s="440">
        <v>6.1846183999999998E-2</v>
      </c>
      <c r="AS909" s="422"/>
      <c r="AT909" s="423"/>
      <c r="AU909" s="423"/>
    </row>
    <row r="910" spans="1:47" x14ac:dyDescent="0.2">
      <c r="A910" s="231">
        <v>1997</v>
      </c>
      <c r="B910" s="232">
        <v>26</v>
      </c>
      <c r="C910" s="417">
        <v>2.4157565499999998</v>
      </c>
      <c r="D910" s="418">
        <v>0.89200979049999995</v>
      </c>
      <c r="E910" s="437">
        <v>5.6162220202131721</v>
      </c>
      <c r="F910" s="417">
        <v>0.77966827000000005</v>
      </c>
      <c r="G910" s="418">
        <v>0.36834205549999999</v>
      </c>
      <c r="H910" s="437">
        <v>1.3630441138500058</v>
      </c>
      <c r="I910" s="417">
        <v>1.7204025199999999</v>
      </c>
      <c r="J910" s="418">
        <v>2.6852364875000001</v>
      </c>
      <c r="K910" s="437">
        <v>7.4719317465631256</v>
      </c>
      <c r="L910" s="420"/>
      <c r="M910" s="421"/>
      <c r="N910" s="437">
        <v>5.878187949141204E-3</v>
      </c>
      <c r="O910" s="417">
        <v>9.4809480000000002E-2</v>
      </c>
      <c r="P910" s="418">
        <v>6.1641163499999999E-2</v>
      </c>
      <c r="Q910" s="437">
        <v>0.74451954982568425</v>
      </c>
      <c r="R910" s="422"/>
      <c r="S910" s="423"/>
      <c r="T910" s="437">
        <v>771.87867704080952</v>
      </c>
      <c r="U910" s="417">
        <v>6.1297467071935155E-4</v>
      </c>
      <c r="V910" s="418">
        <v>8.5430352921310362E-4</v>
      </c>
      <c r="W910" s="437">
        <v>2.8058474393423804E-3</v>
      </c>
      <c r="X910" s="417">
        <v>7.2521479229989872E-4</v>
      </c>
      <c r="Y910" s="418">
        <v>1.0107279635258358E-3</v>
      </c>
      <c r="Z910" s="437">
        <v>3.9992657633834945E-3</v>
      </c>
      <c r="AA910" s="417">
        <v>9.5900758999999999E-3</v>
      </c>
      <c r="AB910" s="418">
        <v>6.4823910600000003E-3</v>
      </c>
      <c r="AC910" s="437">
        <v>4.8156082055245214E-2</v>
      </c>
      <c r="AD910" s="417">
        <v>2.7287536999999998E-3</v>
      </c>
      <c r="AE910" s="418">
        <v>1.30761994E-3</v>
      </c>
      <c r="AF910" s="437">
        <v>8.9674876568711058E-3</v>
      </c>
      <c r="AG910" s="417">
        <v>1.55938676E-2</v>
      </c>
      <c r="AH910" s="418">
        <v>6.3858906200000001E-3</v>
      </c>
      <c r="AI910" s="437">
        <v>1.0611258413004237E-2</v>
      </c>
      <c r="AJ910" s="417">
        <v>7.0167661000000003E-3</v>
      </c>
      <c r="AK910" s="418">
        <v>3.0308223850000001E-3</v>
      </c>
      <c r="AL910" s="437">
        <v>3.9514297744522465E-3</v>
      </c>
      <c r="AM910" s="417">
        <v>3.00957993E-2</v>
      </c>
      <c r="AN910" s="418">
        <v>1.8950911715000001E-2</v>
      </c>
      <c r="AO910" s="437">
        <v>0.10593794255266233</v>
      </c>
      <c r="AP910" s="417">
        <v>9.5109509999999994E-2</v>
      </c>
      <c r="AQ910" s="418">
        <v>6.1846183999999998E-2</v>
      </c>
      <c r="AR910" s="440">
        <v>6.1846183999999998E-2</v>
      </c>
      <c r="AS910" s="422"/>
      <c r="AT910" s="423"/>
      <c r="AU910" s="423"/>
    </row>
    <row r="911" spans="1:47" x14ac:dyDescent="0.2">
      <c r="A911" s="231">
        <v>1997</v>
      </c>
      <c r="B911" s="232">
        <v>27</v>
      </c>
      <c r="C911" s="417">
        <v>2.4157565499999998</v>
      </c>
      <c r="D911" s="418">
        <v>0.89200979049999995</v>
      </c>
      <c r="E911" s="437">
        <v>5.6170008383836771</v>
      </c>
      <c r="F911" s="417">
        <v>0.77966827000000005</v>
      </c>
      <c r="G911" s="418">
        <v>0.36834205549999999</v>
      </c>
      <c r="H911" s="437">
        <v>1.3636881985810596</v>
      </c>
      <c r="I911" s="417">
        <v>1.7204025199999999</v>
      </c>
      <c r="J911" s="418">
        <v>2.6852364875000001</v>
      </c>
      <c r="K911" s="437">
        <v>7.4735825191273912</v>
      </c>
      <c r="L911" s="420"/>
      <c r="M911" s="421"/>
      <c r="N911" s="437">
        <v>5.8796227291653281E-3</v>
      </c>
      <c r="O911" s="417">
        <v>9.4809480000000002E-2</v>
      </c>
      <c r="P911" s="418">
        <v>6.1641163499999999E-2</v>
      </c>
      <c r="Q911" s="437">
        <v>0.74454772816001424</v>
      </c>
      <c r="R911" s="422"/>
      <c r="S911" s="423"/>
      <c r="T911" s="437">
        <v>771.9695588429048</v>
      </c>
      <c r="U911" s="417">
        <v>6.1297467071935155E-4</v>
      </c>
      <c r="V911" s="418">
        <v>8.5430352921310362E-4</v>
      </c>
      <c r="W911" s="437">
        <v>2.8071770854043573E-3</v>
      </c>
      <c r="X911" s="417">
        <v>7.2521479229989872E-4</v>
      </c>
      <c r="Y911" s="418">
        <v>1.0107279635258358E-3</v>
      </c>
      <c r="Z911" s="437">
        <v>4.0056705950705079E-3</v>
      </c>
      <c r="AA911" s="417">
        <v>9.5900758999999999E-3</v>
      </c>
      <c r="AB911" s="418">
        <v>6.4823910600000003E-3</v>
      </c>
      <c r="AC911" s="437">
        <v>4.8178907474566088E-2</v>
      </c>
      <c r="AD911" s="417">
        <v>2.7287536999999998E-3</v>
      </c>
      <c r="AE911" s="418">
        <v>1.30761994E-3</v>
      </c>
      <c r="AF911" s="437">
        <v>8.9717194396053638E-3</v>
      </c>
      <c r="AG911" s="417">
        <v>1.55938676E-2</v>
      </c>
      <c r="AH911" s="418">
        <v>6.3858906200000001E-3</v>
      </c>
      <c r="AI911" s="437">
        <v>1.0616264937972525E-2</v>
      </c>
      <c r="AJ911" s="417">
        <v>7.0167661000000003E-3</v>
      </c>
      <c r="AK911" s="418">
        <v>3.0308223850000001E-3</v>
      </c>
      <c r="AL911" s="437">
        <v>3.9532937382434829E-3</v>
      </c>
      <c r="AM911" s="417">
        <v>3.00957993E-2</v>
      </c>
      <c r="AN911" s="418">
        <v>1.8950911715000001E-2</v>
      </c>
      <c r="AO911" s="437">
        <v>0.1059878486390954</v>
      </c>
      <c r="AP911" s="417">
        <v>9.5109509999999994E-2</v>
      </c>
      <c r="AQ911" s="418">
        <v>6.1846183999999998E-2</v>
      </c>
      <c r="AR911" s="440">
        <v>6.1846183999999998E-2</v>
      </c>
      <c r="AS911" s="422"/>
      <c r="AT911" s="423"/>
      <c r="AU911" s="423"/>
    </row>
    <row r="912" spans="1:47" x14ac:dyDescent="0.2">
      <c r="A912" s="231">
        <v>1997</v>
      </c>
      <c r="B912" s="232">
        <v>28</v>
      </c>
      <c r="C912" s="417">
        <v>2.4157565499999998</v>
      </c>
      <c r="D912" s="418">
        <v>0.89200979049999995</v>
      </c>
      <c r="E912" s="437">
        <v>5.6172131504201497</v>
      </c>
      <c r="F912" s="417">
        <v>0.77966827000000005</v>
      </c>
      <c r="G912" s="418">
        <v>0.36834205549999999</v>
      </c>
      <c r="H912" s="437">
        <v>1.363857413896191</v>
      </c>
      <c r="I912" s="417">
        <v>1.7204025199999999</v>
      </c>
      <c r="J912" s="418">
        <v>2.6852364875000001</v>
      </c>
      <c r="K912" s="437">
        <v>7.4740227712883742</v>
      </c>
      <c r="L912" s="420"/>
      <c r="M912" s="421"/>
      <c r="N912" s="437">
        <v>5.8799789785677148E-3</v>
      </c>
      <c r="O912" s="417">
        <v>9.4809480000000002E-2</v>
      </c>
      <c r="P912" s="418">
        <v>6.1641163499999999E-2</v>
      </c>
      <c r="Q912" s="437">
        <v>0.74455520431594391</v>
      </c>
      <c r="R912" s="422"/>
      <c r="S912" s="423"/>
      <c r="T912" s="437">
        <v>771.95729621173666</v>
      </c>
      <c r="U912" s="417">
        <v>6.1297467071935155E-4</v>
      </c>
      <c r="V912" s="418">
        <v>8.5430352921310362E-4</v>
      </c>
      <c r="W912" s="437">
        <v>2.8075237527710323E-3</v>
      </c>
      <c r="X912" s="417">
        <v>7.2521479229989872E-4</v>
      </c>
      <c r="Y912" s="418">
        <v>1.0107279635258358E-3</v>
      </c>
      <c r="Z912" s="437">
        <v>4.007287801000077E-3</v>
      </c>
      <c r="AA912" s="417">
        <v>9.5900758999999999E-3</v>
      </c>
      <c r="AB912" s="418">
        <v>6.4823910600000003E-3</v>
      </c>
      <c r="AC912" s="437">
        <v>4.8184798342335369E-2</v>
      </c>
      <c r="AD912" s="417">
        <v>2.7287536999999998E-3</v>
      </c>
      <c r="AE912" s="418">
        <v>1.30761994E-3</v>
      </c>
      <c r="AF912" s="437">
        <v>8.9728308565231556E-3</v>
      </c>
      <c r="AG912" s="417">
        <v>1.55938676E-2</v>
      </c>
      <c r="AH912" s="418">
        <v>6.3858906200000001E-3</v>
      </c>
      <c r="AI912" s="437">
        <v>1.0617583699927961E-2</v>
      </c>
      <c r="AJ912" s="417">
        <v>7.0167661000000003E-3</v>
      </c>
      <c r="AK912" s="418">
        <v>3.0308223850000001E-3</v>
      </c>
      <c r="AL912" s="437">
        <v>3.9537841116719053E-3</v>
      </c>
      <c r="AM912" s="417">
        <v>3.00957993E-2</v>
      </c>
      <c r="AN912" s="418">
        <v>1.8950911715000001E-2</v>
      </c>
      <c r="AO912" s="437">
        <v>0.10600112268700225</v>
      </c>
      <c r="AP912" s="417">
        <v>9.5109509999999994E-2</v>
      </c>
      <c r="AQ912" s="418">
        <v>6.1846183999999998E-2</v>
      </c>
      <c r="AR912" s="440">
        <v>6.1846183999999998E-2</v>
      </c>
      <c r="AS912" s="422"/>
      <c r="AT912" s="423"/>
      <c r="AU912" s="423"/>
    </row>
    <row r="913" spans="1:47" x14ac:dyDescent="0.2">
      <c r="A913" s="231">
        <v>1997</v>
      </c>
      <c r="B913" s="232">
        <v>29</v>
      </c>
      <c r="C913" s="417">
        <v>2.4157565499999998</v>
      </c>
      <c r="D913" s="418">
        <v>0.89200979049999995</v>
      </c>
      <c r="E913" s="437">
        <v>5.6173676967551076</v>
      </c>
      <c r="F913" s="417">
        <v>0.77966827000000005</v>
      </c>
      <c r="G913" s="418">
        <v>0.36834205549999999</v>
      </c>
      <c r="H913" s="437">
        <v>1.363981000849471</v>
      </c>
      <c r="I913" s="417">
        <v>1.7204025199999999</v>
      </c>
      <c r="J913" s="418">
        <v>2.6852364875000001</v>
      </c>
      <c r="K913" s="437">
        <v>7.4743549552310098</v>
      </c>
      <c r="L913" s="420"/>
      <c r="M913" s="421"/>
      <c r="N913" s="437">
        <v>5.8802752548686478E-3</v>
      </c>
      <c r="O913" s="417">
        <v>9.4809480000000002E-2</v>
      </c>
      <c r="P913" s="418">
        <v>6.1641163499999999E-2</v>
      </c>
      <c r="Q913" s="437">
        <v>0.74456313861629952</v>
      </c>
      <c r="R913" s="422"/>
      <c r="S913" s="423"/>
      <c r="T913" s="437">
        <v>771.93271419224027</v>
      </c>
      <c r="U913" s="417">
        <v>6.1297467071935155E-4</v>
      </c>
      <c r="V913" s="418">
        <v>8.5430352921310362E-4</v>
      </c>
      <c r="W913" s="437">
        <v>2.8077811998045888E-3</v>
      </c>
      <c r="X913" s="417">
        <v>7.2521479229989872E-4</v>
      </c>
      <c r="Y913" s="418">
        <v>1.0107279635258358E-3</v>
      </c>
      <c r="Z913" s="437">
        <v>4.0085797690615791E-3</v>
      </c>
      <c r="AA913" s="417">
        <v>9.5900758999999999E-3</v>
      </c>
      <c r="AB913" s="418">
        <v>6.4823910600000003E-3</v>
      </c>
      <c r="AC913" s="437">
        <v>4.8189235323175303E-2</v>
      </c>
      <c r="AD913" s="417">
        <v>2.7287536999999998E-3</v>
      </c>
      <c r="AE913" s="418">
        <v>1.30761994E-3</v>
      </c>
      <c r="AF913" s="437">
        <v>8.9736458375361625E-3</v>
      </c>
      <c r="AG913" s="417">
        <v>1.55938676E-2</v>
      </c>
      <c r="AH913" s="418">
        <v>6.3858906200000001E-3</v>
      </c>
      <c r="AI913" s="437">
        <v>1.0618547415001074E-2</v>
      </c>
      <c r="AJ913" s="417">
        <v>7.0167661000000003E-3</v>
      </c>
      <c r="AK913" s="418">
        <v>3.0308223850000001E-3</v>
      </c>
      <c r="AL913" s="437">
        <v>3.9541451881649784E-3</v>
      </c>
      <c r="AM913" s="417">
        <v>3.00957993E-2</v>
      </c>
      <c r="AN913" s="418">
        <v>1.8950911715000001E-2</v>
      </c>
      <c r="AO913" s="437">
        <v>0.1060107550807434</v>
      </c>
      <c r="AP913" s="417">
        <v>9.5109509999999994E-2</v>
      </c>
      <c r="AQ913" s="418">
        <v>6.1846183999999998E-2</v>
      </c>
      <c r="AR913" s="440">
        <v>6.1846183999999998E-2</v>
      </c>
      <c r="AS913" s="422"/>
      <c r="AT913" s="423"/>
      <c r="AU913" s="423"/>
    </row>
    <row r="914" spans="1:47" x14ac:dyDescent="0.2">
      <c r="A914" s="231">
        <v>1997</v>
      </c>
      <c r="B914" s="232">
        <v>30</v>
      </c>
      <c r="C914" s="417">
        <v>2.4157565499999998</v>
      </c>
      <c r="D914" s="418">
        <v>0.89200979049999995</v>
      </c>
      <c r="E914" s="437">
        <v>5.6174565957005145</v>
      </c>
      <c r="F914" s="417">
        <v>0.77966827000000005</v>
      </c>
      <c r="G914" s="418">
        <v>0.36834205549999999</v>
      </c>
      <c r="H914" s="437">
        <v>1.3640557074797364</v>
      </c>
      <c r="I914" s="417">
        <v>1.7204025199999999</v>
      </c>
      <c r="J914" s="418">
        <v>2.6852364875000001</v>
      </c>
      <c r="K914" s="437">
        <v>7.4745332592312339</v>
      </c>
      <c r="L914" s="420"/>
      <c r="M914" s="421"/>
      <c r="N914" s="437">
        <v>5.8804387870915031E-3</v>
      </c>
      <c r="O914" s="417">
        <v>9.4809480000000002E-2</v>
      </c>
      <c r="P914" s="418">
        <v>6.1641163499999999E-2</v>
      </c>
      <c r="Q914" s="437">
        <v>0.74456657134357329</v>
      </c>
      <c r="R914" s="422"/>
      <c r="S914" s="423"/>
      <c r="T914" s="437">
        <v>771.90428816728945</v>
      </c>
      <c r="U914" s="417">
        <v>6.1297467071935155E-4</v>
      </c>
      <c r="V914" s="418">
        <v>8.5430352921310362E-4</v>
      </c>
      <c r="W914" s="437">
        <v>2.8079303977072987E-3</v>
      </c>
      <c r="X914" s="417">
        <v>7.2521479229989872E-4</v>
      </c>
      <c r="Y914" s="418">
        <v>1.0107279635258358E-3</v>
      </c>
      <c r="Z914" s="437">
        <v>4.0093107500493823E-3</v>
      </c>
      <c r="AA914" s="417">
        <v>9.5900758999999999E-3</v>
      </c>
      <c r="AB914" s="418">
        <v>6.4823910600000003E-3</v>
      </c>
      <c r="AC914" s="437">
        <v>4.8191793502897678E-2</v>
      </c>
      <c r="AD914" s="417">
        <v>2.7287536999999998E-3</v>
      </c>
      <c r="AE914" s="418">
        <v>1.30761994E-3</v>
      </c>
      <c r="AF914" s="437">
        <v>8.9741384358877317E-3</v>
      </c>
      <c r="AG914" s="417">
        <v>1.55938676E-2</v>
      </c>
      <c r="AH914" s="418">
        <v>6.3858906200000001E-3</v>
      </c>
      <c r="AI914" s="437">
        <v>1.0619139945829581E-2</v>
      </c>
      <c r="AJ914" s="417">
        <v>7.0167661000000003E-3</v>
      </c>
      <c r="AK914" s="418">
        <v>3.0308223850000001E-3</v>
      </c>
      <c r="AL914" s="437">
        <v>3.9543596530816532E-3</v>
      </c>
      <c r="AM914" s="417">
        <v>3.00957993E-2</v>
      </c>
      <c r="AN914" s="418">
        <v>1.8950911715000001E-2</v>
      </c>
      <c r="AO914" s="437">
        <v>0.10601634523765679</v>
      </c>
      <c r="AP914" s="417">
        <v>9.5109509999999994E-2</v>
      </c>
      <c r="AQ914" s="418">
        <v>6.1846183999999998E-2</v>
      </c>
      <c r="AR914" s="440">
        <v>6.1846183999999998E-2</v>
      </c>
      <c r="AS914" s="422"/>
      <c r="AT914" s="423"/>
      <c r="AU914" s="423"/>
    </row>
    <row r="915" spans="1:47" x14ac:dyDescent="0.2">
      <c r="A915" s="231">
        <v>1997</v>
      </c>
      <c r="B915" s="232">
        <v>31</v>
      </c>
      <c r="C915" s="417">
        <v>2.4157565499999998</v>
      </c>
      <c r="D915" s="418">
        <v>0.89200979049999995</v>
      </c>
      <c r="E915" s="437">
        <v>5.6174682777870295</v>
      </c>
      <c r="F915" s="417">
        <v>0.77966827000000005</v>
      </c>
      <c r="G915" s="418">
        <v>0.36834205549999999</v>
      </c>
      <c r="H915" s="437">
        <v>1.3640626861374694</v>
      </c>
      <c r="I915" s="417">
        <v>1.7204025199999999</v>
      </c>
      <c r="J915" s="418">
        <v>2.6852364875000001</v>
      </c>
      <c r="K915" s="437">
        <v>7.4745465328295042</v>
      </c>
      <c r="L915" s="420"/>
      <c r="M915" s="421"/>
      <c r="N915" s="437">
        <v>5.8804530127715641E-3</v>
      </c>
      <c r="O915" s="417">
        <v>9.4809480000000002E-2</v>
      </c>
      <c r="P915" s="418">
        <v>6.1641163499999999E-2</v>
      </c>
      <c r="Q915" s="437">
        <v>0.74456761170100627</v>
      </c>
      <c r="R915" s="422"/>
      <c r="S915" s="423"/>
      <c r="T915" s="437">
        <v>771.87828289678282</v>
      </c>
      <c r="U915" s="417">
        <v>6.1297467071935155E-4</v>
      </c>
      <c r="V915" s="418">
        <v>8.5430352921310362E-4</v>
      </c>
      <c r="W915" s="437">
        <v>2.8079459261167016E-3</v>
      </c>
      <c r="X915" s="417">
        <v>7.2521479229989872E-4</v>
      </c>
      <c r="Y915" s="418">
        <v>1.0107279635258358E-3</v>
      </c>
      <c r="Z915" s="437">
        <v>4.0093590596402707E-3</v>
      </c>
      <c r="AA915" s="417">
        <v>9.5900758999999999E-3</v>
      </c>
      <c r="AB915" s="418">
        <v>6.4823910600000003E-3</v>
      </c>
      <c r="AC915" s="437">
        <v>4.8191990349354036E-2</v>
      </c>
      <c r="AD915" s="417">
        <v>2.7287536999999998E-3</v>
      </c>
      <c r="AE915" s="418">
        <v>1.30761994E-3</v>
      </c>
      <c r="AF915" s="437">
        <v>8.9741768079377102E-3</v>
      </c>
      <c r="AG915" s="417">
        <v>1.55938676E-2</v>
      </c>
      <c r="AH915" s="418">
        <v>6.3858906200000001E-3</v>
      </c>
      <c r="AI915" s="437">
        <v>1.0619175036273994E-2</v>
      </c>
      <c r="AJ915" s="417">
        <v>7.0167661000000003E-3</v>
      </c>
      <c r="AK915" s="418">
        <v>3.0308223850000001E-3</v>
      </c>
      <c r="AL915" s="437">
        <v>3.9543719402916518E-3</v>
      </c>
      <c r="AM915" s="417">
        <v>3.00957993E-2</v>
      </c>
      <c r="AN915" s="418">
        <v>1.8950911715000001E-2</v>
      </c>
      <c r="AO915" s="437">
        <v>0.10601681870712841</v>
      </c>
      <c r="AP915" s="417">
        <v>9.5109509999999994E-2</v>
      </c>
      <c r="AQ915" s="418">
        <v>6.1846183999999998E-2</v>
      </c>
      <c r="AR915" s="440">
        <v>6.1846183999999998E-2</v>
      </c>
      <c r="AS915" s="422"/>
      <c r="AT915" s="423"/>
      <c r="AU915" s="423"/>
    </row>
    <row r="916" spans="1:47" x14ac:dyDescent="0.2">
      <c r="A916" s="231">
        <v>1997</v>
      </c>
      <c r="B916" s="232">
        <v>32</v>
      </c>
      <c r="C916" s="417">
        <v>2.4157565499999998</v>
      </c>
      <c r="D916" s="418">
        <v>0.89200979049999995</v>
      </c>
      <c r="E916" s="419">
        <v>5.6174682777870295</v>
      </c>
      <c r="F916" s="417">
        <v>0.77966827000000005</v>
      </c>
      <c r="G916" s="418">
        <v>0.36834205549999999</v>
      </c>
      <c r="H916" s="419">
        <v>1.3640626861374694</v>
      </c>
      <c r="I916" s="417">
        <v>1.7204025199999999</v>
      </c>
      <c r="J916" s="418">
        <v>2.6852364875000001</v>
      </c>
      <c r="K916" s="419">
        <v>7.4745465328295042</v>
      </c>
      <c r="L916" s="420"/>
      <c r="M916" s="421"/>
      <c r="N916" s="419">
        <v>5.8804530127715641E-3</v>
      </c>
      <c r="O916" s="417">
        <v>9.4809480000000002E-2</v>
      </c>
      <c r="P916" s="418">
        <v>6.1641163499999999E-2</v>
      </c>
      <c r="Q916" s="419">
        <v>0.74456761170100627</v>
      </c>
      <c r="R916" s="425"/>
      <c r="S916" s="426"/>
      <c r="T916" s="419">
        <v>771.87828289678282</v>
      </c>
      <c r="U916" s="417">
        <v>6.1297467071935155E-4</v>
      </c>
      <c r="V916" s="418">
        <v>8.5430352921310362E-4</v>
      </c>
      <c r="W916" s="419">
        <v>2.8079459261167016E-3</v>
      </c>
      <c r="X916" s="417">
        <v>7.2521479229989872E-4</v>
      </c>
      <c r="Y916" s="418">
        <v>1.0107279635258358E-3</v>
      </c>
      <c r="Z916" s="419">
        <v>4.0093590596402707E-3</v>
      </c>
      <c r="AA916" s="417">
        <v>9.5900758999999999E-3</v>
      </c>
      <c r="AB916" s="418">
        <v>6.4823910600000003E-3</v>
      </c>
      <c r="AC916" s="419">
        <v>4.8191990349354036E-2</v>
      </c>
      <c r="AD916" s="417">
        <v>2.7287536999999998E-3</v>
      </c>
      <c r="AE916" s="418">
        <v>1.30761994E-3</v>
      </c>
      <c r="AF916" s="419">
        <v>8.9741768079377102E-3</v>
      </c>
      <c r="AG916" s="417">
        <v>1.55938676E-2</v>
      </c>
      <c r="AH916" s="418">
        <v>6.3858906200000001E-3</v>
      </c>
      <c r="AI916" s="419">
        <v>1.0619175036273994E-2</v>
      </c>
      <c r="AJ916" s="417">
        <v>7.0167661000000003E-3</v>
      </c>
      <c r="AK916" s="418">
        <v>3.0308223850000001E-3</v>
      </c>
      <c r="AL916" s="419">
        <v>3.9543719402916518E-3</v>
      </c>
      <c r="AM916" s="417">
        <v>3.00957993E-2</v>
      </c>
      <c r="AN916" s="418">
        <v>1.8950911715000001E-2</v>
      </c>
      <c r="AO916" s="419">
        <v>0.10601681870712841</v>
      </c>
      <c r="AP916" s="417">
        <v>9.5109509999999994E-2</v>
      </c>
      <c r="AQ916" s="418">
        <v>6.1846183999999998E-2</v>
      </c>
      <c r="AR916" s="440">
        <v>6.1846183999999998E-2</v>
      </c>
      <c r="AS916" s="425"/>
      <c r="AT916" s="426"/>
      <c r="AU916" s="426"/>
    </row>
    <row r="917" spans="1:47" x14ac:dyDescent="0.2">
      <c r="A917" s="231">
        <v>1997</v>
      </c>
      <c r="B917" s="232">
        <v>33</v>
      </c>
      <c r="C917" s="417">
        <v>2.4157565499999998</v>
      </c>
      <c r="D917" s="418">
        <v>0.89200979049999995</v>
      </c>
      <c r="E917" s="419">
        <v>5.6174682777870295</v>
      </c>
      <c r="F917" s="417">
        <v>0.77966827000000005</v>
      </c>
      <c r="G917" s="418">
        <v>0.36834205549999999</v>
      </c>
      <c r="H917" s="419">
        <v>1.3640626861374694</v>
      </c>
      <c r="I917" s="417">
        <v>1.7204025199999999</v>
      </c>
      <c r="J917" s="418">
        <v>2.6852364875000001</v>
      </c>
      <c r="K917" s="419">
        <v>7.4745465328295042</v>
      </c>
      <c r="L917" s="420"/>
      <c r="M917" s="421"/>
      <c r="N917" s="419">
        <v>5.8804530127715641E-3</v>
      </c>
      <c r="O917" s="417">
        <v>9.4809480000000002E-2</v>
      </c>
      <c r="P917" s="418">
        <v>6.1641163499999999E-2</v>
      </c>
      <c r="Q917" s="419">
        <v>0.74456761170100627</v>
      </c>
      <c r="R917" s="425"/>
      <c r="S917" s="426"/>
      <c r="T917" s="419">
        <v>771.87828289678282</v>
      </c>
      <c r="U917" s="417">
        <v>6.1297467071935155E-4</v>
      </c>
      <c r="V917" s="418">
        <v>8.5430352921310362E-4</v>
      </c>
      <c r="W917" s="419">
        <v>2.8079459261167016E-3</v>
      </c>
      <c r="X917" s="417">
        <v>7.2521479229989872E-4</v>
      </c>
      <c r="Y917" s="418">
        <v>1.0107279635258358E-3</v>
      </c>
      <c r="Z917" s="419">
        <v>4.0093590596402707E-3</v>
      </c>
      <c r="AA917" s="417">
        <v>9.5900758999999999E-3</v>
      </c>
      <c r="AB917" s="418">
        <v>6.4823910600000003E-3</v>
      </c>
      <c r="AC917" s="419">
        <v>4.8191990349354036E-2</v>
      </c>
      <c r="AD917" s="417">
        <v>2.7287536999999998E-3</v>
      </c>
      <c r="AE917" s="418">
        <v>1.30761994E-3</v>
      </c>
      <c r="AF917" s="419">
        <v>8.9741768079377102E-3</v>
      </c>
      <c r="AG917" s="417">
        <v>1.55938676E-2</v>
      </c>
      <c r="AH917" s="418">
        <v>6.3858906200000001E-3</v>
      </c>
      <c r="AI917" s="419">
        <v>1.0619175036273994E-2</v>
      </c>
      <c r="AJ917" s="417">
        <v>7.0167661000000003E-3</v>
      </c>
      <c r="AK917" s="418">
        <v>3.0308223850000001E-3</v>
      </c>
      <c r="AL917" s="419">
        <v>3.9543719402916518E-3</v>
      </c>
      <c r="AM917" s="417">
        <v>3.00957993E-2</v>
      </c>
      <c r="AN917" s="418">
        <v>1.8950911715000001E-2</v>
      </c>
      <c r="AO917" s="419">
        <v>0.10601681870712841</v>
      </c>
      <c r="AP917" s="417">
        <v>9.5109509999999994E-2</v>
      </c>
      <c r="AQ917" s="418">
        <v>6.1846183999999998E-2</v>
      </c>
      <c r="AR917" s="440">
        <v>6.1846183999999998E-2</v>
      </c>
      <c r="AS917" s="425"/>
      <c r="AT917" s="426"/>
      <c r="AU917" s="426"/>
    </row>
    <row r="918" spans="1:47" x14ac:dyDescent="0.2">
      <c r="A918" s="231">
        <v>1997</v>
      </c>
      <c r="B918" s="232">
        <v>34</v>
      </c>
      <c r="C918" s="417">
        <v>2.4157565499999998</v>
      </c>
      <c r="D918" s="418">
        <v>0.89200979049999995</v>
      </c>
      <c r="E918" s="419">
        <v>5.6174682777870295</v>
      </c>
      <c r="F918" s="417">
        <v>0.77966827000000005</v>
      </c>
      <c r="G918" s="418">
        <v>0.36834205549999999</v>
      </c>
      <c r="H918" s="419">
        <v>1.3640626861374694</v>
      </c>
      <c r="I918" s="417">
        <v>1.7204025199999999</v>
      </c>
      <c r="J918" s="418">
        <v>2.6852364875000001</v>
      </c>
      <c r="K918" s="419">
        <v>7.4745465328295042</v>
      </c>
      <c r="L918" s="420"/>
      <c r="M918" s="421"/>
      <c r="N918" s="419">
        <v>5.8804530127715641E-3</v>
      </c>
      <c r="O918" s="417">
        <v>9.4809480000000002E-2</v>
      </c>
      <c r="P918" s="418">
        <v>6.1641163499999999E-2</v>
      </c>
      <c r="Q918" s="419">
        <v>0.74456761170100627</v>
      </c>
      <c r="R918" s="425"/>
      <c r="S918" s="426"/>
      <c r="T918" s="419">
        <v>771.87828289678282</v>
      </c>
      <c r="U918" s="417">
        <v>6.1297467071935155E-4</v>
      </c>
      <c r="V918" s="418">
        <v>8.5430352921310362E-4</v>
      </c>
      <c r="W918" s="419">
        <v>2.8079459261167016E-3</v>
      </c>
      <c r="X918" s="417">
        <v>7.2521479229989872E-4</v>
      </c>
      <c r="Y918" s="418">
        <v>1.0107279635258358E-3</v>
      </c>
      <c r="Z918" s="419">
        <v>4.0093590596402707E-3</v>
      </c>
      <c r="AA918" s="417">
        <v>9.5900758999999999E-3</v>
      </c>
      <c r="AB918" s="418">
        <v>6.4823910600000003E-3</v>
      </c>
      <c r="AC918" s="419">
        <v>4.8191990349354036E-2</v>
      </c>
      <c r="AD918" s="417">
        <v>2.7287536999999998E-3</v>
      </c>
      <c r="AE918" s="418">
        <v>1.30761994E-3</v>
      </c>
      <c r="AF918" s="419">
        <v>8.9741768079377102E-3</v>
      </c>
      <c r="AG918" s="417">
        <v>1.55938676E-2</v>
      </c>
      <c r="AH918" s="418">
        <v>6.3858906200000001E-3</v>
      </c>
      <c r="AI918" s="419">
        <v>1.0619175036273994E-2</v>
      </c>
      <c r="AJ918" s="417">
        <v>7.0167661000000003E-3</v>
      </c>
      <c r="AK918" s="418">
        <v>3.0308223850000001E-3</v>
      </c>
      <c r="AL918" s="419">
        <v>3.9543719402916518E-3</v>
      </c>
      <c r="AM918" s="417">
        <v>3.00957993E-2</v>
      </c>
      <c r="AN918" s="418">
        <v>1.8950911715000001E-2</v>
      </c>
      <c r="AO918" s="419">
        <v>0.10601681870712841</v>
      </c>
      <c r="AP918" s="417">
        <v>9.5109509999999994E-2</v>
      </c>
      <c r="AQ918" s="418">
        <v>6.1846183999999998E-2</v>
      </c>
      <c r="AR918" s="440">
        <v>6.1846183999999998E-2</v>
      </c>
      <c r="AS918" s="425"/>
      <c r="AT918" s="426"/>
      <c r="AU918" s="426"/>
    </row>
    <row r="919" spans="1:47" x14ac:dyDescent="0.2">
      <c r="A919" s="231">
        <v>1997</v>
      </c>
      <c r="B919" s="232">
        <v>35</v>
      </c>
      <c r="C919" s="417">
        <v>2.4157565499999998</v>
      </c>
      <c r="D919" s="418">
        <v>0.89200979049999995</v>
      </c>
      <c r="E919" s="419">
        <v>5.6174682777870295</v>
      </c>
      <c r="F919" s="417">
        <v>0.77966827000000005</v>
      </c>
      <c r="G919" s="418">
        <v>0.36834205549999999</v>
      </c>
      <c r="H919" s="419">
        <v>1.3640626861374694</v>
      </c>
      <c r="I919" s="417">
        <v>1.7204025199999999</v>
      </c>
      <c r="J919" s="418">
        <v>2.6852364875000001</v>
      </c>
      <c r="K919" s="419">
        <v>7.4745465328295042</v>
      </c>
      <c r="L919" s="420"/>
      <c r="M919" s="421"/>
      <c r="N919" s="419">
        <v>5.8804530127715641E-3</v>
      </c>
      <c r="O919" s="417">
        <v>9.4809480000000002E-2</v>
      </c>
      <c r="P919" s="418">
        <v>6.1641163499999999E-2</v>
      </c>
      <c r="Q919" s="419">
        <v>0.74456761170100627</v>
      </c>
      <c r="R919" s="425"/>
      <c r="S919" s="426"/>
      <c r="T919" s="419">
        <v>771.87828289678282</v>
      </c>
      <c r="U919" s="417">
        <v>6.1297467071935155E-4</v>
      </c>
      <c r="V919" s="418">
        <v>8.5430352921310362E-4</v>
      </c>
      <c r="W919" s="419">
        <v>2.8079459261167016E-3</v>
      </c>
      <c r="X919" s="417">
        <v>7.2521479229989872E-4</v>
      </c>
      <c r="Y919" s="418">
        <v>1.0107279635258358E-3</v>
      </c>
      <c r="Z919" s="419">
        <v>4.0093590596402707E-3</v>
      </c>
      <c r="AA919" s="417">
        <v>9.5900758999999999E-3</v>
      </c>
      <c r="AB919" s="418">
        <v>6.4823910600000003E-3</v>
      </c>
      <c r="AC919" s="419">
        <v>4.8191990349354036E-2</v>
      </c>
      <c r="AD919" s="417">
        <v>2.7287536999999998E-3</v>
      </c>
      <c r="AE919" s="418">
        <v>1.30761994E-3</v>
      </c>
      <c r="AF919" s="419">
        <v>8.9741768079377102E-3</v>
      </c>
      <c r="AG919" s="417">
        <v>1.55938676E-2</v>
      </c>
      <c r="AH919" s="418">
        <v>6.3858906200000001E-3</v>
      </c>
      <c r="AI919" s="419">
        <v>1.0619175036273994E-2</v>
      </c>
      <c r="AJ919" s="417">
        <v>7.0167661000000003E-3</v>
      </c>
      <c r="AK919" s="418">
        <v>3.0308223850000001E-3</v>
      </c>
      <c r="AL919" s="419">
        <v>3.9543719402916518E-3</v>
      </c>
      <c r="AM919" s="417">
        <v>3.00957993E-2</v>
      </c>
      <c r="AN919" s="418">
        <v>1.8950911715000001E-2</v>
      </c>
      <c r="AO919" s="419">
        <v>0.10601681870712841</v>
      </c>
      <c r="AP919" s="417">
        <v>9.5109509999999994E-2</v>
      </c>
      <c r="AQ919" s="418">
        <v>6.1846183999999998E-2</v>
      </c>
      <c r="AR919" s="440">
        <v>6.1846183999999998E-2</v>
      </c>
      <c r="AS919" s="425"/>
      <c r="AT919" s="426"/>
      <c r="AU919" s="426"/>
    </row>
    <row r="920" spans="1:47" x14ac:dyDescent="0.2">
      <c r="A920" s="231">
        <v>1997</v>
      </c>
      <c r="B920" s="232">
        <v>36</v>
      </c>
      <c r="C920" s="417">
        <v>2.4157565499999998</v>
      </c>
      <c r="D920" s="418">
        <v>0.89200979049999995</v>
      </c>
      <c r="E920" s="419">
        <v>5.6174682777870295</v>
      </c>
      <c r="F920" s="417">
        <v>0.77966827000000005</v>
      </c>
      <c r="G920" s="418">
        <v>0.36834205549999999</v>
      </c>
      <c r="H920" s="419">
        <v>1.3640626861374694</v>
      </c>
      <c r="I920" s="417">
        <v>1.7204025199999999</v>
      </c>
      <c r="J920" s="418">
        <v>2.6852364875000001</v>
      </c>
      <c r="K920" s="419">
        <v>7.4745465328295042</v>
      </c>
      <c r="L920" s="420"/>
      <c r="M920" s="421"/>
      <c r="N920" s="419">
        <v>5.8804530127715641E-3</v>
      </c>
      <c r="O920" s="417">
        <v>9.4809480000000002E-2</v>
      </c>
      <c r="P920" s="418">
        <v>6.1641163499999999E-2</v>
      </c>
      <c r="Q920" s="419">
        <v>0.74456761170100627</v>
      </c>
      <c r="R920" s="425"/>
      <c r="S920" s="426"/>
      <c r="T920" s="419">
        <v>771.87828289678282</v>
      </c>
      <c r="U920" s="417">
        <v>6.1297467071935155E-4</v>
      </c>
      <c r="V920" s="418">
        <v>8.5430352921310362E-4</v>
      </c>
      <c r="W920" s="419">
        <v>2.8079459261167016E-3</v>
      </c>
      <c r="X920" s="417">
        <v>7.2521479229989872E-4</v>
      </c>
      <c r="Y920" s="418">
        <v>1.0107279635258358E-3</v>
      </c>
      <c r="Z920" s="419">
        <v>4.0093590596402707E-3</v>
      </c>
      <c r="AA920" s="417">
        <v>9.5900758999999999E-3</v>
      </c>
      <c r="AB920" s="418">
        <v>6.4823910600000003E-3</v>
      </c>
      <c r="AC920" s="419">
        <v>4.8191990349354036E-2</v>
      </c>
      <c r="AD920" s="417">
        <v>2.7287536999999998E-3</v>
      </c>
      <c r="AE920" s="418">
        <v>1.30761994E-3</v>
      </c>
      <c r="AF920" s="419">
        <v>8.9741768079377102E-3</v>
      </c>
      <c r="AG920" s="417">
        <v>1.55938676E-2</v>
      </c>
      <c r="AH920" s="418">
        <v>6.3858906200000001E-3</v>
      </c>
      <c r="AI920" s="419">
        <v>1.0619175036273994E-2</v>
      </c>
      <c r="AJ920" s="417">
        <v>7.0167661000000003E-3</v>
      </c>
      <c r="AK920" s="418">
        <v>3.0308223850000001E-3</v>
      </c>
      <c r="AL920" s="419">
        <v>3.9543719402916518E-3</v>
      </c>
      <c r="AM920" s="417">
        <v>3.00957993E-2</v>
      </c>
      <c r="AN920" s="418">
        <v>1.8950911715000001E-2</v>
      </c>
      <c r="AO920" s="419">
        <v>0.10601681870712841</v>
      </c>
      <c r="AP920" s="417">
        <v>9.5109509999999994E-2</v>
      </c>
      <c r="AQ920" s="418">
        <v>6.1846183999999998E-2</v>
      </c>
      <c r="AR920" s="440">
        <v>6.1846183999999998E-2</v>
      </c>
      <c r="AS920" s="425"/>
      <c r="AT920" s="426"/>
      <c r="AU920" s="426"/>
    </row>
    <row r="921" spans="1:47" x14ac:dyDescent="0.2">
      <c r="A921" s="231">
        <v>1997</v>
      </c>
      <c r="B921" s="232">
        <v>37</v>
      </c>
      <c r="C921" s="417">
        <v>2.4157565499999998</v>
      </c>
      <c r="D921" s="418">
        <v>0.89200979049999995</v>
      </c>
      <c r="E921" s="419">
        <v>5.6174682777870295</v>
      </c>
      <c r="F921" s="417">
        <v>0.77966827000000005</v>
      </c>
      <c r="G921" s="418">
        <v>0.36834205549999999</v>
      </c>
      <c r="H921" s="419">
        <v>1.3640626861374694</v>
      </c>
      <c r="I921" s="417">
        <v>1.7204025199999999</v>
      </c>
      <c r="J921" s="418">
        <v>2.6852364875000001</v>
      </c>
      <c r="K921" s="419">
        <v>7.4745465328295042</v>
      </c>
      <c r="L921" s="420"/>
      <c r="M921" s="421"/>
      <c r="N921" s="419">
        <v>5.8804530127715641E-3</v>
      </c>
      <c r="O921" s="417">
        <v>9.4809480000000002E-2</v>
      </c>
      <c r="P921" s="418">
        <v>6.1641163499999999E-2</v>
      </c>
      <c r="Q921" s="419">
        <v>0.74456761170100627</v>
      </c>
      <c r="R921" s="425"/>
      <c r="S921" s="426"/>
      <c r="T921" s="419">
        <v>771.87828289678282</v>
      </c>
      <c r="U921" s="417">
        <v>6.1297467071935155E-4</v>
      </c>
      <c r="V921" s="418">
        <v>8.5430352921310362E-4</v>
      </c>
      <c r="W921" s="419">
        <v>2.8079459261167016E-3</v>
      </c>
      <c r="X921" s="417">
        <v>7.2521479229989872E-4</v>
      </c>
      <c r="Y921" s="418">
        <v>1.0107279635258358E-3</v>
      </c>
      <c r="Z921" s="419">
        <v>4.0093590596402707E-3</v>
      </c>
      <c r="AA921" s="417">
        <v>9.5900758999999999E-3</v>
      </c>
      <c r="AB921" s="418">
        <v>6.4823910600000003E-3</v>
      </c>
      <c r="AC921" s="419">
        <v>4.8191990349354036E-2</v>
      </c>
      <c r="AD921" s="417">
        <v>2.7287536999999998E-3</v>
      </c>
      <c r="AE921" s="418">
        <v>1.30761994E-3</v>
      </c>
      <c r="AF921" s="419">
        <v>8.9741768079377102E-3</v>
      </c>
      <c r="AG921" s="417">
        <v>1.55938676E-2</v>
      </c>
      <c r="AH921" s="418">
        <v>6.3858906200000001E-3</v>
      </c>
      <c r="AI921" s="419">
        <v>1.0619175036273994E-2</v>
      </c>
      <c r="AJ921" s="417">
        <v>7.0167661000000003E-3</v>
      </c>
      <c r="AK921" s="418">
        <v>3.0308223850000001E-3</v>
      </c>
      <c r="AL921" s="419">
        <v>3.9543719402916518E-3</v>
      </c>
      <c r="AM921" s="417">
        <v>3.00957993E-2</v>
      </c>
      <c r="AN921" s="418">
        <v>1.8950911715000001E-2</v>
      </c>
      <c r="AO921" s="419">
        <v>0.10601681870712841</v>
      </c>
      <c r="AP921" s="417">
        <v>9.5109509999999994E-2</v>
      </c>
      <c r="AQ921" s="418">
        <v>6.1846183999999998E-2</v>
      </c>
      <c r="AR921" s="440">
        <v>6.1846183999999998E-2</v>
      </c>
      <c r="AS921" s="425"/>
      <c r="AT921" s="426"/>
      <c r="AU921" s="426"/>
    </row>
    <row r="922" spans="1:47" x14ac:dyDescent="0.2">
      <c r="A922" s="231">
        <v>1997</v>
      </c>
      <c r="B922" s="232">
        <v>38</v>
      </c>
      <c r="C922" s="417">
        <v>2.4157565499999998</v>
      </c>
      <c r="D922" s="418">
        <v>0.89200979049999995</v>
      </c>
      <c r="E922" s="419">
        <v>5.6174682777870295</v>
      </c>
      <c r="F922" s="417">
        <v>0.77966827000000005</v>
      </c>
      <c r="G922" s="418">
        <v>0.36834205549999999</v>
      </c>
      <c r="H922" s="419">
        <v>1.3640626861374694</v>
      </c>
      <c r="I922" s="417">
        <v>1.7204025199999999</v>
      </c>
      <c r="J922" s="418">
        <v>2.6852364875000001</v>
      </c>
      <c r="K922" s="419">
        <v>7.4745465328295042</v>
      </c>
      <c r="L922" s="420"/>
      <c r="M922" s="421"/>
      <c r="N922" s="419">
        <v>5.8804530127715641E-3</v>
      </c>
      <c r="O922" s="417">
        <v>9.4809480000000002E-2</v>
      </c>
      <c r="P922" s="418">
        <v>6.1641163499999999E-2</v>
      </c>
      <c r="Q922" s="419">
        <v>0.74456761170100627</v>
      </c>
      <c r="R922" s="425"/>
      <c r="S922" s="426"/>
      <c r="T922" s="419">
        <v>771.87828289678282</v>
      </c>
      <c r="U922" s="417">
        <v>6.1297467071935155E-4</v>
      </c>
      <c r="V922" s="418">
        <v>8.5430352921310362E-4</v>
      </c>
      <c r="W922" s="419">
        <v>2.8079459261167016E-3</v>
      </c>
      <c r="X922" s="417">
        <v>7.2521479229989872E-4</v>
      </c>
      <c r="Y922" s="418">
        <v>1.0107279635258358E-3</v>
      </c>
      <c r="Z922" s="419">
        <v>4.0093590596402707E-3</v>
      </c>
      <c r="AA922" s="417">
        <v>9.5900758999999999E-3</v>
      </c>
      <c r="AB922" s="418">
        <v>6.4823910600000003E-3</v>
      </c>
      <c r="AC922" s="419">
        <v>4.8191990349354036E-2</v>
      </c>
      <c r="AD922" s="417">
        <v>2.7287536999999998E-3</v>
      </c>
      <c r="AE922" s="418">
        <v>1.30761994E-3</v>
      </c>
      <c r="AF922" s="419">
        <v>8.9741768079377102E-3</v>
      </c>
      <c r="AG922" s="417">
        <v>1.55938676E-2</v>
      </c>
      <c r="AH922" s="418">
        <v>6.3858906200000001E-3</v>
      </c>
      <c r="AI922" s="419">
        <v>1.0619175036273994E-2</v>
      </c>
      <c r="AJ922" s="417">
        <v>7.0167661000000003E-3</v>
      </c>
      <c r="AK922" s="418">
        <v>3.0308223850000001E-3</v>
      </c>
      <c r="AL922" s="419">
        <v>3.9543719402916518E-3</v>
      </c>
      <c r="AM922" s="417">
        <v>3.00957993E-2</v>
      </c>
      <c r="AN922" s="418">
        <v>1.8950911715000001E-2</v>
      </c>
      <c r="AO922" s="419">
        <v>0.10601681870712841</v>
      </c>
      <c r="AP922" s="417">
        <v>9.5109509999999994E-2</v>
      </c>
      <c r="AQ922" s="418">
        <v>6.1846183999999998E-2</v>
      </c>
      <c r="AR922" s="440">
        <v>6.1846183999999998E-2</v>
      </c>
      <c r="AS922" s="425"/>
      <c r="AT922" s="426"/>
      <c r="AU922" s="426"/>
    </row>
    <row r="923" spans="1:47" x14ac:dyDescent="0.2">
      <c r="A923" s="231">
        <v>1997</v>
      </c>
      <c r="B923" s="232">
        <v>39</v>
      </c>
      <c r="C923" s="417">
        <v>2.4157565499999998</v>
      </c>
      <c r="D923" s="418">
        <v>0.89200979049999995</v>
      </c>
      <c r="E923" s="419">
        <v>5.6174682777870295</v>
      </c>
      <c r="F923" s="417">
        <v>0.77966827000000005</v>
      </c>
      <c r="G923" s="418">
        <v>0.36834205549999999</v>
      </c>
      <c r="H923" s="419">
        <v>1.3640626861374694</v>
      </c>
      <c r="I923" s="417">
        <v>1.7204025199999999</v>
      </c>
      <c r="J923" s="418">
        <v>2.6852364875000001</v>
      </c>
      <c r="K923" s="419">
        <v>7.4745465328295042</v>
      </c>
      <c r="L923" s="420"/>
      <c r="M923" s="421"/>
      <c r="N923" s="419">
        <v>5.8804530127715641E-3</v>
      </c>
      <c r="O923" s="417">
        <v>9.4809480000000002E-2</v>
      </c>
      <c r="P923" s="418">
        <v>6.1641163499999999E-2</v>
      </c>
      <c r="Q923" s="419">
        <v>0.74456761170100627</v>
      </c>
      <c r="R923" s="425"/>
      <c r="S923" s="426"/>
      <c r="T923" s="419">
        <v>771.87828289678282</v>
      </c>
      <c r="U923" s="417">
        <v>6.1297467071935155E-4</v>
      </c>
      <c r="V923" s="418">
        <v>8.5430352921310362E-4</v>
      </c>
      <c r="W923" s="419">
        <v>2.8079459261167016E-3</v>
      </c>
      <c r="X923" s="417">
        <v>7.2521479229989872E-4</v>
      </c>
      <c r="Y923" s="418">
        <v>1.0107279635258358E-3</v>
      </c>
      <c r="Z923" s="419">
        <v>4.0093590596402707E-3</v>
      </c>
      <c r="AA923" s="417">
        <v>9.5900758999999999E-3</v>
      </c>
      <c r="AB923" s="418">
        <v>6.4823910600000003E-3</v>
      </c>
      <c r="AC923" s="419">
        <v>4.8191990349354036E-2</v>
      </c>
      <c r="AD923" s="417">
        <v>2.7287536999999998E-3</v>
      </c>
      <c r="AE923" s="418">
        <v>1.30761994E-3</v>
      </c>
      <c r="AF923" s="419">
        <v>8.9741768079377102E-3</v>
      </c>
      <c r="AG923" s="417">
        <v>1.55938676E-2</v>
      </c>
      <c r="AH923" s="418">
        <v>6.3858906200000001E-3</v>
      </c>
      <c r="AI923" s="419">
        <v>1.0619175036273994E-2</v>
      </c>
      <c r="AJ923" s="417">
        <v>7.0167661000000003E-3</v>
      </c>
      <c r="AK923" s="418">
        <v>3.0308223850000001E-3</v>
      </c>
      <c r="AL923" s="419">
        <v>3.9543719402916518E-3</v>
      </c>
      <c r="AM923" s="417">
        <v>3.00957993E-2</v>
      </c>
      <c r="AN923" s="418">
        <v>1.8950911715000001E-2</v>
      </c>
      <c r="AO923" s="419">
        <v>0.10601681870712841</v>
      </c>
      <c r="AP923" s="417">
        <v>9.5109509999999994E-2</v>
      </c>
      <c r="AQ923" s="418">
        <v>6.1846183999999998E-2</v>
      </c>
      <c r="AR923" s="440">
        <v>6.1846183999999998E-2</v>
      </c>
      <c r="AS923" s="425"/>
      <c r="AT923" s="426"/>
      <c r="AU923" s="426"/>
    </row>
    <row r="924" spans="1:47" ht="13.5" thickBot="1" x14ac:dyDescent="0.25">
      <c r="A924" s="233">
        <v>1997</v>
      </c>
      <c r="B924" s="234">
        <v>40</v>
      </c>
      <c r="C924" s="428">
        <v>2.4157565499999998</v>
      </c>
      <c r="D924" s="429">
        <v>0.89200979049999995</v>
      </c>
      <c r="E924" s="430">
        <v>5.6174682777870295</v>
      </c>
      <c r="F924" s="428">
        <v>0.77966827000000005</v>
      </c>
      <c r="G924" s="429">
        <v>0.36834205549999999</v>
      </c>
      <c r="H924" s="430">
        <v>1.3640626861374694</v>
      </c>
      <c r="I924" s="428">
        <v>1.7204025199999999</v>
      </c>
      <c r="J924" s="429">
        <v>2.6852364875000001</v>
      </c>
      <c r="K924" s="430">
        <v>7.4745465328295042</v>
      </c>
      <c r="L924" s="431"/>
      <c r="M924" s="432"/>
      <c r="N924" s="430">
        <v>5.8804530127715641E-3</v>
      </c>
      <c r="O924" s="428">
        <v>9.4809480000000002E-2</v>
      </c>
      <c r="P924" s="429">
        <v>6.1641163499999999E-2</v>
      </c>
      <c r="Q924" s="430">
        <v>0.74456761170100627</v>
      </c>
      <c r="R924" s="433"/>
      <c r="S924" s="434"/>
      <c r="T924" s="430">
        <v>771.87828289678282</v>
      </c>
      <c r="U924" s="428">
        <v>6.1297467071935155E-4</v>
      </c>
      <c r="V924" s="429">
        <v>8.5430352921310362E-4</v>
      </c>
      <c r="W924" s="430">
        <v>2.8079459261167016E-3</v>
      </c>
      <c r="X924" s="428">
        <v>7.2521479229989872E-4</v>
      </c>
      <c r="Y924" s="429">
        <v>1.0107279635258358E-3</v>
      </c>
      <c r="Z924" s="430">
        <v>4.0093590596402707E-3</v>
      </c>
      <c r="AA924" s="428">
        <v>9.5900758999999999E-3</v>
      </c>
      <c r="AB924" s="429">
        <v>6.4823910600000003E-3</v>
      </c>
      <c r="AC924" s="430">
        <v>4.8191990349354036E-2</v>
      </c>
      <c r="AD924" s="428">
        <v>2.7287536999999998E-3</v>
      </c>
      <c r="AE924" s="429">
        <v>1.30761994E-3</v>
      </c>
      <c r="AF924" s="430">
        <v>8.9741768079377102E-3</v>
      </c>
      <c r="AG924" s="428">
        <v>1.55938676E-2</v>
      </c>
      <c r="AH924" s="429">
        <v>6.3858906200000001E-3</v>
      </c>
      <c r="AI924" s="430">
        <v>1.0619175036273994E-2</v>
      </c>
      <c r="AJ924" s="428">
        <v>7.0167661000000003E-3</v>
      </c>
      <c r="AK924" s="429">
        <v>3.0308223850000001E-3</v>
      </c>
      <c r="AL924" s="430">
        <v>3.9543719402916518E-3</v>
      </c>
      <c r="AM924" s="428">
        <v>3.00957993E-2</v>
      </c>
      <c r="AN924" s="429">
        <v>1.8950911715000001E-2</v>
      </c>
      <c r="AO924" s="430">
        <v>0.10601681870712841</v>
      </c>
      <c r="AP924" s="428">
        <v>9.5109509999999994E-2</v>
      </c>
      <c r="AQ924" s="429">
        <v>6.1846183999999998E-2</v>
      </c>
      <c r="AR924" s="441">
        <v>6.1846183999999998E-2</v>
      </c>
      <c r="AS924" s="433"/>
      <c r="AT924" s="434"/>
      <c r="AU924" s="434"/>
    </row>
    <row r="925" spans="1:47" x14ac:dyDescent="0.2">
      <c r="A925" s="229">
        <v>1998</v>
      </c>
      <c r="B925" s="230">
        <v>1</v>
      </c>
      <c r="C925" s="409">
        <v>0.84374800999999999</v>
      </c>
      <c r="D925" s="410">
        <v>0.5738906265</v>
      </c>
      <c r="E925" s="436">
        <v>1.4552336423766903</v>
      </c>
      <c r="F925" s="409">
        <v>0.16929475999999999</v>
      </c>
      <c r="G925" s="410">
        <v>0.140025702</v>
      </c>
      <c r="H925" s="436">
        <v>0.33726611305235238</v>
      </c>
      <c r="I925" s="409">
        <v>0.96000748000000002</v>
      </c>
      <c r="J925" s="410">
        <v>2.0498079045000002</v>
      </c>
      <c r="K925" s="436">
        <v>5.7301575892751861</v>
      </c>
      <c r="L925" s="412"/>
      <c r="M925" s="413"/>
      <c r="N925" s="436">
        <v>4.7481846523453108E-2</v>
      </c>
      <c r="O925" s="409">
        <v>9.8109810000000006E-2</v>
      </c>
      <c r="P925" s="410">
        <v>6.8136813000000004E-2</v>
      </c>
      <c r="Q925" s="436">
        <v>0.21672795424961899</v>
      </c>
      <c r="R925" s="414"/>
      <c r="S925" s="415"/>
      <c r="T925" s="436">
        <v>753.01577018885371</v>
      </c>
      <c r="U925" s="409">
        <v>6.1297467071935155E-4</v>
      </c>
      <c r="V925" s="410">
        <v>8.5430352921310362E-4</v>
      </c>
      <c r="W925" s="436">
        <v>2.530356042209061E-3</v>
      </c>
      <c r="X925" s="409">
        <v>7.2521479229989872E-4</v>
      </c>
      <c r="Y925" s="410">
        <v>1.0107279635258358E-3</v>
      </c>
      <c r="Z925" s="436">
        <v>2.5777999472344311E-3</v>
      </c>
      <c r="AA925" s="409">
        <v>2.0820741999999998E-3</v>
      </c>
      <c r="AB925" s="410">
        <v>3.5017798300000002E-3</v>
      </c>
      <c r="AC925" s="436">
        <v>1.1915528635501048E-2</v>
      </c>
      <c r="AD925" s="409">
        <v>5.9301079999999999E-4</v>
      </c>
      <c r="AE925" s="410">
        <v>5.0693280999999999E-4</v>
      </c>
      <c r="AF925" s="436">
        <v>2.2188800126230171E-3</v>
      </c>
      <c r="AG925" s="409">
        <v>3.3847647E-3</v>
      </c>
      <c r="AH925" s="410">
        <v>1.90619904E-3</v>
      </c>
      <c r="AI925" s="436">
        <v>2.6256079779504388E-3</v>
      </c>
      <c r="AJ925" s="409">
        <v>1.5234280000000001E-3</v>
      </c>
      <c r="AK925" s="410">
        <v>1.00110613E-3</v>
      </c>
      <c r="AL925" s="436">
        <v>9.7772434978312664E-4</v>
      </c>
      <c r="AM925" s="409">
        <v>6.5338792000000003E-3</v>
      </c>
      <c r="AN925" s="410">
        <v>9.7197197400000004E-3</v>
      </c>
      <c r="AO925" s="436">
        <v>2.6212841402138958E-2</v>
      </c>
      <c r="AP925" s="409">
        <v>9.8409839999999998E-2</v>
      </c>
      <c r="AQ925" s="410">
        <v>6.8341833500000004E-2</v>
      </c>
      <c r="AR925" s="439">
        <v>6.8341833500000004E-2</v>
      </c>
      <c r="AS925" s="414"/>
      <c r="AT925" s="415"/>
      <c r="AU925" s="415"/>
    </row>
    <row r="926" spans="1:47" x14ac:dyDescent="0.2">
      <c r="A926" s="231">
        <v>1998</v>
      </c>
      <c r="B926" s="232">
        <v>2</v>
      </c>
      <c r="C926" s="417">
        <v>0.89025968</v>
      </c>
      <c r="D926" s="418">
        <v>0.58363403550000004</v>
      </c>
      <c r="E926" s="437">
        <v>1.5118002095939544</v>
      </c>
      <c r="F926" s="417">
        <v>0.19214038999999999</v>
      </c>
      <c r="G926" s="418">
        <v>0.148818279</v>
      </c>
      <c r="H926" s="437">
        <v>0.38244662594228312</v>
      </c>
      <c r="I926" s="417">
        <v>1.0025717999999999</v>
      </c>
      <c r="J926" s="418">
        <v>2.0607003865000002</v>
      </c>
      <c r="K926" s="437">
        <v>5.8484548548365529</v>
      </c>
      <c r="L926" s="420"/>
      <c r="M926" s="421"/>
      <c r="N926" s="437">
        <v>4.8350296781603838E-2</v>
      </c>
      <c r="O926" s="417">
        <v>9.8109810000000006E-2</v>
      </c>
      <c r="P926" s="418">
        <v>6.8136813000000004E-2</v>
      </c>
      <c r="Q926" s="437">
        <v>0.21907783375428513</v>
      </c>
      <c r="R926" s="422"/>
      <c r="S926" s="423"/>
      <c r="T926" s="437">
        <v>753.02072560222109</v>
      </c>
      <c r="U926" s="417">
        <v>6.1297467071935155E-4</v>
      </c>
      <c r="V926" s="418">
        <v>8.5430352921310362E-4</v>
      </c>
      <c r="W926" s="437">
        <v>2.8677542142742317E-3</v>
      </c>
      <c r="X926" s="417">
        <v>7.2521479229989872E-4</v>
      </c>
      <c r="Y926" s="418">
        <v>1.0107279635258358E-3</v>
      </c>
      <c r="Z926" s="437">
        <v>3.0129443901098152E-3</v>
      </c>
      <c r="AA926" s="417">
        <v>2.3636475000000001E-3</v>
      </c>
      <c r="AB926" s="418">
        <v>3.6226454700000001E-3</v>
      </c>
      <c r="AC926" s="437">
        <v>1.3511750539017238E-2</v>
      </c>
      <c r="AD926" s="417">
        <v>6.7258279999999997E-4</v>
      </c>
      <c r="AE926" s="418">
        <v>5.3790000999999997E-4</v>
      </c>
      <c r="AF926" s="437">
        <v>2.5161229885790927E-3</v>
      </c>
      <c r="AG926" s="417">
        <v>3.8436772999999999E-3</v>
      </c>
      <c r="AH926" s="418">
        <v>2.075624845E-3</v>
      </c>
      <c r="AI926" s="437">
        <v>2.9773349220587816E-3</v>
      </c>
      <c r="AJ926" s="417">
        <v>1.7298508000000001E-3</v>
      </c>
      <c r="AK926" s="418">
        <v>1.0783531E-3</v>
      </c>
      <c r="AL926" s="437">
        <v>1.1087023348619292E-3</v>
      </c>
      <c r="AM926" s="417">
        <v>7.4172292999999997E-3</v>
      </c>
      <c r="AN926" s="418">
        <v>1.008980365E-2</v>
      </c>
      <c r="AO926" s="437">
        <v>2.972433494414713E-2</v>
      </c>
      <c r="AP926" s="417">
        <v>9.8409839999999998E-2</v>
      </c>
      <c r="AQ926" s="418">
        <v>6.8341833500000004E-2</v>
      </c>
      <c r="AR926" s="440">
        <v>6.8341833500000004E-2</v>
      </c>
      <c r="AS926" s="422"/>
      <c r="AT926" s="423"/>
      <c r="AU926" s="423"/>
    </row>
    <row r="927" spans="1:47" x14ac:dyDescent="0.2">
      <c r="A927" s="231">
        <v>1998</v>
      </c>
      <c r="B927" s="232">
        <v>3</v>
      </c>
      <c r="C927" s="417">
        <v>0.94519976999999999</v>
      </c>
      <c r="D927" s="418">
        <v>0.59504713300000001</v>
      </c>
      <c r="E927" s="437">
        <v>1.5143645071776983</v>
      </c>
      <c r="F927" s="417">
        <v>0.21816326</v>
      </c>
      <c r="G927" s="418">
        <v>0.15862194399999999</v>
      </c>
      <c r="H927" s="437">
        <v>0.38445229676221487</v>
      </c>
      <c r="I927" s="417">
        <v>1.04935288</v>
      </c>
      <c r="J927" s="418">
        <v>2.072490782</v>
      </c>
      <c r="K927" s="437">
        <v>5.855020317985379</v>
      </c>
      <c r="L927" s="420"/>
      <c r="M927" s="421"/>
      <c r="N927" s="437">
        <v>4.8401371091079712E-2</v>
      </c>
      <c r="O927" s="417">
        <v>9.8109810000000006E-2</v>
      </c>
      <c r="P927" s="418">
        <v>6.8136813000000004E-2</v>
      </c>
      <c r="Q927" s="437">
        <v>0.21921438587252903</v>
      </c>
      <c r="R927" s="422"/>
      <c r="S927" s="423"/>
      <c r="T927" s="437">
        <v>753.42400193732442</v>
      </c>
      <c r="U927" s="417">
        <v>6.1297467071935155E-4</v>
      </c>
      <c r="V927" s="418">
        <v>8.5430352921310362E-4</v>
      </c>
      <c r="W927" s="437">
        <v>2.882352211965148E-3</v>
      </c>
      <c r="X927" s="417">
        <v>7.2521479229989872E-4</v>
      </c>
      <c r="Y927" s="418">
        <v>1.0107279635258358E-3</v>
      </c>
      <c r="Z927" s="437">
        <v>3.0322482301961551E-3</v>
      </c>
      <c r="AA927" s="417">
        <v>2.6825451999999998E-3</v>
      </c>
      <c r="AB927" s="418">
        <v>3.7592386199999999E-3</v>
      </c>
      <c r="AC927" s="437">
        <v>1.3582608548934639E-2</v>
      </c>
      <c r="AD927" s="417">
        <v>7.6390859999999998E-4</v>
      </c>
      <c r="AE927" s="418">
        <v>5.7241722499999995E-4</v>
      </c>
      <c r="AF927" s="437">
        <v>2.5293165754730102E-3</v>
      </c>
      <c r="AG927" s="417">
        <v>4.3624768E-3</v>
      </c>
      <c r="AH927" s="418">
        <v>2.2643536449999998E-3</v>
      </c>
      <c r="AI927" s="437">
        <v>2.9929504570786361E-3</v>
      </c>
      <c r="AJ927" s="417">
        <v>1.9630457999999999E-3</v>
      </c>
      <c r="AK927" s="418">
        <v>1.1644829250000001E-3</v>
      </c>
      <c r="AL927" s="437">
        <v>1.1145160766837755E-3</v>
      </c>
      <c r="AM927" s="417">
        <v>8.4197796999999994E-3</v>
      </c>
      <c r="AN927" s="418">
        <v>1.0506646810000001E-2</v>
      </c>
      <c r="AO927" s="437">
        <v>2.9880189312528241E-2</v>
      </c>
      <c r="AP927" s="417">
        <v>9.8409839999999998E-2</v>
      </c>
      <c r="AQ927" s="418">
        <v>6.8341833500000004E-2</v>
      </c>
      <c r="AR927" s="440">
        <v>6.8341833500000004E-2</v>
      </c>
      <c r="AS927" s="422"/>
      <c r="AT927" s="423"/>
      <c r="AU927" s="423"/>
    </row>
    <row r="928" spans="1:47" x14ac:dyDescent="0.2">
      <c r="A928" s="231">
        <v>1998</v>
      </c>
      <c r="B928" s="232">
        <v>4</v>
      </c>
      <c r="C928" s="417">
        <v>1.0001023200000001</v>
      </c>
      <c r="D928" s="418">
        <v>0.60610359400000002</v>
      </c>
      <c r="E928" s="437">
        <v>1.5187746322806794</v>
      </c>
      <c r="F928" s="417">
        <v>0.24363999</v>
      </c>
      <c r="G928" s="418">
        <v>0.16802609099999999</v>
      </c>
      <c r="H928" s="437">
        <v>0.3879368702079759</v>
      </c>
      <c r="I928" s="417">
        <v>1.0940034000000001</v>
      </c>
      <c r="J928" s="418">
        <v>2.0834195185</v>
      </c>
      <c r="K928" s="437">
        <v>5.8654627057035231</v>
      </c>
      <c r="L928" s="420"/>
      <c r="M928" s="421"/>
      <c r="N928" s="437">
        <v>4.8480992406575642E-2</v>
      </c>
      <c r="O928" s="417">
        <v>9.7709770000000001E-2</v>
      </c>
      <c r="P928" s="418">
        <v>6.7331732500000005E-2</v>
      </c>
      <c r="Q928" s="437">
        <v>0.21942827559360858</v>
      </c>
      <c r="R928" s="422"/>
      <c r="S928" s="423"/>
      <c r="T928" s="437">
        <v>753.84545887159197</v>
      </c>
      <c r="U928" s="417">
        <v>6.1297467071935155E-4</v>
      </c>
      <c r="V928" s="418">
        <v>8.5430352921310362E-4</v>
      </c>
      <c r="W928" s="437">
        <v>2.9079775948062246E-3</v>
      </c>
      <c r="X928" s="417">
        <v>7.2521479229989872E-4</v>
      </c>
      <c r="Y928" s="418">
        <v>1.0107279635258358E-3</v>
      </c>
      <c r="Z928" s="437">
        <v>3.0658053862072099E-3</v>
      </c>
      <c r="AA928" s="417">
        <v>2.9961631000000001E-3</v>
      </c>
      <c r="AB928" s="418">
        <v>3.889148165E-3</v>
      </c>
      <c r="AC928" s="437">
        <v>1.3705742189209906E-2</v>
      </c>
      <c r="AD928" s="417">
        <v>8.5323959999999998E-4</v>
      </c>
      <c r="AE928" s="418">
        <v>6.0531216499999999E-4</v>
      </c>
      <c r="AF928" s="437">
        <v>2.552243868483641E-3</v>
      </c>
      <c r="AG928" s="417">
        <v>4.8727700999999998E-3</v>
      </c>
      <c r="AH928" s="418">
        <v>2.4451196649999999E-3</v>
      </c>
      <c r="AI928" s="437">
        <v>3.0200818273656816E-3</v>
      </c>
      <c r="AJ928" s="417">
        <v>2.1919099E-3</v>
      </c>
      <c r="AK928" s="418">
        <v>1.2468638199999999E-3</v>
      </c>
      <c r="AL928" s="437">
        <v>1.1246193340068167E-3</v>
      </c>
      <c r="AM928" s="417">
        <v>9.4037354E-3</v>
      </c>
      <c r="AN928" s="418">
        <v>1.090424945E-2</v>
      </c>
      <c r="AO928" s="437">
        <v>3.0151035330408801E-2</v>
      </c>
      <c r="AP928" s="417">
        <v>9.8009799999999994E-2</v>
      </c>
      <c r="AQ928" s="418">
        <v>6.7536753000000005E-2</v>
      </c>
      <c r="AR928" s="440">
        <v>6.7536753000000005E-2</v>
      </c>
      <c r="AS928" s="422"/>
      <c r="AT928" s="423"/>
      <c r="AU928" s="423"/>
    </row>
    <row r="929" spans="1:47" x14ac:dyDescent="0.2">
      <c r="A929" s="231">
        <v>1998</v>
      </c>
      <c r="B929" s="232">
        <v>5</v>
      </c>
      <c r="C929" s="417">
        <v>1.0551174699999999</v>
      </c>
      <c r="D929" s="418">
        <v>0.61693806849999999</v>
      </c>
      <c r="E929" s="437">
        <v>5.7652983927884813</v>
      </c>
      <c r="F929" s="417">
        <v>0.26875652999999999</v>
      </c>
      <c r="G929" s="418">
        <v>0.17706457549999999</v>
      </c>
      <c r="H929" s="437">
        <v>1.3193887641769224</v>
      </c>
      <c r="I929" s="417">
        <v>1.1368229299999999</v>
      </c>
      <c r="J929" s="418">
        <v>2.093548159</v>
      </c>
      <c r="K929" s="437">
        <v>5.8597059392233293</v>
      </c>
      <c r="L929" s="420"/>
      <c r="M929" s="421"/>
      <c r="N929" s="437">
        <v>4.8480849295182177E-2</v>
      </c>
      <c r="O929" s="417">
        <v>9.7709770000000001E-2</v>
      </c>
      <c r="P929" s="418">
        <v>6.7331732500000005E-2</v>
      </c>
      <c r="Q929" s="437">
        <v>0.37460188788925136</v>
      </c>
      <c r="R929" s="422"/>
      <c r="S929" s="423"/>
      <c r="T929" s="437">
        <v>754.14504238329209</v>
      </c>
      <c r="U929" s="417">
        <v>6.1297467071935155E-4</v>
      </c>
      <c r="V929" s="418">
        <v>8.5430352921310362E-4</v>
      </c>
      <c r="W929" s="437">
        <v>2.5976160140873208E-3</v>
      </c>
      <c r="X929" s="417">
        <v>7.2521479229989872E-4</v>
      </c>
      <c r="Y929" s="418">
        <v>1.0107279635258358E-3</v>
      </c>
      <c r="Z929" s="437">
        <v>3.067640624733328E-3</v>
      </c>
      <c r="AA929" s="417">
        <v>3.3048171999999999E-3</v>
      </c>
      <c r="AB929" s="418">
        <v>4.0131841850000001E-3</v>
      </c>
      <c r="AC929" s="437">
        <v>4.6613816919041075E-2</v>
      </c>
      <c r="AD929" s="417">
        <v>9.4015359999999998E-4</v>
      </c>
      <c r="AE929" s="418">
        <v>6.3699856999999995E-4</v>
      </c>
      <c r="AF929" s="437">
        <v>8.6802842753492971E-3</v>
      </c>
      <c r="AG929" s="417">
        <v>5.3735320000000003E-3</v>
      </c>
      <c r="AH929" s="418">
        <v>2.6190729099999999E-3</v>
      </c>
      <c r="AI929" s="437">
        <v>1.0271418311710084E-2</v>
      </c>
      <c r="AJ929" s="417">
        <v>2.4180418E-3</v>
      </c>
      <c r="AK929" s="418">
        <v>1.326436515E-3</v>
      </c>
      <c r="AL929" s="437">
        <v>3.8248732070842199E-3</v>
      </c>
      <c r="AM929" s="417">
        <v>1.03712226E-2</v>
      </c>
      <c r="AN929" s="418">
        <v>1.1284417454999999E-2</v>
      </c>
      <c r="AO929" s="437">
        <v>0.10254486650074845</v>
      </c>
      <c r="AP929" s="417">
        <v>9.8009799999999994E-2</v>
      </c>
      <c r="AQ929" s="418">
        <v>6.7536753000000005E-2</v>
      </c>
      <c r="AR929" s="440">
        <v>6.7536753000000005E-2</v>
      </c>
      <c r="AS929" s="422"/>
      <c r="AT929" s="423"/>
      <c r="AU929" s="423"/>
    </row>
    <row r="930" spans="1:47" x14ac:dyDescent="0.2">
      <c r="A930" s="231">
        <v>1998</v>
      </c>
      <c r="B930" s="232">
        <v>6</v>
      </c>
      <c r="C930" s="417">
        <v>1.1104554</v>
      </c>
      <c r="D930" s="418">
        <v>0.62753392050000001</v>
      </c>
      <c r="E930" s="437">
        <v>5.7680704297988932</v>
      </c>
      <c r="F930" s="417">
        <v>0.29344294999999998</v>
      </c>
      <c r="G930" s="418">
        <v>0.185814744</v>
      </c>
      <c r="H930" s="437">
        <v>1.3214586170967453</v>
      </c>
      <c r="I930" s="417">
        <v>1.1777224500000001</v>
      </c>
      <c r="J930" s="418">
        <v>2.1029727094999999</v>
      </c>
      <c r="K930" s="437">
        <v>5.8661020941553135</v>
      </c>
      <c r="L930" s="420"/>
      <c r="M930" s="421"/>
      <c r="N930" s="437">
        <v>4.8530242038989473E-2</v>
      </c>
      <c r="O930" s="417">
        <v>9.7709770000000001E-2</v>
      </c>
      <c r="P930" s="418">
        <v>6.7331732500000005E-2</v>
      </c>
      <c r="Q930" s="437">
        <v>0.37475830600742094</v>
      </c>
      <c r="R930" s="422"/>
      <c r="S930" s="423"/>
      <c r="T930" s="437">
        <v>754.86011346777525</v>
      </c>
      <c r="U930" s="417">
        <v>6.1297467071935155E-4</v>
      </c>
      <c r="V930" s="418">
        <v>8.5430352921310362E-4</v>
      </c>
      <c r="W930" s="437">
        <v>2.6028853301783327E-3</v>
      </c>
      <c r="X930" s="417">
        <v>7.2521479229989872E-4</v>
      </c>
      <c r="Y930" s="418">
        <v>1.0107279635258358E-3</v>
      </c>
      <c r="Z930" s="437">
        <v>3.0873622603996027E-3</v>
      </c>
      <c r="AA930" s="417">
        <v>3.6085371999999998E-3</v>
      </c>
      <c r="AB930" s="418">
        <v>4.1325308E-3</v>
      </c>
      <c r="AC930" s="437">
        <v>4.668699992532542E-2</v>
      </c>
      <c r="AD930" s="417">
        <v>1.0273337999999999E-3</v>
      </c>
      <c r="AE930" s="418">
        <v>6.6778563500000001E-4</v>
      </c>
      <c r="AF930" s="437">
        <v>8.6939134404913597E-3</v>
      </c>
      <c r="AG930" s="417">
        <v>5.8673611999999998E-3</v>
      </c>
      <c r="AH930" s="418">
        <v>2.7875194200000001E-3</v>
      </c>
      <c r="AI930" s="437">
        <v>1.0287551509126636E-2</v>
      </c>
      <c r="AJ930" s="417">
        <v>2.6401335E-3</v>
      </c>
      <c r="AK930" s="418">
        <v>1.40332065E-3</v>
      </c>
      <c r="AL930" s="437">
        <v>3.8308770564679856E-3</v>
      </c>
      <c r="AM930" s="417">
        <v>1.13251945E-2</v>
      </c>
      <c r="AN930" s="418">
        <v>1.1650085325E-2</v>
      </c>
      <c r="AO930" s="437">
        <v>0.10270600857357544</v>
      </c>
      <c r="AP930" s="417">
        <v>9.8009799999999994E-2</v>
      </c>
      <c r="AQ930" s="418">
        <v>6.7536753000000005E-2</v>
      </c>
      <c r="AR930" s="440">
        <v>6.7536753000000005E-2</v>
      </c>
      <c r="AS930" s="422"/>
      <c r="AT930" s="423"/>
      <c r="AU930" s="423"/>
    </row>
    <row r="931" spans="1:47" x14ac:dyDescent="0.2">
      <c r="A931" s="231">
        <v>1998</v>
      </c>
      <c r="B931" s="232">
        <v>7</v>
      </c>
      <c r="C931" s="417">
        <v>1.16612907</v>
      </c>
      <c r="D931" s="418">
        <v>0.63802528599999997</v>
      </c>
      <c r="E931" s="437">
        <v>5.7709296666874783</v>
      </c>
      <c r="F931" s="417">
        <v>0.31787216000000001</v>
      </c>
      <c r="G931" s="418">
        <v>0.194297724</v>
      </c>
      <c r="H931" s="437">
        <v>1.3236232521384867</v>
      </c>
      <c r="I931" s="417">
        <v>1.2168538200000001</v>
      </c>
      <c r="J931" s="418">
        <v>2.1117441705000002</v>
      </c>
      <c r="K931" s="437">
        <v>5.8726281250000003</v>
      </c>
      <c r="L931" s="420"/>
      <c r="M931" s="421"/>
      <c r="N931" s="437">
        <v>4.858013210747586E-2</v>
      </c>
      <c r="O931" s="417">
        <v>9.7709770000000001E-2</v>
      </c>
      <c r="P931" s="418">
        <v>6.7331732500000005E-2</v>
      </c>
      <c r="Q931" s="437">
        <v>0.37491410452766477</v>
      </c>
      <c r="R931" s="422"/>
      <c r="S931" s="423"/>
      <c r="T931" s="437">
        <v>755.51841362504899</v>
      </c>
      <c r="U931" s="417">
        <v>6.1297467071935155E-4</v>
      </c>
      <c r="V931" s="418">
        <v>8.5430352921310362E-4</v>
      </c>
      <c r="W931" s="437">
        <v>2.608235926833583E-3</v>
      </c>
      <c r="X931" s="417">
        <v>7.2521479229989872E-4</v>
      </c>
      <c r="Y931" s="418">
        <v>1.0107279635258358E-3</v>
      </c>
      <c r="Z931" s="437">
        <v>3.1079857642357643E-3</v>
      </c>
      <c r="AA931" s="417">
        <v>3.9098965000000001E-3</v>
      </c>
      <c r="AB931" s="418">
        <v>4.2475237049999998E-3</v>
      </c>
      <c r="AC931" s="437">
        <v>4.6763296937437547E-2</v>
      </c>
      <c r="AD931" s="417">
        <v>1.1128064E-3</v>
      </c>
      <c r="AE931" s="418">
        <v>6.9756529500000005E-4</v>
      </c>
      <c r="AF931" s="437">
        <v>8.7081417189581265E-3</v>
      </c>
      <c r="AG931" s="417">
        <v>6.3564134999999997E-3</v>
      </c>
      <c r="AH931" s="418">
        <v>2.9516995750000002E-3</v>
      </c>
      <c r="AI931" s="437">
        <v>1.0304365154376873E-2</v>
      </c>
      <c r="AJ931" s="417">
        <v>2.8612517999999998E-3</v>
      </c>
      <c r="AK931" s="418">
        <v>1.47782774E-3</v>
      </c>
      <c r="AL931" s="437">
        <v>3.8371440928862801E-3</v>
      </c>
      <c r="AM931" s="417">
        <v>1.22679078E-2</v>
      </c>
      <c r="AN931" s="418">
        <v>1.2004117965E-2</v>
      </c>
      <c r="AO931" s="437">
        <v>0.10287399465118212</v>
      </c>
      <c r="AP931" s="417">
        <v>9.8009799999999994E-2</v>
      </c>
      <c r="AQ931" s="418">
        <v>6.7536753000000005E-2</v>
      </c>
      <c r="AR931" s="440">
        <v>6.7536753000000005E-2</v>
      </c>
      <c r="AS931" s="422"/>
      <c r="AT931" s="423"/>
      <c r="AU931" s="423"/>
    </row>
    <row r="932" spans="1:47" x14ac:dyDescent="0.2">
      <c r="A932" s="231">
        <v>1998</v>
      </c>
      <c r="B932" s="232">
        <v>8</v>
      </c>
      <c r="C932" s="417">
        <v>1.2224103099999999</v>
      </c>
      <c r="D932" s="418">
        <v>0.64846846849999995</v>
      </c>
      <c r="E932" s="437">
        <v>5.7748076424576444</v>
      </c>
      <c r="F932" s="417">
        <v>0.34205721</v>
      </c>
      <c r="G932" s="418">
        <v>0.20257894400000001</v>
      </c>
      <c r="H932" s="437">
        <v>1.3266144372503907</v>
      </c>
      <c r="I932" s="417">
        <v>1.25441498</v>
      </c>
      <c r="J932" s="418">
        <v>2.119886669</v>
      </c>
      <c r="K932" s="437">
        <v>5.8810648832703327</v>
      </c>
      <c r="L932" s="420"/>
      <c r="M932" s="421"/>
      <c r="N932" s="437">
        <v>4.8643664407886734E-2</v>
      </c>
      <c r="O932" s="417">
        <v>9.7709770000000001E-2</v>
      </c>
      <c r="P932" s="418">
        <v>6.7331732500000005E-2</v>
      </c>
      <c r="Q932" s="437">
        <v>0.3751047092338034</v>
      </c>
      <c r="R932" s="422"/>
      <c r="S932" s="423"/>
      <c r="T932" s="437">
        <v>756.57115725249912</v>
      </c>
      <c r="U932" s="417">
        <v>6.1297467071935155E-4</v>
      </c>
      <c r="V932" s="418">
        <v>8.5430352921310362E-4</v>
      </c>
      <c r="W932" s="437">
        <v>2.6150955966239859E-3</v>
      </c>
      <c r="X932" s="417">
        <v>7.2521479229989872E-4</v>
      </c>
      <c r="Y932" s="418">
        <v>1.0107279635258358E-3</v>
      </c>
      <c r="Z932" s="437">
        <v>3.1365299926627483E-3</v>
      </c>
      <c r="AA932" s="417">
        <v>4.2069248000000002E-3</v>
      </c>
      <c r="AB932" s="418">
        <v>4.3597886750000002E-3</v>
      </c>
      <c r="AC932" s="437">
        <v>4.6868999424443149E-2</v>
      </c>
      <c r="AD932" s="417">
        <v>1.1966756999999999E-3</v>
      </c>
      <c r="AE932" s="418">
        <v>7.2671718500000001E-4</v>
      </c>
      <c r="AF932" s="437">
        <v>8.7278084274410288E-3</v>
      </c>
      <c r="AG932" s="417">
        <v>6.8403557999999996E-3</v>
      </c>
      <c r="AH932" s="418">
        <v>3.1127549499999998E-3</v>
      </c>
      <c r="AI932" s="437">
        <v>1.0327671922345226E-2</v>
      </c>
      <c r="AJ932" s="417">
        <v>3.0779878999999998E-3</v>
      </c>
      <c r="AK932" s="418">
        <v>1.55110301E-3</v>
      </c>
      <c r="AL932" s="437">
        <v>3.8458168528317247E-3</v>
      </c>
      <c r="AM932" s="417">
        <v>1.3202307700000001E-2</v>
      </c>
      <c r="AN932" s="418">
        <v>1.2348702289999999E-2</v>
      </c>
      <c r="AO932" s="437">
        <v>0.10310644119873995</v>
      </c>
      <c r="AP932" s="417">
        <v>9.8009799999999994E-2</v>
      </c>
      <c r="AQ932" s="418">
        <v>6.7536753000000005E-2</v>
      </c>
      <c r="AR932" s="440">
        <v>6.7536753000000005E-2</v>
      </c>
      <c r="AS932" s="422"/>
      <c r="AT932" s="423"/>
      <c r="AU932" s="423"/>
    </row>
    <row r="933" spans="1:47" x14ac:dyDescent="0.2">
      <c r="A933" s="231">
        <v>1998</v>
      </c>
      <c r="B933" s="232">
        <v>9</v>
      </c>
      <c r="C933" s="417">
        <v>1.27947159</v>
      </c>
      <c r="D933" s="418">
        <v>0.65891814049999997</v>
      </c>
      <c r="E933" s="437">
        <v>5.7686076097459225</v>
      </c>
      <c r="F933" s="417">
        <v>0.36610621999999998</v>
      </c>
      <c r="G933" s="418">
        <v>0.21074734949999999</v>
      </c>
      <c r="H933" s="437">
        <v>1.3282747049516634</v>
      </c>
      <c r="I933" s="417">
        <v>1.29029288</v>
      </c>
      <c r="J933" s="418">
        <v>2.127492084</v>
      </c>
      <c r="K933" s="437">
        <v>5.8832392541790712</v>
      </c>
      <c r="L933" s="420"/>
      <c r="M933" s="421"/>
      <c r="N933" s="437">
        <v>5.6192151706090628E-3</v>
      </c>
      <c r="O933" s="417">
        <v>9.7709770000000001E-2</v>
      </c>
      <c r="P933" s="418">
        <v>6.7331732500000005E-2</v>
      </c>
      <c r="Q933" s="437">
        <v>0.37297968994592307</v>
      </c>
      <c r="R933" s="422"/>
      <c r="S933" s="423"/>
      <c r="T933" s="437">
        <v>756.67717618829579</v>
      </c>
      <c r="U933" s="417">
        <v>6.1297467071935155E-4</v>
      </c>
      <c r="V933" s="418">
        <v>8.5430352921310362E-4</v>
      </c>
      <c r="W933" s="437">
        <v>3.8370460459530762E-3</v>
      </c>
      <c r="X933" s="417">
        <v>7.2521479229989872E-4</v>
      </c>
      <c r="Y933" s="418">
        <v>1.0107279635258358E-3</v>
      </c>
      <c r="Z933" s="437">
        <v>3.1709577603863692E-3</v>
      </c>
      <c r="AA933" s="417">
        <v>4.5030903000000001E-3</v>
      </c>
      <c r="AB933" s="418">
        <v>4.4693512050000004E-3</v>
      </c>
      <c r="AC933" s="437">
        <v>4.6927635474562218E-2</v>
      </c>
      <c r="AD933" s="417">
        <v>1.2815961999999999E-3</v>
      </c>
      <c r="AE933" s="418">
        <v>7.5537217999999996E-4</v>
      </c>
      <c r="AF933" s="437">
        <v>8.7387454298670543E-3</v>
      </c>
      <c r="AG933" s="417">
        <v>7.3212844999999997E-3</v>
      </c>
      <c r="AH933" s="418">
        <v>3.2710746300000002E-3</v>
      </c>
      <c r="AI933" s="437">
        <v>1.0340581198377741E-2</v>
      </c>
      <c r="AJ933" s="417">
        <v>3.2946246000000001E-3</v>
      </c>
      <c r="AK933" s="418">
        <v>1.6233125149999999E-3</v>
      </c>
      <c r="AL933" s="437">
        <v>3.8506298383772218E-3</v>
      </c>
      <c r="AM933" s="417">
        <v>1.41303682E-2</v>
      </c>
      <c r="AN933" s="418">
        <v>1.2685808850000001E-2</v>
      </c>
      <c r="AO933" s="437">
        <v>0.1032354149903945</v>
      </c>
      <c r="AP933" s="417">
        <v>9.8009799999999994E-2</v>
      </c>
      <c r="AQ933" s="418">
        <v>6.7536753000000005E-2</v>
      </c>
      <c r="AR933" s="440">
        <v>6.7536753000000005E-2</v>
      </c>
      <c r="AS933" s="422"/>
      <c r="AT933" s="423"/>
      <c r="AU933" s="423"/>
    </row>
    <row r="934" spans="1:47" x14ac:dyDescent="0.2">
      <c r="A934" s="231">
        <v>1998</v>
      </c>
      <c r="B934" s="232">
        <v>10</v>
      </c>
      <c r="C934" s="417">
        <v>1.3372635799999999</v>
      </c>
      <c r="D934" s="418">
        <v>0.66947030799999996</v>
      </c>
      <c r="E934" s="437">
        <v>5.7729536962969012</v>
      </c>
      <c r="F934" s="417">
        <v>0.39002709000000002</v>
      </c>
      <c r="G934" s="418">
        <v>0.21880922150000001</v>
      </c>
      <c r="H934" s="437">
        <v>1.3316576947006595</v>
      </c>
      <c r="I934" s="417">
        <v>1.3247971700000001</v>
      </c>
      <c r="J934" s="418">
        <v>2.1345996789999999</v>
      </c>
      <c r="K934" s="437">
        <v>5.8924932346565821</v>
      </c>
      <c r="L934" s="420"/>
      <c r="M934" s="421"/>
      <c r="N934" s="437">
        <v>5.6271566039960454E-3</v>
      </c>
      <c r="O934" s="417">
        <v>9.4809480000000002E-2</v>
      </c>
      <c r="P934" s="418">
        <v>6.1641163499999999E-2</v>
      </c>
      <c r="Q934" s="437">
        <v>0.37317642359458769</v>
      </c>
      <c r="R934" s="422"/>
      <c r="S934" s="423"/>
      <c r="T934" s="437">
        <v>756.64356730618204</v>
      </c>
      <c r="U934" s="417">
        <v>6.1297467071935155E-4</v>
      </c>
      <c r="V934" s="418">
        <v>8.5430352921310362E-4</v>
      </c>
      <c r="W934" s="437">
        <v>3.8473593538849451E-3</v>
      </c>
      <c r="X934" s="417">
        <v>7.2521479229989872E-4</v>
      </c>
      <c r="Y934" s="418">
        <v>1.0107279635258358E-3</v>
      </c>
      <c r="Z934" s="437">
        <v>3.2033140151824344E-3</v>
      </c>
      <c r="AA934" s="417">
        <v>4.7972452000000004E-3</v>
      </c>
      <c r="AB934" s="418">
        <v>4.5768681699999997E-3</v>
      </c>
      <c r="AC934" s="437">
        <v>4.7047171242256866E-2</v>
      </c>
      <c r="AD934" s="417">
        <v>1.3646569E-3</v>
      </c>
      <c r="AE934" s="418">
        <v>7.8371240000000002E-4</v>
      </c>
      <c r="AF934" s="437">
        <v>8.760981031933901E-3</v>
      </c>
      <c r="AG934" s="417">
        <v>7.8008280000000001E-3</v>
      </c>
      <c r="AH934" s="418">
        <v>3.4286577000000001E-3</v>
      </c>
      <c r="AI934" s="437">
        <v>1.0366924290987583E-2</v>
      </c>
      <c r="AJ934" s="417">
        <v>3.5109503999999998E-3</v>
      </c>
      <c r="AK934" s="418">
        <v>1.6947555850000001E-3</v>
      </c>
      <c r="AL934" s="437">
        <v>3.860438398679473E-3</v>
      </c>
      <c r="AM934" s="417">
        <v>1.5055165000000001E-2</v>
      </c>
      <c r="AN934" s="418">
        <v>1.30180438E-2</v>
      </c>
      <c r="AO934" s="437">
        <v>0.10349851379025747</v>
      </c>
      <c r="AP934" s="417">
        <v>9.5109509999999994E-2</v>
      </c>
      <c r="AQ934" s="418">
        <v>6.1846183999999998E-2</v>
      </c>
      <c r="AR934" s="440">
        <v>6.1846183999999998E-2</v>
      </c>
      <c r="AS934" s="422"/>
      <c r="AT934" s="423"/>
      <c r="AU934" s="423"/>
    </row>
    <row r="935" spans="1:47" x14ac:dyDescent="0.2">
      <c r="A935" s="231">
        <v>1998</v>
      </c>
      <c r="B935" s="232">
        <v>11</v>
      </c>
      <c r="C935" s="417">
        <v>1.39609889</v>
      </c>
      <c r="D935" s="418">
        <v>0.68018411099999998</v>
      </c>
      <c r="E935" s="437">
        <v>5.7796995766053696</v>
      </c>
      <c r="F935" s="417">
        <v>0.41396960999999999</v>
      </c>
      <c r="G935" s="418">
        <v>0.22687443800000001</v>
      </c>
      <c r="H935" s="437">
        <v>1.3383631071769537</v>
      </c>
      <c r="I935" s="417">
        <v>1.3579312699999999</v>
      </c>
      <c r="J935" s="418">
        <v>2.1412849719999998</v>
      </c>
      <c r="K935" s="437">
        <v>5.9065727072350667</v>
      </c>
      <c r="L935" s="420"/>
      <c r="M935" s="421"/>
      <c r="N935" s="437">
        <v>5.6391422107841104E-3</v>
      </c>
      <c r="O935" s="417">
        <v>9.4809480000000002E-2</v>
      </c>
      <c r="P935" s="418">
        <v>6.1641163499999999E-2</v>
      </c>
      <c r="Q935" s="437">
        <v>0.37346482706444412</v>
      </c>
      <c r="R935" s="422"/>
      <c r="S935" s="423"/>
      <c r="T935" s="437">
        <v>757.66289160833719</v>
      </c>
      <c r="U935" s="417">
        <v>6.1297467071935155E-4</v>
      </c>
      <c r="V935" s="418">
        <v>8.5430352921310362E-4</v>
      </c>
      <c r="W935" s="437">
        <v>2.6430149620190108E-3</v>
      </c>
      <c r="X935" s="417">
        <v>7.2521479229989872E-4</v>
      </c>
      <c r="Y935" s="418">
        <v>1.0107279635258358E-3</v>
      </c>
      <c r="Z935" s="437">
        <v>3.25436677597443E-3</v>
      </c>
      <c r="AA935" s="417">
        <v>5.0915077000000001E-3</v>
      </c>
      <c r="AB935" s="418">
        <v>4.6837185099999996E-3</v>
      </c>
      <c r="AC935" s="437">
        <v>4.7284124154248465E-2</v>
      </c>
      <c r="AD935" s="417">
        <v>1.4489542E-3</v>
      </c>
      <c r="AE935" s="418">
        <v>8.1208394000000005E-4</v>
      </c>
      <c r="AF935" s="437">
        <v>8.8051072890290953E-3</v>
      </c>
      <c r="AG935" s="417">
        <v>8.2793624999999999E-3</v>
      </c>
      <c r="AH935" s="418">
        <v>3.5857995650000001E-3</v>
      </c>
      <c r="AI935" s="437">
        <v>1.0419135791374374E-2</v>
      </c>
      <c r="AJ935" s="417">
        <v>3.7249949E-3</v>
      </c>
      <c r="AK935" s="418">
        <v>1.7660611900000001E-3</v>
      </c>
      <c r="AL935" s="437">
        <v>3.8798802872441985E-3</v>
      </c>
      <c r="AM935" s="417">
        <v>1.59783561E-2</v>
      </c>
      <c r="AN935" s="418">
        <v>1.3347204394999999E-2</v>
      </c>
      <c r="AO935" s="437">
        <v>0.10401963627495746</v>
      </c>
      <c r="AP935" s="417">
        <v>9.5109509999999994E-2</v>
      </c>
      <c r="AQ935" s="418">
        <v>6.1846183999999998E-2</v>
      </c>
      <c r="AR935" s="440">
        <v>6.1846183999999998E-2</v>
      </c>
      <c r="AS935" s="422"/>
      <c r="AT935" s="423"/>
      <c r="AU935" s="423"/>
    </row>
    <row r="936" spans="1:47" x14ac:dyDescent="0.2">
      <c r="A936" s="231">
        <v>1998</v>
      </c>
      <c r="B936" s="232">
        <v>12</v>
      </c>
      <c r="C936" s="417">
        <v>1.4561091100000001</v>
      </c>
      <c r="D936" s="418">
        <v>0.69114681749999995</v>
      </c>
      <c r="E936" s="437">
        <v>5.7825255311816095</v>
      </c>
      <c r="F936" s="417">
        <v>0.43790219000000002</v>
      </c>
      <c r="G936" s="418">
        <v>0.2349412045</v>
      </c>
      <c r="H936" s="437">
        <v>1.3405549509475043</v>
      </c>
      <c r="I936" s="417">
        <v>1.38977621</v>
      </c>
      <c r="J936" s="418">
        <v>2.1475321644999998</v>
      </c>
      <c r="K936" s="437">
        <v>5.9126998570736378</v>
      </c>
      <c r="L936" s="420"/>
      <c r="M936" s="421"/>
      <c r="N936" s="437">
        <v>5.6444484828710832E-3</v>
      </c>
      <c r="O936" s="417">
        <v>9.4809480000000002E-2</v>
      </c>
      <c r="P936" s="418">
        <v>6.1641163499999999E-2</v>
      </c>
      <c r="Q936" s="437">
        <v>0.37359947721824815</v>
      </c>
      <c r="R936" s="422"/>
      <c r="S936" s="423"/>
      <c r="T936" s="437">
        <v>758.36708235300614</v>
      </c>
      <c r="U936" s="417">
        <v>6.1297467071935155E-4</v>
      </c>
      <c r="V936" s="418">
        <v>8.5430352921310362E-4</v>
      </c>
      <c r="W936" s="437">
        <v>2.6480112782778717E-3</v>
      </c>
      <c r="X936" s="417">
        <v>7.2521479229989872E-4</v>
      </c>
      <c r="Y936" s="418">
        <v>1.0107279635258358E-3</v>
      </c>
      <c r="Z936" s="437">
        <v>3.2752891895918091E-3</v>
      </c>
      <c r="AA936" s="417">
        <v>5.3863582999999996E-3</v>
      </c>
      <c r="AB936" s="418">
        <v>4.7901132449999998E-3</v>
      </c>
      <c r="AC936" s="437">
        <v>4.7361509910660508E-2</v>
      </c>
      <c r="AD936" s="417">
        <v>1.5328048999999999E-3</v>
      </c>
      <c r="AE936" s="418">
        <v>8.4018545500000005E-4</v>
      </c>
      <c r="AF936" s="437">
        <v>8.8195246818576923E-3</v>
      </c>
      <c r="AG936" s="417">
        <v>8.7575416E-3</v>
      </c>
      <c r="AH936" s="418">
        <v>3.7439842849999998E-3</v>
      </c>
      <c r="AI936" s="437">
        <v>1.0436190747925225E-2</v>
      </c>
      <c r="AJ936" s="417">
        <v>3.9412262999999996E-3</v>
      </c>
      <c r="AK936" s="418">
        <v>1.8379255750000001E-3</v>
      </c>
      <c r="AL936" s="437">
        <v>3.8862290726432037E-3</v>
      </c>
      <c r="AM936" s="417">
        <v>1.6902202700000001E-2</v>
      </c>
      <c r="AN936" s="418">
        <v>1.3676089095E-2</v>
      </c>
      <c r="AO936" s="437">
        <v>0.10418977203278386</v>
      </c>
      <c r="AP936" s="417">
        <v>9.5109509999999994E-2</v>
      </c>
      <c r="AQ936" s="418">
        <v>6.1846183999999998E-2</v>
      </c>
      <c r="AR936" s="440">
        <v>6.1846183999999998E-2</v>
      </c>
      <c r="AS936" s="422"/>
      <c r="AT936" s="423"/>
      <c r="AU936" s="423"/>
    </row>
    <row r="937" spans="1:47" x14ac:dyDescent="0.2">
      <c r="A937" s="231">
        <v>1998</v>
      </c>
      <c r="B937" s="232">
        <v>13</v>
      </c>
      <c r="C937" s="417">
        <v>1.5173002799999999</v>
      </c>
      <c r="D937" s="418">
        <v>0.70238278700000001</v>
      </c>
      <c r="E937" s="437">
        <v>5.7827657553431173</v>
      </c>
      <c r="F937" s="417">
        <v>0.46186947</v>
      </c>
      <c r="G937" s="418">
        <v>0.243094909</v>
      </c>
      <c r="H937" s="437">
        <v>1.3406645918716245</v>
      </c>
      <c r="I937" s="417">
        <v>1.42048518</v>
      </c>
      <c r="J937" s="418">
        <v>2.1534151979999998</v>
      </c>
      <c r="K937" s="437">
        <v>5.9136914266577367</v>
      </c>
      <c r="L937" s="420"/>
      <c r="M937" s="421"/>
      <c r="N937" s="437">
        <v>5.6454718757464909E-3</v>
      </c>
      <c r="O937" s="417">
        <v>9.4809480000000002E-2</v>
      </c>
      <c r="P937" s="418">
        <v>6.1641163499999999E-2</v>
      </c>
      <c r="Q937" s="437">
        <v>0.37363506529033752</v>
      </c>
      <c r="R937" s="422"/>
      <c r="S937" s="423"/>
      <c r="T937" s="437">
        <v>759.45958732654219</v>
      </c>
      <c r="U937" s="417">
        <v>6.1297467071935155E-4</v>
      </c>
      <c r="V937" s="418">
        <v>8.5430352921310362E-4</v>
      </c>
      <c r="W937" s="437">
        <v>2.6489214680162441E-3</v>
      </c>
      <c r="X937" s="417">
        <v>7.2521479229989872E-4</v>
      </c>
      <c r="Y937" s="418">
        <v>1.0107279635258358E-3</v>
      </c>
      <c r="Z937" s="437">
        <v>3.2763127696148454E-3</v>
      </c>
      <c r="AA937" s="417">
        <v>5.6809788999999996E-3</v>
      </c>
      <c r="AB937" s="418">
        <v>4.8968850049999997E-3</v>
      </c>
      <c r="AC937" s="437">
        <v>4.7365459580606936E-2</v>
      </c>
      <c r="AD937" s="417">
        <v>1.6169219E-3</v>
      </c>
      <c r="AE937" s="418">
        <v>8.6891934500000004E-4</v>
      </c>
      <c r="AF937" s="437">
        <v>8.8202507669825139E-3</v>
      </c>
      <c r="AG937" s="417">
        <v>9.2373894000000005E-3</v>
      </c>
      <c r="AH937" s="418">
        <v>3.9037828900000001E-3</v>
      </c>
      <c r="AI937" s="437">
        <v>1.0437050262530502E-2</v>
      </c>
      <c r="AJ937" s="417">
        <v>4.1566490000000001E-3</v>
      </c>
      <c r="AK937" s="418">
        <v>1.91031026E-3</v>
      </c>
      <c r="AL937" s="437">
        <v>3.8865510822064741E-3</v>
      </c>
      <c r="AM937" s="417">
        <v>1.7828704800000001E-2</v>
      </c>
      <c r="AN937" s="418">
        <v>1.400654309E-2</v>
      </c>
      <c r="AO937" s="437">
        <v>0.10419861594199506</v>
      </c>
      <c r="AP937" s="417">
        <v>9.5109509999999994E-2</v>
      </c>
      <c r="AQ937" s="418">
        <v>6.1846183999999998E-2</v>
      </c>
      <c r="AR937" s="440">
        <v>6.1846183999999998E-2</v>
      </c>
      <c r="AS937" s="422"/>
      <c r="AT937" s="423"/>
      <c r="AU937" s="423"/>
    </row>
    <row r="938" spans="1:47" x14ac:dyDescent="0.2">
      <c r="A938" s="231">
        <v>1998</v>
      </c>
      <c r="B938" s="232">
        <v>14</v>
      </c>
      <c r="C938" s="417">
        <v>1.5801237100000001</v>
      </c>
      <c r="D938" s="418">
        <v>0.71400389099999995</v>
      </c>
      <c r="E938" s="437">
        <v>5.7675456445282158</v>
      </c>
      <c r="F938" s="417">
        <v>0.48604283999999998</v>
      </c>
      <c r="G938" s="418">
        <v>0.25138596499999999</v>
      </c>
      <c r="H938" s="437">
        <v>1.3445694925701779</v>
      </c>
      <c r="I938" s="417">
        <v>1.4499808700000001</v>
      </c>
      <c r="J938" s="418">
        <v>2.1589982129999998</v>
      </c>
      <c r="K938" s="437">
        <v>5.9115302170794726</v>
      </c>
      <c r="L938" s="420"/>
      <c r="M938" s="421"/>
      <c r="N938" s="437">
        <v>5.6526726042366894E-3</v>
      </c>
      <c r="O938" s="417">
        <v>9.4809480000000002E-2</v>
      </c>
      <c r="P938" s="418">
        <v>6.1641163499999999E-2</v>
      </c>
      <c r="Q938" s="437">
        <v>0.37390655364051667</v>
      </c>
      <c r="R938" s="422"/>
      <c r="S938" s="423"/>
      <c r="T938" s="437">
        <v>756.36355809460542</v>
      </c>
      <c r="U938" s="417">
        <v>6.1297467071935155E-4</v>
      </c>
      <c r="V938" s="418">
        <v>8.5430352921310362E-4</v>
      </c>
      <c r="W938" s="437">
        <v>2.6573558557756579E-3</v>
      </c>
      <c r="X938" s="417">
        <v>7.2521479229989872E-4</v>
      </c>
      <c r="Y938" s="418">
        <v>1.0107279635258358E-3</v>
      </c>
      <c r="Z938" s="437">
        <v>3.3247545086347234E-3</v>
      </c>
      <c r="AA938" s="417">
        <v>5.9779760999999999E-3</v>
      </c>
      <c r="AB938" s="418">
        <v>5.004652765E-3</v>
      </c>
      <c r="AC938" s="437">
        <v>4.7503456968817408E-2</v>
      </c>
      <c r="AD938" s="417">
        <v>1.7012799999999999E-3</v>
      </c>
      <c r="AE938" s="418">
        <v>8.9806580500000001E-4</v>
      </c>
      <c r="AF938" s="437">
        <v>8.8459542224226112E-3</v>
      </c>
      <c r="AG938" s="417">
        <v>9.7214850000000002E-3</v>
      </c>
      <c r="AH938" s="418">
        <v>4.0665701800000004E-3</v>
      </c>
      <c r="AI938" s="437">
        <v>1.046745144426924E-2</v>
      </c>
      <c r="AJ938" s="417">
        <v>4.3750767999999997E-3</v>
      </c>
      <c r="AK938" s="418">
        <v>1.9840627749999999E-3</v>
      </c>
      <c r="AL938" s="437">
        <v>3.8978723608505341E-3</v>
      </c>
      <c r="AM938" s="417">
        <v>1.8761781500000001E-2</v>
      </c>
      <c r="AN938" s="418">
        <v>1.4340716785000001E-2</v>
      </c>
      <c r="AO938" s="437">
        <v>0.10450221082976974</v>
      </c>
      <c r="AP938" s="417">
        <v>9.5109509999999994E-2</v>
      </c>
      <c r="AQ938" s="418">
        <v>6.1846183999999998E-2</v>
      </c>
      <c r="AR938" s="440">
        <v>6.1846183999999998E-2</v>
      </c>
      <c r="AS938" s="422"/>
      <c r="AT938" s="423"/>
      <c r="AU938" s="423"/>
    </row>
    <row r="939" spans="1:47" x14ac:dyDescent="0.2">
      <c r="A939" s="231">
        <v>1998</v>
      </c>
      <c r="B939" s="232">
        <v>15</v>
      </c>
      <c r="C939" s="417">
        <v>1.64451657</v>
      </c>
      <c r="D939" s="418">
        <v>0.72610963149999996</v>
      </c>
      <c r="E939" s="437">
        <v>5.7723031838510694</v>
      </c>
      <c r="F939" s="417">
        <v>0.51045090999999998</v>
      </c>
      <c r="G939" s="418">
        <v>0.2598750105</v>
      </c>
      <c r="H939" s="437">
        <v>1.3484017875473386</v>
      </c>
      <c r="I939" s="417">
        <v>1.4784275600000001</v>
      </c>
      <c r="J939" s="418">
        <v>2.1642240684999998</v>
      </c>
      <c r="K939" s="437">
        <v>5.9210287609319083</v>
      </c>
      <c r="L939" s="420"/>
      <c r="M939" s="421"/>
      <c r="N939" s="437">
        <v>5.6605899714053699E-3</v>
      </c>
      <c r="O939" s="417">
        <v>9.4809480000000002E-2</v>
      </c>
      <c r="P939" s="418">
        <v>6.1641163499999999E-2</v>
      </c>
      <c r="Q939" s="437">
        <v>0.37408745027970092</v>
      </c>
      <c r="R939" s="422"/>
      <c r="S939" s="423"/>
      <c r="T939" s="437">
        <v>757.74981010673844</v>
      </c>
      <c r="U939" s="417">
        <v>6.1297467071935155E-4</v>
      </c>
      <c r="V939" s="418">
        <v>8.5430352921310362E-4</v>
      </c>
      <c r="W939" s="437">
        <v>2.6649216557306948E-3</v>
      </c>
      <c r="X939" s="417">
        <v>7.2521479229989872E-4</v>
      </c>
      <c r="Y939" s="418">
        <v>1.0107279635258358E-3</v>
      </c>
      <c r="Z939" s="437">
        <v>3.3614157753768625E-3</v>
      </c>
      <c r="AA939" s="417">
        <v>6.2782411999999996E-3</v>
      </c>
      <c r="AB939" s="418">
        <v>5.114315415E-3</v>
      </c>
      <c r="AC939" s="437">
        <v>4.7638838999564039E-2</v>
      </c>
      <c r="AD939" s="417">
        <v>1.7863472E-3</v>
      </c>
      <c r="AE939" s="418">
        <v>9.2769095999999996E-4</v>
      </c>
      <c r="AF939" s="437">
        <v>8.8711643125658976E-3</v>
      </c>
      <c r="AG939" s="417">
        <v>1.0207988499999999E-2</v>
      </c>
      <c r="AH939" s="418">
        <v>4.2334053099999996E-3</v>
      </c>
      <c r="AI939" s="437">
        <v>1.0497280312326333E-2</v>
      </c>
      <c r="AJ939" s="417">
        <v>4.5930379999999998E-3</v>
      </c>
      <c r="AK939" s="418">
        <v>2.0595868799999999E-3</v>
      </c>
      <c r="AL939" s="437">
        <v>3.908985635830059E-3</v>
      </c>
      <c r="AM939" s="417">
        <v>1.9702247499999999E-2</v>
      </c>
      <c r="AN939" s="418">
        <v>1.4680792885E-2</v>
      </c>
      <c r="AO939" s="437">
        <v>0.10479998362041713</v>
      </c>
      <c r="AP939" s="417">
        <v>9.5109509999999994E-2</v>
      </c>
      <c r="AQ939" s="418">
        <v>6.1846183999999998E-2</v>
      </c>
      <c r="AR939" s="440">
        <v>6.1846183999999998E-2</v>
      </c>
      <c r="AS939" s="422"/>
      <c r="AT939" s="423"/>
      <c r="AU939" s="423"/>
    </row>
    <row r="940" spans="1:47" x14ac:dyDescent="0.2">
      <c r="A940" s="231">
        <v>1998</v>
      </c>
      <c r="B940" s="232">
        <v>16</v>
      </c>
      <c r="C940" s="417">
        <v>1.71063206</v>
      </c>
      <c r="D940" s="418">
        <v>0.73873364750000003</v>
      </c>
      <c r="E940" s="437">
        <v>5.7792939702993902</v>
      </c>
      <c r="F940" s="417">
        <v>0.53512493000000005</v>
      </c>
      <c r="G940" s="418">
        <v>0.26858577750000001</v>
      </c>
      <c r="H940" s="437">
        <v>1.3540394907997142</v>
      </c>
      <c r="I940" s="417">
        <v>1.50594541</v>
      </c>
      <c r="J940" s="418">
        <v>2.1692846575</v>
      </c>
      <c r="K940" s="437">
        <v>5.9349914468158547</v>
      </c>
      <c r="L940" s="420"/>
      <c r="M940" s="421"/>
      <c r="N940" s="437">
        <v>5.6722239297836152E-3</v>
      </c>
      <c r="O940" s="417">
        <v>9.4809480000000002E-2</v>
      </c>
      <c r="P940" s="418">
        <v>6.1641163499999999E-2</v>
      </c>
      <c r="Q940" s="437">
        <v>0.37435204204905803</v>
      </c>
      <c r="R940" s="422"/>
      <c r="S940" s="423"/>
      <c r="T940" s="437">
        <v>759.21228641997516</v>
      </c>
      <c r="U940" s="417">
        <v>6.1297467071935155E-4</v>
      </c>
      <c r="V940" s="418">
        <v>8.5430352921310362E-4</v>
      </c>
      <c r="W940" s="437">
        <v>2.6788394904709851E-3</v>
      </c>
      <c r="X940" s="417">
        <v>7.2521479229989872E-4</v>
      </c>
      <c r="Y940" s="418">
        <v>1.0107279635258358E-3</v>
      </c>
      <c r="Z940" s="437">
        <v>3.4154130883211021E-3</v>
      </c>
      <c r="AA940" s="417">
        <v>6.5808576999999997E-3</v>
      </c>
      <c r="AB940" s="418">
        <v>5.2264682450000001E-3</v>
      </c>
      <c r="AC940" s="437">
        <v>4.7837984007363527E-2</v>
      </c>
      <c r="AD940" s="417">
        <v>1.8726556E-3</v>
      </c>
      <c r="AE940" s="418">
        <v>9.5824269000000005E-4</v>
      </c>
      <c r="AF940" s="437">
        <v>8.9082525028558266E-3</v>
      </c>
      <c r="AG940" s="417">
        <v>1.0700658700000001E-2</v>
      </c>
      <c r="AH940" s="418">
        <v>4.4055429E-3</v>
      </c>
      <c r="AI940" s="437">
        <v>1.0541176384152003E-2</v>
      </c>
      <c r="AJ940" s="417">
        <v>4.8154471999999997E-3</v>
      </c>
      <c r="AK940" s="418">
        <v>2.1375090449999999E-3</v>
      </c>
      <c r="AL940" s="437">
        <v>3.9253263796319889E-3</v>
      </c>
      <c r="AM940" s="417">
        <v>2.06527346E-2</v>
      </c>
      <c r="AN940" s="418">
        <v>1.5029624510000001E-2</v>
      </c>
      <c r="AO940" s="437">
        <v>0.10523801993737723</v>
      </c>
      <c r="AP940" s="417">
        <v>9.5109509999999994E-2</v>
      </c>
      <c r="AQ940" s="418">
        <v>6.1846183999999998E-2</v>
      </c>
      <c r="AR940" s="440">
        <v>6.1846183999999998E-2</v>
      </c>
      <c r="AS940" s="422"/>
      <c r="AT940" s="423"/>
      <c r="AU940" s="423"/>
    </row>
    <row r="941" spans="1:47" x14ac:dyDescent="0.2">
      <c r="A941" s="231">
        <v>1998</v>
      </c>
      <c r="B941" s="232">
        <v>17</v>
      </c>
      <c r="C941" s="417">
        <v>1.77859583</v>
      </c>
      <c r="D941" s="418">
        <v>0.75196911600000005</v>
      </c>
      <c r="E941" s="437">
        <v>5.5876033045834834</v>
      </c>
      <c r="F941" s="417">
        <v>0.55999989999999999</v>
      </c>
      <c r="G941" s="418">
        <v>0.27762921899999998</v>
      </c>
      <c r="H941" s="437">
        <v>1.312517066344097</v>
      </c>
      <c r="I941" s="417">
        <v>1.5325061600000001</v>
      </c>
      <c r="J941" s="418">
        <v>2.1740657605</v>
      </c>
      <c r="K941" s="437">
        <v>5.9836428529597665</v>
      </c>
      <c r="L941" s="420"/>
      <c r="M941" s="421"/>
      <c r="N941" s="437">
        <v>5.9550783435078584E-3</v>
      </c>
      <c r="O941" s="417">
        <v>9.4809480000000002E-2</v>
      </c>
      <c r="P941" s="418">
        <v>6.1641163499999999E-2</v>
      </c>
      <c r="Q941" s="437">
        <v>0.35978205298973687</v>
      </c>
      <c r="R941" s="422"/>
      <c r="S941" s="423"/>
      <c r="T941" s="437">
        <v>760.74152600119464</v>
      </c>
      <c r="U941" s="417">
        <v>6.1297467071935155E-4</v>
      </c>
      <c r="V941" s="418">
        <v>8.5430352921310362E-4</v>
      </c>
      <c r="W941" s="437">
        <v>2.596682147292661E-3</v>
      </c>
      <c r="X941" s="417">
        <v>7.2521479229989872E-4</v>
      </c>
      <c r="Y941" s="418">
        <v>1.0107279635258358E-3</v>
      </c>
      <c r="Z941" s="437">
        <v>3.4770050344210619E-3</v>
      </c>
      <c r="AA941" s="417">
        <v>6.8884000999999999E-3</v>
      </c>
      <c r="AB941" s="418">
        <v>5.3417945200000001E-3</v>
      </c>
      <c r="AC941" s="437">
        <v>4.6370967041000334E-2</v>
      </c>
      <c r="AD941" s="417">
        <v>1.9603607000000002E-3</v>
      </c>
      <c r="AE941" s="418">
        <v>9.8995342500000005E-4</v>
      </c>
      <c r="AF941" s="437">
        <v>8.6350657665426062E-3</v>
      </c>
      <c r="AG941" s="417">
        <v>1.12008378E-2</v>
      </c>
      <c r="AH941" s="418">
        <v>4.5835372800000001E-3</v>
      </c>
      <c r="AI941" s="437">
        <v>1.021792087901436E-2</v>
      </c>
      <c r="AJ941" s="417">
        <v>5.0403339999999996E-3</v>
      </c>
      <c r="AK941" s="418">
        <v>2.2179605350000002E-3</v>
      </c>
      <c r="AL941" s="437">
        <v>3.80495392848416E-3</v>
      </c>
      <c r="AM941" s="417">
        <v>2.1616500399999999E-2</v>
      </c>
      <c r="AN941" s="418">
        <v>1.538880166E-2</v>
      </c>
      <c r="AO941" s="437">
        <v>0.10201085350905004</v>
      </c>
      <c r="AP941" s="417">
        <v>9.5109509999999994E-2</v>
      </c>
      <c r="AQ941" s="418">
        <v>6.1846183999999998E-2</v>
      </c>
      <c r="AR941" s="440">
        <v>6.1846183999999998E-2</v>
      </c>
      <c r="AS941" s="422"/>
      <c r="AT941" s="423"/>
      <c r="AU941" s="423"/>
    </row>
    <row r="942" spans="1:47" x14ac:dyDescent="0.2">
      <c r="A942" s="231">
        <v>1998</v>
      </c>
      <c r="B942" s="232">
        <v>18</v>
      </c>
      <c r="C942" s="417">
        <v>1.8489395799999999</v>
      </c>
      <c r="D942" s="418">
        <v>0.76595301800000004</v>
      </c>
      <c r="E942" s="437">
        <v>5.5957853769189771</v>
      </c>
      <c r="F942" s="417">
        <v>0.58544081999999997</v>
      </c>
      <c r="G942" s="418">
        <v>0.2869978145</v>
      </c>
      <c r="H942" s="437">
        <v>1.3191112797167424</v>
      </c>
      <c r="I942" s="417">
        <v>1.55824323</v>
      </c>
      <c r="J942" s="418">
        <v>2.1786996264999998</v>
      </c>
      <c r="K942" s="437">
        <v>6.0006672704322144</v>
      </c>
      <c r="L942" s="420"/>
      <c r="M942" s="421"/>
      <c r="N942" s="437">
        <v>5.9698629572758014E-3</v>
      </c>
      <c r="O942" s="417">
        <v>9.4809480000000002E-2</v>
      </c>
      <c r="P942" s="418">
        <v>6.1641163499999999E-2</v>
      </c>
      <c r="Q942" s="437">
        <v>0.36009016129161936</v>
      </c>
      <c r="R942" s="422"/>
      <c r="S942" s="423"/>
      <c r="T942" s="437">
        <v>762.32788793555687</v>
      </c>
      <c r="U942" s="417">
        <v>6.1297467071935155E-4</v>
      </c>
      <c r="V942" s="418">
        <v>8.5430352921310362E-4</v>
      </c>
      <c r="W942" s="437">
        <v>2.6097218459152139E-3</v>
      </c>
      <c r="X942" s="417">
        <v>7.2521479229989872E-4</v>
      </c>
      <c r="Y942" s="418">
        <v>1.0107279635258358E-3</v>
      </c>
      <c r="Z942" s="437">
        <v>3.5424250780701004E-3</v>
      </c>
      <c r="AA942" s="417">
        <v>7.2002643000000002E-3</v>
      </c>
      <c r="AB942" s="418">
        <v>5.4614089299999998E-3</v>
      </c>
      <c r="AC942" s="437">
        <v>4.6603948933088009E-2</v>
      </c>
      <c r="AD942" s="417">
        <v>2.0486192999999999E-3</v>
      </c>
      <c r="AE942" s="418">
        <v>1.0227868350000001E-3</v>
      </c>
      <c r="AF942" s="437">
        <v>8.6784546967384104E-3</v>
      </c>
      <c r="AG942" s="417">
        <v>1.17074743E-2</v>
      </c>
      <c r="AH942" s="418">
        <v>4.7693397900000004E-3</v>
      </c>
      <c r="AI942" s="437">
        <v>1.0269258081642965E-2</v>
      </c>
      <c r="AJ942" s="417">
        <v>5.2680701999999998E-3</v>
      </c>
      <c r="AK942" s="418">
        <v>2.3017548199999998E-3</v>
      </c>
      <c r="AL942" s="437">
        <v>3.8240703366771507E-3</v>
      </c>
      <c r="AM942" s="417">
        <v>2.2595760100000001E-2</v>
      </c>
      <c r="AN942" s="418">
        <v>1.5760860434999999E-2</v>
      </c>
      <c r="AO942" s="437">
        <v>0.1025233678866046</v>
      </c>
      <c r="AP942" s="417">
        <v>9.5109509999999994E-2</v>
      </c>
      <c r="AQ942" s="418">
        <v>6.1846183999999998E-2</v>
      </c>
      <c r="AR942" s="440">
        <v>6.1846183999999998E-2</v>
      </c>
      <c r="AS942" s="422"/>
      <c r="AT942" s="423"/>
      <c r="AU942" s="423"/>
    </row>
    <row r="943" spans="1:47" x14ac:dyDescent="0.2">
      <c r="A943" s="231">
        <v>1998</v>
      </c>
      <c r="B943" s="232">
        <v>19</v>
      </c>
      <c r="C943" s="417">
        <v>1.9213446599999999</v>
      </c>
      <c r="D943" s="418">
        <v>0.78070075149999996</v>
      </c>
      <c r="E943" s="437">
        <v>5.593680785993481</v>
      </c>
      <c r="F943" s="417">
        <v>0.61123247000000003</v>
      </c>
      <c r="G943" s="418">
        <v>0.2968216635</v>
      </c>
      <c r="H943" s="437">
        <v>1.325265992731995</v>
      </c>
      <c r="I943" s="417">
        <v>1.5832202399999999</v>
      </c>
      <c r="J943" s="418">
        <v>2.1831370479999999</v>
      </c>
      <c r="K943" s="437">
        <v>6.0102251582851505</v>
      </c>
      <c r="L943" s="420"/>
      <c r="M943" s="421"/>
      <c r="N943" s="437">
        <v>5.9827662749603492E-3</v>
      </c>
      <c r="O943" s="417">
        <v>9.4809480000000002E-2</v>
      </c>
      <c r="P943" s="418">
        <v>6.1641163499999999E-2</v>
      </c>
      <c r="Q943" s="437">
        <v>0.36040438569373567</v>
      </c>
      <c r="R943" s="422"/>
      <c r="S943" s="423"/>
      <c r="T943" s="437">
        <v>763.64265033962761</v>
      </c>
      <c r="U943" s="417">
        <v>6.1297467071935155E-4</v>
      </c>
      <c r="V943" s="418">
        <v>8.5430352921310362E-4</v>
      </c>
      <c r="W943" s="437">
        <v>2.6218942124455213E-3</v>
      </c>
      <c r="X943" s="417">
        <v>7.2521479229989872E-4</v>
      </c>
      <c r="Y943" s="418">
        <v>1.0107279635258358E-3</v>
      </c>
      <c r="Z943" s="437">
        <v>3.6090425465489457E-3</v>
      </c>
      <c r="AA943" s="417">
        <v>7.5179733000000004E-3</v>
      </c>
      <c r="AB943" s="418">
        <v>5.585915835E-3</v>
      </c>
      <c r="AC943" s="437">
        <v>4.682145360090912E-2</v>
      </c>
      <c r="AD943" s="417">
        <v>2.1392451000000002E-3</v>
      </c>
      <c r="AE943" s="418">
        <v>1.0572662100000001E-3</v>
      </c>
      <c r="AF943" s="437">
        <v>8.7189470197434962E-3</v>
      </c>
      <c r="AG943" s="417">
        <v>1.22236494E-2</v>
      </c>
      <c r="AH943" s="418">
        <v>4.9634492049999996E-3</v>
      </c>
      <c r="AI943" s="437">
        <v>1.0317160676598771E-2</v>
      </c>
      <c r="AJ943" s="417">
        <v>5.5007566999999997E-3</v>
      </c>
      <c r="AK943" s="418">
        <v>2.3894451850000002E-3</v>
      </c>
      <c r="AL943" s="437">
        <v>3.8419125079610867E-3</v>
      </c>
      <c r="AM943" s="417">
        <v>2.35924588E-2</v>
      </c>
      <c r="AN943" s="418">
        <v>1.6148886585000001E-2</v>
      </c>
      <c r="AO943" s="437">
        <v>0.10300168693882135</v>
      </c>
      <c r="AP943" s="417">
        <v>9.5109509999999994E-2</v>
      </c>
      <c r="AQ943" s="418">
        <v>6.1846183999999998E-2</v>
      </c>
      <c r="AR943" s="440">
        <v>6.1846183999999998E-2</v>
      </c>
      <c r="AS943" s="422"/>
      <c r="AT943" s="423"/>
      <c r="AU943" s="423"/>
    </row>
    <row r="944" spans="1:47" x14ac:dyDescent="0.2">
      <c r="A944" s="231">
        <v>1998</v>
      </c>
      <c r="B944" s="232">
        <v>20</v>
      </c>
      <c r="C944" s="417">
        <v>1.99643225</v>
      </c>
      <c r="D944" s="418">
        <v>0.79635641749999997</v>
      </c>
      <c r="E944" s="437">
        <v>5.6020226655058503</v>
      </c>
      <c r="F944" s="417">
        <v>0.63760313000000002</v>
      </c>
      <c r="G944" s="418">
        <v>0.30709597799999999</v>
      </c>
      <c r="H944" s="437">
        <v>1.3320004898166418</v>
      </c>
      <c r="I944" s="417">
        <v>1.6075553899999999</v>
      </c>
      <c r="J944" s="418">
        <v>2.1874771165000002</v>
      </c>
      <c r="K944" s="437">
        <v>6.0275843971984662</v>
      </c>
      <c r="L944" s="420"/>
      <c r="M944" s="421"/>
      <c r="N944" s="437">
        <v>5.9978534505986027E-3</v>
      </c>
      <c r="O944" s="417">
        <v>9.4809480000000002E-2</v>
      </c>
      <c r="P944" s="418">
        <v>6.1641163499999999E-2</v>
      </c>
      <c r="Q944" s="437">
        <v>0.36071750945451592</v>
      </c>
      <c r="R944" s="422"/>
      <c r="S944" s="423"/>
      <c r="T944" s="437">
        <v>765.2298296935536</v>
      </c>
      <c r="U944" s="417">
        <v>6.1297467071935155E-4</v>
      </c>
      <c r="V944" s="418">
        <v>8.5430352921310362E-4</v>
      </c>
      <c r="W944" s="437">
        <v>2.6352056357726557E-3</v>
      </c>
      <c r="X944" s="417">
        <v>7.2521479229989872E-4</v>
      </c>
      <c r="Y944" s="418">
        <v>1.0107279635258358E-3</v>
      </c>
      <c r="Z944" s="437">
        <v>3.6758698723050346E-3</v>
      </c>
      <c r="AA944" s="417">
        <v>7.8413758999999993E-3</v>
      </c>
      <c r="AB944" s="418">
        <v>5.7159145449999999E-3</v>
      </c>
      <c r="AC944" s="437">
        <v>4.7059291907356908E-2</v>
      </c>
      <c r="AD944" s="417">
        <v>2.2317699000000001E-3</v>
      </c>
      <c r="AE944" s="418">
        <v>1.093157815E-3</v>
      </c>
      <c r="AF944" s="437">
        <v>8.7632434894880217E-3</v>
      </c>
      <c r="AG944" s="417">
        <v>1.27512227E-2</v>
      </c>
      <c r="AH944" s="418">
        <v>5.1675249600000002E-3</v>
      </c>
      <c r="AI944" s="437">
        <v>1.0369582666876404E-2</v>
      </c>
      <c r="AJ944" s="417">
        <v>5.7382628999999999E-3</v>
      </c>
      <c r="AK944" s="418">
        <v>2.4815105099999998E-3</v>
      </c>
      <c r="AL944" s="437">
        <v>3.8614345226507117E-3</v>
      </c>
      <c r="AM944" s="417">
        <v>2.4610013300000001E-2</v>
      </c>
      <c r="AN944" s="418">
        <v>1.6554426444999999E-2</v>
      </c>
      <c r="AO944" s="437">
        <v>0.10352494334791622</v>
      </c>
      <c r="AP944" s="417">
        <v>9.5109509999999994E-2</v>
      </c>
      <c r="AQ944" s="418">
        <v>6.1846183999999998E-2</v>
      </c>
      <c r="AR944" s="440">
        <v>6.1846183999999998E-2</v>
      </c>
      <c r="AS944" s="422"/>
      <c r="AT944" s="423"/>
      <c r="AU944" s="423"/>
    </row>
    <row r="945" spans="1:47" x14ac:dyDescent="0.2">
      <c r="A945" s="231">
        <v>1998</v>
      </c>
      <c r="B945" s="232">
        <v>21</v>
      </c>
      <c r="C945" s="417">
        <v>2.0740917099999998</v>
      </c>
      <c r="D945" s="418">
        <v>0.81302974750000001</v>
      </c>
      <c r="E945" s="437">
        <v>5.6102265383913661</v>
      </c>
      <c r="F945" s="417">
        <v>0.66453757000000002</v>
      </c>
      <c r="G945" s="418">
        <v>0.31793922600000002</v>
      </c>
      <c r="H945" s="437">
        <v>1.3386068629508943</v>
      </c>
      <c r="I945" s="417">
        <v>1.6311491300000001</v>
      </c>
      <c r="J945" s="418">
        <v>2.1917127155</v>
      </c>
      <c r="K945" s="437">
        <v>6.0446455748748873</v>
      </c>
      <c r="L945" s="420"/>
      <c r="M945" s="421"/>
      <c r="N945" s="437">
        <v>6.0126755562182055E-3</v>
      </c>
      <c r="O945" s="417">
        <v>9.4809480000000002E-2</v>
      </c>
      <c r="P945" s="418">
        <v>6.1641163499999999E-2</v>
      </c>
      <c r="Q945" s="437">
        <v>0.36102678947189243</v>
      </c>
      <c r="R945" s="422"/>
      <c r="S945" s="423"/>
      <c r="T945" s="437">
        <v>766.77236689317022</v>
      </c>
      <c r="U945" s="417">
        <v>6.1297467071935155E-4</v>
      </c>
      <c r="V945" s="418">
        <v>8.5430352921310362E-4</v>
      </c>
      <c r="W945" s="437">
        <v>2.6491056211340358E-3</v>
      </c>
      <c r="X945" s="417">
        <v>7.2521479229989872E-4</v>
      </c>
      <c r="Y945" s="418">
        <v>1.0107279635258358E-3</v>
      </c>
      <c r="Z945" s="437">
        <v>3.7414333273825522E-3</v>
      </c>
      <c r="AA945" s="417">
        <v>8.1739654999999998E-3</v>
      </c>
      <c r="AB945" s="418">
        <v>5.8524436150000003E-3</v>
      </c>
      <c r="AC945" s="437">
        <v>4.7292783768884732E-2</v>
      </c>
      <c r="AD945" s="417">
        <v>2.3263757000000001E-3</v>
      </c>
      <c r="AE945" s="418">
        <v>1.131136325E-3</v>
      </c>
      <c r="AF945" s="437">
        <v>8.8067187196534686E-3</v>
      </c>
      <c r="AG945" s="417">
        <v>1.3290595699999999E-2</v>
      </c>
      <c r="AH945" s="418">
        <v>5.3829902299999998E-3</v>
      </c>
      <c r="AI945" s="437">
        <v>1.0421039506647543E-2</v>
      </c>
      <c r="AJ945" s="417">
        <v>5.9810352999999997E-3</v>
      </c>
      <c r="AK945" s="418">
        <v>2.5787882650000001E-3</v>
      </c>
      <c r="AL945" s="437">
        <v>3.8805812752458614E-3</v>
      </c>
      <c r="AM945" s="417">
        <v>2.56499556E-2</v>
      </c>
      <c r="AN945" s="418">
        <v>1.6980369780000001E-2</v>
      </c>
      <c r="AO945" s="437">
        <v>0.10403851594057326</v>
      </c>
      <c r="AP945" s="417">
        <v>9.5109509999999994E-2</v>
      </c>
      <c r="AQ945" s="418">
        <v>6.1846183999999998E-2</v>
      </c>
      <c r="AR945" s="440">
        <v>6.1846183999999998E-2</v>
      </c>
      <c r="AS945" s="422"/>
      <c r="AT945" s="423"/>
      <c r="AU945" s="423"/>
    </row>
    <row r="946" spans="1:47" x14ac:dyDescent="0.2">
      <c r="A946" s="231">
        <v>1998</v>
      </c>
      <c r="B946" s="232">
        <v>22</v>
      </c>
      <c r="C946" s="417">
        <v>2.1547496900000001</v>
      </c>
      <c r="D946" s="418">
        <v>0.83080296350000005</v>
      </c>
      <c r="E946" s="437">
        <v>5.6179122128903236</v>
      </c>
      <c r="F946" s="417">
        <v>0.69210421</v>
      </c>
      <c r="G946" s="418">
        <v>0.32942002650000002</v>
      </c>
      <c r="H946" s="437">
        <v>1.3447995680664513</v>
      </c>
      <c r="I946" s="417">
        <v>1.6541140599999999</v>
      </c>
      <c r="J946" s="418">
        <v>2.1958684239999999</v>
      </c>
      <c r="K946" s="437">
        <v>6.0606224189509303</v>
      </c>
      <c r="L946" s="420"/>
      <c r="M946" s="421"/>
      <c r="N946" s="437">
        <v>6.0265409013997842E-3</v>
      </c>
      <c r="O946" s="417">
        <v>9.4809480000000002E-2</v>
      </c>
      <c r="P946" s="418">
        <v>6.1641163499999999E-2</v>
      </c>
      <c r="Q946" s="437">
        <v>0.36131532289642504</v>
      </c>
      <c r="R946" s="422"/>
      <c r="S946" s="423"/>
      <c r="T946" s="437">
        <v>768.22091181772873</v>
      </c>
      <c r="U946" s="417">
        <v>6.1297467071935155E-4</v>
      </c>
      <c r="V946" s="418">
        <v>8.5430352921310362E-4</v>
      </c>
      <c r="W946" s="437">
        <v>2.6613560904476231E-3</v>
      </c>
      <c r="X946" s="417">
        <v>7.2521479229989872E-4</v>
      </c>
      <c r="Y946" s="418">
        <v>1.0107279635258358E-3</v>
      </c>
      <c r="Z946" s="437">
        <v>3.8028881710506068E-3</v>
      </c>
      <c r="AA946" s="417">
        <v>8.5140029999999992E-3</v>
      </c>
      <c r="AB946" s="418">
        <v>5.9963543100000002E-3</v>
      </c>
      <c r="AC946" s="437">
        <v>4.7511526214428529E-2</v>
      </c>
      <c r="AD946" s="417">
        <v>2.4221118000000001E-3</v>
      </c>
      <c r="AE946" s="418">
        <v>1.171185735E-3</v>
      </c>
      <c r="AF946" s="437">
        <v>8.8474715779110914E-3</v>
      </c>
      <c r="AG946" s="417">
        <v>1.3843024900000001E-2</v>
      </c>
      <c r="AH946" s="418">
        <v>5.6109720500000003E-3</v>
      </c>
      <c r="AI946" s="437">
        <v>1.0469238615597598E-2</v>
      </c>
      <c r="AJ946" s="417">
        <v>6.2297578999999997E-3</v>
      </c>
      <c r="AK946" s="418">
        <v>2.6815888150000002E-3</v>
      </c>
      <c r="AL946" s="437">
        <v>3.8985384143977852E-3</v>
      </c>
      <c r="AM946" s="417">
        <v>2.6717382099999999E-2</v>
      </c>
      <c r="AN946" s="418">
        <v>1.7430220650000001E-2</v>
      </c>
      <c r="AO946" s="437">
        <v>0.10451977529610826</v>
      </c>
      <c r="AP946" s="417">
        <v>9.5109509999999994E-2</v>
      </c>
      <c r="AQ946" s="418">
        <v>6.1846183999999998E-2</v>
      </c>
      <c r="AR946" s="440">
        <v>6.1846183999999998E-2</v>
      </c>
      <c r="AS946" s="422"/>
      <c r="AT946" s="423"/>
      <c r="AU946" s="423"/>
    </row>
    <row r="947" spans="1:47" x14ac:dyDescent="0.2">
      <c r="A947" s="231">
        <v>1998</v>
      </c>
      <c r="B947" s="232">
        <v>23</v>
      </c>
      <c r="C947" s="417">
        <v>2.2384293300000002</v>
      </c>
      <c r="D947" s="418">
        <v>0.84978125900000001</v>
      </c>
      <c r="E947" s="437">
        <v>5.6248330555803694</v>
      </c>
      <c r="F947" s="417">
        <v>0.72051268999999996</v>
      </c>
      <c r="G947" s="418">
        <v>0.34159365549999998</v>
      </c>
      <c r="H947" s="437">
        <v>1.3503802047876188</v>
      </c>
      <c r="I947" s="417">
        <v>1.67672113</v>
      </c>
      <c r="J947" s="418">
        <v>2.1999772405</v>
      </c>
      <c r="K947" s="437">
        <v>6.0750147285054634</v>
      </c>
      <c r="L947" s="420"/>
      <c r="M947" s="421"/>
      <c r="N947" s="437">
        <v>6.0390766074503504E-3</v>
      </c>
      <c r="O947" s="417">
        <v>9.4809480000000002E-2</v>
      </c>
      <c r="P947" s="418">
        <v>6.1641163499999999E-2</v>
      </c>
      <c r="Q947" s="437">
        <v>0.36157669417939214</v>
      </c>
      <c r="R947" s="422"/>
      <c r="S947" s="423"/>
      <c r="T947" s="437">
        <v>769.51258467478692</v>
      </c>
      <c r="U947" s="417">
        <v>6.1297467071935155E-4</v>
      </c>
      <c r="V947" s="418">
        <v>8.5430352921310362E-4</v>
      </c>
      <c r="W947" s="437">
        <v>2.6723938018476476E-3</v>
      </c>
      <c r="X947" s="417">
        <v>7.2521479229989872E-4</v>
      </c>
      <c r="Y947" s="418">
        <v>1.0107279635258358E-3</v>
      </c>
      <c r="Z947" s="437">
        <v>3.8582658973782377E-3</v>
      </c>
      <c r="AA947" s="417">
        <v>8.8624218000000008E-3</v>
      </c>
      <c r="AB947" s="418">
        <v>6.1487839400000003E-3</v>
      </c>
      <c r="AC947" s="437">
        <v>4.7708666585548426E-2</v>
      </c>
      <c r="AD947" s="417">
        <v>2.5224563999999999E-3</v>
      </c>
      <c r="AE947" s="418">
        <v>1.213903675E-3</v>
      </c>
      <c r="AF947" s="437">
        <v>8.8841808680062487E-3</v>
      </c>
      <c r="AG947" s="417">
        <v>1.44095444E-2</v>
      </c>
      <c r="AH947" s="418">
        <v>5.8528217999999996E-3</v>
      </c>
      <c r="AI947" s="437">
        <v>1.0512672624750101E-2</v>
      </c>
      <c r="AJ947" s="417">
        <v>6.4849330999999996E-3</v>
      </c>
      <c r="AK947" s="418">
        <v>2.79057055E-3</v>
      </c>
      <c r="AL947" s="437">
        <v>3.9147140042941316E-3</v>
      </c>
      <c r="AM947" s="417">
        <v>2.7811297299999999E-2</v>
      </c>
      <c r="AN947" s="418">
        <v>1.790643372E-2</v>
      </c>
      <c r="AO947" s="437">
        <v>0.1049535169069923</v>
      </c>
      <c r="AP947" s="417">
        <v>9.5109509999999994E-2</v>
      </c>
      <c r="AQ947" s="418">
        <v>6.1846183999999998E-2</v>
      </c>
      <c r="AR947" s="440">
        <v>6.1846183999999998E-2</v>
      </c>
      <c r="AS947" s="422"/>
      <c r="AT947" s="423"/>
      <c r="AU947" s="423"/>
    </row>
    <row r="948" spans="1:47" x14ac:dyDescent="0.2">
      <c r="A948" s="231">
        <v>1998</v>
      </c>
      <c r="B948" s="232">
        <v>24</v>
      </c>
      <c r="C948" s="417">
        <v>2.3253833699999999</v>
      </c>
      <c r="D948" s="418">
        <v>0.87017039299999999</v>
      </c>
      <c r="E948" s="437">
        <v>5.6306055974558769</v>
      </c>
      <c r="F948" s="417">
        <v>0.74970097000000002</v>
      </c>
      <c r="G948" s="418">
        <v>0.35452890450000002</v>
      </c>
      <c r="H948" s="437">
        <v>1.3550350087910608</v>
      </c>
      <c r="I948" s="417">
        <v>1.69876564</v>
      </c>
      <c r="J948" s="418">
        <v>2.2041041725000001</v>
      </c>
      <c r="K948" s="437">
        <v>6.0870021090860185</v>
      </c>
      <c r="L948" s="420"/>
      <c r="M948" s="421"/>
      <c r="N948" s="437">
        <v>6.0494947301672711E-3</v>
      </c>
      <c r="O948" s="417">
        <v>9.4809480000000002E-2</v>
      </c>
      <c r="P948" s="418">
        <v>6.1641163499999999E-2</v>
      </c>
      <c r="Q948" s="437">
        <v>0.36179357215633978</v>
      </c>
      <c r="R948" s="422"/>
      <c r="S948" s="423"/>
      <c r="T948" s="437">
        <v>770.58230299957461</v>
      </c>
      <c r="U948" s="417">
        <v>6.1297467071935155E-4</v>
      </c>
      <c r="V948" s="418">
        <v>8.5430352921310362E-4</v>
      </c>
      <c r="W948" s="437">
        <v>2.681598163004526E-3</v>
      </c>
      <c r="X948" s="417">
        <v>7.2521479229989872E-4</v>
      </c>
      <c r="Y948" s="418">
        <v>1.0107279635258358E-3</v>
      </c>
      <c r="Z948" s="437">
        <v>3.9044685491386685E-3</v>
      </c>
      <c r="AA948" s="417">
        <v>9.2212588999999994E-3</v>
      </c>
      <c r="AB948" s="418">
        <v>6.3103712500000003E-3</v>
      </c>
      <c r="AC948" s="437">
        <v>4.7873073431780412E-2</v>
      </c>
      <c r="AD948" s="417">
        <v>2.6238008000000002E-3</v>
      </c>
      <c r="AE948" s="418">
        <v>1.2593109050000001E-3</v>
      </c>
      <c r="AF948" s="437">
        <v>8.9147826254047258E-3</v>
      </c>
      <c r="AG948" s="417">
        <v>1.49933615E-2</v>
      </c>
      <c r="AH948" s="418">
        <v>6.1107300899999996E-3</v>
      </c>
      <c r="AI948" s="437">
        <v>1.0548910415725912E-2</v>
      </c>
      <c r="AJ948" s="417">
        <v>6.7472143000000002E-3</v>
      </c>
      <c r="AK948" s="418">
        <v>2.9068908550000001E-3</v>
      </c>
      <c r="AL948" s="437">
        <v>3.9282031398018887E-3</v>
      </c>
      <c r="AM948" s="417">
        <v>2.89368318E-2</v>
      </c>
      <c r="AN948" s="418">
        <v>1.8412177960000001E-2</v>
      </c>
      <c r="AO948" s="437">
        <v>0.10531514833354148</v>
      </c>
      <c r="AP948" s="417">
        <v>9.5109509999999994E-2</v>
      </c>
      <c r="AQ948" s="418">
        <v>6.1846183999999998E-2</v>
      </c>
      <c r="AR948" s="440">
        <v>6.1846183999999998E-2</v>
      </c>
      <c r="AS948" s="422"/>
      <c r="AT948" s="423"/>
      <c r="AU948" s="423"/>
    </row>
    <row r="949" spans="1:47" x14ac:dyDescent="0.2">
      <c r="A949" s="231">
        <v>1998</v>
      </c>
      <c r="B949" s="232">
        <v>25</v>
      </c>
      <c r="C949" s="417">
        <v>2.4157565499999998</v>
      </c>
      <c r="D949" s="418">
        <v>0.89200979049999995</v>
      </c>
      <c r="E949" s="437">
        <v>5.6350107636719411</v>
      </c>
      <c r="F949" s="417">
        <v>0.77966827000000005</v>
      </c>
      <c r="G949" s="418">
        <v>0.36834205549999999</v>
      </c>
      <c r="H949" s="437">
        <v>1.3585809441759602</v>
      </c>
      <c r="I949" s="417">
        <v>1.7204025199999999</v>
      </c>
      <c r="J949" s="418">
        <v>2.2081894425000002</v>
      </c>
      <c r="K949" s="437">
        <v>6.0961634643457385</v>
      </c>
      <c r="L949" s="420"/>
      <c r="M949" s="421"/>
      <c r="N949" s="437">
        <v>6.05745335562823E-3</v>
      </c>
      <c r="O949" s="417">
        <v>9.4809480000000002E-2</v>
      </c>
      <c r="P949" s="418">
        <v>6.1641163499999999E-2</v>
      </c>
      <c r="Q949" s="437">
        <v>0.36195919992502068</v>
      </c>
      <c r="R949" s="422"/>
      <c r="S949" s="423"/>
      <c r="T949" s="437">
        <v>771.39081302534635</v>
      </c>
      <c r="U949" s="417">
        <v>6.1297467071935155E-4</v>
      </c>
      <c r="V949" s="418">
        <v>8.5430352921310362E-4</v>
      </c>
      <c r="W949" s="437">
        <v>2.6886183548403527E-3</v>
      </c>
      <c r="X949" s="417">
        <v>7.2521479229989872E-4</v>
      </c>
      <c r="Y949" s="418">
        <v>1.0107279635258358E-3</v>
      </c>
      <c r="Z949" s="437">
        <v>3.9396689193502907E-3</v>
      </c>
      <c r="AA949" s="417">
        <v>9.5900758999999999E-3</v>
      </c>
      <c r="AB949" s="418">
        <v>6.4823910600000003E-3</v>
      </c>
      <c r="AC949" s="437">
        <v>4.7998459944865325E-2</v>
      </c>
      <c r="AD949" s="417">
        <v>2.7287536999999998E-3</v>
      </c>
      <c r="AE949" s="418">
        <v>1.30761994E-3</v>
      </c>
      <c r="AF949" s="437">
        <v>8.9381319870314654E-3</v>
      </c>
      <c r="AG949" s="417">
        <v>1.55938676E-2</v>
      </c>
      <c r="AH949" s="418">
        <v>6.3858906200000001E-3</v>
      </c>
      <c r="AI949" s="437">
        <v>1.05765391620476E-2</v>
      </c>
      <c r="AJ949" s="417">
        <v>7.0167661000000003E-3</v>
      </c>
      <c r="AK949" s="418">
        <v>3.0308223850000001E-3</v>
      </c>
      <c r="AL949" s="437">
        <v>3.9384915484312628E-3</v>
      </c>
      <c r="AM949" s="417">
        <v>3.00957993E-2</v>
      </c>
      <c r="AN949" s="418">
        <v>1.8950911715000001E-2</v>
      </c>
      <c r="AO949" s="437">
        <v>0.10559108254348329</v>
      </c>
      <c r="AP949" s="417">
        <v>9.5109509999999994E-2</v>
      </c>
      <c r="AQ949" s="418">
        <v>6.1846183999999998E-2</v>
      </c>
      <c r="AR949" s="440">
        <v>6.1846183999999998E-2</v>
      </c>
      <c r="AS949" s="422"/>
      <c r="AT949" s="423"/>
      <c r="AU949" s="423"/>
    </row>
    <row r="950" spans="1:47" x14ac:dyDescent="0.2">
      <c r="A950" s="231">
        <v>1998</v>
      </c>
      <c r="B950" s="232">
        <v>26</v>
      </c>
      <c r="C950" s="417">
        <v>2.4157565499999998</v>
      </c>
      <c r="D950" s="418">
        <v>0.89200979049999995</v>
      </c>
      <c r="E950" s="437">
        <v>5.6377312465722929</v>
      </c>
      <c r="F950" s="417">
        <v>0.77966827000000005</v>
      </c>
      <c r="G950" s="418">
        <v>0.36834205549999999</v>
      </c>
      <c r="H950" s="437">
        <v>1.3607706770756771</v>
      </c>
      <c r="I950" s="417">
        <v>1.7204025199999999</v>
      </c>
      <c r="J950" s="418">
        <v>2.2081894425000002</v>
      </c>
      <c r="K950" s="437">
        <v>6.1018188311469803</v>
      </c>
      <c r="L950" s="420"/>
      <c r="M950" s="421"/>
      <c r="N950" s="437">
        <v>6.0623625596767719E-3</v>
      </c>
      <c r="O950" s="417">
        <v>9.4809480000000002E-2</v>
      </c>
      <c r="P950" s="418">
        <v>6.1641163499999999E-2</v>
      </c>
      <c r="Q950" s="437">
        <v>0.36206190904815033</v>
      </c>
      <c r="R950" s="422"/>
      <c r="S950" s="423"/>
      <c r="T950" s="437">
        <v>771.87867704080952</v>
      </c>
      <c r="U950" s="417">
        <v>6.1297467071935155E-4</v>
      </c>
      <c r="V950" s="418">
        <v>8.5430352921310362E-4</v>
      </c>
      <c r="W950" s="437">
        <v>2.6929460475336154E-3</v>
      </c>
      <c r="X950" s="417">
        <v>7.2521479229989872E-4</v>
      </c>
      <c r="Y950" s="418">
        <v>1.0107279635258358E-3</v>
      </c>
      <c r="Z950" s="437">
        <v>3.9613570204443307E-3</v>
      </c>
      <c r="AA950" s="417">
        <v>9.5900758999999999E-3</v>
      </c>
      <c r="AB950" s="418">
        <v>6.4823910600000003E-3</v>
      </c>
      <c r="AC950" s="437">
        <v>4.8075717729971421E-2</v>
      </c>
      <c r="AD950" s="417">
        <v>2.7287536999999998E-3</v>
      </c>
      <c r="AE950" s="418">
        <v>1.30761994E-3</v>
      </c>
      <c r="AF950" s="437">
        <v>8.9525234117137954E-3</v>
      </c>
      <c r="AG950" s="417">
        <v>1.55938676E-2</v>
      </c>
      <c r="AH950" s="418">
        <v>6.3858906200000001E-3</v>
      </c>
      <c r="AI950" s="437">
        <v>1.0593565582020842E-2</v>
      </c>
      <c r="AJ950" s="417">
        <v>7.0167661000000003E-3</v>
      </c>
      <c r="AK950" s="418">
        <v>3.0308223850000001E-3</v>
      </c>
      <c r="AL950" s="437">
        <v>3.9448342451253501E-3</v>
      </c>
      <c r="AM950" s="417">
        <v>3.00957993E-2</v>
      </c>
      <c r="AN950" s="418">
        <v>1.8950911715000001E-2</v>
      </c>
      <c r="AO950" s="437">
        <v>0.10576112132412627</v>
      </c>
      <c r="AP950" s="417">
        <v>9.5109509999999994E-2</v>
      </c>
      <c r="AQ950" s="418">
        <v>6.1846183999999998E-2</v>
      </c>
      <c r="AR950" s="440">
        <v>6.1846183999999998E-2</v>
      </c>
      <c r="AS950" s="422"/>
      <c r="AT950" s="423"/>
      <c r="AU950" s="423"/>
    </row>
    <row r="951" spans="1:47" x14ac:dyDescent="0.2">
      <c r="A951" s="231">
        <v>1998</v>
      </c>
      <c r="B951" s="232">
        <v>27</v>
      </c>
      <c r="C951" s="417">
        <v>2.4157565499999998</v>
      </c>
      <c r="D951" s="418">
        <v>0.89200979049999995</v>
      </c>
      <c r="E951" s="437">
        <v>5.6383765083967914</v>
      </c>
      <c r="F951" s="417">
        <v>0.77966827000000005</v>
      </c>
      <c r="G951" s="418">
        <v>0.36834205549999999</v>
      </c>
      <c r="H951" s="437">
        <v>1.3612945511336636</v>
      </c>
      <c r="I951" s="417">
        <v>1.7204025199999999</v>
      </c>
      <c r="J951" s="418">
        <v>2.2081894425000002</v>
      </c>
      <c r="K951" s="437">
        <v>6.1031786375542767</v>
      </c>
      <c r="L951" s="420"/>
      <c r="M951" s="421"/>
      <c r="N951" s="437">
        <v>6.06351748334769E-3</v>
      </c>
      <c r="O951" s="417">
        <v>9.4809480000000002E-2</v>
      </c>
      <c r="P951" s="418">
        <v>6.1641163499999999E-2</v>
      </c>
      <c r="Q951" s="437">
        <v>0.36208598896302202</v>
      </c>
      <c r="R951" s="422"/>
      <c r="S951" s="423"/>
      <c r="T951" s="437">
        <v>771.9695588429048</v>
      </c>
      <c r="U951" s="417">
        <v>6.1297467071935155E-4</v>
      </c>
      <c r="V951" s="418">
        <v>8.5430352921310362E-4</v>
      </c>
      <c r="W951" s="437">
        <v>2.6939799158282028E-3</v>
      </c>
      <c r="X951" s="417">
        <v>7.2521479229989872E-4</v>
      </c>
      <c r="Y951" s="418">
        <v>1.0107279635258358E-3</v>
      </c>
      <c r="Z951" s="437">
        <v>3.9665499558500412E-3</v>
      </c>
      <c r="AA951" s="417">
        <v>9.5900758999999999E-3</v>
      </c>
      <c r="AB951" s="418">
        <v>6.4823910600000003E-3</v>
      </c>
      <c r="AC951" s="437">
        <v>4.8094296626380206E-2</v>
      </c>
      <c r="AD951" s="417">
        <v>2.7287536999999998E-3</v>
      </c>
      <c r="AE951" s="418">
        <v>1.30761994E-3</v>
      </c>
      <c r="AF951" s="437">
        <v>8.9559683202844083E-3</v>
      </c>
      <c r="AG951" s="417">
        <v>1.55938676E-2</v>
      </c>
      <c r="AH951" s="418">
        <v>6.3858906200000001E-3</v>
      </c>
      <c r="AI951" s="437">
        <v>1.0597644366035816E-2</v>
      </c>
      <c r="AJ951" s="417">
        <v>7.0167661000000003E-3</v>
      </c>
      <c r="AK951" s="418">
        <v>3.0308223850000001E-3</v>
      </c>
      <c r="AL951" s="437">
        <v>3.9463530185256624E-3</v>
      </c>
      <c r="AM951" s="417">
        <v>3.00957993E-2</v>
      </c>
      <c r="AN951" s="418">
        <v>1.8950911715000001E-2</v>
      </c>
      <c r="AO951" s="437">
        <v>0.10580188031554139</v>
      </c>
      <c r="AP951" s="417">
        <v>9.5109509999999994E-2</v>
      </c>
      <c r="AQ951" s="418">
        <v>6.1846183999999998E-2</v>
      </c>
      <c r="AR951" s="440">
        <v>6.1846183999999998E-2</v>
      </c>
      <c r="AS951" s="422"/>
      <c r="AT951" s="423"/>
      <c r="AU951" s="423"/>
    </row>
    <row r="952" spans="1:47" x14ac:dyDescent="0.2">
      <c r="A952" s="231">
        <v>1998</v>
      </c>
      <c r="B952" s="232">
        <v>28</v>
      </c>
      <c r="C952" s="417">
        <v>2.4157565499999998</v>
      </c>
      <c r="D952" s="418">
        <v>0.89200979049999995</v>
      </c>
      <c r="E952" s="437">
        <v>5.6385310612796964</v>
      </c>
      <c r="F952" s="417">
        <v>0.77966827000000005</v>
      </c>
      <c r="G952" s="418">
        <v>0.36834205549999999</v>
      </c>
      <c r="H952" s="437">
        <v>1.3614203438970742</v>
      </c>
      <c r="I952" s="417">
        <v>1.7204025199999999</v>
      </c>
      <c r="J952" s="418">
        <v>2.2081894425000002</v>
      </c>
      <c r="K952" s="437">
        <v>6.1034909202435044</v>
      </c>
      <c r="L952" s="420"/>
      <c r="M952" s="421"/>
      <c r="N952" s="437">
        <v>6.0638179944706404E-3</v>
      </c>
      <c r="O952" s="417">
        <v>9.4809480000000002E-2</v>
      </c>
      <c r="P952" s="418">
        <v>6.1641163499999999E-2</v>
      </c>
      <c r="Q952" s="437">
        <v>0.36209214068424134</v>
      </c>
      <c r="R952" s="422"/>
      <c r="S952" s="423"/>
      <c r="T952" s="437">
        <v>771.95729621173666</v>
      </c>
      <c r="U952" s="417">
        <v>6.1297467071935155E-4</v>
      </c>
      <c r="V952" s="418">
        <v>8.5430352921310362E-4</v>
      </c>
      <c r="W952" s="437">
        <v>2.6942317004878462E-3</v>
      </c>
      <c r="X952" s="417">
        <v>7.2521479229989872E-4</v>
      </c>
      <c r="Y952" s="418">
        <v>1.0107279635258358E-3</v>
      </c>
      <c r="Z952" s="437">
        <v>3.967819388946134E-3</v>
      </c>
      <c r="AA952" s="417">
        <v>9.5900758999999999E-3</v>
      </c>
      <c r="AB952" s="418">
        <v>6.4823910600000003E-3</v>
      </c>
      <c r="AC952" s="437">
        <v>4.8098724363825715E-2</v>
      </c>
      <c r="AD952" s="417">
        <v>2.7287536999999998E-3</v>
      </c>
      <c r="AE952" s="418">
        <v>1.30761994E-3</v>
      </c>
      <c r="AF952" s="437">
        <v>8.9568119642467088E-3</v>
      </c>
      <c r="AG952" s="417">
        <v>1.55938676E-2</v>
      </c>
      <c r="AH952" s="418">
        <v>6.3858906200000001E-3</v>
      </c>
      <c r="AI952" s="437">
        <v>1.0598629751311185E-2</v>
      </c>
      <c r="AJ952" s="417">
        <v>7.0167661000000003E-3</v>
      </c>
      <c r="AK952" s="418">
        <v>3.0308223850000001E-3</v>
      </c>
      <c r="AL952" s="437">
        <v>3.9467151717609891E-3</v>
      </c>
      <c r="AM952" s="417">
        <v>3.00957993E-2</v>
      </c>
      <c r="AN952" s="418">
        <v>1.8950911715000001E-2</v>
      </c>
      <c r="AO952" s="437">
        <v>0.1058116782909732</v>
      </c>
      <c r="AP952" s="417">
        <v>9.5109509999999994E-2</v>
      </c>
      <c r="AQ952" s="418">
        <v>6.1846183999999998E-2</v>
      </c>
      <c r="AR952" s="440">
        <v>6.1846183999999998E-2</v>
      </c>
      <c r="AS952" s="422"/>
      <c r="AT952" s="423"/>
      <c r="AU952" s="423"/>
    </row>
    <row r="953" spans="1:47" x14ac:dyDescent="0.2">
      <c r="A953" s="231">
        <v>1998</v>
      </c>
      <c r="B953" s="232">
        <v>29</v>
      </c>
      <c r="C953" s="417">
        <v>2.4157565499999998</v>
      </c>
      <c r="D953" s="418">
        <v>0.89200979049999995</v>
      </c>
      <c r="E953" s="437">
        <v>5.6386344280331944</v>
      </c>
      <c r="F953" s="417">
        <v>0.77966827000000005</v>
      </c>
      <c r="G953" s="418">
        <v>0.36834205549999999</v>
      </c>
      <c r="H953" s="437">
        <v>1.3614927149104132</v>
      </c>
      <c r="I953" s="417">
        <v>1.7204025199999999</v>
      </c>
      <c r="J953" s="418">
        <v>2.2081894425000002</v>
      </c>
      <c r="K953" s="437">
        <v>6.1036824433718175</v>
      </c>
      <c r="L953" s="420"/>
      <c r="M953" s="421"/>
      <c r="N953" s="437">
        <v>6.0639867667625696E-3</v>
      </c>
      <c r="O953" s="417">
        <v>9.4809480000000002E-2</v>
      </c>
      <c r="P953" s="418">
        <v>6.1641163499999999E-2</v>
      </c>
      <c r="Q953" s="437">
        <v>0.36209580122549057</v>
      </c>
      <c r="R953" s="422"/>
      <c r="S953" s="423"/>
      <c r="T953" s="437">
        <v>771.93271419224027</v>
      </c>
      <c r="U953" s="417">
        <v>6.1297467071935155E-4</v>
      </c>
      <c r="V953" s="418">
        <v>8.5430352921310362E-4</v>
      </c>
      <c r="W953" s="437">
        <v>2.6943725295759191E-3</v>
      </c>
      <c r="X953" s="417">
        <v>7.2521479229989872E-4</v>
      </c>
      <c r="Y953" s="418">
        <v>1.0107279635258358E-3</v>
      </c>
      <c r="Z953" s="437">
        <v>3.9685429604667307E-3</v>
      </c>
      <c r="AA953" s="417">
        <v>9.5900758999999999E-3</v>
      </c>
      <c r="AB953" s="418">
        <v>6.4823910600000003E-3</v>
      </c>
      <c r="AC953" s="437">
        <v>4.8101312299647883E-2</v>
      </c>
      <c r="AD953" s="417">
        <v>2.7287536999999998E-3</v>
      </c>
      <c r="AE953" s="418">
        <v>1.30761994E-3</v>
      </c>
      <c r="AF953" s="437">
        <v>8.957287456525076E-3</v>
      </c>
      <c r="AG953" s="417">
        <v>1.55938676E-2</v>
      </c>
      <c r="AH953" s="418">
        <v>6.3858906200000001E-3</v>
      </c>
      <c r="AI953" s="437">
        <v>1.0599190166723229E-2</v>
      </c>
      <c r="AJ953" s="417">
        <v>7.0167661000000003E-3</v>
      </c>
      <c r="AK953" s="418">
        <v>3.0308223850000001E-3</v>
      </c>
      <c r="AL953" s="437">
        <v>3.9469346854782402E-3</v>
      </c>
      <c r="AM953" s="417">
        <v>3.00957993E-2</v>
      </c>
      <c r="AN953" s="418">
        <v>1.8950911715000001E-2</v>
      </c>
      <c r="AO953" s="437">
        <v>0.10581726902899338</v>
      </c>
      <c r="AP953" s="417">
        <v>9.5109509999999994E-2</v>
      </c>
      <c r="AQ953" s="418">
        <v>6.1846183999999998E-2</v>
      </c>
      <c r="AR953" s="440">
        <v>6.1846183999999998E-2</v>
      </c>
      <c r="AS953" s="422"/>
      <c r="AT953" s="423"/>
      <c r="AU953" s="423"/>
    </row>
    <row r="954" spans="1:47" x14ac:dyDescent="0.2">
      <c r="A954" s="231">
        <v>1998</v>
      </c>
      <c r="B954" s="232">
        <v>30</v>
      </c>
      <c r="C954" s="417">
        <v>2.4157565499999998</v>
      </c>
      <c r="D954" s="418">
        <v>0.89200979049999995</v>
      </c>
      <c r="E954" s="437">
        <v>5.6386264197888307</v>
      </c>
      <c r="F954" s="417">
        <v>0.77966827000000005</v>
      </c>
      <c r="G954" s="418">
        <v>0.36834205549999999</v>
      </c>
      <c r="H954" s="437">
        <v>1.3614949640173637</v>
      </c>
      <c r="I954" s="417">
        <v>1.7204025199999999</v>
      </c>
      <c r="J954" s="418">
        <v>2.2081894425000002</v>
      </c>
      <c r="K954" s="437">
        <v>6.1036840032442878</v>
      </c>
      <c r="L954" s="420"/>
      <c r="M954" s="421"/>
      <c r="N954" s="437">
        <v>6.0639867584427161E-3</v>
      </c>
      <c r="O954" s="417">
        <v>9.4809480000000002E-2</v>
      </c>
      <c r="P954" s="418">
        <v>6.1641163499999999E-2</v>
      </c>
      <c r="Q954" s="437">
        <v>0.36209458823140894</v>
      </c>
      <c r="R954" s="422"/>
      <c r="S954" s="423"/>
      <c r="T954" s="437">
        <v>771.90428816728945</v>
      </c>
      <c r="U954" s="417">
        <v>6.1297467071935155E-4</v>
      </c>
      <c r="V954" s="418">
        <v>8.5430352921310362E-4</v>
      </c>
      <c r="W954" s="437">
        <v>2.6943828159858491E-3</v>
      </c>
      <c r="X954" s="417">
        <v>7.2521479229989872E-4</v>
      </c>
      <c r="Y954" s="418">
        <v>1.0107279635258358E-3</v>
      </c>
      <c r="Z954" s="437">
        <v>3.9685784032791891E-3</v>
      </c>
      <c r="AA954" s="417">
        <v>9.5900758999999999E-3</v>
      </c>
      <c r="AB954" s="418">
        <v>6.4823910600000003E-3</v>
      </c>
      <c r="AC954" s="437">
        <v>4.8101350556876497E-2</v>
      </c>
      <c r="AD954" s="417">
        <v>2.7287536999999998E-3</v>
      </c>
      <c r="AE954" s="418">
        <v>1.30761994E-3</v>
      </c>
      <c r="AF954" s="437">
        <v>8.9573031828785194E-3</v>
      </c>
      <c r="AG954" s="417">
        <v>1.55938676E-2</v>
      </c>
      <c r="AH954" s="418">
        <v>6.3858906200000001E-3</v>
      </c>
      <c r="AI954" s="437">
        <v>1.05992193549368E-2</v>
      </c>
      <c r="AJ954" s="417">
        <v>7.0167661000000003E-3</v>
      </c>
      <c r="AK954" s="418">
        <v>3.0308223850000001E-3</v>
      </c>
      <c r="AL954" s="437">
        <v>3.9469374569097437E-3</v>
      </c>
      <c r="AM954" s="417">
        <v>3.00957993E-2</v>
      </c>
      <c r="AN954" s="418">
        <v>1.8950911715000001E-2</v>
      </c>
      <c r="AO954" s="437">
        <v>0.10581749429704794</v>
      </c>
      <c r="AP954" s="417">
        <v>9.5109509999999994E-2</v>
      </c>
      <c r="AQ954" s="418">
        <v>6.1846183999999998E-2</v>
      </c>
      <c r="AR954" s="440">
        <v>6.1846183999999998E-2</v>
      </c>
      <c r="AS954" s="422"/>
      <c r="AT954" s="423"/>
      <c r="AU954" s="423"/>
    </row>
    <row r="955" spans="1:47" x14ac:dyDescent="0.2">
      <c r="A955" s="231">
        <v>1998</v>
      </c>
      <c r="B955" s="232">
        <v>31</v>
      </c>
      <c r="C955" s="417">
        <v>2.4157565499999998</v>
      </c>
      <c r="D955" s="418">
        <v>0.89200979049999995</v>
      </c>
      <c r="E955" s="437">
        <v>5.6385699986062363</v>
      </c>
      <c r="F955" s="417">
        <v>0.77966827000000005</v>
      </c>
      <c r="G955" s="418">
        <v>0.36834205549999999</v>
      </c>
      <c r="H955" s="437">
        <v>1.3614551057676474</v>
      </c>
      <c r="I955" s="417">
        <v>1.7204025199999999</v>
      </c>
      <c r="J955" s="418">
        <v>2.2081894425000002</v>
      </c>
      <c r="K955" s="437">
        <v>6.1035056415746984</v>
      </c>
      <c r="L955" s="420"/>
      <c r="M955" s="421"/>
      <c r="N955" s="437">
        <v>6.0637912902449225E-3</v>
      </c>
      <c r="O955" s="417">
        <v>9.4809480000000002E-2</v>
      </c>
      <c r="P955" s="418">
        <v>6.1641163499999999E-2</v>
      </c>
      <c r="Q955" s="437">
        <v>0.36208987798029008</v>
      </c>
      <c r="R955" s="422"/>
      <c r="S955" s="423"/>
      <c r="T955" s="437">
        <v>771.87828289678282</v>
      </c>
      <c r="U955" s="417">
        <v>6.1297467071935155E-4</v>
      </c>
      <c r="V955" s="418">
        <v>8.5430352921310362E-4</v>
      </c>
      <c r="W955" s="437">
        <v>2.6942166462881533E-3</v>
      </c>
      <c r="X955" s="417">
        <v>7.2521479229989872E-4</v>
      </c>
      <c r="Y955" s="418">
        <v>1.0107279635258358E-3</v>
      </c>
      <c r="Z955" s="437">
        <v>3.9681770523168148E-3</v>
      </c>
      <c r="AA955" s="417">
        <v>9.5900758999999999E-3</v>
      </c>
      <c r="AB955" s="418">
        <v>6.4823910600000003E-3</v>
      </c>
      <c r="AC955" s="437">
        <v>4.810000818044171E-2</v>
      </c>
      <c r="AD955" s="417">
        <v>2.7287536999999998E-3</v>
      </c>
      <c r="AE955" s="418">
        <v>1.30761994E-3</v>
      </c>
      <c r="AF955" s="437">
        <v>8.9570433523814344E-3</v>
      </c>
      <c r="AG955" s="417">
        <v>1.55938676E-2</v>
      </c>
      <c r="AH955" s="418">
        <v>6.3858906200000001E-3</v>
      </c>
      <c r="AI955" s="437">
        <v>1.0598903820812688E-2</v>
      </c>
      <c r="AJ955" s="417">
        <v>7.0167661000000003E-3</v>
      </c>
      <c r="AK955" s="418">
        <v>3.0308223850000001E-3</v>
      </c>
      <c r="AL955" s="437">
        <v>3.9468261367091965E-3</v>
      </c>
      <c r="AM955" s="417">
        <v>3.00957993E-2</v>
      </c>
      <c r="AN955" s="418">
        <v>1.8950911715000001E-2</v>
      </c>
      <c r="AO955" s="437">
        <v>0.10581426374440914</v>
      </c>
      <c r="AP955" s="417">
        <v>9.5109509999999994E-2</v>
      </c>
      <c r="AQ955" s="418">
        <v>6.1846183999999998E-2</v>
      </c>
      <c r="AR955" s="440">
        <v>6.1846183999999998E-2</v>
      </c>
      <c r="AS955" s="422"/>
      <c r="AT955" s="423"/>
      <c r="AU955" s="423"/>
    </row>
    <row r="956" spans="1:47" x14ac:dyDescent="0.2">
      <c r="A956" s="231">
        <v>1998</v>
      </c>
      <c r="B956" s="232">
        <v>32</v>
      </c>
      <c r="C956" s="417">
        <v>2.4157565499999998</v>
      </c>
      <c r="D956" s="418">
        <v>0.89200979049999995</v>
      </c>
      <c r="E956" s="419">
        <v>5.6385699986062363</v>
      </c>
      <c r="F956" s="417">
        <v>0.77966827000000005</v>
      </c>
      <c r="G956" s="418">
        <v>0.36834205549999999</v>
      </c>
      <c r="H956" s="419">
        <v>1.3614551057676474</v>
      </c>
      <c r="I956" s="417">
        <v>1.7204025199999999</v>
      </c>
      <c r="J956" s="418">
        <v>2.2081894425000002</v>
      </c>
      <c r="K956" s="419">
        <v>6.1035056415746984</v>
      </c>
      <c r="L956" s="420"/>
      <c r="M956" s="421"/>
      <c r="N956" s="419">
        <v>6.0637912902449225E-3</v>
      </c>
      <c r="O956" s="417">
        <v>9.4809480000000002E-2</v>
      </c>
      <c r="P956" s="418">
        <v>6.1641163499999999E-2</v>
      </c>
      <c r="Q956" s="419">
        <v>0.36208987798029008</v>
      </c>
      <c r="R956" s="425"/>
      <c r="S956" s="426"/>
      <c r="T956" s="419">
        <v>771.87828289678282</v>
      </c>
      <c r="U956" s="417">
        <v>6.1297467071935155E-4</v>
      </c>
      <c r="V956" s="418">
        <v>8.5430352921310362E-4</v>
      </c>
      <c r="W956" s="419">
        <v>2.6942166462881533E-3</v>
      </c>
      <c r="X956" s="417">
        <v>7.2521479229989872E-4</v>
      </c>
      <c r="Y956" s="418">
        <v>1.0107279635258358E-3</v>
      </c>
      <c r="Z956" s="419">
        <v>3.9681770523168148E-3</v>
      </c>
      <c r="AA956" s="417">
        <v>9.5900758999999999E-3</v>
      </c>
      <c r="AB956" s="418">
        <v>6.4823910600000003E-3</v>
      </c>
      <c r="AC956" s="419">
        <v>4.810000818044171E-2</v>
      </c>
      <c r="AD956" s="417">
        <v>2.7287536999999998E-3</v>
      </c>
      <c r="AE956" s="418">
        <v>1.30761994E-3</v>
      </c>
      <c r="AF956" s="419">
        <v>8.9570433523814344E-3</v>
      </c>
      <c r="AG956" s="417">
        <v>1.55938676E-2</v>
      </c>
      <c r="AH956" s="418">
        <v>6.3858906200000001E-3</v>
      </c>
      <c r="AI956" s="419">
        <v>1.0598903820812688E-2</v>
      </c>
      <c r="AJ956" s="417">
        <v>7.0167661000000003E-3</v>
      </c>
      <c r="AK956" s="418">
        <v>3.0308223850000001E-3</v>
      </c>
      <c r="AL956" s="419">
        <v>3.9468261367091965E-3</v>
      </c>
      <c r="AM956" s="417">
        <v>3.00957993E-2</v>
      </c>
      <c r="AN956" s="418">
        <v>1.8950911715000001E-2</v>
      </c>
      <c r="AO956" s="419">
        <v>0.10581426374440914</v>
      </c>
      <c r="AP956" s="417">
        <v>9.5109509999999994E-2</v>
      </c>
      <c r="AQ956" s="418">
        <v>6.1846183999999998E-2</v>
      </c>
      <c r="AR956" s="440">
        <v>6.1846183999999998E-2</v>
      </c>
      <c r="AS956" s="425"/>
      <c r="AT956" s="426"/>
      <c r="AU956" s="426"/>
    </row>
    <row r="957" spans="1:47" x14ac:dyDescent="0.2">
      <c r="A957" s="231">
        <v>1998</v>
      </c>
      <c r="B957" s="232">
        <v>33</v>
      </c>
      <c r="C957" s="417">
        <v>2.4157565499999998</v>
      </c>
      <c r="D957" s="418">
        <v>0.89200979049999995</v>
      </c>
      <c r="E957" s="419">
        <v>5.6385699986062363</v>
      </c>
      <c r="F957" s="417">
        <v>0.77966827000000005</v>
      </c>
      <c r="G957" s="418">
        <v>0.36834205549999999</v>
      </c>
      <c r="H957" s="419">
        <v>1.3614551057676474</v>
      </c>
      <c r="I957" s="417">
        <v>1.7204025199999999</v>
      </c>
      <c r="J957" s="418">
        <v>2.2081894425000002</v>
      </c>
      <c r="K957" s="419">
        <v>6.1035056415746984</v>
      </c>
      <c r="L957" s="420"/>
      <c r="M957" s="421"/>
      <c r="N957" s="419">
        <v>6.0637912902449225E-3</v>
      </c>
      <c r="O957" s="417">
        <v>9.4809480000000002E-2</v>
      </c>
      <c r="P957" s="418">
        <v>6.1641163499999999E-2</v>
      </c>
      <c r="Q957" s="419">
        <v>0.36208987798029008</v>
      </c>
      <c r="R957" s="425"/>
      <c r="S957" s="426"/>
      <c r="T957" s="419">
        <v>771.87828289678282</v>
      </c>
      <c r="U957" s="417">
        <v>6.1297467071935155E-4</v>
      </c>
      <c r="V957" s="418">
        <v>8.5430352921310362E-4</v>
      </c>
      <c r="W957" s="419">
        <v>2.6942166462881533E-3</v>
      </c>
      <c r="X957" s="417">
        <v>7.2521479229989872E-4</v>
      </c>
      <c r="Y957" s="418">
        <v>1.0107279635258358E-3</v>
      </c>
      <c r="Z957" s="419">
        <v>3.9681770523168148E-3</v>
      </c>
      <c r="AA957" s="417">
        <v>9.5900758999999999E-3</v>
      </c>
      <c r="AB957" s="418">
        <v>6.4823910600000003E-3</v>
      </c>
      <c r="AC957" s="419">
        <v>4.810000818044171E-2</v>
      </c>
      <c r="AD957" s="417">
        <v>2.7287536999999998E-3</v>
      </c>
      <c r="AE957" s="418">
        <v>1.30761994E-3</v>
      </c>
      <c r="AF957" s="419">
        <v>8.9570433523814344E-3</v>
      </c>
      <c r="AG957" s="417">
        <v>1.55938676E-2</v>
      </c>
      <c r="AH957" s="418">
        <v>6.3858906200000001E-3</v>
      </c>
      <c r="AI957" s="419">
        <v>1.0598903820812688E-2</v>
      </c>
      <c r="AJ957" s="417">
        <v>7.0167661000000003E-3</v>
      </c>
      <c r="AK957" s="418">
        <v>3.0308223850000001E-3</v>
      </c>
      <c r="AL957" s="419">
        <v>3.9468261367091965E-3</v>
      </c>
      <c r="AM957" s="417">
        <v>3.00957993E-2</v>
      </c>
      <c r="AN957" s="418">
        <v>1.8950911715000001E-2</v>
      </c>
      <c r="AO957" s="419">
        <v>0.10581426374440914</v>
      </c>
      <c r="AP957" s="417">
        <v>9.5109509999999994E-2</v>
      </c>
      <c r="AQ957" s="418">
        <v>6.1846183999999998E-2</v>
      </c>
      <c r="AR957" s="440">
        <v>6.1846183999999998E-2</v>
      </c>
      <c r="AS957" s="425"/>
      <c r="AT957" s="426"/>
      <c r="AU957" s="426"/>
    </row>
    <row r="958" spans="1:47" x14ac:dyDescent="0.2">
      <c r="A958" s="231">
        <v>1998</v>
      </c>
      <c r="B958" s="232">
        <v>34</v>
      </c>
      <c r="C958" s="417">
        <v>2.4157565499999998</v>
      </c>
      <c r="D958" s="418">
        <v>0.89200979049999995</v>
      </c>
      <c r="E958" s="419">
        <v>5.6385699986062363</v>
      </c>
      <c r="F958" s="417">
        <v>0.77966827000000005</v>
      </c>
      <c r="G958" s="418">
        <v>0.36834205549999999</v>
      </c>
      <c r="H958" s="419">
        <v>1.3614551057676474</v>
      </c>
      <c r="I958" s="417">
        <v>1.7204025199999999</v>
      </c>
      <c r="J958" s="418">
        <v>2.2081894425000002</v>
      </c>
      <c r="K958" s="419">
        <v>6.1035056415746984</v>
      </c>
      <c r="L958" s="420"/>
      <c r="M958" s="421"/>
      <c r="N958" s="419">
        <v>6.0637912902449225E-3</v>
      </c>
      <c r="O958" s="417">
        <v>9.4809480000000002E-2</v>
      </c>
      <c r="P958" s="418">
        <v>6.1641163499999999E-2</v>
      </c>
      <c r="Q958" s="419">
        <v>0.36208987798029008</v>
      </c>
      <c r="R958" s="425"/>
      <c r="S958" s="426"/>
      <c r="T958" s="419">
        <v>771.87828289678282</v>
      </c>
      <c r="U958" s="417">
        <v>6.1297467071935155E-4</v>
      </c>
      <c r="V958" s="418">
        <v>8.5430352921310362E-4</v>
      </c>
      <c r="W958" s="419">
        <v>2.6942166462881533E-3</v>
      </c>
      <c r="X958" s="417">
        <v>7.2521479229989872E-4</v>
      </c>
      <c r="Y958" s="418">
        <v>1.0107279635258358E-3</v>
      </c>
      <c r="Z958" s="419">
        <v>3.9681770523168148E-3</v>
      </c>
      <c r="AA958" s="417">
        <v>9.5900758999999999E-3</v>
      </c>
      <c r="AB958" s="418">
        <v>6.4823910600000003E-3</v>
      </c>
      <c r="AC958" s="419">
        <v>4.810000818044171E-2</v>
      </c>
      <c r="AD958" s="417">
        <v>2.7287536999999998E-3</v>
      </c>
      <c r="AE958" s="418">
        <v>1.30761994E-3</v>
      </c>
      <c r="AF958" s="419">
        <v>8.9570433523814344E-3</v>
      </c>
      <c r="AG958" s="417">
        <v>1.55938676E-2</v>
      </c>
      <c r="AH958" s="418">
        <v>6.3858906200000001E-3</v>
      </c>
      <c r="AI958" s="419">
        <v>1.0598903820812688E-2</v>
      </c>
      <c r="AJ958" s="417">
        <v>7.0167661000000003E-3</v>
      </c>
      <c r="AK958" s="418">
        <v>3.0308223850000001E-3</v>
      </c>
      <c r="AL958" s="419">
        <v>3.9468261367091965E-3</v>
      </c>
      <c r="AM958" s="417">
        <v>3.00957993E-2</v>
      </c>
      <c r="AN958" s="418">
        <v>1.8950911715000001E-2</v>
      </c>
      <c r="AO958" s="419">
        <v>0.10581426374440914</v>
      </c>
      <c r="AP958" s="417">
        <v>9.5109509999999994E-2</v>
      </c>
      <c r="AQ958" s="418">
        <v>6.1846183999999998E-2</v>
      </c>
      <c r="AR958" s="440">
        <v>6.1846183999999998E-2</v>
      </c>
      <c r="AS958" s="425"/>
      <c r="AT958" s="426"/>
      <c r="AU958" s="426"/>
    </row>
    <row r="959" spans="1:47" x14ac:dyDescent="0.2">
      <c r="A959" s="231">
        <v>1998</v>
      </c>
      <c r="B959" s="232">
        <v>35</v>
      </c>
      <c r="C959" s="417">
        <v>2.4157565499999998</v>
      </c>
      <c r="D959" s="418">
        <v>0.89200979049999995</v>
      </c>
      <c r="E959" s="419">
        <v>5.6385699986062363</v>
      </c>
      <c r="F959" s="417">
        <v>0.77966827000000005</v>
      </c>
      <c r="G959" s="418">
        <v>0.36834205549999999</v>
      </c>
      <c r="H959" s="419">
        <v>1.3614551057676474</v>
      </c>
      <c r="I959" s="417">
        <v>1.7204025199999999</v>
      </c>
      <c r="J959" s="418">
        <v>2.2081894425000002</v>
      </c>
      <c r="K959" s="419">
        <v>6.1035056415746984</v>
      </c>
      <c r="L959" s="420"/>
      <c r="M959" s="421"/>
      <c r="N959" s="419">
        <v>6.0637912902449225E-3</v>
      </c>
      <c r="O959" s="417">
        <v>9.4809480000000002E-2</v>
      </c>
      <c r="P959" s="418">
        <v>6.1641163499999999E-2</v>
      </c>
      <c r="Q959" s="419">
        <v>0.36208987798029008</v>
      </c>
      <c r="R959" s="425"/>
      <c r="S959" s="426"/>
      <c r="T959" s="419">
        <v>771.87828289678282</v>
      </c>
      <c r="U959" s="417">
        <v>6.1297467071935155E-4</v>
      </c>
      <c r="V959" s="418">
        <v>8.5430352921310362E-4</v>
      </c>
      <c r="W959" s="419">
        <v>2.6942166462881533E-3</v>
      </c>
      <c r="X959" s="417">
        <v>7.2521479229989872E-4</v>
      </c>
      <c r="Y959" s="418">
        <v>1.0107279635258358E-3</v>
      </c>
      <c r="Z959" s="419">
        <v>3.9681770523168148E-3</v>
      </c>
      <c r="AA959" s="417">
        <v>9.5900758999999999E-3</v>
      </c>
      <c r="AB959" s="418">
        <v>6.4823910600000003E-3</v>
      </c>
      <c r="AC959" s="419">
        <v>4.810000818044171E-2</v>
      </c>
      <c r="AD959" s="417">
        <v>2.7287536999999998E-3</v>
      </c>
      <c r="AE959" s="418">
        <v>1.30761994E-3</v>
      </c>
      <c r="AF959" s="419">
        <v>8.9570433523814344E-3</v>
      </c>
      <c r="AG959" s="417">
        <v>1.55938676E-2</v>
      </c>
      <c r="AH959" s="418">
        <v>6.3858906200000001E-3</v>
      </c>
      <c r="AI959" s="419">
        <v>1.0598903820812688E-2</v>
      </c>
      <c r="AJ959" s="417">
        <v>7.0167661000000003E-3</v>
      </c>
      <c r="AK959" s="418">
        <v>3.0308223850000001E-3</v>
      </c>
      <c r="AL959" s="419">
        <v>3.9468261367091965E-3</v>
      </c>
      <c r="AM959" s="417">
        <v>3.00957993E-2</v>
      </c>
      <c r="AN959" s="418">
        <v>1.8950911715000001E-2</v>
      </c>
      <c r="AO959" s="419">
        <v>0.10581426374440914</v>
      </c>
      <c r="AP959" s="417">
        <v>9.5109509999999994E-2</v>
      </c>
      <c r="AQ959" s="418">
        <v>6.1846183999999998E-2</v>
      </c>
      <c r="AR959" s="440">
        <v>6.1846183999999998E-2</v>
      </c>
      <c r="AS959" s="425"/>
      <c r="AT959" s="426"/>
      <c r="AU959" s="426"/>
    </row>
    <row r="960" spans="1:47" x14ac:dyDescent="0.2">
      <c r="A960" s="231">
        <v>1998</v>
      </c>
      <c r="B960" s="232">
        <v>36</v>
      </c>
      <c r="C960" s="417">
        <v>2.4157565499999998</v>
      </c>
      <c r="D960" s="418">
        <v>0.89200979049999995</v>
      </c>
      <c r="E960" s="419">
        <v>5.6385699986062363</v>
      </c>
      <c r="F960" s="417">
        <v>0.77966827000000005</v>
      </c>
      <c r="G960" s="418">
        <v>0.36834205549999999</v>
      </c>
      <c r="H960" s="419">
        <v>1.3614551057676474</v>
      </c>
      <c r="I960" s="417">
        <v>1.7204025199999999</v>
      </c>
      <c r="J960" s="418">
        <v>2.2081894425000002</v>
      </c>
      <c r="K960" s="419">
        <v>6.1035056415746984</v>
      </c>
      <c r="L960" s="420"/>
      <c r="M960" s="421"/>
      <c r="N960" s="419">
        <v>6.0637912902449225E-3</v>
      </c>
      <c r="O960" s="417">
        <v>9.4809480000000002E-2</v>
      </c>
      <c r="P960" s="418">
        <v>6.1641163499999999E-2</v>
      </c>
      <c r="Q960" s="419">
        <v>0.36208987798029008</v>
      </c>
      <c r="R960" s="425"/>
      <c r="S960" s="426"/>
      <c r="T960" s="419">
        <v>771.87828289678282</v>
      </c>
      <c r="U960" s="417">
        <v>6.1297467071935155E-4</v>
      </c>
      <c r="V960" s="418">
        <v>8.5430352921310362E-4</v>
      </c>
      <c r="W960" s="419">
        <v>2.6942166462881533E-3</v>
      </c>
      <c r="X960" s="417">
        <v>7.2521479229989872E-4</v>
      </c>
      <c r="Y960" s="418">
        <v>1.0107279635258358E-3</v>
      </c>
      <c r="Z960" s="419">
        <v>3.9681770523168148E-3</v>
      </c>
      <c r="AA960" s="417">
        <v>9.5900758999999999E-3</v>
      </c>
      <c r="AB960" s="418">
        <v>6.4823910600000003E-3</v>
      </c>
      <c r="AC960" s="419">
        <v>4.810000818044171E-2</v>
      </c>
      <c r="AD960" s="417">
        <v>2.7287536999999998E-3</v>
      </c>
      <c r="AE960" s="418">
        <v>1.30761994E-3</v>
      </c>
      <c r="AF960" s="419">
        <v>8.9570433523814344E-3</v>
      </c>
      <c r="AG960" s="417">
        <v>1.55938676E-2</v>
      </c>
      <c r="AH960" s="418">
        <v>6.3858906200000001E-3</v>
      </c>
      <c r="AI960" s="419">
        <v>1.0598903820812688E-2</v>
      </c>
      <c r="AJ960" s="417">
        <v>7.0167661000000003E-3</v>
      </c>
      <c r="AK960" s="418">
        <v>3.0308223850000001E-3</v>
      </c>
      <c r="AL960" s="419">
        <v>3.9468261367091965E-3</v>
      </c>
      <c r="AM960" s="417">
        <v>3.00957993E-2</v>
      </c>
      <c r="AN960" s="418">
        <v>1.8950911715000001E-2</v>
      </c>
      <c r="AO960" s="419">
        <v>0.10581426374440914</v>
      </c>
      <c r="AP960" s="417">
        <v>9.5109509999999994E-2</v>
      </c>
      <c r="AQ960" s="418">
        <v>6.1846183999999998E-2</v>
      </c>
      <c r="AR960" s="440">
        <v>6.1846183999999998E-2</v>
      </c>
      <c r="AS960" s="425"/>
      <c r="AT960" s="426"/>
      <c r="AU960" s="426"/>
    </row>
    <row r="961" spans="1:47" x14ac:dyDescent="0.2">
      <c r="A961" s="231">
        <v>1998</v>
      </c>
      <c r="B961" s="232">
        <v>37</v>
      </c>
      <c r="C961" s="417">
        <v>2.4157565499999998</v>
      </c>
      <c r="D961" s="418">
        <v>0.89200979049999995</v>
      </c>
      <c r="E961" s="419">
        <v>5.6385699986062363</v>
      </c>
      <c r="F961" s="417">
        <v>0.77966827000000005</v>
      </c>
      <c r="G961" s="418">
        <v>0.36834205549999999</v>
      </c>
      <c r="H961" s="419">
        <v>1.3614551057676474</v>
      </c>
      <c r="I961" s="417">
        <v>1.7204025199999999</v>
      </c>
      <c r="J961" s="418">
        <v>2.2081894425000002</v>
      </c>
      <c r="K961" s="419">
        <v>6.1035056415746984</v>
      </c>
      <c r="L961" s="420"/>
      <c r="M961" s="421"/>
      <c r="N961" s="419">
        <v>6.0637912902449225E-3</v>
      </c>
      <c r="O961" s="417">
        <v>9.4809480000000002E-2</v>
      </c>
      <c r="P961" s="418">
        <v>6.1641163499999999E-2</v>
      </c>
      <c r="Q961" s="419">
        <v>0.36208987798029008</v>
      </c>
      <c r="R961" s="425"/>
      <c r="S961" s="426"/>
      <c r="T961" s="419">
        <v>771.87828289678282</v>
      </c>
      <c r="U961" s="417">
        <v>6.1297467071935155E-4</v>
      </c>
      <c r="V961" s="418">
        <v>8.5430352921310362E-4</v>
      </c>
      <c r="W961" s="419">
        <v>2.6942166462881533E-3</v>
      </c>
      <c r="X961" s="417">
        <v>7.2521479229989872E-4</v>
      </c>
      <c r="Y961" s="418">
        <v>1.0107279635258358E-3</v>
      </c>
      <c r="Z961" s="419">
        <v>3.9681770523168148E-3</v>
      </c>
      <c r="AA961" s="417">
        <v>9.5900758999999999E-3</v>
      </c>
      <c r="AB961" s="418">
        <v>6.4823910600000003E-3</v>
      </c>
      <c r="AC961" s="419">
        <v>4.810000818044171E-2</v>
      </c>
      <c r="AD961" s="417">
        <v>2.7287536999999998E-3</v>
      </c>
      <c r="AE961" s="418">
        <v>1.30761994E-3</v>
      </c>
      <c r="AF961" s="419">
        <v>8.9570433523814344E-3</v>
      </c>
      <c r="AG961" s="417">
        <v>1.55938676E-2</v>
      </c>
      <c r="AH961" s="418">
        <v>6.3858906200000001E-3</v>
      </c>
      <c r="AI961" s="419">
        <v>1.0598903820812688E-2</v>
      </c>
      <c r="AJ961" s="417">
        <v>7.0167661000000003E-3</v>
      </c>
      <c r="AK961" s="418">
        <v>3.0308223850000001E-3</v>
      </c>
      <c r="AL961" s="419">
        <v>3.9468261367091965E-3</v>
      </c>
      <c r="AM961" s="417">
        <v>3.00957993E-2</v>
      </c>
      <c r="AN961" s="418">
        <v>1.8950911715000001E-2</v>
      </c>
      <c r="AO961" s="419">
        <v>0.10581426374440914</v>
      </c>
      <c r="AP961" s="417">
        <v>9.5109509999999994E-2</v>
      </c>
      <c r="AQ961" s="418">
        <v>6.1846183999999998E-2</v>
      </c>
      <c r="AR961" s="440">
        <v>6.1846183999999998E-2</v>
      </c>
      <c r="AS961" s="425"/>
      <c r="AT961" s="426"/>
      <c r="AU961" s="426"/>
    </row>
    <row r="962" spans="1:47" x14ac:dyDescent="0.2">
      <c r="A962" s="231">
        <v>1998</v>
      </c>
      <c r="B962" s="232">
        <v>38</v>
      </c>
      <c r="C962" s="417">
        <v>2.4157565499999998</v>
      </c>
      <c r="D962" s="418">
        <v>0.89200979049999995</v>
      </c>
      <c r="E962" s="419">
        <v>5.6385699986062363</v>
      </c>
      <c r="F962" s="417">
        <v>0.77966827000000005</v>
      </c>
      <c r="G962" s="418">
        <v>0.36834205549999999</v>
      </c>
      <c r="H962" s="419">
        <v>1.3614551057676474</v>
      </c>
      <c r="I962" s="417">
        <v>1.7204025199999999</v>
      </c>
      <c r="J962" s="418">
        <v>2.2081894425000002</v>
      </c>
      <c r="K962" s="419">
        <v>6.1035056415746984</v>
      </c>
      <c r="L962" s="420"/>
      <c r="M962" s="421"/>
      <c r="N962" s="419">
        <v>6.0637912902449225E-3</v>
      </c>
      <c r="O962" s="417">
        <v>9.4809480000000002E-2</v>
      </c>
      <c r="P962" s="418">
        <v>6.1641163499999999E-2</v>
      </c>
      <c r="Q962" s="419">
        <v>0.36208987798029008</v>
      </c>
      <c r="R962" s="425"/>
      <c r="S962" s="426"/>
      <c r="T962" s="419">
        <v>771.87828289678282</v>
      </c>
      <c r="U962" s="417">
        <v>6.1297467071935155E-4</v>
      </c>
      <c r="V962" s="418">
        <v>8.5430352921310362E-4</v>
      </c>
      <c r="W962" s="419">
        <v>2.6942166462881533E-3</v>
      </c>
      <c r="X962" s="417">
        <v>7.2521479229989872E-4</v>
      </c>
      <c r="Y962" s="418">
        <v>1.0107279635258358E-3</v>
      </c>
      <c r="Z962" s="419">
        <v>3.9681770523168148E-3</v>
      </c>
      <c r="AA962" s="417">
        <v>9.5900758999999999E-3</v>
      </c>
      <c r="AB962" s="418">
        <v>6.4823910600000003E-3</v>
      </c>
      <c r="AC962" s="419">
        <v>4.810000818044171E-2</v>
      </c>
      <c r="AD962" s="417">
        <v>2.7287536999999998E-3</v>
      </c>
      <c r="AE962" s="418">
        <v>1.30761994E-3</v>
      </c>
      <c r="AF962" s="419">
        <v>8.9570433523814344E-3</v>
      </c>
      <c r="AG962" s="417">
        <v>1.55938676E-2</v>
      </c>
      <c r="AH962" s="418">
        <v>6.3858906200000001E-3</v>
      </c>
      <c r="AI962" s="419">
        <v>1.0598903820812688E-2</v>
      </c>
      <c r="AJ962" s="417">
        <v>7.0167661000000003E-3</v>
      </c>
      <c r="AK962" s="418">
        <v>3.0308223850000001E-3</v>
      </c>
      <c r="AL962" s="419">
        <v>3.9468261367091965E-3</v>
      </c>
      <c r="AM962" s="417">
        <v>3.00957993E-2</v>
      </c>
      <c r="AN962" s="418">
        <v>1.8950911715000001E-2</v>
      </c>
      <c r="AO962" s="419">
        <v>0.10581426374440914</v>
      </c>
      <c r="AP962" s="417">
        <v>9.5109509999999994E-2</v>
      </c>
      <c r="AQ962" s="418">
        <v>6.1846183999999998E-2</v>
      </c>
      <c r="AR962" s="440">
        <v>6.1846183999999998E-2</v>
      </c>
      <c r="AS962" s="425"/>
      <c r="AT962" s="426"/>
      <c r="AU962" s="426"/>
    </row>
    <row r="963" spans="1:47" x14ac:dyDescent="0.2">
      <c r="A963" s="231">
        <v>1998</v>
      </c>
      <c r="B963" s="232">
        <v>39</v>
      </c>
      <c r="C963" s="417">
        <v>2.4157565499999998</v>
      </c>
      <c r="D963" s="418">
        <v>0.89200979049999995</v>
      </c>
      <c r="E963" s="419">
        <v>5.6385699986062363</v>
      </c>
      <c r="F963" s="417">
        <v>0.77966827000000005</v>
      </c>
      <c r="G963" s="418">
        <v>0.36834205549999999</v>
      </c>
      <c r="H963" s="419">
        <v>1.3614551057676474</v>
      </c>
      <c r="I963" s="417">
        <v>1.7204025199999999</v>
      </c>
      <c r="J963" s="418">
        <v>2.2081894425000002</v>
      </c>
      <c r="K963" s="419">
        <v>6.1035056415746984</v>
      </c>
      <c r="L963" s="420"/>
      <c r="M963" s="421"/>
      <c r="N963" s="419">
        <v>6.0637912902449225E-3</v>
      </c>
      <c r="O963" s="417">
        <v>9.4809480000000002E-2</v>
      </c>
      <c r="P963" s="418">
        <v>6.1641163499999999E-2</v>
      </c>
      <c r="Q963" s="419">
        <v>0.36208987798029008</v>
      </c>
      <c r="R963" s="425"/>
      <c r="S963" s="426"/>
      <c r="T963" s="419">
        <v>771.87828289678282</v>
      </c>
      <c r="U963" s="417">
        <v>6.1297467071935155E-4</v>
      </c>
      <c r="V963" s="418">
        <v>8.5430352921310362E-4</v>
      </c>
      <c r="W963" s="419">
        <v>2.6942166462881533E-3</v>
      </c>
      <c r="X963" s="417">
        <v>7.2521479229989872E-4</v>
      </c>
      <c r="Y963" s="418">
        <v>1.0107279635258358E-3</v>
      </c>
      <c r="Z963" s="419">
        <v>3.9681770523168148E-3</v>
      </c>
      <c r="AA963" s="417">
        <v>9.5900758999999999E-3</v>
      </c>
      <c r="AB963" s="418">
        <v>6.4823910600000003E-3</v>
      </c>
      <c r="AC963" s="419">
        <v>4.810000818044171E-2</v>
      </c>
      <c r="AD963" s="417">
        <v>2.7287536999999998E-3</v>
      </c>
      <c r="AE963" s="418">
        <v>1.30761994E-3</v>
      </c>
      <c r="AF963" s="419">
        <v>8.9570433523814344E-3</v>
      </c>
      <c r="AG963" s="417">
        <v>1.55938676E-2</v>
      </c>
      <c r="AH963" s="418">
        <v>6.3858906200000001E-3</v>
      </c>
      <c r="AI963" s="419">
        <v>1.0598903820812688E-2</v>
      </c>
      <c r="AJ963" s="417">
        <v>7.0167661000000003E-3</v>
      </c>
      <c r="AK963" s="418">
        <v>3.0308223850000001E-3</v>
      </c>
      <c r="AL963" s="419">
        <v>3.9468261367091965E-3</v>
      </c>
      <c r="AM963" s="417">
        <v>3.00957993E-2</v>
      </c>
      <c r="AN963" s="418">
        <v>1.8950911715000001E-2</v>
      </c>
      <c r="AO963" s="419">
        <v>0.10581426374440914</v>
      </c>
      <c r="AP963" s="417">
        <v>9.5109509999999994E-2</v>
      </c>
      <c r="AQ963" s="418">
        <v>6.1846183999999998E-2</v>
      </c>
      <c r="AR963" s="440">
        <v>6.1846183999999998E-2</v>
      </c>
      <c r="AS963" s="425"/>
      <c r="AT963" s="426"/>
      <c r="AU963" s="426"/>
    </row>
    <row r="964" spans="1:47" ht="13.5" thickBot="1" x14ac:dyDescent="0.25">
      <c r="A964" s="233">
        <v>1998</v>
      </c>
      <c r="B964" s="234">
        <v>40</v>
      </c>
      <c r="C964" s="428">
        <v>2.4157565499999998</v>
      </c>
      <c r="D964" s="429">
        <v>0.89200979049999995</v>
      </c>
      <c r="E964" s="430">
        <v>5.6385699986062363</v>
      </c>
      <c r="F964" s="428">
        <v>0.77966827000000005</v>
      </c>
      <c r="G964" s="429">
        <v>0.36834205549999999</v>
      </c>
      <c r="H964" s="430">
        <v>1.3614551057676474</v>
      </c>
      <c r="I964" s="428">
        <v>1.7204025199999999</v>
      </c>
      <c r="J964" s="429">
        <v>2.2081894425000002</v>
      </c>
      <c r="K964" s="430">
        <v>6.1035056415746984</v>
      </c>
      <c r="L964" s="431"/>
      <c r="M964" s="432"/>
      <c r="N964" s="430">
        <v>6.0637912902449225E-3</v>
      </c>
      <c r="O964" s="428">
        <v>9.4809480000000002E-2</v>
      </c>
      <c r="P964" s="429">
        <v>6.1641163499999999E-2</v>
      </c>
      <c r="Q964" s="430">
        <v>0.36208987798029008</v>
      </c>
      <c r="R964" s="433"/>
      <c r="S964" s="434"/>
      <c r="T964" s="430">
        <v>771.87828289678282</v>
      </c>
      <c r="U964" s="428">
        <v>6.1297467071935155E-4</v>
      </c>
      <c r="V964" s="429">
        <v>8.5430352921310362E-4</v>
      </c>
      <c r="W964" s="430">
        <v>2.6942166462881533E-3</v>
      </c>
      <c r="X964" s="428">
        <v>7.2521479229989872E-4</v>
      </c>
      <c r="Y964" s="429">
        <v>1.0107279635258358E-3</v>
      </c>
      <c r="Z964" s="430">
        <v>3.9681770523168148E-3</v>
      </c>
      <c r="AA964" s="428">
        <v>9.5900758999999999E-3</v>
      </c>
      <c r="AB964" s="429">
        <v>6.4823910600000003E-3</v>
      </c>
      <c r="AC964" s="430">
        <v>4.810000818044171E-2</v>
      </c>
      <c r="AD964" s="428">
        <v>2.7287536999999998E-3</v>
      </c>
      <c r="AE964" s="429">
        <v>1.30761994E-3</v>
      </c>
      <c r="AF964" s="430">
        <v>8.9570433523814344E-3</v>
      </c>
      <c r="AG964" s="428">
        <v>1.55938676E-2</v>
      </c>
      <c r="AH964" s="429">
        <v>6.3858906200000001E-3</v>
      </c>
      <c r="AI964" s="430">
        <v>1.0598903820812688E-2</v>
      </c>
      <c r="AJ964" s="428">
        <v>7.0167661000000003E-3</v>
      </c>
      <c r="AK964" s="429">
        <v>3.0308223850000001E-3</v>
      </c>
      <c r="AL964" s="430">
        <v>3.9468261367091965E-3</v>
      </c>
      <c r="AM964" s="428">
        <v>3.00957993E-2</v>
      </c>
      <c r="AN964" s="429">
        <v>1.8950911715000001E-2</v>
      </c>
      <c r="AO964" s="430">
        <v>0.10581426374440914</v>
      </c>
      <c r="AP964" s="428">
        <v>9.5109509999999994E-2</v>
      </c>
      <c r="AQ964" s="429">
        <v>6.1846183999999998E-2</v>
      </c>
      <c r="AR964" s="441">
        <v>6.1846183999999998E-2</v>
      </c>
      <c r="AS964" s="433"/>
      <c r="AT964" s="434"/>
      <c r="AU964" s="434"/>
    </row>
    <row r="965" spans="1:47" x14ac:dyDescent="0.2">
      <c r="A965" s="229">
        <v>1999</v>
      </c>
      <c r="B965" s="230">
        <v>1</v>
      </c>
      <c r="C965" s="409">
        <v>0.84374800999999999</v>
      </c>
      <c r="D965" s="410">
        <v>0.5738906265</v>
      </c>
      <c r="E965" s="436">
        <v>1.5103420779872785</v>
      </c>
      <c r="F965" s="409">
        <v>0.16929475999999999</v>
      </c>
      <c r="G965" s="410">
        <v>0.140025702</v>
      </c>
      <c r="H965" s="436">
        <v>0.38153376973027614</v>
      </c>
      <c r="I965" s="409">
        <v>0.96000748000000002</v>
      </c>
      <c r="J965" s="410">
        <v>2.0498079045000002</v>
      </c>
      <c r="K965" s="436">
        <v>5.8379117073516378</v>
      </c>
      <c r="L965" s="412"/>
      <c r="M965" s="413"/>
      <c r="N965" s="436">
        <v>4.6843197232572999E-2</v>
      </c>
      <c r="O965" s="409">
        <v>9.8109810000000006E-2</v>
      </c>
      <c r="P965" s="410">
        <v>6.8136813000000004E-2</v>
      </c>
      <c r="Q965" s="436">
        <v>0.21882998634940468</v>
      </c>
      <c r="R965" s="414"/>
      <c r="S965" s="415"/>
      <c r="T965" s="436">
        <v>753.01577018885371</v>
      </c>
      <c r="U965" s="409">
        <v>6.1297467071935155E-4</v>
      </c>
      <c r="V965" s="410">
        <v>8.5430352921310362E-4</v>
      </c>
      <c r="W965" s="436">
        <v>2.8556090601105648E-3</v>
      </c>
      <c r="X965" s="409">
        <v>7.2521479229989872E-4</v>
      </c>
      <c r="Y965" s="410">
        <v>1.0107279635258358E-3</v>
      </c>
      <c r="Z965" s="436">
        <v>3.0041369104806415E-3</v>
      </c>
      <c r="AA965" s="409">
        <v>2.0820741999999998E-3</v>
      </c>
      <c r="AB965" s="410">
        <v>3.5017798300000002E-3</v>
      </c>
      <c r="AC965" s="436">
        <v>1.3479525717495179E-2</v>
      </c>
      <c r="AD965" s="409">
        <v>5.9301079999999999E-4</v>
      </c>
      <c r="AE965" s="410">
        <v>5.0693280999999999E-4</v>
      </c>
      <c r="AF965" s="436">
        <v>2.5101179523158461E-3</v>
      </c>
      <c r="AG965" s="409">
        <v>3.3847647E-3</v>
      </c>
      <c r="AH965" s="410">
        <v>1.90619904E-3</v>
      </c>
      <c r="AI965" s="436">
        <v>2.9702351916518037E-3</v>
      </c>
      <c r="AJ965" s="409">
        <v>1.5234280000000001E-3</v>
      </c>
      <c r="AK965" s="410">
        <v>1.00110613E-3</v>
      </c>
      <c r="AL965" s="436">
        <v>1.1060580029847522E-3</v>
      </c>
      <c r="AM965" s="409">
        <v>6.5338792000000003E-3</v>
      </c>
      <c r="AN965" s="410">
        <v>9.7197197400000004E-3</v>
      </c>
      <c r="AO965" s="436">
        <v>2.9653398791395547E-2</v>
      </c>
      <c r="AP965" s="409">
        <v>9.8409839999999998E-2</v>
      </c>
      <c r="AQ965" s="410">
        <v>6.8341833500000004E-2</v>
      </c>
      <c r="AR965" s="439">
        <v>6.8341833500000004E-2</v>
      </c>
      <c r="AS965" s="414"/>
      <c r="AT965" s="415"/>
      <c r="AU965" s="415"/>
    </row>
    <row r="966" spans="1:47" x14ac:dyDescent="0.2">
      <c r="A966" s="231">
        <v>1999</v>
      </c>
      <c r="B966" s="232">
        <v>2</v>
      </c>
      <c r="C966" s="417">
        <v>0.89025968</v>
      </c>
      <c r="D966" s="418">
        <v>0.58363403550000004</v>
      </c>
      <c r="E966" s="437">
        <v>1.512607845158142</v>
      </c>
      <c r="F966" s="417">
        <v>0.19214038999999999</v>
      </c>
      <c r="G966" s="418">
        <v>0.148818279</v>
      </c>
      <c r="H966" s="437">
        <v>0.38330907391320496</v>
      </c>
      <c r="I966" s="417">
        <v>1.0025717999999999</v>
      </c>
      <c r="J966" s="418">
        <v>2.0607003865000002</v>
      </c>
      <c r="K966" s="437">
        <v>5.843708177771421</v>
      </c>
      <c r="L966" s="420"/>
      <c r="M966" s="421"/>
      <c r="N966" s="437">
        <v>4.6887715323978937E-2</v>
      </c>
      <c r="O966" s="417">
        <v>9.8109810000000006E-2</v>
      </c>
      <c r="P966" s="418">
        <v>6.8136813000000004E-2</v>
      </c>
      <c r="Q966" s="437">
        <v>0.21895040124379037</v>
      </c>
      <c r="R966" s="422"/>
      <c r="S966" s="423"/>
      <c r="T966" s="437">
        <v>753.02072560222109</v>
      </c>
      <c r="U966" s="417">
        <v>6.1297467071935155E-4</v>
      </c>
      <c r="V966" s="418">
        <v>8.5430352921310362E-4</v>
      </c>
      <c r="W966" s="437">
        <v>2.8687562619147278E-3</v>
      </c>
      <c r="X966" s="417">
        <v>7.2521479229989872E-4</v>
      </c>
      <c r="Y966" s="418">
        <v>1.0107279635258358E-3</v>
      </c>
      <c r="Z966" s="437">
        <v>3.0212324920545108E-3</v>
      </c>
      <c r="AA966" s="417">
        <v>2.3636475000000001E-3</v>
      </c>
      <c r="AB966" s="418">
        <v>3.6226454700000001E-3</v>
      </c>
      <c r="AC966" s="437">
        <v>1.3542232403712873E-2</v>
      </c>
      <c r="AD966" s="417">
        <v>6.7258279999999997E-4</v>
      </c>
      <c r="AE966" s="418">
        <v>5.3790000999999997E-4</v>
      </c>
      <c r="AF966" s="437">
        <v>2.52179668312205E-3</v>
      </c>
      <c r="AG966" s="417">
        <v>3.8436772999999999E-3</v>
      </c>
      <c r="AH966" s="418">
        <v>2.075624845E-3</v>
      </c>
      <c r="AI966" s="437">
        <v>2.9840534947180807E-3</v>
      </c>
      <c r="AJ966" s="417">
        <v>1.7298508000000001E-3</v>
      </c>
      <c r="AK966" s="418">
        <v>1.0783531E-3</v>
      </c>
      <c r="AL966" s="437">
        <v>1.1112033864645184E-3</v>
      </c>
      <c r="AM966" s="417">
        <v>7.4172292999999997E-3</v>
      </c>
      <c r="AN966" s="418">
        <v>1.008980365E-2</v>
      </c>
      <c r="AO966" s="437">
        <v>2.9791383780615469E-2</v>
      </c>
      <c r="AP966" s="417">
        <v>9.8409839999999998E-2</v>
      </c>
      <c r="AQ966" s="418">
        <v>6.8341833500000004E-2</v>
      </c>
      <c r="AR966" s="440">
        <v>6.8341833500000004E-2</v>
      </c>
      <c r="AS966" s="422"/>
      <c r="AT966" s="423"/>
      <c r="AU966" s="423"/>
    </row>
    <row r="967" spans="1:47" x14ac:dyDescent="0.2">
      <c r="A967" s="231">
        <v>1999</v>
      </c>
      <c r="B967" s="232">
        <v>3</v>
      </c>
      <c r="C967" s="417">
        <v>0.94519976999999999</v>
      </c>
      <c r="D967" s="418">
        <v>0.59504713300000001</v>
      </c>
      <c r="E967" s="437">
        <v>1.5167050003759055</v>
      </c>
      <c r="F967" s="417">
        <v>0.21816326</v>
      </c>
      <c r="G967" s="418">
        <v>0.15862194399999999</v>
      </c>
      <c r="H967" s="437">
        <v>0.38654723229277171</v>
      </c>
      <c r="I967" s="417">
        <v>1.04935288</v>
      </c>
      <c r="J967" s="418">
        <v>2.072490782</v>
      </c>
      <c r="K967" s="437">
        <v>5.8533498204007985</v>
      </c>
      <c r="L967" s="420"/>
      <c r="M967" s="421"/>
      <c r="N967" s="437">
        <v>4.6960212929471813E-2</v>
      </c>
      <c r="O967" s="417">
        <v>9.7709770000000001E-2</v>
      </c>
      <c r="P967" s="418">
        <v>6.7331732500000005E-2</v>
      </c>
      <c r="Q967" s="437">
        <v>0.21914736716123079</v>
      </c>
      <c r="R967" s="422"/>
      <c r="S967" s="423"/>
      <c r="T967" s="437">
        <v>753.42400193732442</v>
      </c>
      <c r="U967" s="417">
        <v>6.1297467071935155E-4</v>
      </c>
      <c r="V967" s="418">
        <v>8.5430352921310362E-4</v>
      </c>
      <c r="W967" s="437">
        <v>2.8928278666956247E-3</v>
      </c>
      <c r="X967" s="417">
        <v>7.2521479229989872E-4</v>
      </c>
      <c r="Y967" s="418">
        <v>1.0107279635258358E-3</v>
      </c>
      <c r="Z967" s="437">
        <v>3.0524166534403692E-3</v>
      </c>
      <c r="AA967" s="417">
        <v>2.6825451999999998E-3</v>
      </c>
      <c r="AB967" s="418">
        <v>3.7592386199999999E-3</v>
      </c>
      <c r="AC967" s="437">
        <v>1.3656640523844923E-2</v>
      </c>
      <c r="AD967" s="417">
        <v>7.6390859999999998E-4</v>
      </c>
      <c r="AE967" s="418">
        <v>5.7241722499999995E-4</v>
      </c>
      <c r="AF967" s="437">
        <v>2.54310001795992E-3</v>
      </c>
      <c r="AG967" s="417">
        <v>4.3624768E-3</v>
      </c>
      <c r="AH967" s="418">
        <v>2.2643536449999998E-3</v>
      </c>
      <c r="AI967" s="437">
        <v>3.0092610307323464E-3</v>
      </c>
      <c r="AJ967" s="417">
        <v>1.9630457999999999E-3</v>
      </c>
      <c r="AK967" s="418">
        <v>1.1644829250000001E-3</v>
      </c>
      <c r="AL967" s="437">
        <v>1.120589833849855E-3</v>
      </c>
      <c r="AM967" s="417">
        <v>8.4197796999999994E-3</v>
      </c>
      <c r="AN967" s="418">
        <v>1.0506646810000001E-2</v>
      </c>
      <c r="AO967" s="437">
        <v>3.0043046482779358E-2</v>
      </c>
      <c r="AP967" s="417">
        <v>9.8009799999999994E-2</v>
      </c>
      <c r="AQ967" s="418">
        <v>6.7536753000000005E-2</v>
      </c>
      <c r="AR967" s="440">
        <v>6.7536753000000005E-2</v>
      </c>
      <c r="AS967" s="422"/>
      <c r="AT967" s="423"/>
      <c r="AU967" s="423"/>
    </row>
    <row r="968" spans="1:47" x14ac:dyDescent="0.2">
      <c r="A968" s="231">
        <v>1999</v>
      </c>
      <c r="B968" s="232">
        <v>4</v>
      </c>
      <c r="C968" s="417">
        <v>1.0001023200000001</v>
      </c>
      <c r="D968" s="418">
        <v>0.60610359400000002</v>
      </c>
      <c r="E968" s="437">
        <v>1.5167517293623862</v>
      </c>
      <c r="F968" s="417">
        <v>0.24363999</v>
      </c>
      <c r="G968" s="418">
        <v>0.16802609099999999</v>
      </c>
      <c r="H968" s="437">
        <v>0.38654193421852634</v>
      </c>
      <c r="I968" s="417">
        <v>1.0940034000000001</v>
      </c>
      <c r="J968" s="418">
        <v>2.0834195185</v>
      </c>
      <c r="K968" s="437">
        <v>5.854688740267127</v>
      </c>
      <c r="L968" s="420"/>
      <c r="M968" s="421"/>
      <c r="N968" s="437">
        <v>4.6972825426089007E-2</v>
      </c>
      <c r="O968" s="417">
        <v>9.7709770000000001E-2</v>
      </c>
      <c r="P968" s="418">
        <v>6.7331732500000005E-2</v>
      </c>
      <c r="Q968" s="437">
        <v>0.21918017828073824</v>
      </c>
      <c r="R968" s="422"/>
      <c r="S968" s="423"/>
      <c r="T968" s="437">
        <v>753.84545887159197</v>
      </c>
      <c r="U968" s="417">
        <v>6.1297467071935155E-4</v>
      </c>
      <c r="V968" s="418">
        <v>8.5430352921310362E-4</v>
      </c>
      <c r="W968" s="437">
        <v>2.8926441789083484E-3</v>
      </c>
      <c r="X968" s="417">
        <v>7.2521479229989872E-4</v>
      </c>
      <c r="Y968" s="418">
        <v>1.0107279635258358E-3</v>
      </c>
      <c r="Z968" s="437">
        <v>3.052348147567027E-3</v>
      </c>
      <c r="AA968" s="417">
        <v>2.9961631000000001E-3</v>
      </c>
      <c r="AB968" s="418">
        <v>3.889148165E-3</v>
      </c>
      <c r="AC968" s="437">
        <v>1.3656431793888641E-2</v>
      </c>
      <c r="AD968" s="417">
        <v>8.5323959999999998E-4</v>
      </c>
      <c r="AE968" s="418">
        <v>6.0531216499999999E-4</v>
      </c>
      <c r="AF968" s="437">
        <v>2.5430599319434368E-3</v>
      </c>
      <c r="AG968" s="417">
        <v>4.8727700999999998E-3</v>
      </c>
      <c r="AH968" s="418">
        <v>2.4451196649999999E-3</v>
      </c>
      <c r="AI968" s="437">
        <v>3.0092193720948476E-3</v>
      </c>
      <c r="AJ968" s="417">
        <v>2.1919099E-3</v>
      </c>
      <c r="AK968" s="418">
        <v>1.2468638199999999E-3</v>
      </c>
      <c r="AL968" s="437">
        <v>1.1205736687783161E-3</v>
      </c>
      <c r="AM968" s="417">
        <v>9.4037354E-3</v>
      </c>
      <c r="AN968" s="418">
        <v>1.090424945E-2</v>
      </c>
      <c r="AO968" s="437">
        <v>3.0042611548041658E-2</v>
      </c>
      <c r="AP968" s="417">
        <v>9.8009799999999994E-2</v>
      </c>
      <c r="AQ968" s="418">
        <v>6.7536753000000005E-2</v>
      </c>
      <c r="AR968" s="440">
        <v>6.7536753000000005E-2</v>
      </c>
      <c r="AS968" s="422"/>
      <c r="AT968" s="423"/>
      <c r="AU968" s="423"/>
    </row>
    <row r="969" spans="1:47" x14ac:dyDescent="0.2">
      <c r="A969" s="231">
        <v>1999</v>
      </c>
      <c r="B969" s="232">
        <v>5</v>
      </c>
      <c r="C969" s="417">
        <v>1.0551174699999999</v>
      </c>
      <c r="D969" s="418">
        <v>0.61693806849999999</v>
      </c>
      <c r="E969" s="437">
        <v>5.7643408145792385</v>
      </c>
      <c r="F969" s="417">
        <v>0.26875652999999999</v>
      </c>
      <c r="G969" s="418">
        <v>0.17706457549999999</v>
      </c>
      <c r="H969" s="437">
        <v>1.3181685780239414</v>
      </c>
      <c r="I969" s="417">
        <v>1.1368229299999999</v>
      </c>
      <c r="J969" s="418">
        <v>2.093548159</v>
      </c>
      <c r="K969" s="437">
        <v>5.852681350151868</v>
      </c>
      <c r="L969" s="420"/>
      <c r="M969" s="421"/>
      <c r="N969" s="437">
        <v>4.6999149544398787E-2</v>
      </c>
      <c r="O969" s="417">
        <v>9.7709770000000001E-2</v>
      </c>
      <c r="P969" s="418">
        <v>6.7331732500000005E-2</v>
      </c>
      <c r="Q969" s="437">
        <v>0.37428677496083301</v>
      </c>
      <c r="R969" s="422"/>
      <c r="S969" s="423"/>
      <c r="T969" s="437">
        <v>754.14504238329209</v>
      </c>
      <c r="U969" s="417">
        <v>6.1297467071935155E-4</v>
      </c>
      <c r="V969" s="418">
        <v>8.5430352921310362E-4</v>
      </c>
      <c r="W969" s="437">
        <v>3.8214967704127208E-3</v>
      </c>
      <c r="X969" s="417">
        <v>7.2521479229989872E-4</v>
      </c>
      <c r="Y969" s="418">
        <v>1.0107279635258358E-3</v>
      </c>
      <c r="Z969" s="437">
        <v>3.069766231909952E-3</v>
      </c>
      <c r="AA969" s="417">
        <v>3.3048171999999999E-3</v>
      </c>
      <c r="AB969" s="418">
        <v>4.0131841850000001E-3</v>
      </c>
      <c r="AC969" s="437">
        <v>4.6570636389494366E-2</v>
      </c>
      <c r="AD969" s="417">
        <v>9.4015359999999998E-4</v>
      </c>
      <c r="AE969" s="418">
        <v>6.3699856999999995E-4</v>
      </c>
      <c r="AF969" s="437">
        <v>8.672235726281936E-3</v>
      </c>
      <c r="AG969" s="417">
        <v>5.3735320000000003E-3</v>
      </c>
      <c r="AH969" s="418">
        <v>2.6190729099999999E-3</v>
      </c>
      <c r="AI969" s="437">
        <v>1.0261925554404144E-2</v>
      </c>
      <c r="AJ969" s="417">
        <v>2.4180418E-3</v>
      </c>
      <c r="AK969" s="418">
        <v>1.326436515E-3</v>
      </c>
      <c r="AL969" s="437">
        <v>3.8213344471681255E-3</v>
      </c>
      <c r="AM969" s="417">
        <v>1.03712226E-2</v>
      </c>
      <c r="AN969" s="418">
        <v>1.1284417454999999E-2</v>
      </c>
      <c r="AO969" s="437">
        <v>0.10244999958549221</v>
      </c>
      <c r="AP969" s="417">
        <v>9.8009799999999994E-2</v>
      </c>
      <c r="AQ969" s="418">
        <v>6.7536753000000005E-2</v>
      </c>
      <c r="AR969" s="440">
        <v>6.7536753000000005E-2</v>
      </c>
      <c r="AS969" s="422"/>
      <c r="AT969" s="423"/>
      <c r="AU969" s="423"/>
    </row>
    <row r="970" spans="1:47" x14ac:dyDescent="0.2">
      <c r="A970" s="231">
        <v>1999</v>
      </c>
      <c r="B970" s="232">
        <v>6</v>
      </c>
      <c r="C970" s="417">
        <v>1.1104554</v>
      </c>
      <c r="D970" s="418">
        <v>0.62753392050000001</v>
      </c>
      <c r="E970" s="437">
        <v>5.7668891392141743</v>
      </c>
      <c r="F970" s="417">
        <v>0.29344294999999998</v>
      </c>
      <c r="G970" s="418">
        <v>0.185814744</v>
      </c>
      <c r="H970" s="437">
        <v>1.3200895788035574</v>
      </c>
      <c r="I970" s="417">
        <v>1.1777224500000001</v>
      </c>
      <c r="J970" s="418">
        <v>2.1029727094999999</v>
      </c>
      <c r="K970" s="437">
        <v>5.8585352582523704</v>
      </c>
      <c r="L970" s="420"/>
      <c r="M970" s="421"/>
      <c r="N970" s="437">
        <v>4.7043489365401966E-2</v>
      </c>
      <c r="O970" s="417">
        <v>9.7709770000000001E-2</v>
      </c>
      <c r="P970" s="418">
        <v>6.7331732500000005E-2</v>
      </c>
      <c r="Q970" s="437">
        <v>0.37442786653738347</v>
      </c>
      <c r="R970" s="422"/>
      <c r="S970" s="423"/>
      <c r="T970" s="437">
        <v>754.86011346777525</v>
      </c>
      <c r="U970" s="417">
        <v>6.1297467071935155E-4</v>
      </c>
      <c r="V970" s="418">
        <v>8.5430352921310362E-4</v>
      </c>
      <c r="W970" s="437">
        <v>3.8273440800236798E-3</v>
      </c>
      <c r="X970" s="417">
        <v>7.2521479229989872E-4</v>
      </c>
      <c r="Y970" s="418">
        <v>1.0107279635258358E-3</v>
      </c>
      <c r="Z970" s="437">
        <v>3.0880789828837602E-3</v>
      </c>
      <c r="AA970" s="417">
        <v>3.6085371999999998E-3</v>
      </c>
      <c r="AB970" s="418">
        <v>4.1325308E-3</v>
      </c>
      <c r="AC970" s="437">
        <v>4.6638449999904102E-2</v>
      </c>
      <c r="AD970" s="417">
        <v>1.0273337999999999E-3</v>
      </c>
      <c r="AE970" s="418">
        <v>6.6778563500000001E-4</v>
      </c>
      <c r="AF970" s="437">
        <v>8.6848750309266084E-3</v>
      </c>
      <c r="AG970" s="417">
        <v>5.8673611999999998E-3</v>
      </c>
      <c r="AH970" s="418">
        <v>2.7875194200000001E-3</v>
      </c>
      <c r="AI970" s="437">
        <v>1.0276866372115355E-2</v>
      </c>
      <c r="AJ970" s="417">
        <v>2.6401335E-3</v>
      </c>
      <c r="AK970" s="418">
        <v>1.40332065E-3</v>
      </c>
      <c r="AL970" s="437">
        <v>3.8268983900262561E-3</v>
      </c>
      <c r="AM970" s="417">
        <v>1.13251945E-2</v>
      </c>
      <c r="AN970" s="418">
        <v>1.1650085325E-2</v>
      </c>
      <c r="AO970" s="437">
        <v>0.10259936925700061</v>
      </c>
      <c r="AP970" s="417">
        <v>9.8009799999999994E-2</v>
      </c>
      <c r="AQ970" s="418">
        <v>6.7536753000000005E-2</v>
      </c>
      <c r="AR970" s="440">
        <v>6.7536753000000005E-2</v>
      </c>
      <c r="AS970" s="422"/>
      <c r="AT970" s="423"/>
      <c r="AU970" s="423"/>
    </row>
    <row r="971" spans="1:47" x14ac:dyDescent="0.2">
      <c r="A971" s="231">
        <v>1999</v>
      </c>
      <c r="B971" s="232">
        <v>7</v>
      </c>
      <c r="C971" s="417">
        <v>1.16612907</v>
      </c>
      <c r="D971" s="418">
        <v>0.63802528599999997</v>
      </c>
      <c r="E971" s="437">
        <v>5.7704175213437798</v>
      </c>
      <c r="F971" s="417">
        <v>0.31787216000000001</v>
      </c>
      <c r="G971" s="418">
        <v>0.194297724</v>
      </c>
      <c r="H971" s="437">
        <v>1.3241595673451891</v>
      </c>
      <c r="I971" s="417">
        <v>1.2168538200000001</v>
      </c>
      <c r="J971" s="418">
        <v>2.1117441705000002</v>
      </c>
      <c r="K971" s="437">
        <v>5.8662342119522277</v>
      </c>
      <c r="L971" s="420"/>
      <c r="M971" s="421"/>
      <c r="N971" s="437">
        <v>4.710076363581267E-2</v>
      </c>
      <c r="O971" s="417">
        <v>9.7709770000000001E-2</v>
      </c>
      <c r="P971" s="418">
        <v>6.7331732500000005E-2</v>
      </c>
      <c r="Q971" s="437">
        <v>0.37460201769150886</v>
      </c>
      <c r="R971" s="422"/>
      <c r="S971" s="423"/>
      <c r="T971" s="437">
        <v>755.51841362504899</v>
      </c>
      <c r="U971" s="417">
        <v>6.1297467071935155E-4</v>
      </c>
      <c r="V971" s="418">
        <v>8.5430352921310362E-4</v>
      </c>
      <c r="W971" s="437">
        <v>2.6302761285886518E-3</v>
      </c>
      <c r="X971" s="417">
        <v>7.2521479229989872E-4</v>
      </c>
      <c r="Y971" s="418">
        <v>1.0107279635258358E-3</v>
      </c>
      <c r="Z971" s="437">
        <v>3.1140114617521923E-3</v>
      </c>
      <c r="AA971" s="417">
        <v>3.9098965000000001E-3</v>
      </c>
      <c r="AB971" s="418">
        <v>4.2475237049999998E-3</v>
      </c>
      <c r="AC971" s="437">
        <v>4.6782257400968676E-2</v>
      </c>
      <c r="AD971" s="417">
        <v>1.1128064E-3</v>
      </c>
      <c r="AE971" s="418">
        <v>6.9756529500000005E-4</v>
      </c>
      <c r="AF971" s="437">
        <v>8.7116580507517645E-3</v>
      </c>
      <c r="AG971" s="417">
        <v>6.3564134999999997E-3</v>
      </c>
      <c r="AH971" s="418">
        <v>2.9516995750000002E-3</v>
      </c>
      <c r="AI971" s="437">
        <v>1.0308543626591902E-2</v>
      </c>
      <c r="AJ971" s="417">
        <v>2.8612517999999998E-3</v>
      </c>
      <c r="AK971" s="418">
        <v>1.47782774E-3</v>
      </c>
      <c r="AL971" s="437">
        <v>3.8387027271264596E-3</v>
      </c>
      <c r="AM971" s="417">
        <v>1.22679078E-2</v>
      </c>
      <c r="AN971" s="418">
        <v>1.2004117965E-2</v>
      </c>
      <c r="AO971" s="437">
        <v>0.10291561647502417</v>
      </c>
      <c r="AP971" s="417">
        <v>9.8009799999999994E-2</v>
      </c>
      <c r="AQ971" s="418">
        <v>6.7536753000000005E-2</v>
      </c>
      <c r="AR971" s="440">
        <v>6.7536753000000005E-2</v>
      </c>
      <c r="AS971" s="422"/>
      <c r="AT971" s="423"/>
      <c r="AU971" s="423"/>
    </row>
    <row r="972" spans="1:47" x14ac:dyDescent="0.2">
      <c r="A972" s="231">
        <v>1999</v>
      </c>
      <c r="B972" s="232">
        <v>8</v>
      </c>
      <c r="C972" s="417">
        <v>1.2224103099999999</v>
      </c>
      <c r="D972" s="418">
        <v>0.64846846849999995</v>
      </c>
      <c r="E972" s="437">
        <v>5.7746573194585595</v>
      </c>
      <c r="F972" s="417">
        <v>0.34205721</v>
      </c>
      <c r="G972" s="418">
        <v>0.20257894400000001</v>
      </c>
      <c r="H972" s="437">
        <v>1.3274722146454345</v>
      </c>
      <c r="I972" s="417">
        <v>1.25441498</v>
      </c>
      <c r="J972" s="418">
        <v>2.119886669</v>
      </c>
      <c r="K972" s="437">
        <v>5.8753618005987942</v>
      </c>
      <c r="L972" s="420"/>
      <c r="M972" s="421"/>
      <c r="N972" s="437">
        <v>5.4424746807892627E-3</v>
      </c>
      <c r="O972" s="417">
        <v>9.7709770000000001E-2</v>
      </c>
      <c r="P972" s="418">
        <v>6.7331732500000005E-2</v>
      </c>
      <c r="Q972" s="437">
        <v>0.372462581937342</v>
      </c>
      <c r="R972" s="422"/>
      <c r="S972" s="423"/>
      <c r="T972" s="437">
        <v>756.57115725249912</v>
      </c>
      <c r="U972" s="417">
        <v>6.1297467071935155E-4</v>
      </c>
      <c r="V972" s="418">
        <v>8.5430352921310362E-4</v>
      </c>
      <c r="W972" s="437">
        <v>2.6372151527440171E-3</v>
      </c>
      <c r="X972" s="417">
        <v>7.2521479229989872E-4</v>
      </c>
      <c r="Y972" s="418">
        <v>1.0107279635258358E-3</v>
      </c>
      <c r="Z972" s="437">
        <v>3.1456674318551753E-3</v>
      </c>
      <c r="AA972" s="417">
        <v>4.2069248000000002E-3</v>
      </c>
      <c r="AB972" s="418">
        <v>4.3597886750000002E-3</v>
      </c>
      <c r="AC972" s="437">
        <v>4.6899353134094657E-2</v>
      </c>
      <c r="AD972" s="417">
        <v>1.1966756999999999E-3</v>
      </c>
      <c r="AE972" s="418">
        <v>7.2671718500000001E-4</v>
      </c>
      <c r="AF972" s="437">
        <v>8.7334462247884072E-3</v>
      </c>
      <c r="AG972" s="417">
        <v>6.8403557999999996E-3</v>
      </c>
      <c r="AH972" s="418">
        <v>3.1127549499999998E-3</v>
      </c>
      <c r="AI972" s="437">
        <v>1.0334334744627388E-2</v>
      </c>
      <c r="AJ972" s="417">
        <v>3.0779878999999998E-3</v>
      </c>
      <c r="AK972" s="418">
        <v>1.55110301E-3</v>
      </c>
      <c r="AL972" s="437">
        <v>3.8483012778889485E-3</v>
      </c>
      <c r="AM972" s="417">
        <v>1.3202307700000001E-2</v>
      </c>
      <c r="AN972" s="418">
        <v>1.2348702289999999E-2</v>
      </c>
      <c r="AO972" s="437">
        <v>0.10317312156680997</v>
      </c>
      <c r="AP972" s="417">
        <v>9.8009799999999994E-2</v>
      </c>
      <c r="AQ972" s="418">
        <v>6.7536753000000005E-2</v>
      </c>
      <c r="AR972" s="440">
        <v>6.7536753000000005E-2</v>
      </c>
      <c r="AS972" s="422"/>
      <c r="AT972" s="423"/>
      <c r="AU972" s="423"/>
    </row>
    <row r="973" spans="1:47" x14ac:dyDescent="0.2">
      <c r="A973" s="231">
        <v>1999</v>
      </c>
      <c r="B973" s="232">
        <v>9</v>
      </c>
      <c r="C973" s="417">
        <v>1.27947159</v>
      </c>
      <c r="D973" s="418">
        <v>0.65891814049999997</v>
      </c>
      <c r="E973" s="437">
        <v>5.7678373118782842</v>
      </c>
      <c r="F973" s="417">
        <v>0.36610621999999998</v>
      </c>
      <c r="G973" s="418">
        <v>0.21074734949999999</v>
      </c>
      <c r="H973" s="437">
        <v>1.3299956516100488</v>
      </c>
      <c r="I973" s="417">
        <v>1.29029288</v>
      </c>
      <c r="J973" s="418">
        <v>2.127492084</v>
      </c>
      <c r="K973" s="437">
        <v>5.8761642388230895</v>
      </c>
      <c r="L973" s="420"/>
      <c r="M973" s="421"/>
      <c r="N973" s="437">
        <v>5.4477325771592399E-3</v>
      </c>
      <c r="O973" s="417">
        <v>9.4809480000000002E-2</v>
      </c>
      <c r="P973" s="418">
        <v>6.1641163499999999E-2</v>
      </c>
      <c r="Q973" s="437">
        <v>0.37264390277368475</v>
      </c>
      <c r="R973" s="422"/>
      <c r="S973" s="423"/>
      <c r="T973" s="437">
        <v>756.67717618829579</v>
      </c>
      <c r="U973" s="417">
        <v>6.1297467071935155E-4</v>
      </c>
      <c r="V973" s="418">
        <v>8.5430352921310362E-4</v>
      </c>
      <c r="W973" s="437">
        <v>2.643997155820896E-3</v>
      </c>
      <c r="X973" s="417">
        <v>7.2521479229989872E-4</v>
      </c>
      <c r="Y973" s="418">
        <v>1.0107279635258358E-3</v>
      </c>
      <c r="Z973" s="437">
        <v>3.1753312113429705E-3</v>
      </c>
      <c r="AA973" s="417">
        <v>4.5030903000000001E-3</v>
      </c>
      <c r="AB973" s="418">
        <v>4.4693512050000004E-3</v>
      </c>
      <c r="AC973" s="437">
        <v>4.6988440144120638E-2</v>
      </c>
      <c r="AD973" s="417">
        <v>1.2815961999999999E-3</v>
      </c>
      <c r="AE973" s="418">
        <v>7.5537217999999996E-4</v>
      </c>
      <c r="AF973" s="437">
        <v>8.7500612185095108E-3</v>
      </c>
      <c r="AG973" s="417">
        <v>7.3212844999999997E-3</v>
      </c>
      <c r="AH973" s="418">
        <v>3.2710746300000002E-3</v>
      </c>
      <c r="AI973" s="437">
        <v>1.0353985512546833E-2</v>
      </c>
      <c r="AJ973" s="417">
        <v>3.2946246000000001E-3</v>
      </c>
      <c r="AK973" s="418">
        <v>1.6233125149999999E-3</v>
      </c>
      <c r="AL973" s="437">
        <v>3.8556203927372461E-3</v>
      </c>
      <c r="AM973" s="417">
        <v>1.41303682E-2</v>
      </c>
      <c r="AN973" s="418">
        <v>1.2685808850000001E-2</v>
      </c>
      <c r="AO973" s="437">
        <v>0.1033692702109261</v>
      </c>
      <c r="AP973" s="417">
        <v>9.5109509999999994E-2</v>
      </c>
      <c r="AQ973" s="418">
        <v>6.1846183999999998E-2</v>
      </c>
      <c r="AR973" s="440">
        <v>6.1846183999999998E-2</v>
      </c>
      <c r="AS973" s="422"/>
      <c r="AT973" s="423"/>
      <c r="AU973" s="423"/>
    </row>
    <row r="974" spans="1:47" x14ac:dyDescent="0.2">
      <c r="A974" s="231">
        <v>1999</v>
      </c>
      <c r="B974" s="232">
        <v>10</v>
      </c>
      <c r="C974" s="417">
        <v>1.3372635799999999</v>
      </c>
      <c r="D974" s="418">
        <v>0.66947030799999996</v>
      </c>
      <c r="E974" s="437">
        <v>5.7741311611515469</v>
      </c>
      <c r="F974" s="417">
        <v>0.39002709000000002</v>
      </c>
      <c r="G974" s="418">
        <v>0.21880922150000001</v>
      </c>
      <c r="H974" s="437">
        <v>1.3349779749223121</v>
      </c>
      <c r="I974" s="417">
        <v>1.3247971700000001</v>
      </c>
      <c r="J974" s="418">
        <v>2.1345996789999999</v>
      </c>
      <c r="K974" s="437">
        <v>5.8892617645308141</v>
      </c>
      <c r="L974" s="420"/>
      <c r="M974" s="421"/>
      <c r="N974" s="437">
        <v>5.4587369100544732E-3</v>
      </c>
      <c r="O974" s="417">
        <v>9.4809480000000002E-2</v>
      </c>
      <c r="P974" s="418">
        <v>6.1641163499999999E-2</v>
      </c>
      <c r="Q974" s="437">
        <v>0.37291256657494831</v>
      </c>
      <c r="R974" s="422"/>
      <c r="S974" s="423"/>
      <c r="T974" s="437">
        <v>756.64356730618204</v>
      </c>
      <c r="U974" s="417">
        <v>6.1297467071935155E-4</v>
      </c>
      <c r="V974" s="418">
        <v>8.5430352921310362E-4</v>
      </c>
      <c r="W974" s="437">
        <v>2.6541920778890239E-3</v>
      </c>
      <c r="X974" s="417">
        <v>7.2521479229989872E-4</v>
      </c>
      <c r="Y974" s="418">
        <v>1.0107279635258358E-3</v>
      </c>
      <c r="Z974" s="437">
        <v>3.222950866779145E-3</v>
      </c>
      <c r="AA974" s="417">
        <v>4.7972452000000004E-3</v>
      </c>
      <c r="AB974" s="418">
        <v>4.5768681699999997E-3</v>
      </c>
      <c r="AC974" s="437">
        <v>4.716444217127868E-2</v>
      </c>
      <c r="AD974" s="417">
        <v>1.3646569E-3</v>
      </c>
      <c r="AE974" s="418">
        <v>7.8371240000000002E-4</v>
      </c>
      <c r="AF974" s="437">
        <v>8.7828383630332921E-3</v>
      </c>
      <c r="AG974" s="417">
        <v>7.8008280000000001E-3</v>
      </c>
      <c r="AH974" s="418">
        <v>3.4286577000000001E-3</v>
      </c>
      <c r="AI974" s="437">
        <v>1.0392774883724748E-2</v>
      </c>
      <c r="AJ974" s="417">
        <v>3.5109503999999998E-3</v>
      </c>
      <c r="AK974" s="418">
        <v>1.6947555850000001E-3</v>
      </c>
      <c r="AL974" s="437">
        <v>3.8700670542850461E-3</v>
      </c>
      <c r="AM974" s="417">
        <v>1.5055165000000001E-2</v>
      </c>
      <c r="AN974" s="418">
        <v>1.30180438E-2</v>
      </c>
      <c r="AO974" s="437">
        <v>0.10375653306814775</v>
      </c>
      <c r="AP974" s="417">
        <v>9.5109509999999994E-2</v>
      </c>
      <c r="AQ974" s="418">
        <v>6.1846183999999998E-2</v>
      </c>
      <c r="AR974" s="440">
        <v>6.1846183999999998E-2</v>
      </c>
      <c r="AS974" s="422"/>
      <c r="AT974" s="423"/>
      <c r="AU974" s="423"/>
    </row>
    <row r="975" spans="1:47" x14ac:dyDescent="0.2">
      <c r="A975" s="231">
        <v>1999</v>
      </c>
      <c r="B975" s="232">
        <v>11</v>
      </c>
      <c r="C975" s="417">
        <v>1.39609889</v>
      </c>
      <c r="D975" s="418">
        <v>0.68018411099999998</v>
      </c>
      <c r="E975" s="437">
        <v>5.7766526276364258</v>
      </c>
      <c r="F975" s="417">
        <v>0.41396960999999999</v>
      </c>
      <c r="G975" s="418">
        <v>0.22687443800000001</v>
      </c>
      <c r="H975" s="437">
        <v>1.3369297322041658</v>
      </c>
      <c r="I975" s="417">
        <v>1.3579312699999999</v>
      </c>
      <c r="J975" s="418">
        <v>2.1412849719999998</v>
      </c>
      <c r="K975" s="437">
        <v>5.8947637337220362</v>
      </c>
      <c r="L975" s="420"/>
      <c r="M975" s="421"/>
      <c r="N975" s="437">
        <v>5.4634443846981948E-3</v>
      </c>
      <c r="O975" s="417">
        <v>9.4809480000000002E-2</v>
      </c>
      <c r="P975" s="418">
        <v>6.1641163499999999E-2</v>
      </c>
      <c r="Q975" s="437">
        <v>0.3730334505481302</v>
      </c>
      <c r="R975" s="422"/>
      <c r="S975" s="423"/>
      <c r="T975" s="437">
        <v>757.66289160833719</v>
      </c>
      <c r="U975" s="417">
        <v>6.1297467071935155E-4</v>
      </c>
      <c r="V975" s="418">
        <v>8.5430352921310362E-4</v>
      </c>
      <c r="W975" s="437">
        <v>2.6596256399754243E-3</v>
      </c>
      <c r="X975" s="417">
        <v>7.2521479229989872E-4</v>
      </c>
      <c r="Y975" s="418">
        <v>1.0107279635258358E-3</v>
      </c>
      <c r="Z975" s="437">
        <v>3.241592844759895E-3</v>
      </c>
      <c r="AA975" s="417">
        <v>5.0915077000000001E-3</v>
      </c>
      <c r="AB975" s="418">
        <v>4.6837185099999996E-3</v>
      </c>
      <c r="AC975" s="437">
        <v>4.7233416146381477E-2</v>
      </c>
      <c r="AD975" s="417">
        <v>1.4489542E-3</v>
      </c>
      <c r="AE975" s="418">
        <v>8.1208394000000005E-4</v>
      </c>
      <c r="AF975" s="437">
        <v>8.7956789187851343E-3</v>
      </c>
      <c r="AG975" s="417">
        <v>8.2793624999999999E-3</v>
      </c>
      <c r="AH975" s="418">
        <v>3.5857995650000001E-3</v>
      </c>
      <c r="AI975" s="437">
        <v>1.0407967344963045E-2</v>
      </c>
      <c r="AJ975" s="417">
        <v>3.7249949E-3</v>
      </c>
      <c r="AK975" s="418">
        <v>1.7660611900000001E-3</v>
      </c>
      <c r="AL975" s="437">
        <v>3.8757239560802998E-3</v>
      </c>
      <c r="AM975" s="417">
        <v>1.59783561E-2</v>
      </c>
      <c r="AN975" s="418">
        <v>1.3347204394999999E-2</v>
      </c>
      <c r="AO975" s="437">
        <v>0.10390820931727557</v>
      </c>
      <c r="AP975" s="417">
        <v>9.5109509999999994E-2</v>
      </c>
      <c r="AQ975" s="418">
        <v>6.1846183999999998E-2</v>
      </c>
      <c r="AR975" s="440">
        <v>6.1846183999999998E-2</v>
      </c>
      <c r="AS975" s="422"/>
      <c r="AT975" s="423"/>
      <c r="AU975" s="423"/>
    </row>
    <row r="976" spans="1:47" x14ac:dyDescent="0.2">
      <c r="A976" s="231">
        <v>1999</v>
      </c>
      <c r="B976" s="232">
        <v>12</v>
      </c>
      <c r="C976" s="417">
        <v>1.4561091100000001</v>
      </c>
      <c r="D976" s="418">
        <v>0.69114681749999995</v>
      </c>
      <c r="E976" s="437">
        <v>5.7767141188804541</v>
      </c>
      <c r="F976" s="417">
        <v>0.43790219000000002</v>
      </c>
      <c r="G976" s="418">
        <v>0.2349412045</v>
      </c>
      <c r="H976" s="437">
        <v>1.3368872051704903</v>
      </c>
      <c r="I976" s="417">
        <v>1.38977621</v>
      </c>
      <c r="J976" s="418">
        <v>2.1475321644999998</v>
      </c>
      <c r="K976" s="437">
        <v>5.8953373986115842</v>
      </c>
      <c r="L976" s="420"/>
      <c r="M976" s="421"/>
      <c r="N976" s="437">
        <v>5.4641006148829028E-3</v>
      </c>
      <c r="O976" s="417">
        <v>9.4809480000000002E-2</v>
      </c>
      <c r="P976" s="418">
        <v>6.1641163499999999E-2</v>
      </c>
      <c r="Q976" s="437">
        <v>0.37306088782619201</v>
      </c>
      <c r="R976" s="422"/>
      <c r="S976" s="423"/>
      <c r="T976" s="437">
        <v>758.36708235300614</v>
      </c>
      <c r="U976" s="417">
        <v>6.1297467071935155E-4</v>
      </c>
      <c r="V976" s="418">
        <v>8.5430352921310362E-4</v>
      </c>
      <c r="W976" s="437">
        <v>2.659810458460032E-3</v>
      </c>
      <c r="X976" s="417">
        <v>7.2521479229989872E-4</v>
      </c>
      <c r="Y976" s="418">
        <v>1.0107279635258358E-3</v>
      </c>
      <c r="Z976" s="437">
        <v>3.2411316304022594E-3</v>
      </c>
      <c r="AA976" s="417">
        <v>5.3863582999999996E-3</v>
      </c>
      <c r="AB976" s="418">
        <v>4.7901132449999998E-3</v>
      </c>
      <c r="AC976" s="437">
        <v>4.7231937089894455E-2</v>
      </c>
      <c r="AD976" s="417">
        <v>1.5328048999999999E-3</v>
      </c>
      <c r="AE976" s="418">
        <v>8.4018545500000005E-4</v>
      </c>
      <c r="AF976" s="437">
        <v>8.7954064002560648E-3</v>
      </c>
      <c r="AG976" s="417">
        <v>8.7575416E-3</v>
      </c>
      <c r="AH976" s="418">
        <v>3.7439842849999998E-3</v>
      </c>
      <c r="AI976" s="437">
        <v>1.0407639844690458E-2</v>
      </c>
      <c r="AJ976" s="417">
        <v>3.9412262999999996E-3</v>
      </c>
      <c r="AK976" s="418">
        <v>1.8379255750000001E-3</v>
      </c>
      <c r="AL976" s="437">
        <v>3.8755978553320393E-3</v>
      </c>
      <c r="AM976" s="417">
        <v>1.6902202700000001E-2</v>
      </c>
      <c r="AN976" s="418">
        <v>1.3676089095E-2</v>
      </c>
      <c r="AO976" s="437">
        <v>0.10390502801880599</v>
      </c>
      <c r="AP976" s="417">
        <v>9.5109509999999994E-2</v>
      </c>
      <c r="AQ976" s="418">
        <v>6.1846183999999998E-2</v>
      </c>
      <c r="AR976" s="440">
        <v>6.1846183999999998E-2</v>
      </c>
      <c r="AS976" s="422"/>
      <c r="AT976" s="423"/>
      <c r="AU976" s="423"/>
    </row>
    <row r="977" spans="1:47" x14ac:dyDescent="0.2">
      <c r="A977" s="231">
        <v>1999</v>
      </c>
      <c r="B977" s="232">
        <v>13</v>
      </c>
      <c r="C977" s="417">
        <v>1.5173002799999999</v>
      </c>
      <c r="D977" s="418">
        <v>0.70238278700000001</v>
      </c>
      <c r="E977" s="437">
        <v>5.782726016043644</v>
      </c>
      <c r="F977" s="417">
        <v>0.46186947</v>
      </c>
      <c r="G977" s="418">
        <v>0.243094909</v>
      </c>
      <c r="H977" s="437">
        <v>1.3416430988092067</v>
      </c>
      <c r="I977" s="417">
        <v>1.42048518</v>
      </c>
      <c r="J977" s="418">
        <v>2.1534151979999998</v>
      </c>
      <c r="K977" s="437">
        <v>5.9078620934601327</v>
      </c>
      <c r="L977" s="420"/>
      <c r="M977" s="421"/>
      <c r="N977" s="437">
        <v>5.4746256304181919E-3</v>
      </c>
      <c r="O977" s="417">
        <v>9.4809480000000002E-2</v>
      </c>
      <c r="P977" s="418">
        <v>6.1641163499999999E-2</v>
      </c>
      <c r="Q977" s="437">
        <v>0.37331694791977854</v>
      </c>
      <c r="R977" s="422"/>
      <c r="S977" s="423"/>
      <c r="T977" s="437">
        <v>759.45958732654219</v>
      </c>
      <c r="U977" s="417">
        <v>6.1297467071935155E-4</v>
      </c>
      <c r="V977" s="418">
        <v>8.5430352921310362E-4</v>
      </c>
      <c r="W977" s="437">
        <v>2.6695625551597258E-3</v>
      </c>
      <c r="X977" s="417">
        <v>7.2521479229989872E-4</v>
      </c>
      <c r="Y977" s="418">
        <v>1.0107279635258358E-3</v>
      </c>
      <c r="Z977" s="437">
        <v>3.2866006800096972E-3</v>
      </c>
      <c r="AA977" s="417">
        <v>5.6809788999999996E-3</v>
      </c>
      <c r="AB977" s="418">
        <v>4.8968850049999997E-3</v>
      </c>
      <c r="AC977" s="437">
        <v>4.7399971343813338E-2</v>
      </c>
      <c r="AD977" s="417">
        <v>1.6169219E-3</v>
      </c>
      <c r="AE977" s="418">
        <v>8.6891934500000004E-4</v>
      </c>
      <c r="AF977" s="437">
        <v>8.8266915032227024E-3</v>
      </c>
      <c r="AG977" s="417">
        <v>9.2373894000000005E-3</v>
      </c>
      <c r="AH977" s="418">
        <v>3.9037828900000001E-3</v>
      </c>
      <c r="AI977" s="437">
        <v>1.0444669274524952E-2</v>
      </c>
      <c r="AJ977" s="417">
        <v>4.1566490000000001E-3</v>
      </c>
      <c r="AK977" s="418">
        <v>1.91031026E-3</v>
      </c>
      <c r="AL977" s="437">
        <v>3.8893903648573275E-3</v>
      </c>
      <c r="AM977" s="417">
        <v>1.7828704800000001E-2</v>
      </c>
      <c r="AN977" s="418">
        <v>1.400654309E-2</v>
      </c>
      <c r="AO977" s="437">
        <v>0.10427457362054408</v>
      </c>
      <c r="AP977" s="417">
        <v>9.5109509999999994E-2</v>
      </c>
      <c r="AQ977" s="418">
        <v>6.1846183999999998E-2</v>
      </c>
      <c r="AR977" s="440">
        <v>6.1846183999999998E-2</v>
      </c>
      <c r="AS977" s="422"/>
      <c r="AT977" s="423"/>
      <c r="AU977" s="423"/>
    </row>
    <row r="978" spans="1:47" x14ac:dyDescent="0.2">
      <c r="A978" s="231">
        <v>1999</v>
      </c>
      <c r="B978" s="232">
        <v>14</v>
      </c>
      <c r="C978" s="417">
        <v>1.5801237100000001</v>
      </c>
      <c r="D978" s="418">
        <v>0.71400389099999995</v>
      </c>
      <c r="E978" s="437">
        <v>5.7655498069672459</v>
      </c>
      <c r="F978" s="417">
        <v>0.48604283999999998</v>
      </c>
      <c r="G978" s="418">
        <v>0.25138596499999999</v>
      </c>
      <c r="H978" s="437">
        <v>1.3440617766404701</v>
      </c>
      <c r="I978" s="417">
        <v>1.4499808700000001</v>
      </c>
      <c r="J978" s="418">
        <v>2.1589982129999998</v>
      </c>
      <c r="K978" s="437">
        <v>5.9012656639868171</v>
      </c>
      <c r="L978" s="420"/>
      <c r="M978" s="421"/>
      <c r="N978" s="437">
        <v>5.4779467693619613E-3</v>
      </c>
      <c r="O978" s="417">
        <v>9.4809480000000002E-2</v>
      </c>
      <c r="P978" s="418">
        <v>6.1641163499999999E-2</v>
      </c>
      <c r="Q978" s="437">
        <v>0.37348523582869025</v>
      </c>
      <c r="R978" s="422"/>
      <c r="S978" s="423"/>
      <c r="T978" s="437">
        <v>756.36355809460542</v>
      </c>
      <c r="U978" s="417">
        <v>6.1297467071935155E-4</v>
      </c>
      <c r="V978" s="418">
        <v>8.5430352921310362E-4</v>
      </c>
      <c r="W978" s="437">
        <v>2.6743716830088062E-3</v>
      </c>
      <c r="X978" s="417">
        <v>7.2521479229989872E-4</v>
      </c>
      <c r="Y978" s="418">
        <v>1.0107279635258358E-3</v>
      </c>
      <c r="Z978" s="437">
        <v>3.3208627992589407E-3</v>
      </c>
      <c r="AA978" s="417">
        <v>5.9779760999999999E-3</v>
      </c>
      <c r="AB978" s="418">
        <v>5.004652765E-3</v>
      </c>
      <c r="AC978" s="437">
        <v>4.7485460647119976E-2</v>
      </c>
      <c r="AD978" s="417">
        <v>1.7012799999999999E-3</v>
      </c>
      <c r="AE978" s="418">
        <v>8.9806580500000001E-4</v>
      </c>
      <c r="AF978" s="437">
        <v>8.8426030848283311E-3</v>
      </c>
      <c r="AG978" s="417">
        <v>9.7214850000000002E-3</v>
      </c>
      <c r="AH978" s="418">
        <v>4.0665701800000004E-3</v>
      </c>
      <c r="AI978" s="437">
        <v>1.0463488749622725E-2</v>
      </c>
      <c r="AJ978" s="417">
        <v>4.3750767999999997E-3</v>
      </c>
      <c r="AK978" s="418">
        <v>1.9840627749999999E-3</v>
      </c>
      <c r="AL978" s="437">
        <v>3.896403294389149E-3</v>
      </c>
      <c r="AM978" s="417">
        <v>1.8761781500000001E-2</v>
      </c>
      <c r="AN978" s="418">
        <v>1.4340716785000001E-2</v>
      </c>
      <c r="AO978" s="437">
        <v>0.10446244624956627</v>
      </c>
      <c r="AP978" s="417">
        <v>9.5109509999999994E-2</v>
      </c>
      <c r="AQ978" s="418">
        <v>6.1846183999999998E-2</v>
      </c>
      <c r="AR978" s="440">
        <v>6.1846183999999998E-2</v>
      </c>
      <c r="AS978" s="422"/>
      <c r="AT978" s="423"/>
      <c r="AU978" s="423"/>
    </row>
    <row r="979" spans="1:47" x14ac:dyDescent="0.2">
      <c r="A979" s="231">
        <v>1999</v>
      </c>
      <c r="B979" s="232">
        <v>15</v>
      </c>
      <c r="C979" s="417">
        <v>1.64451657</v>
      </c>
      <c r="D979" s="418">
        <v>0.72610963149999996</v>
      </c>
      <c r="E979" s="437">
        <v>5.7721676201512997</v>
      </c>
      <c r="F979" s="417">
        <v>0.51045090999999998</v>
      </c>
      <c r="G979" s="418">
        <v>0.2598750105</v>
      </c>
      <c r="H979" s="437">
        <v>1.3494058560560551</v>
      </c>
      <c r="I979" s="417">
        <v>1.4784275600000001</v>
      </c>
      <c r="J979" s="418">
        <v>2.1642240684999998</v>
      </c>
      <c r="K979" s="437">
        <v>5.9145084338985328</v>
      </c>
      <c r="L979" s="420"/>
      <c r="M979" s="421"/>
      <c r="N979" s="437">
        <v>5.4888576893595224E-3</v>
      </c>
      <c r="O979" s="417">
        <v>9.4809480000000002E-2</v>
      </c>
      <c r="P979" s="418">
        <v>6.1641163499999999E-2</v>
      </c>
      <c r="Q979" s="437">
        <v>0.37373630436688676</v>
      </c>
      <c r="R979" s="422"/>
      <c r="S979" s="423"/>
      <c r="T979" s="437">
        <v>757.74981010673844</v>
      </c>
      <c r="U979" s="417">
        <v>6.1297467071935155E-4</v>
      </c>
      <c r="V979" s="418">
        <v>8.5430352921310362E-4</v>
      </c>
      <c r="W979" s="437">
        <v>2.6850029461056857E-3</v>
      </c>
      <c r="X979" s="417">
        <v>7.2521479229989872E-4</v>
      </c>
      <c r="Y979" s="418">
        <v>1.0107279635258358E-3</v>
      </c>
      <c r="Z979" s="437">
        <v>3.3720239951308736E-3</v>
      </c>
      <c r="AA979" s="417">
        <v>6.2782411999999996E-3</v>
      </c>
      <c r="AB979" s="418">
        <v>5.114315415E-3</v>
      </c>
      <c r="AC979" s="437">
        <v>4.7674219380670485E-2</v>
      </c>
      <c r="AD979" s="417">
        <v>1.7863472E-3</v>
      </c>
      <c r="AE979" s="418">
        <v>9.2769095999999996E-4</v>
      </c>
      <c r="AF979" s="437">
        <v>8.8777647986156769E-3</v>
      </c>
      <c r="AG979" s="417">
        <v>1.0207988499999999E-2</v>
      </c>
      <c r="AH979" s="418">
        <v>4.2334053099999996E-3</v>
      </c>
      <c r="AI979" s="437">
        <v>1.0505093810415098E-2</v>
      </c>
      <c r="AJ979" s="417">
        <v>4.5930379999999998E-3</v>
      </c>
      <c r="AK979" s="418">
        <v>2.0595868799999999E-3</v>
      </c>
      <c r="AL979" s="437">
        <v>3.9118955498173682E-3</v>
      </c>
      <c r="AM979" s="417">
        <v>1.9702247499999999E-2</v>
      </c>
      <c r="AN979" s="418">
        <v>1.4680792885E-2</v>
      </c>
      <c r="AO979" s="437">
        <v>0.10487803161932399</v>
      </c>
      <c r="AP979" s="417">
        <v>9.5109509999999994E-2</v>
      </c>
      <c r="AQ979" s="418">
        <v>6.1846183999999998E-2</v>
      </c>
      <c r="AR979" s="440">
        <v>6.1846183999999998E-2</v>
      </c>
      <c r="AS979" s="422"/>
      <c r="AT979" s="423"/>
      <c r="AU979" s="423"/>
    </row>
    <row r="980" spans="1:47" x14ac:dyDescent="0.2">
      <c r="A980" s="231">
        <v>1999</v>
      </c>
      <c r="B980" s="232">
        <v>16</v>
      </c>
      <c r="C980" s="417">
        <v>1.71063206</v>
      </c>
      <c r="D980" s="418">
        <v>0.73873364750000003</v>
      </c>
      <c r="E980" s="437">
        <v>5.580430011275646</v>
      </c>
      <c r="F980" s="417">
        <v>0.53512493000000005</v>
      </c>
      <c r="G980" s="418">
        <v>0.26858577750000001</v>
      </c>
      <c r="H980" s="437">
        <v>1.3078064209715496</v>
      </c>
      <c r="I980" s="417">
        <v>1.50594541</v>
      </c>
      <c r="J980" s="418">
        <v>2.1692846575</v>
      </c>
      <c r="K980" s="437">
        <v>5.9624276741242159</v>
      </c>
      <c r="L980" s="420"/>
      <c r="M980" s="421"/>
      <c r="N980" s="437">
        <v>5.7623319458077454E-3</v>
      </c>
      <c r="O980" s="417">
        <v>9.4809480000000002E-2</v>
      </c>
      <c r="P980" s="418">
        <v>6.1641163499999999E-2</v>
      </c>
      <c r="Q980" s="437">
        <v>0.35918002726676013</v>
      </c>
      <c r="R980" s="422"/>
      <c r="S980" s="423"/>
      <c r="T980" s="437">
        <v>759.21228641997516</v>
      </c>
      <c r="U980" s="417">
        <v>6.1297467071935155E-4</v>
      </c>
      <c r="V980" s="418">
        <v>8.5430352921310362E-4</v>
      </c>
      <c r="W980" s="437">
        <v>2.6038063431753525E-3</v>
      </c>
      <c r="X980" s="417">
        <v>7.2521479229989872E-4</v>
      </c>
      <c r="Y980" s="418">
        <v>1.0107279635258358E-3</v>
      </c>
      <c r="Z980" s="437">
        <v>3.4312339245204009E-3</v>
      </c>
      <c r="AA980" s="417">
        <v>6.5808576999999997E-3</v>
      </c>
      <c r="AB980" s="418">
        <v>5.2264682450000001E-3</v>
      </c>
      <c r="AC980" s="437">
        <v>4.6204537285508204E-2</v>
      </c>
      <c r="AD980" s="417">
        <v>1.8726556E-3</v>
      </c>
      <c r="AE980" s="418">
        <v>9.5824269000000005E-4</v>
      </c>
      <c r="AF980" s="437">
        <v>8.6040637438987606E-3</v>
      </c>
      <c r="AG980" s="417">
        <v>1.0700658700000001E-2</v>
      </c>
      <c r="AH980" s="418">
        <v>4.4055429E-3</v>
      </c>
      <c r="AI980" s="437">
        <v>1.0181237198683803E-2</v>
      </c>
      <c r="AJ980" s="417">
        <v>4.8154471999999997E-3</v>
      </c>
      <c r="AK980" s="418">
        <v>2.1375090449999999E-3</v>
      </c>
      <c r="AL980" s="437">
        <v>3.7912907234277961E-3</v>
      </c>
      <c r="AM980" s="417">
        <v>2.06527346E-2</v>
      </c>
      <c r="AN980" s="418">
        <v>1.5029624510000001E-2</v>
      </c>
      <c r="AO980" s="437">
        <v>0.10164470419196642</v>
      </c>
      <c r="AP980" s="417">
        <v>9.5109509999999994E-2</v>
      </c>
      <c r="AQ980" s="418">
        <v>6.1846183999999998E-2</v>
      </c>
      <c r="AR980" s="440">
        <v>6.1846183999999998E-2</v>
      </c>
      <c r="AS980" s="422"/>
      <c r="AT980" s="423"/>
      <c r="AU980" s="423"/>
    </row>
    <row r="981" spans="1:47" x14ac:dyDescent="0.2">
      <c r="A981" s="231">
        <v>1999</v>
      </c>
      <c r="B981" s="232">
        <v>17</v>
      </c>
      <c r="C981" s="417">
        <v>1.77859583</v>
      </c>
      <c r="D981" s="418">
        <v>0.75196911600000005</v>
      </c>
      <c r="E981" s="437">
        <v>5.5883454386403102</v>
      </c>
      <c r="F981" s="417">
        <v>0.55999989999999999</v>
      </c>
      <c r="G981" s="418">
        <v>0.27762921899999998</v>
      </c>
      <c r="H981" s="437">
        <v>1.3141817015297454</v>
      </c>
      <c r="I981" s="417">
        <v>1.5325061600000001</v>
      </c>
      <c r="J981" s="418">
        <v>2.1740657605</v>
      </c>
      <c r="K981" s="437">
        <v>5.9788764134136541</v>
      </c>
      <c r="L981" s="420"/>
      <c r="M981" s="421"/>
      <c r="N981" s="437">
        <v>5.7764649062893216E-3</v>
      </c>
      <c r="O981" s="417">
        <v>9.4809480000000002E-2</v>
      </c>
      <c r="P981" s="418">
        <v>6.1641163499999999E-2</v>
      </c>
      <c r="Q981" s="437">
        <v>0.35947719244258991</v>
      </c>
      <c r="R981" s="422"/>
      <c r="S981" s="423"/>
      <c r="T981" s="437">
        <v>760.74152600119464</v>
      </c>
      <c r="U981" s="417">
        <v>6.1297467071935155E-4</v>
      </c>
      <c r="V981" s="418">
        <v>8.5430352921310362E-4</v>
      </c>
      <c r="W981" s="437">
        <v>2.6164939978526982E-3</v>
      </c>
      <c r="X981" s="417">
        <v>7.2521479229989872E-4</v>
      </c>
      <c r="Y981" s="418">
        <v>1.0107279635258358E-3</v>
      </c>
      <c r="Z981" s="437">
        <v>3.4944784506280328E-3</v>
      </c>
      <c r="AA981" s="417">
        <v>6.8884000999999999E-3</v>
      </c>
      <c r="AB981" s="418">
        <v>5.3417945200000001E-3</v>
      </c>
      <c r="AC981" s="437">
        <v>4.6429697223304034E-2</v>
      </c>
      <c r="AD981" s="417">
        <v>1.9603607000000002E-3</v>
      </c>
      <c r="AE981" s="418">
        <v>9.8995342500000005E-4</v>
      </c>
      <c r="AF981" s="437">
        <v>8.6460159840242631E-3</v>
      </c>
      <c r="AG981" s="417">
        <v>1.12008378E-2</v>
      </c>
      <c r="AH981" s="418">
        <v>4.5835372800000001E-3</v>
      </c>
      <c r="AI981" s="437">
        <v>1.0230863387079016E-2</v>
      </c>
      <c r="AJ981" s="417">
        <v>5.0403339999999996E-3</v>
      </c>
      <c r="AK981" s="418">
        <v>2.2179605350000002E-3</v>
      </c>
      <c r="AL981" s="437">
        <v>3.8097756021974924E-3</v>
      </c>
      <c r="AM981" s="417">
        <v>2.1616500399999999E-2</v>
      </c>
      <c r="AN981" s="418">
        <v>1.538880166E-2</v>
      </c>
      <c r="AO981" s="437">
        <v>0.10214017905232242</v>
      </c>
      <c r="AP981" s="417">
        <v>9.5109509999999994E-2</v>
      </c>
      <c r="AQ981" s="418">
        <v>6.1846183999999998E-2</v>
      </c>
      <c r="AR981" s="440">
        <v>6.1846183999999998E-2</v>
      </c>
      <c r="AS981" s="422"/>
      <c r="AT981" s="423"/>
      <c r="AU981" s="423"/>
    </row>
    <row r="982" spans="1:47" x14ac:dyDescent="0.2">
      <c r="A982" s="231">
        <v>1999</v>
      </c>
      <c r="B982" s="232">
        <v>18</v>
      </c>
      <c r="C982" s="417">
        <v>1.8489395799999999</v>
      </c>
      <c r="D982" s="418">
        <v>0.76595301800000004</v>
      </c>
      <c r="E982" s="437">
        <v>5.5965354817303901</v>
      </c>
      <c r="F982" s="417">
        <v>0.58544081999999997</v>
      </c>
      <c r="G982" s="418">
        <v>0.2869978145</v>
      </c>
      <c r="H982" s="437">
        <v>1.3207913899928234</v>
      </c>
      <c r="I982" s="417">
        <v>1.55824323</v>
      </c>
      <c r="J982" s="418">
        <v>2.1786996264999998</v>
      </c>
      <c r="K982" s="437">
        <v>5.9959257543092432</v>
      </c>
      <c r="L982" s="420"/>
      <c r="M982" s="421"/>
      <c r="N982" s="437">
        <v>5.7911008829689735E-3</v>
      </c>
      <c r="O982" s="417">
        <v>9.4809480000000002E-2</v>
      </c>
      <c r="P982" s="418">
        <v>6.1641163499999999E-2</v>
      </c>
      <c r="Q982" s="437">
        <v>0.35978522576914723</v>
      </c>
      <c r="R982" s="422"/>
      <c r="S982" s="423"/>
      <c r="T982" s="437">
        <v>762.32788793555687</v>
      </c>
      <c r="U982" s="417">
        <v>6.1297467071935155E-4</v>
      </c>
      <c r="V982" s="418">
        <v>8.5430352921310362E-4</v>
      </c>
      <c r="W982" s="437">
        <v>2.6296506667212345E-3</v>
      </c>
      <c r="X982" s="417">
        <v>7.2521479229989872E-4</v>
      </c>
      <c r="Y982" s="418">
        <v>1.0107279635258358E-3</v>
      </c>
      <c r="Z982" s="437">
        <v>3.5600765307986768E-3</v>
      </c>
      <c r="AA982" s="417">
        <v>7.2002643000000002E-3</v>
      </c>
      <c r="AB982" s="418">
        <v>5.4614089299999998E-3</v>
      </c>
      <c r="AC982" s="437">
        <v>4.6663255540663195E-2</v>
      </c>
      <c r="AD982" s="417">
        <v>2.0486192999999999E-3</v>
      </c>
      <c r="AE982" s="418">
        <v>1.0227868350000001E-3</v>
      </c>
      <c r="AF982" s="437">
        <v>8.6894941600686379E-3</v>
      </c>
      <c r="AG982" s="417">
        <v>1.17074743E-2</v>
      </c>
      <c r="AH982" s="418">
        <v>4.7693397900000004E-3</v>
      </c>
      <c r="AI982" s="437">
        <v>1.0282304765343067E-2</v>
      </c>
      <c r="AJ982" s="417">
        <v>5.2680701999999998E-3</v>
      </c>
      <c r="AK982" s="418">
        <v>2.3017548199999998E-3</v>
      </c>
      <c r="AL982" s="437">
        <v>3.8289322842747914E-3</v>
      </c>
      <c r="AM982" s="417">
        <v>2.2595760100000001E-2</v>
      </c>
      <c r="AN982" s="418">
        <v>1.5760860434999999E-2</v>
      </c>
      <c r="AO982" s="437">
        <v>0.10265361868193384</v>
      </c>
      <c r="AP982" s="417">
        <v>9.5109509999999994E-2</v>
      </c>
      <c r="AQ982" s="418">
        <v>6.1846183999999998E-2</v>
      </c>
      <c r="AR982" s="440">
        <v>6.1846183999999998E-2</v>
      </c>
      <c r="AS982" s="422"/>
      <c r="AT982" s="423"/>
      <c r="AU982" s="423"/>
    </row>
    <row r="983" spans="1:47" x14ac:dyDescent="0.2">
      <c r="A983" s="231">
        <v>1999</v>
      </c>
      <c r="B983" s="232">
        <v>19</v>
      </c>
      <c r="C983" s="417">
        <v>1.9213446599999999</v>
      </c>
      <c r="D983" s="418">
        <v>0.78070075149999996</v>
      </c>
      <c r="E983" s="437">
        <v>5.5944639053898397</v>
      </c>
      <c r="F983" s="417">
        <v>0.61123247000000003</v>
      </c>
      <c r="G983" s="418">
        <v>0.2968216635</v>
      </c>
      <c r="H983" s="437">
        <v>1.3269706351178547</v>
      </c>
      <c r="I983" s="417">
        <v>1.5832202399999999</v>
      </c>
      <c r="J983" s="418">
        <v>2.1831370479999999</v>
      </c>
      <c r="K983" s="437">
        <v>6.0055464484006427</v>
      </c>
      <c r="L983" s="420"/>
      <c r="M983" s="421"/>
      <c r="N983" s="437">
        <v>5.8039581727324669E-3</v>
      </c>
      <c r="O983" s="417">
        <v>9.4809480000000002E-2</v>
      </c>
      <c r="P983" s="418">
        <v>6.1641163499999999E-2</v>
      </c>
      <c r="Q983" s="437">
        <v>0.3600998715748327</v>
      </c>
      <c r="R983" s="422"/>
      <c r="S983" s="423"/>
      <c r="T983" s="437">
        <v>763.64265033962761</v>
      </c>
      <c r="U983" s="417">
        <v>6.1297467071935155E-4</v>
      </c>
      <c r="V983" s="418">
        <v>8.5430352921310362E-4</v>
      </c>
      <c r="W983" s="437">
        <v>2.6419523901943538E-3</v>
      </c>
      <c r="X983" s="417">
        <v>7.2521479229989872E-4</v>
      </c>
      <c r="Y983" s="418">
        <v>1.0107279635258358E-3</v>
      </c>
      <c r="Z983" s="437">
        <v>3.626962807106645E-3</v>
      </c>
      <c r="AA983" s="417">
        <v>7.5179733000000004E-3</v>
      </c>
      <c r="AB983" s="418">
        <v>5.585915835E-3</v>
      </c>
      <c r="AC983" s="437">
        <v>4.6881573220391243E-2</v>
      </c>
      <c r="AD983" s="417">
        <v>2.1392451000000002E-3</v>
      </c>
      <c r="AE983" s="418">
        <v>1.0572662100000001E-3</v>
      </c>
      <c r="AF983" s="437">
        <v>8.7301483235536857E-3</v>
      </c>
      <c r="AG983" s="417">
        <v>1.22236494E-2</v>
      </c>
      <c r="AH983" s="418">
        <v>4.9634492049999996E-3</v>
      </c>
      <c r="AI983" s="437">
        <v>1.033042872405068E-2</v>
      </c>
      <c r="AJ983" s="417">
        <v>5.5007566999999997E-3</v>
      </c>
      <c r="AK983" s="418">
        <v>2.3894451850000002E-3</v>
      </c>
      <c r="AL983" s="437">
        <v>3.8468486019789055E-3</v>
      </c>
      <c r="AM983" s="417">
        <v>2.35924588E-2</v>
      </c>
      <c r="AN983" s="418">
        <v>1.6148886585000001E-2</v>
      </c>
      <c r="AO983" s="437">
        <v>0.10313397190353972</v>
      </c>
      <c r="AP983" s="417">
        <v>9.5109509999999994E-2</v>
      </c>
      <c r="AQ983" s="418">
        <v>6.1846183999999998E-2</v>
      </c>
      <c r="AR983" s="440">
        <v>6.1846183999999998E-2</v>
      </c>
      <c r="AS983" s="422"/>
      <c r="AT983" s="423"/>
      <c r="AU983" s="423"/>
    </row>
    <row r="984" spans="1:47" x14ac:dyDescent="0.2">
      <c r="A984" s="231">
        <v>1999</v>
      </c>
      <c r="B984" s="232">
        <v>20</v>
      </c>
      <c r="C984" s="417">
        <v>1.99643225</v>
      </c>
      <c r="D984" s="418">
        <v>0.79635641749999997</v>
      </c>
      <c r="E984" s="437">
        <v>5.6028540581717703</v>
      </c>
      <c r="F984" s="417">
        <v>0.63760313000000002</v>
      </c>
      <c r="G984" s="418">
        <v>0.30709597799999999</v>
      </c>
      <c r="H984" s="437">
        <v>1.3337265705631693</v>
      </c>
      <c r="I984" s="417">
        <v>1.6075553899999999</v>
      </c>
      <c r="J984" s="418">
        <v>2.1874771165000002</v>
      </c>
      <c r="K984" s="437">
        <v>6.0229990712139116</v>
      </c>
      <c r="L984" s="420"/>
      <c r="M984" s="421"/>
      <c r="N984" s="437">
        <v>5.8189392725889327E-3</v>
      </c>
      <c r="O984" s="417">
        <v>9.4809480000000002E-2</v>
      </c>
      <c r="P984" s="418">
        <v>6.1641163499999999E-2</v>
      </c>
      <c r="Q984" s="437">
        <v>0.36041604640948072</v>
      </c>
      <c r="R984" s="422"/>
      <c r="S984" s="423"/>
      <c r="T984" s="437">
        <v>765.2298296935536</v>
      </c>
      <c r="U984" s="417">
        <v>6.1297467071935155E-4</v>
      </c>
      <c r="V984" s="418">
        <v>8.5430352921310362E-4</v>
      </c>
      <c r="W984" s="437">
        <v>2.6554023336603731E-3</v>
      </c>
      <c r="X984" s="417">
        <v>7.2521479229989872E-4</v>
      </c>
      <c r="Y984" s="418">
        <v>1.0107279635258358E-3</v>
      </c>
      <c r="Z984" s="437">
        <v>3.6939770429198376E-3</v>
      </c>
      <c r="AA984" s="417">
        <v>7.8413758999999993E-3</v>
      </c>
      <c r="AB984" s="418">
        <v>5.7159145449999999E-3</v>
      </c>
      <c r="AC984" s="437">
        <v>4.712030234922357E-2</v>
      </c>
      <c r="AD984" s="417">
        <v>2.2317699000000001E-3</v>
      </c>
      <c r="AE984" s="418">
        <v>1.093157815E-3</v>
      </c>
      <c r="AF984" s="437">
        <v>8.7745923944205478E-3</v>
      </c>
      <c r="AG984" s="417">
        <v>1.27512227E-2</v>
      </c>
      <c r="AH984" s="418">
        <v>5.1675249600000002E-3</v>
      </c>
      <c r="AI984" s="437">
        <v>1.0383018575266714E-2</v>
      </c>
      <c r="AJ984" s="417">
        <v>5.7382628999999999E-3</v>
      </c>
      <c r="AK984" s="418">
        <v>2.4815105099999998E-3</v>
      </c>
      <c r="AL984" s="437">
        <v>3.866438262346348E-3</v>
      </c>
      <c r="AM984" s="417">
        <v>2.4610013300000001E-2</v>
      </c>
      <c r="AN984" s="418">
        <v>1.6554426444999999E-2</v>
      </c>
      <c r="AO984" s="437">
        <v>0.10365916920289128</v>
      </c>
      <c r="AP984" s="417">
        <v>9.5109509999999994E-2</v>
      </c>
      <c r="AQ984" s="418">
        <v>6.1846183999999998E-2</v>
      </c>
      <c r="AR984" s="440">
        <v>6.1846183999999998E-2</v>
      </c>
      <c r="AS984" s="422"/>
      <c r="AT984" s="423"/>
      <c r="AU984" s="423"/>
    </row>
    <row r="985" spans="1:47" x14ac:dyDescent="0.2">
      <c r="A985" s="231">
        <v>1999</v>
      </c>
      <c r="B985" s="232">
        <v>21</v>
      </c>
      <c r="C985" s="417">
        <v>2.0740917099999998</v>
      </c>
      <c r="D985" s="418">
        <v>0.81302974750000001</v>
      </c>
      <c r="E985" s="437">
        <v>5.6109652884703634</v>
      </c>
      <c r="F985" s="417">
        <v>0.66453757000000002</v>
      </c>
      <c r="G985" s="418">
        <v>0.31793922600000002</v>
      </c>
      <c r="H985" s="437">
        <v>1.3402682030166437</v>
      </c>
      <c r="I985" s="417">
        <v>1.6311491300000001</v>
      </c>
      <c r="J985" s="418">
        <v>2.1917127155</v>
      </c>
      <c r="K985" s="437">
        <v>6.0398874427730922</v>
      </c>
      <c r="L985" s="420"/>
      <c r="M985" s="421"/>
      <c r="N985" s="437">
        <v>5.833442974892843E-3</v>
      </c>
      <c r="O985" s="417">
        <v>9.4809480000000002E-2</v>
      </c>
      <c r="P985" s="418">
        <v>6.1641163499999999E-2</v>
      </c>
      <c r="Q985" s="437">
        <v>0.36072114660089433</v>
      </c>
      <c r="R985" s="422"/>
      <c r="S985" s="423"/>
      <c r="T985" s="437">
        <v>766.77236689317022</v>
      </c>
      <c r="U985" s="417">
        <v>6.1297467071935155E-4</v>
      </c>
      <c r="V985" s="418">
        <v>8.5430352921310362E-4</v>
      </c>
      <c r="W985" s="437">
        <v>2.6698884477890498E-3</v>
      </c>
      <c r="X985" s="417">
        <v>7.2521479229989872E-4</v>
      </c>
      <c r="Y985" s="418">
        <v>1.0107279635258358E-3</v>
      </c>
      <c r="Z985" s="437">
        <v>3.7589364046651439E-3</v>
      </c>
      <c r="AA985" s="417">
        <v>8.1739654999999998E-3</v>
      </c>
      <c r="AB985" s="418">
        <v>5.8524436150000003E-3</v>
      </c>
      <c r="AC985" s="437">
        <v>4.7351476854704797E-2</v>
      </c>
      <c r="AD985" s="417">
        <v>2.3263757000000001E-3</v>
      </c>
      <c r="AE985" s="418">
        <v>1.131136325E-3</v>
      </c>
      <c r="AF985" s="437">
        <v>8.8176577598576208E-3</v>
      </c>
      <c r="AG985" s="417">
        <v>1.3290595699999999E-2</v>
      </c>
      <c r="AH985" s="418">
        <v>5.3829902299999998E-3</v>
      </c>
      <c r="AI985" s="437">
        <v>1.0433973196344089E-2</v>
      </c>
      <c r="AJ985" s="417">
        <v>5.9810352999999997E-3</v>
      </c>
      <c r="AK985" s="418">
        <v>2.5787882650000001E-3</v>
      </c>
      <c r="AL985" s="437">
        <v>3.8854063331397034E-3</v>
      </c>
      <c r="AM985" s="417">
        <v>2.56499556E-2</v>
      </c>
      <c r="AN985" s="418">
        <v>1.6980369780000001E-2</v>
      </c>
      <c r="AO985" s="437">
        <v>0.1041677167553775</v>
      </c>
      <c r="AP985" s="417">
        <v>9.5109509999999994E-2</v>
      </c>
      <c r="AQ985" s="418">
        <v>6.1846183999999998E-2</v>
      </c>
      <c r="AR985" s="440">
        <v>6.1846183999999998E-2</v>
      </c>
      <c r="AS985" s="422"/>
      <c r="AT985" s="423"/>
      <c r="AU985" s="423"/>
    </row>
    <row r="986" spans="1:47" x14ac:dyDescent="0.2">
      <c r="A986" s="231">
        <v>1999</v>
      </c>
      <c r="B986" s="232">
        <v>22</v>
      </c>
      <c r="C986" s="417">
        <v>2.1547496900000001</v>
      </c>
      <c r="D986" s="418">
        <v>0.83080296350000005</v>
      </c>
      <c r="E986" s="437">
        <v>5.6185827291551398</v>
      </c>
      <c r="F986" s="417">
        <v>0.69210421</v>
      </c>
      <c r="G986" s="418">
        <v>0.32942002650000002</v>
      </c>
      <c r="H986" s="437">
        <v>1.3464118499974329</v>
      </c>
      <c r="I986" s="417">
        <v>1.6541140599999999</v>
      </c>
      <c r="J986" s="418">
        <v>2.1958684239999999</v>
      </c>
      <c r="K986" s="437">
        <v>6.0557161123058405</v>
      </c>
      <c r="L986" s="420"/>
      <c r="M986" s="421"/>
      <c r="N986" s="437">
        <v>5.8470732771652009E-3</v>
      </c>
      <c r="O986" s="417">
        <v>9.4809480000000002E-2</v>
      </c>
      <c r="P986" s="418">
        <v>6.1641163499999999E-2</v>
      </c>
      <c r="Q986" s="437">
        <v>0.36100826415512893</v>
      </c>
      <c r="R986" s="422"/>
      <c r="S986" s="423"/>
      <c r="T986" s="437">
        <v>768.22091181772873</v>
      </c>
      <c r="U986" s="417">
        <v>6.1297467071935155E-4</v>
      </c>
      <c r="V986" s="418">
        <v>8.5430352921310362E-4</v>
      </c>
      <c r="W986" s="437">
        <v>2.6821209488925146E-3</v>
      </c>
      <c r="X986" s="417">
        <v>7.2521479229989872E-4</v>
      </c>
      <c r="Y986" s="418">
        <v>1.0107279635258358E-3</v>
      </c>
      <c r="Z986" s="437">
        <v>3.8199052234080782E-3</v>
      </c>
      <c r="AA986" s="417">
        <v>8.5140029999999992E-3</v>
      </c>
      <c r="AB986" s="418">
        <v>5.9963543100000002E-3</v>
      </c>
      <c r="AC986" s="437">
        <v>4.7568354408266643E-2</v>
      </c>
      <c r="AD986" s="417">
        <v>2.4221118000000001E-3</v>
      </c>
      <c r="AE986" s="418">
        <v>1.171185735E-3</v>
      </c>
      <c r="AF986" s="437">
        <v>8.8580593829681656E-3</v>
      </c>
      <c r="AG986" s="417">
        <v>1.3843024900000001E-2</v>
      </c>
      <c r="AH986" s="418">
        <v>5.6109720500000003E-3</v>
      </c>
      <c r="AI986" s="437">
        <v>1.048177654058309E-2</v>
      </c>
      <c r="AJ986" s="417">
        <v>6.2297578999999997E-3</v>
      </c>
      <c r="AK986" s="418">
        <v>2.6815888150000002E-3</v>
      </c>
      <c r="AL986" s="437">
        <v>3.9032125571140906E-3</v>
      </c>
      <c r="AM986" s="417">
        <v>2.6717382099999999E-2</v>
      </c>
      <c r="AN986" s="418">
        <v>1.7430220650000001E-2</v>
      </c>
      <c r="AO986" s="437">
        <v>0.10464504455041726</v>
      </c>
      <c r="AP986" s="417">
        <v>9.5109509999999994E-2</v>
      </c>
      <c r="AQ986" s="418">
        <v>6.1846183999999998E-2</v>
      </c>
      <c r="AR986" s="440">
        <v>6.1846183999999998E-2</v>
      </c>
      <c r="AS986" s="422"/>
      <c r="AT986" s="423"/>
      <c r="AU986" s="423"/>
    </row>
    <row r="987" spans="1:47" x14ac:dyDescent="0.2">
      <c r="A987" s="231">
        <v>1999</v>
      </c>
      <c r="B987" s="232">
        <v>23</v>
      </c>
      <c r="C987" s="417">
        <v>2.2384293300000002</v>
      </c>
      <c r="D987" s="418">
        <v>0.84978125900000001</v>
      </c>
      <c r="E987" s="437">
        <v>5.6254419920052952</v>
      </c>
      <c r="F987" s="417">
        <v>0.72051268999999996</v>
      </c>
      <c r="G987" s="418">
        <v>0.34159365549999998</v>
      </c>
      <c r="H987" s="437">
        <v>1.3519357186049041</v>
      </c>
      <c r="I987" s="417">
        <v>1.67672113</v>
      </c>
      <c r="J987" s="418">
        <v>2.1999772405</v>
      </c>
      <c r="K987" s="437">
        <v>6.0699716100538508</v>
      </c>
      <c r="L987" s="420"/>
      <c r="M987" s="421"/>
      <c r="N987" s="437">
        <v>5.8593095870472208E-3</v>
      </c>
      <c r="O987" s="417">
        <v>9.4809480000000002E-2</v>
      </c>
      <c r="P987" s="418">
        <v>6.1641163499999999E-2</v>
      </c>
      <c r="Q987" s="437">
        <v>0.3612657659229373</v>
      </c>
      <c r="R987" s="422"/>
      <c r="S987" s="423"/>
      <c r="T987" s="437">
        <v>769.51258467478692</v>
      </c>
      <c r="U987" s="417">
        <v>6.1297467071935155E-4</v>
      </c>
      <c r="V987" s="418">
        <v>8.5430352921310362E-4</v>
      </c>
      <c r="W987" s="437">
        <v>2.6931194429926811E-3</v>
      </c>
      <c r="X987" s="417">
        <v>7.2521479229989872E-4</v>
      </c>
      <c r="Y987" s="418">
        <v>1.0107279635258358E-3</v>
      </c>
      <c r="Z987" s="437">
        <v>3.8747420271448983E-3</v>
      </c>
      <c r="AA987" s="417">
        <v>8.8624218000000008E-3</v>
      </c>
      <c r="AB987" s="418">
        <v>6.1487839400000003E-3</v>
      </c>
      <c r="AC987" s="437">
        <v>4.7763639339232736E-2</v>
      </c>
      <c r="AD987" s="417">
        <v>2.5224563999999999E-3</v>
      </c>
      <c r="AE987" s="418">
        <v>1.213903675E-3</v>
      </c>
      <c r="AF987" s="437">
        <v>8.8944006690794674E-3</v>
      </c>
      <c r="AG987" s="417">
        <v>1.44095444E-2</v>
      </c>
      <c r="AH987" s="418">
        <v>5.8528217999999996E-3</v>
      </c>
      <c r="AI987" s="437">
        <v>1.0524786312856636E-2</v>
      </c>
      <c r="AJ987" s="417">
        <v>6.4849330999999996E-3</v>
      </c>
      <c r="AK987" s="418">
        <v>2.79057055E-3</v>
      </c>
      <c r="AL987" s="437">
        <v>3.9192266879050199E-3</v>
      </c>
      <c r="AM987" s="417">
        <v>2.7811297299999999E-2</v>
      </c>
      <c r="AN987" s="418">
        <v>1.790643372E-2</v>
      </c>
      <c r="AO987" s="437">
        <v>0.10507450331864131</v>
      </c>
      <c r="AP987" s="417">
        <v>9.5109509999999994E-2</v>
      </c>
      <c r="AQ987" s="418">
        <v>6.1846183999999998E-2</v>
      </c>
      <c r="AR987" s="440">
        <v>6.1846183999999998E-2</v>
      </c>
      <c r="AS987" s="422"/>
      <c r="AT987" s="423"/>
      <c r="AU987" s="423"/>
    </row>
    <row r="988" spans="1:47" x14ac:dyDescent="0.2">
      <c r="A988" s="231">
        <v>1999</v>
      </c>
      <c r="B988" s="232">
        <v>24</v>
      </c>
      <c r="C988" s="417">
        <v>2.3253833699999999</v>
      </c>
      <c r="D988" s="418">
        <v>0.87017039299999999</v>
      </c>
      <c r="E988" s="437">
        <v>5.6311640413350714</v>
      </c>
      <c r="F988" s="417">
        <v>0.74970097000000002</v>
      </c>
      <c r="G988" s="418">
        <v>0.35452890450000002</v>
      </c>
      <c r="H988" s="437">
        <v>1.3565534176390259</v>
      </c>
      <c r="I988" s="417">
        <v>1.69876564</v>
      </c>
      <c r="J988" s="418">
        <v>2.2041041725000001</v>
      </c>
      <c r="K988" s="437">
        <v>6.0818853176421417</v>
      </c>
      <c r="L988" s="420"/>
      <c r="M988" s="421"/>
      <c r="N988" s="437">
        <v>5.8695422981623439E-3</v>
      </c>
      <c r="O988" s="417">
        <v>9.4809480000000002E-2</v>
      </c>
      <c r="P988" s="418">
        <v>6.1641163499999999E-2</v>
      </c>
      <c r="Q988" s="437">
        <v>0.36148137831247845</v>
      </c>
      <c r="R988" s="422"/>
      <c r="S988" s="423"/>
      <c r="T988" s="437">
        <v>770.58230299957461</v>
      </c>
      <c r="U988" s="417">
        <v>6.1297467071935155E-4</v>
      </c>
      <c r="V988" s="418">
        <v>8.5430352921310362E-4</v>
      </c>
      <c r="W988" s="437">
        <v>2.7023218437078789E-3</v>
      </c>
      <c r="X988" s="417">
        <v>7.2521479229989872E-4</v>
      </c>
      <c r="Y988" s="418">
        <v>1.0107279635258358E-3</v>
      </c>
      <c r="Z988" s="437">
        <v>3.9205555456700942E-3</v>
      </c>
      <c r="AA988" s="417">
        <v>9.2212588999999994E-3</v>
      </c>
      <c r="AB988" s="418">
        <v>6.3103712500000003E-3</v>
      </c>
      <c r="AC988" s="437">
        <v>4.7926774211844471E-2</v>
      </c>
      <c r="AD988" s="417">
        <v>2.6238008000000002E-3</v>
      </c>
      <c r="AE988" s="418">
        <v>1.2593109050000001E-3</v>
      </c>
      <c r="AF988" s="437">
        <v>8.9247918455317484E-3</v>
      </c>
      <c r="AG988" s="417">
        <v>1.49933615E-2</v>
      </c>
      <c r="AH988" s="418">
        <v>6.1107300899999996E-3</v>
      </c>
      <c r="AI988" s="437">
        <v>1.0560748008202957E-2</v>
      </c>
      <c r="AJ988" s="417">
        <v>6.7472143000000002E-3</v>
      </c>
      <c r="AK988" s="418">
        <v>2.9068908550000001E-3</v>
      </c>
      <c r="AL988" s="437">
        <v>3.932607654906428E-3</v>
      </c>
      <c r="AM988" s="417">
        <v>2.89368318E-2</v>
      </c>
      <c r="AN988" s="418">
        <v>1.8412177960000001E-2</v>
      </c>
      <c r="AO988" s="437">
        <v>0.10543355927792634</v>
      </c>
      <c r="AP988" s="417">
        <v>9.5109509999999994E-2</v>
      </c>
      <c r="AQ988" s="418">
        <v>6.1846183999999998E-2</v>
      </c>
      <c r="AR988" s="440">
        <v>6.1846183999999998E-2</v>
      </c>
      <c r="AS988" s="422"/>
      <c r="AT988" s="423"/>
      <c r="AU988" s="423"/>
    </row>
    <row r="989" spans="1:47" x14ac:dyDescent="0.2">
      <c r="A989" s="231">
        <v>1999</v>
      </c>
      <c r="B989" s="232">
        <v>25</v>
      </c>
      <c r="C989" s="417">
        <v>2.4157565499999998</v>
      </c>
      <c r="D989" s="418">
        <v>0.89200979049999995</v>
      </c>
      <c r="E989" s="437">
        <v>5.6354807250400984</v>
      </c>
      <c r="F989" s="417">
        <v>0.77966827000000005</v>
      </c>
      <c r="G989" s="418">
        <v>0.36834205549999999</v>
      </c>
      <c r="H989" s="437">
        <v>1.3600233489126123</v>
      </c>
      <c r="I989" s="417">
        <v>1.7204025199999999</v>
      </c>
      <c r="J989" s="418">
        <v>2.2081894425000002</v>
      </c>
      <c r="K989" s="437">
        <v>6.0908544435437983</v>
      </c>
      <c r="L989" s="420"/>
      <c r="M989" s="421"/>
      <c r="N989" s="437">
        <v>5.8772414673266306E-3</v>
      </c>
      <c r="O989" s="417">
        <v>9.4809480000000002E-2</v>
      </c>
      <c r="P989" s="418">
        <v>6.1641163499999999E-2</v>
      </c>
      <c r="Q989" s="437">
        <v>0.3616433141968306</v>
      </c>
      <c r="R989" s="422"/>
      <c r="S989" s="423"/>
      <c r="T989" s="437">
        <v>771.39081302534635</v>
      </c>
      <c r="U989" s="417">
        <v>6.1297467071935155E-4</v>
      </c>
      <c r="V989" s="418">
        <v>8.5430352921310362E-4</v>
      </c>
      <c r="W989" s="437">
        <v>2.709228434541158E-3</v>
      </c>
      <c r="X989" s="417">
        <v>7.2521479229989872E-4</v>
      </c>
      <c r="Y989" s="418">
        <v>1.0107279635258358E-3</v>
      </c>
      <c r="Z989" s="437">
        <v>3.9549957746235964E-3</v>
      </c>
      <c r="AA989" s="417">
        <v>9.5900758999999999E-3</v>
      </c>
      <c r="AB989" s="418">
        <v>6.4823910600000003E-3</v>
      </c>
      <c r="AC989" s="437">
        <v>4.8049423148164114E-2</v>
      </c>
      <c r="AD989" s="417">
        <v>2.7287536999999998E-3</v>
      </c>
      <c r="AE989" s="418">
        <v>1.30761994E-3</v>
      </c>
      <c r="AF989" s="437">
        <v>8.9476212958970718E-3</v>
      </c>
      <c r="AG989" s="417">
        <v>1.55938676E-2</v>
      </c>
      <c r="AH989" s="418">
        <v>6.3858906200000001E-3</v>
      </c>
      <c r="AI989" s="437">
        <v>1.0587756487246261E-2</v>
      </c>
      <c r="AJ989" s="417">
        <v>7.0167661000000003E-3</v>
      </c>
      <c r="AK989" s="418">
        <v>3.0308223850000001E-3</v>
      </c>
      <c r="AL989" s="437">
        <v>3.9426711215356219E-3</v>
      </c>
      <c r="AM989" s="417">
        <v>3.00957993E-2</v>
      </c>
      <c r="AN989" s="418">
        <v>1.8950911715000001E-2</v>
      </c>
      <c r="AO989" s="437">
        <v>0.10570315830502044</v>
      </c>
      <c r="AP989" s="417">
        <v>9.5109509999999994E-2</v>
      </c>
      <c r="AQ989" s="418">
        <v>6.1846183999999998E-2</v>
      </c>
      <c r="AR989" s="440">
        <v>6.1846183999999998E-2</v>
      </c>
      <c r="AS989" s="422"/>
      <c r="AT989" s="423"/>
      <c r="AU989" s="423"/>
    </row>
    <row r="990" spans="1:47" x14ac:dyDescent="0.2">
      <c r="A990" s="231">
        <v>1999</v>
      </c>
      <c r="B990" s="232">
        <v>26</v>
      </c>
      <c r="C990" s="417">
        <v>2.4157565499999998</v>
      </c>
      <c r="D990" s="418">
        <v>0.89200979049999995</v>
      </c>
      <c r="E990" s="437">
        <v>5.6380870707717561</v>
      </c>
      <c r="F990" s="417">
        <v>0.77966827000000005</v>
      </c>
      <c r="G990" s="418">
        <v>0.36834205549999999</v>
      </c>
      <c r="H990" s="437">
        <v>1.3621251875902918</v>
      </c>
      <c r="I990" s="417">
        <v>1.7204025199999999</v>
      </c>
      <c r="J990" s="418">
        <v>2.2081894425000002</v>
      </c>
      <c r="K990" s="437">
        <v>6.0962796116636779</v>
      </c>
      <c r="L990" s="420"/>
      <c r="M990" s="421"/>
      <c r="N990" s="437">
        <v>5.8818855085597229E-3</v>
      </c>
      <c r="O990" s="417">
        <v>9.4809480000000002E-2</v>
      </c>
      <c r="P990" s="418">
        <v>6.1641163499999999E-2</v>
      </c>
      <c r="Q990" s="437">
        <v>0.36174127183318916</v>
      </c>
      <c r="R990" s="422"/>
      <c r="S990" s="423"/>
      <c r="T990" s="437">
        <v>771.87867704080952</v>
      </c>
      <c r="U990" s="417">
        <v>6.1297467071935155E-4</v>
      </c>
      <c r="V990" s="418">
        <v>8.5430352921310362E-4</v>
      </c>
      <c r="W990" s="437">
        <v>2.7134205903860346E-3</v>
      </c>
      <c r="X990" s="417">
        <v>7.2521479229989872E-4</v>
      </c>
      <c r="Y990" s="418">
        <v>1.0107279635258358E-3</v>
      </c>
      <c r="Z990" s="437">
        <v>3.9758202802197664E-3</v>
      </c>
      <c r="AA990" s="417">
        <v>9.5900758999999999E-3</v>
      </c>
      <c r="AB990" s="418">
        <v>6.4823910600000003E-3</v>
      </c>
      <c r="AC990" s="437">
        <v>4.8123653328894289E-2</v>
      </c>
      <c r="AD990" s="417">
        <v>2.7287536999999998E-3</v>
      </c>
      <c r="AE990" s="418">
        <v>1.30761994E-3</v>
      </c>
      <c r="AF990" s="437">
        <v>8.9614558960042744E-3</v>
      </c>
      <c r="AG990" s="417">
        <v>1.55938676E-2</v>
      </c>
      <c r="AH990" s="418">
        <v>6.3858906200000001E-3</v>
      </c>
      <c r="AI990" s="437">
        <v>1.0604131835951601E-2</v>
      </c>
      <c r="AJ990" s="417">
        <v>7.0167661000000003E-3</v>
      </c>
      <c r="AK990" s="418">
        <v>3.0308223850000001E-3</v>
      </c>
      <c r="AL990" s="437">
        <v>3.9487721832155206E-3</v>
      </c>
      <c r="AM990" s="417">
        <v>3.00957993E-2</v>
      </c>
      <c r="AN990" s="418">
        <v>1.8950911715000001E-2</v>
      </c>
      <c r="AO990" s="437">
        <v>0.10586659198442717</v>
      </c>
      <c r="AP990" s="417">
        <v>9.5109509999999994E-2</v>
      </c>
      <c r="AQ990" s="418">
        <v>6.1846183999999998E-2</v>
      </c>
      <c r="AR990" s="440">
        <v>6.1846183999999998E-2</v>
      </c>
      <c r="AS990" s="422"/>
      <c r="AT990" s="423"/>
      <c r="AU990" s="423"/>
    </row>
    <row r="991" spans="1:47" x14ac:dyDescent="0.2">
      <c r="A991" s="231">
        <v>1999</v>
      </c>
      <c r="B991" s="232">
        <v>27</v>
      </c>
      <c r="C991" s="417">
        <v>2.4157565499999998</v>
      </c>
      <c r="D991" s="418">
        <v>0.89200979049999995</v>
      </c>
      <c r="E991" s="437">
        <v>5.6387058224392517</v>
      </c>
      <c r="F991" s="417">
        <v>0.77966827000000005</v>
      </c>
      <c r="G991" s="418">
        <v>0.36834205549999999</v>
      </c>
      <c r="H991" s="437">
        <v>1.3626209419457092</v>
      </c>
      <c r="I991" s="417">
        <v>1.7204025199999999</v>
      </c>
      <c r="J991" s="418">
        <v>2.2081894425000002</v>
      </c>
      <c r="K991" s="437">
        <v>6.09755320142885</v>
      </c>
      <c r="L991" s="420"/>
      <c r="M991" s="421"/>
      <c r="N991" s="437">
        <v>5.8829946521845563E-3</v>
      </c>
      <c r="O991" s="417">
        <v>9.4809480000000002E-2</v>
      </c>
      <c r="P991" s="418">
        <v>6.1641163499999999E-2</v>
      </c>
      <c r="Q991" s="437">
        <v>0.36176488653880939</v>
      </c>
      <c r="R991" s="422"/>
      <c r="S991" s="423"/>
      <c r="T991" s="437">
        <v>771.9695588429048</v>
      </c>
      <c r="U991" s="417">
        <v>6.1297467071935155E-4</v>
      </c>
      <c r="V991" s="418">
        <v>8.5430352921310362E-4</v>
      </c>
      <c r="W991" s="437">
        <v>2.7143993322491116E-3</v>
      </c>
      <c r="X991" s="417">
        <v>7.2521479229989872E-4</v>
      </c>
      <c r="Y991" s="418">
        <v>1.0107279635258358E-3</v>
      </c>
      <c r="Z991" s="437">
        <v>3.9807505611264855E-3</v>
      </c>
      <c r="AA991" s="417">
        <v>9.5900758999999999E-3</v>
      </c>
      <c r="AB991" s="418">
        <v>6.4823910600000003E-3</v>
      </c>
      <c r="AC991" s="437">
        <v>4.8141142053162861E-2</v>
      </c>
      <c r="AD991" s="417">
        <v>2.7287536999999998E-3</v>
      </c>
      <c r="AE991" s="418">
        <v>1.30761994E-3</v>
      </c>
      <c r="AF991" s="437">
        <v>8.9647002588857157E-3</v>
      </c>
      <c r="AG991" s="417">
        <v>1.55938676E-2</v>
      </c>
      <c r="AH991" s="418">
        <v>6.3858906200000001E-3</v>
      </c>
      <c r="AI991" s="437">
        <v>1.0607971564059697E-2</v>
      </c>
      <c r="AJ991" s="417">
        <v>7.0167661000000003E-3</v>
      </c>
      <c r="AK991" s="418">
        <v>3.0308223850000001E-3</v>
      </c>
      <c r="AL991" s="437">
        <v>3.9501982207830466E-3</v>
      </c>
      <c r="AM991" s="417">
        <v>3.00957993E-2</v>
      </c>
      <c r="AN991" s="418">
        <v>1.8950911715000001E-2</v>
      </c>
      <c r="AO991" s="437">
        <v>0.10590497618583347</v>
      </c>
      <c r="AP991" s="417">
        <v>9.5109509999999994E-2</v>
      </c>
      <c r="AQ991" s="418">
        <v>6.1846183999999998E-2</v>
      </c>
      <c r="AR991" s="440">
        <v>6.1846183999999998E-2</v>
      </c>
      <c r="AS991" s="422"/>
      <c r="AT991" s="423"/>
      <c r="AU991" s="423"/>
    </row>
    <row r="992" spans="1:47" x14ac:dyDescent="0.2">
      <c r="A992" s="231">
        <v>1999</v>
      </c>
      <c r="B992" s="232">
        <v>28</v>
      </c>
      <c r="C992" s="417">
        <v>2.4157565499999998</v>
      </c>
      <c r="D992" s="418">
        <v>0.89200979049999995</v>
      </c>
      <c r="E992" s="437">
        <v>5.6387850634009933</v>
      </c>
      <c r="F992" s="417">
        <v>0.77966827000000005</v>
      </c>
      <c r="G992" s="418">
        <v>0.36834205549999999</v>
      </c>
      <c r="H992" s="437">
        <v>1.3626915339310137</v>
      </c>
      <c r="I992" s="417">
        <v>1.7204025199999999</v>
      </c>
      <c r="J992" s="418">
        <v>2.2081894425000002</v>
      </c>
      <c r="K992" s="437">
        <v>6.0977451036467327</v>
      </c>
      <c r="L992" s="420"/>
      <c r="M992" s="421"/>
      <c r="N992" s="437">
        <v>5.8831557885601618E-3</v>
      </c>
      <c r="O992" s="417">
        <v>9.4809480000000002E-2</v>
      </c>
      <c r="P992" s="418">
        <v>6.1641163499999999E-2</v>
      </c>
      <c r="Q992" s="437">
        <v>0.3617681627702225</v>
      </c>
      <c r="R992" s="422"/>
      <c r="S992" s="423"/>
      <c r="T992" s="437">
        <v>771.95729621173666</v>
      </c>
      <c r="U992" s="417">
        <v>6.1297467071935155E-4</v>
      </c>
      <c r="V992" s="418">
        <v>8.5430352921310362E-4</v>
      </c>
      <c r="W992" s="437">
        <v>2.714545089943894E-3</v>
      </c>
      <c r="X992" s="417">
        <v>7.2521479229989872E-4</v>
      </c>
      <c r="Y992" s="418">
        <v>1.0107279635258358E-3</v>
      </c>
      <c r="Z992" s="437">
        <v>3.9814681827755345E-3</v>
      </c>
      <c r="AA992" s="417">
        <v>9.5900758999999999E-3</v>
      </c>
      <c r="AB992" s="418">
        <v>6.4823910600000003E-3</v>
      </c>
      <c r="AC992" s="437">
        <v>4.8143670025553247E-2</v>
      </c>
      <c r="AD992" s="417">
        <v>2.7287536999999998E-3</v>
      </c>
      <c r="AE992" s="418">
        <v>1.30761994E-3</v>
      </c>
      <c r="AF992" s="437">
        <v>8.9651652181415402E-3</v>
      </c>
      <c r="AG992" s="417">
        <v>1.55938676E-2</v>
      </c>
      <c r="AH992" s="418">
        <v>6.3858906200000001E-3</v>
      </c>
      <c r="AI992" s="437">
        <v>1.0608519548110911E-2</v>
      </c>
      <c r="AJ992" s="417">
        <v>7.0167661000000003E-3</v>
      </c>
      <c r="AK992" s="418">
        <v>3.0308223850000001E-3</v>
      </c>
      <c r="AL992" s="437">
        <v>3.9504052258557297E-3</v>
      </c>
      <c r="AM992" s="417">
        <v>3.00957993E-2</v>
      </c>
      <c r="AN992" s="418">
        <v>1.8950911715000001E-2</v>
      </c>
      <c r="AO992" s="437">
        <v>0.10591062642262082</v>
      </c>
      <c r="AP992" s="417">
        <v>9.5109509999999994E-2</v>
      </c>
      <c r="AQ992" s="418">
        <v>6.1846183999999998E-2</v>
      </c>
      <c r="AR992" s="440">
        <v>6.1846183999999998E-2</v>
      </c>
      <c r="AS992" s="422"/>
      <c r="AT992" s="423"/>
      <c r="AU992" s="423"/>
    </row>
    <row r="993" spans="1:47" x14ac:dyDescent="0.2">
      <c r="A993" s="231">
        <v>1999</v>
      </c>
      <c r="B993" s="232">
        <v>29</v>
      </c>
      <c r="C993" s="417">
        <v>2.4157565499999998</v>
      </c>
      <c r="D993" s="418">
        <v>0.89200979049999995</v>
      </c>
      <c r="E993" s="437">
        <v>5.6388162421998818</v>
      </c>
      <c r="F993" s="417">
        <v>0.77966827000000005</v>
      </c>
      <c r="G993" s="418">
        <v>0.36834205549999999</v>
      </c>
      <c r="H993" s="437">
        <v>1.3627010078248809</v>
      </c>
      <c r="I993" s="417">
        <v>1.7204025199999999</v>
      </c>
      <c r="J993" s="418">
        <v>2.2081894425000002</v>
      </c>
      <c r="K993" s="437">
        <v>6.097752651421354</v>
      </c>
      <c r="L993" s="420"/>
      <c r="M993" s="421"/>
      <c r="N993" s="437">
        <v>5.8831814580031687E-3</v>
      </c>
      <c r="O993" s="417">
        <v>9.4809480000000002E-2</v>
      </c>
      <c r="P993" s="418">
        <v>6.1641163499999999E-2</v>
      </c>
      <c r="Q993" s="437">
        <v>0.36176926581876062</v>
      </c>
      <c r="R993" s="422"/>
      <c r="S993" s="423"/>
      <c r="T993" s="437">
        <v>771.93271419224027</v>
      </c>
      <c r="U993" s="417">
        <v>6.1297467071935155E-4</v>
      </c>
      <c r="V993" s="418">
        <v>8.5430352921310362E-4</v>
      </c>
      <c r="W993" s="437">
        <v>2.7145618484424516E-3</v>
      </c>
      <c r="X993" s="417">
        <v>7.2521479229989872E-4</v>
      </c>
      <c r="Y993" s="418">
        <v>1.0107279635258358E-3</v>
      </c>
      <c r="Z993" s="437">
        <v>3.9815211469889072E-3</v>
      </c>
      <c r="AA993" s="417">
        <v>9.5900758999999999E-3</v>
      </c>
      <c r="AB993" s="418">
        <v>6.4823910600000003E-3</v>
      </c>
      <c r="AC993" s="437">
        <v>4.8143948454214547E-2</v>
      </c>
      <c r="AD993" s="417">
        <v>2.7287536999999998E-3</v>
      </c>
      <c r="AE993" s="418">
        <v>1.30761994E-3</v>
      </c>
      <c r="AF993" s="437">
        <v>8.9652198039446296E-3</v>
      </c>
      <c r="AG993" s="417">
        <v>1.55938676E-2</v>
      </c>
      <c r="AH993" s="418">
        <v>6.3858906200000001E-3</v>
      </c>
      <c r="AI993" s="437">
        <v>1.0608583654727119E-2</v>
      </c>
      <c r="AJ993" s="417">
        <v>7.0167661000000003E-3</v>
      </c>
      <c r="AK993" s="418">
        <v>3.0308223850000001E-3</v>
      </c>
      <c r="AL993" s="437">
        <v>3.9504294321389645E-3</v>
      </c>
      <c r="AM993" s="417">
        <v>3.00957993E-2</v>
      </c>
      <c r="AN993" s="418">
        <v>1.8950911715000001E-2</v>
      </c>
      <c r="AO993" s="437">
        <v>0.1059114051511737</v>
      </c>
      <c r="AP993" s="417">
        <v>9.5109509999999994E-2</v>
      </c>
      <c r="AQ993" s="418">
        <v>6.1846183999999998E-2</v>
      </c>
      <c r="AR993" s="440">
        <v>6.1846183999999998E-2</v>
      </c>
      <c r="AS993" s="422"/>
      <c r="AT993" s="423"/>
      <c r="AU993" s="423"/>
    </row>
    <row r="994" spans="1:47" x14ac:dyDescent="0.2">
      <c r="A994" s="231">
        <v>1999</v>
      </c>
      <c r="B994" s="232">
        <v>30</v>
      </c>
      <c r="C994" s="417">
        <v>2.4157565499999998</v>
      </c>
      <c r="D994" s="418">
        <v>0.89200979049999995</v>
      </c>
      <c r="E994" s="437">
        <v>5.6387248941031123</v>
      </c>
      <c r="F994" s="417">
        <v>0.77966827000000005</v>
      </c>
      <c r="G994" s="418">
        <v>0.36834205549999999</v>
      </c>
      <c r="H994" s="437">
        <v>1.3626411032487602</v>
      </c>
      <c r="I994" s="417">
        <v>1.7204025199999999</v>
      </c>
      <c r="J994" s="418">
        <v>2.2081894425000002</v>
      </c>
      <c r="K994" s="437">
        <v>6.0975973417008671</v>
      </c>
      <c r="L994" s="420"/>
      <c r="M994" s="421"/>
      <c r="N994" s="437">
        <v>5.8830380400082113E-3</v>
      </c>
      <c r="O994" s="417">
        <v>9.4809480000000002E-2</v>
      </c>
      <c r="P994" s="418">
        <v>6.1641163499999999E-2</v>
      </c>
      <c r="Q994" s="437">
        <v>0.36176531461718581</v>
      </c>
      <c r="R994" s="422"/>
      <c r="S994" s="423"/>
      <c r="T994" s="437">
        <v>771.90428816728945</v>
      </c>
      <c r="U994" s="417">
        <v>6.1297467071935155E-4</v>
      </c>
      <c r="V994" s="418">
        <v>8.5430352921310362E-4</v>
      </c>
      <c r="W994" s="437">
        <v>2.714440572492989E-3</v>
      </c>
      <c r="X994" s="417">
        <v>7.2521479229989872E-4</v>
      </c>
      <c r="Y994" s="418">
        <v>1.0107279635258358E-3</v>
      </c>
      <c r="Z994" s="437">
        <v>3.9809734038245299E-3</v>
      </c>
      <c r="AA994" s="417">
        <v>9.5900758999999999E-3</v>
      </c>
      <c r="AB994" s="418">
        <v>6.4823910600000003E-3</v>
      </c>
      <c r="AC994" s="437">
        <v>4.8141809108733363E-2</v>
      </c>
      <c r="AD994" s="417">
        <v>2.7287536999999998E-3</v>
      </c>
      <c r="AE994" s="418">
        <v>1.30761994E-3</v>
      </c>
      <c r="AF994" s="437">
        <v>8.9648522415861649E-3</v>
      </c>
      <c r="AG994" s="417">
        <v>1.55938676E-2</v>
      </c>
      <c r="AH994" s="418">
        <v>6.3858906200000001E-3</v>
      </c>
      <c r="AI994" s="437">
        <v>1.0608140733151141E-2</v>
      </c>
      <c r="AJ994" s="417">
        <v>7.0167661000000003E-3</v>
      </c>
      <c r="AK994" s="418">
        <v>3.0308223850000001E-3</v>
      </c>
      <c r="AL994" s="437">
        <v>3.9502603622624741E-3</v>
      </c>
      <c r="AM994" s="417">
        <v>3.00957993E-2</v>
      </c>
      <c r="AN994" s="418">
        <v>1.8950911715000001E-2</v>
      </c>
      <c r="AO994" s="437">
        <v>0.10590645502984326</v>
      </c>
      <c r="AP994" s="417">
        <v>9.5109509999999994E-2</v>
      </c>
      <c r="AQ994" s="418">
        <v>6.1846183999999998E-2</v>
      </c>
      <c r="AR994" s="440">
        <v>6.1846183999999998E-2</v>
      </c>
      <c r="AS994" s="422"/>
      <c r="AT994" s="423"/>
      <c r="AU994" s="423"/>
    </row>
    <row r="995" spans="1:47" x14ac:dyDescent="0.2">
      <c r="A995" s="231">
        <v>1999</v>
      </c>
      <c r="B995" s="232">
        <v>31</v>
      </c>
      <c r="C995" s="417">
        <v>2.4157565499999998</v>
      </c>
      <c r="D995" s="418">
        <v>0.89200979049999995</v>
      </c>
      <c r="E995" s="437">
        <v>5.6385995692382007</v>
      </c>
      <c r="F995" s="417">
        <v>0.77966827000000005</v>
      </c>
      <c r="G995" s="418">
        <v>0.36834205549999999</v>
      </c>
      <c r="H995" s="437">
        <v>1.3625266498846906</v>
      </c>
      <c r="I995" s="417">
        <v>1.7204025199999999</v>
      </c>
      <c r="J995" s="418">
        <v>2.2081894425000002</v>
      </c>
      <c r="K995" s="437">
        <v>6.0974342700568549</v>
      </c>
      <c r="L995" s="420"/>
      <c r="M995" s="421"/>
      <c r="N995" s="437">
        <v>5.8829321562494175E-3</v>
      </c>
      <c r="O995" s="417">
        <v>9.4809480000000002E-2</v>
      </c>
      <c r="P995" s="418">
        <v>6.1641163499999999E-2</v>
      </c>
      <c r="Q995" s="437">
        <v>0.36176572615969355</v>
      </c>
      <c r="R995" s="422"/>
      <c r="S995" s="423"/>
      <c r="T995" s="437">
        <v>771.87828289678282</v>
      </c>
      <c r="U995" s="417">
        <v>6.1297467071935155E-4</v>
      </c>
      <c r="V995" s="418">
        <v>8.5430352921310362E-4</v>
      </c>
      <c r="W995" s="437">
        <v>2.714269579526557E-3</v>
      </c>
      <c r="X995" s="417">
        <v>7.2521479229989872E-4</v>
      </c>
      <c r="Y995" s="418">
        <v>1.0107279635258358E-3</v>
      </c>
      <c r="Z995" s="437">
        <v>3.9798315990737573E-3</v>
      </c>
      <c r="AA995" s="417">
        <v>9.5900758999999999E-3</v>
      </c>
      <c r="AB995" s="418">
        <v>6.4823910600000003E-3</v>
      </c>
      <c r="AC995" s="437">
        <v>4.8137820222498275E-2</v>
      </c>
      <c r="AD995" s="417">
        <v>2.7287536999999998E-3</v>
      </c>
      <c r="AE995" s="418">
        <v>1.30761994E-3</v>
      </c>
      <c r="AF995" s="437">
        <v>8.9640882638139276E-3</v>
      </c>
      <c r="AG995" s="417">
        <v>1.55938676E-2</v>
      </c>
      <c r="AH995" s="418">
        <v>6.3858906200000001E-3</v>
      </c>
      <c r="AI995" s="437">
        <v>1.0607240195530271E-2</v>
      </c>
      <c r="AJ995" s="417">
        <v>7.0167661000000003E-3</v>
      </c>
      <c r="AK995" s="418">
        <v>3.0308223850000001E-3</v>
      </c>
      <c r="AL995" s="437">
        <v>3.9499258212139102E-3</v>
      </c>
      <c r="AM995" s="417">
        <v>3.00957993E-2</v>
      </c>
      <c r="AN995" s="418">
        <v>1.8950911715000001E-2</v>
      </c>
      <c r="AO995" s="437">
        <v>0.1058977721489259</v>
      </c>
      <c r="AP995" s="417">
        <v>9.5109509999999994E-2</v>
      </c>
      <c r="AQ995" s="418">
        <v>6.1846183999999998E-2</v>
      </c>
      <c r="AR995" s="440">
        <v>6.1846183999999998E-2</v>
      </c>
      <c r="AS995" s="422"/>
      <c r="AT995" s="423"/>
      <c r="AU995" s="423"/>
    </row>
    <row r="996" spans="1:47" x14ac:dyDescent="0.2">
      <c r="A996" s="231">
        <v>1999</v>
      </c>
      <c r="B996" s="232">
        <v>32</v>
      </c>
      <c r="C996" s="417">
        <v>2.4157565499999998</v>
      </c>
      <c r="D996" s="418">
        <v>0.89200979049999995</v>
      </c>
      <c r="E996" s="419">
        <v>5.6385995692382007</v>
      </c>
      <c r="F996" s="417">
        <v>0.77966827000000005</v>
      </c>
      <c r="G996" s="418">
        <v>0.36834205549999999</v>
      </c>
      <c r="H996" s="419">
        <v>1.3625266498846906</v>
      </c>
      <c r="I996" s="417">
        <v>1.7204025199999999</v>
      </c>
      <c r="J996" s="418">
        <v>2.2081894425000002</v>
      </c>
      <c r="K996" s="419">
        <v>6.0974342700568549</v>
      </c>
      <c r="L996" s="420"/>
      <c r="M996" s="421"/>
      <c r="N996" s="419">
        <v>5.8829321562494175E-3</v>
      </c>
      <c r="O996" s="417">
        <v>9.4809480000000002E-2</v>
      </c>
      <c r="P996" s="418">
        <v>6.1641163499999999E-2</v>
      </c>
      <c r="Q996" s="419">
        <v>0.36176572615969355</v>
      </c>
      <c r="R996" s="425"/>
      <c r="S996" s="426"/>
      <c r="T996" s="419">
        <v>771.87828289678282</v>
      </c>
      <c r="U996" s="417">
        <v>6.1297467071935155E-4</v>
      </c>
      <c r="V996" s="418">
        <v>8.5430352921310362E-4</v>
      </c>
      <c r="W996" s="419">
        <v>2.714269579526557E-3</v>
      </c>
      <c r="X996" s="417">
        <v>7.2521479229989872E-4</v>
      </c>
      <c r="Y996" s="418">
        <v>1.0107279635258358E-3</v>
      </c>
      <c r="Z996" s="419">
        <v>3.9798315990737573E-3</v>
      </c>
      <c r="AA996" s="417">
        <v>9.5900758999999999E-3</v>
      </c>
      <c r="AB996" s="418">
        <v>6.4823910600000003E-3</v>
      </c>
      <c r="AC996" s="419">
        <v>4.8137820222498275E-2</v>
      </c>
      <c r="AD996" s="417">
        <v>2.7287536999999998E-3</v>
      </c>
      <c r="AE996" s="418">
        <v>1.30761994E-3</v>
      </c>
      <c r="AF996" s="419">
        <v>8.9640882638139276E-3</v>
      </c>
      <c r="AG996" s="417">
        <v>1.55938676E-2</v>
      </c>
      <c r="AH996" s="418">
        <v>6.3858906200000001E-3</v>
      </c>
      <c r="AI996" s="419">
        <v>1.0607240195530271E-2</v>
      </c>
      <c r="AJ996" s="417">
        <v>7.0167661000000003E-3</v>
      </c>
      <c r="AK996" s="418">
        <v>3.0308223850000001E-3</v>
      </c>
      <c r="AL996" s="419">
        <v>3.9499258212139102E-3</v>
      </c>
      <c r="AM996" s="417">
        <v>3.00957993E-2</v>
      </c>
      <c r="AN996" s="418">
        <v>1.8950911715000001E-2</v>
      </c>
      <c r="AO996" s="419">
        <v>0.1058977721489259</v>
      </c>
      <c r="AP996" s="417">
        <v>9.5109509999999994E-2</v>
      </c>
      <c r="AQ996" s="418">
        <v>6.1846183999999998E-2</v>
      </c>
      <c r="AR996" s="440">
        <v>6.1846183999999998E-2</v>
      </c>
      <c r="AS996" s="425"/>
      <c r="AT996" s="426"/>
      <c r="AU996" s="426"/>
    </row>
    <row r="997" spans="1:47" x14ac:dyDescent="0.2">
      <c r="A997" s="231">
        <v>1999</v>
      </c>
      <c r="B997" s="232">
        <v>33</v>
      </c>
      <c r="C997" s="417">
        <v>2.4157565499999998</v>
      </c>
      <c r="D997" s="418">
        <v>0.89200979049999995</v>
      </c>
      <c r="E997" s="419">
        <v>5.6385995692382007</v>
      </c>
      <c r="F997" s="417">
        <v>0.77966827000000005</v>
      </c>
      <c r="G997" s="418">
        <v>0.36834205549999999</v>
      </c>
      <c r="H997" s="419">
        <v>1.3625266498846906</v>
      </c>
      <c r="I997" s="417">
        <v>1.7204025199999999</v>
      </c>
      <c r="J997" s="418">
        <v>2.2081894425000002</v>
      </c>
      <c r="K997" s="419">
        <v>6.0974342700568549</v>
      </c>
      <c r="L997" s="420"/>
      <c r="M997" s="421"/>
      <c r="N997" s="419">
        <v>5.8829321562494175E-3</v>
      </c>
      <c r="O997" s="417">
        <v>9.4809480000000002E-2</v>
      </c>
      <c r="P997" s="418">
        <v>6.1641163499999999E-2</v>
      </c>
      <c r="Q997" s="419">
        <v>0.36176572615969355</v>
      </c>
      <c r="R997" s="425"/>
      <c r="S997" s="426"/>
      <c r="T997" s="419">
        <v>771.87828289678282</v>
      </c>
      <c r="U997" s="417">
        <v>6.1297467071935155E-4</v>
      </c>
      <c r="V997" s="418">
        <v>8.5430352921310362E-4</v>
      </c>
      <c r="W997" s="419">
        <v>2.714269579526557E-3</v>
      </c>
      <c r="X997" s="417">
        <v>7.2521479229989872E-4</v>
      </c>
      <c r="Y997" s="418">
        <v>1.0107279635258358E-3</v>
      </c>
      <c r="Z997" s="419">
        <v>3.9798315990737573E-3</v>
      </c>
      <c r="AA997" s="417">
        <v>9.5900758999999999E-3</v>
      </c>
      <c r="AB997" s="418">
        <v>6.4823910600000003E-3</v>
      </c>
      <c r="AC997" s="419">
        <v>4.8137820222498275E-2</v>
      </c>
      <c r="AD997" s="417">
        <v>2.7287536999999998E-3</v>
      </c>
      <c r="AE997" s="418">
        <v>1.30761994E-3</v>
      </c>
      <c r="AF997" s="419">
        <v>8.9640882638139276E-3</v>
      </c>
      <c r="AG997" s="417">
        <v>1.55938676E-2</v>
      </c>
      <c r="AH997" s="418">
        <v>6.3858906200000001E-3</v>
      </c>
      <c r="AI997" s="419">
        <v>1.0607240195530271E-2</v>
      </c>
      <c r="AJ997" s="417">
        <v>7.0167661000000003E-3</v>
      </c>
      <c r="AK997" s="418">
        <v>3.0308223850000001E-3</v>
      </c>
      <c r="AL997" s="419">
        <v>3.9499258212139102E-3</v>
      </c>
      <c r="AM997" s="417">
        <v>3.00957993E-2</v>
      </c>
      <c r="AN997" s="418">
        <v>1.8950911715000001E-2</v>
      </c>
      <c r="AO997" s="419">
        <v>0.1058977721489259</v>
      </c>
      <c r="AP997" s="417">
        <v>9.5109509999999994E-2</v>
      </c>
      <c r="AQ997" s="418">
        <v>6.1846183999999998E-2</v>
      </c>
      <c r="AR997" s="440">
        <v>6.1846183999999998E-2</v>
      </c>
      <c r="AS997" s="425"/>
      <c r="AT997" s="426"/>
      <c r="AU997" s="426"/>
    </row>
    <row r="998" spans="1:47" x14ac:dyDescent="0.2">
      <c r="A998" s="231">
        <v>1999</v>
      </c>
      <c r="B998" s="232">
        <v>34</v>
      </c>
      <c r="C998" s="417">
        <v>2.4157565499999998</v>
      </c>
      <c r="D998" s="418">
        <v>0.89200979049999995</v>
      </c>
      <c r="E998" s="419">
        <v>5.6385995692382007</v>
      </c>
      <c r="F998" s="417">
        <v>0.77966827000000005</v>
      </c>
      <c r="G998" s="418">
        <v>0.36834205549999999</v>
      </c>
      <c r="H998" s="419">
        <v>1.3625266498846906</v>
      </c>
      <c r="I998" s="417">
        <v>1.7204025199999999</v>
      </c>
      <c r="J998" s="418">
        <v>2.2081894425000002</v>
      </c>
      <c r="K998" s="419">
        <v>6.0974342700568549</v>
      </c>
      <c r="L998" s="420"/>
      <c r="M998" s="421"/>
      <c r="N998" s="419">
        <v>5.8829321562494175E-3</v>
      </c>
      <c r="O998" s="417">
        <v>9.4809480000000002E-2</v>
      </c>
      <c r="P998" s="418">
        <v>6.1641163499999999E-2</v>
      </c>
      <c r="Q998" s="419">
        <v>0.36176572615969355</v>
      </c>
      <c r="R998" s="425"/>
      <c r="S998" s="426"/>
      <c r="T998" s="419">
        <v>771.87828289678282</v>
      </c>
      <c r="U998" s="417">
        <v>6.1297467071935155E-4</v>
      </c>
      <c r="V998" s="418">
        <v>8.5430352921310362E-4</v>
      </c>
      <c r="W998" s="419">
        <v>2.714269579526557E-3</v>
      </c>
      <c r="X998" s="417">
        <v>7.2521479229989872E-4</v>
      </c>
      <c r="Y998" s="418">
        <v>1.0107279635258358E-3</v>
      </c>
      <c r="Z998" s="419">
        <v>3.9798315990737573E-3</v>
      </c>
      <c r="AA998" s="417">
        <v>9.5900758999999999E-3</v>
      </c>
      <c r="AB998" s="418">
        <v>6.4823910600000003E-3</v>
      </c>
      <c r="AC998" s="419">
        <v>4.8137820222498275E-2</v>
      </c>
      <c r="AD998" s="417">
        <v>2.7287536999999998E-3</v>
      </c>
      <c r="AE998" s="418">
        <v>1.30761994E-3</v>
      </c>
      <c r="AF998" s="419">
        <v>8.9640882638139276E-3</v>
      </c>
      <c r="AG998" s="417">
        <v>1.55938676E-2</v>
      </c>
      <c r="AH998" s="418">
        <v>6.3858906200000001E-3</v>
      </c>
      <c r="AI998" s="419">
        <v>1.0607240195530271E-2</v>
      </c>
      <c r="AJ998" s="417">
        <v>7.0167661000000003E-3</v>
      </c>
      <c r="AK998" s="418">
        <v>3.0308223850000001E-3</v>
      </c>
      <c r="AL998" s="419">
        <v>3.9499258212139102E-3</v>
      </c>
      <c r="AM998" s="417">
        <v>3.00957993E-2</v>
      </c>
      <c r="AN998" s="418">
        <v>1.8950911715000001E-2</v>
      </c>
      <c r="AO998" s="419">
        <v>0.1058977721489259</v>
      </c>
      <c r="AP998" s="417">
        <v>9.5109509999999994E-2</v>
      </c>
      <c r="AQ998" s="418">
        <v>6.1846183999999998E-2</v>
      </c>
      <c r="AR998" s="440">
        <v>6.1846183999999998E-2</v>
      </c>
      <c r="AS998" s="425"/>
      <c r="AT998" s="426"/>
      <c r="AU998" s="426"/>
    </row>
    <row r="999" spans="1:47" x14ac:dyDescent="0.2">
      <c r="A999" s="231">
        <v>1999</v>
      </c>
      <c r="B999" s="232">
        <v>35</v>
      </c>
      <c r="C999" s="417">
        <v>2.4157565499999998</v>
      </c>
      <c r="D999" s="418">
        <v>0.89200979049999995</v>
      </c>
      <c r="E999" s="419">
        <v>5.6385995692382007</v>
      </c>
      <c r="F999" s="417">
        <v>0.77966827000000005</v>
      </c>
      <c r="G999" s="418">
        <v>0.36834205549999999</v>
      </c>
      <c r="H999" s="419">
        <v>1.3625266498846906</v>
      </c>
      <c r="I999" s="417">
        <v>1.7204025199999999</v>
      </c>
      <c r="J999" s="418">
        <v>2.2081894425000002</v>
      </c>
      <c r="K999" s="419">
        <v>6.0974342700568549</v>
      </c>
      <c r="L999" s="420"/>
      <c r="M999" s="421"/>
      <c r="N999" s="419">
        <v>5.8829321562494175E-3</v>
      </c>
      <c r="O999" s="417">
        <v>9.4809480000000002E-2</v>
      </c>
      <c r="P999" s="418">
        <v>6.1641163499999999E-2</v>
      </c>
      <c r="Q999" s="419">
        <v>0.36176572615969355</v>
      </c>
      <c r="R999" s="425"/>
      <c r="S999" s="426"/>
      <c r="T999" s="419">
        <v>771.87828289678282</v>
      </c>
      <c r="U999" s="417">
        <v>6.1297467071935155E-4</v>
      </c>
      <c r="V999" s="418">
        <v>8.5430352921310362E-4</v>
      </c>
      <c r="W999" s="419">
        <v>2.714269579526557E-3</v>
      </c>
      <c r="X999" s="417">
        <v>7.2521479229989872E-4</v>
      </c>
      <c r="Y999" s="418">
        <v>1.0107279635258358E-3</v>
      </c>
      <c r="Z999" s="419">
        <v>3.9798315990737573E-3</v>
      </c>
      <c r="AA999" s="417">
        <v>9.5900758999999999E-3</v>
      </c>
      <c r="AB999" s="418">
        <v>6.4823910600000003E-3</v>
      </c>
      <c r="AC999" s="419">
        <v>4.8137820222498275E-2</v>
      </c>
      <c r="AD999" s="417">
        <v>2.7287536999999998E-3</v>
      </c>
      <c r="AE999" s="418">
        <v>1.30761994E-3</v>
      </c>
      <c r="AF999" s="419">
        <v>8.9640882638139276E-3</v>
      </c>
      <c r="AG999" s="417">
        <v>1.55938676E-2</v>
      </c>
      <c r="AH999" s="418">
        <v>6.3858906200000001E-3</v>
      </c>
      <c r="AI999" s="419">
        <v>1.0607240195530271E-2</v>
      </c>
      <c r="AJ999" s="417">
        <v>7.0167661000000003E-3</v>
      </c>
      <c r="AK999" s="418">
        <v>3.0308223850000001E-3</v>
      </c>
      <c r="AL999" s="419">
        <v>3.9499258212139102E-3</v>
      </c>
      <c r="AM999" s="417">
        <v>3.00957993E-2</v>
      </c>
      <c r="AN999" s="418">
        <v>1.8950911715000001E-2</v>
      </c>
      <c r="AO999" s="419">
        <v>0.1058977721489259</v>
      </c>
      <c r="AP999" s="417">
        <v>9.5109509999999994E-2</v>
      </c>
      <c r="AQ999" s="418">
        <v>6.1846183999999998E-2</v>
      </c>
      <c r="AR999" s="440">
        <v>6.1846183999999998E-2</v>
      </c>
      <c r="AS999" s="425"/>
      <c r="AT999" s="426"/>
      <c r="AU999" s="426"/>
    </row>
    <row r="1000" spans="1:47" x14ac:dyDescent="0.2">
      <c r="A1000" s="231">
        <v>1999</v>
      </c>
      <c r="B1000" s="232">
        <v>36</v>
      </c>
      <c r="C1000" s="417">
        <v>2.4157565499999998</v>
      </c>
      <c r="D1000" s="418">
        <v>0.89200979049999995</v>
      </c>
      <c r="E1000" s="419">
        <v>5.6385995692382007</v>
      </c>
      <c r="F1000" s="417">
        <v>0.77966827000000005</v>
      </c>
      <c r="G1000" s="418">
        <v>0.36834205549999999</v>
      </c>
      <c r="H1000" s="419">
        <v>1.3625266498846906</v>
      </c>
      <c r="I1000" s="417">
        <v>1.7204025199999999</v>
      </c>
      <c r="J1000" s="418">
        <v>2.2081894425000002</v>
      </c>
      <c r="K1000" s="419">
        <v>6.0974342700568549</v>
      </c>
      <c r="L1000" s="420"/>
      <c r="M1000" s="421"/>
      <c r="N1000" s="419">
        <v>5.8829321562494175E-3</v>
      </c>
      <c r="O1000" s="417">
        <v>9.4809480000000002E-2</v>
      </c>
      <c r="P1000" s="418">
        <v>6.1641163499999999E-2</v>
      </c>
      <c r="Q1000" s="419">
        <v>0.36176572615969355</v>
      </c>
      <c r="R1000" s="425"/>
      <c r="S1000" s="426"/>
      <c r="T1000" s="419">
        <v>771.87828289678282</v>
      </c>
      <c r="U1000" s="417">
        <v>6.1297467071935155E-4</v>
      </c>
      <c r="V1000" s="418">
        <v>8.5430352921310362E-4</v>
      </c>
      <c r="W1000" s="419">
        <v>2.714269579526557E-3</v>
      </c>
      <c r="X1000" s="417">
        <v>7.2521479229989872E-4</v>
      </c>
      <c r="Y1000" s="418">
        <v>1.0107279635258358E-3</v>
      </c>
      <c r="Z1000" s="419">
        <v>3.9798315990737573E-3</v>
      </c>
      <c r="AA1000" s="417">
        <v>9.5900758999999999E-3</v>
      </c>
      <c r="AB1000" s="418">
        <v>6.4823910600000003E-3</v>
      </c>
      <c r="AC1000" s="419">
        <v>4.8137820222498275E-2</v>
      </c>
      <c r="AD1000" s="417">
        <v>2.7287536999999998E-3</v>
      </c>
      <c r="AE1000" s="418">
        <v>1.30761994E-3</v>
      </c>
      <c r="AF1000" s="419">
        <v>8.9640882638139276E-3</v>
      </c>
      <c r="AG1000" s="417">
        <v>1.55938676E-2</v>
      </c>
      <c r="AH1000" s="418">
        <v>6.3858906200000001E-3</v>
      </c>
      <c r="AI1000" s="419">
        <v>1.0607240195530271E-2</v>
      </c>
      <c r="AJ1000" s="417">
        <v>7.0167661000000003E-3</v>
      </c>
      <c r="AK1000" s="418">
        <v>3.0308223850000001E-3</v>
      </c>
      <c r="AL1000" s="419">
        <v>3.9499258212139102E-3</v>
      </c>
      <c r="AM1000" s="417">
        <v>3.00957993E-2</v>
      </c>
      <c r="AN1000" s="418">
        <v>1.8950911715000001E-2</v>
      </c>
      <c r="AO1000" s="419">
        <v>0.1058977721489259</v>
      </c>
      <c r="AP1000" s="417">
        <v>9.5109509999999994E-2</v>
      </c>
      <c r="AQ1000" s="418">
        <v>6.1846183999999998E-2</v>
      </c>
      <c r="AR1000" s="440">
        <v>6.1846183999999998E-2</v>
      </c>
      <c r="AS1000" s="425"/>
      <c r="AT1000" s="426"/>
      <c r="AU1000" s="426"/>
    </row>
    <row r="1001" spans="1:47" x14ac:dyDescent="0.2">
      <c r="A1001" s="231">
        <v>1999</v>
      </c>
      <c r="B1001" s="232">
        <v>37</v>
      </c>
      <c r="C1001" s="417">
        <v>2.4157565499999998</v>
      </c>
      <c r="D1001" s="418">
        <v>0.89200979049999995</v>
      </c>
      <c r="E1001" s="419">
        <v>5.6385995692382007</v>
      </c>
      <c r="F1001" s="417">
        <v>0.77966827000000005</v>
      </c>
      <c r="G1001" s="418">
        <v>0.36834205549999999</v>
      </c>
      <c r="H1001" s="419">
        <v>1.3625266498846906</v>
      </c>
      <c r="I1001" s="417">
        <v>1.7204025199999999</v>
      </c>
      <c r="J1001" s="418">
        <v>2.2081894425000002</v>
      </c>
      <c r="K1001" s="419">
        <v>6.0974342700568549</v>
      </c>
      <c r="L1001" s="420"/>
      <c r="M1001" s="421"/>
      <c r="N1001" s="419">
        <v>5.8829321562494175E-3</v>
      </c>
      <c r="O1001" s="417">
        <v>9.4809480000000002E-2</v>
      </c>
      <c r="P1001" s="418">
        <v>6.1641163499999999E-2</v>
      </c>
      <c r="Q1001" s="419">
        <v>0.36176572615969355</v>
      </c>
      <c r="R1001" s="425"/>
      <c r="S1001" s="426"/>
      <c r="T1001" s="419">
        <v>771.87828289678282</v>
      </c>
      <c r="U1001" s="417">
        <v>6.1297467071935155E-4</v>
      </c>
      <c r="V1001" s="418">
        <v>8.5430352921310362E-4</v>
      </c>
      <c r="W1001" s="419">
        <v>2.714269579526557E-3</v>
      </c>
      <c r="X1001" s="417">
        <v>7.2521479229989872E-4</v>
      </c>
      <c r="Y1001" s="418">
        <v>1.0107279635258358E-3</v>
      </c>
      <c r="Z1001" s="419">
        <v>3.9798315990737573E-3</v>
      </c>
      <c r="AA1001" s="417">
        <v>9.5900758999999999E-3</v>
      </c>
      <c r="AB1001" s="418">
        <v>6.4823910600000003E-3</v>
      </c>
      <c r="AC1001" s="419">
        <v>4.8137820222498275E-2</v>
      </c>
      <c r="AD1001" s="417">
        <v>2.7287536999999998E-3</v>
      </c>
      <c r="AE1001" s="418">
        <v>1.30761994E-3</v>
      </c>
      <c r="AF1001" s="419">
        <v>8.9640882638139276E-3</v>
      </c>
      <c r="AG1001" s="417">
        <v>1.55938676E-2</v>
      </c>
      <c r="AH1001" s="418">
        <v>6.3858906200000001E-3</v>
      </c>
      <c r="AI1001" s="419">
        <v>1.0607240195530271E-2</v>
      </c>
      <c r="AJ1001" s="417">
        <v>7.0167661000000003E-3</v>
      </c>
      <c r="AK1001" s="418">
        <v>3.0308223850000001E-3</v>
      </c>
      <c r="AL1001" s="419">
        <v>3.9499258212139102E-3</v>
      </c>
      <c r="AM1001" s="417">
        <v>3.00957993E-2</v>
      </c>
      <c r="AN1001" s="418">
        <v>1.8950911715000001E-2</v>
      </c>
      <c r="AO1001" s="419">
        <v>0.1058977721489259</v>
      </c>
      <c r="AP1001" s="417">
        <v>9.5109509999999994E-2</v>
      </c>
      <c r="AQ1001" s="418">
        <v>6.1846183999999998E-2</v>
      </c>
      <c r="AR1001" s="440">
        <v>6.1846183999999998E-2</v>
      </c>
      <c r="AS1001" s="425"/>
      <c r="AT1001" s="426"/>
      <c r="AU1001" s="426"/>
    </row>
    <row r="1002" spans="1:47" x14ac:dyDescent="0.2">
      <c r="A1002" s="231">
        <v>1999</v>
      </c>
      <c r="B1002" s="232">
        <v>38</v>
      </c>
      <c r="C1002" s="417">
        <v>2.4157565499999998</v>
      </c>
      <c r="D1002" s="418">
        <v>0.89200979049999995</v>
      </c>
      <c r="E1002" s="419">
        <v>5.6385995692382007</v>
      </c>
      <c r="F1002" s="417">
        <v>0.77966827000000005</v>
      </c>
      <c r="G1002" s="418">
        <v>0.36834205549999999</v>
      </c>
      <c r="H1002" s="419">
        <v>1.3625266498846906</v>
      </c>
      <c r="I1002" s="417">
        <v>1.7204025199999999</v>
      </c>
      <c r="J1002" s="418">
        <v>2.2081894425000002</v>
      </c>
      <c r="K1002" s="419">
        <v>6.0974342700568549</v>
      </c>
      <c r="L1002" s="420"/>
      <c r="M1002" s="421"/>
      <c r="N1002" s="419">
        <v>5.8829321562494175E-3</v>
      </c>
      <c r="O1002" s="417">
        <v>9.4809480000000002E-2</v>
      </c>
      <c r="P1002" s="418">
        <v>6.1641163499999999E-2</v>
      </c>
      <c r="Q1002" s="419">
        <v>0.36176572615969355</v>
      </c>
      <c r="R1002" s="425"/>
      <c r="S1002" s="426"/>
      <c r="T1002" s="419">
        <v>771.87828289678282</v>
      </c>
      <c r="U1002" s="417">
        <v>6.1297467071935155E-4</v>
      </c>
      <c r="V1002" s="418">
        <v>8.5430352921310362E-4</v>
      </c>
      <c r="W1002" s="419">
        <v>2.714269579526557E-3</v>
      </c>
      <c r="X1002" s="417">
        <v>7.2521479229989872E-4</v>
      </c>
      <c r="Y1002" s="418">
        <v>1.0107279635258358E-3</v>
      </c>
      <c r="Z1002" s="419">
        <v>3.9798315990737573E-3</v>
      </c>
      <c r="AA1002" s="417">
        <v>9.5900758999999999E-3</v>
      </c>
      <c r="AB1002" s="418">
        <v>6.4823910600000003E-3</v>
      </c>
      <c r="AC1002" s="419">
        <v>4.8137820222498275E-2</v>
      </c>
      <c r="AD1002" s="417">
        <v>2.7287536999999998E-3</v>
      </c>
      <c r="AE1002" s="418">
        <v>1.30761994E-3</v>
      </c>
      <c r="AF1002" s="419">
        <v>8.9640882638139276E-3</v>
      </c>
      <c r="AG1002" s="417">
        <v>1.55938676E-2</v>
      </c>
      <c r="AH1002" s="418">
        <v>6.3858906200000001E-3</v>
      </c>
      <c r="AI1002" s="419">
        <v>1.0607240195530271E-2</v>
      </c>
      <c r="AJ1002" s="417">
        <v>7.0167661000000003E-3</v>
      </c>
      <c r="AK1002" s="418">
        <v>3.0308223850000001E-3</v>
      </c>
      <c r="AL1002" s="419">
        <v>3.9499258212139102E-3</v>
      </c>
      <c r="AM1002" s="417">
        <v>3.00957993E-2</v>
      </c>
      <c r="AN1002" s="418">
        <v>1.8950911715000001E-2</v>
      </c>
      <c r="AO1002" s="419">
        <v>0.1058977721489259</v>
      </c>
      <c r="AP1002" s="417">
        <v>9.5109509999999994E-2</v>
      </c>
      <c r="AQ1002" s="418">
        <v>6.1846183999999998E-2</v>
      </c>
      <c r="AR1002" s="440">
        <v>6.1846183999999998E-2</v>
      </c>
      <c r="AS1002" s="425"/>
      <c r="AT1002" s="426"/>
      <c r="AU1002" s="426"/>
    </row>
    <row r="1003" spans="1:47" x14ac:dyDescent="0.2">
      <c r="A1003" s="231">
        <v>1999</v>
      </c>
      <c r="B1003" s="232">
        <v>39</v>
      </c>
      <c r="C1003" s="417">
        <v>2.4157565499999998</v>
      </c>
      <c r="D1003" s="418">
        <v>0.89200979049999995</v>
      </c>
      <c r="E1003" s="419">
        <v>5.6385995692382007</v>
      </c>
      <c r="F1003" s="417">
        <v>0.77966827000000005</v>
      </c>
      <c r="G1003" s="418">
        <v>0.36834205549999999</v>
      </c>
      <c r="H1003" s="419">
        <v>1.3625266498846906</v>
      </c>
      <c r="I1003" s="417">
        <v>1.7204025199999999</v>
      </c>
      <c r="J1003" s="418">
        <v>2.2081894425000002</v>
      </c>
      <c r="K1003" s="419">
        <v>6.0974342700568549</v>
      </c>
      <c r="L1003" s="420"/>
      <c r="M1003" s="421"/>
      <c r="N1003" s="419">
        <v>5.8829321562494175E-3</v>
      </c>
      <c r="O1003" s="417">
        <v>9.4809480000000002E-2</v>
      </c>
      <c r="P1003" s="418">
        <v>6.1641163499999999E-2</v>
      </c>
      <c r="Q1003" s="419">
        <v>0.36176572615969355</v>
      </c>
      <c r="R1003" s="425"/>
      <c r="S1003" s="426"/>
      <c r="T1003" s="419">
        <v>771.87828289678282</v>
      </c>
      <c r="U1003" s="417">
        <v>6.1297467071935155E-4</v>
      </c>
      <c r="V1003" s="418">
        <v>8.5430352921310362E-4</v>
      </c>
      <c r="W1003" s="419">
        <v>2.714269579526557E-3</v>
      </c>
      <c r="X1003" s="417">
        <v>7.2521479229989872E-4</v>
      </c>
      <c r="Y1003" s="418">
        <v>1.0107279635258358E-3</v>
      </c>
      <c r="Z1003" s="419">
        <v>3.9798315990737573E-3</v>
      </c>
      <c r="AA1003" s="417">
        <v>9.5900758999999999E-3</v>
      </c>
      <c r="AB1003" s="418">
        <v>6.4823910600000003E-3</v>
      </c>
      <c r="AC1003" s="419">
        <v>4.8137820222498275E-2</v>
      </c>
      <c r="AD1003" s="417">
        <v>2.7287536999999998E-3</v>
      </c>
      <c r="AE1003" s="418">
        <v>1.30761994E-3</v>
      </c>
      <c r="AF1003" s="419">
        <v>8.9640882638139276E-3</v>
      </c>
      <c r="AG1003" s="417">
        <v>1.55938676E-2</v>
      </c>
      <c r="AH1003" s="418">
        <v>6.3858906200000001E-3</v>
      </c>
      <c r="AI1003" s="419">
        <v>1.0607240195530271E-2</v>
      </c>
      <c r="AJ1003" s="417">
        <v>7.0167661000000003E-3</v>
      </c>
      <c r="AK1003" s="418">
        <v>3.0308223850000001E-3</v>
      </c>
      <c r="AL1003" s="419">
        <v>3.9499258212139102E-3</v>
      </c>
      <c r="AM1003" s="417">
        <v>3.00957993E-2</v>
      </c>
      <c r="AN1003" s="418">
        <v>1.8950911715000001E-2</v>
      </c>
      <c r="AO1003" s="419">
        <v>0.1058977721489259</v>
      </c>
      <c r="AP1003" s="417">
        <v>9.5109509999999994E-2</v>
      </c>
      <c r="AQ1003" s="418">
        <v>6.1846183999999998E-2</v>
      </c>
      <c r="AR1003" s="440">
        <v>6.1846183999999998E-2</v>
      </c>
      <c r="AS1003" s="425"/>
      <c r="AT1003" s="426"/>
      <c r="AU1003" s="426"/>
    </row>
    <row r="1004" spans="1:47" ht="13.5" thickBot="1" x14ac:dyDescent="0.25">
      <c r="A1004" s="233">
        <v>1999</v>
      </c>
      <c r="B1004" s="234">
        <v>40</v>
      </c>
      <c r="C1004" s="428">
        <v>2.4157565499999998</v>
      </c>
      <c r="D1004" s="429">
        <v>0.89200979049999995</v>
      </c>
      <c r="E1004" s="430">
        <v>5.6385995692382007</v>
      </c>
      <c r="F1004" s="428">
        <v>0.77966827000000005</v>
      </c>
      <c r="G1004" s="429">
        <v>0.36834205549999999</v>
      </c>
      <c r="H1004" s="430">
        <v>1.3625266498846906</v>
      </c>
      <c r="I1004" s="428">
        <v>1.7204025199999999</v>
      </c>
      <c r="J1004" s="429">
        <v>2.2081894425000002</v>
      </c>
      <c r="K1004" s="430">
        <v>6.0974342700568549</v>
      </c>
      <c r="L1004" s="431"/>
      <c r="M1004" s="432"/>
      <c r="N1004" s="430">
        <v>5.8829321562494175E-3</v>
      </c>
      <c r="O1004" s="428">
        <v>9.4809480000000002E-2</v>
      </c>
      <c r="P1004" s="429">
        <v>6.1641163499999999E-2</v>
      </c>
      <c r="Q1004" s="430">
        <v>0.36176572615969355</v>
      </c>
      <c r="R1004" s="433"/>
      <c r="S1004" s="434"/>
      <c r="T1004" s="430">
        <v>771.87828289678282</v>
      </c>
      <c r="U1004" s="428">
        <v>6.1297467071935155E-4</v>
      </c>
      <c r="V1004" s="429">
        <v>8.5430352921310362E-4</v>
      </c>
      <c r="W1004" s="430">
        <v>2.714269579526557E-3</v>
      </c>
      <c r="X1004" s="428">
        <v>7.2521479229989872E-4</v>
      </c>
      <c r="Y1004" s="429">
        <v>1.0107279635258358E-3</v>
      </c>
      <c r="Z1004" s="430">
        <v>3.9798315990737573E-3</v>
      </c>
      <c r="AA1004" s="428">
        <v>9.5900758999999999E-3</v>
      </c>
      <c r="AB1004" s="429">
        <v>6.4823910600000003E-3</v>
      </c>
      <c r="AC1004" s="430">
        <v>4.8137820222498275E-2</v>
      </c>
      <c r="AD1004" s="428">
        <v>2.7287536999999998E-3</v>
      </c>
      <c r="AE1004" s="429">
        <v>1.30761994E-3</v>
      </c>
      <c r="AF1004" s="430">
        <v>8.9640882638139276E-3</v>
      </c>
      <c r="AG1004" s="428">
        <v>1.55938676E-2</v>
      </c>
      <c r="AH1004" s="429">
        <v>6.3858906200000001E-3</v>
      </c>
      <c r="AI1004" s="430">
        <v>1.0607240195530271E-2</v>
      </c>
      <c r="AJ1004" s="428">
        <v>7.0167661000000003E-3</v>
      </c>
      <c r="AK1004" s="429">
        <v>3.0308223850000001E-3</v>
      </c>
      <c r="AL1004" s="430">
        <v>3.9499258212139102E-3</v>
      </c>
      <c r="AM1004" s="428">
        <v>3.00957993E-2</v>
      </c>
      <c r="AN1004" s="429">
        <v>1.8950911715000001E-2</v>
      </c>
      <c r="AO1004" s="430">
        <v>0.1058977721489259</v>
      </c>
      <c r="AP1004" s="428">
        <v>9.5109509999999994E-2</v>
      </c>
      <c r="AQ1004" s="429">
        <v>6.1846183999999998E-2</v>
      </c>
      <c r="AR1004" s="441">
        <v>6.1846183999999998E-2</v>
      </c>
      <c r="AS1004" s="433"/>
      <c r="AT1004" s="434"/>
      <c r="AU1004" s="434"/>
    </row>
    <row r="1005" spans="1:47" x14ac:dyDescent="0.2">
      <c r="A1005" s="229">
        <v>2000</v>
      </c>
      <c r="B1005" s="230">
        <v>1</v>
      </c>
      <c r="C1005" s="409">
        <v>0.84374800999999999</v>
      </c>
      <c r="D1005" s="410">
        <v>0.5738906265</v>
      </c>
      <c r="E1005" s="436">
        <v>1.5111231894253632</v>
      </c>
      <c r="F1005" s="409">
        <v>0.16929475999999999</v>
      </c>
      <c r="G1005" s="410">
        <v>0.140025702</v>
      </c>
      <c r="H1005" s="436">
        <v>0.38237578681539081</v>
      </c>
      <c r="I1005" s="409">
        <v>0.96000748000000002</v>
      </c>
      <c r="J1005" s="410">
        <v>2.0498079045000002</v>
      </c>
      <c r="K1005" s="436">
        <v>5.8331625588116252</v>
      </c>
      <c r="L1005" s="412"/>
      <c r="M1005" s="413"/>
      <c r="N1005" s="436">
        <v>4.7248082275169495E-2</v>
      </c>
      <c r="O1005" s="409">
        <v>9.8109810000000006E-2</v>
      </c>
      <c r="P1005" s="410">
        <v>6.8136813000000004E-2</v>
      </c>
      <c r="Q1005" s="436">
        <v>0.21870248293090436</v>
      </c>
      <c r="R1005" s="414"/>
      <c r="S1005" s="415"/>
      <c r="T1005" s="436">
        <v>753.01577018885371</v>
      </c>
      <c r="U1005" s="409">
        <v>6.1297467071935155E-4</v>
      </c>
      <c r="V1005" s="410">
        <v>8.5430352921310362E-4</v>
      </c>
      <c r="W1005" s="436">
        <v>2.8571569100643325E-3</v>
      </c>
      <c r="X1005" s="409">
        <v>7.2521479229989872E-4</v>
      </c>
      <c r="Y1005" s="410">
        <v>1.0107279635258358E-3</v>
      </c>
      <c r="Z1005" s="436">
        <v>3.0122296398742308E-3</v>
      </c>
      <c r="AA1005" s="409">
        <v>2.0820741999999998E-3</v>
      </c>
      <c r="AB1005" s="410">
        <v>3.5017798300000002E-3</v>
      </c>
      <c r="AC1005" s="436">
        <v>1.3509242897751485E-2</v>
      </c>
      <c r="AD1005" s="409">
        <v>5.9301079999999999E-4</v>
      </c>
      <c r="AE1005" s="410">
        <v>5.0693280999999999E-4</v>
      </c>
      <c r="AF1005" s="436">
        <v>2.5156595179274153E-3</v>
      </c>
      <c r="AG1005" s="409">
        <v>3.3847647E-3</v>
      </c>
      <c r="AH1005" s="410">
        <v>1.90619904E-3</v>
      </c>
      <c r="AI1005" s="436">
        <v>2.9767901396108879E-3</v>
      </c>
      <c r="AJ1005" s="409">
        <v>1.5234280000000001E-3</v>
      </c>
      <c r="AK1005" s="410">
        <v>1.00110613E-3</v>
      </c>
      <c r="AL1005" s="436">
        <v>1.1084979272017181E-3</v>
      </c>
      <c r="AM1005" s="409">
        <v>6.5338792000000003E-3</v>
      </c>
      <c r="AN1005" s="410">
        <v>9.7197197400000004E-3</v>
      </c>
      <c r="AO1005" s="436">
        <v>2.9718852520019427E-2</v>
      </c>
      <c r="AP1005" s="409">
        <v>9.8409839999999998E-2</v>
      </c>
      <c r="AQ1005" s="410">
        <v>6.8341833500000004E-2</v>
      </c>
      <c r="AR1005" s="439">
        <v>6.8341833500000004E-2</v>
      </c>
      <c r="AS1005" s="414"/>
      <c r="AT1005" s="415"/>
      <c r="AU1005" s="415"/>
    </row>
    <row r="1006" spans="1:47" x14ac:dyDescent="0.2">
      <c r="A1006" s="231">
        <v>2000</v>
      </c>
      <c r="B1006" s="232">
        <v>2</v>
      </c>
      <c r="C1006" s="417">
        <v>0.89025968</v>
      </c>
      <c r="D1006" s="418">
        <v>0.58363403550000004</v>
      </c>
      <c r="E1006" s="437">
        <v>1.5149122825342227</v>
      </c>
      <c r="F1006" s="417">
        <v>0.19214038999999999</v>
      </c>
      <c r="G1006" s="418">
        <v>0.148818279</v>
      </c>
      <c r="H1006" s="437">
        <v>0.38537294561613272</v>
      </c>
      <c r="I1006" s="417">
        <v>1.0025717999999999</v>
      </c>
      <c r="J1006" s="418">
        <v>2.0607003865000002</v>
      </c>
      <c r="K1006" s="437">
        <v>5.8419050299223514</v>
      </c>
      <c r="L1006" s="420"/>
      <c r="M1006" s="421"/>
      <c r="N1006" s="437">
        <v>4.7313759439037636E-2</v>
      </c>
      <c r="O1006" s="417">
        <v>9.7709770000000001E-2</v>
      </c>
      <c r="P1006" s="418">
        <v>6.7331732500000005E-2</v>
      </c>
      <c r="Q1006" s="437">
        <v>0.21888015717569601</v>
      </c>
      <c r="R1006" s="422"/>
      <c r="S1006" s="423"/>
      <c r="T1006" s="437">
        <v>753.02072560222109</v>
      </c>
      <c r="U1006" s="417">
        <v>6.1297467071935155E-4</v>
      </c>
      <c r="V1006" s="418">
        <v>8.5430352921310362E-4</v>
      </c>
      <c r="W1006" s="437">
        <v>2.8790941429113442E-3</v>
      </c>
      <c r="X1006" s="417">
        <v>7.2521479229989872E-4</v>
      </c>
      <c r="Y1006" s="418">
        <v>1.0107279635258358E-3</v>
      </c>
      <c r="Z1006" s="437">
        <v>3.0410843916457448E-3</v>
      </c>
      <c r="AA1006" s="417">
        <v>2.3636475000000001E-3</v>
      </c>
      <c r="AB1006" s="418">
        <v>3.6226454700000001E-3</v>
      </c>
      <c r="AC1006" s="437">
        <v>1.3615114814459983E-2</v>
      </c>
      <c r="AD1006" s="417">
        <v>6.7258279999999997E-4</v>
      </c>
      <c r="AE1006" s="418">
        <v>5.3790000999999997E-4</v>
      </c>
      <c r="AF1006" s="437">
        <v>2.535372757120717E-3</v>
      </c>
      <c r="AG1006" s="417">
        <v>3.8436772999999999E-3</v>
      </c>
      <c r="AH1006" s="418">
        <v>2.075624845E-3</v>
      </c>
      <c r="AI1006" s="437">
        <v>3.0001176073049056E-3</v>
      </c>
      <c r="AJ1006" s="417">
        <v>1.7298508000000001E-3</v>
      </c>
      <c r="AK1006" s="418">
        <v>1.0783531E-3</v>
      </c>
      <c r="AL1006" s="437">
        <v>1.117182756508539E-3</v>
      </c>
      <c r="AM1006" s="417">
        <v>7.4172292999999997E-3</v>
      </c>
      <c r="AN1006" s="418">
        <v>1.008980365E-2</v>
      </c>
      <c r="AO1006" s="437">
        <v>2.9951686221192628E-2</v>
      </c>
      <c r="AP1006" s="417">
        <v>9.8009799999999994E-2</v>
      </c>
      <c r="AQ1006" s="418">
        <v>6.7536753000000005E-2</v>
      </c>
      <c r="AR1006" s="440">
        <v>6.7536753000000005E-2</v>
      </c>
      <c r="AS1006" s="422"/>
      <c r="AT1006" s="423"/>
      <c r="AU1006" s="423"/>
    </row>
    <row r="1007" spans="1:47" x14ac:dyDescent="0.2">
      <c r="A1007" s="231">
        <v>2000</v>
      </c>
      <c r="B1007" s="232">
        <v>3</v>
      </c>
      <c r="C1007" s="417">
        <v>0.94519976999999999</v>
      </c>
      <c r="D1007" s="418">
        <v>0.59504713300000001</v>
      </c>
      <c r="E1007" s="437">
        <v>1.5147170782563897</v>
      </c>
      <c r="F1007" s="417">
        <v>0.21816326</v>
      </c>
      <c r="G1007" s="418">
        <v>0.15862194399999999</v>
      </c>
      <c r="H1007" s="437">
        <v>0.38517948088830339</v>
      </c>
      <c r="I1007" s="417">
        <v>1.04935288</v>
      </c>
      <c r="J1007" s="418">
        <v>2.072490782</v>
      </c>
      <c r="K1007" s="437">
        <v>5.8425607545884057</v>
      </c>
      <c r="L1007" s="420"/>
      <c r="M1007" s="421"/>
      <c r="N1007" s="437">
        <v>4.732097395801068E-2</v>
      </c>
      <c r="O1007" s="417">
        <v>9.7709770000000001E-2</v>
      </c>
      <c r="P1007" s="418">
        <v>6.7331732500000005E-2</v>
      </c>
      <c r="Q1007" s="437">
        <v>0.21889923030350655</v>
      </c>
      <c r="R1007" s="422"/>
      <c r="S1007" s="423"/>
      <c r="T1007" s="437">
        <v>753.42400193732442</v>
      </c>
      <c r="U1007" s="417">
        <v>6.1297467071935155E-4</v>
      </c>
      <c r="V1007" s="418">
        <v>8.5430352921310362E-4</v>
      </c>
      <c r="W1007" s="437">
        <v>2.8772514448299133E-3</v>
      </c>
      <c r="X1007" s="417">
        <v>7.2521479229989872E-4</v>
      </c>
      <c r="Y1007" s="418">
        <v>1.0107279635258358E-3</v>
      </c>
      <c r="Z1007" s="437">
        <v>3.039214599425492E-3</v>
      </c>
      <c r="AA1007" s="417">
        <v>2.6825451999999998E-3</v>
      </c>
      <c r="AB1007" s="418">
        <v>3.7592386199999999E-3</v>
      </c>
      <c r="AC1007" s="437">
        <v>1.3608324445625488E-2</v>
      </c>
      <c r="AD1007" s="417">
        <v>7.6390859999999998E-4</v>
      </c>
      <c r="AE1007" s="418">
        <v>5.7241722499999995E-4</v>
      </c>
      <c r="AF1007" s="437">
        <v>2.5340995603967426E-3</v>
      </c>
      <c r="AG1007" s="417">
        <v>4.3624768E-3</v>
      </c>
      <c r="AH1007" s="418">
        <v>2.2643536449999998E-3</v>
      </c>
      <c r="AI1007" s="437">
        <v>2.9986126967332578E-3</v>
      </c>
      <c r="AJ1007" s="417">
        <v>1.9630457999999999E-3</v>
      </c>
      <c r="AK1007" s="418">
        <v>1.1644829250000001E-3</v>
      </c>
      <c r="AL1007" s="437">
        <v>1.1166247338578468E-3</v>
      </c>
      <c r="AM1007" s="417">
        <v>8.4197796999999994E-3</v>
      </c>
      <c r="AN1007" s="418">
        <v>1.0506646810000001E-2</v>
      </c>
      <c r="AO1007" s="437">
        <v>2.9936758763535347E-2</v>
      </c>
      <c r="AP1007" s="417">
        <v>9.8009799999999994E-2</v>
      </c>
      <c r="AQ1007" s="418">
        <v>6.7536753000000005E-2</v>
      </c>
      <c r="AR1007" s="440">
        <v>6.7536753000000005E-2</v>
      </c>
      <c r="AS1007" s="422"/>
      <c r="AT1007" s="423"/>
      <c r="AU1007" s="423"/>
    </row>
    <row r="1008" spans="1:47" x14ac:dyDescent="0.2">
      <c r="A1008" s="231">
        <v>2000</v>
      </c>
      <c r="B1008" s="232">
        <v>4</v>
      </c>
      <c r="C1008" s="417">
        <v>1.0001023200000001</v>
      </c>
      <c r="D1008" s="418">
        <v>0.60610359400000002</v>
      </c>
      <c r="E1008" s="437">
        <v>1.5167294639093858</v>
      </c>
      <c r="F1008" s="417">
        <v>0.24363999</v>
      </c>
      <c r="G1008" s="418">
        <v>0.16802609099999999</v>
      </c>
      <c r="H1008" s="437">
        <v>0.38676604190466746</v>
      </c>
      <c r="I1008" s="417">
        <v>1.0940034000000001</v>
      </c>
      <c r="J1008" s="418">
        <v>2.0834195185</v>
      </c>
      <c r="K1008" s="437">
        <v>5.847489985371892</v>
      </c>
      <c r="L1008" s="420"/>
      <c r="M1008" s="421"/>
      <c r="N1008" s="437">
        <v>4.7358709541455525E-2</v>
      </c>
      <c r="O1008" s="417">
        <v>9.7709770000000001E-2</v>
      </c>
      <c r="P1008" s="418">
        <v>6.7331732500000005E-2</v>
      </c>
      <c r="Q1008" s="437">
        <v>0.21900044992860448</v>
      </c>
      <c r="R1008" s="422"/>
      <c r="S1008" s="423"/>
      <c r="T1008" s="437">
        <v>753.84545887159197</v>
      </c>
      <c r="U1008" s="417">
        <v>6.1297467071935155E-4</v>
      </c>
      <c r="V1008" s="418">
        <v>8.5430352921310362E-4</v>
      </c>
      <c r="W1008" s="437">
        <v>2.8887432404597849E-3</v>
      </c>
      <c r="X1008" s="417">
        <v>7.2521479229989872E-4</v>
      </c>
      <c r="Y1008" s="418">
        <v>1.0107279635258358E-3</v>
      </c>
      <c r="Z1008" s="437">
        <v>3.054481121729893E-3</v>
      </c>
      <c r="AA1008" s="417">
        <v>2.9961631000000001E-3</v>
      </c>
      <c r="AB1008" s="418">
        <v>3.889148165E-3</v>
      </c>
      <c r="AC1008" s="437">
        <v>1.3664371306021173E-2</v>
      </c>
      <c r="AD1008" s="417">
        <v>8.5323959999999998E-4</v>
      </c>
      <c r="AE1008" s="418">
        <v>6.0531216499999999E-4</v>
      </c>
      <c r="AF1008" s="437">
        <v>2.5445428720870132E-3</v>
      </c>
      <c r="AG1008" s="417">
        <v>4.8727700999999998E-3</v>
      </c>
      <c r="AH1008" s="418">
        <v>2.4451196649999999E-3</v>
      </c>
      <c r="AI1008" s="437">
        <v>3.0109630850051398E-3</v>
      </c>
      <c r="AJ1008" s="417">
        <v>2.1919099E-3</v>
      </c>
      <c r="AK1008" s="418">
        <v>1.2468638199999999E-3</v>
      </c>
      <c r="AL1008" s="437">
        <v>1.1212240618080494E-3</v>
      </c>
      <c r="AM1008" s="417">
        <v>9.4037354E-3</v>
      </c>
      <c r="AN1008" s="418">
        <v>1.090424945E-2</v>
      </c>
      <c r="AO1008" s="437">
        <v>3.006007481409714E-2</v>
      </c>
      <c r="AP1008" s="417">
        <v>9.8009799999999994E-2</v>
      </c>
      <c r="AQ1008" s="418">
        <v>6.7536753000000005E-2</v>
      </c>
      <c r="AR1008" s="440">
        <v>6.7536753000000005E-2</v>
      </c>
      <c r="AS1008" s="422"/>
      <c r="AT1008" s="423"/>
      <c r="AU1008" s="423"/>
    </row>
    <row r="1009" spans="1:47" x14ac:dyDescent="0.2">
      <c r="A1009" s="231">
        <v>2000</v>
      </c>
      <c r="B1009" s="232">
        <v>5</v>
      </c>
      <c r="C1009" s="417">
        <v>1.0551174699999999</v>
      </c>
      <c r="D1009" s="418">
        <v>0.61693806849999999</v>
      </c>
      <c r="E1009" s="437">
        <v>5.7631337932937328</v>
      </c>
      <c r="F1009" s="417">
        <v>0.26875652999999999</v>
      </c>
      <c r="G1009" s="418">
        <v>0.17706457549999999</v>
      </c>
      <c r="H1009" s="437">
        <v>1.3195048055755625</v>
      </c>
      <c r="I1009" s="417">
        <v>1.1368229299999999</v>
      </c>
      <c r="J1009" s="418">
        <v>2.093548159</v>
      </c>
      <c r="K1009" s="437">
        <v>5.8448868142368502</v>
      </c>
      <c r="L1009" s="420"/>
      <c r="M1009" s="421"/>
      <c r="N1009" s="437">
        <v>4.7380066742916782E-2</v>
      </c>
      <c r="O1009" s="417">
        <v>9.7709770000000001E-2</v>
      </c>
      <c r="P1009" s="418">
        <v>6.7331732500000005E-2</v>
      </c>
      <c r="Q1009" s="437">
        <v>0.37394580853086506</v>
      </c>
      <c r="R1009" s="422"/>
      <c r="S1009" s="423"/>
      <c r="T1009" s="437">
        <v>754.14504238329209</v>
      </c>
      <c r="U1009" s="417">
        <v>6.1297467071935155E-4</v>
      </c>
      <c r="V1009" s="418">
        <v>8.5430352921310362E-4</v>
      </c>
      <c r="W1009" s="437">
        <v>2.6417338806658899E-3</v>
      </c>
      <c r="X1009" s="417">
        <v>7.2521479229989872E-4</v>
      </c>
      <c r="Y1009" s="418">
        <v>1.0107279635258358E-3</v>
      </c>
      <c r="Z1009" s="437">
        <v>3.0705682558881293E-3</v>
      </c>
      <c r="AA1009" s="417">
        <v>3.3048171999999999E-3</v>
      </c>
      <c r="AB1009" s="418">
        <v>4.0131841850000001E-3</v>
      </c>
      <c r="AC1009" s="437">
        <v>4.6617786436568831E-2</v>
      </c>
      <c r="AD1009" s="417">
        <v>9.4015359999999998E-4</v>
      </c>
      <c r="AE1009" s="418">
        <v>6.3699856999999995E-4</v>
      </c>
      <c r="AF1009" s="437">
        <v>8.6810321972279388E-3</v>
      </c>
      <c r="AG1009" s="417">
        <v>5.3735320000000003E-3</v>
      </c>
      <c r="AH1009" s="418">
        <v>2.6190729099999999E-3</v>
      </c>
      <c r="AI1009" s="437">
        <v>1.0272307256968784E-2</v>
      </c>
      <c r="AJ1009" s="417">
        <v>2.4180418E-3</v>
      </c>
      <c r="AK1009" s="418">
        <v>1.326436515E-3</v>
      </c>
      <c r="AL1009" s="437">
        <v>3.8252090857418155E-3</v>
      </c>
      <c r="AM1009" s="417">
        <v>1.03712226E-2</v>
      </c>
      <c r="AN1009" s="418">
        <v>1.1284417454999999E-2</v>
      </c>
      <c r="AO1009" s="437">
        <v>0.10255381693875554</v>
      </c>
      <c r="AP1009" s="417">
        <v>9.8009799999999994E-2</v>
      </c>
      <c r="AQ1009" s="418">
        <v>6.7536753000000005E-2</v>
      </c>
      <c r="AR1009" s="440">
        <v>6.7536753000000005E-2</v>
      </c>
      <c r="AS1009" s="422"/>
      <c r="AT1009" s="423"/>
      <c r="AU1009" s="423"/>
    </row>
    <row r="1010" spans="1:47" x14ac:dyDescent="0.2">
      <c r="A1010" s="231">
        <v>2000</v>
      </c>
      <c r="B1010" s="232">
        <v>6</v>
      </c>
      <c r="C1010" s="417">
        <v>1.1104554</v>
      </c>
      <c r="D1010" s="418">
        <v>0.62753392050000001</v>
      </c>
      <c r="E1010" s="437">
        <v>5.7663193160287758</v>
      </c>
      <c r="F1010" s="417">
        <v>0.29344294999999998</v>
      </c>
      <c r="G1010" s="418">
        <v>0.185814744</v>
      </c>
      <c r="H1010" s="437">
        <v>1.3219697459003106</v>
      </c>
      <c r="I1010" s="417">
        <v>1.1777224500000001</v>
      </c>
      <c r="J1010" s="418">
        <v>2.1029727094999999</v>
      </c>
      <c r="K1010" s="437">
        <v>5.8518191185758219</v>
      </c>
      <c r="L1010" s="420"/>
      <c r="M1010" s="421"/>
      <c r="N1010" s="437">
        <v>4.7431823681287705E-2</v>
      </c>
      <c r="O1010" s="417">
        <v>9.7709770000000001E-2</v>
      </c>
      <c r="P1010" s="418">
        <v>6.7331732500000005E-2</v>
      </c>
      <c r="Q1010" s="437">
        <v>0.37410145044883458</v>
      </c>
      <c r="R1010" s="422"/>
      <c r="S1010" s="423"/>
      <c r="T1010" s="437">
        <v>754.86011346777525</v>
      </c>
      <c r="U1010" s="417">
        <v>6.1297467071935155E-4</v>
      </c>
      <c r="V1010" s="418">
        <v>8.5430352921310362E-4</v>
      </c>
      <c r="W1010" s="437">
        <v>2.6477781787868737E-3</v>
      </c>
      <c r="X1010" s="417">
        <v>7.2521479229989872E-4</v>
      </c>
      <c r="Y1010" s="418">
        <v>1.0107279635258358E-3</v>
      </c>
      <c r="Z1010" s="437">
        <v>3.0941041177168054E-3</v>
      </c>
      <c r="AA1010" s="417">
        <v>3.6085371999999998E-3</v>
      </c>
      <c r="AB1010" s="418">
        <v>4.1325308E-3</v>
      </c>
      <c r="AC1010" s="437">
        <v>4.670496151966181E-2</v>
      </c>
      <c r="AD1010" s="417">
        <v>1.0273337999999999E-3</v>
      </c>
      <c r="AE1010" s="418">
        <v>6.6778563500000001E-4</v>
      </c>
      <c r="AF1010" s="437">
        <v>8.6972591818043204E-3</v>
      </c>
      <c r="AG1010" s="417">
        <v>5.8673611999999998E-3</v>
      </c>
      <c r="AH1010" s="418">
        <v>2.7875194200000001E-3</v>
      </c>
      <c r="AI1010" s="437">
        <v>1.0291507311324749E-2</v>
      </c>
      <c r="AJ1010" s="417">
        <v>2.6401335E-3</v>
      </c>
      <c r="AK1010" s="418">
        <v>1.40332065E-3</v>
      </c>
      <c r="AL1010" s="437">
        <v>3.8323509502423392E-3</v>
      </c>
      <c r="AM1010" s="417">
        <v>1.13251945E-2</v>
      </c>
      <c r="AN1010" s="418">
        <v>1.1650085325E-2</v>
      </c>
      <c r="AO1010" s="437">
        <v>0.10274551818091628</v>
      </c>
      <c r="AP1010" s="417">
        <v>9.8009799999999994E-2</v>
      </c>
      <c r="AQ1010" s="418">
        <v>6.7536753000000005E-2</v>
      </c>
      <c r="AR1010" s="440">
        <v>6.7536753000000005E-2</v>
      </c>
      <c r="AS1010" s="422"/>
      <c r="AT1010" s="423"/>
      <c r="AU1010" s="423"/>
    </row>
    <row r="1011" spans="1:47" x14ac:dyDescent="0.2">
      <c r="A1011" s="231">
        <v>2000</v>
      </c>
      <c r="B1011" s="232">
        <v>7</v>
      </c>
      <c r="C1011" s="417">
        <v>1.16612907</v>
      </c>
      <c r="D1011" s="418">
        <v>0.63802528599999997</v>
      </c>
      <c r="E1011" s="437">
        <v>5.770224068690796</v>
      </c>
      <c r="F1011" s="417">
        <v>0.31787216000000001</v>
      </c>
      <c r="G1011" s="418">
        <v>0.194297724</v>
      </c>
      <c r="H1011" s="437">
        <v>1.3236618327372656</v>
      </c>
      <c r="I1011" s="417">
        <v>1.2168538200000001</v>
      </c>
      <c r="J1011" s="418">
        <v>2.1117441705000002</v>
      </c>
      <c r="K1011" s="437">
        <v>5.8601527880616056</v>
      </c>
      <c r="L1011" s="420"/>
      <c r="M1011" s="421"/>
      <c r="N1011" s="437">
        <v>5.4800011360109386E-3</v>
      </c>
      <c r="O1011" s="417">
        <v>9.7709770000000001E-2</v>
      </c>
      <c r="P1011" s="418">
        <v>6.7331732500000005E-2</v>
      </c>
      <c r="Q1011" s="437">
        <v>0.37194572299724749</v>
      </c>
      <c r="R1011" s="422"/>
      <c r="S1011" s="423"/>
      <c r="T1011" s="437">
        <v>755.51841362504899</v>
      </c>
      <c r="U1011" s="417">
        <v>6.1297467071935155E-4</v>
      </c>
      <c r="V1011" s="418">
        <v>8.5430352921310362E-4</v>
      </c>
      <c r="W1011" s="437">
        <v>3.8535591851555822E-3</v>
      </c>
      <c r="X1011" s="417">
        <v>7.2521479229989872E-4</v>
      </c>
      <c r="Y1011" s="418">
        <v>1.0107279635258358E-3</v>
      </c>
      <c r="Z1011" s="437">
        <v>3.1231260045751488E-3</v>
      </c>
      <c r="AA1011" s="417">
        <v>3.9098965000000001E-3</v>
      </c>
      <c r="AB1011" s="418">
        <v>4.2475237049999998E-3</v>
      </c>
      <c r="AC1011" s="437">
        <v>4.6764726414080048E-2</v>
      </c>
      <c r="AD1011" s="417">
        <v>1.1128064E-3</v>
      </c>
      <c r="AE1011" s="418">
        <v>6.9756529500000005E-4</v>
      </c>
      <c r="AF1011" s="437">
        <v>8.708393206519352E-3</v>
      </c>
      <c r="AG1011" s="417">
        <v>6.3564134999999997E-3</v>
      </c>
      <c r="AH1011" s="418">
        <v>2.9516995750000002E-3</v>
      </c>
      <c r="AI1011" s="437">
        <v>1.0304686202673817E-2</v>
      </c>
      <c r="AJ1011" s="417">
        <v>2.8612517999999998E-3</v>
      </c>
      <c r="AK1011" s="418">
        <v>1.47782774E-3</v>
      </c>
      <c r="AL1011" s="437">
        <v>3.8372590334845983E-3</v>
      </c>
      <c r="AM1011" s="417">
        <v>1.22679078E-2</v>
      </c>
      <c r="AN1011" s="418">
        <v>1.2004117965E-2</v>
      </c>
      <c r="AO1011" s="437">
        <v>0.10287708435354553</v>
      </c>
      <c r="AP1011" s="417">
        <v>9.8009799999999994E-2</v>
      </c>
      <c r="AQ1011" s="418">
        <v>6.7536753000000005E-2</v>
      </c>
      <c r="AR1011" s="440">
        <v>6.7536753000000005E-2</v>
      </c>
      <c r="AS1011" s="422"/>
      <c r="AT1011" s="423"/>
      <c r="AU1011" s="423"/>
    </row>
    <row r="1012" spans="1:47" x14ac:dyDescent="0.2">
      <c r="A1012" s="231">
        <v>2000</v>
      </c>
      <c r="B1012" s="232">
        <v>8</v>
      </c>
      <c r="C1012" s="417">
        <v>1.2224103099999999</v>
      </c>
      <c r="D1012" s="418">
        <v>0.64846846849999995</v>
      </c>
      <c r="E1012" s="437">
        <v>5.7738289623441448</v>
      </c>
      <c r="F1012" s="417">
        <v>0.34205721</v>
      </c>
      <c r="G1012" s="418">
        <v>0.20257894400000001</v>
      </c>
      <c r="H1012" s="437">
        <v>1.3264859061483047</v>
      </c>
      <c r="I1012" s="417">
        <v>1.25441498</v>
      </c>
      <c r="J1012" s="418">
        <v>2.119886669</v>
      </c>
      <c r="K1012" s="437">
        <v>5.8678639464810152</v>
      </c>
      <c r="L1012" s="420"/>
      <c r="M1012" s="421"/>
      <c r="N1012" s="437">
        <v>5.4865810304460258E-3</v>
      </c>
      <c r="O1012" s="417">
        <v>9.4809480000000002E-2</v>
      </c>
      <c r="P1012" s="418">
        <v>6.1641163499999999E-2</v>
      </c>
      <c r="Q1012" s="437">
        <v>0.37210947367367392</v>
      </c>
      <c r="R1012" s="422"/>
      <c r="S1012" s="423"/>
      <c r="T1012" s="437">
        <v>756.57115725249912</v>
      </c>
      <c r="U1012" s="417">
        <v>6.1297467071935155E-4</v>
      </c>
      <c r="V1012" s="418">
        <v>8.5430352921310362E-4</v>
      </c>
      <c r="W1012" s="437">
        <v>3.8624500027962636E-3</v>
      </c>
      <c r="X1012" s="417">
        <v>7.2521479229989872E-4</v>
      </c>
      <c r="Y1012" s="418">
        <v>1.0107279635258358E-3</v>
      </c>
      <c r="Z1012" s="437">
        <v>3.1501729905063051E-3</v>
      </c>
      <c r="AA1012" s="417">
        <v>4.2069248000000002E-3</v>
      </c>
      <c r="AB1012" s="418">
        <v>4.3597886750000002E-3</v>
      </c>
      <c r="AC1012" s="437">
        <v>4.6864528708564265E-2</v>
      </c>
      <c r="AD1012" s="417">
        <v>1.1966756999999999E-3</v>
      </c>
      <c r="AE1012" s="418">
        <v>7.2671718500000001E-4</v>
      </c>
      <c r="AF1012" s="437">
        <v>8.7269747172372299E-3</v>
      </c>
      <c r="AG1012" s="417">
        <v>6.8403557999999996E-3</v>
      </c>
      <c r="AH1012" s="418">
        <v>3.1127549499999998E-3</v>
      </c>
      <c r="AI1012" s="437">
        <v>1.0326678486299061E-2</v>
      </c>
      <c r="AJ1012" s="417">
        <v>3.0779878999999998E-3</v>
      </c>
      <c r="AK1012" s="418">
        <v>1.55110301E-3</v>
      </c>
      <c r="AL1012" s="437">
        <v>3.8454545357672408E-3</v>
      </c>
      <c r="AM1012" s="417">
        <v>1.3202307700000001E-2</v>
      </c>
      <c r="AN1012" s="418">
        <v>1.2348702289999999E-2</v>
      </c>
      <c r="AO1012" s="437">
        <v>0.10309655220625244</v>
      </c>
      <c r="AP1012" s="417">
        <v>9.5109509999999994E-2</v>
      </c>
      <c r="AQ1012" s="418">
        <v>6.1846183999999998E-2</v>
      </c>
      <c r="AR1012" s="440">
        <v>6.1846183999999998E-2</v>
      </c>
      <c r="AS1012" s="422"/>
      <c r="AT1012" s="423"/>
      <c r="AU1012" s="423"/>
    </row>
    <row r="1013" spans="1:47" x14ac:dyDescent="0.2">
      <c r="A1013" s="231">
        <v>2000</v>
      </c>
      <c r="B1013" s="232">
        <v>9</v>
      </c>
      <c r="C1013" s="417">
        <v>1.27947159</v>
      </c>
      <c r="D1013" s="418">
        <v>0.65891814049999997</v>
      </c>
      <c r="E1013" s="437">
        <v>5.7689186113896858</v>
      </c>
      <c r="F1013" s="417">
        <v>0.36610621999999998</v>
      </c>
      <c r="G1013" s="418">
        <v>0.21074734949999999</v>
      </c>
      <c r="H1013" s="437">
        <v>1.3319082101723616</v>
      </c>
      <c r="I1013" s="417">
        <v>1.29029288</v>
      </c>
      <c r="J1013" s="418">
        <v>2.127492084</v>
      </c>
      <c r="K1013" s="437">
        <v>5.8723755157492201</v>
      </c>
      <c r="L1013" s="420"/>
      <c r="M1013" s="421"/>
      <c r="N1013" s="437">
        <v>5.4948674060373457E-3</v>
      </c>
      <c r="O1013" s="417">
        <v>9.4809480000000002E-2</v>
      </c>
      <c r="P1013" s="418">
        <v>6.1641163499999999E-2</v>
      </c>
      <c r="Q1013" s="437">
        <v>0.37235811238293626</v>
      </c>
      <c r="R1013" s="422"/>
      <c r="S1013" s="423"/>
      <c r="T1013" s="437">
        <v>756.67717618829579</v>
      </c>
      <c r="U1013" s="417">
        <v>6.1297467071935155E-4</v>
      </c>
      <c r="V1013" s="418">
        <v>8.5430352921310362E-4</v>
      </c>
      <c r="W1013" s="437">
        <v>2.6721583857613313E-3</v>
      </c>
      <c r="X1013" s="417">
        <v>7.2521479229989872E-4</v>
      </c>
      <c r="Y1013" s="418">
        <v>1.0107279635258358E-3</v>
      </c>
      <c r="Z1013" s="437">
        <v>3.1946556408823869E-3</v>
      </c>
      <c r="AA1013" s="417">
        <v>4.5030903000000001E-3</v>
      </c>
      <c r="AB1013" s="418">
        <v>4.4693512050000004E-3</v>
      </c>
      <c r="AC1013" s="437">
        <v>4.7056103460421342E-2</v>
      </c>
      <c r="AD1013" s="417">
        <v>1.2815961999999999E-3</v>
      </c>
      <c r="AE1013" s="418">
        <v>7.5537217999999996E-4</v>
      </c>
      <c r="AF1013" s="437">
        <v>8.7626368873905628E-3</v>
      </c>
      <c r="AG1013" s="417">
        <v>7.3212844999999997E-3</v>
      </c>
      <c r="AH1013" s="418">
        <v>3.2710746300000002E-3</v>
      </c>
      <c r="AI1013" s="437">
        <v>1.0368868828793816E-2</v>
      </c>
      <c r="AJ1013" s="417">
        <v>3.2946246000000001E-3</v>
      </c>
      <c r="AK1013" s="418">
        <v>1.6233125149999999E-3</v>
      </c>
      <c r="AL1013" s="437">
        <v>3.8611656999441319E-3</v>
      </c>
      <c r="AM1013" s="417">
        <v>1.41303682E-2</v>
      </c>
      <c r="AN1013" s="418">
        <v>1.2685808850000001E-2</v>
      </c>
      <c r="AO1013" s="437">
        <v>0.10351783636045016</v>
      </c>
      <c r="AP1013" s="417">
        <v>9.5109509999999994E-2</v>
      </c>
      <c r="AQ1013" s="418">
        <v>6.1846183999999998E-2</v>
      </c>
      <c r="AR1013" s="440">
        <v>6.1846183999999998E-2</v>
      </c>
      <c r="AS1013" s="422"/>
      <c r="AT1013" s="423"/>
      <c r="AU1013" s="423"/>
    </row>
    <row r="1014" spans="1:47" x14ac:dyDescent="0.2">
      <c r="A1014" s="231">
        <v>2000</v>
      </c>
      <c r="B1014" s="232">
        <v>10</v>
      </c>
      <c r="C1014" s="417">
        <v>1.3372635799999999</v>
      </c>
      <c r="D1014" s="418">
        <v>0.66947030799999996</v>
      </c>
      <c r="E1014" s="437">
        <v>5.7711092373509594</v>
      </c>
      <c r="F1014" s="417">
        <v>0.39002709000000002</v>
      </c>
      <c r="G1014" s="418">
        <v>0.21880922150000001</v>
      </c>
      <c r="H1014" s="437">
        <v>1.333606975447412</v>
      </c>
      <c r="I1014" s="417">
        <v>1.3247971700000001</v>
      </c>
      <c r="J1014" s="418">
        <v>2.1345996789999999</v>
      </c>
      <c r="K1014" s="437">
        <v>5.8771802328612948</v>
      </c>
      <c r="L1014" s="420"/>
      <c r="M1014" s="421"/>
      <c r="N1014" s="437">
        <v>5.4990100286785503E-3</v>
      </c>
      <c r="O1014" s="417">
        <v>9.4809480000000002E-2</v>
      </c>
      <c r="P1014" s="418">
        <v>6.1641163499999999E-2</v>
      </c>
      <c r="Q1014" s="437">
        <v>0.37246511013654221</v>
      </c>
      <c r="R1014" s="422"/>
      <c r="S1014" s="423"/>
      <c r="T1014" s="437">
        <v>756.64356730618204</v>
      </c>
      <c r="U1014" s="417">
        <v>6.1297467071935155E-4</v>
      </c>
      <c r="V1014" s="418">
        <v>8.5430352921310362E-4</v>
      </c>
      <c r="W1014" s="437">
        <v>2.6763706287477648E-3</v>
      </c>
      <c r="X1014" s="417">
        <v>7.2521479229989872E-4</v>
      </c>
      <c r="Y1014" s="418">
        <v>1.0107279635258358E-3</v>
      </c>
      <c r="Z1014" s="437">
        <v>3.2108657470850581E-3</v>
      </c>
      <c r="AA1014" s="417">
        <v>4.7972452000000004E-3</v>
      </c>
      <c r="AB1014" s="418">
        <v>4.5768681699999997E-3</v>
      </c>
      <c r="AC1014" s="437">
        <v>4.7116058262642091E-2</v>
      </c>
      <c r="AD1014" s="417">
        <v>1.3646569E-3</v>
      </c>
      <c r="AE1014" s="418">
        <v>7.8371240000000002E-4</v>
      </c>
      <c r="AF1014" s="437">
        <v>8.7738168673670361E-3</v>
      </c>
      <c r="AG1014" s="417">
        <v>7.8008280000000001E-3</v>
      </c>
      <c r="AH1014" s="418">
        <v>3.4286577000000001E-3</v>
      </c>
      <c r="AI1014" s="437">
        <v>1.038208854815649E-2</v>
      </c>
      <c r="AJ1014" s="417">
        <v>3.5109503999999998E-3</v>
      </c>
      <c r="AK1014" s="418">
        <v>1.6947555850000001E-3</v>
      </c>
      <c r="AL1014" s="437">
        <v>3.8660931361679108E-3</v>
      </c>
      <c r="AM1014" s="417">
        <v>1.5055165000000001E-2</v>
      </c>
      <c r="AN1014" s="418">
        <v>1.30180438E-2</v>
      </c>
      <c r="AO1014" s="437">
        <v>0.10364995956611979</v>
      </c>
      <c r="AP1014" s="417">
        <v>9.5109509999999994E-2</v>
      </c>
      <c r="AQ1014" s="418">
        <v>6.1846183999999998E-2</v>
      </c>
      <c r="AR1014" s="440">
        <v>6.1846183999999998E-2</v>
      </c>
      <c r="AS1014" s="422"/>
      <c r="AT1014" s="423"/>
      <c r="AU1014" s="423"/>
    </row>
    <row r="1015" spans="1:47" x14ac:dyDescent="0.2">
      <c r="A1015" s="231">
        <v>2000</v>
      </c>
      <c r="B1015" s="232">
        <v>11</v>
      </c>
      <c r="C1015" s="417">
        <v>1.39609889</v>
      </c>
      <c r="D1015" s="418">
        <v>0.68018411099999998</v>
      </c>
      <c r="E1015" s="437">
        <v>5.7709398172183564</v>
      </c>
      <c r="F1015" s="417">
        <v>0.41396960999999999</v>
      </c>
      <c r="G1015" s="418">
        <v>0.22687443800000001</v>
      </c>
      <c r="H1015" s="437">
        <v>1.3334001685563166</v>
      </c>
      <c r="I1015" s="417">
        <v>1.3579312699999999</v>
      </c>
      <c r="J1015" s="418">
        <v>2.1412849719999998</v>
      </c>
      <c r="K1015" s="437">
        <v>5.8772845179397715</v>
      </c>
      <c r="L1015" s="420"/>
      <c r="M1015" s="421"/>
      <c r="N1015" s="437">
        <v>5.4992552391854525E-3</v>
      </c>
      <c r="O1015" s="417">
        <v>9.4809480000000002E-2</v>
      </c>
      <c r="P1015" s="418">
        <v>6.1641163499999999E-2</v>
      </c>
      <c r="Q1015" s="437">
        <v>0.37248127487675325</v>
      </c>
      <c r="R1015" s="422"/>
      <c r="S1015" s="423"/>
      <c r="T1015" s="437">
        <v>757.66289160833719</v>
      </c>
      <c r="U1015" s="417">
        <v>6.1297467071935155E-4</v>
      </c>
      <c r="V1015" s="418">
        <v>8.5430352921310362E-4</v>
      </c>
      <c r="W1015" s="437">
        <v>2.6775643927490242E-3</v>
      </c>
      <c r="X1015" s="417">
        <v>7.2521479229989872E-4</v>
      </c>
      <c r="Y1015" s="418">
        <v>1.0107279635258358E-3</v>
      </c>
      <c r="Z1015" s="437">
        <v>3.2088719139466313E-3</v>
      </c>
      <c r="AA1015" s="417">
        <v>5.0915077000000001E-3</v>
      </c>
      <c r="AB1015" s="418">
        <v>4.6837185099999996E-3</v>
      </c>
      <c r="AC1015" s="437">
        <v>4.7108740191766044E-2</v>
      </c>
      <c r="AD1015" s="417">
        <v>1.4489542E-3</v>
      </c>
      <c r="AE1015" s="418">
        <v>8.1208394000000005E-4</v>
      </c>
      <c r="AF1015" s="437">
        <v>8.7724514580466168E-3</v>
      </c>
      <c r="AG1015" s="417">
        <v>8.2793624999999999E-3</v>
      </c>
      <c r="AH1015" s="418">
        <v>3.5857995650000001E-3</v>
      </c>
      <c r="AI1015" s="437">
        <v>1.0380500326571708E-2</v>
      </c>
      <c r="AJ1015" s="417">
        <v>3.7249949E-3</v>
      </c>
      <c r="AK1015" s="418">
        <v>1.7660611900000001E-3</v>
      </c>
      <c r="AL1015" s="437">
        <v>3.8654922149836809E-3</v>
      </c>
      <c r="AM1015" s="417">
        <v>1.59783561E-2</v>
      </c>
      <c r="AN1015" s="418">
        <v>1.3347204394999999E-2</v>
      </c>
      <c r="AO1015" s="437">
        <v>0.10363379542326746</v>
      </c>
      <c r="AP1015" s="417">
        <v>9.5109509999999994E-2</v>
      </c>
      <c r="AQ1015" s="418">
        <v>6.1846183999999998E-2</v>
      </c>
      <c r="AR1015" s="440">
        <v>6.1846183999999998E-2</v>
      </c>
      <c r="AS1015" s="422"/>
      <c r="AT1015" s="423"/>
      <c r="AU1015" s="423"/>
    </row>
    <row r="1016" spans="1:47" x14ac:dyDescent="0.2">
      <c r="A1016" s="231">
        <v>2000</v>
      </c>
      <c r="B1016" s="232">
        <v>12</v>
      </c>
      <c r="C1016" s="417">
        <v>1.4561091100000001</v>
      </c>
      <c r="D1016" s="418">
        <v>0.69114681749999995</v>
      </c>
      <c r="E1016" s="437">
        <v>5.7765652756101664</v>
      </c>
      <c r="F1016" s="417">
        <v>0.43790219000000002</v>
      </c>
      <c r="G1016" s="418">
        <v>0.2349412045</v>
      </c>
      <c r="H1016" s="437">
        <v>1.3378424912942464</v>
      </c>
      <c r="I1016" s="417">
        <v>1.38977621</v>
      </c>
      <c r="J1016" s="418">
        <v>2.1475321644999998</v>
      </c>
      <c r="K1016" s="437">
        <v>5.8889513569790921</v>
      </c>
      <c r="L1016" s="420"/>
      <c r="M1016" s="421"/>
      <c r="N1016" s="437">
        <v>5.5090915006430815E-3</v>
      </c>
      <c r="O1016" s="417">
        <v>9.4809480000000002E-2</v>
      </c>
      <c r="P1016" s="418">
        <v>6.1641163499999999E-2</v>
      </c>
      <c r="Q1016" s="437">
        <v>0.37272005813138182</v>
      </c>
      <c r="R1016" s="422"/>
      <c r="S1016" s="423"/>
      <c r="T1016" s="437">
        <v>758.36708235300614</v>
      </c>
      <c r="U1016" s="417">
        <v>6.1297467071935155E-4</v>
      </c>
      <c r="V1016" s="418">
        <v>8.5430352921310362E-4</v>
      </c>
      <c r="W1016" s="437">
        <v>2.6873931523214499E-3</v>
      </c>
      <c r="X1016" s="417">
        <v>7.2521479229989872E-4</v>
      </c>
      <c r="Y1016" s="418">
        <v>1.0107279635258358E-3</v>
      </c>
      <c r="Z1016" s="437">
        <v>3.2513519971124854E-3</v>
      </c>
      <c r="AA1016" s="417">
        <v>5.3863582999999996E-3</v>
      </c>
      <c r="AB1016" s="418">
        <v>4.7901132449999998E-3</v>
      </c>
      <c r="AC1016" s="437">
        <v>4.7265683146170231E-2</v>
      </c>
      <c r="AD1016" s="417">
        <v>1.5328048999999999E-3</v>
      </c>
      <c r="AE1016" s="418">
        <v>8.4018545500000005E-4</v>
      </c>
      <c r="AF1016" s="437">
        <v>8.8016852538521373E-3</v>
      </c>
      <c r="AG1016" s="417">
        <v>8.7575416E-3</v>
      </c>
      <c r="AH1016" s="418">
        <v>3.7439842849999998E-3</v>
      </c>
      <c r="AI1016" s="437">
        <v>1.0415064605076537E-2</v>
      </c>
      <c r="AJ1016" s="417">
        <v>3.9412262999999996E-3</v>
      </c>
      <c r="AK1016" s="418">
        <v>1.8379255750000001E-3</v>
      </c>
      <c r="AL1016" s="437">
        <v>3.8783746752817615E-3</v>
      </c>
      <c r="AM1016" s="417">
        <v>1.6902202700000001E-2</v>
      </c>
      <c r="AN1016" s="418">
        <v>1.3676089095E-2</v>
      </c>
      <c r="AO1016" s="437">
        <v>0.10397915020665041</v>
      </c>
      <c r="AP1016" s="417">
        <v>9.5109509999999994E-2</v>
      </c>
      <c r="AQ1016" s="418">
        <v>6.1846183999999998E-2</v>
      </c>
      <c r="AR1016" s="440">
        <v>6.1846183999999998E-2</v>
      </c>
      <c r="AS1016" s="422"/>
      <c r="AT1016" s="423"/>
      <c r="AU1016" s="423"/>
    </row>
    <row r="1017" spans="1:47" x14ac:dyDescent="0.2">
      <c r="A1017" s="231">
        <v>2000</v>
      </c>
      <c r="B1017" s="232">
        <v>13</v>
      </c>
      <c r="C1017" s="417">
        <v>1.5173002799999999</v>
      </c>
      <c r="D1017" s="418">
        <v>0.70238278700000001</v>
      </c>
      <c r="E1017" s="437">
        <v>5.7806849337511474</v>
      </c>
      <c r="F1017" s="417">
        <v>0.46186947</v>
      </c>
      <c r="G1017" s="418">
        <v>0.243094909</v>
      </c>
      <c r="H1017" s="437">
        <v>1.3411650459426905</v>
      </c>
      <c r="I1017" s="417">
        <v>1.42048518</v>
      </c>
      <c r="J1017" s="418">
        <v>2.1534151979999998</v>
      </c>
      <c r="K1017" s="437">
        <v>5.8971741707932779</v>
      </c>
      <c r="L1017" s="420"/>
      <c r="M1017" s="421"/>
      <c r="N1017" s="437">
        <v>5.5159019166247467E-3</v>
      </c>
      <c r="O1017" s="417">
        <v>9.4809480000000002E-2</v>
      </c>
      <c r="P1017" s="418">
        <v>6.1641163499999999E-2</v>
      </c>
      <c r="Q1017" s="437">
        <v>0.37287594104758381</v>
      </c>
      <c r="R1017" s="422"/>
      <c r="S1017" s="423"/>
      <c r="T1017" s="437">
        <v>759.45958732654219</v>
      </c>
      <c r="U1017" s="417">
        <v>6.1297467071935155E-4</v>
      </c>
      <c r="V1017" s="418">
        <v>8.5430352921310362E-4</v>
      </c>
      <c r="W1017" s="437">
        <v>2.6940646174365319E-3</v>
      </c>
      <c r="X1017" s="417">
        <v>7.2521479229989872E-4</v>
      </c>
      <c r="Y1017" s="418">
        <v>1.0107279635258358E-3</v>
      </c>
      <c r="Z1017" s="437">
        <v>3.2831555775026194E-3</v>
      </c>
      <c r="AA1017" s="417">
        <v>5.6809788999999996E-3</v>
      </c>
      <c r="AB1017" s="418">
        <v>4.8968850049999997E-3</v>
      </c>
      <c r="AC1017" s="437">
        <v>4.7383145216745193E-2</v>
      </c>
      <c r="AD1017" s="417">
        <v>1.6169219E-3</v>
      </c>
      <c r="AE1017" s="418">
        <v>8.6891934500000004E-4</v>
      </c>
      <c r="AF1017" s="437">
        <v>8.8235586732692481E-3</v>
      </c>
      <c r="AG1017" s="417">
        <v>9.2373894000000005E-3</v>
      </c>
      <c r="AH1017" s="418">
        <v>3.9037828900000001E-3</v>
      </c>
      <c r="AI1017" s="437">
        <v>1.044093956147921E-2</v>
      </c>
      <c r="AJ1017" s="417">
        <v>4.1566490000000001E-3</v>
      </c>
      <c r="AK1017" s="418">
        <v>1.91031026E-3</v>
      </c>
      <c r="AL1017" s="437">
        <v>3.8880049300129686E-3</v>
      </c>
      <c r="AM1017" s="417">
        <v>1.7828704800000001E-2</v>
      </c>
      <c r="AN1017" s="418">
        <v>1.400654309E-2</v>
      </c>
      <c r="AO1017" s="437">
        <v>0.10423738239732697</v>
      </c>
      <c r="AP1017" s="417">
        <v>9.5109509999999994E-2</v>
      </c>
      <c r="AQ1017" s="418">
        <v>6.1846183999999998E-2</v>
      </c>
      <c r="AR1017" s="440">
        <v>6.1846183999999998E-2</v>
      </c>
      <c r="AS1017" s="422"/>
      <c r="AT1017" s="423"/>
      <c r="AU1017" s="423"/>
    </row>
    <row r="1018" spans="1:47" x14ac:dyDescent="0.2">
      <c r="A1018" s="231">
        <v>2000</v>
      </c>
      <c r="B1018" s="232">
        <v>14</v>
      </c>
      <c r="C1018" s="417">
        <v>1.5801237100000001</v>
      </c>
      <c r="D1018" s="418">
        <v>0.71400389099999995</v>
      </c>
      <c r="E1018" s="437">
        <v>5.7653263328438529</v>
      </c>
      <c r="F1018" s="417">
        <v>0.48604283999999998</v>
      </c>
      <c r="G1018" s="418">
        <v>0.25138596499999999</v>
      </c>
      <c r="H1018" s="437">
        <v>1.3450422318447066</v>
      </c>
      <c r="I1018" s="417">
        <v>1.4499808700000001</v>
      </c>
      <c r="J1018" s="418">
        <v>2.1589982129999998</v>
      </c>
      <c r="K1018" s="437">
        <v>5.8942203647484597</v>
      </c>
      <c r="L1018" s="420"/>
      <c r="M1018" s="421"/>
      <c r="N1018" s="437">
        <v>5.5222059062177168E-3</v>
      </c>
      <c r="O1018" s="417">
        <v>9.4809480000000002E-2</v>
      </c>
      <c r="P1018" s="418">
        <v>6.1641163499999999E-2</v>
      </c>
      <c r="Q1018" s="437">
        <v>0.37311210910327952</v>
      </c>
      <c r="R1018" s="422"/>
      <c r="S1018" s="423"/>
      <c r="T1018" s="437">
        <v>756.36355809460542</v>
      </c>
      <c r="U1018" s="417">
        <v>6.1297467071935155E-4</v>
      </c>
      <c r="V1018" s="418">
        <v>8.5430352921310362E-4</v>
      </c>
      <c r="W1018" s="437">
        <v>2.7018472175495112E-3</v>
      </c>
      <c r="X1018" s="417">
        <v>7.2521479229989872E-4</v>
      </c>
      <c r="Y1018" s="418">
        <v>1.0107279635258358E-3</v>
      </c>
      <c r="Z1018" s="437">
        <v>3.3313925643877469E-3</v>
      </c>
      <c r="AA1018" s="417">
        <v>5.9779760999999999E-3</v>
      </c>
      <c r="AB1018" s="418">
        <v>5.004652765E-3</v>
      </c>
      <c r="AC1018" s="437">
        <v>4.7520054278201516E-2</v>
      </c>
      <c r="AD1018" s="417">
        <v>1.7012799999999999E-3</v>
      </c>
      <c r="AE1018" s="418">
        <v>8.9806580500000001E-4</v>
      </c>
      <c r="AF1018" s="437">
        <v>8.8490495931773591E-3</v>
      </c>
      <c r="AG1018" s="417">
        <v>9.7214850000000002E-3</v>
      </c>
      <c r="AH1018" s="418">
        <v>4.0665701800000004E-3</v>
      </c>
      <c r="AI1018" s="437">
        <v>1.0471132001314078E-2</v>
      </c>
      <c r="AJ1018" s="417">
        <v>4.3750767999999997E-3</v>
      </c>
      <c r="AK1018" s="418">
        <v>1.9840627749999999E-3</v>
      </c>
      <c r="AL1018" s="437">
        <v>3.899240234475498E-3</v>
      </c>
      <c r="AM1018" s="417">
        <v>1.8761781500000001E-2</v>
      </c>
      <c r="AN1018" s="418">
        <v>1.4340716785000001E-2</v>
      </c>
      <c r="AO1018" s="437">
        <v>0.10453873107222536</v>
      </c>
      <c r="AP1018" s="417">
        <v>9.5109509999999994E-2</v>
      </c>
      <c r="AQ1018" s="418">
        <v>6.1846183999999998E-2</v>
      </c>
      <c r="AR1018" s="440">
        <v>6.1846183999999998E-2</v>
      </c>
      <c r="AS1018" s="422"/>
      <c r="AT1018" s="423"/>
      <c r="AU1018" s="423"/>
    </row>
    <row r="1019" spans="1:47" x14ac:dyDescent="0.2">
      <c r="A1019" s="231">
        <v>2000</v>
      </c>
      <c r="B1019" s="232">
        <v>15</v>
      </c>
      <c r="C1019" s="417">
        <v>1.64451657</v>
      </c>
      <c r="D1019" s="418">
        <v>0.72610963149999996</v>
      </c>
      <c r="E1019" s="437">
        <v>5.5734493731189083</v>
      </c>
      <c r="F1019" s="417">
        <v>0.51045090999999998</v>
      </c>
      <c r="G1019" s="418">
        <v>0.2598750105</v>
      </c>
      <c r="H1019" s="437">
        <v>1.303295230054085</v>
      </c>
      <c r="I1019" s="417">
        <v>1.4784275600000001</v>
      </c>
      <c r="J1019" s="418">
        <v>2.1642240684999998</v>
      </c>
      <c r="K1019" s="437">
        <v>5.9412568916342767</v>
      </c>
      <c r="L1019" s="420"/>
      <c r="M1019" s="421"/>
      <c r="N1019" s="437">
        <v>5.7966400390791111E-3</v>
      </c>
      <c r="O1019" s="417">
        <v>9.4809480000000002E-2</v>
      </c>
      <c r="P1019" s="418">
        <v>6.1641163499999999E-2</v>
      </c>
      <c r="Q1019" s="437">
        <v>0.35856639731404671</v>
      </c>
      <c r="R1019" s="422"/>
      <c r="S1019" s="423"/>
      <c r="T1019" s="437">
        <v>757.74981010673844</v>
      </c>
      <c r="U1019" s="417">
        <v>6.1297467071935155E-4</v>
      </c>
      <c r="V1019" s="418">
        <v>8.5430352921310362E-4</v>
      </c>
      <c r="W1019" s="437">
        <v>2.6179755646299702E-3</v>
      </c>
      <c r="X1019" s="417">
        <v>7.2521479229989872E-4</v>
      </c>
      <c r="Y1019" s="418">
        <v>1.0107279635258358E-3</v>
      </c>
      <c r="Z1019" s="437">
        <v>3.3875862951549861E-3</v>
      </c>
      <c r="AA1019" s="417">
        <v>6.2782411999999996E-3</v>
      </c>
      <c r="AB1019" s="418">
        <v>5.114315415E-3</v>
      </c>
      <c r="AC1019" s="437">
        <v>4.604509815427666E-2</v>
      </c>
      <c r="AD1019" s="417">
        <v>1.7863472E-3</v>
      </c>
      <c r="AE1019" s="418">
        <v>9.2769095999999996E-4</v>
      </c>
      <c r="AF1019" s="437">
        <v>8.5743813287990737E-3</v>
      </c>
      <c r="AG1019" s="417">
        <v>1.0207988499999999E-2</v>
      </c>
      <c r="AH1019" s="418">
        <v>4.2334053099999996E-3</v>
      </c>
      <c r="AI1019" s="437">
        <v>1.0146122139394132E-2</v>
      </c>
      <c r="AJ1019" s="417">
        <v>4.5930379999999998E-3</v>
      </c>
      <c r="AK1019" s="418">
        <v>2.0595868799999999E-3</v>
      </c>
      <c r="AL1019" s="437">
        <v>3.7782165972299708E-3</v>
      </c>
      <c r="AM1019" s="417">
        <v>1.9702247499999999E-2</v>
      </c>
      <c r="AN1019" s="418">
        <v>1.4680792885E-2</v>
      </c>
      <c r="AO1019" s="437">
        <v>0.10129393253078613</v>
      </c>
      <c r="AP1019" s="417">
        <v>9.5109509999999994E-2</v>
      </c>
      <c r="AQ1019" s="418">
        <v>6.1846183999999998E-2</v>
      </c>
      <c r="AR1019" s="440">
        <v>6.1846183999999998E-2</v>
      </c>
      <c r="AS1019" s="422"/>
      <c r="AT1019" s="423"/>
      <c r="AU1019" s="423"/>
    </row>
    <row r="1020" spans="1:47" x14ac:dyDescent="0.2">
      <c r="A1020" s="231">
        <v>2000</v>
      </c>
      <c r="B1020" s="232">
        <v>16</v>
      </c>
      <c r="C1020" s="417">
        <v>1.71063206</v>
      </c>
      <c r="D1020" s="418">
        <v>0.73873364750000003</v>
      </c>
      <c r="E1020" s="437">
        <v>5.5810381645429441</v>
      </c>
      <c r="F1020" s="417">
        <v>0.53512493000000005</v>
      </c>
      <c r="G1020" s="418">
        <v>0.26858577750000001</v>
      </c>
      <c r="H1020" s="437">
        <v>1.3094201428663659</v>
      </c>
      <c r="I1020" s="417">
        <v>1.50594541</v>
      </c>
      <c r="J1020" s="418">
        <v>2.1692846575</v>
      </c>
      <c r="K1020" s="437">
        <v>5.9570846584818167</v>
      </c>
      <c r="L1020" s="420"/>
      <c r="M1020" s="421"/>
      <c r="N1020" s="437">
        <v>5.810276521014123E-3</v>
      </c>
      <c r="O1020" s="417">
        <v>9.4809480000000002E-2</v>
      </c>
      <c r="P1020" s="418">
        <v>6.1641163499999999E-2</v>
      </c>
      <c r="Q1020" s="437">
        <v>0.35885237337703341</v>
      </c>
      <c r="R1020" s="422"/>
      <c r="S1020" s="423"/>
      <c r="T1020" s="437">
        <v>759.21228641997516</v>
      </c>
      <c r="U1020" s="417">
        <v>6.1297467071935155E-4</v>
      </c>
      <c r="V1020" s="418">
        <v>8.5430352921310362E-4</v>
      </c>
      <c r="W1020" s="437">
        <v>2.6324071165801191E-3</v>
      </c>
      <c r="X1020" s="417">
        <v>7.2521479229989872E-4</v>
      </c>
      <c r="Y1020" s="418">
        <v>1.0107279635258358E-3</v>
      </c>
      <c r="Z1020" s="437">
        <v>3.4484007662655752E-3</v>
      </c>
      <c r="AA1020" s="417">
        <v>6.5808576999999997E-3</v>
      </c>
      <c r="AB1020" s="418">
        <v>5.2264682450000001E-3</v>
      </c>
      <c r="AC1020" s="437">
        <v>4.626159336619233E-2</v>
      </c>
      <c r="AD1020" s="417">
        <v>1.8726556E-3</v>
      </c>
      <c r="AE1020" s="418">
        <v>9.5824269000000005E-4</v>
      </c>
      <c r="AF1020" s="437">
        <v>8.6146904971527872E-3</v>
      </c>
      <c r="AG1020" s="417">
        <v>1.0700658700000001E-2</v>
      </c>
      <c r="AH1020" s="418">
        <v>4.4055429E-3</v>
      </c>
      <c r="AI1020" s="437">
        <v>1.0193807964355204E-2</v>
      </c>
      <c r="AJ1020" s="417">
        <v>4.8154471999999997E-3</v>
      </c>
      <c r="AK1020" s="418">
        <v>2.1375090449999999E-3</v>
      </c>
      <c r="AL1020" s="437">
        <v>3.795974721386972E-3</v>
      </c>
      <c r="AM1020" s="417">
        <v>2.06527346E-2</v>
      </c>
      <c r="AN1020" s="418">
        <v>1.5029624510000001E-2</v>
      </c>
      <c r="AO1020" s="437">
        <v>0.10177013000195584</v>
      </c>
      <c r="AP1020" s="417">
        <v>9.5109509999999994E-2</v>
      </c>
      <c r="AQ1020" s="418">
        <v>6.1846183999999998E-2</v>
      </c>
      <c r="AR1020" s="440">
        <v>6.1846183999999998E-2</v>
      </c>
      <c r="AS1020" s="422"/>
      <c r="AT1020" s="423"/>
      <c r="AU1020" s="423"/>
    </row>
    <row r="1021" spans="1:47" x14ac:dyDescent="0.2">
      <c r="A1021" s="231">
        <v>2000</v>
      </c>
      <c r="B1021" s="232">
        <v>17</v>
      </c>
      <c r="C1021" s="417">
        <v>1.77859583</v>
      </c>
      <c r="D1021" s="418">
        <v>0.75196911600000005</v>
      </c>
      <c r="E1021" s="437">
        <v>5.5889808736634157</v>
      </c>
      <c r="F1021" s="417">
        <v>0.55999989999999999</v>
      </c>
      <c r="G1021" s="418">
        <v>0.27762921899999998</v>
      </c>
      <c r="H1021" s="437">
        <v>1.3158119638333616</v>
      </c>
      <c r="I1021" s="417">
        <v>1.5325061600000001</v>
      </c>
      <c r="J1021" s="418">
        <v>2.1740657605</v>
      </c>
      <c r="K1021" s="437">
        <v>5.9735785860190918</v>
      </c>
      <c r="L1021" s="420"/>
      <c r="M1021" s="421"/>
      <c r="N1021" s="437">
        <v>5.8244993913012253E-3</v>
      </c>
      <c r="O1021" s="417">
        <v>9.4809480000000002E-2</v>
      </c>
      <c r="P1021" s="418">
        <v>6.1641163499999999E-2</v>
      </c>
      <c r="Q1021" s="437">
        <v>0.35915090359709589</v>
      </c>
      <c r="R1021" s="422"/>
      <c r="S1021" s="423"/>
      <c r="T1021" s="437">
        <v>760.74152600119464</v>
      </c>
      <c r="U1021" s="417">
        <v>6.1297467071935155E-4</v>
      </c>
      <c r="V1021" s="418">
        <v>8.5430352921310362E-4</v>
      </c>
      <c r="W1021" s="437">
        <v>2.6452490701665797E-3</v>
      </c>
      <c r="X1021" s="417">
        <v>7.2521479229989872E-4</v>
      </c>
      <c r="Y1021" s="418">
        <v>1.0107279635258358E-3</v>
      </c>
      <c r="Z1021" s="437">
        <v>3.5118371046546919E-3</v>
      </c>
      <c r="AA1021" s="417">
        <v>6.8884000999999999E-3</v>
      </c>
      <c r="AB1021" s="418">
        <v>5.3417945200000001E-3</v>
      </c>
      <c r="AC1021" s="437">
        <v>4.648743194393349E-2</v>
      </c>
      <c r="AD1021" s="417">
        <v>1.9603607000000002E-3</v>
      </c>
      <c r="AE1021" s="418">
        <v>9.8995342500000005E-4</v>
      </c>
      <c r="AF1021" s="437">
        <v>8.6567652660766627E-3</v>
      </c>
      <c r="AG1021" s="417">
        <v>1.12008378E-2</v>
      </c>
      <c r="AH1021" s="418">
        <v>4.5835372800000001E-3</v>
      </c>
      <c r="AI1021" s="437">
        <v>1.0243572283154267E-2</v>
      </c>
      <c r="AJ1021" s="417">
        <v>5.0403339999999996E-3</v>
      </c>
      <c r="AK1021" s="418">
        <v>2.2179605350000002E-3</v>
      </c>
      <c r="AL1021" s="437">
        <v>3.814511870675173E-3</v>
      </c>
      <c r="AM1021" s="417">
        <v>2.1616500399999999E-2</v>
      </c>
      <c r="AN1021" s="418">
        <v>1.538880166E-2</v>
      </c>
      <c r="AO1021" s="437">
        <v>0.10226708993495244</v>
      </c>
      <c r="AP1021" s="417">
        <v>9.5109509999999994E-2</v>
      </c>
      <c r="AQ1021" s="418">
        <v>6.1846183999999998E-2</v>
      </c>
      <c r="AR1021" s="440">
        <v>6.1846183999999998E-2</v>
      </c>
      <c r="AS1021" s="422"/>
      <c r="AT1021" s="423"/>
      <c r="AU1021" s="423"/>
    </row>
    <row r="1022" spans="1:47" x14ac:dyDescent="0.2">
      <c r="A1022" s="231">
        <v>2000</v>
      </c>
      <c r="B1022" s="232">
        <v>18</v>
      </c>
      <c r="C1022" s="417">
        <v>1.8489395799999999</v>
      </c>
      <c r="D1022" s="418">
        <v>0.76595301800000004</v>
      </c>
      <c r="E1022" s="437">
        <v>5.5972136934886381</v>
      </c>
      <c r="F1022" s="417">
        <v>0.58544081999999997</v>
      </c>
      <c r="G1022" s="418">
        <v>0.2869978145</v>
      </c>
      <c r="H1022" s="437">
        <v>1.3224550167978595</v>
      </c>
      <c r="I1022" s="417">
        <v>1.55824323</v>
      </c>
      <c r="J1022" s="418">
        <v>2.1786996264999998</v>
      </c>
      <c r="K1022" s="437">
        <v>5.9907111756777347</v>
      </c>
      <c r="L1022" s="420"/>
      <c r="M1022" s="421"/>
      <c r="N1022" s="437">
        <v>5.8392627334672561E-3</v>
      </c>
      <c r="O1022" s="417">
        <v>9.4809480000000002E-2</v>
      </c>
      <c r="P1022" s="418">
        <v>6.1641163499999999E-2</v>
      </c>
      <c r="Q1022" s="437">
        <v>0.35945989654853622</v>
      </c>
      <c r="R1022" s="422"/>
      <c r="S1022" s="423"/>
      <c r="T1022" s="437">
        <v>762.32788793555687</v>
      </c>
      <c r="U1022" s="417">
        <v>6.1297467071935155E-4</v>
      </c>
      <c r="V1022" s="418">
        <v>8.5430352921310362E-4</v>
      </c>
      <c r="W1022" s="437">
        <v>2.6585913677107491E-3</v>
      </c>
      <c r="X1022" s="417">
        <v>7.2521479229989872E-4</v>
      </c>
      <c r="Y1022" s="418">
        <v>1.0107279635258358E-3</v>
      </c>
      <c r="Z1022" s="437">
        <v>3.5777549782877961E-3</v>
      </c>
      <c r="AA1022" s="417">
        <v>7.2002643000000002E-3</v>
      </c>
      <c r="AB1022" s="418">
        <v>5.4614089299999998E-3</v>
      </c>
      <c r="AC1022" s="437">
        <v>4.6722064311805062E-2</v>
      </c>
      <c r="AD1022" s="417">
        <v>2.0486192999999999E-3</v>
      </c>
      <c r="AE1022" s="418">
        <v>1.0227868350000001E-3</v>
      </c>
      <c r="AF1022" s="437">
        <v>8.7004624713689169E-3</v>
      </c>
      <c r="AG1022" s="417">
        <v>1.17074743E-2</v>
      </c>
      <c r="AH1022" s="418">
        <v>4.7693397900000004E-3</v>
      </c>
      <c r="AI1022" s="437">
        <v>1.0295285928595445E-2</v>
      </c>
      <c r="AJ1022" s="417">
        <v>5.2680701999999998E-3</v>
      </c>
      <c r="AK1022" s="418">
        <v>2.3017548199999998E-3</v>
      </c>
      <c r="AL1022" s="437">
        <v>3.8337602886530384E-3</v>
      </c>
      <c r="AM1022" s="417">
        <v>2.2595760100000001E-2</v>
      </c>
      <c r="AN1022" s="418">
        <v>1.5760860434999999E-2</v>
      </c>
      <c r="AO1022" s="437">
        <v>0.10278319507071194</v>
      </c>
      <c r="AP1022" s="417">
        <v>9.5109509999999994E-2</v>
      </c>
      <c r="AQ1022" s="418">
        <v>6.1846183999999998E-2</v>
      </c>
      <c r="AR1022" s="440">
        <v>6.1846183999999998E-2</v>
      </c>
      <c r="AS1022" s="422"/>
      <c r="AT1022" s="423"/>
      <c r="AU1022" s="423"/>
    </row>
    <row r="1023" spans="1:47" x14ac:dyDescent="0.2">
      <c r="A1023" s="231">
        <v>2000</v>
      </c>
      <c r="B1023" s="232">
        <v>19</v>
      </c>
      <c r="C1023" s="417">
        <v>1.9213446599999999</v>
      </c>
      <c r="D1023" s="418">
        <v>0.78070075149999996</v>
      </c>
      <c r="E1023" s="437">
        <v>5.5951879000181828</v>
      </c>
      <c r="F1023" s="417">
        <v>0.61123247000000003</v>
      </c>
      <c r="G1023" s="418">
        <v>0.2968216635</v>
      </c>
      <c r="H1023" s="437">
        <v>1.3286611665119223</v>
      </c>
      <c r="I1023" s="417">
        <v>1.5832202399999999</v>
      </c>
      <c r="J1023" s="418">
        <v>2.1831370479999999</v>
      </c>
      <c r="K1023" s="437">
        <v>6.0004300843438347</v>
      </c>
      <c r="L1023" s="420"/>
      <c r="M1023" s="421"/>
      <c r="N1023" s="437">
        <v>5.8522277652918253E-3</v>
      </c>
      <c r="O1023" s="417">
        <v>9.4809480000000002E-2</v>
      </c>
      <c r="P1023" s="418">
        <v>6.1641163499999999E-2</v>
      </c>
      <c r="Q1023" s="437">
        <v>0.35977663049144876</v>
      </c>
      <c r="R1023" s="422"/>
      <c r="S1023" s="423"/>
      <c r="T1023" s="437">
        <v>763.64265033962761</v>
      </c>
      <c r="U1023" s="417">
        <v>6.1297467071935155E-4</v>
      </c>
      <c r="V1023" s="418">
        <v>8.5430352921310362E-4</v>
      </c>
      <c r="W1023" s="437">
        <v>2.6710650737484078E-3</v>
      </c>
      <c r="X1023" s="417">
        <v>7.2521479229989872E-4</v>
      </c>
      <c r="Y1023" s="418">
        <v>1.0107279635258358E-3</v>
      </c>
      <c r="Z1023" s="437">
        <v>3.6448779921010358E-3</v>
      </c>
      <c r="AA1023" s="417">
        <v>7.5179733000000004E-3</v>
      </c>
      <c r="AB1023" s="418">
        <v>5.585915835E-3</v>
      </c>
      <c r="AC1023" s="437">
        <v>4.6941385478113953E-2</v>
      </c>
      <c r="AD1023" s="417">
        <v>2.1392451000000002E-3</v>
      </c>
      <c r="AE1023" s="418">
        <v>1.0572662100000001E-3</v>
      </c>
      <c r="AF1023" s="437">
        <v>8.7412924628478654E-3</v>
      </c>
      <c r="AG1023" s="417">
        <v>1.22236494E-2</v>
      </c>
      <c r="AH1023" s="418">
        <v>4.9634492049999996E-3</v>
      </c>
      <c r="AI1023" s="437">
        <v>1.0343606275419436E-2</v>
      </c>
      <c r="AJ1023" s="417">
        <v>5.5007566999999997E-3</v>
      </c>
      <c r="AK1023" s="418">
        <v>2.3894451850000002E-3</v>
      </c>
      <c r="AL1023" s="437">
        <v>3.8517606753101256E-3</v>
      </c>
      <c r="AM1023" s="417">
        <v>2.35924588E-2</v>
      </c>
      <c r="AN1023" s="418">
        <v>1.6148886585000001E-2</v>
      </c>
      <c r="AO1023" s="437">
        <v>0.10326566687000419</v>
      </c>
      <c r="AP1023" s="417">
        <v>9.5109509999999994E-2</v>
      </c>
      <c r="AQ1023" s="418">
        <v>6.1846183999999998E-2</v>
      </c>
      <c r="AR1023" s="440">
        <v>6.1846183999999998E-2</v>
      </c>
      <c r="AS1023" s="422"/>
      <c r="AT1023" s="423"/>
      <c r="AU1023" s="423"/>
    </row>
    <row r="1024" spans="1:47" x14ac:dyDescent="0.2">
      <c r="A1024" s="231">
        <v>2000</v>
      </c>
      <c r="B1024" s="232">
        <v>20</v>
      </c>
      <c r="C1024" s="417">
        <v>1.99643225</v>
      </c>
      <c r="D1024" s="418">
        <v>0.79635641749999997</v>
      </c>
      <c r="E1024" s="437">
        <v>5.6034830165934384</v>
      </c>
      <c r="F1024" s="417">
        <v>0.63760313000000002</v>
      </c>
      <c r="G1024" s="418">
        <v>0.30709597799999999</v>
      </c>
      <c r="H1024" s="437">
        <v>1.3353603599249866</v>
      </c>
      <c r="I1024" s="417">
        <v>1.6075553899999999</v>
      </c>
      <c r="J1024" s="418">
        <v>2.1874771165000002</v>
      </c>
      <c r="K1024" s="437">
        <v>6.0177058106791712</v>
      </c>
      <c r="L1024" s="420"/>
      <c r="M1024" s="421"/>
      <c r="N1024" s="437">
        <v>5.8671131945199542E-3</v>
      </c>
      <c r="O1024" s="417">
        <v>9.4809480000000002E-2</v>
      </c>
      <c r="P1024" s="418">
        <v>6.1641163499999999E-2</v>
      </c>
      <c r="Q1024" s="437">
        <v>0.36008865663619177</v>
      </c>
      <c r="R1024" s="422"/>
      <c r="S1024" s="423"/>
      <c r="T1024" s="437">
        <v>765.2298296935536</v>
      </c>
      <c r="U1024" s="417">
        <v>6.1297467071935155E-4</v>
      </c>
      <c r="V1024" s="418">
        <v>8.5430352921310362E-4</v>
      </c>
      <c r="W1024" s="437">
        <v>2.6845158401270085E-3</v>
      </c>
      <c r="X1024" s="417">
        <v>7.2521479229989872E-4</v>
      </c>
      <c r="Y1024" s="418">
        <v>1.0107279635258358E-3</v>
      </c>
      <c r="Z1024" s="437">
        <v>3.7113722531646022E-3</v>
      </c>
      <c r="AA1024" s="417">
        <v>7.8413758999999993E-3</v>
      </c>
      <c r="AB1024" s="418">
        <v>5.7159145449999999E-3</v>
      </c>
      <c r="AC1024" s="437">
        <v>4.7177993676388787E-2</v>
      </c>
      <c r="AD1024" s="417">
        <v>2.2317699000000001E-3</v>
      </c>
      <c r="AE1024" s="418">
        <v>1.093157815E-3</v>
      </c>
      <c r="AF1024" s="437">
        <v>8.7853608579563525E-3</v>
      </c>
      <c r="AG1024" s="417">
        <v>1.27512227E-2</v>
      </c>
      <c r="AH1024" s="418">
        <v>5.1675249600000002E-3</v>
      </c>
      <c r="AI1024" s="437">
        <v>1.0395749532732024E-2</v>
      </c>
      <c r="AJ1024" s="417">
        <v>5.7382628999999999E-3</v>
      </c>
      <c r="AK1024" s="418">
        <v>2.4815105099999998E-3</v>
      </c>
      <c r="AL1024" s="437">
        <v>3.8711734075413486E-3</v>
      </c>
      <c r="AM1024" s="417">
        <v>2.4610013300000001E-2</v>
      </c>
      <c r="AN1024" s="418">
        <v>1.6554426444999999E-2</v>
      </c>
      <c r="AO1024" s="437">
        <v>0.10378617508778192</v>
      </c>
      <c r="AP1024" s="417">
        <v>9.5109509999999994E-2</v>
      </c>
      <c r="AQ1024" s="418">
        <v>6.1846183999999998E-2</v>
      </c>
      <c r="AR1024" s="440">
        <v>6.1846183999999998E-2</v>
      </c>
      <c r="AS1024" s="422"/>
      <c r="AT1024" s="423"/>
      <c r="AU1024" s="423"/>
    </row>
    <row r="1025" spans="1:47" x14ac:dyDescent="0.2">
      <c r="A1025" s="231">
        <v>2000</v>
      </c>
      <c r="B1025" s="232">
        <v>21</v>
      </c>
      <c r="C1025" s="417">
        <v>2.0740917099999998</v>
      </c>
      <c r="D1025" s="418">
        <v>0.81302974750000001</v>
      </c>
      <c r="E1025" s="437">
        <v>5.6115705846122195</v>
      </c>
      <c r="F1025" s="417">
        <v>0.66453757000000002</v>
      </c>
      <c r="G1025" s="418">
        <v>0.31793922600000002</v>
      </c>
      <c r="H1025" s="437">
        <v>1.3418675928606645</v>
      </c>
      <c r="I1025" s="417">
        <v>1.6311491300000001</v>
      </c>
      <c r="J1025" s="418">
        <v>2.1917127155</v>
      </c>
      <c r="K1025" s="437">
        <v>6.0344961619417994</v>
      </c>
      <c r="L1025" s="420"/>
      <c r="M1025" s="421"/>
      <c r="N1025" s="437">
        <v>5.8816281817541593E-3</v>
      </c>
      <c r="O1025" s="417">
        <v>9.4809480000000002E-2</v>
      </c>
      <c r="P1025" s="418">
        <v>6.1641163499999999E-2</v>
      </c>
      <c r="Q1025" s="437">
        <v>0.36039381263190029</v>
      </c>
      <c r="R1025" s="422"/>
      <c r="S1025" s="423"/>
      <c r="T1025" s="437">
        <v>766.77236689317022</v>
      </c>
      <c r="U1025" s="417">
        <v>6.1297467071935155E-4</v>
      </c>
      <c r="V1025" s="418">
        <v>8.5430352921310362E-4</v>
      </c>
      <c r="W1025" s="437">
        <v>2.6990687077810801E-3</v>
      </c>
      <c r="X1025" s="417">
        <v>7.2521479229989872E-4</v>
      </c>
      <c r="Y1025" s="418">
        <v>1.0107279635258358E-3</v>
      </c>
      <c r="Z1025" s="437">
        <v>3.7759590115281475E-3</v>
      </c>
      <c r="AA1025" s="417">
        <v>8.1739654999999998E-3</v>
      </c>
      <c r="AB1025" s="418">
        <v>5.8524436150000003E-3</v>
      </c>
      <c r="AC1025" s="437">
        <v>4.7407853107502521E-2</v>
      </c>
      <c r="AD1025" s="417">
        <v>2.3263757000000001E-3</v>
      </c>
      <c r="AE1025" s="418">
        <v>1.131136325E-3</v>
      </c>
      <c r="AF1025" s="437">
        <v>8.8281727221205634E-3</v>
      </c>
      <c r="AG1025" s="417">
        <v>1.3290595699999999E-2</v>
      </c>
      <c r="AH1025" s="418">
        <v>5.3829902299999998E-3</v>
      </c>
      <c r="AI1025" s="437">
        <v>1.0446408411422853E-2</v>
      </c>
      <c r="AJ1025" s="417">
        <v>5.9810352999999997E-3</v>
      </c>
      <c r="AK1025" s="418">
        <v>2.5787882650000001E-3</v>
      </c>
      <c r="AL1025" s="437">
        <v>3.8900398650559536E-3</v>
      </c>
      <c r="AM1025" s="417">
        <v>2.56499556E-2</v>
      </c>
      <c r="AN1025" s="418">
        <v>1.6980369780000001E-2</v>
      </c>
      <c r="AO1025" s="437">
        <v>0.10429193610949337</v>
      </c>
      <c r="AP1025" s="417">
        <v>9.5109509999999994E-2</v>
      </c>
      <c r="AQ1025" s="418">
        <v>6.1846183999999998E-2</v>
      </c>
      <c r="AR1025" s="440">
        <v>6.1846183999999998E-2</v>
      </c>
      <c r="AS1025" s="422"/>
      <c r="AT1025" s="423"/>
      <c r="AU1025" s="423"/>
    </row>
    <row r="1026" spans="1:47" x14ac:dyDescent="0.2">
      <c r="A1026" s="231">
        <v>2000</v>
      </c>
      <c r="B1026" s="232">
        <v>22</v>
      </c>
      <c r="C1026" s="417">
        <v>2.1547496900000001</v>
      </c>
      <c r="D1026" s="418">
        <v>0.83080296350000005</v>
      </c>
      <c r="E1026" s="437">
        <v>5.6191299837078486</v>
      </c>
      <c r="F1026" s="417">
        <v>0.69210421</v>
      </c>
      <c r="G1026" s="418">
        <v>0.32942002650000002</v>
      </c>
      <c r="H1026" s="437">
        <v>1.3479652534226096</v>
      </c>
      <c r="I1026" s="417">
        <v>1.6541140599999999</v>
      </c>
      <c r="J1026" s="418">
        <v>2.1958684239999999</v>
      </c>
      <c r="K1026" s="437">
        <v>6.0502207801789067</v>
      </c>
      <c r="L1026" s="420"/>
      <c r="M1026" s="421"/>
      <c r="N1026" s="437">
        <v>5.8951812397126093E-3</v>
      </c>
      <c r="O1026" s="417">
        <v>9.4809480000000002E-2</v>
      </c>
      <c r="P1026" s="418">
        <v>6.1641163499999999E-2</v>
      </c>
      <c r="Q1026" s="437">
        <v>0.36067766793757272</v>
      </c>
      <c r="R1026" s="422"/>
      <c r="S1026" s="423"/>
      <c r="T1026" s="437">
        <v>768.22091181772873</v>
      </c>
      <c r="U1026" s="417">
        <v>6.1297467071935155E-4</v>
      </c>
      <c r="V1026" s="418">
        <v>8.5430352921310362E-4</v>
      </c>
      <c r="W1026" s="437">
        <v>2.7113293508848899E-3</v>
      </c>
      <c r="X1026" s="417">
        <v>7.2521479229989872E-4</v>
      </c>
      <c r="Y1026" s="418">
        <v>1.0107279635258358E-3</v>
      </c>
      <c r="Z1026" s="437">
        <v>3.8365021056838088E-3</v>
      </c>
      <c r="AA1026" s="417">
        <v>8.5140029999999992E-3</v>
      </c>
      <c r="AB1026" s="418">
        <v>5.9963543100000002E-3</v>
      </c>
      <c r="AC1026" s="437">
        <v>4.7623419766041356E-2</v>
      </c>
      <c r="AD1026" s="417">
        <v>2.4221118000000001E-3</v>
      </c>
      <c r="AE1026" s="418">
        <v>1.171185735E-3</v>
      </c>
      <c r="AF1026" s="437">
        <v>8.8682847200292868E-3</v>
      </c>
      <c r="AG1026" s="417">
        <v>1.3843024900000001E-2</v>
      </c>
      <c r="AH1026" s="418">
        <v>5.6109720500000003E-3</v>
      </c>
      <c r="AI1026" s="437">
        <v>1.0493878133025559E-2</v>
      </c>
      <c r="AJ1026" s="417">
        <v>6.2297578999999997E-3</v>
      </c>
      <c r="AK1026" s="418">
        <v>2.6815888150000002E-3</v>
      </c>
      <c r="AL1026" s="437">
        <v>3.9077163544702816E-3</v>
      </c>
      <c r="AM1026" s="417">
        <v>2.6717382099999999E-2</v>
      </c>
      <c r="AN1026" s="418">
        <v>1.7430220650000001E-2</v>
      </c>
      <c r="AO1026" s="437">
        <v>0.10476589414013485</v>
      </c>
      <c r="AP1026" s="417">
        <v>9.5109509999999994E-2</v>
      </c>
      <c r="AQ1026" s="418">
        <v>6.1846183999999998E-2</v>
      </c>
      <c r="AR1026" s="440">
        <v>6.1846183999999998E-2</v>
      </c>
      <c r="AS1026" s="422"/>
      <c r="AT1026" s="423"/>
      <c r="AU1026" s="423"/>
    </row>
    <row r="1027" spans="1:47" x14ac:dyDescent="0.2">
      <c r="A1027" s="231">
        <v>2000</v>
      </c>
      <c r="B1027" s="232">
        <v>23</v>
      </c>
      <c r="C1027" s="417">
        <v>2.2384293300000002</v>
      </c>
      <c r="D1027" s="418">
        <v>0.84978125900000001</v>
      </c>
      <c r="E1027" s="437">
        <v>5.6259610701770937</v>
      </c>
      <c r="F1027" s="417">
        <v>0.72051268999999996</v>
      </c>
      <c r="G1027" s="418">
        <v>0.34159365549999998</v>
      </c>
      <c r="H1027" s="437">
        <v>1.3534640511401548</v>
      </c>
      <c r="I1027" s="417">
        <v>1.67672113</v>
      </c>
      <c r="J1027" s="418">
        <v>2.1999772405</v>
      </c>
      <c r="K1027" s="437">
        <v>6.0644237538997938</v>
      </c>
      <c r="L1027" s="420"/>
      <c r="M1027" s="421"/>
      <c r="N1027" s="437">
        <v>5.9074092609866782E-3</v>
      </c>
      <c r="O1027" s="417">
        <v>9.4809480000000002E-2</v>
      </c>
      <c r="P1027" s="418">
        <v>6.1641163499999999E-2</v>
      </c>
      <c r="Q1027" s="437">
        <v>0.36093509588995942</v>
      </c>
      <c r="R1027" s="422"/>
      <c r="S1027" s="423"/>
      <c r="T1027" s="437">
        <v>769.51258467478692</v>
      </c>
      <c r="U1027" s="417">
        <v>6.1297467071935155E-4</v>
      </c>
      <c r="V1027" s="418">
        <v>8.5430352921310362E-4</v>
      </c>
      <c r="W1027" s="437">
        <v>2.7223845573361568E-3</v>
      </c>
      <c r="X1027" s="417">
        <v>7.2521479229989872E-4</v>
      </c>
      <c r="Y1027" s="418">
        <v>1.0107279635258358E-3</v>
      </c>
      <c r="Z1027" s="437">
        <v>3.8910651462270253E-3</v>
      </c>
      <c r="AA1027" s="417">
        <v>8.8624218000000008E-3</v>
      </c>
      <c r="AB1027" s="418">
        <v>6.1487839400000003E-3</v>
      </c>
      <c r="AC1027" s="437">
        <v>4.781759119318877E-2</v>
      </c>
      <c r="AD1027" s="417">
        <v>2.5224563999999999E-3</v>
      </c>
      <c r="AE1027" s="418">
        <v>1.213903675E-3</v>
      </c>
      <c r="AF1027" s="437">
        <v>8.9044691676012228E-3</v>
      </c>
      <c r="AG1027" s="417">
        <v>1.44095444E-2</v>
      </c>
      <c r="AH1027" s="418">
        <v>5.8528217999999996E-3</v>
      </c>
      <c r="AI1027" s="437">
        <v>1.0536668186407579E-2</v>
      </c>
      <c r="AJ1027" s="417">
        <v>6.4849330999999996E-3</v>
      </c>
      <c r="AK1027" s="418">
        <v>2.79057055E-3</v>
      </c>
      <c r="AL1027" s="437">
        <v>3.9236539829439667E-3</v>
      </c>
      <c r="AM1027" s="417">
        <v>2.7811297299999999E-2</v>
      </c>
      <c r="AN1027" s="418">
        <v>1.790643372E-2</v>
      </c>
      <c r="AO1027" s="437">
        <v>0.10519325060352928</v>
      </c>
      <c r="AP1027" s="417">
        <v>9.5109509999999994E-2</v>
      </c>
      <c r="AQ1027" s="418">
        <v>6.1846183999999998E-2</v>
      </c>
      <c r="AR1027" s="440">
        <v>6.1846183999999998E-2</v>
      </c>
      <c r="AS1027" s="422"/>
      <c r="AT1027" s="423"/>
      <c r="AU1027" s="423"/>
    </row>
    <row r="1028" spans="1:47" x14ac:dyDescent="0.2">
      <c r="A1028" s="231">
        <v>2000</v>
      </c>
      <c r="B1028" s="232">
        <v>24</v>
      </c>
      <c r="C1028" s="417">
        <v>2.3253833699999999</v>
      </c>
      <c r="D1028" s="418">
        <v>0.87017039299999999</v>
      </c>
      <c r="E1028" s="437">
        <v>5.6316071533669447</v>
      </c>
      <c r="F1028" s="417">
        <v>0.74970097000000002</v>
      </c>
      <c r="G1028" s="418">
        <v>0.35452890450000002</v>
      </c>
      <c r="H1028" s="437">
        <v>1.3580156378100334</v>
      </c>
      <c r="I1028" s="417">
        <v>1.69876564</v>
      </c>
      <c r="J1028" s="418">
        <v>2.2041041725000001</v>
      </c>
      <c r="K1028" s="437">
        <v>6.0761588814964336</v>
      </c>
      <c r="L1028" s="420"/>
      <c r="M1028" s="421"/>
      <c r="N1028" s="437">
        <v>5.9175420155520245E-3</v>
      </c>
      <c r="O1028" s="417">
        <v>9.4809480000000002E-2</v>
      </c>
      <c r="P1028" s="418">
        <v>6.1641163499999999E-2</v>
      </c>
      <c r="Q1028" s="437">
        <v>0.36114669526499987</v>
      </c>
      <c r="R1028" s="422"/>
      <c r="S1028" s="423"/>
      <c r="T1028" s="437">
        <v>770.58230299957461</v>
      </c>
      <c r="U1028" s="417">
        <v>6.1297467071935155E-4</v>
      </c>
      <c r="V1028" s="418">
        <v>8.5430352921310362E-4</v>
      </c>
      <c r="W1028" s="437">
        <v>2.73153074299415E-3</v>
      </c>
      <c r="X1028" s="417">
        <v>7.2521479229989872E-4</v>
      </c>
      <c r="Y1028" s="418">
        <v>1.0107279635258358E-3</v>
      </c>
      <c r="Z1028" s="437">
        <v>3.9362456008139781E-3</v>
      </c>
      <c r="AA1028" s="417">
        <v>9.2212588999999994E-3</v>
      </c>
      <c r="AB1028" s="418">
        <v>6.3103712500000003E-3</v>
      </c>
      <c r="AC1028" s="437">
        <v>4.7978508451975169E-2</v>
      </c>
      <c r="AD1028" s="417">
        <v>2.6238008000000002E-3</v>
      </c>
      <c r="AE1028" s="418">
        <v>1.2593109050000001E-3</v>
      </c>
      <c r="AF1028" s="437">
        <v>8.9344058587764903E-3</v>
      </c>
      <c r="AG1028" s="417">
        <v>1.49933615E-2</v>
      </c>
      <c r="AH1028" s="418">
        <v>6.1107300899999996E-3</v>
      </c>
      <c r="AI1028" s="437">
        <v>1.0572138437131139E-2</v>
      </c>
      <c r="AJ1028" s="417">
        <v>6.7472143000000002E-3</v>
      </c>
      <c r="AK1028" s="418">
        <v>2.9068908550000001E-3</v>
      </c>
      <c r="AL1028" s="437">
        <v>3.9368465972207892E-3</v>
      </c>
      <c r="AM1028" s="417">
        <v>2.89368318E-2</v>
      </c>
      <c r="AN1028" s="418">
        <v>1.8412177960000001E-2</v>
      </c>
      <c r="AO1028" s="437">
        <v>0.10554702129092017</v>
      </c>
      <c r="AP1028" s="417">
        <v>9.5109509999999994E-2</v>
      </c>
      <c r="AQ1028" s="418">
        <v>6.1846183999999998E-2</v>
      </c>
      <c r="AR1028" s="440">
        <v>6.1846183999999998E-2</v>
      </c>
      <c r="AS1028" s="422"/>
      <c r="AT1028" s="423"/>
      <c r="AU1028" s="423"/>
    </row>
    <row r="1029" spans="1:47" x14ac:dyDescent="0.2">
      <c r="A1029" s="231">
        <v>2000</v>
      </c>
      <c r="B1029" s="232">
        <v>25</v>
      </c>
      <c r="C1029" s="417">
        <v>2.4157565499999998</v>
      </c>
      <c r="D1029" s="418">
        <v>0.89200979049999995</v>
      </c>
      <c r="E1029" s="437">
        <v>5.635835715754073</v>
      </c>
      <c r="F1029" s="417">
        <v>0.77966827000000005</v>
      </c>
      <c r="G1029" s="418">
        <v>0.36834205549999999</v>
      </c>
      <c r="H1029" s="437">
        <v>1.3614222328963512</v>
      </c>
      <c r="I1029" s="417">
        <v>1.7204025199999999</v>
      </c>
      <c r="J1029" s="418">
        <v>2.2081894425000002</v>
      </c>
      <c r="K1029" s="437">
        <v>6.0849773104151579</v>
      </c>
      <c r="L1029" s="420"/>
      <c r="M1029" s="421"/>
      <c r="N1029" s="437">
        <v>5.9250913981600791E-3</v>
      </c>
      <c r="O1029" s="417">
        <v>9.4809480000000002E-2</v>
      </c>
      <c r="P1029" s="418">
        <v>6.1641163499999999E-2</v>
      </c>
      <c r="Q1029" s="437">
        <v>0.36130571887185742</v>
      </c>
      <c r="R1029" s="422"/>
      <c r="S1029" s="423"/>
      <c r="T1029" s="437">
        <v>771.39081302534635</v>
      </c>
      <c r="U1029" s="417">
        <v>6.1297467071935155E-4</v>
      </c>
      <c r="V1029" s="418">
        <v>8.5430352921310362E-4</v>
      </c>
      <c r="W1029" s="437">
        <v>2.7383771032325594E-3</v>
      </c>
      <c r="X1029" s="417">
        <v>7.2521479229989872E-4</v>
      </c>
      <c r="Y1029" s="418">
        <v>1.0107279635258358E-3</v>
      </c>
      <c r="Z1029" s="437">
        <v>3.9699679283486796E-3</v>
      </c>
      <c r="AA1029" s="417">
        <v>9.5900758999999999E-3</v>
      </c>
      <c r="AB1029" s="418">
        <v>6.4823910600000003E-3</v>
      </c>
      <c r="AC1029" s="437">
        <v>4.8098765691529023E-2</v>
      </c>
      <c r="AD1029" s="417">
        <v>2.7287536999999998E-3</v>
      </c>
      <c r="AE1029" s="418">
        <v>1.30761994E-3</v>
      </c>
      <c r="AF1029" s="437">
        <v>8.9568074585735565E-3</v>
      </c>
      <c r="AG1029" s="417">
        <v>1.55938676E-2</v>
      </c>
      <c r="AH1029" s="418">
        <v>6.3858906200000001E-3</v>
      </c>
      <c r="AI1029" s="437">
        <v>1.0598634544406542E-2</v>
      </c>
      <c r="AJ1029" s="417">
        <v>7.0167661000000003E-3</v>
      </c>
      <c r="AK1029" s="418">
        <v>3.0308223850000001E-3</v>
      </c>
      <c r="AL1029" s="437">
        <v>3.9467277026781914E-3</v>
      </c>
      <c r="AM1029" s="417">
        <v>3.00957993E-2</v>
      </c>
      <c r="AN1029" s="418">
        <v>1.8950911715000001E-2</v>
      </c>
      <c r="AO1029" s="437">
        <v>0.10581175778715013</v>
      </c>
      <c r="AP1029" s="417">
        <v>9.5109509999999994E-2</v>
      </c>
      <c r="AQ1029" s="418">
        <v>6.1846183999999998E-2</v>
      </c>
      <c r="AR1029" s="440">
        <v>6.1846183999999998E-2</v>
      </c>
      <c r="AS1029" s="422"/>
      <c r="AT1029" s="423"/>
      <c r="AU1029" s="423"/>
    </row>
    <row r="1030" spans="1:47" x14ac:dyDescent="0.2">
      <c r="A1030" s="231">
        <v>2000</v>
      </c>
      <c r="B1030" s="232">
        <v>26</v>
      </c>
      <c r="C1030" s="417">
        <v>2.4157565499999998</v>
      </c>
      <c r="D1030" s="418">
        <v>0.89200979049999995</v>
      </c>
      <c r="E1030" s="437">
        <v>5.638403529227471</v>
      </c>
      <c r="F1030" s="417">
        <v>0.77966827000000005</v>
      </c>
      <c r="G1030" s="418">
        <v>0.36834205549999999</v>
      </c>
      <c r="H1030" s="437">
        <v>1.3634979033768722</v>
      </c>
      <c r="I1030" s="417">
        <v>1.7204025199999999</v>
      </c>
      <c r="J1030" s="418">
        <v>2.2081894425000002</v>
      </c>
      <c r="K1030" s="437">
        <v>6.0902987988702568</v>
      </c>
      <c r="L1030" s="420"/>
      <c r="M1030" s="421"/>
      <c r="N1030" s="437">
        <v>5.9297353641230245E-3</v>
      </c>
      <c r="O1030" s="417">
        <v>9.4809480000000002E-2</v>
      </c>
      <c r="P1030" s="418">
        <v>6.1641163499999999E-2</v>
      </c>
      <c r="Q1030" s="437">
        <v>0.36140252848498294</v>
      </c>
      <c r="R1030" s="422"/>
      <c r="S1030" s="423"/>
      <c r="T1030" s="437">
        <v>771.87867704080952</v>
      </c>
      <c r="U1030" s="417">
        <v>6.1297467071935155E-4</v>
      </c>
      <c r="V1030" s="418">
        <v>8.5430352921310362E-4</v>
      </c>
      <c r="W1030" s="437">
        <v>2.7425541721280006E-3</v>
      </c>
      <c r="X1030" s="417">
        <v>7.2521479229989872E-4</v>
      </c>
      <c r="Y1030" s="418">
        <v>1.0107279635258358E-3</v>
      </c>
      <c r="Z1030" s="437">
        <v>3.9906498011446833E-3</v>
      </c>
      <c r="AA1030" s="417">
        <v>9.5900758999999999E-3</v>
      </c>
      <c r="AB1030" s="418">
        <v>6.4823910600000003E-3</v>
      </c>
      <c r="AC1030" s="437">
        <v>4.8172126859579799E-2</v>
      </c>
      <c r="AD1030" s="417">
        <v>2.7287536999999998E-3</v>
      </c>
      <c r="AE1030" s="418">
        <v>1.30761994E-3</v>
      </c>
      <c r="AF1030" s="437">
        <v>8.9704787647505585E-3</v>
      </c>
      <c r="AG1030" s="417">
        <v>1.55938676E-2</v>
      </c>
      <c r="AH1030" s="418">
        <v>6.3858906200000001E-3</v>
      </c>
      <c r="AI1030" s="437">
        <v>1.0614820094929705E-2</v>
      </c>
      <c r="AJ1030" s="417">
        <v>7.0167661000000003E-3</v>
      </c>
      <c r="AK1030" s="418">
        <v>3.0308223850000001E-3</v>
      </c>
      <c r="AL1030" s="437">
        <v>3.9527438365427143E-3</v>
      </c>
      <c r="AM1030" s="417">
        <v>3.00957993E-2</v>
      </c>
      <c r="AN1030" s="418">
        <v>1.8950911715000001E-2</v>
      </c>
      <c r="AO1030" s="437">
        <v>0.10597324121939919</v>
      </c>
      <c r="AP1030" s="417">
        <v>9.5109509999999994E-2</v>
      </c>
      <c r="AQ1030" s="418">
        <v>6.1846183999999998E-2</v>
      </c>
      <c r="AR1030" s="440">
        <v>6.1846183999999998E-2</v>
      </c>
      <c r="AS1030" s="422"/>
      <c r="AT1030" s="423"/>
      <c r="AU1030" s="423"/>
    </row>
    <row r="1031" spans="1:47" x14ac:dyDescent="0.2">
      <c r="A1031" s="231">
        <v>2000</v>
      </c>
      <c r="B1031" s="232">
        <v>27</v>
      </c>
      <c r="C1031" s="417">
        <v>2.4157565499999998</v>
      </c>
      <c r="D1031" s="418">
        <v>0.89200979049999995</v>
      </c>
      <c r="E1031" s="437">
        <v>5.6389640598196911</v>
      </c>
      <c r="F1031" s="417">
        <v>0.77966827000000005</v>
      </c>
      <c r="G1031" s="418">
        <v>0.36834205549999999</v>
      </c>
      <c r="H1031" s="437">
        <v>1.3639458573898748</v>
      </c>
      <c r="I1031" s="417">
        <v>1.7204025199999999</v>
      </c>
      <c r="J1031" s="418">
        <v>2.2081894425000002</v>
      </c>
      <c r="K1031" s="437">
        <v>6.0914563695989106</v>
      </c>
      <c r="L1031" s="420"/>
      <c r="M1031" s="421"/>
      <c r="N1031" s="437">
        <v>5.9307335110499616E-3</v>
      </c>
      <c r="O1031" s="417">
        <v>9.4809480000000002E-2</v>
      </c>
      <c r="P1031" s="418">
        <v>6.1641163499999999E-2</v>
      </c>
      <c r="Q1031" s="437">
        <v>0.36142348984210965</v>
      </c>
      <c r="R1031" s="422"/>
      <c r="S1031" s="423"/>
      <c r="T1031" s="437">
        <v>771.9695588429048</v>
      </c>
      <c r="U1031" s="417">
        <v>6.1297467071935155E-4</v>
      </c>
      <c r="V1031" s="418">
        <v>8.5430352921310362E-4</v>
      </c>
      <c r="W1031" s="437">
        <v>2.7434470202993408E-3</v>
      </c>
      <c r="X1031" s="417">
        <v>7.2521479229989872E-4</v>
      </c>
      <c r="Y1031" s="418">
        <v>1.0107279635258358E-3</v>
      </c>
      <c r="Z1031" s="437">
        <v>3.995071411644114E-3</v>
      </c>
      <c r="AA1031" s="417">
        <v>9.5900758999999999E-3</v>
      </c>
      <c r="AB1031" s="418">
        <v>6.4823910600000003E-3</v>
      </c>
      <c r="AC1031" s="437">
        <v>4.8187870335493627E-2</v>
      </c>
      <c r="AD1031" s="417">
        <v>2.7287536999999998E-3</v>
      </c>
      <c r="AE1031" s="418">
        <v>1.30761994E-3</v>
      </c>
      <c r="AF1031" s="437">
        <v>8.9734066666747412E-3</v>
      </c>
      <c r="AG1031" s="417">
        <v>1.55938676E-2</v>
      </c>
      <c r="AH1031" s="418">
        <v>6.3858906200000001E-3</v>
      </c>
      <c r="AI1031" s="437">
        <v>1.0618289142369916E-2</v>
      </c>
      <c r="AJ1031" s="417">
        <v>7.0167661000000003E-3</v>
      </c>
      <c r="AK1031" s="418">
        <v>3.0308223850000001E-3</v>
      </c>
      <c r="AL1031" s="437">
        <v>3.9540407884287978E-3</v>
      </c>
      <c r="AM1031" s="417">
        <v>3.00957993E-2</v>
      </c>
      <c r="AN1031" s="418">
        <v>1.8950911715000001E-2</v>
      </c>
      <c r="AO1031" s="437">
        <v>0.10600780538131763</v>
      </c>
      <c r="AP1031" s="417">
        <v>9.5109509999999994E-2</v>
      </c>
      <c r="AQ1031" s="418">
        <v>6.1846183999999998E-2</v>
      </c>
      <c r="AR1031" s="440">
        <v>6.1846183999999998E-2</v>
      </c>
      <c r="AS1031" s="422"/>
      <c r="AT1031" s="423"/>
      <c r="AU1031" s="423"/>
    </row>
    <row r="1032" spans="1:47" x14ac:dyDescent="0.2">
      <c r="A1032" s="231">
        <v>2000</v>
      </c>
      <c r="B1032" s="232">
        <v>28</v>
      </c>
      <c r="C1032" s="417">
        <v>2.4157565499999998</v>
      </c>
      <c r="D1032" s="418">
        <v>0.89200979049999995</v>
      </c>
      <c r="E1032" s="437">
        <v>5.6389787332638397</v>
      </c>
      <c r="F1032" s="417">
        <v>0.77966827000000005</v>
      </c>
      <c r="G1032" s="418">
        <v>0.36834205549999999</v>
      </c>
      <c r="H1032" s="437">
        <v>1.3639543430019394</v>
      </c>
      <c r="I1032" s="417">
        <v>1.7204025199999999</v>
      </c>
      <c r="J1032" s="418">
        <v>2.2081894425000002</v>
      </c>
      <c r="K1032" s="437">
        <v>6.0914873551197131</v>
      </c>
      <c r="L1032" s="420"/>
      <c r="M1032" s="421"/>
      <c r="N1032" s="437">
        <v>5.9307516385043472E-3</v>
      </c>
      <c r="O1032" s="417">
        <v>9.4809480000000002E-2</v>
      </c>
      <c r="P1032" s="418">
        <v>6.1641163499999999E-2</v>
      </c>
      <c r="Q1032" s="437">
        <v>0.36142477617729796</v>
      </c>
      <c r="R1032" s="422"/>
      <c r="S1032" s="423"/>
      <c r="T1032" s="437">
        <v>771.95729621173666</v>
      </c>
      <c r="U1032" s="417">
        <v>6.1297467071935155E-4</v>
      </c>
      <c r="V1032" s="418">
        <v>8.5430352921310362E-4</v>
      </c>
      <c r="W1032" s="437">
        <v>2.7434618917069509E-3</v>
      </c>
      <c r="X1032" s="417">
        <v>7.2521479229989872E-4</v>
      </c>
      <c r="Y1032" s="418">
        <v>1.0107279635258358E-3</v>
      </c>
      <c r="Z1032" s="437">
        <v>3.9951170774877396E-3</v>
      </c>
      <c r="AA1032" s="417">
        <v>9.5900758999999999E-3</v>
      </c>
      <c r="AB1032" s="418">
        <v>6.4823910600000003E-3</v>
      </c>
      <c r="AC1032" s="437">
        <v>4.8188143195662725E-2</v>
      </c>
      <c r="AD1032" s="417">
        <v>2.7287536999999998E-3</v>
      </c>
      <c r="AE1032" s="418">
        <v>1.30761994E-3</v>
      </c>
      <c r="AF1032" s="437">
        <v>8.9734677973572399E-3</v>
      </c>
      <c r="AG1032" s="417">
        <v>1.55938676E-2</v>
      </c>
      <c r="AH1032" s="418">
        <v>6.3858906200000001E-3</v>
      </c>
      <c r="AI1032" s="437">
        <v>1.0618322091854629E-2</v>
      </c>
      <c r="AJ1032" s="417">
        <v>7.0167661000000003E-3</v>
      </c>
      <c r="AK1032" s="418">
        <v>3.0308223850000001E-3</v>
      </c>
      <c r="AL1032" s="437">
        <v>3.9540574400125155E-3</v>
      </c>
      <c r="AM1032" s="417">
        <v>3.00957993E-2</v>
      </c>
      <c r="AN1032" s="418">
        <v>1.8950911715000001E-2</v>
      </c>
      <c r="AO1032" s="437">
        <v>0.10600856516064794</v>
      </c>
      <c r="AP1032" s="417">
        <v>9.5109509999999994E-2</v>
      </c>
      <c r="AQ1032" s="418">
        <v>6.1846183999999998E-2</v>
      </c>
      <c r="AR1032" s="440">
        <v>6.1846183999999998E-2</v>
      </c>
      <c r="AS1032" s="422"/>
      <c r="AT1032" s="423"/>
      <c r="AU1032" s="423"/>
    </row>
    <row r="1033" spans="1:47" x14ac:dyDescent="0.2">
      <c r="A1033" s="231">
        <v>2000</v>
      </c>
      <c r="B1033" s="232">
        <v>29</v>
      </c>
      <c r="C1033" s="417">
        <v>2.4157565499999998</v>
      </c>
      <c r="D1033" s="418">
        <v>0.89200979049999995</v>
      </c>
      <c r="E1033" s="437">
        <v>5.638895147163657</v>
      </c>
      <c r="F1033" s="417">
        <v>0.77966827000000005</v>
      </c>
      <c r="G1033" s="418">
        <v>0.36834205549999999</v>
      </c>
      <c r="H1033" s="437">
        <v>1.3638949152147719</v>
      </c>
      <c r="I1033" s="417">
        <v>1.7204025199999999</v>
      </c>
      <c r="J1033" s="418">
        <v>2.2081894425000002</v>
      </c>
      <c r="K1033" s="437">
        <v>6.0913337771308544</v>
      </c>
      <c r="L1033" s="420"/>
      <c r="M1033" s="421"/>
      <c r="N1033" s="437">
        <v>5.9306093718095839E-3</v>
      </c>
      <c r="O1033" s="417">
        <v>9.4809480000000002E-2</v>
      </c>
      <c r="P1033" s="418">
        <v>6.1641163499999999E-2</v>
      </c>
      <c r="Q1033" s="437">
        <v>0.36142117634826376</v>
      </c>
      <c r="R1033" s="422"/>
      <c r="S1033" s="423"/>
      <c r="T1033" s="437">
        <v>771.93271419224027</v>
      </c>
      <c r="U1033" s="417">
        <v>6.1297467071935155E-4</v>
      </c>
      <c r="V1033" s="418">
        <v>8.5430352921310362E-4</v>
      </c>
      <c r="W1033" s="437">
        <v>2.7433470982209484E-3</v>
      </c>
      <c r="X1033" s="417">
        <v>7.2521479229989872E-4</v>
      </c>
      <c r="Y1033" s="418">
        <v>1.0107279635258358E-3</v>
      </c>
      <c r="Z1033" s="437">
        <v>3.9945800978901909E-3</v>
      </c>
      <c r="AA1033" s="417">
        <v>9.5900758999999999E-3</v>
      </c>
      <c r="AB1033" s="418">
        <v>6.4823910600000003E-3</v>
      </c>
      <c r="AC1033" s="437">
        <v>4.818612560584333E-2</v>
      </c>
      <c r="AD1033" s="417">
        <v>2.7287536999999998E-3</v>
      </c>
      <c r="AE1033" s="418">
        <v>1.30761994E-3</v>
      </c>
      <c r="AF1033" s="437">
        <v>8.9730818125805262E-3</v>
      </c>
      <c r="AG1033" s="417">
        <v>1.55938676E-2</v>
      </c>
      <c r="AH1033" s="418">
        <v>6.3858906200000001E-3</v>
      </c>
      <c r="AI1033" s="437">
        <v>1.0617898525199143E-2</v>
      </c>
      <c r="AJ1033" s="417">
        <v>7.0167661000000003E-3</v>
      </c>
      <c r="AK1033" s="418">
        <v>3.0308223850000001E-3</v>
      </c>
      <c r="AL1033" s="437">
        <v>3.9538912604526249E-3</v>
      </c>
      <c r="AM1033" s="417">
        <v>3.00957993E-2</v>
      </c>
      <c r="AN1033" s="418">
        <v>1.8950911715000001E-2</v>
      </c>
      <c r="AO1033" s="437">
        <v>0.10600386581473464</v>
      </c>
      <c r="AP1033" s="417">
        <v>9.5109509999999994E-2</v>
      </c>
      <c r="AQ1033" s="418">
        <v>6.1846183999999998E-2</v>
      </c>
      <c r="AR1033" s="440">
        <v>6.1846183999999998E-2</v>
      </c>
      <c r="AS1033" s="422"/>
      <c r="AT1033" s="423"/>
      <c r="AU1033" s="423"/>
    </row>
    <row r="1034" spans="1:47" x14ac:dyDescent="0.2">
      <c r="A1034" s="231">
        <v>2000</v>
      </c>
      <c r="B1034" s="232">
        <v>30</v>
      </c>
      <c r="C1034" s="417">
        <v>2.4157565499999998</v>
      </c>
      <c r="D1034" s="418">
        <v>0.89200979049999995</v>
      </c>
      <c r="E1034" s="437">
        <v>5.6387675084034168</v>
      </c>
      <c r="F1034" s="417">
        <v>0.77966827000000005</v>
      </c>
      <c r="G1034" s="418">
        <v>0.36834205549999999</v>
      </c>
      <c r="H1034" s="437">
        <v>1.3637961555700249</v>
      </c>
      <c r="I1034" s="417">
        <v>1.7204025199999999</v>
      </c>
      <c r="J1034" s="418">
        <v>2.2081894425000002</v>
      </c>
      <c r="K1034" s="437">
        <v>6.0910739142045189</v>
      </c>
      <c r="L1034" s="420"/>
      <c r="M1034" s="421"/>
      <c r="N1034" s="437">
        <v>5.9303899540887328E-3</v>
      </c>
      <c r="O1034" s="417">
        <v>9.4809480000000002E-2</v>
      </c>
      <c r="P1034" s="418">
        <v>6.1641163499999999E-2</v>
      </c>
      <c r="Q1034" s="437">
        <v>0.36141595580486752</v>
      </c>
      <c r="R1034" s="422"/>
      <c r="S1034" s="423"/>
      <c r="T1034" s="437">
        <v>771.90428816728945</v>
      </c>
      <c r="U1034" s="417">
        <v>6.1297467071935155E-4</v>
      </c>
      <c r="V1034" s="418">
        <v>8.5430352921310362E-4</v>
      </c>
      <c r="W1034" s="437">
        <v>2.7431464834274128E-3</v>
      </c>
      <c r="X1034" s="417">
        <v>7.2521479229989872E-4</v>
      </c>
      <c r="Y1034" s="418">
        <v>1.0107279635258358E-3</v>
      </c>
      <c r="Z1034" s="437">
        <v>3.9936026412656445E-3</v>
      </c>
      <c r="AA1034" s="417">
        <v>9.5900758999999999E-3</v>
      </c>
      <c r="AB1034" s="418">
        <v>6.4823910600000003E-3</v>
      </c>
      <c r="AC1034" s="437">
        <v>4.8182615822592867E-2</v>
      </c>
      <c r="AD1034" s="417">
        <v>2.7287536999999998E-3</v>
      </c>
      <c r="AE1034" s="418">
        <v>1.30761994E-3</v>
      </c>
      <c r="AF1034" s="437">
        <v>8.9724326775460859E-3</v>
      </c>
      <c r="AG1034" s="417">
        <v>1.55938676E-2</v>
      </c>
      <c r="AH1034" s="418">
        <v>6.3858906200000001E-3</v>
      </c>
      <c r="AI1034" s="437">
        <v>1.0617114615841434E-2</v>
      </c>
      <c r="AJ1034" s="417">
        <v>7.0167661000000003E-3</v>
      </c>
      <c r="AK1034" s="418">
        <v>3.0308223850000001E-3</v>
      </c>
      <c r="AL1034" s="437">
        <v>3.9536092259507541E-3</v>
      </c>
      <c r="AM1034" s="417">
        <v>3.00957993E-2</v>
      </c>
      <c r="AN1034" s="418">
        <v>1.8950911715000001E-2</v>
      </c>
      <c r="AO1034" s="437">
        <v>0.10599619520930011</v>
      </c>
      <c r="AP1034" s="417">
        <v>9.5109509999999994E-2</v>
      </c>
      <c r="AQ1034" s="418">
        <v>6.1846183999999998E-2</v>
      </c>
      <c r="AR1034" s="440">
        <v>6.1846183999999998E-2</v>
      </c>
      <c r="AS1034" s="422"/>
      <c r="AT1034" s="423"/>
      <c r="AU1034" s="423"/>
    </row>
    <row r="1035" spans="1:47" x14ac:dyDescent="0.2">
      <c r="A1035" s="231">
        <v>2000</v>
      </c>
      <c r="B1035" s="232">
        <v>31</v>
      </c>
      <c r="C1035" s="417">
        <v>2.4157565499999998</v>
      </c>
      <c r="D1035" s="418">
        <v>0.89200979049999995</v>
      </c>
      <c r="E1035" s="437">
        <v>5.6386356224283869</v>
      </c>
      <c r="F1035" s="417">
        <v>0.77966827000000005</v>
      </c>
      <c r="G1035" s="418">
        <v>0.36834205549999999</v>
      </c>
      <c r="H1035" s="437">
        <v>1.3636686009619483</v>
      </c>
      <c r="I1035" s="417">
        <v>1.7204025199999999</v>
      </c>
      <c r="J1035" s="418">
        <v>2.2081894425000002</v>
      </c>
      <c r="K1035" s="437">
        <v>6.090876440919291</v>
      </c>
      <c r="L1035" s="420"/>
      <c r="M1035" s="421"/>
      <c r="N1035" s="437">
        <v>5.9302182843041056E-3</v>
      </c>
      <c r="O1035" s="417">
        <v>9.4809480000000002E-2</v>
      </c>
      <c r="P1035" s="418">
        <v>6.1641163499999999E-2</v>
      </c>
      <c r="Q1035" s="437">
        <v>0.36141527597075895</v>
      </c>
      <c r="R1035" s="422"/>
      <c r="S1035" s="423"/>
      <c r="T1035" s="437">
        <v>771.87828289678282</v>
      </c>
      <c r="U1035" s="417">
        <v>6.1297467071935155E-4</v>
      </c>
      <c r="V1035" s="418">
        <v>8.5430352921310362E-4</v>
      </c>
      <c r="W1035" s="437">
        <v>2.7430556551432685E-3</v>
      </c>
      <c r="X1035" s="417">
        <v>7.2521479229989872E-4</v>
      </c>
      <c r="Y1035" s="418">
        <v>1.0107279635258358E-3</v>
      </c>
      <c r="Z1035" s="437">
        <v>3.9922748287428093E-3</v>
      </c>
      <c r="AA1035" s="417">
        <v>9.5900758999999999E-3</v>
      </c>
      <c r="AB1035" s="418">
        <v>6.4823910600000003E-3</v>
      </c>
      <c r="AC1035" s="437">
        <v>4.8178176147468749E-2</v>
      </c>
      <c r="AD1035" s="417">
        <v>2.7287536999999998E-3</v>
      </c>
      <c r="AE1035" s="418">
        <v>1.30761994E-3</v>
      </c>
      <c r="AF1035" s="437">
        <v>8.9716006215742744E-3</v>
      </c>
      <c r="AG1035" s="417">
        <v>1.55938676E-2</v>
      </c>
      <c r="AH1035" s="418">
        <v>6.3858906200000001E-3</v>
      </c>
      <c r="AI1035" s="437">
        <v>1.0616128877474333E-2</v>
      </c>
      <c r="AJ1035" s="417">
        <v>7.0167661000000003E-3</v>
      </c>
      <c r="AK1035" s="418">
        <v>3.0308223850000001E-3</v>
      </c>
      <c r="AL1035" s="437">
        <v>3.9532384956410538E-3</v>
      </c>
      <c r="AM1035" s="417">
        <v>3.00957993E-2</v>
      </c>
      <c r="AN1035" s="418">
        <v>1.8950911715000001E-2</v>
      </c>
      <c r="AO1035" s="437">
        <v>0.10598641819520503</v>
      </c>
      <c r="AP1035" s="417">
        <v>9.5109509999999994E-2</v>
      </c>
      <c r="AQ1035" s="418">
        <v>6.1846183999999998E-2</v>
      </c>
      <c r="AR1035" s="440">
        <v>6.1846183999999998E-2</v>
      </c>
      <c r="AS1035" s="422"/>
      <c r="AT1035" s="423"/>
      <c r="AU1035" s="423"/>
    </row>
    <row r="1036" spans="1:47" x14ac:dyDescent="0.2">
      <c r="A1036" s="231">
        <v>2000</v>
      </c>
      <c r="B1036" s="232">
        <v>32</v>
      </c>
      <c r="C1036" s="417">
        <v>2.4157565499999998</v>
      </c>
      <c r="D1036" s="418">
        <v>0.89200979049999995</v>
      </c>
      <c r="E1036" s="419">
        <v>5.6386356224283869</v>
      </c>
      <c r="F1036" s="417">
        <v>0.77966827000000005</v>
      </c>
      <c r="G1036" s="418">
        <v>0.36834205549999999</v>
      </c>
      <c r="H1036" s="419">
        <v>1.3636686009619483</v>
      </c>
      <c r="I1036" s="417">
        <v>1.7204025199999999</v>
      </c>
      <c r="J1036" s="418">
        <v>2.2081894425000002</v>
      </c>
      <c r="K1036" s="419">
        <v>6.090876440919291</v>
      </c>
      <c r="L1036" s="420"/>
      <c r="M1036" s="421"/>
      <c r="N1036" s="419">
        <v>5.9302182843041056E-3</v>
      </c>
      <c r="O1036" s="417">
        <v>9.4809480000000002E-2</v>
      </c>
      <c r="P1036" s="418">
        <v>6.1641163499999999E-2</v>
      </c>
      <c r="Q1036" s="419">
        <v>0.36141527597075895</v>
      </c>
      <c r="R1036" s="425"/>
      <c r="S1036" s="426"/>
      <c r="T1036" s="419">
        <v>771.87828289678282</v>
      </c>
      <c r="U1036" s="417">
        <v>6.1297467071935155E-4</v>
      </c>
      <c r="V1036" s="418">
        <v>8.5430352921310362E-4</v>
      </c>
      <c r="W1036" s="419">
        <v>2.7430556551432685E-3</v>
      </c>
      <c r="X1036" s="417">
        <v>7.2521479229989872E-4</v>
      </c>
      <c r="Y1036" s="418">
        <v>1.0107279635258358E-3</v>
      </c>
      <c r="Z1036" s="419">
        <v>3.9922748287428093E-3</v>
      </c>
      <c r="AA1036" s="417">
        <v>9.5900758999999999E-3</v>
      </c>
      <c r="AB1036" s="418">
        <v>6.4823910600000003E-3</v>
      </c>
      <c r="AC1036" s="419">
        <v>4.8178176147468749E-2</v>
      </c>
      <c r="AD1036" s="417">
        <v>2.7287536999999998E-3</v>
      </c>
      <c r="AE1036" s="418">
        <v>1.30761994E-3</v>
      </c>
      <c r="AF1036" s="419">
        <v>8.9716006215742744E-3</v>
      </c>
      <c r="AG1036" s="417">
        <v>1.55938676E-2</v>
      </c>
      <c r="AH1036" s="418">
        <v>6.3858906200000001E-3</v>
      </c>
      <c r="AI1036" s="419">
        <v>1.0616128877474333E-2</v>
      </c>
      <c r="AJ1036" s="417">
        <v>7.0167661000000003E-3</v>
      </c>
      <c r="AK1036" s="418">
        <v>3.0308223850000001E-3</v>
      </c>
      <c r="AL1036" s="419">
        <v>3.9532384956410538E-3</v>
      </c>
      <c r="AM1036" s="417">
        <v>3.00957993E-2</v>
      </c>
      <c r="AN1036" s="418">
        <v>1.8950911715000001E-2</v>
      </c>
      <c r="AO1036" s="419">
        <v>0.10598641819520503</v>
      </c>
      <c r="AP1036" s="417">
        <v>9.5109509999999994E-2</v>
      </c>
      <c r="AQ1036" s="418">
        <v>6.1846183999999998E-2</v>
      </c>
      <c r="AR1036" s="440">
        <v>6.1846183999999998E-2</v>
      </c>
      <c r="AS1036" s="425"/>
      <c r="AT1036" s="426"/>
      <c r="AU1036" s="426"/>
    </row>
    <row r="1037" spans="1:47" x14ac:dyDescent="0.2">
      <c r="A1037" s="231">
        <v>2000</v>
      </c>
      <c r="B1037" s="232">
        <v>33</v>
      </c>
      <c r="C1037" s="417">
        <v>2.4157565499999998</v>
      </c>
      <c r="D1037" s="418">
        <v>0.89200979049999995</v>
      </c>
      <c r="E1037" s="419">
        <v>5.6386356224283869</v>
      </c>
      <c r="F1037" s="417">
        <v>0.77966827000000005</v>
      </c>
      <c r="G1037" s="418">
        <v>0.36834205549999999</v>
      </c>
      <c r="H1037" s="419">
        <v>1.3636686009619483</v>
      </c>
      <c r="I1037" s="417">
        <v>1.7204025199999999</v>
      </c>
      <c r="J1037" s="418">
        <v>2.2081894425000002</v>
      </c>
      <c r="K1037" s="419">
        <v>6.090876440919291</v>
      </c>
      <c r="L1037" s="420"/>
      <c r="M1037" s="421"/>
      <c r="N1037" s="419">
        <v>5.9302182843041056E-3</v>
      </c>
      <c r="O1037" s="417">
        <v>9.4809480000000002E-2</v>
      </c>
      <c r="P1037" s="418">
        <v>6.1641163499999999E-2</v>
      </c>
      <c r="Q1037" s="419">
        <v>0.36141527597075895</v>
      </c>
      <c r="R1037" s="425"/>
      <c r="S1037" s="426"/>
      <c r="T1037" s="419">
        <v>771.87828289678282</v>
      </c>
      <c r="U1037" s="417">
        <v>6.1297467071935155E-4</v>
      </c>
      <c r="V1037" s="418">
        <v>8.5430352921310362E-4</v>
      </c>
      <c r="W1037" s="419">
        <v>2.7430556551432685E-3</v>
      </c>
      <c r="X1037" s="417">
        <v>7.2521479229989872E-4</v>
      </c>
      <c r="Y1037" s="418">
        <v>1.0107279635258358E-3</v>
      </c>
      <c r="Z1037" s="419">
        <v>3.9922748287428093E-3</v>
      </c>
      <c r="AA1037" s="417">
        <v>9.5900758999999999E-3</v>
      </c>
      <c r="AB1037" s="418">
        <v>6.4823910600000003E-3</v>
      </c>
      <c r="AC1037" s="419">
        <v>4.8178176147468749E-2</v>
      </c>
      <c r="AD1037" s="417">
        <v>2.7287536999999998E-3</v>
      </c>
      <c r="AE1037" s="418">
        <v>1.30761994E-3</v>
      </c>
      <c r="AF1037" s="419">
        <v>8.9716006215742744E-3</v>
      </c>
      <c r="AG1037" s="417">
        <v>1.55938676E-2</v>
      </c>
      <c r="AH1037" s="418">
        <v>6.3858906200000001E-3</v>
      </c>
      <c r="AI1037" s="419">
        <v>1.0616128877474333E-2</v>
      </c>
      <c r="AJ1037" s="417">
        <v>7.0167661000000003E-3</v>
      </c>
      <c r="AK1037" s="418">
        <v>3.0308223850000001E-3</v>
      </c>
      <c r="AL1037" s="419">
        <v>3.9532384956410538E-3</v>
      </c>
      <c r="AM1037" s="417">
        <v>3.00957993E-2</v>
      </c>
      <c r="AN1037" s="418">
        <v>1.8950911715000001E-2</v>
      </c>
      <c r="AO1037" s="419">
        <v>0.10598641819520503</v>
      </c>
      <c r="AP1037" s="417">
        <v>9.5109509999999994E-2</v>
      </c>
      <c r="AQ1037" s="418">
        <v>6.1846183999999998E-2</v>
      </c>
      <c r="AR1037" s="440">
        <v>6.1846183999999998E-2</v>
      </c>
      <c r="AS1037" s="425"/>
      <c r="AT1037" s="426"/>
      <c r="AU1037" s="426"/>
    </row>
    <row r="1038" spans="1:47" x14ac:dyDescent="0.2">
      <c r="A1038" s="231">
        <v>2000</v>
      </c>
      <c r="B1038" s="232">
        <v>34</v>
      </c>
      <c r="C1038" s="417">
        <v>2.4157565499999998</v>
      </c>
      <c r="D1038" s="418">
        <v>0.89200979049999995</v>
      </c>
      <c r="E1038" s="419">
        <v>5.6386356224283869</v>
      </c>
      <c r="F1038" s="417">
        <v>0.77966827000000005</v>
      </c>
      <c r="G1038" s="418">
        <v>0.36834205549999999</v>
      </c>
      <c r="H1038" s="419">
        <v>1.3636686009619483</v>
      </c>
      <c r="I1038" s="417">
        <v>1.7204025199999999</v>
      </c>
      <c r="J1038" s="418">
        <v>2.2081894425000002</v>
      </c>
      <c r="K1038" s="419">
        <v>6.090876440919291</v>
      </c>
      <c r="L1038" s="420"/>
      <c r="M1038" s="421"/>
      <c r="N1038" s="419">
        <v>5.9302182843041056E-3</v>
      </c>
      <c r="O1038" s="417">
        <v>9.4809480000000002E-2</v>
      </c>
      <c r="P1038" s="418">
        <v>6.1641163499999999E-2</v>
      </c>
      <c r="Q1038" s="419">
        <v>0.36141527597075895</v>
      </c>
      <c r="R1038" s="425"/>
      <c r="S1038" s="426"/>
      <c r="T1038" s="419">
        <v>771.87828289678282</v>
      </c>
      <c r="U1038" s="417">
        <v>6.1297467071935155E-4</v>
      </c>
      <c r="V1038" s="418">
        <v>8.5430352921310362E-4</v>
      </c>
      <c r="W1038" s="419">
        <v>2.7430556551432685E-3</v>
      </c>
      <c r="X1038" s="417">
        <v>7.2521479229989872E-4</v>
      </c>
      <c r="Y1038" s="418">
        <v>1.0107279635258358E-3</v>
      </c>
      <c r="Z1038" s="419">
        <v>3.9922748287428093E-3</v>
      </c>
      <c r="AA1038" s="417">
        <v>9.5900758999999999E-3</v>
      </c>
      <c r="AB1038" s="418">
        <v>6.4823910600000003E-3</v>
      </c>
      <c r="AC1038" s="419">
        <v>4.8178176147468749E-2</v>
      </c>
      <c r="AD1038" s="417">
        <v>2.7287536999999998E-3</v>
      </c>
      <c r="AE1038" s="418">
        <v>1.30761994E-3</v>
      </c>
      <c r="AF1038" s="419">
        <v>8.9716006215742744E-3</v>
      </c>
      <c r="AG1038" s="417">
        <v>1.55938676E-2</v>
      </c>
      <c r="AH1038" s="418">
        <v>6.3858906200000001E-3</v>
      </c>
      <c r="AI1038" s="419">
        <v>1.0616128877474333E-2</v>
      </c>
      <c r="AJ1038" s="417">
        <v>7.0167661000000003E-3</v>
      </c>
      <c r="AK1038" s="418">
        <v>3.0308223850000001E-3</v>
      </c>
      <c r="AL1038" s="419">
        <v>3.9532384956410538E-3</v>
      </c>
      <c r="AM1038" s="417">
        <v>3.00957993E-2</v>
      </c>
      <c r="AN1038" s="418">
        <v>1.8950911715000001E-2</v>
      </c>
      <c r="AO1038" s="419">
        <v>0.10598641819520503</v>
      </c>
      <c r="AP1038" s="417">
        <v>9.5109509999999994E-2</v>
      </c>
      <c r="AQ1038" s="418">
        <v>6.1846183999999998E-2</v>
      </c>
      <c r="AR1038" s="440">
        <v>6.1846183999999998E-2</v>
      </c>
      <c r="AS1038" s="425"/>
      <c r="AT1038" s="426"/>
      <c r="AU1038" s="426"/>
    </row>
    <row r="1039" spans="1:47" x14ac:dyDescent="0.2">
      <c r="A1039" s="231">
        <v>2000</v>
      </c>
      <c r="B1039" s="232">
        <v>35</v>
      </c>
      <c r="C1039" s="417">
        <v>2.4157565499999998</v>
      </c>
      <c r="D1039" s="418">
        <v>0.89200979049999995</v>
      </c>
      <c r="E1039" s="419">
        <v>5.6386356224283869</v>
      </c>
      <c r="F1039" s="417">
        <v>0.77966827000000005</v>
      </c>
      <c r="G1039" s="418">
        <v>0.36834205549999999</v>
      </c>
      <c r="H1039" s="419">
        <v>1.3636686009619483</v>
      </c>
      <c r="I1039" s="417">
        <v>1.7204025199999999</v>
      </c>
      <c r="J1039" s="418">
        <v>2.2081894425000002</v>
      </c>
      <c r="K1039" s="419">
        <v>6.090876440919291</v>
      </c>
      <c r="L1039" s="420"/>
      <c r="M1039" s="421"/>
      <c r="N1039" s="419">
        <v>5.9302182843041056E-3</v>
      </c>
      <c r="O1039" s="417">
        <v>9.4809480000000002E-2</v>
      </c>
      <c r="P1039" s="418">
        <v>6.1641163499999999E-2</v>
      </c>
      <c r="Q1039" s="419">
        <v>0.36141527597075895</v>
      </c>
      <c r="R1039" s="425"/>
      <c r="S1039" s="426"/>
      <c r="T1039" s="419">
        <v>771.87828289678282</v>
      </c>
      <c r="U1039" s="417">
        <v>6.1297467071935155E-4</v>
      </c>
      <c r="V1039" s="418">
        <v>8.5430352921310362E-4</v>
      </c>
      <c r="W1039" s="419">
        <v>2.7430556551432685E-3</v>
      </c>
      <c r="X1039" s="417">
        <v>7.2521479229989872E-4</v>
      </c>
      <c r="Y1039" s="418">
        <v>1.0107279635258358E-3</v>
      </c>
      <c r="Z1039" s="419">
        <v>3.9922748287428093E-3</v>
      </c>
      <c r="AA1039" s="417">
        <v>9.5900758999999999E-3</v>
      </c>
      <c r="AB1039" s="418">
        <v>6.4823910600000003E-3</v>
      </c>
      <c r="AC1039" s="419">
        <v>4.8178176147468749E-2</v>
      </c>
      <c r="AD1039" s="417">
        <v>2.7287536999999998E-3</v>
      </c>
      <c r="AE1039" s="418">
        <v>1.30761994E-3</v>
      </c>
      <c r="AF1039" s="419">
        <v>8.9716006215742744E-3</v>
      </c>
      <c r="AG1039" s="417">
        <v>1.55938676E-2</v>
      </c>
      <c r="AH1039" s="418">
        <v>6.3858906200000001E-3</v>
      </c>
      <c r="AI1039" s="419">
        <v>1.0616128877474333E-2</v>
      </c>
      <c r="AJ1039" s="417">
        <v>7.0167661000000003E-3</v>
      </c>
      <c r="AK1039" s="418">
        <v>3.0308223850000001E-3</v>
      </c>
      <c r="AL1039" s="419">
        <v>3.9532384956410538E-3</v>
      </c>
      <c r="AM1039" s="417">
        <v>3.00957993E-2</v>
      </c>
      <c r="AN1039" s="418">
        <v>1.8950911715000001E-2</v>
      </c>
      <c r="AO1039" s="419">
        <v>0.10598641819520503</v>
      </c>
      <c r="AP1039" s="417">
        <v>9.5109509999999994E-2</v>
      </c>
      <c r="AQ1039" s="418">
        <v>6.1846183999999998E-2</v>
      </c>
      <c r="AR1039" s="440">
        <v>6.1846183999999998E-2</v>
      </c>
      <c r="AS1039" s="425"/>
      <c r="AT1039" s="426"/>
      <c r="AU1039" s="426"/>
    </row>
    <row r="1040" spans="1:47" x14ac:dyDescent="0.2">
      <c r="A1040" s="231">
        <v>2000</v>
      </c>
      <c r="B1040" s="232">
        <v>36</v>
      </c>
      <c r="C1040" s="417">
        <v>2.4157565499999998</v>
      </c>
      <c r="D1040" s="418">
        <v>0.89200979049999995</v>
      </c>
      <c r="E1040" s="419">
        <v>5.6386356224283869</v>
      </c>
      <c r="F1040" s="417">
        <v>0.77966827000000005</v>
      </c>
      <c r="G1040" s="418">
        <v>0.36834205549999999</v>
      </c>
      <c r="H1040" s="419">
        <v>1.3636686009619483</v>
      </c>
      <c r="I1040" s="417">
        <v>1.7204025199999999</v>
      </c>
      <c r="J1040" s="418">
        <v>2.2081894425000002</v>
      </c>
      <c r="K1040" s="419">
        <v>6.090876440919291</v>
      </c>
      <c r="L1040" s="420"/>
      <c r="M1040" s="421"/>
      <c r="N1040" s="419">
        <v>5.9302182843041056E-3</v>
      </c>
      <c r="O1040" s="417">
        <v>9.4809480000000002E-2</v>
      </c>
      <c r="P1040" s="418">
        <v>6.1641163499999999E-2</v>
      </c>
      <c r="Q1040" s="419">
        <v>0.36141527597075895</v>
      </c>
      <c r="R1040" s="425"/>
      <c r="S1040" s="426"/>
      <c r="T1040" s="419">
        <v>771.87828289678282</v>
      </c>
      <c r="U1040" s="417">
        <v>6.1297467071935155E-4</v>
      </c>
      <c r="V1040" s="418">
        <v>8.5430352921310362E-4</v>
      </c>
      <c r="W1040" s="419">
        <v>2.7430556551432685E-3</v>
      </c>
      <c r="X1040" s="417">
        <v>7.2521479229989872E-4</v>
      </c>
      <c r="Y1040" s="418">
        <v>1.0107279635258358E-3</v>
      </c>
      <c r="Z1040" s="419">
        <v>3.9922748287428093E-3</v>
      </c>
      <c r="AA1040" s="417">
        <v>9.5900758999999999E-3</v>
      </c>
      <c r="AB1040" s="418">
        <v>6.4823910600000003E-3</v>
      </c>
      <c r="AC1040" s="419">
        <v>4.8178176147468749E-2</v>
      </c>
      <c r="AD1040" s="417">
        <v>2.7287536999999998E-3</v>
      </c>
      <c r="AE1040" s="418">
        <v>1.30761994E-3</v>
      </c>
      <c r="AF1040" s="419">
        <v>8.9716006215742744E-3</v>
      </c>
      <c r="AG1040" s="417">
        <v>1.55938676E-2</v>
      </c>
      <c r="AH1040" s="418">
        <v>6.3858906200000001E-3</v>
      </c>
      <c r="AI1040" s="419">
        <v>1.0616128877474333E-2</v>
      </c>
      <c r="AJ1040" s="417">
        <v>7.0167661000000003E-3</v>
      </c>
      <c r="AK1040" s="418">
        <v>3.0308223850000001E-3</v>
      </c>
      <c r="AL1040" s="419">
        <v>3.9532384956410538E-3</v>
      </c>
      <c r="AM1040" s="417">
        <v>3.00957993E-2</v>
      </c>
      <c r="AN1040" s="418">
        <v>1.8950911715000001E-2</v>
      </c>
      <c r="AO1040" s="419">
        <v>0.10598641819520503</v>
      </c>
      <c r="AP1040" s="417">
        <v>9.5109509999999994E-2</v>
      </c>
      <c r="AQ1040" s="418">
        <v>6.1846183999999998E-2</v>
      </c>
      <c r="AR1040" s="440">
        <v>6.1846183999999998E-2</v>
      </c>
      <c r="AS1040" s="425"/>
      <c r="AT1040" s="426"/>
      <c r="AU1040" s="426"/>
    </row>
    <row r="1041" spans="1:47" x14ac:dyDescent="0.2">
      <c r="A1041" s="231">
        <v>2000</v>
      </c>
      <c r="B1041" s="232">
        <v>37</v>
      </c>
      <c r="C1041" s="417">
        <v>2.4157565499999998</v>
      </c>
      <c r="D1041" s="418">
        <v>0.89200979049999995</v>
      </c>
      <c r="E1041" s="419">
        <v>5.6386356224283869</v>
      </c>
      <c r="F1041" s="417">
        <v>0.77966827000000005</v>
      </c>
      <c r="G1041" s="418">
        <v>0.36834205549999999</v>
      </c>
      <c r="H1041" s="419">
        <v>1.3636686009619483</v>
      </c>
      <c r="I1041" s="417">
        <v>1.7204025199999999</v>
      </c>
      <c r="J1041" s="418">
        <v>2.2081894425000002</v>
      </c>
      <c r="K1041" s="419">
        <v>6.090876440919291</v>
      </c>
      <c r="L1041" s="420"/>
      <c r="M1041" s="421"/>
      <c r="N1041" s="419">
        <v>5.9302182843041056E-3</v>
      </c>
      <c r="O1041" s="417">
        <v>9.4809480000000002E-2</v>
      </c>
      <c r="P1041" s="418">
        <v>6.1641163499999999E-2</v>
      </c>
      <c r="Q1041" s="419">
        <v>0.36141527597075895</v>
      </c>
      <c r="R1041" s="425"/>
      <c r="S1041" s="426"/>
      <c r="T1041" s="419">
        <v>771.87828289678282</v>
      </c>
      <c r="U1041" s="417">
        <v>6.1297467071935155E-4</v>
      </c>
      <c r="V1041" s="418">
        <v>8.5430352921310362E-4</v>
      </c>
      <c r="W1041" s="419">
        <v>2.7430556551432685E-3</v>
      </c>
      <c r="X1041" s="417">
        <v>7.2521479229989872E-4</v>
      </c>
      <c r="Y1041" s="418">
        <v>1.0107279635258358E-3</v>
      </c>
      <c r="Z1041" s="419">
        <v>3.9922748287428093E-3</v>
      </c>
      <c r="AA1041" s="417">
        <v>9.5900758999999999E-3</v>
      </c>
      <c r="AB1041" s="418">
        <v>6.4823910600000003E-3</v>
      </c>
      <c r="AC1041" s="419">
        <v>4.8178176147468749E-2</v>
      </c>
      <c r="AD1041" s="417">
        <v>2.7287536999999998E-3</v>
      </c>
      <c r="AE1041" s="418">
        <v>1.30761994E-3</v>
      </c>
      <c r="AF1041" s="419">
        <v>8.9716006215742744E-3</v>
      </c>
      <c r="AG1041" s="417">
        <v>1.55938676E-2</v>
      </c>
      <c r="AH1041" s="418">
        <v>6.3858906200000001E-3</v>
      </c>
      <c r="AI1041" s="419">
        <v>1.0616128877474333E-2</v>
      </c>
      <c r="AJ1041" s="417">
        <v>7.0167661000000003E-3</v>
      </c>
      <c r="AK1041" s="418">
        <v>3.0308223850000001E-3</v>
      </c>
      <c r="AL1041" s="419">
        <v>3.9532384956410538E-3</v>
      </c>
      <c r="AM1041" s="417">
        <v>3.00957993E-2</v>
      </c>
      <c r="AN1041" s="418">
        <v>1.8950911715000001E-2</v>
      </c>
      <c r="AO1041" s="419">
        <v>0.10598641819520503</v>
      </c>
      <c r="AP1041" s="417">
        <v>9.5109509999999994E-2</v>
      </c>
      <c r="AQ1041" s="418">
        <v>6.1846183999999998E-2</v>
      </c>
      <c r="AR1041" s="440">
        <v>6.1846183999999998E-2</v>
      </c>
      <c r="AS1041" s="425"/>
      <c r="AT1041" s="426"/>
      <c r="AU1041" s="426"/>
    </row>
    <row r="1042" spans="1:47" x14ac:dyDescent="0.2">
      <c r="A1042" s="231">
        <v>2000</v>
      </c>
      <c r="B1042" s="232">
        <v>38</v>
      </c>
      <c r="C1042" s="417">
        <v>2.4157565499999998</v>
      </c>
      <c r="D1042" s="418">
        <v>0.89200979049999995</v>
      </c>
      <c r="E1042" s="419">
        <v>5.6386356224283869</v>
      </c>
      <c r="F1042" s="417">
        <v>0.77966827000000005</v>
      </c>
      <c r="G1042" s="418">
        <v>0.36834205549999999</v>
      </c>
      <c r="H1042" s="419">
        <v>1.3636686009619483</v>
      </c>
      <c r="I1042" s="417">
        <v>1.7204025199999999</v>
      </c>
      <c r="J1042" s="418">
        <v>2.2081894425000002</v>
      </c>
      <c r="K1042" s="419">
        <v>6.090876440919291</v>
      </c>
      <c r="L1042" s="420"/>
      <c r="M1042" s="421"/>
      <c r="N1042" s="419">
        <v>5.9302182843041056E-3</v>
      </c>
      <c r="O1042" s="417">
        <v>9.4809480000000002E-2</v>
      </c>
      <c r="P1042" s="418">
        <v>6.1641163499999999E-2</v>
      </c>
      <c r="Q1042" s="419">
        <v>0.36141527597075895</v>
      </c>
      <c r="R1042" s="425"/>
      <c r="S1042" s="426"/>
      <c r="T1042" s="419">
        <v>771.87828289678282</v>
      </c>
      <c r="U1042" s="417">
        <v>6.1297467071935155E-4</v>
      </c>
      <c r="V1042" s="418">
        <v>8.5430352921310362E-4</v>
      </c>
      <c r="W1042" s="419">
        <v>2.7430556551432685E-3</v>
      </c>
      <c r="X1042" s="417">
        <v>7.2521479229989872E-4</v>
      </c>
      <c r="Y1042" s="418">
        <v>1.0107279635258358E-3</v>
      </c>
      <c r="Z1042" s="419">
        <v>3.9922748287428093E-3</v>
      </c>
      <c r="AA1042" s="417">
        <v>9.5900758999999999E-3</v>
      </c>
      <c r="AB1042" s="418">
        <v>6.4823910600000003E-3</v>
      </c>
      <c r="AC1042" s="419">
        <v>4.8178176147468749E-2</v>
      </c>
      <c r="AD1042" s="417">
        <v>2.7287536999999998E-3</v>
      </c>
      <c r="AE1042" s="418">
        <v>1.30761994E-3</v>
      </c>
      <c r="AF1042" s="419">
        <v>8.9716006215742744E-3</v>
      </c>
      <c r="AG1042" s="417">
        <v>1.55938676E-2</v>
      </c>
      <c r="AH1042" s="418">
        <v>6.3858906200000001E-3</v>
      </c>
      <c r="AI1042" s="419">
        <v>1.0616128877474333E-2</v>
      </c>
      <c r="AJ1042" s="417">
        <v>7.0167661000000003E-3</v>
      </c>
      <c r="AK1042" s="418">
        <v>3.0308223850000001E-3</v>
      </c>
      <c r="AL1042" s="419">
        <v>3.9532384956410538E-3</v>
      </c>
      <c r="AM1042" s="417">
        <v>3.00957993E-2</v>
      </c>
      <c r="AN1042" s="418">
        <v>1.8950911715000001E-2</v>
      </c>
      <c r="AO1042" s="419">
        <v>0.10598641819520503</v>
      </c>
      <c r="AP1042" s="417">
        <v>9.5109509999999994E-2</v>
      </c>
      <c r="AQ1042" s="418">
        <v>6.1846183999999998E-2</v>
      </c>
      <c r="AR1042" s="440">
        <v>6.1846183999999998E-2</v>
      </c>
      <c r="AS1042" s="425"/>
      <c r="AT1042" s="426"/>
      <c r="AU1042" s="426"/>
    </row>
    <row r="1043" spans="1:47" x14ac:dyDescent="0.2">
      <c r="A1043" s="231">
        <v>2000</v>
      </c>
      <c r="B1043" s="232">
        <v>39</v>
      </c>
      <c r="C1043" s="417">
        <v>2.4157565499999998</v>
      </c>
      <c r="D1043" s="418">
        <v>0.89200979049999995</v>
      </c>
      <c r="E1043" s="419">
        <v>5.6386356224283869</v>
      </c>
      <c r="F1043" s="417">
        <v>0.77966827000000005</v>
      </c>
      <c r="G1043" s="418">
        <v>0.36834205549999999</v>
      </c>
      <c r="H1043" s="419">
        <v>1.3636686009619483</v>
      </c>
      <c r="I1043" s="417">
        <v>1.7204025199999999</v>
      </c>
      <c r="J1043" s="418">
        <v>2.2081894425000002</v>
      </c>
      <c r="K1043" s="419">
        <v>6.090876440919291</v>
      </c>
      <c r="L1043" s="420"/>
      <c r="M1043" s="421"/>
      <c r="N1043" s="419">
        <v>5.9302182843041056E-3</v>
      </c>
      <c r="O1043" s="417">
        <v>9.4809480000000002E-2</v>
      </c>
      <c r="P1043" s="418">
        <v>6.1641163499999999E-2</v>
      </c>
      <c r="Q1043" s="419">
        <v>0.36141527597075895</v>
      </c>
      <c r="R1043" s="425"/>
      <c r="S1043" s="426"/>
      <c r="T1043" s="419">
        <v>771.87828289678282</v>
      </c>
      <c r="U1043" s="417">
        <v>6.1297467071935155E-4</v>
      </c>
      <c r="V1043" s="418">
        <v>8.5430352921310362E-4</v>
      </c>
      <c r="W1043" s="419">
        <v>2.7430556551432685E-3</v>
      </c>
      <c r="X1043" s="417">
        <v>7.2521479229989872E-4</v>
      </c>
      <c r="Y1043" s="418">
        <v>1.0107279635258358E-3</v>
      </c>
      <c r="Z1043" s="419">
        <v>3.9922748287428093E-3</v>
      </c>
      <c r="AA1043" s="417">
        <v>9.5900758999999999E-3</v>
      </c>
      <c r="AB1043" s="418">
        <v>6.4823910600000003E-3</v>
      </c>
      <c r="AC1043" s="419">
        <v>4.8178176147468749E-2</v>
      </c>
      <c r="AD1043" s="417">
        <v>2.7287536999999998E-3</v>
      </c>
      <c r="AE1043" s="418">
        <v>1.30761994E-3</v>
      </c>
      <c r="AF1043" s="419">
        <v>8.9716006215742744E-3</v>
      </c>
      <c r="AG1043" s="417">
        <v>1.55938676E-2</v>
      </c>
      <c r="AH1043" s="418">
        <v>6.3858906200000001E-3</v>
      </c>
      <c r="AI1043" s="419">
        <v>1.0616128877474333E-2</v>
      </c>
      <c r="AJ1043" s="417">
        <v>7.0167661000000003E-3</v>
      </c>
      <c r="AK1043" s="418">
        <v>3.0308223850000001E-3</v>
      </c>
      <c r="AL1043" s="419">
        <v>3.9532384956410538E-3</v>
      </c>
      <c r="AM1043" s="417">
        <v>3.00957993E-2</v>
      </c>
      <c r="AN1043" s="418">
        <v>1.8950911715000001E-2</v>
      </c>
      <c r="AO1043" s="419">
        <v>0.10598641819520503</v>
      </c>
      <c r="AP1043" s="417">
        <v>9.5109509999999994E-2</v>
      </c>
      <c r="AQ1043" s="418">
        <v>6.1846183999999998E-2</v>
      </c>
      <c r="AR1043" s="440">
        <v>6.1846183999999998E-2</v>
      </c>
      <c r="AS1043" s="425"/>
      <c r="AT1043" s="426"/>
      <c r="AU1043" s="426"/>
    </row>
    <row r="1044" spans="1:47" ht="13.5" thickBot="1" x14ac:dyDescent="0.25">
      <c r="A1044" s="233">
        <v>2000</v>
      </c>
      <c r="B1044" s="234">
        <v>40</v>
      </c>
      <c r="C1044" s="428">
        <v>2.4157565499999998</v>
      </c>
      <c r="D1044" s="429">
        <v>0.89200979049999995</v>
      </c>
      <c r="E1044" s="430">
        <v>5.6386356224283869</v>
      </c>
      <c r="F1044" s="428">
        <v>0.77966827000000005</v>
      </c>
      <c r="G1044" s="429">
        <v>0.36834205549999999</v>
      </c>
      <c r="H1044" s="430">
        <v>1.3636686009619483</v>
      </c>
      <c r="I1044" s="428">
        <v>1.7204025199999999</v>
      </c>
      <c r="J1044" s="429">
        <v>2.2081894425000002</v>
      </c>
      <c r="K1044" s="430">
        <v>6.090876440919291</v>
      </c>
      <c r="L1044" s="431"/>
      <c r="M1044" s="432"/>
      <c r="N1044" s="430">
        <v>5.9302182843041056E-3</v>
      </c>
      <c r="O1044" s="428">
        <v>9.4809480000000002E-2</v>
      </c>
      <c r="P1044" s="429">
        <v>6.1641163499999999E-2</v>
      </c>
      <c r="Q1044" s="430">
        <v>0.36141527597075895</v>
      </c>
      <c r="R1044" s="433"/>
      <c r="S1044" s="434"/>
      <c r="T1044" s="430">
        <v>771.87828289678282</v>
      </c>
      <c r="U1044" s="428">
        <v>6.1297467071935155E-4</v>
      </c>
      <c r="V1044" s="429">
        <v>8.5430352921310362E-4</v>
      </c>
      <c r="W1044" s="430">
        <v>2.7430556551432685E-3</v>
      </c>
      <c r="X1044" s="428">
        <v>7.2521479229989872E-4</v>
      </c>
      <c r="Y1044" s="429">
        <v>1.0107279635258358E-3</v>
      </c>
      <c r="Z1044" s="430">
        <v>3.9922748287428093E-3</v>
      </c>
      <c r="AA1044" s="428">
        <v>9.5900758999999999E-3</v>
      </c>
      <c r="AB1044" s="429">
        <v>6.4823910600000003E-3</v>
      </c>
      <c r="AC1044" s="430">
        <v>4.8178176147468749E-2</v>
      </c>
      <c r="AD1044" s="428">
        <v>2.7287536999999998E-3</v>
      </c>
      <c r="AE1044" s="429">
        <v>1.30761994E-3</v>
      </c>
      <c r="AF1044" s="430">
        <v>8.9716006215742744E-3</v>
      </c>
      <c r="AG1044" s="428">
        <v>1.55938676E-2</v>
      </c>
      <c r="AH1044" s="429">
        <v>6.3858906200000001E-3</v>
      </c>
      <c r="AI1044" s="430">
        <v>1.0616128877474333E-2</v>
      </c>
      <c r="AJ1044" s="428">
        <v>7.0167661000000003E-3</v>
      </c>
      <c r="AK1044" s="429">
        <v>3.0308223850000001E-3</v>
      </c>
      <c r="AL1044" s="430">
        <v>3.9532384956410538E-3</v>
      </c>
      <c r="AM1044" s="428">
        <v>3.00957993E-2</v>
      </c>
      <c r="AN1044" s="429">
        <v>1.8950911715000001E-2</v>
      </c>
      <c r="AO1044" s="430">
        <v>0.10598641819520503</v>
      </c>
      <c r="AP1044" s="428">
        <v>9.5109509999999994E-2</v>
      </c>
      <c r="AQ1044" s="429">
        <v>6.1846183999999998E-2</v>
      </c>
      <c r="AR1044" s="441">
        <v>6.1846183999999998E-2</v>
      </c>
      <c r="AS1044" s="433"/>
      <c r="AT1044" s="434"/>
      <c r="AU1044" s="434"/>
    </row>
    <row r="1045" spans="1:47" x14ac:dyDescent="0.2">
      <c r="A1045" s="229">
        <v>2001</v>
      </c>
      <c r="B1045" s="230">
        <v>1</v>
      </c>
      <c r="C1045" s="409">
        <v>0.84374800999999999</v>
      </c>
      <c r="D1045" s="410">
        <v>0.5738906265</v>
      </c>
      <c r="E1045" s="436">
        <v>1.4948435258072168</v>
      </c>
      <c r="F1045" s="409">
        <v>5.0789630000000002E-2</v>
      </c>
      <c r="G1045" s="410">
        <v>0.140025702</v>
      </c>
      <c r="H1045" s="436">
        <v>0.37140584309907471</v>
      </c>
      <c r="I1045" s="409">
        <v>0.19197396999999999</v>
      </c>
      <c r="J1045" s="410">
        <v>2.0498079045000002</v>
      </c>
      <c r="K1045" s="436">
        <v>5.8235745759234385</v>
      </c>
      <c r="L1045" s="412"/>
      <c r="M1045" s="413"/>
      <c r="N1045" s="436">
        <v>5.8135264305764281E-2</v>
      </c>
      <c r="O1045" s="409">
        <v>9.7709770000000001E-2</v>
      </c>
      <c r="P1045" s="410">
        <v>6.7331732500000005E-2</v>
      </c>
      <c r="Q1045" s="436">
        <v>0.18455332908052796</v>
      </c>
      <c r="R1045" s="414"/>
      <c r="S1045" s="415"/>
      <c r="T1045" s="436">
        <v>753.01577018885371</v>
      </c>
      <c r="U1045" s="409">
        <v>6.1297467071935155E-4</v>
      </c>
      <c r="V1045" s="410">
        <v>8.5430352921310362E-4</v>
      </c>
      <c r="W1045" s="436">
        <v>2.7574802938199546E-3</v>
      </c>
      <c r="X1045" s="409">
        <v>7.2521479229989872E-4</v>
      </c>
      <c r="Y1045" s="410">
        <v>1.0107279635258358E-3</v>
      </c>
      <c r="Z1045" s="436">
        <v>3.0332914267381986E-3</v>
      </c>
      <c r="AA1045" s="409">
        <v>6.2477669999999998E-4</v>
      </c>
      <c r="AB1045" s="410">
        <v>3.5017798300000002E-3</v>
      </c>
      <c r="AC1045" s="436">
        <v>1.3121662637310374E-2</v>
      </c>
      <c r="AD1045" s="409">
        <v>1.7793139999999999E-4</v>
      </c>
      <c r="AE1045" s="410">
        <v>5.0693280999999999E-4</v>
      </c>
      <c r="AF1045" s="436">
        <v>2.4434790772613776E-3</v>
      </c>
      <c r="AG1045" s="409">
        <v>1.0156621999999999E-3</v>
      </c>
      <c r="AH1045" s="410">
        <v>1.90619904E-3</v>
      </c>
      <c r="AI1045" s="436">
        <v>2.8913820147220314E-3</v>
      </c>
      <c r="AJ1045" s="409">
        <v>4.5651820000000001E-4</v>
      </c>
      <c r="AK1045" s="410">
        <v>1.00110613E-3</v>
      </c>
      <c r="AL1045" s="436">
        <v>1.0766935147103437E-3</v>
      </c>
      <c r="AM1045" s="409">
        <v>1.9607012000000001E-3</v>
      </c>
      <c r="AN1045" s="410">
        <v>9.7197197400000004E-3</v>
      </c>
      <c r="AO1045" s="436">
        <v>2.8866174405235787E-2</v>
      </c>
      <c r="AP1045" s="409">
        <v>9.8009799999999994E-2</v>
      </c>
      <c r="AQ1045" s="410">
        <v>6.7536753000000005E-2</v>
      </c>
      <c r="AR1045" s="439">
        <v>6.7536753000000005E-2</v>
      </c>
      <c r="AS1045" s="414"/>
      <c r="AT1045" s="415"/>
      <c r="AU1045" s="415"/>
    </row>
    <row r="1046" spans="1:47" x14ac:dyDescent="0.2">
      <c r="A1046" s="231">
        <v>2001</v>
      </c>
      <c r="B1046" s="232">
        <v>2</v>
      </c>
      <c r="C1046" s="417">
        <v>0.89025968</v>
      </c>
      <c r="D1046" s="418">
        <v>0.58363403550000004</v>
      </c>
      <c r="E1046" s="437">
        <v>1.4943938626276798</v>
      </c>
      <c r="F1046" s="417">
        <v>5.7710780000000003E-2</v>
      </c>
      <c r="G1046" s="418">
        <v>0.148818279</v>
      </c>
      <c r="H1046" s="437">
        <v>0.37103517767405697</v>
      </c>
      <c r="I1046" s="417">
        <v>0.20054484</v>
      </c>
      <c r="J1046" s="418">
        <v>2.0607003865000002</v>
      </c>
      <c r="K1046" s="437">
        <v>5.8232680927189708</v>
      </c>
      <c r="L1046" s="420"/>
      <c r="M1046" s="421"/>
      <c r="N1046" s="437">
        <v>5.8135556985735672E-2</v>
      </c>
      <c r="O1046" s="417">
        <v>9.7709770000000001E-2</v>
      </c>
      <c r="P1046" s="418">
        <v>6.7331732500000005E-2</v>
      </c>
      <c r="Q1046" s="437">
        <v>0.18455074938413188</v>
      </c>
      <c r="R1046" s="422"/>
      <c r="S1046" s="423"/>
      <c r="T1046" s="437">
        <v>753.02072560222109</v>
      </c>
      <c r="U1046" s="417">
        <v>6.1297467071935155E-4</v>
      </c>
      <c r="V1046" s="418">
        <v>8.5430352921310362E-4</v>
      </c>
      <c r="W1046" s="437">
        <v>2.7549089320868378E-3</v>
      </c>
      <c r="X1046" s="417">
        <v>7.2521479229989872E-4</v>
      </c>
      <c r="Y1046" s="418">
        <v>1.0107279635258358E-3</v>
      </c>
      <c r="Z1046" s="437">
        <v>3.0296015448492268E-3</v>
      </c>
      <c r="AA1046" s="417">
        <v>7.0871080000000004E-4</v>
      </c>
      <c r="AB1046" s="418">
        <v>3.6226454700000001E-3</v>
      </c>
      <c r="AC1046" s="437">
        <v>1.310860158082482E-2</v>
      </c>
      <c r="AD1046" s="417">
        <v>2.0149250000000001E-4</v>
      </c>
      <c r="AE1046" s="418">
        <v>5.3790000999999997E-4</v>
      </c>
      <c r="AF1046" s="437">
        <v>2.4410443726772071E-3</v>
      </c>
      <c r="AG1046" s="417">
        <v>1.1528735E-3</v>
      </c>
      <c r="AH1046" s="418">
        <v>2.075624845E-3</v>
      </c>
      <c r="AI1046" s="437">
        <v>2.8885016293600306E-3</v>
      </c>
      <c r="AJ1046" s="417">
        <v>5.1820719999999998E-4</v>
      </c>
      <c r="AK1046" s="418">
        <v>1.0783531E-3</v>
      </c>
      <c r="AL1046" s="437">
        <v>1.0756204903759718E-3</v>
      </c>
      <c r="AM1046" s="417">
        <v>2.2250243E-3</v>
      </c>
      <c r="AN1046" s="418">
        <v>1.008980365E-2</v>
      </c>
      <c r="AO1046" s="437">
        <v>2.8837421281027162E-2</v>
      </c>
      <c r="AP1046" s="417">
        <v>9.8009799999999994E-2</v>
      </c>
      <c r="AQ1046" s="418">
        <v>6.7536753000000005E-2</v>
      </c>
      <c r="AR1046" s="440">
        <v>6.7536753000000005E-2</v>
      </c>
      <c r="AS1046" s="422"/>
      <c r="AT1046" s="423"/>
      <c r="AU1046" s="423"/>
    </row>
    <row r="1047" spans="1:47" x14ac:dyDescent="0.2">
      <c r="A1047" s="231">
        <v>2001</v>
      </c>
      <c r="B1047" s="232">
        <v>3</v>
      </c>
      <c r="C1047" s="417">
        <v>0.94519976999999999</v>
      </c>
      <c r="D1047" s="418">
        <v>0.59504713300000001</v>
      </c>
      <c r="E1047" s="437">
        <v>1.4961277019799186</v>
      </c>
      <c r="F1047" s="417">
        <v>6.5412780000000004E-2</v>
      </c>
      <c r="G1047" s="418">
        <v>0.15862194399999999</v>
      </c>
      <c r="H1047" s="437">
        <v>0.37237692668709294</v>
      </c>
      <c r="I1047" s="417">
        <v>0.20983890999999999</v>
      </c>
      <c r="J1047" s="418">
        <v>2.072490782</v>
      </c>
      <c r="K1047" s="437">
        <v>5.827303186677824</v>
      </c>
      <c r="L1047" s="420"/>
      <c r="M1047" s="421"/>
      <c r="N1047" s="437">
        <v>5.816673790650688E-2</v>
      </c>
      <c r="O1047" s="417">
        <v>9.7709770000000001E-2</v>
      </c>
      <c r="P1047" s="418">
        <v>6.7331732500000005E-2</v>
      </c>
      <c r="Q1047" s="437">
        <v>0.18461970980156112</v>
      </c>
      <c r="R1047" s="422"/>
      <c r="S1047" s="423"/>
      <c r="T1047" s="437">
        <v>753.42400193732442</v>
      </c>
      <c r="U1047" s="417">
        <v>6.1297467071935155E-4</v>
      </c>
      <c r="V1047" s="418">
        <v>8.5430352921310362E-4</v>
      </c>
      <c r="W1047" s="437">
        <v>2.7650271876307679E-3</v>
      </c>
      <c r="X1047" s="417">
        <v>7.2521479229989872E-4</v>
      </c>
      <c r="Y1047" s="418">
        <v>1.0107279635258358E-3</v>
      </c>
      <c r="Z1047" s="437">
        <v>3.0429806424760622E-3</v>
      </c>
      <c r="AA1047" s="417">
        <v>8.0461379999999998E-4</v>
      </c>
      <c r="AB1047" s="418">
        <v>3.7592386199999999E-3</v>
      </c>
      <c r="AC1047" s="437">
        <v>1.3156009250761491E-2</v>
      </c>
      <c r="AD1047" s="417">
        <v>2.2928949999999999E-4</v>
      </c>
      <c r="AE1047" s="418">
        <v>5.7241722499999995E-4</v>
      </c>
      <c r="AF1047" s="437">
        <v>2.4498733264750952E-3</v>
      </c>
      <c r="AG1047" s="417">
        <v>1.3087875E-3</v>
      </c>
      <c r="AH1047" s="418">
        <v>2.2643536449999998E-3</v>
      </c>
      <c r="AI1047" s="437">
        <v>2.8989441239483395E-3</v>
      </c>
      <c r="AJ1047" s="417">
        <v>5.8928810000000002E-4</v>
      </c>
      <c r="AK1047" s="418">
        <v>1.1644829250000001E-3</v>
      </c>
      <c r="AL1047" s="437">
        <v>1.0795090360875329E-3</v>
      </c>
      <c r="AM1047" s="417">
        <v>2.5262506000000001E-3</v>
      </c>
      <c r="AN1047" s="418">
        <v>1.0506646810000001E-2</v>
      </c>
      <c r="AO1047" s="437">
        <v>2.8941696818648319E-2</v>
      </c>
      <c r="AP1047" s="417">
        <v>9.8009799999999994E-2</v>
      </c>
      <c r="AQ1047" s="418">
        <v>6.7536753000000005E-2</v>
      </c>
      <c r="AR1047" s="440">
        <v>6.7536753000000005E-2</v>
      </c>
      <c r="AS1047" s="422"/>
      <c r="AT1047" s="423"/>
      <c r="AU1047" s="423"/>
    </row>
    <row r="1048" spans="1:47" x14ac:dyDescent="0.2">
      <c r="A1048" s="231">
        <v>2001</v>
      </c>
      <c r="B1048" s="232">
        <v>4</v>
      </c>
      <c r="C1048" s="417">
        <v>1.0001023200000001</v>
      </c>
      <c r="D1048" s="418">
        <v>0.60610359400000002</v>
      </c>
      <c r="E1048" s="437">
        <v>1.4979580502066165</v>
      </c>
      <c r="F1048" s="417">
        <v>7.303888E-2</v>
      </c>
      <c r="G1048" s="418">
        <v>0.16802609099999999</v>
      </c>
      <c r="H1048" s="437">
        <v>0.37379196918893137</v>
      </c>
      <c r="I1048" s="417">
        <v>0.21880684</v>
      </c>
      <c r="J1048" s="418">
        <v>2.0834195185</v>
      </c>
      <c r="K1048" s="437">
        <v>5.8315301898629945</v>
      </c>
      <c r="L1048" s="420"/>
      <c r="M1048" s="421"/>
      <c r="N1048" s="437">
        <v>5.8199450287285605E-2</v>
      </c>
      <c r="O1048" s="417">
        <v>9.7709770000000001E-2</v>
      </c>
      <c r="P1048" s="418">
        <v>6.7331732500000005E-2</v>
      </c>
      <c r="Q1048" s="437">
        <v>0.18469208637503007</v>
      </c>
      <c r="R1048" s="422"/>
      <c r="S1048" s="423"/>
      <c r="T1048" s="437">
        <v>753.84545887159197</v>
      </c>
      <c r="U1048" s="417">
        <v>6.1297467071935155E-4</v>
      </c>
      <c r="V1048" s="418">
        <v>8.5430352921310362E-4</v>
      </c>
      <c r="W1048" s="437">
        <v>2.7756872475168367E-3</v>
      </c>
      <c r="X1048" s="417">
        <v>7.2521479229989872E-4</v>
      </c>
      <c r="Y1048" s="418">
        <v>1.0107279635258358E-3</v>
      </c>
      <c r="Z1048" s="437">
        <v>3.0570978449414601E-3</v>
      </c>
      <c r="AA1048" s="417">
        <v>8.9846700000000002E-4</v>
      </c>
      <c r="AB1048" s="418">
        <v>3.889148165E-3</v>
      </c>
      <c r="AC1048" s="437">
        <v>1.3206001073618115E-2</v>
      </c>
      <c r="AD1048" s="417">
        <v>2.5632319999999999E-4</v>
      </c>
      <c r="AE1048" s="418">
        <v>6.0531216499999999E-4</v>
      </c>
      <c r="AF1048" s="437">
        <v>2.4591855370230623E-3</v>
      </c>
      <c r="AG1048" s="417">
        <v>1.4615210999999999E-3</v>
      </c>
      <c r="AH1048" s="418">
        <v>2.4451196649999999E-3</v>
      </c>
      <c r="AI1048" s="437">
        <v>2.9099630200548573E-3</v>
      </c>
      <c r="AJ1048" s="417">
        <v>6.5723820000000005E-4</v>
      </c>
      <c r="AK1048" s="418">
        <v>1.2468638199999999E-3</v>
      </c>
      <c r="AL1048" s="437">
        <v>1.0836165200773125E-3</v>
      </c>
      <c r="AM1048" s="417">
        <v>2.8206435E-3</v>
      </c>
      <c r="AN1048" s="418">
        <v>1.090424945E-2</v>
      </c>
      <c r="AO1048" s="437">
        <v>2.9051691041508662E-2</v>
      </c>
      <c r="AP1048" s="417">
        <v>9.8009799999999994E-2</v>
      </c>
      <c r="AQ1048" s="418">
        <v>6.7536753000000005E-2</v>
      </c>
      <c r="AR1048" s="440">
        <v>6.7536753000000005E-2</v>
      </c>
      <c r="AS1048" s="422"/>
      <c r="AT1048" s="423"/>
      <c r="AU1048" s="423"/>
    </row>
    <row r="1049" spans="1:47" x14ac:dyDescent="0.2">
      <c r="A1049" s="231">
        <v>2001</v>
      </c>
      <c r="B1049" s="232">
        <v>5</v>
      </c>
      <c r="C1049" s="417">
        <v>1.0551174699999999</v>
      </c>
      <c r="D1049" s="418">
        <v>0.61693806849999999</v>
      </c>
      <c r="E1049" s="437">
        <v>5.6912795980687445</v>
      </c>
      <c r="F1049" s="417">
        <v>8.0646969999999998E-2</v>
      </c>
      <c r="G1049" s="418">
        <v>0.17706457549999999</v>
      </c>
      <c r="H1049" s="437">
        <v>1.2749391885918802</v>
      </c>
      <c r="I1049" s="417">
        <v>0.22734349000000001</v>
      </c>
      <c r="J1049" s="418">
        <v>2.093548159</v>
      </c>
      <c r="K1049" s="437">
        <v>5.8298300319209719</v>
      </c>
      <c r="L1049" s="420"/>
      <c r="M1049" s="421"/>
      <c r="N1049" s="437">
        <v>5.8222291614482773E-2</v>
      </c>
      <c r="O1049" s="417">
        <v>9.7709770000000001E-2</v>
      </c>
      <c r="P1049" s="418">
        <v>6.7331732500000005E-2</v>
      </c>
      <c r="Q1049" s="437">
        <v>0.31468009844408479</v>
      </c>
      <c r="R1049" s="422"/>
      <c r="S1049" s="423"/>
      <c r="T1049" s="437">
        <v>754.14504238329209</v>
      </c>
      <c r="U1049" s="417">
        <v>6.1297467071935155E-4</v>
      </c>
      <c r="V1049" s="418">
        <v>8.5430352921310362E-4</v>
      </c>
      <c r="W1049" s="437">
        <v>2.6085195754726245E-3</v>
      </c>
      <c r="X1049" s="417">
        <v>7.2521479229989872E-4</v>
      </c>
      <c r="Y1049" s="418">
        <v>1.0107279635258358E-3</v>
      </c>
      <c r="Z1049" s="437">
        <v>3.0784230991935226E-3</v>
      </c>
      <c r="AA1049" s="417">
        <v>9.9177279999999998E-4</v>
      </c>
      <c r="AB1049" s="418">
        <v>4.0131841850000001E-3</v>
      </c>
      <c r="AC1049" s="437">
        <v>4.5043367723131895E-2</v>
      </c>
      <c r="AD1049" s="417">
        <v>2.8235679999999999E-4</v>
      </c>
      <c r="AE1049" s="418">
        <v>6.3699856999999995E-4</v>
      </c>
      <c r="AF1049" s="437">
        <v>8.3878496437207618E-3</v>
      </c>
      <c r="AG1049" s="417">
        <v>1.6125721000000001E-3</v>
      </c>
      <c r="AH1049" s="418">
        <v>2.6190729099999999E-3</v>
      </c>
      <c r="AI1049" s="437">
        <v>9.9253906893972087E-3</v>
      </c>
      <c r="AJ1049" s="417">
        <v>7.2563650000000005E-4</v>
      </c>
      <c r="AK1049" s="418">
        <v>1.326436515E-3</v>
      </c>
      <c r="AL1049" s="437">
        <v>3.6960177422174362E-3</v>
      </c>
      <c r="AM1049" s="417">
        <v>3.1115749000000001E-3</v>
      </c>
      <c r="AN1049" s="418">
        <v>1.1284417454999999E-2</v>
      </c>
      <c r="AO1049" s="437">
        <v>9.9090305216935681E-2</v>
      </c>
      <c r="AP1049" s="417">
        <v>9.8009799999999994E-2</v>
      </c>
      <c r="AQ1049" s="418">
        <v>6.7536753000000005E-2</v>
      </c>
      <c r="AR1049" s="440">
        <v>6.7536753000000005E-2</v>
      </c>
      <c r="AS1049" s="422"/>
      <c r="AT1049" s="423"/>
      <c r="AU1049" s="423"/>
    </row>
    <row r="1050" spans="1:47" x14ac:dyDescent="0.2">
      <c r="A1050" s="231">
        <v>2001</v>
      </c>
      <c r="B1050" s="232">
        <v>6</v>
      </c>
      <c r="C1050" s="417">
        <v>1.1104554</v>
      </c>
      <c r="D1050" s="418">
        <v>0.62753392050000001</v>
      </c>
      <c r="E1050" s="437">
        <v>5.6947946497684079</v>
      </c>
      <c r="F1050" s="417">
        <v>8.7979160000000001E-2</v>
      </c>
      <c r="G1050" s="418">
        <v>0.185814744</v>
      </c>
      <c r="H1050" s="437">
        <v>1.27764015060156</v>
      </c>
      <c r="I1050" s="417">
        <v>0.23558559000000001</v>
      </c>
      <c r="J1050" s="418">
        <v>2.1029727094999999</v>
      </c>
      <c r="K1050" s="437">
        <v>5.8372498367150722</v>
      </c>
      <c r="L1050" s="420"/>
      <c r="M1050" s="421"/>
      <c r="N1050" s="437">
        <v>6.7243435483710602E-3</v>
      </c>
      <c r="O1050" s="417">
        <v>9.7709770000000001E-2</v>
      </c>
      <c r="P1050" s="418">
        <v>6.7331732500000005E-2</v>
      </c>
      <c r="Q1050" s="437">
        <v>0.31284821785691025</v>
      </c>
      <c r="R1050" s="422"/>
      <c r="S1050" s="423"/>
      <c r="T1050" s="437">
        <v>754.86011346777525</v>
      </c>
      <c r="U1050" s="417">
        <v>6.1297467071935155E-4</v>
      </c>
      <c r="V1050" s="418">
        <v>8.5430352921310362E-4</v>
      </c>
      <c r="W1050" s="437">
        <v>2.6135553068609226E-3</v>
      </c>
      <c r="X1050" s="417">
        <v>7.2521479229989872E-4</v>
      </c>
      <c r="Y1050" s="418">
        <v>1.0107279635258358E-3</v>
      </c>
      <c r="Z1050" s="437">
        <v>3.105130879191188E-3</v>
      </c>
      <c r="AA1050" s="417">
        <v>1.0828425E-3</v>
      </c>
      <c r="AB1050" s="418">
        <v>4.1325308E-3</v>
      </c>
      <c r="AC1050" s="437">
        <v>4.5138800563173778E-2</v>
      </c>
      <c r="AD1050" s="417">
        <v>3.0741999999999998E-4</v>
      </c>
      <c r="AE1050" s="418">
        <v>6.6778563500000001E-4</v>
      </c>
      <c r="AF1050" s="437">
        <v>8.4056164453302495E-3</v>
      </c>
      <c r="AG1050" s="417">
        <v>1.7603419E-3</v>
      </c>
      <c r="AH1050" s="418">
        <v>2.7875194200000001E-3</v>
      </c>
      <c r="AI1050" s="437">
        <v>9.9464264300699011E-3</v>
      </c>
      <c r="AJ1050" s="417">
        <v>7.9243599999999999E-4</v>
      </c>
      <c r="AK1050" s="418">
        <v>1.40332065E-3</v>
      </c>
      <c r="AL1050" s="437">
        <v>3.7038505061389379E-3</v>
      </c>
      <c r="AM1050" s="417">
        <v>3.3976729999999999E-3</v>
      </c>
      <c r="AN1050" s="418">
        <v>1.1650085325E-2</v>
      </c>
      <c r="AO1050" s="437">
        <v>9.9300093308744092E-2</v>
      </c>
      <c r="AP1050" s="417">
        <v>9.8009799999999994E-2</v>
      </c>
      <c r="AQ1050" s="418">
        <v>6.7536753000000005E-2</v>
      </c>
      <c r="AR1050" s="440">
        <v>6.7536753000000005E-2</v>
      </c>
      <c r="AS1050" s="422"/>
      <c r="AT1050" s="423"/>
      <c r="AU1050" s="423"/>
    </row>
    <row r="1051" spans="1:47" x14ac:dyDescent="0.2">
      <c r="A1051" s="231">
        <v>2001</v>
      </c>
      <c r="B1051" s="232">
        <v>7</v>
      </c>
      <c r="C1051" s="417">
        <v>1.16612907</v>
      </c>
      <c r="D1051" s="418">
        <v>0.63802528599999997</v>
      </c>
      <c r="E1051" s="437">
        <v>5.6980412417953836</v>
      </c>
      <c r="F1051" s="417">
        <v>9.5432039999999996E-2</v>
      </c>
      <c r="G1051" s="418">
        <v>0.194297724</v>
      </c>
      <c r="H1051" s="437">
        <v>1.280138362599214</v>
      </c>
      <c r="I1051" s="417">
        <v>0.24332765000000001</v>
      </c>
      <c r="J1051" s="418">
        <v>2.1117441705000002</v>
      </c>
      <c r="K1051" s="437">
        <v>5.8440845743061072</v>
      </c>
      <c r="L1051" s="420"/>
      <c r="M1051" s="421"/>
      <c r="N1051" s="437">
        <v>6.7302036242384471E-3</v>
      </c>
      <c r="O1051" s="417">
        <v>9.4809480000000002E-2</v>
      </c>
      <c r="P1051" s="418">
        <v>6.1641163499999999E-2</v>
      </c>
      <c r="Q1051" s="437">
        <v>0.31296654381428074</v>
      </c>
      <c r="R1051" s="422"/>
      <c r="S1051" s="423"/>
      <c r="T1051" s="437">
        <v>755.51841362504899</v>
      </c>
      <c r="U1051" s="417">
        <v>6.1297467071935155E-4</v>
      </c>
      <c r="V1051" s="418">
        <v>8.5430352921310362E-4</v>
      </c>
      <c r="W1051" s="437">
        <v>2.6182162668789174E-3</v>
      </c>
      <c r="X1051" s="417">
        <v>7.2521479229989872E-4</v>
      </c>
      <c r="Y1051" s="418">
        <v>1.0107279635258358E-3</v>
      </c>
      <c r="Z1051" s="437">
        <v>3.1298118456231953E-3</v>
      </c>
      <c r="AA1051" s="417">
        <v>1.1723648E-3</v>
      </c>
      <c r="AB1051" s="418">
        <v>4.2475237049999998E-3</v>
      </c>
      <c r="AC1051" s="437">
        <v>4.5226946993275403E-2</v>
      </c>
      <c r="AD1051" s="417">
        <v>3.3419249999999998E-4</v>
      </c>
      <c r="AE1051" s="418">
        <v>6.9756529500000005E-4</v>
      </c>
      <c r="AF1051" s="437">
        <v>8.4220278832353879E-3</v>
      </c>
      <c r="AG1051" s="417">
        <v>1.9068009E-3</v>
      </c>
      <c r="AH1051" s="418">
        <v>2.9516995750000002E-3</v>
      </c>
      <c r="AI1051" s="437">
        <v>9.9658519197363075E-3</v>
      </c>
      <c r="AJ1051" s="417">
        <v>8.5815619999999996E-4</v>
      </c>
      <c r="AK1051" s="418">
        <v>1.47782774E-3</v>
      </c>
      <c r="AL1051" s="437">
        <v>3.7110791710998638E-3</v>
      </c>
      <c r="AM1051" s="417">
        <v>3.6804402000000002E-3</v>
      </c>
      <c r="AN1051" s="418">
        <v>1.2004117965E-2</v>
      </c>
      <c r="AO1051" s="437">
        <v>9.9493942369190944E-2</v>
      </c>
      <c r="AP1051" s="417">
        <v>9.5109509999999994E-2</v>
      </c>
      <c r="AQ1051" s="418">
        <v>6.1846183999999998E-2</v>
      </c>
      <c r="AR1051" s="440">
        <v>6.1846183999999998E-2</v>
      </c>
      <c r="AS1051" s="422"/>
      <c r="AT1051" s="423"/>
      <c r="AU1051" s="423"/>
    </row>
    <row r="1052" spans="1:47" x14ac:dyDescent="0.2">
      <c r="A1052" s="231">
        <v>2001</v>
      </c>
      <c r="B1052" s="232">
        <v>8</v>
      </c>
      <c r="C1052" s="417">
        <v>1.2224103099999999</v>
      </c>
      <c r="D1052" s="418">
        <v>0.64846846849999995</v>
      </c>
      <c r="E1052" s="437">
        <v>5.7033979894068718</v>
      </c>
      <c r="F1052" s="417">
        <v>0.10261199</v>
      </c>
      <c r="G1052" s="418">
        <v>0.20257894400000001</v>
      </c>
      <c r="H1052" s="437">
        <v>1.2843427645066108</v>
      </c>
      <c r="I1052" s="417">
        <v>0.25087516999999998</v>
      </c>
      <c r="J1052" s="418">
        <v>2.119886669</v>
      </c>
      <c r="K1052" s="437">
        <v>5.8552154897908446</v>
      </c>
      <c r="L1052" s="420"/>
      <c r="M1052" s="421"/>
      <c r="N1052" s="437">
        <v>6.7395808999200146E-3</v>
      </c>
      <c r="O1052" s="417">
        <v>9.4809480000000002E-2</v>
      </c>
      <c r="P1052" s="418">
        <v>6.1641163499999999E-2</v>
      </c>
      <c r="Q1052" s="437">
        <v>0.31315078785155731</v>
      </c>
      <c r="R1052" s="422"/>
      <c r="S1052" s="423"/>
      <c r="T1052" s="437">
        <v>756.57115725249912</v>
      </c>
      <c r="U1052" s="417">
        <v>6.1297467071935155E-4</v>
      </c>
      <c r="V1052" s="418">
        <v>8.5430352921310362E-4</v>
      </c>
      <c r="W1052" s="437">
        <v>2.6264515106040483E-3</v>
      </c>
      <c r="X1052" s="417">
        <v>7.2521479229989872E-4</v>
      </c>
      <c r="Y1052" s="418">
        <v>1.0107279635258358E-3</v>
      </c>
      <c r="Z1052" s="437">
        <v>3.1715119977894289E-3</v>
      </c>
      <c r="AA1052" s="417">
        <v>1.2619679E-3</v>
      </c>
      <c r="AB1052" s="418">
        <v>4.3597886750000002E-3</v>
      </c>
      <c r="AC1052" s="437">
        <v>4.5375553085420739E-2</v>
      </c>
      <c r="AD1052" s="417">
        <v>3.5883440000000001E-4</v>
      </c>
      <c r="AE1052" s="418">
        <v>7.2671718500000001E-4</v>
      </c>
      <c r="AF1052" s="437">
        <v>8.4496938706934005E-3</v>
      </c>
      <c r="AG1052" s="417">
        <v>2.0522101000000001E-3</v>
      </c>
      <c r="AH1052" s="418">
        <v>3.1127549499999998E-3</v>
      </c>
      <c r="AI1052" s="437">
        <v>9.9985744517864343E-3</v>
      </c>
      <c r="AJ1052" s="417">
        <v>9.2377539999999997E-4</v>
      </c>
      <c r="AK1052" s="418">
        <v>1.55110301E-3</v>
      </c>
      <c r="AL1052" s="437">
        <v>3.723271105004537E-3</v>
      </c>
      <c r="AM1052" s="417">
        <v>3.9608467999999999E-3</v>
      </c>
      <c r="AN1052" s="418">
        <v>1.2348702289999999E-2</v>
      </c>
      <c r="AO1052" s="437">
        <v>9.9821068096742294E-2</v>
      </c>
      <c r="AP1052" s="417">
        <v>9.5109509999999994E-2</v>
      </c>
      <c r="AQ1052" s="418">
        <v>6.1846183999999998E-2</v>
      </c>
      <c r="AR1052" s="440">
        <v>6.1846183999999998E-2</v>
      </c>
      <c r="AS1052" s="422"/>
      <c r="AT1052" s="423"/>
      <c r="AU1052" s="423"/>
    </row>
    <row r="1053" spans="1:47" x14ac:dyDescent="0.2">
      <c r="A1053" s="231">
        <v>2001</v>
      </c>
      <c r="B1053" s="232">
        <v>9</v>
      </c>
      <c r="C1053" s="417">
        <v>1.27947159</v>
      </c>
      <c r="D1053" s="418">
        <v>0.65891814049999997</v>
      </c>
      <c r="E1053" s="437">
        <v>5.6946228595661301</v>
      </c>
      <c r="F1053" s="417">
        <v>0.10976285</v>
      </c>
      <c r="G1053" s="418">
        <v>0.21074734949999999</v>
      </c>
      <c r="H1053" s="437">
        <v>1.2852130839121438</v>
      </c>
      <c r="I1053" s="417">
        <v>0.25808843999999997</v>
      </c>
      <c r="J1053" s="418">
        <v>2.127492084</v>
      </c>
      <c r="K1053" s="437">
        <v>5.8515458163828118</v>
      </c>
      <c r="L1053" s="420"/>
      <c r="M1053" s="421"/>
      <c r="N1053" s="437">
        <v>6.7405255231593525E-3</v>
      </c>
      <c r="O1053" s="417">
        <v>9.4809480000000002E-2</v>
      </c>
      <c r="P1053" s="418">
        <v>6.1641163499999999E-2</v>
      </c>
      <c r="Q1053" s="437">
        <v>0.31322283217308816</v>
      </c>
      <c r="R1053" s="422"/>
      <c r="S1053" s="423"/>
      <c r="T1053" s="437">
        <v>756.67717618829579</v>
      </c>
      <c r="U1053" s="417">
        <v>6.1297467071935155E-4</v>
      </c>
      <c r="V1053" s="418">
        <v>8.5430352921310362E-4</v>
      </c>
      <c r="W1053" s="437">
        <v>2.629325462663013E-3</v>
      </c>
      <c r="X1053" s="417">
        <v>7.2521479229989872E-4</v>
      </c>
      <c r="Y1053" s="418">
        <v>1.0107279635258358E-3</v>
      </c>
      <c r="Z1053" s="437">
        <v>3.185681058628338E-3</v>
      </c>
      <c r="AA1053" s="417">
        <v>1.3511793E-3</v>
      </c>
      <c r="AB1053" s="418">
        <v>4.4693512050000004E-3</v>
      </c>
      <c r="AC1053" s="437">
        <v>4.5406387091091273E-2</v>
      </c>
      <c r="AD1053" s="417">
        <v>3.8494879999999998E-4</v>
      </c>
      <c r="AE1053" s="418">
        <v>7.5537217999999996E-4</v>
      </c>
      <c r="AF1053" s="437">
        <v>8.4554480632771552E-3</v>
      </c>
      <c r="AG1053" s="417">
        <v>2.1971266E-3</v>
      </c>
      <c r="AH1053" s="418">
        <v>3.2710746300000002E-3</v>
      </c>
      <c r="AI1053" s="437">
        <v>1.0005351494326867E-2</v>
      </c>
      <c r="AJ1053" s="417">
        <v>9.8863120000000008E-4</v>
      </c>
      <c r="AK1053" s="418">
        <v>1.6233125149999999E-3</v>
      </c>
      <c r="AL1053" s="437">
        <v>3.725801934976005E-3</v>
      </c>
      <c r="AM1053" s="417">
        <v>4.2387108999999996E-3</v>
      </c>
      <c r="AN1053" s="418">
        <v>1.2685808850000001E-2</v>
      </c>
      <c r="AO1053" s="437">
        <v>9.9888868779770573E-2</v>
      </c>
      <c r="AP1053" s="417">
        <v>9.5109509999999994E-2</v>
      </c>
      <c r="AQ1053" s="418">
        <v>6.1846183999999998E-2</v>
      </c>
      <c r="AR1053" s="440">
        <v>6.1846183999999998E-2</v>
      </c>
      <c r="AS1053" s="422"/>
      <c r="AT1053" s="423"/>
      <c r="AU1053" s="423"/>
    </row>
    <row r="1054" spans="1:47" x14ac:dyDescent="0.2">
      <c r="A1054" s="231">
        <v>2001</v>
      </c>
      <c r="B1054" s="232">
        <v>10</v>
      </c>
      <c r="C1054" s="417">
        <v>1.3372635799999999</v>
      </c>
      <c r="D1054" s="418">
        <v>0.66947030799999996</v>
      </c>
      <c r="E1054" s="437">
        <v>5.694204867918212</v>
      </c>
      <c r="F1054" s="417">
        <v>0.11700876</v>
      </c>
      <c r="G1054" s="418">
        <v>0.21880922150000001</v>
      </c>
      <c r="H1054" s="437">
        <v>1.2848502205589978</v>
      </c>
      <c r="I1054" s="417">
        <v>0.26490465000000002</v>
      </c>
      <c r="J1054" s="418">
        <v>2.1345996789999999</v>
      </c>
      <c r="K1054" s="437">
        <v>5.8509768428719902</v>
      </c>
      <c r="L1054" s="420"/>
      <c r="M1054" s="421"/>
      <c r="N1054" s="437">
        <v>6.7402254492307983E-3</v>
      </c>
      <c r="O1054" s="417">
        <v>9.4809480000000002E-2</v>
      </c>
      <c r="P1054" s="418">
        <v>6.1641163499999999E-2</v>
      </c>
      <c r="Q1054" s="437">
        <v>0.31322134082529535</v>
      </c>
      <c r="R1054" s="422"/>
      <c r="S1054" s="423"/>
      <c r="T1054" s="437">
        <v>756.64356730618204</v>
      </c>
      <c r="U1054" s="417">
        <v>6.1297467071935155E-4</v>
      </c>
      <c r="V1054" s="418">
        <v>8.5430352921310362E-4</v>
      </c>
      <c r="W1054" s="437">
        <v>2.628219274639197E-3</v>
      </c>
      <c r="X1054" s="417">
        <v>7.2521479229989872E-4</v>
      </c>
      <c r="Y1054" s="418">
        <v>1.0107279635258358E-3</v>
      </c>
      <c r="Z1054" s="437">
        <v>3.1820662183425666E-3</v>
      </c>
      <c r="AA1054" s="417">
        <v>1.4387874000000001E-3</v>
      </c>
      <c r="AB1054" s="418">
        <v>4.5768681699999997E-3</v>
      </c>
      <c r="AC1054" s="437">
        <v>4.5393655493381362E-2</v>
      </c>
      <c r="AD1054" s="417">
        <v>4.0896230000000001E-4</v>
      </c>
      <c r="AE1054" s="418">
        <v>7.8371240000000002E-4</v>
      </c>
      <c r="AF1054" s="437">
        <v>8.4530675881221134E-3</v>
      </c>
      <c r="AG1054" s="417">
        <v>2.3398628000000001E-3</v>
      </c>
      <c r="AH1054" s="418">
        <v>3.4286577000000001E-3</v>
      </c>
      <c r="AI1054" s="437">
        <v>1.0002544638013963E-2</v>
      </c>
      <c r="AJ1054" s="417">
        <v>1.0530702E-3</v>
      </c>
      <c r="AK1054" s="418">
        <v>1.6947555850000001E-3</v>
      </c>
      <c r="AL1054" s="437">
        <v>3.72475963903672E-3</v>
      </c>
      <c r="AM1054" s="417">
        <v>4.5163449999999997E-3</v>
      </c>
      <c r="AN1054" s="418">
        <v>1.30180438E-2</v>
      </c>
      <c r="AO1054" s="437">
        <v>9.986083684189076E-2</v>
      </c>
      <c r="AP1054" s="417">
        <v>9.5109509999999994E-2</v>
      </c>
      <c r="AQ1054" s="418">
        <v>6.1846183999999998E-2</v>
      </c>
      <c r="AR1054" s="440">
        <v>6.1846183999999998E-2</v>
      </c>
      <c r="AS1054" s="422"/>
      <c r="AT1054" s="423"/>
      <c r="AU1054" s="423"/>
    </row>
    <row r="1055" spans="1:47" x14ac:dyDescent="0.2">
      <c r="A1055" s="231">
        <v>2001</v>
      </c>
      <c r="B1055" s="232">
        <v>11</v>
      </c>
      <c r="C1055" s="417">
        <v>1.39609889</v>
      </c>
      <c r="D1055" s="418">
        <v>0.68018411099999998</v>
      </c>
      <c r="E1055" s="437">
        <v>5.6993809664761379</v>
      </c>
      <c r="F1055" s="417">
        <v>0.12421036000000001</v>
      </c>
      <c r="G1055" s="418">
        <v>0.22687443800000001</v>
      </c>
      <c r="H1055" s="437">
        <v>1.2888754272761627</v>
      </c>
      <c r="I1055" s="417">
        <v>0.27156053000000002</v>
      </c>
      <c r="J1055" s="418">
        <v>2.1412849719999998</v>
      </c>
      <c r="K1055" s="437">
        <v>5.8617008296166118</v>
      </c>
      <c r="L1055" s="420"/>
      <c r="M1055" s="421"/>
      <c r="N1055" s="437">
        <v>6.7493102922527954E-3</v>
      </c>
      <c r="O1055" s="417">
        <v>9.4809480000000002E-2</v>
      </c>
      <c r="P1055" s="418">
        <v>6.1641163499999999E-2</v>
      </c>
      <c r="Q1055" s="437">
        <v>0.31340120597339421</v>
      </c>
      <c r="R1055" s="422"/>
      <c r="S1055" s="423"/>
      <c r="T1055" s="437">
        <v>757.66289160833719</v>
      </c>
      <c r="U1055" s="417">
        <v>6.1297467071935155E-4</v>
      </c>
      <c r="V1055" s="418">
        <v>8.5430352921310362E-4</v>
      </c>
      <c r="W1055" s="437">
        <v>2.6373113884856345E-3</v>
      </c>
      <c r="X1055" s="417">
        <v>7.2521479229989872E-4</v>
      </c>
      <c r="Y1055" s="418">
        <v>1.0107279635258358E-3</v>
      </c>
      <c r="Z1055" s="437">
        <v>3.2218909665007291E-3</v>
      </c>
      <c r="AA1055" s="417">
        <v>1.5273162E-3</v>
      </c>
      <c r="AB1055" s="418">
        <v>4.6837185099999996E-3</v>
      </c>
      <c r="AC1055" s="437">
        <v>4.5535636396387684E-2</v>
      </c>
      <c r="AD1055" s="417">
        <v>4.3468510000000001E-4</v>
      </c>
      <c r="AE1055" s="418">
        <v>8.1208394000000005E-4</v>
      </c>
      <c r="AF1055" s="437">
        <v>8.479520542249314E-3</v>
      </c>
      <c r="AG1055" s="417">
        <v>2.4838912999999999E-3</v>
      </c>
      <c r="AH1055" s="418">
        <v>3.5857995650000001E-3</v>
      </c>
      <c r="AI1055" s="437">
        <v>1.003386814970773E-2</v>
      </c>
      <c r="AJ1055" s="417">
        <v>1.1175342E-3</v>
      </c>
      <c r="AK1055" s="418">
        <v>1.7660611900000001E-3</v>
      </c>
      <c r="AL1055" s="437">
        <v>3.7364123949843319E-3</v>
      </c>
      <c r="AM1055" s="417">
        <v>4.7935924000000003E-3</v>
      </c>
      <c r="AN1055" s="418">
        <v>1.3347204394999999E-2</v>
      </c>
      <c r="AO1055" s="437">
        <v>0.10017334335461585</v>
      </c>
      <c r="AP1055" s="417">
        <v>9.5109509999999994E-2</v>
      </c>
      <c r="AQ1055" s="418">
        <v>6.1846183999999998E-2</v>
      </c>
      <c r="AR1055" s="440">
        <v>6.1846183999999998E-2</v>
      </c>
      <c r="AS1055" s="422"/>
      <c r="AT1055" s="423"/>
      <c r="AU1055" s="423"/>
    </row>
    <row r="1056" spans="1:47" x14ac:dyDescent="0.2">
      <c r="A1056" s="231">
        <v>2001</v>
      </c>
      <c r="B1056" s="232">
        <v>12</v>
      </c>
      <c r="C1056" s="417">
        <v>1.4561091100000001</v>
      </c>
      <c r="D1056" s="418">
        <v>0.69114681749999995</v>
      </c>
      <c r="E1056" s="437">
        <v>5.7031296187788518</v>
      </c>
      <c r="F1056" s="417">
        <v>0.13135129000000001</v>
      </c>
      <c r="G1056" s="418">
        <v>0.2349412045</v>
      </c>
      <c r="H1056" s="437">
        <v>1.2918326543273488</v>
      </c>
      <c r="I1056" s="417">
        <v>0.27793194999999998</v>
      </c>
      <c r="J1056" s="418">
        <v>2.1475321644999998</v>
      </c>
      <c r="K1056" s="437">
        <v>5.8692729537622945</v>
      </c>
      <c r="L1056" s="420"/>
      <c r="M1056" s="421"/>
      <c r="N1056" s="437">
        <v>6.7555696233979308E-3</v>
      </c>
      <c r="O1056" s="417">
        <v>9.4809480000000002E-2</v>
      </c>
      <c r="P1056" s="418">
        <v>6.1641163499999999E-2</v>
      </c>
      <c r="Q1056" s="437">
        <v>0.31352244048696454</v>
      </c>
      <c r="R1056" s="422"/>
      <c r="S1056" s="423"/>
      <c r="T1056" s="437">
        <v>758.36708235300614</v>
      </c>
      <c r="U1056" s="417">
        <v>6.1297467071935155E-4</v>
      </c>
      <c r="V1056" s="418">
        <v>8.5430352921310362E-4</v>
      </c>
      <c r="W1056" s="437">
        <v>2.6433606682618733E-3</v>
      </c>
      <c r="X1056" s="417">
        <v>7.2521479229989872E-4</v>
      </c>
      <c r="Y1056" s="418">
        <v>1.0107279635258358E-3</v>
      </c>
      <c r="Z1056" s="437">
        <v>3.2512028465297568E-3</v>
      </c>
      <c r="AA1056" s="417">
        <v>1.6154578000000001E-3</v>
      </c>
      <c r="AB1056" s="418">
        <v>4.7901132449999998E-3</v>
      </c>
      <c r="AC1056" s="437">
        <v>4.5640114549911348E-2</v>
      </c>
      <c r="AD1056" s="417">
        <v>4.5956799999999999E-4</v>
      </c>
      <c r="AE1056" s="418">
        <v>8.4018545500000005E-4</v>
      </c>
      <c r="AF1056" s="437">
        <v>8.4989765604800167E-3</v>
      </c>
      <c r="AG1056" s="417">
        <v>2.6277134E-3</v>
      </c>
      <c r="AH1056" s="418">
        <v>3.7439842849999998E-3</v>
      </c>
      <c r="AI1056" s="437">
        <v>1.0056865256851096E-2</v>
      </c>
      <c r="AJ1056" s="417">
        <v>1.1820836E-3</v>
      </c>
      <c r="AK1056" s="418">
        <v>1.8379255750000001E-3</v>
      </c>
      <c r="AL1056" s="437">
        <v>3.7449828371903873E-3</v>
      </c>
      <c r="AM1056" s="417">
        <v>5.0700824000000002E-3</v>
      </c>
      <c r="AN1056" s="418">
        <v>1.3676089095E-2</v>
      </c>
      <c r="AO1056" s="437">
        <v>0.10040301152515142</v>
      </c>
      <c r="AP1056" s="417">
        <v>9.5109509999999994E-2</v>
      </c>
      <c r="AQ1056" s="418">
        <v>6.1846183999999998E-2</v>
      </c>
      <c r="AR1056" s="440">
        <v>6.1846183999999998E-2</v>
      </c>
      <c r="AS1056" s="422"/>
      <c r="AT1056" s="423"/>
      <c r="AU1056" s="423"/>
    </row>
    <row r="1057" spans="1:47" x14ac:dyDescent="0.2">
      <c r="A1057" s="231">
        <v>2001</v>
      </c>
      <c r="B1057" s="232">
        <v>13</v>
      </c>
      <c r="C1057" s="417">
        <v>1.5173002799999999</v>
      </c>
      <c r="D1057" s="418">
        <v>0.70238278700000001</v>
      </c>
      <c r="E1057" s="437">
        <v>5.7089390716959745</v>
      </c>
      <c r="F1057" s="417">
        <v>0.13858212</v>
      </c>
      <c r="G1057" s="418">
        <v>0.243094909</v>
      </c>
      <c r="H1057" s="437">
        <v>1.296415759234347</v>
      </c>
      <c r="I1057" s="417">
        <v>0.28405652999999997</v>
      </c>
      <c r="J1057" s="418">
        <v>2.1534151979999998</v>
      </c>
      <c r="K1057" s="437">
        <v>5.8810233351468284</v>
      </c>
      <c r="L1057" s="420"/>
      <c r="M1057" s="421"/>
      <c r="N1057" s="437">
        <v>6.7653133963692198E-3</v>
      </c>
      <c r="O1057" s="417">
        <v>9.4809480000000002E-2</v>
      </c>
      <c r="P1057" s="418">
        <v>6.1641163499999999E-2</v>
      </c>
      <c r="Q1057" s="437">
        <v>0.31370981868840964</v>
      </c>
      <c r="R1057" s="422"/>
      <c r="S1057" s="423"/>
      <c r="T1057" s="437">
        <v>759.45958732654219</v>
      </c>
      <c r="U1057" s="417">
        <v>6.1297467071935155E-4</v>
      </c>
      <c r="V1057" s="418">
        <v>8.5430352921310362E-4</v>
      </c>
      <c r="W1057" s="437">
        <v>2.6527496402551968E-3</v>
      </c>
      <c r="X1057" s="417">
        <v>7.2521479229989872E-4</v>
      </c>
      <c r="Y1057" s="418">
        <v>1.0107279635258358E-3</v>
      </c>
      <c r="Z1057" s="437">
        <v>3.2966383236425266E-3</v>
      </c>
      <c r="AA1057" s="417">
        <v>1.7048359999999999E-3</v>
      </c>
      <c r="AB1057" s="418">
        <v>4.8968850049999997E-3</v>
      </c>
      <c r="AC1057" s="437">
        <v>4.5802066037976985E-2</v>
      </c>
      <c r="AD1057" s="417">
        <v>4.8516020000000001E-4</v>
      </c>
      <c r="AE1057" s="418">
        <v>8.6891934500000004E-4</v>
      </c>
      <c r="AF1057" s="437">
        <v>8.5291399163532153E-3</v>
      </c>
      <c r="AG1057" s="417">
        <v>2.7708277999999999E-3</v>
      </c>
      <c r="AH1057" s="418">
        <v>3.9037828900000001E-3</v>
      </c>
      <c r="AI1057" s="437">
        <v>1.0092565188938132E-2</v>
      </c>
      <c r="AJ1057" s="417">
        <v>1.2468399999999999E-3</v>
      </c>
      <c r="AK1057" s="418">
        <v>1.91031026E-3</v>
      </c>
      <c r="AL1057" s="437">
        <v>3.7582751768678777E-3</v>
      </c>
      <c r="AM1057" s="417">
        <v>5.3491605999999997E-3</v>
      </c>
      <c r="AN1057" s="418">
        <v>1.400654309E-2</v>
      </c>
      <c r="AO1057" s="437">
        <v>0.10075944765894895</v>
      </c>
      <c r="AP1057" s="417">
        <v>9.5109509999999994E-2</v>
      </c>
      <c r="AQ1057" s="418">
        <v>6.1846183999999998E-2</v>
      </c>
      <c r="AR1057" s="440">
        <v>6.1846183999999998E-2</v>
      </c>
      <c r="AS1057" s="422"/>
      <c r="AT1057" s="423"/>
      <c r="AU1057" s="423"/>
    </row>
    <row r="1058" spans="1:47" x14ac:dyDescent="0.2">
      <c r="A1058" s="231">
        <v>2001</v>
      </c>
      <c r="B1058" s="232">
        <v>14</v>
      </c>
      <c r="C1058" s="417">
        <v>1.5801237100000001</v>
      </c>
      <c r="D1058" s="418">
        <v>0.71400389099999995</v>
      </c>
      <c r="E1058" s="437">
        <v>5.4979592692470201</v>
      </c>
      <c r="F1058" s="417">
        <v>0.14580240999999999</v>
      </c>
      <c r="G1058" s="418">
        <v>0.25138596499999999</v>
      </c>
      <c r="H1058" s="437">
        <v>1.2548150891550875</v>
      </c>
      <c r="I1058" s="417">
        <v>0.28998361</v>
      </c>
      <c r="J1058" s="418">
        <v>2.1589982129999998</v>
      </c>
      <c r="K1058" s="437">
        <v>5.9117259317045532</v>
      </c>
      <c r="L1058" s="420"/>
      <c r="M1058" s="421"/>
      <c r="N1058" s="437">
        <v>7.0926704272068035E-3</v>
      </c>
      <c r="O1058" s="417">
        <v>9.4809480000000002E-2</v>
      </c>
      <c r="P1058" s="418">
        <v>6.1641163499999999E-2</v>
      </c>
      <c r="Q1058" s="437">
        <v>0.30150423873270599</v>
      </c>
      <c r="R1058" s="422"/>
      <c r="S1058" s="423"/>
      <c r="T1058" s="437">
        <v>756.36355809460542</v>
      </c>
      <c r="U1058" s="417">
        <v>6.1297467071935155E-4</v>
      </c>
      <c r="V1058" s="418">
        <v>8.5430352921310362E-4</v>
      </c>
      <c r="W1058" s="437">
        <v>2.567630923925388E-3</v>
      </c>
      <c r="X1058" s="417">
        <v>7.2521479229989872E-4</v>
      </c>
      <c r="Y1058" s="418">
        <v>1.0107279635258358E-3</v>
      </c>
      <c r="Z1058" s="437">
        <v>3.3498761684012043E-3</v>
      </c>
      <c r="AA1058" s="417">
        <v>1.7940835000000001E-3</v>
      </c>
      <c r="AB1058" s="418">
        <v>5.004652765E-3</v>
      </c>
      <c r="AC1058" s="437">
        <v>4.433239419982072E-2</v>
      </c>
      <c r="AD1058" s="417">
        <v>5.0991250000000001E-4</v>
      </c>
      <c r="AE1058" s="418">
        <v>8.9806580500000001E-4</v>
      </c>
      <c r="AF1058" s="437">
        <v>8.2554500870118501E-3</v>
      </c>
      <c r="AG1058" s="417">
        <v>2.9158925E-3</v>
      </c>
      <c r="AH1058" s="418">
        <v>4.0665701800000004E-3</v>
      </c>
      <c r="AI1058" s="437">
        <v>9.7687191709999593E-3</v>
      </c>
      <c r="AJ1058" s="417">
        <v>1.3126259000000001E-3</v>
      </c>
      <c r="AK1058" s="418">
        <v>1.9840627749999999E-3</v>
      </c>
      <c r="AL1058" s="437">
        <v>3.6376708847242604E-3</v>
      </c>
      <c r="AM1058" s="417">
        <v>5.6287973000000002E-3</v>
      </c>
      <c r="AN1058" s="418">
        <v>1.4340716785000001E-2</v>
      </c>
      <c r="AO1058" s="437">
        <v>9.7526146337442346E-2</v>
      </c>
      <c r="AP1058" s="417">
        <v>9.5109509999999994E-2</v>
      </c>
      <c r="AQ1058" s="418">
        <v>6.1846183999999998E-2</v>
      </c>
      <c r="AR1058" s="440">
        <v>6.1846183999999998E-2</v>
      </c>
      <c r="AS1058" s="422"/>
      <c r="AT1058" s="423"/>
      <c r="AU1058" s="423"/>
    </row>
    <row r="1059" spans="1:47" x14ac:dyDescent="0.2">
      <c r="A1059" s="231">
        <v>2001</v>
      </c>
      <c r="B1059" s="232">
        <v>15</v>
      </c>
      <c r="C1059" s="417">
        <v>1.64451657</v>
      </c>
      <c r="D1059" s="418">
        <v>0.72610963149999996</v>
      </c>
      <c r="E1059" s="437">
        <v>5.5051178026688605</v>
      </c>
      <c r="F1059" s="417">
        <v>0.15313124</v>
      </c>
      <c r="G1059" s="418">
        <v>0.2598750105</v>
      </c>
      <c r="H1059" s="437">
        <v>1.2604547068620076</v>
      </c>
      <c r="I1059" s="417">
        <v>0.29571363000000001</v>
      </c>
      <c r="J1059" s="418">
        <v>2.1642240684999998</v>
      </c>
      <c r="K1059" s="437">
        <v>5.9267945312768138</v>
      </c>
      <c r="L1059" s="420"/>
      <c r="M1059" s="421"/>
      <c r="N1059" s="437">
        <v>7.1056666755971391E-3</v>
      </c>
      <c r="O1059" s="417">
        <v>9.4809480000000002E-2</v>
      </c>
      <c r="P1059" s="418">
        <v>6.1641163499999999E-2</v>
      </c>
      <c r="Q1059" s="437">
        <v>0.30173315788670257</v>
      </c>
      <c r="R1059" s="422"/>
      <c r="S1059" s="423"/>
      <c r="T1059" s="437">
        <v>757.74981010673844</v>
      </c>
      <c r="U1059" s="417">
        <v>6.1297467071935155E-4</v>
      </c>
      <c r="V1059" s="418">
        <v>8.5430352921310362E-4</v>
      </c>
      <c r="W1059" s="437">
        <v>2.5791671448235714E-3</v>
      </c>
      <c r="X1059" s="417">
        <v>7.2521479229989872E-4</v>
      </c>
      <c r="Y1059" s="418">
        <v>1.0107279635258358E-3</v>
      </c>
      <c r="Z1059" s="437">
        <v>3.4078023864641039E-3</v>
      </c>
      <c r="AA1059" s="417">
        <v>1.8834416E-3</v>
      </c>
      <c r="AB1059" s="418">
        <v>5.114315415E-3</v>
      </c>
      <c r="AC1059" s="437">
        <v>4.4531691554981413E-2</v>
      </c>
      <c r="AD1059" s="417">
        <v>5.3637409999999998E-4</v>
      </c>
      <c r="AE1059" s="418">
        <v>9.2769095999999996E-4</v>
      </c>
      <c r="AF1059" s="437">
        <v>8.2925504734478895E-3</v>
      </c>
      <c r="AG1059" s="417">
        <v>3.0627255999999999E-3</v>
      </c>
      <c r="AH1059" s="418">
        <v>4.2334053099999996E-3</v>
      </c>
      <c r="AI1059" s="437">
        <v>9.8126014696905735E-3</v>
      </c>
      <c r="AJ1059" s="417">
        <v>1.3780202000000001E-3</v>
      </c>
      <c r="AK1059" s="418">
        <v>2.0595868799999999E-3</v>
      </c>
      <c r="AL1059" s="437">
        <v>3.6540245554108181E-3</v>
      </c>
      <c r="AM1059" s="417">
        <v>5.9107513000000002E-3</v>
      </c>
      <c r="AN1059" s="418">
        <v>1.4680792885E-2</v>
      </c>
      <c r="AO1059" s="437">
        <v>9.796437471353088E-2</v>
      </c>
      <c r="AP1059" s="417">
        <v>9.5109509999999994E-2</v>
      </c>
      <c r="AQ1059" s="418">
        <v>6.1846183999999998E-2</v>
      </c>
      <c r="AR1059" s="440">
        <v>6.1846183999999998E-2</v>
      </c>
      <c r="AS1059" s="422"/>
      <c r="AT1059" s="423"/>
      <c r="AU1059" s="423"/>
    </row>
    <row r="1060" spans="1:47" x14ac:dyDescent="0.2">
      <c r="A1060" s="231">
        <v>2001</v>
      </c>
      <c r="B1060" s="232">
        <v>16</v>
      </c>
      <c r="C1060" s="417">
        <v>1.71063206</v>
      </c>
      <c r="D1060" s="418">
        <v>0.73873364750000003</v>
      </c>
      <c r="E1060" s="437">
        <v>5.5126732801656493</v>
      </c>
      <c r="F1060" s="417">
        <v>0.16054404</v>
      </c>
      <c r="G1060" s="418">
        <v>0.26858577750000001</v>
      </c>
      <c r="H1060" s="437">
        <v>1.2664088542140406</v>
      </c>
      <c r="I1060" s="417">
        <v>0.30124318</v>
      </c>
      <c r="J1060" s="418">
        <v>2.1692846575</v>
      </c>
      <c r="K1060" s="437">
        <v>5.9426853589275259</v>
      </c>
      <c r="L1060" s="420"/>
      <c r="M1060" s="421"/>
      <c r="N1060" s="437">
        <v>7.1193868133419547E-3</v>
      </c>
      <c r="O1060" s="417">
        <v>9.4809480000000002E-2</v>
      </c>
      <c r="P1060" s="418">
        <v>6.1641163499999999E-2</v>
      </c>
      <c r="Q1060" s="437">
        <v>0.30197553917276049</v>
      </c>
      <c r="R1060" s="422"/>
      <c r="S1060" s="423"/>
      <c r="T1060" s="437">
        <v>759.21228641997516</v>
      </c>
      <c r="U1060" s="417">
        <v>6.1297467071935155E-4</v>
      </c>
      <c r="V1060" s="418">
        <v>8.5430352921310362E-4</v>
      </c>
      <c r="W1060" s="437">
        <v>2.593434431630336E-3</v>
      </c>
      <c r="X1060" s="417">
        <v>7.2521479229989872E-4</v>
      </c>
      <c r="Y1060" s="418">
        <v>1.0107279635258358E-3</v>
      </c>
      <c r="Z1060" s="437">
        <v>3.4690087934232125E-3</v>
      </c>
      <c r="AA1060" s="417">
        <v>1.9745088000000001E-3</v>
      </c>
      <c r="AB1060" s="418">
        <v>5.2264682450000001E-3</v>
      </c>
      <c r="AC1060" s="437">
        <v>4.474196955664838E-2</v>
      </c>
      <c r="AD1060" s="417">
        <v>5.6220740000000003E-4</v>
      </c>
      <c r="AE1060" s="418">
        <v>9.5824269000000005E-4</v>
      </c>
      <c r="AF1060" s="437">
        <v>8.3317058962713922E-3</v>
      </c>
      <c r="AG1060" s="417">
        <v>3.2100067999999999E-3</v>
      </c>
      <c r="AH1060" s="418">
        <v>4.4055429E-3</v>
      </c>
      <c r="AI1060" s="437">
        <v>9.8589596525897206E-3</v>
      </c>
      <c r="AJ1060" s="417">
        <v>1.4447268E-3</v>
      </c>
      <c r="AK1060" s="418">
        <v>2.1375090449999999E-3</v>
      </c>
      <c r="AL1060" s="437">
        <v>3.6712833239799987E-3</v>
      </c>
      <c r="AM1060" s="417">
        <v>6.1957957999999999E-3</v>
      </c>
      <c r="AN1060" s="418">
        <v>1.5029624510000001E-2</v>
      </c>
      <c r="AO1060" s="437">
        <v>9.842705530859161E-2</v>
      </c>
      <c r="AP1060" s="417">
        <v>9.5109509999999994E-2</v>
      </c>
      <c r="AQ1060" s="418">
        <v>6.1846183999999998E-2</v>
      </c>
      <c r="AR1060" s="440">
        <v>6.1846183999999998E-2</v>
      </c>
      <c r="AS1060" s="422"/>
      <c r="AT1060" s="423"/>
      <c r="AU1060" s="423"/>
    </row>
    <row r="1061" spans="1:47" x14ac:dyDescent="0.2">
      <c r="A1061" s="231">
        <v>2001</v>
      </c>
      <c r="B1061" s="232">
        <v>17</v>
      </c>
      <c r="C1061" s="417">
        <v>1.77859583</v>
      </c>
      <c r="D1061" s="418">
        <v>0.75196911600000005</v>
      </c>
      <c r="E1061" s="437">
        <v>5.5205724416718773</v>
      </c>
      <c r="F1061" s="417">
        <v>0.16799354999999999</v>
      </c>
      <c r="G1061" s="418">
        <v>0.27762921899999998</v>
      </c>
      <c r="H1061" s="437">
        <v>1.2726319183836576</v>
      </c>
      <c r="I1061" s="417">
        <v>0.30649168999999998</v>
      </c>
      <c r="J1061" s="418">
        <v>2.1740657605</v>
      </c>
      <c r="K1061" s="437">
        <v>5.9592894028362524</v>
      </c>
      <c r="L1061" s="420"/>
      <c r="M1061" s="421"/>
      <c r="N1061" s="437">
        <v>7.1337064023956429E-3</v>
      </c>
      <c r="O1061" s="417">
        <v>9.4809480000000002E-2</v>
      </c>
      <c r="P1061" s="418">
        <v>6.1641163499999999E-2</v>
      </c>
      <c r="Q1061" s="437">
        <v>0.30222790052515996</v>
      </c>
      <c r="R1061" s="422"/>
      <c r="S1061" s="423"/>
      <c r="T1061" s="437">
        <v>760.74152600119464</v>
      </c>
      <c r="U1061" s="417">
        <v>6.1297467071935155E-4</v>
      </c>
      <c r="V1061" s="418">
        <v>8.5430352921310362E-4</v>
      </c>
      <c r="W1061" s="437">
        <v>2.6061850314918538E-3</v>
      </c>
      <c r="X1061" s="417">
        <v>7.2521479229989872E-4</v>
      </c>
      <c r="Y1061" s="418">
        <v>1.0107279635258358E-3</v>
      </c>
      <c r="Z1061" s="437">
        <v>3.5329760386345285E-3</v>
      </c>
      <c r="AA1061" s="417">
        <v>2.0664750999999999E-3</v>
      </c>
      <c r="AB1061" s="418">
        <v>5.3417945200000001E-3</v>
      </c>
      <c r="AC1061" s="437">
        <v>4.4961801274890502E-2</v>
      </c>
      <c r="AD1061" s="417">
        <v>5.8866889999999996E-4</v>
      </c>
      <c r="AE1061" s="418">
        <v>9.8995342500000005E-4</v>
      </c>
      <c r="AF1061" s="437">
        <v>8.3726567289249682E-3</v>
      </c>
      <c r="AG1061" s="417">
        <v>3.3603984999999999E-3</v>
      </c>
      <c r="AH1061" s="418">
        <v>4.5835372800000001E-3</v>
      </c>
      <c r="AI1061" s="437">
        <v>9.9074106423084739E-3</v>
      </c>
      <c r="AJ1061" s="417">
        <v>1.5122315999999999E-3</v>
      </c>
      <c r="AK1061" s="418">
        <v>2.2179605350000002E-3</v>
      </c>
      <c r="AL1061" s="437">
        <v>3.6893230019622446E-3</v>
      </c>
      <c r="AM1061" s="417">
        <v>6.4848967000000002E-3</v>
      </c>
      <c r="AN1061" s="418">
        <v>1.538880166E-2</v>
      </c>
      <c r="AO1061" s="437">
        <v>9.8910799974846891E-2</v>
      </c>
      <c r="AP1061" s="417">
        <v>9.5109509999999994E-2</v>
      </c>
      <c r="AQ1061" s="418">
        <v>6.1846183999999998E-2</v>
      </c>
      <c r="AR1061" s="440">
        <v>6.1846183999999998E-2</v>
      </c>
      <c r="AS1061" s="422"/>
      <c r="AT1061" s="423"/>
      <c r="AU1061" s="423"/>
    </row>
    <row r="1062" spans="1:47" x14ac:dyDescent="0.2">
      <c r="A1062" s="231">
        <v>2001</v>
      </c>
      <c r="B1062" s="232">
        <v>18</v>
      </c>
      <c r="C1062" s="417">
        <v>1.8489395799999999</v>
      </c>
      <c r="D1062" s="418">
        <v>0.76595301800000004</v>
      </c>
      <c r="E1062" s="437">
        <v>5.5287679438491644</v>
      </c>
      <c r="F1062" s="417">
        <v>0.17561992000000001</v>
      </c>
      <c r="G1062" s="418">
        <v>0.2869978145</v>
      </c>
      <c r="H1062" s="437">
        <v>1.2790927792751579</v>
      </c>
      <c r="I1062" s="417">
        <v>0.31167439000000002</v>
      </c>
      <c r="J1062" s="418">
        <v>2.1786996264999998</v>
      </c>
      <c r="K1062" s="437">
        <v>5.9765582145198</v>
      </c>
      <c r="L1062" s="420"/>
      <c r="M1062" s="421"/>
      <c r="N1062" s="437">
        <v>7.1485935230479409E-3</v>
      </c>
      <c r="O1062" s="417">
        <v>9.4809480000000002E-2</v>
      </c>
      <c r="P1062" s="418">
        <v>6.1641163499999999E-2</v>
      </c>
      <c r="Q1062" s="437">
        <v>0.3024899340357573</v>
      </c>
      <c r="R1062" s="422"/>
      <c r="S1062" s="423"/>
      <c r="T1062" s="437">
        <v>762.32788793555687</v>
      </c>
      <c r="U1062" s="417">
        <v>6.1297467071935155E-4</v>
      </c>
      <c r="V1062" s="418">
        <v>8.5430352921310362E-4</v>
      </c>
      <c r="W1062" s="437">
        <v>2.6194189407211781E-3</v>
      </c>
      <c r="X1062" s="417">
        <v>7.2521479229989872E-4</v>
      </c>
      <c r="Y1062" s="418">
        <v>1.0107279635258358E-3</v>
      </c>
      <c r="Z1062" s="437">
        <v>3.5993626742363504E-3</v>
      </c>
      <c r="AA1062" s="417">
        <v>2.1605222999999999E-3</v>
      </c>
      <c r="AB1062" s="418">
        <v>5.4614089299999998E-3</v>
      </c>
      <c r="AC1062" s="437">
        <v>4.5190047451833894E-2</v>
      </c>
      <c r="AD1062" s="417">
        <v>6.1437160000000005E-4</v>
      </c>
      <c r="AE1062" s="418">
        <v>1.0227868350000001E-3</v>
      </c>
      <c r="AF1062" s="437">
        <v>8.4151766173863277E-3</v>
      </c>
      <c r="AG1062" s="417">
        <v>3.5118710000000002E-3</v>
      </c>
      <c r="AH1062" s="418">
        <v>4.7693397900000004E-3</v>
      </c>
      <c r="AI1062" s="437">
        <v>9.9577095250335292E-3</v>
      </c>
      <c r="AJ1062" s="417">
        <v>1.5800486999999999E-3</v>
      </c>
      <c r="AK1062" s="418">
        <v>2.3017548199999998E-3</v>
      </c>
      <c r="AL1062" s="437">
        <v>3.7080513932325758E-3</v>
      </c>
      <c r="AM1062" s="417">
        <v>6.7784795999999998E-3</v>
      </c>
      <c r="AN1062" s="418">
        <v>1.5760860434999999E-2</v>
      </c>
      <c r="AO1062" s="437">
        <v>9.9413081788145022E-2</v>
      </c>
      <c r="AP1062" s="417">
        <v>9.5109509999999994E-2</v>
      </c>
      <c r="AQ1062" s="418">
        <v>6.1846183999999998E-2</v>
      </c>
      <c r="AR1062" s="440">
        <v>6.1846183999999998E-2</v>
      </c>
      <c r="AS1062" s="422"/>
      <c r="AT1062" s="423"/>
      <c r="AU1062" s="423"/>
    </row>
    <row r="1063" spans="1:47" x14ac:dyDescent="0.2">
      <c r="A1063" s="231">
        <v>2001</v>
      </c>
      <c r="B1063" s="232">
        <v>19</v>
      </c>
      <c r="C1063" s="417">
        <v>1.9213446599999999</v>
      </c>
      <c r="D1063" s="418">
        <v>0.78070075149999996</v>
      </c>
      <c r="E1063" s="437">
        <v>5.5267307619061148</v>
      </c>
      <c r="F1063" s="417">
        <v>0.18338049000000001</v>
      </c>
      <c r="G1063" s="418">
        <v>0.2968216635</v>
      </c>
      <c r="H1063" s="437">
        <v>1.2850626411840622</v>
      </c>
      <c r="I1063" s="417">
        <v>0.31662835</v>
      </c>
      <c r="J1063" s="418">
        <v>2.1831370479999999</v>
      </c>
      <c r="K1063" s="437">
        <v>5.9862168637682966</v>
      </c>
      <c r="L1063" s="420"/>
      <c r="M1063" s="421"/>
      <c r="N1063" s="437">
        <v>7.1609097983695641E-3</v>
      </c>
      <c r="O1063" s="417">
        <v>9.4809480000000002E-2</v>
      </c>
      <c r="P1063" s="418">
        <v>6.1641163499999999E-2</v>
      </c>
      <c r="Q1063" s="437">
        <v>0.3027541729485384</v>
      </c>
      <c r="R1063" s="422"/>
      <c r="S1063" s="423"/>
      <c r="T1063" s="437">
        <v>763.64265033962761</v>
      </c>
      <c r="U1063" s="417">
        <v>6.1297467071935155E-4</v>
      </c>
      <c r="V1063" s="418">
        <v>8.5430352921310362E-4</v>
      </c>
      <c r="W1063" s="437">
        <v>2.6316461312537575E-3</v>
      </c>
      <c r="X1063" s="417">
        <v>7.2521479229989872E-4</v>
      </c>
      <c r="Y1063" s="418">
        <v>1.0107279635258358E-3</v>
      </c>
      <c r="Z1063" s="437">
        <v>3.6662543966027024E-3</v>
      </c>
      <c r="AA1063" s="417">
        <v>2.2554092E-3</v>
      </c>
      <c r="AB1063" s="418">
        <v>5.585915835E-3</v>
      </c>
      <c r="AC1063" s="437">
        <v>4.5401061263870786E-2</v>
      </c>
      <c r="AD1063" s="417">
        <v>6.4173219999999996E-4</v>
      </c>
      <c r="AE1063" s="418">
        <v>1.0572662100000001E-3</v>
      </c>
      <c r="AF1063" s="437">
        <v>8.454437978013438E-3</v>
      </c>
      <c r="AG1063" s="417">
        <v>3.6669518000000002E-3</v>
      </c>
      <c r="AH1063" s="418">
        <v>4.9634492049999996E-3</v>
      </c>
      <c r="AI1063" s="437">
        <v>1.000418333505571E-2</v>
      </c>
      <c r="AJ1063" s="417">
        <v>1.6498909000000001E-3</v>
      </c>
      <c r="AK1063" s="418">
        <v>2.3894451850000002E-3</v>
      </c>
      <c r="AL1063" s="437">
        <v>3.7253617123052707E-3</v>
      </c>
      <c r="AM1063" s="417">
        <v>7.0772494E-3</v>
      </c>
      <c r="AN1063" s="418">
        <v>1.6148886585000001E-2</v>
      </c>
      <c r="AO1063" s="437">
        <v>9.9877024048958693E-2</v>
      </c>
      <c r="AP1063" s="417">
        <v>9.5109509999999994E-2</v>
      </c>
      <c r="AQ1063" s="418">
        <v>6.1846183999999998E-2</v>
      </c>
      <c r="AR1063" s="440">
        <v>6.1846183999999998E-2</v>
      </c>
      <c r="AS1063" s="422"/>
      <c r="AT1063" s="423"/>
      <c r="AU1063" s="423"/>
    </row>
    <row r="1064" spans="1:47" x14ac:dyDescent="0.2">
      <c r="A1064" s="231">
        <v>2001</v>
      </c>
      <c r="B1064" s="232">
        <v>20</v>
      </c>
      <c r="C1064" s="417">
        <v>1.99643225</v>
      </c>
      <c r="D1064" s="418">
        <v>0.79635641749999997</v>
      </c>
      <c r="E1064" s="437">
        <v>5.5349227172622157</v>
      </c>
      <c r="F1064" s="417">
        <v>0.19124915000000001</v>
      </c>
      <c r="G1064" s="418">
        <v>0.30709597799999999</v>
      </c>
      <c r="H1064" s="437">
        <v>1.29151807492547</v>
      </c>
      <c r="I1064" s="417">
        <v>0.32151352999999999</v>
      </c>
      <c r="J1064" s="418">
        <v>2.1874771165000002</v>
      </c>
      <c r="K1064" s="437">
        <v>6.0034291880650343</v>
      </c>
      <c r="L1064" s="420"/>
      <c r="M1064" s="421"/>
      <c r="N1064" s="437">
        <v>7.1758093530721262E-3</v>
      </c>
      <c r="O1064" s="417">
        <v>9.4809480000000002E-2</v>
      </c>
      <c r="P1064" s="418">
        <v>6.1641163499999999E-2</v>
      </c>
      <c r="Q1064" s="437">
        <v>0.30301581277762912</v>
      </c>
      <c r="R1064" s="422"/>
      <c r="S1064" s="423"/>
      <c r="T1064" s="437">
        <v>765.2298296935536</v>
      </c>
      <c r="U1064" s="417">
        <v>6.1297467071935155E-4</v>
      </c>
      <c r="V1064" s="418">
        <v>8.5430352921310362E-4</v>
      </c>
      <c r="W1064" s="437">
        <v>2.6448732923242766E-3</v>
      </c>
      <c r="X1064" s="417">
        <v>7.2521479229989872E-4</v>
      </c>
      <c r="Y1064" s="418">
        <v>1.0107279635258358E-3</v>
      </c>
      <c r="Z1064" s="437">
        <v>3.7326529346302104E-3</v>
      </c>
      <c r="AA1064" s="417">
        <v>2.3524066999999998E-3</v>
      </c>
      <c r="AB1064" s="418">
        <v>5.7159145449999999E-3</v>
      </c>
      <c r="AC1064" s="437">
        <v>4.5629046128821953E-2</v>
      </c>
      <c r="AD1064" s="417">
        <v>6.6993260000000002E-4</v>
      </c>
      <c r="AE1064" s="418">
        <v>1.093157815E-3</v>
      </c>
      <c r="AF1064" s="437">
        <v>8.4969044513751434E-3</v>
      </c>
      <c r="AG1064" s="417">
        <v>3.8257714000000001E-3</v>
      </c>
      <c r="AH1064" s="418">
        <v>5.1675249600000002E-3</v>
      </c>
      <c r="AI1064" s="437">
        <v>1.005442446717872E-2</v>
      </c>
      <c r="AJ1064" s="417">
        <v>1.7213459999999999E-3</v>
      </c>
      <c r="AK1064" s="418">
        <v>2.4815105099999998E-3</v>
      </c>
      <c r="AL1064" s="437">
        <v>3.7440708988032891E-3</v>
      </c>
      <c r="AM1064" s="417">
        <v>7.3827084000000001E-3</v>
      </c>
      <c r="AN1064" s="418">
        <v>1.6554426444999999E-2</v>
      </c>
      <c r="AO1064" s="437">
        <v>0.10037872624769999</v>
      </c>
      <c r="AP1064" s="417">
        <v>9.5109509999999994E-2</v>
      </c>
      <c r="AQ1064" s="418">
        <v>6.1846183999999998E-2</v>
      </c>
      <c r="AR1064" s="440">
        <v>6.1846183999999998E-2</v>
      </c>
      <c r="AS1064" s="422"/>
      <c r="AT1064" s="423"/>
      <c r="AU1064" s="423"/>
    </row>
    <row r="1065" spans="1:47" x14ac:dyDescent="0.2">
      <c r="A1065" s="231">
        <v>2001</v>
      </c>
      <c r="B1065" s="232">
        <v>21</v>
      </c>
      <c r="C1065" s="417">
        <v>2.0740917099999998</v>
      </c>
      <c r="D1065" s="418">
        <v>0.81302974750000001</v>
      </c>
      <c r="E1065" s="437">
        <v>5.5428976820029803</v>
      </c>
      <c r="F1065" s="417">
        <v>0.19933634</v>
      </c>
      <c r="G1065" s="418">
        <v>0.31793922600000002</v>
      </c>
      <c r="H1065" s="437">
        <v>1.29779171077046</v>
      </c>
      <c r="I1065" s="417">
        <v>0.32627042000000001</v>
      </c>
      <c r="J1065" s="418">
        <v>2.1917127155</v>
      </c>
      <c r="K1065" s="437">
        <v>6.0201858941514095</v>
      </c>
      <c r="L1065" s="420"/>
      <c r="M1065" s="421"/>
      <c r="N1065" s="437">
        <v>7.1902724067618258E-3</v>
      </c>
      <c r="O1065" s="417">
        <v>9.4809480000000002E-2</v>
      </c>
      <c r="P1065" s="418">
        <v>6.1641163499999999E-2</v>
      </c>
      <c r="Q1065" s="437">
        <v>0.30327152588489159</v>
      </c>
      <c r="R1065" s="422"/>
      <c r="S1065" s="423"/>
      <c r="T1065" s="437">
        <v>766.77236689317022</v>
      </c>
      <c r="U1065" s="417">
        <v>6.1297467071935155E-4</v>
      </c>
      <c r="V1065" s="418">
        <v>8.5430352921310362E-4</v>
      </c>
      <c r="W1065" s="437">
        <v>2.6586707828640151E-3</v>
      </c>
      <c r="X1065" s="417">
        <v>7.2521479229989872E-4</v>
      </c>
      <c r="Y1065" s="418">
        <v>1.0107279635258358E-3</v>
      </c>
      <c r="Z1065" s="437">
        <v>3.7971095608627732E-3</v>
      </c>
      <c r="AA1065" s="417">
        <v>2.4520620000000001E-3</v>
      </c>
      <c r="AB1065" s="418">
        <v>5.8524436150000003E-3</v>
      </c>
      <c r="AC1065" s="437">
        <v>4.5850717159956894E-2</v>
      </c>
      <c r="AD1065" s="417">
        <v>6.9750469999999996E-4</v>
      </c>
      <c r="AE1065" s="418">
        <v>1.131136325E-3</v>
      </c>
      <c r="AF1065" s="437">
        <v>8.5381889098729916E-3</v>
      </c>
      <c r="AG1065" s="417">
        <v>3.9873297999999998E-3</v>
      </c>
      <c r="AH1065" s="418">
        <v>5.3829902299999998E-3</v>
      </c>
      <c r="AI1065" s="437">
        <v>1.0103272522496305E-2</v>
      </c>
      <c r="AJ1065" s="417">
        <v>1.7937713000000001E-3</v>
      </c>
      <c r="AK1065" s="418">
        <v>2.5787882650000001E-3</v>
      </c>
      <c r="AL1065" s="437">
        <v>3.7622611245986541E-3</v>
      </c>
      <c r="AM1065" s="417">
        <v>7.6947754999999998E-3</v>
      </c>
      <c r="AN1065" s="418">
        <v>1.6980369780000001E-2</v>
      </c>
      <c r="AO1065" s="437">
        <v>0.10086614420044369</v>
      </c>
      <c r="AP1065" s="417">
        <v>9.5109509999999994E-2</v>
      </c>
      <c r="AQ1065" s="418">
        <v>6.1846183999999998E-2</v>
      </c>
      <c r="AR1065" s="440">
        <v>6.1846183999999998E-2</v>
      </c>
      <c r="AS1065" s="422"/>
      <c r="AT1065" s="423"/>
      <c r="AU1065" s="423"/>
    </row>
    <row r="1066" spans="1:47" x14ac:dyDescent="0.2">
      <c r="A1066" s="231">
        <v>2001</v>
      </c>
      <c r="B1066" s="232">
        <v>22</v>
      </c>
      <c r="C1066" s="417">
        <v>2.1547496900000001</v>
      </c>
      <c r="D1066" s="418">
        <v>0.83080296350000005</v>
      </c>
      <c r="E1066" s="437">
        <v>5.5503778521211125</v>
      </c>
      <c r="F1066" s="417">
        <v>0.20769193</v>
      </c>
      <c r="G1066" s="418">
        <v>0.32942002650000002</v>
      </c>
      <c r="H1066" s="437">
        <v>1.3036879035393094</v>
      </c>
      <c r="I1066" s="417">
        <v>0.33087707</v>
      </c>
      <c r="J1066" s="418">
        <v>2.1958684239999999</v>
      </c>
      <c r="K1066" s="437">
        <v>6.035918326403686</v>
      </c>
      <c r="L1066" s="420"/>
      <c r="M1066" s="421"/>
      <c r="N1066" s="437">
        <v>7.2038584468450137E-3</v>
      </c>
      <c r="O1066" s="417">
        <v>9.4809480000000002E-2</v>
      </c>
      <c r="P1066" s="418">
        <v>6.1641163499999999E-2</v>
      </c>
      <c r="Q1066" s="437">
        <v>0.30351091948965303</v>
      </c>
      <c r="R1066" s="422"/>
      <c r="S1066" s="423"/>
      <c r="T1066" s="437">
        <v>768.22091181772873</v>
      </c>
      <c r="U1066" s="417">
        <v>6.1297467071935155E-4</v>
      </c>
      <c r="V1066" s="418">
        <v>8.5430352921310362E-4</v>
      </c>
      <c r="W1066" s="437">
        <v>2.6707458421155136E-3</v>
      </c>
      <c r="X1066" s="417">
        <v>7.2521479229989872E-4</v>
      </c>
      <c r="Y1066" s="418">
        <v>1.0107279635258358E-3</v>
      </c>
      <c r="Z1066" s="437">
        <v>3.8576799925172617E-3</v>
      </c>
      <c r="AA1066" s="417">
        <v>2.5546677999999999E-3</v>
      </c>
      <c r="AB1066" s="418">
        <v>5.9963543100000002E-3</v>
      </c>
      <c r="AC1066" s="437">
        <v>4.6058985674849416E-2</v>
      </c>
      <c r="AD1066" s="417">
        <v>7.2654930000000005E-4</v>
      </c>
      <c r="AE1066" s="418">
        <v>1.171185735E-3</v>
      </c>
      <c r="AF1066" s="437">
        <v>8.5769761400924845E-3</v>
      </c>
      <c r="AG1066" s="417">
        <v>4.1528386E-3</v>
      </c>
      <c r="AH1066" s="418">
        <v>5.6109720500000003E-3</v>
      </c>
      <c r="AI1066" s="437">
        <v>1.0149166282065901E-2</v>
      </c>
      <c r="AJ1066" s="417">
        <v>1.8685934999999999E-3</v>
      </c>
      <c r="AK1066" s="418">
        <v>2.6815888150000002E-3</v>
      </c>
      <c r="AL1066" s="437">
        <v>3.7793475111248067E-3</v>
      </c>
      <c r="AM1066" s="417">
        <v>8.0150043999999993E-3</v>
      </c>
      <c r="AN1066" s="418">
        <v>1.7430220650000001E-2</v>
      </c>
      <c r="AO1066" s="437">
        <v>0.1013242622433735</v>
      </c>
      <c r="AP1066" s="417">
        <v>9.5109509999999994E-2</v>
      </c>
      <c r="AQ1066" s="418">
        <v>6.1846183999999998E-2</v>
      </c>
      <c r="AR1066" s="440">
        <v>6.1846183999999998E-2</v>
      </c>
      <c r="AS1066" s="422"/>
      <c r="AT1066" s="423"/>
      <c r="AU1066" s="423"/>
    </row>
    <row r="1067" spans="1:47" x14ac:dyDescent="0.2">
      <c r="A1067" s="231">
        <v>2001</v>
      </c>
      <c r="B1067" s="232">
        <v>23</v>
      </c>
      <c r="C1067" s="417">
        <v>2.2384293300000002</v>
      </c>
      <c r="D1067" s="418">
        <v>0.84978125900000001</v>
      </c>
      <c r="E1067" s="437">
        <v>5.5570451717053935</v>
      </c>
      <c r="F1067" s="417">
        <v>0.21613742999999999</v>
      </c>
      <c r="G1067" s="418">
        <v>0.34159365549999998</v>
      </c>
      <c r="H1067" s="437">
        <v>1.3089552825846946</v>
      </c>
      <c r="I1067" s="417">
        <v>0.33531791</v>
      </c>
      <c r="J1067" s="418">
        <v>2.1999772405</v>
      </c>
      <c r="K1067" s="437">
        <v>6.0499738452625049</v>
      </c>
      <c r="L1067" s="420"/>
      <c r="M1067" s="421"/>
      <c r="N1067" s="437">
        <v>7.215970109026585E-3</v>
      </c>
      <c r="O1067" s="417">
        <v>9.4809480000000002E-2</v>
      </c>
      <c r="P1067" s="418">
        <v>6.1641163499999999E-2</v>
      </c>
      <c r="Q1067" s="437">
        <v>0.30372309021890403</v>
      </c>
      <c r="R1067" s="422"/>
      <c r="S1067" s="423"/>
      <c r="T1067" s="437">
        <v>769.51258467478692</v>
      </c>
      <c r="U1067" s="417">
        <v>6.1297467071935155E-4</v>
      </c>
      <c r="V1067" s="418">
        <v>8.5430352921310362E-4</v>
      </c>
      <c r="W1067" s="437">
        <v>2.6815451826459865E-3</v>
      </c>
      <c r="X1067" s="417">
        <v>7.2521479229989872E-4</v>
      </c>
      <c r="Y1067" s="418">
        <v>1.0107279635258358E-3</v>
      </c>
      <c r="Z1067" s="437">
        <v>3.9118962959709472E-3</v>
      </c>
      <c r="AA1067" s="417">
        <v>2.6589313999999999E-3</v>
      </c>
      <c r="AB1067" s="418">
        <v>6.1487839400000003E-3</v>
      </c>
      <c r="AC1067" s="437">
        <v>4.6245215520067398E-2</v>
      </c>
      <c r="AD1067" s="417">
        <v>7.5664880000000001E-4</v>
      </c>
      <c r="AE1067" s="418">
        <v>1.213903675E-3</v>
      </c>
      <c r="AF1067" s="437">
        <v>8.6116406296030852E-3</v>
      </c>
      <c r="AG1067" s="417">
        <v>4.3232167000000002E-3</v>
      </c>
      <c r="AH1067" s="418">
        <v>5.8528217999999996E-3</v>
      </c>
      <c r="AI1067" s="437">
        <v>1.0190207145803345E-2</v>
      </c>
      <c r="AJ1067" s="417">
        <v>1.9451294E-3</v>
      </c>
      <c r="AK1067" s="418">
        <v>2.79057055E-3</v>
      </c>
      <c r="AL1067" s="437">
        <v>3.7946282680524743E-3</v>
      </c>
      <c r="AM1067" s="417">
        <v>8.3437405999999999E-3</v>
      </c>
      <c r="AN1067" s="418">
        <v>1.790643372E-2</v>
      </c>
      <c r="AO1067" s="437">
        <v>0.10173416399547204</v>
      </c>
      <c r="AP1067" s="417">
        <v>9.5109509999999994E-2</v>
      </c>
      <c r="AQ1067" s="418">
        <v>6.1846183999999998E-2</v>
      </c>
      <c r="AR1067" s="440">
        <v>6.1846183999999998E-2</v>
      </c>
      <c r="AS1067" s="422"/>
      <c r="AT1067" s="423"/>
      <c r="AU1067" s="423"/>
    </row>
    <row r="1068" spans="1:47" x14ac:dyDescent="0.2">
      <c r="A1068" s="231">
        <v>2001</v>
      </c>
      <c r="B1068" s="232">
        <v>24</v>
      </c>
      <c r="C1068" s="417">
        <v>2.3253833699999999</v>
      </c>
      <c r="D1068" s="418">
        <v>0.87017039299999999</v>
      </c>
      <c r="E1068" s="437">
        <v>5.562579358830452</v>
      </c>
      <c r="F1068" s="417">
        <v>0.22495088999999999</v>
      </c>
      <c r="G1068" s="418">
        <v>0.35452890450000002</v>
      </c>
      <c r="H1068" s="437">
        <v>1.3133187876580781</v>
      </c>
      <c r="I1068" s="417">
        <v>0.33977727000000002</v>
      </c>
      <c r="J1068" s="418">
        <v>2.2041041725000001</v>
      </c>
      <c r="K1068" s="437">
        <v>6.061638250085533</v>
      </c>
      <c r="L1068" s="420"/>
      <c r="M1068" s="421"/>
      <c r="N1068" s="437">
        <v>7.2259893654999154E-3</v>
      </c>
      <c r="O1068" s="417">
        <v>9.4809480000000002E-2</v>
      </c>
      <c r="P1068" s="418">
        <v>6.1641163499999999E-2</v>
      </c>
      <c r="Q1068" s="437">
        <v>0.30389993407367538</v>
      </c>
      <c r="R1068" s="422"/>
      <c r="S1068" s="423"/>
      <c r="T1068" s="437">
        <v>770.58230299957461</v>
      </c>
      <c r="U1068" s="417">
        <v>6.1297467071935155E-4</v>
      </c>
      <c r="V1068" s="418">
        <v>8.5430352921310362E-4</v>
      </c>
      <c r="W1068" s="437">
        <v>2.6904846394405373E-3</v>
      </c>
      <c r="X1068" s="417">
        <v>7.2521479229989872E-4</v>
      </c>
      <c r="Y1068" s="418">
        <v>1.0107279635258358E-3</v>
      </c>
      <c r="Z1068" s="437">
        <v>3.9566390860212115E-3</v>
      </c>
      <c r="AA1068" s="417">
        <v>2.7667485E-3</v>
      </c>
      <c r="AB1068" s="418">
        <v>6.3103712500000003E-3</v>
      </c>
      <c r="AC1068" s="437">
        <v>4.6399260427905188E-2</v>
      </c>
      <c r="AD1068" s="417">
        <v>7.870606E-4</v>
      </c>
      <c r="AE1068" s="418">
        <v>1.2593109050000001E-3</v>
      </c>
      <c r="AF1068" s="437">
        <v>8.6403323408526106E-3</v>
      </c>
      <c r="AG1068" s="417">
        <v>4.4987053999999997E-3</v>
      </c>
      <c r="AH1068" s="418">
        <v>6.1107300899999996E-3</v>
      </c>
      <c r="AI1068" s="437">
        <v>1.0224151181118735E-2</v>
      </c>
      <c r="AJ1068" s="417">
        <v>2.0241629999999998E-3</v>
      </c>
      <c r="AK1068" s="418">
        <v>2.9068908550000001E-3</v>
      </c>
      <c r="AL1068" s="437">
        <v>3.807273871353148E-3</v>
      </c>
      <c r="AM1068" s="417">
        <v>8.6809544999999991E-3</v>
      </c>
      <c r="AN1068" s="418">
        <v>1.8412177960000001E-2</v>
      </c>
      <c r="AO1068" s="437">
        <v>0.10207310037565862</v>
      </c>
      <c r="AP1068" s="417">
        <v>9.5109509999999994E-2</v>
      </c>
      <c r="AQ1068" s="418">
        <v>6.1846183999999998E-2</v>
      </c>
      <c r="AR1068" s="440">
        <v>6.1846183999999998E-2</v>
      </c>
      <c r="AS1068" s="422"/>
      <c r="AT1068" s="423"/>
      <c r="AU1068" s="423"/>
    </row>
    <row r="1069" spans="1:47" x14ac:dyDescent="0.2">
      <c r="A1069" s="231">
        <v>2001</v>
      </c>
      <c r="B1069" s="232">
        <v>25</v>
      </c>
      <c r="C1069" s="417">
        <v>2.4157565499999998</v>
      </c>
      <c r="D1069" s="418">
        <v>0.89200979049999995</v>
      </c>
      <c r="E1069" s="437">
        <v>5.5667448493869358</v>
      </c>
      <c r="F1069" s="417">
        <v>0.23387026999999999</v>
      </c>
      <c r="G1069" s="418">
        <v>0.36834205549999999</v>
      </c>
      <c r="H1069" s="437">
        <v>1.3166016799455542</v>
      </c>
      <c r="I1069" s="417">
        <v>0.34408684</v>
      </c>
      <c r="J1069" s="418">
        <v>2.2081894425000002</v>
      </c>
      <c r="K1069" s="437">
        <v>6.0703832408401377</v>
      </c>
      <c r="L1069" s="420"/>
      <c r="M1069" s="421"/>
      <c r="N1069" s="437">
        <v>7.2335895471142431E-3</v>
      </c>
      <c r="O1069" s="417">
        <v>9.4809480000000002E-2</v>
      </c>
      <c r="P1069" s="418">
        <v>6.1641163499999999E-2</v>
      </c>
      <c r="Q1069" s="437">
        <v>0.30403455660757406</v>
      </c>
      <c r="R1069" s="422"/>
      <c r="S1069" s="423"/>
      <c r="T1069" s="437">
        <v>771.39081302534635</v>
      </c>
      <c r="U1069" s="417">
        <v>6.1297467071935155E-4</v>
      </c>
      <c r="V1069" s="418">
        <v>8.5430352921310362E-4</v>
      </c>
      <c r="W1069" s="437">
        <v>2.6972139720929148E-3</v>
      </c>
      <c r="X1069" s="417">
        <v>7.2521479229989872E-4</v>
      </c>
      <c r="Y1069" s="418">
        <v>1.0107279635258358E-3</v>
      </c>
      <c r="Z1069" s="437">
        <v>3.9904463003741916E-3</v>
      </c>
      <c r="AA1069" s="417">
        <v>2.8769625E-3</v>
      </c>
      <c r="AB1069" s="418">
        <v>6.4823910600000003E-3</v>
      </c>
      <c r="AC1069" s="437">
        <v>4.6515332540353817E-2</v>
      </c>
      <c r="AD1069" s="417">
        <v>8.1850209999999996E-4</v>
      </c>
      <c r="AE1069" s="418">
        <v>1.30761994E-3</v>
      </c>
      <c r="AF1069" s="437">
        <v>8.6619433392781282E-3</v>
      </c>
      <c r="AG1069" s="417">
        <v>4.6780633999999998E-3</v>
      </c>
      <c r="AH1069" s="418">
        <v>6.3858906200000001E-3</v>
      </c>
      <c r="AI1069" s="437">
        <v>1.02497113851824E-2</v>
      </c>
      <c r="AJ1069" s="417">
        <v>2.1050660000000001E-3</v>
      </c>
      <c r="AK1069" s="418">
        <v>3.0308223850000001E-3</v>
      </c>
      <c r="AL1069" s="437">
        <v>3.8167938886923612E-3</v>
      </c>
      <c r="AM1069" s="417">
        <v>9.0285911999999999E-3</v>
      </c>
      <c r="AN1069" s="418">
        <v>1.8950911715000001E-2</v>
      </c>
      <c r="AO1069" s="437">
        <v>0.10232815833375151</v>
      </c>
      <c r="AP1069" s="417">
        <v>9.5109509999999994E-2</v>
      </c>
      <c r="AQ1069" s="418">
        <v>6.1846183999999998E-2</v>
      </c>
      <c r="AR1069" s="440">
        <v>6.1846183999999998E-2</v>
      </c>
      <c r="AS1069" s="422"/>
      <c r="AT1069" s="423"/>
      <c r="AU1069" s="423"/>
    </row>
    <row r="1070" spans="1:47" x14ac:dyDescent="0.2">
      <c r="A1070" s="231">
        <v>2001</v>
      </c>
      <c r="B1070" s="232">
        <v>26</v>
      </c>
      <c r="C1070" s="417">
        <v>2.4157565499999998</v>
      </c>
      <c r="D1070" s="418">
        <v>0.89200979049999995</v>
      </c>
      <c r="E1070" s="437">
        <v>5.569271358571994</v>
      </c>
      <c r="F1070" s="417">
        <v>0.23387026999999999</v>
      </c>
      <c r="G1070" s="418">
        <v>0.36834205549999999</v>
      </c>
      <c r="H1070" s="437">
        <v>1.3185853237000573</v>
      </c>
      <c r="I1070" s="417">
        <v>0.34408684</v>
      </c>
      <c r="J1070" s="418">
        <v>2.2081894425000002</v>
      </c>
      <c r="K1070" s="437">
        <v>6.0756825304214672</v>
      </c>
      <c r="L1070" s="420"/>
      <c r="M1070" s="421"/>
      <c r="N1070" s="437">
        <v>7.2381578769046837E-3</v>
      </c>
      <c r="O1070" s="417">
        <v>9.4809480000000002E-2</v>
      </c>
      <c r="P1070" s="418">
        <v>6.1641163499999999E-2</v>
      </c>
      <c r="Q1070" s="437">
        <v>0.3041149967820892</v>
      </c>
      <c r="R1070" s="422"/>
      <c r="S1070" s="423"/>
      <c r="T1070" s="437">
        <v>771.87867704080952</v>
      </c>
      <c r="U1070" s="417">
        <v>6.1297467071935155E-4</v>
      </c>
      <c r="V1070" s="418">
        <v>8.5430352921310362E-4</v>
      </c>
      <c r="W1070" s="437">
        <v>2.7012834463104986E-3</v>
      </c>
      <c r="X1070" s="417">
        <v>7.2521479229989872E-4</v>
      </c>
      <c r="Y1070" s="418">
        <v>1.0107279635258358E-3</v>
      </c>
      <c r="Z1070" s="437">
        <v>4.0108299063225158E-3</v>
      </c>
      <c r="AA1070" s="417">
        <v>2.8769625E-3</v>
      </c>
      <c r="AB1070" s="418">
        <v>6.4823910600000003E-3</v>
      </c>
      <c r="AC1070" s="437">
        <v>4.6585352325824787E-2</v>
      </c>
      <c r="AD1070" s="417">
        <v>8.1850209999999996E-4</v>
      </c>
      <c r="AE1070" s="418">
        <v>1.30761994E-3</v>
      </c>
      <c r="AF1070" s="437">
        <v>8.6749929600338539E-3</v>
      </c>
      <c r="AG1070" s="417">
        <v>4.6780633999999998E-3</v>
      </c>
      <c r="AH1070" s="418">
        <v>6.3858906200000001E-3</v>
      </c>
      <c r="AI1070" s="437">
        <v>1.0265166290486037E-2</v>
      </c>
      <c r="AJ1070" s="417">
        <v>2.1050660000000001E-3</v>
      </c>
      <c r="AK1070" s="418">
        <v>3.0308223850000001E-3</v>
      </c>
      <c r="AL1070" s="437">
        <v>3.8225462833107711E-3</v>
      </c>
      <c r="AM1070" s="417">
        <v>9.0285911999999999E-3</v>
      </c>
      <c r="AN1070" s="418">
        <v>1.8950911715000001E-2</v>
      </c>
      <c r="AO1070" s="437">
        <v>0.102482434421243</v>
      </c>
      <c r="AP1070" s="417">
        <v>9.5109509999999994E-2</v>
      </c>
      <c r="AQ1070" s="418">
        <v>6.1846183999999998E-2</v>
      </c>
      <c r="AR1070" s="440">
        <v>6.1846183999999998E-2</v>
      </c>
      <c r="AS1070" s="422"/>
      <c r="AT1070" s="423"/>
      <c r="AU1070" s="423"/>
    </row>
    <row r="1071" spans="1:47" x14ac:dyDescent="0.2">
      <c r="A1071" s="231">
        <v>2001</v>
      </c>
      <c r="B1071" s="232">
        <v>27</v>
      </c>
      <c r="C1071" s="417">
        <v>2.4157565499999998</v>
      </c>
      <c r="D1071" s="418">
        <v>0.89200979049999995</v>
      </c>
      <c r="E1071" s="437">
        <v>5.5697269036397117</v>
      </c>
      <c r="F1071" s="417">
        <v>0.23387026999999999</v>
      </c>
      <c r="G1071" s="418">
        <v>0.36834205549999999</v>
      </c>
      <c r="H1071" s="437">
        <v>1.3189543380169786</v>
      </c>
      <c r="I1071" s="417">
        <v>0.34408684</v>
      </c>
      <c r="J1071" s="418">
        <v>2.2081894425000002</v>
      </c>
      <c r="K1071" s="437">
        <v>6.0766789036426445</v>
      </c>
      <c r="L1071" s="420"/>
      <c r="M1071" s="421"/>
      <c r="N1071" s="437">
        <v>7.2390051559247147E-3</v>
      </c>
      <c r="O1071" s="417">
        <v>9.4809480000000002E-2</v>
      </c>
      <c r="P1071" s="418">
        <v>6.1641163499999999E-2</v>
      </c>
      <c r="Q1071" s="437">
        <v>0.30412929277529049</v>
      </c>
      <c r="R1071" s="422"/>
      <c r="S1071" s="423"/>
      <c r="T1071" s="437">
        <v>771.9695588429048</v>
      </c>
      <c r="U1071" s="417">
        <v>6.1297467071935155E-4</v>
      </c>
      <c r="V1071" s="418">
        <v>8.5430352921310362E-4</v>
      </c>
      <c r="W1071" s="437">
        <v>2.702039226559985E-3</v>
      </c>
      <c r="X1071" s="417">
        <v>7.2521479229989872E-4</v>
      </c>
      <c r="Y1071" s="418">
        <v>1.0107279635258358E-3</v>
      </c>
      <c r="Z1071" s="437">
        <v>4.0146158747214932E-3</v>
      </c>
      <c r="AA1071" s="417">
        <v>2.8769625E-3</v>
      </c>
      <c r="AB1071" s="418">
        <v>6.4823910600000003E-3</v>
      </c>
      <c r="AC1071" s="437">
        <v>4.6598437813632841E-2</v>
      </c>
      <c r="AD1071" s="417">
        <v>8.1850209999999996E-4</v>
      </c>
      <c r="AE1071" s="418">
        <v>1.30761994E-3</v>
      </c>
      <c r="AF1071" s="437">
        <v>8.6774253535272655E-3</v>
      </c>
      <c r="AG1071" s="417">
        <v>4.6780633999999998E-3</v>
      </c>
      <c r="AH1071" s="418">
        <v>6.3858906200000001E-3</v>
      </c>
      <c r="AI1071" s="437">
        <v>1.0268025980550158E-2</v>
      </c>
      <c r="AJ1071" s="417">
        <v>2.1050660000000001E-3</v>
      </c>
      <c r="AK1071" s="418">
        <v>3.0308223850000001E-3</v>
      </c>
      <c r="AL1071" s="437">
        <v>3.8236159654728773E-3</v>
      </c>
      <c r="AM1071" s="417">
        <v>9.0285911999999999E-3</v>
      </c>
      <c r="AN1071" s="418">
        <v>1.8950911715000001E-2</v>
      </c>
      <c r="AO1071" s="437">
        <v>0.10251099782269976</v>
      </c>
      <c r="AP1071" s="417">
        <v>9.5109509999999994E-2</v>
      </c>
      <c r="AQ1071" s="418">
        <v>6.1846183999999998E-2</v>
      </c>
      <c r="AR1071" s="440">
        <v>6.1846183999999998E-2</v>
      </c>
      <c r="AS1071" s="422"/>
      <c r="AT1071" s="423"/>
      <c r="AU1071" s="423"/>
    </row>
    <row r="1072" spans="1:47" x14ac:dyDescent="0.2">
      <c r="A1072" s="231">
        <v>2001</v>
      </c>
      <c r="B1072" s="232">
        <v>28</v>
      </c>
      <c r="C1072" s="417">
        <v>2.4157565499999998</v>
      </c>
      <c r="D1072" s="418">
        <v>0.89200979049999995</v>
      </c>
      <c r="E1072" s="437">
        <v>5.5696645755553726</v>
      </c>
      <c r="F1072" s="417">
        <v>0.23387026999999999</v>
      </c>
      <c r="G1072" s="418">
        <v>0.36834205549999999</v>
      </c>
      <c r="H1072" s="437">
        <v>1.3189012903624988</v>
      </c>
      <c r="I1072" s="417">
        <v>0.34408684</v>
      </c>
      <c r="J1072" s="418">
        <v>2.2081894425000002</v>
      </c>
      <c r="K1072" s="437">
        <v>6.076530189701427</v>
      </c>
      <c r="L1072" s="420"/>
      <c r="M1072" s="421"/>
      <c r="N1072" s="437">
        <v>7.2388887426283284E-3</v>
      </c>
      <c r="O1072" s="417">
        <v>9.4809480000000002E-2</v>
      </c>
      <c r="P1072" s="418">
        <v>6.1641163499999999E-2</v>
      </c>
      <c r="Q1072" s="437">
        <v>0.30412779569626447</v>
      </c>
      <c r="R1072" s="422"/>
      <c r="S1072" s="423"/>
      <c r="T1072" s="437">
        <v>771.95729621173666</v>
      </c>
      <c r="U1072" s="417">
        <v>6.1297467071935155E-4</v>
      </c>
      <c r="V1072" s="418">
        <v>8.5430352921310362E-4</v>
      </c>
      <c r="W1072" s="437">
        <v>2.7019243117931521E-3</v>
      </c>
      <c r="X1072" s="417">
        <v>7.2521479229989872E-4</v>
      </c>
      <c r="Y1072" s="418">
        <v>1.0107279635258358E-3</v>
      </c>
      <c r="Z1072" s="437">
        <v>4.0140714507644181E-3</v>
      </c>
      <c r="AA1072" s="417">
        <v>2.8769625E-3</v>
      </c>
      <c r="AB1072" s="418">
        <v>6.4823910600000003E-3</v>
      </c>
      <c r="AC1072" s="437">
        <v>4.6596495634677701E-2</v>
      </c>
      <c r="AD1072" s="417">
        <v>8.1850209999999996E-4</v>
      </c>
      <c r="AE1072" s="418">
        <v>1.30761994E-3</v>
      </c>
      <c r="AF1072" s="437">
        <v>8.6770691154461274E-3</v>
      </c>
      <c r="AG1072" s="417">
        <v>4.6780633999999998E-3</v>
      </c>
      <c r="AH1072" s="418">
        <v>6.3858906200000001E-3</v>
      </c>
      <c r="AI1072" s="437">
        <v>1.026760128119807E-2</v>
      </c>
      <c r="AJ1072" s="417">
        <v>2.1050660000000001E-3</v>
      </c>
      <c r="AK1072" s="418">
        <v>3.0308223850000001E-3</v>
      </c>
      <c r="AL1072" s="437">
        <v>3.8234543713597073E-3</v>
      </c>
      <c r="AM1072" s="417">
        <v>9.0285911999999999E-3</v>
      </c>
      <c r="AN1072" s="418">
        <v>1.8950911715000001E-2</v>
      </c>
      <c r="AO1072" s="437">
        <v>0.10250696079146884</v>
      </c>
      <c r="AP1072" s="417">
        <v>9.5109509999999994E-2</v>
      </c>
      <c r="AQ1072" s="418">
        <v>6.1846183999999998E-2</v>
      </c>
      <c r="AR1072" s="440">
        <v>6.1846183999999998E-2</v>
      </c>
      <c r="AS1072" s="422"/>
      <c r="AT1072" s="423"/>
      <c r="AU1072" s="423"/>
    </row>
    <row r="1073" spans="1:47" x14ac:dyDescent="0.2">
      <c r="A1073" s="231">
        <v>2001</v>
      </c>
      <c r="B1073" s="232">
        <v>29</v>
      </c>
      <c r="C1073" s="417">
        <v>2.4157565499999998</v>
      </c>
      <c r="D1073" s="418">
        <v>0.89200979049999995</v>
      </c>
      <c r="E1073" s="437">
        <v>5.5695464538964163</v>
      </c>
      <c r="F1073" s="417">
        <v>0.23387026999999999</v>
      </c>
      <c r="G1073" s="418">
        <v>0.36834205549999999</v>
      </c>
      <c r="H1073" s="437">
        <v>1.3188060744916399</v>
      </c>
      <c r="I1073" s="417">
        <v>0.34408684</v>
      </c>
      <c r="J1073" s="418">
        <v>2.2081894425000002</v>
      </c>
      <c r="K1073" s="437">
        <v>6.0762791720957825</v>
      </c>
      <c r="L1073" s="420"/>
      <c r="M1073" s="421"/>
      <c r="N1073" s="437">
        <v>7.238669586220008E-3</v>
      </c>
      <c r="O1073" s="417">
        <v>9.4809480000000002E-2</v>
      </c>
      <c r="P1073" s="418">
        <v>6.1641163499999999E-2</v>
      </c>
      <c r="Q1073" s="437">
        <v>0.30412377382018829</v>
      </c>
      <c r="R1073" s="422"/>
      <c r="S1073" s="423"/>
      <c r="T1073" s="437">
        <v>771.93271419224027</v>
      </c>
      <c r="U1073" s="417">
        <v>6.1297467071935155E-4</v>
      </c>
      <c r="V1073" s="418">
        <v>8.5430352921310362E-4</v>
      </c>
      <c r="W1073" s="437">
        <v>2.7017306791511462E-3</v>
      </c>
      <c r="X1073" s="417">
        <v>7.2521479229989872E-4</v>
      </c>
      <c r="Y1073" s="418">
        <v>1.0107279635258358E-3</v>
      </c>
      <c r="Z1073" s="437">
        <v>4.0130909264983082E-3</v>
      </c>
      <c r="AA1073" s="417">
        <v>2.8769625E-3</v>
      </c>
      <c r="AB1073" s="418">
        <v>6.4823910600000003E-3</v>
      </c>
      <c r="AC1073" s="437">
        <v>4.6593222305054062E-2</v>
      </c>
      <c r="AD1073" s="417">
        <v>8.1850209999999996E-4</v>
      </c>
      <c r="AE1073" s="418">
        <v>1.30761994E-3</v>
      </c>
      <c r="AF1073" s="437">
        <v>8.676453106288038E-3</v>
      </c>
      <c r="AG1073" s="417">
        <v>4.6780633999999998E-3</v>
      </c>
      <c r="AH1073" s="418">
        <v>6.3858906200000001E-3</v>
      </c>
      <c r="AI1073" s="437">
        <v>1.0266881258274779E-2</v>
      </c>
      <c r="AJ1073" s="417">
        <v>2.1050660000000001E-3</v>
      </c>
      <c r="AK1073" s="418">
        <v>3.0308223850000001E-3</v>
      </c>
      <c r="AL1073" s="437">
        <v>3.8231780760799665E-3</v>
      </c>
      <c r="AM1073" s="417">
        <v>9.0285911999999999E-3</v>
      </c>
      <c r="AN1073" s="418">
        <v>1.8950911715000001E-2</v>
      </c>
      <c r="AO1073" s="437">
        <v>0.10249960593963441</v>
      </c>
      <c r="AP1073" s="417">
        <v>9.5109509999999994E-2</v>
      </c>
      <c r="AQ1073" s="418">
        <v>6.1846183999999998E-2</v>
      </c>
      <c r="AR1073" s="440">
        <v>6.1846183999999998E-2</v>
      </c>
      <c r="AS1073" s="422"/>
      <c r="AT1073" s="423"/>
      <c r="AU1073" s="423"/>
    </row>
    <row r="1074" spans="1:47" x14ac:dyDescent="0.2">
      <c r="A1074" s="231">
        <v>2001</v>
      </c>
      <c r="B1074" s="232">
        <v>30</v>
      </c>
      <c r="C1074" s="417">
        <v>2.4157565499999998</v>
      </c>
      <c r="D1074" s="418">
        <v>0.89200979049999995</v>
      </c>
      <c r="E1074" s="437">
        <v>5.5694142909290392</v>
      </c>
      <c r="F1074" s="417">
        <v>0.23387026999999999</v>
      </c>
      <c r="G1074" s="418">
        <v>0.36834205549999999</v>
      </c>
      <c r="H1074" s="437">
        <v>1.3186960638949017</v>
      </c>
      <c r="I1074" s="417">
        <v>0.34408684</v>
      </c>
      <c r="J1074" s="418">
        <v>2.2081894425000002</v>
      </c>
      <c r="K1074" s="437">
        <v>6.0759993014642157</v>
      </c>
      <c r="L1074" s="420"/>
      <c r="M1074" s="421"/>
      <c r="N1074" s="437">
        <v>7.2383921435433375E-3</v>
      </c>
      <c r="O1074" s="417">
        <v>9.4809480000000002E-2</v>
      </c>
      <c r="P1074" s="418">
        <v>6.1641163499999999E-2</v>
      </c>
      <c r="Q1074" s="437">
        <v>0.30411906200742145</v>
      </c>
      <c r="R1074" s="422"/>
      <c r="S1074" s="423"/>
      <c r="T1074" s="437">
        <v>771.90428816728945</v>
      </c>
      <c r="U1074" s="417">
        <v>6.1297467071935155E-4</v>
      </c>
      <c r="V1074" s="418">
        <v>8.5430352921310362E-4</v>
      </c>
      <c r="W1074" s="437">
        <v>2.7015128760403558E-3</v>
      </c>
      <c r="X1074" s="417">
        <v>7.2521479229989872E-4</v>
      </c>
      <c r="Y1074" s="418">
        <v>1.0107279635258358E-3</v>
      </c>
      <c r="Z1074" s="437">
        <v>4.0119023808179236E-3</v>
      </c>
      <c r="AA1074" s="417">
        <v>2.8769625E-3</v>
      </c>
      <c r="AB1074" s="418">
        <v>6.4823910600000003E-3</v>
      </c>
      <c r="AC1074" s="437">
        <v>4.6589259789771693E-2</v>
      </c>
      <c r="AD1074" s="417">
        <v>8.1850209999999996E-4</v>
      </c>
      <c r="AE1074" s="418">
        <v>1.30761994E-3</v>
      </c>
      <c r="AF1074" s="437">
        <v>8.6757314312134477E-3</v>
      </c>
      <c r="AG1074" s="417">
        <v>4.6780633999999998E-3</v>
      </c>
      <c r="AH1074" s="418">
        <v>6.3858906200000001E-3</v>
      </c>
      <c r="AI1074" s="437">
        <v>1.026602262357207E-2</v>
      </c>
      <c r="AJ1074" s="417">
        <v>2.1050660000000001E-3</v>
      </c>
      <c r="AK1074" s="418">
        <v>3.0308223850000001E-3</v>
      </c>
      <c r="AL1074" s="437">
        <v>3.8228681544425691E-3</v>
      </c>
      <c r="AM1074" s="417">
        <v>9.0285911999999999E-3</v>
      </c>
      <c r="AN1074" s="418">
        <v>1.8950911715000001E-2</v>
      </c>
      <c r="AO1074" s="437">
        <v>0.10249105157117903</v>
      </c>
      <c r="AP1074" s="417">
        <v>9.5109509999999994E-2</v>
      </c>
      <c r="AQ1074" s="418">
        <v>6.1846183999999998E-2</v>
      </c>
      <c r="AR1074" s="440">
        <v>6.1846183999999998E-2</v>
      </c>
      <c r="AS1074" s="422"/>
      <c r="AT1074" s="423"/>
      <c r="AU1074" s="423"/>
    </row>
    <row r="1075" spans="1:47" x14ac:dyDescent="0.2">
      <c r="A1075" s="231">
        <v>2001</v>
      </c>
      <c r="B1075" s="232">
        <v>31</v>
      </c>
      <c r="C1075" s="417">
        <v>2.4157565499999998</v>
      </c>
      <c r="D1075" s="418">
        <v>0.89200979049999995</v>
      </c>
      <c r="E1075" s="437">
        <v>5.569228490007867</v>
      </c>
      <c r="F1075" s="417">
        <v>0.23387026999999999</v>
      </c>
      <c r="G1075" s="418">
        <v>0.36834205549999999</v>
      </c>
      <c r="H1075" s="437">
        <v>1.3185417075251575</v>
      </c>
      <c r="I1075" s="417">
        <v>0.34408684</v>
      </c>
      <c r="J1075" s="418">
        <v>2.2081894425000002</v>
      </c>
      <c r="K1075" s="437">
        <v>6.0756839502836391</v>
      </c>
      <c r="L1075" s="420"/>
      <c r="M1075" s="421"/>
      <c r="N1075" s="437">
        <v>7.2381567589218758E-3</v>
      </c>
      <c r="O1075" s="417">
        <v>9.4809480000000002E-2</v>
      </c>
      <c r="P1075" s="418">
        <v>6.1641163499999999E-2</v>
      </c>
      <c r="Q1075" s="437">
        <v>0.30411575890983167</v>
      </c>
      <c r="R1075" s="422"/>
      <c r="S1075" s="423"/>
      <c r="T1075" s="437">
        <v>771.87828289678282</v>
      </c>
      <c r="U1075" s="417">
        <v>6.1297467071935155E-4</v>
      </c>
      <c r="V1075" s="418">
        <v>8.5430352921310362E-4</v>
      </c>
      <c r="W1075" s="437">
        <v>2.7010971234105209E-3</v>
      </c>
      <c r="X1075" s="417">
        <v>7.2521479229989872E-4</v>
      </c>
      <c r="Y1075" s="418">
        <v>1.0107279635258358E-3</v>
      </c>
      <c r="Z1075" s="437">
        <v>4.0102948285006788E-3</v>
      </c>
      <c r="AA1075" s="417">
        <v>2.8769625E-3</v>
      </c>
      <c r="AB1075" s="418">
        <v>6.4823910600000003E-3</v>
      </c>
      <c r="AC1075" s="437">
        <v>4.658389564149773E-2</v>
      </c>
      <c r="AD1075" s="417">
        <v>8.1850209999999996E-4</v>
      </c>
      <c r="AE1075" s="418">
        <v>1.30761994E-3</v>
      </c>
      <c r="AF1075" s="437">
        <v>8.6747089557284284E-3</v>
      </c>
      <c r="AG1075" s="417">
        <v>4.6780633999999998E-3</v>
      </c>
      <c r="AH1075" s="418">
        <v>6.3858906200000001E-3</v>
      </c>
      <c r="AI1075" s="437">
        <v>1.0264826405222074E-2</v>
      </c>
      <c r="AJ1075" s="417">
        <v>2.1050660000000001E-3</v>
      </c>
      <c r="AK1075" s="418">
        <v>3.0308223850000001E-3</v>
      </c>
      <c r="AL1075" s="437">
        <v>3.8224163036524798E-3</v>
      </c>
      <c r="AM1075" s="417">
        <v>9.0285911999999999E-3</v>
      </c>
      <c r="AN1075" s="418">
        <v>1.8950911715000001E-2</v>
      </c>
      <c r="AO1075" s="437">
        <v>0.10247897423718327</v>
      </c>
      <c r="AP1075" s="417">
        <v>9.5109509999999994E-2</v>
      </c>
      <c r="AQ1075" s="418">
        <v>6.1846183999999998E-2</v>
      </c>
      <c r="AR1075" s="440">
        <v>6.1846183999999998E-2</v>
      </c>
      <c r="AS1075" s="422"/>
      <c r="AT1075" s="423"/>
      <c r="AU1075" s="423"/>
    </row>
    <row r="1076" spans="1:47" x14ac:dyDescent="0.2">
      <c r="A1076" s="231">
        <v>2001</v>
      </c>
      <c r="B1076" s="232">
        <v>32</v>
      </c>
      <c r="C1076" s="417">
        <v>2.4157565499999998</v>
      </c>
      <c r="D1076" s="418">
        <v>0.89200979049999995</v>
      </c>
      <c r="E1076" s="419">
        <v>5.569228490007867</v>
      </c>
      <c r="F1076" s="417">
        <v>0.23387026999999999</v>
      </c>
      <c r="G1076" s="418">
        <v>0.36834205549999999</v>
      </c>
      <c r="H1076" s="419">
        <v>1.3185417075251575</v>
      </c>
      <c r="I1076" s="417">
        <v>0.34408684</v>
      </c>
      <c r="J1076" s="418">
        <v>2.2081894425000002</v>
      </c>
      <c r="K1076" s="419">
        <v>6.0756839502836391</v>
      </c>
      <c r="L1076" s="420"/>
      <c r="M1076" s="421"/>
      <c r="N1076" s="419">
        <v>7.2381567589218758E-3</v>
      </c>
      <c r="O1076" s="417">
        <v>9.4809480000000002E-2</v>
      </c>
      <c r="P1076" s="418">
        <v>6.1641163499999999E-2</v>
      </c>
      <c r="Q1076" s="419">
        <v>0.30411575890983167</v>
      </c>
      <c r="R1076" s="425"/>
      <c r="S1076" s="426"/>
      <c r="T1076" s="419">
        <v>771.87828289678282</v>
      </c>
      <c r="U1076" s="417">
        <v>6.1297467071935155E-4</v>
      </c>
      <c r="V1076" s="418">
        <v>8.5430352921310362E-4</v>
      </c>
      <c r="W1076" s="419">
        <v>2.7010971234105209E-3</v>
      </c>
      <c r="X1076" s="417">
        <v>7.2521479229989872E-4</v>
      </c>
      <c r="Y1076" s="418">
        <v>1.0107279635258358E-3</v>
      </c>
      <c r="Z1076" s="419">
        <v>4.0102948285006788E-3</v>
      </c>
      <c r="AA1076" s="417">
        <v>2.8769625E-3</v>
      </c>
      <c r="AB1076" s="418">
        <v>6.4823910600000003E-3</v>
      </c>
      <c r="AC1076" s="419">
        <v>4.658389564149773E-2</v>
      </c>
      <c r="AD1076" s="417">
        <v>8.1850209999999996E-4</v>
      </c>
      <c r="AE1076" s="418">
        <v>1.30761994E-3</v>
      </c>
      <c r="AF1076" s="419">
        <v>8.6747089557284284E-3</v>
      </c>
      <c r="AG1076" s="417">
        <v>4.6780633999999998E-3</v>
      </c>
      <c r="AH1076" s="418">
        <v>6.3858906200000001E-3</v>
      </c>
      <c r="AI1076" s="419">
        <v>1.0264826405222074E-2</v>
      </c>
      <c r="AJ1076" s="417">
        <v>2.1050660000000001E-3</v>
      </c>
      <c r="AK1076" s="418">
        <v>3.0308223850000001E-3</v>
      </c>
      <c r="AL1076" s="419">
        <v>3.8224163036524798E-3</v>
      </c>
      <c r="AM1076" s="417">
        <v>9.0285911999999999E-3</v>
      </c>
      <c r="AN1076" s="418">
        <v>1.8950911715000001E-2</v>
      </c>
      <c r="AO1076" s="419">
        <v>0.10247897423718327</v>
      </c>
      <c r="AP1076" s="417">
        <v>9.5109509999999994E-2</v>
      </c>
      <c r="AQ1076" s="418">
        <v>6.1846183999999998E-2</v>
      </c>
      <c r="AR1076" s="440">
        <v>6.1846183999999998E-2</v>
      </c>
      <c r="AS1076" s="425"/>
      <c r="AT1076" s="426"/>
      <c r="AU1076" s="426"/>
    </row>
    <row r="1077" spans="1:47" x14ac:dyDescent="0.2">
      <c r="A1077" s="231">
        <v>2001</v>
      </c>
      <c r="B1077" s="232">
        <v>33</v>
      </c>
      <c r="C1077" s="417">
        <v>2.4157565499999998</v>
      </c>
      <c r="D1077" s="418">
        <v>0.89200979049999995</v>
      </c>
      <c r="E1077" s="419">
        <v>5.569228490007867</v>
      </c>
      <c r="F1077" s="417">
        <v>0.23387026999999999</v>
      </c>
      <c r="G1077" s="418">
        <v>0.36834205549999999</v>
      </c>
      <c r="H1077" s="419">
        <v>1.3185417075251575</v>
      </c>
      <c r="I1077" s="417">
        <v>0.34408684</v>
      </c>
      <c r="J1077" s="418">
        <v>2.2081894425000002</v>
      </c>
      <c r="K1077" s="419">
        <v>6.0756839502836391</v>
      </c>
      <c r="L1077" s="420"/>
      <c r="M1077" s="421"/>
      <c r="N1077" s="419">
        <v>7.2381567589218758E-3</v>
      </c>
      <c r="O1077" s="417">
        <v>9.4809480000000002E-2</v>
      </c>
      <c r="P1077" s="418">
        <v>6.1641163499999999E-2</v>
      </c>
      <c r="Q1077" s="419">
        <v>0.30411575890983167</v>
      </c>
      <c r="R1077" s="425"/>
      <c r="S1077" s="426"/>
      <c r="T1077" s="419">
        <v>771.87828289678282</v>
      </c>
      <c r="U1077" s="417">
        <v>6.1297467071935155E-4</v>
      </c>
      <c r="V1077" s="418">
        <v>8.5430352921310362E-4</v>
      </c>
      <c r="W1077" s="419">
        <v>2.7010971234105209E-3</v>
      </c>
      <c r="X1077" s="417">
        <v>7.2521479229989872E-4</v>
      </c>
      <c r="Y1077" s="418">
        <v>1.0107279635258358E-3</v>
      </c>
      <c r="Z1077" s="419">
        <v>4.0102948285006788E-3</v>
      </c>
      <c r="AA1077" s="417">
        <v>2.8769625E-3</v>
      </c>
      <c r="AB1077" s="418">
        <v>6.4823910600000003E-3</v>
      </c>
      <c r="AC1077" s="419">
        <v>4.658389564149773E-2</v>
      </c>
      <c r="AD1077" s="417">
        <v>8.1850209999999996E-4</v>
      </c>
      <c r="AE1077" s="418">
        <v>1.30761994E-3</v>
      </c>
      <c r="AF1077" s="419">
        <v>8.6747089557284284E-3</v>
      </c>
      <c r="AG1077" s="417">
        <v>4.6780633999999998E-3</v>
      </c>
      <c r="AH1077" s="418">
        <v>6.3858906200000001E-3</v>
      </c>
      <c r="AI1077" s="419">
        <v>1.0264826405222074E-2</v>
      </c>
      <c r="AJ1077" s="417">
        <v>2.1050660000000001E-3</v>
      </c>
      <c r="AK1077" s="418">
        <v>3.0308223850000001E-3</v>
      </c>
      <c r="AL1077" s="419">
        <v>3.8224163036524798E-3</v>
      </c>
      <c r="AM1077" s="417">
        <v>9.0285911999999999E-3</v>
      </c>
      <c r="AN1077" s="418">
        <v>1.8950911715000001E-2</v>
      </c>
      <c r="AO1077" s="419">
        <v>0.10247897423718327</v>
      </c>
      <c r="AP1077" s="417">
        <v>9.5109509999999994E-2</v>
      </c>
      <c r="AQ1077" s="418">
        <v>6.1846183999999998E-2</v>
      </c>
      <c r="AR1077" s="440">
        <v>6.1846183999999998E-2</v>
      </c>
      <c r="AS1077" s="425"/>
      <c r="AT1077" s="426"/>
      <c r="AU1077" s="426"/>
    </row>
    <row r="1078" spans="1:47" x14ac:dyDescent="0.2">
      <c r="A1078" s="231">
        <v>2001</v>
      </c>
      <c r="B1078" s="232">
        <v>34</v>
      </c>
      <c r="C1078" s="417">
        <v>2.4157565499999998</v>
      </c>
      <c r="D1078" s="418">
        <v>0.89200979049999995</v>
      </c>
      <c r="E1078" s="419">
        <v>5.569228490007867</v>
      </c>
      <c r="F1078" s="417">
        <v>0.23387026999999999</v>
      </c>
      <c r="G1078" s="418">
        <v>0.36834205549999999</v>
      </c>
      <c r="H1078" s="419">
        <v>1.3185417075251575</v>
      </c>
      <c r="I1078" s="417">
        <v>0.34408684</v>
      </c>
      <c r="J1078" s="418">
        <v>2.2081894425000002</v>
      </c>
      <c r="K1078" s="419">
        <v>6.0756839502836391</v>
      </c>
      <c r="L1078" s="420"/>
      <c r="M1078" s="421"/>
      <c r="N1078" s="419">
        <v>7.2381567589218758E-3</v>
      </c>
      <c r="O1078" s="417">
        <v>9.4809480000000002E-2</v>
      </c>
      <c r="P1078" s="418">
        <v>6.1641163499999999E-2</v>
      </c>
      <c r="Q1078" s="419">
        <v>0.30411575890983167</v>
      </c>
      <c r="R1078" s="425"/>
      <c r="S1078" s="426"/>
      <c r="T1078" s="419">
        <v>771.87828289678282</v>
      </c>
      <c r="U1078" s="417">
        <v>6.1297467071935155E-4</v>
      </c>
      <c r="V1078" s="418">
        <v>8.5430352921310362E-4</v>
      </c>
      <c r="W1078" s="419">
        <v>2.7010971234105209E-3</v>
      </c>
      <c r="X1078" s="417">
        <v>7.2521479229989872E-4</v>
      </c>
      <c r="Y1078" s="418">
        <v>1.0107279635258358E-3</v>
      </c>
      <c r="Z1078" s="419">
        <v>4.0102948285006788E-3</v>
      </c>
      <c r="AA1078" s="417">
        <v>2.8769625E-3</v>
      </c>
      <c r="AB1078" s="418">
        <v>6.4823910600000003E-3</v>
      </c>
      <c r="AC1078" s="419">
        <v>4.658389564149773E-2</v>
      </c>
      <c r="AD1078" s="417">
        <v>8.1850209999999996E-4</v>
      </c>
      <c r="AE1078" s="418">
        <v>1.30761994E-3</v>
      </c>
      <c r="AF1078" s="419">
        <v>8.6747089557284284E-3</v>
      </c>
      <c r="AG1078" s="417">
        <v>4.6780633999999998E-3</v>
      </c>
      <c r="AH1078" s="418">
        <v>6.3858906200000001E-3</v>
      </c>
      <c r="AI1078" s="419">
        <v>1.0264826405222074E-2</v>
      </c>
      <c r="AJ1078" s="417">
        <v>2.1050660000000001E-3</v>
      </c>
      <c r="AK1078" s="418">
        <v>3.0308223850000001E-3</v>
      </c>
      <c r="AL1078" s="419">
        <v>3.8224163036524798E-3</v>
      </c>
      <c r="AM1078" s="417">
        <v>9.0285911999999999E-3</v>
      </c>
      <c r="AN1078" s="418">
        <v>1.8950911715000001E-2</v>
      </c>
      <c r="AO1078" s="419">
        <v>0.10247897423718327</v>
      </c>
      <c r="AP1078" s="417">
        <v>9.5109509999999994E-2</v>
      </c>
      <c r="AQ1078" s="418">
        <v>6.1846183999999998E-2</v>
      </c>
      <c r="AR1078" s="440">
        <v>6.1846183999999998E-2</v>
      </c>
      <c r="AS1078" s="425"/>
      <c r="AT1078" s="426"/>
      <c r="AU1078" s="426"/>
    </row>
    <row r="1079" spans="1:47" x14ac:dyDescent="0.2">
      <c r="A1079" s="231">
        <v>2001</v>
      </c>
      <c r="B1079" s="232">
        <v>35</v>
      </c>
      <c r="C1079" s="417">
        <v>2.4157565499999998</v>
      </c>
      <c r="D1079" s="418">
        <v>0.89200979049999995</v>
      </c>
      <c r="E1079" s="419">
        <v>5.569228490007867</v>
      </c>
      <c r="F1079" s="417">
        <v>0.23387026999999999</v>
      </c>
      <c r="G1079" s="418">
        <v>0.36834205549999999</v>
      </c>
      <c r="H1079" s="419">
        <v>1.3185417075251575</v>
      </c>
      <c r="I1079" s="417">
        <v>0.34408684</v>
      </c>
      <c r="J1079" s="418">
        <v>2.2081894425000002</v>
      </c>
      <c r="K1079" s="419">
        <v>6.0756839502836391</v>
      </c>
      <c r="L1079" s="420"/>
      <c r="M1079" s="421"/>
      <c r="N1079" s="419">
        <v>7.2381567589218758E-3</v>
      </c>
      <c r="O1079" s="417">
        <v>9.4809480000000002E-2</v>
      </c>
      <c r="P1079" s="418">
        <v>6.1641163499999999E-2</v>
      </c>
      <c r="Q1079" s="419">
        <v>0.30411575890983167</v>
      </c>
      <c r="R1079" s="425"/>
      <c r="S1079" s="426"/>
      <c r="T1079" s="419">
        <v>771.87828289678282</v>
      </c>
      <c r="U1079" s="417">
        <v>6.1297467071935155E-4</v>
      </c>
      <c r="V1079" s="418">
        <v>8.5430352921310362E-4</v>
      </c>
      <c r="W1079" s="419">
        <v>2.7010971234105209E-3</v>
      </c>
      <c r="X1079" s="417">
        <v>7.2521479229989872E-4</v>
      </c>
      <c r="Y1079" s="418">
        <v>1.0107279635258358E-3</v>
      </c>
      <c r="Z1079" s="419">
        <v>4.0102948285006788E-3</v>
      </c>
      <c r="AA1079" s="417">
        <v>2.8769625E-3</v>
      </c>
      <c r="AB1079" s="418">
        <v>6.4823910600000003E-3</v>
      </c>
      <c r="AC1079" s="419">
        <v>4.658389564149773E-2</v>
      </c>
      <c r="AD1079" s="417">
        <v>8.1850209999999996E-4</v>
      </c>
      <c r="AE1079" s="418">
        <v>1.30761994E-3</v>
      </c>
      <c r="AF1079" s="419">
        <v>8.6747089557284284E-3</v>
      </c>
      <c r="AG1079" s="417">
        <v>4.6780633999999998E-3</v>
      </c>
      <c r="AH1079" s="418">
        <v>6.3858906200000001E-3</v>
      </c>
      <c r="AI1079" s="419">
        <v>1.0264826405222074E-2</v>
      </c>
      <c r="AJ1079" s="417">
        <v>2.1050660000000001E-3</v>
      </c>
      <c r="AK1079" s="418">
        <v>3.0308223850000001E-3</v>
      </c>
      <c r="AL1079" s="419">
        <v>3.8224163036524798E-3</v>
      </c>
      <c r="AM1079" s="417">
        <v>9.0285911999999999E-3</v>
      </c>
      <c r="AN1079" s="418">
        <v>1.8950911715000001E-2</v>
      </c>
      <c r="AO1079" s="419">
        <v>0.10247897423718327</v>
      </c>
      <c r="AP1079" s="417">
        <v>9.5109509999999994E-2</v>
      </c>
      <c r="AQ1079" s="418">
        <v>6.1846183999999998E-2</v>
      </c>
      <c r="AR1079" s="440">
        <v>6.1846183999999998E-2</v>
      </c>
      <c r="AS1079" s="425"/>
      <c r="AT1079" s="426"/>
      <c r="AU1079" s="426"/>
    </row>
    <row r="1080" spans="1:47" x14ac:dyDescent="0.2">
      <c r="A1080" s="231">
        <v>2001</v>
      </c>
      <c r="B1080" s="232">
        <v>36</v>
      </c>
      <c r="C1080" s="417">
        <v>2.4157565499999998</v>
      </c>
      <c r="D1080" s="418">
        <v>0.89200979049999995</v>
      </c>
      <c r="E1080" s="419">
        <v>5.569228490007867</v>
      </c>
      <c r="F1080" s="417">
        <v>0.23387026999999999</v>
      </c>
      <c r="G1080" s="418">
        <v>0.36834205549999999</v>
      </c>
      <c r="H1080" s="419">
        <v>1.3185417075251575</v>
      </c>
      <c r="I1080" s="417">
        <v>0.34408684</v>
      </c>
      <c r="J1080" s="418">
        <v>2.2081894425000002</v>
      </c>
      <c r="K1080" s="419">
        <v>6.0756839502836391</v>
      </c>
      <c r="L1080" s="420"/>
      <c r="M1080" s="421"/>
      <c r="N1080" s="419">
        <v>7.2381567589218758E-3</v>
      </c>
      <c r="O1080" s="417">
        <v>9.4809480000000002E-2</v>
      </c>
      <c r="P1080" s="418">
        <v>6.1641163499999999E-2</v>
      </c>
      <c r="Q1080" s="419">
        <v>0.30411575890983167</v>
      </c>
      <c r="R1080" s="425"/>
      <c r="S1080" s="426"/>
      <c r="T1080" s="419">
        <v>771.87828289678282</v>
      </c>
      <c r="U1080" s="417">
        <v>6.1297467071935155E-4</v>
      </c>
      <c r="V1080" s="418">
        <v>8.5430352921310362E-4</v>
      </c>
      <c r="W1080" s="419">
        <v>2.7010971234105209E-3</v>
      </c>
      <c r="X1080" s="417">
        <v>7.2521479229989872E-4</v>
      </c>
      <c r="Y1080" s="418">
        <v>1.0107279635258358E-3</v>
      </c>
      <c r="Z1080" s="419">
        <v>4.0102948285006788E-3</v>
      </c>
      <c r="AA1080" s="417">
        <v>2.8769625E-3</v>
      </c>
      <c r="AB1080" s="418">
        <v>6.4823910600000003E-3</v>
      </c>
      <c r="AC1080" s="419">
        <v>4.658389564149773E-2</v>
      </c>
      <c r="AD1080" s="417">
        <v>8.1850209999999996E-4</v>
      </c>
      <c r="AE1080" s="418">
        <v>1.30761994E-3</v>
      </c>
      <c r="AF1080" s="419">
        <v>8.6747089557284284E-3</v>
      </c>
      <c r="AG1080" s="417">
        <v>4.6780633999999998E-3</v>
      </c>
      <c r="AH1080" s="418">
        <v>6.3858906200000001E-3</v>
      </c>
      <c r="AI1080" s="419">
        <v>1.0264826405222074E-2</v>
      </c>
      <c r="AJ1080" s="417">
        <v>2.1050660000000001E-3</v>
      </c>
      <c r="AK1080" s="418">
        <v>3.0308223850000001E-3</v>
      </c>
      <c r="AL1080" s="419">
        <v>3.8224163036524798E-3</v>
      </c>
      <c r="AM1080" s="417">
        <v>9.0285911999999999E-3</v>
      </c>
      <c r="AN1080" s="418">
        <v>1.8950911715000001E-2</v>
      </c>
      <c r="AO1080" s="419">
        <v>0.10247897423718327</v>
      </c>
      <c r="AP1080" s="417">
        <v>9.5109509999999994E-2</v>
      </c>
      <c r="AQ1080" s="418">
        <v>6.1846183999999998E-2</v>
      </c>
      <c r="AR1080" s="440">
        <v>6.1846183999999998E-2</v>
      </c>
      <c r="AS1080" s="425"/>
      <c r="AT1080" s="426"/>
      <c r="AU1080" s="426"/>
    </row>
    <row r="1081" spans="1:47" x14ac:dyDescent="0.2">
      <c r="A1081" s="231">
        <v>2001</v>
      </c>
      <c r="B1081" s="232">
        <v>37</v>
      </c>
      <c r="C1081" s="417">
        <v>2.4157565499999998</v>
      </c>
      <c r="D1081" s="418">
        <v>0.89200979049999995</v>
      </c>
      <c r="E1081" s="419">
        <v>5.569228490007867</v>
      </c>
      <c r="F1081" s="417">
        <v>0.23387026999999999</v>
      </c>
      <c r="G1081" s="418">
        <v>0.36834205549999999</v>
      </c>
      <c r="H1081" s="419">
        <v>1.3185417075251575</v>
      </c>
      <c r="I1081" s="417">
        <v>0.34408684</v>
      </c>
      <c r="J1081" s="418">
        <v>2.2081894425000002</v>
      </c>
      <c r="K1081" s="419">
        <v>6.0756839502836391</v>
      </c>
      <c r="L1081" s="420"/>
      <c r="M1081" s="421"/>
      <c r="N1081" s="419">
        <v>7.2381567589218758E-3</v>
      </c>
      <c r="O1081" s="417">
        <v>9.4809480000000002E-2</v>
      </c>
      <c r="P1081" s="418">
        <v>6.1641163499999999E-2</v>
      </c>
      <c r="Q1081" s="419">
        <v>0.30411575890983167</v>
      </c>
      <c r="R1081" s="425"/>
      <c r="S1081" s="426"/>
      <c r="T1081" s="419">
        <v>771.87828289678282</v>
      </c>
      <c r="U1081" s="417">
        <v>6.1297467071935155E-4</v>
      </c>
      <c r="V1081" s="418">
        <v>8.5430352921310362E-4</v>
      </c>
      <c r="W1081" s="419">
        <v>2.7010971234105209E-3</v>
      </c>
      <c r="X1081" s="417">
        <v>7.2521479229989872E-4</v>
      </c>
      <c r="Y1081" s="418">
        <v>1.0107279635258358E-3</v>
      </c>
      <c r="Z1081" s="419">
        <v>4.0102948285006788E-3</v>
      </c>
      <c r="AA1081" s="417">
        <v>2.8769625E-3</v>
      </c>
      <c r="AB1081" s="418">
        <v>6.4823910600000003E-3</v>
      </c>
      <c r="AC1081" s="419">
        <v>4.658389564149773E-2</v>
      </c>
      <c r="AD1081" s="417">
        <v>8.1850209999999996E-4</v>
      </c>
      <c r="AE1081" s="418">
        <v>1.30761994E-3</v>
      </c>
      <c r="AF1081" s="419">
        <v>8.6747089557284284E-3</v>
      </c>
      <c r="AG1081" s="417">
        <v>4.6780633999999998E-3</v>
      </c>
      <c r="AH1081" s="418">
        <v>6.3858906200000001E-3</v>
      </c>
      <c r="AI1081" s="419">
        <v>1.0264826405222074E-2</v>
      </c>
      <c r="AJ1081" s="417">
        <v>2.1050660000000001E-3</v>
      </c>
      <c r="AK1081" s="418">
        <v>3.0308223850000001E-3</v>
      </c>
      <c r="AL1081" s="419">
        <v>3.8224163036524798E-3</v>
      </c>
      <c r="AM1081" s="417">
        <v>9.0285911999999999E-3</v>
      </c>
      <c r="AN1081" s="418">
        <v>1.8950911715000001E-2</v>
      </c>
      <c r="AO1081" s="419">
        <v>0.10247897423718327</v>
      </c>
      <c r="AP1081" s="417">
        <v>9.5109509999999994E-2</v>
      </c>
      <c r="AQ1081" s="418">
        <v>6.1846183999999998E-2</v>
      </c>
      <c r="AR1081" s="440">
        <v>6.1846183999999998E-2</v>
      </c>
      <c r="AS1081" s="425"/>
      <c r="AT1081" s="426"/>
      <c r="AU1081" s="426"/>
    </row>
    <row r="1082" spans="1:47" x14ac:dyDescent="0.2">
      <c r="A1082" s="231">
        <v>2001</v>
      </c>
      <c r="B1082" s="232">
        <v>38</v>
      </c>
      <c r="C1082" s="417">
        <v>2.4157565499999998</v>
      </c>
      <c r="D1082" s="418">
        <v>0.89200979049999995</v>
      </c>
      <c r="E1082" s="419">
        <v>5.569228490007867</v>
      </c>
      <c r="F1082" s="417">
        <v>0.23387026999999999</v>
      </c>
      <c r="G1082" s="418">
        <v>0.36834205549999999</v>
      </c>
      <c r="H1082" s="419">
        <v>1.3185417075251575</v>
      </c>
      <c r="I1082" s="417">
        <v>0.34408684</v>
      </c>
      <c r="J1082" s="418">
        <v>2.2081894425000002</v>
      </c>
      <c r="K1082" s="419">
        <v>6.0756839502836391</v>
      </c>
      <c r="L1082" s="420"/>
      <c r="M1082" s="421"/>
      <c r="N1082" s="419">
        <v>7.2381567589218758E-3</v>
      </c>
      <c r="O1082" s="417">
        <v>9.4809480000000002E-2</v>
      </c>
      <c r="P1082" s="418">
        <v>6.1641163499999999E-2</v>
      </c>
      <c r="Q1082" s="419">
        <v>0.30411575890983167</v>
      </c>
      <c r="R1082" s="425"/>
      <c r="S1082" s="426"/>
      <c r="T1082" s="419">
        <v>771.87828289678282</v>
      </c>
      <c r="U1082" s="417">
        <v>6.1297467071935155E-4</v>
      </c>
      <c r="V1082" s="418">
        <v>8.5430352921310362E-4</v>
      </c>
      <c r="W1082" s="419">
        <v>2.7010971234105209E-3</v>
      </c>
      <c r="X1082" s="417">
        <v>7.2521479229989872E-4</v>
      </c>
      <c r="Y1082" s="418">
        <v>1.0107279635258358E-3</v>
      </c>
      <c r="Z1082" s="419">
        <v>4.0102948285006788E-3</v>
      </c>
      <c r="AA1082" s="417">
        <v>2.8769625E-3</v>
      </c>
      <c r="AB1082" s="418">
        <v>6.4823910600000003E-3</v>
      </c>
      <c r="AC1082" s="419">
        <v>4.658389564149773E-2</v>
      </c>
      <c r="AD1082" s="417">
        <v>8.1850209999999996E-4</v>
      </c>
      <c r="AE1082" s="418">
        <v>1.30761994E-3</v>
      </c>
      <c r="AF1082" s="419">
        <v>8.6747089557284284E-3</v>
      </c>
      <c r="AG1082" s="417">
        <v>4.6780633999999998E-3</v>
      </c>
      <c r="AH1082" s="418">
        <v>6.3858906200000001E-3</v>
      </c>
      <c r="AI1082" s="419">
        <v>1.0264826405222074E-2</v>
      </c>
      <c r="AJ1082" s="417">
        <v>2.1050660000000001E-3</v>
      </c>
      <c r="AK1082" s="418">
        <v>3.0308223850000001E-3</v>
      </c>
      <c r="AL1082" s="419">
        <v>3.8224163036524798E-3</v>
      </c>
      <c r="AM1082" s="417">
        <v>9.0285911999999999E-3</v>
      </c>
      <c r="AN1082" s="418">
        <v>1.8950911715000001E-2</v>
      </c>
      <c r="AO1082" s="419">
        <v>0.10247897423718327</v>
      </c>
      <c r="AP1082" s="417">
        <v>9.5109509999999994E-2</v>
      </c>
      <c r="AQ1082" s="418">
        <v>6.1846183999999998E-2</v>
      </c>
      <c r="AR1082" s="440">
        <v>6.1846183999999998E-2</v>
      </c>
      <c r="AS1082" s="425"/>
      <c r="AT1082" s="426"/>
      <c r="AU1082" s="426"/>
    </row>
    <row r="1083" spans="1:47" x14ac:dyDescent="0.2">
      <c r="A1083" s="231">
        <v>2001</v>
      </c>
      <c r="B1083" s="232">
        <v>39</v>
      </c>
      <c r="C1083" s="417">
        <v>2.4157565499999998</v>
      </c>
      <c r="D1083" s="418">
        <v>0.89200979049999995</v>
      </c>
      <c r="E1083" s="419">
        <v>5.569228490007867</v>
      </c>
      <c r="F1083" s="417">
        <v>0.23387026999999999</v>
      </c>
      <c r="G1083" s="418">
        <v>0.36834205549999999</v>
      </c>
      <c r="H1083" s="419">
        <v>1.3185417075251575</v>
      </c>
      <c r="I1083" s="417">
        <v>0.34408684</v>
      </c>
      <c r="J1083" s="418">
        <v>2.2081894425000002</v>
      </c>
      <c r="K1083" s="419">
        <v>6.0756839502836391</v>
      </c>
      <c r="L1083" s="420"/>
      <c r="M1083" s="421"/>
      <c r="N1083" s="419">
        <v>7.2381567589218758E-3</v>
      </c>
      <c r="O1083" s="417">
        <v>9.4809480000000002E-2</v>
      </c>
      <c r="P1083" s="418">
        <v>6.1641163499999999E-2</v>
      </c>
      <c r="Q1083" s="419">
        <v>0.30411575890983167</v>
      </c>
      <c r="R1083" s="425"/>
      <c r="S1083" s="426"/>
      <c r="T1083" s="419">
        <v>771.87828289678282</v>
      </c>
      <c r="U1083" s="417">
        <v>6.1297467071935155E-4</v>
      </c>
      <c r="V1083" s="418">
        <v>8.5430352921310362E-4</v>
      </c>
      <c r="W1083" s="419">
        <v>2.7010971234105209E-3</v>
      </c>
      <c r="X1083" s="417">
        <v>7.2521479229989872E-4</v>
      </c>
      <c r="Y1083" s="418">
        <v>1.0107279635258358E-3</v>
      </c>
      <c r="Z1083" s="419">
        <v>4.0102948285006788E-3</v>
      </c>
      <c r="AA1083" s="417">
        <v>2.8769625E-3</v>
      </c>
      <c r="AB1083" s="418">
        <v>6.4823910600000003E-3</v>
      </c>
      <c r="AC1083" s="419">
        <v>4.658389564149773E-2</v>
      </c>
      <c r="AD1083" s="417">
        <v>8.1850209999999996E-4</v>
      </c>
      <c r="AE1083" s="418">
        <v>1.30761994E-3</v>
      </c>
      <c r="AF1083" s="419">
        <v>8.6747089557284284E-3</v>
      </c>
      <c r="AG1083" s="417">
        <v>4.6780633999999998E-3</v>
      </c>
      <c r="AH1083" s="418">
        <v>6.3858906200000001E-3</v>
      </c>
      <c r="AI1083" s="419">
        <v>1.0264826405222074E-2</v>
      </c>
      <c r="AJ1083" s="417">
        <v>2.1050660000000001E-3</v>
      </c>
      <c r="AK1083" s="418">
        <v>3.0308223850000001E-3</v>
      </c>
      <c r="AL1083" s="419">
        <v>3.8224163036524798E-3</v>
      </c>
      <c r="AM1083" s="417">
        <v>9.0285911999999999E-3</v>
      </c>
      <c r="AN1083" s="418">
        <v>1.8950911715000001E-2</v>
      </c>
      <c r="AO1083" s="419">
        <v>0.10247897423718327</v>
      </c>
      <c r="AP1083" s="417">
        <v>9.5109509999999994E-2</v>
      </c>
      <c r="AQ1083" s="418">
        <v>6.1846183999999998E-2</v>
      </c>
      <c r="AR1083" s="440">
        <v>6.1846183999999998E-2</v>
      </c>
      <c r="AS1083" s="425"/>
      <c r="AT1083" s="426"/>
      <c r="AU1083" s="426"/>
    </row>
    <row r="1084" spans="1:47" ht="13.5" thickBot="1" x14ac:dyDescent="0.25">
      <c r="A1084" s="233">
        <v>2001</v>
      </c>
      <c r="B1084" s="234">
        <v>40</v>
      </c>
      <c r="C1084" s="428">
        <v>2.4157565499999998</v>
      </c>
      <c r="D1084" s="429">
        <v>0.89200979049999995</v>
      </c>
      <c r="E1084" s="430">
        <v>5.569228490007867</v>
      </c>
      <c r="F1084" s="428">
        <v>0.23387026999999999</v>
      </c>
      <c r="G1084" s="429">
        <v>0.36834205549999999</v>
      </c>
      <c r="H1084" s="430">
        <v>1.3185417075251575</v>
      </c>
      <c r="I1084" s="428">
        <v>0.34408684</v>
      </c>
      <c r="J1084" s="429">
        <v>2.2081894425000002</v>
      </c>
      <c r="K1084" s="430">
        <v>6.0756839502836391</v>
      </c>
      <c r="L1084" s="431"/>
      <c r="M1084" s="432"/>
      <c r="N1084" s="430">
        <v>7.2381567589218758E-3</v>
      </c>
      <c r="O1084" s="428">
        <v>9.4809480000000002E-2</v>
      </c>
      <c r="P1084" s="429">
        <v>6.1641163499999999E-2</v>
      </c>
      <c r="Q1084" s="430">
        <v>0.30411575890983167</v>
      </c>
      <c r="R1084" s="433"/>
      <c r="S1084" s="434"/>
      <c r="T1084" s="430">
        <v>771.87828289678282</v>
      </c>
      <c r="U1084" s="428">
        <v>6.1297467071935155E-4</v>
      </c>
      <c r="V1084" s="429">
        <v>8.5430352921310362E-4</v>
      </c>
      <c r="W1084" s="430">
        <v>2.7010971234105209E-3</v>
      </c>
      <c r="X1084" s="428">
        <v>7.2521479229989872E-4</v>
      </c>
      <c r="Y1084" s="429">
        <v>1.0107279635258358E-3</v>
      </c>
      <c r="Z1084" s="430">
        <v>4.0102948285006788E-3</v>
      </c>
      <c r="AA1084" s="428">
        <v>2.8769625E-3</v>
      </c>
      <c r="AB1084" s="429">
        <v>6.4823910600000003E-3</v>
      </c>
      <c r="AC1084" s="430">
        <v>4.658389564149773E-2</v>
      </c>
      <c r="AD1084" s="428">
        <v>8.1850209999999996E-4</v>
      </c>
      <c r="AE1084" s="429">
        <v>1.30761994E-3</v>
      </c>
      <c r="AF1084" s="430">
        <v>8.6747089557284284E-3</v>
      </c>
      <c r="AG1084" s="428">
        <v>4.6780633999999998E-3</v>
      </c>
      <c r="AH1084" s="429">
        <v>6.3858906200000001E-3</v>
      </c>
      <c r="AI1084" s="430">
        <v>1.0264826405222074E-2</v>
      </c>
      <c r="AJ1084" s="428">
        <v>2.1050660000000001E-3</v>
      </c>
      <c r="AK1084" s="429">
        <v>3.0308223850000001E-3</v>
      </c>
      <c r="AL1084" s="430">
        <v>3.8224163036524798E-3</v>
      </c>
      <c r="AM1084" s="428">
        <v>9.0285911999999999E-3</v>
      </c>
      <c r="AN1084" s="429">
        <v>1.8950911715000001E-2</v>
      </c>
      <c r="AO1084" s="430">
        <v>0.10247897423718327</v>
      </c>
      <c r="AP1084" s="428">
        <v>9.5109509999999994E-2</v>
      </c>
      <c r="AQ1084" s="429">
        <v>6.1846183999999998E-2</v>
      </c>
      <c r="AR1084" s="441">
        <v>6.1846183999999998E-2</v>
      </c>
      <c r="AS1084" s="433"/>
      <c r="AT1084" s="434"/>
      <c r="AU1084" s="434"/>
    </row>
    <row r="1085" spans="1:47" x14ac:dyDescent="0.2">
      <c r="A1085" s="229">
        <v>2002</v>
      </c>
      <c r="B1085" s="230">
        <v>1</v>
      </c>
      <c r="C1085" s="409">
        <v>0.84374800999999999</v>
      </c>
      <c r="D1085" s="410">
        <v>0.5738906265</v>
      </c>
      <c r="E1085" s="436">
        <v>1.4913852622489976</v>
      </c>
      <c r="F1085" s="409">
        <v>5.0789630000000002E-2</v>
      </c>
      <c r="G1085" s="410">
        <v>0.140025702</v>
      </c>
      <c r="H1085" s="436">
        <v>0.3675915532238247</v>
      </c>
      <c r="I1085" s="409">
        <v>0.19197396999999999</v>
      </c>
      <c r="J1085" s="410">
        <v>2.0498079045000002</v>
      </c>
      <c r="K1085" s="436">
        <v>5.8506046580446061</v>
      </c>
      <c r="L1085" s="412"/>
      <c r="M1085" s="413"/>
      <c r="N1085" s="436">
        <v>5.8368536233670699E-2</v>
      </c>
      <c r="O1085" s="409">
        <v>9.7709770000000001E-2</v>
      </c>
      <c r="P1085" s="410">
        <v>6.7331732500000005E-2</v>
      </c>
      <c r="Q1085" s="436">
        <v>0.18515180507745804</v>
      </c>
      <c r="R1085" s="414"/>
      <c r="S1085" s="415"/>
      <c r="T1085" s="436">
        <v>756.03714309965721</v>
      </c>
      <c r="U1085" s="409">
        <v>6.1297467071935155E-4</v>
      </c>
      <c r="V1085" s="410">
        <v>8.5430352921310362E-4</v>
      </c>
      <c r="W1085" s="436">
        <v>2.7421424240525773E-3</v>
      </c>
      <c r="X1085" s="409">
        <v>7.2521479229989872E-4</v>
      </c>
      <c r="Y1085" s="410">
        <v>1.0107279635258358E-3</v>
      </c>
      <c r="Z1085" s="436">
        <v>2.9952123617667981E-3</v>
      </c>
      <c r="AA1085" s="409">
        <v>6.2477669999999998E-4</v>
      </c>
      <c r="AB1085" s="410">
        <v>3.5017798300000002E-3</v>
      </c>
      <c r="AC1085" s="436">
        <v>1.2986920139506402E-2</v>
      </c>
      <c r="AD1085" s="409">
        <v>1.7793139999999999E-4</v>
      </c>
      <c r="AE1085" s="410">
        <v>5.0693280999999999E-4</v>
      </c>
      <c r="AF1085" s="436">
        <v>2.4183852348650808E-3</v>
      </c>
      <c r="AG1085" s="409">
        <v>1.0156621999999999E-3</v>
      </c>
      <c r="AH1085" s="410">
        <v>1.90619904E-3</v>
      </c>
      <c r="AI1085" s="436">
        <v>2.861688126748124E-3</v>
      </c>
      <c r="AJ1085" s="409">
        <v>4.5651820000000001E-4</v>
      </c>
      <c r="AK1085" s="410">
        <v>1.00110613E-3</v>
      </c>
      <c r="AL1085" s="436">
        <v>1.0656359205492546E-3</v>
      </c>
      <c r="AM1085" s="409">
        <v>1.9607012000000001E-3</v>
      </c>
      <c r="AN1085" s="410">
        <v>9.7197197400000004E-3</v>
      </c>
      <c r="AO1085" s="436">
        <v>2.856972264185071E-2</v>
      </c>
      <c r="AP1085" s="409">
        <v>9.8009799999999994E-2</v>
      </c>
      <c r="AQ1085" s="410">
        <v>6.7536753000000005E-2</v>
      </c>
      <c r="AR1085" s="439">
        <v>6.7536753000000005E-2</v>
      </c>
      <c r="AS1085" s="414"/>
      <c r="AT1085" s="415"/>
      <c r="AU1085" s="415"/>
    </row>
    <row r="1086" spans="1:47" x14ac:dyDescent="0.2">
      <c r="A1086" s="231">
        <v>2002</v>
      </c>
      <c r="B1086" s="232">
        <v>2</v>
      </c>
      <c r="C1086" s="417">
        <v>0.89025968</v>
      </c>
      <c r="D1086" s="418">
        <v>0.58363403550000004</v>
      </c>
      <c r="E1086" s="437">
        <v>1.4927467594777843</v>
      </c>
      <c r="F1086" s="417">
        <v>5.7710780000000003E-2</v>
      </c>
      <c r="G1086" s="418">
        <v>0.148818279</v>
      </c>
      <c r="H1086" s="437">
        <v>0.36862192321577691</v>
      </c>
      <c r="I1086" s="417">
        <v>0.20054484</v>
      </c>
      <c r="J1086" s="418">
        <v>2.0607003865000002</v>
      </c>
      <c r="K1086" s="437">
        <v>5.8545532455921014</v>
      </c>
      <c r="L1086" s="420"/>
      <c r="M1086" s="421"/>
      <c r="N1086" s="437">
        <v>5.8402068652748274E-2</v>
      </c>
      <c r="O1086" s="417">
        <v>9.7709770000000001E-2</v>
      </c>
      <c r="P1086" s="418">
        <v>6.7331732500000005E-2</v>
      </c>
      <c r="Q1086" s="437">
        <v>0.18522257649441989</v>
      </c>
      <c r="R1086" s="422"/>
      <c r="S1086" s="423"/>
      <c r="T1086" s="437">
        <v>756.47186718398405</v>
      </c>
      <c r="U1086" s="417">
        <v>6.1297467071935155E-4</v>
      </c>
      <c r="V1086" s="418">
        <v>8.5430352921310362E-4</v>
      </c>
      <c r="W1086" s="437">
        <v>2.7497790707018037E-3</v>
      </c>
      <c r="X1086" s="417">
        <v>7.2521479229989872E-4</v>
      </c>
      <c r="Y1086" s="418">
        <v>1.0107279635258358E-3</v>
      </c>
      <c r="Z1086" s="437">
        <v>3.0054881385160261E-3</v>
      </c>
      <c r="AA1086" s="417">
        <v>7.0871080000000004E-4</v>
      </c>
      <c r="AB1086" s="418">
        <v>3.6226454700000001E-3</v>
      </c>
      <c r="AC1086" s="437">
        <v>1.3023354300429266E-2</v>
      </c>
      <c r="AD1086" s="417">
        <v>2.0149250000000001E-4</v>
      </c>
      <c r="AE1086" s="418">
        <v>5.3790000999999997E-4</v>
      </c>
      <c r="AF1086" s="437">
        <v>2.4251705397926896E-3</v>
      </c>
      <c r="AG1086" s="417">
        <v>1.1528735E-3</v>
      </c>
      <c r="AH1086" s="418">
        <v>2.075624845E-3</v>
      </c>
      <c r="AI1086" s="437">
        <v>2.8697172228174988E-3</v>
      </c>
      <c r="AJ1086" s="417">
        <v>5.1820719999999998E-4</v>
      </c>
      <c r="AK1086" s="418">
        <v>1.0783531E-3</v>
      </c>
      <c r="AL1086" s="437">
        <v>1.0686253384525515E-3</v>
      </c>
      <c r="AM1086" s="417">
        <v>2.2250243E-3</v>
      </c>
      <c r="AN1086" s="418">
        <v>1.008980365E-2</v>
      </c>
      <c r="AO1086" s="437">
        <v>2.8649854441917852E-2</v>
      </c>
      <c r="AP1086" s="417">
        <v>9.8009799999999994E-2</v>
      </c>
      <c r="AQ1086" s="418">
        <v>6.7536753000000005E-2</v>
      </c>
      <c r="AR1086" s="440">
        <v>6.7536753000000005E-2</v>
      </c>
      <c r="AS1086" s="422"/>
      <c r="AT1086" s="423"/>
      <c r="AU1086" s="423"/>
    </row>
    <row r="1087" spans="1:47" x14ac:dyDescent="0.2">
      <c r="A1087" s="231">
        <v>2002</v>
      </c>
      <c r="B1087" s="232">
        <v>3</v>
      </c>
      <c r="C1087" s="417">
        <v>0.94519976999999999</v>
      </c>
      <c r="D1087" s="418">
        <v>0.59504713300000001</v>
      </c>
      <c r="E1087" s="437">
        <v>1.4942133561567716</v>
      </c>
      <c r="F1087" s="417">
        <v>6.5412780000000004E-2</v>
      </c>
      <c r="G1087" s="418">
        <v>0.15862194399999999</v>
      </c>
      <c r="H1087" s="437">
        <v>0.36973738839916503</v>
      </c>
      <c r="I1087" s="417">
        <v>0.20983890999999999</v>
      </c>
      <c r="J1087" s="418">
        <v>2.072490782</v>
      </c>
      <c r="K1087" s="437">
        <v>5.858617884621613</v>
      </c>
      <c r="L1087" s="420"/>
      <c r="M1087" s="421"/>
      <c r="N1087" s="437">
        <v>5.8435803205315058E-2</v>
      </c>
      <c r="O1087" s="417">
        <v>9.7709770000000001E-2</v>
      </c>
      <c r="P1087" s="418">
        <v>6.7331732500000005E-2</v>
      </c>
      <c r="Q1087" s="437">
        <v>0.18529479774683702</v>
      </c>
      <c r="R1087" s="422"/>
      <c r="S1087" s="423"/>
      <c r="T1087" s="437">
        <v>756.90921174041739</v>
      </c>
      <c r="U1087" s="417">
        <v>6.1297467071935155E-4</v>
      </c>
      <c r="V1087" s="418">
        <v>8.5430352921310362E-4</v>
      </c>
      <c r="W1087" s="437">
        <v>2.7580410104293077E-3</v>
      </c>
      <c r="X1087" s="417">
        <v>7.2521479229989872E-4</v>
      </c>
      <c r="Y1087" s="418">
        <v>1.0107279635258358E-3</v>
      </c>
      <c r="Z1087" s="437">
        <v>3.0166025590954953E-3</v>
      </c>
      <c r="AA1087" s="417">
        <v>8.0461379999999998E-4</v>
      </c>
      <c r="AB1087" s="418">
        <v>3.7592386199999999E-3</v>
      </c>
      <c r="AC1087" s="437">
        <v>1.3062748532892365E-2</v>
      </c>
      <c r="AD1087" s="417">
        <v>2.2928949999999999E-4</v>
      </c>
      <c r="AE1087" s="418">
        <v>5.7241722499999995E-4</v>
      </c>
      <c r="AF1087" s="437">
        <v>2.4325014296401148E-3</v>
      </c>
      <c r="AG1087" s="417">
        <v>1.3087875E-3</v>
      </c>
      <c r="AH1087" s="418">
        <v>2.2643536449999998E-3</v>
      </c>
      <c r="AI1087" s="437">
        <v>2.8783927823892476E-3</v>
      </c>
      <c r="AJ1087" s="417">
        <v>5.8928810000000002E-4</v>
      </c>
      <c r="AK1087" s="418">
        <v>1.1644829250000001E-3</v>
      </c>
      <c r="AL1087" s="437">
        <v>1.0718575856498106E-3</v>
      </c>
      <c r="AM1087" s="417">
        <v>2.5262506000000001E-3</v>
      </c>
      <c r="AN1087" s="418">
        <v>1.0506646810000001E-2</v>
      </c>
      <c r="AO1087" s="437">
        <v>2.873645690790038E-2</v>
      </c>
      <c r="AP1087" s="417">
        <v>9.8009799999999994E-2</v>
      </c>
      <c r="AQ1087" s="418">
        <v>6.7536753000000005E-2</v>
      </c>
      <c r="AR1087" s="440">
        <v>6.7536753000000005E-2</v>
      </c>
      <c r="AS1087" s="422"/>
      <c r="AT1087" s="423"/>
      <c r="AU1087" s="423"/>
    </row>
    <row r="1088" spans="1:47" x14ac:dyDescent="0.2">
      <c r="A1088" s="231">
        <v>2002</v>
      </c>
      <c r="B1088" s="232">
        <v>4</v>
      </c>
      <c r="C1088" s="417">
        <v>1.0001023200000001</v>
      </c>
      <c r="D1088" s="418">
        <v>0.60610359400000002</v>
      </c>
      <c r="E1088" s="437">
        <v>1.4965437614047556</v>
      </c>
      <c r="F1088" s="417">
        <v>7.303888E-2</v>
      </c>
      <c r="G1088" s="418">
        <v>0.16802609099999999</v>
      </c>
      <c r="H1088" s="437">
        <v>0.37153595808408563</v>
      </c>
      <c r="I1088" s="417">
        <v>0.21880684</v>
      </c>
      <c r="J1088" s="418">
        <v>2.0834195185</v>
      </c>
      <c r="K1088" s="437">
        <v>5.8642807084133617</v>
      </c>
      <c r="L1088" s="420"/>
      <c r="M1088" s="421"/>
      <c r="N1088" s="437">
        <v>5.8480547752610933E-2</v>
      </c>
      <c r="O1088" s="417">
        <v>9.7709770000000001E-2</v>
      </c>
      <c r="P1088" s="418">
        <v>6.7331732500000005E-2</v>
      </c>
      <c r="Q1088" s="437">
        <v>0.18539200535417835</v>
      </c>
      <c r="R1088" s="422"/>
      <c r="S1088" s="423"/>
      <c r="T1088" s="437">
        <v>757.488567040926</v>
      </c>
      <c r="U1088" s="417">
        <v>6.1297467071935155E-4</v>
      </c>
      <c r="V1088" s="418">
        <v>8.5430352921310362E-4</v>
      </c>
      <c r="W1088" s="437">
        <v>2.7714108993152206E-3</v>
      </c>
      <c r="X1088" s="417">
        <v>7.2521479229989872E-4</v>
      </c>
      <c r="Y1088" s="418">
        <v>1.0107279635258358E-3</v>
      </c>
      <c r="Z1088" s="437">
        <v>3.0345393113290296E-3</v>
      </c>
      <c r="AA1088" s="417">
        <v>8.9846700000000002E-4</v>
      </c>
      <c r="AB1088" s="418">
        <v>3.889148165E-3</v>
      </c>
      <c r="AC1088" s="437">
        <v>1.3126287737225968E-2</v>
      </c>
      <c r="AD1088" s="417">
        <v>2.5632319999999999E-4</v>
      </c>
      <c r="AE1088" s="418">
        <v>6.0531216499999999E-4</v>
      </c>
      <c r="AF1088" s="437">
        <v>2.4443400158503182E-3</v>
      </c>
      <c r="AG1088" s="417">
        <v>1.4615210999999999E-3</v>
      </c>
      <c r="AH1088" s="418">
        <v>2.4451196649999999E-3</v>
      </c>
      <c r="AI1088" s="437">
        <v>2.8923976084209756E-3</v>
      </c>
      <c r="AJ1088" s="417">
        <v>6.5723820000000005E-4</v>
      </c>
      <c r="AK1088" s="418">
        <v>1.2468638199999999E-3</v>
      </c>
      <c r="AL1088" s="437">
        <v>1.0770727222570065E-3</v>
      </c>
      <c r="AM1088" s="417">
        <v>2.8206435E-3</v>
      </c>
      <c r="AN1088" s="418">
        <v>1.090424945E-2</v>
      </c>
      <c r="AO1088" s="437">
        <v>2.8876334664887034E-2</v>
      </c>
      <c r="AP1088" s="417">
        <v>9.8009799999999994E-2</v>
      </c>
      <c r="AQ1088" s="418">
        <v>6.7536753000000005E-2</v>
      </c>
      <c r="AR1088" s="440">
        <v>6.7536753000000005E-2</v>
      </c>
      <c r="AS1088" s="422"/>
      <c r="AT1088" s="423"/>
      <c r="AU1088" s="423"/>
    </row>
    <row r="1089" spans="1:47" x14ac:dyDescent="0.2">
      <c r="A1089" s="231">
        <v>2002</v>
      </c>
      <c r="B1089" s="232">
        <v>5</v>
      </c>
      <c r="C1089" s="417">
        <v>1.0551174699999999</v>
      </c>
      <c r="D1089" s="418">
        <v>0.61693806849999999</v>
      </c>
      <c r="E1089" s="437">
        <v>5.6949157748072787</v>
      </c>
      <c r="F1089" s="417">
        <v>8.0646969999999998E-2</v>
      </c>
      <c r="G1089" s="418">
        <v>0.17706457549999999</v>
      </c>
      <c r="H1089" s="437">
        <v>1.2719214697624952</v>
      </c>
      <c r="I1089" s="417">
        <v>0.22734349000000001</v>
      </c>
      <c r="J1089" s="418">
        <v>2.093548159</v>
      </c>
      <c r="K1089" s="437">
        <v>5.8634572979644535</v>
      </c>
      <c r="L1089" s="420"/>
      <c r="M1089" s="421"/>
      <c r="N1089" s="437">
        <v>6.7513618430066358E-3</v>
      </c>
      <c r="O1089" s="417">
        <v>9.7709770000000001E-2</v>
      </c>
      <c r="P1089" s="418">
        <v>6.7331732500000005E-2</v>
      </c>
      <c r="Q1089" s="437">
        <v>0.3140530122693877</v>
      </c>
      <c r="R1089" s="422"/>
      <c r="S1089" s="423"/>
      <c r="T1089" s="437">
        <v>757.89211766645587</v>
      </c>
      <c r="U1089" s="417">
        <v>6.1297467071935155E-4</v>
      </c>
      <c r="V1089" s="418">
        <v>8.5430352921310362E-4</v>
      </c>
      <c r="W1089" s="437">
        <v>3.7089206193411358E-3</v>
      </c>
      <c r="X1089" s="417">
        <v>7.2521479229989872E-4</v>
      </c>
      <c r="Y1089" s="418">
        <v>1.0107279635258358E-3</v>
      </c>
      <c r="Z1089" s="437">
        <v>3.057456948700701E-3</v>
      </c>
      <c r="AA1089" s="417">
        <v>9.9177279999999998E-4</v>
      </c>
      <c r="AB1089" s="418">
        <v>4.0131841850000001E-3</v>
      </c>
      <c r="AC1089" s="437">
        <v>4.4936720451215238E-2</v>
      </c>
      <c r="AD1089" s="417">
        <v>2.8235679999999999E-4</v>
      </c>
      <c r="AE1089" s="418">
        <v>6.3699856999999995E-4</v>
      </c>
      <c r="AF1089" s="437">
        <v>8.3679881593929518E-3</v>
      </c>
      <c r="AG1089" s="417">
        <v>1.6125721000000001E-3</v>
      </c>
      <c r="AH1089" s="418">
        <v>2.6190729099999999E-3</v>
      </c>
      <c r="AI1089" s="437">
        <v>9.9018818750682119E-3</v>
      </c>
      <c r="AJ1089" s="417">
        <v>7.2563650000000005E-4</v>
      </c>
      <c r="AK1089" s="418">
        <v>1.326436515E-3</v>
      </c>
      <c r="AL1089" s="437">
        <v>3.6872601051638337E-3</v>
      </c>
      <c r="AM1089" s="417">
        <v>3.1115749000000001E-3</v>
      </c>
      <c r="AN1089" s="418">
        <v>1.1284417454999999E-2</v>
      </c>
      <c r="AO1089" s="437">
        <v>9.8855591699054668E-2</v>
      </c>
      <c r="AP1089" s="417">
        <v>9.8009799999999994E-2</v>
      </c>
      <c r="AQ1089" s="418">
        <v>6.7536753000000005E-2</v>
      </c>
      <c r="AR1089" s="440">
        <v>6.7536753000000005E-2</v>
      </c>
      <c r="AS1089" s="422"/>
      <c r="AT1089" s="423"/>
      <c r="AU1089" s="423"/>
    </row>
    <row r="1090" spans="1:47" x14ac:dyDescent="0.2">
      <c r="A1090" s="231">
        <v>2002</v>
      </c>
      <c r="B1090" s="232">
        <v>6</v>
      </c>
      <c r="C1090" s="417">
        <v>1.1104554</v>
      </c>
      <c r="D1090" s="418">
        <v>0.62753392050000001</v>
      </c>
      <c r="E1090" s="437">
        <v>5.6977472367580608</v>
      </c>
      <c r="F1090" s="417">
        <v>8.7979160000000001E-2</v>
      </c>
      <c r="G1090" s="418">
        <v>0.185814744</v>
      </c>
      <c r="H1090" s="437">
        <v>1.2740512460280882</v>
      </c>
      <c r="I1090" s="417">
        <v>0.23558559000000001</v>
      </c>
      <c r="J1090" s="418">
        <v>2.1029727094999999</v>
      </c>
      <c r="K1090" s="437">
        <v>5.8697582021916315</v>
      </c>
      <c r="L1090" s="420"/>
      <c r="M1090" s="421"/>
      <c r="N1090" s="437">
        <v>6.756960627488629E-3</v>
      </c>
      <c r="O1090" s="417">
        <v>9.4809480000000002E-2</v>
      </c>
      <c r="P1090" s="418">
        <v>6.1641163499999999E-2</v>
      </c>
      <c r="Q1090" s="437">
        <v>0.3141711918905129</v>
      </c>
      <c r="R1090" s="422"/>
      <c r="S1090" s="423"/>
      <c r="T1090" s="437">
        <v>758.52115310227202</v>
      </c>
      <c r="U1090" s="417">
        <v>6.1297467071935155E-4</v>
      </c>
      <c r="V1090" s="418">
        <v>8.5430352921310362E-4</v>
      </c>
      <c r="W1090" s="437">
        <v>3.7152349213745552E-3</v>
      </c>
      <c r="X1090" s="417">
        <v>7.2521479229989872E-4</v>
      </c>
      <c r="Y1090" s="418">
        <v>1.0107279635258358E-3</v>
      </c>
      <c r="Z1090" s="437">
        <v>3.0784982078258202E-3</v>
      </c>
      <c r="AA1090" s="417">
        <v>1.0828425E-3</v>
      </c>
      <c r="AB1090" s="418">
        <v>4.1325308E-3</v>
      </c>
      <c r="AC1090" s="437">
        <v>4.5011950139982354E-2</v>
      </c>
      <c r="AD1090" s="417">
        <v>3.0741999999999998E-4</v>
      </c>
      <c r="AE1090" s="418">
        <v>6.6778563500000001E-4</v>
      </c>
      <c r="AF1090" s="437">
        <v>8.3819979257333914E-3</v>
      </c>
      <c r="AG1090" s="417">
        <v>1.7603419E-3</v>
      </c>
      <c r="AH1090" s="418">
        <v>2.7875194200000001E-3</v>
      </c>
      <c r="AI1090" s="437">
        <v>9.918447278035725E-3</v>
      </c>
      <c r="AJ1090" s="417">
        <v>7.9243599999999999E-4</v>
      </c>
      <c r="AK1090" s="418">
        <v>1.40332065E-3</v>
      </c>
      <c r="AL1090" s="437">
        <v>3.6934400201877574E-3</v>
      </c>
      <c r="AM1090" s="417">
        <v>3.3976729999999999E-3</v>
      </c>
      <c r="AN1090" s="418">
        <v>1.1650085325E-2</v>
      </c>
      <c r="AO1090" s="437">
        <v>9.9021094929272621E-2</v>
      </c>
      <c r="AP1090" s="417">
        <v>9.5109509999999994E-2</v>
      </c>
      <c r="AQ1090" s="418">
        <v>6.1846183999999998E-2</v>
      </c>
      <c r="AR1090" s="440">
        <v>6.1846183999999998E-2</v>
      </c>
      <c r="AS1090" s="422"/>
      <c r="AT1090" s="423"/>
      <c r="AU1090" s="423"/>
    </row>
    <row r="1091" spans="1:47" x14ac:dyDescent="0.2">
      <c r="A1091" s="231">
        <v>2002</v>
      </c>
      <c r="B1091" s="232">
        <v>7</v>
      </c>
      <c r="C1091" s="417">
        <v>1.16612907</v>
      </c>
      <c r="D1091" s="418">
        <v>0.63802528599999997</v>
      </c>
      <c r="E1091" s="437">
        <v>5.7025841868255123</v>
      </c>
      <c r="F1091" s="417">
        <v>9.5432039999999996E-2</v>
      </c>
      <c r="G1091" s="418">
        <v>0.194297724</v>
      </c>
      <c r="H1091" s="437">
        <v>1.2790689096185259</v>
      </c>
      <c r="I1091" s="417">
        <v>0.24332765000000001</v>
      </c>
      <c r="J1091" s="418">
        <v>2.1117441705000002</v>
      </c>
      <c r="K1091" s="437">
        <v>5.8800619161726777</v>
      </c>
      <c r="L1091" s="420"/>
      <c r="M1091" s="421"/>
      <c r="N1091" s="437">
        <v>6.765839389164344E-3</v>
      </c>
      <c r="O1091" s="417">
        <v>9.4809480000000002E-2</v>
      </c>
      <c r="P1091" s="418">
        <v>6.1641163499999999E-2</v>
      </c>
      <c r="Q1091" s="437">
        <v>0.31435048142830713</v>
      </c>
      <c r="R1091" s="422"/>
      <c r="S1091" s="423"/>
      <c r="T1091" s="437">
        <v>759.51907370316712</v>
      </c>
      <c r="U1091" s="417">
        <v>6.1297467071935155E-4</v>
      </c>
      <c r="V1091" s="418">
        <v>8.5430352921310362E-4</v>
      </c>
      <c r="W1091" s="437">
        <v>2.5719449231549197E-3</v>
      </c>
      <c r="X1091" s="417">
        <v>7.2521479229989872E-4</v>
      </c>
      <c r="Y1091" s="418">
        <v>1.0107279635258358E-3</v>
      </c>
      <c r="Z1091" s="437">
        <v>3.1153546821819076E-3</v>
      </c>
      <c r="AA1091" s="417">
        <v>1.1723648E-3</v>
      </c>
      <c r="AB1091" s="418">
        <v>4.2475237049999998E-3</v>
      </c>
      <c r="AC1091" s="437">
        <v>4.5189161488185595E-2</v>
      </c>
      <c r="AD1091" s="417">
        <v>3.3419249999999998E-4</v>
      </c>
      <c r="AE1091" s="418">
        <v>6.9756529500000005E-4</v>
      </c>
      <c r="AF1091" s="437">
        <v>8.4150087341052487E-3</v>
      </c>
      <c r="AG1091" s="417">
        <v>1.9068009E-3</v>
      </c>
      <c r="AH1091" s="418">
        <v>2.9516995750000002E-3</v>
      </c>
      <c r="AI1091" s="437">
        <v>9.9575127155616099E-3</v>
      </c>
      <c r="AJ1091" s="417">
        <v>8.5815619999999996E-4</v>
      </c>
      <c r="AK1091" s="418">
        <v>1.47782774E-3</v>
      </c>
      <c r="AL1091" s="437">
        <v>3.7079879961308092E-3</v>
      </c>
      <c r="AM1091" s="417">
        <v>3.6804402000000002E-3</v>
      </c>
      <c r="AN1091" s="418">
        <v>1.2004117965E-2</v>
      </c>
      <c r="AO1091" s="437">
        <v>9.9411137499110139E-2</v>
      </c>
      <c r="AP1091" s="417">
        <v>9.5109509999999994E-2</v>
      </c>
      <c r="AQ1091" s="418">
        <v>6.1846183999999998E-2</v>
      </c>
      <c r="AR1091" s="440">
        <v>6.1846183999999998E-2</v>
      </c>
      <c r="AS1091" s="422"/>
      <c r="AT1091" s="423"/>
      <c r="AU1091" s="423"/>
    </row>
    <row r="1092" spans="1:47" x14ac:dyDescent="0.2">
      <c r="A1092" s="231">
        <v>2002</v>
      </c>
      <c r="B1092" s="232">
        <v>8</v>
      </c>
      <c r="C1092" s="417">
        <v>1.2224103099999999</v>
      </c>
      <c r="D1092" s="418">
        <v>0.64846846849999995</v>
      </c>
      <c r="E1092" s="437">
        <v>5.7041199570099357</v>
      </c>
      <c r="F1092" s="417">
        <v>0.10261199</v>
      </c>
      <c r="G1092" s="418">
        <v>0.20257894400000001</v>
      </c>
      <c r="H1092" s="437">
        <v>1.2802015812410128</v>
      </c>
      <c r="I1092" s="417">
        <v>0.25087516999999998</v>
      </c>
      <c r="J1092" s="418">
        <v>2.119886669</v>
      </c>
      <c r="K1092" s="437">
        <v>5.8836140163254562</v>
      </c>
      <c r="L1092" s="420"/>
      <c r="M1092" s="421"/>
      <c r="N1092" s="437">
        <v>6.7690861614555266E-3</v>
      </c>
      <c r="O1092" s="417">
        <v>9.4809480000000002E-2</v>
      </c>
      <c r="P1092" s="418">
        <v>6.1641163499999999E-2</v>
      </c>
      <c r="Q1092" s="437">
        <v>0.31442137264652376</v>
      </c>
      <c r="R1092" s="422"/>
      <c r="S1092" s="423"/>
      <c r="T1092" s="437">
        <v>759.8822547638772</v>
      </c>
      <c r="U1092" s="417">
        <v>6.1297467071935155E-4</v>
      </c>
      <c r="V1092" s="418">
        <v>8.5430352921310362E-4</v>
      </c>
      <c r="W1092" s="437">
        <v>2.5743378424310515E-3</v>
      </c>
      <c r="X1092" s="417">
        <v>7.2521479229989872E-4</v>
      </c>
      <c r="Y1092" s="418">
        <v>1.0107279635258358E-3</v>
      </c>
      <c r="Z1092" s="437">
        <v>3.1265230515428724E-3</v>
      </c>
      <c r="AA1092" s="417">
        <v>1.2619679E-3</v>
      </c>
      <c r="AB1092" s="418">
        <v>4.3597886750000002E-3</v>
      </c>
      <c r="AC1092" s="437">
        <v>4.5229239173375818E-2</v>
      </c>
      <c r="AD1092" s="417">
        <v>3.5883440000000001E-4</v>
      </c>
      <c r="AE1092" s="418">
        <v>7.2671718500000001E-4</v>
      </c>
      <c r="AF1092" s="437">
        <v>8.4224681223388342E-3</v>
      </c>
      <c r="AG1092" s="417">
        <v>2.0522101000000001E-3</v>
      </c>
      <c r="AH1092" s="418">
        <v>3.1127549499999998E-3</v>
      </c>
      <c r="AI1092" s="437">
        <v>9.9663365281459464E-3</v>
      </c>
      <c r="AJ1092" s="417">
        <v>9.2377539999999997E-4</v>
      </c>
      <c r="AK1092" s="418">
        <v>1.55110301E-3</v>
      </c>
      <c r="AL1092" s="437">
        <v>3.7112676501795229E-3</v>
      </c>
      <c r="AM1092" s="417">
        <v>3.9608467999999999E-3</v>
      </c>
      <c r="AN1092" s="418">
        <v>1.2348702289999999E-2</v>
      </c>
      <c r="AO1092" s="437">
        <v>9.9499192952961363E-2</v>
      </c>
      <c r="AP1092" s="417">
        <v>9.5109509999999994E-2</v>
      </c>
      <c r="AQ1092" s="418">
        <v>6.1846183999999998E-2</v>
      </c>
      <c r="AR1092" s="440">
        <v>6.1846183999999998E-2</v>
      </c>
      <c r="AS1092" s="422"/>
      <c r="AT1092" s="423"/>
      <c r="AU1092" s="423"/>
    </row>
    <row r="1093" spans="1:47" x14ac:dyDescent="0.2">
      <c r="A1093" s="231">
        <v>2002</v>
      </c>
      <c r="B1093" s="232">
        <v>9</v>
      </c>
      <c r="C1093" s="417">
        <v>1.27947159</v>
      </c>
      <c r="D1093" s="418">
        <v>0.65891814049999997</v>
      </c>
      <c r="E1093" s="437">
        <v>5.6928741673468668</v>
      </c>
      <c r="F1093" s="417">
        <v>0.10976285</v>
      </c>
      <c r="G1093" s="418">
        <v>0.21074734949999999</v>
      </c>
      <c r="H1093" s="437">
        <v>1.2791117452531067</v>
      </c>
      <c r="I1093" s="417">
        <v>0.25808843999999997</v>
      </c>
      <c r="J1093" s="418">
        <v>2.127492084</v>
      </c>
      <c r="K1093" s="437">
        <v>5.875184721895212</v>
      </c>
      <c r="L1093" s="420"/>
      <c r="M1093" s="421"/>
      <c r="N1093" s="437">
        <v>6.766271058924256E-3</v>
      </c>
      <c r="O1093" s="417">
        <v>9.4809480000000002E-2</v>
      </c>
      <c r="P1093" s="418">
        <v>6.1641163499999999E-2</v>
      </c>
      <c r="Q1093" s="437">
        <v>0.31442375092245906</v>
      </c>
      <c r="R1093" s="422"/>
      <c r="S1093" s="423"/>
      <c r="T1093" s="437">
        <v>759.56566209987307</v>
      </c>
      <c r="U1093" s="417">
        <v>6.1297467071935155E-4</v>
      </c>
      <c r="V1093" s="418">
        <v>8.5430352921310362E-4</v>
      </c>
      <c r="W1093" s="437">
        <v>2.5736707596360833E-3</v>
      </c>
      <c r="X1093" s="417">
        <v>7.2521479229989872E-4</v>
      </c>
      <c r="Y1093" s="418">
        <v>1.0107279635258358E-3</v>
      </c>
      <c r="Z1093" s="437">
        <v>3.1212519094862261E-3</v>
      </c>
      <c r="AA1093" s="417">
        <v>1.3511793E-3</v>
      </c>
      <c r="AB1093" s="418">
        <v>4.4693512050000004E-3</v>
      </c>
      <c r="AC1093" s="437">
        <v>4.5190863822018042E-2</v>
      </c>
      <c r="AD1093" s="417">
        <v>3.8494879999999998E-4</v>
      </c>
      <c r="AE1093" s="418">
        <v>7.5537217999999996E-4</v>
      </c>
      <c r="AF1093" s="437">
        <v>8.4153021347909591E-3</v>
      </c>
      <c r="AG1093" s="417">
        <v>2.1971266E-3</v>
      </c>
      <c r="AH1093" s="418">
        <v>3.2710746300000002E-3</v>
      </c>
      <c r="AI1093" s="437">
        <v>9.9578708561153893E-3</v>
      </c>
      <c r="AJ1093" s="417">
        <v>9.8863120000000008E-4</v>
      </c>
      <c r="AK1093" s="418">
        <v>1.6233125149999999E-3</v>
      </c>
      <c r="AL1093" s="437">
        <v>3.7081168939946956E-3</v>
      </c>
      <c r="AM1093" s="417">
        <v>4.2387108999999996E-3</v>
      </c>
      <c r="AN1093" s="418">
        <v>1.2685808850000001E-2</v>
      </c>
      <c r="AO1093" s="437">
        <v>9.9414607399515381E-2</v>
      </c>
      <c r="AP1093" s="417">
        <v>9.5109509999999994E-2</v>
      </c>
      <c r="AQ1093" s="418">
        <v>6.1846183999999998E-2</v>
      </c>
      <c r="AR1093" s="440">
        <v>6.1846183999999998E-2</v>
      </c>
      <c r="AS1093" s="422"/>
      <c r="AT1093" s="423"/>
      <c r="AU1093" s="423"/>
    </row>
    <row r="1094" spans="1:47" x14ac:dyDescent="0.2">
      <c r="A1094" s="231">
        <v>2002</v>
      </c>
      <c r="B1094" s="232">
        <v>10</v>
      </c>
      <c r="C1094" s="417">
        <v>1.3372635799999999</v>
      </c>
      <c r="D1094" s="418">
        <v>0.66947030799999996</v>
      </c>
      <c r="E1094" s="437">
        <v>5.6974714561966344</v>
      </c>
      <c r="F1094" s="417">
        <v>0.11700876</v>
      </c>
      <c r="G1094" s="418">
        <v>0.21880922150000001</v>
      </c>
      <c r="H1094" s="437">
        <v>1.282650997186316</v>
      </c>
      <c r="I1094" s="417">
        <v>0.26490465000000002</v>
      </c>
      <c r="J1094" s="418">
        <v>2.1345996789999999</v>
      </c>
      <c r="K1094" s="437">
        <v>5.88495659186085</v>
      </c>
      <c r="L1094" s="420"/>
      <c r="M1094" s="421"/>
      <c r="N1094" s="437">
        <v>6.7746841581406382E-3</v>
      </c>
      <c r="O1094" s="417">
        <v>9.4809480000000002E-2</v>
      </c>
      <c r="P1094" s="418">
        <v>6.1641163499999999E-2</v>
      </c>
      <c r="Q1094" s="437">
        <v>0.31459508630017341</v>
      </c>
      <c r="R1094" s="422"/>
      <c r="S1094" s="423"/>
      <c r="T1094" s="437">
        <v>760.51187593565965</v>
      </c>
      <c r="U1094" s="417">
        <v>6.1297467071935155E-4</v>
      </c>
      <c r="V1094" s="418">
        <v>8.5430352921310362E-4</v>
      </c>
      <c r="W1094" s="437">
        <v>2.5809241763350373E-3</v>
      </c>
      <c r="X1094" s="417">
        <v>7.2521479229989872E-4</v>
      </c>
      <c r="Y1094" s="418">
        <v>1.0107279635258358E-3</v>
      </c>
      <c r="Z1094" s="437">
        <v>3.1562762275936093E-3</v>
      </c>
      <c r="AA1094" s="417">
        <v>1.4387874000000001E-3</v>
      </c>
      <c r="AB1094" s="418">
        <v>4.5768681699999997E-3</v>
      </c>
      <c r="AC1094" s="437">
        <v>4.5315800228974162E-2</v>
      </c>
      <c r="AD1094" s="417">
        <v>4.0896230000000001E-4</v>
      </c>
      <c r="AE1094" s="418">
        <v>7.8371240000000002E-4</v>
      </c>
      <c r="AF1094" s="437">
        <v>8.4385832408893913E-3</v>
      </c>
      <c r="AG1094" s="417">
        <v>2.3398628000000001E-3</v>
      </c>
      <c r="AH1094" s="418">
        <v>3.4286577000000001E-3</v>
      </c>
      <c r="AI1094" s="437">
        <v>9.9854098439930601E-3</v>
      </c>
      <c r="AJ1094" s="417">
        <v>1.0530702E-3</v>
      </c>
      <c r="AK1094" s="418">
        <v>1.6947555850000001E-3</v>
      </c>
      <c r="AL1094" s="437">
        <v>3.7183748839822645E-3</v>
      </c>
      <c r="AM1094" s="417">
        <v>4.5163449999999997E-3</v>
      </c>
      <c r="AN1094" s="418">
        <v>1.30180438E-2</v>
      </c>
      <c r="AO1094" s="437">
        <v>9.9689613194568996E-2</v>
      </c>
      <c r="AP1094" s="417">
        <v>9.5109509999999994E-2</v>
      </c>
      <c r="AQ1094" s="418">
        <v>6.1846183999999998E-2</v>
      </c>
      <c r="AR1094" s="440">
        <v>6.1846183999999998E-2</v>
      </c>
      <c r="AS1094" s="422"/>
      <c r="AT1094" s="423"/>
      <c r="AU1094" s="423"/>
    </row>
    <row r="1095" spans="1:47" x14ac:dyDescent="0.2">
      <c r="A1095" s="231">
        <v>2002</v>
      </c>
      <c r="B1095" s="232">
        <v>11</v>
      </c>
      <c r="C1095" s="417">
        <v>1.39609889</v>
      </c>
      <c r="D1095" s="418">
        <v>0.68018411099999998</v>
      </c>
      <c r="E1095" s="437">
        <v>5.7007506023900758</v>
      </c>
      <c r="F1095" s="417">
        <v>0.12421036000000001</v>
      </c>
      <c r="G1095" s="418">
        <v>0.22687443800000001</v>
      </c>
      <c r="H1095" s="437">
        <v>1.285240333451007</v>
      </c>
      <c r="I1095" s="417">
        <v>0.27156053000000002</v>
      </c>
      <c r="J1095" s="418">
        <v>2.1412849719999998</v>
      </c>
      <c r="K1095" s="437">
        <v>5.8915944707008032</v>
      </c>
      <c r="L1095" s="420"/>
      <c r="M1095" s="421"/>
      <c r="N1095" s="437">
        <v>6.7801921225311874E-3</v>
      </c>
      <c r="O1095" s="417">
        <v>9.4809480000000002E-2</v>
      </c>
      <c r="P1095" s="418">
        <v>6.1641163499999999E-2</v>
      </c>
      <c r="Q1095" s="437">
        <v>0.31470058979304188</v>
      </c>
      <c r="R1095" s="422"/>
      <c r="S1095" s="423"/>
      <c r="T1095" s="437">
        <v>761.12932277198661</v>
      </c>
      <c r="U1095" s="417">
        <v>6.1297467071935155E-4</v>
      </c>
      <c r="V1095" s="418">
        <v>8.5430352921310362E-4</v>
      </c>
      <c r="W1095" s="437">
        <v>2.5868730066219911E-3</v>
      </c>
      <c r="X1095" s="417">
        <v>7.2521479229989872E-4</v>
      </c>
      <c r="Y1095" s="418">
        <v>1.0107279635258358E-3</v>
      </c>
      <c r="Z1095" s="437">
        <v>3.1819420697585328E-3</v>
      </c>
      <c r="AA1095" s="417">
        <v>1.5273162E-3</v>
      </c>
      <c r="AB1095" s="418">
        <v>4.6837185099999996E-3</v>
      </c>
      <c r="AC1095" s="437">
        <v>4.5407344929284638E-2</v>
      </c>
      <c r="AD1095" s="417">
        <v>4.3468510000000001E-4</v>
      </c>
      <c r="AE1095" s="418">
        <v>8.1208394000000005E-4</v>
      </c>
      <c r="AF1095" s="437">
        <v>8.4556176647363809E-3</v>
      </c>
      <c r="AG1095" s="417">
        <v>2.4838912999999999E-3</v>
      </c>
      <c r="AH1095" s="418">
        <v>3.5857995650000001E-3</v>
      </c>
      <c r="AI1095" s="437">
        <v>1.0005575954493435E-2</v>
      </c>
      <c r="AJ1095" s="417">
        <v>1.1175342E-3</v>
      </c>
      <c r="AK1095" s="418">
        <v>1.7660611900000001E-3</v>
      </c>
      <c r="AL1095" s="437">
        <v>3.7258741691238773E-3</v>
      </c>
      <c r="AM1095" s="417">
        <v>4.7935924000000003E-3</v>
      </c>
      <c r="AN1095" s="418">
        <v>1.3347204394999999E-2</v>
      </c>
      <c r="AO1095" s="437">
        <v>9.9890942222513546E-2</v>
      </c>
      <c r="AP1095" s="417">
        <v>9.5109509999999994E-2</v>
      </c>
      <c r="AQ1095" s="418">
        <v>6.1846183999999998E-2</v>
      </c>
      <c r="AR1095" s="440">
        <v>6.1846183999999998E-2</v>
      </c>
      <c r="AS1095" s="422"/>
      <c r="AT1095" s="423"/>
      <c r="AU1095" s="423"/>
    </row>
    <row r="1096" spans="1:47" x14ac:dyDescent="0.2">
      <c r="A1096" s="231">
        <v>2002</v>
      </c>
      <c r="B1096" s="232">
        <v>12</v>
      </c>
      <c r="C1096" s="417">
        <v>1.4561091100000001</v>
      </c>
      <c r="D1096" s="418">
        <v>0.69114681749999995</v>
      </c>
      <c r="E1096" s="437">
        <v>5.7059533896873962</v>
      </c>
      <c r="F1096" s="417">
        <v>0.13135129000000001</v>
      </c>
      <c r="G1096" s="418">
        <v>0.2349412045</v>
      </c>
      <c r="H1096" s="437">
        <v>1.289338247489533</v>
      </c>
      <c r="I1096" s="417">
        <v>0.27793194999999998</v>
      </c>
      <c r="J1096" s="418">
        <v>2.1475321644999998</v>
      </c>
      <c r="K1096" s="437">
        <v>5.9020932721922827</v>
      </c>
      <c r="L1096" s="420"/>
      <c r="M1096" s="421"/>
      <c r="N1096" s="437">
        <v>6.7888805202911103E-3</v>
      </c>
      <c r="O1096" s="417">
        <v>9.4809480000000002E-2</v>
      </c>
      <c r="P1096" s="418">
        <v>6.1641163499999999E-2</v>
      </c>
      <c r="Q1096" s="437">
        <v>0.31486900164835724</v>
      </c>
      <c r="R1096" s="422"/>
      <c r="S1096" s="423"/>
      <c r="T1096" s="437">
        <v>762.10490123628585</v>
      </c>
      <c r="U1096" s="417">
        <v>6.1297467071935155E-4</v>
      </c>
      <c r="V1096" s="418">
        <v>8.5430352921310362E-4</v>
      </c>
      <c r="W1096" s="437">
        <v>2.5951201160900892E-3</v>
      </c>
      <c r="X1096" s="417">
        <v>7.2521479229989872E-4</v>
      </c>
      <c r="Y1096" s="418">
        <v>1.0107279635258358E-3</v>
      </c>
      <c r="Z1096" s="437">
        <v>3.2225611691959343E-3</v>
      </c>
      <c r="AA1096" s="417">
        <v>1.6154578000000001E-3</v>
      </c>
      <c r="AB1096" s="418">
        <v>4.7901132449999998E-3</v>
      </c>
      <c r="AC1096" s="437">
        <v>4.5552085018798955E-2</v>
      </c>
      <c r="AD1096" s="417">
        <v>4.5956799999999999E-4</v>
      </c>
      <c r="AE1096" s="418">
        <v>8.4018545500000005E-4</v>
      </c>
      <c r="AF1096" s="437">
        <v>8.4825681225099651E-3</v>
      </c>
      <c r="AG1096" s="417">
        <v>2.6277134E-3</v>
      </c>
      <c r="AH1096" s="418">
        <v>3.7439842849999998E-3</v>
      </c>
      <c r="AI1096" s="437">
        <v>1.0037470526451601E-2</v>
      </c>
      <c r="AJ1096" s="417">
        <v>1.1820836E-3</v>
      </c>
      <c r="AK1096" s="418">
        <v>1.8379255750000001E-3</v>
      </c>
      <c r="AL1096" s="437">
        <v>3.7377557703245478E-3</v>
      </c>
      <c r="AM1096" s="417">
        <v>5.0700824000000002E-3</v>
      </c>
      <c r="AN1096" s="418">
        <v>1.3676089095E-2</v>
      </c>
      <c r="AO1096" s="437">
        <v>0.10020935237118028</v>
      </c>
      <c r="AP1096" s="417">
        <v>9.5109509999999994E-2</v>
      </c>
      <c r="AQ1096" s="418">
        <v>6.1846183999999998E-2</v>
      </c>
      <c r="AR1096" s="440">
        <v>6.1846183999999998E-2</v>
      </c>
      <c r="AS1096" s="422"/>
      <c r="AT1096" s="423"/>
      <c r="AU1096" s="423"/>
    </row>
    <row r="1097" spans="1:47" x14ac:dyDescent="0.2">
      <c r="A1097" s="231">
        <v>2002</v>
      </c>
      <c r="B1097" s="232">
        <v>13</v>
      </c>
      <c r="C1097" s="417">
        <v>1.5173002799999999</v>
      </c>
      <c r="D1097" s="418">
        <v>0.70238278700000001</v>
      </c>
      <c r="E1097" s="437">
        <v>5.5150097726212577</v>
      </c>
      <c r="F1097" s="417">
        <v>0.13858212</v>
      </c>
      <c r="G1097" s="418">
        <v>0.243094909</v>
      </c>
      <c r="H1097" s="437">
        <v>1.248561352133378</v>
      </c>
      <c r="I1097" s="417">
        <v>0.28405652999999997</v>
      </c>
      <c r="J1097" s="418">
        <v>2.1534151979999998</v>
      </c>
      <c r="K1097" s="437">
        <v>5.9470230119621945</v>
      </c>
      <c r="L1097" s="420"/>
      <c r="M1097" s="421"/>
      <c r="N1097" s="437">
        <v>7.1215298366116416E-3</v>
      </c>
      <c r="O1097" s="417">
        <v>9.4809480000000002E-2</v>
      </c>
      <c r="P1097" s="418">
        <v>6.1641163499999999E-2</v>
      </c>
      <c r="Q1097" s="437">
        <v>0.3025995077957957</v>
      </c>
      <c r="R1097" s="422"/>
      <c r="S1097" s="423"/>
      <c r="T1097" s="437">
        <v>759.44137554277552</v>
      </c>
      <c r="U1097" s="417">
        <v>6.1297467071935155E-4</v>
      </c>
      <c r="V1097" s="418">
        <v>8.5430352921310362E-4</v>
      </c>
      <c r="W1097" s="437">
        <v>2.5130457300742278E-3</v>
      </c>
      <c r="X1097" s="417">
        <v>7.2521479229989872E-4</v>
      </c>
      <c r="Y1097" s="418">
        <v>1.0107279635258358E-3</v>
      </c>
      <c r="Z1097" s="437">
        <v>3.2705847731691203E-3</v>
      </c>
      <c r="AA1097" s="417">
        <v>1.7048359999999999E-3</v>
      </c>
      <c r="AB1097" s="418">
        <v>4.8968850049999997E-3</v>
      </c>
      <c r="AC1097" s="437">
        <v>4.4111504822758538E-2</v>
      </c>
      <c r="AD1097" s="417">
        <v>4.8516020000000001E-4</v>
      </c>
      <c r="AE1097" s="418">
        <v>8.6891934500000004E-4</v>
      </c>
      <c r="AF1097" s="437">
        <v>8.2143224387411038E-3</v>
      </c>
      <c r="AG1097" s="417">
        <v>2.7708277999999999E-3</v>
      </c>
      <c r="AH1097" s="418">
        <v>3.9037828900000001E-3</v>
      </c>
      <c r="AI1097" s="437">
        <v>9.7200255953704007E-3</v>
      </c>
      <c r="AJ1097" s="417">
        <v>1.2468399999999999E-3</v>
      </c>
      <c r="AK1097" s="418">
        <v>1.91031026E-3</v>
      </c>
      <c r="AL1097" s="437">
        <v>3.6195431460007577E-3</v>
      </c>
      <c r="AM1097" s="417">
        <v>5.3491605999999997E-3</v>
      </c>
      <c r="AN1097" s="418">
        <v>1.400654309E-2</v>
      </c>
      <c r="AO1097" s="437">
        <v>9.7040173242064598E-2</v>
      </c>
      <c r="AP1097" s="417">
        <v>9.5109509999999994E-2</v>
      </c>
      <c r="AQ1097" s="418">
        <v>6.1846183999999998E-2</v>
      </c>
      <c r="AR1097" s="440">
        <v>6.1846183999999998E-2</v>
      </c>
      <c r="AS1097" s="422"/>
      <c r="AT1097" s="423"/>
      <c r="AU1097" s="423"/>
    </row>
    <row r="1098" spans="1:47" x14ac:dyDescent="0.2">
      <c r="A1098" s="231">
        <v>2002</v>
      </c>
      <c r="B1098" s="232">
        <v>14</v>
      </c>
      <c r="C1098" s="417">
        <v>1.5801237100000001</v>
      </c>
      <c r="D1098" s="418">
        <v>0.71400389099999995</v>
      </c>
      <c r="E1098" s="437">
        <v>5.5008947613953074</v>
      </c>
      <c r="F1098" s="417">
        <v>0.14580240999999999</v>
      </c>
      <c r="G1098" s="418">
        <v>0.25138596499999999</v>
      </c>
      <c r="H1098" s="437">
        <v>1.2525911666536571</v>
      </c>
      <c r="I1098" s="417">
        <v>0.28998361</v>
      </c>
      <c r="J1098" s="418">
        <v>2.1589982129999998</v>
      </c>
      <c r="K1098" s="437">
        <v>5.9451358840702158</v>
      </c>
      <c r="L1098" s="420"/>
      <c r="M1098" s="421"/>
      <c r="N1098" s="437">
        <v>7.1279472144802026E-3</v>
      </c>
      <c r="O1098" s="417">
        <v>9.4809480000000002E-2</v>
      </c>
      <c r="P1098" s="418">
        <v>6.1641163499999999E-2</v>
      </c>
      <c r="Q1098" s="437">
        <v>0.3028084213377803</v>
      </c>
      <c r="R1098" s="422"/>
      <c r="S1098" s="423"/>
      <c r="T1098" s="437">
        <v>760.12627016304918</v>
      </c>
      <c r="U1098" s="417">
        <v>6.1297467071935155E-4</v>
      </c>
      <c r="V1098" s="418">
        <v>8.5430352921310362E-4</v>
      </c>
      <c r="W1098" s="437">
        <v>2.5211560585893552E-3</v>
      </c>
      <c r="X1098" s="417">
        <v>7.2521479229989872E-4</v>
      </c>
      <c r="Y1098" s="418">
        <v>1.0107279635258358E-3</v>
      </c>
      <c r="Z1098" s="437">
        <v>3.3230661150573724E-3</v>
      </c>
      <c r="AA1098" s="417">
        <v>1.7940835000000001E-3</v>
      </c>
      <c r="AB1098" s="418">
        <v>5.004652765E-3</v>
      </c>
      <c r="AC1098" s="437">
        <v>4.4253829897101291E-2</v>
      </c>
      <c r="AD1098" s="417">
        <v>5.0991250000000001E-4</v>
      </c>
      <c r="AE1098" s="418">
        <v>8.9806580500000001E-4</v>
      </c>
      <c r="AF1098" s="437">
        <v>8.2408122370022079E-3</v>
      </c>
      <c r="AG1098" s="417">
        <v>2.9158925E-3</v>
      </c>
      <c r="AH1098" s="418">
        <v>4.0665701800000004E-3</v>
      </c>
      <c r="AI1098" s="437">
        <v>9.7514008253936166E-3</v>
      </c>
      <c r="AJ1098" s="417">
        <v>1.3126259000000001E-3</v>
      </c>
      <c r="AK1098" s="418">
        <v>1.9840627749999999E-3</v>
      </c>
      <c r="AL1098" s="437">
        <v>3.6312307682276716E-3</v>
      </c>
      <c r="AM1098" s="417">
        <v>5.6287973000000002E-3</v>
      </c>
      <c r="AN1098" s="418">
        <v>1.4340716785000001E-2</v>
      </c>
      <c r="AO1098" s="437">
        <v>9.7353375482466795E-2</v>
      </c>
      <c r="AP1098" s="417">
        <v>9.5109509999999994E-2</v>
      </c>
      <c r="AQ1098" s="418">
        <v>6.1846183999999998E-2</v>
      </c>
      <c r="AR1098" s="440">
        <v>6.1846183999999998E-2</v>
      </c>
      <c r="AS1098" s="422"/>
      <c r="AT1098" s="423"/>
      <c r="AU1098" s="423"/>
    </row>
    <row r="1099" spans="1:47" x14ac:dyDescent="0.2">
      <c r="A1099" s="231">
        <v>2002</v>
      </c>
      <c r="B1099" s="232">
        <v>15</v>
      </c>
      <c r="C1099" s="417">
        <v>1.64451657</v>
      </c>
      <c r="D1099" s="418">
        <v>0.72610963149999996</v>
      </c>
      <c r="E1099" s="437">
        <v>5.5077597010397952</v>
      </c>
      <c r="F1099" s="417">
        <v>0.15313124</v>
      </c>
      <c r="G1099" s="418">
        <v>0.2598750105</v>
      </c>
      <c r="H1099" s="437">
        <v>1.2580111008096928</v>
      </c>
      <c r="I1099" s="417">
        <v>0.29571363000000001</v>
      </c>
      <c r="J1099" s="418">
        <v>2.1642240684999998</v>
      </c>
      <c r="K1099" s="437">
        <v>5.9595860261346445</v>
      </c>
      <c r="L1099" s="420"/>
      <c r="M1099" s="421"/>
      <c r="N1099" s="437">
        <v>7.1404237616811798E-3</v>
      </c>
      <c r="O1099" s="417">
        <v>9.4809480000000002E-2</v>
      </c>
      <c r="P1099" s="418">
        <v>6.1641163499999999E-2</v>
      </c>
      <c r="Q1099" s="437">
        <v>0.30302742056968651</v>
      </c>
      <c r="R1099" s="422"/>
      <c r="S1099" s="423"/>
      <c r="T1099" s="437">
        <v>761.45585472761422</v>
      </c>
      <c r="U1099" s="417">
        <v>6.1297467071935155E-4</v>
      </c>
      <c r="V1099" s="418">
        <v>8.5430352921310362E-4</v>
      </c>
      <c r="W1099" s="437">
        <v>2.5320624871569314E-3</v>
      </c>
      <c r="X1099" s="417">
        <v>7.2521479229989872E-4</v>
      </c>
      <c r="Y1099" s="418">
        <v>1.0107279635258358E-3</v>
      </c>
      <c r="Z1099" s="437">
        <v>3.3787681487564272E-3</v>
      </c>
      <c r="AA1099" s="417">
        <v>1.8834416E-3</v>
      </c>
      <c r="AB1099" s="418">
        <v>5.114315415E-3</v>
      </c>
      <c r="AC1099" s="437">
        <v>4.4445252773907824E-2</v>
      </c>
      <c r="AD1099" s="417">
        <v>5.3637409999999998E-4</v>
      </c>
      <c r="AE1099" s="418">
        <v>9.2769095999999996E-4</v>
      </c>
      <c r="AF1099" s="437">
        <v>8.2764657049441744E-3</v>
      </c>
      <c r="AG1099" s="417">
        <v>3.0627255999999999E-3</v>
      </c>
      <c r="AH1099" s="418">
        <v>4.2334053099999996E-3</v>
      </c>
      <c r="AI1099" s="437">
        <v>9.7935823824081905E-3</v>
      </c>
      <c r="AJ1099" s="417">
        <v>1.3780202000000001E-3</v>
      </c>
      <c r="AK1099" s="418">
        <v>2.0595868799999999E-3</v>
      </c>
      <c r="AL1099" s="437">
        <v>3.6469350923985936E-3</v>
      </c>
      <c r="AM1099" s="417">
        <v>5.9107513000000002E-3</v>
      </c>
      <c r="AN1099" s="418">
        <v>1.4680792885E-2</v>
      </c>
      <c r="AO1099" s="437">
        <v>9.7774531733375497E-2</v>
      </c>
      <c r="AP1099" s="417">
        <v>9.5109509999999994E-2</v>
      </c>
      <c r="AQ1099" s="418">
        <v>6.1846183999999998E-2</v>
      </c>
      <c r="AR1099" s="440">
        <v>6.1846183999999998E-2</v>
      </c>
      <c r="AS1099" s="422"/>
      <c r="AT1099" s="423"/>
      <c r="AU1099" s="423"/>
    </row>
    <row r="1100" spans="1:47" x14ac:dyDescent="0.2">
      <c r="A1100" s="231">
        <v>2002</v>
      </c>
      <c r="B1100" s="232">
        <v>16</v>
      </c>
      <c r="C1100" s="417">
        <v>1.71063206</v>
      </c>
      <c r="D1100" s="418">
        <v>0.73873364750000003</v>
      </c>
      <c r="E1100" s="437">
        <v>5.5150301433467508</v>
      </c>
      <c r="F1100" s="417">
        <v>0.16054404</v>
      </c>
      <c r="G1100" s="418">
        <v>0.26858577750000001</v>
      </c>
      <c r="H1100" s="437">
        <v>1.2637464094714572</v>
      </c>
      <c r="I1100" s="417">
        <v>0.30124318</v>
      </c>
      <c r="J1100" s="418">
        <v>2.1692846575</v>
      </c>
      <c r="K1100" s="437">
        <v>5.9749129514163499</v>
      </c>
      <c r="L1100" s="420"/>
      <c r="M1100" s="421"/>
      <c r="N1100" s="437">
        <v>7.1536356088597181E-3</v>
      </c>
      <c r="O1100" s="417">
        <v>9.4809480000000002E-2</v>
      </c>
      <c r="P1100" s="418">
        <v>6.1641163499999999E-2</v>
      </c>
      <c r="Q1100" s="437">
        <v>0.30326045915790961</v>
      </c>
      <c r="R1100" s="422"/>
      <c r="S1100" s="423"/>
      <c r="T1100" s="437">
        <v>762.86579391592795</v>
      </c>
      <c r="U1100" s="417">
        <v>6.1297467071935155E-4</v>
      </c>
      <c r="V1100" s="418">
        <v>8.5430352921310362E-4</v>
      </c>
      <c r="W1100" s="437">
        <v>2.5470659299045018E-3</v>
      </c>
      <c r="X1100" s="417">
        <v>7.2521479229989872E-4</v>
      </c>
      <c r="Y1100" s="418">
        <v>1.0107279635258358E-3</v>
      </c>
      <c r="Z1100" s="437">
        <v>3.4377486336217584E-3</v>
      </c>
      <c r="AA1100" s="417">
        <v>1.9745088000000001E-3</v>
      </c>
      <c r="AB1100" s="418">
        <v>5.2264682450000001E-3</v>
      </c>
      <c r="AC1100" s="437">
        <v>4.4647893093936783E-2</v>
      </c>
      <c r="AD1100" s="417">
        <v>5.6220740000000003E-4</v>
      </c>
      <c r="AE1100" s="418">
        <v>9.5824269000000005E-4</v>
      </c>
      <c r="AF1100" s="437">
        <v>8.3142024646617272E-3</v>
      </c>
      <c r="AG1100" s="417">
        <v>3.2100067999999999E-3</v>
      </c>
      <c r="AH1100" s="418">
        <v>4.4055429E-3</v>
      </c>
      <c r="AI1100" s="437">
        <v>9.8382464336445787E-3</v>
      </c>
      <c r="AJ1100" s="417">
        <v>1.4447268E-3</v>
      </c>
      <c r="AK1100" s="418">
        <v>2.1375090449999999E-3</v>
      </c>
      <c r="AL1100" s="437">
        <v>3.663565200343119E-3</v>
      </c>
      <c r="AM1100" s="417">
        <v>6.1957957999999999E-3</v>
      </c>
      <c r="AN1100" s="418">
        <v>1.5029624510000001E-2</v>
      </c>
      <c r="AO1100" s="437">
        <v>9.8220295236071606E-2</v>
      </c>
      <c r="AP1100" s="417">
        <v>9.5109509999999994E-2</v>
      </c>
      <c r="AQ1100" s="418">
        <v>6.1846183999999998E-2</v>
      </c>
      <c r="AR1100" s="440">
        <v>6.1846183999999998E-2</v>
      </c>
      <c r="AS1100" s="422"/>
      <c r="AT1100" s="423"/>
      <c r="AU1100" s="423"/>
    </row>
    <row r="1101" spans="1:47" x14ac:dyDescent="0.2">
      <c r="A1101" s="231">
        <v>2002</v>
      </c>
      <c r="B1101" s="232">
        <v>17</v>
      </c>
      <c r="C1101" s="417">
        <v>1.77859583</v>
      </c>
      <c r="D1101" s="418">
        <v>0.75196911600000005</v>
      </c>
      <c r="E1101" s="437">
        <v>5.5226488189070242</v>
      </c>
      <c r="F1101" s="417">
        <v>0.16799354999999999</v>
      </c>
      <c r="G1101" s="418">
        <v>0.27762921899999998</v>
      </c>
      <c r="H1101" s="437">
        <v>1.2697423602528497</v>
      </c>
      <c r="I1101" s="417">
        <v>0.30649168999999998</v>
      </c>
      <c r="J1101" s="418">
        <v>2.1740657605</v>
      </c>
      <c r="K1101" s="437">
        <v>5.9909130552029435</v>
      </c>
      <c r="L1101" s="420"/>
      <c r="M1101" s="421"/>
      <c r="N1101" s="437">
        <v>7.1674502709564349E-3</v>
      </c>
      <c r="O1101" s="417">
        <v>9.4809480000000002E-2</v>
      </c>
      <c r="P1101" s="418">
        <v>6.1641163499999999E-2</v>
      </c>
      <c r="Q1101" s="437">
        <v>0.3035042641737894</v>
      </c>
      <c r="R1101" s="422"/>
      <c r="S1101" s="423"/>
      <c r="T1101" s="437">
        <v>764.33957188239003</v>
      </c>
      <c r="U1101" s="417">
        <v>6.1297467071935155E-4</v>
      </c>
      <c r="V1101" s="418">
        <v>8.5430352921310362E-4</v>
      </c>
      <c r="W1101" s="437">
        <v>2.5591478670799208E-3</v>
      </c>
      <c r="X1101" s="417">
        <v>7.2521479229989872E-4</v>
      </c>
      <c r="Y1101" s="418">
        <v>1.0107279635258358E-3</v>
      </c>
      <c r="Z1101" s="437">
        <v>3.4993282471277322E-3</v>
      </c>
      <c r="AA1101" s="417">
        <v>2.0664750999999999E-3</v>
      </c>
      <c r="AB1101" s="418">
        <v>5.3417945200000001E-3</v>
      </c>
      <c r="AC1101" s="437">
        <v>4.4859713138165232E-2</v>
      </c>
      <c r="AD1101" s="417">
        <v>5.8866889999999996E-4</v>
      </c>
      <c r="AE1101" s="418">
        <v>9.8995342500000005E-4</v>
      </c>
      <c r="AF1101" s="437">
        <v>8.3536518164713143E-3</v>
      </c>
      <c r="AG1101" s="417">
        <v>3.3603984999999999E-3</v>
      </c>
      <c r="AH1101" s="418">
        <v>4.5835372800000001E-3</v>
      </c>
      <c r="AI1101" s="437">
        <v>9.8849122141425726E-3</v>
      </c>
      <c r="AJ1101" s="417">
        <v>1.5122315999999999E-3</v>
      </c>
      <c r="AK1101" s="418">
        <v>2.2179605350000002E-3</v>
      </c>
      <c r="AL1101" s="437">
        <v>3.6809506717850912E-3</v>
      </c>
      <c r="AM1101" s="417">
        <v>6.4848967000000002E-3</v>
      </c>
      <c r="AN1101" s="418">
        <v>1.538880166E-2</v>
      </c>
      <c r="AO1101" s="437">
        <v>9.8686278629237525E-2</v>
      </c>
      <c r="AP1101" s="417">
        <v>9.5109509999999994E-2</v>
      </c>
      <c r="AQ1101" s="418">
        <v>6.1846183999999998E-2</v>
      </c>
      <c r="AR1101" s="440">
        <v>6.1846183999999998E-2</v>
      </c>
      <c r="AS1101" s="422"/>
      <c r="AT1101" s="423"/>
      <c r="AU1101" s="423"/>
    </row>
    <row r="1102" spans="1:47" x14ac:dyDescent="0.2">
      <c r="A1102" s="231">
        <v>2002</v>
      </c>
      <c r="B1102" s="232">
        <v>18</v>
      </c>
      <c r="C1102" s="417">
        <v>1.8489395799999999</v>
      </c>
      <c r="D1102" s="418">
        <v>0.76595301800000004</v>
      </c>
      <c r="E1102" s="437">
        <v>5.5304643918053342</v>
      </c>
      <c r="F1102" s="417">
        <v>0.17561992000000001</v>
      </c>
      <c r="G1102" s="418">
        <v>0.2869978145</v>
      </c>
      <c r="H1102" s="437">
        <v>1.2759002583552781</v>
      </c>
      <c r="I1102" s="417">
        <v>0.31167439000000002</v>
      </c>
      <c r="J1102" s="418">
        <v>2.1786996264999998</v>
      </c>
      <c r="K1102" s="437">
        <v>6.0073544900601954</v>
      </c>
      <c r="L1102" s="420"/>
      <c r="M1102" s="421"/>
      <c r="N1102" s="437">
        <v>7.1816414797087032E-3</v>
      </c>
      <c r="O1102" s="417">
        <v>9.4809480000000002E-2</v>
      </c>
      <c r="P1102" s="418">
        <v>6.1641163499999999E-2</v>
      </c>
      <c r="Q1102" s="437">
        <v>0.30375490245782943</v>
      </c>
      <c r="R1102" s="422"/>
      <c r="S1102" s="423"/>
      <c r="T1102" s="437">
        <v>765.85197152331295</v>
      </c>
      <c r="U1102" s="417">
        <v>6.1297467071935155E-4</v>
      </c>
      <c r="V1102" s="418">
        <v>8.5430352921310362E-4</v>
      </c>
      <c r="W1102" s="437">
        <v>2.5715618303416678E-3</v>
      </c>
      <c r="X1102" s="417">
        <v>7.2521479229989872E-4</v>
      </c>
      <c r="Y1102" s="418">
        <v>1.0107279635258358E-3</v>
      </c>
      <c r="Z1102" s="437">
        <v>3.562589377001454E-3</v>
      </c>
      <c r="AA1102" s="417">
        <v>2.1605222999999999E-3</v>
      </c>
      <c r="AB1102" s="418">
        <v>5.4614089299999998E-3</v>
      </c>
      <c r="AC1102" s="437">
        <v>4.507731386630482E-2</v>
      </c>
      <c r="AD1102" s="417">
        <v>6.1437160000000005E-4</v>
      </c>
      <c r="AE1102" s="418">
        <v>1.0227868350000001E-3</v>
      </c>
      <c r="AF1102" s="437">
        <v>8.3941790638862174E-3</v>
      </c>
      <c r="AG1102" s="417">
        <v>3.5118710000000002E-3</v>
      </c>
      <c r="AH1102" s="418">
        <v>4.7693397900000004E-3</v>
      </c>
      <c r="AI1102" s="437">
        <v>9.9328454304030891E-3</v>
      </c>
      <c r="AJ1102" s="417">
        <v>1.5800486999999999E-3</v>
      </c>
      <c r="AK1102" s="418">
        <v>2.3017548199999998E-3</v>
      </c>
      <c r="AL1102" s="437">
        <v>3.6987991325253726E-3</v>
      </c>
      <c r="AM1102" s="417">
        <v>6.7784795999999998E-3</v>
      </c>
      <c r="AN1102" s="418">
        <v>1.5760860434999999E-2</v>
      </c>
      <c r="AO1102" s="437">
        <v>9.9164830834501866E-2</v>
      </c>
      <c r="AP1102" s="417">
        <v>9.5109509999999994E-2</v>
      </c>
      <c r="AQ1102" s="418">
        <v>6.1846183999999998E-2</v>
      </c>
      <c r="AR1102" s="440">
        <v>6.1846183999999998E-2</v>
      </c>
      <c r="AS1102" s="422"/>
      <c r="AT1102" s="423"/>
      <c r="AU1102" s="423"/>
    </row>
    <row r="1103" spans="1:47" x14ac:dyDescent="0.2">
      <c r="A1103" s="231">
        <v>2002</v>
      </c>
      <c r="B1103" s="232">
        <v>19</v>
      </c>
      <c r="C1103" s="417">
        <v>1.9213446599999999</v>
      </c>
      <c r="D1103" s="418">
        <v>0.78070075149999996</v>
      </c>
      <c r="E1103" s="437">
        <v>5.528037554848912</v>
      </c>
      <c r="F1103" s="417">
        <v>0.18338049000000001</v>
      </c>
      <c r="G1103" s="418">
        <v>0.2968216635</v>
      </c>
      <c r="H1103" s="437">
        <v>1.2815710929941442</v>
      </c>
      <c r="I1103" s="417">
        <v>0.31662835</v>
      </c>
      <c r="J1103" s="418">
        <v>2.1831370479999999</v>
      </c>
      <c r="K1103" s="437">
        <v>6.0161533996856988</v>
      </c>
      <c r="L1103" s="420"/>
      <c r="M1103" s="421"/>
      <c r="N1103" s="437">
        <v>7.1932732768182342E-3</v>
      </c>
      <c r="O1103" s="417">
        <v>9.4809480000000002E-2</v>
      </c>
      <c r="P1103" s="418">
        <v>6.1641163499999999E-2</v>
      </c>
      <c r="Q1103" s="437">
        <v>0.30400678637917961</v>
      </c>
      <c r="R1103" s="422"/>
      <c r="S1103" s="423"/>
      <c r="T1103" s="437">
        <v>767.09475993379522</v>
      </c>
      <c r="U1103" s="417">
        <v>6.1297467071935155E-4</v>
      </c>
      <c r="V1103" s="418">
        <v>8.5430352921310362E-4</v>
      </c>
      <c r="W1103" s="437">
        <v>2.5829942405260968E-3</v>
      </c>
      <c r="X1103" s="417">
        <v>7.2521479229989872E-4</v>
      </c>
      <c r="Y1103" s="418">
        <v>1.0107279635258358E-3</v>
      </c>
      <c r="Z1103" s="437">
        <v>3.6264592970780859E-3</v>
      </c>
      <c r="AA1103" s="417">
        <v>2.2554092E-3</v>
      </c>
      <c r="AB1103" s="418">
        <v>5.585915835E-3</v>
      </c>
      <c r="AC1103" s="437">
        <v>4.5277761023518437E-2</v>
      </c>
      <c r="AD1103" s="417">
        <v>6.4173219999999996E-4</v>
      </c>
      <c r="AE1103" s="418">
        <v>1.0572662100000001E-3</v>
      </c>
      <c r="AF1103" s="437">
        <v>8.4314941969961914E-3</v>
      </c>
      <c r="AG1103" s="417">
        <v>3.6669518000000002E-3</v>
      </c>
      <c r="AH1103" s="418">
        <v>4.9634492049999996E-3</v>
      </c>
      <c r="AI1103" s="437">
        <v>9.9770138479207699E-3</v>
      </c>
      <c r="AJ1103" s="417">
        <v>1.6498909000000001E-3</v>
      </c>
      <c r="AK1103" s="418">
        <v>2.3894451850000002E-3</v>
      </c>
      <c r="AL1103" s="437">
        <v>3.7152439888642141E-3</v>
      </c>
      <c r="AM1103" s="417">
        <v>7.0772494E-3</v>
      </c>
      <c r="AN1103" s="418">
        <v>1.6148886585000001E-2</v>
      </c>
      <c r="AO1103" s="437">
        <v>9.9605834128922308E-2</v>
      </c>
      <c r="AP1103" s="417">
        <v>9.5109509999999994E-2</v>
      </c>
      <c r="AQ1103" s="418">
        <v>6.1846183999999998E-2</v>
      </c>
      <c r="AR1103" s="440">
        <v>6.1846183999999998E-2</v>
      </c>
      <c r="AS1103" s="422"/>
      <c r="AT1103" s="423"/>
      <c r="AU1103" s="423"/>
    </row>
    <row r="1104" spans="1:47" x14ac:dyDescent="0.2">
      <c r="A1104" s="231">
        <v>2002</v>
      </c>
      <c r="B1104" s="232">
        <v>20</v>
      </c>
      <c r="C1104" s="417">
        <v>1.99643225</v>
      </c>
      <c r="D1104" s="418">
        <v>0.79635641749999997</v>
      </c>
      <c r="E1104" s="437">
        <v>5.535863697446973</v>
      </c>
      <c r="F1104" s="417">
        <v>0.19124915000000001</v>
      </c>
      <c r="G1104" s="418">
        <v>0.30709597799999999</v>
      </c>
      <c r="H1104" s="437">
        <v>1.2877435575593765</v>
      </c>
      <c r="I1104" s="417">
        <v>0.32151352999999999</v>
      </c>
      <c r="J1104" s="418">
        <v>2.1874771165000002</v>
      </c>
      <c r="K1104" s="437">
        <v>6.0326246656883376</v>
      </c>
      <c r="L1104" s="420"/>
      <c r="M1104" s="421"/>
      <c r="N1104" s="437">
        <v>7.2074914752842112E-3</v>
      </c>
      <c r="O1104" s="417">
        <v>9.4809480000000002E-2</v>
      </c>
      <c r="P1104" s="418">
        <v>6.1641163499999999E-2</v>
      </c>
      <c r="Q1104" s="437">
        <v>0.30425713929144199</v>
      </c>
      <c r="R1104" s="422"/>
      <c r="S1104" s="423"/>
      <c r="T1104" s="437">
        <v>768.60831319948011</v>
      </c>
      <c r="U1104" s="417">
        <v>6.1297467071935155E-4</v>
      </c>
      <c r="V1104" s="418">
        <v>8.5430352921310362E-4</v>
      </c>
      <c r="W1104" s="437">
        <v>2.5954254482528113E-3</v>
      </c>
      <c r="X1104" s="417">
        <v>7.2521479229989872E-4</v>
      </c>
      <c r="Y1104" s="418">
        <v>1.0107279635258358E-3</v>
      </c>
      <c r="Z1104" s="437">
        <v>3.6898529354653558E-3</v>
      </c>
      <c r="AA1104" s="417">
        <v>2.3524066999999998E-3</v>
      </c>
      <c r="AB1104" s="418">
        <v>5.7159145449999999E-3</v>
      </c>
      <c r="AC1104" s="437">
        <v>4.5495664272519359E-2</v>
      </c>
      <c r="AD1104" s="417">
        <v>6.6993260000000002E-4</v>
      </c>
      <c r="AE1104" s="418">
        <v>1.093157815E-3</v>
      </c>
      <c r="AF1104" s="437">
        <v>8.4720696612467089E-3</v>
      </c>
      <c r="AG1104" s="417">
        <v>3.8257714000000001E-3</v>
      </c>
      <c r="AH1104" s="418">
        <v>5.1675249600000002E-3</v>
      </c>
      <c r="AI1104" s="437">
        <v>1.0025026422261411E-2</v>
      </c>
      <c r="AJ1104" s="417">
        <v>1.7213459999999999E-3</v>
      </c>
      <c r="AK1104" s="418">
        <v>2.4815105099999998E-3</v>
      </c>
      <c r="AL1104" s="437">
        <v>3.7331309274640035E-3</v>
      </c>
      <c r="AM1104" s="417">
        <v>7.3827084000000001E-3</v>
      </c>
      <c r="AN1104" s="418">
        <v>1.6554426444999999E-2</v>
      </c>
      <c r="AO1104" s="437">
        <v>0.10008525670471843</v>
      </c>
      <c r="AP1104" s="417">
        <v>9.5109509999999994E-2</v>
      </c>
      <c r="AQ1104" s="418">
        <v>6.1846183999999998E-2</v>
      </c>
      <c r="AR1104" s="440">
        <v>6.1846183999999998E-2</v>
      </c>
      <c r="AS1104" s="422"/>
      <c r="AT1104" s="423"/>
      <c r="AU1104" s="423"/>
    </row>
    <row r="1105" spans="1:47" x14ac:dyDescent="0.2">
      <c r="A1105" s="231">
        <v>2002</v>
      </c>
      <c r="B1105" s="232">
        <v>21</v>
      </c>
      <c r="C1105" s="417">
        <v>2.0740917099999998</v>
      </c>
      <c r="D1105" s="418">
        <v>0.81302974750000001</v>
      </c>
      <c r="E1105" s="437">
        <v>5.5434848509357408</v>
      </c>
      <c r="F1105" s="417">
        <v>0.19933634</v>
      </c>
      <c r="G1105" s="418">
        <v>0.31793922600000002</v>
      </c>
      <c r="H1105" s="437">
        <v>1.2937468298880088</v>
      </c>
      <c r="I1105" s="417">
        <v>0.32627042000000001</v>
      </c>
      <c r="J1105" s="418">
        <v>2.1917127155</v>
      </c>
      <c r="K1105" s="437">
        <v>6.0486490499831183</v>
      </c>
      <c r="L1105" s="420"/>
      <c r="M1105" s="421"/>
      <c r="N1105" s="437">
        <v>7.221323561671533E-3</v>
      </c>
      <c r="O1105" s="417">
        <v>9.4809480000000002E-2</v>
      </c>
      <c r="P1105" s="418">
        <v>6.1641163499999999E-2</v>
      </c>
      <c r="Q1105" s="437">
        <v>0.30450127679957389</v>
      </c>
      <c r="R1105" s="422"/>
      <c r="S1105" s="423"/>
      <c r="T1105" s="437">
        <v>770.08410318233928</v>
      </c>
      <c r="U1105" s="417">
        <v>6.1297467071935155E-4</v>
      </c>
      <c r="V1105" s="418">
        <v>8.5430352921310362E-4</v>
      </c>
      <c r="W1105" s="437">
        <v>2.6075252823055213E-3</v>
      </c>
      <c r="X1105" s="417">
        <v>7.2521479229989872E-4</v>
      </c>
      <c r="Y1105" s="418">
        <v>1.0107279635258358E-3</v>
      </c>
      <c r="Z1105" s="437">
        <v>3.7515520651918888E-3</v>
      </c>
      <c r="AA1105" s="417">
        <v>2.4520620000000001E-3</v>
      </c>
      <c r="AB1105" s="418">
        <v>5.8524436150000003E-3</v>
      </c>
      <c r="AC1105" s="437">
        <v>4.5707838175100185E-2</v>
      </c>
      <c r="AD1105" s="417">
        <v>6.9750469999999996E-4</v>
      </c>
      <c r="AE1105" s="418">
        <v>1.131136325E-3</v>
      </c>
      <c r="AF1105" s="437">
        <v>8.5115844759145205E-3</v>
      </c>
      <c r="AG1105" s="417">
        <v>3.9873297999999998E-3</v>
      </c>
      <c r="AH1105" s="418">
        <v>5.3829902299999998E-3</v>
      </c>
      <c r="AI1105" s="437">
        <v>1.0071794136239907E-2</v>
      </c>
      <c r="AJ1105" s="417">
        <v>1.7937713000000001E-3</v>
      </c>
      <c r="AK1105" s="418">
        <v>2.5787882650000001E-3</v>
      </c>
      <c r="AL1105" s="437">
        <v>3.7505347170077646E-3</v>
      </c>
      <c r="AM1105" s="417">
        <v>7.6947754999999998E-3</v>
      </c>
      <c r="AN1105" s="418">
        <v>1.6980369780000001E-2</v>
      </c>
      <c r="AO1105" s="437">
        <v>0.10055192744121456</v>
      </c>
      <c r="AP1105" s="417">
        <v>9.5109509999999994E-2</v>
      </c>
      <c r="AQ1105" s="418">
        <v>6.1846183999999998E-2</v>
      </c>
      <c r="AR1105" s="440">
        <v>6.1846183999999998E-2</v>
      </c>
      <c r="AS1105" s="422"/>
      <c r="AT1105" s="423"/>
      <c r="AU1105" s="423"/>
    </row>
    <row r="1106" spans="1:47" x14ac:dyDescent="0.2">
      <c r="A1106" s="231">
        <v>2002</v>
      </c>
      <c r="B1106" s="232">
        <v>22</v>
      </c>
      <c r="C1106" s="417">
        <v>2.1547496900000001</v>
      </c>
      <c r="D1106" s="418">
        <v>0.83080296350000005</v>
      </c>
      <c r="E1106" s="437">
        <v>5.5506117954204441</v>
      </c>
      <c r="F1106" s="417">
        <v>0.20769193</v>
      </c>
      <c r="G1106" s="418">
        <v>0.32942002650000002</v>
      </c>
      <c r="H1106" s="437">
        <v>1.2993619548070987</v>
      </c>
      <c r="I1106" s="417">
        <v>0.33087707</v>
      </c>
      <c r="J1106" s="418">
        <v>2.1958684239999999</v>
      </c>
      <c r="K1106" s="437">
        <v>6.0636426358802717</v>
      </c>
      <c r="L1106" s="420"/>
      <c r="M1106" s="421"/>
      <c r="N1106" s="437">
        <v>7.234263924528625E-3</v>
      </c>
      <c r="O1106" s="417">
        <v>9.4809480000000002E-2</v>
      </c>
      <c r="P1106" s="418">
        <v>6.1641163499999999E-2</v>
      </c>
      <c r="Q1106" s="437">
        <v>0.30472936919747345</v>
      </c>
      <c r="R1106" s="422"/>
      <c r="S1106" s="423"/>
      <c r="T1106" s="437">
        <v>771.46420418602065</v>
      </c>
      <c r="U1106" s="417">
        <v>6.1297467071935155E-4</v>
      </c>
      <c r="V1106" s="418">
        <v>8.5430352921310362E-4</v>
      </c>
      <c r="W1106" s="437">
        <v>2.6188399564069063E-3</v>
      </c>
      <c r="X1106" s="417">
        <v>7.2521479229989872E-4</v>
      </c>
      <c r="Y1106" s="418">
        <v>1.0107279635258358E-3</v>
      </c>
      <c r="Z1106" s="437">
        <v>3.8092174773515053E-3</v>
      </c>
      <c r="AA1106" s="417">
        <v>2.5546677999999999E-3</v>
      </c>
      <c r="AB1106" s="418">
        <v>5.9963543100000002E-3</v>
      </c>
      <c r="AC1106" s="437">
        <v>4.5906263479187054E-2</v>
      </c>
      <c r="AD1106" s="417">
        <v>7.2654930000000005E-4</v>
      </c>
      <c r="AE1106" s="418">
        <v>1.171185735E-3</v>
      </c>
      <c r="AF1106" s="437">
        <v>8.5485176537295812E-3</v>
      </c>
      <c r="AG1106" s="417">
        <v>4.1528386E-3</v>
      </c>
      <c r="AH1106" s="418">
        <v>5.6109720500000003E-3</v>
      </c>
      <c r="AI1106" s="437">
        <v>1.0115506577081875E-2</v>
      </c>
      <c r="AJ1106" s="417">
        <v>1.8685934999999999E-3</v>
      </c>
      <c r="AK1106" s="418">
        <v>2.6815888150000002E-3</v>
      </c>
      <c r="AL1106" s="437">
        <v>3.7668117546885626E-3</v>
      </c>
      <c r="AM1106" s="417">
        <v>8.0150043999999993E-3</v>
      </c>
      <c r="AN1106" s="418">
        <v>1.7430220650000001E-2</v>
      </c>
      <c r="AO1106" s="437">
        <v>0.10098838338633549</v>
      </c>
      <c r="AP1106" s="417">
        <v>9.5109509999999994E-2</v>
      </c>
      <c r="AQ1106" s="418">
        <v>6.1846183999999998E-2</v>
      </c>
      <c r="AR1106" s="440">
        <v>6.1846183999999998E-2</v>
      </c>
      <c r="AS1106" s="422"/>
      <c r="AT1106" s="423"/>
      <c r="AU1106" s="423"/>
    </row>
    <row r="1107" spans="1:47" x14ac:dyDescent="0.2">
      <c r="A1107" s="231">
        <v>2002</v>
      </c>
      <c r="B1107" s="232">
        <v>23</v>
      </c>
      <c r="C1107" s="417">
        <v>2.2384293300000002</v>
      </c>
      <c r="D1107" s="418">
        <v>0.84978125900000001</v>
      </c>
      <c r="E1107" s="437">
        <v>5.5569744314844325</v>
      </c>
      <c r="F1107" s="417">
        <v>0.21613742999999999</v>
      </c>
      <c r="G1107" s="418">
        <v>0.34159365549999998</v>
      </c>
      <c r="H1107" s="437">
        <v>1.304378476380647</v>
      </c>
      <c r="I1107" s="417">
        <v>0.33531791</v>
      </c>
      <c r="J1107" s="418">
        <v>2.1999772405</v>
      </c>
      <c r="K1107" s="437">
        <v>6.0770501424878889</v>
      </c>
      <c r="L1107" s="420"/>
      <c r="M1107" s="421"/>
      <c r="N1107" s="437">
        <v>7.2457957445098541E-3</v>
      </c>
      <c r="O1107" s="417">
        <v>9.4809480000000002E-2</v>
      </c>
      <c r="P1107" s="418">
        <v>6.1641163499999999E-2</v>
      </c>
      <c r="Q1107" s="437">
        <v>0.30493328902154182</v>
      </c>
      <c r="R1107" s="422"/>
      <c r="S1107" s="423"/>
      <c r="T1107" s="437">
        <v>772.69420416093953</v>
      </c>
      <c r="U1107" s="417">
        <v>6.1297467071935155E-4</v>
      </c>
      <c r="V1107" s="418">
        <v>8.5430352921310362E-4</v>
      </c>
      <c r="W1107" s="437">
        <v>2.6289461675650951E-3</v>
      </c>
      <c r="X1107" s="417">
        <v>7.2521479229989872E-4</v>
      </c>
      <c r="Y1107" s="418">
        <v>1.0107279635258358E-3</v>
      </c>
      <c r="Z1107" s="437">
        <v>3.8607486996325526E-3</v>
      </c>
      <c r="AA1107" s="417">
        <v>2.6589313999999999E-3</v>
      </c>
      <c r="AB1107" s="418">
        <v>6.1487839400000003E-3</v>
      </c>
      <c r="AC1107" s="437">
        <v>4.6083467661891482E-2</v>
      </c>
      <c r="AD1107" s="417">
        <v>7.5664880000000001E-4</v>
      </c>
      <c r="AE1107" s="418">
        <v>1.213903675E-3</v>
      </c>
      <c r="AF1107" s="437">
        <v>8.5815224187366368E-3</v>
      </c>
      <c r="AG1107" s="417">
        <v>4.3232167000000002E-3</v>
      </c>
      <c r="AH1107" s="418">
        <v>5.8528217999999996E-3</v>
      </c>
      <c r="AI1107" s="437">
        <v>1.0154556784071048E-2</v>
      </c>
      <c r="AJ1107" s="417">
        <v>1.9451294E-3</v>
      </c>
      <c r="AK1107" s="418">
        <v>2.79057055E-3</v>
      </c>
      <c r="AL1107" s="437">
        <v>3.7813521321180417E-3</v>
      </c>
      <c r="AM1107" s="417">
        <v>8.3437405999999999E-3</v>
      </c>
      <c r="AN1107" s="418">
        <v>1.790643372E-2</v>
      </c>
      <c r="AO1107" s="437">
        <v>0.10137827026841761</v>
      </c>
      <c r="AP1107" s="417">
        <v>9.5109509999999994E-2</v>
      </c>
      <c r="AQ1107" s="418">
        <v>6.1846183999999998E-2</v>
      </c>
      <c r="AR1107" s="440">
        <v>6.1846183999999998E-2</v>
      </c>
      <c r="AS1107" s="422"/>
      <c r="AT1107" s="423"/>
      <c r="AU1107" s="423"/>
    </row>
    <row r="1108" spans="1:47" x14ac:dyDescent="0.2">
      <c r="A1108" s="231">
        <v>2002</v>
      </c>
      <c r="B1108" s="232">
        <v>24</v>
      </c>
      <c r="C1108" s="417">
        <v>2.3253833699999999</v>
      </c>
      <c r="D1108" s="418">
        <v>0.87017039299999999</v>
      </c>
      <c r="E1108" s="437">
        <v>5.5622841743008458</v>
      </c>
      <c r="F1108" s="417">
        <v>0.22495088999999999</v>
      </c>
      <c r="G1108" s="418">
        <v>0.35452890450000002</v>
      </c>
      <c r="H1108" s="437">
        <v>1.3085589571275678</v>
      </c>
      <c r="I1108" s="417">
        <v>0.33977727000000002</v>
      </c>
      <c r="J1108" s="418">
        <v>2.2041041725000001</v>
      </c>
      <c r="K1108" s="437">
        <v>6.0881845661000025</v>
      </c>
      <c r="L1108" s="420"/>
      <c r="M1108" s="421"/>
      <c r="N1108" s="437">
        <v>7.255430503233515E-3</v>
      </c>
      <c r="O1108" s="417">
        <v>9.4809480000000002E-2</v>
      </c>
      <c r="P1108" s="418">
        <v>6.1641163499999999E-2</v>
      </c>
      <c r="Q1108" s="437">
        <v>0.30510251961174539</v>
      </c>
      <c r="R1108" s="422"/>
      <c r="S1108" s="423"/>
      <c r="T1108" s="437">
        <v>773.72198950809877</v>
      </c>
      <c r="U1108" s="417">
        <v>6.1297467071935155E-4</v>
      </c>
      <c r="V1108" s="418">
        <v>8.5430352921310362E-4</v>
      </c>
      <c r="W1108" s="437">
        <v>2.6373776284291574E-3</v>
      </c>
      <c r="X1108" s="417">
        <v>7.2521479229989872E-4</v>
      </c>
      <c r="Y1108" s="418">
        <v>1.0107279635258358E-3</v>
      </c>
      <c r="Z1108" s="437">
        <v>3.903732487265795E-3</v>
      </c>
      <c r="AA1108" s="417">
        <v>2.7667485E-3</v>
      </c>
      <c r="AB1108" s="418">
        <v>6.3103712500000003E-3</v>
      </c>
      <c r="AC1108" s="437">
        <v>4.6231102022245868E-2</v>
      </c>
      <c r="AD1108" s="417">
        <v>7.870606E-4</v>
      </c>
      <c r="AE1108" s="418">
        <v>1.2593109050000001E-3</v>
      </c>
      <c r="AF1108" s="437">
        <v>8.6090346905504066E-3</v>
      </c>
      <c r="AG1108" s="417">
        <v>4.4987053999999997E-3</v>
      </c>
      <c r="AH1108" s="418">
        <v>6.1107300899999996E-3</v>
      </c>
      <c r="AI1108" s="437">
        <v>1.0187090678079014E-2</v>
      </c>
      <c r="AJ1108" s="417">
        <v>2.0241629999999998E-3</v>
      </c>
      <c r="AK1108" s="418">
        <v>2.9068908550000001E-3</v>
      </c>
      <c r="AL1108" s="437">
        <v>3.793481217432428E-3</v>
      </c>
      <c r="AM1108" s="417">
        <v>8.6809544999999991E-3</v>
      </c>
      <c r="AN1108" s="418">
        <v>1.8412177960000001E-2</v>
      </c>
      <c r="AO1108" s="437">
        <v>0.10170317191359335</v>
      </c>
      <c r="AP1108" s="417">
        <v>9.5109509999999994E-2</v>
      </c>
      <c r="AQ1108" s="418">
        <v>6.1846183999999998E-2</v>
      </c>
      <c r="AR1108" s="440">
        <v>6.1846183999999998E-2</v>
      </c>
      <c r="AS1108" s="422"/>
      <c r="AT1108" s="423"/>
      <c r="AU1108" s="423"/>
    </row>
    <row r="1109" spans="1:47" x14ac:dyDescent="0.2">
      <c r="A1109" s="231">
        <v>2002</v>
      </c>
      <c r="B1109" s="232">
        <v>25</v>
      </c>
      <c r="C1109" s="417">
        <v>2.4157565499999998</v>
      </c>
      <c r="D1109" s="418">
        <v>0.89200979049999995</v>
      </c>
      <c r="E1109" s="437">
        <v>5.5662564110547716</v>
      </c>
      <c r="F1109" s="417">
        <v>0.23387026999999999</v>
      </c>
      <c r="G1109" s="418">
        <v>0.36834205549999999</v>
      </c>
      <c r="H1109" s="437">
        <v>1.3116917518414666</v>
      </c>
      <c r="I1109" s="417">
        <v>0.34408684</v>
      </c>
      <c r="J1109" s="418">
        <v>2.2081894425000002</v>
      </c>
      <c r="K1109" s="437">
        <v>6.0965373863033632</v>
      </c>
      <c r="L1109" s="420"/>
      <c r="M1109" s="421"/>
      <c r="N1109" s="437">
        <v>7.2626487790837654E-3</v>
      </c>
      <c r="O1109" s="417">
        <v>9.4809480000000002E-2</v>
      </c>
      <c r="P1109" s="418">
        <v>6.1641163499999999E-2</v>
      </c>
      <c r="Q1109" s="437">
        <v>0.3052306290641193</v>
      </c>
      <c r="R1109" s="422"/>
      <c r="S1109" s="423"/>
      <c r="T1109" s="437">
        <v>774.49087005555634</v>
      </c>
      <c r="U1109" s="417">
        <v>6.1297467071935155E-4</v>
      </c>
      <c r="V1109" s="418">
        <v>8.5430352921310362E-4</v>
      </c>
      <c r="W1109" s="437">
        <v>2.6436852262709232E-3</v>
      </c>
      <c r="X1109" s="417">
        <v>7.2521479229989872E-4</v>
      </c>
      <c r="Y1109" s="418">
        <v>1.0107279635258358E-3</v>
      </c>
      <c r="Z1109" s="437">
        <v>3.9359084597936694E-3</v>
      </c>
      <c r="AA1109" s="417">
        <v>2.8769625E-3</v>
      </c>
      <c r="AB1109" s="418">
        <v>6.4823910600000003E-3</v>
      </c>
      <c r="AC1109" s="437">
        <v>4.6341766530657323E-2</v>
      </c>
      <c r="AD1109" s="417">
        <v>8.1850209999999996E-4</v>
      </c>
      <c r="AE1109" s="418">
        <v>1.30761994E-3</v>
      </c>
      <c r="AF1109" s="437">
        <v>8.6296149848030367E-3</v>
      </c>
      <c r="AG1109" s="417">
        <v>4.6780633999999998E-3</v>
      </c>
      <c r="AH1109" s="418">
        <v>6.3858906200000001E-3</v>
      </c>
      <c r="AI1109" s="437">
        <v>1.0211476712713132E-2</v>
      </c>
      <c r="AJ1109" s="417">
        <v>2.1050660000000001E-3</v>
      </c>
      <c r="AK1109" s="418">
        <v>3.0308223850000001E-3</v>
      </c>
      <c r="AL1109" s="437">
        <v>3.8025587135892889E-3</v>
      </c>
      <c r="AM1109" s="417">
        <v>9.0285911999999999E-3</v>
      </c>
      <c r="AN1109" s="418">
        <v>1.8950911715000001E-2</v>
      </c>
      <c r="AO1109" s="437">
        <v>0.10194661398717988</v>
      </c>
      <c r="AP1109" s="417">
        <v>9.5109509999999994E-2</v>
      </c>
      <c r="AQ1109" s="418">
        <v>6.1846183999999998E-2</v>
      </c>
      <c r="AR1109" s="440">
        <v>6.1846183999999998E-2</v>
      </c>
      <c r="AS1109" s="422"/>
      <c r="AT1109" s="423"/>
      <c r="AU1109" s="423"/>
    </row>
    <row r="1110" spans="1:47" x14ac:dyDescent="0.2">
      <c r="A1110" s="231">
        <v>2002</v>
      </c>
      <c r="B1110" s="232">
        <v>26</v>
      </c>
      <c r="C1110" s="417">
        <v>2.4157565499999998</v>
      </c>
      <c r="D1110" s="418">
        <v>0.89200979049999995</v>
      </c>
      <c r="E1110" s="437">
        <v>5.5685961812492311</v>
      </c>
      <c r="F1110" s="417">
        <v>0.23387026999999999</v>
      </c>
      <c r="G1110" s="418">
        <v>0.36834205549999999</v>
      </c>
      <c r="H1110" s="437">
        <v>1.3135442803153414</v>
      </c>
      <c r="I1110" s="417">
        <v>0.34408684</v>
      </c>
      <c r="J1110" s="418">
        <v>2.2081894425000002</v>
      </c>
      <c r="K1110" s="437">
        <v>6.1015051720079549</v>
      </c>
      <c r="L1110" s="420"/>
      <c r="M1110" s="421"/>
      <c r="N1110" s="437">
        <v>7.2669238679133321E-3</v>
      </c>
      <c r="O1110" s="417">
        <v>9.4809480000000002E-2</v>
      </c>
      <c r="P1110" s="418">
        <v>6.1641163499999999E-2</v>
      </c>
      <c r="Q1110" s="437">
        <v>0.30530521671339039</v>
      </c>
      <c r="R1110" s="422"/>
      <c r="S1110" s="423"/>
      <c r="T1110" s="437">
        <v>774.94750410150209</v>
      </c>
      <c r="U1110" s="417">
        <v>6.1297467071935155E-4</v>
      </c>
      <c r="V1110" s="418">
        <v>8.5430352921310362E-4</v>
      </c>
      <c r="W1110" s="437">
        <v>2.6474214754536613E-3</v>
      </c>
      <c r="X1110" s="417">
        <v>7.2521479229989872E-4</v>
      </c>
      <c r="Y1110" s="418">
        <v>1.0107279635258358E-3</v>
      </c>
      <c r="Z1110" s="437">
        <v>3.9549638990170818E-3</v>
      </c>
      <c r="AA1110" s="417">
        <v>2.8769625E-3</v>
      </c>
      <c r="AB1110" s="418">
        <v>6.4823910600000003E-3</v>
      </c>
      <c r="AC1110" s="437">
        <v>4.6407302710263693E-2</v>
      </c>
      <c r="AD1110" s="417">
        <v>8.1850209999999996E-4</v>
      </c>
      <c r="AE1110" s="418">
        <v>1.30761994E-3</v>
      </c>
      <c r="AF1110" s="437">
        <v>8.6418328226653615E-3</v>
      </c>
      <c r="AG1110" s="417">
        <v>4.6780633999999998E-3</v>
      </c>
      <c r="AH1110" s="418">
        <v>6.3858906200000001E-3</v>
      </c>
      <c r="AI1110" s="437">
        <v>1.0225925104520361E-2</v>
      </c>
      <c r="AJ1110" s="417">
        <v>2.1050660000000001E-3</v>
      </c>
      <c r="AK1110" s="418">
        <v>3.0308223850000001E-3</v>
      </c>
      <c r="AL1110" s="437">
        <v>3.8079355627682336E-3</v>
      </c>
      <c r="AM1110" s="417">
        <v>9.0285911999999999E-3</v>
      </c>
      <c r="AN1110" s="418">
        <v>1.8950911715000001E-2</v>
      </c>
      <c r="AO1110" s="437">
        <v>0.10209066339175088</v>
      </c>
      <c r="AP1110" s="417">
        <v>9.5109509999999994E-2</v>
      </c>
      <c r="AQ1110" s="418">
        <v>6.1846183999999998E-2</v>
      </c>
      <c r="AR1110" s="440">
        <v>6.1846183999999998E-2</v>
      </c>
      <c r="AS1110" s="422"/>
      <c r="AT1110" s="423"/>
      <c r="AU1110" s="423"/>
    </row>
    <row r="1111" spans="1:47" x14ac:dyDescent="0.2">
      <c r="A1111" s="231">
        <v>2002</v>
      </c>
      <c r="B1111" s="232">
        <v>27</v>
      </c>
      <c r="C1111" s="417">
        <v>2.4157565499999998</v>
      </c>
      <c r="D1111" s="418">
        <v>0.89200979049999995</v>
      </c>
      <c r="E1111" s="437">
        <v>5.5689861721576035</v>
      </c>
      <c r="F1111" s="417">
        <v>0.23387026999999999</v>
      </c>
      <c r="G1111" s="418">
        <v>0.36834205549999999</v>
      </c>
      <c r="H1111" s="437">
        <v>1.3138459818071673</v>
      </c>
      <c r="I1111" s="417">
        <v>0.34408684</v>
      </c>
      <c r="J1111" s="418">
        <v>2.2081894425000002</v>
      </c>
      <c r="K1111" s="437">
        <v>6.1022985666293694</v>
      </c>
      <c r="L1111" s="420"/>
      <c r="M1111" s="421"/>
      <c r="N1111" s="437">
        <v>7.267615441341412E-3</v>
      </c>
      <c r="O1111" s="417">
        <v>9.4809480000000002E-2</v>
      </c>
      <c r="P1111" s="418">
        <v>6.1641163499999999E-2</v>
      </c>
      <c r="Q1111" s="437">
        <v>0.30531736830998651</v>
      </c>
      <c r="R1111" s="422"/>
      <c r="S1111" s="423"/>
      <c r="T1111" s="437">
        <v>775.01971203636413</v>
      </c>
      <c r="U1111" s="417">
        <v>6.1297467071935155E-4</v>
      </c>
      <c r="V1111" s="418">
        <v>8.5430352921310362E-4</v>
      </c>
      <c r="W1111" s="437">
        <v>2.6480277129739449E-3</v>
      </c>
      <c r="X1111" s="417">
        <v>7.2521479229989872E-4</v>
      </c>
      <c r="Y1111" s="418">
        <v>1.0107279635258358E-3</v>
      </c>
      <c r="Z1111" s="437">
        <v>3.9580546671520236E-3</v>
      </c>
      <c r="AA1111" s="417">
        <v>2.8769625E-3</v>
      </c>
      <c r="AB1111" s="418">
        <v>6.4823910600000003E-3</v>
      </c>
      <c r="AC1111" s="437">
        <v>4.6417875405154546E-2</v>
      </c>
      <c r="AD1111" s="417">
        <v>8.1850209999999996E-4</v>
      </c>
      <c r="AE1111" s="418">
        <v>1.30761994E-3</v>
      </c>
      <c r="AF1111" s="437">
        <v>8.6438040859995492E-3</v>
      </c>
      <c r="AG1111" s="417">
        <v>4.6780633999999998E-3</v>
      </c>
      <c r="AH1111" s="418">
        <v>6.3858906200000001E-3</v>
      </c>
      <c r="AI1111" s="437">
        <v>1.0228256628684337E-2</v>
      </c>
      <c r="AJ1111" s="417">
        <v>2.1050660000000001E-3</v>
      </c>
      <c r="AK1111" s="418">
        <v>3.0308223850000001E-3</v>
      </c>
      <c r="AL1111" s="437">
        <v>3.80880211533321E-3</v>
      </c>
      <c r="AM1111" s="417">
        <v>9.0285911999999999E-3</v>
      </c>
      <c r="AN1111" s="418">
        <v>1.8950911715000001E-2</v>
      </c>
      <c r="AO1111" s="437">
        <v>0.10211397304790396</v>
      </c>
      <c r="AP1111" s="417">
        <v>9.5109509999999994E-2</v>
      </c>
      <c r="AQ1111" s="418">
        <v>6.1846183999999998E-2</v>
      </c>
      <c r="AR1111" s="440">
        <v>6.1846183999999998E-2</v>
      </c>
      <c r="AS1111" s="422"/>
      <c r="AT1111" s="423"/>
      <c r="AU1111" s="423"/>
    </row>
    <row r="1112" spans="1:47" x14ac:dyDescent="0.2">
      <c r="A1112" s="231">
        <v>2002</v>
      </c>
      <c r="B1112" s="232">
        <v>28</v>
      </c>
      <c r="C1112" s="417">
        <v>2.4157565499999998</v>
      </c>
      <c r="D1112" s="418">
        <v>0.89200979049999995</v>
      </c>
      <c r="E1112" s="437">
        <v>5.5688731687428632</v>
      </c>
      <c r="F1112" s="417">
        <v>0.23387026999999999</v>
      </c>
      <c r="G1112" s="418">
        <v>0.36834205549999999</v>
      </c>
      <c r="H1112" s="437">
        <v>1.3137571874944158</v>
      </c>
      <c r="I1112" s="417">
        <v>0.34408684</v>
      </c>
      <c r="J1112" s="418">
        <v>2.2081894425000002</v>
      </c>
      <c r="K1112" s="437">
        <v>6.1020683856348548</v>
      </c>
      <c r="L1112" s="420"/>
      <c r="M1112" s="421"/>
      <c r="N1112" s="437">
        <v>7.2674219375630442E-3</v>
      </c>
      <c r="O1112" s="417">
        <v>9.4809480000000002E-2</v>
      </c>
      <c r="P1112" s="418">
        <v>6.1641163499999999E-2</v>
      </c>
      <c r="Q1112" s="437">
        <v>0.30531395398896422</v>
      </c>
      <c r="R1112" s="422"/>
      <c r="S1112" s="423"/>
      <c r="T1112" s="437">
        <v>774.99831879264946</v>
      </c>
      <c r="U1112" s="417">
        <v>6.1297467071935155E-4</v>
      </c>
      <c r="V1112" s="418">
        <v>8.5430352921310362E-4</v>
      </c>
      <c r="W1112" s="437">
        <v>2.6478452446034866E-3</v>
      </c>
      <c r="X1112" s="417">
        <v>7.2521479229989872E-4</v>
      </c>
      <c r="Y1112" s="418">
        <v>1.0107279635258358E-3</v>
      </c>
      <c r="Z1112" s="437">
        <v>3.9571137811896442E-3</v>
      </c>
      <c r="AA1112" s="417">
        <v>2.8769625E-3</v>
      </c>
      <c r="AB1112" s="418">
        <v>6.4823910600000003E-3</v>
      </c>
      <c r="AC1112" s="437">
        <v>4.6414704442123408E-2</v>
      </c>
      <c r="AD1112" s="417">
        <v>8.1850209999999996E-4</v>
      </c>
      <c r="AE1112" s="418">
        <v>1.30761994E-3</v>
      </c>
      <c r="AF1112" s="437">
        <v>8.6432154139912173E-3</v>
      </c>
      <c r="AG1112" s="417">
        <v>4.6780633999999998E-3</v>
      </c>
      <c r="AH1112" s="418">
        <v>6.3858906200000001E-3</v>
      </c>
      <c r="AI1112" s="437">
        <v>1.0227565906739284E-2</v>
      </c>
      <c r="AJ1112" s="417">
        <v>2.1050660000000001E-3</v>
      </c>
      <c r="AK1112" s="418">
        <v>3.0308223850000001E-3</v>
      </c>
      <c r="AL1112" s="437">
        <v>3.808542675702411E-3</v>
      </c>
      <c r="AM1112" s="417">
        <v>9.0285911999999999E-3</v>
      </c>
      <c r="AN1112" s="418">
        <v>1.8950911715000001E-2</v>
      </c>
      <c r="AO1112" s="437">
        <v>0.10210705869119226</v>
      </c>
      <c r="AP1112" s="417">
        <v>9.5109509999999994E-2</v>
      </c>
      <c r="AQ1112" s="418">
        <v>6.1846183999999998E-2</v>
      </c>
      <c r="AR1112" s="440">
        <v>6.1846183999999998E-2</v>
      </c>
      <c r="AS1112" s="422"/>
      <c r="AT1112" s="423"/>
      <c r="AU1112" s="423"/>
    </row>
    <row r="1113" spans="1:47" x14ac:dyDescent="0.2">
      <c r="A1113" s="231">
        <v>2002</v>
      </c>
      <c r="B1113" s="232">
        <v>29</v>
      </c>
      <c r="C1113" s="417">
        <v>2.4157565499999998</v>
      </c>
      <c r="D1113" s="418">
        <v>0.89200979049999995</v>
      </c>
      <c r="E1113" s="437">
        <v>5.5687412869069011</v>
      </c>
      <c r="F1113" s="417">
        <v>0.23387026999999999</v>
      </c>
      <c r="G1113" s="418">
        <v>0.36834205549999999</v>
      </c>
      <c r="H1113" s="437">
        <v>1.3136444190794163</v>
      </c>
      <c r="I1113" s="417">
        <v>0.34408684</v>
      </c>
      <c r="J1113" s="418">
        <v>2.2081894425000002</v>
      </c>
      <c r="K1113" s="437">
        <v>6.1017856094998679</v>
      </c>
      <c r="L1113" s="420"/>
      <c r="M1113" s="421"/>
      <c r="N1113" s="437">
        <v>7.2671547261498482E-3</v>
      </c>
      <c r="O1113" s="417">
        <v>9.4809480000000002E-2</v>
      </c>
      <c r="P1113" s="418">
        <v>6.1641163499999999E-2</v>
      </c>
      <c r="Q1113" s="437">
        <v>0.30530986813189032</v>
      </c>
      <c r="R1113" s="422"/>
      <c r="S1113" s="423"/>
      <c r="T1113" s="437">
        <v>774.9692462920068</v>
      </c>
      <c r="U1113" s="417">
        <v>6.1297467071935155E-4</v>
      </c>
      <c r="V1113" s="418">
        <v>8.5430352921310362E-4</v>
      </c>
      <c r="W1113" s="437">
        <v>2.6476241351218125E-3</v>
      </c>
      <c r="X1113" s="417">
        <v>7.2521479229989872E-4</v>
      </c>
      <c r="Y1113" s="418">
        <v>1.0107279635258358E-3</v>
      </c>
      <c r="Z1113" s="437">
        <v>3.9559562197389198E-3</v>
      </c>
      <c r="AA1113" s="417">
        <v>2.8769625E-3</v>
      </c>
      <c r="AB1113" s="418">
        <v>6.4823910600000003E-3</v>
      </c>
      <c r="AC1113" s="437">
        <v>4.6410837692967999E-2</v>
      </c>
      <c r="AD1113" s="417">
        <v>8.1850209999999996E-4</v>
      </c>
      <c r="AE1113" s="418">
        <v>1.30761994E-3</v>
      </c>
      <c r="AF1113" s="437">
        <v>8.6424947864769171E-3</v>
      </c>
      <c r="AG1113" s="417">
        <v>4.6780633999999998E-3</v>
      </c>
      <c r="AH1113" s="418">
        <v>6.3858906200000001E-3</v>
      </c>
      <c r="AI1113" s="437">
        <v>1.0226699833418231E-2</v>
      </c>
      <c r="AJ1113" s="417">
        <v>2.1050660000000001E-3</v>
      </c>
      <c r="AK1113" s="418">
        <v>3.0308223850000001E-3</v>
      </c>
      <c r="AL1113" s="437">
        <v>3.8082205446141508E-3</v>
      </c>
      <c r="AM1113" s="417">
        <v>9.0285911999999999E-3</v>
      </c>
      <c r="AN1113" s="418">
        <v>1.8950911715000001E-2</v>
      </c>
      <c r="AO1113" s="437">
        <v>0.10209855973826902</v>
      </c>
      <c r="AP1113" s="417">
        <v>9.5109509999999994E-2</v>
      </c>
      <c r="AQ1113" s="418">
        <v>6.1846183999999998E-2</v>
      </c>
      <c r="AR1113" s="440">
        <v>6.1846183999999998E-2</v>
      </c>
      <c r="AS1113" s="422"/>
      <c r="AT1113" s="423"/>
      <c r="AU1113" s="423"/>
    </row>
    <row r="1114" spans="1:47" x14ac:dyDescent="0.2">
      <c r="A1114" s="231">
        <v>2002</v>
      </c>
      <c r="B1114" s="232">
        <v>30</v>
      </c>
      <c r="C1114" s="417">
        <v>2.4157565499999998</v>
      </c>
      <c r="D1114" s="418">
        <v>0.89200979049999995</v>
      </c>
      <c r="E1114" s="437">
        <v>5.568567782605129</v>
      </c>
      <c r="F1114" s="417">
        <v>0.23387026999999999</v>
      </c>
      <c r="G1114" s="418">
        <v>0.36834205549999999</v>
      </c>
      <c r="H1114" s="437">
        <v>1.3135090676865961</v>
      </c>
      <c r="I1114" s="417">
        <v>0.34408684</v>
      </c>
      <c r="J1114" s="418">
        <v>2.2081894425000002</v>
      </c>
      <c r="K1114" s="437">
        <v>6.1014239282260068</v>
      </c>
      <c r="L1114" s="420"/>
      <c r="M1114" s="421"/>
      <c r="N1114" s="437">
        <v>7.2668433954721145E-3</v>
      </c>
      <c r="O1114" s="417">
        <v>9.4809480000000002E-2</v>
      </c>
      <c r="P1114" s="418">
        <v>6.1641163499999999E-2</v>
      </c>
      <c r="Q1114" s="437">
        <v>0.30530468177921383</v>
      </c>
      <c r="R1114" s="422"/>
      <c r="S1114" s="423"/>
      <c r="T1114" s="437">
        <v>774.93641001902427</v>
      </c>
      <c r="U1114" s="417">
        <v>6.1297467071935155E-4</v>
      </c>
      <c r="V1114" s="418">
        <v>8.5430352921310362E-4</v>
      </c>
      <c r="W1114" s="437">
        <v>2.6473490143464288E-3</v>
      </c>
      <c r="X1114" s="417">
        <v>7.2521479229989872E-4</v>
      </c>
      <c r="Y1114" s="418">
        <v>1.0107279635258358E-3</v>
      </c>
      <c r="Z1114" s="437">
        <v>3.9545320110746691E-3</v>
      </c>
      <c r="AA1114" s="417">
        <v>2.8769625E-3</v>
      </c>
      <c r="AB1114" s="418">
        <v>6.4823910600000003E-3</v>
      </c>
      <c r="AC1114" s="437">
        <v>4.6405998123802999E-2</v>
      </c>
      <c r="AD1114" s="417">
        <v>8.1850209999999996E-4</v>
      </c>
      <c r="AE1114" s="418">
        <v>1.30761994E-3</v>
      </c>
      <c r="AF1114" s="437">
        <v>8.6415803496260931E-3</v>
      </c>
      <c r="AG1114" s="417">
        <v>4.6780633999999998E-3</v>
      </c>
      <c r="AH1114" s="418">
        <v>6.3858906200000001E-3</v>
      </c>
      <c r="AI1114" s="437">
        <v>1.0225638115972898E-2</v>
      </c>
      <c r="AJ1114" s="417">
        <v>2.1050660000000001E-3</v>
      </c>
      <c r="AK1114" s="418">
        <v>3.0308223850000001E-3</v>
      </c>
      <c r="AL1114" s="437">
        <v>3.8078289948326564E-3</v>
      </c>
      <c r="AM1114" s="417">
        <v>9.0285911999999999E-3</v>
      </c>
      <c r="AN1114" s="418">
        <v>1.8950911715000001E-2</v>
      </c>
      <c r="AO1114" s="437">
        <v>0.10208775394442283</v>
      </c>
      <c r="AP1114" s="417">
        <v>9.5109509999999994E-2</v>
      </c>
      <c r="AQ1114" s="418">
        <v>6.1846183999999998E-2</v>
      </c>
      <c r="AR1114" s="440">
        <v>6.1846183999999998E-2</v>
      </c>
      <c r="AS1114" s="422"/>
      <c r="AT1114" s="423"/>
      <c r="AU1114" s="423"/>
    </row>
    <row r="1115" spans="1:47" x14ac:dyDescent="0.2">
      <c r="A1115" s="231">
        <v>2002</v>
      </c>
      <c r="B1115" s="232">
        <v>31</v>
      </c>
      <c r="C1115" s="417">
        <v>2.4157565499999998</v>
      </c>
      <c r="D1115" s="418">
        <v>0.89200979049999995</v>
      </c>
      <c r="E1115" s="437">
        <v>5.5683644566458117</v>
      </c>
      <c r="F1115" s="417">
        <v>0.23387026999999999</v>
      </c>
      <c r="G1115" s="418">
        <v>0.36834205549999999</v>
      </c>
      <c r="H1115" s="437">
        <v>1.3133573343552156</v>
      </c>
      <c r="I1115" s="417">
        <v>0.34408684</v>
      </c>
      <c r="J1115" s="418">
        <v>2.2081894425000002</v>
      </c>
      <c r="K1115" s="437">
        <v>6.1009918090841797</v>
      </c>
      <c r="L1115" s="420"/>
      <c r="M1115" s="421"/>
      <c r="N1115" s="437">
        <v>7.2664507579761816E-3</v>
      </c>
      <c r="O1115" s="417">
        <v>9.4809480000000002E-2</v>
      </c>
      <c r="P1115" s="418">
        <v>6.1641163499999999E-2</v>
      </c>
      <c r="Q1115" s="437">
        <v>0.30529706891662095</v>
      </c>
      <c r="R1115" s="422"/>
      <c r="S1115" s="423"/>
      <c r="T1115" s="437">
        <v>774.89661048983078</v>
      </c>
      <c r="U1115" s="417">
        <v>6.1297467071935155E-4</v>
      </c>
      <c r="V1115" s="418">
        <v>8.5430352921310362E-4</v>
      </c>
      <c r="W1115" s="437">
        <v>2.6470373688077076E-3</v>
      </c>
      <c r="X1115" s="417">
        <v>7.2521479229989872E-4</v>
      </c>
      <c r="Y1115" s="418">
        <v>1.0107279635258358E-3</v>
      </c>
      <c r="Z1115" s="437">
        <v>3.9529896733286564E-3</v>
      </c>
      <c r="AA1115" s="417">
        <v>2.8769625E-3</v>
      </c>
      <c r="AB1115" s="418">
        <v>6.4823910600000003E-3</v>
      </c>
      <c r="AC1115" s="437">
        <v>4.6400602677823012E-2</v>
      </c>
      <c r="AD1115" s="417">
        <v>8.1850209999999996E-4</v>
      </c>
      <c r="AE1115" s="418">
        <v>1.30761994E-3</v>
      </c>
      <c r="AF1115" s="437">
        <v>8.6405850992037434E-3</v>
      </c>
      <c r="AG1115" s="417">
        <v>4.6780633999999998E-3</v>
      </c>
      <c r="AH1115" s="418">
        <v>6.3858906200000001E-3</v>
      </c>
      <c r="AI1115" s="437">
        <v>1.0224441931560576E-2</v>
      </c>
      <c r="AJ1115" s="417">
        <v>2.1050660000000001E-3</v>
      </c>
      <c r="AK1115" s="418">
        <v>3.0308223850000001E-3</v>
      </c>
      <c r="AL1115" s="437">
        <v>3.8073885221092839E-3</v>
      </c>
      <c r="AM1115" s="417">
        <v>9.0285911999999999E-3</v>
      </c>
      <c r="AN1115" s="418">
        <v>1.8950911715000001E-2</v>
      </c>
      <c r="AO1115" s="437">
        <v>0.10207605902038101</v>
      </c>
      <c r="AP1115" s="417">
        <v>9.5109509999999994E-2</v>
      </c>
      <c r="AQ1115" s="418">
        <v>6.1846183999999998E-2</v>
      </c>
      <c r="AR1115" s="440">
        <v>6.1846183999999998E-2</v>
      </c>
      <c r="AS1115" s="422"/>
      <c r="AT1115" s="423"/>
      <c r="AU1115" s="423"/>
    </row>
    <row r="1116" spans="1:47" x14ac:dyDescent="0.2">
      <c r="A1116" s="231">
        <v>2002</v>
      </c>
      <c r="B1116" s="232">
        <v>32</v>
      </c>
      <c r="C1116" s="417">
        <v>2.4157565499999998</v>
      </c>
      <c r="D1116" s="418">
        <v>0.89200979049999995</v>
      </c>
      <c r="E1116" s="419">
        <v>5.5683644566458117</v>
      </c>
      <c r="F1116" s="417">
        <v>0.23387026999999999</v>
      </c>
      <c r="G1116" s="418">
        <v>0.36834205549999999</v>
      </c>
      <c r="H1116" s="419">
        <v>1.3133573343552156</v>
      </c>
      <c r="I1116" s="417">
        <v>0.34408684</v>
      </c>
      <c r="J1116" s="418">
        <v>2.2081894425000002</v>
      </c>
      <c r="K1116" s="419">
        <v>6.1009918090841797</v>
      </c>
      <c r="L1116" s="420"/>
      <c r="M1116" s="421"/>
      <c r="N1116" s="419">
        <v>7.2664507579761816E-3</v>
      </c>
      <c r="O1116" s="417">
        <v>9.4809480000000002E-2</v>
      </c>
      <c r="P1116" s="418">
        <v>6.1641163499999999E-2</v>
      </c>
      <c r="Q1116" s="419">
        <v>0.30529706891662095</v>
      </c>
      <c r="R1116" s="425"/>
      <c r="S1116" s="426"/>
      <c r="T1116" s="419">
        <v>774.89661048983078</v>
      </c>
      <c r="U1116" s="417">
        <v>6.1297467071935155E-4</v>
      </c>
      <c r="V1116" s="418">
        <v>8.5430352921310362E-4</v>
      </c>
      <c r="W1116" s="419">
        <v>2.6470373688077076E-3</v>
      </c>
      <c r="X1116" s="417">
        <v>7.2521479229989872E-4</v>
      </c>
      <c r="Y1116" s="418">
        <v>1.0107279635258358E-3</v>
      </c>
      <c r="Z1116" s="419">
        <v>3.9529896733286564E-3</v>
      </c>
      <c r="AA1116" s="417">
        <v>2.8769625E-3</v>
      </c>
      <c r="AB1116" s="418">
        <v>6.4823910600000003E-3</v>
      </c>
      <c r="AC1116" s="419">
        <v>4.6400602677823012E-2</v>
      </c>
      <c r="AD1116" s="417">
        <v>8.1850209999999996E-4</v>
      </c>
      <c r="AE1116" s="418">
        <v>1.30761994E-3</v>
      </c>
      <c r="AF1116" s="419">
        <v>8.6405850992037434E-3</v>
      </c>
      <c r="AG1116" s="417">
        <v>4.6780633999999998E-3</v>
      </c>
      <c r="AH1116" s="418">
        <v>6.3858906200000001E-3</v>
      </c>
      <c r="AI1116" s="419">
        <v>1.0224441931560576E-2</v>
      </c>
      <c r="AJ1116" s="417">
        <v>2.1050660000000001E-3</v>
      </c>
      <c r="AK1116" s="418">
        <v>3.0308223850000001E-3</v>
      </c>
      <c r="AL1116" s="419">
        <v>3.8073885221092839E-3</v>
      </c>
      <c r="AM1116" s="417">
        <v>9.0285911999999999E-3</v>
      </c>
      <c r="AN1116" s="418">
        <v>1.8950911715000001E-2</v>
      </c>
      <c r="AO1116" s="419">
        <v>0.10207605902038101</v>
      </c>
      <c r="AP1116" s="417">
        <v>9.5109509999999994E-2</v>
      </c>
      <c r="AQ1116" s="418">
        <v>6.1846183999999998E-2</v>
      </c>
      <c r="AR1116" s="440">
        <v>6.1846183999999998E-2</v>
      </c>
      <c r="AS1116" s="425"/>
      <c r="AT1116" s="426"/>
      <c r="AU1116" s="426"/>
    </row>
    <row r="1117" spans="1:47" x14ac:dyDescent="0.2">
      <c r="A1117" s="231">
        <v>2002</v>
      </c>
      <c r="B1117" s="232">
        <v>33</v>
      </c>
      <c r="C1117" s="417">
        <v>2.4157565499999998</v>
      </c>
      <c r="D1117" s="418">
        <v>0.89200979049999995</v>
      </c>
      <c r="E1117" s="419">
        <v>5.5683644566458117</v>
      </c>
      <c r="F1117" s="417">
        <v>0.23387026999999999</v>
      </c>
      <c r="G1117" s="418">
        <v>0.36834205549999999</v>
      </c>
      <c r="H1117" s="419">
        <v>1.3133573343552156</v>
      </c>
      <c r="I1117" s="417">
        <v>0.34408684</v>
      </c>
      <c r="J1117" s="418">
        <v>2.2081894425000002</v>
      </c>
      <c r="K1117" s="419">
        <v>6.1009918090841797</v>
      </c>
      <c r="L1117" s="420"/>
      <c r="M1117" s="421"/>
      <c r="N1117" s="419">
        <v>7.2664507579761816E-3</v>
      </c>
      <c r="O1117" s="417">
        <v>9.4809480000000002E-2</v>
      </c>
      <c r="P1117" s="418">
        <v>6.1641163499999999E-2</v>
      </c>
      <c r="Q1117" s="419">
        <v>0.30529706891662095</v>
      </c>
      <c r="R1117" s="425"/>
      <c r="S1117" s="426"/>
      <c r="T1117" s="419">
        <v>774.89661048983078</v>
      </c>
      <c r="U1117" s="417">
        <v>6.1297467071935155E-4</v>
      </c>
      <c r="V1117" s="418">
        <v>8.5430352921310362E-4</v>
      </c>
      <c r="W1117" s="419">
        <v>2.6470373688077076E-3</v>
      </c>
      <c r="X1117" s="417">
        <v>7.2521479229989872E-4</v>
      </c>
      <c r="Y1117" s="418">
        <v>1.0107279635258358E-3</v>
      </c>
      <c r="Z1117" s="419">
        <v>3.9529896733286564E-3</v>
      </c>
      <c r="AA1117" s="417">
        <v>2.8769625E-3</v>
      </c>
      <c r="AB1117" s="418">
        <v>6.4823910600000003E-3</v>
      </c>
      <c r="AC1117" s="419">
        <v>4.6400602677823012E-2</v>
      </c>
      <c r="AD1117" s="417">
        <v>8.1850209999999996E-4</v>
      </c>
      <c r="AE1117" s="418">
        <v>1.30761994E-3</v>
      </c>
      <c r="AF1117" s="419">
        <v>8.6405850992037434E-3</v>
      </c>
      <c r="AG1117" s="417">
        <v>4.6780633999999998E-3</v>
      </c>
      <c r="AH1117" s="418">
        <v>6.3858906200000001E-3</v>
      </c>
      <c r="AI1117" s="419">
        <v>1.0224441931560576E-2</v>
      </c>
      <c r="AJ1117" s="417">
        <v>2.1050660000000001E-3</v>
      </c>
      <c r="AK1117" s="418">
        <v>3.0308223850000001E-3</v>
      </c>
      <c r="AL1117" s="419">
        <v>3.8073885221092839E-3</v>
      </c>
      <c r="AM1117" s="417">
        <v>9.0285911999999999E-3</v>
      </c>
      <c r="AN1117" s="418">
        <v>1.8950911715000001E-2</v>
      </c>
      <c r="AO1117" s="419">
        <v>0.10207605902038101</v>
      </c>
      <c r="AP1117" s="417">
        <v>9.5109509999999994E-2</v>
      </c>
      <c r="AQ1117" s="418">
        <v>6.1846183999999998E-2</v>
      </c>
      <c r="AR1117" s="440">
        <v>6.1846183999999998E-2</v>
      </c>
      <c r="AS1117" s="425"/>
      <c r="AT1117" s="426"/>
      <c r="AU1117" s="426"/>
    </row>
    <row r="1118" spans="1:47" x14ac:dyDescent="0.2">
      <c r="A1118" s="231">
        <v>2002</v>
      </c>
      <c r="B1118" s="232">
        <v>34</v>
      </c>
      <c r="C1118" s="417">
        <v>2.4157565499999998</v>
      </c>
      <c r="D1118" s="418">
        <v>0.89200979049999995</v>
      </c>
      <c r="E1118" s="419">
        <v>5.5683644566458117</v>
      </c>
      <c r="F1118" s="417">
        <v>0.23387026999999999</v>
      </c>
      <c r="G1118" s="418">
        <v>0.36834205549999999</v>
      </c>
      <c r="H1118" s="419">
        <v>1.3133573343552156</v>
      </c>
      <c r="I1118" s="417">
        <v>0.34408684</v>
      </c>
      <c r="J1118" s="418">
        <v>2.2081894425000002</v>
      </c>
      <c r="K1118" s="419">
        <v>6.1009918090841797</v>
      </c>
      <c r="L1118" s="420"/>
      <c r="M1118" s="421"/>
      <c r="N1118" s="419">
        <v>7.2664507579761816E-3</v>
      </c>
      <c r="O1118" s="417">
        <v>9.4809480000000002E-2</v>
      </c>
      <c r="P1118" s="418">
        <v>6.1641163499999999E-2</v>
      </c>
      <c r="Q1118" s="419">
        <v>0.30529706891662095</v>
      </c>
      <c r="R1118" s="425"/>
      <c r="S1118" s="426"/>
      <c r="T1118" s="419">
        <v>774.89661048983078</v>
      </c>
      <c r="U1118" s="417">
        <v>6.1297467071935155E-4</v>
      </c>
      <c r="V1118" s="418">
        <v>8.5430352921310362E-4</v>
      </c>
      <c r="W1118" s="419">
        <v>2.6470373688077076E-3</v>
      </c>
      <c r="X1118" s="417">
        <v>7.2521479229989872E-4</v>
      </c>
      <c r="Y1118" s="418">
        <v>1.0107279635258358E-3</v>
      </c>
      <c r="Z1118" s="419">
        <v>3.9529896733286564E-3</v>
      </c>
      <c r="AA1118" s="417">
        <v>2.8769625E-3</v>
      </c>
      <c r="AB1118" s="418">
        <v>6.4823910600000003E-3</v>
      </c>
      <c r="AC1118" s="419">
        <v>4.6400602677823012E-2</v>
      </c>
      <c r="AD1118" s="417">
        <v>8.1850209999999996E-4</v>
      </c>
      <c r="AE1118" s="418">
        <v>1.30761994E-3</v>
      </c>
      <c r="AF1118" s="419">
        <v>8.6405850992037434E-3</v>
      </c>
      <c r="AG1118" s="417">
        <v>4.6780633999999998E-3</v>
      </c>
      <c r="AH1118" s="418">
        <v>6.3858906200000001E-3</v>
      </c>
      <c r="AI1118" s="419">
        <v>1.0224441931560576E-2</v>
      </c>
      <c r="AJ1118" s="417">
        <v>2.1050660000000001E-3</v>
      </c>
      <c r="AK1118" s="418">
        <v>3.0308223850000001E-3</v>
      </c>
      <c r="AL1118" s="419">
        <v>3.8073885221092839E-3</v>
      </c>
      <c r="AM1118" s="417">
        <v>9.0285911999999999E-3</v>
      </c>
      <c r="AN1118" s="418">
        <v>1.8950911715000001E-2</v>
      </c>
      <c r="AO1118" s="419">
        <v>0.10207605902038101</v>
      </c>
      <c r="AP1118" s="417">
        <v>9.5109509999999994E-2</v>
      </c>
      <c r="AQ1118" s="418">
        <v>6.1846183999999998E-2</v>
      </c>
      <c r="AR1118" s="440">
        <v>6.1846183999999998E-2</v>
      </c>
      <c r="AS1118" s="425"/>
      <c r="AT1118" s="426"/>
      <c r="AU1118" s="426"/>
    </row>
    <row r="1119" spans="1:47" x14ac:dyDescent="0.2">
      <c r="A1119" s="231">
        <v>2002</v>
      </c>
      <c r="B1119" s="232">
        <v>35</v>
      </c>
      <c r="C1119" s="417">
        <v>2.4157565499999998</v>
      </c>
      <c r="D1119" s="418">
        <v>0.89200979049999995</v>
      </c>
      <c r="E1119" s="419">
        <v>5.5683644566458117</v>
      </c>
      <c r="F1119" s="417">
        <v>0.23387026999999999</v>
      </c>
      <c r="G1119" s="418">
        <v>0.36834205549999999</v>
      </c>
      <c r="H1119" s="419">
        <v>1.3133573343552156</v>
      </c>
      <c r="I1119" s="417">
        <v>0.34408684</v>
      </c>
      <c r="J1119" s="418">
        <v>2.2081894425000002</v>
      </c>
      <c r="K1119" s="419">
        <v>6.1009918090841797</v>
      </c>
      <c r="L1119" s="420"/>
      <c r="M1119" s="421"/>
      <c r="N1119" s="419">
        <v>7.2664507579761816E-3</v>
      </c>
      <c r="O1119" s="417">
        <v>9.4809480000000002E-2</v>
      </c>
      <c r="P1119" s="418">
        <v>6.1641163499999999E-2</v>
      </c>
      <c r="Q1119" s="419">
        <v>0.30529706891662095</v>
      </c>
      <c r="R1119" s="425"/>
      <c r="S1119" s="426"/>
      <c r="T1119" s="419">
        <v>774.89661048983078</v>
      </c>
      <c r="U1119" s="417">
        <v>6.1297467071935155E-4</v>
      </c>
      <c r="V1119" s="418">
        <v>8.5430352921310362E-4</v>
      </c>
      <c r="W1119" s="419">
        <v>2.6470373688077076E-3</v>
      </c>
      <c r="X1119" s="417">
        <v>7.2521479229989872E-4</v>
      </c>
      <c r="Y1119" s="418">
        <v>1.0107279635258358E-3</v>
      </c>
      <c r="Z1119" s="419">
        <v>3.9529896733286564E-3</v>
      </c>
      <c r="AA1119" s="417">
        <v>2.8769625E-3</v>
      </c>
      <c r="AB1119" s="418">
        <v>6.4823910600000003E-3</v>
      </c>
      <c r="AC1119" s="419">
        <v>4.6400602677823012E-2</v>
      </c>
      <c r="AD1119" s="417">
        <v>8.1850209999999996E-4</v>
      </c>
      <c r="AE1119" s="418">
        <v>1.30761994E-3</v>
      </c>
      <c r="AF1119" s="419">
        <v>8.6405850992037434E-3</v>
      </c>
      <c r="AG1119" s="417">
        <v>4.6780633999999998E-3</v>
      </c>
      <c r="AH1119" s="418">
        <v>6.3858906200000001E-3</v>
      </c>
      <c r="AI1119" s="419">
        <v>1.0224441931560576E-2</v>
      </c>
      <c r="AJ1119" s="417">
        <v>2.1050660000000001E-3</v>
      </c>
      <c r="AK1119" s="418">
        <v>3.0308223850000001E-3</v>
      </c>
      <c r="AL1119" s="419">
        <v>3.8073885221092839E-3</v>
      </c>
      <c r="AM1119" s="417">
        <v>9.0285911999999999E-3</v>
      </c>
      <c r="AN1119" s="418">
        <v>1.8950911715000001E-2</v>
      </c>
      <c r="AO1119" s="419">
        <v>0.10207605902038101</v>
      </c>
      <c r="AP1119" s="417">
        <v>9.5109509999999994E-2</v>
      </c>
      <c r="AQ1119" s="418">
        <v>6.1846183999999998E-2</v>
      </c>
      <c r="AR1119" s="440">
        <v>6.1846183999999998E-2</v>
      </c>
      <c r="AS1119" s="425"/>
      <c r="AT1119" s="426"/>
      <c r="AU1119" s="426"/>
    </row>
    <row r="1120" spans="1:47" x14ac:dyDescent="0.2">
      <c r="A1120" s="231">
        <v>2002</v>
      </c>
      <c r="B1120" s="232">
        <v>36</v>
      </c>
      <c r="C1120" s="417">
        <v>2.4157565499999998</v>
      </c>
      <c r="D1120" s="418">
        <v>0.89200979049999995</v>
      </c>
      <c r="E1120" s="419">
        <v>5.5683644566458117</v>
      </c>
      <c r="F1120" s="417">
        <v>0.23387026999999999</v>
      </c>
      <c r="G1120" s="418">
        <v>0.36834205549999999</v>
      </c>
      <c r="H1120" s="419">
        <v>1.3133573343552156</v>
      </c>
      <c r="I1120" s="417">
        <v>0.34408684</v>
      </c>
      <c r="J1120" s="418">
        <v>2.2081894425000002</v>
      </c>
      <c r="K1120" s="419">
        <v>6.1009918090841797</v>
      </c>
      <c r="L1120" s="420"/>
      <c r="M1120" s="421"/>
      <c r="N1120" s="419">
        <v>7.2664507579761816E-3</v>
      </c>
      <c r="O1120" s="417">
        <v>9.4809480000000002E-2</v>
      </c>
      <c r="P1120" s="418">
        <v>6.1641163499999999E-2</v>
      </c>
      <c r="Q1120" s="419">
        <v>0.30529706891662095</v>
      </c>
      <c r="R1120" s="425"/>
      <c r="S1120" s="426"/>
      <c r="T1120" s="419">
        <v>774.89661048983078</v>
      </c>
      <c r="U1120" s="417">
        <v>6.1297467071935155E-4</v>
      </c>
      <c r="V1120" s="418">
        <v>8.5430352921310362E-4</v>
      </c>
      <c r="W1120" s="419">
        <v>2.6470373688077076E-3</v>
      </c>
      <c r="X1120" s="417">
        <v>7.2521479229989872E-4</v>
      </c>
      <c r="Y1120" s="418">
        <v>1.0107279635258358E-3</v>
      </c>
      <c r="Z1120" s="419">
        <v>3.9529896733286564E-3</v>
      </c>
      <c r="AA1120" s="417">
        <v>2.8769625E-3</v>
      </c>
      <c r="AB1120" s="418">
        <v>6.4823910600000003E-3</v>
      </c>
      <c r="AC1120" s="419">
        <v>4.6400602677823012E-2</v>
      </c>
      <c r="AD1120" s="417">
        <v>8.1850209999999996E-4</v>
      </c>
      <c r="AE1120" s="418">
        <v>1.30761994E-3</v>
      </c>
      <c r="AF1120" s="419">
        <v>8.6405850992037434E-3</v>
      </c>
      <c r="AG1120" s="417">
        <v>4.6780633999999998E-3</v>
      </c>
      <c r="AH1120" s="418">
        <v>6.3858906200000001E-3</v>
      </c>
      <c r="AI1120" s="419">
        <v>1.0224441931560576E-2</v>
      </c>
      <c r="AJ1120" s="417">
        <v>2.1050660000000001E-3</v>
      </c>
      <c r="AK1120" s="418">
        <v>3.0308223850000001E-3</v>
      </c>
      <c r="AL1120" s="419">
        <v>3.8073885221092839E-3</v>
      </c>
      <c r="AM1120" s="417">
        <v>9.0285911999999999E-3</v>
      </c>
      <c r="AN1120" s="418">
        <v>1.8950911715000001E-2</v>
      </c>
      <c r="AO1120" s="419">
        <v>0.10207605902038101</v>
      </c>
      <c r="AP1120" s="417">
        <v>9.5109509999999994E-2</v>
      </c>
      <c r="AQ1120" s="418">
        <v>6.1846183999999998E-2</v>
      </c>
      <c r="AR1120" s="440">
        <v>6.1846183999999998E-2</v>
      </c>
      <c r="AS1120" s="425"/>
      <c r="AT1120" s="426"/>
      <c r="AU1120" s="426"/>
    </row>
    <row r="1121" spans="1:47" x14ac:dyDescent="0.2">
      <c r="A1121" s="231">
        <v>2002</v>
      </c>
      <c r="B1121" s="232">
        <v>37</v>
      </c>
      <c r="C1121" s="417">
        <v>2.4157565499999998</v>
      </c>
      <c r="D1121" s="418">
        <v>0.89200979049999995</v>
      </c>
      <c r="E1121" s="419">
        <v>5.5683644566458117</v>
      </c>
      <c r="F1121" s="417">
        <v>0.23387026999999999</v>
      </c>
      <c r="G1121" s="418">
        <v>0.36834205549999999</v>
      </c>
      <c r="H1121" s="419">
        <v>1.3133573343552156</v>
      </c>
      <c r="I1121" s="417">
        <v>0.34408684</v>
      </c>
      <c r="J1121" s="418">
        <v>2.2081894425000002</v>
      </c>
      <c r="K1121" s="419">
        <v>6.1009918090841797</v>
      </c>
      <c r="L1121" s="420"/>
      <c r="M1121" s="421"/>
      <c r="N1121" s="419">
        <v>7.2664507579761816E-3</v>
      </c>
      <c r="O1121" s="417">
        <v>9.4809480000000002E-2</v>
      </c>
      <c r="P1121" s="418">
        <v>6.1641163499999999E-2</v>
      </c>
      <c r="Q1121" s="419">
        <v>0.30529706891662095</v>
      </c>
      <c r="R1121" s="425"/>
      <c r="S1121" s="426"/>
      <c r="T1121" s="419">
        <v>774.89661048983078</v>
      </c>
      <c r="U1121" s="417">
        <v>6.1297467071935155E-4</v>
      </c>
      <c r="V1121" s="418">
        <v>8.5430352921310362E-4</v>
      </c>
      <c r="W1121" s="419">
        <v>2.6470373688077076E-3</v>
      </c>
      <c r="X1121" s="417">
        <v>7.2521479229989872E-4</v>
      </c>
      <c r="Y1121" s="418">
        <v>1.0107279635258358E-3</v>
      </c>
      <c r="Z1121" s="419">
        <v>3.9529896733286564E-3</v>
      </c>
      <c r="AA1121" s="417">
        <v>2.8769625E-3</v>
      </c>
      <c r="AB1121" s="418">
        <v>6.4823910600000003E-3</v>
      </c>
      <c r="AC1121" s="419">
        <v>4.6400602677823012E-2</v>
      </c>
      <c r="AD1121" s="417">
        <v>8.1850209999999996E-4</v>
      </c>
      <c r="AE1121" s="418">
        <v>1.30761994E-3</v>
      </c>
      <c r="AF1121" s="419">
        <v>8.6405850992037434E-3</v>
      </c>
      <c r="AG1121" s="417">
        <v>4.6780633999999998E-3</v>
      </c>
      <c r="AH1121" s="418">
        <v>6.3858906200000001E-3</v>
      </c>
      <c r="AI1121" s="419">
        <v>1.0224441931560576E-2</v>
      </c>
      <c r="AJ1121" s="417">
        <v>2.1050660000000001E-3</v>
      </c>
      <c r="AK1121" s="418">
        <v>3.0308223850000001E-3</v>
      </c>
      <c r="AL1121" s="419">
        <v>3.8073885221092839E-3</v>
      </c>
      <c r="AM1121" s="417">
        <v>9.0285911999999999E-3</v>
      </c>
      <c r="AN1121" s="418">
        <v>1.8950911715000001E-2</v>
      </c>
      <c r="AO1121" s="419">
        <v>0.10207605902038101</v>
      </c>
      <c r="AP1121" s="417">
        <v>9.5109509999999994E-2</v>
      </c>
      <c r="AQ1121" s="418">
        <v>6.1846183999999998E-2</v>
      </c>
      <c r="AR1121" s="440">
        <v>6.1846183999999998E-2</v>
      </c>
      <c r="AS1121" s="425"/>
      <c r="AT1121" s="426"/>
      <c r="AU1121" s="426"/>
    </row>
    <row r="1122" spans="1:47" x14ac:dyDescent="0.2">
      <c r="A1122" s="231">
        <v>2002</v>
      </c>
      <c r="B1122" s="232">
        <v>38</v>
      </c>
      <c r="C1122" s="417">
        <v>2.4157565499999998</v>
      </c>
      <c r="D1122" s="418">
        <v>0.89200979049999995</v>
      </c>
      <c r="E1122" s="419">
        <v>5.5683644566458117</v>
      </c>
      <c r="F1122" s="417">
        <v>0.23387026999999999</v>
      </c>
      <c r="G1122" s="418">
        <v>0.36834205549999999</v>
      </c>
      <c r="H1122" s="419">
        <v>1.3133573343552156</v>
      </c>
      <c r="I1122" s="417">
        <v>0.34408684</v>
      </c>
      <c r="J1122" s="418">
        <v>2.2081894425000002</v>
      </c>
      <c r="K1122" s="419">
        <v>6.1009918090841797</v>
      </c>
      <c r="L1122" s="420"/>
      <c r="M1122" s="421"/>
      <c r="N1122" s="419">
        <v>7.2664507579761816E-3</v>
      </c>
      <c r="O1122" s="417">
        <v>9.4809480000000002E-2</v>
      </c>
      <c r="P1122" s="418">
        <v>6.1641163499999999E-2</v>
      </c>
      <c r="Q1122" s="419">
        <v>0.30529706891662095</v>
      </c>
      <c r="R1122" s="425"/>
      <c r="S1122" s="426"/>
      <c r="T1122" s="419">
        <v>774.89661048983078</v>
      </c>
      <c r="U1122" s="417">
        <v>6.1297467071935155E-4</v>
      </c>
      <c r="V1122" s="418">
        <v>8.5430352921310362E-4</v>
      </c>
      <c r="W1122" s="419">
        <v>2.6470373688077076E-3</v>
      </c>
      <c r="X1122" s="417">
        <v>7.2521479229989872E-4</v>
      </c>
      <c r="Y1122" s="418">
        <v>1.0107279635258358E-3</v>
      </c>
      <c r="Z1122" s="419">
        <v>3.9529896733286564E-3</v>
      </c>
      <c r="AA1122" s="417">
        <v>2.8769625E-3</v>
      </c>
      <c r="AB1122" s="418">
        <v>6.4823910600000003E-3</v>
      </c>
      <c r="AC1122" s="419">
        <v>4.6400602677823012E-2</v>
      </c>
      <c r="AD1122" s="417">
        <v>8.1850209999999996E-4</v>
      </c>
      <c r="AE1122" s="418">
        <v>1.30761994E-3</v>
      </c>
      <c r="AF1122" s="419">
        <v>8.6405850992037434E-3</v>
      </c>
      <c r="AG1122" s="417">
        <v>4.6780633999999998E-3</v>
      </c>
      <c r="AH1122" s="418">
        <v>6.3858906200000001E-3</v>
      </c>
      <c r="AI1122" s="419">
        <v>1.0224441931560576E-2</v>
      </c>
      <c r="AJ1122" s="417">
        <v>2.1050660000000001E-3</v>
      </c>
      <c r="AK1122" s="418">
        <v>3.0308223850000001E-3</v>
      </c>
      <c r="AL1122" s="419">
        <v>3.8073885221092839E-3</v>
      </c>
      <c r="AM1122" s="417">
        <v>9.0285911999999999E-3</v>
      </c>
      <c r="AN1122" s="418">
        <v>1.8950911715000001E-2</v>
      </c>
      <c r="AO1122" s="419">
        <v>0.10207605902038101</v>
      </c>
      <c r="AP1122" s="417">
        <v>9.5109509999999994E-2</v>
      </c>
      <c r="AQ1122" s="418">
        <v>6.1846183999999998E-2</v>
      </c>
      <c r="AR1122" s="440">
        <v>6.1846183999999998E-2</v>
      </c>
      <c r="AS1122" s="425"/>
      <c r="AT1122" s="426"/>
      <c r="AU1122" s="426"/>
    </row>
    <row r="1123" spans="1:47" x14ac:dyDescent="0.2">
      <c r="A1123" s="231">
        <v>2002</v>
      </c>
      <c r="B1123" s="232">
        <v>39</v>
      </c>
      <c r="C1123" s="417">
        <v>2.4157565499999998</v>
      </c>
      <c r="D1123" s="418">
        <v>0.89200979049999995</v>
      </c>
      <c r="E1123" s="419">
        <v>5.5683644566458117</v>
      </c>
      <c r="F1123" s="417">
        <v>0.23387026999999999</v>
      </c>
      <c r="G1123" s="418">
        <v>0.36834205549999999</v>
      </c>
      <c r="H1123" s="419">
        <v>1.3133573343552156</v>
      </c>
      <c r="I1123" s="417">
        <v>0.34408684</v>
      </c>
      <c r="J1123" s="418">
        <v>2.2081894425000002</v>
      </c>
      <c r="K1123" s="419">
        <v>6.1009918090841797</v>
      </c>
      <c r="L1123" s="420"/>
      <c r="M1123" s="421"/>
      <c r="N1123" s="419">
        <v>7.2664507579761816E-3</v>
      </c>
      <c r="O1123" s="417">
        <v>9.4809480000000002E-2</v>
      </c>
      <c r="P1123" s="418">
        <v>6.1641163499999999E-2</v>
      </c>
      <c r="Q1123" s="419">
        <v>0.30529706891662095</v>
      </c>
      <c r="R1123" s="425"/>
      <c r="S1123" s="426"/>
      <c r="T1123" s="419">
        <v>774.89661048983078</v>
      </c>
      <c r="U1123" s="417">
        <v>6.1297467071935155E-4</v>
      </c>
      <c r="V1123" s="418">
        <v>8.5430352921310362E-4</v>
      </c>
      <c r="W1123" s="419">
        <v>2.6470373688077076E-3</v>
      </c>
      <c r="X1123" s="417">
        <v>7.2521479229989872E-4</v>
      </c>
      <c r="Y1123" s="418">
        <v>1.0107279635258358E-3</v>
      </c>
      <c r="Z1123" s="419">
        <v>3.9529896733286564E-3</v>
      </c>
      <c r="AA1123" s="417">
        <v>2.8769625E-3</v>
      </c>
      <c r="AB1123" s="418">
        <v>6.4823910600000003E-3</v>
      </c>
      <c r="AC1123" s="419">
        <v>4.6400602677823012E-2</v>
      </c>
      <c r="AD1123" s="417">
        <v>8.1850209999999996E-4</v>
      </c>
      <c r="AE1123" s="418">
        <v>1.30761994E-3</v>
      </c>
      <c r="AF1123" s="419">
        <v>8.6405850992037434E-3</v>
      </c>
      <c r="AG1123" s="417">
        <v>4.6780633999999998E-3</v>
      </c>
      <c r="AH1123" s="418">
        <v>6.3858906200000001E-3</v>
      </c>
      <c r="AI1123" s="419">
        <v>1.0224441931560576E-2</v>
      </c>
      <c r="AJ1123" s="417">
        <v>2.1050660000000001E-3</v>
      </c>
      <c r="AK1123" s="418">
        <v>3.0308223850000001E-3</v>
      </c>
      <c r="AL1123" s="419">
        <v>3.8073885221092839E-3</v>
      </c>
      <c r="AM1123" s="417">
        <v>9.0285911999999999E-3</v>
      </c>
      <c r="AN1123" s="418">
        <v>1.8950911715000001E-2</v>
      </c>
      <c r="AO1123" s="419">
        <v>0.10207605902038101</v>
      </c>
      <c r="AP1123" s="417">
        <v>9.5109509999999994E-2</v>
      </c>
      <c r="AQ1123" s="418">
        <v>6.1846183999999998E-2</v>
      </c>
      <c r="AR1123" s="440">
        <v>6.1846183999999998E-2</v>
      </c>
      <c r="AS1123" s="425"/>
      <c r="AT1123" s="426"/>
      <c r="AU1123" s="426"/>
    </row>
    <row r="1124" spans="1:47" ht="13.5" thickBot="1" x14ac:dyDescent="0.25">
      <c r="A1124" s="233">
        <v>2002</v>
      </c>
      <c r="B1124" s="234">
        <v>40</v>
      </c>
      <c r="C1124" s="428">
        <v>2.4157565499999998</v>
      </c>
      <c r="D1124" s="429">
        <v>0.89200979049999995</v>
      </c>
      <c r="E1124" s="430">
        <v>5.5683644566458117</v>
      </c>
      <c r="F1124" s="428">
        <v>0.23387026999999999</v>
      </c>
      <c r="G1124" s="429">
        <v>0.36834205549999999</v>
      </c>
      <c r="H1124" s="430">
        <v>1.3133573343552156</v>
      </c>
      <c r="I1124" s="428">
        <v>0.34408684</v>
      </c>
      <c r="J1124" s="429">
        <v>2.2081894425000002</v>
      </c>
      <c r="K1124" s="430">
        <v>6.1009918090841797</v>
      </c>
      <c r="L1124" s="431"/>
      <c r="M1124" s="432"/>
      <c r="N1124" s="430">
        <v>7.2664507579761816E-3</v>
      </c>
      <c r="O1124" s="428">
        <v>9.4809480000000002E-2</v>
      </c>
      <c r="P1124" s="429">
        <v>6.1641163499999999E-2</v>
      </c>
      <c r="Q1124" s="430">
        <v>0.30529706891662095</v>
      </c>
      <c r="R1124" s="433"/>
      <c r="S1124" s="434"/>
      <c r="T1124" s="430">
        <v>774.89661048983078</v>
      </c>
      <c r="U1124" s="428">
        <v>6.1297467071935155E-4</v>
      </c>
      <c r="V1124" s="429">
        <v>8.5430352921310362E-4</v>
      </c>
      <c r="W1124" s="430">
        <v>2.6470373688077076E-3</v>
      </c>
      <c r="X1124" s="428">
        <v>7.2521479229989872E-4</v>
      </c>
      <c r="Y1124" s="429">
        <v>1.0107279635258358E-3</v>
      </c>
      <c r="Z1124" s="430">
        <v>3.9529896733286564E-3</v>
      </c>
      <c r="AA1124" s="428">
        <v>2.8769625E-3</v>
      </c>
      <c r="AB1124" s="429">
        <v>6.4823910600000003E-3</v>
      </c>
      <c r="AC1124" s="430">
        <v>4.6400602677823012E-2</v>
      </c>
      <c r="AD1124" s="428">
        <v>8.1850209999999996E-4</v>
      </c>
      <c r="AE1124" s="429">
        <v>1.30761994E-3</v>
      </c>
      <c r="AF1124" s="430">
        <v>8.6405850992037434E-3</v>
      </c>
      <c r="AG1124" s="428">
        <v>4.6780633999999998E-3</v>
      </c>
      <c r="AH1124" s="429">
        <v>6.3858906200000001E-3</v>
      </c>
      <c r="AI1124" s="430">
        <v>1.0224441931560576E-2</v>
      </c>
      <c r="AJ1124" s="428">
        <v>2.1050660000000001E-3</v>
      </c>
      <c r="AK1124" s="429">
        <v>3.0308223850000001E-3</v>
      </c>
      <c r="AL1124" s="430">
        <v>3.8073885221092839E-3</v>
      </c>
      <c r="AM1124" s="428">
        <v>9.0285911999999999E-3</v>
      </c>
      <c r="AN1124" s="429">
        <v>1.8950911715000001E-2</v>
      </c>
      <c r="AO1124" s="430">
        <v>0.10207605902038101</v>
      </c>
      <c r="AP1124" s="428">
        <v>9.5109509999999994E-2</v>
      </c>
      <c r="AQ1124" s="429">
        <v>6.1846183999999998E-2</v>
      </c>
      <c r="AR1124" s="441">
        <v>6.1846183999999998E-2</v>
      </c>
      <c r="AS1124" s="433"/>
      <c r="AT1124" s="434"/>
      <c r="AU1124" s="434"/>
    </row>
    <row r="1125" spans="1:47" x14ac:dyDescent="0.2">
      <c r="A1125" s="229">
        <v>2003</v>
      </c>
      <c r="B1125" s="230">
        <v>1</v>
      </c>
      <c r="C1125" s="409">
        <v>0.84374800999999999</v>
      </c>
      <c r="D1125" s="410">
        <v>0.5738906265</v>
      </c>
      <c r="E1125" s="436">
        <v>1.4910396356685538</v>
      </c>
      <c r="F1125" s="409">
        <v>5.0789630000000002E-2</v>
      </c>
      <c r="G1125" s="410">
        <v>0.140025702</v>
      </c>
      <c r="H1125" s="436">
        <v>0.36728173162277089</v>
      </c>
      <c r="I1125" s="409">
        <v>0.19197396999999999</v>
      </c>
      <c r="J1125" s="410">
        <v>2.0498079045000002</v>
      </c>
      <c r="K1125" s="436">
        <v>3.8035722875760709</v>
      </c>
      <c r="L1125" s="412"/>
      <c r="M1125" s="413"/>
      <c r="N1125" s="436">
        <v>5.8558908051501435E-2</v>
      </c>
      <c r="O1125" s="409">
        <v>9.7709770000000001E-2</v>
      </c>
      <c r="P1125" s="410">
        <v>6.7331732500000005E-2</v>
      </c>
      <c r="Q1125" s="436">
        <v>0.18516615548516227</v>
      </c>
      <c r="R1125" s="414"/>
      <c r="S1125" s="415"/>
      <c r="T1125" s="436">
        <v>758.50389100919131</v>
      </c>
      <c r="U1125" s="409">
        <v>6.1297467071935155E-4</v>
      </c>
      <c r="V1125" s="410">
        <v>8.5430352921310362E-4</v>
      </c>
      <c r="W1125" s="436">
        <v>2.7397751050517367E-3</v>
      </c>
      <c r="X1125" s="409">
        <v>7.2521479229989872E-4</v>
      </c>
      <c r="Y1125" s="410">
        <v>1.0107279635258358E-3</v>
      </c>
      <c r="Z1125" s="436">
        <v>2.9921241636810259E-3</v>
      </c>
      <c r="AA1125" s="409">
        <v>6.2477669999999998E-4</v>
      </c>
      <c r="AB1125" s="410">
        <v>3.5017798300000002E-3</v>
      </c>
      <c r="AC1125" s="436">
        <v>1.2975992945455123E-2</v>
      </c>
      <c r="AD1125" s="409">
        <v>1.7793139999999999E-4</v>
      </c>
      <c r="AE1125" s="410">
        <v>5.0693280999999999E-4</v>
      </c>
      <c r="AF1125" s="436">
        <v>2.4163515326287755E-3</v>
      </c>
      <c r="AG1125" s="409">
        <v>1.0156621999999999E-3</v>
      </c>
      <c r="AH1125" s="410">
        <v>1.90619904E-3</v>
      </c>
      <c r="AI1125" s="436">
        <v>2.8592826407083205E-3</v>
      </c>
      <c r="AJ1125" s="409">
        <v>4.5651820000000001E-4</v>
      </c>
      <c r="AK1125" s="410">
        <v>1.00110613E-3</v>
      </c>
      <c r="AL1125" s="436">
        <v>1.0647389739445034E-3</v>
      </c>
      <c r="AM1125" s="409">
        <v>1.9607012000000001E-3</v>
      </c>
      <c r="AN1125" s="410">
        <v>9.7197197400000004E-3</v>
      </c>
      <c r="AO1125" s="436">
        <v>2.8545701893763747E-2</v>
      </c>
      <c r="AP1125" s="409">
        <v>9.8009799999999994E-2</v>
      </c>
      <c r="AQ1125" s="410">
        <v>6.7536753000000005E-2</v>
      </c>
      <c r="AR1125" s="439">
        <v>6.7536753000000005E-2</v>
      </c>
      <c r="AS1125" s="414"/>
      <c r="AT1125" s="415"/>
      <c r="AU1125" s="415"/>
    </row>
    <row r="1126" spans="1:47" x14ac:dyDescent="0.2">
      <c r="A1126" s="231">
        <v>2003</v>
      </c>
      <c r="B1126" s="232">
        <v>2</v>
      </c>
      <c r="C1126" s="417">
        <v>0.89025968</v>
      </c>
      <c r="D1126" s="418">
        <v>0.58363403550000004</v>
      </c>
      <c r="E1126" s="437">
        <v>1.4922177648883526</v>
      </c>
      <c r="F1126" s="417">
        <v>5.7710780000000003E-2</v>
      </c>
      <c r="G1126" s="418">
        <v>0.148818279</v>
      </c>
      <c r="H1126" s="437">
        <v>0.36817164696190668</v>
      </c>
      <c r="I1126" s="417">
        <v>0.20054484</v>
      </c>
      <c r="J1126" s="418">
        <v>2.0607003865000002</v>
      </c>
      <c r="K1126" s="437">
        <v>3.8065800856137844</v>
      </c>
      <c r="L1126" s="420"/>
      <c r="M1126" s="421"/>
      <c r="N1126" s="437">
        <v>5.8588517555149738E-2</v>
      </c>
      <c r="O1126" s="417">
        <v>9.7709770000000001E-2</v>
      </c>
      <c r="P1126" s="418">
        <v>6.7331732500000005E-2</v>
      </c>
      <c r="Q1126" s="437">
        <v>0.18522808151876172</v>
      </c>
      <c r="R1126" s="422"/>
      <c r="S1126" s="423"/>
      <c r="T1126" s="437">
        <v>758.88665579507494</v>
      </c>
      <c r="U1126" s="417">
        <v>6.1297467071935155E-4</v>
      </c>
      <c r="V1126" s="418">
        <v>8.5430352921310362E-4</v>
      </c>
      <c r="W1126" s="437">
        <v>2.7463617627421118E-3</v>
      </c>
      <c r="X1126" s="417">
        <v>7.2521479229989872E-4</v>
      </c>
      <c r="Y1126" s="418">
        <v>1.0107279635258358E-3</v>
      </c>
      <c r="Z1126" s="437">
        <v>3.0009911342619112E-3</v>
      </c>
      <c r="AA1126" s="417">
        <v>7.0871080000000004E-4</v>
      </c>
      <c r="AB1126" s="418">
        <v>3.6226454700000001E-3</v>
      </c>
      <c r="AC1126" s="437">
        <v>1.3007438987122553E-2</v>
      </c>
      <c r="AD1126" s="417">
        <v>2.0149250000000001E-4</v>
      </c>
      <c r="AE1126" s="418">
        <v>5.3790000999999997E-4</v>
      </c>
      <c r="AF1126" s="437">
        <v>2.4222073301538422E-3</v>
      </c>
      <c r="AG1126" s="417">
        <v>1.1528735E-3</v>
      </c>
      <c r="AH1126" s="418">
        <v>2.075624845E-3</v>
      </c>
      <c r="AI1126" s="437">
        <v>2.8662083668858952E-3</v>
      </c>
      <c r="AJ1126" s="417">
        <v>5.1820719999999998E-4</v>
      </c>
      <c r="AK1126" s="418">
        <v>1.0783531E-3</v>
      </c>
      <c r="AL1126" s="437">
        <v>1.0673198261668432E-3</v>
      </c>
      <c r="AM1126" s="417">
        <v>2.2250243E-3</v>
      </c>
      <c r="AN1126" s="418">
        <v>1.008980365E-2</v>
      </c>
      <c r="AO1126" s="437">
        <v>2.8614850220239577E-2</v>
      </c>
      <c r="AP1126" s="417">
        <v>9.8009799999999994E-2</v>
      </c>
      <c r="AQ1126" s="418">
        <v>6.7536753000000005E-2</v>
      </c>
      <c r="AR1126" s="440">
        <v>6.7536753000000005E-2</v>
      </c>
      <c r="AS1126" s="422"/>
      <c r="AT1126" s="423"/>
      <c r="AU1126" s="423"/>
    </row>
    <row r="1127" spans="1:47" x14ac:dyDescent="0.2">
      <c r="A1127" s="231">
        <v>2003</v>
      </c>
      <c r="B1127" s="232">
        <v>3</v>
      </c>
      <c r="C1127" s="417">
        <v>0.94519976999999999</v>
      </c>
      <c r="D1127" s="418">
        <v>0.59504713300000001</v>
      </c>
      <c r="E1127" s="437">
        <v>1.4942567785356349</v>
      </c>
      <c r="F1127" s="417">
        <v>6.5412780000000004E-2</v>
      </c>
      <c r="G1127" s="418">
        <v>0.15862194399999999</v>
      </c>
      <c r="H1127" s="437">
        <v>0.36974214302881658</v>
      </c>
      <c r="I1127" s="417">
        <v>0.20983890999999999</v>
      </c>
      <c r="J1127" s="418">
        <v>2.072490782</v>
      </c>
      <c r="K1127" s="437">
        <v>3.8112513289553345</v>
      </c>
      <c r="L1127" s="420"/>
      <c r="M1127" s="421"/>
      <c r="N1127" s="437">
        <v>5.8628996406665815E-2</v>
      </c>
      <c r="O1127" s="417">
        <v>9.7709770000000001E-2</v>
      </c>
      <c r="P1127" s="418">
        <v>6.7331732500000005E-2</v>
      </c>
      <c r="Q1127" s="437">
        <v>0.18531626626024705</v>
      </c>
      <c r="R1127" s="422"/>
      <c r="S1127" s="423"/>
      <c r="T1127" s="437">
        <v>759.41150718868937</v>
      </c>
      <c r="U1127" s="417">
        <v>6.1297467071935155E-4</v>
      </c>
      <c r="V1127" s="418">
        <v>8.5430352921310362E-4</v>
      </c>
      <c r="W1127" s="437">
        <v>2.7580276033483887E-3</v>
      </c>
      <c r="X1127" s="417">
        <v>7.2521479229989872E-4</v>
      </c>
      <c r="Y1127" s="418">
        <v>1.0107279635258358E-3</v>
      </c>
      <c r="Z1127" s="437">
        <v>3.0166533332628576E-3</v>
      </c>
      <c r="AA1127" s="417">
        <v>8.0461379999999998E-4</v>
      </c>
      <c r="AB1127" s="418">
        <v>3.7592386199999999E-3</v>
      </c>
      <c r="AC1127" s="437">
        <v>1.3062908673594232E-2</v>
      </c>
      <c r="AD1127" s="417">
        <v>2.2928949999999999E-4</v>
      </c>
      <c r="AE1127" s="418">
        <v>5.7241722499999995E-4</v>
      </c>
      <c r="AF1127" s="437">
        <v>2.4325370800871702E-3</v>
      </c>
      <c r="AG1127" s="417">
        <v>1.3087875E-3</v>
      </c>
      <c r="AH1127" s="418">
        <v>2.2643536449999998E-3</v>
      </c>
      <c r="AI1127" s="437">
        <v>2.8784364740365507E-3</v>
      </c>
      <c r="AJ1127" s="417">
        <v>5.8928810000000002E-4</v>
      </c>
      <c r="AK1127" s="418">
        <v>1.1644829250000001E-3</v>
      </c>
      <c r="AL1127" s="437">
        <v>1.0718726213865726E-3</v>
      </c>
      <c r="AM1127" s="417">
        <v>2.5262506000000001E-3</v>
      </c>
      <c r="AN1127" s="418">
        <v>1.0506646810000001E-2</v>
      </c>
      <c r="AO1127" s="437">
        <v>2.8736942965264026E-2</v>
      </c>
      <c r="AP1127" s="417">
        <v>9.8009799999999994E-2</v>
      </c>
      <c r="AQ1127" s="418">
        <v>6.7536753000000005E-2</v>
      </c>
      <c r="AR1127" s="440">
        <v>6.7536753000000005E-2</v>
      </c>
      <c r="AS1127" s="422"/>
      <c r="AT1127" s="423"/>
      <c r="AU1127" s="423"/>
    </row>
    <row r="1128" spans="1:47" x14ac:dyDescent="0.2">
      <c r="A1128" s="231">
        <v>2003</v>
      </c>
      <c r="B1128" s="232">
        <v>4</v>
      </c>
      <c r="C1128" s="417">
        <v>1.0001023200000001</v>
      </c>
      <c r="D1128" s="418">
        <v>0.60610359400000002</v>
      </c>
      <c r="E1128" s="437">
        <v>1.4969112665238582</v>
      </c>
      <c r="F1128" s="417">
        <v>7.303888E-2</v>
      </c>
      <c r="G1128" s="418">
        <v>0.16802609099999999</v>
      </c>
      <c r="H1128" s="437">
        <v>0.37179264665668921</v>
      </c>
      <c r="I1128" s="417">
        <v>0.21880684</v>
      </c>
      <c r="J1128" s="418">
        <v>2.0834195185</v>
      </c>
      <c r="K1128" s="437">
        <v>3.8171200100705827</v>
      </c>
      <c r="L1128" s="420"/>
      <c r="M1128" s="421"/>
      <c r="N1128" s="437">
        <v>6.7705060961410404E-3</v>
      </c>
      <c r="O1128" s="417">
        <v>9.7709770000000001E-2</v>
      </c>
      <c r="P1128" s="418">
        <v>6.7331732500000005E-2</v>
      </c>
      <c r="Q1128" s="437">
        <v>0.18425982641683628</v>
      </c>
      <c r="R1128" s="422"/>
      <c r="S1128" s="423"/>
      <c r="T1128" s="437">
        <v>760.04235568562353</v>
      </c>
      <c r="U1128" s="417">
        <v>6.1297467071935155E-4</v>
      </c>
      <c r="V1128" s="418">
        <v>8.5430352921310362E-4</v>
      </c>
      <c r="W1128" s="437">
        <v>2.7732776688746148E-3</v>
      </c>
      <c r="X1128" s="417">
        <v>7.2521479229989872E-4</v>
      </c>
      <c r="Y1128" s="418">
        <v>1.0107279635258358E-3</v>
      </c>
      <c r="Z1128" s="437">
        <v>3.0370929721087762E-3</v>
      </c>
      <c r="AA1128" s="417">
        <v>8.9846700000000002E-4</v>
      </c>
      <c r="AB1128" s="418">
        <v>3.889148165E-3</v>
      </c>
      <c r="AC1128" s="437">
        <v>1.3135366961067221E-2</v>
      </c>
      <c r="AD1128" s="417">
        <v>2.5632319999999999E-4</v>
      </c>
      <c r="AE1128" s="418">
        <v>6.0531216499999999E-4</v>
      </c>
      <c r="AF1128" s="437">
        <v>2.4460299367984133E-3</v>
      </c>
      <c r="AG1128" s="417">
        <v>1.4615210999999999E-3</v>
      </c>
      <c r="AH1128" s="418">
        <v>2.4451196649999999E-3</v>
      </c>
      <c r="AI1128" s="437">
        <v>2.8943969669093868E-3</v>
      </c>
      <c r="AJ1128" s="417">
        <v>6.5723820000000005E-4</v>
      </c>
      <c r="AK1128" s="418">
        <v>1.2468638199999999E-3</v>
      </c>
      <c r="AL1128" s="437">
        <v>1.0778175212816806E-3</v>
      </c>
      <c r="AM1128" s="417">
        <v>2.8206435E-3</v>
      </c>
      <c r="AN1128" s="418">
        <v>1.090424945E-2</v>
      </c>
      <c r="AO1128" s="437">
        <v>2.8896240315830896E-2</v>
      </c>
      <c r="AP1128" s="417">
        <v>9.8009799999999994E-2</v>
      </c>
      <c r="AQ1128" s="418">
        <v>6.7536753000000005E-2</v>
      </c>
      <c r="AR1128" s="440">
        <v>6.7536753000000005E-2</v>
      </c>
      <c r="AS1128" s="422"/>
      <c r="AT1128" s="423"/>
      <c r="AU1128" s="423"/>
    </row>
    <row r="1129" spans="1:47" x14ac:dyDescent="0.2">
      <c r="A1129" s="231">
        <v>2003</v>
      </c>
      <c r="B1129" s="232">
        <v>5</v>
      </c>
      <c r="C1129" s="417">
        <v>1.0551174699999999</v>
      </c>
      <c r="D1129" s="418">
        <v>0.61693806849999999</v>
      </c>
      <c r="E1129" s="437">
        <v>3.5957268015551591</v>
      </c>
      <c r="F1129" s="417">
        <v>8.0646969999999998E-2</v>
      </c>
      <c r="G1129" s="418">
        <v>0.17706457549999999</v>
      </c>
      <c r="H1129" s="437">
        <v>0.82334600013964021</v>
      </c>
      <c r="I1129" s="417">
        <v>0.22734349000000001</v>
      </c>
      <c r="J1129" s="418">
        <v>2.093548159</v>
      </c>
      <c r="K1129" s="437">
        <v>3.8188855249670399</v>
      </c>
      <c r="L1129" s="420"/>
      <c r="M1129" s="421"/>
      <c r="N1129" s="437">
        <v>6.7730163151329325E-3</v>
      </c>
      <c r="O1129" s="417">
        <v>9.4809480000000002E-2</v>
      </c>
      <c r="P1129" s="418">
        <v>6.1641163499999999E-2</v>
      </c>
      <c r="Q1129" s="437">
        <v>0.26849895083132619</v>
      </c>
      <c r="R1129" s="422"/>
      <c r="S1129" s="423"/>
      <c r="T1129" s="437">
        <v>760.32336423962715</v>
      </c>
      <c r="U1129" s="417">
        <v>6.1297467071935155E-4</v>
      </c>
      <c r="V1129" s="418">
        <v>8.5430352921310362E-4</v>
      </c>
      <c r="W1129" s="437">
        <v>2.6082600889515816E-3</v>
      </c>
      <c r="X1129" s="417">
        <v>7.2521479229989872E-4</v>
      </c>
      <c r="Y1129" s="418">
        <v>1.0107279635258358E-3</v>
      </c>
      <c r="Z1129" s="437">
        <v>3.0556302087397617E-3</v>
      </c>
      <c r="AA1129" s="417">
        <v>9.9177279999999998E-4</v>
      </c>
      <c r="AB1129" s="418">
        <v>4.0131841850000001E-3</v>
      </c>
      <c r="AC1129" s="437">
        <v>2.9088595753069751E-2</v>
      </c>
      <c r="AD1129" s="417">
        <v>2.8235679999999999E-4</v>
      </c>
      <c r="AE1129" s="418">
        <v>6.3699856999999995E-4</v>
      </c>
      <c r="AF1129" s="437">
        <v>5.4168060915255924E-3</v>
      </c>
      <c r="AG1129" s="417">
        <v>1.6125721000000001E-3</v>
      </c>
      <c r="AH1129" s="418">
        <v>2.6190729099999999E-3</v>
      </c>
      <c r="AI1129" s="437">
        <v>6.4097221217401575E-3</v>
      </c>
      <c r="AJ1129" s="417">
        <v>7.2563650000000005E-4</v>
      </c>
      <c r="AK1129" s="418">
        <v>1.326436515E-3</v>
      </c>
      <c r="AL1129" s="437">
        <v>2.3868535717472693E-3</v>
      </c>
      <c r="AM1129" s="417">
        <v>3.1115749000000001E-3</v>
      </c>
      <c r="AN1129" s="418">
        <v>1.1284417454999999E-2</v>
      </c>
      <c r="AO1129" s="437">
        <v>6.3991668539239849E-2</v>
      </c>
      <c r="AP1129" s="417">
        <v>9.5109509999999994E-2</v>
      </c>
      <c r="AQ1129" s="418">
        <v>6.1846183999999998E-2</v>
      </c>
      <c r="AR1129" s="440">
        <v>6.1846183999999998E-2</v>
      </c>
      <c r="AS1129" s="422"/>
      <c r="AT1129" s="423"/>
      <c r="AU1129" s="423"/>
    </row>
    <row r="1130" spans="1:47" x14ac:dyDescent="0.2">
      <c r="A1130" s="231">
        <v>2003</v>
      </c>
      <c r="B1130" s="232">
        <v>6</v>
      </c>
      <c r="C1130" s="417">
        <v>1.1104554</v>
      </c>
      <c r="D1130" s="418">
        <v>0.62753392050000001</v>
      </c>
      <c r="E1130" s="437">
        <v>3.6001389430128503</v>
      </c>
      <c r="F1130" s="417">
        <v>8.7979160000000001E-2</v>
      </c>
      <c r="G1130" s="418">
        <v>0.185814744</v>
      </c>
      <c r="H1130" s="437">
        <v>0.82676309884865085</v>
      </c>
      <c r="I1130" s="417">
        <v>0.23558559000000001</v>
      </c>
      <c r="J1130" s="418">
        <v>2.1029727094999999</v>
      </c>
      <c r="K1130" s="437">
        <v>3.8281025561124942</v>
      </c>
      <c r="L1130" s="420"/>
      <c r="M1130" s="421"/>
      <c r="N1130" s="437">
        <v>6.7812465097894115E-3</v>
      </c>
      <c r="O1130" s="417">
        <v>9.4809480000000002E-2</v>
      </c>
      <c r="P1130" s="418">
        <v>6.1641163499999999E-2</v>
      </c>
      <c r="Q1130" s="437">
        <v>0.26866267092763563</v>
      </c>
      <c r="R1130" s="422"/>
      <c r="S1130" s="423"/>
      <c r="T1130" s="437">
        <v>761.24858289039901</v>
      </c>
      <c r="U1130" s="417">
        <v>6.1297467071935155E-4</v>
      </c>
      <c r="V1130" s="418">
        <v>8.5430352921310362E-4</v>
      </c>
      <c r="W1130" s="437">
        <v>2.6191882759200699E-3</v>
      </c>
      <c r="X1130" s="417">
        <v>7.2521479229989872E-4</v>
      </c>
      <c r="Y1130" s="418">
        <v>1.0107279635258358E-3</v>
      </c>
      <c r="Z1130" s="437">
        <v>3.0895032967772321E-3</v>
      </c>
      <c r="AA1130" s="417">
        <v>1.0828425E-3</v>
      </c>
      <c r="AB1130" s="418">
        <v>4.1325308E-3</v>
      </c>
      <c r="AC1130" s="437">
        <v>2.9209352974668638E-2</v>
      </c>
      <c r="AD1130" s="417">
        <v>3.0741999999999998E-4</v>
      </c>
      <c r="AE1130" s="418">
        <v>6.6778563500000001E-4</v>
      </c>
      <c r="AF1130" s="437">
        <v>5.439281808601897E-3</v>
      </c>
      <c r="AG1130" s="417">
        <v>1.7603419E-3</v>
      </c>
      <c r="AH1130" s="418">
        <v>2.7875194200000001E-3</v>
      </c>
      <c r="AI1130" s="437">
        <v>6.4363314247628325E-3</v>
      </c>
      <c r="AJ1130" s="417">
        <v>7.9243599999999999E-4</v>
      </c>
      <c r="AK1130" s="418">
        <v>1.40332065E-3</v>
      </c>
      <c r="AL1130" s="437">
        <v>2.3967644360997102E-3</v>
      </c>
      <c r="AM1130" s="417">
        <v>3.3976729999999999E-3</v>
      </c>
      <c r="AN1130" s="418">
        <v>1.1650085325E-2</v>
      </c>
      <c r="AO1130" s="437">
        <v>6.425728236266233E-2</v>
      </c>
      <c r="AP1130" s="417">
        <v>9.5109509999999994E-2</v>
      </c>
      <c r="AQ1130" s="418">
        <v>6.1846183999999998E-2</v>
      </c>
      <c r="AR1130" s="440">
        <v>6.1846183999999998E-2</v>
      </c>
      <c r="AS1130" s="422"/>
      <c r="AT1130" s="423"/>
      <c r="AU1130" s="423"/>
    </row>
    <row r="1131" spans="1:47" x14ac:dyDescent="0.2">
      <c r="A1131" s="231">
        <v>2003</v>
      </c>
      <c r="B1131" s="232">
        <v>7</v>
      </c>
      <c r="C1131" s="417">
        <v>1.16612907</v>
      </c>
      <c r="D1131" s="418">
        <v>0.63802528599999997</v>
      </c>
      <c r="E1131" s="437">
        <v>3.6013367960433924</v>
      </c>
      <c r="F1131" s="417">
        <v>9.5432039999999996E-2</v>
      </c>
      <c r="G1131" s="418">
        <v>0.194297724</v>
      </c>
      <c r="H1131" s="437">
        <v>0.82766108832370699</v>
      </c>
      <c r="I1131" s="417">
        <v>0.24332765000000001</v>
      </c>
      <c r="J1131" s="418">
        <v>2.1117441705000002</v>
      </c>
      <c r="K1131" s="437">
        <v>3.8307954311146593</v>
      </c>
      <c r="L1131" s="420"/>
      <c r="M1131" s="421"/>
      <c r="N1131" s="437">
        <v>6.7839990212900389E-3</v>
      </c>
      <c r="O1131" s="417">
        <v>9.4809480000000002E-2</v>
      </c>
      <c r="P1131" s="418">
        <v>6.1641163499999999E-2</v>
      </c>
      <c r="Q1131" s="437">
        <v>0.26871949967208081</v>
      </c>
      <c r="R1131" s="422"/>
      <c r="S1131" s="423"/>
      <c r="T1131" s="437">
        <v>761.55667978397594</v>
      </c>
      <c r="U1131" s="417">
        <v>6.1297467071935155E-4</v>
      </c>
      <c r="V1131" s="418">
        <v>8.5430352921310362E-4</v>
      </c>
      <c r="W1131" s="437">
        <v>2.6221194931857535E-3</v>
      </c>
      <c r="X1131" s="417">
        <v>7.2521479229989872E-4</v>
      </c>
      <c r="Y1131" s="418">
        <v>1.0107279635258358E-3</v>
      </c>
      <c r="Z1131" s="437">
        <v>3.0983966323882206E-3</v>
      </c>
      <c r="AA1131" s="417">
        <v>1.1723648E-3</v>
      </c>
      <c r="AB1131" s="418">
        <v>4.2475237049999998E-3</v>
      </c>
      <c r="AC1131" s="437">
        <v>2.9241063145375591E-2</v>
      </c>
      <c r="AD1131" s="417">
        <v>3.3419249999999998E-4</v>
      </c>
      <c r="AE1131" s="418">
        <v>6.9756529500000005E-4</v>
      </c>
      <c r="AF1131" s="437">
        <v>5.4451932200885091E-3</v>
      </c>
      <c r="AG1131" s="417">
        <v>1.9068009E-3</v>
      </c>
      <c r="AH1131" s="418">
        <v>2.9516995750000002E-3</v>
      </c>
      <c r="AI1131" s="437">
        <v>6.4433179575137216E-3</v>
      </c>
      <c r="AJ1131" s="417">
        <v>8.5815619999999996E-4</v>
      </c>
      <c r="AK1131" s="418">
        <v>1.47782774E-3</v>
      </c>
      <c r="AL1131" s="437">
        <v>2.3993653676489461E-3</v>
      </c>
      <c r="AM1131" s="417">
        <v>3.6804402000000002E-3</v>
      </c>
      <c r="AN1131" s="418">
        <v>1.2004117965E-2</v>
      </c>
      <c r="AO1131" s="437">
        <v>6.4327042407962789E-2</v>
      </c>
      <c r="AP1131" s="417">
        <v>9.5109509999999994E-2</v>
      </c>
      <c r="AQ1131" s="418">
        <v>6.1846183999999998E-2</v>
      </c>
      <c r="AR1131" s="440">
        <v>6.1846183999999998E-2</v>
      </c>
      <c r="AS1131" s="422"/>
      <c r="AT1131" s="423"/>
      <c r="AU1131" s="423"/>
    </row>
    <row r="1132" spans="1:47" x14ac:dyDescent="0.2">
      <c r="A1132" s="231">
        <v>2003</v>
      </c>
      <c r="B1132" s="232">
        <v>8</v>
      </c>
      <c r="C1132" s="417">
        <v>1.2224103099999999</v>
      </c>
      <c r="D1132" s="418">
        <v>0.64846846849999995</v>
      </c>
      <c r="E1132" s="437">
        <v>3.6005249197079277</v>
      </c>
      <c r="F1132" s="417">
        <v>0.10261199</v>
      </c>
      <c r="G1132" s="418">
        <v>0.20257894400000001</v>
      </c>
      <c r="H1132" s="437">
        <v>0.82697261394350507</v>
      </c>
      <c r="I1132" s="417">
        <v>0.25087516999999998</v>
      </c>
      <c r="J1132" s="418">
        <v>2.119886669</v>
      </c>
      <c r="K1132" s="437">
        <v>3.8294201459527852</v>
      </c>
      <c r="L1132" s="420"/>
      <c r="M1132" s="421"/>
      <c r="N1132" s="437">
        <v>6.7833799227031231E-3</v>
      </c>
      <c r="O1132" s="417">
        <v>9.4809480000000002E-2</v>
      </c>
      <c r="P1132" s="418">
        <v>6.1641163499999999E-2</v>
      </c>
      <c r="Q1132" s="437">
        <v>0.26871194006656063</v>
      </c>
      <c r="R1132" s="422"/>
      <c r="S1132" s="423"/>
      <c r="T1132" s="437">
        <v>761.48788853707219</v>
      </c>
      <c r="U1132" s="417">
        <v>6.1297467071935155E-4</v>
      </c>
      <c r="V1132" s="418">
        <v>8.5430352921310362E-4</v>
      </c>
      <c r="W1132" s="437">
        <v>2.620033201806832E-3</v>
      </c>
      <c r="X1132" s="417">
        <v>7.2521479229989872E-4</v>
      </c>
      <c r="Y1132" s="418">
        <v>1.0107279635258358E-3</v>
      </c>
      <c r="Z1132" s="437">
        <v>3.0915392070015885E-3</v>
      </c>
      <c r="AA1132" s="417">
        <v>1.2619679E-3</v>
      </c>
      <c r="AB1132" s="418">
        <v>4.3597886750000002E-3</v>
      </c>
      <c r="AC1132" s="437">
        <v>2.9216767859579659E-2</v>
      </c>
      <c r="AD1132" s="417">
        <v>3.5883440000000001E-4</v>
      </c>
      <c r="AE1132" s="418">
        <v>7.2671718500000001E-4</v>
      </c>
      <c r="AF1132" s="437">
        <v>5.4406684982618607E-3</v>
      </c>
      <c r="AG1132" s="417">
        <v>2.0522101000000001E-3</v>
      </c>
      <c r="AH1132" s="418">
        <v>3.1127549499999998E-3</v>
      </c>
      <c r="AI1132" s="437">
        <v>6.4379637963359153E-3</v>
      </c>
      <c r="AJ1132" s="417">
        <v>9.2377539999999997E-4</v>
      </c>
      <c r="AK1132" s="418">
        <v>1.55110301E-3</v>
      </c>
      <c r="AL1132" s="437">
        <v>2.3973740091451784E-3</v>
      </c>
      <c r="AM1132" s="417">
        <v>3.9608467999999999E-3</v>
      </c>
      <c r="AN1132" s="418">
        <v>1.2348702289999999E-2</v>
      </c>
      <c r="AO1132" s="437">
        <v>6.4273500292580943E-2</v>
      </c>
      <c r="AP1132" s="417">
        <v>9.5109509999999994E-2</v>
      </c>
      <c r="AQ1132" s="418">
        <v>6.1846183999999998E-2</v>
      </c>
      <c r="AR1132" s="440">
        <v>6.1846183999999998E-2</v>
      </c>
      <c r="AS1132" s="422"/>
      <c r="AT1132" s="423"/>
      <c r="AU1132" s="423"/>
    </row>
    <row r="1133" spans="1:47" x14ac:dyDescent="0.2">
      <c r="A1133" s="231">
        <v>2003</v>
      </c>
      <c r="B1133" s="232">
        <v>9</v>
      </c>
      <c r="C1133" s="417">
        <v>1.27947159</v>
      </c>
      <c r="D1133" s="418">
        <v>0.65891814049999997</v>
      </c>
      <c r="E1133" s="437">
        <v>3.5980272455963234</v>
      </c>
      <c r="F1133" s="417">
        <v>0.10976285</v>
      </c>
      <c r="G1133" s="418">
        <v>0.21074734949999999</v>
      </c>
      <c r="H1133" s="437">
        <v>0.8298554291026633</v>
      </c>
      <c r="I1133" s="417">
        <v>0.25808843999999997</v>
      </c>
      <c r="J1133" s="418">
        <v>2.127492084</v>
      </c>
      <c r="K1133" s="437">
        <v>3.8346072060798608</v>
      </c>
      <c r="L1133" s="420"/>
      <c r="M1133" s="421"/>
      <c r="N1133" s="437">
        <v>6.7886236554795757E-3</v>
      </c>
      <c r="O1133" s="417">
        <v>9.4809480000000002E-2</v>
      </c>
      <c r="P1133" s="418">
        <v>6.1641163499999999E-2</v>
      </c>
      <c r="Q1133" s="437">
        <v>0.26886606920898121</v>
      </c>
      <c r="R1133" s="422"/>
      <c r="S1133" s="423"/>
      <c r="T1133" s="437">
        <v>762.0761222755508</v>
      </c>
      <c r="U1133" s="417">
        <v>6.1297467071935155E-4</v>
      </c>
      <c r="V1133" s="418">
        <v>8.5430352921310362E-4</v>
      </c>
      <c r="W1133" s="437">
        <v>2.6306982834859989E-3</v>
      </c>
      <c r="X1133" s="417">
        <v>7.2521479229989872E-4</v>
      </c>
      <c r="Y1133" s="418">
        <v>1.0107279635258358E-3</v>
      </c>
      <c r="Z1133" s="437">
        <v>3.1236035707625145E-3</v>
      </c>
      <c r="AA1133" s="417">
        <v>1.3511793E-3</v>
      </c>
      <c r="AB1133" s="418">
        <v>4.4693512050000004E-3</v>
      </c>
      <c r="AC1133" s="437">
        <v>2.9318648937654464E-2</v>
      </c>
      <c r="AD1133" s="417">
        <v>3.8494879999999998E-4</v>
      </c>
      <c r="AE1133" s="418">
        <v>7.5537217999999996E-4</v>
      </c>
      <c r="AF1133" s="437">
        <v>5.4596329253128505E-3</v>
      </c>
      <c r="AG1133" s="417">
        <v>2.1971266E-3</v>
      </c>
      <c r="AH1133" s="418">
        <v>3.2710746300000002E-3</v>
      </c>
      <c r="AI1133" s="437">
        <v>6.4604080416848899E-3</v>
      </c>
      <c r="AJ1133" s="417">
        <v>9.8863120000000008E-4</v>
      </c>
      <c r="AK1133" s="418">
        <v>1.6233125149999999E-3</v>
      </c>
      <c r="AL1133" s="437">
        <v>2.4057295646753257E-3</v>
      </c>
      <c r="AM1133" s="417">
        <v>4.2387108999999996E-3</v>
      </c>
      <c r="AN1133" s="418">
        <v>1.2685808850000001E-2</v>
      </c>
      <c r="AO1133" s="437">
        <v>6.4497641573649678E-2</v>
      </c>
      <c r="AP1133" s="417">
        <v>9.5109509999999994E-2</v>
      </c>
      <c r="AQ1133" s="418">
        <v>6.1846183999999998E-2</v>
      </c>
      <c r="AR1133" s="440">
        <v>6.1846183999999998E-2</v>
      </c>
      <c r="AS1133" s="422"/>
      <c r="AT1133" s="423"/>
      <c r="AU1133" s="423"/>
    </row>
    <row r="1134" spans="1:47" x14ac:dyDescent="0.2">
      <c r="A1134" s="231">
        <v>2003</v>
      </c>
      <c r="B1134" s="232">
        <v>10</v>
      </c>
      <c r="C1134" s="417">
        <v>1.3372635799999999</v>
      </c>
      <c r="D1134" s="418">
        <v>0.66947030799999996</v>
      </c>
      <c r="E1134" s="437">
        <v>3.6009439201608071</v>
      </c>
      <c r="F1134" s="417">
        <v>0.11700876</v>
      </c>
      <c r="G1134" s="418">
        <v>0.21880922150000001</v>
      </c>
      <c r="H1134" s="437">
        <v>0.83216221129375401</v>
      </c>
      <c r="I1134" s="417">
        <v>0.26490465000000002</v>
      </c>
      <c r="J1134" s="418">
        <v>2.1345996789999999</v>
      </c>
      <c r="K1134" s="437">
        <v>3.8405231512633837</v>
      </c>
      <c r="L1134" s="420"/>
      <c r="M1134" s="421"/>
      <c r="N1134" s="437">
        <v>6.7935120866120021E-3</v>
      </c>
      <c r="O1134" s="417">
        <v>9.4809480000000002E-2</v>
      </c>
      <c r="P1134" s="418">
        <v>6.1641163499999999E-2</v>
      </c>
      <c r="Q1134" s="437">
        <v>0.26896056779532357</v>
      </c>
      <c r="R1134" s="422"/>
      <c r="S1134" s="423"/>
      <c r="T1134" s="437">
        <v>762.62467531062225</v>
      </c>
      <c r="U1134" s="417">
        <v>6.1297467071935155E-4</v>
      </c>
      <c r="V1134" s="418">
        <v>8.5430352921310362E-4</v>
      </c>
      <c r="W1134" s="437">
        <v>2.6380131746209226E-3</v>
      </c>
      <c r="X1134" s="417">
        <v>7.2521479229989872E-4</v>
      </c>
      <c r="Y1134" s="418">
        <v>1.0107279635258358E-3</v>
      </c>
      <c r="Z1134" s="437">
        <v>3.1465042786086059E-3</v>
      </c>
      <c r="AA1134" s="417">
        <v>1.4387874000000001E-3</v>
      </c>
      <c r="AB1134" s="418">
        <v>4.5768681699999997E-3</v>
      </c>
      <c r="AC1134" s="437">
        <v>2.9400126706793053E-2</v>
      </c>
      <c r="AD1134" s="417">
        <v>4.0896230000000001E-4</v>
      </c>
      <c r="AE1134" s="418">
        <v>7.8371240000000002E-4</v>
      </c>
      <c r="AF1134" s="437">
        <v>5.4748138450487734E-3</v>
      </c>
      <c r="AG1134" s="417">
        <v>2.3398628000000001E-3</v>
      </c>
      <c r="AH1134" s="418">
        <v>3.4286577000000001E-3</v>
      </c>
      <c r="AI1134" s="437">
        <v>6.4783633859620817E-3</v>
      </c>
      <c r="AJ1134" s="417">
        <v>1.0530702E-3</v>
      </c>
      <c r="AK1134" s="418">
        <v>1.6947555850000001E-3</v>
      </c>
      <c r="AL1134" s="437">
        <v>2.4124134486456189E-3</v>
      </c>
      <c r="AM1134" s="417">
        <v>4.5163449999999997E-3</v>
      </c>
      <c r="AN1134" s="418">
        <v>1.30180438E-2</v>
      </c>
      <c r="AO1134" s="437">
        <v>6.4676957890988873E-2</v>
      </c>
      <c r="AP1134" s="417">
        <v>9.5109509999999994E-2</v>
      </c>
      <c r="AQ1134" s="418">
        <v>6.1846183999999998E-2</v>
      </c>
      <c r="AR1134" s="440">
        <v>6.1846183999999998E-2</v>
      </c>
      <c r="AS1134" s="422"/>
      <c r="AT1134" s="423"/>
      <c r="AU1134" s="423"/>
    </row>
    <row r="1135" spans="1:47" x14ac:dyDescent="0.2">
      <c r="A1135" s="231">
        <v>2003</v>
      </c>
      <c r="B1135" s="232">
        <v>11</v>
      </c>
      <c r="C1135" s="417">
        <v>1.39609889</v>
      </c>
      <c r="D1135" s="418">
        <v>0.68018411099999998</v>
      </c>
      <c r="E1135" s="437">
        <v>3.6057457015353784</v>
      </c>
      <c r="F1135" s="417">
        <v>0.12421036000000001</v>
      </c>
      <c r="G1135" s="418">
        <v>0.22687443800000001</v>
      </c>
      <c r="H1135" s="437">
        <v>0.83593439458341667</v>
      </c>
      <c r="I1135" s="417">
        <v>0.27156053000000002</v>
      </c>
      <c r="J1135" s="418">
        <v>2.1412849719999998</v>
      </c>
      <c r="K1135" s="437">
        <v>3.8502055862157509</v>
      </c>
      <c r="L1135" s="420"/>
      <c r="M1135" s="421"/>
      <c r="N1135" s="437">
        <v>6.801539104358531E-3</v>
      </c>
      <c r="O1135" s="417">
        <v>9.4809480000000002E-2</v>
      </c>
      <c r="P1135" s="418">
        <v>6.1641163499999999E-2</v>
      </c>
      <c r="Q1135" s="437">
        <v>0.2691153127964393</v>
      </c>
      <c r="R1135" s="422"/>
      <c r="S1135" s="423"/>
      <c r="T1135" s="437">
        <v>763.52494618035257</v>
      </c>
      <c r="U1135" s="417">
        <v>6.1297467071935155E-4</v>
      </c>
      <c r="V1135" s="418">
        <v>8.5430352921310362E-4</v>
      </c>
      <c r="W1135" s="437">
        <v>2.6512674461058416E-3</v>
      </c>
      <c r="X1135" s="417">
        <v>7.2521479229989872E-4</v>
      </c>
      <c r="Y1135" s="418">
        <v>1.0107279635258358E-3</v>
      </c>
      <c r="Z1135" s="437">
        <v>3.1839600255858256E-3</v>
      </c>
      <c r="AA1135" s="417">
        <v>1.5273162E-3</v>
      </c>
      <c r="AB1135" s="418">
        <v>4.6837185099999996E-3</v>
      </c>
      <c r="AC1135" s="437">
        <v>2.95334214336316E-2</v>
      </c>
      <c r="AD1135" s="417">
        <v>4.3468510000000001E-4</v>
      </c>
      <c r="AE1135" s="418">
        <v>8.1208394000000005E-4</v>
      </c>
      <c r="AF1135" s="437">
        <v>5.4996224789593262E-3</v>
      </c>
      <c r="AG1135" s="417">
        <v>2.4838912999999999E-3</v>
      </c>
      <c r="AH1135" s="418">
        <v>3.5857995650000001E-3</v>
      </c>
      <c r="AI1135" s="437">
        <v>6.5077334147219373E-3</v>
      </c>
      <c r="AJ1135" s="417">
        <v>1.1175342E-3</v>
      </c>
      <c r="AK1135" s="418">
        <v>1.7660611900000001E-3</v>
      </c>
      <c r="AL1135" s="437">
        <v>2.4233508888552636E-3</v>
      </c>
      <c r="AM1135" s="417">
        <v>4.7935924000000003E-3</v>
      </c>
      <c r="AN1135" s="418">
        <v>1.3347204394999999E-2</v>
      </c>
      <c r="AO1135" s="437">
        <v>6.4970105507715856E-2</v>
      </c>
      <c r="AP1135" s="417">
        <v>9.5109509999999994E-2</v>
      </c>
      <c r="AQ1135" s="418">
        <v>6.1846183999999998E-2</v>
      </c>
      <c r="AR1135" s="440">
        <v>6.1846183999999998E-2</v>
      </c>
      <c r="AS1135" s="422"/>
      <c r="AT1135" s="423"/>
      <c r="AU1135" s="423"/>
    </row>
    <row r="1136" spans="1:47" x14ac:dyDescent="0.2">
      <c r="A1136" s="231">
        <v>2003</v>
      </c>
      <c r="B1136" s="232">
        <v>12</v>
      </c>
      <c r="C1136" s="417">
        <v>1.4561091100000001</v>
      </c>
      <c r="D1136" s="418">
        <v>0.69114681749999995</v>
      </c>
      <c r="E1136" s="437">
        <v>3.486848311600637</v>
      </c>
      <c r="F1136" s="417">
        <v>0.13135129000000001</v>
      </c>
      <c r="G1136" s="418">
        <v>0.2349412045</v>
      </c>
      <c r="H1136" s="437">
        <v>0.81079787053503405</v>
      </c>
      <c r="I1136" s="417">
        <v>0.27793194999999998</v>
      </c>
      <c r="J1136" s="418">
        <v>2.1475321644999998</v>
      </c>
      <c r="K1136" s="437">
        <v>3.8829551783359513</v>
      </c>
      <c r="L1136" s="420"/>
      <c r="M1136" s="421"/>
      <c r="N1136" s="437">
        <v>7.134017602433501E-3</v>
      </c>
      <c r="O1136" s="417">
        <v>9.4809480000000002E-2</v>
      </c>
      <c r="P1136" s="418">
        <v>6.1641163499999999E-2</v>
      </c>
      <c r="Q1136" s="437">
        <v>0.25867745113024748</v>
      </c>
      <c r="R1136" s="422"/>
      <c r="S1136" s="423"/>
      <c r="T1136" s="437">
        <v>760.77372821695576</v>
      </c>
      <c r="U1136" s="417">
        <v>6.1297467071935155E-4</v>
      </c>
      <c r="V1136" s="418">
        <v>8.5430352921310362E-4</v>
      </c>
      <c r="W1136" s="437">
        <v>2.5715423047472192E-3</v>
      </c>
      <c r="X1136" s="417">
        <v>7.2521479229989872E-4</v>
      </c>
      <c r="Y1136" s="418">
        <v>1.0107279635258358E-3</v>
      </c>
      <c r="Z1136" s="437">
        <v>3.2285006540823673E-3</v>
      </c>
      <c r="AA1136" s="417">
        <v>1.6154578000000001E-3</v>
      </c>
      <c r="AB1136" s="418">
        <v>4.7901132449999998E-3</v>
      </c>
      <c r="AC1136" s="437">
        <v>2.8645258527369013E-2</v>
      </c>
      <c r="AD1136" s="417">
        <v>4.5956799999999999E-4</v>
      </c>
      <c r="AE1136" s="418">
        <v>8.4018545500000005E-4</v>
      </c>
      <c r="AF1136" s="437">
        <v>5.3342477373084386E-3</v>
      </c>
      <c r="AG1136" s="417">
        <v>2.6277134E-3</v>
      </c>
      <c r="AH1136" s="418">
        <v>3.7439842849999998E-3</v>
      </c>
      <c r="AI1136" s="437">
        <v>6.3120397606557634E-3</v>
      </c>
      <c r="AJ1136" s="417">
        <v>1.1820836E-3</v>
      </c>
      <c r="AK1136" s="418">
        <v>1.8379255750000001E-3</v>
      </c>
      <c r="AL1136" s="437">
        <v>2.350481270259479E-3</v>
      </c>
      <c r="AM1136" s="417">
        <v>5.0700824000000002E-3</v>
      </c>
      <c r="AN1136" s="418">
        <v>1.3676089095E-2</v>
      </c>
      <c r="AO1136" s="437">
        <v>6.3016349205119185E-2</v>
      </c>
      <c r="AP1136" s="417">
        <v>9.5109509999999994E-2</v>
      </c>
      <c r="AQ1136" s="418">
        <v>6.1846183999999998E-2</v>
      </c>
      <c r="AR1136" s="440">
        <v>6.1846183999999998E-2</v>
      </c>
      <c r="AS1136" s="422"/>
      <c r="AT1136" s="423"/>
      <c r="AU1136" s="423"/>
    </row>
    <row r="1137" spans="1:47" x14ac:dyDescent="0.2">
      <c r="A1137" s="231">
        <v>2003</v>
      </c>
      <c r="B1137" s="232">
        <v>13</v>
      </c>
      <c r="C1137" s="417">
        <v>1.5173002799999999</v>
      </c>
      <c r="D1137" s="418">
        <v>0.70238278700000001</v>
      </c>
      <c r="E1137" s="437">
        <v>3.4928898287520016</v>
      </c>
      <c r="F1137" s="417">
        <v>0.13858212</v>
      </c>
      <c r="G1137" s="418">
        <v>0.243094909</v>
      </c>
      <c r="H1137" s="437">
        <v>0.81555671803521956</v>
      </c>
      <c r="I1137" s="417">
        <v>0.28405652999999997</v>
      </c>
      <c r="J1137" s="418">
        <v>2.1534151979999998</v>
      </c>
      <c r="K1137" s="437">
        <v>3.8956708265154156</v>
      </c>
      <c r="L1137" s="420"/>
      <c r="M1137" s="421"/>
      <c r="N1137" s="437">
        <v>7.144990708211927E-3</v>
      </c>
      <c r="O1137" s="417">
        <v>9.4809480000000002E-2</v>
      </c>
      <c r="P1137" s="418">
        <v>6.1641163499999999E-2</v>
      </c>
      <c r="Q1137" s="437">
        <v>0.25887058512324862</v>
      </c>
      <c r="R1137" s="422"/>
      <c r="S1137" s="423"/>
      <c r="T1137" s="437">
        <v>761.94262806996937</v>
      </c>
      <c r="U1137" s="417">
        <v>6.1297467071935155E-4</v>
      </c>
      <c r="V1137" s="418">
        <v>8.5430352921310362E-4</v>
      </c>
      <c r="W1137" s="437">
        <v>2.5866364573618639E-3</v>
      </c>
      <c r="X1137" s="417">
        <v>7.2521479229989872E-4</v>
      </c>
      <c r="Y1137" s="418">
        <v>1.0107279635258358E-3</v>
      </c>
      <c r="Z1137" s="437">
        <v>3.2774649165416701E-3</v>
      </c>
      <c r="AA1137" s="417">
        <v>1.7048359999999999E-3</v>
      </c>
      <c r="AB1137" s="418">
        <v>4.8968850049999997E-3</v>
      </c>
      <c r="AC1137" s="437">
        <v>2.8813450825203819E-2</v>
      </c>
      <c r="AD1137" s="417">
        <v>4.8516020000000001E-4</v>
      </c>
      <c r="AE1137" s="418">
        <v>8.6891934500000004E-4</v>
      </c>
      <c r="AF1137" s="437">
        <v>5.3655559168901594E-3</v>
      </c>
      <c r="AG1137" s="417">
        <v>2.7708277999999999E-3</v>
      </c>
      <c r="AH1137" s="418">
        <v>3.9037828900000001E-3</v>
      </c>
      <c r="AI1137" s="437">
        <v>6.3490940480702279E-3</v>
      </c>
      <c r="AJ1137" s="417">
        <v>1.2468399999999999E-3</v>
      </c>
      <c r="AK1137" s="418">
        <v>1.91031026E-3</v>
      </c>
      <c r="AL1137" s="437">
        <v>2.3642761113733465E-3</v>
      </c>
      <c r="AM1137" s="417">
        <v>5.3491605999999997E-3</v>
      </c>
      <c r="AN1137" s="418">
        <v>1.400654309E-2</v>
      </c>
      <c r="AO1137" s="437">
        <v>6.3386364026100872E-2</v>
      </c>
      <c r="AP1137" s="417">
        <v>9.5109509999999994E-2</v>
      </c>
      <c r="AQ1137" s="418">
        <v>6.1846183999999998E-2</v>
      </c>
      <c r="AR1137" s="440">
        <v>6.1846183999999998E-2</v>
      </c>
      <c r="AS1137" s="422"/>
      <c r="AT1137" s="423"/>
      <c r="AU1137" s="423"/>
    </row>
    <row r="1138" spans="1:47" x14ac:dyDescent="0.2">
      <c r="A1138" s="231">
        <v>2003</v>
      </c>
      <c r="B1138" s="232">
        <v>14</v>
      </c>
      <c r="C1138" s="417">
        <v>1.5801237100000001</v>
      </c>
      <c r="D1138" s="418">
        <v>0.71400389099999995</v>
      </c>
      <c r="E1138" s="437">
        <v>3.4864434350935691</v>
      </c>
      <c r="F1138" s="417">
        <v>0.14580240999999999</v>
      </c>
      <c r="G1138" s="418">
        <v>0.25138596499999999</v>
      </c>
      <c r="H1138" s="437">
        <v>0.81995459812365112</v>
      </c>
      <c r="I1138" s="417">
        <v>0.28998361</v>
      </c>
      <c r="J1138" s="418">
        <v>2.1589982129999998</v>
      </c>
      <c r="K1138" s="437">
        <v>3.9020917304938774</v>
      </c>
      <c r="L1138" s="420"/>
      <c r="M1138" s="421"/>
      <c r="N1138" s="437">
        <v>7.1513143881919662E-3</v>
      </c>
      <c r="O1138" s="417">
        <v>9.4809480000000002E-2</v>
      </c>
      <c r="P1138" s="418">
        <v>6.1641163499999999E-2</v>
      </c>
      <c r="Q1138" s="437">
        <v>0.25907688600219431</v>
      </c>
      <c r="R1138" s="422"/>
      <c r="S1138" s="423"/>
      <c r="T1138" s="437">
        <v>762.61730743202327</v>
      </c>
      <c r="U1138" s="417">
        <v>6.1297467071935155E-4</v>
      </c>
      <c r="V1138" s="418">
        <v>8.5430352921310362E-4</v>
      </c>
      <c r="W1138" s="437">
        <v>2.6005800366329717E-3</v>
      </c>
      <c r="X1138" s="417">
        <v>7.2521479229989872E-4</v>
      </c>
      <c r="Y1138" s="418">
        <v>1.0107279635258358E-3</v>
      </c>
      <c r="Z1138" s="437">
        <v>3.329645103612363E-3</v>
      </c>
      <c r="AA1138" s="417">
        <v>1.7940835000000001E-3</v>
      </c>
      <c r="AB1138" s="418">
        <v>5.004652765E-3</v>
      </c>
      <c r="AC1138" s="437">
        <v>2.8968798281794279E-2</v>
      </c>
      <c r="AD1138" s="417">
        <v>5.0991250000000001E-4</v>
      </c>
      <c r="AE1138" s="418">
        <v>8.9806580500000001E-4</v>
      </c>
      <c r="AF1138" s="437">
        <v>5.3944831179343067E-3</v>
      </c>
      <c r="AG1138" s="417">
        <v>2.9158925E-3</v>
      </c>
      <c r="AH1138" s="418">
        <v>4.0665701800000004E-3</v>
      </c>
      <c r="AI1138" s="437">
        <v>6.3833283910876984E-3</v>
      </c>
      <c r="AJ1138" s="417">
        <v>1.3126259000000001E-3</v>
      </c>
      <c r="AK1138" s="418">
        <v>1.9840627749999999E-3</v>
      </c>
      <c r="AL1138" s="437">
        <v>2.3770233050349407E-3</v>
      </c>
      <c r="AM1138" s="417">
        <v>5.6287973000000002E-3</v>
      </c>
      <c r="AN1138" s="418">
        <v>1.4340716785000001E-2</v>
      </c>
      <c r="AO1138" s="437">
        <v>6.3728115574622976E-2</v>
      </c>
      <c r="AP1138" s="417">
        <v>9.5109509999999994E-2</v>
      </c>
      <c r="AQ1138" s="418">
        <v>6.1846183999999998E-2</v>
      </c>
      <c r="AR1138" s="440">
        <v>6.1846183999999998E-2</v>
      </c>
      <c r="AS1138" s="422"/>
      <c r="AT1138" s="423"/>
      <c r="AU1138" s="423"/>
    </row>
    <row r="1139" spans="1:47" x14ac:dyDescent="0.2">
      <c r="A1139" s="231">
        <v>2003</v>
      </c>
      <c r="B1139" s="232">
        <v>15</v>
      </c>
      <c r="C1139" s="417">
        <v>1.64451657</v>
      </c>
      <c r="D1139" s="418">
        <v>0.72610963149999996</v>
      </c>
      <c r="E1139" s="437">
        <v>3.493312584426675</v>
      </c>
      <c r="F1139" s="417">
        <v>0.15313124</v>
      </c>
      <c r="G1139" s="418">
        <v>0.2598750105</v>
      </c>
      <c r="H1139" s="437">
        <v>0.825352201188845</v>
      </c>
      <c r="I1139" s="417">
        <v>0.29571363000000001</v>
      </c>
      <c r="J1139" s="418">
        <v>2.1642240684999998</v>
      </c>
      <c r="K1139" s="437">
        <v>3.9165289777526922</v>
      </c>
      <c r="L1139" s="420"/>
      <c r="M1139" s="421"/>
      <c r="N1139" s="437">
        <v>7.163764459281111E-3</v>
      </c>
      <c r="O1139" s="417">
        <v>9.4809480000000002E-2</v>
      </c>
      <c r="P1139" s="418">
        <v>6.1641163499999999E-2</v>
      </c>
      <c r="Q1139" s="437">
        <v>0.25929668236690623</v>
      </c>
      <c r="R1139" s="422"/>
      <c r="S1139" s="423"/>
      <c r="T1139" s="437">
        <v>763.94644741783941</v>
      </c>
      <c r="U1139" s="417">
        <v>6.1297467071935155E-4</v>
      </c>
      <c r="V1139" s="418">
        <v>8.5430352921310362E-4</v>
      </c>
      <c r="W1139" s="437">
        <v>2.6177003227045069E-3</v>
      </c>
      <c r="X1139" s="417">
        <v>7.2521479229989872E-4</v>
      </c>
      <c r="Y1139" s="418">
        <v>1.0107279635258358E-3</v>
      </c>
      <c r="Z1139" s="437">
        <v>3.3851713292362309E-3</v>
      </c>
      <c r="AA1139" s="417">
        <v>1.8834416E-3</v>
      </c>
      <c r="AB1139" s="418">
        <v>5.114315415E-3</v>
      </c>
      <c r="AC1139" s="437">
        <v>2.9159527470798176E-2</v>
      </c>
      <c r="AD1139" s="417">
        <v>5.3637409999999998E-4</v>
      </c>
      <c r="AE1139" s="418">
        <v>9.2769095999999996E-4</v>
      </c>
      <c r="AF1139" s="437">
        <v>5.4299996931369676E-3</v>
      </c>
      <c r="AG1139" s="417">
        <v>3.0627255999999999E-3</v>
      </c>
      <c r="AH1139" s="418">
        <v>4.2334053099999996E-3</v>
      </c>
      <c r="AI1139" s="437">
        <v>6.4253347332232464E-3</v>
      </c>
      <c r="AJ1139" s="417">
        <v>1.3780202000000001E-3</v>
      </c>
      <c r="AK1139" s="418">
        <v>2.0595868799999999E-3</v>
      </c>
      <c r="AL1139" s="437">
        <v>2.3926742705052701E-3</v>
      </c>
      <c r="AM1139" s="417">
        <v>5.9107513000000002E-3</v>
      </c>
      <c r="AN1139" s="418">
        <v>1.4680792885E-2</v>
      </c>
      <c r="AO1139" s="437">
        <v>6.414759422321166E-2</v>
      </c>
      <c r="AP1139" s="417">
        <v>9.5109509999999994E-2</v>
      </c>
      <c r="AQ1139" s="418">
        <v>6.1846183999999998E-2</v>
      </c>
      <c r="AR1139" s="440">
        <v>6.1846183999999998E-2</v>
      </c>
      <c r="AS1139" s="422"/>
      <c r="AT1139" s="423"/>
      <c r="AU1139" s="423"/>
    </row>
    <row r="1140" spans="1:47" x14ac:dyDescent="0.2">
      <c r="A1140" s="231">
        <v>2003</v>
      </c>
      <c r="B1140" s="232">
        <v>16</v>
      </c>
      <c r="C1140" s="417">
        <v>1.71063206</v>
      </c>
      <c r="D1140" s="418">
        <v>0.73873364750000003</v>
      </c>
      <c r="E1140" s="437">
        <v>3.5005595410399954</v>
      </c>
      <c r="F1140" s="417">
        <v>0.16054404</v>
      </c>
      <c r="G1140" s="418">
        <v>0.26858577750000001</v>
      </c>
      <c r="H1140" s="437">
        <v>0.83105789525525275</v>
      </c>
      <c r="I1140" s="417">
        <v>0.30124318</v>
      </c>
      <c r="J1140" s="418">
        <v>2.1692846575</v>
      </c>
      <c r="K1140" s="437">
        <v>3.9317853404306358</v>
      </c>
      <c r="L1140" s="420"/>
      <c r="M1140" s="421"/>
      <c r="N1140" s="437">
        <v>7.1769426567930457E-3</v>
      </c>
      <c r="O1140" s="417">
        <v>9.4809480000000002E-2</v>
      </c>
      <c r="P1140" s="418">
        <v>6.1641163499999999E-2</v>
      </c>
      <c r="Q1140" s="437">
        <v>0.25952933123842314</v>
      </c>
      <c r="R1140" s="422"/>
      <c r="S1140" s="423"/>
      <c r="T1140" s="437">
        <v>765.35044630326172</v>
      </c>
      <c r="U1140" s="417">
        <v>6.1297467071935155E-4</v>
      </c>
      <c r="V1140" s="418">
        <v>8.5430352921310362E-4</v>
      </c>
      <c r="W1140" s="437">
        <v>2.6374112976733019E-3</v>
      </c>
      <c r="X1140" s="417">
        <v>7.2521479229989872E-4</v>
      </c>
      <c r="Y1140" s="418">
        <v>1.0107279635258358E-3</v>
      </c>
      <c r="Z1140" s="437">
        <v>3.443898225504356E-3</v>
      </c>
      <c r="AA1140" s="417">
        <v>1.9745088000000001E-3</v>
      </c>
      <c r="AB1140" s="418">
        <v>5.2264682450000001E-3</v>
      </c>
      <c r="AC1140" s="437">
        <v>2.9361151900042355E-2</v>
      </c>
      <c r="AD1140" s="417">
        <v>5.6220740000000003E-4</v>
      </c>
      <c r="AE1140" s="418">
        <v>9.5824269000000005E-4</v>
      </c>
      <c r="AF1140" s="437">
        <v>5.4675576637083223E-3</v>
      </c>
      <c r="AG1140" s="417">
        <v>3.2100067999999999E-3</v>
      </c>
      <c r="AH1140" s="418">
        <v>4.4055429E-3</v>
      </c>
      <c r="AI1140" s="437">
        <v>6.4697829742578197E-3</v>
      </c>
      <c r="AJ1140" s="417">
        <v>1.4447268E-3</v>
      </c>
      <c r="AK1140" s="418">
        <v>2.1375090449999999E-3</v>
      </c>
      <c r="AL1140" s="437">
        <v>2.409218431278485E-3</v>
      </c>
      <c r="AM1140" s="417">
        <v>6.1957957999999999E-3</v>
      </c>
      <c r="AN1140" s="418">
        <v>1.5029624510000001E-2</v>
      </c>
      <c r="AO1140" s="437">
        <v>6.4591134819820054E-2</v>
      </c>
      <c r="AP1140" s="417">
        <v>9.5109509999999994E-2</v>
      </c>
      <c r="AQ1140" s="418">
        <v>6.1846183999999998E-2</v>
      </c>
      <c r="AR1140" s="440">
        <v>6.1846183999999998E-2</v>
      </c>
      <c r="AS1140" s="422"/>
      <c r="AT1140" s="423"/>
      <c r="AU1140" s="423"/>
    </row>
    <row r="1141" spans="1:47" x14ac:dyDescent="0.2">
      <c r="A1141" s="231">
        <v>2003</v>
      </c>
      <c r="B1141" s="232">
        <v>17</v>
      </c>
      <c r="C1141" s="417">
        <v>1.77859583</v>
      </c>
      <c r="D1141" s="418">
        <v>0.75196911600000005</v>
      </c>
      <c r="E1141" s="437">
        <v>3.5080570627686587</v>
      </c>
      <c r="F1141" s="417">
        <v>0.16799354999999999</v>
      </c>
      <c r="G1141" s="418">
        <v>0.27762921899999998</v>
      </c>
      <c r="H1141" s="437">
        <v>0.83695929248784984</v>
      </c>
      <c r="I1141" s="417">
        <v>0.30649168999999998</v>
      </c>
      <c r="J1141" s="418">
        <v>2.1740657605</v>
      </c>
      <c r="K1141" s="437">
        <v>3.9475569362768033</v>
      </c>
      <c r="L1141" s="420"/>
      <c r="M1141" s="421"/>
      <c r="N1141" s="437">
        <v>7.1905351026596035E-3</v>
      </c>
      <c r="O1141" s="417">
        <v>9.4809480000000002E-2</v>
      </c>
      <c r="P1141" s="418">
        <v>6.1641163499999999E-2</v>
      </c>
      <c r="Q1141" s="437">
        <v>0.25976938527655474</v>
      </c>
      <c r="R1141" s="422"/>
      <c r="S1141" s="423"/>
      <c r="T1141" s="437">
        <v>766.80290666117651</v>
      </c>
      <c r="U1141" s="417">
        <v>6.1297467071935155E-4</v>
      </c>
      <c r="V1141" s="418">
        <v>8.5430352921310362E-4</v>
      </c>
      <c r="W1141" s="437">
        <v>2.6561318384678732E-3</v>
      </c>
      <c r="X1141" s="417">
        <v>7.2521479229989872E-4</v>
      </c>
      <c r="Y1141" s="418">
        <v>1.0107279635258358E-3</v>
      </c>
      <c r="Z1141" s="437">
        <v>3.5045839650127589E-3</v>
      </c>
      <c r="AA1141" s="417">
        <v>2.0664750999999999E-3</v>
      </c>
      <c r="AB1141" s="418">
        <v>5.3417945200000001E-3</v>
      </c>
      <c r="AC1141" s="437">
        <v>2.9569566136055946E-2</v>
      </c>
      <c r="AD1141" s="417">
        <v>5.8866889999999996E-4</v>
      </c>
      <c r="AE1141" s="418">
        <v>9.8995342500000005E-4</v>
      </c>
      <c r="AF1141" s="437">
        <v>5.5063711712428328E-3</v>
      </c>
      <c r="AG1141" s="417">
        <v>3.3603984999999999E-3</v>
      </c>
      <c r="AH1141" s="418">
        <v>4.5835372800000001E-3</v>
      </c>
      <c r="AI1141" s="437">
        <v>6.5157054637930718E-3</v>
      </c>
      <c r="AJ1141" s="417">
        <v>1.5122315999999999E-3</v>
      </c>
      <c r="AK1141" s="418">
        <v>2.2179605350000002E-3</v>
      </c>
      <c r="AL1141" s="437">
        <v>2.4263202286523553E-3</v>
      </c>
      <c r="AM1141" s="417">
        <v>6.4848967000000002E-3</v>
      </c>
      <c r="AN1141" s="418">
        <v>1.538880166E-2</v>
      </c>
      <c r="AO1141" s="437">
        <v>6.5049728479227881E-2</v>
      </c>
      <c r="AP1141" s="417">
        <v>9.5109509999999994E-2</v>
      </c>
      <c r="AQ1141" s="418">
        <v>6.1846183999999998E-2</v>
      </c>
      <c r="AR1141" s="440">
        <v>6.1846183999999998E-2</v>
      </c>
      <c r="AS1141" s="422"/>
      <c r="AT1141" s="423"/>
      <c r="AU1141" s="423"/>
    </row>
    <row r="1142" spans="1:47" x14ac:dyDescent="0.2">
      <c r="A1142" s="231">
        <v>2003</v>
      </c>
      <c r="B1142" s="232">
        <v>18</v>
      </c>
      <c r="C1142" s="417">
        <v>1.8489395799999999</v>
      </c>
      <c r="D1142" s="418">
        <v>0.76595301800000004</v>
      </c>
      <c r="E1142" s="437">
        <v>3.5157696283042301</v>
      </c>
      <c r="F1142" s="417">
        <v>0.17561992000000001</v>
      </c>
      <c r="G1142" s="418">
        <v>0.2869978145</v>
      </c>
      <c r="H1142" s="437">
        <v>0.84303126081620605</v>
      </c>
      <c r="I1142" s="417">
        <v>0.31167439000000002</v>
      </c>
      <c r="J1142" s="418">
        <v>2.1786996264999998</v>
      </c>
      <c r="K1142" s="437">
        <v>3.9637723570093244</v>
      </c>
      <c r="L1142" s="420"/>
      <c r="M1142" s="421"/>
      <c r="N1142" s="437">
        <v>7.2045452714452922E-3</v>
      </c>
      <c r="O1142" s="417">
        <v>9.4809480000000002E-2</v>
      </c>
      <c r="P1142" s="418">
        <v>6.1641163499999999E-2</v>
      </c>
      <c r="Q1142" s="437">
        <v>0.26001593308878029</v>
      </c>
      <c r="R1142" s="422"/>
      <c r="S1142" s="423"/>
      <c r="T1142" s="437">
        <v>768.2951606696945</v>
      </c>
      <c r="U1142" s="417">
        <v>6.1297467071935155E-4</v>
      </c>
      <c r="V1142" s="418">
        <v>8.5430352921310362E-4</v>
      </c>
      <c r="W1142" s="437">
        <v>2.6754036539834523E-3</v>
      </c>
      <c r="X1142" s="417">
        <v>7.2521479229989872E-4</v>
      </c>
      <c r="Y1142" s="418">
        <v>1.0107279635258358E-3</v>
      </c>
      <c r="Z1142" s="437">
        <v>3.5670835921294275E-3</v>
      </c>
      <c r="AA1142" s="417">
        <v>2.1605222999999999E-3</v>
      </c>
      <c r="AB1142" s="418">
        <v>5.4614089299999998E-3</v>
      </c>
      <c r="AC1142" s="437">
        <v>2.9784089341910461E-2</v>
      </c>
      <c r="AD1142" s="417">
        <v>6.1437160000000005E-4</v>
      </c>
      <c r="AE1142" s="418">
        <v>1.0227868350000001E-3</v>
      </c>
      <c r="AF1142" s="437">
        <v>5.5463087775322918E-3</v>
      </c>
      <c r="AG1142" s="417">
        <v>3.5118710000000002E-3</v>
      </c>
      <c r="AH1142" s="418">
        <v>4.7693397900000004E-3</v>
      </c>
      <c r="AI1142" s="437">
        <v>6.5629843015152563E-3</v>
      </c>
      <c r="AJ1142" s="417">
        <v>1.5800486999999999E-3</v>
      </c>
      <c r="AK1142" s="418">
        <v>2.3017548199999998E-3</v>
      </c>
      <c r="AL1142" s="437">
        <v>2.4439241751485928E-3</v>
      </c>
      <c r="AM1142" s="417">
        <v>6.7784795999999998E-3</v>
      </c>
      <c r="AN1142" s="418">
        <v>1.5760860434999999E-2</v>
      </c>
      <c r="AO1142" s="437">
        <v>6.5521597134757997E-2</v>
      </c>
      <c r="AP1142" s="417">
        <v>9.5109509999999994E-2</v>
      </c>
      <c r="AQ1142" s="418">
        <v>6.1846183999999998E-2</v>
      </c>
      <c r="AR1142" s="440">
        <v>6.1846183999999998E-2</v>
      </c>
      <c r="AS1142" s="422"/>
      <c r="AT1142" s="423"/>
      <c r="AU1142" s="423"/>
    </row>
    <row r="1143" spans="1:47" x14ac:dyDescent="0.2">
      <c r="A1143" s="231">
        <v>2003</v>
      </c>
      <c r="B1143" s="232">
        <v>19</v>
      </c>
      <c r="C1143" s="417">
        <v>1.9213446599999999</v>
      </c>
      <c r="D1143" s="418">
        <v>0.78070075149999996</v>
      </c>
      <c r="E1143" s="437">
        <v>3.517120538682982</v>
      </c>
      <c r="F1143" s="417">
        <v>0.18338049000000001</v>
      </c>
      <c r="G1143" s="418">
        <v>0.2968216635</v>
      </c>
      <c r="H1143" s="437">
        <v>0.84882836418178231</v>
      </c>
      <c r="I1143" s="417">
        <v>0.31662835</v>
      </c>
      <c r="J1143" s="418">
        <v>2.1831370479999999</v>
      </c>
      <c r="K1143" s="437">
        <v>3.9766058577324435</v>
      </c>
      <c r="L1143" s="420"/>
      <c r="M1143" s="421"/>
      <c r="N1143" s="437">
        <v>7.2160109739629434E-3</v>
      </c>
      <c r="O1143" s="417">
        <v>9.4809480000000002E-2</v>
      </c>
      <c r="P1143" s="418">
        <v>6.1641163499999999E-2</v>
      </c>
      <c r="Q1143" s="437">
        <v>0.26026554227734366</v>
      </c>
      <c r="R1143" s="422"/>
      <c r="S1143" s="423"/>
      <c r="T1143" s="437">
        <v>769.51730226575307</v>
      </c>
      <c r="U1143" s="417">
        <v>6.1297467071935155E-4</v>
      </c>
      <c r="V1143" s="418">
        <v>8.5430352921310362E-4</v>
      </c>
      <c r="W1143" s="437">
        <v>2.693800156920076E-3</v>
      </c>
      <c r="X1143" s="417">
        <v>7.2521479229989872E-4</v>
      </c>
      <c r="Y1143" s="418">
        <v>1.0107279635258358E-3</v>
      </c>
      <c r="Z1143" s="437">
        <v>3.6301959602336236E-3</v>
      </c>
      <c r="AA1143" s="417">
        <v>2.2554092E-3</v>
      </c>
      <c r="AB1143" s="418">
        <v>5.585915835E-3</v>
      </c>
      <c r="AC1143" s="437">
        <v>2.9988933911064383E-2</v>
      </c>
      <c r="AD1143" s="417">
        <v>6.4173219999999996E-4</v>
      </c>
      <c r="AE1143" s="418">
        <v>1.0572662100000001E-3</v>
      </c>
      <c r="AF1143" s="437">
        <v>5.5844557090001202E-3</v>
      </c>
      <c r="AG1143" s="417">
        <v>3.6669518000000002E-3</v>
      </c>
      <c r="AH1143" s="418">
        <v>4.9634492049999996E-3</v>
      </c>
      <c r="AI1143" s="437">
        <v>6.6081120977024435E-3</v>
      </c>
      <c r="AJ1143" s="417">
        <v>1.6498909000000001E-3</v>
      </c>
      <c r="AK1143" s="418">
        <v>2.3894451850000002E-3</v>
      </c>
      <c r="AL1143" s="437">
        <v>2.4607312719971712E-3</v>
      </c>
      <c r="AM1143" s="417">
        <v>7.0772494E-3</v>
      </c>
      <c r="AN1143" s="418">
        <v>1.6148886585000001E-2</v>
      </c>
      <c r="AO1143" s="437">
        <v>6.597226926554664E-2</v>
      </c>
      <c r="AP1143" s="417">
        <v>9.5109509999999994E-2</v>
      </c>
      <c r="AQ1143" s="418">
        <v>6.1846183999999998E-2</v>
      </c>
      <c r="AR1143" s="440">
        <v>6.1846183999999998E-2</v>
      </c>
      <c r="AS1143" s="422"/>
      <c r="AT1143" s="423"/>
      <c r="AU1143" s="423"/>
    </row>
    <row r="1144" spans="1:47" x14ac:dyDescent="0.2">
      <c r="A1144" s="231">
        <v>2003</v>
      </c>
      <c r="B1144" s="232">
        <v>20</v>
      </c>
      <c r="C1144" s="417">
        <v>1.99643225</v>
      </c>
      <c r="D1144" s="418">
        <v>0.79635641749999997</v>
      </c>
      <c r="E1144" s="437">
        <v>3.5248730885006552</v>
      </c>
      <c r="F1144" s="417">
        <v>0.19124915000000001</v>
      </c>
      <c r="G1144" s="418">
        <v>0.30709597799999999</v>
      </c>
      <c r="H1144" s="437">
        <v>0.85493232249109719</v>
      </c>
      <c r="I1144" s="417">
        <v>0.32151352999999999</v>
      </c>
      <c r="J1144" s="418">
        <v>2.1874771165000002</v>
      </c>
      <c r="K1144" s="437">
        <v>3.992915363871941</v>
      </c>
      <c r="L1144" s="420"/>
      <c r="M1144" s="421"/>
      <c r="N1144" s="437">
        <v>7.2300863057018641E-3</v>
      </c>
      <c r="O1144" s="417">
        <v>9.4809480000000002E-2</v>
      </c>
      <c r="P1144" s="418">
        <v>6.1641163499999999E-2</v>
      </c>
      <c r="Q1144" s="437">
        <v>0.26051351804426953</v>
      </c>
      <c r="R1144" s="422"/>
      <c r="S1144" s="423"/>
      <c r="T1144" s="437">
        <v>771.01839666409683</v>
      </c>
      <c r="U1144" s="417">
        <v>6.1297467071935155E-4</v>
      </c>
      <c r="V1144" s="418">
        <v>8.5430352921310362E-4</v>
      </c>
      <c r="W1144" s="437">
        <v>2.7131677438706802E-3</v>
      </c>
      <c r="X1144" s="417">
        <v>7.2521479229989872E-4</v>
      </c>
      <c r="Y1144" s="418">
        <v>1.0107279635258358E-3</v>
      </c>
      <c r="Z1144" s="437">
        <v>3.692999805928673E-3</v>
      </c>
      <c r="AA1144" s="417">
        <v>2.3524066999999998E-3</v>
      </c>
      <c r="AB1144" s="418">
        <v>5.7159145449999999E-3</v>
      </c>
      <c r="AC1144" s="437">
        <v>3.0204569475765563E-2</v>
      </c>
      <c r="AD1144" s="417">
        <v>6.6993260000000002E-4</v>
      </c>
      <c r="AE1144" s="418">
        <v>1.093157815E-3</v>
      </c>
      <c r="AF1144" s="437">
        <v>5.6246131134998741E-3</v>
      </c>
      <c r="AG1144" s="417">
        <v>3.8257714000000001E-3</v>
      </c>
      <c r="AH1144" s="418">
        <v>5.1675249600000002E-3</v>
      </c>
      <c r="AI1144" s="437">
        <v>6.6556283669753124E-3</v>
      </c>
      <c r="AJ1144" s="417">
        <v>1.7213459999999999E-3</v>
      </c>
      <c r="AK1144" s="418">
        <v>2.4815105099999998E-3</v>
      </c>
      <c r="AL1144" s="437">
        <v>2.4784275361848644E-3</v>
      </c>
      <c r="AM1144" s="417">
        <v>7.3827084000000001E-3</v>
      </c>
      <c r="AN1144" s="418">
        <v>1.6554426444999999E-2</v>
      </c>
      <c r="AO1144" s="437">
        <v>6.6446656198219392E-2</v>
      </c>
      <c r="AP1144" s="417">
        <v>9.5109509999999994E-2</v>
      </c>
      <c r="AQ1144" s="418">
        <v>6.1846183999999998E-2</v>
      </c>
      <c r="AR1144" s="440">
        <v>6.1846183999999998E-2</v>
      </c>
      <c r="AS1144" s="422"/>
      <c r="AT1144" s="423"/>
      <c r="AU1144" s="423"/>
    </row>
    <row r="1145" spans="1:47" x14ac:dyDescent="0.2">
      <c r="A1145" s="231">
        <v>2003</v>
      </c>
      <c r="B1145" s="232">
        <v>21</v>
      </c>
      <c r="C1145" s="417">
        <v>2.0740917099999998</v>
      </c>
      <c r="D1145" s="418">
        <v>0.81302974750000001</v>
      </c>
      <c r="E1145" s="437">
        <v>3.5323923183620569</v>
      </c>
      <c r="F1145" s="417">
        <v>0.19933634</v>
      </c>
      <c r="G1145" s="418">
        <v>0.31793922600000002</v>
      </c>
      <c r="H1145" s="437">
        <v>0.8608454296863246</v>
      </c>
      <c r="I1145" s="417">
        <v>0.32627042000000001</v>
      </c>
      <c r="J1145" s="418">
        <v>2.1917127155</v>
      </c>
      <c r="K1145" s="437">
        <v>4.0087264014187722</v>
      </c>
      <c r="L1145" s="420"/>
      <c r="M1145" s="421"/>
      <c r="N1145" s="437">
        <v>7.2437308590203803E-3</v>
      </c>
      <c r="O1145" s="417">
        <v>9.4809480000000002E-2</v>
      </c>
      <c r="P1145" s="418">
        <v>6.1641163499999999E-2</v>
      </c>
      <c r="Q1145" s="437">
        <v>0.26075367958904944</v>
      </c>
      <c r="R1145" s="422"/>
      <c r="S1145" s="423"/>
      <c r="T1145" s="437">
        <v>772.47313382558332</v>
      </c>
      <c r="U1145" s="417">
        <v>6.1297467071935155E-4</v>
      </c>
      <c r="V1145" s="418">
        <v>8.5430352921310362E-4</v>
      </c>
      <c r="W1145" s="437">
        <v>2.733426423707257E-3</v>
      </c>
      <c r="X1145" s="417">
        <v>7.2521479229989872E-4</v>
      </c>
      <c r="Y1145" s="418">
        <v>1.0107279635258358E-3</v>
      </c>
      <c r="Z1145" s="437">
        <v>3.753846910325727E-3</v>
      </c>
      <c r="AA1145" s="417">
        <v>2.4520620000000001E-3</v>
      </c>
      <c r="AB1145" s="418">
        <v>5.8524436150000003E-3</v>
      </c>
      <c r="AC1145" s="437">
        <v>3.0413483732414891E-2</v>
      </c>
      <c r="AD1145" s="417">
        <v>6.9750469999999996E-4</v>
      </c>
      <c r="AE1145" s="418">
        <v>1.131136325E-3</v>
      </c>
      <c r="AF1145" s="437">
        <v>5.6635124121982667E-3</v>
      </c>
      <c r="AG1145" s="417">
        <v>3.9873297999999998E-3</v>
      </c>
      <c r="AH1145" s="418">
        <v>5.3829902299999998E-3</v>
      </c>
      <c r="AI1145" s="437">
        <v>6.7016644071167565E-3</v>
      </c>
      <c r="AJ1145" s="417">
        <v>1.7937713000000001E-3</v>
      </c>
      <c r="AK1145" s="418">
        <v>2.5787882650000001E-3</v>
      </c>
      <c r="AL1145" s="437">
        <v>2.4955679863744484E-3</v>
      </c>
      <c r="AM1145" s="417">
        <v>7.6947754999999998E-3</v>
      </c>
      <c r="AN1145" s="418">
        <v>1.6980369780000001E-2</v>
      </c>
      <c r="AO1145" s="437">
        <v>6.6906165408153764E-2</v>
      </c>
      <c r="AP1145" s="417">
        <v>9.5109509999999994E-2</v>
      </c>
      <c r="AQ1145" s="418">
        <v>6.1846183999999998E-2</v>
      </c>
      <c r="AR1145" s="440">
        <v>6.1846183999999998E-2</v>
      </c>
      <c r="AS1145" s="422"/>
      <c r="AT1145" s="423"/>
      <c r="AU1145" s="423"/>
    </row>
    <row r="1146" spans="1:47" x14ac:dyDescent="0.2">
      <c r="A1146" s="231">
        <v>2003</v>
      </c>
      <c r="B1146" s="232">
        <v>22</v>
      </c>
      <c r="C1146" s="417">
        <v>2.1547496900000001</v>
      </c>
      <c r="D1146" s="418">
        <v>0.83080296350000005</v>
      </c>
      <c r="E1146" s="437">
        <v>3.5394094062164552</v>
      </c>
      <c r="F1146" s="417">
        <v>0.20769193</v>
      </c>
      <c r="G1146" s="418">
        <v>0.32942002650000002</v>
      </c>
      <c r="H1146" s="437">
        <v>0.86636913450988962</v>
      </c>
      <c r="I1146" s="417">
        <v>0.33087707</v>
      </c>
      <c r="J1146" s="418">
        <v>2.1958684239999999</v>
      </c>
      <c r="K1146" s="437">
        <v>4.0235066129248498</v>
      </c>
      <c r="L1146" s="420"/>
      <c r="M1146" s="421"/>
      <c r="N1146" s="437">
        <v>7.2564654798960675E-3</v>
      </c>
      <c r="O1146" s="417">
        <v>9.4809480000000002E-2</v>
      </c>
      <c r="P1146" s="418">
        <v>6.1641163499999999E-2</v>
      </c>
      <c r="Q1146" s="437">
        <v>0.2609793206528076</v>
      </c>
      <c r="R1146" s="422"/>
      <c r="S1146" s="423"/>
      <c r="T1146" s="437">
        <v>773.83068682699229</v>
      </c>
      <c r="U1146" s="417">
        <v>6.1297467071935155E-4</v>
      </c>
      <c r="V1146" s="418">
        <v>8.5430352921310362E-4</v>
      </c>
      <c r="W1146" s="437">
        <v>2.7509683064487448E-3</v>
      </c>
      <c r="X1146" s="417">
        <v>7.2521479229989872E-4</v>
      </c>
      <c r="Y1146" s="418">
        <v>1.0107279635258358E-3</v>
      </c>
      <c r="Z1146" s="437">
        <v>3.8106490149816185E-3</v>
      </c>
      <c r="AA1146" s="417">
        <v>2.5546677999999999E-3</v>
      </c>
      <c r="AB1146" s="418">
        <v>5.9963543100000002E-3</v>
      </c>
      <c r="AC1146" s="437">
        <v>3.0608707195864577E-2</v>
      </c>
      <c r="AD1146" s="417">
        <v>7.2654930000000005E-4</v>
      </c>
      <c r="AE1146" s="418">
        <v>1.171185735E-3</v>
      </c>
      <c r="AF1146" s="437">
        <v>5.6998528344415775E-3</v>
      </c>
      <c r="AG1146" s="417">
        <v>4.1528386E-3</v>
      </c>
      <c r="AH1146" s="418">
        <v>5.6109720500000003E-3</v>
      </c>
      <c r="AI1146" s="437">
        <v>6.744671821524756E-3</v>
      </c>
      <c r="AJ1146" s="417">
        <v>1.8685934999999999E-3</v>
      </c>
      <c r="AK1146" s="418">
        <v>2.6815888150000002E-3</v>
      </c>
      <c r="AL1146" s="437">
        <v>2.5115848612875598E-3</v>
      </c>
      <c r="AM1146" s="417">
        <v>8.0150043999999993E-3</v>
      </c>
      <c r="AN1146" s="418">
        <v>1.7430220650000001E-2</v>
      </c>
      <c r="AO1146" s="437">
        <v>6.7335603713529812E-2</v>
      </c>
      <c r="AP1146" s="417">
        <v>9.5109509999999994E-2</v>
      </c>
      <c r="AQ1146" s="418">
        <v>6.1846183999999998E-2</v>
      </c>
      <c r="AR1146" s="440">
        <v>6.1846183999999998E-2</v>
      </c>
      <c r="AS1146" s="422"/>
      <c r="AT1146" s="423"/>
      <c r="AU1146" s="423"/>
    </row>
    <row r="1147" spans="1:47" x14ac:dyDescent="0.2">
      <c r="A1147" s="231">
        <v>2003</v>
      </c>
      <c r="B1147" s="232">
        <v>23</v>
      </c>
      <c r="C1147" s="417">
        <v>2.2384293300000002</v>
      </c>
      <c r="D1147" s="418">
        <v>0.84978125900000001</v>
      </c>
      <c r="E1147" s="437">
        <v>3.5457393356907754</v>
      </c>
      <c r="F1147" s="417">
        <v>0.21613742999999999</v>
      </c>
      <c r="G1147" s="418">
        <v>0.34159365549999998</v>
      </c>
      <c r="H1147" s="437">
        <v>0.87135068568026786</v>
      </c>
      <c r="I1147" s="417">
        <v>0.33531791</v>
      </c>
      <c r="J1147" s="418">
        <v>2.1999772405</v>
      </c>
      <c r="K1147" s="437">
        <v>4.0368077356153282</v>
      </c>
      <c r="L1147" s="420"/>
      <c r="M1147" s="421"/>
      <c r="N1147" s="437">
        <v>7.2679765139427215E-3</v>
      </c>
      <c r="O1147" s="417">
        <v>9.4809480000000002E-2</v>
      </c>
      <c r="P1147" s="418">
        <v>6.1641163499999999E-2</v>
      </c>
      <c r="Q1147" s="437">
        <v>0.26118166030709439</v>
      </c>
      <c r="R1147" s="422"/>
      <c r="S1147" s="423"/>
      <c r="T1147" s="437">
        <v>775.05744919350218</v>
      </c>
      <c r="U1147" s="417">
        <v>6.1297467071935155E-4</v>
      </c>
      <c r="V1147" s="418">
        <v>8.5430352921310362E-4</v>
      </c>
      <c r="W1147" s="437">
        <v>2.7667799729024461E-3</v>
      </c>
      <c r="X1147" s="417">
        <v>7.2521479229989872E-4</v>
      </c>
      <c r="Y1147" s="418">
        <v>1.0107279635258358E-3</v>
      </c>
      <c r="Z1147" s="437">
        <v>3.861930485484626E-3</v>
      </c>
      <c r="AA1147" s="417">
        <v>2.6589313999999999E-3</v>
      </c>
      <c r="AB1147" s="418">
        <v>6.1487839400000003E-3</v>
      </c>
      <c r="AC1147" s="437">
        <v>3.0784694174875508E-2</v>
      </c>
      <c r="AD1147" s="417">
        <v>7.5664880000000001E-4</v>
      </c>
      <c r="AE1147" s="418">
        <v>1.213903675E-3</v>
      </c>
      <c r="AF1147" s="437">
        <v>5.7326296514305227E-3</v>
      </c>
      <c r="AG1147" s="417">
        <v>4.3232167000000002E-3</v>
      </c>
      <c r="AH1147" s="418">
        <v>5.8528217999999996E-3</v>
      </c>
      <c r="AI1147" s="437">
        <v>6.7834489067235808E-3</v>
      </c>
      <c r="AJ1147" s="417">
        <v>1.9451294E-3</v>
      </c>
      <c r="AK1147" s="418">
        <v>2.79057055E-3</v>
      </c>
      <c r="AL1147" s="437">
        <v>2.5260202766624004E-3</v>
      </c>
      <c r="AM1147" s="417">
        <v>8.3437405999999999E-3</v>
      </c>
      <c r="AN1147" s="418">
        <v>1.790643372E-2</v>
      </c>
      <c r="AO1147" s="437">
        <v>6.7722735034180637E-2</v>
      </c>
      <c r="AP1147" s="417">
        <v>9.5109509999999994E-2</v>
      </c>
      <c r="AQ1147" s="418">
        <v>6.1846183999999998E-2</v>
      </c>
      <c r="AR1147" s="440">
        <v>6.1846183999999998E-2</v>
      </c>
      <c r="AS1147" s="422"/>
      <c r="AT1147" s="423"/>
      <c r="AU1147" s="423"/>
    </row>
    <row r="1148" spans="1:47" x14ac:dyDescent="0.2">
      <c r="A1148" s="231">
        <v>2003</v>
      </c>
      <c r="B1148" s="232">
        <v>24</v>
      </c>
      <c r="C1148" s="417">
        <v>2.3253833699999999</v>
      </c>
      <c r="D1148" s="418">
        <v>0.87017039299999999</v>
      </c>
      <c r="E1148" s="437">
        <v>3.5509889016860705</v>
      </c>
      <c r="F1148" s="417">
        <v>0.22495088999999999</v>
      </c>
      <c r="G1148" s="418">
        <v>0.35452890450000002</v>
      </c>
      <c r="H1148" s="437">
        <v>0.87548063861206527</v>
      </c>
      <c r="I1148" s="417">
        <v>0.33977727000000002</v>
      </c>
      <c r="J1148" s="418">
        <v>2.2041041725000001</v>
      </c>
      <c r="K1148" s="437">
        <v>4.0478544494814344</v>
      </c>
      <c r="L1148" s="420"/>
      <c r="M1148" s="421"/>
      <c r="N1148" s="437">
        <v>7.2774980646311428E-3</v>
      </c>
      <c r="O1148" s="417">
        <v>9.4809480000000002E-2</v>
      </c>
      <c r="P1148" s="418">
        <v>6.1641163499999999E-2</v>
      </c>
      <c r="Q1148" s="437">
        <v>0.26134989780183898</v>
      </c>
      <c r="R1148" s="422"/>
      <c r="S1148" s="423"/>
      <c r="T1148" s="437">
        <v>776.0732822241547</v>
      </c>
      <c r="U1148" s="417">
        <v>6.1297467071935155E-4</v>
      </c>
      <c r="V1148" s="418">
        <v>8.5430352921310362E-4</v>
      </c>
      <c r="W1148" s="437">
        <v>2.7799015645781533E-3</v>
      </c>
      <c r="X1148" s="417">
        <v>7.2521479229989872E-4</v>
      </c>
      <c r="Y1148" s="418">
        <v>1.0107279635258358E-3</v>
      </c>
      <c r="Z1148" s="437">
        <v>3.9044226073541911E-3</v>
      </c>
      <c r="AA1148" s="417">
        <v>2.7667485E-3</v>
      </c>
      <c r="AB1148" s="418">
        <v>6.3103712500000003E-3</v>
      </c>
      <c r="AC1148" s="437">
        <v>3.0930571536356512E-2</v>
      </c>
      <c r="AD1148" s="417">
        <v>7.870606E-4</v>
      </c>
      <c r="AE1148" s="418">
        <v>1.2593109050000001E-3</v>
      </c>
      <c r="AF1148" s="437">
        <v>5.7598040641693212E-3</v>
      </c>
      <c r="AG1148" s="417">
        <v>4.4987053999999997E-3</v>
      </c>
      <c r="AH1148" s="418">
        <v>6.1107300899999996E-3</v>
      </c>
      <c r="AI1148" s="437">
        <v>6.8156130655470642E-3</v>
      </c>
      <c r="AJ1148" s="417">
        <v>2.0241629999999998E-3</v>
      </c>
      <c r="AK1148" s="418">
        <v>2.9068908550000001E-3</v>
      </c>
      <c r="AL1148" s="437">
        <v>2.5380029585350297E-3</v>
      </c>
      <c r="AM1148" s="417">
        <v>8.6809544999999991E-3</v>
      </c>
      <c r="AN1148" s="418">
        <v>1.8412177960000001E-2</v>
      </c>
      <c r="AO1148" s="437">
        <v>6.8043707676132631E-2</v>
      </c>
      <c r="AP1148" s="417">
        <v>9.5109509999999994E-2</v>
      </c>
      <c r="AQ1148" s="418">
        <v>6.1846183999999998E-2</v>
      </c>
      <c r="AR1148" s="440">
        <v>6.1846183999999998E-2</v>
      </c>
      <c r="AS1148" s="422"/>
      <c r="AT1148" s="423"/>
      <c r="AU1148" s="423"/>
    </row>
    <row r="1149" spans="1:47" x14ac:dyDescent="0.2">
      <c r="A1149" s="231">
        <v>2003</v>
      </c>
      <c r="B1149" s="232">
        <v>25</v>
      </c>
      <c r="C1149" s="417">
        <v>2.4157565499999998</v>
      </c>
      <c r="D1149" s="418">
        <v>0.89200979049999995</v>
      </c>
      <c r="E1149" s="437">
        <v>3.5548810549394307</v>
      </c>
      <c r="F1149" s="417">
        <v>0.23387026999999999</v>
      </c>
      <c r="G1149" s="418">
        <v>0.36834205549999999</v>
      </c>
      <c r="H1149" s="437">
        <v>0.8785466099964383</v>
      </c>
      <c r="I1149" s="417">
        <v>0.34408684</v>
      </c>
      <c r="J1149" s="418">
        <v>2.2081894425000002</v>
      </c>
      <c r="K1149" s="437">
        <v>4.0560417604340655</v>
      </c>
      <c r="L1149" s="420"/>
      <c r="M1149" s="421"/>
      <c r="N1149" s="437">
        <v>7.2845669374388342E-3</v>
      </c>
      <c r="O1149" s="417">
        <v>9.4809480000000002E-2</v>
      </c>
      <c r="P1149" s="418">
        <v>6.1641163499999999E-2</v>
      </c>
      <c r="Q1149" s="437">
        <v>0.26147407807171241</v>
      </c>
      <c r="R1149" s="422"/>
      <c r="S1149" s="423"/>
      <c r="T1149" s="437">
        <v>776.82748735186215</v>
      </c>
      <c r="U1149" s="417">
        <v>6.1297467071935155E-4</v>
      </c>
      <c r="V1149" s="418">
        <v>8.5430352921310362E-4</v>
      </c>
      <c r="W1149" s="437">
        <v>2.7896296641629751E-3</v>
      </c>
      <c r="X1149" s="417">
        <v>7.2521479229989872E-4</v>
      </c>
      <c r="Y1149" s="418">
        <v>1.0107279635258358E-3</v>
      </c>
      <c r="Z1149" s="437">
        <v>3.9359544286638112E-3</v>
      </c>
      <c r="AA1149" s="417">
        <v>2.8769625E-3</v>
      </c>
      <c r="AB1149" s="418">
        <v>6.4823910600000003E-3</v>
      </c>
      <c r="AC1149" s="437">
        <v>3.103891703841645E-2</v>
      </c>
      <c r="AD1149" s="417">
        <v>8.1850209999999996E-4</v>
      </c>
      <c r="AE1149" s="418">
        <v>1.30761994E-3</v>
      </c>
      <c r="AF1149" s="437">
        <v>5.7799742919463432E-3</v>
      </c>
      <c r="AG1149" s="417">
        <v>4.6780633999999998E-3</v>
      </c>
      <c r="AH1149" s="418">
        <v>6.3858906200000001E-3</v>
      </c>
      <c r="AI1149" s="437">
        <v>6.8394668617056233E-3</v>
      </c>
      <c r="AJ1149" s="417">
        <v>2.1050660000000001E-3</v>
      </c>
      <c r="AK1149" s="418">
        <v>3.0308223850000001E-3</v>
      </c>
      <c r="AL1149" s="437">
        <v>2.5468809095247481E-3</v>
      </c>
      <c r="AM1149" s="417">
        <v>9.0285911999999999E-3</v>
      </c>
      <c r="AN1149" s="418">
        <v>1.8950911715000001E-2</v>
      </c>
      <c r="AO1149" s="437">
        <v>6.8281912989801935E-2</v>
      </c>
      <c r="AP1149" s="417">
        <v>9.5109509999999994E-2</v>
      </c>
      <c r="AQ1149" s="418">
        <v>6.1846183999999998E-2</v>
      </c>
      <c r="AR1149" s="440">
        <v>6.1846183999999998E-2</v>
      </c>
      <c r="AS1149" s="422"/>
      <c r="AT1149" s="423"/>
      <c r="AU1149" s="423"/>
    </row>
    <row r="1150" spans="1:47" x14ac:dyDescent="0.2">
      <c r="A1150" s="231">
        <v>2003</v>
      </c>
      <c r="B1150" s="232">
        <v>26</v>
      </c>
      <c r="C1150" s="417">
        <v>2.4157565499999998</v>
      </c>
      <c r="D1150" s="418">
        <v>0.89200979049999995</v>
      </c>
      <c r="E1150" s="437">
        <v>3.5571544482589923</v>
      </c>
      <c r="F1150" s="417">
        <v>0.23387026999999999</v>
      </c>
      <c r="G1150" s="418">
        <v>0.36834205549999999</v>
      </c>
      <c r="H1150" s="437">
        <v>0.88034360413573798</v>
      </c>
      <c r="I1150" s="417">
        <v>0.34408684</v>
      </c>
      <c r="J1150" s="418">
        <v>2.2081894425000002</v>
      </c>
      <c r="K1150" s="437">
        <v>4.0608347478321756</v>
      </c>
      <c r="L1150" s="420"/>
      <c r="M1150" s="421"/>
      <c r="N1150" s="437">
        <v>7.2886955724070449E-3</v>
      </c>
      <c r="O1150" s="417">
        <v>9.4809480000000002E-2</v>
      </c>
      <c r="P1150" s="418">
        <v>6.1641163499999999E-2</v>
      </c>
      <c r="Q1150" s="437">
        <v>0.26154704766706183</v>
      </c>
      <c r="R1150" s="422"/>
      <c r="S1150" s="423"/>
      <c r="T1150" s="437">
        <v>777.26861419461511</v>
      </c>
      <c r="U1150" s="417">
        <v>6.1297467071935155E-4</v>
      </c>
      <c r="V1150" s="418">
        <v>8.5430352921310362E-4</v>
      </c>
      <c r="W1150" s="437">
        <v>2.7953307261792291E-3</v>
      </c>
      <c r="X1150" s="417">
        <v>7.2521479229989872E-4</v>
      </c>
      <c r="Y1150" s="418">
        <v>1.0107279635258358E-3</v>
      </c>
      <c r="Z1150" s="437">
        <v>3.9544356063162161E-3</v>
      </c>
      <c r="AA1150" s="417">
        <v>2.8769625E-3</v>
      </c>
      <c r="AB1150" s="418">
        <v>6.4823910600000003E-3</v>
      </c>
      <c r="AC1150" s="437">
        <v>3.1102332177019361E-2</v>
      </c>
      <c r="AD1150" s="417">
        <v>8.1850209999999996E-4</v>
      </c>
      <c r="AE1150" s="418">
        <v>1.30761994E-3</v>
      </c>
      <c r="AF1150" s="437">
        <v>5.7917811963315684E-3</v>
      </c>
      <c r="AG1150" s="417">
        <v>4.6780633999999998E-3</v>
      </c>
      <c r="AH1150" s="418">
        <v>6.3858906200000001E-3</v>
      </c>
      <c r="AI1150" s="437">
        <v>6.853446554781868E-3</v>
      </c>
      <c r="AJ1150" s="417">
        <v>2.1050660000000001E-3</v>
      </c>
      <c r="AK1150" s="418">
        <v>3.0308223850000001E-3</v>
      </c>
      <c r="AL1150" s="437">
        <v>2.5520866998237066E-3</v>
      </c>
      <c r="AM1150" s="417">
        <v>9.0285911999999999E-3</v>
      </c>
      <c r="AN1150" s="418">
        <v>1.8950911715000001E-2</v>
      </c>
      <c r="AO1150" s="437">
        <v>6.8421670748911881E-2</v>
      </c>
      <c r="AP1150" s="417">
        <v>9.5109509999999994E-2</v>
      </c>
      <c r="AQ1150" s="418">
        <v>6.1846183999999998E-2</v>
      </c>
      <c r="AR1150" s="440">
        <v>6.1846183999999998E-2</v>
      </c>
      <c r="AS1150" s="422"/>
      <c r="AT1150" s="423"/>
      <c r="AU1150" s="423"/>
    </row>
    <row r="1151" spans="1:47" x14ac:dyDescent="0.2">
      <c r="A1151" s="231">
        <v>2003</v>
      </c>
      <c r="B1151" s="232">
        <v>27</v>
      </c>
      <c r="C1151" s="417">
        <v>2.4157565499999998</v>
      </c>
      <c r="D1151" s="418">
        <v>0.89200979049999995</v>
      </c>
      <c r="E1151" s="437">
        <v>3.5574853121008241</v>
      </c>
      <c r="F1151" s="417">
        <v>0.23387026999999999</v>
      </c>
      <c r="G1151" s="418">
        <v>0.36834205549999999</v>
      </c>
      <c r="H1151" s="437">
        <v>0.88059962973009831</v>
      </c>
      <c r="I1151" s="417">
        <v>0.34408684</v>
      </c>
      <c r="J1151" s="418">
        <v>2.2081894425000002</v>
      </c>
      <c r="K1151" s="437">
        <v>4.0615291446248207</v>
      </c>
      <c r="L1151" s="420"/>
      <c r="M1151" s="421"/>
      <c r="N1151" s="437">
        <v>7.2892819891723377E-3</v>
      </c>
      <c r="O1151" s="417">
        <v>9.4809480000000002E-2</v>
      </c>
      <c r="P1151" s="418">
        <v>6.1641163499999999E-2</v>
      </c>
      <c r="Q1151" s="437">
        <v>0.26155716709561239</v>
      </c>
      <c r="R1151" s="422"/>
      <c r="S1151" s="423"/>
      <c r="T1151" s="437">
        <v>777.33099765540737</v>
      </c>
      <c r="U1151" s="417">
        <v>6.1297467071935155E-4</v>
      </c>
      <c r="V1151" s="418">
        <v>8.5430352921310362E-4</v>
      </c>
      <c r="W1151" s="437">
        <v>2.7961514037628111E-3</v>
      </c>
      <c r="X1151" s="417">
        <v>7.2521479229989872E-4</v>
      </c>
      <c r="Y1151" s="418">
        <v>1.0107279635258358E-3</v>
      </c>
      <c r="Z1151" s="437">
        <v>3.9570981557823315E-3</v>
      </c>
      <c r="AA1151" s="417">
        <v>2.8769625E-3</v>
      </c>
      <c r="AB1151" s="418">
        <v>6.4823910600000003E-3</v>
      </c>
      <c r="AC1151" s="437">
        <v>3.1111438325494675E-2</v>
      </c>
      <c r="AD1151" s="417">
        <v>8.1850209999999996E-4</v>
      </c>
      <c r="AE1151" s="418">
        <v>1.30761994E-3</v>
      </c>
      <c r="AF1151" s="437">
        <v>5.793493513972678E-3</v>
      </c>
      <c r="AG1151" s="417">
        <v>4.6780633999999998E-3</v>
      </c>
      <c r="AH1151" s="418">
        <v>6.3858906200000001E-3</v>
      </c>
      <c r="AI1151" s="437">
        <v>6.8554605637210905E-3</v>
      </c>
      <c r="AJ1151" s="417">
        <v>2.1050660000000001E-3</v>
      </c>
      <c r="AK1151" s="418">
        <v>3.0308223850000001E-3</v>
      </c>
      <c r="AL1151" s="437">
        <v>2.5528407394954989E-3</v>
      </c>
      <c r="AM1151" s="417">
        <v>9.0285911999999999E-3</v>
      </c>
      <c r="AN1151" s="418">
        <v>1.8950911715000001E-2</v>
      </c>
      <c r="AO1151" s="437">
        <v>6.8441731455621477E-2</v>
      </c>
      <c r="AP1151" s="417">
        <v>9.5109509999999994E-2</v>
      </c>
      <c r="AQ1151" s="418">
        <v>6.1846183999999998E-2</v>
      </c>
      <c r="AR1151" s="440">
        <v>6.1846183999999998E-2</v>
      </c>
      <c r="AS1151" s="422"/>
      <c r="AT1151" s="423"/>
      <c r="AU1151" s="423"/>
    </row>
    <row r="1152" spans="1:47" x14ac:dyDescent="0.2">
      <c r="A1152" s="231">
        <v>2003</v>
      </c>
      <c r="B1152" s="232">
        <v>28</v>
      </c>
      <c r="C1152" s="417">
        <v>2.4157565499999998</v>
      </c>
      <c r="D1152" s="418">
        <v>0.89200979049999995</v>
      </c>
      <c r="E1152" s="437">
        <v>3.5573473914085101</v>
      </c>
      <c r="F1152" s="417">
        <v>0.23387026999999999</v>
      </c>
      <c r="G1152" s="418">
        <v>0.36834205549999999</v>
      </c>
      <c r="H1152" s="437">
        <v>0.88049294904754027</v>
      </c>
      <c r="I1152" s="417">
        <v>0.34408684</v>
      </c>
      <c r="J1152" s="418">
        <v>2.2081894425000002</v>
      </c>
      <c r="K1152" s="437">
        <v>4.0612599379872103</v>
      </c>
      <c r="L1152" s="420"/>
      <c r="M1152" s="421"/>
      <c r="N1152" s="437">
        <v>7.2890385714022444E-3</v>
      </c>
      <c r="O1152" s="417">
        <v>9.4809480000000002E-2</v>
      </c>
      <c r="P1152" s="418">
        <v>6.1641163499999999E-2</v>
      </c>
      <c r="Q1152" s="437">
        <v>0.26155351200573362</v>
      </c>
      <c r="R1152" s="422"/>
      <c r="S1152" s="423"/>
      <c r="T1152" s="437">
        <v>777.30526939780952</v>
      </c>
      <c r="U1152" s="417">
        <v>6.1297467071935155E-4</v>
      </c>
      <c r="V1152" s="418">
        <v>8.5430352921310362E-4</v>
      </c>
      <c r="W1152" s="437">
        <v>2.7958116939719511E-3</v>
      </c>
      <c r="X1152" s="417">
        <v>7.2521479229989872E-4</v>
      </c>
      <c r="Y1152" s="418">
        <v>1.0107279635258358E-3</v>
      </c>
      <c r="Z1152" s="437">
        <v>3.9559583264225468E-3</v>
      </c>
      <c r="AA1152" s="417">
        <v>2.8769625E-3</v>
      </c>
      <c r="AB1152" s="418">
        <v>6.4823910600000003E-3</v>
      </c>
      <c r="AC1152" s="437">
        <v>3.1107646395026691E-2</v>
      </c>
      <c r="AD1152" s="417">
        <v>8.1850209999999996E-4</v>
      </c>
      <c r="AE1152" s="418">
        <v>1.30761994E-3</v>
      </c>
      <c r="AF1152" s="437">
        <v>5.7927770243996835E-3</v>
      </c>
      <c r="AG1152" s="417">
        <v>4.6780633999999998E-3</v>
      </c>
      <c r="AH1152" s="418">
        <v>6.3858906200000001E-3</v>
      </c>
      <c r="AI1152" s="437">
        <v>6.8546185745044196E-3</v>
      </c>
      <c r="AJ1152" s="417">
        <v>2.1050660000000001E-3</v>
      </c>
      <c r="AK1152" s="418">
        <v>3.0308223850000001E-3</v>
      </c>
      <c r="AL1152" s="437">
        <v>2.5525273832998538E-3</v>
      </c>
      <c r="AM1152" s="417">
        <v>9.0285911999999999E-3</v>
      </c>
      <c r="AN1152" s="418">
        <v>1.8950911715000001E-2</v>
      </c>
      <c r="AO1152" s="437">
        <v>6.8433343997444537E-2</v>
      </c>
      <c r="AP1152" s="417">
        <v>9.5109509999999994E-2</v>
      </c>
      <c r="AQ1152" s="418">
        <v>6.1846183999999998E-2</v>
      </c>
      <c r="AR1152" s="440">
        <v>6.1846183999999998E-2</v>
      </c>
      <c r="AS1152" s="422"/>
      <c r="AT1152" s="423"/>
      <c r="AU1152" s="423"/>
    </row>
    <row r="1153" spans="1:47" x14ac:dyDescent="0.2">
      <c r="A1153" s="231">
        <v>2003</v>
      </c>
      <c r="B1153" s="232">
        <v>29</v>
      </c>
      <c r="C1153" s="417">
        <v>2.4157565499999998</v>
      </c>
      <c r="D1153" s="418">
        <v>0.89200979049999995</v>
      </c>
      <c r="E1153" s="437">
        <v>3.5571741951641425</v>
      </c>
      <c r="F1153" s="417">
        <v>0.23387026999999999</v>
      </c>
      <c r="G1153" s="418">
        <v>0.36834205549999999</v>
      </c>
      <c r="H1153" s="437">
        <v>0.88035276240680693</v>
      </c>
      <c r="I1153" s="417">
        <v>0.34408684</v>
      </c>
      <c r="J1153" s="418">
        <v>2.2081894425000002</v>
      </c>
      <c r="K1153" s="437">
        <v>4.0608791031811862</v>
      </c>
      <c r="L1153" s="420"/>
      <c r="M1153" s="421"/>
      <c r="N1153" s="437">
        <v>7.2887001708583383E-3</v>
      </c>
      <c r="O1153" s="417">
        <v>9.4809480000000002E-2</v>
      </c>
      <c r="P1153" s="418">
        <v>6.1641163499999999E-2</v>
      </c>
      <c r="Q1153" s="437">
        <v>0.26154741532633635</v>
      </c>
      <c r="R1153" s="422"/>
      <c r="S1153" s="423"/>
      <c r="T1153" s="437">
        <v>777.27070657707645</v>
      </c>
      <c r="U1153" s="417">
        <v>6.1297467071935155E-4</v>
      </c>
      <c r="V1153" s="418">
        <v>8.5430352921310362E-4</v>
      </c>
      <c r="W1153" s="437">
        <v>2.7953675328894448E-3</v>
      </c>
      <c r="X1153" s="417">
        <v>7.2521479229989872E-4</v>
      </c>
      <c r="Y1153" s="418">
        <v>1.0107279635258358E-3</v>
      </c>
      <c r="Z1153" s="437">
        <v>3.9545237196844654E-3</v>
      </c>
      <c r="AA1153" s="417">
        <v>2.8769625E-3</v>
      </c>
      <c r="AB1153" s="418">
        <v>6.4823910600000003E-3</v>
      </c>
      <c r="AC1153" s="437">
        <v>3.1102735262660296E-2</v>
      </c>
      <c r="AD1153" s="417">
        <v>8.1850209999999996E-4</v>
      </c>
      <c r="AE1153" s="418">
        <v>1.30761994E-3</v>
      </c>
      <c r="AF1153" s="437">
        <v>5.7918593522453985E-3</v>
      </c>
      <c r="AG1153" s="417">
        <v>4.6780633999999998E-3</v>
      </c>
      <c r="AH1153" s="418">
        <v>6.3858906200000001E-3</v>
      </c>
      <c r="AI1153" s="437">
        <v>6.8535389962779067E-3</v>
      </c>
      <c r="AJ1153" s="417">
        <v>2.1050660000000001E-3</v>
      </c>
      <c r="AK1153" s="418">
        <v>3.0308223850000001E-3</v>
      </c>
      <c r="AL1153" s="437">
        <v>2.5521201219445761E-3</v>
      </c>
      <c r="AM1153" s="417">
        <v>9.0285911999999999E-3</v>
      </c>
      <c r="AN1153" s="418">
        <v>1.8950911715000001E-2</v>
      </c>
      <c r="AO1153" s="437">
        <v>6.8422487265965518E-2</v>
      </c>
      <c r="AP1153" s="417">
        <v>9.5109509999999994E-2</v>
      </c>
      <c r="AQ1153" s="418">
        <v>6.1846183999999998E-2</v>
      </c>
      <c r="AR1153" s="440">
        <v>6.1846183999999998E-2</v>
      </c>
      <c r="AS1153" s="422"/>
      <c r="AT1153" s="423"/>
      <c r="AU1153" s="423"/>
    </row>
    <row r="1154" spans="1:47" x14ac:dyDescent="0.2">
      <c r="A1154" s="231">
        <v>2003</v>
      </c>
      <c r="B1154" s="232">
        <v>30</v>
      </c>
      <c r="C1154" s="417">
        <v>2.4157565499999998</v>
      </c>
      <c r="D1154" s="418">
        <v>0.89200979049999995</v>
      </c>
      <c r="E1154" s="437">
        <v>3.5569726749242916</v>
      </c>
      <c r="F1154" s="417">
        <v>0.23387026999999999</v>
      </c>
      <c r="G1154" s="418">
        <v>0.36834205549999999</v>
      </c>
      <c r="H1154" s="437">
        <v>0.88020123804384343</v>
      </c>
      <c r="I1154" s="417">
        <v>0.34408684</v>
      </c>
      <c r="J1154" s="418">
        <v>2.2081894425000002</v>
      </c>
      <c r="K1154" s="437">
        <v>4.0604730051300422</v>
      </c>
      <c r="L1154" s="420"/>
      <c r="M1154" s="421"/>
      <c r="N1154" s="437">
        <v>7.2883454010356967E-3</v>
      </c>
      <c r="O1154" s="417">
        <v>9.4809480000000002E-2</v>
      </c>
      <c r="P1154" s="418">
        <v>6.1641163499999999E-2</v>
      </c>
      <c r="Q1154" s="437">
        <v>0.26154116927621446</v>
      </c>
      <c r="R1154" s="422"/>
      <c r="S1154" s="423"/>
      <c r="T1154" s="437">
        <v>777.23159924401261</v>
      </c>
      <c r="U1154" s="417">
        <v>6.1297467071935155E-4</v>
      </c>
      <c r="V1154" s="418">
        <v>8.5430352921310362E-4</v>
      </c>
      <c r="W1154" s="437">
        <v>2.7948789924003578E-3</v>
      </c>
      <c r="X1154" s="417">
        <v>7.2521479229989872E-4</v>
      </c>
      <c r="Y1154" s="418">
        <v>1.0107279635258358E-3</v>
      </c>
      <c r="Z1154" s="437">
        <v>3.9529558446728856E-3</v>
      </c>
      <c r="AA1154" s="417">
        <v>2.8769625E-3</v>
      </c>
      <c r="AB1154" s="418">
        <v>6.4823910600000003E-3</v>
      </c>
      <c r="AC1154" s="437">
        <v>3.1097313761668455E-2</v>
      </c>
      <c r="AD1154" s="417">
        <v>8.1850209999999996E-4</v>
      </c>
      <c r="AE1154" s="418">
        <v>1.30761994E-3</v>
      </c>
      <c r="AF1154" s="437">
        <v>5.7908546130496473E-3</v>
      </c>
      <c r="AG1154" s="417">
        <v>4.6780633999999998E-3</v>
      </c>
      <c r="AH1154" s="418">
        <v>6.3858906200000001E-3</v>
      </c>
      <c r="AI1154" s="437">
        <v>6.8523415384526519E-3</v>
      </c>
      <c r="AJ1154" s="417">
        <v>2.1050660000000001E-3</v>
      </c>
      <c r="AK1154" s="418">
        <v>3.0308223850000001E-3</v>
      </c>
      <c r="AL1154" s="437">
        <v>2.5516776851294996E-3</v>
      </c>
      <c r="AM1154" s="417">
        <v>9.0285911999999999E-3</v>
      </c>
      <c r="AN1154" s="418">
        <v>1.8950911715000001E-2</v>
      </c>
      <c r="AO1154" s="437">
        <v>6.8410530168737521E-2</v>
      </c>
      <c r="AP1154" s="417">
        <v>9.5109509999999994E-2</v>
      </c>
      <c r="AQ1154" s="418">
        <v>6.1846183999999998E-2</v>
      </c>
      <c r="AR1154" s="440">
        <v>6.1846183999999998E-2</v>
      </c>
      <c r="AS1154" s="422"/>
      <c r="AT1154" s="423"/>
      <c r="AU1154" s="423"/>
    </row>
    <row r="1155" spans="1:47" x14ac:dyDescent="0.2">
      <c r="A1155" s="231">
        <v>2003</v>
      </c>
      <c r="B1155" s="232">
        <v>31</v>
      </c>
      <c r="C1155" s="417">
        <v>2.4157565499999998</v>
      </c>
      <c r="D1155" s="418">
        <v>0.89200979049999995</v>
      </c>
      <c r="E1155" s="437">
        <v>3.5567803200520141</v>
      </c>
      <c r="F1155" s="417">
        <v>0.23387026999999999</v>
      </c>
      <c r="G1155" s="418">
        <v>0.36834205549999999</v>
      </c>
      <c r="H1155" s="437">
        <v>0.88004737026505475</v>
      </c>
      <c r="I1155" s="417">
        <v>0.34408684</v>
      </c>
      <c r="J1155" s="418">
        <v>2.2081894425000002</v>
      </c>
      <c r="K1155" s="437">
        <v>4.0600690726152946</v>
      </c>
      <c r="L1155" s="420"/>
      <c r="M1155" s="421"/>
      <c r="N1155" s="437">
        <v>7.2880173267351276E-3</v>
      </c>
      <c r="O1155" s="417">
        <v>9.4809480000000002E-2</v>
      </c>
      <c r="P1155" s="418">
        <v>6.1641163499999999E-2</v>
      </c>
      <c r="Q1155" s="437">
        <v>0.26153537864037102</v>
      </c>
      <c r="R1155" s="422"/>
      <c r="S1155" s="423"/>
      <c r="T1155" s="437">
        <v>777.19512944504299</v>
      </c>
      <c r="U1155" s="417">
        <v>6.1297467071935155E-4</v>
      </c>
      <c r="V1155" s="418">
        <v>8.5430352921310362E-4</v>
      </c>
      <c r="W1155" s="437">
        <v>2.794397099441901E-3</v>
      </c>
      <c r="X1155" s="417">
        <v>7.2521479229989872E-4</v>
      </c>
      <c r="Y1155" s="418">
        <v>1.0107279635258358E-3</v>
      </c>
      <c r="Z1155" s="437">
        <v>3.9513717576794352E-3</v>
      </c>
      <c r="AA1155" s="417">
        <v>2.8769625E-3</v>
      </c>
      <c r="AB1155" s="418">
        <v>6.4823910600000003E-3</v>
      </c>
      <c r="AC1155" s="437">
        <v>3.1091890573818014E-2</v>
      </c>
      <c r="AD1155" s="417">
        <v>8.1850209999999996E-4</v>
      </c>
      <c r="AE1155" s="418">
        <v>1.30761994E-3</v>
      </c>
      <c r="AF1155" s="437">
        <v>5.7898429562688756E-3</v>
      </c>
      <c r="AG1155" s="417">
        <v>4.6780633999999998E-3</v>
      </c>
      <c r="AH1155" s="418">
        <v>6.3858906200000001E-3</v>
      </c>
      <c r="AI1155" s="437">
        <v>6.8511478149304089E-3</v>
      </c>
      <c r="AJ1155" s="417">
        <v>2.1050660000000001E-3</v>
      </c>
      <c r="AK1155" s="418">
        <v>3.0308223850000001E-3</v>
      </c>
      <c r="AL1155" s="437">
        <v>2.5512350351747991E-3</v>
      </c>
      <c r="AM1155" s="417">
        <v>9.0285911999999999E-3</v>
      </c>
      <c r="AN1155" s="418">
        <v>1.8950911715000001E-2</v>
      </c>
      <c r="AO1155" s="437">
        <v>6.8398566540232991E-2</v>
      </c>
      <c r="AP1155" s="417">
        <v>9.5109509999999994E-2</v>
      </c>
      <c r="AQ1155" s="418">
        <v>6.1846183999999998E-2</v>
      </c>
      <c r="AR1155" s="440">
        <v>6.1846183999999998E-2</v>
      </c>
      <c r="AS1155" s="422"/>
      <c r="AT1155" s="423"/>
      <c r="AU1155" s="423"/>
    </row>
    <row r="1156" spans="1:47" x14ac:dyDescent="0.2">
      <c r="A1156" s="231">
        <v>2003</v>
      </c>
      <c r="B1156" s="232">
        <v>32</v>
      </c>
      <c r="C1156" s="417">
        <v>2.4157565499999998</v>
      </c>
      <c r="D1156" s="418">
        <v>0.89200979049999995</v>
      </c>
      <c r="E1156" s="419">
        <v>3.5567803200520141</v>
      </c>
      <c r="F1156" s="417">
        <v>0.23387026999999999</v>
      </c>
      <c r="G1156" s="418">
        <v>0.36834205549999999</v>
      </c>
      <c r="H1156" s="419">
        <v>0.88004737026505475</v>
      </c>
      <c r="I1156" s="417">
        <v>0.34408684</v>
      </c>
      <c r="J1156" s="418">
        <v>2.2081894425000002</v>
      </c>
      <c r="K1156" s="419">
        <v>4.0600690726152946</v>
      </c>
      <c r="L1156" s="420"/>
      <c r="M1156" s="421"/>
      <c r="N1156" s="419">
        <v>7.2880173267351276E-3</v>
      </c>
      <c r="O1156" s="417">
        <v>9.4809480000000002E-2</v>
      </c>
      <c r="P1156" s="418">
        <v>6.1641163499999999E-2</v>
      </c>
      <c r="Q1156" s="419">
        <v>0.26153537864037102</v>
      </c>
      <c r="R1156" s="425"/>
      <c r="S1156" s="426"/>
      <c r="T1156" s="419">
        <v>777.19512944504299</v>
      </c>
      <c r="U1156" s="417">
        <v>6.1297467071935155E-4</v>
      </c>
      <c r="V1156" s="418">
        <v>8.5430352921310362E-4</v>
      </c>
      <c r="W1156" s="419">
        <v>2.794397099441901E-3</v>
      </c>
      <c r="X1156" s="417">
        <v>7.2521479229989872E-4</v>
      </c>
      <c r="Y1156" s="418">
        <v>1.0107279635258358E-3</v>
      </c>
      <c r="Z1156" s="419">
        <v>3.9513717576794352E-3</v>
      </c>
      <c r="AA1156" s="417">
        <v>2.8769625E-3</v>
      </c>
      <c r="AB1156" s="418">
        <v>6.4823910600000003E-3</v>
      </c>
      <c r="AC1156" s="419">
        <v>3.1091890573818014E-2</v>
      </c>
      <c r="AD1156" s="417">
        <v>8.1850209999999996E-4</v>
      </c>
      <c r="AE1156" s="418">
        <v>1.30761994E-3</v>
      </c>
      <c r="AF1156" s="419">
        <v>5.7898429562688756E-3</v>
      </c>
      <c r="AG1156" s="417">
        <v>4.6780633999999998E-3</v>
      </c>
      <c r="AH1156" s="418">
        <v>6.3858906200000001E-3</v>
      </c>
      <c r="AI1156" s="419">
        <v>6.8511478149304089E-3</v>
      </c>
      <c r="AJ1156" s="417">
        <v>2.1050660000000001E-3</v>
      </c>
      <c r="AK1156" s="418">
        <v>3.0308223850000001E-3</v>
      </c>
      <c r="AL1156" s="419">
        <v>2.5512350351747991E-3</v>
      </c>
      <c r="AM1156" s="417">
        <v>9.0285911999999999E-3</v>
      </c>
      <c r="AN1156" s="418">
        <v>1.8950911715000001E-2</v>
      </c>
      <c r="AO1156" s="419">
        <v>6.8398566540232991E-2</v>
      </c>
      <c r="AP1156" s="417">
        <v>9.5109509999999994E-2</v>
      </c>
      <c r="AQ1156" s="418">
        <v>6.1846183999999998E-2</v>
      </c>
      <c r="AR1156" s="440">
        <v>6.1846183999999998E-2</v>
      </c>
      <c r="AS1156" s="425"/>
      <c r="AT1156" s="426"/>
      <c r="AU1156" s="426"/>
    </row>
    <row r="1157" spans="1:47" x14ac:dyDescent="0.2">
      <c r="A1157" s="231">
        <v>2003</v>
      </c>
      <c r="B1157" s="232">
        <v>33</v>
      </c>
      <c r="C1157" s="417">
        <v>2.4157565499999998</v>
      </c>
      <c r="D1157" s="418">
        <v>0.89200979049999995</v>
      </c>
      <c r="E1157" s="419">
        <v>3.5567803200520141</v>
      </c>
      <c r="F1157" s="417">
        <v>0.23387026999999999</v>
      </c>
      <c r="G1157" s="418">
        <v>0.36834205549999999</v>
      </c>
      <c r="H1157" s="419">
        <v>0.88004737026505475</v>
      </c>
      <c r="I1157" s="417">
        <v>0.34408684</v>
      </c>
      <c r="J1157" s="418">
        <v>2.2081894425000002</v>
      </c>
      <c r="K1157" s="419">
        <v>4.0600690726152946</v>
      </c>
      <c r="L1157" s="420"/>
      <c r="M1157" s="421"/>
      <c r="N1157" s="419">
        <v>7.2880173267351276E-3</v>
      </c>
      <c r="O1157" s="417">
        <v>9.4809480000000002E-2</v>
      </c>
      <c r="P1157" s="418">
        <v>6.1641163499999999E-2</v>
      </c>
      <c r="Q1157" s="419">
        <v>0.26153537864037102</v>
      </c>
      <c r="R1157" s="425"/>
      <c r="S1157" s="426"/>
      <c r="T1157" s="419">
        <v>777.19512944504299</v>
      </c>
      <c r="U1157" s="417">
        <v>6.1297467071935155E-4</v>
      </c>
      <c r="V1157" s="418">
        <v>8.5430352921310362E-4</v>
      </c>
      <c r="W1157" s="419">
        <v>2.794397099441901E-3</v>
      </c>
      <c r="X1157" s="417">
        <v>7.2521479229989872E-4</v>
      </c>
      <c r="Y1157" s="418">
        <v>1.0107279635258358E-3</v>
      </c>
      <c r="Z1157" s="419">
        <v>3.9513717576794352E-3</v>
      </c>
      <c r="AA1157" s="417">
        <v>2.8769625E-3</v>
      </c>
      <c r="AB1157" s="418">
        <v>6.4823910600000003E-3</v>
      </c>
      <c r="AC1157" s="419">
        <v>3.1091890573818014E-2</v>
      </c>
      <c r="AD1157" s="417">
        <v>8.1850209999999996E-4</v>
      </c>
      <c r="AE1157" s="418">
        <v>1.30761994E-3</v>
      </c>
      <c r="AF1157" s="419">
        <v>5.7898429562688756E-3</v>
      </c>
      <c r="AG1157" s="417">
        <v>4.6780633999999998E-3</v>
      </c>
      <c r="AH1157" s="418">
        <v>6.3858906200000001E-3</v>
      </c>
      <c r="AI1157" s="419">
        <v>6.8511478149304089E-3</v>
      </c>
      <c r="AJ1157" s="417">
        <v>2.1050660000000001E-3</v>
      </c>
      <c r="AK1157" s="418">
        <v>3.0308223850000001E-3</v>
      </c>
      <c r="AL1157" s="419">
        <v>2.5512350351747991E-3</v>
      </c>
      <c r="AM1157" s="417">
        <v>9.0285911999999999E-3</v>
      </c>
      <c r="AN1157" s="418">
        <v>1.8950911715000001E-2</v>
      </c>
      <c r="AO1157" s="419">
        <v>6.8398566540232991E-2</v>
      </c>
      <c r="AP1157" s="417">
        <v>9.5109509999999994E-2</v>
      </c>
      <c r="AQ1157" s="418">
        <v>6.1846183999999998E-2</v>
      </c>
      <c r="AR1157" s="440">
        <v>6.1846183999999998E-2</v>
      </c>
      <c r="AS1157" s="425"/>
      <c r="AT1157" s="426"/>
      <c r="AU1157" s="426"/>
    </row>
    <row r="1158" spans="1:47" x14ac:dyDescent="0.2">
      <c r="A1158" s="231">
        <v>2003</v>
      </c>
      <c r="B1158" s="232">
        <v>34</v>
      </c>
      <c r="C1158" s="417">
        <v>2.4157565499999998</v>
      </c>
      <c r="D1158" s="418">
        <v>0.89200979049999995</v>
      </c>
      <c r="E1158" s="419">
        <v>3.5567803200520141</v>
      </c>
      <c r="F1158" s="417">
        <v>0.23387026999999999</v>
      </c>
      <c r="G1158" s="418">
        <v>0.36834205549999999</v>
      </c>
      <c r="H1158" s="419">
        <v>0.88004737026505475</v>
      </c>
      <c r="I1158" s="417">
        <v>0.34408684</v>
      </c>
      <c r="J1158" s="418">
        <v>2.2081894425000002</v>
      </c>
      <c r="K1158" s="419">
        <v>4.0600690726152946</v>
      </c>
      <c r="L1158" s="420"/>
      <c r="M1158" s="421"/>
      <c r="N1158" s="419">
        <v>7.2880173267351276E-3</v>
      </c>
      <c r="O1158" s="417">
        <v>9.4809480000000002E-2</v>
      </c>
      <c r="P1158" s="418">
        <v>6.1641163499999999E-2</v>
      </c>
      <c r="Q1158" s="419">
        <v>0.26153537864037102</v>
      </c>
      <c r="R1158" s="425"/>
      <c r="S1158" s="426"/>
      <c r="T1158" s="419">
        <v>777.19512944504299</v>
      </c>
      <c r="U1158" s="417">
        <v>6.1297467071935155E-4</v>
      </c>
      <c r="V1158" s="418">
        <v>8.5430352921310362E-4</v>
      </c>
      <c r="W1158" s="419">
        <v>2.794397099441901E-3</v>
      </c>
      <c r="X1158" s="417">
        <v>7.2521479229989872E-4</v>
      </c>
      <c r="Y1158" s="418">
        <v>1.0107279635258358E-3</v>
      </c>
      <c r="Z1158" s="419">
        <v>3.9513717576794352E-3</v>
      </c>
      <c r="AA1158" s="417">
        <v>2.8769625E-3</v>
      </c>
      <c r="AB1158" s="418">
        <v>6.4823910600000003E-3</v>
      </c>
      <c r="AC1158" s="419">
        <v>3.1091890573818014E-2</v>
      </c>
      <c r="AD1158" s="417">
        <v>8.1850209999999996E-4</v>
      </c>
      <c r="AE1158" s="418">
        <v>1.30761994E-3</v>
      </c>
      <c r="AF1158" s="419">
        <v>5.7898429562688756E-3</v>
      </c>
      <c r="AG1158" s="417">
        <v>4.6780633999999998E-3</v>
      </c>
      <c r="AH1158" s="418">
        <v>6.3858906200000001E-3</v>
      </c>
      <c r="AI1158" s="419">
        <v>6.8511478149304089E-3</v>
      </c>
      <c r="AJ1158" s="417">
        <v>2.1050660000000001E-3</v>
      </c>
      <c r="AK1158" s="418">
        <v>3.0308223850000001E-3</v>
      </c>
      <c r="AL1158" s="419">
        <v>2.5512350351747991E-3</v>
      </c>
      <c r="AM1158" s="417">
        <v>9.0285911999999999E-3</v>
      </c>
      <c r="AN1158" s="418">
        <v>1.8950911715000001E-2</v>
      </c>
      <c r="AO1158" s="419">
        <v>6.8398566540232991E-2</v>
      </c>
      <c r="AP1158" s="417">
        <v>9.5109509999999994E-2</v>
      </c>
      <c r="AQ1158" s="418">
        <v>6.1846183999999998E-2</v>
      </c>
      <c r="AR1158" s="440">
        <v>6.1846183999999998E-2</v>
      </c>
      <c r="AS1158" s="425"/>
      <c r="AT1158" s="426"/>
      <c r="AU1158" s="426"/>
    </row>
    <row r="1159" spans="1:47" x14ac:dyDescent="0.2">
      <c r="A1159" s="231">
        <v>2003</v>
      </c>
      <c r="B1159" s="232">
        <v>35</v>
      </c>
      <c r="C1159" s="417">
        <v>2.4157565499999998</v>
      </c>
      <c r="D1159" s="418">
        <v>0.89200979049999995</v>
      </c>
      <c r="E1159" s="419">
        <v>3.5567803200520141</v>
      </c>
      <c r="F1159" s="417">
        <v>0.23387026999999999</v>
      </c>
      <c r="G1159" s="418">
        <v>0.36834205549999999</v>
      </c>
      <c r="H1159" s="419">
        <v>0.88004737026505475</v>
      </c>
      <c r="I1159" s="417">
        <v>0.34408684</v>
      </c>
      <c r="J1159" s="418">
        <v>2.2081894425000002</v>
      </c>
      <c r="K1159" s="419">
        <v>4.0600690726152946</v>
      </c>
      <c r="L1159" s="420"/>
      <c r="M1159" s="421"/>
      <c r="N1159" s="419">
        <v>7.2880173267351276E-3</v>
      </c>
      <c r="O1159" s="417">
        <v>9.4809480000000002E-2</v>
      </c>
      <c r="P1159" s="418">
        <v>6.1641163499999999E-2</v>
      </c>
      <c r="Q1159" s="419">
        <v>0.26153537864037102</v>
      </c>
      <c r="R1159" s="425"/>
      <c r="S1159" s="426"/>
      <c r="T1159" s="419">
        <v>777.19512944504299</v>
      </c>
      <c r="U1159" s="417">
        <v>6.1297467071935155E-4</v>
      </c>
      <c r="V1159" s="418">
        <v>8.5430352921310362E-4</v>
      </c>
      <c r="W1159" s="419">
        <v>2.794397099441901E-3</v>
      </c>
      <c r="X1159" s="417">
        <v>7.2521479229989872E-4</v>
      </c>
      <c r="Y1159" s="418">
        <v>1.0107279635258358E-3</v>
      </c>
      <c r="Z1159" s="419">
        <v>3.9513717576794352E-3</v>
      </c>
      <c r="AA1159" s="417">
        <v>2.8769625E-3</v>
      </c>
      <c r="AB1159" s="418">
        <v>6.4823910600000003E-3</v>
      </c>
      <c r="AC1159" s="419">
        <v>3.1091890573818014E-2</v>
      </c>
      <c r="AD1159" s="417">
        <v>8.1850209999999996E-4</v>
      </c>
      <c r="AE1159" s="418">
        <v>1.30761994E-3</v>
      </c>
      <c r="AF1159" s="419">
        <v>5.7898429562688756E-3</v>
      </c>
      <c r="AG1159" s="417">
        <v>4.6780633999999998E-3</v>
      </c>
      <c r="AH1159" s="418">
        <v>6.3858906200000001E-3</v>
      </c>
      <c r="AI1159" s="419">
        <v>6.8511478149304089E-3</v>
      </c>
      <c r="AJ1159" s="417">
        <v>2.1050660000000001E-3</v>
      </c>
      <c r="AK1159" s="418">
        <v>3.0308223850000001E-3</v>
      </c>
      <c r="AL1159" s="419">
        <v>2.5512350351747991E-3</v>
      </c>
      <c r="AM1159" s="417">
        <v>9.0285911999999999E-3</v>
      </c>
      <c r="AN1159" s="418">
        <v>1.8950911715000001E-2</v>
      </c>
      <c r="AO1159" s="419">
        <v>6.8398566540232991E-2</v>
      </c>
      <c r="AP1159" s="417">
        <v>9.5109509999999994E-2</v>
      </c>
      <c r="AQ1159" s="418">
        <v>6.1846183999999998E-2</v>
      </c>
      <c r="AR1159" s="440">
        <v>6.1846183999999998E-2</v>
      </c>
      <c r="AS1159" s="425"/>
      <c r="AT1159" s="426"/>
      <c r="AU1159" s="426"/>
    </row>
    <row r="1160" spans="1:47" x14ac:dyDescent="0.2">
      <c r="A1160" s="231">
        <v>2003</v>
      </c>
      <c r="B1160" s="232">
        <v>36</v>
      </c>
      <c r="C1160" s="417">
        <v>2.4157565499999998</v>
      </c>
      <c r="D1160" s="418">
        <v>0.89200979049999995</v>
      </c>
      <c r="E1160" s="419">
        <v>3.5567803200520141</v>
      </c>
      <c r="F1160" s="417">
        <v>0.23387026999999999</v>
      </c>
      <c r="G1160" s="418">
        <v>0.36834205549999999</v>
      </c>
      <c r="H1160" s="419">
        <v>0.88004737026505475</v>
      </c>
      <c r="I1160" s="417">
        <v>0.34408684</v>
      </c>
      <c r="J1160" s="418">
        <v>2.2081894425000002</v>
      </c>
      <c r="K1160" s="419">
        <v>4.0600690726152946</v>
      </c>
      <c r="L1160" s="420"/>
      <c r="M1160" s="421"/>
      <c r="N1160" s="419">
        <v>7.2880173267351276E-3</v>
      </c>
      <c r="O1160" s="417">
        <v>9.4809480000000002E-2</v>
      </c>
      <c r="P1160" s="418">
        <v>6.1641163499999999E-2</v>
      </c>
      <c r="Q1160" s="419">
        <v>0.26153537864037102</v>
      </c>
      <c r="R1160" s="425"/>
      <c r="S1160" s="426"/>
      <c r="T1160" s="419">
        <v>777.19512944504299</v>
      </c>
      <c r="U1160" s="417">
        <v>6.1297467071935155E-4</v>
      </c>
      <c r="V1160" s="418">
        <v>8.5430352921310362E-4</v>
      </c>
      <c r="W1160" s="419">
        <v>2.794397099441901E-3</v>
      </c>
      <c r="X1160" s="417">
        <v>7.2521479229989872E-4</v>
      </c>
      <c r="Y1160" s="418">
        <v>1.0107279635258358E-3</v>
      </c>
      <c r="Z1160" s="419">
        <v>3.9513717576794352E-3</v>
      </c>
      <c r="AA1160" s="417">
        <v>2.8769625E-3</v>
      </c>
      <c r="AB1160" s="418">
        <v>6.4823910600000003E-3</v>
      </c>
      <c r="AC1160" s="419">
        <v>3.1091890573818014E-2</v>
      </c>
      <c r="AD1160" s="417">
        <v>8.1850209999999996E-4</v>
      </c>
      <c r="AE1160" s="418">
        <v>1.30761994E-3</v>
      </c>
      <c r="AF1160" s="419">
        <v>5.7898429562688756E-3</v>
      </c>
      <c r="AG1160" s="417">
        <v>4.6780633999999998E-3</v>
      </c>
      <c r="AH1160" s="418">
        <v>6.3858906200000001E-3</v>
      </c>
      <c r="AI1160" s="419">
        <v>6.8511478149304089E-3</v>
      </c>
      <c r="AJ1160" s="417">
        <v>2.1050660000000001E-3</v>
      </c>
      <c r="AK1160" s="418">
        <v>3.0308223850000001E-3</v>
      </c>
      <c r="AL1160" s="419">
        <v>2.5512350351747991E-3</v>
      </c>
      <c r="AM1160" s="417">
        <v>9.0285911999999999E-3</v>
      </c>
      <c r="AN1160" s="418">
        <v>1.8950911715000001E-2</v>
      </c>
      <c r="AO1160" s="419">
        <v>6.8398566540232991E-2</v>
      </c>
      <c r="AP1160" s="417">
        <v>9.5109509999999994E-2</v>
      </c>
      <c r="AQ1160" s="418">
        <v>6.1846183999999998E-2</v>
      </c>
      <c r="AR1160" s="440">
        <v>6.1846183999999998E-2</v>
      </c>
      <c r="AS1160" s="425"/>
      <c r="AT1160" s="426"/>
      <c r="AU1160" s="426"/>
    </row>
    <row r="1161" spans="1:47" x14ac:dyDescent="0.2">
      <c r="A1161" s="231">
        <v>2003</v>
      </c>
      <c r="B1161" s="232">
        <v>37</v>
      </c>
      <c r="C1161" s="417">
        <v>2.4157565499999998</v>
      </c>
      <c r="D1161" s="418">
        <v>0.89200979049999995</v>
      </c>
      <c r="E1161" s="419">
        <v>3.5567803200520141</v>
      </c>
      <c r="F1161" s="417">
        <v>0.23387026999999999</v>
      </c>
      <c r="G1161" s="418">
        <v>0.36834205549999999</v>
      </c>
      <c r="H1161" s="419">
        <v>0.88004737026505475</v>
      </c>
      <c r="I1161" s="417">
        <v>0.34408684</v>
      </c>
      <c r="J1161" s="418">
        <v>2.2081894425000002</v>
      </c>
      <c r="K1161" s="419">
        <v>4.0600690726152946</v>
      </c>
      <c r="L1161" s="420"/>
      <c r="M1161" s="421"/>
      <c r="N1161" s="419">
        <v>7.2880173267351276E-3</v>
      </c>
      <c r="O1161" s="417">
        <v>9.4809480000000002E-2</v>
      </c>
      <c r="P1161" s="418">
        <v>6.1641163499999999E-2</v>
      </c>
      <c r="Q1161" s="419">
        <v>0.26153537864037102</v>
      </c>
      <c r="R1161" s="425"/>
      <c r="S1161" s="426"/>
      <c r="T1161" s="419">
        <v>777.19512944504299</v>
      </c>
      <c r="U1161" s="417">
        <v>6.1297467071935155E-4</v>
      </c>
      <c r="V1161" s="418">
        <v>8.5430352921310362E-4</v>
      </c>
      <c r="W1161" s="419">
        <v>2.794397099441901E-3</v>
      </c>
      <c r="X1161" s="417">
        <v>7.2521479229989872E-4</v>
      </c>
      <c r="Y1161" s="418">
        <v>1.0107279635258358E-3</v>
      </c>
      <c r="Z1161" s="419">
        <v>3.9513717576794352E-3</v>
      </c>
      <c r="AA1161" s="417">
        <v>2.8769625E-3</v>
      </c>
      <c r="AB1161" s="418">
        <v>6.4823910600000003E-3</v>
      </c>
      <c r="AC1161" s="419">
        <v>3.1091890573818014E-2</v>
      </c>
      <c r="AD1161" s="417">
        <v>8.1850209999999996E-4</v>
      </c>
      <c r="AE1161" s="418">
        <v>1.30761994E-3</v>
      </c>
      <c r="AF1161" s="419">
        <v>5.7898429562688756E-3</v>
      </c>
      <c r="AG1161" s="417">
        <v>4.6780633999999998E-3</v>
      </c>
      <c r="AH1161" s="418">
        <v>6.3858906200000001E-3</v>
      </c>
      <c r="AI1161" s="419">
        <v>6.8511478149304089E-3</v>
      </c>
      <c r="AJ1161" s="417">
        <v>2.1050660000000001E-3</v>
      </c>
      <c r="AK1161" s="418">
        <v>3.0308223850000001E-3</v>
      </c>
      <c r="AL1161" s="419">
        <v>2.5512350351747991E-3</v>
      </c>
      <c r="AM1161" s="417">
        <v>9.0285911999999999E-3</v>
      </c>
      <c r="AN1161" s="418">
        <v>1.8950911715000001E-2</v>
      </c>
      <c r="AO1161" s="419">
        <v>6.8398566540232991E-2</v>
      </c>
      <c r="AP1161" s="417">
        <v>9.5109509999999994E-2</v>
      </c>
      <c r="AQ1161" s="418">
        <v>6.1846183999999998E-2</v>
      </c>
      <c r="AR1161" s="440">
        <v>6.1846183999999998E-2</v>
      </c>
      <c r="AS1161" s="425"/>
      <c r="AT1161" s="426"/>
      <c r="AU1161" s="426"/>
    </row>
    <row r="1162" spans="1:47" x14ac:dyDescent="0.2">
      <c r="A1162" s="231">
        <v>2003</v>
      </c>
      <c r="B1162" s="232">
        <v>38</v>
      </c>
      <c r="C1162" s="417">
        <v>2.4157565499999998</v>
      </c>
      <c r="D1162" s="418">
        <v>0.89200979049999995</v>
      </c>
      <c r="E1162" s="419">
        <v>3.5567803200520141</v>
      </c>
      <c r="F1162" s="417">
        <v>0.23387026999999999</v>
      </c>
      <c r="G1162" s="418">
        <v>0.36834205549999999</v>
      </c>
      <c r="H1162" s="419">
        <v>0.88004737026505475</v>
      </c>
      <c r="I1162" s="417">
        <v>0.34408684</v>
      </c>
      <c r="J1162" s="418">
        <v>2.2081894425000002</v>
      </c>
      <c r="K1162" s="419">
        <v>4.0600690726152946</v>
      </c>
      <c r="L1162" s="420"/>
      <c r="M1162" s="421"/>
      <c r="N1162" s="419">
        <v>7.2880173267351276E-3</v>
      </c>
      <c r="O1162" s="417">
        <v>9.4809480000000002E-2</v>
      </c>
      <c r="P1162" s="418">
        <v>6.1641163499999999E-2</v>
      </c>
      <c r="Q1162" s="419">
        <v>0.26153537864037102</v>
      </c>
      <c r="R1162" s="425"/>
      <c r="S1162" s="426"/>
      <c r="T1162" s="419">
        <v>777.19512944504299</v>
      </c>
      <c r="U1162" s="417">
        <v>6.1297467071935155E-4</v>
      </c>
      <c r="V1162" s="418">
        <v>8.5430352921310362E-4</v>
      </c>
      <c r="W1162" s="419">
        <v>2.794397099441901E-3</v>
      </c>
      <c r="X1162" s="417">
        <v>7.2521479229989872E-4</v>
      </c>
      <c r="Y1162" s="418">
        <v>1.0107279635258358E-3</v>
      </c>
      <c r="Z1162" s="419">
        <v>3.9513717576794352E-3</v>
      </c>
      <c r="AA1162" s="417">
        <v>2.8769625E-3</v>
      </c>
      <c r="AB1162" s="418">
        <v>6.4823910600000003E-3</v>
      </c>
      <c r="AC1162" s="419">
        <v>3.1091890573818014E-2</v>
      </c>
      <c r="AD1162" s="417">
        <v>8.1850209999999996E-4</v>
      </c>
      <c r="AE1162" s="418">
        <v>1.30761994E-3</v>
      </c>
      <c r="AF1162" s="419">
        <v>5.7898429562688756E-3</v>
      </c>
      <c r="AG1162" s="417">
        <v>4.6780633999999998E-3</v>
      </c>
      <c r="AH1162" s="418">
        <v>6.3858906200000001E-3</v>
      </c>
      <c r="AI1162" s="419">
        <v>6.8511478149304089E-3</v>
      </c>
      <c r="AJ1162" s="417">
        <v>2.1050660000000001E-3</v>
      </c>
      <c r="AK1162" s="418">
        <v>3.0308223850000001E-3</v>
      </c>
      <c r="AL1162" s="419">
        <v>2.5512350351747991E-3</v>
      </c>
      <c r="AM1162" s="417">
        <v>9.0285911999999999E-3</v>
      </c>
      <c r="AN1162" s="418">
        <v>1.8950911715000001E-2</v>
      </c>
      <c r="AO1162" s="419">
        <v>6.8398566540232991E-2</v>
      </c>
      <c r="AP1162" s="417">
        <v>9.5109509999999994E-2</v>
      </c>
      <c r="AQ1162" s="418">
        <v>6.1846183999999998E-2</v>
      </c>
      <c r="AR1162" s="440">
        <v>6.1846183999999998E-2</v>
      </c>
      <c r="AS1162" s="425"/>
      <c r="AT1162" s="426"/>
      <c r="AU1162" s="426"/>
    </row>
    <row r="1163" spans="1:47" x14ac:dyDescent="0.2">
      <c r="A1163" s="231">
        <v>2003</v>
      </c>
      <c r="B1163" s="232">
        <v>39</v>
      </c>
      <c r="C1163" s="417">
        <v>2.4157565499999998</v>
      </c>
      <c r="D1163" s="418">
        <v>0.89200979049999995</v>
      </c>
      <c r="E1163" s="419">
        <v>3.5567803200520141</v>
      </c>
      <c r="F1163" s="417">
        <v>0.23387026999999999</v>
      </c>
      <c r="G1163" s="418">
        <v>0.36834205549999999</v>
      </c>
      <c r="H1163" s="419">
        <v>0.88004737026505475</v>
      </c>
      <c r="I1163" s="417">
        <v>0.34408684</v>
      </c>
      <c r="J1163" s="418">
        <v>2.2081894425000002</v>
      </c>
      <c r="K1163" s="419">
        <v>4.0600690726152946</v>
      </c>
      <c r="L1163" s="420"/>
      <c r="M1163" s="421"/>
      <c r="N1163" s="419">
        <v>7.2880173267351276E-3</v>
      </c>
      <c r="O1163" s="417">
        <v>9.4809480000000002E-2</v>
      </c>
      <c r="P1163" s="418">
        <v>6.1641163499999999E-2</v>
      </c>
      <c r="Q1163" s="419">
        <v>0.26153537864037102</v>
      </c>
      <c r="R1163" s="425"/>
      <c r="S1163" s="426"/>
      <c r="T1163" s="419">
        <v>777.19512944504299</v>
      </c>
      <c r="U1163" s="417">
        <v>6.1297467071935155E-4</v>
      </c>
      <c r="V1163" s="418">
        <v>8.5430352921310362E-4</v>
      </c>
      <c r="W1163" s="419">
        <v>2.794397099441901E-3</v>
      </c>
      <c r="X1163" s="417">
        <v>7.2521479229989872E-4</v>
      </c>
      <c r="Y1163" s="418">
        <v>1.0107279635258358E-3</v>
      </c>
      <c r="Z1163" s="419">
        <v>3.9513717576794352E-3</v>
      </c>
      <c r="AA1163" s="417">
        <v>2.8769625E-3</v>
      </c>
      <c r="AB1163" s="418">
        <v>6.4823910600000003E-3</v>
      </c>
      <c r="AC1163" s="419">
        <v>3.1091890573818014E-2</v>
      </c>
      <c r="AD1163" s="417">
        <v>8.1850209999999996E-4</v>
      </c>
      <c r="AE1163" s="418">
        <v>1.30761994E-3</v>
      </c>
      <c r="AF1163" s="419">
        <v>5.7898429562688756E-3</v>
      </c>
      <c r="AG1163" s="417">
        <v>4.6780633999999998E-3</v>
      </c>
      <c r="AH1163" s="418">
        <v>6.3858906200000001E-3</v>
      </c>
      <c r="AI1163" s="419">
        <v>6.8511478149304089E-3</v>
      </c>
      <c r="AJ1163" s="417">
        <v>2.1050660000000001E-3</v>
      </c>
      <c r="AK1163" s="418">
        <v>3.0308223850000001E-3</v>
      </c>
      <c r="AL1163" s="419">
        <v>2.5512350351747991E-3</v>
      </c>
      <c r="AM1163" s="417">
        <v>9.0285911999999999E-3</v>
      </c>
      <c r="AN1163" s="418">
        <v>1.8950911715000001E-2</v>
      </c>
      <c r="AO1163" s="419">
        <v>6.8398566540232991E-2</v>
      </c>
      <c r="AP1163" s="417">
        <v>9.5109509999999994E-2</v>
      </c>
      <c r="AQ1163" s="418">
        <v>6.1846183999999998E-2</v>
      </c>
      <c r="AR1163" s="440">
        <v>6.1846183999999998E-2</v>
      </c>
      <c r="AS1163" s="425"/>
      <c r="AT1163" s="426"/>
      <c r="AU1163" s="426"/>
    </row>
    <row r="1164" spans="1:47" ht="13.5" thickBot="1" x14ac:dyDescent="0.25">
      <c r="A1164" s="233">
        <v>2003</v>
      </c>
      <c r="B1164" s="234">
        <v>40</v>
      </c>
      <c r="C1164" s="428">
        <v>2.4157565499999998</v>
      </c>
      <c r="D1164" s="429">
        <v>0.89200979049999995</v>
      </c>
      <c r="E1164" s="430">
        <v>3.5567803200520141</v>
      </c>
      <c r="F1164" s="428">
        <v>0.23387026999999999</v>
      </c>
      <c r="G1164" s="429">
        <v>0.36834205549999999</v>
      </c>
      <c r="H1164" s="430">
        <v>0.88004737026505475</v>
      </c>
      <c r="I1164" s="428">
        <v>0.34408684</v>
      </c>
      <c r="J1164" s="429">
        <v>2.2081894425000002</v>
      </c>
      <c r="K1164" s="430">
        <v>4.0600690726152946</v>
      </c>
      <c r="L1164" s="431"/>
      <c r="M1164" s="432"/>
      <c r="N1164" s="430">
        <v>7.2880173267351276E-3</v>
      </c>
      <c r="O1164" s="428">
        <v>9.4809480000000002E-2</v>
      </c>
      <c r="P1164" s="429">
        <v>6.1641163499999999E-2</v>
      </c>
      <c r="Q1164" s="430">
        <v>0.26153537864037102</v>
      </c>
      <c r="R1164" s="433"/>
      <c r="S1164" s="434"/>
      <c r="T1164" s="430">
        <v>777.19512944504299</v>
      </c>
      <c r="U1164" s="428">
        <v>6.1297467071935155E-4</v>
      </c>
      <c r="V1164" s="429">
        <v>8.5430352921310362E-4</v>
      </c>
      <c r="W1164" s="430">
        <v>2.794397099441901E-3</v>
      </c>
      <c r="X1164" s="428">
        <v>7.2521479229989872E-4</v>
      </c>
      <c r="Y1164" s="429">
        <v>1.0107279635258358E-3</v>
      </c>
      <c r="Z1164" s="430">
        <v>3.9513717576794352E-3</v>
      </c>
      <c r="AA1164" s="428">
        <v>2.8769625E-3</v>
      </c>
      <c r="AB1164" s="429">
        <v>6.4823910600000003E-3</v>
      </c>
      <c r="AC1164" s="430">
        <v>3.1091890573818014E-2</v>
      </c>
      <c r="AD1164" s="428">
        <v>8.1850209999999996E-4</v>
      </c>
      <c r="AE1164" s="429">
        <v>1.30761994E-3</v>
      </c>
      <c r="AF1164" s="430">
        <v>5.7898429562688756E-3</v>
      </c>
      <c r="AG1164" s="428">
        <v>4.6780633999999998E-3</v>
      </c>
      <c r="AH1164" s="429">
        <v>6.3858906200000001E-3</v>
      </c>
      <c r="AI1164" s="430">
        <v>6.8511478149304089E-3</v>
      </c>
      <c r="AJ1164" s="428">
        <v>2.1050660000000001E-3</v>
      </c>
      <c r="AK1164" s="429">
        <v>3.0308223850000001E-3</v>
      </c>
      <c r="AL1164" s="430">
        <v>2.5512350351747991E-3</v>
      </c>
      <c r="AM1164" s="428">
        <v>9.0285911999999999E-3</v>
      </c>
      <c r="AN1164" s="429">
        <v>1.8950911715000001E-2</v>
      </c>
      <c r="AO1164" s="430">
        <v>6.8398566540232991E-2</v>
      </c>
      <c r="AP1164" s="428">
        <v>9.5109509999999994E-2</v>
      </c>
      <c r="AQ1164" s="429">
        <v>6.1846183999999998E-2</v>
      </c>
      <c r="AR1164" s="441">
        <v>6.1846183999999998E-2</v>
      </c>
      <c r="AS1164" s="433"/>
      <c r="AT1164" s="434"/>
      <c r="AU1164" s="434"/>
    </row>
    <row r="1165" spans="1:47" x14ac:dyDescent="0.2">
      <c r="A1165" s="229">
        <v>2004</v>
      </c>
      <c r="B1165" s="230">
        <v>1</v>
      </c>
      <c r="C1165" s="409">
        <v>0.42613383999999999</v>
      </c>
      <c r="D1165" s="410">
        <v>0.51081753149999998</v>
      </c>
      <c r="E1165" s="436">
        <v>1.4905188019619526</v>
      </c>
      <c r="F1165" s="409">
        <v>5.0789630000000002E-2</v>
      </c>
      <c r="G1165" s="410">
        <v>8.3843824499999997E-2</v>
      </c>
      <c r="H1165" s="436">
        <v>0.36684301600234276</v>
      </c>
      <c r="I1165" s="409">
        <v>0.13645181000000001</v>
      </c>
      <c r="J1165" s="410">
        <v>1.2672442325</v>
      </c>
      <c r="K1165" s="436">
        <v>3.8031349442780122</v>
      </c>
      <c r="L1165" s="412"/>
      <c r="M1165" s="413"/>
      <c r="N1165" s="436">
        <v>5.8239379813559394E-2</v>
      </c>
      <c r="O1165" s="409">
        <v>4.4804480000000001E-2</v>
      </c>
      <c r="P1165" s="410">
        <v>5.3130312499999999E-2</v>
      </c>
      <c r="Q1165" s="436">
        <v>0.18517121888661836</v>
      </c>
      <c r="R1165" s="414"/>
      <c r="S1165" s="415"/>
      <c r="T1165" s="436">
        <v>754.36434486614883</v>
      </c>
      <c r="U1165" s="409">
        <v>6.1297467071935155E-4</v>
      </c>
      <c r="V1165" s="410">
        <v>8.5430352921310362E-4</v>
      </c>
      <c r="W1165" s="436">
        <v>2.7364502622331242E-3</v>
      </c>
      <c r="X1165" s="409">
        <v>7.2521479229989872E-4</v>
      </c>
      <c r="Y1165" s="410">
        <v>1.0107279635258358E-3</v>
      </c>
      <c r="Z1165" s="436">
        <v>2.9877464685259033E-3</v>
      </c>
      <c r="AA1165" s="409">
        <v>6.2477669999999998E-4</v>
      </c>
      <c r="AB1165" s="410">
        <v>2.2784839550000001E-3</v>
      </c>
      <c r="AC1165" s="436">
        <v>1.2960490510885225E-2</v>
      </c>
      <c r="AD1165" s="409">
        <v>1.7793139999999999E-4</v>
      </c>
      <c r="AE1165" s="410">
        <v>3.0508362499999999E-4</v>
      </c>
      <c r="AF1165" s="436">
        <v>2.4134654701727684E-3</v>
      </c>
      <c r="AG1165" s="409">
        <v>1.0156621999999999E-3</v>
      </c>
      <c r="AH1165" s="410">
        <v>1.049746225E-3</v>
      </c>
      <c r="AI1165" s="436">
        <v>2.8558651540390029E-3</v>
      </c>
      <c r="AJ1165" s="409">
        <v>4.5651820000000001E-4</v>
      </c>
      <c r="AK1165" s="410">
        <v>5.7281960000000001E-4</v>
      </c>
      <c r="AL1165" s="436">
        <v>1.0634669647485216E-3</v>
      </c>
      <c r="AM1165" s="409">
        <v>1.9607012000000001E-3</v>
      </c>
      <c r="AN1165" s="410">
        <v>6.2605699700000001E-3</v>
      </c>
      <c r="AO1165" s="436">
        <v>2.8511592792772565E-2</v>
      </c>
      <c r="AP1165" s="409">
        <v>4.0404040000000002E-2</v>
      </c>
      <c r="AQ1165" s="410">
        <v>5.2085208000000001E-2</v>
      </c>
      <c r="AR1165" s="439">
        <v>5.2085208000000001E-2</v>
      </c>
      <c r="AS1165" s="414"/>
      <c r="AT1165" s="415"/>
      <c r="AU1165" s="415"/>
    </row>
    <row r="1166" spans="1:47" x14ac:dyDescent="0.2">
      <c r="A1166" s="231">
        <v>2004</v>
      </c>
      <c r="B1166" s="232">
        <v>2</v>
      </c>
      <c r="C1166" s="417">
        <v>0.44960422</v>
      </c>
      <c r="D1166" s="418">
        <v>0.51564050549999996</v>
      </c>
      <c r="E1166" s="437">
        <v>1.4922667825115044</v>
      </c>
      <c r="F1166" s="417">
        <v>5.7710780000000003E-2</v>
      </c>
      <c r="G1166" s="418">
        <v>8.7390167000000005E-2</v>
      </c>
      <c r="H1166" s="437">
        <v>0.36818125372695415</v>
      </c>
      <c r="I1166" s="417">
        <v>0.14245745000000001</v>
      </c>
      <c r="J1166" s="418">
        <v>1.2708735069999999</v>
      </c>
      <c r="K1166" s="437">
        <v>3.80721232009568</v>
      </c>
      <c r="L1166" s="420"/>
      <c r="M1166" s="421"/>
      <c r="N1166" s="437">
        <v>5.8275565461863459E-2</v>
      </c>
      <c r="O1166" s="417">
        <v>4.4804480000000001E-2</v>
      </c>
      <c r="P1166" s="418">
        <v>5.3130312499999999E-2</v>
      </c>
      <c r="Q1166" s="437">
        <v>0.18524964060309962</v>
      </c>
      <c r="R1166" s="422"/>
      <c r="S1166" s="423"/>
      <c r="T1166" s="437">
        <v>754.83372397399432</v>
      </c>
      <c r="U1166" s="417">
        <v>6.1297467071935155E-4</v>
      </c>
      <c r="V1166" s="418">
        <v>8.5430352921310362E-4</v>
      </c>
      <c r="W1166" s="437">
        <v>2.7463867605631419E-3</v>
      </c>
      <c r="X1166" s="417">
        <v>7.2521479229989872E-4</v>
      </c>
      <c r="Y1166" s="418">
        <v>1.0107279635258358E-3</v>
      </c>
      <c r="Z1166" s="437">
        <v>3.0010864326615963E-3</v>
      </c>
      <c r="AA1166" s="417">
        <v>7.0871080000000004E-4</v>
      </c>
      <c r="AB1166" s="418">
        <v>2.3355202300000002E-3</v>
      </c>
      <c r="AC1166" s="437">
        <v>1.3007775930094242E-2</v>
      </c>
      <c r="AD1166" s="417">
        <v>2.0149250000000001E-4</v>
      </c>
      <c r="AE1166" s="418">
        <v>3.1769928999999999E-4</v>
      </c>
      <c r="AF1166" s="437">
        <v>2.4222698489726213E-3</v>
      </c>
      <c r="AG1166" s="417">
        <v>1.1528735E-3</v>
      </c>
      <c r="AH1166" s="418">
        <v>1.1143604100000001E-3</v>
      </c>
      <c r="AI1166" s="437">
        <v>2.8662815305320818E-3</v>
      </c>
      <c r="AJ1166" s="417">
        <v>5.1820719999999998E-4</v>
      </c>
      <c r="AK1166" s="418">
        <v>6.0282656500000001E-4</v>
      </c>
      <c r="AL1166" s="437">
        <v>1.0673483172969264E-3</v>
      </c>
      <c r="AM1166" s="417">
        <v>2.2250243E-3</v>
      </c>
      <c r="AN1166" s="418">
        <v>6.4295949699999999E-3</v>
      </c>
      <c r="AO1166" s="437">
        <v>2.8615612015094577E-2</v>
      </c>
      <c r="AP1166" s="417">
        <v>4.0404040000000002E-2</v>
      </c>
      <c r="AQ1166" s="418">
        <v>5.2085208000000001E-2</v>
      </c>
      <c r="AR1166" s="440">
        <v>5.2085208000000001E-2</v>
      </c>
      <c r="AS1166" s="422"/>
      <c r="AT1166" s="423"/>
      <c r="AU1166" s="423"/>
    </row>
    <row r="1167" spans="1:47" x14ac:dyDescent="0.2">
      <c r="A1167" s="231">
        <v>2004</v>
      </c>
      <c r="B1167" s="232">
        <v>3</v>
      </c>
      <c r="C1167" s="417">
        <v>0.47736748000000001</v>
      </c>
      <c r="D1167" s="418">
        <v>0.52139176899999995</v>
      </c>
      <c r="E1167" s="437">
        <v>1.4946232333169673</v>
      </c>
      <c r="F1167" s="417">
        <v>6.5412780000000004E-2</v>
      </c>
      <c r="G1167" s="418">
        <v>9.1409174499999996E-2</v>
      </c>
      <c r="H1167" s="437">
        <v>0.36999788481936646</v>
      </c>
      <c r="I1167" s="417">
        <v>0.14907366999999999</v>
      </c>
      <c r="J1167" s="418">
        <v>1.2749392180000001</v>
      </c>
      <c r="K1167" s="437">
        <v>3.8124802979203047</v>
      </c>
      <c r="L1167" s="420"/>
      <c r="M1167" s="421"/>
      <c r="N1167" s="437">
        <v>6.729230699659269E-3</v>
      </c>
      <c r="O1167" s="417">
        <v>4.4804480000000001E-2</v>
      </c>
      <c r="P1167" s="418">
        <v>5.3130312499999999E-2</v>
      </c>
      <c r="Q1167" s="437">
        <v>0.18418590121872094</v>
      </c>
      <c r="R1167" s="422"/>
      <c r="S1167" s="423"/>
      <c r="T1167" s="437">
        <v>755.40957120198061</v>
      </c>
      <c r="U1167" s="417">
        <v>6.1297467071935155E-4</v>
      </c>
      <c r="V1167" s="418">
        <v>8.5430352921310362E-4</v>
      </c>
      <c r="W1167" s="437">
        <v>2.7598891249429355E-3</v>
      </c>
      <c r="X1167" s="417">
        <v>7.2521479229989872E-4</v>
      </c>
      <c r="Y1167" s="418">
        <v>1.0107279635258358E-3</v>
      </c>
      <c r="Z1167" s="437">
        <v>3.019196669730652E-3</v>
      </c>
      <c r="AA1167" s="417">
        <v>8.0461379999999998E-4</v>
      </c>
      <c r="AB1167" s="418">
        <v>2.4014527650000001E-3</v>
      </c>
      <c r="AC1167" s="437">
        <v>1.3071949532219225E-2</v>
      </c>
      <c r="AD1167" s="417">
        <v>2.2928949999999999E-4</v>
      </c>
      <c r="AE1167" s="418">
        <v>3.3216555999999997E-4</v>
      </c>
      <c r="AF1167" s="437">
        <v>2.4342225328763197E-3</v>
      </c>
      <c r="AG1167" s="417">
        <v>1.3087875E-3</v>
      </c>
      <c r="AH1167" s="418">
        <v>1.1865761149999999E-3</v>
      </c>
      <c r="AI1167" s="437">
        <v>2.8804224552307399E-3</v>
      </c>
      <c r="AJ1167" s="417">
        <v>5.8928810000000002E-4</v>
      </c>
      <c r="AK1167" s="418">
        <v>6.3683379500000003E-4</v>
      </c>
      <c r="AL1167" s="437">
        <v>1.0726129855155924E-3</v>
      </c>
      <c r="AM1167" s="417">
        <v>2.5262506000000001E-3</v>
      </c>
      <c r="AN1167" s="418">
        <v>6.6247302399999996E-3</v>
      </c>
      <c r="AO1167" s="437">
        <v>2.8756741661098578E-2</v>
      </c>
      <c r="AP1167" s="417">
        <v>4.0404040000000002E-2</v>
      </c>
      <c r="AQ1167" s="418">
        <v>5.2085208000000001E-2</v>
      </c>
      <c r="AR1167" s="440">
        <v>5.2085208000000001E-2</v>
      </c>
      <c r="AS1167" s="422"/>
      <c r="AT1167" s="423"/>
      <c r="AU1167" s="423"/>
    </row>
    <row r="1168" spans="1:47" x14ac:dyDescent="0.2">
      <c r="A1168" s="231">
        <v>2004</v>
      </c>
      <c r="B1168" s="232">
        <v>4</v>
      </c>
      <c r="C1168" s="417">
        <v>0.50511322999999997</v>
      </c>
      <c r="D1168" s="418">
        <v>0.52684207900000002</v>
      </c>
      <c r="E1168" s="437">
        <v>1.4967221494807876</v>
      </c>
      <c r="F1168" s="417">
        <v>7.303888E-2</v>
      </c>
      <c r="G1168" s="418">
        <v>9.5249218999999996E-2</v>
      </c>
      <c r="H1168" s="437">
        <v>0.37161896393763472</v>
      </c>
      <c r="I1168" s="417">
        <v>0.15549238000000001</v>
      </c>
      <c r="J1168" s="418">
        <v>1.2786837015000001</v>
      </c>
      <c r="K1168" s="437">
        <v>3.8171787530289767</v>
      </c>
      <c r="L1168" s="420"/>
      <c r="M1168" s="421"/>
      <c r="N1168" s="437">
        <v>6.7337867082049975E-3</v>
      </c>
      <c r="O1168" s="417">
        <v>4.1904190000000001E-2</v>
      </c>
      <c r="P1168" s="418">
        <v>4.7439743499999999E-2</v>
      </c>
      <c r="Q1168" s="437">
        <v>0.18427007692036143</v>
      </c>
      <c r="R1168" s="422"/>
      <c r="S1168" s="423"/>
      <c r="T1168" s="437">
        <v>755.92035637357981</v>
      </c>
      <c r="U1168" s="417">
        <v>6.1297467071935155E-4</v>
      </c>
      <c r="V1168" s="418">
        <v>8.5430352921310362E-4</v>
      </c>
      <c r="W1168" s="437">
        <v>2.7719440530428073E-3</v>
      </c>
      <c r="X1168" s="417">
        <v>7.2521479229989872E-4</v>
      </c>
      <c r="Y1168" s="418">
        <v>1.0107279635258358E-3</v>
      </c>
      <c r="Z1168" s="437">
        <v>3.0353597403248566E-3</v>
      </c>
      <c r="AA1168" s="417">
        <v>8.9846700000000002E-4</v>
      </c>
      <c r="AB1168" s="418">
        <v>2.4634685950000001E-3</v>
      </c>
      <c r="AC1168" s="437">
        <v>1.3129224049226828E-2</v>
      </c>
      <c r="AD1168" s="417">
        <v>2.5632319999999999E-4</v>
      </c>
      <c r="AE1168" s="418">
        <v>3.45382795E-4</v>
      </c>
      <c r="AF1168" s="437">
        <v>2.4448836894410729E-3</v>
      </c>
      <c r="AG1168" s="417">
        <v>1.4615210999999999E-3</v>
      </c>
      <c r="AH1168" s="418">
        <v>1.2556883499999999E-3</v>
      </c>
      <c r="AI1168" s="437">
        <v>2.8930461320793759E-3</v>
      </c>
      <c r="AJ1168" s="417">
        <v>6.5723820000000005E-4</v>
      </c>
      <c r="AK1168" s="418">
        <v>6.6906818000000002E-4</v>
      </c>
      <c r="AL1168" s="437">
        <v>1.0773141864305201E-3</v>
      </c>
      <c r="AM1168" s="417">
        <v>2.8206435E-3</v>
      </c>
      <c r="AN1168" s="418">
        <v>6.8088243400000002E-3</v>
      </c>
      <c r="AO1168" s="437">
        <v>2.8882794426985371E-2</v>
      </c>
      <c r="AP1168" s="417">
        <v>3.7503750000000002E-2</v>
      </c>
      <c r="AQ1168" s="418">
        <v>4.6394639000000001E-2</v>
      </c>
      <c r="AR1168" s="440">
        <v>4.6394639000000001E-2</v>
      </c>
      <c r="AS1168" s="422"/>
      <c r="AT1168" s="423"/>
      <c r="AU1168" s="423"/>
    </row>
    <row r="1169" spans="1:47" x14ac:dyDescent="0.2">
      <c r="A1169" s="231">
        <v>2004</v>
      </c>
      <c r="B1169" s="232">
        <v>5</v>
      </c>
      <c r="C1169" s="417">
        <v>0.53287054</v>
      </c>
      <c r="D1169" s="418">
        <v>0.53210710449999998</v>
      </c>
      <c r="E1169" s="437">
        <v>3.5971666443883432</v>
      </c>
      <c r="F1169" s="417">
        <v>8.0646969999999998E-2</v>
      </c>
      <c r="G1169" s="418">
        <v>9.8906624999999998E-2</v>
      </c>
      <c r="H1169" s="437">
        <v>0.82442980706087832</v>
      </c>
      <c r="I1169" s="417">
        <v>0.16146425</v>
      </c>
      <c r="J1169" s="418">
        <v>1.2821871545000001</v>
      </c>
      <c r="K1169" s="437">
        <v>3.8221105713083716</v>
      </c>
      <c r="L1169" s="420"/>
      <c r="M1169" s="421"/>
      <c r="N1169" s="437">
        <v>6.7388637221664537E-3</v>
      </c>
      <c r="O1169" s="417">
        <v>4.1904190000000001E-2</v>
      </c>
      <c r="P1169" s="418">
        <v>4.7439743499999999E-2</v>
      </c>
      <c r="Q1169" s="437">
        <v>0.26856586819308875</v>
      </c>
      <c r="R1169" s="422"/>
      <c r="S1169" s="423"/>
      <c r="T1169" s="437">
        <v>756.49005067719168</v>
      </c>
      <c r="U1169" s="417">
        <v>6.1297467071935155E-4</v>
      </c>
      <c r="V1169" s="418">
        <v>8.5430352921310362E-4</v>
      </c>
      <c r="W1169" s="437">
        <v>2.6117906036845192E-3</v>
      </c>
      <c r="X1169" s="417">
        <v>7.2521479229989872E-4</v>
      </c>
      <c r="Y1169" s="418">
        <v>1.0107279635258358E-3</v>
      </c>
      <c r="Z1169" s="437">
        <v>3.0663468685827536E-3</v>
      </c>
      <c r="AA1169" s="417">
        <v>9.9177279999999998E-4</v>
      </c>
      <c r="AB1169" s="418">
        <v>2.5218708699999998E-3</v>
      </c>
      <c r="AC1169" s="437">
        <v>2.9126915809897867E-2</v>
      </c>
      <c r="AD1169" s="417">
        <v>2.8235679999999999E-4</v>
      </c>
      <c r="AE1169" s="418">
        <v>3.58524755E-4</v>
      </c>
      <c r="AF1169" s="437">
        <v>5.4239302692748841E-3</v>
      </c>
      <c r="AG1169" s="417">
        <v>1.6125721000000001E-3</v>
      </c>
      <c r="AH1169" s="418">
        <v>1.3218626450000001E-3</v>
      </c>
      <c r="AI1169" s="437">
        <v>6.4181662312232535E-3</v>
      </c>
      <c r="AJ1169" s="417">
        <v>7.2563650000000005E-4</v>
      </c>
      <c r="AK1169" s="418">
        <v>7.0005466500000003E-4</v>
      </c>
      <c r="AL1169" s="437">
        <v>2.3900022629223428E-3</v>
      </c>
      <c r="AM1169" s="417">
        <v>3.1115749000000001E-3</v>
      </c>
      <c r="AN1169" s="418">
        <v>6.9832248599999997E-3</v>
      </c>
      <c r="AO1169" s="437">
        <v>6.4075863691494317E-2</v>
      </c>
      <c r="AP1169" s="417">
        <v>3.7503750000000002E-2</v>
      </c>
      <c r="AQ1169" s="418">
        <v>4.6394639000000001E-2</v>
      </c>
      <c r="AR1169" s="440">
        <v>4.6394639000000001E-2</v>
      </c>
      <c r="AS1169" s="422"/>
      <c r="AT1169" s="423"/>
      <c r="AU1169" s="423"/>
    </row>
    <row r="1170" spans="1:47" x14ac:dyDescent="0.2">
      <c r="A1170" s="231">
        <v>2004</v>
      </c>
      <c r="B1170" s="232">
        <v>6</v>
      </c>
      <c r="C1170" s="417">
        <v>0.56072339999999998</v>
      </c>
      <c r="D1170" s="418">
        <v>0.53712963150000004</v>
      </c>
      <c r="E1170" s="437">
        <v>3.5981019520659103</v>
      </c>
      <c r="F1170" s="417">
        <v>8.7979160000000001E-2</v>
      </c>
      <c r="G1170" s="418">
        <v>0.10240039450000001</v>
      </c>
      <c r="H1170" s="437">
        <v>0.82511289650717268</v>
      </c>
      <c r="I1170" s="417">
        <v>0.16732259999999999</v>
      </c>
      <c r="J1170" s="418">
        <v>1.2853738779999999</v>
      </c>
      <c r="K1170" s="437">
        <v>3.8242562087342957</v>
      </c>
      <c r="L1170" s="420"/>
      <c r="M1170" s="421"/>
      <c r="N1170" s="437">
        <v>6.7411610484209719E-3</v>
      </c>
      <c r="O1170" s="417">
        <v>4.1904190000000001E-2</v>
      </c>
      <c r="P1170" s="418">
        <v>4.7439743499999999E-2</v>
      </c>
      <c r="Q1170" s="437">
        <v>0.26861474361570026</v>
      </c>
      <c r="R1170" s="422"/>
      <c r="S1170" s="423"/>
      <c r="T1170" s="437">
        <v>756.74855764946983</v>
      </c>
      <c r="U1170" s="417">
        <v>6.1297467071935155E-4</v>
      </c>
      <c r="V1170" s="418">
        <v>8.5430352921310362E-4</v>
      </c>
      <c r="W1170" s="437">
        <v>2.6140447302096461E-3</v>
      </c>
      <c r="X1170" s="417">
        <v>7.2521479229989872E-4</v>
      </c>
      <c r="Y1170" s="418">
        <v>1.0107279635258358E-3</v>
      </c>
      <c r="Z1170" s="437">
        <v>3.073088507656471E-3</v>
      </c>
      <c r="AA1170" s="417">
        <v>1.0828425E-3</v>
      </c>
      <c r="AB1170" s="418">
        <v>2.5778373750000002E-3</v>
      </c>
      <c r="AC1170" s="437">
        <v>2.9151116508986646E-2</v>
      </c>
      <c r="AD1170" s="417">
        <v>3.0741999999999998E-4</v>
      </c>
      <c r="AE1170" s="418">
        <v>3.7072618500000001E-4</v>
      </c>
      <c r="AF1170" s="437">
        <v>5.4284295864837516E-3</v>
      </c>
      <c r="AG1170" s="417">
        <v>1.7603419E-3</v>
      </c>
      <c r="AH1170" s="418">
        <v>1.3857342600000001E-3</v>
      </c>
      <c r="AI1170" s="437">
        <v>6.4234836259801295E-3</v>
      </c>
      <c r="AJ1170" s="417">
        <v>7.9243599999999999E-4</v>
      </c>
      <c r="AK1170" s="418">
        <v>7.2985896500000005E-4</v>
      </c>
      <c r="AL1170" s="437">
        <v>2.3919787870253688E-3</v>
      </c>
      <c r="AM1170" s="417">
        <v>3.3976729999999999E-3</v>
      </c>
      <c r="AN1170" s="418">
        <v>7.1490717949999998E-3</v>
      </c>
      <c r="AO1170" s="437">
        <v>6.4129014781507385E-2</v>
      </c>
      <c r="AP1170" s="417">
        <v>3.7503750000000002E-2</v>
      </c>
      <c r="AQ1170" s="418">
        <v>4.6394639000000001E-2</v>
      </c>
      <c r="AR1170" s="440">
        <v>4.6394639000000001E-2</v>
      </c>
      <c r="AS1170" s="422"/>
      <c r="AT1170" s="423"/>
      <c r="AU1170" s="423"/>
    </row>
    <row r="1171" spans="1:47" x14ac:dyDescent="0.2">
      <c r="A1171" s="231">
        <v>2004</v>
      </c>
      <c r="B1171" s="232">
        <v>7</v>
      </c>
      <c r="C1171" s="417">
        <v>0.58890898999999997</v>
      </c>
      <c r="D1171" s="418">
        <v>0.54203160849999998</v>
      </c>
      <c r="E1171" s="437">
        <v>3.5970848242258655</v>
      </c>
      <c r="F1171" s="417">
        <v>9.5432039999999996E-2</v>
      </c>
      <c r="G1171" s="418">
        <v>0.1057818345</v>
      </c>
      <c r="H1171" s="437">
        <v>0.82426010392330795</v>
      </c>
      <c r="I1171" s="417">
        <v>0.17289990999999999</v>
      </c>
      <c r="J1171" s="418">
        <v>1.2883700425</v>
      </c>
      <c r="K1171" s="437">
        <v>3.8224734151529516</v>
      </c>
      <c r="L1171" s="420"/>
      <c r="M1171" s="421"/>
      <c r="N1171" s="437">
        <v>6.7402048837813412E-3</v>
      </c>
      <c r="O1171" s="417">
        <v>4.1904190000000001E-2</v>
      </c>
      <c r="P1171" s="418">
        <v>4.7439743499999999E-2</v>
      </c>
      <c r="Q1171" s="437">
        <v>0.26860048140128107</v>
      </c>
      <c r="R1171" s="422"/>
      <c r="S1171" s="423"/>
      <c r="T1171" s="437">
        <v>756.6416969658743</v>
      </c>
      <c r="U1171" s="417">
        <v>6.1297467071935155E-4</v>
      </c>
      <c r="V1171" s="418">
        <v>8.5430352921310362E-4</v>
      </c>
      <c r="W1171" s="437">
        <v>2.6114356511224338E-3</v>
      </c>
      <c r="X1171" s="417">
        <v>7.2521479229989872E-4</v>
      </c>
      <c r="Y1171" s="418">
        <v>1.0107279635258358E-3</v>
      </c>
      <c r="Z1171" s="437">
        <v>3.0646018389495801E-3</v>
      </c>
      <c r="AA1171" s="417">
        <v>1.1723648E-3</v>
      </c>
      <c r="AB1171" s="418">
        <v>2.630712745E-3</v>
      </c>
      <c r="AC1171" s="437">
        <v>2.9120926790170695E-2</v>
      </c>
      <c r="AD1171" s="417">
        <v>3.3419249999999998E-4</v>
      </c>
      <c r="AE1171" s="418">
        <v>3.8282163999999998E-4</v>
      </c>
      <c r="AF1171" s="437">
        <v>5.4228214425853178E-3</v>
      </c>
      <c r="AG1171" s="417">
        <v>1.9068009E-3</v>
      </c>
      <c r="AH1171" s="418">
        <v>1.4478712250000001E-3</v>
      </c>
      <c r="AI1171" s="437">
        <v>6.4168451298294441E-3</v>
      </c>
      <c r="AJ1171" s="417">
        <v>8.5815619999999996E-4</v>
      </c>
      <c r="AK1171" s="418">
        <v>7.58430715E-4</v>
      </c>
      <c r="AL1171" s="437">
        <v>2.3895061645228294E-3</v>
      </c>
      <c r="AM1171" s="417">
        <v>3.6804402000000002E-3</v>
      </c>
      <c r="AN1171" s="418">
        <v>7.3071643000000002E-3</v>
      </c>
      <c r="AO1171" s="437">
        <v>6.4062760791732606E-2</v>
      </c>
      <c r="AP1171" s="417">
        <v>3.7503750000000002E-2</v>
      </c>
      <c r="AQ1171" s="418">
        <v>4.6394639000000001E-2</v>
      </c>
      <c r="AR1171" s="440">
        <v>4.6394639000000001E-2</v>
      </c>
      <c r="AS1171" s="422"/>
      <c r="AT1171" s="423"/>
      <c r="AU1171" s="423"/>
    </row>
    <row r="1172" spans="1:47" x14ac:dyDescent="0.2">
      <c r="A1172" s="231">
        <v>2004</v>
      </c>
      <c r="B1172" s="232">
        <v>8</v>
      </c>
      <c r="C1172" s="417">
        <v>0.61731919000000002</v>
      </c>
      <c r="D1172" s="418">
        <v>0.54678129200000003</v>
      </c>
      <c r="E1172" s="437">
        <v>3.6008973486401357</v>
      </c>
      <c r="F1172" s="417">
        <v>0.10261199</v>
      </c>
      <c r="G1172" s="418">
        <v>0.10906940499999999</v>
      </c>
      <c r="H1172" s="437">
        <v>0.82720629498349452</v>
      </c>
      <c r="I1172" s="417">
        <v>0.17829275999999999</v>
      </c>
      <c r="J1172" s="418">
        <v>1.2910978314999999</v>
      </c>
      <c r="K1172" s="437">
        <v>3.8304594534642344</v>
      </c>
      <c r="L1172" s="420"/>
      <c r="M1172" s="421"/>
      <c r="N1172" s="437">
        <v>6.7474012619996972E-3</v>
      </c>
      <c r="O1172" s="417">
        <v>4.1904190000000001E-2</v>
      </c>
      <c r="P1172" s="418">
        <v>4.7439743499999999E-2</v>
      </c>
      <c r="Q1172" s="437">
        <v>0.26874374761381287</v>
      </c>
      <c r="R1172" s="422"/>
      <c r="S1172" s="423"/>
      <c r="T1172" s="437">
        <v>757.44762726481099</v>
      </c>
      <c r="U1172" s="417">
        <v>6.1297467071935155E-4</v>
      </c>
      <c r="V1172" s="418">
        <v>8.5430352921310362E-4</v>
      </c>
      <c r="W1172" s="437">
        <v>2.6208733522713177E-3</v>
      </c>
      <c r="X1172" s="417">
        <v>7.2521479229989872E-4</v>
      </c>
      <c r="Y1172" s="418">
        <v>1.0107279635258358E-3</v>
      </c>
      <c r="Z1172" s="437">
        <v>3.09380945713494E-3</v>
      </c>
      <c r="AA1172" s="417">
        <v>1.2619679E-3</v>
      </c>
      <c r="AB1172" s="418">
        <v>2.681681865E-3</v>
      </c>
      <c r="AC1172" s="437">
        <v>2.9225038728262209E-2</v>
      </c>
      <c r="AD1172" s="417">
        <v>3.5883440000000001E-4</v>
      </c>
      <c r="AE1172" s="418">
        <v>3.9449705000000002E-4</v>
      </c>
      <c r="AF1172" s="437">
        <v>5.4421975306197011E-3</v>
      </c>
      <c r="AG1172" s="417">
        <v>2.0522101000000001E-3</v>
      </c>
      <c r="AH1172" s="418">
        <v>1.50813796E-3</v>
      </c>
      <c r="AI1172" s="437">
        <v>6.4397812774645976E-3</v>
      </c>
      <c r="AJ1172" s="417">
        <v>9.2377539999999997E-4</v>
      </c>
      <c r="AK1172" s="418">
        <v>7.86545445E-4</v>
      </c>
      <c r="AL1172" s="437">
        <v>2.3980489927422611E-3</v>
      </c>
      <c r="AM1172" s="417">
        <v>3.9608467999999999E-3</v>
      </c>
      <c r="AN1172" s="418">
        <v>7.4591302849999997E-3</v>
      </c>
      <c r="AO1172" s="437">
        <v>6.4291693208436834E-2</v>
      </c>
      <c r="AP1172" s="417">
        <v>3.7503750000000002E-2</v>
      </c>
      <c r="AQ1172" s="418">
        <v>4.6394639000000001E-2</v>
      </c>
      <c r="AR1172" s="440">
        <v>4.6394639000000001E-2</v>
      </c>
      <c r="AS1172" s="422"/>
      <c r="AT1172" s="423"/>
      <c r="AU1172" s="423"/>
    </row>
    <row r="1173" spans="1:47" x14ac:dyDescent="0.2">
      <c r="A1173" s="231">
        <v>2004</v>
      </c>
      <c r="B1173" s="232">
        <v>9</v>
      </c>
      <c r="C1173" s="417">
        <v>0.646038</v>
      </c>
      <c r="D1173" s="418">
        <v>0.55143735049999998</v>
      </c>
      <c r="E1173" s="437">
        <v>3.5968325876823557</v>
      </c>
      <c r="F1173" s="417">
        <v>0.10976285</v>
      </c>
      <c r="G1173" s="418">
        <v>0.1122496165</v>
      </c>
      <c r="H1173" s="437">
        <v>0.82891093186317943</v>
      </c>
      <c r="I1173" s="417">
        <v>0.18337254</v>
      </c>
      <c r="J1173" s="418">
        <v>1.2936883775000001</v>
      </c>
      <c r="K1173" s="437">
        <v>3.8321892002209608</v>
      </c>
      <c r="L1173" s="420"/>
      <c r="M1173" s="421"/>
      <c r="N1173" s="437">
        <v>6.7492151066335599E-3</v>
      </c>
      <c r="O1173" s="417">
        <v>4.1904190000000001E-2</v>
      </c>
      <c r="P1173" s="418">
        <v>4.7439743499999999E-2</v>
      </c>
      <c r="Q1173" s="437">
        <v>0.26882786312556434</v>
      </c>
      <c r="R1173" s="422"/>
      <c r="S1173" s="423"/>
      <c r="T1173" s="437">
        <v>757.65223859372782</v>
      </c>
      <c r="U1173" s="417">
        <v>6.1297467071935155E-4</v>
      </c>
      <c r="V1173" s="418">
        <v>8.5430352921310362E-4</v>
      </c>
      <c r="W1173" s="437">
        <v>2.6277066208884366E-3</v>
      </c>
      <c r="X1173" s="417">
        <v>7.2521479229989872E-4</v>
      </c>
      <c r="Y1173" s="418">
        <v>1.0107279635258358E-3</v>
      </c>
      <c r="Z1173" s="437">
        <v>3.1142163190000624E-3</v>
      </c>
      <c r="AA1173" s="417">
        <v>1.3511793E-3</v>
      </c>
      <c r="AB1173" s="418">
        <v>2.7304091699999998E-3</v>
      </c>
      <c r="AC1173" s="437">
        <v>2.928524961441276E-2</v>
      </c>
      <c r="AD1173" s="417">
        <v>3.8494879999999998E-4</v>
      </c>
      <c r="AE1173" s="418">
        <v>4.0583203E-4</v>
      </c>
      <c r="AF1173" s="437">
        <v>5.4534107102097657E-3</v>
      </c>
      <c r="AG1173" s="417">
        <v>2.1971266E-3</v>
      </c>
      <c r="AH1173" s="418">
        <v>1.5672409699999999E-3</v>
      </c>
      <c r="AI1173" s="437">
        <v>6.4530484243337464E-3</v>
      </c>
      <c r="AJ1173" s="417">
        <v>9.8863120000000008E-4</v>
      </c>
      <c r="AK1173" s="418">
        <v>8.1399917999999997E-4</v>
      </c>
      <c r="AL1173" s="437">
        <v>2.402992335610395E-3</v>
      </c>
      <c r="AM1173" s="417">
        <v>4.2387108999999996E-3</v>
      </c>
      <c r="AN1173" s="418">
        <v>7.6058509800000004E-3</v>
      </c>
      <c r="AO1173" s="437">
        <v>6.4424184837579321E-2</v>
      </c>
      <c r="AP1173" s="417">
        <v>3.7503750000000002E-2</v>
      </c>
      <c r="AQ1173" s="418">
        <v>4.6394639000000001E-2</v>
      </c>
      <c r="AR1173" s="440">
        <v>4.6394639000000001E-2</v>
      </c>
      <c r="AS1173" s="422"/>
      <c r="AT1173" s="423"/>
      <c r="AU1173" s="423"/>
    </row>
    <row r="1174" spans="1:47" x14ac:dyDescent="0.2">
      <c r="A1174" s="231">
        <v>2004</v>
      </c>
      <c r="B1174" s="232">
        <v>10</v>
      </c>
      <c r="C1174" s="417">
        <v>0.67537846999999995</v>
      </c>
      <c r="D1174" s="418">
        <v>0.55605787900000003</v>
      </c>
      <c r="E1174" s="437">
        <v>3.6012090040418383</v>
      </c>
      <c r="F1174" s="417">
        <v>0.11700876</v>
      </c>
      <c r="G1174" s="418">
        <v>0.115430587</v>
      </c>
      <c r="H1174" s="437">
        <v>0.83235980024135614</v>
      </c>
      <c r="I1174" s="417">
        <v>0.18825526000000001</v>
      </c>
      <c r="J1174" s="418">
        <v>1.296060585</v>
      </c>
      <c r="K1174" s="437">
        <v>3.8410330550829057</v>
      </c>
      <c r="L1174" s="420"/>
      <c r="M1174" s="421"/>
      <c r="N1174" s="437">
        <v>6.7565402766313499E-3</v>
      </c>
      <c r="O1174" s="417">
        <v>4.1904190000000001E-2</v>
      </c>
      <c r="P1174" s="418">
        <v>4.7439743499999999E-2</v>
      </c>
      <c r="Q1174" s="437">
        <v>0.26896923496648578</v>
      </c>
      <c r="R1174" s="422"/>
      <c r="S1174" s="423"/>
      <c r="T1174" s="437">
        <v>758.47465885227848</v>
      </c>
      <c r="U1174" s="417">
        <v>6.1297467071935155E-4</v>
      </c>
      <c r="V1174" s="418">
        <v>8.5430352921310362E-4</v>
      </c>
      <c r="W1174" s="437">
        <v>2.6386418126303065E-3</v>
      </c>
      <c r="X1174" s="417">
        <v>7.2521479229989872E-4</v>
      </c>
      <c r="Y1174" s="418">
        <v>1.0107279635258358E-3</v>
      </c>
      <c r="Z1174" s="437">
        <v>3.1484491232647818E-3</v>
      </c>
      <c r="AA1174" s="417">
        <v>1.4387874000000001E-3</v>
      </c>
      <c r="AB1174" s="418">
        <v>2.7778180499999998E-3</v>
      </c>
      <c r="AC1174" s="437">
        <v>2.9407125317564054E-2</v>
      </c>
      <c r="AD1174" s="417">
        <v>4.0896230000000001E-4</v>
      </c>
      <c r="AE1174" s="418">
        <v>4.1667345500000003E-4</v>
      </c>
      <c r="AF1174" s="437">
        <v>5.4761125630173038E-3</v>
      </c>
      <c r="AG1174" s="417">
        <v>2.3398628000000001E-3</v>
      </c>
      <c r="AH1174" s="418">
        <v>1.6255166E-3</v>
      </c>
      <c r="AI1174" s="437">
        <v>6.4798920766418883E-3</v>
      </c>
      <c r="AJ1174" s="417">
        <v>1.0530702E-3</v>
      </c>
      <c r="AK1174" s="418">
        <v>8.4106214500000002E-4</v>
      </c>
      <c r="AL1174" s="437">
        <v>2.4129891729410082E-3</v>
      </c>
      <c r="AM1174" s="417">
        <v>4.5163449999999997E-3</v>
      </c>
      <c r="AN1174" s="418">
        <v>7.7484653399999999E-3</v>
      </c>
      <c r="AO1174" s="437">
        <v>6.4692264222830503E-2</v>
      </c>
      <c r="AP1174" s="417">
        <v>3.7503750000000002E-2</v>
      </c>
      <c r="AQ1174" s="418">
        <v>4.6394639000000001E-2</v>
      </c>
      <c r="AR1174" s="440">
        <v>4.6394639000000001E-2</v>
      </c>
      <c r="AS1174" s="422"/>
      <c r="AT1174" s="423"/>
      <c r="AU1174" s="423"/>
    </row>
    <row r="1175" spans="1:47" x14ac:dyDescent="0.2">
      <c r="A1175" s="231">
        <v>2004</v>
      </c>
      <c r="B1175" s="232">
        <v>11</v>
      </c>
      <c r="C1175" s="417">
        <v>0.70504356000000001</v>
      </c>
      <c r="D1175" s="418">
        <v>0.56066101199999996</v>
      </c>
      <c r="E1175" s="437">
        <v>3.4820562372555397</v>
      </c>
      <c r="F1175" s="417">
        <v>0.12421036000000001</v>
      </c>
      <c r="G1175" s="418">
        <v>0.11852433699999999</v>
      </c>
      <c r="H1175" s="437">
        <v>0.80702461736497422</v>
      </c>
      <c r="I1175" s="417">
        <v>0.19299071000000001</v>
      </c>
      <c r="J1175" s="418">
        <v>1.298307903</v>
      </c>
      <c r="K1175" s="437">
        <v>3.8728734084456131</v>
      </c>
      <c r="L1175" s="420"/>
      <c r="M1175" s="421"/>
      <c r="N1175" s="437">
        <v>7.0861356749420887E-3</v>
      </c>
      <c r="O1175" s="417">
        <v>4.1904190000000001E-2</v>
      </c>
      <c r="P1175" s="418">
        <v>4.7439743499999999E-2</v>
      </c>
      <c r="Q1175" s="437">
        <v>0.25852397314126985</v>
      </c>
      <c r="R1175" s="422"/>
      <c r="S1175" s="423"/>
      <c r="T1175" s="437">
        <v>755.66869062530543</v>
      </c>
      <c r="U1175" s="417">
        <v>6.1297467071935155E-4</v>
      </c>
      <c r="V1175" s="418">
        <v>8.5430352921310362E-4</v>
      </c>
      <c r="W1175" s="437">
        <v>2.5583248609901857E-3</v>
      </c>
      <c r="X1175" s="417">
        <v>7.2521479229989872E-4</v>
      </c>
      <c r="Y1175" s="418">
        <v>1.0107279635258358E-3</v>
      </c>
      <c r="Z1175" s="437">
        <v>3.1896608751594124E-3</v>
      </c>
      <c r="AA1175" s="417">
        <v>1.5273162E-3</v>
      </c>
      <c r="AB1175" s="418">
        <v>2.8242303699999999E-3</v>
      </c>
      <c r="AC1175" s="437">
        <v>2.8512067073087566E-2</v>
      </c>
      <c r="AD1175" s="417">
        <v>4.3468510000000001E-4</v>
      </c>
      <c r="AE1175" s="418">
        <v>4.2765682999999999E-4</v>
      </c>
      <c r="AF1175" s="437">
        <v>5.3094380797095685E-3</v>
      </c>
      <c r="AG1175" s="417">
        <v>2.4838912999999999E-3</v>
      </c>
      <c r="AH1175" s="418">
        <v>1.6836716849999999E-3</v>
      </c>
      <c r="AI1175" s="437">
        <v>6.2826707783299272E-3</v>
      </c>
      <c r="AJ1175" s="417">
        <v>1.1175342E-3</v>
      </c>
      <c r="AK1175" s="418">
        <v>8.6755529500000001E-4</v>
      </c>
      <c r="AL1175" s="437">
        <v>2.3395481877575884E-3</v>
      </c>
      <c r="AM1175" s="417">
        <v>4.7935924000000003E-3</v>
      </c>
      <c r="AN1175" s="418">
        <v>7.8877266899999993E-3</v>
      </c>
      <c r="AO1175" s="437">
        <v>6.2723293119184717E-2</v>
      </c>
      <c r="AP1175" s="417">
        <v>3.7503750000000002E-2</v>
      </c>
      <c r="AQ1175" s="418">
        <v>4.6394639000000001E-2</v>
      </c>
      <c r="AR1175" s="440">
        <v>4.6394639000000001E-2</v>
      </c>
      <c r="AS1175" s="422"/>
      <c r="AT1175" s="423"/>
      <c r="AU1175" s="423"/>
    </row>
    <row r="1176" spans="1:47" x14ac:dyDescent="0.2">
      <c r="A1176" s="231">
        <v>2004</v>
      </c>
      <c r="B1176" s="232">
        <v>12</v>
      </c>
      <c r="C1176" s="417">
        <v>0.73532735000000005</v>
      </c>
      <c r="D1176" s="418">
        <v>0.56525908199999997</v>
      </c>
      <c r="E1176" s="437">
        <v>3.4876605792418753</v>
      </c>
      <c r="F1176" s="417">
        <v>0.13135129000000001</v>
      </c>
      <c r="G1176" s="418">
        <v>0.12161735899999999</v>
      </c>
      <c r="H1176" s="437">
        <v>0.81144130649135082</v>
      </c>
      <c r="I1176" s="417">
        <v>0.19749193000000001</v>
      </c>
      <c r="J1176" s="418">
        <v>1.300344505</v>
      </c>
      <c r="K1176" s="437">
        <v>3.8846686077994348</v>
      </c>
      <c r="L1176" s="420"/>
      <c r="M1176" s="421"/>
      <c r="N1176" s="437">
        <v>7.0963208849659145E-3</v>
      </c>
      <c r="O1176" s="417">
        <v>4.1904190000000001E-2</v>
      </c>
      <c r="P1176" s="418">
        <v>4.7439743499999999E-2</v>
      </c>
      <c r="Q1176" s="437">
        <v>0.25870405075812181</v>
      </c>
      <c r="R1176" s="422"/>
      <c r="S1176" s="423"/>
      <c r="T1176" s="437">
        <v>756.75392659908755</v>
      </c>
      <c r="U1176" s="417">
        <v>6.1297467071935155E-4</v>
      </c>
      <c r="V1176" s="418">
        <v>8.5430352921310362E-4</v>
      </c>
      <c r="W1176" s="437">
        <v>2.5723221993783213E-3</v>
      </c>
      <c r="X1176" s="417">
        <v>7.2521479229989872E-4</v>
      </c>
      <c r="Y1176" s="418">
        <v>1.0107279635258358E-3</v>
      </c>
      <c r="Z1176" s="437">
        <v>3.2350902765453235E-3</v>
      </c>
      <c r="AA1176" s="417">
        <v>1.6154578000000001E-3</v>
      </c>
      <c r="AB1176" s="418">
        <v>2.8695790900000002E-3</v>
      </c>
      <c r="AC1176" s="437">
        <v>2.8668053786838784E-2</v>
      </c>
      <c r="AD1176" s="417">
        <v>4.5956799999999999E-4</v>
      </c>
      <c r="AE1176" s="418">
        <v>4.3861171500000001E-4</v>
      </c>
      <c r="AF1176" s="437">
        <v>5.3384881808584504E-3</v>
      </c>
      <c r="AG1176" s="417">
        <v>2.6277134E-3</v>
      </c>
      <c r="AH1176" s="418">
        <v>1.74177188E-3</v>
      </c>
      <c r="AI1176" s="437">
        <v>6.3170598286337665E-3</v>
      </c>
      <c r="AJ1176" s="417">
        <v>1.1820836E-3</v>
      </c>
      <c r="AK1176" s="418">
        <v>8.9440495000000001E-4</v>
      </c>
      <c r="AL1176" s="437">
        <v>2.3523482676116253E-3</v>
      </c>
      <c r="AM1176" s="417">
        <v>5.0700824000000002E-3</v>
      </c>
      <c r="AN1176" s="418">
        <v>8.0247054299999992E-3</v>
      </c>
      <c r="AO1176" s="437">
        <v>6.3066485384543097E-2</v>
      </c>
      <c r="AP1176" s="417">
        <v>3.7503750000000002E-2</v>
      </c>
      <c r="AQ1176" s="418">
        <v>4.6394639000000001E-2</v>
      </c>
      <c r="AR1176" s="440">
        <v>4.6394639000000001E-2</v>
      </c>
      <c r="AS1176" s="422"/>
      <c r="AT1176" s="423"/>
      <c r="AU1176" s="423"/>
    </row>
    <row r="1177" spans="1:47" x14ac:dyDescent="0.2">
      <c r="A1177" s="231">
        <v>2004</v>
      </c>
      <c r="B1177" s="232">
        <v>13</v>
      </c>
      <c r="C1177" s="417">
        <v>0.76628598999999997</v>
      </c>
      <c r="D1177" s="418">
        <v>0.56987006600000001</v>
      </c>
      <c r="E1177" s="437">
        <v>3.4936700505071836</v>
      </c>
      <c r="F1177" s="417">
        <v>0.13858212</v>
      </c>
      <c r="G1177" s="418">
        <v>0.124704301</v>
      </c>
      <c r="H1177" s="437">
        <v>0.81617177737616076</v>
      </c>
      <c r="I1177" s="417">
        <v>0.20184290999999999</v>
      </c>
      <c r="J1177" s="418">
        <v>1.3023073654999999</v>
      </c>
      <c r="K1177" s="437">
        <v>3.8973159886162727</v>
      </c>
      <c r="L1177" s="420"/>
      <c r="M1177" s="421"/>
      <c r="N1177" s="437">
        <v>7.1072312921270338E-3</v>
      </c>
      <c r="O1177" s="417">
        <v>4.1904190000000001E-2</v>
      </c>
      <c r="P1177" s="418">
        <v>4.7439743499999999E-2</v>
      </c>
      <c r="Q1177" s="437">
        <v>0.2588961676883022</v>
      </c>
      <c r="R1177" s="422"/>
      <c r="S1177" s="423"/>
      <c r="T1177" s="437">
        <v>757.91647306585241</v>
      </c>
      <c r="U1177" s="417">
        <v>6.1297467071935155E-4</v>
      </c>
      <c r="V1177" s="418">
        <v>8.5430352921310362E-4</v>
      </c>
      <c r="W1177" s="437">
        <v>2.5873225265358826E-3</v>
      </c>
      <c r="X1177" s="417">
        <v>7.2521479229989872E-4</v>
      </c>
      <c r="Y1177" s="418">
        <v>1.0107279635258358E-3</v>
      </c>
      <c r="Z1177" s="437">
        <v>3.2837672505868368E-3</v>
      </c>
      <c r="AA1177" s="417">
        <v>1.7048359999999999E-3</v>
      </c>
      <c r="AB1177" s="418">
        <v>2.9141246149999999E-3</v>
      </c>
      <c r="AC1177" s="437">
        <v>2.8835231900083871E-2</v>
      </c>
      <c r="AD1177" s="417">
        <v>4.8516020000000001E-4</v>
      </c>
      <c r="AE1177" s="418">
        <v>4.4927309E-4</v>
      </c>
      <c r="AF1177" s="437">
        <v>5.3696126519892111E-3</v>
      </c>
      <c r="AG1177" s="417">
        <v>2.7708277999999999E-3</v>
      </c>
      <c r="AH1177" s="418">
        <v>1.7999865100000001E-3</v>
      </c>
      <c r="AI1177" s="437">
        <v>6.3538875335658555E-3</v>
      </c>
      <c r="AJ1177" s="417">
        <v>1.2468399999999999E-3</v>
      </c>
      <c r="AK1177" s="418">
        <v>9.2140829499999998E-4</v>
      </c>
      <c r="AL1177" s="437">
        <v>2.3660611047164174E-3</v>
      </c>
      <c r="AM1177" s="417">
        <v>5.3491605999999997E-3</v>
      </c>
      <c r="AN1177" s="418">
        <v>8.1603083250000007E-3</v>
      </c>
      <c r="AO1177" s="437">
        <v>6.343415812912219E-2</v>
      </c>
      <c r="AP1177" s="417">
        <v>3.7503750000000002E-2</v>
      </c>
      <c r="AQ1177" s="418">
        <v>4.6394639000000001E-2</v>
      </c>
      <c r="AR1177" s="440">
        <v>4.6394639000000001E-2</v>
      </c>
      <c r="AS1177" s="422"/>
      <c r="AT1177" s="423"/>
      <c r="AU1177" s="423"/>
    </row>
    <row r="1178" spans="1:47" x14ac:dyDescent="0.2">
      <c r="A1178" s="231">
        <v>2004</v>
      </c>
      <c r="B1178" s="232">
        <v>14</v>
      </c>
      <c r="C1178" s="417">
        <v>0.79794217000000001</v>
      </c>
      <c r="D1178" s="418">
        <v>0.57457032299999999</v>
      </c>
      <c r="E1178" s="437">
        <v>3.4872007181979252</v>
      </c>
      <c r="F1178" s="417">
        <v>0.14580240999999999</v>
      </c>
      <c r="G1178" s="418">
        <v>0.12780961699999999</v>
      </c>
      <c r="H1178" s="437">
        <v>0.82054908927682291</v>
      </c>
      <c r="I1178" s="417">
        <v>0.20603104</v>
      </c>
      <c r="J1178" s="418">
        <v>1.304154512</v>
      </c>
      <c r="K1178" s="437">
        <v>3.9036906535214038</v>
      </c>
      <c r="L1178" s="420"/>
      <c r="M1178" s="421"/>
      <c r="N1178" s="437">
        <v>7.1135284068216493E-3</v>
      </c>
      <c r="O1178" s="417">
        <v>4.1904190000000001E-2</v>
      </c>
      <c r="P1178" s="418">
        <v>4.7439743499999999E-2</v>
      </c>
      <c r="Q1178" s="437">
        <v>0.25910126665128186</v>
      </c>
      <c r="R1178" s="422"/>
      <c r="S1178" s="423"/>
      <c r="T1178" s="437">
        <v>758.58868477585781</v>
      </c>
      <c r="U1178" s="417">
        <v>6.1297467071935155E-4</v>
      </c>
      <c r="V1178" s="418">
        <v>8.5430352921310362E-4</v>
      </c>
      <c r="W1178" s="437">
        <v>2.6011995370068988E-3</v>
      </c>
      <c r="X1178" s="417">
        <v>7.2521479229989872E-4</v>
      </c>
      <c r="Y1178" s="418">
        <v>1.0107279635258358E-3</v>
      </c>
      <c r="Z1178" s="437">
        <v>3.3357566501925695E-3</v>
      </c>
      <c r="AA1178" s="417">
        <v>1.7940835000000001E-3</v>
      </c>
      <c r="AB1178" s="418">
        <v>2.958755105E-3</v>
      </c>
      <c r="AC1178" s="437">
        <v>2.8989882986696979E-2</v>
      </c>
      <c r="AD1178" s="417">
        <v>5.0991250000000001E-4</v>
      </c>
      <c r="AE1178" s="418">
        <v>4.6040839499999998E-4</v>
      </c>
      <c r="AF1178" s="437">
        <v>5.3984275982771699E-3</v>
      </c>
      <c r="AG1178" s="417">
        <v>2.9158925E-3</v>
      </c>
      <c r="AH1178" s="418">
        <v>1.859475485E-3</v>
      </c>
      <c r="AI1178" s="437">
        <v>6.3879745148821068E-3</v>
      </c>
      <c r="AJ1178" s="417">
        <v>1.3126259000000001E-3</v>
      </c>
      <c r="AK1178" s="418">
        <v>9.48569085E-4</v>
      </c>
      <c r="AL1178" s="437">
        <v>2.3787545110817488E-3</v>
      </c>
      <c r="AM1178" s="417">
        <v>5.6287973000000002E-3</v>
      </c>
      <c r="AN1178" s="418">
        <v>8.2955040149999999E-3</v>
      </c>
      <c r="AO1178" s="437">
        <v>6.3774533382479986E-2</v>
      </c>
      <c r="AP1178" s="417">
        <v>3.7503750000000002E-2</v>
      </c>
      <c r="AQ1178" s="418">
        <v>4.6394639000000001E-2</v>
      </c>
      <c r="AR1178" s="440">
        <v>4.6394639000000001E-2</v>
      </c>
      <c r="AS1178" s="422"/>
      <c r="AT1178" s="423"/>
      <c r="AU1178" s="423"/>
    </row>
    <row r="1179" spans="1:47" x14ac:dyDescent="0.2">
      <c r="A1179" s="231">
        <v>2004</v>
      </c>
      <c r="B1179" s="232">
        <v>15</v>
      </c>
      <c r="C1179" s="417">
        <v>0.83047024999999997</v>
      </c>
      <c r="D1179" s="418">
        <v>0.57936980049999998</v>
      </c>
      <c r="E1179" s="437">
        <v>3.4940356724306847</v>
      </c>
      <c r="F1179" s="417">
        <v>0.15313124</v>
      </c>
      <c r="G1179" s="418">
        <v>0.13096932150000001</v>
      </c>
      <c r="H1179" s="437">
        <v>0.82592357028004681</v>
      </c>
      <c r="I1179" s="417">
        <v>0.21008792000000001</v>
      </c>
      <c r="J1179" s="418">
        <v>1.3058558929999999</v>
      </c>
      <c r="K1179" s="437">
        <v>3.9180486783527919</v>
      </c>
      <c r="L1179" s="420"/>
      <c r="M1179" s="421"/>
      <c r="N1179" s="437">
        <v>7.1259300746139799E-3</v>
      </c>
      <c r="O1179" s="417">
        <v>4.1904190000000001E-2</v>
      </c>
      <c r="P1179" s="418">
        <v>4.7439743499999999E-2</v>
      </c>
      <c r="Q1179" s="437">
        <v>0.25932019669302464</v>
      </c>
      <c r="R1179" s="422"/>
      <c r="S1179" s="423"/>
      <c r="T1179" s="437">
        <v>759.91187562533673</v>
      </c>
      <c r="U1179" s="417">
        <v>6.1297467071935155E-4</v>
      </c>
      <c r="V1179" s="418">
        <v>8.5430352921310362E-4</v>
      </c>
      <c r="W1179" s="437">
        <v>2.618230246640083E-3</v>
      </c>
      <c r="X1179" s="417">
        <v>7.2521479229989872E-4</v>
      </c>
      <c r="Y1179" s="418">
        <v>1.0107279635258358E-3</v>
      </c>
      <c r="Z1179" s="437">
        <v>3.3910213607743047E-3</v>
      </c>
      <c r="AA1179" s="417">
        <v>1.8834416E-3</v>
      </c>
      <c r="AB1179" s="418">
        <v>3.0032457449999999E-3</v>
      </c>
      <c r="AC1179" s="437">
        <v>2.9179717657740863E-2</v>
      </c>
      <c r="AD1179" s="417">
        <v>5.3637409999999998E-4</v>
      </c>
      <c r="AE1179" s="418">
        <v>4.7165282000000001E-4</v>
      </c>
      <c r="AF1179" s="437">
        <v>5.4337583871564938E-3</v>
      </c>
      <c r="AG1179" s="417">
        <v>3.0627255999999999E-3</v>
      </c>
      <c r="AH1179" s="418">
        <v>1.9197555599999999E-3</v>
      </c>
      <c r="AI1179" s="437">
        <v>6.4297880061197198E-3</v>
      </c>
      <c r="AJ1179" s="417">
        <v>1.3780202000000001E-3</v>
      </c>
      <c r="AK1179" s="418">
        <v>9.7594446499999995E-4</v>
      </c>
      <c r="AL1179" s="437">
        <v>2.3943304813818667E-3</v>
      </c>
      <c r="AM1179" s="417">
        <v>5.9107513000000002E-3</v>
      </c>
      <c r="AN1179" s="418">
        <v>8.4313081849999999E-3</v>
      </c>
      <c r="AO1179" s="437">
        <v>6.4192005476961592E-2</v>
      </c>
      <c r="AP1179" s="417">
        <v>3.7503750000000002E-2</v>
      </c>
      <c r="AQ1179" s="418">
        <v>4.6394639000000001E-2</v>
      </c>
      <c r="AR1179" s="440">
        <v>4.6394639000000001E-2</v>
      </c>
      <c r="AS1179" s="422"/>
      <c r="AT1179" s="423"/>
      <c r="AU1179" s="423"/>
    </row>
    <row r="1180" spans="1:47" x14ac:dyDescent="0.2">
      <c r="A1180" s="231">
        <v>2004</v>
      </c>
      <c r="B1180" s="232">
        <v>16</v>
      </c>
      <c r="C1180" s="417">
        <v>0.86383304000000005</v>
      </c>
      <c r="D1180" s="418">
        <v>0.58431315500000003</v>
      </c>
      <c r="E1180" s="437">
        <v>3.5011880074953159</v>
      </c>
      <c r="F1180" s="417">
        <v>0.16054404</v>
      </c>
      <c r="G1180" s="418">
        <v>0.13420441850000001</v>
      </c>
      <c r="H1180" s="437">
        <v>0.83154651673097468</v>
      </c>
      <c r="I1180" s="417">
        <v>0.21397853999999999</v>
      </c>
      <c r="J1180" s="418">
        <v>1.3074786780000001</v>
      </c>
      <c r="K1180" s="437">
        <v>3.9330891041133569</v>
      </c>
      <c r="L1180" s="420"/>
      <c r="M1180" s="421"/>
      <c r="N1180" s="437">
        <v>7.1389026011968336E-3</v>
      </c>
      <c r="O1180" s="417">
        <v>4.1904190000000001E-2</v>
      </c>
      <c r="P1180" s="418">
        <v>4.7439743499999999E-2</v>
      </c>
      <c r="Q1180" s="437">
        <v>0.25954892251371242</v>
      </c>
      <c r="R1180" s="422"/>
      <c r="S1180" s="423"/>
      <c r="T1180" s="437">
        <v>761.29518345388965</v>
      </c>
      <c r="U1180" s="417">
        <v>6.1297467071935155E-4</v>
      </c>
      <c r="V1180" s="418">
        <v>8.5430352921310362E-4</v>
      </c>
      <c r="W1180" s="437">
        <v>2.638951052013862E-3</v>
      </c>
      <c r="X1180" s="417">
        <v>7.2521479229989872E-4</v>
      </c>
      <c r="Y1180" s="418">
        <v>1.0107279635258358E-3</v>
      </c>
      <c r="Z1180" s="437">
        <v>3.4489117184824001E-3</v>
      </c>
      <c r="AA1180" s="417">
        <v>1.9745088000000001E-3</v>
      </c>
      <c r="AB1180" s="418">
        <v>3.0482317349999999E-3</v>
      </c>
      <c r="AC1180" s="437">
        <v>2.9378401960216398E-2</v>
      </c>
      <c r="AD1180" s="417">
        <v>5.6220740000000003E-4</v>
      </c>
      <c r="AE1180" s="418">
        <v>4.8298105000000002E-4</v>
      </c>
      <c r="AF1180" s="437">
        <v>5.4707688716477609E-3</v>
      </c>
      <c r="AG1180" s="417">
        <v>3.2100067999999999E-3</v>
      </c>
      <c r="AH1180" s="418">
        <v>1.9817560149999998E-3</v>
      </c>
      <c r="AI1180" s="437">
        <v>6.4735824157280738E-3</v>
      </c>
      <c r="AJ1180" s="417">
        <v>1.4447268E-3</v>
      </c>
      <c r="AK1180" s="418">
        <v>1.00433345E-3</v>
      </c>
      <c r="AL1180" s="437">
        <v>2.4106343814349904E-3</v>
      </c>
      <c r="AM1180" s="417">
        <v>6.1957957999999999E-3</v>
      </c>
      <c r="AN1180" s="418">
        <v>8.5685484499999996E-3</v>
      </c>
      <c r="AO1180" s="437">
        <v>6.4629136702615303E-2</v>
      </c>
      <c r="AP1180" s="417">
        <v>3.7503750000000002E-2</v>
      </c>
      <c r="AQ1180" s="418">
        <v>4.6394639000000001E-2</v>
      </c>
      <c r="AR1180" s="440">
        <v>4.6394639000000001E-2</v>
      </c>
      <c r="AS1180" s="422"/>
      <c r="AT1180" s="423"/>
      <c r="AU1180" s="423"/>
    </row>
    <row r="1181" spans="1:47" x14ac:dyDescent="0.2">
      <c r="A1181" s="231">
        <v>2004</v>
      </c>
      <c r="B1181" s="232">
        <v>17</v>
      </c>
      <c r="C1181" s="417">
        <v>0.89825962000000004</v>
      </c>
      <c r="D1181" s="418">
        <v>0.58938629399999998</v>
      </c>
      <c r="E1181" s="437">
        <v>3.5085907541140684</v>
      </c>
      <c r="F1181" s="417">
        <v>0.16799354999999999</v>
      </c>
      <c r="G1181" s="418">
        <v>0.137531921</v>
      </c>
      <c r="H1181" s="437">
        <v>0.83737513410550024</v>
      </c>
      <c r="I1181" s="417">
        <v>0.21775391999999999</v>
      </c>
      <c r="J1181" s="418">
        <v>1.30903229</v>
      </c>
      <c r="K1181" s="437">
        <v>3.9486584184042459</v>
      </c>
      <c r="L1181" s="420"/>
      <c r="M1181" s="421"/>
      <c r="N1181" s="437">
        <v>7.1523686315818572E-3</v>
      </c>
      <c r="O1181" s="417">
        <v>4.1904190000000001E-2</v>
      </c>
      <c r="P1181" s="418">
        <v>4.7439743499999999E-2</v>
      </c>
      <c r="Q1181" s="437">
        <v>0.25978621034124622</v>
      </c>
      <c r="R1181" s="422"/>
      <c r="S1181" s="423"/>
      <c r="T1181" s="437">
        <v>762.73023350802544</v>
      </c>
      <c r="U1181" s="417">
        <v>6.1297467071935155E-4</v>
      </c>
      <c r="V1181" s="418">
        <v>8.5430352921310362E-4</v>
      </c>
      <c r="W1181" s="437">
        <v>2.6574437203738706E-3</v>
      </c>
      <c r="X1181" s="417">
        <v>7.2521479229989872E-4</v>
      </c>
      <c r="Y1181" s="418">
        <v>1.0107279635258358E-3</v>
      </c>
      <c r="Z1181" s="437">
        <v>3.5088792014016318E-3</v>
      </c>
      <c r="AA1181" s="417">
        <v>2.0664750999999999E-3</v>
      </c>
      <c r="AB1181" s="418">
        <v>3.0935959649999998E-3</v>
      </c>
      <c r="AC1181" s="437">
        <v>2.9584307015375264E-2</v>
      </c>
      <c r="AD1181" s="417">
        <v>5.8866889999999996E-4</v>
      </c>
      <c r="AE1181" s="418">
        <v>4.94595655E-4</v>
      </c>
      <c r="AF1181" s="437">
        <v>5.5090994445988507E-3</v>
      </c>
      <c r="AG1181" s="417">
        <v>3.3603984999999999E-3</v>
      </c>
      <c r="AH1181" s="418">
        <v>2.04577905E-3</v>
      </c>
      <c r="AI1181" s="437">
        <v>6.5189370984013589E-3</v>
      </c>
      <c r="AJ1181" s="417">
        <v>1.5122315999999999E-3</v>
      </c>
      <c r="AK1181" s="418">
        <v>1.033503605E-3</v>
      </c>
      <c r="AL1181" s="437">
        <v>2.4275270174482252E-3</v>
      </c>
      <c r="AM1181" s="417">
        <v>6.4848967000000002E-3</v>
      </c>
      <c r="AN1181" s="418">
        <v>8.7080882099999993E-3</v>
      </c>
      <c r="AO1181" s="437">
        <v>6.5082075342308005E-2</v>
      </c>
      <c r="AP1181" s="417">
        <v>3.7503750000000002E-2</v>
      </c>
      <c r="AQ1181" s="418">
        <v>4.6394639000000001E-2</v>
      </c>
      <c r="AR1181" s="440">
        <v>4.6394639000000001E-2</v>
      </c>
      <c r="AS1181" s="422"/>
      <c r="AT1181" s="423"/>
      <c r="AU1181" s="423"/>
    </row>
    <row r="1182" spans="1:47" x14ac:dyDescent="0.2">
      <c r="A1182" s="231">
        <v>2004</v>
      </c>
      <c r="B1182" s="232">
        <v>18</v>
      </c>
      <c r="C1182" s="417">
        <v>0.93371795000000002</v>
      </c>
      <c r="D1182" s="418">
        <v>0.59471948750000003</v>
      </c>
      <c r="E1182" s="437">
        <v>3.5162198944145064</v>
      </c>
      <c r="F1182" s="417">
        <v>0.17561992000000001</v>
      </c>
      <c r="G1182" s="418">
        <v>0.140958375</v>
      </c>
      <c r="H1182" s="437">
        <v>0.84337904146459386</v>
      </c>
      <c r="I1182" s="417">
        <v>0.22144748</v>
      </c>
      <c r="J1182" s="418">
        <v>1.3104861765</v>
      </c>
      <c r="K1182" s="437">
        <v>3.9647066316098978</v>
      </c>
      <c r="L1182" s="420"/>
      <c r="M1182" s="421"/>
      <c r="N1182" s="437">
        <v>7.1662109060219668E-3</v>
      </c>
      <c r="O1182" s="417">
        <v>4.1904190000000001E-2</v>
      </c>
      <c r="P1182" s="418">
        <v>4.7439743499999999E-2</v>
      </c>
      <c r="Q1182" s="437">
        <v>0.26003063059317794</v>
      </c>
      <c r="R1182" s="422"/>
      <c r="S1182" s="423"/>
      <c r="T1182" s="437">
        <v>764.20625745211123</v>
      </c>
      <c r="U1182" s="417">
        <v>6.1297467071935155E-4</v>
      </c>
      <c r="V1182" s="418">
        <v>8.5430352921310362E-4</v>
      </c>
      <c r="W1182" s="437">
        <v>2.6765014956875413E-3</v>
      </c>
      <c r="X1182" s="417">
        <v>7.2521479229989872E-4</v>
      </c>
      <c r="Y1182" s="418">
        <v>1.0107279635258358E-3</v>
      </c>
      <c r="Z1182" s="437">
        <v>3.5706553554989643E-3</v>
      </c>
      <c r="AA1182" s="417">
        <v>2.1605222999999999E-3</v>
      </c>
      <c r="AB1182" s="418">
        <v>3.140135675E-3</v>
      </c>
      <c r="AC1182" s="437">
        <v>2.9796420948835164E-2</v>
      </c>
      <c r="AD1182" s="417">
        <v>6.1437160000000005E-4</v>
      </c>
      <c r="AE1182" s="418">
        <v>5.0657290000000004E-4</v>
      </c>
      <c r="AF1182" s="437">
        <v>5.5486062297856473E-3</v>
      </c>
      <c r="AG1182" s="417">
        <v>3.5118710000000002E-3</v>
      </c>
      <c r="AH1182" s="418">
        <v>2.1121787399999998E-3</v>
      </c>
      <c r="AI1182" s="437">
        <v>6.5656797040631971E-3</v>
      </c>
      <c r="AJ1182" s="417">
        <v>1.5800486999999999E-3</v>
      </c>
      <c r="AK1182" s="418">
        <v>1.063742625E-3</v>
      </c>
      <c r="AL1182" s="437">
        <v>2.4449341150336095E-3</v>
      </c>
      <c r="AM1182" s="417">
        <v>6.7784795999999998E-3</v>
      </c>
      <c r="AN1182" s="418">
        <v>8.8508142800000009E-3</v>
      </c>
      <c r="AO1182" s="437">
        <v>6.554870974822008E-2</v>
      </c>
      <c r="AP1182" s="417">
        <v>3.7503750000000002E-2</v>
      </c>
      <c r="AQ1182" s="418">
        <v>4.6394639000000001E-2</v>
      </c>
      <c r="AR1182" s="440">
        <v>4.6394639000000001E-2</v>
      </c>
      <c r="AS1182" s="422"/>
      <c r="AT1182" s="423"/>
      <c r="AU1182" s="423"/>
    </row>
    <row r="1183" spans="1:47" x14ac:dyDescent="0.2">
      <c r="A1183" s="231">
        <v>2004</v>
      </c>
      <c r="B1183" s="232">
        <v>19</v>
      </c>
      <c r="C1183" s="417">
        <v>0.97027976999999999</v>
      </c>
      <c r="D1183" s="418">
        <v>0.60024281950000002</v>
      </c>
      <c r="E1183" s="437">
        <v>3.5174974136408075</v>
      </c>
      <c r="F1183" s="417">
        <v>0.18338049000000001</v>
      </c>
      <c r="G1183" s="418">
        <v>0.14451997150000001</v>
      </c>
      <c r="H1183" s="437">
        <v>0.8491233430906695</v>
      </c>
      <c r="I1183" s="417">
        <v>0.22495956</v>
      </c>
      <c r="J1183" s="418">
        <v>1.3118754315000001</v>
      </c>
      <c r="K1183" s="437">
        <v>3.9773944609322656</v>
      </c>
      <c r="L1183" s="420"/>
      <c r="M1183" s="421"/>
      <c r="N1183" s="437">
        <v>7.1775587803073106E-3</v>
      </c>
      <c r="O1183" s="417">
        <v>4.1904190000000001E-2</v>
      </c>
      <c r="P1183" s="418">
        <v>4.7439743499999999E-2</v>
      </c>
      <c r="Q1183" s="437">
        <v>0.26027757073282853</v>
      </c>
      <c r="R1183" s="422"/>
      <c r="S1183" s="423"/>
      <c r="T1183" s="437">
        <v>765.41818971892758</v>
      </c>
      <c r="U1183" s="417">
        <v>6.1297467071935155E-4</v>
      </c>
      <c r="V1183" s="418">
        <v>8.5430352921310362E-4</v>
      </c>
      <c r="W1183" s="437">
        <v>2.6947264332794008E-3</v>
      </c>
      <c r="X1183" s="417">
        <v>7.2521479229989872E-4</v>
      </c>
      <c r="Y1183" s="418">
        <v>1.0107279635258358E-3</v>
      </c>
      <c r="Z1183" s="437">
        <v>3.6332133094639152E-3</v>
      </c>
      <c r="AA1183" s="417">
        <v>2.2554092E-3</v>
      </c>
      <c r="AB1183" s="418">
        <v>3.1880500800000001E-3</v>
      </c>
      <c r="AC1183" s="437">
        <v>2.9999351655001495E-2</v>
      </c>
      <c r="AD1183" s="417">
        <v>6.4173219999999996E-4</v>
      </c>
      <c r="AE1183" s="418">
        <v>5.1918910000000001E-4</v>
      </c>
      <c r="AF1183" s="437">
        <v>5.5863907335878486E-3</v>
      </c>
      <c r="AG1183" s="417">
        <v>3.6669518000000002E-3</v>
      </c>
      <c r="AH1183" s="418">
        <v>2.18141227E-3</v>
      </c>
      <c r="AI1183" s="437">
        <v>6.6104033534804454E-3</v>
      </c>
      <c r="AJ1183" s="417">
        <v>1.6498909000000001E-3</v>
      </c>
      <c r="AK1183" s="418">
        <v>1.0952393650000001E-3</v>
      </c>
      <c r="AL1183" s="437">
        <v>2.4615839445495794E-3</v>
      </c>
      <c r="AM1183" s="417">
        <v>7.0772494E-3</v>
      </c>
      <c r="AN1183" s="418">
        <v>8.9977067799999998E-3</v>
      </c>
      <c r="AO1183" s="437">
        <v>6.5995106564066444E-2</v>
      </c>
      <c r="AP1183" s="417">
        <v>3.7503750000000002E-2</v>
      </c>
      <c r="AQ1183" s="418">
        <v>4.6394639000000001E-2</v>
      </c>
      <c r="AR1183" s="440">
        <v>4.6394639000000001E-2</v>
      </c>
      <c r="AS1183" s="422"/>
      <c r="AT1183" s="423"/>
      <c r="AU1183" s="423"/>
    </row>
    <row r="1184" spans="1:47" x14ac:dyDescent="0.2">
      <c r="A1184" s="231">
        <v>2004</v>
      </c>
      <c r="B1184" s="232">
        <v>20</v>
      </c>
      <c r="C1184" s="417">
        <v>1.00818684</v>
      </c>
      <c r="D1184" s="418">
        <v>0.60605025800000001</v>
      </c>
      <c r="E1184" s="437">
        <v>3.5251509208086356</v>
      </c>
      <c r="F1184" s="417">
        <v>0.19124915000000001</v>
      </c>
      <c r="G1184" s="418">
        <v>0.14823860699999999</v>
      </c>
      <c r="H1184" s="437">
        <v>0.85514851839606976</v>
      </c>
      <c r="I1184" s="417">
        <v>0.22842185000000001</v>
      </c>
      <c r="J1184" s="418">
        <v>1.3132080239999999</v>
      </c>
      <c r="K1184" s="437">
        <v>3.9934960231722894</v>
      </c>
      <c r="L1184" s="420"/>
      <c r="M1184" s="421"/>
      <c r="N1184" s="437">
        <v>7.1914562888876757E-3</v>
      </c>
      <c r="O1184" s="417">
        <v>4.1904190000000001E-2</v>
      </c>
      <c r="P1184" s="418">
        <v>4.7439743499999999E-2</v>
      </c>
      <c r="Q1184" s="437">
        <v>0.26052206534457323</v>
      </c>
      <c r="R1184" s="422"/>
      <c r="S1184" s="423"/>
      <c r="T1184" s="437">
        <v>766.89849946474544</v>
      </c>
      <c r="U1184" s="417">
        <v>6.1297467071935155E-4</v>
      </c>
      <c r="V1184" s="418">
        <v>8.5430352921310362E-4</v>
      </c>
      <c r="W1184" s="437">
        <v>2.7138419748972669E-3</v>
      </c>
      <c r="X1184" s="417">
        <v>7.2521479229989872E-4</v>
      </c>
      <c r="Y1184" s="418">
        <v>1.0107279635258358E-3</v>
      </c>
      <c r="Z1184" s="437">
        <v>3.6952088563310605E-3</v>
      </c>
      <c r="AA1184" s="417">
        <v>2.3524066999999998E-3</v>
      </c>
      <c r="AB1184" s="418">
        <v>3.2371775649999998E-3</v>
      </c>
      <c r="AC1184" s="437">
        <v>3.0212241633410304E-2</v>
      </c>
      <c r="AD1184" s="417">
        <v>6.6993260000000002E-4</v>
      </c>
      <c r="AE1184" s="418">
        <v>5.3215989500000004E-4</v>
      </c>
      <c r="AF1184" s="437">
        <v>5.6260399348264925E-3</v>
      </c>
      <c r="AG1184" s="417">
        <v>3.8257714000000001E-3</v>
      </c>
      <c r="AH1184" s="418">
        <v>2.2540761949999999E-3</v>
      </c>
      <c r="AI1184" s="437">
        <v>6.6573089849599372E-3</v>
      </c>
      <c r="AJ1184" s="417">
        <v>1.7213459999999999E-3</v>
      </c>
      <c r="AK1184" s="418">
        <v>1.1281344750000001E-3</v>
      </c>
      <c r="AL1184" s="437">
        <v>2.479052074534751E-3</v>
      </c>
      <c r="AM1184" s="417">
        <v>7.3827084000000001E-3</v>
      </c>
      <c r="AN1184" s="418">
        <v>9.1499195600000006E-3</v>
      </c>
      <c r="AO1184" s="437">
        <v>6.6463407884282025E-2</v>
      </c>
      <c r="AP1184" s="417">
        <v>3.7503750000000002E-2</v>
      </c>
      <c r="AQ1184" s="418">
        <v>4.6394639000000001E-2</v>
      </c>
      <c r="AR1184" s="440">
        <v>4.6394639000000001E-2</v>
      </c>
      <c r="AS1184" s="422"/>
      <c r="AT1184" s="423"/>
      <c r="AU1184" s="423"/>
    </row>
    <row r="1185" spans="1:47" x14ac:dyDescent="0.2">
      <c r="A1185" s="231">
        <v>2004</v>
      </c>
      <c r="B1185" s="232">
        <v>21</v>
      </c>
      <c r="C1185" s="417">
        <v>1.04740451</v>
      </c>
      <c r="D1185" s="418">
        <v>0.61218015400000003</v>
      </c>
      <c r="E1185" s="437">
        <v>3.5325638531726065</v>
      </c>
      <c r="F1185" s="417">
        <v>0.19933634</v>
      </c>
      <c r="G1185" s="418">
        <v>0.15213600299999999</v>
      </c>
      <c r="H1185" s="437">
        <v>0.86098304127891512</v>
      </c>
      <c r="I1185" s="417">
        <v>0.23173687000000001</v>
      </c>
      <c r="J1185" s="418">
        <v>1.314513043</v>
      </c>
      <c r="K1185" s="437">
        <v>4.009110638628294</v>
      </c>
      <c r="L1185" s="420"/>
      <c r="M1185" s="421"/>
      <c r="N1185" s="437">
        <v>7.2049019048244702E-3</v>
      </c>
      <c r="O1185" s="417">
        <v>4.1904190000000001E-2</v>
      </c>
      <c r="P1185" s="418">
        <v>4.7439743499999999E-2</v>
      </c>
      <c r="Q1185" s="437">
        <v>0.2607602288401818</v>
      </c>
      <c r="R1185" s="422"/>
      <c r="S1185" s="423"/>
      <c r="T1185" s="437">
        <v>768.33272843911084</v>
      </c>
      <c r="U1185" s="417">
        <v>6.1297467071935155E-4</v>
      </c>
      <c r="V1185" s="418">
        <v>8.5430352921310362E-4</v>
      </c>
      <c r="W1185" s="437">
        <v>2.7338605226645061E-3</v>
      </c>
      <c r="X1185" s="417">
        <v>7.2521479229989872E-4</v>
      </c>
      <c r="Y1185" s="418">
        <v>1.0107279635258358E-3</v>
      </c>
      <c r="Z1185" s="437">
        <v>3.7552364633827188E-3</v>
      </c>
      <c r="AA1185" s="417">
        <v>2.4520620000000001E-3</v>
      </c>
      <c r="AB1185" s="418">
        <v>3.2886770300000001E-3</v>
      </c>
      <c r="AC1185" s="437">
        <v>3.0418354785718454E-2</v>
      </c>
      <c r="AD1185" s="417">
        <v>6.9750469999999996E-4</v>
      </c>
      <c r="AE1185" s="418">
        <v>5.4602611999999997E-4</v>
      </c>
      <c r="AF1185" s="437">
        <v>5.6644267413504604E-3</v>
      </c>
      <c r="AG1185" s="417">
        <v>3.9873297999999998E-3</v>
      </c>
      <c r="AH1185" s="418">
        <v>2.3303283850000002E-3</v>
      </c>
      <c r="AI1185" s="437">
        <v>6.7027349310438532E-3</v>
      </c>
      <c r="AJ1185" s="417">
        <v>1.7937713000000001E-3</v>
      </c>
      <c r="AK1185" s="418">
        <v>1.1628265850000001E-3</v>
      </c>
      <c r="AL1185" s="437">
        <v>2.4959670041509738E-3</v>
      </c>
      <c r="AM1185" s="417">
        <v>7.6947754999999998E-3</v>
      </c>
      <c r="AN1185" s="418">
        <v>9.3086087799999998E-3</v>
      </c>
      <c r="AO1185" s="437">
        <v>6.6916901907696363E-2</v>
      </c>
      <c r="AP1185" s="417">
        <v>3.7503750000000002E-2</v>
      </c>
      <c r="AQ1185" s="418">
        <v>4.6394639000000001E-2</v>
      </c>
      <c r="AR1185" s="440">
        <v>4.6394639000000001E-2</v>
      </c>
      <c r="AS1185" s="422"/>
      <c r="AT1185" s="423"/>
      <c r="AU1185" s="423"/>
    </row>
    <row r="1186" spans="1:47" x14ac:dyDescent="0.2">
      <c r="A1186" s="231">
        <v>2004</v>
      </c>
      <c r="B1186" s="232">
        <v>22</v>
      </c>
      <c r="C1186" s="417">
        <v>1.08817293</v>
      </c>
      <c r="D1186" s="418">
        <v>0.61866694850000004</v>
      </c>
      <c r="E1186" s="437">
        <v>3.5395465407448348</v>
      </c>
      <c r="F1186" s="417">
        <v>0.20769193</v>
      </c>
      <c r="G1186" s="418">
        <v>0.15625091099999999</v>
      </c>
      <c r="H1186" s="437">
        <v>0.86647908339721513</v>
      </c>
      <c r="I1186" s="417">
        <v>0.23505187999999999</v>
      </c>
      <c r="J1186" s="418">
        <v>1.3158010124999999</v>
      </c>
      <c r="K1186" s="437">
        <v>4.0237886706273507</v>
      </c>
      <c r="L1186" s="420"/>
      <c r="M1186" s="421"/>
      <c r="N1186" s="437">
        <v>7.2175926586205055E-3</v>
      </c>
      <c r="O1186" s="417">
        <v>4.1904190000000001E-2</v>
      </c>
      <c r="P1186" s="418">
        <v>4.7439743499999999E-2</v>
      </c>
      <c r="Q1186" s="437">
        <v>0.26098336244861098</v>
      </c>
      <c r="R1186" s="422"/>
      <c r="S1186" s="423"/>
      <c r="T1186" s="437">
        <v>769.68512113810993</v>
      </c>
      <c r="U1186" s="417">
        <v>6.1297467071935155E-4</v>
      </c>
      <c r="V1186" s="418">
        <v>8.5430352921310362E-4</v>
      </c>
      <c r="W1186" s="437">
        <v>2.7513070207958214E-3</v>
      </c>
      <c r="X1186" s="417">
        <v>7.2521479229989872E-4</v>
      </c>
      <c r="Y1186" s="418">
        <v>1.0107279635258358E-3</v>
      </c>
      <c r="Z1186" s="437">
        <v>3.8118009377284151E-3</v>
      </c>
      <c r="AA1186" s="417">
        <v>2.5546677999999999E-3</v>
      </c>
      <c r="AB1186" s="418">
        <v>3.3420744000000001E-3</v>
      </c>
      <c r="AC1186" s="437">
        <v>3.061249171910933E-2</v>
      </c>
      <c r="AD1186" s="417">
        <v>7.2654930000000005E-4</v>
      </c>
      <c r="AE1186" s="418">
        <v>5.6026507500000003E-4</v>
      </c>
      <c r="AF1186" s="437">
        <v>5.7005855338455782E-3</v>
      </c>
      <c r="AG1186" s="417">
        <v>4.1528386E-3</v>
      </c>
      <c r="AH1186" s="418">
        <v>2.41093477E-3</v>
      </c>
      <c r="AI1186" s="437">
        <v>6.7455233273759638E-3</v>
      </c>
      <c r="AJ1186" s="417">
        <v>1.8685934999999999E-3</v>
      </c>
      <c r="AK1186" s="418">
        <v>1.199308495E-3</v>
      </c>
      <c r="AL1186" s="437">
        <v>2.5118993705542584E-3</v>
      </c>
      <c r="AM1186" s="417">
        <v>8.0150043999999993E-3</v>
      </c>
      <c r="AN1186" s="418">
        <v>9.4746952899999997E-3</v>
      </c>
      <c r="AO1186" s="437">
        <v>6.7343991367906864E-2</v>
      </c>
      <c r="AP1186" s="417">
        <v>3.7503750000000002E-2</v>
      </c>
      <c r="AQ1186" s="418">
        <v>4.6394639000000001E-2</v>
      </c>
      <c r="AR1186" s="440">
        <v>4.6394639000000001E-2</v>
      </c>
      <c r="AS1186" s="422"/>
      <c r="AT1186" s="423"/>
      <c r="AU1186" s="423"/>
    </row>
    <row r="1187" spans="1:47" x14ac:dyDescent="0.2">
      <c r="A1187" s="231">
        <v>2004</v>
      </c>
      <c r="B1187" s="232">
        <v>23</v>
      </c>
      <c r="C1187" s="417">
        <v>1.1303363799999999</v>
      </c>
      <c r="D1187" s="418">
        <v>0.62551639400000003</v>
      </c>
      <c r="E1187" s="437">
        <v>3.5458264851449504</v>
      </c>
      <c r="F1187" s="417">
        <v>0.21613742999999999</v>
      </c>
      <c r="G1187" s="418">
        <v>0.160563293</v>
      </c>
      <c r="H1187" s="437">
        <v>0.87141717420170772</v>
      </c>
      <c r="I1187" s="417">
        <v>0.23826391</v>
      </c>
      <c r="J1187" s="418">
        <v>1.3170381945</v>
      </c>
      <c r="K1187" s="437">
        <v>4.0369926028645811</v>
      </c>
      <c r="L1187" s="420"/>
      <c r="M1187" s="421"/>
      <c r="N1187" s="437">
        <v>7.2289795549964064E-3</v>
      </c>
      <c r="O1187" s="417">
        <v>4.1904190000000001E-2</v>
      </c>
      <c r="P1187" s="418">
        <v>4.7439743499999999E-2</v>
      </c>
      <c r="Q1187" s="437">
        <v>0.26118414827831393</v>
      </c>
      <c r="R1187" s="422"/>
      <c r="S1187" s="423"/>
      <c r="T1187" s="437">
        <v>770.9014473525375</v>
      </c>
      <c r="U1187" s="417">
        <v>6.1297467071935155E-4</v>
      </c>
      <c r="V1187" s="418">
        <v>8.5430352921310362E-4</v>
      </c>
      <c r="W1187" s="437">
        <v>2.7669915029364558E-3</v>
      </c>
      <c r="X1187" s="417">
        <v>7.2521479229989872E-4</v>
      </c>
      <c r="Y1187" s="418">
        <v>1.0107279635258358E-3</v>
      </c>
      <c r="Z1187" s="437">
        <v>3.8626045036374845E-3</v>
      </c>
      <c r="AA1187" s="417">
        <v>2.6589313999999999E-3</v>
      </c>
      <c r="AB1187" s="418">
        <v>3.39823247E-3</v>
      </c>
      <c r="AC1187" s="437">
        <v>3.078704170676631E-2</v>
      </c>
      <c r="AD1187" s="417">
        <v>7.5664880000000001E-4</v>
      </c>
      <c r="AE1187" s="418">
        <v>5.7554453500000002E-4</v>
      </c>
      <c r="AF1187" s="437">
        <v>5.7330728616138719E-3</v>
      </c>
      <c r="AG1187" s="417">
        <v>4.3232167000000002E-3</v>
      </c>
      <c r="AH1187" s="418">
        <v>2.4964517499999998E-3</v>
      </c>
      <c r="AI1187" s="437">
        <v>6.7839767498856524E-3</v>
      </c>
      <c r="AJ1187" s="417">
        <v>1.9451294E-3</v>
      </c>
      <c r="AK1187" s="418">
        <v>1.2378764500000001E-3</v>
      </c>
      <c r="AL1187" s="437">
        <v>2.5262191775595562E-3</v>
      </c>
      <c r="AM1187" s="417">
        <v>8.3437405999999999E-3</v>
      </c>
      <c r="AN1187" s="418">
        <v>9.6488060550000004E-3</v>
      </c>
      <c r="AO1187" s="437">
        <v>6.7727886889105693E-2</v>
      </c>
      <c r="AP1187" s="417">
        <v>3.7503750000000002E-2</v>
      </c>
      <c r="AQ1187" s="418">
        <v>4.6394639000000001E-2</v>
      </c>
      <c r="AR1187" s="440">
        <v>4.6394639000000001E-2</v>
      </c>
      <c r="AS1187" s="422"/>
      <c r="AT1187" s="423"/>
      <c r="AU1187" s="423"/>
    </row>
    <row r="1188" spans="1:47" x14ac:dyDescent="0.2">
      <c r="A1188" s="231">
        <v>2004</v>
      </c>
      <c r="B1188" s="232">
        <v>24</v>
      </c>
      <c r="C1188" s="417">
        <v>1.1743606600000001</v>
      </c>
      <c r="D1188" s="418">
        <v>0.63285842749999999</v>
      </c>
      <c r="E1188" s="437">
        <v>3.550997129815288</v>
      </c>
      <c r="F1188" s="417">
        <v>0.22495088999999999</v>
      </c>
      <c r="G1188" s="418">
        <v>0.165184673</v>
      </c>
      <c r="H1188" s="437">
        <v>0.87548742470242935</v>
      </c>
      <c r="I1188" s="417">
        <v>0.24133163999999999</v>
      </c>
      <c r="J1188" s="418">
        <v>1.318259829</v>
      </c>
      <c r="K1188" s="437">
        <v>4.047866150114543</v>
      </c>
      <c r="L1188" s="420"/>
      <c r="M1188" s="421"/>
      <c r="N1188" s="437">
        <v>7.2383701255774183E-3</v>
      </c>
      <c r="O1188" s="417">
        <v>4.1904190000000001E-2</v>
      </c>
      <c r="P1188" s="418">
        <v>4.7439743499999999E-2</v>
      </c>
      <c r="Q1188" s="437">
        <v>0.26134949100216698</v>
      </c>
      <c r="R1188" s="422"/>
      <c r="S1188" s="423"/>
      <c r="T1188" s="437">
        <v>771.90218784587807</v>
      </c>
      <c r="U1188" s="417">
        <v>6.1297467071935155E-4</v>
      </c>
      <c r="V1188" s="418">
        <v>8.5430352921310362E-4</v>
      </c>
      <c r="W1188" s="437">
        <v>2.7799126127745922E-3</v>
      </c>
      <c r="X1188" s="417">
        <v>7.2521479229989872E-4</v>
      </c>
      <c r="Y1188" s="418">
        <v>1.0107279635258358E-3</v>
      </c>
      <c r="Z1188" s="437">
        <v>3.9044657268470697E-3</v>
      </c>
      <c r="AA1188" s="417">
        <v>2.7667485E-3</v>
      </c>
      <c r="AB1188" s="418">
        <v>3.4574262900000001E-3</v>
      </c>
      <c r="AC1188" s="437">
        <v>3.0930802082770763E-2</v>
      </c>
      <c r="AD1188" s="417">
        <v>7.870606E-4</v>
      </c>
      <c r="AE1188" s="418">
        <v>5.9177907499999999E-4</v>
      </c>
      <c r="AF1188" s="437">
        <v>5.7598513114564698E-3</v>
      </c>
      <c r="AG1188" s="417">
        <v>4.4987053999999997E-3</v>
      </c>
      <c r="AH1188" s="418">
        <v>2.5874137600000002E-3</v>
      </c>
      <c r="AI1188" s="437">
        <v>6.815652312917404E-3</v>
      </c>
      <c r="AJ1188" s="417">
        <v>2.0241629999999998E-3</v>
      </c>
      <c r="AK1188" s="418">
        <v>1.2792468900000001E-3</v>
      </c>
      <c r="AL1188" s="437">
        <v>2.5380155940504375E-3</v>
      </c>
      <c r="AM1188" s="417">
        <v>8.6809544999999991E-3</v>
      </c>
      <c r="AN1188" s="418">
        <v>9.8325088499999994E-3</v>
      </c>
      <c r="AO1188" s="437">
        <v>6.8044184511776698E-2</v>
      </c>
      <c r="AP1188" s="417">
        <v>3.7503750000000002E-2</v>
      </c>
      <c r="AQ1188" s="418">
        <v>4.6394639000000001E-2</v>
      </c>
      <c r="AR1188" s="440">
        <v>4.6394639000000001E-2</v>
      </c>
      <c r="AS1188" s="422"/>
      <c r="AT1188" s="423"/>
      <c r="AU1188" s="423"/>
    </row>
    <row r="1189" spans="1:47" x14ac:dyDescent="0.2">
      <c r="A1189" s="231">
        <v>2004</v>
      </c>
      <c r="B1189" s="232">
        <v>25</v>
      </c>
      <c r="C1189" s="417">
        <v>1.2199643099999999</v>
      </c>
      <c r="D1189" s="418">
        <v>0.64065939400000005</v>
      </c>
      <c r="E1189" s="437">
        <v>3.5548284112127595</v>
      </c>
      <c r="F1189" s="417">
        <v>0.23387026999999999</v>
      </c>
      <c r="G1189" s="418">
        <v>0.1700949195</v>
      </c>
      <c r="H1189" s="437">
        <v>0.87850002032329511</v>
      </c>
      <c r="I1189" s="417">
        <v>0.24441241</v>
      </c>
      <c r="J1189" s="418">
        <v>1.3194740330000001</v>
      </c>
      <c r="K1189" s="437">
        <v>4.055916614231168</v>
      </c>
      <c r="L1189" s="420"/>
      <c r="M1189" s="421"/>
      <c r="N1189" s="437">
        <v>7.2453306704927528E-3</v>
      </c>
      <c r="O1189" s="417">
        <v>4.1904190000000001E-2</v>
      </c>
      <c r="P1189" s="418">
        <v>4.7439743499999999E-2</v>
      </c>
      <c r="Q1189" s="437">
        <v>0.26147251608879807</v>
      </c>
      <c r="R1189" s="422"/>
      <c r="S1189" s="423"/>
      <c r="T1189" s="437">
        <v>772.64294190805981</v>
      </c>
      <c r="U1189" s="417">
        <v>6.1297467071935155E-4</v>
      </c>
      <c r="V1189" s="418">
        <v>8.5430352921310362E-4</v>
      </c>
      <c r="W1189" s="437">
        <v>2.7894767211526532E-3</v>
      </c>
      <c r="X1189" s="417">
        <v>7.2521479229989872E-4</v>
      </c>
      <c r="Y1189" s="418">
        <v>1.0107279635258358E-3</v>
      </c>
      <c r="Z1189" s="437">
        <v>3.9354465090863976E-3</v>
      </c>
      <c r="AA1189" s="417">
        <v>2.8769625E-3</v>
      </c>
      <c r="AB1189" s="418">
        <v>3.5197680800000001E-3</v>
      </c>
      <c r="AC1189" s="437">
        <v>3.1037183070569182E-2</v>
      </c>
      <c r="AD1189" s="417">
        <v>8.1850209999999996E-4</v>
      </c>
      <c r="AE1189" s="418">
        <v>6.0887742999999998E-4</v>
      </c>
      <c r="AF1189" s="437">
        <v>5.7796514993982617E-3</v>
      </c>
      <c r="AG1189" s="417">
        <v>4.6780633999999998E-3</v>
      </c>
      <c r="AH1189" s="418">
        <v>2.6839836150000002E-3</v>
      </c>
      <c r="AI1189" s="437">
        <v>6.8390966397421406E-3</v>
      </c>
      <c r="AJ1189" s="417">
        <v>2.1050660000000001E-3</v>
      </c>
      <c r="AK1189" s="418">
        <v>1.3227889E-3</v>
      </c>
      <c r="AL1189" s="437">
        <v>2.5467459994535755E-3</v>
      </c>
      <c r="AM1189" s="417">
        <v>9.0285911999999999E-3</v>
      </c>
      <c r="AN1189" s="418">
        <v>1.0027206150000001E-2</v>
      </c>
      <c r="AO1189" s="437">
        <v>6.8278363018474522E-2</v>
      </c>
      <c r="AP1189" s="417">
        <v>3.7503750000000002E-2</v>
      </c>
      <c r="AQ1189" s="418">
        <v>4.6394639000000001E-2</v>
      </c>
      <c r="AR1189" s="440">
        <v>4.6394639000000001E-2</v>
      </c>
      <c r="AS1189" s="422"/>
      <c r="AT1189" s="423"/>
      <c r="AU1189" s="423"/>
    </row>
    <row r="1190" spans="1:47" x14ac:dyDescent="0.2">
      <c r="A1190" s="231">
        <v>2004</v>
      </c>
      <c r="B1190" s="232">
        <v>26</v>
      </c>
      <c r="C1190" s="417">
        <v>1.2199643099999999</v>
      </c>
      <c r="D1190" s="418">
        <v>0.64065939400000005</v>
      </c>
      <c r="E1190" s="437">
        <v>3.557049682869013</v>
      </c>
      <c r="F1190" s="417">
        <v>0.23387026999999999</v>
      </c>
      <c r="G1190" s="418">
        <v>0.1700949195</v>
      </c>
      <c r="H1190" s="437">
        <v>0.88025464042005463</v>
      </c>
      <c r="I1190" s="417">
        <v>0.24441241</v>
      </c>
      <c r="J1190" s="418">
        <v>1.3194740330000001</v>
      </c>
      <c r="K1190" s="437">
        <v>4.0606084709708661</v>
      </c>
      <c r="L1190" s="420"/>
      <c r="M1190" s="421"/>
      <c r="N1190" s="437">
        <v>7.2493710906634708E-3</v>
      </c>
      <c r="O1190" s="417">
        <v>4.1904190000000001E-2</v>
      </c>
      <c r="P1190" s="418">
        <v>4.7439743499999999E-2</v>
      </c>
      <c r="Q1190" s="437">
        <v>0.26154361462714215</v>
      </c>
      <c r="R1190" s="422"/>
      <c r="S1190" s="423"/>
      <c r="T1190" s="437">
        <v>773.07427930568656</v>
      </c>
      <c r="U1190" s="417">
        <v>6.1297467071935155E-4</v>
      </c>
      <c r="V1190" s="418">
        <v>8.5430352921310362E-4</v>
      </c>
      <c r="W1190" s="437">
        <v>2.7950457491397545E-3</v>
      </c>
      <c r="X1190" s="417">
        <v>7.2521479229989872E-4</v>
      </c>
      <c r="Y1190" s="418">
        <v>1.0107279635258358E-3</v>
      </c>
      <c r="Z1190" s="437">
        <v>3.9535075064359082E-3</v>
      </c>
      <c r="AA1190" s="417">
        <v>2.8769625E-3</v>
      </c>
      <c r="AB1190" s="418">
        <v>3.5197680800000001E-3</v>
      </c>
      <c r="AC1190" s="437">
        <v>3.1099198723523569E-2</v>
      </c>
      <c r="AD1190" s="417">
        <v>8.1850209999999996E-4</v>
      </c>
      <c r="AE1190" s="418">
        <v>6.0887742999999998E-4</v>
      </c>
      <c r="AF1190" s="437">
        <v>5.7912022251675908E-3</v>
      </c>
      <c r="AG1190" s="417">
        <v>4.6780633999999998E-3</v>
      </c>
      <c r="AH1190" s="418">
        <v>2.6839836150000002E-3</v>
      </c>
      <c r="AI1190" s="437">
        <v>6.8527562039099729E-3</v>
      </c>
      <c r="AJ1190" s="417">
        <v>2.1050660000000001E-3</v>
      </c>
      <c r="AK1190" s="418">
        <v>1.3227889E-3</v>
      </c>
      <c r="AL1190" s="437">
        <v>2.5518304730201623E-3</v>
      </c>
      <c r="AM1190" s="417">
        <v>9.0285911999999999E-3</v>
      </c>
      <c r="AN1190" s="418">
        <v>1.0027206150000001E-2</v>
      </c>
      <c r="AO1190" s="437">
        <v>6.8414672710218435E-2</v>
      </c>
      <c r="AP1190" s="417">
        <v>3.7503750000000002E-2</v>
      </c>
      <c r="AQ1190" s="418">
        <v>4.6394639000000001E-2</v>
      </c>
      <c r="AR1190" s="440">
        <v>4.6394639000000001E-2</v>
      </c>
      <c r="AS1190" s="422"/>
      <c r="AT1190" s="423"/>
      <c r="AU1190" s="423"/>
    </row>
    <row r="1191" spans="1:47" x14ac:dyDescent="0.2">
      <c r="A1191" s="231">
        <v>2004</v>
      </c>
      <c r="B1191" s="232">
        <v>27</v>
      </c>
      <c r="C1191" s="417">
        <v>1.2199643099999999</v>
      </c>
      <c r="D1191" s="418">
        <v>0.64065939400000005</v>
      </c>
      <c r="E1191" s="437">
        <v>3.5573535528191806</v>
      </c>
      <c r="F1191" s="417">
        <v>0.23387026999999999</v>
      </c>
      <c r="G1191" s="418">
        <v>0.1700949195</v>
      </c>
      <c r="H1191" s="437">
        <v>0.88049510139420872</v>
      </c>
      <c r="I1191" s="417">
        <v>0.24441241</v>
      </c>
      <c r="J1191" s="418">
        <v>1.3194740330000001</v>
      </c>
      <c r="K1191" s="437">
        <v>4.0612654569769999</v>
      </c>
      <c r="L1191" s="420"/>
      <c r="M1191" s="421"/>
      <c r="N1191" s="437">
        <v>7.2498948172472688E-3</v>
      </c>
      <c r="O1191" s="417">
        <v>4.1904190000000001E-2</v>
      </c>
      <c r="P1191" s="418">
        <v>4.7439743499999999E-2</v>
      </c>
      <c r="Q1191" s="437">
        <v>0.26155350559719476</v>
      </c>
      <c r="R1191" s="422"/>
      <c r="S1191" s="423"/>
      <c r="T1191" s="437">
        <v>773.13212501089902</v>
      </c>
      <c r="U1191" s="417">
        <v>6.1297467071935155E-4</v>
      </c>
      <c r="V1191" s="418">
        <v>8.5430352921310362E-4</v>
      </c>
      <c r="W1191" s="437">
        <v>2.7958127328235284E-3</v>
      </c>
      <c r="X1191" s="417">
        <v>7.2521479229989872E-4</v>
      </c>
      <c r="Y1191" s="418">
        <v>1.0107279635258358E-3</v>
      </c>
      <c r="Z1191" s="437">
        <v>3.9559656980192731E-3</v>
      </c>
      <c r="AA1191" s="417">
        <v>2.8769625E-3</v>
      </c>
      <c r="AB1191" s="418">
        <v>3.5197680800000001E-3</v>
      </c>
      <c r="AC1191" s="437">
        <v>3.1107723988913139E-2</v>
      </c>
      <c r="AD1191" s="417">
        <v>8.1850209999999996E-4</v>
      </c>
      <c r="AE1191" s="418">
        <v>6.0887742999999998E-4</v>
      </c>
      <c r="AF1191" s="437">
        <v>5.7927938166295592E-3</v>
      </c>
      <c r="AG1191" s="417">
        <v>4.6780633999999998E-3</v>
      </c>
      <c r="AH1191" s="418">
        <v>2.6839836150000002E-3</v>
      </c>
      <c r="AI1191" s="437">
        <v>6.8546395499430824E-3</v>
      </c>
      <c r="AJ1191" s="417">
        <v>2.1050660000000001E-3</v>
      </c>
      <c r="AK1191" s="418">
        <v>1.3227889E-3</v>
      </c>
      <c r="AL1191" s="437">
        <v>2.5525324447959411E-3</v>
      </c>
      <c r="AM1191" s="417">
        <v>9.0285911999999999E-3</v>
      </c>
      <c r="AN1191" s="418">
        <v>1.0027206150000001E-2</v>
      </c>
      <c r="AO1191" s="437">
        <v>6.843339764238357E-2</v>
      </c>
      <c r="AP1191" s="417">
        <v>3.7503750000000002E-2</v>
      </c>
      <c r="AQ1191" s="418">
        <v>4.6394639000000001E-2</v>
      </c>
      <c r="AR1191" s="440">
        <v>4.6394639000000001E-2</v>
      </c>
      <c r="AS1191" s="422"/>
      <c r="AT1191" s="423"/>
      <c r="AU1191" s="423"/>
    </row>
    <row r="1192" spans="1:47" x14ac:dyDescent="0.2">
      <c r="A1192" s="231">
        <v>2004</v>
      </c>
      <c r="B1192" s="232">
        <v>28</v>
      </c>
      <c r="C1192" s="417">
        <v>1.2199643099999999</v>
      </c>
      <c r="D1192" s="418">
        <v>0.64065939400000005</v>
      </c>
      <c r="E1192" s="437">
        <v>3.557174579937322</v>
      </c>
      <c r="F1192" s="417">
        <v>0.23387026999999999</v>
      </c>
      <c r="G1192" s="418">
        <v>0.1700949195</v>
      </c>
      <c r="H1192" s="437">
        <v>0.88035616183405274</v>
      </c>
      <c r="I1192" s="417">
        <v>0.24441241</v>
      </c>
      <c r="J1192" s="418">
        <v>1.3194740330000001</v>
      </c>
      <c r="K1192" s="437">
        <v>4.0608860522665973</v>
      </c>
      <c r="L1192" s="420"/>
      <c r="M1192" s="421"/>
      <c r="N1192" s="437">
        <v>7.2495781667738842E-3</v>
      </c>
      <c r="O1192" s="417">
        <v>4.1904190000000001E-2</v>
      </c>
      <c r="P1192" s="418">
        <v>4.7439743499999999E-2</v>
      </c>
      <c r="Q1192" s="437">
        <v>0.26154766871231283</v>
      </c>
      <c r="R1192" s="422"/>
      <c r="S1192" s="423"/>
      <c r="T1192" s="437">
        <v>773.09695524643098</v>
      </c>
      <c r="U1192" s="417">
        <v>6.1297467071935155E-4</v>
      </c>
      <c r="V1192" s="418">
        <v>8.5430352921310362E-4</v>
      </c>
      <c r="W1192" s="437">
        <v>2.795364157897533E-3</v>
      </c>
      <c r="X1192" s="417">
        <v>7.2521479229989872E-4</v>
      </c>
      <c r="Y1192" s="418">
        <v>1.0107279635258358E-3</v>
      </c>
      <c r="Z1192" s="437">
        <v>3.9545234568192688E-3</v>
      </c>
      <c r="AA1192" s="417">
        <v>2.8769625E-3</v>
      </c>
      <c r="AB1192" s="418">
        <v>3.5197680800000001E-3</v>
      </c>
      <c r="AC1192" s="437">
        <v>3.110276580804892E-2</v>
      </c>
      <c r="AD1192" s="417">
        <v>8.1850209999999996E-4</v>
      </c>
      <c r="AE1192" s="418">
        <v>6.0887742999999998E-4</v>
      </c>
      <c r="AF1192" s="437">
        <v>5.7918625824042872E-3</v>
      </c>
      <c r="AG1192" s="417">
        <v>4.6780633999999998E-3</v>
      </c>
      <c r="AH1192" s="418">
        <v>2.6839836150000002E-3</v>
      </c>
      <c r="AI1192" s="437">
        <v>6.8535471309733881E-3</v>
      </c>
      <c r="AJ1192" s="417">
        <v>2.1050660000000001E-3</v>
      </c>
      <c r="AK1192" s="418">
        <v>1.3227889E-3</v>
      </c>
      <c r="AL1192" s="437">
        <v>2.5521245400999767E-3</v>
      </c>
      <c r="AM1192" s="417">
        <v>9.0285911999999999E-3</v>
      </c>
      <c r="AN1192" s="418">
        <v>1.0027206150000001E-2</v>
      </c>
      <c r="AO1192" s="437">
        <v>6.8422455603491528E-2</v>
      </c>
      <c r="AP1192" s="417">
        <v>3.7503750000000002E-2</v>
      </c>
      <c r="AQ1192" s="418">
        <v>4.6394639000000001E-2</v>
      </c>
      <c r="AR1192" s="440">
        <v>4.6394639000000001E-2</v>
      </c>
      <c r="AS1192" s="422"/>
      <c r="AT1192" s="423"/>
      <c r="AU1192" s="423"/>
    </row>
    <row r="1193" spans="1:47" x14ac:dyDescent="0.2">
      <c r="A1193" s="231">
        <v>2004</v>
      </c>
      <c r="B1193" s="232">
        <v>29</v>
      </c>
      <c r="C1193" s="417">
        <v>1.2199643099999999</v>
      </c>
      <c r="D1193" s="418">
        <v>0.64065939400000005</v>
      </c>
      <c r="E1193" s="437">
        <v>3.5569736899173514</v>
      </c>
      <c r="F1193" s="417">
        <v>0.23387026999999999</v>
      </c>
      <c r="G1193" s="418">
        <v>0.1700949195</v>
      </c>
      <c r="H1193" s="437">
        <v>0.88020282039285003</v>
      </c>
      <c r="I1193" s="417">
        <v>0.24441241</v>
      </c>
      <c r="J1193" s="418">
        <v>1.3194740330000001</v>
      </c>
      <c r="K1193" s="437">
        <v>4.0604776321014144</v>
      </c>
      <c r="L1193" s="420"/>
      <c r="M1193" s="421"/>
      <c r="N1193" s="437">
        <v>7.2492099681650502E-3</v>
      </c>
      <c r="O1193" s="417">
        <v>4.1904190000000001E-2</v>
      </c>
      <c r="P1193" s="418">
        <v>4.7439743499999999E-2</v>
      </c>
      <c r="Q1193" s="437">
        <v>0.26154124098004111</v>
      </c>
      <c r="R1193" s="422"/>
      <c r="S1193" s="423"/>
      <c r="T1193" s="437">
        <v>773.05861769788157</v>
      </c>
      <c r="U1193" s="417">
        <v>6.1297467071935155E-4</v>
      </c>
      <c r="V1193" s="418">
        <v>8.5430352921310362E-4</v>
      </c>
      <c r="W1193" s="437">
        <v>2.7948816025922568E-3</v>
      </c>
      <c r="X1193" s="417">
        <v>7.2521479229989872E-4</v>
      </c>
      <c r="Y1193" s="418">
        <v>1.0107279635258358E-3</v>
      </c>
      <c r="Z1193" s="437">
        <v>3.9529579878852649E-3</v>
      </c>
      <c r="AA1193" s="417">
        <v>2.8769625E-3</v>
      </c>
      <c r="AB1193" s="418">
        <v>3.5197680800000001E-3</v>
      </c>
      <c r="AC1193" s="437">
        <v>3.1097394724529343E-2</v>
      </c>
      <c r="AD1193" s="417">
        <v>8.1850209999999996E-4</v>
      </c>
      <c r="AE1193" s="418">
        <v>6.0887742999999998E-4</v>
      </c>
      <c r="AF1193" s="437">
        <v>5.7908605968004312E-3</v>
      </c>
      <c r="AG1193" s="417">
        <v>4.6780633999999998E-3</v>
      </c>
      <c r="AH1193" s="418">
        <v>2.6839836150000002E-3</v>
      </c>
      <c r="AI1193" s="437">
        <v>6.8523447778413302E-3</v>
      </c>
      <c r="AJ1193" s="417">
        <v>2.1050660000000001E-3</v>
      </c>
      <c r="AK1193" s="418">
        <v>1.3227889E-3</v>
      </c>
      <c r="AL1193" s="437">
        <v>2.5516803047289679E-3</v>
      </c>
      <c r="AM1193" s="417">
        <v>9.0285911999999999E-3</v>
      </c>
      <c r="AN1193" s="418">
        <v>1.0027206150000001E-2</v>
      </c>
      <c r="AO1193" s="437">
        <v>6.841072472973575E-2</v>
      </c>
      <c r="AP1193" s="417">
        <v>3.7503750000000002E-2</v>
      </c>
      <c r="AQ1193" s="418">
        <v>4.6394639000000001E-2</v>
      </c>
      <c r="AR1193" s="440">
        <v>4.6394639000000001E-2</v>
      </c>
      <c r="AS1193" s="422"/>
      <c r="AT1193" s="423"/>
      <c r="AU1193" s="423"/>
    </row>
    <row r="1194" spans="1:47" x14ac:dyDescent="0.2">
      <c r="A1194" s="231">
        <v>2004</v>
      </c>
      <c r="B1194" s="232">
        <v>30</v>
      </c>
      <c r="C1194" s="417">
        <v>1.2199643099999999</v>
      </c>
      <c r="D1194" s="418">
        <v>0.64065939400000005</v>
      </c>
      <c r="E1194" s="437">
        <v>3.5567844202074164</v>
      </c>
      <c r="F1194" s="417">
        <v>0.23387026999999999</v>
      </c>
      <c r="G1194" s="418">
        <v>0.1700949195</v>
      </c>
      <c r="H1194" s="437">
        <v>0.88004894918375465</v>
      </c>
      <c r="I1194" s="417">
        <v>0.24441241</v>
      </c>
      <c r="J1194" s="418">
        <v>1.3194740330000001</v>
      </c>
      <c r="K1194" s="437">
        <v>4.0600650464101999</v>
      </c>
      <c r="L1194" s="420"/>
      <c r="M1194" s="421"/>
      <c r="N1194" s="437">
        <v>7.2488607438816145E-3</v>
      </c>
      <c r="O1194" s="417">
        <v>4.1904190000000001E-2</v>
      </c>
      <c r="P1194" s="418">
        <v>4.7439743499999999E-2</v>
      </c>
      <c r="Q1194" s="437">
        <v>0.2615349077078174</v>
      </c>
      <c r="R1194" s="422"/>
      <c r="S1194" s="423"/>
      <c r="T1194" s="437">
        <v>773.0199696765427</v>
      </c>
      <c r="U1194" s="417">
        <v>6.1297467071935155E-4</v>
      </c>
      <c r="V1194" s="418">
        <v>8.5430352921310362E-4</v>
      </c>
      <c r="W1194" s="437">
        <v>2.7943944441089353E-3</v>
      </c>
      <c r="X1194" s="417">
        <v>7.2521479229989872E-4</v>
      </c>
      <c r="Y1194" s="418">
        <v>1.0107279635258358E-3</v>
      </c>
      <c r="Z1194" s="437">
        <v>3.9513846507167267E-3</v>
      </c>
      <c r="AA1194" s="417">
        <v>2.8769625E-3</v>
      </c>
      <c r="AB1194" s="418">
        <v>3.5197680800000001E-3</v>
      </c>
      <c r="AC1194" s="437">
        <v>3.1091965740447369E-2</v>
      </c>
      <c r="AD1194" s="417">
        <v>8.1850209999999996E-4</v>
      </c>
      <c r="AE1194" s="418">
        <v>6.0887742999999998E-4</v>
      </c>
      <c r="AF1194" s="437">
        <v>5.789854868658603E-3</v>
      </c>
      <c r="AG1194" s="417">
        <v>4.6780633999999998E-3</v>
      </c>
      <c r="AH1194" s="418">
        <v>2.6839836150000002E-3</v>
      </c>
      <c r="AI1194" s="437">
        <v>6.851165603502722E-3</v>
      </c>
      <c r="AJ1194" s="417">
        <v>2.1050660000000001E-3</v>
      </c>
      <c r="AK1194" s="418">
        <v>1.3227889E-3</v>
      </c>
      <c r="AL1194" s="437">
        <v>2.5512353085826445E-3</v>
      </c>
      <c r="AM1194" s="417">
        <v>9.0285911999999999E-3</v>
      </c>
      <c r="AN1194" s="418">
        <v>1.0027206150000001E-2</v>
      </c>
      <c r="AO1194" s="437">
        <v>6.8398760682851931E-2</v>
      </c>
      <c r="AP1194" s="417">
        <v>3.7503750000000002E-2</v>
      </c>
      <c r="AQ1194" s="418">
        <v>4.6394639000000001E-2</v>
      </c>
      <c r="AR1194" s="440">
        <v>4.6394639000000001E-2</v>
      </c>
      <c r="AS1194" s="422"/>
      <c r="AT1194" s="423"/>
      <c r="AU1194" s="423"/>
    </row>
    <row r="1195" spans="1:47" x14ac:dyDescent="0.2">
      <c r="A1195" s="231">
        <v>2004</v>
      </c>
      <c r="B1195" s="232">
        <v>31</v>
      </c>
      <c r="C1195" s="417">
        <v>1.2199643099999999</v>
      </c>
      <c r="D1195" s="418">
        <v>0.64065939400000005</v>
      </c>
      <c r="E1195" s="437">
        <v>3.5566494816388965</v>
      </c>
      <c r="F1195" s="417">
        <v>0.23387026999999999</v>
      </c>
      <c r="G1195" s="418">
        <v>0.1700949195</v>
      </c>
      <c r="H1195" s="437">
        <v>0.87993592072954696</v>
      </c>
      <c r="I1195" s="417">
        <v>0.24441241</v>
      </c>
      <c r="J1195" s="418">
        <v>1.3194740330000001</v>
      </c>
      <c r="K1195" s="437">
        <v>4.0597729511868623</v>
      </c>
      <c r="L1195" s="420"/>
      <c r="M1195" s="421"/>
      <c r="N1195" s="437">
        <v>7.2486164713609809E-3</v>
      </c>
      <c r="O1195" s="417">
        <v>4.1904190000000001E-2</v>
      </c>
      <c r="P1195" s="418">
        <v>4.7439743499999999E-2</v>
      </c>
      <c r="Q1195" s="437">
        <v>0.26153108745954301</v>
      </c>
      <c r="R1195" s="422"/>
      <c r="S1195" s="423"/>
      <c r="T1195" s="437">
        <v>772.99499980314181</v>
      </c>
      <c r="U1195" s="417">
        <v>6.1297467071935155E-4</v>
      </c>
      <c r="V1195" s="418">
        <v>8.5430352921310362E-4</v>
      </c>
      <c r="W1195" s="437">
        <v>2.7940386245521483E-3</v>
      </c>
      <c r="X1195" s="417">
        <v>7.2521479229989872E-4</v>
      </c>
      <c r="Y1195" s="418">
        <v>1.0107279635258358E-3</v>
      </c>
      <c r="Z1195" s="437">
        <v>3.9502251384969066E-3</v>
      </c>
      <c r="AA1195" s="417">
        <v>2.8769625E-3</v>
      </c>
      <c r="AB1195" s="418">
        <v>3.5197680800000001E-3</v>
      </c>
      <c r="AC1195" s="437">
        <v>3.1087985148253387E-2</v>
      </c>
      <c r="AD1195" s="417">
        <v>8.1850209999999996E-4</v>
      </c>
      <c r="AE1195" s="418">
        <v>6.0887742999999998E-4</v>
      </c>
      <c r="AF1195" s="437">
        <v>5.7891224988212524E-3</v>
      </c>
      <c r="AG1195" s="417">
        <v>4.6780633999999998E-3</v>
      </c>
      <c r="AH1195" s="418">
        <v>2.6839836150000002E-3</v>
      </c>
      <c r="AI1195" s="437">
        <v>6.8502952761727697E-3</v>
      </c>
      <c r="AJ1195" s="417">
        <v>2.1050660000000001E-3</v>
      </c>
      <c r="AK1195" s="418">
        <v>1.3227889E-3</v>
      </c>
      <c r="AL1195" s="437">
        <v>2.5509151602617348E-3</v>
      </c>
      <c r="AM1195" s="417">
        <v>9.0285911999999999E-3</v>
      </c>
      <c r="AN1195" s="418">
        <v>1.0027206150000001E-2</v>
      </c>
      <c r="AO1195" s="437">
        <v>6.8390072671864366E-2</v>
      </c>
      <c r="AP1195" s="417">
        <v>3.7503750000000002E-2</v>
      </c>
      <c r="AQ1195" s="418">
        <v>4.6394639000000001E-2</v>
      </c>
      <c r="AR1195" s="440">
        <v>4.6394639000000001E-2</v>
      </c>
      <c r="AS1195" s="422"/>
      <c r="AT1195" s="423"/>
      <c r="AU1195" s="423"/>
    </row>
    <row r="1196" spans="1:47" x14ac:dyDescent="0.2">
      <c r="A1196" s="231">
        <v>2004</v>
      </c>
      <c r="B1196" s="232">
        <v>32</v>
      </c>
      <c r="C1196" s="417">
        <v>1.2199643099999999</v>
      </c>
      <c r="D1196" s="418">
        <v>0.64065939400000005</v>
      </c>
      <c r="E1196" s="419">
        <v>3.5566494816388965</v>
      </c>
      <c r="F1196" s="417">
        <v>0.23387026999999999</v>
      </c>
      <c r="G1196" s="418">
        <v>0.1700949195</v>
      </c>
      <c r="H1196" s="419">
        <v>0.87993592072954696</v>
      </c>
      <c r="I1196" s="417">
        <v>0.24441241</v>
      </c>
      <c r="J1196" s="418">
        <v>1.3194740330000001</v>
      </c>
      <c r="K1196" s="419">
        <v>4.0597729511868623</v>
      </c>
      <c r="L1196" s="420"/>
      <c r="M1196" s="421"/>
      <c r="N1196" s="419">
        <v>7.2486164713609809E-3</v>
      </c>
      <c r="O1196" s="417">
        <v>4.1904190000000001E-2</v>
      </c>
      <c r="P1196" s="418">
        <v>4.7439743499999999E-2</v>
      </c>
      <c r="Q1196" s="419">
        <v>0.26153108745954301</v>
      </c>
      <c r="R1196" s="425"/>
      <c r="S1196" s="426"/>
      <c r="T1196" s="419">
        <v>772.99499980314181</v>
      </c>
      <c r="U1196" s="417">
        <v>6.1297467071935155E-4</v>
      </c>
      <c r="V1196" s="418">
        <v>8.5430352921310362E-4</v>
      </c>
      <c r="W1196" s="419">
        <v>2.7940386245521483E-3</v>
      </c>
      <c r="X1196" s="417">
        <v>7.2521479229989872E-4</v>
      </c>
      <c r="Y1196" s="418">
        <v>1.0107279635258358E-3</v>
      </c>
      <c r="Z1196" s="419">
        <v>3.9502251384969066E-3</v>
      </c>
      <c r="AA1196" s="417">
        <v>2.8769625E-3</v>
      </c>
      <c r="AB1196" s="418">
        <v>3.5197680800000001E-3</v>
      </c>
      <c r="AC1196" s="419">
        <v>3.1087985148253387E-2</v>
      </c>
      <c r="AD1196" s="417">
        <v>8.1850209999999996E-4</v>
      </c>
      <c r="AE1196" s="418">
        <v>6.0887742999999998E-4</v>
      </c>
      <c r="AF1196" s="419">
        <v>5.7891224988212524E-3</v>
      </c>
      <c r="AG1196" s="417">
        <v>4.6780633999999998E-3</v>
      </c>
      <c r="AH1196" s="418">
        <v>2.6839836150000002E-3</v>
      </c>
      <c r="AI1196" s="419">
        <v>6.8502952761727697E-3</v>
      </c>
      <c r="AJ1196" s="417">
        <v>2.1050660000000001E-3</v>
      </c>
      <c r="AK1196" s="418">
        <v>1.3227889E-3</v>
      </c>
      <c r="AL1196" s="419">
        <v>2.5509151602617348E-3</v>
      </c>
      <c r="AM1196" s="417">
        <v>9.0285911999999999E-3</v>
      </c>
      <c r="AN1196" s="418">
        <v>1.0027206150000001E-2</v>
      </c>
      <c r="AO1196" s="419">
        <v>6.8390072671864366E-2</v>
      </c>
      <c r="AP1196" s="417">
        <v>3.7503750000000002E-2</v>
      </c>
      <c r="AQ1196" s="418">
        <v>4.6394639000000001E-2</v>
      </c>
      <c r="AR1196" s="440">
        <v>4.6394639000000001E-2</v>
      </c>
      <c r="AS1196" s="425"/>
      <c r="AT1196" s="426"/>
      <c r="AU1196" s="426"/>
    </row>
    <row r="1197" spans="1:47" x14ac:dyDescent="0.2">
      <c r="A1197" s="231">
        <v>2004</v>
      </c>
      <c r="B1197" s="232">
        <v>33</v>
      </c>
      <c r="C1197" s="417">
        <v>1.2199643099999999</v>
      </c>
      <c r="D1197" s="418">
        <v>0.64065939400000005</v>
      </c>
      <c r="E1197" s="419">
        <v>3.5566494816388965</v>
      </c>
      <c r="F1197" s="417">
        <v>0.23387026999999999</v>
      </c>
      <c r="G1197" s="418">
        <v>0.1700949195</v>
      </c>
      <c r="H1197" s="419">
        <v>0.87993592072954696</v>
      </c>
      <c r="I1197" s="417">
        <v>0.24441241</v>
      </c>
      <c r="J1197" s="418">
        <v>1.3194740330000001</v>
      </c>
      <c r="K1197" s="419">
        <v>4.0597729511868623</v>
      </c>
      <c r="L1197" s="420"/>
      <c r="M1197" s="421"/>
      <c r="N1197" s="419">
        <v>7.2486164713609809E-3</v>
      </c>
      <c r="O1197" s="417">
        <v>4.1904190000000001E-2</v>
      </c>
      <c r="P1197" s="418">
        <v>4.7439743499999999E-2</v>
      </c>
      <c r="Q1197" s="419">
        <v>0.26153108745954301</v>
      </c>
      <c r="R1197" s="425"/>
      <c r="S1197" s="426"/>
      <c r="T1197" s="419">
        <v>772.99499980314181</v>
      </c>
      <c r="U1197" s="417">
        <v>6.1297467071935155E-4</v>
      </c>
      <c r="V1197" s="418">
        <v>8.5430352921310362E-4</v>
      </c>
      <c r="W1197" s="419">
        <v>2.7940386245521483E-3</v>
      </c>
      <c r="X1197" s="417">
        <v>7.2521479229989872E-4</v>
      </c>
      <c r="Y1197" s="418">
        <v>1.0107279635258358E-3</v>
      </c>
      <c r="Z1197" s="419">
        <v>3.9502251384969066E-3</v>
      </c>
      <c r="AA1197" s="417">
        <v>2.8769625E-3</v>
      </c>
      <c r="AB1197" s="418">
        <v>3.5197680800000001E-3</v>
      </c>
      <c r="AC1197" s="419">
        <v>3.1087985148253387E-2</v>
      </c>
      <c r="AD1197" s="417">
        <v>8.1850209999999996E-4</v>
      </c>
      <c r="AE1197" s="418">
        <v>6.0887742999999998E-4</v>
      </c>
      <c r="AF1197" s="419">
        <v>5.7891224988212524E-3</v>
      </c>
      <c r="AG1197" s="417">
        <v>4.6780633999999998E-3</v>
      </c>
      <c r="AH1197" s="418">
        <v>2.6839836150000002E-3</v>
      </c>
      <c r="AI1197" s="419">
        <v>6.8502952761727697E-3</v>
      </c>
      <c r="AJ1197" s="417">
        <v>2.1050660000000001E-3</v>
      </c>
      <c r="AK1197" s="418">
        <v>1.3227889E-3</v>
      </c>
      <c r="AL1197" s="419">
        <v>2.5509151602617348E-3</v>
      </c>
      <c r="AM1197" s="417">
        <v>9.0285911999999999E-3</v>
      </c>
      <c r="AN1197" s="418">
        <v>1.0027206150000001E-2</v>
      </c>
      <c r="AO1197" s="419">
        <v>6.8390072671864366E-2</v>
      </c>
      <c r="AP1197" s="417">
        <v>3.7503750000000002E-2</v>
      </c>
      <c r="AQ1197" s="418">
        <v>4.6394639000000001E-2</v>
      </c>
      <c r="AR1197" s="440">
        <v>4.6394639000000001E-2</v>
      </c>
      <c r="AS1197" s="425"/>
      <c r="AT1197" s="426"/>
      <c r="AU1197" s="426"/>
    </row>
    <row r="1198" spans="1:47" x14ac:dyDescent="0.2">
      <c r="A1198" s="231">
        <v>2004</v>
      </c>
      <c r="B1198" s="232">
        <v>34</v>
      </c>
      <c r="C1198" s="417">
        <v>1.2199643099999999</v>
      </c>
      <c r="D1198" s="418">
        <v>0.64065939400000005</v>
      </c>
      <c r="E1198" s="419">
        <v>3.5566494816388965</v>
      </c>
      <c r="F1198" s="417">
        <v>0.23387026999999999</v>
      </c>
      <c r="G1198" s="418">
        <v>0.1700949195</v>
      </c>
      <c r="H1198" s="419">
        <v>0.87993592072954696</v>
      </c>
      <c r="I1198" s="417">
        <v>0.24441241</v>
      </c>
      <c r="J1198" s="418">
        <v>1.3194740330000001</v>
      </c>
      <c r="K1198" s="419">
        <v>4.0597729511868623</v>
      </c>
      <c r="L1198" s="420"/>
      <c r="M1198" s="421"/>
      <c r="N1198" s="419">
        <v>7.2486164713609809E-3</v>
      </c>
      <c r="O1198" s="417">
        <v>4.1904190000000001E-2</v>
      </c>
      <c r="P1198" s="418">
        <v>4.7439743499999999E-2</v>
      </c>
      <c r="Q1198" s="419">
        <v>0.26153108745954301</v>
      </c>
      <c r="R1198" s="425"/>
      <c r="S1198" s="426"/>
      <c r="T1198" s="419">
        <v>772.99499980314181</v>
      </c>
      <c r="U1198" s="417">
        <v>6.1297467071935155E-4</v>
      </c>
      <c r="V1198" s="418">
        <v>8.5430352921310362E-4</v>
      </c>
      <c r="W1198" s="419">
        <v>2.7940386245521483E-3</v>
      </c>
      <c r="X1198" s="417">
        <v>7.2521479229989872E-4</v>
      </c>
      <c r="Y1198" s="418">
        <v>1.0107279635258358E-3</v>
      </c>
      <c r="Z1198" s="419">
        <v>3.9502251384969066E-3</v>
      </c>
      <c r="AA1198" s="417">
        <v>2.8769625E-3</v>
      </c>
      <c r="AB1198" s="418">
        <v>3.5197680800000001E-3</v>
      </c>
      <c r="AC1198" s="419">
        <v>3.1087985148253387E-2</v>
      </c>
      <c r="AD1198" s="417">
        <v>8.1850209999999996E-4</v>
      </c>
      <c r="AE1198" s="418">
        <v>6.0887742999999998E-4</v>
      </c>
      <c r="AF1198" s="419">
        <v>5.7891224988212524E-3</v>
      </c>
      <c r="AG1198" s="417">
        <v>4.6780633999999998E-3</v>
      </c>
      <c r="AH1198" s="418">
        <v>2.6839836150000002E-3</v>
      </c>
      <c r="AI1198" s="419">
        <v>6.8502952761727697E-3</v>
      </c>
      <c r="AJ1198" s="417">
        <v>2.1050660000000001E-3</v>
      </c>
      <c r="AK1198" s="418">
        <v>1.3227889E-3</v>
      </c>
      <c r="AL1198" s="419">
        <v>2.5509151602617348E-3</v>
      </c>
      <c r="AM1198" s="417">
        <v>9.0285911999999999E-3</v>
      </c>
      <c r="AN1198" s="418">
        <v>1.0027206150000001E-2</v>
      </c>
      <c r="AO1198" s="419">
        <v>6.8390072671864366E-2</v>
      </c>
      <c r="AP1198" s="417">
        <v>3.7503750000000002E-2</v>
      </c>
      <c r="AQ1198" s="418">
        <v>4.6394639000000001E-2</v>
      </c>
      <c r="AR1198" s="440">
        <v>4.6394639000000001E-2</v>
      </c>
      <c r="AS1198" s="425"/>
      <c r="AT1198" s="426"/>
      <c r="AU1198" s="426"/>
    </row>
    <row r="1199" spans="1:47" x14ac:dyDescent="0.2">
      <c r="A1199" s="231">
        <v>2004</v>
      </c>
      <c r="B1199" s="232">
        <v>35</v>
      </c>
      <c r="C1199" s="417">
        <v>1.2199643099999999</v>
      </c>
      <c r="D1199" s="418">
        <v>0.64065939400000005</v>
      </c>
      <c r="E1199" s="419">
        <v>3.5566494816388965</v>
      </c>
      <c r="F1199" s="417">
        <v>0.23387026999999999</v>
      </c>
      <c r="G1199" s="418">
        <v>0.1700949195</v>
      </c>
      <c r="H1199" s="419">
        <v>0.87993592072954696</v>
      </c>
      <c r="I1199" s="417">
        <v>0.24441241</v>
      </c>
      <c r="J1199" s="418">
        <v>1.3194740330000001</v>
      </c>
      <c r="K1199" s="419">
        <v>4.0597729511868623</v>
      </c>
      <c r="L1199" s="420"/>
      <c r="M1199" s="421"/>
      <c r="N1199" s="419">
        <v>7.2486164713609809E-3</v>
      </c>
      <c r="O1199" s="417">
        <v>4.1904190000000001E-2</v>
      </c>
      <c r="P1199" s="418">
        <v>4.7439743499999999E-2</v>
      </c>
      <c r="Q1199" s="419">
        <v>0.26153108745954301</v>
      </c>
      <c r="R1199" s="425"/>
      <c r="S1199" s="426"/>
      <c r="T1199" s="419">
        <v>772.99499980314181</v>
      </c>
      <c r="U1199" s="417">
        <v>6.1297467071935155E-4</v>
      </c>
      <c r="V1199" s="418">
        <v>8.5430352921310362E-4</v>
      </c>
      <c r="W1199" s="419">
        <v>2.7940386245521483E-3</v>
      </c>
      <c r="X1199" s="417">
        <v>7.2521479229989872E-4</v>
      </c>
      <c r="Y1199" s="418">
        <v>1.0107279635258358E-3</v>
      </c>
      <c r="Z1199" s="419">
        <v>3.9502251384969066E-3</v>
      </c>
      <c r="AA1199" s="417">
        <v>2.8769625E-3</v>
      </c>
      <c r="AB1199" s="418">
        <v>3.5197680800000001E-3</v>
      </c>
      <c r="AC1199" s="419">
        <v>3.1087985148253387E-2</v>
      </c>
      <c r="AD1199" s="417">
        <v>8.1850209999999996E-4</v>
      </c>
      <c r="AE1199" s="418">
        <v>6.0887742999999998E-4</v>
      </c>
      <c r="AF1199" s="419">
        <v>5.7891224988212524E-3</v>
      </c>
      <c r="AG1199" s="417">
        <v>4.6780633999999998E-3</v>
      </c>
      <c r="AH1199" s="418">
        <v>2.6839836150000002E-3</v>
      </c>
      <c r="AI1199" s="419">
        <v>6.8502952761727697E-3</v>
      </c>
      <c r="AJ1199" s="417">
        <v>2.1050660000000001E-3</v>
      </c>
      <c r="AK1199" s="418">
        <v>1.3227889E-3</v>
      </c>
      <c r="AL1199" s="419">
        <v>2.5509151602617348E-3</v>
      </c>
      <c r="AM1199" s="417">
        <v>9.0285911999999999E-3</v>
      </c>
      <c r="AN1199" s="418">
        <v>1.0027206150000001E-2</v>
      </c>
      <c r="AO1199" s="419">
        <v>6.8390072671864366E-2</v>
      </c>
      <c r="AP1199" s="417">
        <v>3.7503750000000002E-2</v>
      </c>
      <c r="AQ1199" s="418">
        <v>4.6394639000000001E-2</v>
      </c>
      <c r="AR1199" s="440">
        <v>4.6394639000000001E-2</v>
      </c>
      <c r="AS1199" s="425"/>
      <c r="AT1199" s="426"/>
      <c r="AU1199" s="426"/>
    </row>
    <row r="1200" spans="1:47" x14ac:dyDescent="0.2">
      <c r="A1200" s="231">
        <v>2004</v>
      </c>
      <c r="B1200" s="232">
        <v>36</v>
      </c>
      <c r="C1200" s="417">
        <v>1.2199643099999999</v>
      </c>
      <c r="D1200" s="418">
        <v>0.64065939400000005</v>
      </c>
      <c r="E1200" s="419">
        <v>3.5566494816388965</v>
      </c>
      <c r="F1200" s="417">
        <v>0.23387026999999999</v>
      </c>
      <c r="G1200" s="418">
        <v>0.1700949195</v>
      </c>
      <c r="H1200" s="419">
        <v>0.87993592072954696</v>
      </c>
      <c r="I1200" s="417">
        <v>0.24441241</v>
      </c>
      <c r="J1200" s="418">
        <v>1.3194740330000001</v>
      </c>
      <c r="K1200" s="419">
        <v>4.0597729511868623</v>
      </c>
      <c r="L1200" s="420"/>
      <c r="M1200" s="421"/>
      <c r="N1200" s="419">
        <v>7.2486164713609809E-3</v>
      </c>
      <c r="O1200" s="417">
        <v>4.1904190000000001E-2</v>
      </c>
      <c r="P1200" s="418">
        <v>4.7439743499999999E-2</v>
      </c>
      <c r="Q1200" s="419">
        <v>0.26153108745954301</v>
      </c>
      <c r="R1200" s="425"/>
      <c r="S1200" s="426"/>
      <c r="T1200" s="419">
        <v>772.99499980314181</v>
      </c>
      <c r="U1200" s="417">
        <v>6.1297467071935155E-4</v>
      </c>
      <c r="V1200" s="418">
        <v>8.5430352921310362E-4</v>
      </c>
      <c r="W1200" s="419">
        <v>2.7940386245521483E-3</v>
      </c>
      <c r="X1200" s="417">
        <v>7.2521479229989872E-4</v>
      </c>
      <c r="Y1200" s="418">
        <v>1.0107279635258358E-3</v>
      </c>
      <c r="Z1200" s="419">
        <v>3.9502251384969066E-3</v>
      </c>
      <c r="AA1200" s="417">
        <v>2.8769625E-3</v>
      </c>
      <c r="AB1200" s="418">
        <v>3.5197680800000001E-3</v>
      </c>
      <c r="AC1200" s="419">
        <v>3.1087985148253387E-2</v>
      </c>
      <c r="AD1200" s="417">
        <v>8.1850209999999996E-4</v>
      </c>
      <c r="AE1200" s="418">
        <v>6.0887742999999998E-4</v>
      </c>
      <c r="AF1200" s="419">
        <v>5.7891224988212524E-3</v>
      </c>
      <c r="AG1200" s="417">
        <v>4.6780633999999998E-3</v>
      </c>
      <c r="AH1200" s="418">
        <v>2.6839836150000002E-3</v>
      </c>
      <c r="AI1200" s="419">
        <v>6.8502952761727697E-3</v>
      </c>
      <c r="AJ1200" s="417">
        <v>2.1050660000000001E-3</v>
      </c>
      <c r="AK1200" s="418">
        <v>1.3227889E-3</v>
      </c>
      <c r="AL1200" s="419">
        <v>2.5509151602617348E-3</v>
      </c>
      <c r="AM1200" s="417">
        <v>9.0285911999999999E-3</v>
      </c>
      <c r="AN1200" s="418">
        <v>1.0027206150000001E-2</v>
      </c>
      <c r="AO1200" s="419">
        <v>6.8390072671864366E-2</v>
      </c>
      <c r="AP1200" s="417">
        <v>3.7503750000000002E-2</v>
      </c>
      <c r="AQ1200" s="418">
        <v>4.6394639000000001E-2</v>
      </c>
      <c r="AR1200" s="440">
        <v>4.6394639000000001E-2</v>
      </c>
      <c r="AS1200" s="425"/>
      <c r="AT1200" s="426"/>
      <c r="AU1200" s="426"/>
    </row>
    <row r="1201" spans="1:47" x14ac:dyDescent="0.2">
      <c r="A1201" s="231">
        <v>2004</v>
      </c>
      <c r="B1201" s="232">
        <v>37</v>
      </c>
      <c r="C1201" s="417">
        <v>1.2199643099999999</v>
      </c>
      <c r="D1201" s="418">
        <v>0.64065939400000005</v>
      </c>
      <c r="E1201" s="419">
        <v>3.5566494816388965</v>
      </c>
      <c r="F1201" s="417">
        <v>0.23387026999999999</v>
      </c>
      <c r="G1201" s="418">
        <v>0.1700949195</v>
      </c>
      <c r="H1201" s="419">
        <v>0.87993592072954696</v>
      </c>
      <c r="I1201" s="417">
        <v>0.24441241</v>
      </c>
      <c r="J1201" s="418">
        <v>1.3194740330000001</v>
      </c>
      <c r="K1201" s="419">
        <v>4.0597729511868623</v>
      </c>
      <c r="L1201" s="420"/>
      <c r="M1201" s="421"/>
      <c r="N1201" s="419">
        <v>7.2486164713609809E-3</v>
      </c>
      <c r="O1201" s="417">
        <v>4.1904190000000001E-2</v>
      </c>
      <c r="P1201" s="418">
        <v>4.7439743499999999E-2</v>
      </c>
      <c r="Q1201" s="419">
        <v>0.26153108745954301</v>
      </c>
      <c r="R1201" s="425"/>
      <c r="S1201" s="426"/>
      <c r="T1201" s="419">
        <v>772.99499980314181</v>
      </c>
      <c r="U1201" s="417">
        <v>6.1297467071935155E-4</v>
      </c>
      <c r="V1201" s="418">
        <v>8.5430352921310362E-4</v>
      </c>
      <c r="W1201" s="419">
        <v>2.7940386245521483E-3</v>
      </c>
      <c r="X1201" s="417">
        <v>7.2521479229989872E-4</v>
      </c>
      <c r="Y1201" s="418">
        <v>1.0107279635258358E-3</v>
      </c>
      <c r="Z1201" s="419">
        <v>3.9502251384969066E-3</v>
      </c>
      <c r="AA1201" s="417">
        <v>2.8769625E-3</v>
      </c>
      <c r="AB1201" s="418">
        <v>3.5197680800000001E-3</v>
      </c>
      <c r="AC1201" s="419">
        <v>3.1087985148253387E-2</v>
      </c>
      <c r="AD1201" s="417">
        <v>8.1850209999999996E-4</v>
      </c>
      <c r="AE1201" s="418">
        <v>6.0887742999999998E-4</v>
      </c>
      <c r="AF1201" s="419">
        <v>5.7891224988212524E-3</v>
      </c>
      <c r="AG1201" s="417">
        <v>4.6780633999999998E-3</v>
      </c>
      <c r="AH1201" s="418">
        <v>2.6839836150000002E-3</v>
      </c>
      <c r="AI1201" s="419">
        <v>6.8502952761727697E-3</v>
      </c>
      <c r="AJ1201" s="417">
        <v>2.1050660000000001E-3</v>
      </c>
      <c r="AK1201" s="418">
        <v>1.3227889E-3</v>
      </c>
      <c r="AL1201" s="419">
        <v>2.5509151602617348E-3</v>
      </c>
      <c r="AM1201" s="417">
        <v>9.0285911999999999E-3</v>
      </c>
      <c r="AN1201" s="418">
        <v>1.0027206150000001E-2</v>
      </c>
      <c r="AO1201" s="419">
        <v>6.8390072671864366E-2</v>
      </c>
      <c r="AP1201" s="417">
        <v>3.7503750000000002E-2</v>
      </c>
      <c r="AQ1201" s="418">
        <v>4.6394639000000001E-2</v>
      </c>
      <c r="AR1201" s="440">
        <v>4.6394639000000001E-2</v>
      </c>
      <c r="AS1201" s="425"/>
      <c r="AT1201" s="426"/>
      <c r="AU1201" s="426"/>
    </row>
    <row r="1202" spans="1:47" x14ac:dyDescent="0.2">
      <c r="A1202" s="231">
        <v>2004</v>
      </c>
      <c r="B1202" s="232">
        <v>38</v>
      </c>
      <c r="C1202" s="417">
        <v>1.2199643099999999</v>
      </c>
      <c r="D1202" s="418">
        <v>0.64065939400000005</v>
      </c>
      <c r="E1202" s="419">
        <v>3.5566494816388965</v>
      </c>
      <c r="F1202" s="417">
        <v>0.23387026999999999</v>
      </c>
      <c r="G1202" s="418">
        <v>0.1700949195</v>
      </c>
      <c r="H1202" s="419">
        <v>0.87993592072954696</v>
      </c>
      <c r="I1202" s="417">
        <v>0.24441241</v>
      </c>
      <c r="J1202" s="418">
        <v>1.3194740330000001</v>
      </c>
      <c r="K1202" s="419">
        <v>4.0597729511868623</v>
      </c>
      <c r="L1202" s="420"/>
      <c r="M1202" s="421"/>
      <c r="N1202" s="419">
        <v>7.2486164713609809E-3</v>
      </c>
      <c r="O1202" s="417">
        <v>4.1904190000000001E-2</v>
      </c>
      <c r="P1202" s="418">
        <v>4.7439743499999999E-2</v>
      </c>
      <c r="Q1202" s="419">
        <v>0.26153108745954301</v>
      </c>
      <c r="R1202" s="425"/>
      <c r="S1202" s="426"/>
      <c r="T1202" s="419">
        <v>772.99499980314181</v>
      </c>
      <c r="U1202" s="417">
        <v>6.1297467071935155E-4</v>
      </c>
      <c r="V1202" s="418">
        <v>8.5430352921310362E-4</v>
      </c>
      <c r="W1202" s="419">
        <v>2.7940386245521483E-3</v>
      </c>
      <c r="X1202" s="417">
        <v>7.2521479229989872E-4</v>
      </c>
      <c r="Y1202" s="418">
        <v>1.0107279635258358E-3</v>
      </c>
      <c r="Z1202" s="419">
        <v>3.9502251384969066E-3</v>
      </c>
      <c r="AA1202" s="417">
        <v>2.8769625E-3</v>
      </c>
      <c r="AB1202" s="418">
        <v>3.5197680800000001E-3</v>
      </c>
      <c r="AC1202" s="419">
        <v>3.1087985148253387E-2</v>
      </c>
      <c r="AD1202" s="417">
        <v>8.1850209999999996E-4</v>
      </c>
      <c r="AE1202" s="418">
        <v>6.0887742999999998E-4</v>
      </c>
      <c r="AF1202" s="419">
        <v>5.7891224988212524E-3</v>
      </c>
      <c r="AG1202" s="417">
        <v>4.6780633999999998E-3</v>
      </c>
      <c r="AH1202" s="418">
        <v>2.6839836150000002E-3</v>
      </c>
      <c r="AI1202" s="419">
        <v>6.8502952761727697E-3</v>
      </c>
      <c r="AJ1202" s="417">
        <v>2.1050660000000001E-3</v>
      </c>
      <c r="AK1202" s="418">
        <v>1.3227889E-3</v>
      </c>
      <c r="AL1202" s="419">
        <v>2.5509151602617348E-3</v>
      </c>
      <c r="AM1202" s="417">
        <v>9.0285911999999999E-3</v>
      </c>
      <c r="AN1202" s="418">
        <v>1.0027206150000001E-2</v>
      </c>
      <c r="AO1202" s="419">
        <v>6.8390072671864366E-2</v>
      </c>
      <c r="AP1202" s="417">
        <v>3.7503750000000002E-2</v>
      </c>
      <c r="AQ1202" s="418">
        <v>4.6394639000000001E-2</v>
      </c>
      <c r="AR1202" s="440">
        <v>4.6394639000000001E-2</v>
      </c>
      <c r="AS1202" s="425"/>
      <c r="AT1202" s="426"/>
      <c r="AU1202" s="426"/>
    </row>
    <row r="1203" spans="1:47" x14ac:dyDescent="0.2">
      <c r="A1203" s="231">
        <v>2004</v>
      </c>
      <c r="B1203" s="232">
        <v>39</v>
      </c>
      <c r="C1203" s="417">
        <v>1.2199643099999999</v>
      </c>
      <c r="D1203" s="418">
        <v>0.64065939400000005</v>
      </c>
      <c r="E1203" s="419">
        <v>3.5566494816388965</v>
      </c>
      <c r="F1203" s="417">
        <v>0.23387026999999999</v>
      </c>
      <c r="G1203" s="418">
        <v>0.1700949195</v>
      </c>
      <c r="H1203" s="419">
        <v>0.87993592072954696</v>
      </c>
      <c r="I1203" s="417">
        <v>0.24441241</v>
      </c>
      <c r="J1203" s="418">
        <v>1.3194740330000001</v>
      </c>
      <c r="K1203" s="419">
        <v>4.0597729511868623</v>
      </c>
      <c r="L1203" s="420"/>
      <c r="M1203" s="421"/>
      <c r="N1203" s="419">
        <v>7.2486164713609809E-3</v>
      </c>
      <c r="O1203" s="417">
        <v>4.1904190000000001E-2</v>
      </c>
      <c r="P1203" s="418">
        <v>4.7439743499999999E-2</v>
      </c>
      <c r="Q1203" s="419">
        <v>0.26153108745954301</v>
      </c>
      <c r="R1203" s="425"/>
      <c r="S1203" s="426"/>
      <c r="T1203" s="419">
        <v>772.99499980314181</v>
      </c>
      <c r="U1203" s="417">
        <v>6.1297467071935155E-4</v>
      </c>
      <c r="V1203" s="418">
        <v>8.5430352921310362E-4</v>
      </c>
      <c r="W1203" s="419">
        <v>2.7940386245521483E-3</v>
      </c>
      <c r="X1203" s="417">
        <v>7.2521479229989872E-4</v>
      </c>
      <c r="Y1203" s="418">
        <v>1.0107279635258358E-3</v>
      </c>
      <c r="Z1203" s="419">
        <v>3.9502251384969066E-3</v>
      </c>
      <c r="AA1203" s="417">
        <v>2.8769625E-3</v>
      </c>
      <c r="AB1203" s="418">
        <v>3.5197680800000001E-3</v>
      </c>
      <c r="AC1203" s="419">
        <v>3.1087985148253387E-2</v>
      </c>
      <c r="AD1203" s="417">
        <v>8.1850209999999996E-4</v>
      </c>
      <c r="AE1203" s="418">
        <v>6.0887742999999998E-4</v>
      </c>
      <c r="AF1203" s="419">
        <v>5.7891224988212524E-3</v>
      </c>
      <c r="AG1203" s="417">
        <v>4.6780633999999998E-3</v>
      </c>
      <c r="AH1203" s="418">
        <v>2.6839836150000002E-3</v>
      </c>
      <c r="AI1203" s="419">
        <v>6.8502952761727697E-3</v>
      </c>
      <c r="AJ1203" s="417">
        <v>2.1050660000000001E-3</v>
      </c>
      <c r="AK1203" s="418">
        <v>1.3227889E-3</v>
      </c>
      <c r="AL1203" s="419">
        <v>2.5509151602617348E-3</v>
      </c>
      <c r="AM1203" s="417">
        <v>9.0285911999999999E-3</v>
      </c>
      <c r="AN1203" s="418">
        <v>1.0027206150000001E-2</v>
      </c>
      <c r="AO1203" s="419">
        <v>6.8390072671864366E-2</v>
      </c>
      <c r="AP1203" s="417">
        <v>3.7503750000000002E-2</v>
      </c>
      <c r="AQ1203" s="418">
        <v>4.6394639000000001E-2</v>
      </c>
      <c r="AR1203" s="440">
        <v>4.6394639000000001E-2</v>
      </c>
      <c r="AS1203" s="425"/>
      <c r="AT1203" s="426"/>
      <c r="AU1203" s="426"/>
    </row>
    <row r="1204" spans="1:47" ht="13.5" thickBot="1" x14ac:dyDescent="0.25">
      <c r="A1204" s="233">
        <v>2004</v>
      </c>
      <c r="B1204" s="234">
        <v>40</v>
      </c>
      <c r="C1204" s="428">
        <v>1.2199643099999999</v>
      </c>
      <c r="D1204" s="429">
        <v>0.64065939400000005</v>
      </c>
      <c r="E1204" s="430">
        <v>3.5566494816388965</v>
      </c>
      <c r="F1204" s="428">
        <v>0.23387026999999999</v>
      </c>
      <c r="G1204" s="429">
        <v>0.1700949195</v>
      </c>
      <c r="H1204" s="430">
        <v>0.87993592072954696</v>
      </c>
      <c r="I1204" s="428">
        <v>0.24441241</v>
      </c>
      <c r="J1204" s="429">
        <v>1.3194740330000001</v>
      </c>
      <c r="K1204" s="430">
        <v>4.0597729511868623</v>
      </c>
      <c r="L1204" s="431"/>
      <c r="M1204" s="432"/>
      <c r="N1204" s="430">
        <v>7.2486164713609809E-3</v>
      </c>
      <c r="O1204" s="428">
        <v>4.1904190000000001E-2</v>
      </c>
      <c r="P1204" s="429">
        <v>4.7439743499999999E-2</v>
      </c>
      <c r="Q1204" s="430">
        <v>0.26153108745954301</v>
      </c>
      <c r="R1204" s="433"/>
      <c r="S1204" s="434"/>
      <c r="T1204" s="430">
        <v>772.99499980314181</v>
      </c>
      <c r="U1204" s="428">
        <v>6.1297467071935155E-4</v>
      </c>
      <c r="V1204" s="429">
        <v>8.5430352921310362E-4</v>
      </c>
      <c r="W1204" s="430">
        <v>2.7940386245521483E-3</v>
      </c>
      <c r="X1204" s="428">
        <v>7.2521479229989872E-4</v>
      </c>
      <c r="Y1204" s="429">
        <v>1.0107279635258358E-3</v>
      </c>
      <c r="Z1204" s="430">
        <v>3.9502251384969066E-3</v>
      </c>
      <c r="AA1204" s="428">
        <v>2.8769625E-3</v>
      </c>
      <c r="AB1204" s="429">
        <v>3.5197680800000001E-3</v>
      </c>
      <c r="AC1204" s="430">
        <v>3.1087985148253387E-2</v>
      </c>
      <c r="AD1204" s="428">
        <v>8.1850209999999996E-4</v>
      </c>
      <c r="AE1204" s="429">
        <v>6.0887742999999998E-4</v>
      </c>
      <c r="AF1204" s="430">
        <v>5.7891224988212524E-3</v>
      </c>
      <c r="AG1204" s="428">
        <v>4.6780633999999998E-3</v>
      </c>
      <c r="AH1204" s="429">
        <v>2.6839836150000002E-3</v>
      </c>
      <c r="AI1204" s="430">
        <v>6.8502952761727697E-3</v>
      </c>
      <c r="AJ1204" s="428">
        <v>2.1050660000000001E-3</v>
      </c>
      <c r="AK1204" s="429">
        <v>1.3227889E-3</v>
      </c>
      <c r="AL1204" s="430">
        <v>2.5509151602617348E-3</v>
      </c>
      <c r="AM1204" s="428">
        <v>9.0285911999999999E-3</v>
      </c>
      <c r="AN1204" s="429">
        <v>1.0027206150000001E-2</v>
      </c>
      <c r="AO1204" s="430">
        <v>6.8390072671864366E-2</v>
      </c>
      <c r="AP1204" s="428">
        <v>3.7503750000000002E-2</v>
      </c>
      <c r="AQ1204" s="429">
        <v>4.6394639000000001E-2</v>
      </c>
      <c r="AR1204" s="441">
        <v>4.6394639000000001E-2</v>
      </c>
      <c r="AS1204" s="433"/>
      <c r="AT1204" s="434"/>
      <c r="AU1204" s="434"/>
    </row>
    <row r="1205" spans="1:47" x14ac:dyDescent="0.2">
      <c r="A1205" s="229">
        <v>2005</v>
      </c>
      <c r="B1205" s="230">
        <v>1</v>
      </c>
      <c r="C1205" s="409">
        <v>0.42613383999999999</v>
      </c>
      <c r="D1205" s="410">
        <v>0.51081753149999998</v>
      </c>
      <c r="E1205" s="436">
        <v>1.4905670136792339</v>
      </c>
      <c r="F1205" s="409">
        <v>5.0789630000000002E-2</v>
      </c>
      <c r="G1205" s="410">
        <v>8.3843824499999997E-2</v>
      </c>
      <c r="H1205" s="436">
        <v>0.36686491764890078</v>
      </c>
      <c r="I1205" s="409">
        <v>7.8611700000000007E-2</v>
      </c>
      <c r="J1205" s="410">
        <v>1.2672442325</v>
      </c>
      <c r="K1205" s="436">
        <v>3.8038219527597299</v>
      </c>
      <c r="L1205" s="412"/>
      <c r="M1205" s="413"/>
      <c r="N1205" s="436">
        <v>5.8814191822411606E-2</v>
      </c>
      <c r="O1205" s="409">
        <v>2.7802779999999999E-2</v>
      </c>
      <c r="P1205" s="410">
        <v>5.0580057499999997E-2</v>
      </c>
      <c r="Q1205" s="436">
        <v>0.18519472059281583</v>
      </c>
      <c r="R1205" s="414"/>
      <c r="S1205" s="415"/>
      <c r="T1205" s="436">
        <v>761.8110094178752</v>
      </c>
      <c r="U1205" s="409">
        <v>6.1297467071935155E-4</v>
      </c>
      <c r="V1205" s="410">
        <v>8.5430352921310362E-4</v>
      </c>
      <c r="W1205" s="436">
        <v>2.7191719653645472E-3</v>
      </c>
      <c r="X1205" s="409">
        <v>7.2521479229989872E-4</v>
      </c>
      <c r="Y1205" s="410">
        <v>1.0107279635258358E-3</v>
      </c>
      <c r="Z1205" s="436">
        <v>2.9877593716424494E-3</v>
      </c>
      <c r="AA1205" s="409">
        <v>6.2477669999999998E-4</v>
      </c>
      <c r="AB1205" s="410">
        <v>2.2784839550000001E-3</v>
      </c>
      <c r="AC1205" s="436">
        <v>1.2961272008568099E-2</v>
      </c>
      <c r="AD1205" s="409">
        <v>1.7793139999999999E-4</v>
      </c>
      <c r="AE1205" s="410">
        <v>3.0508362499999999E-4</v>
      </c>
      <c r="AF1205" s="436">
        <v>2.4136083526036154E-3</v>
      </c>
      <c r="AG1205" s="409">
        <v>1.0156621999999999E-3</v>
      </c>
      <c r="AH1205" s="410">
        <v>1.049746225E-3</v>
      </c>
      <c r="AI1205" s="436">
        <v>2.8560322481390597E-3</v>
      </c>
      <c r="AJ1205" s="409">
        <v>4.5651820000000001E-4</v>
      </c>
      <c r="AK1205" s="410">
        <v>5.7281960000000001E-4</v>
      </c>
      <c r="AL1205" s="436">
        <v>1.0635297426960695E-3</v>
      </c>
      <c r="AM1205" s="409">
        <v>1.9607012000000001E-3</v>
      </c>
      <c r="AN1205" s="410">
        <v>6.2605699700000001E-3</v>
      </c>
      <c r="AO1205" s="436">
        <v>2.8513287474940696E-2</v>
      </c>
      <c r="AP1205" s="409">
        <v>2.2102210000000001E-2</v>
      </c>
      <c r="AQ1205" s="410">
        <v>4.9309930500000002E-2</v>
      </c>
      <c r="AR1205" s="439">
        <v>4.9309930500000002E-2</v>
      </c>
      <c r="AS1205" s="414"/>
      <c r="AT1205" s="415"/>
      <c r="AU1205" s="415"/>
    </row>
    <row r="1206" spans="1:47" x14ac:dyDescent="0.2">
      <c r="A1206" s="231">
        <v>2005</v>
      </c>
      <c r="B1206" s="232">
        <v>2</v>
      </c>
      <c r="C1206" s="417">
        <v>0.44960422</v>
      </c>
      <c r="D1206" s="418">
        <v>0.51564050549999996</v>
      </c>
      <c r="E1206" s="437">
        <v>1.4926185076537231</v>
      </c>
      <c r="F1206" s="417">
        <v>5.7710780000000003E-2</v>
      </c>
      <c r="G1206" s="418">
        <v>8.7390167000000005E-2</v>
      </c>
      <c r="H1206" s="437">
        <v>0.36844337250589937</v>
      </c>
      <c r="I1206" s="417">
        <v>8.2152550000000005E-2</v>
      </c>
      <c r="J1206" s="418">
        <v>1.2708735069999999</v>
      </c>
      <c r="K1206" s="437">
        <v>3.8084863048245019</v>
      </c>
      <c r="L1206" s="420"/>
      <c r="M1206" s="421"/>
      <c r="N1206" s="437">
        <v>6.7908859539664692E-3</v>
      </c>
      <c r="O1206" s="417">
        <v>2.7802779999999999E-2</v>
      </c>
      <c r="P1206" s="418">
        <v>5.0580057499999997E-2</v>
      </c>
      <c r="Q1206" s="437">
        <v>0.18412288255063083</v>
      </c>
      <c r="R1206" s="422"/>
      <c r="S1206" s="423"/>
      <c r="T1206" s="437">
        <v>762.32952397425288</v>
      </c>
      <c r="U1206" s="417">
        <v>6.1297467071935155E-4</v>
      </c>
      <c r="V1206" s="418">
        <v>8.5430352921310362E-4</v>
      </c>
      <c r="W1206" s="437">
        <v>2.7307334053199238E-3</v>
      </c>
      <c r="X1206" s="417">
        <v>7.2521479229989872E-4</v>
      </c>
      <c r="Y1206" s="418">
        <v>1.0107279635258358E-3</v>
      </c>
      <c r="Z1206" s="437">
        <v>3.0034914320307385E-3</v>
      </c>
      <c r="AA1206" s="417">
        <v>7.0871080000000004E-4</v>
      </c>
      <c r="AB1206" s="418">
        <v>2.3355202300000002E-3</v>
      </c>
      <c r="AC1206" s="437">
        <v>1.3017050959834941E-2</v>
      </c>
      <c r="AD1206" s="417">
        <v>2.0149250000000001E-4</v>
      </c>
      <c r="AE1206" s="418">
        <v>3.1769928999999999E-4</v>
      </c>
      <c r="AF1206" s="437">
        <v>2.4239968853115236E-3</v>
      </c>
      <c r="AG1206" s="417">
        <v>1.1528735E-3</v>
      </c>
      <c r="AH1206" s="418">
        <v>1.1143604100000001E-3</v>
      </c>
      <c r="AI1206" s="437">
        <v>2.8683260683707882E-3</v>
      </c>
      <c r="AJ1206" s="417">
        <v>5.1820719999999998E-4</v>
      </c>
      <c r="AK1206" s="418">
        <v>6.0282656500000001E-4</v>
      </c>
      <c r="AL1206" s="437">
        <v>1.0681075179698794E-3</v>
      </c>
      <c r="AM1206" s="417">
        <v>2.2250243E-3</v>
      </c>
      <c r="AN1206" s="418">
        <v>6.4295949699999999E-3</v>
      </c>
      <c r="AO1206" s="437">
        <v>2.8636034814494508E-2</v>
      </c>
      <c r="AP1206" s="417">
        <v>2.2102210000000001E-2</v>
      </c>
      <c r="AQ1206" s="418">
        <v>4.9309930500000002E-2</v>
      </c>
      <c r="AR1206" s="440">
        <v>4.9309930500000002E-2</v>
      </c>
      <c r="AS1206" s="422"/>
      <c r="AT1206" s="423"/>
      <c r="AU1206" s="423"/>
    </row>
    <row r="1207" spans="1:47" x14ac:dyDescent="0.2">
      <c r="A1207" s="231">
        <v>2005</v>
      </c>
      <c r="B1207" s="232">
        <v>3</v>
      </c>
      <c r="C1207" s="417">
        <v>0.47736748000000001</v>
      </c>
      <c r="D1207" s="418">
        <v>0.52139176899999995</v>
      </c>
      <c r="E1207" s="437">
        <v>1.4944277636853274</v>
      </c>
      <c r="F1207" s="417">
        <v>6.5412780000000004E-2</v>
      </c>
      <c r="G1207" s="418">
        <v>9.1409174499999996E-2</v>
      </c>
      <c r="H1207" s="437">
        <v>0.36983906246714632</v>
      </c>
      <c r="I1207" s="417">
        <v>8.6006479999999996E-2</v>
      </c>
      <c r="J1207" s="418">
        <v>1.2749392180000001</v>
      </c>
      <c r="K1207" s="437">
        <v>3.8125839260141849</v>
      </c>
      <c r="L1207" s="420"/>
      <c r="M1207" s="421"/>
      <c r="N1207" s="437">
        <v>6.7949456684359352E-3</v>
      </c>
      <c r="O1207" s="417">
        <v>2.4902489999999999E-2</v>
      </c>
      <c r="P1207" s="418">
        <v>4.4889488499999998E-2</v>
      </c>
      <c r="Q1207" s="437">
        <v>0.18419791978538816</v>
      </c>
      <c r="R1207" s="422"/>
      <c r="S1207" s="423"/>
      <c r="T1207" s="437">
        <v>762.78682779684232</v>
      </c>
      <c r="U1207" s="417">
        <v>6.1297467071935155E-4</v>
      </c>
      <c r="V1207" s="418">
        <v>8.5430352921310362E-4</v>
      </c>
      <c r="W1207" s="437">
        <v>2.7409498211951057E-3</v>
      </c>
      <c r="X1207" s="417">
        <v>7.2521479229989872E-4</v>
      </c>
      <c r="Y1207" s="418">
        <v>1.0107279635258358E-3</v>
      </c>
      <c r="Z1207" s="437">
        <v>3.0174065877189909E-3</v>
      </c>
      <c r="AA1207" s="417">
        <v>8.0461379999999998E-4</v>
      </c>
      <c r="AB1207" s="418">
        <v>2.4014527650000001E-3</v>
      </c>
      <c r="AC1207" s="437">
        <v>1.3066351505136633E-2</v>
      </c>
      <c r="AD1207" s="417">
        <v>2.2928949999999999E-4</v>
      </c>
      <c r="AE1207" s="418">
        <v>3.3216555999999997E-4</v>
      </c>
      <c r="AF1207" s="437">
        <v>2.4331791663049947E-3</v>
      </c>
      <c r="AG1207" s="417">
        <v>1.3087875E-3</v>
      </c>
      <c r="AH1207" s="418">
        <v>1.1865761149999999E-3</v>
      </c>
      <c r="AI1207" s="437">
        <v>2.879195131455159E-3</v>
      </c>
      <c r="AJ1207" s="417">
        <v>5.8928810000000002E-4</v>
      </c>
      <c r="AK1207" s="418">
        <v>6.3683379500000003E-4</v>
      </c>
      <c r="AL1207" s="437">
        <v>1.0721556838013491E-3</v>
      </c>
      <c r="AM1207" s="417">
        <v>2.5262506000000001E-3</v>
      </c>
      <c r="AN1207" s="418">
        <v>6.6247302399999996E-3</v>
      </c>
      <c r="AO1207" s="437">
        <v>2.8744516359852597E-2</v>
      </c>
      <c r="AP1207" s="417">
        <v>1.9201920000000001E-2</v>
      </c>
      <c r="AQ1207" s="418">
        <v>4.3619361500000002E-2</v>
      </c>
      <c r="AR1207" s="440">
        <v>4.3619361500000002E-2</v>
      </c>
      <c r="AS1207" s="422"/>
      <c r="AT1207" s="423"/>
      <c r="AU1207" s="423"/>
    </row>
    <row r="1208" spans="1:47" x14ac:dyDescent="0.2">
      <c r="A1208" s="231">
        <v>2005</v>
      </c>
      <c r="B1208" s="232">
        <v>4</v>
      </c>
      <c r="C1208" s="417">
        <v>0.50511322999999997</v>
      </c>
      <c r="D1208" s="418">
        <v>0.52684207900000002</v>
      </c>
      <c r="E1208" s="437">
        <v>1.4980758435834487</v>
      </c>
      <c r="F1208" s="417">
        <v>7.303888E-2</v>
      </c>
      <c r="G1208" s="418">
        <v>9.5249218999999996E-2</v>
      </c>
      <c r="H1208" s="437">
        <v>0.37267977568663702</v>
      </c>
      <c r="I1208" s="417">
        <v>8.9647340000000006E-2</v>
      </c>
      <c r="J1208" s="418">
        <v>1.2786837015000001</v>
      </c>
      <c r="K1208" s="437">
        <v>3.8203421901547481</v>
      </c>
      <c r="L1208" s="420"/>
      <c r="M1208" s="421"/>
      <c r="N1208" s="437">
        <v>6.8019471765818577E-3</v>
      </c>
      <c r="O1208" s="417">
        <v>2.4902489999999999E-2</v>
      </c>
      <c r="P1208" s="418">
        <v>4.4889488499999998E-2</v>
      </c>
      <c r="Q1208" s="437">
        <v>0.18433003939133288</v>
      </c>
      <c r="R1208" s="422"/>
      <c r="S1208" s="423"/>
      <c r="T1208" s="437">
        <v>763.5719792645566</v>
      </c>
      <c r="U1208" s="417">
        <v>6.1297467071935155E-4</v>
      </c>
      <c r="V1208" s="418">
        <v>8.5430352921310362E-4</v>
      </c>
      <c r="W1208" s="437">
        <v>2.7618859449286995E-3</v>
      </c>
      <c r="X1208" s="417">
        <v>7.2521479229989872E-4</v>
      </c>
      <c r="Y1208" s="418">
        <v>1.0107279635258358E-3</v>
      </c>
      <c r="Z1208" s="437">
        <v>3.0457346646006636E-3</v>
      </c>
      <c r="AA1208" s="417">
        <v>8.9846700000000002E-4</v>
      </c>
      <c r="AB1208" s="418">
        <v>2.4634685950000001E-3</v>
      </c>
      <c r="AC1208" s="437">
        <v>1.3166720231817393E-2</v>
      </c>
      <c r="AD1208" s="417">
        <v>2.5632319999999999E-4</v>
      </c>
      <c r="AE1208" s="418">
        <v>3.45382795E-4</v>
      </c>
      <c r="AF1208" s="437">
        <v>2.4518660354428609E-3</v>
      </c>
      <c r="AG1208" s="417">
        <v>1.4615210999999999E-3</v>
      </c>
      <c r="AH1208" s="418">
        <v>1.2556883499999999E-3</v>
      </c>
      <c r="AI1208" s="437">
        <v>2.901308480734663E-3</v>
      </c>
      <c r="AJ1208" s="417">
        <v>6.5723820000000005E-4</v>
      </c>
      <c r="AK1208" s="418">
        <v>6.6906818000000002E-4</v>
      </c>
      <c r="AL1208" s="437">
        <v>1.0803897265550448E-3</v>
      </c>
      <c r="AM1208" s="417">
        <v>2.8206435E-3</v>
      </c>
      <c r="AN1208" s="418">
        <v>6.8088243400000002E-3</v>
      </c>
      <c r="AO1208" s="437">
        <v>2.8965231446578164E-2</v>
      </c>
      <c r="AP1208" s="417">
        <v>1.9201920000000001E-2</v>
      </c>
      <c r="AQ1208" s="418">
        <v>4.3619361500000002E-2</v>
      </c>
      <c r="AR1208" s="440">
        <v>4.3619361500000002E-2</v>
      </c>
      <c r="AS1208" s="422"/>
      <c r="AT1208" s="423"/>
      <c r="AU1208" s="423"/>
    </row>
    <row r="1209" spans="1:47" x14ac:dyDescent="0.2">
      <c r="A1209" s="231">
        <v>2005</v>
      </c>
      <c r="B1209" s="232">
        <v>5</v>
      </c>
      <c r="C1209" s="417">
        <v>0.53287054</v>
      </c>
      <c r="D1209" s="418">
        <v>0.53210710449999998</v>
      </c>
      <c r="E1209" s="437">
        <v>3.5951983787603665</v>
      </c>
      <c r="F1209" s="417">
        <v>8.0646969999999998E-2</v>
      </c>
      <c r="G1209" s="418">
        <v>9.8906624999999998E-2</v>
      </c>
      <c r="H1209" s="437">
        <v>0.82284298101793329</v>
      </c>
      <c r="I1209" s="417">
        <v>9.3153979999999997E-2</v>
      </c>
      <c r="J1209" s="418">
        <v>1.2821871545000001</v>
      </c>
      <c r="K1209" s="437">
        <v>3.8183894569354262</v>
      </c>
      <c r="L1209" s="420"/>
      <c r="M1209" s="421"/>
      <c r="N1209" s="437">
        <v>6.8011953948681862E-3</v>
      </c>
      <c r="O1209" s="417">
        <v>2.4902489999999999E-2</v>
      </c>
      <c r="P1209" s="418">
        <v>4.4889488499999998E-2</v>
      </c>
      <c r="Q1209" s="437">
        <v>0.26852137603137505</v>
      </c>
      <c r="R1209" s="422"/>
      <c r="S1209" s="423"/>
      <c r="T1209" s="437">
        <v>763.48740497082974</v>
      </c>
      <c r="U1209" s="417">
        <v>6.1297467071935155E-4</v>
      </c>
      <c r="V1209" s="418">
        <v>8.5430352921310362E-4</v>
      </c>
      <c r="W1209" s="437">
        <v>2.5900249822696712E-3</v>
      </c>
      <c r="X1209" s="417">
        <v>7.2521479229989872E-4</v>
      </c>
      <c r="Y1209" s="418">
        <v>1.0107279635258358E-3</v>
      </c>
      <c r="Z1209" s="437">
        <v>3.0503769477216764E-3</v>
      </c>
      <c r="AA1209" s="417">
        <v>9.9177279999999998E-4</v>
      </c>
      <c r="AB1209" s="418">
        <v>2.5218708699999998E-3</v>
      </c>
      <c r="AC1209" s="437">
        <v>2.90708633376748E-2</v>
      </c>
      <c r="AD1209" s="417">
        <v>2.8235679999999999E-4</v>
      </c>
      <c r="AE1209" s="418">
        <v>3.58524755E-4</v>
      </c>
      <c r="AF1209" s="437">
        <v>5.4134926972598018E-3</v>
      </c>
      <c r="AG1209" s="417">
        <v>1.6125721000000001E-3</v>
      </c>
      <c r="AH1209" s="418">
        <v>1.3218626450000001E-3</v>
      </c>
      <c r="AI1209" s="437">
        <v>6.4058176599453018E-3</v>
      </c>
      <c r="AJ1209" s="417">
        <v>7.2563650000000005E-4</v>
      </c>
      <c r="AK1209" s="418">
        <v>7.0005466500000003E-4</v>
      </c>
      <c r="AL1209" s="437">
        <v>2.3853992979804214E-3</v>
      </c>
      <c r="AM1209" s="417">
        <v>3.1115749000000001E-3</v>
      </c>
      <c r="AN1209" s="418">
        <v>6.9832248599999997E-3</v>
      </c>
      <c r="AO1209" s="437">
        <v>6.3952568056255363E-2</v>
      </c>
      <c r="AP1209" s="417">
        <v>1.9201920000000001E-2</v>
      </c>
      <c r="AQ1209" s="418">
        <v>4.3619361500000002E-2</v>
      </c>
      <c r="AR1209" s="440">
        <v>4.3619361500000002E-2</v>
      </c>
      <c r="AS1209" s="422"/>
      <c r="AT1209" s="423"/>
      <c r="AU1209" s="423"/>
    </row>
    <row r="1210" spans="1:47" x14ac:dyDescent="0.2">
      <c r="A1210" s="231">
        <v>2005</v>
      </c>
      <c r="B1210" s="232">
        <v>6</v>
      </c>
      <c r="C1210" s="417">
        <v>0.56072339999999998</v>
      </c>
      <c r="D1210" s="418">
        <v>0.53712963150000004</v>
      </c>
      <c r="E1210" s="437">
        <v>3.5939864393935141</v>
      </c>
      <c r="F1210" s="417">
        <v>8.7979160000000001E-2</v>
      </c>
      <c r="G1210" s="418">
        <v>0.10240039450000001</v>
      </c>
      <c r="H1210" s="437">
        <v>0.82183578612940356</v>
      </c>
      <c r="I1210" s="417">
        <v>9.6513349999999998E-2</v>
      </c>
      <c r="J1210" s="418">
        <v>1.2853738779999999</v>
      </c>
      <c r="K1210" s="437">
        <v>3.8162000269031653</v>
      </c>
      <c r="L1210" s="420"/>
      <c r="M1210" s="421"/>
      <c r="N1210" s="437">
        <v>6.7998958895670921E-3</v>
      </c>
      <c r="O1210" s="417">
        <v>2.4902489999999999E-2</v>
      </c>
      <c r="P1210" s="418">
        <v>4.4889488499999998E-2</v>
      </c>
      <c r="Q1210" s="437">
        <v>0.2685007089229543</v>
      </c>
      <c r="R1210" s="422"/>
      <c r="S1210" s="423"/>
      <c r="T1210" s="437">
        <v>763.34202074491884</v>
      </c>
      <c r="U1210" s="417">
        <v>6.1297467071935155E-4</v>
      </c>
      <c r="V1210" s="418">
        <v>8.5430352921310362E-4</v>
      </c>
      <c r="W1210" s="437">
        <v>2.5868815761798491E-3</v>
      </c>
      <c r="X1210" s="417">
        <v>7.2521479229989872E-4</v>
      </c>
      <c r="Y1210" s="418">
        <v>1.0107279635258358E-3</v>
      </c>
      <c r="Z1210" s="437">
        <v>3.0403504600546704E-3</v>
      </c>
      <c r="AA1210" s="417">
        <v>1.0828425E-3</v>
      </c>
      <c r="AB1210" s="418">
        <v>2.5778373750000002E-3</v>
      </c>
      <c r="AC1210" s="437">
        <v>2.9035284265012333E-2</v>
      </c>
      <c r="AD1210" s="417">
        <v>3.0741999999999998E-4</v>
      </c>
      <c r="AE1210" s="418">
        <v>3.7072618500000001E-4</v>
      </c>
      <c r="AF1210" s="437">
        <v>5.4068659970775224E-3</v>
      </c>
      <c r="AG1210" s="417">
        <v>1.7603419E-3</v>
      </c>
      <c r="AH1210" s="418">
        <v>1.3857342600000001E-3</v>
      </c>
      <c r="AI1210" s="437">
        <v>6.3979707350091059E-3</v>
      </c>
      <c r="AJ1210" s="417">
        <v>7.9243599999999999E-4</v>
      </c>
      <c r="AK1210" s="418">
        <v>7.2985896500000005E-4</v>
      </c>
      <c r="AL1210" s="437">
        <v>2.3824774239642622E-3</v>
      </c>
      <c r="AM1210" s="417">
        <v>3.3976729999999999E-3</v>
      </c>
      <c r="AN1210" s="418">
        <v>7.1490717949999998E-3</v>
      </c>
      <c r="AO1210" s="437">
        <v>6.3874332052921201E-2</v>
      </c>
      <c r="AP1210" s="417">
        <v>1.9201920000000001E-2</v>
      </c>
      <c r="AQ1210" s="418">
        <v>4.3619361500000002E-2</v>
      </c>
      <c r="AR1210" s="440">
        <v>4.3619361500000002E-2</v>
      </c>
      <c r="AS1210" s="422"/>
      <c r="AT1210" s="423"/>
      <c r="AU1210" s="423"/>
    </row>
    <row r="1211" spans="1:47" x14ac:dyDescent="0.2">
      <c r="A1211" s="231">
        <v>2005</v>
      </c>
      <c r="B1211" s="232">
        <v>7</v>
      </c>
      <c r="C1211" s="417">
        <v>0.58890898999999997</v>
      </c>
      <c r="D1211" s="418">
        <v>0.54203160849999998</v>
      </c>
      <c r="E1211" s="437">
        <v>3.5974380576672735</v>
      </c>
      <c r="F1211" s="417">
        <v>9.5432039999999996E-2</v>
      </c>
      <c r="G1211" s="418">
        <v>0.1057818345</v>
      </c>
      <c r="H1211" s="437">
        <v>0.82450262517271999</v>
      </c>
      <c r="I1211" s="417">
        <v>9.9706909999999996E-2</v>
      </c>
      <c r="J1211" s="418">
        <v>1.2883700425</v>
      </c>
      <c r="K1211" s="437">
        <v>3.8234675258475996</v>
      </c>
      <c r="L1211" s="420"/>
      <c r="M1211" s="421"/>
      <c r="N1211" s="437">
        <v>6.8064871432881252E-3</v>
      </c>
      <c r="O1211" s="417">
        <v>2.4902489999999999E-2</v>
      </c>
      <c r="P1211" s="418">
        <v>4.4889488499999998E-2</v>
      </c>
      <c r="Q1211" s="437">
        <v>0.26863232392081937</v>
      </c>
      <c r="R1211" s="422"/>
      <c r="S1211" s="423"/>
      <c r="T1211" s="437">
        <v>764.08233229270672</v>
      </c>
      <c r="U1211" s="417">
        <v>6.1297467071935155E-4</v>
      </c>
      <c r="V1211" s="418">
        <v>8.5430352921310362E-4</v>
      </c>
      <c r="W1211" s="437">
        <v>2.5953012526189288E-3</v>
      </c>
      <c r="X1211" s="417">
        <v>7.2521479229989872E-4</v>
      </c>
      <c r="Y1211" s="418">
        <v>1.0107279635258358E-3</v>
      </c>
      <c r="Z1211" s="437">
        <v>3.0667882305290858E-3</v>
      </c>
      <c r="AA1211" s="417">
        <v>1.1723648E-3</v>
      </c>
      <c r="AB1211" s="418">
        <v>2.630712745E-3</v>
      </c>
      <c r="AC1211" s="437">
        <v>2.912952988220862E-2</v>
      </c>
      <c r="AD1211" s="417">
        <v>3.3419249999999998E-4</v>
      </c>
      <c r="AE1211" s="418">
        <v>3.8282163999999998E-4</v>
      </c>
      <c r="AF1211" s="437">
        <v>5.4244098883423717E-3</v>
      </c>
      <c r="AG1211" s="417">
        <v>1.9068009E-3</v>
      </c>
      <c r="AH1211" s="418">
        <v>1.4478712250000001E-3</v>
      </c>
      <c r="AI1211" s="437">
        <v>6.4187330143559811E-3</v>
      </c>
      <c r="AJ1211" s="417">
        <v>8.5815619999999996E-4</v>
      </c>
      <c r="AK1211" s="418">
        <v>7.58430715E-4</v>
      </c>
      <c r="AL1211" s="437">
        <v>2.3902122346693682E-3</v>
      </c>
      <c r="AM1211" s="417">
        <v>3.6804402000000002E-3</v>
      </c>
      <c r="AN1211" s="418">
        <v>7.3071643000000002E-3</v>
      </c>
      <c r="AO1211" s="437">
        <v>6.4081590340006558E-2</v>
      </c>
      <c r="AP1211" s="417">
        <v>1.9201920000000001E-2</v>
      </c>
      <c r="AQ1211" s="418">
        <v>4.3619361500000002E-2</v>
      </c>
      <c r="AR1211" s="440">
        <v>4.3619361500000002E-2</v>
      </c>
      <c r="AS1211" s="422"/>
      <c r="AT1211" s="423"/>
      <c r="AU1211" s="423"/>
    </row>
    <row r="1212" spans="1:47" x14ac:dyDescent="0.2">
      <c r="A1212" s="231">
        <v>2005</v>
      </c>
      <c r="B1212" s="232">
        <v>8</v>
      </c>
      <c r="C1212" s="417">
        <v>0.61731919000000002</v>
      </c>
      <c r="D1212" s="418">
        <v>0.54678129200000003</v>
      </c>
      <c r="E1212" s="437">
        <v>3.5997366207534438</v>
      </c>
      <c r="F1212" s="417">
        <v>0.10261199</v>
      </c>
      <c r="G1212" s="418">
        <v>0.10906940499999999</v>
      </c>
      <c r="H1212" s="437">
        <v>0.82631117691173162</v>
      </c>
      <c r="I1212" s="417">
        <v>0.10278226</v>
      </c>
      <c r="J1212" s="418">
        <v>1.2910978314999999</v>
      </c>
      <c r="K1212" s="437">
        <v>3.8281095930948039</v>
      </c>
      <c r="L1212" s="420"/>
      <c r="M1212" s="421"/>
      <c r="N1212" s="437">
        <v>6.810331653697402E-3</v>
      </c>
      <c r="O1212" s="417">
        <v>2.4902489999999999E-2</v>
      </c>
      <c r="P1212" s="418">
        <v>4.4889488499999998E-2</v>
      </c>
      <c r="Q1212" s="437">
        <v>0.26870668063476388</v>
      </c>
      <c r="R1212" s="422"/>
      <c r="S1212" s="423"/>
      <c r="T1212" s="437">
        <v>764.51355434056734</v>
      </c>
      <c r="U1212" s="417">
        <v>6.1297467071935155E-4</v>
      </c>
      <c r="V1212" s="418">
        <v>8.5430352921310362E-4</v>
      </c>
      <c r="W1212" s="437">
        <v>2.6009961791794182E-3</v>
      </c>
      <c r="X1212" s="417">
        <v>7.2521479229989872E-4</v>
      </c>
      <c r="Y1212" s="418">
        <v>1.0107279635258358E-3</v>
      </c>
      <c r="Z1212" s="437">
        <v>3.0847443584588298E-3</v>
      </c>
      <c r="AA1212" s="417">
        <v>1.2619679E-3</v>
      </c>
      <c r="AB1212" s="418">
        <v>2.681681865E-3</v>
      </c>
      <c r="AC1212" s="437">
        <v>2.9193394023662507E-2</v>
      </c>
      <c r="AD1212" s="417">
        <v>3.5883440000000001E-4</v>
      </c>
      <c r="AE1212" s="418">
        <v>3.9449705000000002E-4</v>
      </c>
      <c r="AF1212" s="437">
        <v>5.4363130500569594E-3</v>
      </c>
      <c r="AG1212" s="417">
        <v>2.0522101000000001E-3</v>
      </c>
      <c r="AH1212" s="418">
        <v>1.50813796E-3</v>
      </c>
      <c r="AI1212" s="437">
        <v>6.4328155061941774E-3</v>
      </c>
      <c r="AJ1212" s="417">
        <v>9.2377539999999997E-4</v>
      </c>
      <c r="AK1212" s="418">
        <v>7.86545445E-4</v>
      </c>
      <c r="AL1212" s="437">
        <v>2.3954544623438949E-3</v>
      </c>
      <c r="AM1212" s="417">
        <v>3.9608467999999999E-3</v>
      </c>
      <c r="AN1212" s="418">
        <v>7.4591302849999997E-3</v>
      </c>
      <c r="AO1212" s="437">
        <v>6.4222284122619377E-2</v>
      </c>
      <c r="AP1212" s="417">
        <v>1.9201920000000001E-2</v>
      </c>
      <c r="AQ1212" s="418">
        <v>4.3619361500000002E-2</v>
      </c>
      <c r="AR1212" s="440">
        <v>4.3619361500000002E-2</v>
      </c>
      <c r="AS1212" s="422"/>
      <c r="AT1212" s="423"/>
      <c r="AU1212" s="423"/>
    </row>
    <row r="1213" spans="1:47" x14ac:dyDescent="0.2">
      <c r="A1213" s="231">
        <v>2005</v>
      </c>
      <c r="B1213" s="232">
        <v>9</v>
      </c>
      <c r="C1213" s="417">
        <v>0.646038</v>
      </c>
      <c r="D1213" s="418">
        <v>0.55143735049999998</v>
      </c>
      <c r="E1213" s="437">
        <v>3.5970733259372851</v>
      </c>
      <c r="F1213" s="417">
        <v>0.10976285</v>
      </c>
      <c r="G1213" s="418">
        <v>0.1122496165</v>
      </c>
      <c r="H1213" s="437">
        <v>0.82911703322112151</v>
      </c>
      <c r="I1213" s="417">
        <v>0.10569433</v>
      </c>
      <c r="J1213" s="418">
        <v>1.2936883775000001</v>
      </c>
      <c r="K1213" s="437">
        <v>3.8326596694970618</v>
      </c>
      <c r="L1213" s="420"/>
      <c r="M1213" s="421"/>
      <c r="N1213" s="437">
        <v>6.8144622177014067E-3</v>
      </c>
      <c r="O1213" s="417">
        <v>2.4902489999999999E-2</v>
      </c>
      <c r="P1213" s="418">
        <v>4.4889488499999998E-2</v>
      </c>
      <c r="Q1213" s="437">
        <v>0.26883543733073068</v>
      </c>
      <c r="R1213" s="422"/>
      <c r="S1213" s="423"/>
      <c r="T1213" s="437">
        <v>764.97697328356116</v>
      </c>
      <c r="U1213" s="417">
        <v>6.1297467071935155E-4</v>
      </c>
      <c r="V1213" s="418">
        <v>8.5430352921310362E-4</v>
      </c>
      <c r="W1213" s="437">
        <v>2.6112565220572015E-3</v>
      </c>
      <c r="X1213" s="417">
        <v>7.2521479229989872E-4</v>
      </c>
      <c r="Y1213" s="418">
        <v>1.0107279635258358E-3</v>
      </c>
      <c r="Z1213" s="437">
        <v>3.116068659500724E-3</v>
      </c>
      <c r="AA1213" s="417">
        <v>1.3511793E-3</v>
      </c>
      <c r="AB1213" s="418">
        <v>2.7304091699999998E-3</v>
      </c>
      <c r="AC1213" s="437">
        <v>2.9292500831763525E-2</v>
      </c>
      <c r="AD1213" s="417">
        <v>3.8494879999999998E-4</v>
      </c>
      <c r="AE1213" s="418">
        <v>4.0583203E-4</v>
      </c>
      <c r="AF1213" s="437">
        <v>5.4547741334191489E-3</v>
      </c>
      <c r="AG1213" s="417">
        <v>2.1971266E-3</v>
      </c>
      <c r="AH1213" s="418">
        <v>1.5672409699999999E-3</v>
      </c>
      <c r="AI1213" s="437">
        <v>6.4546577900733955E-3</v>
      </c>
      <c r="AJ1213" s="417">
        <v>9.8863120000000008E-4</v>
      </c>
      <c r="AK1213" s="418">
        <v>8.1399917999999997E-4</v>
      </c>
      <c r="AL1213" s="437">
        <v>2.4035855119441236E-3</v>
      </c>
      <c r="AM1213" s="417">
        <v>4.2387108999999996E-3</v>
      </c>
      <c r="AN1213" s="418">
        <v>7.6058509800000004E-3</v>
      </c>
      <c r="AO1213" s="437">
        <v>6.4440143367235553E-2</v>
      </c>
      <c r="AP1213" s="417">
        <v>1.9201920000000001E-2</v>
      </c>
      <c r="AQ1213" s="418">
        <v>4.3619361500000002E-2</v>
      </c>
      <c r="AR1213" s="440">
        <v>4.3619361500000002E-2</v>
      </c>
      <c r="AS1213" s="422"/>
      <c r="AT1213" s="423"/>
      <c r="AU1213" s="423"/>
    </row>
    <row r="1214" spans="1:47" x14ac:dyDescent="0.2">
      <c r="A1214" s="231">
        <v>2005</v>
      </c>
      <c r="B1214" s="232">
        <v>10</v>
      </c>
      <c r="C1214" s="417">
        <v>0.67537846999999995</v>
      </c>
      <c r="D1214" s="418">
        <v>0.55605787900000003</v>
      </c>
      <c r="E1214" s="437">
        <v>3.4776483315300561</v>
      </c>
      <c r="F1214" s="417">
        <v>0.11700876</v>
      </c>
      <c r="G1214" s="418">
        <v>0.115430587</v>
      </c>
      <c r="H1214" s="437">
        <v>0.80356889891999339</v>
      </c>
      <c r="I1214" s="417">
        <v>0.10854356</v>
      </c>
      <c r="J1214" s="418">
        <v>1.296060585</v>
      </c>
      <c r="K1214" s="437">
        <v>3.8635760310091016</v>
      </c>
      <c r="L1214" s="420"/>
      <c r="M1214" s="421"/>
      <c r="N1214" s="437">
        <v>7.1460580517210227E-3</v>
      </c>
      <c r="O1214" s="417">
        <v>2.4902489999999999E-2</v>
      </c>
      <c r="P1214" s="418">
        <v>4.4889488499999998E-2</v>
      </c>
      <c r="Q1214" s="437">
        <v>0.25838217104884448</v>
      </c>
      <c r="R1214" s="422"/>
      <c r="S1214" s="423"/>
      <c r="T1214" s="437">
        <v>762.05711561361841</v>
      </c>
      <c r="U1214" s="417">
        <v>6.1297467071935155E-4</v>
      </c>
      <c r="V1214" s="418">
        <v>8.5430352921310362E-4</v>
      </c>
      <c r="W1214" s="437">
        <v>2.5307924531021066E-3</v>
      </c>
      <c r="X1214" s="417">
        <v>7.2521479229989872E-4</v>
      </c>
      <c r="Y1214" s="418">
        <v>1.0107279635258358E-3</v>
      </c>
      <c r="Z1214" s="437">
        <v>3.1539139085967308E-3</v>
      </c>
      <c r="AA1214" s="417">
        <v>1.4387874000000001E-3</v>
      </c>
      <c r="AB1214" s="418">
        <v>2.7778180499999998E-3</v>
      </c>
      <c r="AC1214" s="437">
        <v>2.8389927894041347E-2</v>
      </c>
      <c r="AD1214" s="417">
        <v>4.0896230000000001E-4</v>
      </c>
      <c r="AE1214" s="418">
        <v>4.1667345500000003E-4</v>
      </c>
      <c r="AF1214" s="437">
        <v>5.2866885458333415E-3</v>
      </c>
      <c r="AG1214" s="417">
        <v>2.3398628000000001E-3</v>
      </c>
      <c r="AH1214" s="418">
        <v>1.6255166E-3</v>
      </c>
      <c r="AI1214" s="437">
        <v>6.2557625137313888E-3</v>
      </c>
      <c r="AJ1214" s="417">
        <v>1.0530702E-3</v>
      </c>
      <c r="AK1214" s="418">
        <v>8.4106214500000002E-4</v>
      </c>
      <c r="AL1214" s="437">
        <v>2.3295249905409612E-3</v>
      </c>
      <c r="AM1214" s="417">
        <v>4.5163449999999997E-3</v>
      </c>
      <c r="AN1214" s="418">
        <v>7.7484653399999999E-3</v>
      </c>
      <c r="AO1214" s="437">
        <v>6.2454608941784999E-2</v>
      </c>
      <c r="AP1214" s="417">
        <v>1.9201920000000001E-2</v>
      </c>
      <c r="AQ1214" s="418">
        <v>4.3619361500000002E-2</v>
      </c>
      <c r="AR1214" s="440">
        <v>4.3619361500000002E-2</v>
      </c>
      <c r="AS1214" s="422"/>
      <c r="AT1214" s="423"/>
      <c r="AU1214" s="423"/>
    </row>
    <row r="1215" spans="1:47" x14ac:dyDescent="0.2">
      <c r="A1215" s="231">
        <v>2005</v>
      </c>
      <c r="B1215" s="232">
        <v>11</v>
      </c>
      <c r="C1215" s="417">
        <v>0.70504356000000001</v>
      </c>
      <c r="D1215" s="418">
        <v>0.56066101199999996</v>
      </c>
      <c r="E1215" s="437">
        <v>3.4828401057658911</v>
      </c>
      <c r="F1215" s="417">
        <v>0.12421036000000001</v>
      </c>
      <c r="G1215" s="418">
        <v>0.11852433699999999</v>
      </c>
      <c r="H1215" s="437">
        <v>0.80765703360962171</v>
      </c>
      <c r="I1215" s="417">
        <v>0.11127162</v>
      </c>
      <c r="J1215" s="418">
        <v>1.298307903</v>
      </c>
      <c r="K1215" s="437">
        <v>3.8744997788935591</v>
      </c>
      <c r="L1215" s="420"/>
      <c r="M1215" s="421"/>
      <c r="N1215" s="437">
        <v>7.1555021928340241E-3</v>
      </c>
      <c r="O1215" s="417">
        <v>2.4902489999999999E-2</v>
      </c>
      <c r="P1215" s="418">
        <v>4.4889488499999998E-2</v>
      </c>
      <c r="Q1215" s="437">
        <v>0.25854887218973782</v>
      </c>
      <c r="R1215" s="422"/>
      <c r="S1215" s="423"/>
      <c r="T1215" s="437">
        <v>763.06321893312213</v>
      </c>
      <c r="U1215" s="417">
        <v>6.1297467071935155E-4</v>
      </c>
      <c r="V1215" s="418">
        <v>8.5430352921310362E-4</v>
      </c>
      <c r="W1215" s="437">
        <v>2.5436733913906128E-3</v>
      </c>
      <c r="X1215" s="417">
        <v>7.2521479229989872E-4</v>
      </c>
      <c r="Y1215" s="418">
        <v>1.0107279635258358E-3</v>
      </c>
      <c r="Z1215" s="437">
        <v>3.1959623396751037E-3</v>
      </c>
      <c r="AA1215" s="417">
        <v>1.5273162E-3</v>
      </c>
      <c r="AB1215" s="418">
        <v>2.8242303699999999E-3</v>
      </c>
      <c r="AC1215" s="437">
        <v>2.8534378482115201E-2</v>
      </c>
      <c r="AD1215" s="417">
        <v>4.3468510000000001E-4</v>
      </c>
      <c r="AE1215" s="418">
        <v>4.2765682999999999E-4</v>
      </c>
      <c r="AF1215" s="437">
        <v>5.3135892289040074E-3</v>
      </c>
      <c r="AG1215" s="417">
        <v>2.4838912999999999E-3</v>
      </c>
      <c r="AH1215" s="418">
        <v>1.6836716849999999E-3</v>
      </c>
      <c r="AI1215" s="437">
        <v>6.287586013537916E-3</v>
      </c>
      <c r="AJ1215" s="417">
        <v>1.1175342E-3</v>
      </c>
      <c r="AK1215" s="418">
        <v>8.6755529500000001E-4</v>
      </c>
      <c r="AL1215" s="437">
        <v>2.341373532886088E-3</v>
      </c>
      <c r="AM1215" s="417">
        <v>4.7935924000000003E-3</v>
      </c>
      <c r="AN1215" s="418">
        <v>7.8877266899999993E-3</v>
      </c>
      <c r="AO1215" s="437">
        <v>6.277230213088035E-2</v>
      </c>
      <c r="AP1215" s="417">
        <v>1.9201920000000001E-2</v>
      </c>
      <c r="AQ1215" s="418">
        <v>4.3619361500000002E-2</v>
      </c>
      <c r="AR1215" s="440">
        <v>4.3619361500000002E-2</v>
      </c>
      <c r="AS1215" s="422"/>
      <c r="AT1215" s="423"/>
      <c r="AU1215" s="423"/>
    </row>
    <row r="1216" spans="1:47" x14ac:dyDescent="0.2">
      <c r="A1216" s="231">
        <v>2005</v>
      </c>
      <c r="B1216" s="232">
        <v>12</v>
      </c>
      <c r="C1216" s="417">
        <v>0.73532735000000005</v>
      </c>
      <c r="D1216" s="418">
        <v>0.56525908199999997</v>
      </c>
      <c r="E1216" s="437">
        <v>3.4884091919530302</v>
      </c>
      <c r="F1216" s="417">
        <v>0.13135129000000001</v>
      </c>
      <c r="G1216" s="418">
        <v>0.12161735899999999</v>
      </c>
      <c r="H1216" s="437">
        <v>0.81204403639338196</v>
      </c>
      <c r="I1216" s="417">
        <v>0.11392335000000001</v>
      </c>
      <c r="J1216" s="418">
        <v>1.300344505</v>
      </c>
      <c r="K1216" s="437">
        <v>3.8862200120667256</v>
      </c>
      <c r="L1216" s="420"/>
      <c r="M1216" s="421"/>
      <c r="N1216" s="437">
        <v>7.1655987011321589E-3</v>
      </c>
      <c r="O1216" s="417">
        <v>2.4902489999999999E-2</v>
      </c>
      <c r="P1216" s="418">
        <v>4.4889488499999998E-2</v>
      </c>
      <c r="Q1216" s="437">
        <v>0.25872705400791945</v>
      </c>
      <c r="R1216" s="422"/>
      <c r="S1216" s="423"/>
      <c r="T1216" s="437">
        <v>764.14166088092747</v>
      </c>
      <c r="U1216" s="417">
        <v>6.1297467071935155E-4</v>
      </c>
      <c r="V1216" s="418">
        <v>8.5430352921310362E-4</v>
      </c>
      <c r="W1216" s="437">
        <v>2.5574871475806944E-3</v>
      </c>
      <c r="X1216" s="417">
        <v>7.2521479229989872E-4</v>
      </c>
      <c r="Y1216" s="418">
        <v>1.0107279635258358E-3</v>
      </c>
      <c r="Z1216" s="437">
        <v>3.2411068622726683E-3</v>
      </c>
      <c r="AA1216" s="417">
        <v>1.6154578000000001E-3</v>
      </c>
      <c r="AB1216" s="418">
        <v>2.8695790900000002E-3</v>
      </c>
      <c r="AC1216" s="437">
        <v>2.8689389834912947E-2</v>
      </c>
      <c r="AD1216" s="417">
        <v>4.5956799999999999E-4</v>
      </c>
      <c r="AE1216" s="418">
        <v>4.3861171500000001E-4</v>
      </c>
      <c r="AF1216" s="437">
        <v>5.3424580090353554E-3</v>
      </c>
      <c r="AG1216" s="417">
        <v>2.6277134E-3</v>
      </c>
      <c r="AH1216" s="418">
        <v>1.74177188E-3</v>
      </c>
      <c r="AI1216" s="437">
        <v>6.3217495100717043E-3</v>
      </c>
      <c r="AJ1216" s="417">
        <v>1.1820836E-3</v>
      </c>
      <c r="AK1216" s="418">
        <v>8.9440495000000001E-4</v>
      </c>
      <c r="AL1216" s="437">
        <v>2.3540935224954629E-3</v>
      </c>
      <c r="AM1216" s="417">
        <v>5.0700824000000002E-3</v>
      </c>
      <c r="AN1216" s="418">
        <v>8.0247054299999992E-3</v>
      </c>
      <c r="AO1216" s="437">
        <v>6.311326048028508E-2</v>
      </c>
      <c r="AP1216" s="417">
        <v>1.9201920000000001E-2</v>
      </c>
      <c r="AQ1216" s="418">
        <v>4.3619361500000002E-2</v>
      </c>
      <c r="AR1216" s="440">
        <v>4.3619361500000002E-2</v>
      </c>
      <c r="AS1216" s="422"/>
      <c r="AT1216" s="423"/>
      <c r="AU1216" s="423"/>
    </row>
    <row r="1217" spans="1:47" x14ac:dyDescent="0.2">
      <c r="A1217" s="231">
        <v>2005</v>
      </c>
      <c r="B1217" s="232">
        <v>13</v>
      </c>
      <c r="C1217" s="417">
        <v>0.76628598999999997</v>
      </c>
      <c r="D1217" s="418">
        <v>0.56987006600000001</v>
      </c>
      <c r="E1217" s="437">
        <v>3.4943962945761111</v>
      </c>
      <c r="F1217" s="417">
        <v>0.13858212</v>
      </c>
      <c r="G1217" s="418">
        <v>0.124704301</v>
      </c>
      <c r="H1217" s="437">
        <v>0.81675809418941747</v>
      </c>
      <c r="I1217" s="417">
        <v>0.11640412999999999</v>
      </c>
      <c r="J1217" s="418">
        <v>1.3023073654999999</v>
      </c>
      <c r="K1217" s="437">
        <v>3.8988231316976694</v>
      </c>
      <c r="L1217" s="420"/>
      <c r="M1217" s="421"/>
      <c r="N1217" s="437">
        <v>7.1764604734780787E-3</v>
      </c>
      <c r="O1217" s="417">
        <v>2.4902489999999999E-2</v>
      </c>
      <c r="P1217" s="418">
        <v>4.4889488499999998E-2</v>
      </c>
      <c r="Q1217" s="437">
        <v>0.25891857347813496</v>
      </c>
      <c r="R1217" s="422"/>
      <c r="S1217" s="423"/>
      <c r="T1217" s="437">
        <v>765.2997724716829</v>
      </c>
      <c r="U1217" s="417">
        <v>6.1297467071935155E-4</v>
      </c>
      <c r="V1217" s="418">
        <v>8.5430352921310362E-4</v>
      </c>
      <c r="W1217" s="437">
        <v>2.5723324621199275E-3</v>
      </c>
      <c r="X1217" s="417">
        <v>7.2521479229989872E-4</v>
      </c>
      <c r="Y1217" s="418">
        <v>1.0107279635258358E-3</v>
      </c>
      <c r="Z1217" s="437">
        <v>3.2895989291557189E-3</v>
      </c>
      <c r="AA1217" s="417">
        <v>1.7048359999999999E-3</v>
      </c>
      <c r="AB1217" s="418">
        <v>2.9141246149999999E-3</v>
      </c>
      <c r="AC1217" s="437">
        <v>2.8855871452371697E-2</v>
      </c>
      <c r="AD1217" s="417">
        <v>4.8516020000000001E-4</v>
      </c>
      <c r="AE1217" s="418">
        <v>4.4927309E-4</v>
      </c>
      <c r="AF1217" s="437">
        <v>5.3734574490735803E-3</v>
      </c>
      <c r="AG1217" s="417">
        <v>2.7708277999999999E-3</v>
      </c>
      <c r="AH1217" s="418">
        <v>1.7999865100000001E-3</v>
      </c>
      <c r="AI1217" s="437">
        <v>6.358434479802947E-3</v>
      </c>
      <c r="AJ1217" s="417">
        <v>1.2468399999999999E-3</v>
      </c>
      <c r="AK1217" s="418">
        <v>9.2140829499999998E-4</v>
      </c>
      <c r="AL1217" s="437">
        <v>2.3677624102737388E-3</v>
      </c>
      <c r="AM1217" s="417">
        <v>5.3491605999999997E-3</v>
      </c>
      <c r="AN1217" s="418">
        <v>8.1603083250000007E-3</v>
      </c>
      <c r="AO1217" s="437">
        <v>6.3479696584335499E-2</v>
      </c>
      <c r="AP1217" s="417">
        <v>1.9201920000000001E-2</v>
      </c>
      <c r="AQ1217" s="418">
        <v>4.3619361500000002E-2</v>
      </c>
      <c r="AR1217" s="440">
        <v>4.3619361500000002E-2</v>
      </c>
      <c r="AS1217" s="422"/>
      <c r="AT1217" s="423"/>
      <c r="AU1217" s="423"/>
    </row>
    <row r="1218" spans="1:47" x14ac:dyDescent="0.2">
      <c r="A1218" s="231">
        <v>2005</v>
      </c>
      <c r="B1218" s="232">
        <v>14</v>
      </c>
      <c r="C1218" s="417">
        <v>0.79794217000000001</v>
      </c>
      <c r="D1218" s="418">
        <v>0.57457032299999999</v>
      </c>
      <c r="E1218" s="437">
        <v>3.4879066746036282</v>
      </c>
      <c r="F1218" s="417">
        <v>0.14580240999999999</v>
      </c>
      <c r="G1218" s="418">
        <v>0.12780961699999999</v>
      </c>
      <c r="H1218" s="437">
        <v>0.82111562225402113</v>
      </c>
      <c r="I1218" s="417">
        <v>0.11877185</v>
      </c>
      <c r="J1218" s="418">
        <v>1.304154512</v>
      </c>
      <c r="K1218" s="437">
        <v>3.9051364142025831</v>
      </c>
      <c r="L1218" s="420"/>
      <c r="M1218" s="421"/>
      <c r="N1218" s="437">
        <v>7.1826925381107756E-3</v>
      </c>
      <c r="O1218" s="417">
        <v>2.4902489999999999E-2</v>
      </c>
      <c r="P1218" s="418">
        <v>4.4889488499999998E-2</v>
      </c>
      <c r="Q1218" s="437">
        <v>0.25912402199277818</v>
      </c>
      <c r="R1218" s="422"/>
      <c r="S1218" s="423"/>
      <c r="T1218" s="437">
        <v>765.96224600766982</v>
      </c>
      <c r="U1218" s="417">
        <v>6.1297467071935155E-4</v>
      </c>
      <c r="V1218" s="418">
        <v>8.5430352921310362E-4</v>
      </c>
      <c r="W1218" s="437">
        <v>2.5860541271058709E-3</v>
      </c>
      <c r="X1218" s="417">
        <v>7.2521479229989872E-4</v>
      </c>
      <c r="Y1218" s="418">
        <v>1.0107279635258358E-3</v>
      </c>
      <c r="Z1218" s="437">
        <v>3.341347375651079E-3</v>
      </c>
      <c r="AA1218" s="417">
        <v>1.7940835000000001E-3</v>
      </c>
      <c r="AB1218" s="418">
        <v>2.958755105E-3</v>
      </c>
      <c r="AC1218" s="437">
        <v>2.9009799104039068E-2</v>
      </c>
      <c r="AD1218" s="417">
        <v>5.0991250000000001E-4</v>
      </c>
      <c r="AE1218" s="418">
        <v>4.6040839499999998E-4</v>
      </c>
      <c r="AF1218" s="437">
        <v>5.4021164637017526E-3</v>
      </c>
      <c r="AG1218" s="417">
        <v>2.9158925E-3</v>
      </c>
      <c r="AH1218" s="418">
        <v>1.859475485E-3</v>
      </c>
      <c r="AI1218" s="437">
        <v>6.3923528620762025E-3</v>
      </c>
      <c r="AJ1218" s="417">
        <v>1.3126259000000001E-3</v>
      </c>
      <c r="AK1218" s="418">
        <v>9.48569085E-4</v>
      </c>
      <c r="AL1218" s="437">
        <v>2.3803873447427169E-3</v>
      </c>
      <c r="AM1218" s="417">
        <v>5.6287973000000002E-3</v>
      </c>
      <c r="AN1218" s="418">
        <v>8.2955040149999999E-3</v>
      </c>
      <c r="AO1218" s="437">
        <v>6.3818159366569358E-2</v>
      </c>
      <c r="AP1218" s="417">
        <v>1.9201920000000001E-2</v>
      </c>
      <c r="AQ1218" s="418">
        <v>4.3619361500000002E-2</v>
      </c>
      <c r="AR1218" s="440">
        <v>4.3619361500000002E-2</v>
      </c>
      <c r="AS1218" s="422"/>
      <c r="AT1218" s="423"/>
      <c r="AU1218" s="423"/>
    </row>
    <row r="1219" spans="1:47" x14ac:dyDescent="0.2">
      <c r="A1219" s="231">
        <v>2005</v>
      </c>
      <c r="B1219" s="232">
        <v>15</v>
      </c>
      <c r="C1219" s="417">
        <v>0.83047024999999997</v>
      </c>
      <c r="D1219" s="418">
        <v>0.57936980049999998</v>
      </c>
      <c r="E1219" s="437">
        <v>3.4946303620098238</v>
      </c>
      <c r="F1219" s="417">
        <v>0.15313124</v>
      </c>
      <c r="G1219" s="418">
        <v>0.13096932150000001</v>
      </c>
      <c r="H1219" s="437">
        <v>0.82640886037739925</v>
      </c>
      <c r="I1219" s="417">
        <v>0.12114253</v>
      </c>
      <c r="J1219" s="418">
        <v>1.3058558929999999</v>
      </c>
      <c r="K1219" s="437">
        <v>3.9192913647640886</v>
      </c>
      <c r="L1219" s="420"/>
      <c r="M1219" s="421"/>
      <c r="N1219" s="437">
        <v>7.1948828537937671E-3</v>
      </c>
      <c r="O1219" s="417">
        <v>2.4902489999999999E-2</v>
      </c>
      <c r="P1219" s="418">
        <v>4.4889488499999998E-2</v>
      </c>
      <c r="Q1219" s="437">
        <v>0.25933898475795097</v>
      </c>
      <c r="R1219" s="422"/>
      <c r="S1219" s="423"/>
      <c r="T1219" s="437">
        <v>767.26500643620966</v>
      </c>
      <c r="U1219" s="417">
        <v>6.1297467071935155E-4</v>
      </c>
      <c r="V1219" s="418">
        <v>8.5430352921310362E-4</v>
      </c>
      <c r="W1219" s="437">
        <v>2.6027232329188755E-3</v>
      </c>
      <c r="X1219" s="417">
        <v>7.2521479229989872E-4</v>
      </c>
      <c r="Y1219" s="418">
        <v>1.0107279635258358E-3</v>
      </c>
      <c r="Z1219" s="437">
        <v>3.3958008226842229E-3</v>
      </c>
      <c r="AA1219" s="417">
        <v>1.8834416E-3</v>
      </c>
      <c r="AB1219" s="418">
        <v>3.0032457449999999E-3</v>
      </c>
      <c r="AC1219" s="437">
        <v>2.9196793035409944E-2</v>
      </c>
      <c r="AD1219" s="417">
        <v>5.3637409999999998E-4</v>
      </c>
      <c r="AE1219" s="418">
        <v>4.7165282000000001E-4</v>
      </c>
      <c r="AF1219" s="437">
        <v>5.436936695833363E-3</v>
      </c>
      <c r="AG1219" s="417">
        <v>3.0627255999999999E-3</v>
      </c>
      <c r="AH1219" s="418">
        <v>1.9197555599999999E-3</v>
      </c>
      <c r="AI1219" s="437">
        <v>6.4335543091142491E-3</v>
      </c>
      <c r="AJ1219" s="417">
        <v>1.3780202000000001E-3</v>
      </c>
      <c r="AK1219" s="418">
        <v>9.7594446499999995E-4</v>
      </c>
      <c r="AL1219" s="437">
        <v>2.3957323875281361E-3</v>
      </c>
      <c r="AM1219" s="417">
        <v>5.9107513000000002E-3</v>
      </c>
      <c r="AN1219" s="418">
        <v>8.4313081849999999E-3</v>
      </c>
      <c r="AO1219" s="437">
        <v>6.4229696880595724E-2</v>
      </c>
      <c r="AP1219" s="417">
        <v>1.9201920000000001E-2</v>
      </c>
      <c r="AQ1219" s="418">
        <v>4.3619361500000002E-2</v>
      </c>
      <c r="AR1219" s="440">
        <v>4.3619361500000002E-2</v>
      </c>
      <c r="AS1219" s="422"/>
      <c r="AT1219" s="423"/>
      <c r="AU1219" s="423"/>
    </row>
    <row r="1220" spans="1:47" x14ac:dyDescent="0.2">
      <c r="A1220" s="231">
        <v>2005</v>
      </c>
      <c r="B1220" s="232">
        <v>16</v>
      </c>
      <c r="C1220" s="417">
        <v>0.86383304000000005</v>
      </c>
      <c r="D1220" s="418">
        <v>0.58431315500000003</v>
      </c>
      <c r="E1220" s="437">
        <v>3.5016833445890927</v>
      </c>
      <c r="F1220" s="417">
        <v>0.16054404</v>
      </c>
      <c r="G1220" s="418">
        <v>0.13420441850000001</v>
      </c>
      <c r="H1220" s="437">
        <v>0.83196140959381537</v>
      </c>
      <c r="I1220" s="417">
        <v>0.12346001</v>
      </c>
      <c r="J1220" s="418">
        <v>1.3074786780000001</v>
      </c>
      <c r="K1220" s="437">
        <v>3.9341291942758501</v>
      </c>
      <c r="L1220" s="420"/>
      <c r="M1220" s="421"/>
      <c r="N1220" s="437">
        <v>7.2077252147099381E-3</v>
      </c>
      <c r="O1220" s="417">
        <v>2.4902489999999999E-2</v>
      </c>
      <c r="P1220" s="418">
        <v>4.4889488499999998E-2</v>
      </c>
      <c r="Q1220" s="437">
        <v>0.25956493608244485</v>
      </c>
      <c r="R1220" s="422"/>
      <c r="S1220" s="423"/>
      <c r="T1220" s="437">
        <v>768.63330474153372</v>
      </c>
      <c r="U1220" s="417">
        <v>6.1297467071935155E-4</v>
      </c>
      <c r="V1220" s="418">
        <v>8.5430352921310362E-4</v>
      </c>
      <c r="W1220" s="437">
        <v>2.6230836436086473E-3</v>
      </c>
      <c r="X1220" s="417">
        <v>7.2521479229989872E-4</v>
      </c>
      <c r="Y1220" s="418">
        <v>1.0107279635258358E-3</v>
      </c>
      <c r="Z1220" s="437">
        <v>3.4529896526639234E-3</v>
      </c>
      <c r="AA1220" s="417">
        <v>1.9745088000000001E-3</v>
      </c>
      <c r="AB1220" s="418">
        <v>3.0482317349999999E-3</v>
      </c>
      <c r="AC1220" s="437">
        <v>2.9393024716344016E-2</v>
      </c>
      <c r="AD1220" s="417">
        <v>5.6220740000000003E-4</v>
      </c>
      <c r="AE1220" s="418">
        <v>4.8298105000000002E-4</v>
      </c>
      <c r="AF1220" s="437">
        <v>5.4734931863931989E-3</v>
      </c>
      <c r="AG1220" s="417">
        <v>3.2100067999999999E-3</v>
      </c>
      <c r="AH1220" s="418">
        <v>1.9817560149999998E-3</v>
      </c>
      <c r="AI1220" s="437">
        <v>6.4767995413730585E-3</v>
      </c>
      <c r="AJ1220" s="417">
        <v>1.4447268E-3</v>
      </c>
      <c r="AK1220" s="418">
        <v>1.00433345E-3</v>
      </c>
      <c r="AL1220" s="437">
        <v>2.4118318142039713E-3</v>
      </c>
      <c r="AM1220" s="417">
        <v>6.1957957999999999E-3</v>
      </c>
      <c r="AN1220" s="418">
        <v>8.5685484499999996E-3</v>
      </c>
      <c r="AO1220" s="437">
        <v>6.4661416601339824E-2</v>
      </c>
      <c r="AP1220" s="417">
        <v>1.9201920000000001E-2</v>
      </c>
      <c r="AQ1220" s="418">
        <v>4.3619361500000002E-2</v>
      </c>
      <c r="AR1220" s="440">
        <v>4.3619361500000002E-2</v>
      </c>
      <c r="AS1220" s="422"/>
      <c r="AT1220" s="423"/>
      <c r="AU1220" s="423"/>
    </row>
    <row r="1221" spans="1:47" x14ac:dyDescent="0.2">
      <c r="A1221" s="231">
        <v>2005</v>
      </c>
      <c r="B1221" s="232">
        <v>17</v>
      </c>
      <c r="C1221" s="417">
        <v>0.89825962000000004</v>
      </c>
      <c r="D1221" s="418">
        <v>0.58938629399999998</v>
      </c>
      <c r="E1221" s="437">
        <v>3.5090006041032984</v>
      </c>
      <c r="F1221" s="417">
        <v>0.16799354999999999</v>
      </c>
      <c r="G1221" s="418">
        <v>0.137531921</v>
      </c>
      <c r="H1221" s="437">
        <v>0.83772311262702936</v>
      </c>
      <c r="I1221" s="417">
        <v>0.12555928999999999</v>
      </c>
      <c r="J1221" s="418">
        <v>1.30903229</v>
      </c>
      <c r="K1221" s="437">
        <v>3.9495233752783356</v>
      </c>
      <c r="L1221" s="420"/>
      <c r="M1221" s="421"/>
      <c r="N1221" s="437">
        <v>7.2210048277988065E-3</v>
      </c>
      <c r="O1221" s="417">
        <v>2.4902489999999999E-2</v>
      </c>
      <c r="P1221" s="418">
        <v>4.4889488499999998E-2</v>
      </c>
      <c r="Q1221" s="437">
        <v>0.25979892655429931</v>
      </c>
      <c r="R1221" s="422"/>
      <c r="S1221" s="423"/>
      <c r="T1221" s="437">
        <v>770.04915119914369</v>
      </c>
      <c r="U1221" s="417">
        <v>6.1297467071935155E-4</v>
      </c>
      <c r="V1221" s="418">
        <v>8.5430352921310362E-4</v>
      </c>
      <c r="W1221" s="437">
        <v>2.6412507069702089E-3</v>
      </c>
      <c r="X1221" s="417">
        <v>7.2521479229989872E-4</v>
      </c>
      <c r="Y1221" s="418">
        <v>1.0107279635258358E-3</v>
      </c>
      <c r="Z1221" s="437">
        <v>3.5122679540796815E-3</v>
      </c>
      <c r="AA1221" s="417">
        <v>2.0664750999999999E-3</v>
      </c>
      <c r="AB1221" s="418">
        <v>3.0935959649999998E-3</v>
      </c>
      <c r="AC1221" s="437">
        <v>2.9596585294860891E-2</v>
      </c>
      <c r="AD1221" s="417">
        <v>5.8866889999999996E-4</v>
      </c>
      <c r="AE1221" s="418">
        <v>4.94595655E-4</v>
      </c>
      <c r="AF1221" s="437">
        <v>5.5113849525886063E-3</v>
      </c>
      <c r="AG1221" s="417">
        <v>3.3603984999999999E-3</v>
      </c>
      <c r="AH1221" s="418">
        <v>2.04577905E-3</v>
      </c>
      <c r="AI1221" s="437">
        <v>6.5216526510555933E-3</v>
      </c>
      <c r="AJ1221" s="417">
        <v>1.5122315999999999E-3</v>
      </c>
      <c r="AK1221" s="418">
        <v>1.033503605E-3</v>
      </c>
      <c r="AL1221" s="437">
        <v>2.4285372750125363E-3</v>
      </c>
      <c r="AM1221" s="417">
        <v>6.4848967000000002E-3</v>
      </c>
      <c r="AN1221" s="418">
        <v>8.7080882099999993E-3</v>
      </c>
      <c r="AO1221" s="437">
        <v>6.5109084401142575E-2</v>
      </c>
      <c r="AP1221" s="417">
        <v>1.9201920000000001E-2</v>
      </c>
      <c r="AQ1221" s="418">
        <v>4.3619361500000002E-2</v>
      </c>
      <c r="AR1221" s="440">
        <v>4.3619361500000002E-2</v>
      </c>
      <c r="AS1221" s="422"/>
      <c r="AT1221" s="423"/>
      <c r="AU1221" s="423"/>
    </row>
    <row r="1222" spans="1:47" x14ac:dyDescent="0.2">
      <c r="A1222" s="231">
        <v>2005</v>
      </c>
      <c r="B1222" s="232">
        <v>18</v>
      </c>
      <c r="C1222" s="417">
        <v>0.93371795000000002</v>
      </c>
      <c r="D1222" s="418">
        <v>0.59471948750000003</v>
      </c>
      <c r="E1222" s="437">
        <v>3.5165736925847315</v>
      </c>
      <c r="F1222" s="417">
        <v>0.17561992000000001</v>
      </c>
      <c r="G1222" s="418">
        <v>0.140958375</v>
      </c>
      <c r="H1222" s="437">
        <v>0.84367799506905594</v>
      </c>
      <c r="I1222" s="417">
        <v>0.12767972</v>
      </c>
      <c r="J1222" s="418">
        <v>1.3104861765</v>
      </c>
      <c r="K1222" s="437">
        <v>3.9654460007671073</v>
      </c>
      <c r="L1222" s="420"/>
      <c r="M1222" s="421"/>
      <c r="N1222" s="437">
        <v>7.2347374767998598E-3</v>
      </c>
      <c r="O1222" s="417">
        <v>2.4902489999999999E-2</v>
      </c>
      <c r="P1222" s="418">
        <v>4.4889488499999998E-2</v>
      </c>
      <c r="Q1222" s="437">
        <v>0.26004158486293344</v>
      </c>
      <c r="R1222" s="422"/>
      <c r="S1222" s="423"/>
      <c r="T1222" s="437">
        <v>771.51455067300719</v>
      </c>
      <c r="U1222" s="417">
        <v>6.1297467071935155E-4</v>
      </c>
      <c r="V1222" s="418">
        <v>8.5430352921310362E-4</v>
      </c>
      <c r="W1222" s="437">
        <v>2.660024229332778E-3</v>
      </c>
      <c r="X1222" s="417">
        <v>7.2521479229989872E-4</v>
      </c>
      <c r="Y1222" s="418">
        <v>1.0107279635258358E-3</v>
      </c>
      <c r="Z1222" s="437">
        <v>3.5735269739215788E-3</v>
      </c>
      <c r="AA1222" s="417">
        <v>2.1605222999999999E-3</v>
      </c>
      <c r="AB1222" s="418">
        <v>3.140135675E-3</v>
      </c>
      <c r="AC1222" s="437">
        <v>2.9806957506769077E-2</v>
      </c>
      <c r="AD1222" s="417">
        <v>6.1437160000000005E-4</v>
      </c>
      <c r="AE1222" s="418">
        <v>5.0657290000000004E-4</v>
      </c>
      <c r="AF1222" s="437">
        <v>5.5505743685173685E-3</v>
      </c>
      <c r="AG1222" s="417">
        <v>3.5118710000000002E-3</v>
      </c>
      <c r="AH1222" s="418">
        <v>2.1121787399999998E-3</v>
      </c>
      <c r="AI1222" s="437">
        <v>6.5680110567562363E-3</v>
      </c>
      <c r="AJ1222" s="417">
        <v>1.5800486999999999E-3</v>
      </c>
      <c r="AK1222" s="418">
        <v>1.063742625E-3</v>
      </c>
      <c r="AL1222" s="437">
        <v>2.445799049582479E-3</v>
      </c>
      <c r="AM1222" s="417">
        <v>6.7784795999999998E-3</v>
      </c>
      <c r="AN1222" s="418">
        <v>8.8508142800000009E-3</v>
      </c>
      <c r="AO1222" s="437">
        <v>6.5571892491118125E-2</v>
      </c>
      <c r="AP1222" s="417">
        <v>1.9201920000000001E-2</v>
      </c>
      <c r="AQ1222" s="418">
        <v>4.3619361500000002E-2</v>
      </c>
      <c r="AR1222" s="440">
        <v>4.3619361500000002E-2</v>
      </c>
      <c r="AS1222" s="422"/>
      <c r="AT1222" s="423"/>
      <c r="AU1222" s="423"/>
    </row>
    <row r="1223" spans="1:47" x14ac:dyDescent="0.2">
      <c r="A1223" s="231">
        <v>2005</v>
      </c>
      <c r="B1223" s="232">
        <v>19</v>
      </c>
      <c r="C1223" s="417">
        <v>0.97027976999999999</v>
      </c>
      <c r="D1223" s="418">
        <v>0.60024281950000002</v>
      </c>
      <c r="E1223" s="437">
        <v>3.5177546045646038</v>
      </c>
      <c r="F1223" s="417">
        <v>0.18338049000000001</v>
      </c>
      <c r="G1223" s="418">
        <v>0.14451997150000001</v>
      </c>
      <c r="H1223" s="437">
        <v>0.84934522332611884</v>
      </c>
      <c r="I1223" s="417">
        <v>0.12980014000000001</v>
      </c>
      <c r="J1223" s="418">
        <v>1.3118754315000001</v>
      </c>
      <c r="K1223" s="437">
        <v>3.9779280285349401</v>
      </c>
      <c r="L1223" s="420"/>
      <c r="M1223" s="421"/>
      <c r="N1223" s="437">
        <v>7.2458783276013686E-3</v>
      </c>
      <c r="O1223" s="417">
        <v>2.4902489999999999E-2</v>
      </c>
      <c r="P1223" s="418">
        <v>4.4889488499999998E-2</v>
      </c>
      <c r="Q1223" s="437">
        <v>0.26028540344864942</v>
      </c>
      <c r="R1223" s="422"/>
      <c r="S1223" s="423"/>
      <c r="T1223" s="437">
        <v>772.70358095941401</v>
      </c>
      <c r="U1223" s="417">
        <v>6.1297467071935155E-4</v>
      </c>
      <c r="V1223" s="418">
        <v>8.5430352921310362E-4</v>
      </c>
      <c r="W1223" s="437">
        <v>2.677893134130777E-3</v>
      </c>
      <c r="X1223" s="417">
        <v>7.2521479229989872E-4</v>
      </c>
      <c r="Y1223" s="418">
        <v>1.0107279635258358E-3</v>
      </c>
      <c r="Z1223" s="437">
        <v>3.6353123494720354E-3</v>
      </c>
      <c r="AA1223" s="417">
        <v>2.2554092E-3</v>
      </c>
      <c r="AB1223" s="418">
        <v>3.1880500800000001E-3</v>
      </c>
      <c r="AC1223" s="437">
        <v>3.0007215720516674E-2</v>
      </c>
      <c r="AD1223" s="417">
        <v>6.4173219999999996E-4</v>
      </c>
      <c r="AE1223" s="418">
        <v>5.1918910000000001E-4</v>
      </c>
      <c r="AF1223" s="437">
        <v>5.5878597537911238E-3</v>
      </c>
      <c r="AG1223" s="417">
        <v>3.6669518000000002E-3</v>
      </c>
      <c r="AH1223" s="418">
        <v>2.18141227E-3</v>
      </c>
      <c r="AI1223" s="437">
        <v>6.6121373217944346E-3</v>
      </c>
      <c r="AJ1223" s="417">
        <v>1.6498909000000001E-3</v>
      </c>
      <c r="AK1223" s="418">
        <v>1.0952393650000001E-3</v>
      </c>
      <c r="AL1223" s="437">
        <v>2.4622309596846145E-3</v>
      </c>
      <c r="AM1223" s="417">
        <v>7.0772494E-3</v>
      </c>
      <c r="AN1223" s="418">
        <v>8.9977067799999998E-3</v>
      </c>
      <c r="AO1223" s="437">
        <v>6.6012420340325742E-2</v>
      </c>
      <c r="AP1223" s="417">
        <v>1.9201920000000001E-2</v>
      </c>
      <c r="AQ1223" s="418">
        <v>4.3619361500000002E-2</v>
      </c>
      <c r="AR1223" s="440">
        <v>4.3619361500000002E-2</v>
      </c>
      <c r="AS1223" s="422"/>
      <c r="AT1223" s="423"/>
      <c r="AU1223" s="423"/>
    </row>
    <row r="1224" spans="1:47" x14ac:dyDescent="0.2">
      <c r="A1224" s="231">
        <v>2005</v>
      </c>
      <c r="B1224" s="232">
        <v>20</v>
      </c>
      <c r="C1224" s="417">
        <v>1.00818684</v>
      </c>
      <c r="D1224" s="418">
        <v>0.60605025800000001</v>
      </c>
      <c r="E1224" s="437">
        <v>3.5253206755639717</v>
      </c>
      <c r="F1224" s="417">
        <v>0.19124915000000001</v>
      </c>
      <c r="G1224" s="418">
        <v>0.14823860699999999</v>
      </c>
      <c r="H1224" s="437">
        <v>0.85529905171697995</v>
      </c>
      <c r="I1224" s="417">
        <v>0.13172352000000001</v>
      </c>
      <c r="J1224" s="418">
        <v>1.3132080239999999</v>
      </c>
      <c r="K1224" s="437">
        <v>3.9938522367894356</v>
      </c>
      <c r="L1224" s="420"/>
      <c r="M1224" s="421"/>
      <c r="N1224" s="437">
        <v>7.2595991379470594E-3</v>
      </c>
      <c r="O1224" s="417">
        <v>2.4902489999999999E-2</v>
      </c>
      <c r="P1224" s="418">
        <v>4.4889488499999998E-2</v>
      </c>
      <c r="Q1224" s="437">
        <v>0.26052783917861544</v>
      </c>
      <c r="R1224" s="422"/>
      <c r="S1224" s="423"/>
      <c r="T1224" s="437">
        <v>774.16632069707816</v>
      </c>
      <c r="U1224" s="417">
        <v>6.1297467071935155E-4</v>
      </c>
      <c r="V1224" s="418">
        <v>8.5430352921310362E-4</v>
      </c>
      <c r="W1224" s="437">
        <v>2.6966635331529746E-3</v>
      </c>
      <c r="X1224" s="417">
        <v>7.2521479229989872E-4</v>
      </c>
      <c r="Y1224" s="418">
        <v>1.0107279635258358E-3</v>
      </c>
      <c r="Z1224" s="437">
        <v>3.6965315877463562E-3</v>
      </c>
      <c r="AA1224" s="417">
        <v>2.3524066999999998E-3</v>
      </c>
      <c r="AB1224" s="418">
        <v>3.2371775649999998E-3</v>
      </c>
      <c r="AC1224" s="437">
        <v>3.0217546261979328E-2</v>
      </c>
      <c r="AD1224" s="417">
        <v>6.6993260000000002E-4</v>
      </c>
      <c r="AE1224" s="418">
        <v>5.3215989500000004E-4</v>
      </c>
      <c r="AF1224" s="437">
        <v>5.6270207061249623E-3</v>
      </c>
      <c r="AG1224" s="417">
        <v>3.8257714000000001E-3</v>
      </c>
      <c r="AH1224" s="418">
        <v>2.2540761949999999E-3</v>
      </c>
      <c r="AI1224" s="437">
        <v>6.6584760765437566E-3</v>
      </c>
      <c r="AJ1224" s="417">
        <v>1.7213459999999999E-3</v>
      </c>
      <c r="AK1224" s="418">
        <v>1.1281344750000001E-3</v>
      </c>
      <c r="AL1224" s="437">
        <v>2.4794861642733826E-3</v>
      </c>
      <c r="AM1224" s="417">
        <v>7.3827084000000001E-3</v>
      </c>
      <c r="AN1224" s="418">
        <v>9.1499195600000006E-3</v>
      </c>
      <c r="AO1224" s="437">
        <v>6.6475072460283738E-2</v>
      </c>
      <c r="AP1224" s="417">
        <v>1.9201920000000001E-2</v>
      </c>
      <c r="AQ1224" s="418">
        <v>4.3619361500000002E-2</v>
      </c>
      <c r="AR1224" s="440">
        <v>4.3619361500000002E-2</v>
      </c>
      <c r="AS1224" s="422"/>
      <c r="AT1224" s="423"/>
      <c r="AU1224" s="423"/>
    </row>
    <row r="1225" spans="1:47" x14ac:dyDescent="0.2">
      <c r="A1225" s="231">
        <v>2005</v>
      </c>
      <c r="B1225" s="232">
        <v>21</v>
      </c>
      <c r="C1225" s="417">
        <v>1.04740451</v>
      </c>
      <c r="D1225" s="418">
        <v>0.61218015400000003</v>
      </c>
      <c r="E1225" s="437">
        <v>3.5326983569012267</v>
      </c>
      <c r="F1225" s="417">
        <v>0.19933634</v>
      </c>
      <c r="G1225" s="418">
        <v>0.15213600299999999</v>
      </c>
      <c r="H1225" s="437">
        <v>0.86110802205796244</v>
      </c>
      <c r="I1225" s="417">
        <v>0.13369666999999999</v>
      </c>
      <c r="J1225" s="418">
        <v>1.314513043</v>
      </c>
      <c r="K1225" s="437">
        <v>4.0093699334591557</v>
      </c>
      <c r="L1225" s="420"/>
      <c r="M1225" s="421"/>
      <c r="N1225" s="437">
        <v>7.2730135402058688E-3</v>
      </c>
      <c r="O1225" s="417">
        <v>2.4902489999999999E-2</v>
      </c>
      <c r="P1225" s="418">
        <v>4.4889488499999998E-2</v>
      </c>
      <c r="Q1225" s="437">
        <v>0.260764062948806</v>
      </c>
      <c r="R1225" s="422"/>
      <c r="S1225" s="423"/>
      <c r="T1225" s="437">
        <v>775.59606625010633</v>
      </c>
      <c r="U1225" s="417">
        <v>6.1297467071935155E-4</v>
      </c>
      <c r="V1225" s="418">
        <v>8.5430352921310362E-4</v>
      </c>
      <c r="W1225" s="437">
        <v>2.7164729538252459E-3</v>
      </c>
      <c r="X1225" s="417">
        <v>7.2521479229989872E-4</v>
      </c>
      <c r="Y1225" s="418">
        <v>1.0107279635258358E-3</v>
      </c>
      <c r="Z1225" s="437">
        <v>3.7563279264095318E-3</v>
      </c>
      <c r="AA1225" s="417">
        <v>2.4520620000000001E-3</v>
      </c>
      <c r="AB1225" s="418">
        <v>3.2886770300000001E-3</v>
      </c>
      <c r="AC1225" s="437">
        <v>3.0422784239676117E-2</v>
      </c>
      <c r="AD1225" s="417">
        <v>6.9750469999999996E-4</v>
      </c>
      <c r="AE1225" s="418">
        <v>5.4602611999999997E-4</v>
      </c>
      <c r="AF1225" s="437">
        <v>5.6652414577334559E-3</v>
      </c>
      <c r="AG1225" s="417">
        <v>3.9873297999999998E-3</v>
      </c>
      <c r="AH1225" s="418">
        <v>2.3303283850000002E-3</v>
      </c>
      <c r="AI1225" s="437">
        <v>6.7036996847677065E-3</v>
      </c>
      <c r="AJ1225" s="417">
        <v>1.7937713000000001E-3</v>
      </c>
      <c r="AK1225" s="418">
        <v>1.1628265850000001E-3</v>
      </c>
      <c r="AL1225" s="437">
        <v>2.4963276287259992E-3</v>
      </c>
      <c r="AM1225" s="417">
        <v>7.6947754999999998E-3</v>
      </c>
      <c r="AN1225" s="418">
        <v>9.3086087799999998E-3</v>
      </c>
      <c r="AO1225" s="437">
        <v>6.6926575185683415E-2</v>
      </c>
      <c r="AP1225" s="417">
        <v>1.9201920000000001E-2</v>
      </c>
      <c r="AQ1225" s="418">
        <v>4.3619361500000002E-2</v>
      </c>
      <c r="AR1225" s="440">
        <v>4.3619361500000002E-2</v>
      </c>
      <c r="AS1225" s="422"/>
      <c r="AT1225" s="423"/>
      <c r="AU1225" s="423"/>
    </row>
    <row r="1226" spans="1:47" x14ac:dyDescent="0.2">
      <c r="A1226" s="231">
        <v>2005</v>
      </c>
      <c r="B1226" s="232">
        <v>22</v>
      </c>
      <c r="C1226" s="417">
        <v>1.08817293</v>
      </c>
      <c r="D1226" s="418">
        <v>0.61866694850000004</v>
      </c>
      <c r="E1226" s="437">
        <v>3.5396313062540465</v>
      </c>
      <c r="F1226" s="417">
        <v>0.20769193</v>
      </c>
      <c r="G1226" s="418">
        <v>0.15625091099999999</v>
      </c>
      <c r="H1226" s="437">
        <v>0.86656260815737096</v>
      </c>
      <c r="I1226" s="417">
        <v>0.13558286</v>
      </c>
      <c r="J1226" s="418">
        <v>1.3158010124999999</v>
      </c>
      <c r="K1226" s="437">
        <v>4.0239494667314952</v>
      </c>
      <c r="L1226" s="420"/>
      <c r="M1226" s="421"/>
      <c r="N1226" s="437">
        <v>7.2856075894874393E-3</v>
      </c>
      <c r="O1226" s="417">
        <v>2.4902489999999999E-2</v>
      </c>
      <c r="P1226" s="418">
        <v>4.4889488499999998E-2</v>
      </c>
      <c r="Q1226" s="437">
        <v>0.26098606501636112</v>
      </c>
      <c r="R1226" s="422"/>
      <c r="S1226" s="423"/>
      <c r="T1226" s="437">
        <v>776.93912350548965</v>
      </c>
      <c r="U1226" s="417">
        <v>6.1297467071935155E-4</v>
      </c>
      <c r="V1226" s="418">
        <v>8.5430352921310362E-4</v>
      </c>
      <c r="W1226" s="437">
        <v>2.7336769362993549E-3</v>
      </c>
      <c r="X1226" s="417">
        <v>7.2521479229989872E-4</v>
      </c>
      <c r="Y1226" s="418">
        <v>1.0107279635258358E-3</v>
      </c>
      <c r="Z1226" s="437">
        <v>3.8124381739799477E-3</v>
      </c>
      <c r="AA1226" s="417">
        <v>2.5546677999999999E-3</v>
      </c>
      <c r="AB1226" s="418">
        <v>3.3420744000000001E-3</v>
      </c>
      <c r="AC1226" s="437">
        <v>3.0615474483790907E-2</v>
      </c>
      <c r="AD1226" s="417">
        <v>7.2654930000000005E-4</v>
      </c>
      <c r="AE1226" s="418">
        <v>5.6026507500000003E-4</v>
      </c>
      <c r="AF1226" s="437">
        <v>5.7011238899557903E-3</v>
      </c>
      <c r="AG1226" s="417">
        <v>4.1528386E-3</v>
      </c>
      <c r="AH1226" s="418">
        <v>2.41093477E-3</v>
      </c>
      <c r="AI1226" s="437">
        <v>6.7461664928922995E-3</v>
      </c>
      <c r="AJ1226" s="417">
        <v>1.8685934999999999E-3</v>
      </c>
      <c r="AK1226" s="418">
        <v>1.199308495E-3</v>
      </c>
      <c r="AL1226" s="437">
        <v>2.5121380595636458E-3</v>
      </c>
      <c r="AM1226" s="417">
        <v>8.0150043999999993E-3</v>
      </c>
      <c r="AN1226" s="418">
        <v>9.4746952899999997E-3</v>
      </c>
      <c r="AO1226" s="437">
        <v>6.7350545870327183E-2</v>
      </c>
      <c r="AP1226" s="417">
        <v>1.9201920000000001E-2</v>
      </c>
      <c r="AQ1226" s="418">
        <v>4.3619361500000002E-2</v>
      </c>
      <c r="AR1226" s="440">
        <v>4.3619361500000002E-2</v>
      </c>
      <c r="AS1226" s="422"/>
      <c r="AT1226" s="423"/>
      <c r="AU1226" s="423"/>
    </row>
    <row r="1227" spans="1:47" x14ac:dyDescent="0.2">
      <c r="A1227" s="231">
        <v>2005</v>
      </c>
      <c r="B1227" s="232">
        <v>23</v>
      </c>
      <c r="C1227" s="417">
        <v>1.1303363799999999</v>
      </c>
      <c r="D1227" s="418">
        <v>0.62551639400000003</v>
      </c>
      <c r="E1227" s="437">
        <v>3.5458342165452819</v>
      </c>
      <c r="F1227" s="417">
        <v>0.21613742999999999</v>
      </c>
      <c r="G1227" s="418">
        <v>0.160563293</v>
      </c>
      <c r="H1227" s="437">
        <v>0.87144142571301009</v>
      </c>
      <c r="I1227" s="417">
        <v>0.13742178999999999</v>
      </c>
      <c r="J1227" s="418">
        <v>1.3170381945</v>
      </c>
      <c r="K1227" s="437">
        <v>4.0369901875736751</v>
      </c>
      <c r="L1227" s="420"/>
      <c r="M1227" s="421"/>
      <c r="N1227" s="437">
        <v>7.2968564483323114E-3</v>
      </c>
      <c r="O1227" s="417">
        <v>2.4902489999999999E-2</v>
      </c>
      <c r="P1227" s="418">
        <v>4.4889488499999998E-2</v>
      </c>
      <c r="Q1227" s="437">
        <v>0.26118404464596778</v>
      </c>
      <c r="R1227" s="422"/>
      <c r="S1227" s="423"/>
      <c r="T1227" s="437">
        <v>778.13810649853178</v>
      </c>
      <c r="U1227" s="417">
        <v>6.1297467071935155E-4</v>
      </c>
      <c r="V1227" s="418">
        <v>8.5430352921310362E-4</v>
      </c>
      <c r="W1227" s="437">
        <v>2.7490717439423973E-3</v>
      </c>
      <c r="X1227" s="417">
        <v>7.2521479229989872E-4</v>
      </c>
      <c r="Y1227" s="418">
        <v>1.0107279635258358E-3</v>
      </c>
      <c r="Z1227" s="437">
        <v>3.8626399975431771E-3</v>
      </c>
      <c r="AA1227" s="417">
        <v>2.6589313999999999E-3</v>
      </c>
      <c r="AB1227" s="418">
        <v>3.39823247E-3</v>
      </c>
      <c r="AC1227" s="437">
        <v>3.0787874411957163E-2</v>
      </c>
      <c r="AD1227" s="417">
        <v>7.5664880000000001E-4</v>
      </c>
      <c r="AE1227" s="418">
        <v>5.7554453500000002E-4</v>
      </c>
      <c r="AF1227" s="437">
        <v>5.7332263477679526E-3</v>
      </c>
      <c r="AG1227" s="417">
        <v>4.3232167000000002E-3</v>
      </c>
      <c r="AH1227" s="418">
        <v>2.4964517499999998E-3</v>
      </c>
      <c r="AI1227" s="437">
        <v>6.7841543191648687E-3</v>
      </c>
      <c r="AJ1227" s="417">
        <v>1.9451294E-3</v>
      </c>
      <c r="AK1227" s="418">
        <v>1.2378764500000001E-3</v>
      </c>
      <c r="AL1227" s="437">
        <v>2.5262811462494475E-3</v>
      </c>
      <c r="AM1227" s="417">
        <v>8.3437405999999999E-3</v>
      </c>
      <c r="AN1227" s="418">
        <v>9.6488060550000004E-3</v>
      </c>
      <c r="AO1227" s="437">
        <v>6.7729698903170488E-2</v>
      </c>
      <c r="AP1227" s="417">
        <v>1.9201920000000001E-2</v>
      </c>
      <c r="AQ1227" s="418">
        <v>4.3619361500000002E-2</v>
      </c>
      <c r="AR1227" s="440">
        <v>4.3619361500000002E-2</v>
      </c>
      <c r="AS1227" s="422"/>
      <c r="AT1227" s="423"/>
      <c r="AU1227" s="423"/>
    </row>
    <row r="1228" spans="1:47" x14ac:dyDescent="0.2">
      <c r="A1228" s="231">
        <v>2005</v>
      </c>
      <c r="B1228" s="232">
        <v>24</v>
      </c>
      <c r="C1228" s="417">
        <v>1.1743606600000001</v>
      </c>
      <c r="D1228" s="418">
        <v>0.63285842749999999</v>
      </c>
      <c r="E1228" s="437">
        <v>3.5509329254507249</v>
      </c>
      <c r="F1228" s="417">
        <v>0.22495088999999999</v>
      </c>
      <c r="G1228" s="418">
        <v>0.165184673</v>
      </c>
      <c r="H1228" s="437">
        <v>0.87545835155896634</v>
      </c>
      <c r="I1228" s="417">
        <v>0.13929491999999999</v>
      </c>
      <c r="J1228" s="418">
        <v>1.318259829</v>
      </c>
      <c r="K1228" s="437">
        <v>4.0477283376887128</v>
      </c>
      <c r="L1228" s="420"/>
      <c r="M1228" s="421"/>
      <c r="N1228" s="437">
        <v>7.3061197486517281E-3</v>
      </c>
      <c r="O1228" s="417">
        <v>2.4902489999999999E-2</v>
      </c>
      <c r="P1228" s="418">
        <v>4.4889488499999998E-2</v>
      </c>
      <c r="Q1228" s="437">
        <v>0.26134735168237905</v>
      </c>
      <c r="R1228" s="422"/>
      <c r="S1228" s="423"/>
      <c r="T1228" s="437">
        <v>779.12622627498627</v>
      </c>
      <c r="U1228" s="417">
        <v>6.1297467071935155E-4</v>
      </c>
      <c r="V1228" s="418">
        <v>8.5430352921310362E-4</v>
      </c>
      <c r="W1228" s="437">
        <v>2.7617465328139768E-3</v>
      </c>
      <c r="X1228" s="417">
        <v>7.2521479229989872E-4</v>
      </c>
      <c r="Y1228" s="418">
        <v>1.0107279635258358E-3</v>
      </c>
      <c r="Z1228" s="437">
        <v>3.9039515417811635E-3</v>
      </c>
      <c r="AA1228" s="417">
        <v>2.7667485E-3</v>
      </c>
      <c r="AB1228" s="418">
        <v>3.4574262900000001E-3</v>
      </c>
      <c r="AC1228" s="437">
        <v>3.0929797961090133E-2</v>
      </c>
      <c r="AD1228" s="417">
        <v>7.870606E-4</v>
      </c>
      <c r="AE1228" s="418">
        <v>5.9177907499999999E-4</v>
      </c>
      <c r="AF1228" s="437">
        <v>5.7596452427468563E-3</v>
      </c>
      <c r="AG1228" s="417">
        <v>4.4987053999999997E-3</v>
      </c>
      <c r="AH1228" s="418">
        <v>2.5874137600000002E-3</v>
      </c>
      <c r="AI1228" s="437">
        <v>6.8154216280739968E-3</v>
      </c>
      <c r="AJ1228" s="417">
        <v>2.0241629999999998E-3</v>
      </c>
      <c r="AK1228" s="418">
        <v>1.2792468900000001E-3</v>
      </c>
      <c r="AL1228" s="437">
        <v>2.5379278443164177E-3</v>
      </c>
      <c r="AM1228" s="417">
        <v>8.6809544999999991E-3</v>
      </c>
      <c r="AN1228" s="418">
        <v>9.8325088499999994E-3</v>
      </c>
      <c r="AO1228" s="437">
        <v>6.8041920855369059E-2</v>
      </c>
      <c r="AP1228" s="417">
        <v>1.9201920000000001E-2</v>
      </c>
      <c r="AQ1228" s="418">
        <v>4.3619361500000002E-2</v>
      </c>
      <c r="AR1228" s="440">
        <v>4.3619361500000002E-2</v>
      </c>
      <c r="AS1228" s="422"/>
      <c r="AT1228" s="423"/>
      <c r="AU1228" s="423"/>
    </row>
    <row r="1229" spans="1:47" x14ac:dyDescent="0.2">
      <c r="A1229" s="231">
        <v>2005</v>
      </c>
      <c r="B1229" s="232">
        <v>25</v>
      </c>
      <c r="C1229" s="417">
        <v>1.2199643099999999</v>
      </c>
      <c r="D1229" s="418">
        <v>0.64065939400000005</v>
      </c>
      <c r="E1229" s="437">
        <v>3.5547122950906966</v>
      </c>
      <c r="F1229" s="417">
        <v>0.23387026999999999</v>
      </c>
      <c r="G1229" s="418">
        <v>0.1700949195</v>
      </c>
      <c r="H1229" s="437">
        <v>0.87842634213685755</v>
      </c>
      <c r="I1229" s="417">
        <v>0.1409368</v>
      </c>
      <c r="J1229" s="418">
        <v>1.3194740330000001</v>
      </c>
      <c r="K1229" s="437">
        <v>4.0556635407163286</v>
      </c>
      <c r="L1229" s="420"/>
      <c r="M1229" s="421"/>
      <c r="N1229" s="437">
        <v>7.3129826360021286E-3</v>
      </c>
      <c r="O1229" s="417">
        <v>2.4902489999999999E-2</v>
      </c>
      <c r="P1229" s="418">
        <v>4.4889488499999998E-2</v>
      </c>
      <c r="Q1229" s="437">
        <v>0.26146873946545007</v>
      </c>
      <c r="R1229" s="422"/>
      <c r="S1229" s="423"/>
      <c r="T1229" s="437">
        <v>779.85733647902123</v>
      </c>
      <c r="U1229" s="417">
        <v>6.1297467071935155E-4</v>
      </c>
      <c r="V1229" s="418">
        <v>8.5430352921310362E-4</v>
      </c>
      <c r="W1229" s="437">
        <v>2.7711071340280262E-3</v>
      </c>
      <c r="X1229" s="417">
        <v>7.2521479229989872E-4</v>
      </c>
      <c r="Y1229" s="418">
        <v>1.0107279635258358E-3</v>
      </c>
      <c r="Z1229" s="437">
        <v>3.934499310963735E-3</v>
      </c>
      <c r="AA1229" s="417">
        <v>2.8769625E-3</v>
      </c>
      <c r="AB1229" s="418">
        <v>3.5197680800000001E-3</v>
      </c>
      <c r="AC1229" s="437">
        <v>3.1034679100795253E-2</v>
      </c>
      <c r="AD1229" s="417">
        <v>8.1850209999999996E-4</v>
      </c>
      <c r="AE1229" s="418">
        <v>6.0887742999999998E-4</v>
      </c>
      <c r="AF1229" s="437">
        <v>5.7791758226013838E-3</v>
      </c>
      <c r="AG1229" s="417">
        <v>4.6780633999999998E-3</v>
      </c>
      <c r="AH1229" s="418">
        <v>2.6839836150000002E-3</v>
      </c>
      <c r="AI1229" s="437">
        <v>6.8385278922306119E-3</v>
      </c>
      <c r="AJ1229" s="417">
        <v>2.1050660000000001E-3</v>
      </c>
      <c r="AK1229" s="418">
        <v>1.3227889E-3</v>
      </c>
      <c r="AL1229" s="437">
        <v>2.5465386475151744E-3</v>
      </c>
      <c r="AM1229" s="417">
        <v>9.0285911999999999E-3</v>
      </c>
      <c r="AN1229" s="418">
        <v>1.0027206150000001E-2</v>
      </c>
      <c r="AO1229" s="437">
        <v>6.8272690388068352E-2</v>
      </c>
      <c r="AP1229" s="417">
        <v>1.9201920000000001E-2</v>
      </c>
      <c r="AQ1229" s="418">
        <v>4.3619361500000002E-2</v>
      </c>
      <c r="AR1229" s="440">
        <v>4.3619361500000002E-2</v>
      </c>
      <c r="AS1229" s="422"/>
      <c r="AT1229" s="423"/>
      <c r="AU1229" s="423"/>
    </row>
    <row r="1230" spans="1:47" x14ac:dyDescent="0.2">
      <c r="A1230" s="231">
        <v>2005</v>
      </c>
      <c r="B1230" s="232">
        <v>26</v>
      </c>
      <c r="C1230" s="417">
        <v>1.2199643099999999</v>
      </c>
      <c r="D1230" s="418">
        <v>0.64065939400000005</v>
      </c>
      <c r="E1230" s="437">
        <v>3.556911127955424</v>
      </c>
      <c r="F1230" s="417">
        <v>0.23387026999999999</v>
      </c>
      <c r="G1230" s="418">
        <v>0.1700949195</v>
      </c>
      <c r="H1230" s="437">
        <v>0.88016364054200025</v>
      </c>
      <c r="I1230" s="417">
        <v>0.1409368</v>
      </c>
      <c r="J1230" s="418">
        <v>1.3194740330000001</v>
      </c>
      <c r="K1230" s="437">
        <v>4.0603206029498029</v>
      </c>
      <c r="L1230" s="420"/>
      <c r="M1230" s="421"/>
      <c r="N1230" s="437">
        <v>7.3169499525823052E-3</v>
      </c>
      <c r="O1230" s="417">
        <v>2.4902489999999999E-2</v>
      </c>
      <c r="P1230" s="418">
        <v>4.4889488499999998E-2</v>
      </c>
      <c r="Q1230" s="437">
        <v>0.2615389343174554</v>
      </c>
      <c r="R1230" s="422"/>
      <c r="S1230" s="423"/>
      <c r="T1230" s="437">
        <v>780.28127608296256</v>
      </c>
      <c r="U1230" s="417">
        <v>6.1297467071935155E-4</v>
      </c>
      <c r="V1230" s="418">
        <v>8.5430352921310362E-4</v>
      </c>
      <c r="W1230" s="437">
        <v>2.7765886033873722E-3</v>
      </c>
      <c r="X1230" s="417">
        <v>7.2521479229989872E-4</v>
      </c>
      <c r="Y1230" s="418">
        <v>1.0107279635258358E-3</v>
      </c>
      <c r="Z1230" s="437">
        <v>3.9523454316646852E-3</v>
      </c>
      <c r="AA1230" s="417">
        <v>2.8769625E-3</v>
      </c>
      <c r="AB1230" s="418">
        <v>3.5197680800000001E-3</v>
      </c>
      <c r="AC1230" s="437">
        <v>3.1096058419806387E-2</v>
      </c>
      <c r="AD1230" s="417">
        <v>8.1850209999999996E-4</v>
      </c>
      <c r="AE1230" s="418">
        <v>6.0887742999999998E-4</v>
      </c>
      <c r="AF1230" s="437">
        <v>5.7906161482016169E-3</v>
      </c>
      <c r="AG1230" s="417">
        <v>4.6780633999999998E-3</v>
      </c>
      <c r="AH1230" s="418">
        <v>2.6839836150000002E-3</v>
      </c>
      <c r="AI1230" s="437">
        <v>6.852051477356221E-3</v>
      </c>
      <c r="AJ1230" s="417">
        <v>2.1050660000000001E-3</v>
      </c>
      <c r="AK1230" s="418">
        <v>1.3227889E-3</v>
      </c>
      <c r="AL1230" s="437">
        <v>2.551570797935155E-3</v>
      </c>
      <c r="AM1230" s="417">
        <v>9.0285911999999999E-3</v>
      </c>
      <c r="AN1230" s="418">
        <v>1.0027206150000001E-2</v>
      </c>
      <c r="AO1230" s="437">
        <v>6.8407645469822795E-2</v>
      </c>
      <c r="AP1230" s="417">
        <v>1.9201920000000001E-2</v>
      </c>
      <c r="AQ1230" s="418">
        <v>4.3619361500000002E-2</v>
      </c>
      <c r="AR1230" s="440">
        <v>4.3619361500000002E-2</v>
      </c>
      <c r="AS1230" s="422"/>
      <c r="AT1230" s="423"/>
      <c r="AU1230" s="423"/>
    </row>
    <row r="1231" spans="1:47" x14ac:dyDescent="0.2">
      <c r="A1231" s="231">
        <v>2005</v>
      </c>
      <c r="B1231" s="232">
        <v>27</v>
      </c>
      <c r="C1231" s="417">
        <v>1.2199643099999999</v>
      </c>
      <c r="D1231" s="418">
        <v>0.64065939400000005</v>
      </c>
      <c r="E1231" s="437">
        <v>3.557169859198611</v>
      </c>
      <c r="F1231" s="417">
        <v>0.23387026999999999</v>
      </c>
      <c r="G1231" s="418">
        <v>0.1700949195</v>
      </c>
      <c r="H1231" s="437">
        <v>0.88037188138361644</v>
      </c>
      <c r="I1231" s="417">
        <v>0.1409368</v>
      </c>
      <c r="J1231" s="418">
        <v>1.3194740330000001</v>
      </c>
      <c r="K1231" s="437">
        <v>4.0608654015837571</v>
      </c>
      <c r="L1231" s="420"/>
      <c r="M1231" s="421"/>
      <c r="N1231" s="437">
        <v>7.3174217425464169E-3</v>
      </c>
      <c r="O1231" s="417">
        <v>2.4902489999999999E-2</v>
      </c>
      <c r="P1231" s="418">
        <v>4.4889488499999998E-2</v>
      </c>
      <c r="Q1231" s="437">
        <v>0.26154683946156304</v>
      </c>
      <c r="R1231" s="422"/>
      <c r="S1231" s="423"/>
      <c r="T1231" s="437">
        <v>780.33128644088822</v>
      </c>
      <c r="U1231" s="417">
        <v>6.1297467071935155E-4</v>
      </c>
      <c r="V1231" s="418">
        <v>8.5430352921310362E-4</v>
      </c>
      <c r="W1231" s="437">
        <v>2.7772469510606627E-3</v>
      </c>
      <c r="X1231" s="417">
        <v>7.2521479229989872E-4</v>
      </c>
      <c r="Y1231" s="418">
        <v>1.0107279635258358E-3</v>
      </c>
      <c r="Z1231" s="437">
        <v>3.9545072985154861E-3</v>
      </c>
      <c r="AA1231" s="417">
        <v>2.8769625E-3</v>
      </c>
      <c r="AB1231" s="418">
        <v>3.5197680800000001E-3</v>
      </c>
      <c r="AC1231" s="437">
        <v>3.1103394835214817E-2</v>
      </c>
      <c r="AD1231" s="417">
        <v>8.1850209999999996E-4</v>
      </c>
      <c r="AE1231" s="418">
        <v>6.0887742999999998E-4</v>
      </c>
      <c r="AF1231" s="437">
        <v>5.7919902792250757E-3</v>
      </c>
      <c r="AG1231" s="417">
        <v>4.6780633999999998E-3</v>
      </c>
      <c r="AH1231" s="418">
        <v>2.6839836150000002E-3</v>
      </c>
      <c r="AI1231" s="437">
        <v>6.8536788905429434E-3</v>
      </c>
      <c r="AJ1231" s="417">
        <v>2.1050660000000001E-3</v>
      </c>
      <c r="AK1231" s="418">
        <v>1.3227889E-3</v>
      </c>
      <c r="AL1231" s="437">
        <v>2.5521753764007776E-3</v>
      </c>
      <c r="AM1231" s="417">
        <v>9.0285911999999999E-3</v>
      </c>
      <c r="AN1231" s="418">
        <v>1.0027206150000001E-2</v>
      </c>
      <c r="AO1231" s="437">
        <v>6.8423956038332706E-2</v>
      </c>
      <c r="AP1231" s="417">
        <v>1.9201920000000001E-2</v>
      </c>
      <c r="AQ1231" s="418">
        <v>4.3619361500000002E-2</v>
      </c>
      <c r="AR1231" s="440">
        <v>4.3619361500000002E-2</v>
      </c>
      <c r="AS1231" s="422"/>
      <c r="AT1231" s="423"/>
      <c r="AU1231" s="423"/>
    </row>
    <row r="1232" spans="1:47" x14ac:dyDescent="0.2">
      <c r="A1232" s="231">
        <v>2005</v>
      </c>
      <c r="B1232" s="232">
        <v>28</v>
      </c>
      <c r="C1232" s="417">
        <v>1.2199643099999999</v>
      </c>
      <c r="D1232" s="418">
        <v>0.64065939400000005</v>
      </c>
      <c r="E1232" s="437">
        <v>3.5569858839099187</v>
      </c>
      <c r="F1232" s="417">
        <v>0.23387026999999999</v>
      </c>
      <c r="G1232" s="418">
        <v>0.1700949195</v>
      </c>
      <c r="H1232" s="437">
        <v>0.88022273116033101</v>
      </c>
      <c r="I1232" s="417">
        <v>0.1409368</v>
      </c>
      <c r="J1232" s="418">
        <v>1.3194740330000001</v>
      </c>
      <c r="K1232" s="437">
        <v>4.0604776068471393</v>
      </c>
      <c r="L1232" s="420"/>
      <c r="M1232" s="421"/>
      <c r="N1232" s="437">
        <v>7.3170804243897734E-3</v>
      </c>
      <c r="O1232" s="417">
        <v>2.4902489999999999E-2</v>
      </c>
      <c r="P1232" s="418">
        <v>4.4889488499999998E-2</v>
      </c>
      <c r="Q1232" s="437">
        <v>0.26154151504999851</v>
      </c>
      <c r="R1232" s="422"/>
      <c r="S1232" s="423"/>
      <c r="T1232" s="437">
        <v>780.29705301402498</v>
      </c>
      <c r="U1232" s="417">
        <v>6.1297467071935155E-4</v>
      </c>
      <c r="V1232" s="418">
        <v>8.5430352921310362E-4</v>
      </c>
      <c r="W1232" s="437">
        <v>2.7767747281888101E-3</v>
      </c>
      <c r="X1232" s="417">
        <v>7.2521479229989872E-4</v>
      </c>
      <c r="Y1232" s="418">
        <v>1.0107279635258358E-3</v>
      </c>
      <c r="Z1232" s="437">
        <v>3.9529599972242674E-3</v>
      </c>
      <c r="AA1232" s="417">
        <v>2.8769625E-3</v>
      </c>
      <c r="AB1232" s="418">
        <v>3.5197680800000001E-3</v>
      </c>
      <c r="AC1232" s="437">
        <v>3.1098100175465996E-2</v>
      </c>
      <c r="AD1232" s="417">
        <v>8.1850209999999996E-4</v>
      </c>
      <c r="AE1232" s="418">
        <v>6.0887742999999998E-4</v>
      </c>
      <c r="AF1232" s="437">
        <v>5.7909910894009117E-3</v>
      </c>
      <c r="AG1232" s="417">
        <v>4.6780633999999998E-3</v>
      </c>
      <c r="AH1232" s="418">
        <v>2.6839836150000002E-3</v>
      </c>
      <c r="AI1232" s="437">
        <v>6.8525121837337086E-3</v>
      </c>
      <c r="AJ1232" s="417">
        <v>2.1050660000000001E-3</v>
      </c>
      <c r="AK1232" s="418">
        <v>1.3227889E-3</v>
      </c>
      <c r="AL1232" s="437">
        <v>2.5517433285749337E-3</v>
      </c>
      <c r="AM1232" s="417">
        <v>9.0285911999999999E-3</v>
      </c>
      <c r="AN1232" s="418">
        <v>1.0027206150000001E-2</v>
      </c>
      <c r="AO1232" s="437">
        <v>6.841225775408491E-2</v>
      </c>
      <c r="AP1232" s="417">
        <v>1.9201920000000001E-2</v>
      </c>
      <c r="AQ1232" s="418">
        <v>4.3619361500000002E-2</v>
      </c>
      <c r="AR1232" s="440">
        <v>4.3619361500000002E-2</v>
      </c>
      <c r="AS1232" s="422"/>
      <c r="AT1232" s="423"/>
      <c r="AU1232" s="423"/>
    </row>
    <row r="1233" spans="1:47" x14ac:dyDescent="0.2">
      <c r="A1233" s="231">
        <v>2005</v>
      </c>
      <c r="B1233" s="232">
        <v>29</v>
      </c>
      <c r="C1233" s="417">
        <v>1.2199643099999999</v>
      </c>
      <c r="D1233" s="418">
        <v>0.64065939400000005</v>
      </c>
      <c r="E1233" s="437">
        <v>3.5567942084500679</v>
      </c>
      <c r="F1233" s="417">
        <v>0.23387026999999999</v>
      </c>
      <c r="G1233" s="418">
        <v>0.1700949195</v>
      </c>
      <c r="H1233" s="437">
        <v>0.88007183567842984</v>
      </c>
      <c r="I1233" s="417">
        <v>0.1409368</v>
      </c>
      <c r="J1233" s="418">
        <v>1.3194740330000001</v>
      </c>
      <c r="K1233" s="437">
        <v>4.0600677016567852</v>
      </c>
      <c r="L1233" s="420"/>
      <c r="M1233" s="421"/>
      <c r="N1233" s="437">
        <v>7.316755526455272E-3</v>
      </c>
      <c r="O1233" s="417">
        <v>2.4902489999999999E-2</v>
      </c>
      <c r="P1233" s="418">
        <v>4.4889488499999998E-2</v>
      </c>
      <c r="Q1233" s="437">
        <v>0.26153534643914589</v>
      </c>
      <c r="R1233" s="422"/>
      <c r="S1233" s="423"/>
      <c r="T1233" s="437">
        <v>780.26101170989386</v>
      </c>
      <c r="U1233" s="417">
        <v>6.1297467071935155E-4</v>
      </c>
      <c r="V1233" s="418">
        <v>8.5430352921310362E-4</v>
      </c>
      <c r="W1233" s="437">
        <v>2.7762943751828044E-3</v>
      </c>
      <c r="X1233" s="417">
        <v>7.2521479229989872E-4</v>
      </c>
      <c r="Y1233" s="418">
        <v>1.0107279635258358E-3</v>
      </c>
      <c r="Z1233" s="437">
        <v>3.95138619785519E-3</v>
      </c>
      <c r="AA1233" s="417">
        <v>2.8769625E-3</v>
      </c>
      <c r="AB1233" s="418">
        <v>3.5197680800000001E-3</v>
      </c>
      <c r="AC1233" s="437">
        <v>3.1092697940561194E-2</v>
      </c>
      <c r="AD1233" s="417">
        <v>8.1850209999999996E-4</v>
      </c>
      <c r="AE1233" s="418">
        <v>6.0887742999999998E-4</v>
      </c>
      <c r="AF1233" s="437">
        <v>5.7899921752905936E-3</v>
      </c>
      <c r="AG1233" s="417">
        <v>4.6780633999999998E-3</v>
      </c>
      <c r="AH1233" s="418">
        <v>2.6839836150000002E-3</v>
      </c>
      <c r="AI1233" s="437">
        <v>6.85132356068671E-3</v>
      </c>
      <c r="AJ1233" s="417">
        <v>2.1050660000000001E-3</v>
      </c>
      <c r="AK1233" s="418">
        <v>1.3227889E-3</v>
      </c>
      <c r="AL1233" s="437">
        <v>2.5513049142358276E-3</v>
      </c>
      <c r="AM1233" s="417">
        <v>9.0285911999999999E-3</v>
      </c>
      <c r="AN1233" s="418">
        <v>1.0027206150000001E-2</v>
      </c>
      <c r="AO1233" s="437">
        <v>6.8400368975239489E-2</v>
      </c>
      <c r="AP1233" s="417">
        <v>1.9201920000000001E-2</v>
      </c>
      <c r="AQ1233" s="418">
        <v>4.3619361500000002E-2</v>
      </c>
      <c r="AR1233" s="440">
        <v>4.3619361500000002E-2</v>
      </c>
      <c r="AS1233" s="422"/>
      <c r="AT1233" s="423"/>
      <c r="AU1233" s="423"/>
    </row>
    <row r="1234" spans="1:47" x14ac:dyDescent="0.2">
      <c r="A1234" s="231">
        <v>2005</v>
      </c>
      <c r="B1234" s="232">
        <v>30</v>
      </c>
      <c r="C1234" s="417">
        <v>1.2199643099999999</v>
      </c>
      <c r="D1234" s="418">
        <v>0.64065939400000005</v>
      </c>
      <c r="E1234" s="437">
        <v>3.5566455081986432</v>
      </c>
      <c r="F1234" s="417">
        <v>0.23387026999999999</v>
      </c>
      <c r="G1234" s="418">
        <v>0.1700949195</v>
      </c>
      <c r="H1234" s="437">
        <v>0.87995561919403142</v>
      </c>
      <c r="I1234" s="417">
        <v>0.1409368</v>
      </c>
      <c r="J1234" s="418">
        <v>1.3194740330000001</v>
      </c>
      <c r="K1234" s="437">
        <v>4.0597605163310861</v>
      </c>
      <c r="L1234" s="420"/>
      <c r="M1234" s="421"/>
      <c r="N1234" s="437">
        <v>7.3164857839030338E-3</v>
      </c>
      <c r="O1234" s="417">
        <v>2.4902489999999999E-2</v>
      </c>
      <c r="P1234" s="418">
        <v>4.4889488499999998E-2</v>
      </c>
      <c r="Q1234" s="437">
        <v>0.26153036760751913</v>
      </c>
      <c r="R1234" s="422"/>
      <c r="S1234" s="423"/>
      <c r="T1234" s="437">
        <v>780.23139986124011</v>
      </c>
      <c r="U1234" s="417">
        <v>6.1297467071935155E-4</v>
      </c>
      <c r="V1234" s="418">
        <v>8.5430352921310362E-4</v>
      </c>
      <c r="W1234" s="437">
        <v>2.7759347914376262E-3</v>
      </c>
      <c r="X1234" s="417">
        <v>7.2521479229989872E-4</v>
      </c>
      <c r="Y1234" s="418">
        <v>1.0107279635258358E-3</v>
      </c>
      <c r="Z1234" s="437">
        <v>3.9502179759248234E-3</v>
      </c>
      <c r="AA1234" s="417">
        <v>2.8769625E-3</v>
      </c>
      <c r="AB1234" s="418">
        <v>3.5197680800000001E-3</v>
      </c>
      <c r="AC1234" s="437">
        <v>3.1088714200230527E-2</v>
      </c>
      <c r="AD1234" s="417">
        <v>8.1850209999999996E-4</v>
      </c>
      <c r="AE1234" s="418">
        <v>6.0887742999999998E-4</v>
      </c>
      <c r="AF1234" s="437">
        <v>5.7892487116112138E-3</v>
      </c>
      <c r="AG1234" s="417">
        <v>4.6780633999999998E-3</v>
      </c>
      <c r="AH1234" s="418">
        <v>2.6839836150000002E-3</v>
      </c>
      <c r="AI1234" s="437">
        <v>6.8504393967251161E-3</v>
      </c>
      <c r="AJ1234" s="417">
        <v>2.1050660000000001E-3</v>
      </c>
      <c r="AK1234" s="418">
        <v>1.3227889E-3</v>
      </c>
      <c r="AL1234" s="437">
        <v>2.5509702982050735E-3</v>
      </c>
      <c r="AM1234" s="417">
        <v>9.0285911999999999E-3</v>
      </c>
      <c r="AN1234" s="418">
        <v>1.0027206150000001E-2</v>
      </c>
      <c r="AO1234" s="437">
        <v>6.839155223980338E-2</v>
      </c>
      <c r="AP1234" s="417">
        <v>1.9201920000000001E-2</v>
      </c>
      <c r="AQ1234" s="418">
        <v>4.3619361500000002E-2</v>
      </c>
      <c r="AR1234" s="440">
        <v>4.3619361500000002E-2</v>
      </c>
      <c r="AS1234" s="422"/>
      <c r="AT1234" s="423"/>
      <c r="AU1234" s="423"/>
    </row>
    <row r="1235" spans="1:47" x14ac:dyDescent="0.2">
      <c r="A1235" s="231">
        <v>2005</v>
      </c>
      <c r="B1235" s="232">
        <v>31</v>
      </c>
      <c r="C1235" s="417">
        <v>1.2199643099999999</v>
      </c>
      <c r="D1235" s="418">
        <v>0.64065939400000005</v>
      </c>
      <c r="E1235" s="437">
        <v>3.5565457903953401</v>
      </c>
      <c r="F1235" s="417">
        <v>0.23387026999999999</v>
      </c>
      <c r="G1235" s="418">
        <v>0.1700949195</v>
      </c>
      <c r="H1235" s="437">
        <v>0.87987599963125251</v>
      </c>
      <c r="I1235" s="417">
        <v>0.1409368</v>
      </c>
      <c r="J1235" s="418">
        <v>1.3194740330000001</v>
      </c>
      <c r="K1235" s="437">
        <v>4.0595436638300333</v>
      </c>
      <c r="L1235" s="420"/>
      <c r="M1235" s="421"/>
      <c r="N1235" s="437">
        <v>7.316289744977938E-3</v>
      </c>
      <c r="O1235" s="417">
        <v>2.4902489999999999E-2</v>
      </c>
      <c r="P1235" s="418">
        <v>4.4889488499999998E-2</v>
      </c>
      <c r="Q1235" s="437">
        <v>0.26152733421002183</v>
      </c>
      <c r="R1235" s="422"/>
      <c r="S1235" s="423"/>
      <c r="T1235" s="437">
        <v>780.21131820363348</v>
      </c>
      <c r="U1235" s="417">
        <v>6.1297467071935155E-4</v>
      </c>
      <c r="V1235" s="418">
        <v>8.5430352921310362E-4</v>
      </c>
      <c r="W1235" s="437">
        <v>2.7756796666069607E-3</v>
      </c>
      <c r="X1235" s="417">
        <v>7.2521479229989872E-4</v>
      </c>
      <c r="Y1235" s="418">
        <v>1.0107279635258358E-3</v>
      </c>
      <c r="Z1235" s="437">
        <v>3.9493829341870589E-3</v>
      </c>
      <c r="AA1235" s="417">
        <v>2.8769625E-3</v>
      </c>
      <c r="AB1235" s="418">
        <v>3.5197680800000001E-3</v>
      </c>
      <c r="AC1235" s="437">
        <v>3.108583232621864E-2</v>
      </c>
      <c r="AD1235" s="417">
        <v>8.1850209999999996E-4</v>
      </c>
      <c r="AE1235" s="418">
        <v>6.0887742999999998E-4</v>
      </c>
      <c r="AF1235" s="437">
        <v>5.788714400803481E-3</v>
      </c>
      <c r="AG1235" s="417">
        <v>4.6780633999999998E-3</v>
      </c>
      <c r="AH1235" s="418">
        <v>2.6839836150000002E-3</v>
      </c>
      <c r="AI1235" s="437">
        <v>6.8498125782122778E-3</v>
      </c>
      <c r="AJ1235" s="417">
        <v>2.1050660000000001E-3</v>
      </c>
      <c r="AK1235" s="418">
        <v>1.3227889E-3</v>
      </c>
      <c r="AL1235" s="437">
        <v>2.5507357118828475E-3</v>
      </c>
      <c r="AM1235" s="417">
        <v>9.0285911999999999E-3</v>
      </c>
      <c r="AN1235" s="418">
        <v>1.0027206150000001E-2</v>
      </c>
      <c r="AO1235" s="437">
        <v>6.8385244436744222E-2</v>
      </c>
      <c r="AP1235" s="417">
        <v>1.9201920000000001E-2</v>
      </c>
      <c r="AQ1235" s="418">
        <v>4.3619361500000002E-2</v>
      </c>
      <c r="AR1235" s="440">
        <v>4.3619361500000002E-2</v>
      </c>
      <c r="AS1235" s="422"/>
      <c r="AT1235" s="423"/>
      <c r="AU1235" s="423"/>
    </row>
    <row r="1236" spans="1:47" x14ac:dyDescent="0.2">
      <c r="A1236" s="231">
        <v>2005</v>
      </c>
      <c r="B1236" s="232">
        <v>32</v>
      </c>
      <c r="C1236" s="417">
        <v>1.2199643099999999</v>
      </c>
      <c r="D1236" s="418">
        <v>0.64065939400000005</v>
      </c>
      <c r="E1236" s="419">
        <v>3.5565457903953401</v>
      </c>
      <c r="F1236" s="417">
        <v>0.23387026999999999</v>
      </c>
      <c r="G1236" s="418">
        <v>0.1700949195</v>
      </c>
      <c r="H1236" s="419">
        <v>0.87987599963125251</v>
      </c>
      <c r="I1236" s="417">
        <v>0.1409368</v>
      </c>
      <c r="J1236" s="418">
        <v>1.3194740330000001</v>
      </c>
      <c r="K1236" s="419">
        <v>4.0595436638300333</v>
      </c>
      <c r="L1236" s="420"/>
      <c r="M1236" s="421"/>
      <c r="N1236" s="419">
        <v>7.316289744977938E-3</v>
      </c>
      <c r="O1236" s="417">
        <v>2.4902489999999999E-2</v>
      </c>
      <c r="P1236" s="418">
        <v>4.4889488499999998E-2</v>
      </c>
      <c r="Q1236" s="419">
        <v>0.26152733421002183</v>
      </c>
      <c r="R1236" s="425"/>
      <c r="S1236" s="426"/>
      <c r="T1236" s="419">
        <v>780.21131820363348</v>
      </c>
      <c r="U1236" s="417">
        <v>6.1297467071935155E-4</v>
      </c>
      <c r="V1236" s="418">
        <v>8.5430352921310362E-4</v>
      </c>
      <c r="W1236" s="419">
        <v>2.7756796666069607E-3</v>
      </c>
      <c r="X1236" s="417">
        <v>7.2521479229989872E-4</v>
      </c>
      <c r="Y1236" s="418">
        <v>1.0107279635258358E-3</v>
      </c>
      <c r="Z1236" s="419">
        <v>3.9493829341870589E-3</v>
      </c>
      <c r="AA1236" s="417">
        <v>2.8769625E-3</v>
      </c>
      <c r="AB1236" s="418">
        <v>3.5197680800000001E-3</v>
      </c>
      <c r="AC1236" s="419">
        <v>3.108583232621864E-2</v>
      </c>
      <c r="AD1236" s="417">
        <v>8.1850209999999996E-4</v>
      </c>
      <c r="AE1236" s="418">
        <v>6.0887742999999998E-4</v>
      </c>
      <c r="AF1236" s="419">
        <v>5.788714400803481E-3</v>
      </c>
      <c r="AG1236" s="417">
        <v>4.6780633999999998E-3</v>
      </c>
      <c r="AH1236" s="418">
        <v>2.6839836150000002E-3</v>
      </c>
      <c r="AI1236" s="419">
        <v>6.8498125782122778E-3</v>
      </c>
      <c r="AJ1236" s="417">
        <v>2.1050660000000001E-3</v>
      </c>
      <c r="AK1236" s="418">
        <v>1.3227889E-3</v>
      </c>
      <c r="AL1236" s="419">
        <v>2.5507357118828475E-3</v>
      </c>
      <c r="AM1236" s="417">
        <v>9.0285911999999999E-3</v>
      </c>
      <c r="AN1236" s="418">
        <v>1.0027206150000001E-2</v>
      </c>
      <c r="AO1236" s="419">
        <v>6.8385244436744222E-2</v>
      </c>
      <c r="AP1236" s="417">
        <v>1.9201920000000001E-2</v>
      </c>
      <c r="AQ1236" s="418">
        <v>4.3619361500000002E-2</v>
      </c>
      <c r="AR1236" s="440">
        <v>4.3619361500000002E-2</v>
      </c>
      <c r="AS1236" s="425"/>
      <c r="AT1236" s="426"/>
      <c r="AU1236" s="426"/>
    </row>
    <row r="1237" spans="1:47" x14ac:dyDescent="0.2">
      <c r="A1237" s="231">
        <v>2005</v>
      </c>
      <c r="B1237" s="232">
        <v>33</v>
      </c>
      <c r="C1237" s="417">
        <v>1.2199643099999999</v>
      </c>
      <c r="D1237" s="418">
        <v>0.64065939400000005</v>
      </c>
      <c r="E1237" s="419">
        <v>3.5565457903953401</v>
      </c>
      <c r="F1237" s="417">
        <v>0.23387026999999999</v>
      </c>
      <c r="G1237" s="418">
        <v>0.1700949195</v>
      </c>
      <c r="H1237" s="419">
        <v>0.87987599963125251</v>
      </c>
      <c r="I1237" s="417">
        <v>0.1409368</v>
      </c>
      <c r="J1237" s="418">
        <v>1.3194740330000001</v>
      </c>
      <c r="K1237" s="419">
        <v>4.0595436638300333</v>
      </c>
      <c r="L1237" s="420"/>
      <c r="M1237" s="421"/>
      <c r="N1237" s="419">
        <v>7.316289744977938E-3</v>
      </c>
      <c r="O1237" s="417">
        <v>2.4902489999999999E-2</v>
      </c>
      <c r="P1237" s="418">
        <v>4.4889488499999998E-2</v>
      </c>
      <c r="Q1237" s="419">
        <v>0.26152733421002183</v>
      </c>
      <c r="R1237" s="425"/>
      <c r="S1237" s="426"/>
      <c r="T1237" s="419">
        <v>780.21131820363348</v>
      </c>
      <c r="U1237" s="417">
        <v>6.1297467071935155E-4</v>
      </c>
      <c r="V1237" s="418">
        <v>8.5430352921310362E-4</v>
      </c>
      <c r="W1237" s="419">
        <v>2.7756796666069607E-3</v>
      </c>
      <c r="X1237" s="417">
        <v>7.2521479229989872E-4</v>
      </c>
      <c r="Y1237" s="418">
        <v>1.0107279635258358E-3</v>
      </c>
      <c r="Z1237" s="419">
        <v>3.9493829341870589E-3</v>
      </c>
      <c r="AA1237" s="417">
        <v>2.8769625E-3</v>
      </c>
      <c r="AB1237" s="418">
        <v>3.5197680800000001E-3</v>
      </c>
      <c r="AC1237" s="419">
        <v>3.108583232621864E-2</v>
      </c>
      <c r="AD1237" s="417">
        <v>8.1850209999999996E-4</v>
      </c>
      <c r="AE1237" s="418">
        <v>6.0887742999999998E-4</v>
      </c>
      <c r="AF1237" s="419">
        <v>5.788714400803481E-3</v>
      </c>
      <c r="AG1237" s="417">
        <v>4.6780633999999998E-3</v>
      </c>
      <c r="AH1237" s="418">
        <v>2.6839836150000002E-3</v>
      </c>
      <c r="AI1237" s="419">
        <v>6.8498125782122778E-3</v>
      </c>
      <c r="AJ1237" s="417">
        <v>2.1050660000000001E-3</v>
      </c>
      <c r="AK1237" s="418">
        <v>1.3227889E-3</v>
      </c>
      <c r="AL1237" s="419">
        <v>2.5507357118828475E-3</v>
      </c>
      <c r="AM1237" s="417">
        <v>9.0285911999999999E-3</v>
      </c>
      <c r="AN1237" s="418">
        <v>1.0027206150000001E-2</v>
      </c>
      <c r="AO1237" s="419">
        <v>6.8385244436744222E-2</v>
      </c>
      <c r="AP1237" s="417">
        <v>1.9201920000000001E-2</v>
      </c>
      <c r="AQ1237" s="418">
        <v>4.3619361500000002E-2</v>
      </c>
      <c r="AR1237" s="440">
        <v>4.3619361500000002E-2</v>
      </c>
      <c r="AS1237" s="425"/>
      <c r="AT1237" s="426"/>
      <c r="AU1237" s="426"/>
    </row>
    <row r="1238" spans="1:47" x14ac:dyDescent="0.2">
      <c r="A1238" s="231">
        <v>2005</v>
      </c>
      <c r="B1238" s="232">
        <v>34</v>
      </c>
      <c r="C1238" s="417">
        <v>1.2199643099999999</v>
      </c>
      <c r="D1238" s="418">
        <v>0.64065939400000005</v>
      </c>
      <c r="E1238" s="419">
        <v>3.5565457903953401</v>
      </c>
      <c r="F1238" s="417">
        <v>0.23387026999999999</v>
      </c>
      <c r="G1238" s="418">
        <v>0.1700949195</v>
      </c>
      <c r="H1238" s="419">
        <v>0.87987599963125251</v>
      </c>
      <c r="I1238" s="417">
        <v>0.1409368</v>
      </c>
      <c r="J1238" s="418">
        <v>1.3194740330000001</v>
      </c>
      <c r="K1238" s="419">
        <v>4.0595436638300333</v>
      </c>
      <c r="L1238" s="420"/>
      <c r="M1238" s="421"/>
      <c r="N1238" s="419">
        <v>7.316289744977938E-3</v>
      </c>
      <c r="O1238" s="417">
        <v>2.4902489999999999E-2</v>
      </c>
      <c r="P1238" s="418">
        <v>4.4889488499999998E-2</v>
      </c>
      <c r="Q1238" s="419">
        <v>0.26152733421002183</v>
      </c>
      <c r="R1238" s="425"/>
      <c r="S1238" s="426"/>
      <c r="T1238" s="419">
        <v>780.21131820363348</v>
      </c>
      <c r="U1238" s="417">
        <v>6.1297467071935155E-4</v>
      </c>
      <c r="V1238" s="418">
        <v>8.5430352921310362E-4</v>
      </c>
      <c r="W1238" s="419">
        <v>2.7756796666069607E-3</v>
      </c>
      <c r="X1238" s="417">
        <v>7.2521479229989872E-4</v>
      </c>
      <c r="Y1238" s="418">
        <v>1.0107279635258358E-3</v>
      </c>
      <c r="Z1238" s="419">
        <v>3.9493829341870589E-3</v>
      </c>
      <c r="AA1238" s="417">
        <v>2.8769625E-3</v>
      </c>
      <c r="AB1238" s="418">
        <v>3.5197680800000001E-3</v>
      </c>
      <c r="AC1238" s="419">
        <v>3.108583232621864E-2</v>
      </c>
      <c r="AD1238" s="417">
        <v>8.1850209999999996E-4</v>
      </c>
      <c r="AE1238" s="418">
        <v>6.0887742999999998E-4</v>
      </c>
      <c r="AF1238" s="419">
        <v>5.788714400803481E-3</v>
      </c>
      <c r="AG1238" s="417">
        <v>4.6780633999999998E-3</v>
      </c>
      <c r="AH1238" s="418">
        <v>2.6839836150000002E-3</v>
      </c>
      <c r="AI1238" s="419">
        <v>6.8498125782122778E-3</v>
      </c>
      <c r="AJ1238" s="417">
        <v>2.1050660000000001E-3</v>
      </c>
      <c r="AK1238" s="418">
        <v>1.3227889E-3</v>
      </c>
      <c r="AL1238" s="419">
        <v>2.5507357118828475E-3</v>
      </c>
      <c r="AM1238" s="417">
        <v>9.0285911999999999E-3</v>
      </c>
      <c r="AN1238" s="418">
        <v>1.0027206150000001E-2</v>
      </c>
      <c r="AO1238" s="419">
        <v>6.8385244436744222E-2</v>
      </c>
      <c r="AP1238" s="417">
        <v>1.9201920000000001E-2</v>
      </c>
      <c r="AQ1238" s="418">
        <v>4.3619361500000002E-2</v>
      </c>
      <c r="AR1238" s="440">
        <v>4.3619361500000002E-2</v>
      </c>
      <c r="AS1238" s="425"/>
      <c r="AT1238" s="426"/>
      <c r="AU1238" s="426"/>
    </row>
    <row r="1239" spans="1:47" x14ac:dyDescent="0.2">
      <c r="A1239" s="231">
        <v>2005</v>
      </c>
      <c r="B1239" s="232">
        <v>35</v>
      </c>
      <c r="C1239" s="417">
        <v>1.2199643099999999</v>
      </c>
      <c r="D1239" s="418">
        <v>0.64065939400000005</v>
      </c>
      <c r="E1239" s="419">
        <v>3.5565457903953401</v>
      </c>
      <c r="F1239" s="417">
        <v>0.23387026999999999</v>
      </c>
      <c r="G1239" s="418">
        <v>0.1700949195</v>
      </c>
      <c r="H1239" s="419">
        <v>0.87987599963125251</v>
      </c>
      <c r="I1239" s="417">
        <v>0.1409368</v>
      </c>
      <c r="J1239" s="418">
        <v>1.3194740330000001</v>
      </c>
      <c r="K1239" s="419">
        <v>4.0595436638300333</v>
      </c>
      <c r="L1239" s="420"/>
      <c r="M1239" s="421"/>
      <c r="N1239" s="419">
        <v>7.316289744977938E-3</v>
      </c>
      <c r="O1239" s="417">
        <v>2.4902489999999999E-2</v>
      </c>
      <c r="P1239" s="418">
        <v>4.4889488499999998E-2</v>
      </c>
      <c r="Q1239" s="419">
        <v>0.26152733421002183</v>
      </c>
      <c r="R1239" s="425"/>
      <c r="S1239" s="426"/>
      <c r="T1239" s="419">
        <v>780.21131820363348</v>
      </c>
      <c r="U1239" s="417">
        <v>6.1297467071935155E-4</v>
      </c>
      <c r="V1239" s="418">
        <v>8.5430352921310362E-4</v>
      </c>
      <c r="W1239" s="419">
        <v>2.7756796666069607E-3</v>
      </c>
      <c r="X1239" s="417">
        <v>7.2521479229989872E-4</v>
      </c>
      <c r="Y1239" s="418">
        <v>1.0107279635258358E-3</v>
      </c>
      <c r="Z1239" s="419">
        <v>3.9493829341870589E-3</v>
      </c>
      <c r="AA1239" s="417">
        <v>2.8769625E-3</v>
      </c>
      <c r="AB1239" s="418">
        <v>3.5197680800000001E-3</v>
      </c>
      <c r="AC1239" s="419">
        <v>3.108583232621864E-2</v>
      </c>
      <c r="AD1239" s="417">
        <v>8.1850209999999996E-4</v>
      </c>
      <c r="AE1239" s="418">
        <v>6.0887742999999998E-4</v>
      </c>
      <c r="AF1239" s="419">
        <v>5.788714400803481E-3</v>
      </c>
      <c r="AG1239" s="417">
        <v>4.6780633999999998E-3</v>
      </c>
      <c r="AH1239" s="418">
        <v>2.6839836150000002E-3</v>
      </c>
      <c r="AI1239" s="419">
        <v>6.8498125782122778E-3</v>
      </c>
      <c r="AJ1239" s="417">
        <v>2.1050660000000001E-3</v>
      </c>
      <c r="AK1239" s="418">
        <v>1.3227889E-3</v>
      </c>
      <c r="AL1239" s="419">
        <v>2.5507357118828475E-3</v>
      </c>
      <c r="AM1239" s="417">
        <v>9.0285911999999999E-3</v>
      </c>
      <c r="AN1239" s="418">
        <v>1.0027206150000001E-2</v>
      </c>
      <c r="AO1239" s="419">
        <v>6.8385244436744222E-2</v>
      </c>
      <c r="AP1239" s="417">
        <v>1.9201920000000001E-2</v>
      </c>
      <c r="AQ1239" s="418">
        <v>4.3619361500000002E-2</v>
      </c>
      <c r="AR1239" s="440">
        <v>4.3619361500000002E-2</v>
      </c>
      <c r="AS1239" s="425"/>
      <c r="AT1239" s="426"/>
      <c r="AU1239" s="426"/>
    </row>
    <row r="1240" spans="1:47" x14ac:dyDescent="0.2">
      <c r="A1240" s="231">
        <v>2005</v>
      </c>
      <c r="B1240" s="232">
        <v>36</v>
      </c>
      <c r="C1240" s="417">
        <v>1.2199643099999999</v>
      </c>
      <c r="D1240" s="418">
        <v>0.64065939400000005</v>
      </c>
      <c r="E1240" s="419">
        <v>3.5565457903953401</v>
      </c>
      <c r="F1240" s="417">
        <v>0.23387026999999999</v>
      </c>
      <c r="G1240" s="418">
        <v>0.1700949195</v>
      </c>
      <c r="H1240" s="419">
        <v>0.87987599963125251</v>
      </c>
      <c r="I1240" s="417">
        <v>0.1409368</v>
      </c>
      <c r="J1240" s="418">
        <v>1.3194740330000001</v>
      </c>
      <c r="K1240" s="419">
        <v>4.0595436638300333</v>
      </c>
      <c r="L1240" s="420"/>
      <c r="M1240" s="421"/>
      <c r="N1240" s="419">
        <v>7.316289744977938E-3</v>
      </c>
      <c r="O1240" s="417">
        <v>2.4902489999999999E-2</v>
      </c>
      <c r="P1240" s="418">
        <v>4.4889488499999998E-2</v>
      </c>
      <c r="Q1240" s="419">
        <v>0.26152733421002183</v>
      </c>
      <c r="R1240" s="425"/>
      <c r="S1240" s="426"/>
      <c r="T1240" s="419">
        <v>780.21131820363348</v>
      </c>
      <c r="U1240" s="417">
        <v>6.1297467071935155E-4</v>
      </c>
      <c r="V1240" s="418">
        <v>8.5430352921310362E-4</v>
      </c>
      <c r="W1240" s="419">
        <v>2.7756796666069607E-3</v>
      </c>
      <c r="X1240" s="417">
        <v>7.2521479229989872E-4</v>
      </c>
      <c r="Y1240" s="418">
        <v>1.0107279635258358E-3</v>
      </c>
      <c r="Z1240" s="419">
        <v>3.9493829341870589E-3</v>
      </c>
      <c r="AA1240" s="417">
        <v>2.8769625E-3</v>
      </c>
      <c r="AB1240" s="418">
        <v>3.5197680800000001E-3</v>
      </c>
      <c r="AC1240" s="419">
        <v>3.108583232621864E-2</v>
      </c>
      <c r="AD1240" s="417">
        <v>8.1850209999999996E-4</v>
      </c>
      <c r="AE1240" s="418">
        <v>6.0887742999999998E-4</v>
      </c>
      <c r="AF1240" s="419">
        <v>5.788714400803481E-3</v>
      </c>
      <c r="AG1240" s="417">
        <v>4.6780633999999998E-3</v>
      </c>
      <c r="AH1240" s="418">
        <v>2.6839836150000002E-3</v>
      </c>
      <c r="AI1240" s="419">
        <v>6.8498125782122778E-3</v>
      </c>
      <c r="AJ1240" s="417">
        <v>2.1050660000000001E-3</v>
      </c>
      <c r="AK1240" s="418">
        <v>1.3227889E-3</v>
      </c>
      <c r="AL1240" s="419">
        <v>2.5507357118828475E-3</v>
      </c>
      <c r="AM1240" s="417">
        <v>9.0285911999999999E-3</v>
      </c>
      <c r="AN1240" s="418">
        <v>1.0027206150000001E-2</v>
      </c>
      <c r="AO1240" s="419">
        <v>6.8385244436744222E-2</v>
      </c>
      <c r="AP1240" s="417">
        <v>1.9201920000000001E-2</v>
      </c>
      <c r="AQ1240" s="418">
        <v>4.3619361500000002E-2</v>
      </c>
      <c r="AR1240" s="440">
        <v>4.3619361500000002E-2</v>
      </c>
      <c r="AS1240" s="425"/>
      <c r="AT1240" s="426"/>
      <c r="AU1240" s="426"/>
    </row>
    <row r="1241" spans="1:47" x14ac:dyDescent="0.2">
      <c r="A1241" s="231">
        <v>2005</v>
      </c>
      <c r="B1241" s="232">
        <v>37</v>
      </c>
      <c r="C1241" s="417">
        <v>1.2199643099999999</v>
      </c>
      <c r="D1241" s="418">
        <v>0.64065939400000005</v>
      </c>
      <c r="E1241" s="419">
        <v>3.5565457903953401</v>
      </c>
      <c r="F1241" s="417">
        <v>0.23387026999999999</v>
      </c>
      <c r="G1241" s="418">
        <v>0.1700949195</v>
      </c>
      <c r="H1241" s="419">
        <v>0.87987599963125251</v>
      </c>
      <c r="I1241" s="417">
        <v>0.1409368</v>
      </c>
      <c r="J1241" s="418">
        <v>1.3194740330000001</v>
      </c>
      <c r="K1241" s="419">
        <v>4.0595436638300333</v>
      </c>
      <c r="L1241" s="420"/>
      <c r="M1241" s="421"/>
      <c r="N1241" s="419">
        <v>7.316289744977938E-3</v>
      </c>
      <c r="O1241" s="417">
        <v>2.4902489999999999E-2</v>
      </c>
      <c r="P1241" s="418">
        <v>4.4889488499999998E-2</v>
      </c>
      <c r="Q1241" s="419">
        <v>0.26152733421002183</v>
      </c>
      <c r="R1241" s="425"/>
      <c r="S1241" s="426"/>
      <c r="T1241" s="419">
        <v>780.21131820363348</v>
      </c>
      <c r="U1241" s="417">
        <v>6.1297467071935155E-4</v>
      </c>
      <c r="V1241" s="418">
        <v>8.5430352921310362E-4</v>
      </c>
      <c r="W1241" s="419">
        <v>2.7756796666069607E-3</v>
      </c>
      <c r="X1241" s="417">
        <v>7.2521479229989872E-4</v>
      </c>
      <c r="Y1241" s="418">
        <v>1.0107279635258358E-3</v>
      </c>
      <c r="Z1241" s="419">
        <v>3.9493829341870589E-3</v>
      </c>
      <c r="AA1241" s="417">
        <v>2.8769625E-3</v>
      </c>
      <c r="AB1241" s="418">
        <v>3.5197680800000001E-3</v>
      </c>
      <c r="AC1241" s="419">
        <v>3.108583232621864E-2</v>
      </c>
      <c r="AD1241" s="417">
        <v>8.1850209999999996E-4</v>
      </c>
      <c r="AE1241" s="418">
        <v>6.0887742999999998E-4</v>
      </c>
      <c r="AF1241" s="419">
        <v>5.788714400803481E-3</v>
      </c>
      <c r="AG1241" s="417">
        <v>4.6780633999999998E-3</v>
      </c>
      <c r="AH1241" s="418">
        <v>2.6839836150000002E-3</v>
      </c>
      <c r="AI1241" s="419">
        <v>6.8498125782122778E-3</v>
      </c>
      <c r="AJ1241" s="417">
        <v>2.1050660000000001E-3</v>
      </c>
      <c r="AK1241" s="418">
        <v>1.3227889E-3</v>
      </c>
      <c r="AL1241" s="419">
        <v>2.5507357118828475E-3</v>
      </c>
      <c r="AM1241" s="417">
        <v>9.0285911999999999E-3</v>
      </c>
      <c r="AN1241" s="418">
        <v>1.0027206150000001E-2</v>
      </c>
      <c r="AO1241" s="419">
        <v>6.8385244436744222E-2</v>
      </c>
      <c r="AP1241" s="417">
        <v>1.9201920000000001E-2</v>
      </c>
      <c r="AQ1241" s="418">
        <v>4.3619361500000002E-2</v>
      </c>
      <c r="AR1241" s="440">
        <v>4.3619361500000002E-2</v>
      </c>
      <c r="AS1241" s="425"/>
      <c r="AT1241" s="426"/>
      <c r="AU1241" s="426"/>
    </row>
    <row r="1242" spans="1:47" x14ac:dyDescent="0.2">
      <c r="A1242" s="231">
        <v>2005</v>
      </c>
      <c r="B1242" s="232">
        <v>38</v>
      </c>
      <c r="C1242" s="417">
        <v>1.2199643099999999</v>
      </c>
      <c r="D1242" s="418">
        <v>0.64065939400000005</v>
      </c>
      <c r="E1242" s="419">
        <v>3.5565457903953401</v>
      </c>
      <c r="F1242" s="417">
        <v>0.23387026999999999</v>
      </c>
      <c r="G1242" s="418">
        <v>0.1700949195</v>
      </c>
      <c r="H1242" s="419">
        <v>0.87987599963125251</v>
      </c>
      <c r="I1242" s="417">
        <v>0.1409368</v>
      </c>
      <c r="J1242" s="418">
        <v>1.3194740330000001</v>
      </c>
      <c r="K1242" s="419">
        <v>4.0595436638300333</v>
      </c>
      <c r="L1242" s="420"/>
      <c r="M1242" s="421"/>
      <c r="N1242" s="419">
        <v>7.316289744977938E-3</v>
      </c>
      <c r="O1242" s="417">
        <v>2.4902489999999999E-2</v>
      </c>
      <c r="P1242" s="418">
        <v>4.4889488499999998E-2</v>
      </c>
      <c r="Q1242" s="419">
        <v>0.26152733421002183</v>
      </c>
      <c r="R1242" s="425"/>
      <c r="S1242" s="426"/>
      <c r="T1242" s="419">
        <v>780.21131820363348</v>
      </c>
      <c r="U1242" s="417">
        <v>6.1297467071935155E-4</v>
      </c>
      <c r="V1242" s="418">
        <v>8.5430352921310362E-4</v>
      </c>
      <c r="W1242" s="419">
        <v>2.7756796666069607E-3</v>
      </c>
      <c r="X1242" s="417">
        <v>7.2521479229989872E-4</v>
      </c>
      <c r="Y1242" s="418">
        <v>1.0107279635258358E-3</v>
      </c>
      <c r="Z1242" s="419">
        <v>3.9493829341870589E-3</v>
      </c>
      <c r="AA1242" s="417">
        <v>2.8769625E-3</v>
      </c>
      <c r="AB1242" s="418">
        <v>3.5197680800000001E-3</v>
      </c>
      <c r="AC1242" s="419">
        <v>3.108583232621864E-2</v>
      </c>
      <c r="AD1242" s="417">
        <v>8.1850209999999996E-4</v>
      </c>
      <c r="AE1242" s="418">
        <v>6.0887742999999998E-4</v>
      </c>
      <c r="AF1242" s="419">
        <v>5.788714400803481E-3</v>
      </c>
      <c r="AG1242" s="417">
        <v>4.6780633999999998E-3</v>
      </c>
      <c r="AH1242" s="418">
        <v>2.6839836150000002E-3</v>
      </c>
      <c r="AI1242" s="419">
        <v>6.8498125782122778E-3</v>
      </c>
      <c r="AJ1242" s="417">
        <v>2.1050660000000001E-3</v>
      </c>
      <c r="AK1242" s="418">
        <v>1.3227889E-3</v>
      </c>
      <c r="AL1242" s="419">
        <v>2.5507357118828475E-3</v>
      </c>
      <c r="AM1242" s="417">
        <v>9.0285911999999999E-3</v>
      </c>
      <c r="AN1242" s="418">
        <v>1.0027206150000001E-2</v>
      </c>
      <c r="AO1242" s="419">
        <v>6.8385244436744222E-2</v>
      </c>
      <c r="AP1242" s="417">
        <v>1.9201920000000001E-2</v>
      </c>
      <c r="AQ1242" s="418">
        <v>4.3619361500000002E-2</v>
      </c>
      <c r="AR1242" s="440">
        <v>4.3619361500000002E-2</v>
      </c>
      <c r="AS1242" s="425"/>
      <c r="AT1242" s="426"/>
      <c r="AU1242" s="426"/>
    </row>
    <row r="1243" spans="1:47" x14ac:dyDescent="0.2">
      <c r="A1243" s="231">
        <v>2005</v>
      </c>
      <c r="B1243" s="232">
        <v>39</v>
      </c>
      <c r="C1243" s="417">
        <v>1.2199643099999999</v>
      </c>
      <c r="D1243" s="418">
        <v>0.64065939400000005</v>
      </c>
      <c r="E1243" s="419">
        <v>3.5565457903953401</v>
      </c>
      <c r="F1243" s="417">
        <v>0.23387026999999999</v>
      </c>
      <c r="G1243" s="418">
        <v>0.1700949195</v>
      </c>
      <c r="H1243" s="419">
        <v>0.87987599963125251</v>
      </c>
      <c r="I1243" s="417">
        <v>0.1409368</v>
      </c>
      <c r="J1243" s="418">
        <v>1.3194740330000001</v>
      </c>
      <c r="K1243" s="419">
        <v>4.0595436638300333</v>
      </c>
      <c r="L1243" s="420"/>
      <c r="M1243" s="421"/>
      <c r="N1243" s="419">
        <v>7.316289744977938E-3</v>
      </c>
      <c r="O1243" s="417">
        <v>2.4902489999999999E-2</v>
      </c>
      <c r="P1243" s="418">
        <v>4.4889488499999998E-2</v>
      </c>
      <c r="Q1243" s="419">
        <v>0.26152733421002183</v>
      </c>
      <c r="R1243" s="425"/>
      <c r="S1243" s="426"/>
      <c r="T1243" s="419">
        <v>780.21131820363348</v>
      </c>
      <c r="U1243" s="417">
        <v>6.1297467071935155E-4</v>
      </c>
      <c r="V1243" s="418">
        <v>8.5430352921310362E-4</v>
      </c>
      <c r="W1243" s="419">
        <v>2.7756796666069607E-3</v>
      </c>
      <c r="X1243" s="417">
        <v>7.2521479229989872E-4</v>
      </c>
      <c r="Y1243" s="418">
        <v>1.0107279635258358E-3</v>
      </c>
      <c r="Z1243" s="419">
        <v>3.9493829341870589E-3</v>
      </c>
      <c r="AA1243" s="417">
        <v>2.8769625E-3</v>
      </c>
      <c r="AB1243" s="418">
        <v>3.5197680800000001E-3</v>
      </c>
      <c r="AC1243" s="419">
        <v>3.108583232621864E-2</v>
      </c>
      <c r="AD1243" s="417">
        <v>8.1850209999999996E-4</v>
      </c>
      <c r="AE1243" s="418">
        <v>6.0887742999999998E-4</v>
      </c>
      <c r="AF1243" s="419">
        <v>5.788714400803481E-3</v>
      </c>
      <c r="AG1243" s="417">
        <v>4.6780633999999998E-3</v>
      </c>
      <c r="AH1243" s="418">
        <v>2.6839836150000002E-3</v>
      </c>
      <c r="AI1243" s="419">
        <v>6.8498125782122778E-3</v>
      </c>
      <c r="AJ1243" s="417">
        <v>2.1050660000000001E-3</v>
      </c>
      <c r="AK1243" s="418">
        <v>1.3227889E-3</v>
      </c>
      <c r="AL1243" s="419">
        <v>2.5507357118828475E-3</v>
      </c>
      <c r="AM1243" s="417">
        <v>9.0285911999999999E-3</v>
      </c>
      <c r="AN1243" s="418">
        <v>1.0027206150000001E-2</v>
      </c>
      <c r="AO1243" s="419">
        <v>6.8385244436744222E-2</v>
      </c>
      <c r="AP1243" s="417">
        <v>1.9201920000000001E-2</v>
      </c>
      <c r="AQ1243" s="418">
        <v>4.3619361500000002E-2</v>
      </c>
      <c r="AR1243" s="440">
        <v>4.3619361500000002E-2</v>
      </c>
      <c r="AS1243" s="425"/>
      <c r="AT1243" s="426"/>
      <c r="AU1243" s="426"/>
    </row>
    <row r="1244" spans="1:47" ht="13.5" thickBot="1" x14ac:dyDescent="0.25">
      <c r="A1244" s="233">
        <v>2005</v>
      </c>
      <c r="B1244" s="234">
        <v>40</v>
      </c>
      <c r="C1244" s="428">
        <v>1.2199643099999999</v>
      </c>
      <c r="D1244" s="429">
        <v>0.64065939400000005</v>
      </c>
      <c r="E1244" s="430">
        <v>3.5565457903953401</v>
      </c>
      <c r="F1244" s="428">
        <v>0.23387026999999999</v>
      </c>
      <c r="G1244" s="429">
        <v>0.1700949195</v>
      </c>
      <c r="H1244" s="430">
        <v>0.87987599963125251</v>
      </c>
      <c r="I1244" s="428">
        <v>0.1409368</v>
      </c>
      <c r="J1244" s="429">
        <v>1.3194740330000001</v>
      </c>
      <c r="K1244" s="430">
        <v>4.0595436638300333</v>
      </c>
      <c r="L1244" s="431"/>
      <c r="M1244" s="432"/>
      <c r="N1244" s="430">
        <v>7.316289744977938E-3</v>
      </c>
      <c r="O1244" s="428">
        <v>2.4902489999999999E-2</v>
      </c>
      <c r="P1244" s="429">
        <v>4.4889488499999998E-2</v>
      </c>
      <c r="Q1244" s="430">
        <v>0.26152733421002183</v>
      </c>
      <c r="R1244" s="433"/>
      <c r="S1244" s="434"/>
      <c r="T1244" s="430">
        <v>780.21131820363348</v>
      </c>
      <c r="U1244" s="428">
        <v>6.1297467071935155E-4</v>
      </c>
      <c r="V1244" s="429">
        <v>8.5430352921310362E-4</v>
      </c>
      <c r="W1244" s="430">
        <v>2.7756796666069607E-3</v>
      </c>
      <c r="X1244" s="428">
        <v>7.2521479229989872E-4</v>
      </c>
      <c r="Y1244" s="429">
        <v>1.0107279635258358E-3</v>
      </c>
      <c r="Z1244" s="430">
        <v>3.9493829341870589E-3</v>
      </c>
      <c r="AA1244" s="428">
        <v>2.8769625E-3</v>
      </c>
      <c r="AB1244" s="429">
        <v>3.5197680800000001E-3</v>
      </c>
      <c r="AC1244" s="430">
        <v>3.108583232621864E-2</v>
      </c>
      <c r="AD1244" s="428">
        <v>8.1850209999999996E-4</v>
      </c>
      <c r="AE1244" s="429">
        <v>6.0887742999999998E-4</v>
      </c>
      <c r="AF1244" s="430">
        <v>5.788714400803481E-3</v>
      </c>
      <c r="AG1244" s="428">
        <v>4.6780633999999998E-3</v>
      </c>
      <c r="AH1244" s="429">
        <v>2.6839836150000002E-3</v>
      </c>
      <c r="AI1244" s="430">
        <v>6.8498125782122778E-3</v>
      </c>
      <c r="AJ1244" s="428">
        <v>2.1050660000000001E-3</v>
      </c>
      <c r="AK1244" s="429">
        <v>1.3227889E-3</v>
      </c>
      <c r="AL1244" s="430">
        <v>2.5507357118828475E-3</v>
      </c>
      <c r="AM1244" s="428">
        <v>9.0285911999999999E-3</v>
      </c>
      <c r="AN1244" s="429">
        <v>1.0027206150000001E-2</v>
      </c>
      <c r="AO1244" s="430">
        <v>6.8385244436744222E-2</v>
      </c>
      <c r="AP1244" s="428">
        <v>1.9201920000000001E-2</v>
      </c>
      <c r="AQ1244" s="429">
        <v>4.3619361500000002E-2</v>
      </c>
      <c r="AR1244" s="441">
        <v>4.3619361500000002E-2</v>
      </c>
      <c r="AS1244" s="433"/>
      <c r="AT1244" s="434"/>
      <c r="AU1244" s="434"/>
    </row>
    <row r="1245" spans="1:47" x14ac:dyDescent="0.2">
      <c r="A1245" s="229">
        <v>2006</v>
      </c>
      <c r="B1245" s="230">
        <v>1</v>
      </c>
      <c r="C1245" s="409">
        <v>0.42613383999999999</v>
      </c>
      <c r="D1245" s="410">
        <v>0.51081753149999998</v>
      </c>
      <c r="E1245" s="436">
        <v>1.49092056756293</v>
      </c>
      <c r="F1245" s="409">
        <v>5.0789630000000002E-2</v>
      </c>
      <c r="G1245" s="410">
        <v>8.2715894999999998E-2</v>
      </c>
      <c r="H1245" s="436">
        <v>0.3668314569390661</v>
      </c>
      <c r="I1245" s="409">
        <v>4.803031E-2</v>
      </c>
      <c r="J1245" s="410">
        <v>1.2615060215</v>
      </c>
      <c r="K1245" s="436">
        <v>3.8049692855006114</v>
      </c>
      <c r="L1245" s="412"/>
      <c r="M1245" s="413"/>
      <c r="N1245" s="436">
        <v>6.9364762914484639E-3</v>
      </c>
      <c r="O1245" s="409">
        <v>1.8701869999999999E-2</v>
      </c>
      <c r="P1245" s="410">
        <v>4.9229922500000002E-2</v>
      </c>
      <c r="Q1245" s="436">
        <v>0.18406510592847378</v>
      </c>
      <c r="R1245" s="414"/>
      <c r="S1245" s="415"/>
      <c r="T1245" s="436">
        <v>778.67532389782002</v>
      </c>
      <c r="U1245" s="409">
        <v>6.1297467071935155E-4</v>
      </c>
      <c r="V1245" s="410">
        <v>8.5430352921310362E-4</v>
      </c>
      <c r="W1245" s="436">
        <v>2.9756783159211125E-3</v>
      </c>
      <c r="X1245" s="409">
        <v>7.2521479229989872E-4</v>
      </c>
      <c r="Y1245" s="410">
        <v>1.0107279635258358E-3</v>
      </c>
      <c r="Z1245" s="436">
        <v>2.9902781253222056E-3</v>
      </c>
      <c r="AA1245" s="409">
        <v>6.2477669999999998E-4</v>
      </c>
      <c r="AB1245" s="410">
        <v>2.2648343600000002E-3</v>
      </c>
      <c r="AC1245" s="436">
        <v>1.2960061214883148E-2</v>
      </c>
      <c r="AD1245" s="409">
        <v>1.7793139999999999E-4</v>
      </c>
      <c r="AE1245" s="410">
        <v>3.0115152500000001E-4</v>
      </c>
      <c r="AF1245" s="436">
        <v>2.4133854506435503E-3</v>
      </c>
      <c r="AG1245" s="409">
        <v>1.0156621999999999E-3</v>
      </c>
      <c r="AH1245" s="410">
        <v>1.02743581E-3</v>
      </c>
      <c r="AI1245" s="436">
        <v>2.8557712768111643E-3</v>
      </c>
      <c r="AJ1245" s="409">
        <v>4.5651820000000001E-4</v>
      </c>
      <c r="AK1245" s="410">
        <v>5.6280207499999997E-4</v>
      </c>
      <c r="AL1245" s="436">
        <v>1.063431387406268E-3</v>
      </c>
      <c r="AM1245" s="409">
        <v>1.9607012000000001E-3</v>
      </c>
      <c r="AN1245" s="410">
        <v>6.2173772600000003E-3</v>
      </c>
      <c r="AO1245" s="436">
        <v>2.8510674747914265E-2</v>
      </c>
      <c r="AP1245" s="409">
        <v>1.220122E-2</v>
      </c>
      <c r="AQ1245" s="410">
        <v>4.7839783499999997E-2</v>
      </c>
      <c r="AR1245" s="439">
        <v>4.7839783499999997E-2</v>
      </c>
      <c r="AS1245" s="414"/>
      <c r="AT1245" s="415"/>
      <c r="AU1245" s="415"/>
    </row>
    <row r="1246" spans="1:47" x14ac:dyDescent="0.2">
      <c r="A1246" s="231">
        <v>2006</v>
      </c>
      <c r="B1246" s="232">
        <v>2</v>
      </c>
      <c r="C1246" s="417">
        <v>0.44960422</v>
      </c>
      <c r="D1246" s="418">
        <v>0.51564050549999996</v>
      </c>
      <c r="E1246" s="437">
        <v>1.4924449151416803</v>
      </c>
      <c r="F1246" s="417">
        <v>5.7710780000000003E-2</v>
      </c>
      <c r="G1246" s="418">
        <v>8.6046528499999997E-2</v>
      </c>
      <c r="H1246" s="437">
        <v>0.36799744305459298</v>
      </c>
      <c r="I1246" s="417">
        <v>5.0150769999999997E-2</v>
      </c>
      <c r="J1246" s="418">
        <v>1.2647686855</v>
      </c>
      <c r="K1246" s="437">
        <v>3.8084918963965659</v>
      </c>
      <c r="L1246" s="420"/>
      <c r="M1246" s="421"/>
      <c r="N1246" s="437">
        <v>6.9400804651329109E-3</v>
      </c>
      <c r="O1246" s="417">
        <v>1.5801579999999999E-2</v>
      </c>
      <c r="P1246" s="418">
        <v>4.3539353500000003E-2</v>
      </c>
      <c r="Q1246" s="437">
        <v>0.18413070119908309</v>
      </c>
      <c r="R1246" s="422"/>
      <c r="S1246" s="423"/>
      <c r="T1246" s="437">
        <v>779.07904415833866</v>
      </c>
      <c r="U1246" s="417">
        <v>6.1297467071935155E-4</v>
      </c>
      <c r="V1246" s="418">
        <v>8.5430352921310362E-4</v>
      </c>
      <c r="W1246" s="437">
        <v>2.9850563230388594E-3</v>
      </c>
      <c r="X1246" s="417">
        <v>7.2521479229989872E-4</v>
      </c>
      <c r="Y1246" s="418">
        <v>1.0107279635258358E-3</v>
      </c>
      <c r="Z1246" s="437">
        <v>3.0019071198573747E-3</v>
      </c>
      <c r="AA1246" s="417">
        <v>7.0871080000000004E-4</v>
      </c>
      <c r="AB1246" s="418">
        <v>2.319054775E-3</v>
      </c>
      <c r="AC1246" s="437">
        <v>1.3001263325574306E-2</v>
      </c>
      <c r="AD1246" s="417">
        <v>2.0149250000000001E-4</v>
      </c>
      <c r="AE1246" s="418">
        <v>3.1306927000000003E-4</v>
      </c>
      <c r="AF1246" s="437">
        <v>2.4210604170249611E-3</v>
      </c>
      <c r="AG1246" s="417">
        <v>1.1528735E-3</v>
      </c>
      <c r="AH1246" s="418">
        <v>1.087577415E-3</v>
      </c>
      <c r="AI1246" s="437">
        <v>2.8648497091642217E-3</v>
      </c>
      <c r="AJ1246" s="417">
        <v>5.1820719999999998E-4</v>
      </c>
      <c r="AK1246" s="418">
        <v>5.9077022499999998E-4</v>
      </c>
      <c r="AL1246" s="437">
        <v>1.0668147370771345E-3</v>
      </c>
      <c r="AM1246" s="417">
        <v>2.2250243E-3</v>
      </c>
      <c r="AN1246" s="418">
        <v>6.3779735650000002E-3</v>
      </c>
      <c r="AO1246" s="437">
        <v>2.8601349551230858E-2</v>
      </c>
      <c r="AP1246" s="417">
        <v>9.3009300000000007E-3</v>
      </c>
      <c r="AQ1246" s="418">
        <v>4.2149214499999997E-2</v>
      </c>
      <c r="AR1246" s="440">
        <v>4.2149214499999997E-2</v>
      </c>
      <c r="AS1246" s="422"/>
      <c r="AT1246" s="423"/>
      <c r="AU1246" s="423"/>
    </row>
    <row r="1247" spans="1:47" x14ac:dyDescent="0.2">
      <c r="A1247" s="231">
        <v>2006</v>
      </c>
      <c r="B1247" s="232">
        <v>3</v>
      </c>
      <c r="C1247" s="417">
        <v>0.47736748000000001</v>
      </c>
      <c r="D1247" s="418">
        <v>0.52139176899999995</v>
      </c>
      <c r="E1247" s="437">
        <v>1.4957595716188636</v>
      </c>
      <c r="F1247" s="417">
        <v>6.5412780000000004E-2</v>
      </c>
      <c r="G1247" s="418">
        <v>8.9836715499999997E-2</v>
      </c>
      <c r="H1247" s="437">
        <v>0.37057457138382444</v>
      </c>
      <c r="I1247" s="417">
        <v>5.246576E-2</v>
      </c>
      <c r="J1247" s="418">
        <v>1.268446948</v>
      </c>
      <c r="K1247" s="437">
        <v>3.8156544956420864</v>
      </c>
      <c r="L1247" s="420"/>
      <c r="M1247" s="421"/>
      <c r="N1247" s="437">
        <v>6.9467091296621366E-3</v>
      </c>
      <c r="O1247" s="417">
        <v>1.5801579999999999E-2</v>
      </c>
      <c r="P1247" s="418">
        <v>4.3539353500000003E-2</v>
      </c>
      <c r="Q1247" s="437">
        <v>0.18425454792218038</v>
      </c>
      <c r="R1247" s="422"/>
      <c r="S1247" s="423"/>
      <c r="T1247" s="437">
        <v>779.82294329314516</v>
      </c>
      <c r="U1247" s="417">
        <v>6.1297467071935155E-4</v>
      </c>
      <c r="V1247" s="418">
        <v>8.5430352921310362E-4</v>
      </c>
      <c r="W1247" s="437">
        <v>3.0058842141641104E-3</v>
      </c>
      <c r="X1247" s="417">
        <v>7.2521479229989872E-4</v>
      </c>
      <c r="Y1247" s="418">
        <v>1.0107279635258358E-3</v>
      </c>
      <c r="Z1247" s="437">
        <v>3.0276281124116625E-3</v>
      </c>
      <c r="AA1247" s="417">
        <v>8.0461379999999998E-4</v>
      </c>
      <c r="AB1247" s="418">
        <v>2.3819656800000001E-3</v>
      </c>
      <c r="AC1247" s="437">
        <v>1.3092349820106286E-2</v>
      </c>
      <c r="AD1247" s="417">
        <v>2.2928949999999999E-4</v>
      </c>
      <c r="AE1247" s="418">
        <v>3.2652936999999998E-4</v>
      </c>
      <c r="AF1247" s="437">
        <v>2.4380177290801355E-3</v>
      </c>
      <c r="AG1247" s="417">
        <v>1.3087875E-3</v>
      </c>
      <c r="AH1247" s="418">
        <v>1.154902265E-3</v>
      </c>
      <c r="AI1247" s="437">
        <v>2.8849158235839229E-3</v>
      </c>
      <c r="AJ1247" s="417">
        <v>5.8928810000000002E-4</v>
      </c>
      <c r="AK1247" s="418">
        <v>6.2256015500000001E-4</v>
      </c>
      <c r="AL1247" s="437">
        <v>1.0742845661090208E-3</v>
      </c>
      <c r="AM1247" s="417">
        <v>2.5262506000000001E-3</v>
      </c>
      <c r="AN1247" s="418">
        <v>6.5636271400000001E-3</v>
      </c>
      <c r="AO1247" s="437">
        <v>2.8801655582256343E-2</v>
      </c>
      <c r="AP1247" s="417">
        <v>9.3009300000000007E-3</v>
      </c>
      <c r="AQ1247" s="418">
        <v>4.2149214499999997E-2</v>
      </c>
      <c r="AR1247" s="440">
        <v>4.2149214499999997E-2</v>
      </c>
      <c r="AS1247" s="422"/>
      <c r="AT1247" s="423"/>
      <c r="AU1247" s="423"/>
    </row>
    <row r="1248" spans="1:47" x14ac:dyDescent="0.2">
      <c r="A1248" s="231">
        <v>2006</v>
      </c>
      <c r="B1248" s="232">
        <v>4</v>
      </c>
      <c r="C1248" s="417">
        <v>0.50511322999999997</v>
      </c>
      <c r="D1248" s="418">
        <v>0.52684207900000002</v>
      </c>
      <c r="E1248" s="437">
        <v>1.4961218905600517</v>
      </c>
      <c r="F1248" s="417">
        <v>7.303888E-2</v>
      </c>
      <c r="G1248" s="418">
        <v>9.3438584000000005E-2</v>
      </c>
      <c r="H1248" s="437">
        <v>0.37083760949654698</v>
      </c>
      <c r="I1248" s="417">
        <v>5.4646529999999999E-2</v>
      </c>
      <c r="J1248" s="418">
        <v>1.271834313</v>
      </c>
      <c r="K1248" s="437">
        <v>3.8167352883304022</v>
      </c>
      <c r="L1248" s="420"/>
      <c r="M1248" s="421"/>
      <c r="N1248" s="437">
        <v>6.9481440764722242E-3</v>
      </c>
      <c r="O1248" s="417">
        <v>1.5801579999999999E-2</v>
      </c>
      <c r="P1248" s="418">
        <v>4.3539353500000003E-2</v>
      </c>
      <c r="Q1248" s="437">
        <v>0.18427940823839753</v>
      </c>
      <c r="R1248" s="422"/>
      <c r="S1248" s="423"/>
      <c r="T1248" s="437">
        <v>779.98303517186525</v>
      </c>
      <c r="U1248" s="417">
        <v>6.1297467071935155E-4</v>
      </c>
      <c r="V1248" s="418">
        <v>8.5430352921310362E-4</v>
      </c>
      <c r="W1248" s="437">
        <v>3.0079490045026988E-3</v>
      </c>
      <c r="X1248" s="417">
        <v>7.2521479229989872E-4</v>
      </c>
      <c r="Y1248" s="418">
        <v>1.0107279635258358E-3</v>
      </c>
      <c r="Z1248" s="437">
        <v>3.030245045869791E-3</v>
      </c>
      <c r="AA1248" s="417">
        <v>8.9846700000000002E-4</v>
      </c>
      <c r="AB1248" s="418">
        <v>2.441059255E-3</v>
      </c>
      <c r="AC1248" s="437">
        <v>1.3101632506578071E-2</v>
      </c>
      <c r="AD1248" s="417">
        <v>2.5632319999999999E-4</v>
      </c>
      <c r="AE1248" s="418">
        <v>3.3899736999999999E-4</v>
      </c>
      <c r="AF1248" s="437">
        <v>2.439743712286994E-3</v>
      </c>
      <c r="AG1248" s="417">
        <v>1.4615210999999999E-3</v>
      </c>
      <c r="AH1248" s="418">
        <v>1.2192976900000001E-3</v>
      </c>
      <c r="AI1248" s="437">
        <v>2.8869612765687149E-3</v>
      </c>
      <c r="AJ1248" s="417">
        <v>6.5723820000000005E-4</v>
      </c>
      <c r="AK1248" s="418">
        <v>6.5261018000000001E-4</v>
      </c>
      <c r="AL1248" s="437">
        <v>1.0750479335979227E-3</v>
      </c>
      <c r="AM1248" s="417">
        <v>2.8206435E-3</v>
      </c>
      <c r="AN1248" s="418">
        <v>6.7385861499999998E-3</v>
      </c>
      <c r="AO1248" s="437">
        <v>2.8822066168514331E-2</v>
      </c>
      <c r="AP1248" s="417">
        <v>9.3009300000000007E-3</v>
      </c>
      <c r="AQ1248" s="418">
        <v>4.2149214499999997E-2</v>
      </c>
      <c r="AR1248" s="440">
        <v>4.2149214499999997E-2</v>
      </c>
      <c r="AS1248" s="422"/>
      <c r="AT1248" s="423"/>
      <c r="AU1248" s="423"/>
    </row>
    <row r="1249" spans="1:47" x14ac:dyDescent="0.2">
      <c r="A1249" s="231">
        <v>2006</v>
      </c>
      <c r="B1249" s="232">
        <v>5</v>
      </c>
      <c r="C1249" s="417">
        <v>0.53287054</v>
      </c>
      <c r="D1249" s="418">
        <v>0.53210710449999998</v>
      </c>
      <c r="E1249" s="437">
        <v>3.5912080217339311</v>
      </c>
      <c r="F1249" s="417">
        <v>8.0646969999999998E-2</v>
      </c>
      <c r="G1249" s="418">
        <v>9.6856531499999995E-2</v>
      </c>
      <c r="H1249" s="437">
        <v>0.81956091339641746</v>
      </c>
      <c r="I1249" s="417">
        <v>5.6864020000000001E-2</v>
      </c>
      <c r="J1249" s="418">
        <v>1.274980649</v>
      </c>
      <c r="K1249" s="437">
        <v>3.8105934281161682</v>
      </c>
      <c r="L1249" s="420"/>
      <c r="M1249" s="421"/>
      <c r="N1249" s="437">
        <v>6.943915061757319E-3</v>
      </c>
      <c r="O1249" s="417">
        <v>1.5801579999999999E-2</v>
      </c>
      <c r="P1249" s="418">
        <v>4.3539353500000003E-2</v>
      </c>
      <c r="Q1249" s="437">
        <v>0.26841109472264596</v>
      </c>
      <c r="R1249" s="422"/>
      <c r="S1249" s="423"/>
      <c r="T1249" s="437">
        <v>779.50766254146333</v>
      </c>
      <c r="U1249" s="417">
        <v>6.1297467071935155E-4</v>
      </c>
      <c r="V1249" s="418">
        <v>8.5430352921310362E-4</v>
      </c>
      <c r="W1249" s="437">
        <v>2.6554573593612369E-3</v>
      </c>
      <c r="X1249" s="417">
        <v>7.2521479229989872E-4</v>
      </c>
      <c r="Y1249" s="418">
        <v>1.0107279635258358E-3</v>
      </c>
      <c r="Z1249" s="437">
        <v>3.0186177447706708E-3</v>
      </c>
      <c r="AA1249" s="417">
        <v>9.9177279999999998E-4</v>
      </c>
      <c r="AB1249" s="418">
        <v>2.49675505E-3</v>
      </c>
      <c r="AC1249" s="437">
        <v>2.8954951326248125E-2</v>
      </c>
      <c r="AD1249" s="417">
        <v>2.8235679999999999E-4</v>
      </c>
      <c r="AE1249" s="418">
        <v>3.5143317500000001E-4</v>
      </c>
      <c r="AF1249" s="437">
        <v>5.3919023987265028E-3</v>
      </c>
      <c r="AG1249" s="417">
        <v>1.6125721000000001E-3</v>
      </c>
      <c r="AH1249" s="418">
        <v>1.2809398999999999E-3</v>
      </c>
      <c r="AI1249" s="437">
        <v>6.3802664493222147E-3</v>
      </c>
      <c r="AJ1249" s="417">
        <v>7.2563650000000005E-4</v>
      </c>
      <c r="AK1249" s="418">
        <v>6.8152166999999996E-4</v>
      </c>
      <c r="AL1249" s="437">
        <v>2.37588710017907E-3</v>
      </c>
      <c r="AM1249" s="417">
        <v>3.1115749000000001E-3</v>
      </c>
      <c r="AN1249" s="418">
        <v>6.9041161199999996E-3</v>
      </c>
      <c r="AO1249" s="437">
        <v>6.3697574145643143E-2</v>
      </c>
      <c r="AP1249" s="417">
        <v>9.3009300000000007E-3</v>
      </c>
      <c r="AQ1249" s="418">
        <v>4.2149214499999997E-2</v>
      </c>
      <c r="AR1249" s="440">
        <v>4.2149214499999997E-2</v>
      </c>
      <c r="AS1249" s="422"/>
      <c r="AT1249" s="423"/>
      <c r="AU1249" s="423"/>
    </row>
    <row r="1250" spans="1:47" x14ac:dyDescent="0.2">
      <c r="A1250" s="231">
        <v>2006</v>
      </c>
      <c r="B1250" s="232">
        <v>6</v>
      </c>
      <c r="C1250" s="417">
        <v>0.56072339999999998</v>
      </c>
      <c r="D1250" s="418">
        <v>0.53712963150000004</v>
      </c>
      <c r="E1250" s="437">
        <v>3.5943261594908118</v>
      </c>
      <c r="F1250" s="417">
        <v>8.7979160000000001E-2</v>
      </c>
      <c r="G1250" s="418">
        <v>0.10013293299999999</v>
      </c>
      <c r="H1250" s="437">
        <v>0.82196542378905124</v>
      </c>
      <c r="I1250" s="417">
        <v>5.8884470000000001E-2</v>
      </c>
      <c r="J1250" s="418">
        <v>1.2778591735</v>
      </c>
      <c r="K1250" s="437">
        <v>3.8171970835786659</v>
      </c>
      <c r="L1250" s="420"/>
      <c r="M1250" s="421"/>
      <c r="N1250" s="437">
        <v>6.9499592920257694E-3</v>
      </c>
      <c r="O1250" s="417">
        <v>1.5801579999999999E-2</v>
      </c>
      <c r="P1250" s="418">
        <v>4.3539353500000003E-2</v>
      </c>
      <c r="Q1250" s="437">
        <v>0.26853143812633656</v>
      </c>
      <c r="R1250" s="422"/>
      <c r="S1250" s="423"/>
      <c r="T1250" s="437">
        <v>780.18800012330257</v>
      </c>
      <c r="U1250" s="417">
        <v>6.1297467071935155E-4</v>
      </c>
      <c r="V1250" s="418">
        <v>8.5430352921310362E-4</v>
      </c>
      <c r="W1250" s="437">
        <v>2.6632006446443827E-3</v>
      </c>
      <c r="X1250" s="417">
        <v>7.2521479229989872E-4</v>
      </c>
      <c r="Y1250" s="418">
        <v>1.0107279635258358E-3</v>
      </c>
      <c r="Z1250" s="437">
        <v>3.0424764332820523E-3</v>
      </c>
      <c r="AA1250" s="417">
        <v>1.0828425E-3</v>
      </c>
      <c r="AB1250" s="418">
        <v>2.5499175899999999E-3</v>
      </c>
      <c r="AC1250" s="437">
        <v>2.9039938233711687E-2</v>
      </c>
      <c r="AD1250" s="417">
        <v>3.0741999999999998E-4</v>
      </c>
      <c r="AE1250" s="418">
        <v>3.6283029E-4</v>
      </c>
      <c r="AF1250" s="437">
        <v>5.4077340482895269E-3</v>
      </c>
      <c r="AG1250" s="417">
        <v>1.7603419E-3</v>
      </c>
      <c r="AH1250" s="418">
        <v>1.3403932650000001E-3</v>
      </c>
      <c r="AI1250" s="437">
        <v>6.3990029553238088E-3</v>
      </c>
      <c r="AJ1250" s="417">
        <v>7.9243599999999999E-4</v>
      </c>
      <c r="AK1250" s="418">
        <v>7.0947187999999999E-4</v>
      </c>
      <c r="AL1250" s="437">
        <v>2.3828598511872927E-3</v>
      </c>
      <c r="AM1250" s="417">
        <v>3.3976729999999999E-3</v>
      </c>
      <c r="AN1250" s="418">
        <v>7.06146572E-3</v>
      </c>
      <c r="AO1250" s="437">
        <v>6.3884546269670439E-2</v>
      </c>
      <c r="AP1250" s="417">
        <v>9.3009300000000007E-3</v>
      </c>
      <c r="AQ1250" s="418">
        <v>4.2149214499999997E-2</v>
      </c>
      <c r="AR1250" s="440">
        <v>4.2149214499999997E-2</v>
      </c>
      <c r="AS1250" s="422"/>
      <c r="AT1250" s="423"/>
      <c r="AU1250" s="423"/>
    </row>
    <row r="1251" spans="1:47" x14ac:dyDescent="0.2">
      <c r="A1251" s="231">
        <v>2006</v>
      </c>
      <c r="B1251" s="232">
        <v>7</v>
      </c>
      <c r="C1251" s="417">
        <v>0.58890898999999997</v>
      </c>
      <c r="D1251" s="418">
        <v>0.54203160849999998</v>
      </c>
      <c r="E1251" s="437">
        <v>3.5963216242010083</v>
      </c>
      <c r="F1251" s="417">
        <v>9.5432039999999996E-2</v>
      </c>
      <c r="G1251" s="418">
        <v>0.10329187500000001</v>
      </c>
      <c r="H1251" s="437">
        <v>0.82353687954102284</v>
      </c>
      <c r="I1251" s="417">
        <v>6.0817959999999997E-2</v>
      </c>
      <c r="J1251" s="418">
        <v>1.2805672720000001</v>
      </c>
      <c r="K1251" s="437">
        <v>3.8212208290860361</v>
      </c>
      <c r="L1251" s="420"/>
      <c r="M1251" s="421"/>
      <c r="N1251" s="437">
        <v>6.9532976628017941E-3</v>
      </c>
      <c r="O1251" s="417">
        <v>1.5801579999999999E-2</v>
      </c>
      <c r="P1251" s="418">
        <v>4.3539353500000003E-2</v>
      </c>
      <c r="Q1251" s="437">
        <v>0.26859633241537573</v>
      </c>
      <c r="R1251" s="422"/>
      <c r="S1251" s="423"/>
      <c r="T1251" s="437">
        <v>780.56215799123993</v>
      </c>
      <c r="U1251" s="417">
        <v>6.1297467071935155E-4</v>
      </c>
      <c r="V1251" s="418">
        <v>8.5430352921310362E-4</v>
      </c>
      <c r="W1251" s="437">
        <v>2.6682866235781138E-3</v>
      </c>
      <c r="X1251" s="417">
        <v>7.2521479229989872E-4</v>
      </c>
      <c r="Y1251" s="418">
        <v>1.0107279635258358E-3</v>
      </c>
      <c r="Z1251" s="437">
        <v>3.0580466144459885E-3</v>
      </c>
      <c r="AA1251" s="417">
        <v>1.1723648E-3</v>
      </c>
      <c r="AB1251" s="418">
        <v>2.600130115E-3</v>
      </c>
      <c r="AC1251" s="437">
        <v>2.9095392492285165E-2</v>
      </c>
      <c r="AD1251" s="417">
        <v>3.3419249999999998E-4</v>
      </c>
      <c r="AE1251" s="418">
        <v>3.74148715E-4</v>
      </c>
      <c r="AF1251" s="437">
        <v>5.4180642121704212E-3</v>
      </c>
      <c r="AG1251" s="417">
        <v>1.9068009E-3</v>
      </c>
      <c r="AH1251" s="418">
        <v>1.3981556000000001E-3</v>
      </c>
      <c r="AI1251" s="437">
        <v>6.4112154646818933E-3</v>
      </c>
      <c r="AJ1251" s="417">
        <v>8.5815619999999996E-4</v>
      </c>
      <c r="AK1251" s="418">
        <v>7.3616225500000001E-4</v>
      </c>
      <c r="AL1251" s="437">
        <v>2.3874101902489325E-3</v>
      </c>
      <c r="AM1251" s="417">
        <v>3.6804402000000002E-3</v>
      </c>
      <c r="AN1251" s="418">
        <v>7.2111285549999998E-3</v>
      </c>
      <c r="AO1251" s="437">
        <v>6.4006512798968671E-2</v>
      </c>
      <c r="AP1251" s="417">
        <v>9.3009300000000007E-3</v>
      </c>
      <c r="AQ1251" s="418">
        <v>4.2149214499999997E-2</v>
      </c>
      <c r="AR1251" s="440">
        <v>4.2149214499999997E-2</v>
      </c>
      <c r="AS1251" s="422"/>
      <c r="AT1251" s="423"/>
      <c r="AU1251" s="423"/>
    </row>
    <row r="1252" spans="1:47" x14ac:dyDescent="0.2">
      <c r="A1252" s="231">
        <v>2006</v>
      </c>
      <c r="B1252" s="232">
        <v>8</v>
      </c>
      <c r="C1252" s="417">
        <v>0.61731919000000002</v>
      </c>
      <c r="D1252" s="418">
        <v>0.54678129200000003</v>
      </c>
      <c r="E1252" s="437">
        <v>3.5999641519328383</v>
      </c>
      <c r="F1252" s="417">
        <v>0.10261199</v>
      </c>
      <c r="G1252" s="418">
        <v>0.10635935050000001</v>
      </c>
      <c r="H1252" s="437">
        <v>0.82640762481533381</v>
      </c>
      <c r="I1252" s="417">
        <v>6.2738390000000005E-2</v>
      </c>
      <c r="J1252" s="418">
        <v>1.2830125735</v>
      </c>
      <c r="K1252" s="437">
        <v>3.8285829547224797</v>
      </c>
      <c r="L1252" s="420"/>
      <c r="M1252" s="421"/>
      <c r="N1252" s="437">
        <v>6.9594006579321186E-3</v>
      </c>
      <c r="O1252" s="417">
        <v>1.5801579999999999E-2</v>
      </c>
      <c r="P1252" s="418">
        <v>4.3539353500000003E-2</v>
      </c>
      <c r="Q1252" s="437">
        <v>0.26871350440248076</v>
      </c>
      <c r="R1252" s="422"/>
      <c r="S1252" s="423"/>
      <c r="T1252" s="437">
        <v>781.24677426228266</v>
      </c>
      <c r="U1252" s="417">
        <v>6.1297467071935155E-4</v>
      </c>
      <c r="V1252" s="418">
        <v>8.5430352921310362E-4</v>
      </c>
      <c r="W1252" s="437">
        <v>2.6775906258878178E-3</v>
      </c>
      <c r="X1252" s="417">
        <v>7.2521479229989872E-4</v>
      </c>
      <c r="Y1252" s="418">
        <v>1.0107279635258358E-3</v>
      </c>
      <c r="Z1252" s="437">
        <v>3.0865474307738925E-3</v>
      </c>
      <c r="AA1252" s="417">
        <v>1.2619679E-3</v>
      </c>
      <c r="AB1252" s="418">
        <v>2.648404665E-3</v>
      </c>
      <c r="AC1252" s="437">
        <v>2.9196806478524285E-2</v>
      </c>
      <c r="AD1252" s="417">
        <v>3.5883440000000001E-4</v>
      </c>
      <c r="AE1252" s="418">
        <v>3.851096E-4</v>
      </c>
      <c r="AF1252" s="437">
        <v>5.4369479350247643E-3</v>
      </c>
      <c r="AG1252" s="417">
        <v>2.0522101000000001E-3</v>
      </c>
      <c r="AH1252" s="418">
        <v>1.4540077450000001E-3</v>
      </c>
      <c r="AI1252" s="437">
        <v>6.4335689635201601E-3</v>
      </c>
      <c r="AJ1252" s="417">
        <v>9.2377539999999997E-4</v>
      </c>
      <c r="AK1252" s="418">
        <v>7.62221595E-4</v>
      </c>
      <c r="AL1252" s="437">
        <v>2.3957326828786133E-3</v>
      </c>
      <c r="AM1252" s="417">
        <v>3.9608467999999999E-3</v>
      </c>
      <c r="AN1252" s="418">
        <v>7.3549996100000002E-3</v>
      </c>
      <c r="AO1252" s="437">
        <v>6.4229636781045207E-2</v>
      </c>
      <c r="AP1252" s="417">
        <v>9.3009300000000007E-3</v>
      </c>
      <c r="AQ1252" s="418">
        <v>4.2149214499999997E-2</v>
      </c>
      <c r="AR1252" s="440">
        <v>4.2149214499999997E-2</v>
      </c>
      <c r="AS1252" s="422"/>
      <c r="AT1252" s="423"/>
      <c r="AU1252" s="423"/>
    </row>
    <row r="1253" spans="1:47" x14ac:dyDescent="0.2">
      <c r="A1253" s="231">
        <v>2006</v>
      </c>
      <c r="B1253" s="232">
        <v>9</v>
      </c>
      <c r="C1253" s="417">
        <v>0.646038</v>
      </c>
      <c r="D1253" s="418">
        <v>0.55143735049999998</v>
      </c>
      <c r="E1253" s="437">
        <v>3.4736288255004255</v>
      </c>
      <c r="F1253" s="417">
        <v>0.10976285</v>
      </c>
      <c r="G1253" s="418">
        <v>0.1093466875</v>
      </c>
      <c r="H1253" s="437">
        <v>0.80032030735834025</v>
      </c>
      <c r="I1253" s="417">
        <v>6.4461779999999996E-2</v>
      </c>
      <c r="J1253" s="418">
        <v>1.285332014</v>
      </c>
      <c r="K1253" s="437">
        <v>3.8551169672546486</v>
      </c>
      <c r="L1253" s="420"/>
      <c r="M1253" s="421"/>
      <c r="N1253" s="437">
        <v>7.294440542592576E-3</v>
      </c>
      <c r="O1253" s="417">
        <v>1.5801579999999999E-2</v>
      </c>
      <c r="P1253" s="418">
        <v>4.3539353500000003E-2</v>
      </c>
      <c r="Q1253" s="437">
        <v>0.25825398467502958</v>
      </c>
      <c r="R1253" s="422"/>
      <c r="S1253" s="423"/>
      <c r="T1253" s="437">
        <v>777.8808113830994</v>
      </c>
      <c r="U1253" s="417">
        <v>6.1297467071935155E-4</v>
      </c>
      <c r="V1253" s="418">
        <v>8.5430352921310362E-4</v>
      </c>
      <c r="W1253" s="437">
        <v>2.5944866849441253E-3</v>
      </c>
      <c r="X1253" s="417">
        <v>7.2521479229989872E-4</v>
      </c>
      <c r="Y1253" s="418">
        <v>1.0107279635258358E-3</v>
      </c>
      <c r="Z1253" s="437">
        <v>3.1213368344230343E-3</v>
      </c>
      <c r="AA1253" s="417">
        <v>1.3511793E-3</v>
      </c>
      <c r="AB1253" s="418">
        <v>2.6945836200000001E-3</v>
      </c>
      <c r="AC1253" s="437">
        <v>2.8275201780661979E-2</v>
      </c>
      <c r="AD1253" s="417">
        <v>3.8494879999999998E-4</v>
      </c>
      <c r="AE1253" s="418">
        <v>3.9571115500000001E-4</v>
      </c>
      <c r="AF1253" s="437">
        <v>5.265322153170166E-3</v>
      </c>
      <c r="AG1253" s="417">
        <v>2.1971266E-3</v>
      </c>
      <c r="AH1253" s="418">
        <v>1.5090986750000001E-3</v>
      </c>
      <c r="AI1253" s="437">
        <v>6.2304874910082027E-3</v>
      </c>
      <c r="AJ1253" s="417">
        <v>9.8863120000000008E-4</v>
      </c>
      <c r="AK1253" s="418">
        <v>7.8786041999999998E-4</v>
      </c>
      <c r="AL1253" s="437">
        <v>2.3201087580672652E-3</v>
      </c>
      <c r="AM1253" s="417">
        <v>4.2387108999999996E-3</v>
      </c>
      <c r="AN1253" s="418">
        <v>7.4934510750000001E-3</v>
      </c>
      <c r="AO1253" s="437">
        <v>6.2202169849520109E-2</v>
      </c>
      <c r="AP1253" s="417">
        <v>9.3009300000000007E-3</v>
      </c>
      <c r="AQ1253" s="418">
        <v>4.2149214499999997E-2</v>
      </c>
      <c r="AR1253" s="440">
        <v>4.2149214499999997E-2</v>
      </c>
      <c r="AS1253" s="422"/>
      <c r="AT1253" s="423"/>
      <c r="AU1253" s="423"/>
    </row>
    <row r="1254" spans="1:47" x14ac:dyDescent="0.2">
      <c r="A1254" s="231">
        <v>2006</v>
      </c>
      <c r="B1254" s="232">
        <v>10</v>
      </c>
      <c r="C1254" s="417">
        <v>0.67537846999999995</v>
      </c>
      <c r="D1254" s="418">
        <v>0.55605787900000003</v>
      </c>
      <c r="E1254" s="437">
        <v>3.4783893887781017</v>
      </c>
      <c r="F1254" s="417">
        <v>0.11700876</v>
      </c>
      <c r="G1254" s="418">
        <v>0.112313815</v>
      </c>
      <c r="H1254" s="437">
        <v>0.80407526833832554</v>
      </c>
      <c r="I1254" s="417">
        <v>6.6245020000000002E-2</v>
      </c>
      <c r="J1254" s="418">
        <v>1.28747889</v>
      </c>
      <c r="K1254" s="437">
        <v>3.8651555477656774</v>
      </c>
      <c r="L1254" s="420"/>
      <c r="M1254" s="421"/>
      <c r="N1254" s="437">
        <v>7.3030885021325605E-3</v>
      </c>
      <c r="O1254" s="417">
        <v>1.5801579999999999E-2</v>
      </c>
      <c r="P1254" s="418">
        <v>4.3539353500000003E-2</v>
      </c>
      <c r="Q1254" s="437">
        <v>0.25840599130359321</v>
      </c>
      <c r="R1254" s="422"/>
      <c r="S1254" s="423"/>
      <c r="T1254" s="437">
        <v>778.80274804021747</v>
      </c>
      <c r="U1254" s="417">
        <v>6.1297467071935155E-4</v>
      </c>
      <c r="V1254" s="418">
        <v>8.5430352921310362E-4</v>
      </c>
      <c r="W1254" s="437">
        <v>2.6066536098092335E-3</v>
      </c>
      <c r="X1254" s="417">
        <v>7.2521479229989872E-4</v>
      </c>
      <c r="Y1254" s="418">
        <v>1.0107279635258358E-3</v>
      </c>
      <c r="Z1254" s="437">
        <v>3.1599749364887839E-3</v>
      </c>
      <c r="AA1254" s="417">
        <v>1.4387874000000001E-3</v>
      </c>
      <c r="AB1254" s="418">
        <v>2.7395421899999999E-3</v>
      </c>
      <c r="AC1254" s="437">
        <v>2.8407829090391794E-2</v>
      </c>
      <c r="AD1254" s="417">
        <v>4.0896230000000001E-4</v>
      </c>
      <c r="AE1254" s="418">
        <v>4.0568872999999998E-4</v>
      </c>
      <c r="AF1254" s="437">
        <v>5.2900183081323326E-3</v>
      </c>
      <c r="AG1254" s="417">
        <v>2.3398628000000001E-3</v>
      </c>
      <c r="AH1254" s="418">
        <v>1.5631489099999999E-3</v>
      </c>
      <c r="AI1254" s="437">
        <v>6.2597065667059359E-3</v>
      </c>
      <c r="AJ1254" s="417">
        <v>1.0530702E-3</v>
      </c>
      <c r="AK1254" s="418">
        <v>8.1305715999999996E-4</v>
      </c>
      <c r="AL1254" s="437">
        <v>2.3309891460257504E-3</v>
      </c>
      <c r="AM1254" s="417">
        <v>4.5163449999999997E-3</v>
      </c>
      <c r="AN1254" s="418">
        <v>7.6280773499999999E-3</v>
      </c>
      <c r="AO1254" s="437">
        <v>6.2493921580467758E-2</v>
      </c>
      <c r="AP1254" s="417">
        <v>9.3009300000000007E-3</v>
      </c>
      <c r="AQ1254" s="418">
        <v>4.2149214499999997E-2</v>
      </c>
      <c r="AR1254" s="440">
        <v>4.2149214499999997E-2</v>
      </c>
      <c r="AS1254" s="422"/>
      <c r="AT1254" s="423"/>
      <c r="AU1254" s="423"/>
    </row>
    <row r="1255" spans="1:47" x14ac:dyDescent="0.2">
      <c r="A1255" s="231">
        <v>2006</v>
      </c>
      <c r="B1255" s="232">
        <v>11</v>
      </c>
      <c r="C1255" s="417">
        <v>0.70504356000000001</v>
      </c>
      <c r="D1255" s="418">
        <v>0.56066101199999996</v>
      </c>
      <c r="E1255" s="437">
        <v>3.4835479667874711</v>
      </c>
      <c r="F1255" s="417">
        <v>0.12421036000000001</v>
      </c>
      <c r="G1255" s="418">
        <v>0.115196074</v>
      </c>
      <c r="H1255" s="437">
        <v>0.80813366360437444</v>
      </c>
      <c r="I1255" s="417">
        <v>6.7921140000000005E-2</v>
      </c>
      <c r="J1255" s="418">
        <v>1.289497326</v>
      </c>
      <c r="K1255" s="437">
        <v>3.8760030779829573</v>
      </c>
      <c r="L1255" s="420"/>
      <c r="M1255" s="421"/>
      <c r="N1255" s="437">
        <v>7.3124477349497162E-3</v>
      </c>
      <c r="O1255" s="417">
        <v>1.5801579999999999E-2</v>
      </c>
      <c r="P1255" s="418">
        <v>4.3539353500000003E-2</v>
      </c>
      <c r="Q1255" s="437">
        <v>0.2585717087843899</v>
      </c>
      <c r="R1255" s="422"/>
      <c r="S1255" s="423"/>
      <c r="T1255" s="437">
        <v>779.80181664962322</v>
      </c>
      <c r="U1255" s="417">
        <v>6.1297467071935155E-4</v>
      </c>
      <c r="V1255" s="418">
        <v>8.5430352921310362E-4</v>
      </c>
      <c r="W1255" s="437">
        <v>2.6209359459191711E-3</v>
      </c>
      <c r="X1255" s="417">
        <v>7.2521479229989872E-4</v>
      </c>
      <c r="Y1255" s="418">
        <v>1.0107279635258358E-3</v>
      </c>
      <c r="Z1255" s="437">
        <v>3.201737809035828E-3</v>
      </c>
      <c r="AA1255" s="417">
        <v>1.5273162E-3</v>
      </c>
      <c r="AB1255" s="418">
        <v>2.7832440250000002E-3</v>
      </c>
      <c r="AC1255" s="437">
        <v>2.855118352530174E-2</v>
      </c>
      <c r="AD1255" s="417">
        <v>4.3468510000000001E-4</v>
      </c>
      <c r="AE1255" s="418">
        <v>4.1606466500000001E-4</v>
      </c>
      <c r="AF1255" s="437">
        <v>5.3167194746613728E-3</v>
      </c>
      <c r="AG1255" s="417">
        <v>2.4838912999999999E-3</v>
      </c>
      <c r="AH1255" s="418">
        <v>1.61703108E-3</v>
      </c>
      <c r="AI1255" s="437">
        <v>6.2913000834416942E-3</v>
      </c>
      <c r="AJ1255" s="417">
        <v>1.1175342E-3</v>
      </c>
      <c r="AK1255" s="418">
        <v>8.3770811500000002E-4</v>
      </c>
      <c r="AL1255" s="437">
        <v>2.3427571869910542E-3</v>
      </c>
      <c r="AM1255" s="417">
        <v>4.7935924000000003E-3</v>
      </c>
      <c r="AN1255" s="418">
        <v>7.7593529249999999E-3</v>
      </c>
      <c r="AO1255" s="437">
        <v>6.280933631023565E-2</v>
      </c>
      <c r="AP1255" s="417">
        <v>9.3009300000000007E-3</v>
      </c>
      <c r="AQ1255" s="418">
        <v>4.2149214499999997E-2</v>
      </c>
      <c r="AR1255" s="440">
        <v>4.2149214499999997E-2</v>
      </c>
      <c r="AS1255" s="422"/>
      <c r="AT1255" s="423"/>
      <c r="AU1255" s="423"/>
    </row>
    <row r="1256" spans="1:47" x14ac:dyDescent="0.2">
      <c r="A1256" s="231">
        <v>2006</v>
      </c>
      <c r="B1256" s="232">
        <v>12</v>
      </c>
      <c r="C1256" s="417">
        <v>0.73532735000000005</v>
      </c>
      <c r="D1256" s="418">
        <v>0.56525908199999997</v>
      </c>
      <c r="E1256" s="437">
        <v>3.4891034068398152</v>
      </c>
      <c r="F1256" s="417">
        <v>0.13135129000000001</v>
      </c>
      <c r="G1256" s="418">
        <v>0.11807443099999999</v>
      </c>
      <c r="H1256" s="437">
        <v>0.81250258440872236</v>
      </c>
      <c r="I1256" s="417">
        <v>6.9541539999999999E-2</v>
      </c>
      <c r="J1256" s="418">
        <v>1.2913405570000001</v>
      </c>
      <c r="K1256" s="437">
        <v>3.8876799789025545</v>
      </c>
      <c r="L1256" s="420"/>
      <c r="M1256" s="421"/>
      <c r="N1256" s="437">
        <v>7.3225237961767045E-3</v>
      </c>
      <c r="O1256" s="417">
        <v>1.5801579999999999E-2</v>
      </c>
      <c r="P1256" s="418">
        <v>4.3539353500000003E-2</v>
      </c>
      <c r="Q1256" s="437">
        <v>0.25874909432283932</v>
      </c>
      <c r="R1256" s="422"/>
      <c r="S1256" s="423"/>
      <c r="T1256" s="437">
        <v>780.87556294576405</v>
      </c>
      <c r="U1256" s="417">
        <v>6.1297467071935155E-4</v>
      </c>
      <c r="V1256" s="418">
        <v>8.5430352921310362E-4</v>
      </c>
      <c r="W1256" s="437">
        <v>2.6351092823554147E-3</v>
      </c>
      <c r="X1256" s="417">
        <v>7.2521479229989872E-4</v>
      </c>
      <c r="Y1256" s="418">
        <v>1.0107279635258358E-3</v>
      </c>
      <c r="Z1256" s="437">
        <v>3.2466971323381801E-3</v>
      </c>
      <c r="AA1256" s="417">
        <v>1.6154578000000001E-3</v>
      </c>
      <c r="AB1256" s="418">
        <v>2.82601714E-3</v>
      </c>
      <c r="AC1256" s="437">
        <v>2.8705575286538918E-2</v>
      </c>
      <c r="AD1256" s="417">
        <v>4.5956799999999999E-4</v>
      </c>
      <c r="AE1256" s="418">
        <v>4.2630503999999998E-4</v>
      </c>
      <c r="AF1256" s="437">
        <v>5.3454649341130919E-3</v>
      </c>
      <c r="AG1256" s="417">
        <v>2.6277134E-3</v>
      </c>
      <c r="AH1256" s="418">
        <v>1.6710437449999999E-3</v>
      </c>
      <c r="AI1256" s="437">
        <v>6.325313174445955E-3</v>
      </c>
      <c r="AJ1256" s="417">
        <v>1.1820836E-3</v>
      </c>
      <c r="AK1256" s="418">
        <v>8.6249024500000004E-4</v>
      </c>
      <c r="AL1256" s="437">
        <v>2.3554229676190186E-3</v>
      </c>
      <c r="AM1256" s="417">
        <v>5.0700824000000002E-3</v>
      </c>
      <c r="AN1256" s="418">
        <v>7.8881008499999995E-3</v>
      </c>
      <c r="AO1256" s="437">
        <v>6.3148904814346277E-2</v>
      </c>
      <c r="AP1256" s="417">
        <v>9.3009300000000007E-3</v>
      </c>
      <c r="AQ1256" s="418">
        <v>4.2149214499999997E-2</v>
      </c>
      <c r="AR1256" s="440">
        <v>4.2149214499999997E-2</v>
      </c>
      <c r="AS1256" s="422"/>
      <c r="AT1256" s="423"/>
      <c r="AU1256" s="423"/>
    </row>
    <row r="1257" spans="1:47" x14ac:dyDescent="0.2">
      <c r="A1257" s="231">
        <v>2006</v>
      </c>
      <c r="B1257" s="232">
        <v>13</v>
      </c>
      <c r="C1257" s="417">
        <v>0.76628598999999997</v>
      </c>
      <c r="D1257" s="418">
        <v>0.56987006600000001</v>
      </c>
      <c r="E1257" s="437">
        <v>3.4950564511018007</v>
      </c>
      <c r="F1257" s="417">
        <v>0.13858212</v>
      </c>
      <c r="G1257" s="418">
        <v>0.120944752</v>
      </c>
      <c r="H1257" s="437">
        <v>0.81719293064636567</v>
      </c>
      <c r="I1257" s="417">
        <v>7.1080470000000007E-2</v>
      </c>
      <c r="J1257" s="418">
        <v>1.2930970055</v>
      </c>
      <c r="K1257" s="437">
        <v>3.900219489006115</v>
      </c>
      <c r="L1257" s="420"/>
      <c r="M1257" s="421"/>
      <c r="N1257" s="437">
        <v>7.3333407528670281E-3</v>
      </c>
      <c r="O1257" s="417">
        <v>1.5801579999999999E-2</v>
      </c>
      <c r="P1257" s="418">
        <v>4.3539353500000003E-2</v>
      </c>
      <c r="Q1257" s="437">
        <v>0.25893987338040259</v>
      </c>
      <c r="R1257" s="422"/>
      <c r="S1257" s="423"/>
      <c r="T1257" s="437">
        <v>782.02956227309664</v>
      </c>
      <c r="U1257" s="417">
        <v>6.1297467071935155E-4</v>
      </c>
      <c r="V1257" s="418">
        <v>8.5430352921310362E-4</v>
      </c>
      <c r="W1257" s="437">
        <v>2.6503236628666223E-3</v>
      </c>
      <c r="X1257" s="417">
        <v>7.2521479229989872E-4</v>
      </c>
      <c r="Y1257" s="418">
        <v>1.0107279635258358E-3</v>
      </c>
      <c r="Z1257" s="437">
        <v>3.294942911622389E-3</v>
      </c>
      <c r="AA1257" s="417">
        <v>1.7048359999999999E-3</v>
      </c>
      <c r="AB1257" s="418">
        <v>2.8679224099999998E-3</v>
      </c>
      <c r="AC1257" s="437">
        <v>2.8871252002999975E-2</v>
      </c>
      <c r="AD1257" s="417">
        <v>4.8516020000000001E-4</v>
      </c>
      <c r="AE1257" s="418">
        <v>4.3612213999999998E-4</v>
      </c>
      <c r="AF1257" s="437">
        <v>5.3763225817893938E-3</v>
      </c>
      <c r="AG1257" s="417">
        <v>2.7708277999999999E-3</v>
      </c>
      <c r="AH1257" s="418">
        <v>1.72489867E-3</v>
      </c>
      <c r="AI1257" s="437">
        <v>6.3618243829817083E-3</v>
      </c>
      <c r="AJ1257" s="417">
        <v>1.2468399999999999E-3</v>
      </c>
      <c r="AK1257" s="418">
        <v>8.8751653000000003E-4</v>
      </c>
      <c r="AL1257" s="437">
        <v>2.3690188326953637E-3</v>
      </c>
      <c r="AM1257" s="417">
        <v>5.3491605999999997E-3</v>
      </c>
      <c r="AN1257" s="418">
        <v>8.0154450150000008E-3</v>
      </c>
      <c r="AO1257" s="437">
        <v>6.3513428986290657E-2</v>
      </c>
      <c r="AP1257" s="417">
        <v>9.3009300000000007E-3</v>
      </c>
      <c r="AQ1257" s="418">
        <v>4.2149214499999997E-2</v>
      </c>
      <c r="AR1257" s="440">
        <v>4.2149214499999997E-2</v>
      </c>
      <c r="AS1257" s="422"/>
      <c r="AT1257" s="423"/>
      <c r="AU1257" s="423"/>
    </row>
    <row r="1258" spans="1:47" x14ac:dyDescent="0.2">
      <c r="A1258" s="231">
        <v>2006</v>
      </c>
      <c r="B1258" s="232">
        <v>14</v>
      </c>
      <c r="C1258" s="417">
        <v>0.79794217000000001</v>
      </c>
      <c r="D1258" s="418">
        <v>0.57457032299999999</v>
      </c>
      <c r="E1258" s="437">
        <v>3.4884715959236474</v>
      </c>
      <c r="F1258" s="417">
        <v>0.14580240999999999</v>
      </c>
      <c r="G1258" s="418">
        <v>0.12383585</v>
      </c>
      <c r="H1258" s="437">
        <v>0.82147109927799677</v>
      </c>
      <c r="I1258" s="417">
        <v>7.2553599999999996E-2</v>
      </c>
      <c r="J1258" s="418">
        <v>1.2947504045</v>
      </c>
      <c r="K1258" s="437">
        <v>3.9063314963158402</v>
      </c>
      <c r="L1258" s="420"/>
      <c r="M1258" s="421"/>
      <c r="N1258" s="437">
        <v>7.3392717073943962E-3</v>
      </c>
      <c r="O1258" s="417">
        <v>1.5801579999999999E-2</v>
      </c>
      <c r="P1258" s="418">
        <v>4.3539353500000003E-2</v>
      </c>
      <c r="Q1258" s="437">
        <v>0.25914175741666062</v>
      </c>
      <c r="R1258" s="422"/>
      <c r="S1258" s="423"/>
      <c r="T1258" s="437">
        <v>782.66223340338604</v>
      </c>
      <c r="U1258" s="417">
        <v>6.1297467071935155E-4</v>
      </c>
      <c r="V1258" s="418">
        <v>8.5430352921310362E-4</v>
      </c>
      <c r="W1258" s="437">
        <v>2.6641996676330872E-3</v>
      </c>
      <c r="X1258" s="417">
        <v>7.2521479229989872E-4</v>
      </c>
      <c r="Y1258" s="418">
        <v>1.0107279635258358E-3</v>
      </c>
      <c r="Z1258" s="437">
        <v>3.3459159776444898E-3</v>
      </c>
      <c r="AA1258" s="417">
        <v>1.7940835000000001E-3</v>
      </c>
      <c r="AB1258" s="418">
        <v>2.9098809199999999E-3</v>
      </c>
      <c r="AC1258" s="437">
        <v>2.9022387128835644E-2</v>
      </c>
      <c r="AD1258" s="417">
        <v>5.0991250000000001E-4</v>
      </c>
      <c r="AE1258" s="418">
        <v>4.4659425E-4</v>
      </c>
      <c r="AF1258" s="437">
        <v>5.4044737426304015E-3</v>
      </c>
      <c r="AG1258" s="417">
        <v>2.9158925E-3</v>
      </c>
      <c r="AH1258" s="418">
        <v>1.78003862E-3</v>
      </c>
      <c r="AI1258" s="437">
        <v>6.3951303964881589E-3</v>
      </c>
      <c r="AJ1258" s="417">
        <v>1.3126259000000001E-3</v>
      </c>
      <c r="AK1258" s="418">
        <v>9.1275603000000002E-4</v>
      </c>
      <c r="AL1258" s="437">
        <v>2.3814252715182011E-3</v>
      </c>
      <c r="AM1258" s="417">
        <v>5.6287973000000002E-3</v>
      </c>
      <c r="AN1258" s="418">
        <v>8.1420782100000005E-3</v>
      </c>
      <c r="AO1258" s="437">
        <v>6.3845963848067414E-2</v>
      </c>
      <c r="AP1258" s="417">
        <v>9.3009300000000007E-3</v>
      </c>
      <c r="AQ1258" s="418">
        <v>4.2149214499999997E-2</v>
      </c>
      <c r="AR1258" s="440">
        <v>4.2149214499999997E-2</v>
      </c>
      <c r="AS1258" s="422"/>
      <c r="AT1258" s="423"/>
      <c r="AU1258" s="423"/>
    </row>
    <row r="1259" spans="1:47" x14ac:dyDescent="0.2">
      <c r="A1259" s="231">
        <v>2006</v>
      </c>
      <c r="B1259" s="232">
        <v>15</v>
      </c>
      <c r="C1259" s="417">
        <v>0.83047024999999997</v>
      </c>
      <c r="D1259" s="418">
        <v>0.57936980049999998</v>
      </c>
      <c r="E1259" s="437">
        <v>3.4951090735203523</v>
      </c>
      <c r="F1259" s="417">
        <v>0.15313124</v>
      </c>
      <c r="G1259" s="418">
        <v>0.1267777185</v>
      </c>
      <c r="H1259" s="437">
        <v>0.82669750628822136</v>
      </c>
      <c r="I1259" s="417">
        <v>7.3942740000000007E-2</v>
      </c>
      <c r="J1259" s="418">
        <v>1.296280952</v>
      </c>
      <c r="K1259" s="437">
        <v>3.9202896317972149</v>
      </c>
      <c r="L1259" s="420"/>
      <c r="M1259" s="421"/>
      <c r="N1259" s="437">
        <v>7.351327738794643E-3</v>
      </c>
      <c r="O1259" s="417">
        <v>1.5801579999999999E-2</v>
      </c>
      <c r="P1259" s="418">
        <v>4.3539353500000003E-2</v>
      </c>
      <c r="Q1259" s="437">
        <v>0.25935381133838298</v>
      </c>
      <c r="R1259" s="422"/>
      <c r="S1259" s="423"/>
      <c r="T1259" s="437">
        <v>783.94829684612262</v>
      </c>
      <c r="U1259" s="417">
        <v>6.1297467071935155E-4</v>
      </c>
      <c r="V1259" s="418">
        <v>8.5430352921310362E-4</v>
      </c>
      <c r="W1259" s="437">
        <v>2.681150415608612E-3</v>
      </c>
      <c r="X1259" s="417">
        <v>7.2521479229989872E-4</v>
      </c>
      <c r="Y1259" s="418">
        <v>1.0107279635258358E-3</v>
      </c>
      <c r="Z1259" s="437">
        <v>3.399702492750139E-3</v>
      </c>
      <c r="AA1259" s="417">
        <v>1.8834416E-3</v>
      </c>
      <c r="AB1259" s="418">
        <v>2.9514793650000002E-3</v>
      </c>
      <c r="AC1259" s="437">
        <v>2.920704547052725E-2</v>
      </c>
      <c r="AD1259" s="417">
        <v>5.3637409999999998E-4</v>
      </c>
      <c r="AE1259" s="418">
        <v>4.5693864500000002E-4</v>
      </c>
      <c r="AF1259" s="437">
        <v>5.438858983066128E-3</v>
      </c>
      <c r="AG1259" s="417">
        <v>3.0627255999999999E-3</v>
      </c>
      <c r="AH1259" s="418">
        <v>1.8356748000000001E-3</v>
      </c>
      <c r="AI1259" s="437">
        <v>6.4358191503012616E-3</v>
      </c>
      <c r="AJ1259" s="417">
        <v>1.3780202000000001E-3</v>
      </c>
      <c r="AK1259" s="418">
        <v>9.3822903500000003E-4</v>
      </c>
      <c r="AL1259" s="437">
        <v>2.3965728068606972E-3</v>
      </c>
      <c r="AM1259" s="417">
        <v>5.9107513000000002E-3</v>
      </c>
      <c r="AN1259" s="418">
        <v>8.2691577500000005E-3</v>
      </c>
      <c r="AO1259" s="437">
        <v>6.4252183826424059E-2</v>
      </c>
      <c r="AP1259" s="417">
        <v>9.3009300000000007E-3</v>
      </c>
      <c r="AQ1259" s="418">
        <v>4.2149214499999997E-2</v>
      </c>
      <c r="AR1259" s="440">
        <v>4.2149214499999997E-2</v>
      </c>
      <c r="AS1259" s="422"/>
      <c r="AT1259" s="423"/>
      <c r="AU1259" s="423"/>
    </row>
    <row r="1260" spans="1:47" x14ac:dyDescent="0.2">
      <c r="A1260" s="231">
        <v>2006</v>
      </c>
      <c r="B1260" s="232">
        <v>16</v>
      </c>
      <c r="C1260" s="417">
        <v>0.86383304000000005</v>
      </c>
      <c r="D1260" s="418">
        <v>0.58431315500000003</v>
      </c>
      <c r="E1260" s="437">
        <v>3.5020866605546015</v>
      </c>
      <c r="F1260" s="417">
        <v>0.16054404</v>
      </c>
      <c r="G1260" s="418">
        <v>0.12978466550000001</v>
      </c>
      <c r="H1260" s="437">
        <v>0.83219090270844276</v>
      </c>
      <c r="I1260" s="417">
        <v>7.5284619999999997E-2</v>
      </c>
      <c r="J1260" s="418">
        <v>1.2977265044999999</v>
      </c>
      <c r="K1260" s="437">
        <v>3.9349781162870201</v>
      </c>
      <c r="L1260" s="420"/>
      <c r="M1260" s="421"/>
      <c r="N1260" s="437">
        <v>7.364008734630288E-3</v>
      </c>
      <c r="O1260" s="417">
        <v>1.5801579999999999E-2</v>
      </c>
      <c r="P1260" s="418">
        <v>4.3539353500000003E-2</v>
      </c>
      <c r="Q1260" s="437">
        <v>0.25957762071866214</v>
      </c>
      <c r="R1260" s="422"/>
      <c r="S1260" s="423"/>
      <c r="T1260" s="437">
        <v>785.30083782443137</v>
      </c>
      <c r="U1260" s="417">
        <v>6.1297467071935155E-4</v>
      </c>
      <c r="V1260" s="418">
        <v>8.5430352921310362E-4</v>
      </c>
      <c r="W1260" s="437">
        <v>2.7022487564124544E-3</v>
      </c>
      <c r="X1260" s="417">
        <v>7.2521479229989872E-4</v>
      </c>
      <c r="Y1260" s="418">
        <v>1.0107279635258358E-3</v>
      </c>
      <c r="Z1260" s="437">
        <v>3.4562420595300601E-3</v>
      </c>
      <c r="AA1260" s="417">
        <v>1.9745088000000001E-3</v>
      </c>
      <c r="AB1260" s="418">
        <v>2.993723175E-3</v>
      </c>
      <c r="AC1260" s="437">
        <v>2.9401124786780527E-2</v>
      </c>
      <c r="AD1260" s="417">
        <v>5.6220740000000003E-4</v>
      </c>
      <c r="AE1260" s="418">
        <v>4.6750945E-4</v>
      </c>
      <c r="AF1260" s="437">
        <v>5.4749818500694188E-3</v>
      </c>
      <c r="AG1260" s="417">
        <v>3.2100067999999999E-3</v>
      </c>
      <c r="AH1260" s="418">
        <v>1.8931015899999999E-3</v>
      </c>
      <c r="AI1260" s="437">
        <v>6.478576995965493E-3</v>
      </c>
      <c r="AJ1260" s="417">
        <v>1.4447268E-3</v>
      </c>
      <c r="AK1260" s="418">
        <v>9.6451500499999997E-4</v>
      </c>
      <c r="AL1260" s="437">
        <v>2.4124967552553323E-3</v>
      </c>
      <c r="AM1260" s="417">
        <v>6.1957957999999999E-3</v>
      </c>
      <c r="AN1260" s="418">
        <v>8.3975625499999994E-3</v>
      </c>
      <c r="AO1260" s="437">
        <v>6.4678941052127584E-2</v>
      </c>
      <c r="AP1260" s="417">
        <v>9.3009300000000007E-3</v>
      </c>
      <c r="AQ1260" s="418">
        <v>4.2149214499999997E-2</v>
      </c>
      <c r="AR1260" s="440">
        <v>4.2149214499999997E-2</v>
      </c>
      <c r="AS1260" s="422"/>
      <c r="AT1260" s="423"/>
      <c r="AU1260" s="423"/>
    </row>
    <row r="1261" spans="1:47" x14ac:dyDescent="0.2">
      <c r="A1261" s="231">
        <v>2006</v>
      </c>
      <c r="B1261" s="232">
        <v>17</v>
      </c>
      <c r="C1261" s="417">
        <v>0.89825962000000004</v>
      </c>
      <c r="D1261" s="418">
        <v>0.58938629399999998</v>
      </c>
      <c r="E1261" s="437">
        <v>3.5093512520528858</v>
      </c>
      <c r="F1261" s="417">
        <v>0.16799354999999999</v>
      </c>
      <c r="G1261" s="418">
        <v>0.13285446349999999</v>
      </c>
      <c r="H1261" s="437">
        <v>0.83790277574376026</v>
      </c>
      <c r="I1261" s="417">
        <v>7.6610479999999995E-2</v>
      </c>
      <c r="J1261" s="418">
        <v>1.2991092845000001</v>
      </c>
      <c r="K1261" s="437">
        <v>3.9502559128284478</v>
      </c>
      <c r="L1261" s="420"/>
      <c r="M1261" s="421"/>
      <c r="N1261" s="437">
        <v>7.3772040559599667E-3</v>
      </c>
      <c r="O1261" s="417">
        <v>1.5801579999999999E-2</v>
      </c>
      <c r="P1261" s="418">
        <v>4.3539353500000003E-2</v>
      </c>
      <c r="Q1261" s="437">
        <v>0.2598102406845581</v>
      </c>
      <c r="R1261" s="422"/>
      <c r="S1261" s="423"/>
      <c r="T1261" s="437">
        <v>786.7058192047341</v>
      </c>
      <c r="U1261" s="417">
        <v>6.1297467071935155E-4</v>
      </c>
      <c r="V1261" s="418">
        <v>8.5430352921310362E-4</v>
      </c>
      <c r="W1261" s="437">
        <v>2.7207990759117455E-3</v>
      </c>
      <c r="X1261" s="417">
        <v>7.2521479229989872E-4</v>
      </c>
      <c r="Y1261" s="418">
        <v>1.0107279635258358E-3</v>
      </c>
      <c r="Z1261" s="437">
        <v>3.5150209899572913E-3</v>
      </c>
      <c r="AA1261" s="417">
        <v>2.0664750999999999E-3</v>
      </c>
      <c r="AB1261" s="418">
        <v>3.0361863300000002E-3</v>
      </c>
      <c r="AC1261" s="437">
        <v>2.9602930147233426E-2</v>
      </c>
      <c r="AD1261" s="417">
        <v>5.8866889999999996E-4</v>
      </c>
      <c r="AE1261" s="418">
        <v>4.7827979499999999E-4</v>
      </c>
      <c r="AF1261" s="437">
        <v>5.5125770340820369E-3</v>
      </c>
      <c r="AG1261" s="417">
        <v>3.3603984999999999E-3</v>
      </c>
      <c r="AH1261" s="418">
        <v>1.9522628249999999E-3</v>
      </c>
      <c r="AI1261" s="437">
        <v>6.5230526637531433E-3</v>
      </c>
      <c r="AJ1261" s="417">
        <v>1.5122315999999999E-3</v>
      </c>
      <c r="AK1261" s="418">
        <v>9.9150236000000009E-4</v>
      </c>
      <c r="AL1261" s="437">
        <v>2.4290562020602303E-3</v>
      </c>
      <c r="AM1261" s="417">
        <v>6.4848967000000002E-3</v>
      </c>
      <c r="AN1261" s="418">
        <v>8.5278168600000006E-3</v>
      </c>
      <c r="AO1261" s="437">
        <v>6.5123053364522815E-2</v>
      </c>
      <c r="AP1261" s="417">
        <v>9.3009300000000007E-3</v>
      </c>
      <c r="AQ1261" s="418">
        <v>4.2149214499999997E-2</v>
      </c>
      <c r="AR1261" s="440">
        <v>4.2149214499999997E-2</v>
      </c>
      <c r="AS1261" s="422"/>
      <c r="AT1261" s="423"/>
      <c r="AU1261" s="423"/>
    </row>
    <row r="1262" spans="1:47" x14ac:dyDescent="0.2">
      <c r="A1262" s="231">
        <v>2006</v>
      </c>
      <c r="B1262" s="232">
        <v>18</v>
      </c>
      <c r="C1262" s="417">
        <v>0.93371795000000002</v>
      </c>
      <c r="D1262" s="418">
        <v>0.59471948750000003</v>
      </c>
      <c r="E1262" s="437">
        <v>3.5168256196087877</v>
      </c>
      <c r="F1262" s="417">
        <v>0.17561992000000001</v>
      </c>
      <c r="G1262" s="418">
        <v>0.136018527</v>
      </c>
      <c r="H1262" s="437">
        <v>0.84378542415154789</v>
      </c>
      <c r="I1262" s="417">
        <v>7.7936329999999998E-2</v>
      </c>
      <c r="J1262" s="418">
        <v>1.3004159415000001</v>
      </c>
      <c r="K1262" s="437">
        <v>3.9659764190035918</v>
      </c>
      <c r="L1262" s="420"/>
      <c r="M1262" s="421"/>
      <c r="N1262" s="437">
        <v>7.3907673757060846E-3</v>
      </c>
      <c r="O1262" s="417">
        <v>1.5801579999999999E-2</v>
      </c>
      <c r="P1262" s="418">
        <v>4.3539353500000003E-2</v>
      </c>
      <c r="Q1262" s="437">
        <v>0.26004900125293562</v>
      </c>
      <c r="R1262" s="422"/>
      <c r="S1262" s="423"/>
      <c r="T1262" s="437">
        <v>788.15225717046451</v>
      </c>
      <c r="U1262" s="417">
        <v>6.1297467071935155E-4</v>
      </c>
      <c r="V1262" s="418">
        <v>8.5430352921310362E-4</v>
      </c>
      <c r="W1262" s="437">
        <v>2.7399021152092061E-3</v>
      </c>
      <c r="X1262" s="417">
        <v>7.2521479229989872E-4</v>
      </c>
      <c r="Y1262" s="418">
        <v>1.0107279635258358E-3</v>
      </c>
      <c r="Z1262" s="437">
        <v>3.5755466658727295E-3</v>
      </c>
      <c r="AA1262" s="417">
        <v>2.1605222999999999E-3</v>
      </c>
      <c r="AB1262" s="418">
        <v>3.079703435E-3</v>
      </c>
      <c r="AC1262" s="437">
        <v>2.9810780110266947E-2</v>
      </c>
      <c r="AD1262" s="417">
        <v>6.1437160000000005E-4</v>
      </c>
      <c r="AE1262" s="418">
        <v>4.8928613500000002E-4</v>
      </c>
      <c r="AF1262" s="437">
        <v>5.5512706427096326E-3</v>
      </c>
      <c r="AG1262" s="417">
        <v>3.5118710000000002E-3</v>
      </c>
      <c r="AH1262" s="418">
        <v>2.013752685E-3</v>
      </c>
      <c r="AI1262" s="437">
        <v>6.5688455502115198E-3</v>
      </c>
      <c r="AJ1262" s="417">
        <v>1.5800486999999999E-3</v>
      </c>
      <c r="AK1262" s="418">
        <v>1.01938968E-3</v>
      </c>
      <c r="AL1262" s="437">
        <v>2.4461090951289287E-3</v>
      </c>
      <c r="AM1262" s="417">
        <v>6.7784795999999998E-3</v>
      </c>
      <c r="AN1262" s="418">
        <v>8.6607479599999995E-3</v>
      </c>
      <c r="AO1262" s="437">
        <v>6.5580263041083497E-2</v>
      </c>
      <c r="AP1262" s="417">
        <v>9.3009300000000007E-3</v>
      </c>
      <c r="AQ1262" s="418">
        <v>4.2149214499999997E-2</v>
      </c>
      <c r="AR1262" s="440">
        <v>4.2149214499999997E-2</v>
      </c>
      <c r="AS1262" s="422"/>
      <c r="AT1262" s="423"/>
      <c r="AU1262" s="423"/>
    </row>
    <row r="1263" spans="1:47" x14ac:dyDescent="0.2">
      <c r="A1263" s="231">
        <v>2006</v>
      </c>
      <c r="B1263" s="232">
        <v>19</v>
      </c>
      <c r="C1263" s="417">
        <v>0.97027976999999999</v>
      </c>
      <c r="D1263" s="418">
        <v>0.60024281950000002</v>
      </c>
      <c r="E1263" s="437">
        <v>3.5179205518320038</v>
      </c>
      <c r="F1263" s="417">
        <v>0.18338049000000001</v>
      </c>
      <c r="G1263" s="418">
        <v>0.13932633550000001</v>
      </c>
      <c r="H1263" s="437">
        <v>0.8493827576812224</v>
      </c>
      <c r="I1263" s="417">
        <v>7.9141020000000006E-2</v>
      </c>
      <c r="J1263" s="418">
        <v>1.3016335425000001</v>
      </c>
      <c r="K1263" s="437">
        <v>3.9782892132403842</v>
      </c>
      <c r="L1263" s="420"/>
      <c r="M1263" s="421"/>
      <c r="N1263" s="437">
        <v>7.4016885625020077E-3</v>
      </c>
      <c r="O1263" s="417">
        <v>1.5801579999999999E-2</v>
      </c>
      <c r="P1263" s="418">
        <v>4.3539353500000003E-2</v>
      </c>
      <c r="Q1263" s="437">
        <v>0.26029044613415131</v>
      </c>
      <c r="R1263" s="422"/>
      <c r="S1263" s="423"/>
      <c r="T1263" s="437">
        <v>789.31770557602317</v>
      </c>
      <c r="U1263" s="417">
        <v>6.1297467071935155E-4</v>
      </c>
      <c r="V1263" s="418">
        <v>8.5430352921310362E-4</v>
      </c>
      <c r="W1263" s="437">
        <v>2.7580762842532337E-3</v>
      </c>
      <c r="X1263" s="417">
        <v>7.2521479229989872E-4</v>
      </c>
      <c r="Y1263" s="418">
        <v>1.0107279635258358E-3</v>
      </c>
      <c r="Z1263" s="437">
        <v>3.6365926928322023E-3</v>
      </c>
      <c r="AA1263" s="417">
        <v>2.2554092E-3</v>
      </c>
      <c r="AB1263" s="418">
        <v>3.1243103700000002E-3</v>
      </c>
      <c r="AC1263" s="437">
        <v>3.0008552363572829E-2</v>
      </c>
      <c r="AD1263" s="417">
        <v>6.4173219999999996E-4</v>
      </c>
      <c r="AE1263" s="418">
        <v>5.0096316999999997E-4</v>
      </c>
      <c r="AF1263" s="437">
        <v>5.5881030976352355E-3</v>
      </c>
      <c r="AG1263" s="417">
        <v>3.6669518000000002E-3</v>
      </c>
      <c r="AH1263" s="418">
        <v>2.077654855E-3</v>
      </c>
      <c r="AI1263" s="437">
        <v>6.6124343322279512E-3</v>
      </c>
      <c r="AJ1263" s="417">
        <v>1.6498909000000001E-3</v>
      </c>
      <c r="AK1263" s="418">
        <v>1.0486529950000001E-3</v>
      </c>
      <c r="AL1263" s="437">
        <v>2.462338814539063E-3</v>
      </c>
      <c r="AM1263" s="417">
        <v>7.0772494E-3</v>
      </c>
      <c r="AN1263" s="418">
        <v>8.7975415749999997E-3</v>
      </c>
      <c r="AO1263" s="437">
        <v>6.6015280714606536E-2</v>
      </c>
      <c r="AP1263" s="417">
        <v>9.3009300000000007E-3</v>
      </c>
      <c r="AQ1263" s="418">
        <v>4.2149214499999997E-2</v>
      </c>
      <c r="AR1263" s="440">
        <v>4.2149214499999997E-2</v>
      </c>
      <c r="AS1263" s="422"/>
      <c r="AT1263" s="423"/>
      <c r="AU1263" s="423"/>
    </row>
    <row r="1264" spans="1:47" x14ac:dyDescent="0.2">
      <c r="A1264" s="231">
        <v>2006</v>
      </c>
      <c r="B1264" s="232">
        <v>20</v>
      </c>
      <c r="C1264" s="417">
        <v>1.00818684</v>
      </c>
      <c r="D1264" s="418">
        <v>0.60605025800000001</v>
      </c>
      <c r="E1264" s="437">
        <v>3.5254470867931098</v>
      </c>
      <c r="F1264" s="417">
        <v>0.19124915000000001</v>
      </c>
      <c r="G1264" s="418">
        <v>0.14277226800000001</v>
      </c>
      <c r="H1264" s="437">
        <v>0.85530870815428839</v>
      </c>
      <c r="I1264" s="417">
        <v>8.0369830000000003E-2</v>
      </c>
      <c r="J1264" s="418">
        <v>1.3028225250000001</v>
      </c>
      <c r="K1264" s="437">
        <v>3.9941158264076093</v>
      </c>
      <c r="L1264" s="420"/>
      <c r="M1264" s="421"/>
      <c r="N1264" s="437">
        <v>7.4153657167227325E-3</v>
      </c>
      <c r="O1264" s="417">
        <v>1.5801579999999999E-2</v>
      </c>
      <c r="P1264" s="418">
        <v>4.3539353500000003E-2</v>
      </c>
      <c r="Q1264" s="437">
        <v>0.26053157087539186</v>
      </c>
      <c r="R1264" s="422"/>
      <c r="S1264" s="423"/>
      <c r="T1264" s="437">
        <v>790.77756219573848</v>
      </c>
      <c r="U1264" s="417">
        <v>6.1297467071935155E-4</v>
      </c>
      <c r="V1264" s="418">
        <v>8.5430352921310362E-4</v>
      </c>
      <c r="W1264" s="437">
        <v>2.7773234767400779E-3</v>
      </c>
      <c r="X1264" s="417">
        <v>7.2521479229989872E-4</v>
      </c>
      <c r="Y1264" s="418">
        <v>1.0107279635258358E-3</v>
      </c>
      <c r="Z1264" s="437">
        <v>3.6975890311419465E-3</v>
      </c>
      <c r="AA1264" s="417">
        <v>2.3524066999999998E-3</v>
      </c>
      <c r="AB1264" s="418">
        <v>3.1700399350000001E-3</v>
      </c>
      <c r="AC1264" s="437">
        <v>3.0217880728110911E-2</v>
      </c>
      <c r="AD1264" s="417">
        <v>6.6993260000000002E-4</v>
      </c>
      <c r="AE1264" s="418">
        <v>5.1299102E-4</v>
      </c>
      <c r="AF1264" s="437">
        <v>5.6270964938899253E-3</v>
      </c>
      <c r="AG1264" s="417">
        <v>3.8257714000000001E-3</v>
      </c>
      <c r="AH1264" s="418">
        <v>2.1447778999999999E-3</v>
      </c>
      <c r="AI1264" s="437">
        <v>6.6585621338136987E-3</v>
      </c>
      <c r="AJ1264" s="417">
        <v>1.7213459999999999E-3</v>
      </c>
      <c r="AK1264" s="418">
        <v>1.0789393350000001E-3</v>
      </c>
      <c r="AL1264" s="437">
        <v>2.4795185520197229E-3</v>
      </c>
      <c r="AM1264" s="417">
        <v>7.3827084000000001E-3</v>
      </c>
      <c r="AN1264" s="418">
        <v>8.9389674649999994E-3</v>
      </c>
      <c r="AO1264" s="437">
        <v>6.6475940925080787E-2</v>
      </c>
      <c r="AP1264" s="417">
        <v>9.3009300000000007E-3</v>
      </c>
      <c r="AQ1264" s="418">
        <v>4.2149214499999997E-2</v>
      </c>
      <c r="AR1264" s="440">
        <v>4.2149214499999997E-2</v>
      </c>
      <c r="AS1264" s="422"/>
      <c r="AT1264" s="423"/>
      <c r="AU1264" s="423"/>
    </row>
    <row r="1265" spans="1:47" x14ac:dyDescent="0.2">
      <c r="A1265" s="231">
        <v>2006</v>
      </c>
      <c r="B1265" s="232">
        <v>21</v>
      </c>
      <c r="C1265" s="417">
        <v>1.04740451</v>
      </c>
      <c r="D1265" s="418">
        <v>0.61218015400000003</v>
      </c>
      <c r="E1265" s="437">
        <v>3.5327768423700792</v>
      </c>
      <c r="F1265" s="417">
        <v>0.19933634</v>
      </c>
      <c r="G1265" s="418">
        <v>0.14637132150000001</v>
      </c>
      <c r="H1265" s="437">
        <v>0.86107789362574516</v>
      </c>
      <c r="I1265" s="417">
        <v>8.1561460000000002E-2</v>
      </c>
      <c r="J1265" s="418">
        <v>1.303987783</v>
      </c>
      <c r="K1265" s="437">
        <v>4.0095365083880772</v>
      </c>
      <c r="L1265" s="420"/>
      <c r="M1265" s="421"/>
      <c r="N1265" s="437">
        <v>7.4286735966226734E-3</v>
      </c>
      <c r="O1265" s="417">
        <v>1.5801579999999999E-2</v>
      </c>
      <c r="P1265" s="418">
        <v>4.3539353500000003E-2</v>
      </c>
      <c r="Q1265" s="437">
        <v>0.26076614749317856</v>
      </c>
      <c r="R1265" s="422"/>
      <c r="S1265" s="423"/>
      <c r="T1265" s="437">
        <v>792.19559652418684</v>
      </c>
      <c r="U1265" s="417">
        <v>6.1297467071935155E-4</v>
      </c>
      <c r="V1265" s="418">
        <v>8.5430352921310362E-4</v>
      </c>
      <c r="W1265" s="437">
        <v>2.7960582936856536E-3</v>
      </c>
      <c r="X1265" s="417">
        <v>7.2521479229989872E-4</v>
      </c>
      <c r="Y1265" s="418">
        <v>1.0107279635258358E-3</v>
      </c>
      <c r="Z1265" s="437">
        <v>3.7569466893815325E-3</v>
      </c>
      <c r="AA1265" s="417">
        <v>2.4520620000000001E-3</v>
      </c>
      <c r="AB1265" s="418">
        <v>3.21778193E-3</v>
      </c>
      <c r="AC1265" s="437">
        <v>3.0421767561049601E-2</v>
      </c>
      <c r="AD1265" s="417">
        <v>6.9750469999999996E-4</v>
      </c>
      <c r="AE1265" s="418">
        <v>5.2586232499999999E-4</v>
      </c>
      <c r="AF1265" s="437">
        <v>5.6650483719978464E-3</v>
      </c>
      <c r="AG1265" s="417">
        <v>3.9873297999999998E-3</v>
      </c>
      <c r="AH1265" s="418">
        <v>2.2151929899999999E-3</v>
      </c>
      <c r="AI1265" s="437">
        <v>6.7034800655114829E-3</v>
      </c>
      <c r="AJ1265" s="417">
        <v>1.7937713000000001E-3</v>
      </c>
      <c r="AK1265" s="418">
        <v>1.1108922650000001E-3</v>
      </c>
      <c r="AL1265" s="437">
        <v>2.4962436181034798E-3</v>
      </c>
      <c r="AM1265" s="417">
        <v>7.6947754999999998E-3</v>
      </c>
      <c r="AN1265" s="418">
        <v>9.0863925250000005E-3</v>
      </c>
      <c r="AO1265" s="437">
        <v>6.6924375999059024E-2</v>
      </c>
      <c r="AP1265" s="417">
        <v>9.3009300000000007E-3</v>
      </c>
      <c r="AQ1265" s="418">
        <v>4.2149214499999997E-2</v>
      </c>
      <c r="AR1265" s="440">
        <v>4.2149214499999997E-2</v>
      </c>
      <c r="AS1265" s="422"/>
      <c r="AT1265" s="423"/>
      <c r="AU1265" s="423"/>
    </row>
    <row r="1266" spans="1:47" x14ac:dyDescent="0.2">
      <c r="A1266" s="231">
        <v>2006</v>
      </c>
      <c r="B1266" s="232">
        <v>22</v>
      </c>
      <c r="C1266" s="417">
        <v>1.08817293</v>
      </c>
      <c r="D1266" s="418">
        <v>0.61866694850000004</v>
      </c>
      <c r="E1266" s="437">
        <v>3.5396389766649734</v>
      </c>
      <c r="F1266" s="417">
        <v>0.20769193</v>
      </c>
      <c r="G1266" s="418">
        <v>0.150195354</v>
      </c>
      <c r="H1266" s="437">
        <v>0.86647616967977825</v>
      </c>
      <c r="I1266" s="417">
        <v>8.2690260000000002E-2</v>
      </c>
      <c r="J1266" s="418">
        <v>1.3051139700000001</v>
      </c>
      <c r="K1266" s="437">
        <v>4.0239623193956326</v>
      </c>
      <c r="L1266" s="420"/>
      <c r="M1266" s="421"/>
      <c r="N1266" s="437">
        <v>7.4411206319246609E-3</v>
      </c>
      <c r="O1266" s="417">
        <v>1.5801579999999999E-2</v>
      </c>
      <c r="P1266" s="418">
        <v>4.3539353500000003E-2</v>
      </c>
      <c r="Q1266" s="437">
        <v>0.26098564194867768</v>
      </c>
      <c r="R1266" s="422"/>
      <c r="S1266" s="423"/>
      <c r="T1266" s="437">
        <v>793.52342264318816</v>
      </c>
      <c r="U1266" s="417">
        <v>6.1297467071935155E-4</v>
      </c>
      <c r="V1266" s="418">
        <v>8.5430352921310362E-4</v>
      </c>
      <c r="W1266" s="437">
        <v>2.8135914262160449E-3</v>
      </c>
      <c r="X1266" s="417">
        <v>7.2521479229989872E-4</v>
      </c>
      <c r="Y1266" s="418">
        <v>1.0107279635258358E-3</v>
      </c>
      <c r="Z1266" s="437">
        <v>3.8124837199140058E-3</v>
      </c>
      <c r="AA1266" s="417">
        <v>2.5546677999999999E-3</v>
      </c>
      <c r="AB1266" s="418">
        <v>3.2674263E-3</v>
      </c>
      <c r="AC1266" s="437">
        <v>3.0612403678249616E-2</v>
      </c>
      <c r="AD1266" s="417">
        <v>7.2654930000000005E-4</v>
      </c>
      <c r="AE1266" s="418">
        <v>5.3908300499999997E-4</v>
      </c>
      <c r="AF1266" s="437">
        <v>5.7005578544922619E-3</v>
      </c>
      <c r="AG1266" s="417">
        <v>4.1528386E-3</v>
      </c>
      <c r="AH1266" s="418">
        <v>2.2894482850000001E-3</v>
      </c>
      <c r="AI1266" s="437">
        <v>6.7454957816225182E-3</v>
      </c>
      <c r="AJ1266" s="417">
        <v>1.8685934999999999E-3</v>
      </c>
      <c r="AK1266" s="418">
        <v>1.1447654199999999E-3</v>
      </c>
      <c r="AL1266" s="437">
        <v>2.5118886266569376E-3</v>
      </c>
      <c r="AM1266" s="417">
        <v>8.0150043999999993E-3</v>
      </c>
      <c r="AN1266" s="418">
        <v>9.2403351250000005E-3</v>
      </c>
      <c r="AO1266" s="437">
        <v>6.7343814618720008E-2</v>
      </c>
      <c r="AP1266" s="417">
        <v>9.3009300000000007E-3</v>
      </c>
      <c r="AQ1266" s="418">
        <v>4.2149214499999997E-2</v>
      </c>
      <c r="AR1266" s="440">
        <v>4.2149214499999997E-2</v>
      </c>
      <c r="AS1266" s="422"/>
      <c r="AT1266" s="423"/>
      <c r="AU1266" s="423"/>
    </row>
    <row r="1267" spans="1:47" x14ac:dyDescent="0.2">
      <c r="A1267" s="231">
        <v>2006</v>
      </c>
      <c r="B1267" s="232">
        <v>23</v>
      </c>
      <c r="C1267" s="417">
        <v>1.1303363799999999</v>
      </c>
      <c r="D1267" s="418">
        <v>0.62551639400000003</v>
      </c>
      <c r="E1267" s="437">
        <v>3.5457628648290278</v>
      </c>
      <c r="F1267" s="417">
        <v>0.21613742999999999</v>
      </c>
      <c r="G1267" s="418">
        <v>0.154166729</v>
      </c>
      <c r="H1267" s="437">
        <v>0.87130394123515442</v>
      </c>
      <c r="I1267" s="417">
        <v>8.3832110000000001E-2</v>
      </c>
      <c r="J1267" s="418">
        <v>1.3062066539999999</v>
      </c>
      <c r="K1267" s="437">
        <v>4.0368626495929361</v>
      </c>
      <c r="L1267" s="420"/>
      <c r="M1267" s="421"/>
      <c r="N1267" s="437">
        <v>7.4522545356070649E-3</v>
      </c>
      <c r="O1267" s="417">
        <v>1.5801579999999999E-2</v>
      </c>
      <c r="P1267" s="418">
        <v>4.3539353500000003E-2</v>
      </c>
      <c r="Q1267" s="437">
        <v>0.26118255360062215</v>
      </c>
      <c r="R1267" s="422"/>
      <c r="S1267" s="423"/>
      <c r="T1267" s="437">
        <v>794.71037792964353</v>
      </c>
      <c r="U1267" s="417">
        <v>6.1297467071935155E-4</v>
      </c>
      <c r="V1267" s="418">
        <v>8.5430352921310362E-4</v>
      </c>
      <c r="W1267" s="437">
        <v>2.8292602202708993E-3</v>
      </c>
      <c r="X1267" s="417">
        <v>7.2521479229989872E-4</v>
      </c>
      <c r="Y1267" s="418">
        <v>1.0107279635258358E-3</v>
      </c>
      <c r="Z1267" s="437">
        <v>3.8621447036466948E-3</v>
      </c>
      <c r="AA1267" s="417">
        <v>2.6589313999999999E-3</v>
      </c>
      <c r="AB1267" s="418">
        <v>3.3195502699999999E-3</v>
      </c>
      <c r="AC1267" s="437">
        <v>3.0782946398361474E-2</v>
      </c>
      <c r="AD1267" s="417">
        <v>7.5664880000000001E-4</v>
      </c>
      <c r="AE1267" s="418">
        <v>5.5316622999999996E-4</v>
      </c>
      <c r="AF1267" s="437">
        <v>5.7323097396296211E-3</v>
      </c>
      <c r="AG1267" s="417">
        <v>4.3232167000000002E-3</v>
      </c>
      <c r="AH1267" s="418">
        <v>2.3684173299999998E-3</v>
      </c>
      <c r="AI1267" s="437">
        <v>6.7830692251064952E-3</v>
      </c>
      <c r="AJ1267" s="417">
        <v>1.9451294E-3</v>
      </c>
      <c r="AK1267" s="418">
        <v>1.180294195E-3</v>
      </c>
      <c r="AL1267" s="437">
        <v>2.5258860118329658E-3</v>
      </c>
      <c r="AM1267" s="417">
        <v>8.3437405999999999E-3</v>
      </c>
      <c r="AN1267" s="418">
        <v>9.4017766650000001E-3</v>
      </c>
      <c r="AO1267" s="437">
        <v>6.7719066342737388E-2</v>
      </c>
      <c r="AP1267" s="417">
        <v>9.3009300000000007E-3</v>
      </c>
      <c r="AQ1267" s="418">
        <v>4.2149214499999997E-2</v>
      </c>
      <c r="AR1267" s="440">
        <v>4.2149214499999997E-2</v>
      </c>
      <c r="AS1267" s="422"/>
      <c r="AT1267" s="423"/>
      <c r="AU1267" s="423"/>
    </row>
    <row r="1268" spans="1:47" x14ac:dyDescent="0.2">
      <c r="A1268" s="231">
        <v>2006</v>
      </c>
      <c r="B1268" s="232">
        <v>24</v>
      </c>
      <c r="C1268" s="417">
        <v>1.1743606600000001</v>
      </c>
      <c r="D1268" s="418">
        <v>0.63285842749999999</v>
      </c>
      <c r="E1268" s="437">
        <v>3.550826509792774</v>
      </c>
      <c r="F1268" s="417">
        <v>0.22495088999999999</v>
      </c>
      <c r="G1268" s="418">
        <v>0.15844432250000001</v>
      </c>
      <c r="H1268" s="437">
        <v>0.87527987442202571</v>
      </c>
      <c r="I1268" s="417">
        <v>8.4910680000000002E-2</v>
      </c>
      <c r="J1268" s="418">
        <v>1.3073016390000001</v>
      </c>
      <c r="K1268" s="437">
        <v>4.0474987992154716</v>
      </c>
      <c r="L1268" s="420"/>
      <c r="M1268" s="421"/>
      <c r="N1268" s="437">
        <v>7.4614375262932473E-3</v>
      </c>
      <c r="O1268" s="417">
        <v>1.5801579999999999E-2</v>
      </c>
      <c r="P1268" s="418">
        <v>4.3539353500000003E-2</v>
      </c>
      <c r="Q1268" s="437">
        <v>0.26134405516644676</v>
      </c>
      <c r="R1268" s="422"/>
      <c r="S1268" s="423"/>
      <c r="T1268" s="437">
        <v>795.68986323219247</v>
      </c>
      <c r="U1268" s="417">
        <v>6.1297467071935155E-4</v>
      </c>
      <c r="V1268" s="418">
        <v>8.5430352921310362E-4</v>
      </c>
      <c r="W1268" s="437">
        <v>2.8421726097114025E-3</v>
      </c>
      <c r="X1268" s="417">
        <v>7.2521479229989872E-4</v>
      </c>
      <c r="Y1268" s="418">
        <v>1.0107279635258358E-3</v>
      </c>
      <c r="Z1268" s="437">
        <v>3.9030543570234091E-3</v>
      </c>
      <c r="AA1268" s="417">
        <v>2.7667485E-3</v>
      </c>
      <c r="AB1268" s="418">
        <v>3.37433154E-3</v>
      </c>
      <c r="AC1268" s="437">
        <v>3.0923447040513311E-2</v>
      </c>
      <c r="AD1268" s="417">
        <v>7.870606E-4</v>
      </c>
      <c r="AE1268" s="418">
        <v>5.6818185500000001E-4</v>
      </c>
      <c r="AF1268" s="437">
        <v>5.7584736899166543E-3</v>
      </c>
      <c r="AG1268" s="417">
        <v>4.4987053999999997E-3</v>
      </c>
      <c r="AH1268" s="418">
        <v>2.4523067350000001E-3</v>
      </c>
      <c r="AI1268" s="437">
        <v>6.8140298961243875E-3</v>
      </c>
      <c r="AJ1268" s="417">
        <v>2.0241629999999998E-3</v>
      </c>
      <c r="AK1268" s="418">
        <v>1.2183767699999999E-3</v>
      </c>
      <c r="AL1268" s="437">
        <v>2.5374134274659369E-3</v>
      </c>
      <c r="AM1268" s="417">
        <v>8.6809544999999991E-3</v>
      </c>
      <c r="AN1268" s="418">
        <v>9.5718500250000001E-3</v>
      </c>
      <c r="AO1268" s="437">
        <v>6.8028064527084084E-2</v>
      </c>
      <c r="AP1268" s="417">
        <v>9.3009300000000007E-3</v>
      </c>
      <c r="AQ1268" s="418">
        <v>4.2149214499999997E-2</v>
      </c>
      <c r="AR1268" s="440">
        <v>4.2149214499999997E-2</v>
      </c>
      <c r="AS1268" s="422"/>
      <c r="AT1268" s="423"/>
      <c r="AU1268" s="423"/>
    </row>
    <row r="1269" spans="1:47" x14ac:dyDescent="0.2">
      <c r="A1269" s="231">
        <v>2006</v>
      </c>
      <c r="B1269" s="232">
        <v>25</v>
      </c>
      <c r="C1269" s="417">
        <v>1.2199643099999999</v>
      </c>
      <c r="D1269" s="418">
        <v>0.64065939400000005</v>
      </c>
      <c r="E1269" s="437">
        <v>3.5545711012544468</v>
      </c>
      <c r="F1269" s="417">
        <v>0.23387026999999999</v>
      </c>
      <c r="G1269" s="418">
        <v>0.16297331549999999</v>
      </c>
      <c r="H1269" s="437">
        <v>0.87822919640390085</v>
      </c>
      <c r="I1269" s="417">
        <v>8.600526E-2</v>
      </c>
      <c r="J1269" s="418">
        <v>1.3083560194999999</v>
      </c>
      <c r="K1269" s="437">
        <v>4.0554008973727296</v>
      </c>
      <c r="L1269" s="420"/>
      <c r="M1269" s="421"/>
      <c r="N1269" s="437">
        <v>7.468217452889182E-3</v>
      </c>
      <c r="O1269" s="417">
        <v>1.5801579999999999E-2</v>
      </c>
      <c r="P1269" s="418">
        <v>4.3539353500000003E-2</v>
      </c>
      <c r="Q1269" s="437">
        <v>0.26146421555851018</v>
      </c>
      <c r="R1269" s="422"/>
      <c r="S1269" s="423"/>
      <c r="T1269" s="437">
        <v>796.41303367779949</v>
      </c>
      <c r="U1269" s="417">
        <v>6.1297467071935155E-4</v>
      </c>
      <c r="V1269" s="418">
        <v>8.5430352921310362E-4</v>
      </c>
      <c r="W1269" s="437">
        <v>2.8517505156522224E-3</v>
      </c>
      <c r="X1269" s="417">
        <v>7.2521479229989872E-4</v>
      </c>
      <c r="Y1269" s="418">
        <v>1.0107279635258358E-3</v>
      </c>
      <c r="Z1269" s="437">
        <v>3.9333715319486819E-3</v>
      </c>
      <c r="AA1269" s="417">
        <v>2.8769625E-3</v>
      </c>
      <c r="AB1269" s="418">
        <v>3.4321507700000001E-3</v>
      </c>
      <c r="AC1269" s="437">
        <v>3.1027712610487548E-2</v>
      </c>
      <c r="AD1269" s="417">
        <v>8.1850209999999996E-4</v>
      </c>
      <c r="AE1269" s="418">
        <v>5.8378019499999998E-4</v>
      </c>
      <c r="AF1269" s="437">
        <v>5.7778796457417739E-3</v>
      </c>
      <c r="AG1269" s="417">
        <v>4.6780633999999998E-3</v>
      </c>
      <c r="AH1269" s="418">
        <v>2.5413691199999999E-3</v>
      </c>
      <c r="AI1269" s="437">
        <v>6.8369921706605552E-3</v>
      </c>
      <c r="AJ1269" s="417">
        <v>2.1050660000000001E-3</v>
      </c>
      <c r="AK1269" s="418">
        <v>1.258673845E-3</v>
      </c>
      <c r="AL1269" s="437">
        <v>2.5459600745163843E-3</v>
      </c>
      <c r="AM1269" s="417">
        <v>9.0285911999999999E-3</v>
      </c>
      <c r="AN1269" s="418">
        <v>9.7519204049999995E-3</v>
      </c>
      <c r="AO1269" s="437">
        <v>6.8257272075551795E-2</v>
      </c>
      <c r="AP1269" s="417">
        <v>9.3009300000000007E-3</v>
      </c>
      <c r="AQ1269" s="418">
        <v>4.2149214499999997E-2</v>
      </c>
      <c r="AR1269" s="440">
        <v>4.2149214499999997E-2</v>
      </c>
      <c r="AS1269" s="422"/>
      <c r="AT1269" s="423"/>
      <c r="AU1269" s="423"/>
    </row>
    <row r="1270" spans="1:47" x14ac:dyDescent="0.2">
      <c r="A1270" s="231">
        <v>2006</v>
      </c>
      <c r="B1270" s="232">
        <v>26</v>
      </c>
      <c r="C1270" s="417">
        <v>1.2199643099999999</v>
      </c>
      <c r="D1270" s="418">
        <v>0.64065939400000005</v>
      </c>
      <c r="E1270" s="437">
        <v>3.5567279626332269</v>
      </c>
      <c r="F1270" s="417">
        <v>0.23387026999999999</v>
      </c>
      <c r="G1270" s="418">
        <v>0.16297331549999999</v>
      </c>
      <c r="H1270" s="437">
        <v>0.87993275844366992</v>
      </c>
      <c r="I1270" s="417">
        <v>8.600526E-2</v>
      </c>
      <c r="J1270" s="418">
        <v>1.3083560194999999</v>
      </c>
      <c r="K1270" s="437">
        <v>4.0599452905460716</v>
      </c>
      <c r="L1270" s="420"/>
      <c r="M1270" s="421"/>
      <c r="N1270" s="437">
        <v>7.4721488285612227E-3</v>
      </c>
      <c r="O1270" s="417">
        <v>1.5801579999999999E-2</v>
      </c>
      <c r="P1270" s="418">
        <v>4.3539353500000003E-2</v>
      </c>
      <c r="Q1270" s="437">
        <v>0.2615325607798864</v>
      </c>
      <c r="R1270" s="422"/>
      <c r="S1270" s="423"/>
      <c r="T1270" s="437">
        <v>796.83087765785388</v>
      </c>
      <c r="U1270" s="417">
        <v>6.1297467071935155E-4</v>
      </c>
      <c r="V1270" s="418">
        <v>8.5430352921310362E-4</v>
      </c>
      <c r="W1270" s="437">
        <v>2.8572826979659811E-3</v>
      </c>
      <c r="X1270" s="417">
        <v>7.2521479229989872E-4</v>
      </c>
      <c r="Y1270" s="418">
        <v>1.0107279635258358E-3</v>
      </c>
      <c r="Z1270" s="437">
        <v>3.9509111034224751E-3</v>
      </c>
      <c r="AA1270" s="417">
        <v>2.8769625E-3</v>
      </c>
      <c r="AB1270" s="418">
        <v>3.4321507700000001E-3</v>
      </c>
      <c r="AC1270" s="437">
        <v>3.108785168268623E-2</v>
      </c>
      <c r="AD1270" s="417">
        <v>8.1850209999999996E-4</v>
      </c>
      <c r="AE1270" s="418">
        <v>5.8378019499999998E-4</v>
      </c>
      <c r="AF1270" s="437">
        <v>5.7890886143014261E-3</v>
      </c>
      <c r="AG1270" s="417">
        <v>4.6780633999999998E-3</v>
      </c>
      <c r="AH1270" s="418">
        <v>2.5413691199999999E-3</v>
      </c>
      <c r="AI1270" s="437">
        <v>6.8502531515908446E-3</v>
      </c>
      <c r="AJ1270" s="417">
        <v>2.1050660000000001E-3</v>
      </c>
      <c r="AK1270" s="418">
        <v>1.258673845E-3</v>
      </c>
      <c r="AL1270" s="437">
        <v>2.5508983275105979E-3</v>
      </c>
      <c r="AM1270" s="417">
        <v>9.0285911999999999E-3</v>
      </c>
      <c r="AN1270" s="418">
        <v>9.7519204049999995E-3</v>
      </c>
      <c r="AO1270" s="437">
        <v>6.8389719547373717E-2</v>
      </c>
      <c r="AP1270" s="417">
        <v>9.3009300000000007E-3</v>
      </c>
      <c r="AQ1270" s="418">
        <v>4.2149214499999997E-2</v>
      </c>
      <c r="AR1270" s="440">
        <v>4.2149214499999997E-2</v>
      </c>
      <c r="AS1270" s="422"/>
      <c r="AT1270" s="423"/>
      <c r="AU1270" s="423"/>
    </row>
    <row r="1271" spans="1:47" x14ac:dyDescent="0.2">
      <c r="A1271" s="231">
        <v>2006</v>
      </c>
      <c r="B1271" s="232">
        <v>27</v>
      </c>
      <c r="C1271" s="417">
        <v>1.2199643099999999</v>
      </c>
      <c r="D1271" s="418">
        <v>0.64065939400000005</v>
      </c>
      <c r="E1271" s="437">
        <v>3.556991029347246</v>
      </c>
      <c r="F1271" s="417">
        <v>0.23387026999999999</v>
      </c>
      <c r="G1271" s="418">
        <v>0.16297331549999999</v>
      </c>
      <c r="H1271" s="437">
        <v>0.8801327937524579</v>
      </c>
      <c r="I1271" s="417">
        <v>8.600526E-2</v>
      </c>
      <c r="J1271" s="418">
        <v>1.3083560194999999</v>
      </c>
      <c r="K1271" s="437">
        <v>4.0604804320363375</v>
      </c>
      <c r="L1271" s="420"/>
      <c r="M1271" s="421"/>
      <c r="N1271" s="437">
        <v>7.4726190045126938E-3</v>
      </c>
      <c r="O1271" s="417">
        <v>1.5801579999999999E-2</v>
      </c>
      <c r="P1271" s="418">
        <v>4.3539353500000003E-2</v>
      </c>
      <c r="Q1271" s="437">
        <v>0.26154140224069289</v>
      </c>
      <c r="R1271" s="422"/>
      <c r="S1271" s="423"/>
      <c r="T1271" s="437">
        <v>796.8816097829208</v>
      </c>
      <c r="U1271" s="417">
        <v>6.1297467071935155E-4</v>
      </c>
      <c r="V1271" s="418">
        <v>8.5430352921310362E-4</v>
      </c>
      <c r="W1271" s="437">
        <v>2.8579345714119702E-3</v>
      </c>
      <c r="X1271" s="417">
        <v>7.2521479229989872E-4</v>
      </c>
      <c r="Y1271" s="418">
        <v>1.0107279635258358E-3</v>
      </c>
      <c r="Z1271" s="437">
        <v>3.952967439385148E-3</v>
      </c>
      <c r="AA1271" s="417">
        <v>2.8769625E-3</v>
      </c>
      <c r="AB1271" s="418">
        <v>3.4321507700000001E-3</v>
      </c>
      <c r="AC1271" s="437">
        <v>3.1094920948280431E-2</v>
      </c>
      <c r="AD1271" s="417">
        <v>8.1850209999999996E-4</v>
      </c>
      <c r="AE1271" s="418">
        <v>5.8378019499999998E-4</v>
      </c>
      <c r="AF1271" s="437">
        <v>5.7904028629796565E-3</v>
      </c>
      <c r="AG1271" s="417">
        <v>4.6780633999999998E-3</v>
      </c>
      <c r="AH1271" s="418">
        <v>2.5413691199999999E-3</v>
      </c>
      <c r="AI1271" s="437">
        <v>6.8518163736938321E-3</v>
      </c>
      <c r="AJ1271" s="417">
        <v>2.1050660000000001E-3</v>
      </c>
      <c r="AK1271" s="418">
        <v>1.258673845E-3</v>
      </c>
      <c r="AL1271" s="437">
        <v>2.5514803734445778E-3</v>
      </c>
      <c r="AM1271" s="417">
        <v>9.0285911999999999E-3</v>
      </c>
      <c r="AN1271" s="418">
        <v>9.7519204049999995E-3</v>
      </c>
      <c r="AO1271" s="437">
        <v>6.8405151704491393E-2</v>
      </c>
      <c r="AP1271" s="417">
        <v>9.3009300000000007E-3</v>
      </c>
      <c r="AQ1271" s="418">
        <v>4.2149214499999997E-2</v>
      </c>
      <c r="AR1271" s="440">
        <v>4.2149214499999997E-2</v>
      </c>
      <c r="AS1271" s="422"/>
      <c r="AT1271" s="423"/>
      <c r="AU1271" s="423"/>
    </row>
    <row r="1272" spans="1:47" x14ac:dyDescent="0.2">
      <c r="A1272" s="231">
        <v>2006</v>
      </c>
      <c r="B1272" s="232">
        <v>28</v>
      </c>
      <c r="C1272" s="417">
        <v>1.2199643099999999</v>
      </c>
      <c r="D1272" s="418">
        <v>0.64065939400000005</v>
      </c>
      <c r="E1272" s="437">
        <v>3.5567915666925378</v>
      </c>
      <c r="F1272" s="417">
        <v>0.23387026999999999</v>
      </c>
      <c r="G1272" s="418">
        <v>0.16297331549999999</v>
      </c>
      <c r="H1272" s="437">
        <v>0.87997754016268692</v>
      </c>
      <c r="I1272" s="417">
        <v>8.600526E-2</v>
      </c>
      <c r="J1272" s="418">
        <v>1.3083560194999999</v>
      </c>
      <c r="K1272" s="437">
        <v>4.0600636148534903</v>
      </c>
      <c r="L1272" s="420"/>
      <c r="M1272" s="421"/>
      <c r="N1272" s="437">
        <v>7.4722399177493985E-3</v>
      </c>
      <c r="O1272" s="417">
        <v>1.5801579999999999E-2</v>
      </c>
      <c r="P1272" s="418">
        <v>4.3539353500000003E-2</v>
      </c>
      <c r="Q1272" s="437">
        <v>0.26153460541934315</v>
      </c>
      <c r="R1272" s="422"/>
      <c r="S1272" s="423"/>
      <c r="T1272" s="437">
        <v>796.84122408249254</v>
      </c>
      <c r="U1272" s="417">
        <v>6.1297467071935155E-4</v>
      </c>
      <c r="V1272" s="418">
        <v>8.5430352921310362E-4</v>
      </c>
      <c r="W1272" s="437">
        <v>2.8574304153857009E-3</v>
      </c>
      <c r="X1272" s="417">
        <v>7.2521479229989872E-4</v>
      </c>
      <c r="Y1272" s="418">
        <v>1.0107279635258358E-3</v>
      </c>
      <c r="Z1272" s="437">
        <v>3.9513824350613349E-3</v>
      </c>
      <c r="AA1272" s="417">
        <v>2.8769625E-3</v>
      </c>
      <c r="AB1272" s="418">
        <v>3.4321507700000001E-3</v>
      </c>
      <c r="AC1272" s="437">
        <v>3.1089445510991947E-2</v>
      </c>
      <c r="AD1272" s="417">
        <v>8.1850209999999996E-4</v>
      </c>
      <c r="AE1272" s="418">
        <v>5.8378019499999998E-4</v>
      </c>
      <c r="AF1272" s="437">
        <v>5.7893923437389739E-3</v>
      </c>
      <c r="AG1272" s="417">
        <v>4.6780633999999998E-3</v>
      </c>
      <c r="AH1272" s="418">
        <v>2.5413691199999999E-3</v>
      </c>
      <c r="AI1272" s="437">
        <v>6.8506000911207638E-3</v>
      </c>
      <c r="AJ1272" s="417">
        <v>2.1050660000000001E-3</v>
      </c>
      <c r="AK1272" s="418">
        <v>1.258673845E-3</v>
      </c>
      <c r="AL1272" s="437">
        <v>2.5510332034392037E-3</v>
      </c>
      <c r="AM1272" s="417">
        <v>9.0285911999999999E-3</v>
      </c>
      <c r="AN1272" s="418">
        <v>9.7519204049999995E-3</v>
      </c>
      <c r="AO1272" s="437">
        <v>6.8393117396607153E-2</v>
      </c>
      <c r="AP1272" s="417">
        <v>9.3009300000000007E-3</v>
      </c>
      <c r="AQ1272" s="418">
        <v>4.2149214499999997E-2</v>
      </c>
      <c r="AR1272" s="440">
        <v>4.2149214499999997E-2</v>
      </c>
      <c r="AS1272" s="422"/>
      <c r="AT1272" s="423"/>
      <c r="AU1272" s="423"/>
    </row>
    <row r="1273" spans="1:47" x14ac:dyDescent="0.2">
      <c r="A1273" s="231">
        <v>2006</v>
      </c>
      <c r="B1273" s="232">
        <v>29</v>
      </c>
      <c r="C1273" s="417">
        <v>1.2199643099999999</v>
      </c>
      <c r="D1273" s="418">
        <v>0.64065939400000005</v>
      </c>
      <c r="E1273" s="437">
        <v>3.5566531167724951</v>
      </c>
      <c r="F1273" s="417">
        <v>0.23387026999999999</v>
      </c>
      <c r="G1273" s="418">
        <v>0.16297331549999999</v>
      </c>
      <c r="H1273" s="437">
        <v>0.87986686645791401</v>
      </c>
      <c r="I1273" s="417">
        <v>8.600526E-2</v>
      </c>
      <c r="J1273" s="418">
        <v>1.3083560194999999</v>
      </c>
      <c r="K1273" s="437">
        <v>4.059782515874244</v>
      </c>
      <c r="L1273" s="420"/>
      <c r="M1273" s="421"/>
      <c r="N1273" s="437">
        <v>7.4720050671751598E-3</v>
      </c>
      <c r="O1273" s="417">
        <v>1.5801579999999999E-2</v>
      </c>
      <c r="P1273" s="418">
        <v>4.3539353500000003E-2</v>
      </c>
      <c r="Q1273" s="437">
        <v>0.26153049249708499</v>
      </c>
      <c r="R1273" s="422"/>
      <c r="S1273" s="423"/>
      <c r="T1273" s="437">
        <v>796.81611284265148</v>
      </c>
      <c r="U1273" s="417">
        <v>6.1297467071935155E-4</v>
      </c>
      <c r="V1273" s="418">
        <v>8.5430352921310362E-4</v>
      </c>
      <c r="W1273" s="437">
        <v>2.8570699006407779E-3</v>
      </c>
      <c r="X1273" s="417">
        <v>7.2521479229989872E-4</v>
      </c>
      <c r="Y1273" s="418">
        <v>1.0107279635258358E-3</v>
      </c>
      <c r="Z1273" s="437">
        <v>3.9502320640390273E-3</v>
      </c>
      <c r="AA1273" s="417">
        <v>2.8769625E-3</v>
      </c>
      <c r="AB1273" s="418">
        <v>3.4321507700000001E-3</v>
      </c>
      <c r="AC1273" s="437">
        <v>3.1085544412798129E-2</v>
      </c>
      <c r="AD1273" s="417">
        <v>8.1850209999999996E-4</v>
      </c>
      <c r="AE1273" s="418">
        <v>5.8378019499999998E-4</v>
      </c>
      <c r="AF1273" s="437">
        <v>5.7886537829584172E-3</v>
      </c>
      <c r="AG1273" s="417">
        <v>4.6780633999999998E-3</v>
      </c>
      <c r="AH1273" s="418">
        <v>2.5413691199999999E-3</v>
      </c>
      <c r="AI1273" s="437">
        <v>6.8497367528699464E-3</v>
      </c>
      <c r="AJ1273" s="417">
        <v>2.1050660000000001E-3</v>
      </c>
      <c r="AK1273" s="418">
        <v>1.258673845E-3</v>
      </c>
      <c r="AL1273" s="437">
        <v>2.5507108503852408E-3</v>
      </c>
      <c r="AM1273" s="417">
        <v>9.0285911999999999E-3</v>
      </c>
      <c r="AN1273" s="418">
        <v>9.7519204049999995E-3</v>
      </c>
      <c r="AO1273" s="437">
        <v>6.8384688333639851E-2</v>
      </c>
      <c r="AP1273" s="417">
        <v>9.3009300000000007E-3</v>
      </c>
      <c r="AQ1273" s="418">
        <v>4.2149214499999997E-2</v>
      </c>
      <c r="AR1273" s="440">
        <v>4.2149214499999997E-2</v>
      </c>
      <c r="AS1273" s="422"/>
      <c r="AT1273" s="423"/>
      <c r="AU1273" s="423"/>
    </row>
    <row r="1274" spans="1:47" x14ac:dyDescent="0.2">
      <c r="A1274" s="231">
        <v>2006</v>
      </c>
      <c r="B1274" s="232">
        <v>30</v>
      </c>
      <c r="C1274" s="417">
        <v>1.2199643099999999</v>
      </c>
      <c r="D1274" s="418">
        <v>0.64065939400000005</v>
      </c>
      <c r="E1274" s="437">
        <v>3.5565342163928304</v>
      </c>
      <c r="F1274" s="417">
        <v>0.23387026999999999</v>
      </c>
      <c r="G1274" s="418">
        <v>0.16297331549999999</v>
      </c>
      <c r="H1274" s="437">
        <v>0.87978198589243206</v>
      </c>
      <c r="I1274" s="417">
        <v>8.600526E-2</v>
      </c>
      <c r="J1274" s="418">
        <v>1.3083560194999999</v>
      </c>
      <c r="K1274" s="437">
        <v>4.0595430477654029</v>
      </c>
      <c r="L1274" s="420"/>
      <c r="M1274" s="421"/>
      <c r="N1274" s="437">
        <v>7.471779469376983E-3</v>
      </c>
      <c r="O1274" s="417">
        <v>1.5801579999999999E-2</v>
      </c>
      <c r="P1274" s="418">
        <v>4.3539353500000003E-2</v>
      </c>
      <c r="Q1274" s="437">
        <v>0.26152637626156189</v>
      </c>
      <c r="R1274" s="422"/>
      <c r="S1274" s="423"/>
      <c r="T1274" s="437">
        <v>796.79305060849458</v>
      </c>
      <c r="U1274" s="417">
        <v>6.1297467071935155E-4</v>
      </c>
      <c r="V1274" s="418">
        <v>8.5430352921310362E-4</v>
      </c>
      <c r="W1274" s="437">
        <v>2.8567964685882086E-3</v>
      </c>
      <c r="X1274" s="417">
        <v>7.2521479229989872E-4</v>
      </c>
      <c r="Y1274" s="418">
        <v>1.0107279635258358E-3</v>
      </c>
      <c r="Z1274" s="437">
        <v>3.9493696354864537E-3</v>
      </c>
      <c r="AA1274" s="417">
        <v>2.8769625E-3</v>
      </c>
      <c r="AB1274" s="418">
        <v>3.4321507700000001E-3</v>
      </c>
      <c r="AC1274" s="437">
        <v>3.1082536262544227E-2</v>
      </c>
      <c r="AD1274" s="417">
        <v>8.1850209999999996E-4</v>
      </c>
      <c r="AE1274" s="418">
        <v>5.8378019499999998E-4</v>
      </c>
      <c r="AF1274" s="437">
        <v>5.7880999335153879E-3</v>
      </c>
      <c r="AG1274" s="417">
        <v>4.6780633999999998E-3</v>
      </c>
      <c r="AH1274" s="418">
        <v>2.5413691199999999E-3</v>
      </c>
      <c r="AI1274" s="437">
        <v>6.8490855868360472E-3</v>
      </c>
      <c r="AJ1274" s="417">
        <v>2.1050660000000001E-3</v>
      </c>
      <c r="AK1274" s="418">
        <v>1.258673845E-3</v>
      </c>
      <c r="AL1274" s="437">
        <v>2.550465613021653E-3</v>
      </c>
      <c r="AM1274" s="417">
        <v>9.0285911999999999E-3</v>
      </c>
      <c r="AN1274" s="418">
        <v>9.7519204049999995E-3</v>
      </c>
      <c r="AO1274" s="437">
        <v>6.8378098079382041E-2</v>
      </c>
      <c r="AP1274" s="417">
        <v>9.3009300000000007E-3</v>
      </c>
      <c r="AQ1274" s="418">
        <v>4.2149214499999997E-2</v>
      </c>
      <c r="AR1274" s="440">
        <v>4.2149214499999997E-2</v>
      </c>
      <c r="AS1274" s="422"/>
      <c r="AT1274" s="423"/>
      <c r="AU1274" s="423"/>
    </row>
    <row r="1275" spans="1:47" x14ac:dyDescent="0.2">
      <c r="A1275" s="231">
        <v>2006</v>
      </c>
      <c r="B1275" s="232">
        <v>31</v>
      </c>
      <c r="C1275" s="417">
        <v>1.2199643099999999</v>
      </c>
      <c r="D1275" s="418">
        <v>0.64065939400000005</v>
      </c>
      <c r="E1275" s="437">
        <v>3.5564675824266865</v>
      </c>
      <c r="F1275" s="417">
        <v>0.23387026999999999</v>
      </c>
      <c r="G1275" s="418">
        <v>0.16297331549999999</v>
      </c>
      <c r="H1275" s="437">
        <v>0.87972260120031953</v>
      </c>
      <c r="I1275" s="417">
        <v>8.600526E-2</v>
      </c>
      <c r="J1275" s="418">
        <v>1.3083560194999999</v>
      </c>
      <c r="K1275" s="437">
        <v>4.0594018799481688</v>
      </c>
      <c r="L1275" s="420"/>
      <c r="M1275" s="421"/>
      <c r="N1275" s="437">
        <v>7.4717142828737409E-3</v>
      </c>
      <c r="O1275" s="417">
        <v>1.5801579999999999E-2</v>
      </c>
      <c r="P1275" s="418">
        <v>4.3539353500000003E-2</v>
      </c>
      <c r="Q1275" s="437">
        <v>0.26152530475380248</v>
      </c>
      <c r="R1275" s="422"/>
      <c r="S1275" s="423"/>
      <c r="T1275" s="437">
        <v>796.78400877538922</v>
      </c>
      <c r="U1275" s="417">
        <v>6.1297467071935155E-4</v>
      </c>
      <c r="V1275" s="418">
        <v>8.5430352921310362E-4</v>
      </c>
      <c r="W1275" s="437">
        <v>2.8565991965282863E-3</v>
      </c>
      <c r="X1275" s="417">
        <v>7.2521479229989872E-4</v>
      </c>
      <c r="Y1275" s="418">
        <v>1.0107279635258358E-3</v>
      </c>
      <c r="Z1275" s="437">
        <v>3.9487445029544026E-3</v>
      </c>
      <c r="AA1275" s="417">
        <v>2.8769625E-3</v>
      </c>
      <c r="AB1275" s="418">
        <v>3.4321507700000001E-3</v>
      </c>
      <c r="AC1275" s="437">
        <v>3.1080429853224335E-2</v>
      </c>
      <c r="AD1275" s="417">
        <v>8.1850209999999996E-4</v>
      </c>
      <c r="AE1275" s="418">
        <v>5.8378019499999998E-4</v>
      </c>
      <c r="AF1275" s="437">
        <v>5.7877084524428912E-3</v>
      </c>
      <c r="AG1275" s="417">
        <v>4.6780633999999998E-3</v>
      </c>
      <c r="AH1275" s="418">
        <v>2.5413691199999999E-3</v>
      </c>
      <c r="AI1275" s="437">
        <v>6.8486284825668682E-3</v>
      </c>
      <c r="AJ1275" s="417">
        <v>2.1050660000000001E-3</v>
      </c>
      <c r="AK1275" s="418">
        <v>1.258673845E-3</v>
      </c>
      <c r="AL1275" s="437">
        <v>2.5502901475710268E-3</v>
      </c>
      <c r="AM1275" s="417">
        <v>9.0285911999999999E-3</v>
      </c>
      <c r="AN1275" s="418">
        <v>9.7519204049999995E-3</v>
      </c>
      <c r="AO1275" s="437">
        <v>6.837342493529476E-2</v>
      </c>
      <c r="AP1275" s="417">
        <v>9.3009300000000007E-3</v>
      </c>
      <c r="AQ1275" s="418">
        <v>4.2149214499999997E-2</v>
      </c>
      <c r="AR1275" s="440">
        <v>4.2149214499999997E-2</v>
      </c>
      <c r="AS1275" s="422"/>
      <c r="AT1275" s="423"/>
      <c r="AU1275" s="423"/>
    </row>
    <row r="1276" spans="1:47" x14ac:dyDescent="0.2">
      <c r="A1276" s="231">
        <v>2006</v>
      </c>
      <c r="B1276" s="232">
        <v>32</v>
      </c>
      <c r="C1276" s="417">
        <v>1.2199643099999999</v>
      </c>
      <c r="D1276" s="418">
        <v>0.64065939400000005</v>
      </c>
      <c r="E1276" s="419">
        <v>3.5564675824266865</v>
      </c>
      <c r="F1276" s="417">
        <v>0.23387026999999999</v>
      </c>
      <c r="G1276" s="418">
        <v>0.16297331549999999</v>
      </c>
      <c r="H1276" s="419">
        <v>0.87972260120031953</v>
      </c>
      <c r="I1276" s="417">
        <v>8.600526E-2</v>
      </c>
      <c r="J1276" s="418">
        <v>1.3083560194999999</v>
      </c>
      <c r="K1276" s="419">
        <v>4.0594018799481688</v>
      </c>
      <c r="L1276" s="420"/>
      <c r="M1276" s="421"/>
      <c r="N1276" s="419">
        <v>7.4717142828737409E-3</v>
      </c>
      <c r="O1276" s="417">
        <v>1.5801579999999999E-2</v>
      </c>
      <c r="P1276" s="418">
        <v>4.3539353500000003E-2</v>
      </c>
      <c r="Q1276" s="419">
        <v>0.26152530475380248</v>
      </c>
      <c r="R1276" s="425"/>
      <c r="S1276" s="426"/>
      <c r="T1276" s="419">
        <v>796.78400877538922</v>
      </c>
      <c r="U1276" s="417">
        <v>6.1297467071935155E-4</v>
      </c>
      <c r="V1276" s="418">
        <v>8.5430352921310362E-4</v>
      </c>
      <c r="W1276" s="419">
        <v>2.8565991965282863E-3</v>
      </c>
      <c r="X1276" s="417">
        <v>7.2521479229989872E-4</v>
      </c>
      <c r="Y1276" s="418">
        <v>1.0107279635258358E-3</v>
      </c>
      <c r="Z1276" s="419">
        <v>3.9487445029544026E-3</v>
      </c>
      <c r="AA1276" s="417">
        <v>2.8769625E-3</v>
      </c>
      <c r="AB1276" s="418">
        <v>3.4321507700000001E-3</v>
      </c>
      <c r="AC1276" s="419">
        <v>3.1080429853224335E-2</v>
      </c>
      <c r="AD1276" s="417">
        <v>8.1850209999999996E-4</v>
      </c>
      <c r="AE1276" s="418">
        <v>5.8378019499999998E-4</v>
      </c>
      <c r="AF1276" s="419">
        <v>5.7877084524428912E-3</v>
      </c>
      <c r="AG1276" s="417">
        <v>4.6780633999999998E-3</v>
      </c>
      <c r="AH1276" s="418">
        <v>2.5413691199999999E-3</v>
      </c>
      <c r="AI1276" s="419">
        <v>6.8486284825668682E-3</v>
      </c>
      <c r="AJ1276" s="417">
        <v>2.1050660000000001E-3</v>
      </c>
      <c r="AK1276" s="418">
        <v>1.258673845E-3</v>
      </c>
      <c r="AL1276" s="419">
        <v>2.5502901475710268E-3</v>
      </c>
      <c r="AM1276" s="417">
        <v>9.0285911999999999E-3</v>
      </c>
      <c r="AN1276" s="418">
        <v>9.7519204049999995E-3</v>
      </c>
      <c r="AO1276" s="419">
        <v>6.837342493529476E-2</v>
      </c>
      <c r="AP1276" s="417">
        <v>9.3009300000000007E-3</v>
      </c>
      <c r="AQ1276" s="418">
        <v>4.2149214499999997E-2</v>
      </c>
      <c r="AR1276" s="440">
        <v>4.2149214499999997E-2</v>
      </c>
      <c r="AS1276" s="425"/>
      <c r="AT1276" s="426"/>
      <c r="AU1276" s="426"/>
    </row>
    <row r="1277" spans="1:47" x14ac:dyDescent="0.2">
      <c r="A1277" s="231">
        <v>2006</v>
      </c>
      <c r="B1277" s="232">
        <v>33</v>
      </c>
      <c r="C1277" s="417">
        <v>1.2199643099999999</v>
      </c>
      <c r="D1277" s="418">
        <v>0.64065939400000005</v>
      </c>
      <c r="E1277" s="419">
        <v>3.5564675824266865</v>
      </c>
      <c r="F1277" s="417">
        <v>0.23387026999999999</v>
      </c>
      <c r="G1277" s="418">
        <v>0.16297331549999999</v>
      </c>
      <c r="H1277" s="419">
        <v>0.87972260120031953</v>
      </c>
      <c r="I1277" s="417">
        <v>8.600526E-2</v>
      </c>
      <c r="J1277" s="418">
        <v>1.3083560194999999</v>
      </c>
      <c r="K1277" s="419">
        <v>4.0594018799481688</v>
      </c>
      <c r="L1277" s="420"/>
      <c r="M1277" s="421"/>
      <c r="N1277" s="419">
        <v>7.4717142828737409E-3</v>
      </c>
      <c r="O1277" s="417">
        <v>1.5801579999999999E-2</v>
      </c>
      <c r="P1277" s="418">
        <v>4.3539353500000003E-2</v>
      </c>
      <c r="Q1277" s="419">
        <v>0.26152530475380248</v>
      </c>
      <c r="R1277" s="425"/>
      <c r="S1277" s="426"/>
      <c r="T1277" s="419">
        <v>796.78400877538922</v>
      </c>
      <c r="U1277" s="417">
        <v>6.1297467071935155E-4</v>
      </c>
      <c r="V1277" s="418">
        <v>8.5430352921310362E-4</v>
      </c>
      <c r="W1277" s="419">
        <v>2.8565991965282863E-3</v>
      </c>
      <c r="X1277" s="417">
        <v>7.2521479229989872E-4</v>
      </c>
      <c r="Y1277" s="418">
        <v>1.0107279635258358E-3</v>
      </c>
      <c r="Z1277" s="419">
        <v>3.9487445029544026E-3</v>
      </c>
      <c r="AA1277" s="417">
        <v>2.8769625E-3</v>
      </c>
      <c r="AB1277" s="418">
        <v>3.4321507700000001E-3</v>
      </c>
      <c r="AC1277" s="419">
        <v>3.1080429853224335E-2</v>
      </c>
      <c r="AD1277" s="417">
        <v>8.1850209999999996E-4</v>
      </c>
      <c r="AE1277" s="418">
        <v>5.8378019499999998E-4</v>
      </c>
      <c r="AF1277" s="419">
        <v>5.7877084524428912E-3</v>
      </c>
      <c r="AG1277" s="417">
        <v>4.6780633999999998E-3</v>
      </c>
      <c r="AH1277" s="418">
        <v>2.5413691199999999E-3</v>
      </c>
      <c r="AI1277" s="419">
        <v>6.8486284825668682E-3</v>
      </c>
      <c r="AJ1277" s="417">
        <v>2.1050660000000001E-3</v>
      </c>
      <c r="AK1277" s="418">
        <v>1.258673845E-3</v>
      </c>
      <c r="AL1277" s="419">
        <v>2.5502901475710268E-3</v>
      </c>
      <c r="AM1277" s="417">
        <v>9.0285911999999999E-3</v>
      </c>
      <c r="AN1277" s="418">
        <v>9.7519204049999995E-3</v>
      </c>
      <c r="AO1277" s="419">
        <v>6.837342493529476E-2</v>
      </c>
      <c r="AP1277" s="417">
        <v>9.3009300000000007E-3</v>
      </c>
      <c r="AQ1277" s="418">
        <v>4.2149214499999997E-2</v>
      </c>
      <c r="AR1277" s="440">
        <v>4.2149214499999997E-2</v>
      </c>
      <c r="AS1277" s="425"/>
      <c r="AT1277" s="426"/>
      <c r="AU1277" s="426"/>
    </row>
    <row r="1278" spans="1:47" x14ac:dyDescent="0.2">
      <c r="A1278" s="231">
        <v>2006</v>
      </c>
      <c r="B1278" s="232">
        <v>34</v>
      </c>
      <c r="C1278" s="417">
        <v>1.2199643099999999</v>
      </c>
      <c r="D1278" s="418">
        <v>0.64065939400000005</v>
      </c>
      <c r="E1278" s="419">
        <v>3.5564675824266865</v>
      </c>
      <c r="F1278" s="417">
        <v>0.23387026999999999</v>
      </c>
      <c r="G1278" s="418">
        <v>0.16297331549999999</v>
      </c>
      <c r="H1278" s="419">
        <v>0.87972260120031953</v>
      </c>
      <c r="I1278" s="417">
        <v>8.600526E-2</v>
      </c>
      <c r="J1278" s="418">
        <v>1.3083560194999999</v>
      </c>
      <c r="K1278" s="419">
        <v>4.0594018799481688</v>
      </c>
      <c r="L1278" s="420"/>
      <c r="M1278" s="421"/>
      <c r="N1278" s="419">
        <v>7.4717142828737409E-3</v>
      </c>
      <c r="O1278" s="417">
        <v>1.5801579999999999E-2</v>
      </c>
      <c r="P1278" s="418">
        <v>4.3539353500000003E-2</v>
      </c>
      <c r="Q1278" s="419">
        <v>0.26152530475380248</v>
      </c>
      <c r="R1278" s="425"/>
      <c r="S1278" s="426"/>
      <c r="T1278" s="419">
        <v>796.78400877538922</v>
      </c>
      <c r="U1278" s="417">
        <v>6.1297467071935155E-4</v>
      </c>
      <c r="V1278" s="418">
        <v>8.5430352921310362E-4</v>
      </c>
      <c r="W1278" s="419">
        <v>2.8565991965282863E-3</v>
      </c>
      <c r="X1278" s="417">
        <v>7.2521479229989872E-4</v>
      </c>
      <c r="Y1278" s="418">
        <v>1.0107279635258358E-3</v>
      </c>
      <c r="Z1278" s="419">
        <v>3.9487445029544026E-3</v>
      </c>
      <c r="AA1278" s="417">
        <v>2.8769625E-3</v>
      </c>
      <c r="AB1278" s="418">
        <v>3.4321507700000001E-3</v>
      </c>
      <c r="AC1278" s="419">
        <v>3.1080429853224335E-2</v>
      </c>
      <c r="AD1278" s="417">
        <v>8.1850209999999996E-4</v>
      </c>
      <c r="AE1278" s="418">
        <v>5.8378019499999998E-4</v>
      </c>
      <c r="AF1278" s="419">
        <v>5.7877084524428912E-3</v>
      </c>
      <c r="AG1278" s="417">
        <v>4.6780633999999998E-3</v>
      </c>
      <c r="AH1278" s="418">
        <v>2.5413691199999999E-3</v>
      </c>
      <c r="AI1278" s="419">
        <v>6.8486284825668682E-3</v>
      </c>
      <c r="AJ1278" s="417">
        <v>2.1050660000000001E-3</v>
      </c>
      <c r="AK1278" s="418">
        <v>1.258673845E-3</v>
      </c>
      <c r="AL1278" s="419">
        <v>2.5502901475710268E-3</v>
      </c>
      <c r="AM1278" s="417">
        <v>9.0285911999999999E-3</v>
      </c>
      <c r="AN1278" s="418">
        <v>9.7519204049999995E-3</v>
      </c>
      <c r="AO1278" s="419">
        <v>6.837342493529476E-2</v>
      </c>
      <c r="AP1278" s="417">
        <v>9.3009300000000007E-3</v>
      </c>
      <c r="AQ1278" s="418">
        <v>4.2149214499999997E-2</v>
      </c>
      <c r="AR1278" s="440">
        <v>4.2149214499999997E-2</v>
      </c>
      <c r="AS1278" s="425"/>
      <c r="AT1278" s="426"/>
      <c r="AU1278" s="426"/>
    </row>
    <row r="1279" spans="1:47" x14ac:dyDescent="0.2">
      <c r="A1279" s="231">
        <v>2006</v>
      </c>
      <c r="B1279" s="232">
        <v>35</v>
      </c>
      <c r="C1279" s="417">
        <v>1.2199643099999999</v>
      </c>
      <c r="D1279" s="418">
        <v>0.64065939400000005</v>
      </c>
      <c r="E1279" s="419">
        <v>3.5564675824266865</v>
      </c>
      <c r="F1279" s="417">
        <v>0.23387026999999999</v>
      </c>
      <c r="G1279" s="418">
        <v>0.16297331549999999</v>
      </c>
      <c r="H1279" s="419">
        <v>0.87972260120031953</v>
      </c>
      <c r="I1279" s="417">
        <v>8.600526E-2</v>
      </c>
      <c r="J1279" s="418">
        <v>1.3083560194999999</v>
      </c>
      <c r="K1279" s="419">
        <v>4.0594018799481688</v>
      </c>
      <c r="L1279" s="420"/>
      <c r="M1279" s="421"/>
      <c r="N1279" s="419">
        <v>7.4717142828737409E-3</v>
      </c>
      <c r="O1279" s="417">
        <v>1.5801579999999999E-2</v>
      </c>
      <c r="P1279" s="418">
        <v>4.3539353500000003E-2</v>
      </c>
      <c r="Q1279" s="419">
        <v>0.26152530475380248</v>
      </c>
      <c r="R1279" s="425"/>
      <c r="S1279" s="426"/>
      <c r="T1279" s="419">
        <v>796.78400877538922</v>
      </c>
      <c r="U1279" s="417">
        <v>6.1297467071935155E-4</v>
      </c>
      <c r="V1279" s="418">
        <v>8.5430352921310362E-4</v>
      </c>
      <c r="W1279" s="419">
        <v>2.8565991965282863E-3</v>
      </c>
      <c r="X1279" s="417">
        <v>7.2521479229989872E-4</v>
      </c>
      <c r="Y1279" s="418">
        <v>1.0107279635258358E-3</v>
      </c>
      <c r="Z1279" s="419">
        <v>3.9487445029544026E-3</v>
      </c>
      <c r="AA1279" s="417">
        <v>2.8769625E-3</v>
      </c>
      <c r="AB1279" s="418">
        <v>3.4321507700000001E-3</v>
      </c>
      <c r="AC1279" s="419">
        <v>3.1080429853224335E-2</v>
      </c>
      <c r="AD1279" s="417">
        <v>8.1850209999999996E-4</v>
      </c>
      <c r="AE1279" s="418">
        <v>5.8378019499999998E-4</v>
      </c>
      <c r="AF1279" s="419">
        <v>5.7877084524428912E-3</v>
      </c>
      <c r="AG1279" s="417">
        <v>4.6780633999999998E-3</v>
      </c>
      <c r="AH1279" s="418">
        <v>2.5413691199999999E-3</v>
      </c>
      <c r="AI1279" s="419">
        <v>6.8486284825668682E-3</v>
      </c>
      <c r="AJ1279" s="417">
        <v>2.1050660000000001E-3</v>
      </c>
      <c r="AK1279" s="418">
        <v>1.258673845E-3</v>
      </c>
      <c r="AL1279" s="419">
        <v>2.5502901475710268E-3</v>
      </c>
      <c r="AM1279" s="417">
        <v>9.0285911999999999E-3</v>
      </c>
      <c r="AN1279" s="418">
        <v>9.7519204049999995E-3</v>
      </c>
      <c r="AO1279" s="419">
        <v>6.837342493529476E-2</v>
      </c>
      <c r="AP1279" s="417">
        <v>9.3009300000000007E-3</v>
      </c>
      <c r="AQ1279" s="418">
        <v>4.2149214499999997E-2</v>
      </c>
      <c r="AR1279" s="440">
        <v>4.2149214499999997E-2</v>
      </c>
      <c r="AS1279" s="425"/>
      <c r="AT1279" s="426"/>
      <c r="AU1279" s="426"/>
    </row>
    <row r="1280" spans="1:47" x14ac:dyDescent="0.2">
      <c r="A1280" s="231">
        <v>2006</v>
      </c>
      <c r="B1280" s="232">
        <v>36</v>
      </c>
      <c r="C1280" s="417">
        <v>1.2199643099999999</v>
      </c>
      <c r="D1280" s="418">
        <v>0.64065939400000005</v>
      </c>
      <c r="E1280" s="419">
        <v>3.5564675824266865</v>
      </c>
      <c r="F1280" s="417">
        <v>0.23387026999999999</v>
      </c>
      <c r="G1280" s="418">
        <v>0.16297331549999999</v>
      </c>
      <c r="H1280" s="419">
        <v>0.87972260120031953</v>
      </c>
      <c r="I1280" s="417">
        <v>8.600526E-2</v>
      </c>
      <c r="J1280" s="418">
        <v>1.3083560194999999</v>
      </c>
      <c r="K1280" s="419">
        <v>4.0594018799481688</v>
      </c>
      <c r="L1280" s="420"/>
      <c r="M1280" s="421"/>
      <c r="N1280" s="419">
        <v>7.4717142828737409E-3</v>
      </c>
      <c r="O1280" s="417">
        <v>1.5801579999999999E-2</v>
      </c>
      <c r="P1280" s="418">
        <v>4.3539353500000003E-2</v>
      </c>
      <c r="Q1280" s="419">
        <v>0.26152530475380248</v>
      </c>
      <c r="R1280" s="425"/>
      <c r="S1280" s="426"/>
      <c r="T1280" s="419">
        <v>796.78400877538922</v>
      </c>
      <c r="U1280" s="417">
        <v>6.1297467071935155E-4</v>
      </c>
      <c r="V1280" s="418">
        <v>8.5430352921310362E-4</v>
      </c>
      <c r="W1280" s="419">
        <v>2.8565991965282863E-3</v>
      </c>
      <c r="X1280" s="417">
        <v>7.2521479229989872E-4</v>
      </c>
      <c r="Y1280" s="418">
        <v>1.0107279635258358E-3</v>
      </c>
      <c r="Z1280" s="419">
        <v>3.9487445029544026E-3</v>
      </c>
      <c r="AA1280" s="417">
        <v>2.8769625E-3</v>
      </c>
      <c r="AB1280" s="418">
        <v>3.4321507700000001E-3</v>
      </c>
      <c r="AC1280" s="419">
        <v>3.1080429853224335E-2</v>
      </c>
      <c r="AD1280" s="417">
        <v>8.1850209999999996E-4</v>
      </c>
      <c r="AE1280" s="418">
        <v>5.8378019499999998E-4</v>
      </c>
      <c r="AF1280" s="419">
        <v>5.7877084524428912E-3</v>
      </c>
      <c r="AG1280" s="417">
        <v>4.6780633999999998E-3</v>
      </c>
      <c r="AH1280" s="418">
        <v>2.5413691199999999E-3</v>
      </c>
      <c r="AI1280" s="419">
        <v>6.8486284825668682E-3</v>
      </c>
      <c r="AJ1280" s="417">
        <v>2.1050660000000001E-3</v>
      </c>
      <c r="AK1280" s="418">
        <v>1.258673845E-3</v>
      </c>
      <c r="AL1280" s="419">
        <v>2.5502901475710268E-3</v>
      </c>
      <c r="AM1280" s="417">
        <v>9.0285911999999999E-3</v>
      </c>
      <c r="AN1280" s="418">
        <v>9.7519204049999995E-3</v>
      </c>
      <c r="AO1280" s="419">
        <v>6.837342493529476E-2</v>
      </c>
      <c r="AP1280" s="417">
        <v>9.3009300000000007E-3</v>
      </c>
      <c r="AQ1280" s="418">
        <v>4.2149214499999997E-2</v>
      </c>
      <c r="AR1280" s="440">
        <v>4.2149214499999997E-2</v>
      </c>
      <c r="AS1280" s="425"/>
      <c r="AT1280" s="426"/>
      <c r="AU1280" s="426"/>
    </row>
    <row r="1281" spans="1:47" x14ac:dyDescent="0.2">
      <c r="A1281" s="231">
        <v>2006</v>
      </c>
      <c r="B1281" s="232">
        <v>37</v>
      </c>
      <c r="C1281" s="417">
        <v>1.2199643099999999</v>
      </c>
      <c r="D1281" s="418">
        <v>0.64065939400000005</v>
      </c>
      <c r="E1281" s="419">
        <v>3.5564675824266865</v>
      </c>
      <c r="F1281" s="417">
        <v>0.23387026999999999</v>
      </c>
      <c r="G1281" s="418">
        <v>0.16297331549999999</v>
      </c>
      <c r="H1281" s="419">
        <v>0.87972260120031953</v>
      </c>
      <c r="I1281" s="417">
        <v>8.600526E-2</v>
      </c>
      <c r="J1281" s="418">
        <v>1.3083560194999999</v>
      </c>
      <c r="K1281" s="419">
        <v>4.0594018799481688</v>
      </c>
      <c r="L1281" s="420"/>
      <c r="M1281" s="421"/>
      <c r="N1281" s="419">
        <v>7.4717142828737409E-3</v>
      </c>
      <c r="O1281" s="417">
        <v>1.5801579999999999E-2</v>
      </c>
      <c r="P1281" s="418">
        <v>4.3539353500000003E-2</v>
      </c>
      <c r="Q1281" s="419">
        <v>0.26152530475380248</v>
      </c>
      <c r="R1281" s="425"/>
      <c r="S1281" s="426"/>
      <c r="T1281" s="419">
        <v>796.78400877538922</v>
      </c>
      <c r="U1281" s="417">
        <v>6.1297467071935155E-4</v>
      </c>
      <c r="V1281" s="418">
        <v>8.5430352921310362E-4</v>
      </c>
      <c r="W1281" s="419">
        <v>2.8565991965282863E-3</v>
      </c>
      <c r="X1281" s="417">
        <v>7.2521479229989872E-4</v>
      </c>
      <c r="Y1281" s="418">
        <v>1.0107279635258358E-3</v>
      </c>
      <c r="Z1281" s="419">
        <v>3.9487445029544026E-3</v>
      </c>
      <c r="AA1281" s="417">
        <v>2.8769625E-3</v>
      </c>
      <c r="AB1281" s="418">
        <v>3.4321507700000001E-3</v>
      </c>
      <c r="AC1281" s="419">
        <v>3.1080429853224335E-2</v>
      </c>
      <c r="AD1281" s="417">
        <v>8.1850209999999996E-4</v>
      </c>
      <c r="AE1281" s="418">
        <v>5.8378019499999998E-4</v>
      </c>
      <c r="AF1281" s="419">
        <v>5.7877084524428912E-3</v>
      </c>
      <c r="AG1281" s="417">
        <v>4.6780633999999998E-3</v>
      </c>
      <c r="AH1281" s="418">
        <v>2.5413691199999999E-3</v>
      </c>
      <c r="AI1281" s="419">
        <v>6.8486284825668682E-3</v>
      </c>
      <c r="AJ1281" s="417">
        <v>2.1050660000000001E-3</v>
      </c>
      <c r="AK1281" s="418">
        <v>1.258673845E-3</v>
      </c>
      <c r="AL1281" s="419">
        <v>2.5502901475710268E-3</v>
      </c>
      <c r="AM1281" s="417">
        <v>9.0285911999999999E-3</v>
      </c>
      <c r="AN1281" s="418">
        <v>9.7519204049999995E-3</v>
      </c>
      <c r="AO1281" s="419">
        <v>6.837342493529476E-2</v>
      </c>
      <c r="AP1281" s="417">
        <v>9.3009300000000007E-3</v>
      </c>
      <c r="AQ1281" s="418">
        <v>4.2149214499999997E-2</v>
      </c>
      <c r="AR1281" s="440">
        <v>4.2149214499999997E-2</v>
      </c>
      <c r="AS1281" s="425"/>
      <c r="AT1281" s="426"/>
      <c r="AU1281" s="426"/>
    </row>
    <row r="1282" spans="1:47" x14ac:dyDescent="0.2">
      <c r="A1282" s="231">
        <v>2006</v>
      </c>
      <c r="B1282" s="232">
        <v>38</v>
      </c>
      <c r="C1282" s="417">
        <v>1.2199643099999999</v>
      </c>
      <c r="D1282" s="418">
        <v>0.64065939400000005</v>
      </c>
      <c r="E1282" s="419">
        <v>3.5564675824266865</v>
      </c>
      <c r="F1282" s="417">
        <v>0.23387026999999999</v>
      </c>
      <c r="G1282" s="418">
        <v>0.16297331549999999</v>
      </c>
      <c r="H1282" s="419">
        <v>0.87972260120031953</v>
      </c>
      <c r="I1282" s="417">
        <v>8.600526E-2</v>
      </c>
      <c r="J1282" s="418">
        <v>1.3083560194999999</v>
      </c>
      <c r="K1282" s="419">
        <v>4.0594018799481688</v>
      </c>
      <c r="L1282" s="420"/>
      <c r="M1282" s="421"/>
      <c r="N1282" s="419">
        <v>7.4717142828737409E-3</v>
      </c>
      <c r="O1282" s="417">
        <v>1.5801579999999999E-2</v>
      </c>
      <c r="P1282" s="418">
        <v>4.3539353500000003E-2</v>
      </c>
      <c r="Q1282" s="419">
        <v>0.26152530475380248</v>
      </c>
      <c r="R1282" s="425"/>
      <c r="S1282" s="426"/>
      <c r="T1282" s="419">
        <v>796.78400877538922</v>
      </c>
      <c r="U1282" s="417">
        <v>6.1297467071935155E-4</v>
      </c>
      <c r="V1282" s="418">
        <v>8.5430352921310362E-4</v>
      </c>
      <c r="W1282" s="419">
        <v>2.8565991965282863E-3</v>
      </c>
      <c r="X1282" s="417">
        <v>7.2521479229989872E-4</v>
      </c>
      <c r="Y1282" s="418">
        <v>1.0107279635258358E-3</v>
      </c>
      <c r="Z1282" s="419">
        <v>3.9487445029544026E-3</v>
      </c>
      <c r="AA1282" s="417">
        <v>2.8769625E-3</v>
      </c>
      <c r="AB1282" s="418">
        <v>3.4321507700000001E-3</v>
      </c>
      <c r="AC1282" s="419">
        <v>3.1080429853224335E-2</v>
      </c>
      <c r="AD1282" s="417">
        <v>8.1850209999999996E-4</v>
      </c>
      <c r="AE1282" s="418">
        <v>5.8378019499999998E-4</v>
      </c>
      <c r="AF1282" s="419">
        <v>5.7877084524428912E-3</v>
      </c>
      <c r="AG1282" s="417">
        <v>4.6780633999999998E-3</v>
      </c>
      <c r="AH1282" s="418">
        <v>2.5413691199999999E-3</v>
      </c>
      <c r="AI1282" s="419">
        <v>6.8486284825668682E-3</v>
      </c>
      <c r="AJ1282" s="417">
        <v>2.1050660000000001E-3</v>
      </c>
      <c r="AK1282" s="418">
        <v>1.258673845E-3</v>
      </c>
      <c r="AL1282" s="419">
        <v>2.5502901475710268E-3</v>
      </c>
      <c r="AM1282" s="417">
        <v>9.0285911999999999E-3</v>
      </c>
      <c r="AN1282" s="418">
        <v>9.7519204049999995E-3</v>
      </c>
      <c r="AO1282" s="419">
        <v>6.837342493529476E-2</v>
      </c>
      <c r="AP1282" s="417">
        <v>9.3009300000000007E-3</v>
      </c>
      <c r="AQ1282" s="418">
        <v>4.2149214499999997E-2</v>
      </c>
      <c r="AR1282" s="440">
        <v>4.2149214499999997E-2</v>
      </c>
      <c r="AS1282" s="425"/>
      <c r="AT1282" s="426"/>
      <c r="AU1282" s="426"/>
    </row>
    <row r="1283" spans="1:47" x14ac:dyDescent="0.2">
      <c r="A1283" s="231">
        <v>2006</v>
      </c>
      <c r="B1283" s="232">
        <v>39</v>
      </c>
      <c r="C1283" s="417">
        <v>1.2199643099999999</v>
      </c>
      <c r="D1283" s="418">
        <v>0.64065939400000005</v>
      </c>
      <c r="E1283" s="419">
        <v>3.5564675824266865</v>
      </c>
      <c r="F1283" s="417">
        <v>0.23387026999999999</v>
      </c>
      <c r="G1283" s="418">
        <v>0.16297331549999999</v>
      </c>
      <c r="H1283" s="419">
        <v>0.87972260120031953</v>
      </c>
      <c r="I1283" s="417">
        <v>8.600526E-2</v>
      </c>
      <c r="J1283" s="418">
        <v>1.3083560194999999</v>
      </c>
      <c r="K1283" s="419">
        <v>4.0594018799481688</v>
      </c>
      <c r="L1283" s="420"/>
      <c r="M1283" s="421"/>
      <c r="N1283" s="419">
        <v>7.4717142828737409E-3</v>
      </c>
      <c r="O1283" s="417">
        <v>1.5801579999999999E-2</v>
      </c>
      <c r="P1283" s="418">
        <v>4.3539353500000003E-2</v>
      </c>
      <c r="Q1283" s="419">
        <v>0.26152530475380248</v>
      </c>
      <c r="R1283" s="425"/>
      <c r="S1283" s="426"/>
      <c r="T1283" s="419">
        <v>796.78400877538922</v>
      </c>
      <c r="U1283" s="417">
        <v>6.1297467071935155E-4</v>
      </c>
      <c r="V1283" s="418">
        <v>8.5430352921310362E-4</v>
      </c>
      <c r="W1283" s="419">
        <v>2.8565991965282863E-3</v>
      </c>
      <c r="X1283" s="417">
        <v>7.2521479229989872E-4</v>
      </c>
      <c r="Y1283" s="418">
        <v>1.0107279635258358E-3</v>
      </c>
      <c r="Z1283" s="419">
        <v>3.9487445029544026E-3</v>
      </c>
      <c r="AA1283" s="417">
        <v>2.8769625E-3</v>
      </c>
      <c r="AB1283" s="418">
        <v>3.4321507700000001E-3</v>
      </c>
      <c r="AC1283" s="419">
        <v>3.1080429853224335E-2</v>
      </c>
      <c r="AD1283" s="417">
        <v>8.1850209999999996E-4</v>
      </c>
      <c r="AE1283" s="418">
        <v>5.8378019499999998E-4</v>
      </c>
      <c r="AF1283" s="419">
        <v>5.7877084524428912E-3</v>
      </c>
      <c r="AG1283" s="417">
        <v>4.6780633999999998E-3</v>
      </c>
      <c r="AH1283" s="418">
        <v>2.5413691199999999E-3</v>
      </c>
      <c r="AI1283" s="419">
        <v>6.8486284825668682E-3</v>
      </c>
      <c r="AJ1283" s="417">
        <v>2.1050660000000001E-3</v>
      </c>
      <c r="AK1283" s="418">
        <v>1.258673845E-3</v>
      </c>
      <c r="AL1283" s="419">
        <v>2.5502901475710268E-3</v>
      </c>
      <c r="AM1283" s="417">
        <v>9.0285911999999999E-3</v>
      </c>
      <c r="AN1283" s="418">
        <v>9.7519204049999995E-3</v>
      </c>
      <c r="AO1283" s="419">
        <v>6.837342493529476E-2</v>
      </c>
      <c r="AP1283" s="417">
        <v>9.3009300000000007E-3</v>
      </c>
      <c r="AQ1283" s="418">
        <v>4.2149214499999997E-2</v>
      </c>
      <c r="AR1283" s="440">
        <v>4.2149214499999997E-2</v>
      </c>
      <c r="AS1283" s="425"/>
      <c r="AT1283" s="426"/>
      <c r="AU1283" s="426"/>
    </row>
    <row r="1284" spans="1:47" ht="13.5" thickBot="1" x14ac:dyDescent="0.25">
      <c r="A1284" s="233">
        <v>2006</v>
      </c>
      <c r="B1284" s="234">
        <v>40</v>
      </c>
      <c r="C1284" s="428">
        <v>1.2199643099999999</v>
      </c>
      <c r="D1284" s="429">
        <v>0.64065939400000005</v>
      </c>
      <c r="E1284" s="430">
        <v>3.5564675824266865</v>
      </c>
      <c r="F1284" s="428">
        <v>0.23387026999999999</v>
      </c>
      <c r="G1284" s="429">
        <v>0.16297331549999999</v>
      </c>
      <c r="H1284" s="430">
        <v>0.87972260120031953</v>
      </c>
      <c r="I1284" s="428">
        <v>8.600526E-2</v>
      </c>
      <c r="J1284" s="429">
        <v>1.3083560194999999</v>
      </c>
      <c r="K1284" s="430">
        <v>4.0594018799481688</v>
      </c>
      <c r="L1284" s="431"/>
      <c r="M1284" s="432"/>
      <c r="N1284" s="430">
        <v>7.4717142828737409E-3</v>
      </c>
      <c r="O1284" s="428">
        <v>1.5801579999999999E-2</v>
      </c>
      <c r="P1284" s="429">
        <v>4.3539353500000003E-2</v>
      </c>
      <c r="Q1284" s="430">
        <v>0.26152530475380248</v>
      </c>
      <c r="R1284" s="433"/>
      <c r="S1284" s="434"/>
      <c r="T1284" s="430">
        <v>796.78400877538922</v>
      </c>
      <c r="U1284" s="428">
        <v>6.1297467071935155E-4</v>
      </c>
      <c r="V1284" s="429">
        <v>8.5430352921310362E-4</v>
      </c>
      <c r="W1284" s="430">
        <v>2.8565991965282863E-3</v>
      </c>
      <c r="X1284" s="428">
        <v>7.2521479229989872E-4</v>
      </c>
      <c r="Y1284" s="429">
        <v>1.0107279635258358E-3</v>
      </c>
      <c r="Z1284" s="430">
        <v>3.9487445029544026E-3</v>
      </c>
      <c r="AA1284" s="428">
        <v>2.8769625E-3</v>
      </c>
      <c r="AB1284" s="429">
        <v>3.4321507700000001E-3</v>
      </c>
      <c r="AC1284" s="430">
        <v>3.1080429853224335E-2</v>
      </c>
      <c r="AD1284" s="428">
        <v>8.1850209999999996E-4</v>
      </c>
      <c r="AE1284" s="429">
        <v>5.8378019499999998E-4</v>
      </c>
      <c r="AF1284" s="430">
        <v>5.7877084524428912E-3</v>
      </c>
      <c r="AG1284" s="428">
        <v>4.6780633999999998E-3</v>
      </c>
      <c r="AH1284" s="429">
        <v>2.5413691199999999E-3</v>
      </c>
      <c r="AI1284" s="430">
        <v>6.8486284825668682E-3</v>
      </c>
      <c r="AJ1284" s="428">
        <v>2.1050660000000001E-3</v>
      </c>
      <c r="AK1284" s="429">
        <v>1.258673845E-3</v>
      </c>
      <c r="AL1284" s="430">
        <v>2.5502901475710268E-3</v>
      </c>
      <c r="AM1284" s="428">
        <v>9.0285911999999999E-3</v>
      </c>
      <c r="AN1284" s="429">
        <v>9.7519204049999995E-3</v>
      </c>
      <c r="AO1284" s="430">
        <v>6.837342493529476E-2</v>
      </c>
      <c r="AP1284" s="428">
        <v>9.3009300000000007E-3</v>
      </c>
      <c r="AQ1284" s="429">
        <v>4.2149214499999997E-2</v>
      </c>
      <c r="AR1284" s="441">
        <v>4.2149214499999997E-2</v>
      </c>
      <c r="AS1284" s="433"/>
      <c r="AT1284" s="434"/>
      <c r="AU1284" s="434"/>
    </row>
    <row r="1285" spans="1:47" x14ac:dyDescent="0.2">
      <c r="A1285" s="229">
        <v>2007</v>
      </c>
      <c r="B1285" s="230">
        <v>1</v>
      </c>
      <c r="C1285" s="409">
        <v>0.42349977999999999</v>
      </c>
      <c r="D1285" s="410">
        <v>8.1485626500000005E-2</v>
      </c>
      <c r="E1285" s="436">
        <v>0.36910193616897796</v>
      </c>
      <c r="F1285" s="409">
        <v>3.5817889999999998E-2</v>
      </c>
      <c r="G1285" s="410">
        <v>6.0859970499999999E-2</v>
      </c>
      <c r="H1285" s="436">
        <v>6.2766197343863572E-2</v>
      </c>
      <c r="I1285" s="409">
        <v>3.2188750000000002E-2</v>
      </c>
      <c r="J1285" s="410">
        <v>0.67713818999999997</v>
      </c>
      <c r="K1285" s="436">
        <v>2.1987739546075833</v>
      </c>
      <c r="L1285" s="412"/>
      <c r="M1285" s="413"/>
      <c r="N1285" s="436">
        <v>6.4301264776486251E-3</v>
      </c>
      <c r="O1285" s="409">
        <v>1.5801579999999999E-2</v>
      </c>
      <c r="P1285" s="410">
        <v>8.9358935E-3</v>
      </c>
      <c r="Q1285" s="436">
        <v>1.3856436868039286E-2</v>
      </c>
      <c r="R1285" s="414"/>
      <c r="S1285" s="415"/>
      <c r="T1285" s="436">
        <v>776.84808799025041</v>
      </c>
      <c r="U1285" s="409">
        <v>6.1297467071935155E-4</v>
      </c>
      <c r="V1285" s="410">
        <v>8.5430352921310362E-4</v>
      </c>
      <c r="W1285" s="436">
        <v>6.7645874523989458E-2</v>
      </c>
      <c r="X1285" s="409">
        <v>7.2521479229989872E-4</v>
      </c>
      <c r="Y1285" s="410">
        <v>1.0107279635258358E-3</v>
      </c>
      <c r="Z1285" s="436">
        <v>2.9886520561314901E-3</v>
      </c>
      <c r="AA1285" s="409">
        <v>4.4066489999999999E-4</v>
      </c>
      <c r="AB1285" s="410">
        <v>1.6761166450000001E-3</v>
      </c>
      <c r="AC1285" s="436">
        <v>4.3216849319197108E-3</v>
      </c>
      <c r="AD1285" s="409">
        <v>1.2529220000000001E-4</v>
      </c>
      <c r="AE1285" s="410">
        <v>2.2184772E-4</v>
      </c>
      <c r="AF1285" s="436">
        <v>6.2361972534468195E-4</v>
      </c>
      <c r="AG1285" s="409">
        <v>7.1617239999999997E-4</v>
      </c>
      <c r="AH1285" s="410">
        <v>7.5152290499999998E-4</v>
      </c>
      <c r="AI1285" s="436">
        <v>8.0446973395351075E-4</v>
      </c>
      <c r="AJ1285" s="409">
        <v>3.220257E-4</v>
      </c>
      <c r="AK1285" s="410">
        <v>4.1293396E-4</v>
      </c>
      <c r="AL1285" s="436">
        <v>4.9889585080081344E-5</v>
      </c>
      <c r="AM1285" s="409">
        <v>1.3822826000000001E-3</v>
      </c>
      <c r="AN1285" s="410">
        <v>4.5978388449999996E-3</v>
      </c>
      <c r="AO1285" s="436">
        <v>1.3557515916074013E-2</v>
      </c>
      <c r="AP1285" s="409">
        <v>9.3009300000000007E-3</v>
      </c>
      <c r="AQ1285" s="410">
        <v>4.5954595000000003E-3</v>
      </c>
      <c r="AR1285" s="439">
        <v>4.5954595000000003E-3</v>
      </c>
      <c r="AS1285" s="414"/>
      <c r="AT1285" s="415"/>
      <c r="AU1285" s="415"/>
    </row>
    <row r="1286" spans="1:47" x14ac:dyDescent="0.2">
      <c r="A1286" s="231">
        <v>2007</v>
      </c>
      <c r="B1286" s="232">
        <v>2</v>
      </c>
      <c r="C1286" s="417">
        <v>0.44695414</v>
      </c>
      <c r="D1286" s="418">
        <v>8.4085630499999994E-2</v>
      </c>
      <c r="E1286" s="437">
        <v>0.37207193866310073</v>
      </c>
      <c r="F1286" s="417">
        <v>4.0687889999999997E-2</v>
      </c>
      <c r="G1286" s="418">
        <v>6.2677394499999997E-2</v>
      </c>
      <c r="H1286" s="437">
        <v>6.3896353813617218E-2</v>
      </c>
      <c r="I1286" s="417">
        <v>3.3540729999999998E-2</v>
      </c>
      <c r="J1286" s="418">
        <v>0.67909319899999998</v>
      </c>
      <c r="K1286" s="437">
        <v>2.2050217155698388</v>
      </c>
      <c r="L1286" s="420"/>
      <c r="M1286" s="421"/>
      <c r="N1286" s="437">
        <v>6.4357853215624644E-3</v>
      </c>
      <c r="O1286" s="417">
        <v>1.5801579999999999E-2</v>
      </c>
      <c r="P1286" s="418">
        <v>8.9358935E-3</v>
      </c>
      <c r="Q1286" s="437">
        <v>1.3868038448081174E-2</v>
      </c>
      <c r="R1286" s="422"/>
      <c r="S1286" s="423"/>
      <c r="T1286" s="437">
        <v>777.53258447376481</v>
      </c>
      <c r="U1286" s="417">
        <v>6.1297467071935155E-4</v>
      </c>
      <c r="V1286" s="418">
        <v>8.5430352921310362E-4</v>
      </c>
      <c r="W1286" s="437">
        <v>6.8863946502462026E-2</v>
      </c>
      <c r="X1286" s="417">
        <v>7.2521479229989872E-4</v>
      </c>
      <c r="Y1286" s="418">
        <v>1.0107279635258358E-3</v>
      </c>
      <c r="Z1286" s="437">
        <v>3.0118346113332268E-3</v>
      </c>
      <c r="AA1286" s="417">
        <v>5.0006309999999995E-4</v>
      </c>
      <c r="AB1286" s="418">
        <v>1.69832167E-3</v>
      </c>
      <c r="AC1286" s="437">
        <v>4.3995046198516494E-3</v>
      </c>
      <c r="AD1286" s="417">
        <v>1.426729E-4</v>
      </c>
      <c r="AE1286" s="418">
        <v>2.2813822500000001E-4</v>
      </c>
      <c r="AF1286" s="437">
        <v>6.3484849827768921E-4</v>
      </c>
      <c r="AG1286" s="417">
        <v>8.1312509999999997E-4</v>
      </c>
      <c r="AH1286" s="418">
        <v>7.8764603999999998E-4</v>
      </c>
      <c r="AI1286" s="437">
        <v>8.1895408928626555E-4</v>
      </c>
      <c r="AJ1286" s="417">
        <v>3.6570119999999997E-4</v>
      </c>
      <c r="AK1286" s="418">
        <v>4.2921494499999999E-4</v>
      </c>
      <c r="AL1286" s="437">
        <v>5.0787888421083262E-5</v>
      </c>
      <c r="AM1286" s="417">
        <v>1.5692948E-3</v>
      </c>
      <c r="AN1286" s="418">
        <v>4.6676324499999996E-3</v>
      </c>
      <c r="AO1286" s="437">
        <v>1.3801632765521281E-2</v>
      </c>
      <c r="AP1286" s="417">
        <v>9.3009300000000007E-3</v>
      </c>
      <c r="AQ1286" s="418">
        <v>4.5954595000000003E-3</v>
      </c>
      <c r="AR1286" s="440">
        <v>4.5954595000000003E-3</v>
      </c>
      <c r="AS1286" s="422"/>
      <c r="AT1286" s="423"/>
      <c r="AU1286" s="423"/>
    </row>
    <row r="1287" spans="1:47" x14ac:dyDescent="0.2">
      <c r="A1287" s="231">
        <v>2007</v>
      </c>
      <c r="B1287" s="232">
        <v>3</v>
      </c>
      <c r="C1287" s="417">
        <v>0.47450731000000002</v>
      </c>
      <c r="D1287" s="418">
        <v>8.7102684E-2</v>
      </c>
      <c r="E1287" s="437">
        <v>0.37215897277047666</v>
      </c>
      <c r="F1287" s="417">
        <v>4.6099590000000003E-2</v>
      </c>
      <c r="G1287" s="418">
        <v>6.4664481999999995E-2</v>
      </c>
      <c r="H1287" s="437">
        <v>6.3927829225522648E-2</v>
      </c>
      <c r="I1287" s="417">
        <v>3.514809E-2</v>
      </c>
      <c r="J1287" s="418">
        <v>0.68139284749999995</v>
      </c>
      <c r="K1287" s="437">
        <v>2.2054004169970804</v>
      </c>
      <c r="L1287" s="420"/>
      <c r="M1287" s="421"/>
      <c r="N1287" s="437">
        <v>6.4367710350268564E-3</v>
      </c>
      <c r="O1287" s="417">
        <v>1.5801579999999999E-2</v>
      </c>
      <c r="P1287" s="418">
        <v>8.9358935E-3</v>
      </c>
      <c r="Q1287" s="437">
        <v>1.3868739444517986E-2</v>
      </c>
      <c r="R1287" s="422"/>
      <c r="S1287" s="423"/>
      <c r="T1287" s="437">
        <v>777.65109127667415</v>
      </c>
      <c r="U1287" s="417">
        <v>6.1297467071935155E-4</v>
      </c>
      <c r="V1287" s="418">
        <v>8.5430352921310362E-4</v>
      </c>
      <c r="W1287" s="437">
        <v>6.8897894521278022E-2</v>
      </c>
      <c r="X1287" s="417">
        <v>7.2521479229989872E-4</v>
      </c>
      <c r="Y1287" s="418">
        <v>1.0107279635258358E-3</v>
      </c>
      <c r="Z1287" s="437">
        <v>3.0124893601583191E-3</v>
      </c>
      <c r="AA1287" s="417">
        <v>5.6801330000000002E-4</v>
      </c>
      <c r="AB1287" s="418">
        <v>1.722909355E-3</v>
      </c>
      <c r="AC1287" s="437">
        <v>4.4016708637949252E-3</v>
      </c>
      <c r="AD1287" s="417">
        <v>1.616864E-4</v>
      </c>
      <c r="AE1287" s="418">
        <v>2.3507235E-4</v>
      </c>
      <c r="AF1287" s="437">
        <v>6.3516149985027789E-4</v>
      </c>
      <c r="AG1287" s="417">
        <v>9.2333390000000001E-4</v>
      </c>
      <c r="AH1287" s="418">
        <v>8.2755736499999998E-4</v>
      </c>
      <c r="AI1287" s="437">
        <v>8.1935827550403675E-4</v>
      </c>
      <c r="AJ1287" s="417">
        <v>4.151402E-4</v>
      </c>
      <c r="AK1287" s="418">
        <v>4.47160825E-4</v>
      </c>
      <c r="AL1287" s="437">
        <v>5.0812936216934531E-5</v>
      </c>
      <c r="AM1287" s="417">
        <v>1.7815869E-3</v>
      </c>
      <c r="AN1287" s="418">
        <v>4.7448081550000003E-3</v>
      </c>
      <c r="AO1287" s="437">
        <v>1.3808407180249506E-2</v>
      </c>
      <c r="AP1287" s="417">
        <v>9.3009300000000007E-3</v>
      </c>
      <c r="AQ1287" s="418">
        <v>4.5954595000000003E-3</v>
      </c>
      <c r="AR1287" s="440">
        <v>4.5954595000000003E-3</v>
      </c>
      <c r="AS1287" s="422"/>
      <c r="AT1287" s="423"/>
      <c r="AU1287" s="423"/>
    </row>
    <row r="1288" spans="1:47" x14ac:dyDescent="0.2">
      <c r="A1288" s="231">
        <v>2007</v>
      </c>
      <c r="B1288" s="232">
        <v>4</v>
      </c>
      <c r="C1288" s="417">
        <v>0.50204000000000004</v>
      </c>
      <c r="D1288" s="418">
        <v>9.0059213999999999E-2</v>
      </c>
      <c r="E1288" s="437">
        <v>0.37047641764874428</v>
      </c>
      <c r="F1288" s="417">
        <v>5.1532429999999997E-2</v>
      </c>
      <c r="G1288" s="418">
        <v>6.6597987999999997E-2</v>
      </c>
      <c r="H1288" s="437">
        <v>6.3284094088434745E-2</v>
      </c>
      <c r="I1288" s="417">
        <v>3.6637250000000003E-2</v>
      </c>
      <c r="J1288" s="418">
        <v>0.683474044</v>
      </c>
      <c r="K1288" s="437">
        <v>2.2022025720561551</v>
      </c>
      <c r="L1288" s="420"/>
      <c r="M1288" s="421"/>
      <c r="N1288" s="437">
        <v>6.4349866488396532E-3</v>
      </c>
      <c r="O1288" s="417">
        <v>1.5801579999999999E-2</v>
      </c>
      <c r="P1288" s="418">
        <v>8.9358935E-3</v>
      </c>
      <c r="Q1288" s="437">
        <v>1.3862782216643702E-2</v>
      </c>
      <c r="R1288" s="422"/>
      <c r="S1288" s="423"/>
      <c r="T1288" s="437">
        <v>777.43528984815202</v>
      </c>
      <c r="U1288" s="417">
        <v>6.1297467071935155E-4</v>
      </c>
      <c r="V1288" s="418">
        <v>8.5430352921310362E-4</v>
      </c>
      <c r="W1288" s="437">
        <v>6.82040761684653E-2</v>
      </c>
      <c r="X1288" s="417">
        <v>7.2521479229989872E-4</v>
      </c>
      <c r="Y1288" s="418">
        <v>1.0107279635258358E-3</v>
      </c>
      <c r="Z1288" s="437">
        <v>2.9993047464425561E-3</v>
      </c>
      <c r="AA1288" s="417">
        <v>6.3391390000000004E-4</v>
      </c>
      <c r="AB1288" s="418">
        <v>1.7465005300000001E-3</v>
      </c>
      <c r="AC1288" s="437">
        <v>4.3573483308184504E-3</v>
      </c>
      <c r="AD1288" s="417">
        <v>1.8053970000000001E-4</v>
      </c>
      <c r="AE1288" s="418">
        <v>2.4181284E-4</v>
      </c>
      <c r="AF1288" s="437">
        <v>6.287660042402825E-4</v>
      </c>
      <c r="AG1288" s="417">
        <v>1.0310204E-3</v>
      </c>
      <c r="AH1288" s="418">
        <v>8.6590345500000003E-4</v>
      </c>
      <c r="AI1288" s="437">
        <v>8.1110763266163699E-4</v>
      </c>
      <c r="AJ1288" s="417">
        <v>4.6407680000000001E-4</v>
      </c>
      <c r="AK1288" s="418">
        <v>4.6442089000000002E-4</v>
      </c>
      <c r="AL1288" s="437">
        <v>5.0301232932862206E-5</v>
      </c>
      <c r="AM1288" s="417">
        <v>1.989649E-3</v>
      </c>
      <c r="AN1288" s="418">
        <v>4.8189021249999998E-3</v>
      </c>
      <c r="AO1288" s="437">
        <v>1.3669360926750069E-2</v>
      </c>
      <c r="AP1288" s="417">
        <v>9.3009300000000007E-3</v>
      </c>
      <c r="AQ1288" s="418">
        <v>4.5954595000000003E-3</v>
      </c>
      <c r="AR1288" s="440">
        <v>4.5954595000000003E-3</v>
      </c>
      <c r="AS1288" s="422"/>
      <c r="AT1288" s="423"/>
      <c r="AU1288" s="423"/>
    </row>
    <row r="1289" spans="1:47" x14ac:dyDescent="0.2">
      <c r="A1289" s="231">
        <v>2007</v>
      </c>
      <c r="B1289" s="232">
        <v>5</v>
      </c>
      <c r="C1289" s="417">
        <v>0.52968426000000002</v>
      </c>
      <c r="D1289" s="418">
        <v>9.3006799500000001E-2</v>
      </c>
      <c r="E1289" s="437">
        <v>0.65398008900494597</v>
      </c>
      <c r="F1289" s="417">
        <v>5.6889380000000003E-2</v>
      </c>
      <c r="G1289" s="418">
        <v>6.8447912499999999E-2</v>
      </c>
      <c r="H1289" s="437">
        <v>9.3381920707059848E-2</v>
      </c>
      <c r="I1289" s="417">
        <v>3.8076180000000001E-2</v>
      </c>
      <c r="J1289" s="418">
        <v>0.68544062400000005</v>
      </c>
      <c r="K1289" s="437">
        <v>2.3152498826536418</v>
      </c>
      <c r="L1289" s="420"/>
      <c r="M1289" s="421"/>
      <c r="N1289" s="437">
        <v>6.4376965762835857E-3</v>
      </c>
      <c r="O1289" s="417">
        <v>1.5801579999999999E-2</v>
      </c>
      <c r="P1289" s="418">
        <v>8.9358935E-3</v>
      </c>
      <c r="Q1289" s="437">
        <v>2.1484399466500628E-2</v>
      </c>
      <c r="R1289" s="422"/>
      <c r="S1289" s="423"/>
      <c r="T1289" s="437">
        <v>777.76330309634545</v>
      </c>
      <c r="U1289" s="417">
        <v>6.1297467071935155E-4</v>
      </c>
      <c r="V1289" s="418">
        <v>8.5430352921310362E-4</v>
      </c>
      <c r="W1289" s="437">
        <v>0.10064174579412821</v>
      </c>
      <c r="X1289" s="417">
        <v>7.2521479229989872E-4</v>
      </c>
      <c r="Y1289" s="418">
        <v>1.0107279635258358E-3</v>
      </c>
      <c r="Z1289" s="437">
        <v>3.0206762439328782E-3</v>
      </c>
      <c r="AA1289" s="417">
        <v>6.9884389999999997E-4</v>
      </c>
      <c r="AB1289" s="418">
        <v>1.7691693400000001E-3</v>
      </c>
      <c r="AC1289" s="437">
        <v>6.4296929045029629E-3</v>
      </c>
      <c r="AD1289" s="417">
        <v>1.9842260000000001E-4</v>
      </c>
      <c r="AE1289" s="418">
        <v>2.4825033000000003E-4</v>
      </c>
      <c r="AF1289" s="437">
        <v>9.2780486806795807E-4</v>
      </c>
      <c r="AG1289" s="417">
        <v>1.1373151000000001E-3</v>
      </c>
      <c r="AH1289" s="418">
        <v>9.0295771499999998E-4</v>
      </c>
      <c r="AI1289" s="437">
        <v>1.1968680960073035E-3</v>
      </c>
      <c r="AJ1289" s="417">
        <v>5.1178189999999998E-4</v>
      </c>
      <c r="AK1289" s="418">
        <v>4.8122049999999998E-4</v>
      </c>
      <c r="AL1289" s="437">
        <v>7.4224362548759825E-5</v>
      </c>
      <c r="AM1289" s="417">
        <v>2.1949572000000001E-3</v>
      </c>
      <c r="AN1289" s="418">
        <v>4.8904420150000004E-3</v>
      </c>
      <c r="AO1289" s="437">
        <v>2.0170484691180043E-2</v>
      </c>
      <c r="AP1289" s="417">
        <v>9.3009300000000007E-3</v>
      </c>
      <c r="AQ1289" s="418">
        <v>4.5954595000000003E-3</v>
      </c>
      <c r="AR1289" s="440">
        <v>4.5954595000000003E-3</v>
      </c>
      <c r="AS1289" s="422"/>
      <c r="AT1289" s="423"/>
      <c r="AU1289" s="423"/>
    </row>
    <row r="1290" spans="1:47" x14ac:dyDescent="0.2">
      <c r="A1290" s="231">
        <v>2007</v>
      </c>
      <c r="B1290" s="232">
        <v>6</v>
      </c>
      <c r="C1290" s="417">
        <v>0.55742406</v>
      </c>
      <c r="D1290" s="418">
        <v>9.5941561499999994E-2</v>
      </c>
      <c r="E1290" s="437">
        <v>0.65568303916783055</v>
      </c>
      <c r="F1290" s="417">
        <v>6.2072960000000003E-2</v>
      </c>
      <c r="G1290" s="418">
        <v>7.0246214500000001E-2</v>
      </c>
      <c r="H1290" s="437">
        <v>9.4031482611854594E-2</v>
      </c>
      <c r="I1290" s="417">
        <v>3.9449310000000001E-2</v>
      </c>
      <c r="J1290" s="418">
        <v>0.68722495149999996</v>
      </c>
      <c r="K1290" s="437">
        <v>2.3186842935114438</v>
      </c>
      <c r="L1290" s="420"/>
      <c r="M1290" s="421"/>
      <c r="N1290" s="437">
        <v>6.4403334976536036E-3</v>
      </c>
      <c r="O1290" s="417">
        <v>1.5801579999999999E-2</v>
      </c>
      <c r="P1290" s="418">
        <v>8.9358935E-3</v>
      </c>
      <c r="Q1290" s="437">
        <v>2.149077520166795E-2</v>
      </c>
      <c r="R1290" s="422"/>
      <c r="S1290" s="423"/>
      <c r="T1290" s="437">
        <v>778.08208441873319</v>
      </c>
      <c r="U1290" s="417">
        <v>6.1297467071935155E-4</v>
      </c>
      <c r="V1290" s="418">
        <v>8.5430352921310362E-4</v>
      </c>
      <c r="W1290" s="437">
        <v>0.10134200461063343</v>
      </c>
      <c r="X1290" s="417">
        <v>7.2521479229989872E-4</v>
      </c>
      <c r="Y1290" s="418">
        <v>1.0107279635258358E-3</v>
      </c>
      <c r="Z1290" s="437">
        <v>3.0339953668127831E-3</v>
      </c>
      <c r="AA1290" s="417">
        <v>7.6322209999999996E-4</v>
      </c>
      <c r="AB1290" s="418">
        <v>1.7913769900000001E-3</v>
      </c>
      <c r="AC1290" s="437">
        <v>6.4744151277751193E-3</v>
      </c>
      <c r="AD1290" s="417">
        <v>2.1701479999999999E-4</v>
      </c>
      <c r="AE1290" s="418">
        <v>2.5456953E-4</v>
      </c>
      <c r="AF1290" s="437">
        <v>9.3425925372821747E-4</v>
      </c>
      <c r="AG1290" s="417">
        <v>1.2415600000000001E-3</v>
      </c>
      <c r="AH1290" s="418">
        <v>9.3898396500000005E-4</v>
      </c>
      <c r="AI1290" s="437">
        <v>1.205194241823053E-3</v>
      </c>
      <c r="AJ1290" s="417">
        <v>5.5804050000000005E-4</v>
      </c>
      <c r="AK1290" s="418">
        <v>4.9735388500000001E-4</v>
      </c>
      <c r="AL1290" s="437">
        <v>7.4740752333106206E-5</v>
      </c>
      <c r="AM1290" s="417">
        <v>2.3966637000000001E-3</v>
      </c>
      <c r="AN1290" s="418">
        <v>4.9598272150000004E-3</v>
      </c>
      <c r="AO1290" s="437">
        <v>2.0310776493824297E-2</v>
      </c>
      <c r="AP1290" s="417">
        <v>9.3009300000000007E-3</v>
      </c>
      <c r="AQ1290" s="418">
        <v>4.5954595000000003E-3</v>
      </c>
      <c r="AR1290" s="440">
        <v>4.5954595000000003E-3</v>
      </c>
      <c r="AS1290" s="422"/>
      <c r="AT1290" s="423"/>
      <c r="AU1290" s="423"/>
    </row>
    <row r="1291" spans="1:47" x14ac:dyDescent="0.2">
      <c r="A1291" s="231">
        <v>2007</v>
      </c>
      <c r="B1291" s="232">
        <v>7</v>
      </c>
      <c r="C1291" s="417">
        <v>0.58539658999999999</v>
      </c>
      <c r="D1291" s="418">
        <v>9.8914783500000006E-2</v>
      </c>
      <c r="E1291" s="437">
        <v>0.65897989274375224</v>
      </c>
      <c r="F1291" s="417">
        <v>6.7290730000000007E-2</v>
      </c>
      <c r="G1291" s="418">
        <v>7.1998470999999994E-2</v>
      </c>
      <c r="H1291" s="437">
        <v>9.5289127954836933E-2</v>
      </c>
      <c r="I1291" s="417">
        <v>4.0788230000000002E-2</v>
      </c>
      <c r="J1291" s="418">
        <v>0.68886603950000003</v>
      </c>
      <c r="K1291" s="437">
        <v>2.3253482479873862</v>
      </c>
      <c r="L1291" s="420"/>
      <c r="M1291" s="421"/>
      <c r="N1291" s="437">
        <v>6.4454654580518743E-3</v>
      </c>
      <c r="O1291" s="417">
        <v>1.5801579999999999E-2</v>
      </c>
      <c r="P1291" s="418">
        <v>8.9358935E-3</v>
      </c>
      <c r="Q1291" s="437">
        <v>2.1503151829140737E-2</v>
      </c>
      <c r="R1291" s="422"/>
      <c r="S1291" s="423"/>
      <c r="T1291" s="437">
        <v>778.70097708213802</v>
      </c>
      <c r="U1291" s="417">
        <v>6.1297467071935155E-4</v>
      </c>
      <c r="V1291" s="418">
        <v>8.5430352921310362E-4</v>
      </c>
      <c r="W1291" s="437">
        <v>0.10269726026478161</v>
      </c>
      <c r="X1291" s="417">
        <v>7.2521479229989872E-4</v>
      </c>
      <c r="Y1291" s="418">
        <v>1.0107279635258358E-3</v>
      </c>
      <c r="Z1291" s="437">
        <v>3.0597754233606844E-3</v>
      </c>
      <c r="AA1291" s="417">
        <v>8.2681170000000002E-4</v>
      </c>
      <c r="AB1291" s="418">
        <v>1.81293502E-3</v>
      </c>
      <c r="AC1291" s="437">
        <v>6.5610080298105101E-3</v>
      </c>
      <c r="AD1291" s="417">
        <v>2.3476709999999999E-4</v>
      </c>
      <c r="AE1291" s="418">
        <v>2.6082997500000003E-4</v>
      </c>
      <c r="AF1291" s="437">
        <v>9.4675435102185477E-4</v>
      </c>
      <c r="AG1291" s="417">
        <v>1.3451521999999999E-3</v>
      </c>
      <c r="AH1291" s="418">
        <v>9.7412332500000003E-4</v>
      </c>
      <c r="AI1291" s="437">
        <v>1.2213122361925538E-3</v>
      </c>
      <c r="AJ1291" s="417">
        <v>6.0566630000000003E-4</v>
      </c>
      <c r="AK1291" s="418">
        <v>5.1314063499999999E-4</v>
      </c>
      <c r="AL1291" s="437">
        <v>7.574032830613578E-5</v>
      </c>
      <c r="AM1291" s="417">
        <v>2.5959287000000002E-3</v>
      </c>
      <c r="AN1291" s="418">
        <v>5.0276215750000002E-3</v>
      </c>
      <c r="AO1291" s="437">
        <v>2.0582424526232577E-2</v>
      </c>
      <c r="AP1291" s="417">
        <v>9.3009300000000007E-3</v>
      </c>
      <c r="AQ1291" s="418">
        <v>4.5954595000000003E-3</v>
      </c>
      <c r="AR1291" s="440">
        <v>4.5954595000000003E-3</v>
      </c>
      <c r="AS1291" s="422"/>
      <c r="AT1291" s="423"/>
      <c r="AU1291" s="423"/>
    </row>
    <row r="1292" spans="1:47" x14ac:dyDescent="0.2">
      <c r="A1292" s="231">
        <v>2007</v>
      </c>
      <c r="B1292" s="232">
        <v>8</v>
      </c>
      <c r="C1292" s="417">
        <v>0.61369373999999999</v>
      </c>
      <c r="D1292" s="418">
        <v>0.101911827</v>
      </c>
      <c r="E1292" s="437">
        <v>0.66305209710722435</v>
      </c>
      <c r="F1292" s="417">
        <v>7.2366369999999999E-2</v>
      </c>
      <c r="G1292" s="418">
        <v>7.3731508000000001E-2</v>
      </c>
      <c r="H1292" s="437">
        <v>9.6842228190516993E-2</v>
      </c>
      <c r="I1292" s="417">
        <v>4.2064320000000002E-2</v>
      </c>
      <c r="J1292" s="418">
        <v>0.69037402000000003</v>
      </c>
      <c r="K1292" s="437">
        <v>2.3335752850408729</v>
      </c>
      <c r="L1292" s="420"/>
      <c r="M1292" s="421"/>
      <c r="N1292" s="437">
        <v>6.7577080714767476E-3</v>
      </c>
      <c r="O1292" s="417">
        <v>1.5801579999999999E-2</v>
      </c>
      <c r="P1292" s="418">
        <v>8.9358935E-3</v>
      </c>
      <c r="Q1292" s="437">
        <v>2.1518463318043933E-2</v>
      </c>
      <c r="R1292" s="422"/>
      <c r="S1292" s="423"/>
      <c r="T1292" s="437">
        <v>775.56959326039862</v>
      </c>
      <c r="U1292" s="417">
        <v>6.1297467071935155E-4</v>
      </c>
      <c r="V1292" s="418">
        <v>8.5430352921310362E-4</v>
      </c>
      <c r="W1292" s="437">
        <v>0.1043711465983538</v>
      </c>
      <c r="X1292" s="417">
        <v>7.2521479229989872E-4</v>
      </c>
      <c r="Y1292" s="418">
        <v>1.0107279635258358E-3</v>
      </c>
      <c r="Z1292" s="437">
        <v>3.0916122286790029E-3</v>
      </c>
      <c r="AA1292" s="417">
        <v>8.903003E-4</v>
      </c>
      <c r="AB1292" s="418">
        <v>1.83415084E-3</v>
      </c>
      <c r="AC1292" s="437">
        <v>6.6679510090989881E-3</v>
      </c>
      <c r="AD1292" s="417">
        <v>2.532287E-4</v>
      </c>
      <c r="AE1292" s="418">
        <v>2.66845485E-4</v>
      </c>
      <c r="AF1292" s="437">
        <v>9.6218580976858937E-4</v>
      </c>
      <c r="AG1292" s="417">
        <v>1.4471158E-3</v>
      </c>
      <c r="AH1292" s="418">
        <v>1.0086529800000001E-3</v>
      </c>
      <c r="AI1292" s="437">
        <v>1.2412198220502497E-3</v>
      </c>
      <c r="AJ1292" s="417">
        <v>6.511911E-4</v>
      </c>
      <c r="AK1292" s="418">
        <v>5.2860478000000004E-4</v>
      </c>
      <c r="AL1292" s="437">
        <v>7.6974927788643464E-5</v>
      </c>
      <c r="AM1292" s="417">
        <v>2.7944147000000001E-3</v>
      </c>
      <c r="AN1292" s="418">
        <v>5.0942629600000001E-3</v>
      </c>
      <c r="AO1292" s="437">
        <v>2.0917948059865816E-2</v>
      </c>
      <c r="AP1292" s="417">
        <v>9.3009300000000007E-3</v>
      </c>
      <c r="AQ1292" s="418">
        <v>4.5954595000000003E-3</v>
      </c>
      <c r="AR1292" s="440">
        <v>4.5954595000000003E-3</v>
      </c>
      <c r="AS1292" s="422"/>
      <c r="AT1292" s="423"/>
      <c r="AU1292" s="423"/>
    </row>
    <row r="1293" spans="1:47" x14ac:dyDescent="0.2">
      <c r="A1293" s="231">
        <v>2007</v>
      </c>
      <c r="B1293" s="232">
        <v>9</v>
      </c>
      <c r="C1293" s="417">
        <v>0.64226232000000005</v>
      </c>
      <c r="D1293" s="418">
        <v>0.1049662455</v>
      </c>
      <c r="E1293" s="437">
        <v>0.66652862686655645</v>
      </c>
      <c r="F1293" s="417">
        <v>7.7444959999999993E-2</v>
      </c>
      <c r="G1293" s="418">
        <v>7.5437348500000001E-2</v>
      </c>
      <c r="H1293" s="437">
        <v>9.8549013336092728E-2</v>
      </c>
      <c r="I1293" s="417">
        <v>4.3255969999999998E-2</v>
      </c>
      <c r="J1293" s="418">
        <v>0.69176579849999997</v>
      </c>
      <c r="K1293" s="437">
        <v>2.3404835118325522</v>
      </c>
      <c r="L1293" s="420"/>
      <c r="M1293" s="421"/>
      <c r="N1293" s="437">
        <v>6.7625717386319258E-3</v>
      </c>
      <c r="O1293" s="417">
        <v>1.5801579999999999E-2</v>
      </c>
      <c r="P1293" s="418">
        <v>8.9358935E-3</v>
      </c>
      <c r="Q1293" s="437">
        <v>2.1535550223619117E-2</v>
      </c>
      <c r="R1293" s="422"/>
      <c r="S1293" s="423"/>
      <c r="T1293" s="437">
        <v>776.12794682826461</v>
      </c>
      <c r="U1293" s="417">
        <v>6.1297467071935155E-4</v>
      </c>
      <c r="V1293" s="418">
        <v>8.5430352921310362E-4</v>
      </c>
      <c r="W1293" s="437">
        <v>0.10621077172750422</v>
      </c>
      <c r="X1293" s="417">
        <v>7.2521479229989872E-4</v>
      </c>
      <c r="Y1293" s="418">
        <v>1.0107279635258358E-3</v>
      </c>
      <c r="Z1293" s="437">
        <v>3.127155928859612E-3</v>
      </c>
      <c r="AA1293" s="417">
        <v>9.5289500000000004E-4</v>
      </c>
      <c r="AB1293" s="418">
        <v>1.85513086E-3</v>
      </c>
      <c r="AC1293" s="437">
        <v>6.7854709740958336E-3</v>
      </c>
      <c r="AD1293" s="417">
        <v>2.7119250000000002E-4</v>
      </c>
      <c r="AE1293" s="418">
        <v>2.7280291500000002E-4</v>
      </c>
      <c r="AF1293" s="437">
        <v>9.7914336806669542E-4</v>
      </c>
      <c r="AG1293" s="417">
        <v>1.5493970000000001E-3</v>
      </c>
      <c r="AH1293" s="418">
        <v>1.0428451200000001E-3</v>
      </c>
      <c r="AI1293" s="437">
        <v>1.263094296892509E-3</v>
      </c>
      <c r="AJ1293" s="417">
        <v>6.9745479999999997E-4</v>
      </c>
      <c r="AK1293" s="418">
        <v>5.4409695999999995E-4</v>
      </c>
      <c r="AL1293" s="437">
        <v>7.8331503702043596E-5</v>
      </c>
      <c r="AM1293" s="417">
        <v>2.9900875E-3</v>
      </c>
      <c r="AN1293" s="418">
        <v>5.16016141E-3</v>
      </c>
      <c r="AO1293" s="437">
        <v>2.1286576463748888E-2</v>
      </c>
      <c r="AP1293" s="417">
        <v>9.3009300000000007E-3</v>
      </c>
      <c r="AQ1293" s="418">
        <v>4.5954595000000003E-3</v>
      </c>
      <c r="AR1293" s="440">
        <v>4.5954595000000003E-3</v>
      </c>
      <c r="AS1293" s="422"/>
      <c r="AT1293" s="423"/>
      <c r="AU1293" s="423"/>
    </row>
    <row r="1294" spans="1:47" x14ac:dyDescent="0.2">
      <c r="A1294" s="231">
        <v>2007</v>
      </c>
      <c r="B1294" s="232">
        <v>10</v>
      </c>
      <c r="C1294" s="417">
        <v>0.67130575000000003</v>
      </c>
      <c r="D1294" s="418">
        <v>0.10812182400000001</v>
      </c>
      <c r="E1294" s="437">
        <v>0.67143369092591643</v>
      </c>
      <c r="F1294" s="417">
        <v>8.2581429999999997E-2</v>
      </c>
      <c r="G1294" s="418">
        <v>7.7125482999999995E-2</v>
      </c>
      <c r="H1294" s="437">
        <v>0.10042007912077189</v>
      </c>
      <c r="I1294" s="417">
        <v>4.4394870000000003E-2</v>
      </c>
      <c r="J1294" s="418">
        <v>0.69309350400000003</v>
      </c>
      <c r="K1294" s="437">
        <v>2.3503921091378679</v>
      </c>
      <c r="L1294" s="420"/>
      <c r="M1294" s="421"/>
      <c r="N1294" s="437">
        <v>6.7705507491203484E-3</v>
      </c>
      <c r="O1294" s="417">
        <v>1.5801579999999999E-2</v>
      </c>
      <c r="P1294" s="418">
        <v>8.9358935E-3</v>
      </c>
      <c r="Q1294" s="437">
        <v>2.1553951427819237E-2</v>
      </c>
      <c r="R1294" s="422"/>
      <c r="S1294" s="423"/>
      <c r="T1294" s="437">
        <v>777.04420597193359</v>
      </c>
      <c r="U1294" s="417">
        <v>6.1297467071935155E-4</v>
      </c>
      <c r="V1294" s="418">
        <v>8.5430352921310362E-4</v>
      </c>
      <c r="W1294" s="437">
        <v>0.10822723165016769</v>
      </c>
      <c r="X1294" s="417">
        <v>7.2521479229989872E-4</v>
      </c>
      <c r="Y1294" s="418">
        <v>1.0107279635258358E-3</v>
      </c>
      <c r="Z1294" s="437">
        <v>3.1655117086543134E-3</v>
      </c>
      <c r="AA1294" s="417">
        <v>1.0148613E-3</v>
      </c>
      <c r="AB1294" s="418">
        <v>1.8761388999999999E-3</v>
      </c>
      <c r="AC1294" s="437">
        <v>6.9142855527910413E-3</v>
      </c>
      <c r="AD1294" s="417">
        <v>2.885532E-4</v>
      </c>
      <c r="AE1294" s="418">
        <v>2.7866540999999998E-4</v>
      </c>
      <c r="AF1294" s="437">
        <v>9.9773342219413187E-4</v>
      </c>
      <c r="AG1294" s="417">
        <v>1.6509191999999999E-3</v>
      </c>
      <c r="AH1294" s="418">
        <v>1.0768331549999999E-3</v>
      </c>
      <c r="AI1294" s="437">
        <v>1.2870764400183799E-3</v>
      </c>
      <c r="AJ1294" s="417">
        <v>7.4240250000000003E-4</v>
      </c>
      <c r="AK1294" s="418">
        <v>5.59436125E-4</v>
      </c>
      <c r="AL1294" s="437">
        <v>7.9818640057998654E-5</v>
      </c>
      <c r="AM1294" s="417">
        <v>3.1851632E-3</v>
      </c>
      <c r="AN1294" s="418">
        <v>5.2257112000000001E-3</v>
      </c>
      <c r="AO1294" s="437">
        <v>2.1690730058167133E-2</v>
      </c>
      <c r="AP1294" s="417">
        <v>9.3009300000000007E-3</v>
      </c>
      <c r="AQ1294" s="418">
        <v>4.5954595000000003E-3</v>
      </c>
      <c r="AR1294" s="440">
        <v>4.5954595000000003E-3</v>
      </c>
      <c r="AS1294" s="422"/>
      <c r="AT1294" s="423"/>
      <c r="AU1294" s="423"/>
    </row>
    <row r="1295" spans="1:47" x14ac:dyDescent="0.2">
      <c r="A1295" s="231">
        <v>2007</v>
      </c>
      <c r="B1295" s="232">
        <v>11</v>
      </c>
      <c r="C1295" s="417">
        <v>0.70088903000000002</v>
      </c>
      <c r="D1295" s="418">
        <v>0.11136122699999999</v>
      </c>
      <c r="E1295" s="437">
        <v>0.67675039969556994</v>
      </c>
      <c r="F1295" s="417">
        <v>8.7571070000000001E-2</v>
      </c>
      <c r="G1295" s="418">
        <v>7.88413585E-2</v>
      </c>
      <c r="H1295" s="437">
        <v>0.10244817277713622</v>
      </c>
      <c r="I1295" s="417">
        <v>4.5520720000000001E-2</v>
      </c>
      <c r="J1295" s="418">
        <v>0.69427254849999998</v>
      </c>
      <c r="K1295" s="437">
        <v>2.3611316030075584</v>
      </c>
      <c r="L1295" s="420"/>
      <c r="M1295" s="421"/>
      <c r="N1295" s="437">
        <v>6.77922212891035E-3</v>
      </c>
      <c r="O1295" s="417">
        <v>1.5801579999999999E-2</v>
      </c>
      <c r="P1295" s="418">
        <v>8.9358935E-3</v>
      </c>
      <c r="Q1295" s="437">
        <v>2.157387749009692E-2</v>
      </c>
      <c r="R1295" s="422"/>
      <c r="S1295" s="423"/>
      <c r="T1295" s="437">
        <v>778.03832274826789</v>
      </c>
      <c r="U1295" s="417">
        <v>6.1297467071935155E-4</v>
      </c>
      <c r="V1295" s="418">
        <v>8.5430352921310362E-4</v>
      </c>
      <c r="W1295" s="437">
        <v>0.11041307797081672</v>
      </c>
      <c r="X1295" s="417">
        <v>7.2521479229989872E-4</v>
      </c>
      <c r="Y1295" s="418">
        <v>1.0107279635258358E-3</v>
      </c>
      <c r="Z1295" s="437">
        <v>3.2070839019525507E-3</v>
      </c>
      <c r="AA1295" s="417">
        <v>1.0770389999999999E-3</v>
      </c>
      <c r="AB1295" s="418">
        <v>1.897081405E-3</v>
      </c>
      <c r="AC1295" s="437">
        <v>7.0539467470606765E-3</v>
      </c>
      <c r="AD1295" s="417">
        <v>3.0638639999999999E-4</v>
      </c>
      <c r="AE1295" s="418">
        <v>2.8461471000000002E-4</v>
      </c>
      <c r="AF1295" s="437">
        <v>1.0178857280075584E-3</v>
      </c>
      <c r="AG1295" s="417">
        <v>1.7522613000000001E-3</v>
      </c>
      <c r="AH1295" s="418">
        <v>1.1107753200000001E-3</v>
      </c>
      <c r="AI1295" s="437">
        <v>1.3130723110434596E-3</v>
      </c>
      <c r="AJ1295" s="417">
        <v>7.8874710000000005E-4</v>
      </c>
      <c r="AK1295" s="418">
        <v>5.7474379000000005E-4</v>
      </c>
      <c r="AL1295" s="437">
        <v>8.1430871109332344E-5</v>
      </c>
      <c r="AM1295" s="417">
        <v>3.3808722000000001E-3</v>
      </c>
      <c r="AN1295" s="418">
        <v>5.2914617050000001E-3</v>
      </c>
      <c r="AO1295" s="437">
        <v>2.2128835242363008E-2</v>
      </c>
      <c r="AP1295" s="417">
        <v>9.3009300000000007E-3</v>
      </c>
      <c r="AQ1295" s="418">
        <v>4.5954595000000003E-3</v>
      </c>
      <c r="AR1295" s="440">
        <v>4.5954595000000003E-3</v>
      </c>
      <c r="AS1295" s="422"/>
      <c r="AT1295" s="423"/>
      <c r="AU1295" s="423"/>
    </row>
    <row r="1296" spans="1:47" x14ac:dyDescent="0.2">
      <c r="A1296" s="231">
        <v>2007</v>
      </c>
      <c r="B1296" s="232">
        <v>12</v>
      </c>
      <c r="C1296" s="417">
        <v>0.73096273</v>
      </c>
      <c r="D1296" s="418">
        <v>0.114716412</v>
      </c>
      <c r="E1296" s="437">
        <v>0.68247026580543946</v>
      </c>
      <c r="F1296" s="417">
        <v>9.2618590000000001E-2</v>
      </c>
      <c r="G1296" s="418">
        <v>8.0554529499999999E-2</v>
      </c>
      <c r="H1296" s="437">
        <v>0.10462975844474294</v>
      </c>
      <c r="I1296" s="417">
        <v>4.6562579999999999E-2</v>
      </c>
      <c r="J1296" s="418">
        <v>0.6954098715</v>
      </c>
      <c r="K1296" s="437">
        <v>2.3726855864517509</v>
      </c>
      <c r="L1296" s="420"/>
      <c r="M1296" s="421"/>
      <c r="N1296" s="437">
        <v>6.7885218056319306E-3</v>
      </c>
      <c r="O1296" s="417">
        <v>1.5801579999999999E-2</v>
      </c>
      <c r="P1296" s="418">
        <v>8.9358935E-3</v>
      </c>
      <c r="Q1296" s="437">
        <v>2.1595362034994025E-2</v>
      </c>
      <c r="R1296" s="422"/>
      <c r="S1296" s="423"/>
      <c r="T1296" s="437">
        <v>779.10630414596983</v>
      </c>
      <c r="U1296" s="417">
        <v>6.1297467071935155E-4</v>
      </c>
      <c r="V1296" s="418">
        <v>8.5430352921310362E-4</v>
      </c>
      <c r="W1296" s="437">
        <v>0.11276405059183067</v>
      </c>
      <c r="X1296" s="417">
        <v>7.2521479229989872E-4</v>
      </c>
      <c r="Y1296" s="418">
        <v>1.0107279635258358E-3</v>
      </c>
      <c r="Z1296" s="437">
        <v>3.2518014850607463E-3</v>
      </c>
      <c r="AA1296" s="417">
        <v>1.1399259000000001E-3</v>
      </c>
      <c r="AB1296" s="418">
        <v>1.9181506300000001E-3</v>
      </c>
      <c r="AC1296" s="437">
        <v>7.2041482611687573E-3</v>
      </c>
      <c r="AD1296" s="417">
        <v>3.240594E-4</v>
      </c>
      <c r="AE1296" s="418">
        <v>2.9069509499999999E-4</v>
      </c>
      <c r="AF1296" s="437">
        <v>1.0395597037541205E-3</v>
      </c>
      <c r="AG1296" s="417">
        <v>1.8534726000000001E-3</v>
      </c>
      <c r="AH1296" s="418">
        <v>1.14518874E-3</v>
      </c>
      <c r="AI1296" s="437">
        <v>1.3410303717009083E-3</v>
      </c>
      <c r="AJ1296" s="417">
        <v>8.3409149999999997E-4</v>
      </c>
      <c r="AK1296" s="418">
        <v>5.9005289499999998E-4</v>
      </c>
      <c r="AL1296" s="437">
        <v>8.3164684514740915E-5</v>
      </c>
      <c r="AM1296" s="417">
        <v>3.5761443E-3</v>
      </c>
      <c r="AN1296" s="418">
        <v>5.35754566E-3</v>
      </c>
      <c r="AO1296" s="437">
        <v>2.2600009960754973E-2</v>
      </c>
      <c r="AP1296" s="417">
        <v>9.3009300000000007E-3</v>
      </c>
      <c r="AQ1296" s="418">
        <v>4.5954595000000003E-3</v>
      </c>
      <c r="AR1296" s="440">
        <v>4.5954595000000003E-3</v>
      </c>
      <c r="AS1296" s="422"/>
      <c r="AT1296" s="423"/>
      <c r="AU1296" s="423"/>
    </row>
    <row r="1297" spans="1:47" x14ac:dyDescent="0.2">
      <c r="A1297" s="231">
        <v>2007</v>
      </c>
      <c r="B1297" s="232">
        <v>13</v>
      </c>
      <c r="C1297" s="417">
        <v>0.76168418999999998</v>
      </c>
      <c r="D1297" s="418">
        <v>0.118219716</v>
      </c>
      <c r="E1297" s="437">
        <v>0.68854537665249615</v>
      </c>
      <c r="F1297" s="417">
        <v>9.7715869999999996E-2</v>
      </c>
      <c r="G1297" s="418">
        <v>8.2297398999999993E-2</v>
      </c>
      <c r="H1297" s="437">
        <v>0.10694673145003472</v>
      </c>
      <c r="I1297" s="417">
        <v>4.7557179999999998E-2</v>
      </c>
      <c r="J1297" s="418">
        <v>0.69641970600000003</v>
      </c>
      <c r="K1297" s="437">
        <v>2.3849595835193882</v>
      </c>
      <c r="L1297" s="420"/>
      <c r="M1297" s="421"/>
      <c r="N1297" s="437">
        <v>6.7984138118198497E-3</v>
      </c>
      <c r="O1297" s="417">
        <v>1.5801579999999999E-2</v>
      </c>
      <c r="P1297" s="418">
        <v>8.9358935E-3</v>
      </c>
      <c r="Q1297" s="437">
        <v>2.1618136594908886E-2</v>
      </c>
      <c r="R1297" s="422"/>
      <c r="S1297" s="423"/>
      <c r="T1297" s="437">
        <v>780.24104962062063</v>
      </c>
      <c r="U1297" s="417">
        <v>6.1297467071935155E-4</v>
      </c>
      <c r="V1297" s="418">
        <v>8.5430352921310362E-4</v>
      </c>
      <c r="W1297" s="437">
        <v>0.11526129287255782</v>
      </c>
      <c r="X1297" s="417">
        <v>7.2521479229989872E-4</v>
      </c>
      <c r="Y1297" s="418">
        <v>1.0107279635258358E-3</v>
      </c>
      <c r="Z1297" s="437">
        <v>3.2993000274856052E-3</v>
      </c>
      <c r="AA1297" s="417">
        <v>1.2020538999999999E-3</v>
      </c>
      <c r="AB1297" s="418">
        <v>1.9395681399999999E-3</v>
      </c>
      <c r="AC1297" s="437">
        <v>7.3636754895168837E-3</v>
      </c>
      <c r="AD1297" s="417">
        <v>3.4225979999999998E-4</v>
      </c>
      <c r="AE1297" s="418">
        <v>2.9681097000000003E-4</v>
      </c>
      <c r="AF1297" s="437">
        <v>1.0625796657681098E-3</v>
      </c>
      <c r="AG1297" s="417">
        <v>1.9542921999999999E-3</v>
      </c>
      <c r="AH1297" s="418">
        <v>1.17991503E-3</v>
      </c>
      <c r="AI1297" s="437">
        <v>1.3707288542491275E-3</v>
      </c>
      <c r="AJ1297" s="417">
        <v>8.7967709999999997E-4</v>
      </c>
      <c r="AK1297" s="418">
        <v>6.0572920000000001E-4</v>
      </c>
      <c r="AL1297" s="437">
        <v>8.5006486099827375E-5</v>
      </c>
      <c r="AM1297" s="417">
        <v>3.7727338000000002E-3</v>
      </c>
      <c r="AN1297" s="418">
        <v>5.4249390999999998E-3</v>
      </c>
      <c r="AO1297" s="437">
        <v>2.3100494688862092E-2</v>
      </c>
      <c r="AP1297" s="417">
        <v>9.3009300000000007E-3</v>
      </c>
      <c r="AQ1297" s="418">
        <v>4.5954595000000003E-3</v>
      </c>
      <c r="AR1297" s="440">
        <v>4.5954595000000003E-3</v>
      </c>
      <c r="AS1297" s="422"/>
      <c r="AT1297" s="423"/>
      <c r="AU1297" s="423"/>
    </row>
    <row r="1298" spans="1:47" x14ac:dyDescent="0.2">
      <c r="A1298" s="231">
        <v>2007</v>
      </c>
      <c r="B1298" s="232">
        <v>14</v>
      </c>
      <c r="C1298" s="417">
        <v>0.79323029</v>
      </c>
      <c r="D1298" s="418">
        <v>0.121883358</v>
      </c>
      <c r="E1298" s="437">
        <v>0.69284070750838611</v>
      </c>
      <c r="F1298" s="417">
        <v>0.10278749</v>
      </c>
      <c r="G1298" s="418">
        <v>8.4069455500000001E-2</v>
      </c>
      <c r="H1298" s="437">
        <v>0.10934702654795833</v>
      </c>
      <c r="I1298" s="417">
        <v>4.8585980000000001E-2</v>
      </c>
      <c r="J1298" s="418">
        <v>0.69740136900000005</v>
      </c>
      <c r="K1298" s="437">
        <v>2.3933957394940606</v>
      </c>
      <c r="L1298" s="420"/>
      <c r="M1298" s="421"/>
      <c r="N1298" s="437">
        <v>6.8038029710711491E-3</v>
      </c>
      <c r="O1298" s="417">
        <v>1.5801579999999999E-2</v>
      </c>
      <c r="P1298" s="418">
        <v>8.9358935E-3</v>
      </c>
      <c r="Q1298" s="437">
        <v>2.1642322392291677E-2</v>
      </c>
      <c r="R1298" s="422"/>
      <c r="S1298" s="423"/>
      <c r="T1298" s="437">
        <v>780.86102549875159</v>
      </c>
      <c r="U1298" s="417">
        <v>6.1297467071935155E-4</v>
      </c>
      <c r="V1298" s="418">
        <v>8.5430352921310362E-4</v>
      </c>
      <c r="W1298" s="437">
        <v>0.11784818717243814</v>
      </c>
      <c r="X1298" s="417">
        <v>7.2521479229989872E-4</v>
      </c>
      <c r="Y1298" s="418">
        <v>1.0107279635258358E-3</v>
      </c>
      <c r="Z1298" s="437">
        <v>3.3496269767207239E-3</v>
      </c>
      <c r="AA1298" s="417">
        <v>1.2649505000000001E-3</v>
      </c>
      <c r="AB1298" s="418">
        <v>1.9613377149999998E-3</v>
      </c>
      <c r="AC1298" s="437">
        <v>7.5289572539029995E-3</v>
      </c>
      <c r="AD1298" s="417">
        <v>3.598319E-4</v>
      </c>
      <c r="AE1298" s="418">
        <v>3.0300215999999998E-4</v>
      </c>
      <c r="AF1298" s="437">
        <v>1.0864287637014803E-3</v>
      </c>
      <c r="AG1298" s="417">
        <v>2.0571927E-3</v>
      </c>
      <c r="AH1298" s="418">
        <v>1.2153808499999999E-3</v>
      </c>
      <c r="AI1298" s="437">
        <v>1.4014930735201394E-3</v>
      </c>
      <c r="AJ1298" s="417">
        <v>9.2560020000000002E-4</v>
      </c>
      <c r="AK1298" s="418">
        <v>6.2177717499999996E-4</v>
      </c>
      <c r="AL1298" s="437">
        <v>8.6914288804257366E-5</v>
      </c>
      <c r="AM1298" s="417">
        <v>3.9701726999999999E-3</v>
      </c>
      <c r="AN1298" s="418">
        <v>5.4933291849999996E-3</v>
      </c>
      <c r="AO1298" s="437">
        <v>2.3618975636207719E-2</v>
      </c>
      <c r="AP1298" s="417">
        <v>9.3009300000000007E-3</v>
      </c>
      <c r="AQ1298" s="418">
        <v>4.5954595000000003E-3</v>
      </c>
      <c r="AR1298" s="440">
        <v>4.5954595000000003E-3</v>
      </c>
      <c r="AS1298" s="422"/>
      <c r="AT1298" s="423"/>
      <c r="AU1298" s="423"/>
    </row>
    <row r="1299" spans="1:47" x14ac:dyDescent="0.2">
      <c r="A1299" s="231">
        <v>2007</v>
      </c>
      <c r="B1299" s="232">
        <v>15</v>
      </c>
      <c r="C1299" s="417">
        <v>0.82554530999999998</v>
      </c>
      <c r="D1299" s="418">
        <v>0.12573416549999999</v>
      </c>
      <c r="E1299" s="437">
        <v>0.69964006413218904</v>
      </c>
      <c r="F1299" s="417">
        <v>0.10799286</v>
      </c>
      <c r="G1299" s="418">
        <v>8.5890125499999997E-2</v>
      </c>
      <c r="H1299" s="437">
        <v>0.11194098395273275</v>
      </c>
      <c r="I1299" s="417">
        <v>4.9477599999999997E-2</v>
      </c>
      <c r="J1299" s="418">
        <v>0.69829190100000005</v>
      </c>
      <c r="K1299" s="437">
        <v>2.4071337584875607</v>
      </c>
      <c r="L1299" s="420"/>
      <c r="M1299" s="421"/>
      <c r="N1299" s="437">
        <v>6.8148892854688215E-3</v>
      </c>
      <c r="O1299" s="417">
        <v>1.5801579999999999E-2</v>
      </c>
      <c r="P1299" s="418">
        <v>8.9358935E-3</v>
      </c>
      <c r="Q1299" s="437">
        <v>2.166785957174398E-2</v>
      </c>
      <c r="R1299" s="422"/>
      <c r="S1299" s="423"/>
      <c r="T1299" s="437">
        <v>782.13147098764989</v>
      </c>
      <c r="U1299" s="417">
        <v>6.1297467071935155E-4</v>
      </c>
      <c r="V1299" s="418">
        <v>8.5430352921310362E-4</v>
      </c>
      <c r="W1299" s="437">
        <v>0.12064369741267143</v>
      </c>
      <c r="X1299" s="417">
        <v>7.2521479229989872E-4</v>
      </c>
      <c r="Y1299" s="418">
        <v>1.0107279635258358E-3</v>
      </c>
      <c r="Z1299" s="437">
        <v>3.402801576523732E-3</v>
      </c>
      <c r="AA1299" s="417">
        <v>1.3283150000000001E-3</v>
      </c>
      <c r="AB1299" s="418">
        <v>1.98392449E-3</v>
      </c>
      <c r="AC1299" s="437">
        <v>7.7075473502219499E-3</v>
      </c>
      <c r="AD1299" s="417">
        <v>3.7806189999999999E-4</v>
      </c>
      <c r="AE1299" s="418">
        <v>3.0937885500000002E-4</v>
      </c>
      <c r="AF1299" s="437">
        <v>1.1122003124844468E-3</v>
      </c>
      <c r="AG1299" s="417">
        <v>2.1595196000000001E-3</v>
      </c>
      <c r="AH1299" s="418">
        <v>1.252012185E-3</v>
      </c>
      <c r="AI1299" s="437">
        <v>1.4347384610644614E-3</v>
      </c>
      <c r="AJ1299" s="417">
        <v>9.7226669999999997E-4</v>
      </c>
      <c r="AK1299" s="418">
        <v>6.3818086000000005E-4</v>
      </c>
      <c r="AL1299" s="437">
        <v>8.8975996478180591E-5</v>
      </c>
      <c r="AM1299" s="417">
        <v>4.1686878000000002E-3</v>
      </c>
      <c r="AN1299" s="418">
        <v>5.5638134799999997E-3</v>
      </c>
      <c r="AO1299" s="437">
        <v>2.4179216898808129E-2</v>
      </c>
      <c r="AP1299" s="417">
        <v>9.3009300000000007E-3</v>
      </c>
      <c r="AQ1299" s="418">
        <v>4.5954595000000003E-3</v>
      </c>
      <c r="AR1299" s="440">
        <v>4.5954595000000003E-3</v>
      </c>
      <c r="AS1299" s="422"/>
      <c r="AT1299" s="423"/>
      <c r="AU1299" s="423"/>
    </row>
    <row r="1300" spans="1:47" x14ac:dyDescent="0.2">
      <c r="A1300" s="231">
        <v>2007</v>
      </c>
      <c r="B1300" s="232">
        <v>16</v>
      </c>
      <c r="C1300" s="417">
        <v>0.85870809999999997</v>
      </c>
      <c r="D1300" s="418">
        <v>0.129810495</v>
      </c>
      <c r="E1300" s="437">
        <v>0.70681190324379184</v>
      </c>
      <c r="F1300" s="417">
        <v>0.11315140999999999</v>
      </c>
      <c r="G1300" s="418">
        <v>8.7788669499999999E-2</v>
      </c>
      <c r="H1300" s="437">
        <v>0.11467558062302534</v>
      </c>
      <c r="I1300" s="417">
        <v>5.047219E-2</v>
      </c>
      <c r="J1300" s="418">
        <v>0.69912146050000001</v>
      </c>
      <c r="K1300" s="437">
        <v>2.4216191126249123</v>
      </c>
      <c r="L1300" s="420"/>
      <c r="M1300" s="421"/>
      <c r="N1300" s="437">
        <v>6.8265620666485595E-3</v>
      </c>
      <c r="O1300" s="417">
        <v>1.5801579999999999E-2</v>
      </c>
      <c r="P1300" s="418">
        <v>8.9358935E-3</v>
      </c>
      <c r="Q1300" s="437">
        <v>2.169477942408575E-2</v>
      </c>
      <c r="R1300" s="422"/>
      <c r="S1300" s="423"/>
      <c r="T1300" s="437">
        <v>783.47340205006503</v>
      </c>
      <c r="U1300" s="417">
        <v>6.1297467071935155E-4</v>
      </c>
      <c r="V1300" s="418">
        <v>8.5430352921310362E-4</v>
      </c>
      <c r="W1300" s="437">
        <v>0.12359085598078601</v>
      </c>
      <c r="X1300" s="417">
        <v>7.2521479229989872E-4</v>
      </c>
      <c r="Y1300" s="418">
        <v>1.0107279635258358E-3</v>
      </c>
      <c r="Z1300" s="437">
        <v>3.4588585969777979E-3</v>
      </c>
      <c r="AA1300" s="417">
        <v>1.3929207E-3</v>
      </c>
      <c r="AB1300" s="418">
        <v>2.007159565E-3</v>
      </c>
      <c r="AC1300" s="437">
        <v>7.8958537577377835E-3</v>
      </c>
      <c r="AD1300" s="417">
        <v>3.9563389999999998E-4</v>
      </c>
      <c r="AE1300" s="418">
        <v>3.1608727499999998E-4</v>
      </c>
      <c r="AF1300" s="437">
        <v>1.1393718053153011E-3</v>
      </c>
      <c r="AG1300" s="417">
        <v>2.2642398000000002E-3</v>
      </c>
      <c r="AH1300" s="418">
        <v>1.2896898E-3</v>
      </c>
      <c r="AI1300" s="437">
        <v>1.4697879067606396E-3</v>
      </c>
      <c r="AJ1300" s="417">
        <v>1.0189583E-3</v>
      </c>
      <c r="AK1300" s="418">
        <v>6.5513795499999995E-4</v>
      </c>
      <c r="AL1300" s="437">
        <v>9.1149664612789327E-5</v>
      </c>
      <c r="AM1300" s="417">
        <v>4.3699263000000002E-3</v>
      </c>
      <c r="AN1300" s="418">
        <v>5.6367627250000002E-3</v>
      </c>
      <c r="AO1300" s="437">
        <v>2.4769948145077131E-2</v>
      </c>
      <c r="AP1300" s="417">
        <v>9.3009300000000007E-3</v>
      </c>
      <c r="AQ1300" s="418">
        <v>4.5954595000000003E-3</v>
      </c>
      <c r="AR1300" s="440">
        <v>4.5954595000000003E-3</v>
      </c>
      <c r="AS1300" s="422"/>
      <c r="AT1300" s="423"/>
      <c r="AU1300" s="423"/>
    </row>
    <row r="1301" spans="1:47" x14ac:dyDescent="0.2">
      <c r="A1301" s="231">
        <v>2007</v>
      </c>
      <c r="B1301" s="232">
        <v>17</v>
      </c>
      <c r="C1301" s="417">
        <v>0.89285583000000002</v>
      </c>
      <c r="D1301" s="418">
        <v>0.13411107899999999</v>
      </c>
      <c r="E1301" s="437">
        <v>0.71423925767140439</v>
      </c>
      <c r="F1301" s="417">
        <v>0.11856783999999999</v>
      </c>
      <c r="G1301" s="418">
        <v>8.9737718499999994E-2</v>
      </c>
      <c r="H1301" s="437">
        <v>0.11750906505970772</v>
      </c>
      <c r="I1301" s="417">
        <v>5.1300980000000003E-2</v>
      </c>
      <c r="J1301" s="418">
        <v>0.69991742700000004</v>
      </c>
      <c r="K1301" s="437">
        <v>2.4366249164557252</v>
      </c>
      <c r="L1301" s="420"/>
      <c r="M1301" s="421"/>
      <c r="N1301" s="437">
        <v>6.8386637988010323E-3</v>
      </c>
      <c r="O1301" s="417">
        <v>1.5801579999999999E-2</v>
      </c>
      <c r="P1301" s="418">
        <v>8.9358935E-3</v>
      </c>
      <c r="Q1301" s="437">
        <v>2.1722649710559462E-2</v>
      </c>
      <c r="R1301" s="422"/>
      <c r="S1301" s="423"/>
      <c r="T1301" s="437">
        <v>784.86071264365012</v>
      </c>
      <c r="U1301" s="417">
        <v>6.1297467071935155E-4</v>
      </c>
      <c r="V1301" s="418">
        <v>8.5430352921310362E-4</v>
      </c>
      <c r="W1301" s="437">
        <v>0.1266446349368357</v>
      </c>
      <c r="X1301" s="417">
        <v>7.2521479229989872E-4</v>
      </c>
      <c r="Y1301" s="418">
        <v>1.0107279635258358E-3</v>
      </c>
      <c r="Z1301" s="437">
        <v>3.5169399598098147E-3</v>
      </c>
      <c r="AA1301" s="417">
        <v>1.4572653E-3</v>
      </c>
      <c r="AB1301" s="418">
        <v>2.0312358700000002E-3</v>
      </c>
      <c r="AC1301" s="437">
        <v>8.0909243977073959E-3</v>
      </c>
      <c r="AD1301" s="417">
        <v>4.1491530000000002E-4</v>
      </c>
      <c r="AE1301" s="418">
        <v>3.2287546500000001E-4</v>
      </c>
      <c r="AF1301" s="437">
        <v>1.1675225726304108E-3</v>
      </c>
      <c r="AG1301" s="417">
        <v>2.3702263000000001E-3</v>
      </c>
      <c r="AH1301" s="418">
        <v>1.3288809899999999E-3</v>
      </c>
      <c r="AI1301" s="437">
        <v>1.506105366096666E-3</v>
      </c>
      <c r="AJ1301" s="417">
        <v>1.0659918999999999E-3</v>
      </c>
      <c r="AK1301" s="418">
        <v>6.7282099000000003E-4</v>
      </c>
      <c r="AL1301" s="437">
        <v>9.3401934367610772E-5</v>
      </c>
      <c r="AM1301" s="417">
        <v>4.5742706999999999E-3</v>
      </c>
      <c r="AN1301" s="418">
        <v>5.7123382750000002E-3</v>
      </c>
      <c r="AO1301" s="437">
        <v>2.5381918538534928E-2</v>
      </c>
      <c r="AP1301" s="417">
        <v>9.3009300000000007E-3</v>
      </c>
      <c r="AQ1301" s="418">
        <v>4.5954595000000003E-3</v>
      </c>
      <c r="AR1301" s="440">
        <v>4.5954595000000003E-3</v>
      </c>
      <c r="AS1301" s="422"/>
      <c r="AT1301" s="423"/>
      <c r="AU1301" s="423"/>
    </row>
    <row r="1302" spans="1:47" x14ac:dyDescent="0.2">
      <c r="A1302" s="231">
        <v>2007</v>
      </c>
      <c r="B1302" s="232">
        <v>18</v>
      </c>
      <c r="C1302" s="417">
        <v>0.92807994999999999</v>
      </c>
      <c r="D1302" s="418">
        <v>0.13870187249999999</v>
      </c>
      <c r="E1302" s="437">
        <v>0.72189017295719371</v>
      </c>
      <c r="F1302" s="417">
        <v>0.12387121</v>
      </c>
      <c r="G1302" s="418">
        <v>9.1776913000000002E-2</v>
      </c>
      <c r="H1302" s="437">
        <v>0.12042762657912662</v>
      </c>
      <c r="I1302" s="417">
        <v>5.2242370000000003E-2</v>
      </c>
      <c r="J1302" s="418">
        <v>0.70065974050000002</v>
      </c>
      <c r="K1302" s="437">
        <v>2.4520981741625834</v>
      </c>
      <c r="L1302" s="420"/>
      <c r="M1302" s="421"/>
      <c r="N1302" s="437">
        <v>6.8511238299433013E-3</v>
      </c>
      <c r="O1302" s="417">
        <v>1.5801579999999999E-2</v>
      </c>
      <c r="P1302" s="418">
        <v>8.9358935E-3</v>
      </c>
      <c r="Q1302" s="437">
        <v>2.1751398504124071E-2</v>
      </c>
      <c r="R1302" s="422"/>
      <c r="S1302" s="423"/>
      <c r="T1302" s="437">
        <v>786.28995213908786</v>
      </c>
      <c r="U1302" s="417">
        <v>6.1297467071935155E-4</v>
      </c>
      <c r="V1302" s="418">
        <v>8.5430352921310362E-4</v>
      </c>
      <c r="W1302" s="437">
        <v>0.12979007701026135</v>
      </c>
      <c r="X1302" s="417">
        <v>7.2521479229989872E-4</v>
      </c>
      <c r="Y1302" s="418">
        <v>1.0107279635258358E-3</v>
      </c>
      <c r="Z1302" s="437">
        <v>3.5767542541676289E-3</v>
      </c>
      <c r="AA1302" s="417">
        <v>1.5239518E-3</v>
      </c>
      <c r="AB1302" s="418">
        <v>2.0562649300000001E-3</v>
      </c>
      <c r="AC1302" s="437">
        <v>8.2918799227752488E-3</v>
      </c>
      <c r="AD1302" s="417">
        <v>4.3348719999999999E-4</v>
      </c>
      <c r="AE1302" s="418">
        <v>3.3001428000000002E-4</v>
      </c>
      <c r="AF1302" s="437">
        <v>1.1965194577108268E-3</v>
      </c>
      <c r="AG1302" s="417">
        <v>2.4775842999999998E-3</v>
      </c>
      <c r="AH1302" s="418">
        <v>1.36965153E-3</v>
      </c>
      <c r="AI1302" s="437">
        <v>1.5435103992415989E-3</v>
      </c>
      <c r="AJ1302" s="417">
        <v>1.115237E-3</v>
      </c>
      <c r="AK1302" s="418">
        <v>6.9112060000000003E-4</v>
      </c>
      <c r="AL1302" s="437">
        <v>9.572170069229176E-5</v>
      </c>
      <c r="AM1302" s="417">
        <v>4.7814051999999999E-3</v>
      </c>
      <c r="AN1302" s="418">
        <v>5.7911958999999997E-3</v>
      </c>
      <c r="AO1302" s="437">
        <v>2.6012327125098197E-2</v>
      </c>
      <c r="AP1302" s="417">
        <v>9.3009300000000007E-3</v>
      </c>
      <c r="AQ1302" s="418">
        <v>4.5954595000000003E-3</v>
      </c>
      <c r="AR1302" s="440">
        <v>4.5954595000000003E-3</v>
      </c>
      <c r="AS1302" s="422"/>
      <c r="AT1302" s="423"/>
      <c r="AU1302" s="423"/>
    </row>
    <row r="1303" spans="1:47" x14ac:dyDescent="0.2">
      <c r="A1303" s="231">
        <v>2007</v>
      </c>
      <c r="B1303" s="232">
        <v>19</v>
      </c>
      <c r="C1303" s="417">
        <v>0.96447596999999996</v>
      </c>
      <c r="D1303" s="418">
        <v>0.14357223450000001</v>
      </c>
      <c r="E1303" s="437">
        <v>0.72860103297358658</v>
      </c>
      <c r="F1303" s="417">
        <v>0.12932479</v>
      </c>
      <c r="G1303" s="418">
        <v>9.3918256000000006E-2</v>
      </c>
      <c r="H1303" s="437">
        <v>0.12336768365817091</v>
      </c>
      <c r="I1303" s="417">
        <v>5.3039910000000003E-2</v>
      </c>
      <c r="J1303" s="418">
        <v>0.70135802250000001</v>
      </c>
      <c r="K1303" s="437">
        <v>2.465522644790457</v>
      </c>
      <c r="L1303" s="420"/>
      <c r="M1303" s="421"/>
      <c r="N1303" s="437">
        <v>6.8612598089669895E-3</v>
      </c>
      <c r="O1303" s="417">
        <v>1.5801579999999999E-2</v>
      </c>
      <c r="P1303" s="418">
        <v>8.9358935E-3</v>
      </c>
      <c r="Q1303" s="437">
        <v>2.1780610192668078E-2</v>
      </c>
      <c r="R1303" s="422"/>
      <c r="S1303" s="423"/>
      <c r="T1303" s="437">
        <v>787.45277309098856</v>
      </c>
      <c r="U1303" s="417">
        <v>6.1297467071935155E-4</v>
      </c>
      <c r="V1303" s="418">
        <v>8.5430352921310362E-4</v>
      </c>
      <c r="W1303" s="437">
        <v>0.13295877740335682</v>
      </c>
      <c r="X1303" s="417">
        <v>7.2521479229989872E-4</v>
      </c>
      <c r="Y1303" s="418">
        <v>1.0107279635258358E-3</v>
      </c>
      <c r="Z1303" s="437">
        <v>3.6375934289908339E-3</v>
      </c>
      <c r="AA1303" s="417">
        <v>1.5910352E-3</v>
      </c>
      <c r="AB1303" s="418">
        <v>2.0826192549999998E-3</v>
      </c>
      <c r="AC1303" s="437">
        <v>8.4943189267435264E-3</v>
      </c>
      <c r="AD1303" s="417">
        <v>4.5279819999999998E-4</v>
      </c>
      <c r="AE1303" s="418">
        <v>3.3743796000000001E-4</v>
      </c>
      <c r="AF1303" s="437">
        <v>1.2257316528778452E-3</v>
      </c>
      <c r="AG1303" s="417">
        <v>2.5866514999999999E-3</v>
      </c>
      <c r="AH1303" s="418">
        <v>1.4125190399999999E-3</v>
      </c>
      <c r="AI1303" s="437">
        <v>1.5811927617695855E-3</v>
      </c>
      <c r="AJ1303" s="417">
        <v>1.1641696E-3</v>
      </c>
      <c r="AK1303" s="418">
        <v>7.1051015499999995E-4</v>
      </c>
      <c r="AL1303" s="437">
        <v>9.8058426609579221E-5</v>
      </c>
      <c r="AM1303" s="417">
        <v>4.9920219E-3</v>
      </c>
      <c r="AN1303" s="418">
        <v>5.8737621099999998E-3</v>
      </c>
      <c r="AO1303" s="437">
        <v>2.6647415973309066E-2</v>
      </c>
      <c r="AP1303" s="417">
        <v>9.3009300000000007E-3</v>
      </c>
      <c r="AQ1303" s="418">
        <v>4.5954595000000003E-3</v>
      </c>
      <c r="AR1303" s="440">
        <v>4.5954595000000003E-3</v>
      </c>
      <c r="AS1303" s="422"/>
      <c r="AT1303" s="423"/>
      <c r="AU1303" s="423"/>
    </row>
    <row r="1304" spans="1:47" x14ac:dyDescent="0.2">
      <c r="A1304" s="231">
        <v>2007</v>
      </c>
      <c r="B1304" s="232">
        <v>20</v>
      </c>
      <c r="C1304" s="417">
        <v>1.0021699900000001</v>
      </c>
      <c r="D1304" s="418">
        <v>0.14878323299999999</v>
      </c>
      <c r="E1304" s="437">
        <v>0.73635112318135731</v>
      </c>
      <c r="F1304" s="417">
        <v>0.13496486999999999</v>
      </c>
      <c r="G1304" s="418">
        <v>9.6179300499999995E-2</v>
      </c>
      <c r="H1304" s="437">
        <v>0.1263234801281313</v>
      </c>
      <c r="I1304" s="417">
        <v>5.381847E-2</v>
      </c>
      <c r="J1304" s="418">
        <v>0.70202077200000002</v>
      </c>
      <c r="K1304" s="437">
        <v>2.4811800678919087</v>
      </c>
      <c r="L1304" s="420"/>
      <c r="M1304" s="421"/>
      <c r="N1304" s="437">
        <v>6.8738857148572113E-3</v>
      </c>
      <c r="O1304" s="417">
        <v>1.5801579999999999E-2</v>
      </c>
      <c r="P1304" s="418">
        <v>8.9358935E-3</v>
      </c>
      <c r="Q1304" s="437">
        <v>2.1809720009512378E-2</v>
      </c>
      <c r="R1304" s="422"/>
      <c r="S1304" s="423"/>
      <c r="T1304" s="437">
        <v>788.90255717370405</v>
      </c>
      <c r="U1304" s="417">
        <v>6.1297467071935155E-4</v>
      </c>
      <c r="V1304" s="418">
        <v>8.5430352921310362E-4</v>
      </c>
      <c r="W1304" s="437">
        <v>0.13614452237732658</v>
      </c>
      <c r="X1304" s="417">
        <v>7.2521479229989872E-4</v>
      </c>
      <c r="Y1304" s="418">
        <v>1.0107279635258358E-3</v>
      </c>
      <c r="Z1304" s="437">
        <v>3.698185559387192E-3</v>
      </c>
      <c r="AA1304" s="417">
        <v>1.6601185000000001E-3</v>
      </c>
      <c r="AB1304" s="418">
        <v>2.110400365E-3</v>
      </c>
      <c r="AC1304" s="437">
        <v>8.6978471225464451E-3</v>
      </c>
      <c r="AD1304" s="417">
        <v>4.7223959999999999E-4</v>
      </c>
      <c r="AE1304" s="418">
        <v>3.4543760999999998E-4</v>
      </c>
      <c r="AF1304" s="437">
        <v>1.2550988490895533E-3</v>
      </c>
      <c r="AG1304" s="417">
        <v>2.6979598E-3</v>
      </c>
      <c r="AH1304" s="418">
        <v>1.4576132849999999E-3</v>
      </c>
      <c r="AI1304" s="437">
        <v>1.6190781221518805E-3</v>
      </c>
      <c r="AJ1304" s="417">
        <v>1.2138114999999999E-3</v>
      </c>
      <c r="AK1304" s="418">
        <v>7.3073717500000003E-4</v>
      </c>
      <c r="AL1304" s="437">
        <v>1.0040797289872704E-4</v>
      </c>
      <c r="AM1304" s="417">
        <v>5.2077445999999996E-3</v>
      </c>
      <c r="AN1304" s="418">
        <v>5.9608089249999999E-3</v>
      </c>
      <c r="AO1304" s="437">
        <v>2.728586830763513E-2</v>
      </c>
      <c r="AP1304" s="417">
        <v>9.3009300000000007E-3</v>
      </c>
      <c r="AQ1304" s="418">
        <v>4.5954595000000003E-3</v>
      </c>
      <c r="AR1304" s="440">
        <v>4.5954595000000003E-3</v>
      </c>
      <c r="AS1304" s="422"/>
      <c r="AT1304" s="423"/>
      <c r="AU1304" s="423"/>
    </row>
    <row r="1305" spans="1:47" x14ac:dyDescent="0.2">
      <c r="A1305" s="231">
        <v>2007</v>
      </c>
      <c r="B1305" s="232">
        <v>21</v>
      </c>
      <c r="C1305" s="417">
        <v>1.0411746099999999</v>
      </c>
      <c r="D1305" s="418">
        <v>0.15434684400000001</v>
      </c>
      <c r="E1305" s="437">
        <v>0.74387018124367954</v>
      </c>
      <c r="F1305" s="417">
        <v>0.14059234000000001</v>
      </c>
      <c r="G1305" s="418">
        <v>9.8564339500000001E-2</v>
      </c>
      <c r="H1305" s="437">
        <v>0.12919164857499693</v>
      </c>
      <c r="I1305" s="417">
        <v>5.4613040000000002E-2</v>
      </c>
      <c r="J1305" s="418">
        <v>0.70263902450000004</v>
      </c>
      <c r="K1305" s="437">
        <v>2.496367870534304</v>
      </c>
      <c r="L1305" s="420"/>
      <c r="M1305" s="421"/>
      <c r="N1305" s="437">
        <v>6.8861118022923822E-3</v>
      </c>
      <c r="O1305" s="417">
        <v>1.5801579999999999E-2</v>
      </c>
      <c r="P1305" s="418">
        <v>8.9358935E-3</v>
      </c>
      <c r="Q1305" s="437">
        <v>2.1837860771124793E-2</v>
      </c>
      <c r="R1305" s="422"/>
      <c r="S1305" s="423"/>
      <c r="T1305" s="437">
        <v>790.30634217301019</v>
      </c>
      <c r="U1305" s="417">
        <v>6.1297467071935155E-4</v>
      </c>
      <c r="V1305" s="418">
        <v>8.5430352921310362E-4</v>
      </c>
      <c r="W1305" s="437">
        <v>0.13923561690321015</v>
      </c>
      <c r="X1305" s="417">
        <v>7.2521479229989872E-4</v>
      </c>
      <c r="Y1305" s="418">
        <v>1.0107279635258358E-3</v>
      </c>
      <c r="Z1305" s="437">
        <v>3.7569798674845999E-3</v>
      </c>
      <c r="AA1305" s="417">
        <v>1.7294429E-3</v>
      </c>
      <c r="AB1305" s="418">
        <v>2.139763825E-3</v>
      </c>
      <c r="AC1305" s="437">
        <v>8.8953292492495381E-3</v>
      </c>
      <c r="AD1305" s="417">
        <v>4.9155049999999995E-4</v>
      </c>
      <c r="AE1305" s="418">
        <v>3.5378855999999999E-4</v>
      </c>
      <c r="AF1305" s="437">
        <v>1.2835974947204387E-3</v>
      </c>
      <c r="AG1305" s="417">
        <v>2.8125047000000002E-3</v>
      </c>
      <c r="AH1305" s="418">
        <v>1.5052267049999999E-3</v>
      </c>
      <c r="AI1305" s="437">
        <v>1.6558400985491578E-3</v>
      </c>
      <c r="AJ1305" s="417">
        <v>1.2657954E-3</v>
      </c>
      <c r="AK1305" s="418">
        <v>7.5206926E-4</v>
      </c>
      <c r="AL1305" s="437">
        <v>1.0268782534301199E-4</v>
      </c>
      <c r="AM1305" s="417">
        <v>5.4275777000000001E-3</v>
      </c>
      <c r="AN1305" s="418">
        <v>6.0527365450000004E-3</v>
      </c>
      <c r="AO1305" s="437">
        <v>2.7905431021970007E-2</v>
      </c>
      <c r="AP1305" s="417">
        <v>9.3009300000000007E-3</v>
      </c>
      <c r="AQ1305" s="418">
        <v>4.5954595000000003E-3</v>
      </c>
      <c r="AR1305" s="440">
        <v>4.5954595000000003E-3</v>
      </c>
      <c r="AS1305" s="422"/>
      <c r="AT1305" s="423"/>
      <c r="AU1305" s="423"/>
    </row>
    <row r="1306" spans="1:47" x14ac:dyDescent="0.2">
      <c r="A1306" s="231">
        <v>2007</v>
      </c>
      <c r="B1306" s="232">
        <v>22</v>
      </c>
      <c r="C1306" s="417">
        <v>1.0817430299999999</v>
      </c>
      <c r="D1306" s="418">
        <v>0.1603316685</v>
      </c>
      <c r="E1306" s="437">
        <v>0.75090781098477</v>
      </c>
      <c r="F1306" s="417">
        <v>0.14645653</v>
      </c>
      <c r="G1306" s="418">
        <v>0.1010815945</v>
      </c>
      <c r="H1306" s="437">
        <v>0.13187556140209528</v>
      </c>
      <c r="I1306" s="417">
        <v>5.5357379999999998E-2</v>
      </c>
      <c r="J1306" s="418">
        <v>0.70327006349999999</v>
      </c>
      <c r="K1306" s="437">
        <v>2.5105898027885876</v>
      </c>
      <c r="L1306" s="420"/>
      <c r="M1306" s="421"/>
      <c r="N1306" s="437">
        <v>6.8975899767241017E-3</v>
      </c>
      <c r="O1306" s="417">
        <v>1.5801579999999999E-2</v>
      </c>
      <c r="P1306" s="418">
        <v>8.9358935E-3</v>
      </c>
      <c r="Q1306" s="437">
        <v>2.1864358109132127E-2</v>
      </c>
      <c r="R1306" s="422"/>
      <c r="S1306" s="423"/>
      <c r="T1306" s="437">
        <v>791.6226415835863</v>
      </c>
      <c r="U1306" s="417">
        <v>6.1297467071935155E-4</v>
      </c>
      <c r="V1306" s="418">
        <v>8.5430352921310362E-4</v>
      </c>
      <c r="W1306" s="437">
        <v>0.14212816813078519</v>
      </c>
      <c r="X1306" s="417">
        <v>7.2521479229989872E-4</v>
      </c>
      <c r="Y1306" s="418">
        <v>1.0107279635258358E-3</v>
      </c>
      <c r="Z1306" s="437">
        <v>3.8119992218441701E-3</v>
      </c>
      <c r="AA1306" s="417">
        <v>1.8016071E-3</v>
      </c>
      <c r="AB1306" s="418">
        <v>2.1707425449999998E-3</v>
      </c>
      <c r="AC1306" s="437">
        <v>9.0801185616693394E-3</v>
      </c>
      <c r="AD1306" s="417">
        <v>5.1270120000000002E-4</v>
      </c>
      <c r="AE1306" s="418">
        <v>3.6257437500000002E-4</v>
      </c>
      <c r="AF1306" s="437">
        <v>1.3102628849636119E-3</v>
      </c>
      <c r="AG1306" s="417">
        <v>2.9287633000000001E-3</v>
      </c>
      <c r="AH1306" s="418">
        <v>1.5557149199999999E-3</v>
      </c>
      <c r="AI1306" s="437">
        <v>1.6902384654118576E-3</v>
      </c>
      <c r="AJ1306" s="417">
        <v>1.3176784E-3</v>
      </c>
      <c r="AK1306" s="418">
        <v>7.7485772500000003E-4</v>
      </c>
      <c r="AL1306" s="437">
        <v>1.0482101116535712E-4</v>
      </c>
      <c r="AM1306" s="417">
        <v>5.6528589000000001E-3</v>
      </c>
      <c r="AN1306" s="418">
        <v>6.1501719550000004E-3</v>
      </c>
      <c r="AO1306" s="437">
        <v>2.8485099165742274E-2</v>
      </c>
      <c r="AP1306" s="417">
        <v>9.3009300000000007E-3</v>
      </c>
      <c r="AQ1306" s="418">
        <v>4.5954595000000003E-3</v>
      </c>
      <c r="AR1306" s="440">
        <v>4.5954595000000003E-3</v>
      </c>
      <c r="AS1306" s="422"/>
      <c r="AT1306" s="423"/>
      <c r="AU1306" s="423"/>
    </row>
    <row r="1307" spans="1:47" x14ac:dyDescent="0.2">
      <c r="A1307" s="231">
        <v>2007</v>
      </c>
      <c r="B1307" s="232">
        <v>23</v>
      </c>
      <c r="C1307" s="417">
        <v>1.1236722699999999</v>
      </c>
      <c r="D1307" s="418">
        <v>0.16672788899999999</v>
      </c>
      <c r="E1307" s="437">
        <v>0.75720665729325987</v>
      </c>
      <c r="F1307" s="417">
        <v>0.15245789000000001</v>
      </c>
      <c r="G1307" s="418">
        <v>0.10377101800000001</v>
      </c>
      <c r="H1307" s="437">
        <v>0.13427805649772789</v>
      </c>
      <c r="I1307" s="417">
        <v>5.6204690000000002E-2</v>
      </c>
      <c r="J1307" s="418">
        <v>0.70383512699999995</v>
      </c>
      <c r="K1307" s="437">
        <v>2.5233115861109296</v>
      </c>
      <c r="L1307" s="420"/>
      <c r="M1307" s="421"/>
      <c r="N1307" s="437">
        <v>6.9078402027361657E-3</v>
      </c>
      <c r="O1307" s="417">
        <v>1.5801579999999999E-2</v>
      </c>
      <c r="P1307" s="418">
        <v>8.9358935E-3</v>
      </c>
      <c r="Q1307" s="437">
        <v>2.1887980969498809E-2</v>
      </c>
      <c r="R1307" s="422"/>
      <c r="S1307" s="423"/>
      <c r="T1307" s="437">
        <v>792.80032347917688</v>
      </c>
      <c r="U1307" s="417">
        <v>6.1297467071935155E-4</v>
      </c>
      <c r="V1307" s="418">
        <v>8.5430352921310362E-4</v>
      </c>
      <c r="W1307" s="437">
        <v>0.14471757031867172</v>
      </c>
      <c r="X1307" s="417">
        <v>7.2521479229989872E-4</v>
      </c>
      <c r="Y1307" s="418">
        <v>1.0107279635258358E-3</v>
      </c>
      <c r="Z1307" s="437">
        <v>3.8612548527916083E-3</v>
      </c>
      <c r="AA1307" s="417">
        <v>1.8756407000000001E-3</v>
      </c>
      <c r="AB1307" s="418">
        <v>2.2037029750000001E-3</v>
      </c>
      <c r="AC1307" s="437">
        <v>9.2455444874461577E-3</v>
      </c>
      <c r="AD1307" s="417">
        <v>5.3385189999999999E-4</v>
      </c>
      <c r="AE1307" s="418">
        <v>3.7196017500000002E-4</v>
      </c>
      <c r="AF1307" s="437">
        <v>1.3341325336947412E-3</v>
      </c>
      <c r="AG1307" s="417">
        <v>3.0494187000000002E-3</v>
      </c>
      <c r="AH1307" s="418">
        <v>1.609341225E-3</v>
      </c>
      <c r="AI1307" s="437">
        <v>1.7210334380594152E-3</v>
      </c>
      <c r="AJ1307" s="417">
        <v>1.3725317E-3</v>
      </c>
      <c r="AK1307" s="418">
        <v>7.9903680999999995E-4</v>
      </c>
      <c r="AL1307" s="437">
        <v>1.0673070891826532E-4</v>
      </c>
      <c r="AM1307" s="417">
        <v>5.8843810999999998E-3</v>
      </c>
      <c r="AN1307" s="418">
        <v>6.2537702500000004E-3</v>
      </c>
      <c r="AO1307" s="437">
        <v>2.9004125984147349E-2</v>
      </c>
      <c r="AP1307" s="417">
        <v>9.3009300000000007E-3</v>
      </c>
      <c r="AQ1307" s="418">
        <v>4.5954595000000003E-3</v>
      </c>
      <c r="AR1307" s="440">
        <v>4.5954595000000003E-3</v>
      </c>
      <c r="AS1307" s="422"/>
      <c r="AT1307" s="423"/>
      <c r="AU1307" s="423"/>
    </row>
    <row r="1308" spans="1:47" x14ac:dyDescent="0.2">
      <c r="A1308" s="231">
        <v>2007</v>
      </c>
      <c r="B1308" s="232">
        <v>24</v>
      </c>
      <c r="C1308" s="417">
        <v>1.1673834999999999</v>
      </c>
      <c r="D1308" s="418">
        <v>0.17362974749999999</v>
      </c>
      <c r="E1308" s="437">
        <v>0.76240965744118383</v>
      </c>
      <c r="F1308" s="417">
        <v>0.15865626999999999</v>
      </c>
      <c r="G1308" s="418">
        <v>0.106625884</v>
      </c>
      <c r="H1308" s="437">
        <v>0.13626320029980363</v>
      </c>
      <c r="I1308" s="417">
        <v>5.6899249999999998E-2</v>
      </c>
      <c r="J1308" s="418">
        <v>0.70439868400000005</v>
      </c>
      <c r="K1308" s="437">
        <v>2.533836636203866</v>
      </c>
      <c r="L1308" s="420"/>
      <c r="M1308" s="421"/>
      <c r="N1308" s="437">
        <v>6.9162906322458671E-3</v>
      </c>
      <c r="O1308" s="417">
        <v>1.5801579999999999E-2</v>
      </c>
      <c r="P1308" s="418">
        <v>8.9358935E-3</v>
      </c>
      <c r="Q1308" s="437">
        <v>2.1907477297471837E-2</v>
      </c>
      <c r="R1308" s="422"/>
      <c r="S1308" s="423"/>
      <c r="T1308" s="437">
        <v>793.77126316255851</v>
      </c>
      <c r="U1308" s="417">
        <v>6.1297467071935155E-4</v>
      </c>
      <c r="V1308" s="418">
        <v>8.5430352921310362E-4</v>
      </c>
      <c r="W1308" s="437">
        <v>0.14685681963048838</v>
      </c>
      <c r="X1308" s="417">
        <v>7.2521479229989872E-4</v>
      </c>
      <c r="Y1308" s="418">
        <v>1.0107279635258358E-3</v>
      </c>
      <c r="Z1308" s="437">
        <v>3.9019265702766167E-3</v>
      </c>
      <c r="AA1308" s="417">
        <v>1.9509155000000001E-3</v>
      </c>
      <c r="AB1308" s="418">
        <v>2.2390002100000001E-3</v>
      </c>
      <c r="AC1308" s="437">
        <v>9.3822270384427905E-3</v>
      </c>
      <c r="AD1308" s="417">
        <v>5.5553449999999995E-4</v>
      </c>
      <c r="AE1308" s="418">
        <v>3.8200107000000002E-4</v>
      </c>
      <c r="AF1308" s="437">
        <v>1.3538572387056756E-3</v>
      </c>
      <c r="AG1308" s="417">
        <v>3.172813E-3</v>
      </c>
      <c r="AH1308" s="418">
        <v>1.666710075E-3</v>
      </c>
      <c r="AI1308" s="437">
        <v>1.7464753849448396E-3</v>
      </c>
      <c r="AJ1308" s="417">
        <v>1.4272841000000001E-3</v>
      </c>
      <c r="AK1308" s="418">
        <v>8.2484184999999995E-4</v>
      </c>
      <c r="AL1308" s="437">
        <v>1.0830858803591732E-4</v>
      </c>
      <c r="AM1308" s="417">
        <v>6.1233514000000001E-3</v>
      </c>
      <c r="AN1308" s="418">
        <v>6.3642491950000003E-3</v>
      </c>
      <c r="AO1308" s="437">
        <v>2.9432840631507431E-2</v>
      </c>
      <c r="AP1308" s="417">
        <v>9.3009300000000007E-3</v>
      </c>
      <c r="AQ1308" s="418">
        <v>4.5954595000000003E-3</v>
      </c>
      <c r="AR1308" s="440">
        <v>4.5954595000000003E-3</v>
      </c>
      <c r="AS1308" s="422"/>
      <c r="AT1308" s="423"/>
      <c r="AU1308" s="423"/>
    </row>
    <row r="1309" spans="1:47" x14ac:dyDescent="0.2">
      <c r="A1309" s="231">
        <v>2007</v>
      </c>
      <c r="B1309" s="232">
        <v>25</v>
      </c>
      <c r="C1309" s="417">
        <v>1.2126846200000001</v>
      </c>
      <c r="D1309" s="418">
        <v>0.18104832900000001</v>
      </c>
      <c r="E1309" s="437">
        <v>0.76625034694426997</v>
      </c>
      <c r="F1309" s="417">
        <v>0.16501035999999999</v>
      </c>
      <c r="G1309" s="418">
        <v>0.10967885500000001</v>
      </c>
      <c r="H1309" s="437">
        <v>0.13772781132549583</v>
      </c>
      <c r="I1309" s="417">
        <v>5.7630540000000001E-2</v>
      </c>
      <c r="J1309" s="418">
        <v>0.70492316399999999</v>
      </c>
      <c r="K1309" s="437">
        <v>2.5415960509916538</v>
      </c>
      <c r="L1309" s="420"/>
      <c r="M1309" s="421"/>
      <c r="N1309" s="437">
        <v>6.9225499416674151E-3</v>
      </c>
      <c r="O1309" s="417">
        <v>1.5801579999999999E-2</v>
      </c>
      <c r="P1309" s="418">
        <v>8.9358935E-3</v>
      </c>
      <c r="Q1309" s="437">
        <v>2.1921901079412293E-2</v>
      </c>
      <c r="R1309" s="422"/>
      <c r="S1309" s="423"/>
      <c r="T1309" s="437">
        <v>794.48785784797633</v>
      </c>
      <c r="U1309" s="417">
        <v>6.1297467071935155E-4</v>
      </c>
      <c r="V1309" s="418">
        <v>8.5430352921310362E-4</v>
      </c>
      <c r="W1309" s="437">
        <v>0.14843545956205687</v>
      </c>
      <c r="X1309" s="417">
        <v>7.2521479229989872E-4</v>
      </c>
      <c r="Y1309" s="418">
        <v>1.0107279635258358E-3</v>
      </c>
      <c r="Z1309" s="437">
        <v>3.9319483083550214E-3</v>
      </c>
      <c r="AA1309" s="417">
        <v>2.0293161999999998E-3</v>
      </c>
      <c r="AB1309" s="418">
        <v>2.2764380499999998E-3</v>
      </c>
      <c r="AC1309" s="437">
        <v>9.4830826922731749E-3</v>
      </c>
      <c r="AD1309" s="417">
        <v>5.7768510000000002E-4</v>
      </c>
      <c r="AE1309" s="418">
        <v>3.9264262500000001E-4</v>
      </c>
      <c r="AF1309" s="437">
        <v>1.3684089527057342E-3</v>
      </c>
      <c r="AG1309" s="417">
        <v>3.2998913000000002E-3</v>
      </c>
      <c r="AH1309" s="418">
        <v>1.72777461E-3</v>
      </c>
      <c r="AI1309" s="437">
        <v>1.7652474022256126E-3</v>
      </c>
      <c r="AJ1309" s="417">
        <v>1.4845342000000001E-3</v>
      </c>
      <c r="AK1309" s="418">
        <v>8.5232859999999995E-4</v>
      </c>
      <c r="AL1309" s="437">
        <v>1.0947271989589878E-4</v>
      </c>
      <c r="AM1309" s="417">
        <v>6.3675924000000002E-3</v>
      </c>
      <c r="AN1309" s="418">
        <v>6.4821346299999997E-3</v>
      </c>
      <c r="AO1309" s="437">
        <v>2.9749209202189719E-2</v>
      </c>
      <c r="AP1309" s="417">
        <v>9.3009300000000007E-3</v>
      </c>
      <c r="AQ1309" s="418">
        <v>4.5954595000000003E-3</v>
      </c>
      <c r="AR1309" s="440">
        <v>4.5954595000000003E-3</v>
      </c>
      <c r="AS1309" s="422"/>
      <c r="AT1309" s="423"/>
      <c r="AU1309" s="423"/>
    </row>
    <row r="1310" spans="1:47" x14ac:dyDescent="0.2">
      <c r="A1310" s="231">
        <v>2007</v>
      </c>
      <c r="B1310" s="232">
        <v>26</v>
      </c>
      <c r="C1310" s="417">
        <v>1.2126846200000001</v>
      </c>
      <c r="D1310" s="418">
        <v>0.18104832900000001</v>
      </c>
      <c r="E1310" s="437">
        <v>0.76847474253698211</v>
      </c>
      <c r="F1310" s="417">
        <v>0.16501035999999999</v>
      </c>
      <c r="G1310" s="418">
        <v>0.10967885500000001</v>
      </c>
      <c r="H1310" s="437">
        <v>0.13857700961873604</v>
      </c>
      <c r="I1310" s="417">
        <v>5.7630540000000001E-2</v>
      </c>
      <c r="J1310" s="418">
        <v>0.70492316399999999</v>
      </c>
      <c r="K1310" s="437">
        <v>2.546090785389393</v>
      </c>
      <c r="L1310" s="420"/>
      <c r="M1310" s="421"/>
      <c r="N1310" s="437">
        <v>6.9261804763255256E-3</v>
      </c>
      <c r="O1310" s="417">
        <v>1.5801579999999999E-2</v>
      </c>
      <c r="P1310" s="418">
        <v>8.9358935E-3</v>
      </c>
      <c r="Q1310" s="437">
        <v>2.1930219158159524E-2</v>
      </c>
      <c r="R1310" s="422"/>
      <c r="S1310" s="423"/>
      <c r="T1310" s="437">
        <v>794.90280595179593</v>
      </c>
      <c r="U1310" s="417">
        <v>6.1297467071935155E-4</v>
      </c>
      <c r="V1310" s="418">
        <v>8.5430352921310362E-4</v>
      </c>
      <c r="W1310" s="437">
        <v>0.14935051229565866</v>
      </c>
      <c r="X1310" s="417">
        <v>7.2521479229989872E-4</v>
      </c>
      <c r="Y1310" s="418">
        <v>1.0107279635258358E-3</v>
      </c>
      <c r="Z1310" s="437">
        <v>3.949350632481149E-3</v>
      </c>
      <c r="AA1310" s="417">
        <v>2.0293161999999998E-3</v>
      </c>
      <c r="AB1310" s="418">
        <v>2.2764380499999998E-3</v>
      </c>
      <c r="AC1310" s="437">
        <v>9.5415485429011203E-3</v>
      </c>
      <c r="AD1310" s="417">
        <v>5.7768510000000002E-4</v>
      </c>
      <c r="AE1310" s="418">
        <v>3.9264262500000001E-4</v>
      </c>
      <c r="AF1310" s="437">
        <v>1.3768464269090803E-3</v>
      </c>
      <c r="AG1310" s="417">
        <v>3.2998913000000002E-3</v>
      </c>
      <c r="AH1310" s="418">
        <v>1.72777461E-3</v>
      </c>
      <c r="AI1310" s="437">
        <v>1.7761323483311722E-3</v>
      </c>
      <c r="AJ1310" s="417">
        <v>1.4845342000000001E-3</v>
      </c>
      <c r="AK1310" s="418">
        <v>8.5232859999999995E-4</v>
      </c>
      <c r="AL1310" s="437">
        <v>1.1014760139940376E-4</v>
      </c>
      <c r="AM1310" s="417">
        <v>6.3675924000000002E-3</v>
      </c>
      <c r="AN1310" s="418">
        <v>6.4821346299999997E-3</v>
      </c>
      <c r="AO1310" s="437">
        <v>2.9932631067456715E-2</v>
      </c>
      <c r="AP1310" s="417">
        <v>9.3009300000000007E-3</v>
      </c>
      <c r="AQ1310" s="418">
        <v>4.5954595000000003E-3</v>
      </c>
      <c r="AR1310" s="440">
        <v>4.5954595000000003E-3</v>
      </c>
      <c r="AS1310" s="422"/>
      <c r="AT1310" s="423"/>
      <c r="AU1310" s="423"/>
    </row>
    <row r="1311" spans="1:47" x14ac:dyDescent="0.2">
      <c r="A1311" s="231">
        <v>2007</v>
      </c>
      <c r="B1311" s="232">
        <v>27</v>
      </c>
      <c r="C1311" s="417">
        <v>1.2126846200000001</v>
      </c>
      <c r="D1311" s="418">
        <v>0.18104832900000001</v>
      </c>
      <c r="E1311" s="437">
        <v>0.76873488932007683</v>
      </c>
      <c r="F1311" s="417">
        <v>0.16501035999999999</v>
      </c>
      <c r="G1311" s="418">
        <v>0.10967885500000001</v>
      </c>
      <c r="H1311" s="437">
        <v>0.1386758960213218</v>
      </c>
      <c r="I1311" s="417">
        <v>5.7630540000000001E-2</v>
      </c>
      <c r="J1311" s="418">
        <v>0.70492316399999999</v>
      </c>
      <c r="K1311" s="437">
        <v>2.5466148702661213</v>
      </c>
      <c r="L1311" s="420"/>
      <c r="M1311" s="421"/>
      <c r="N1311" s="437">
        <v>6.9266154764200836E-3</v>
      </c>
      <c r="O1311" s="417">
        <v>1.5801579999999999E-2</v>
      </c>
      <c r="P1311" s="418">
        <v>8.9358935E-3</v>
      </c>
      <c r="Q1311" s="437">
        <v>2.1931237670798347E-2</v>
      </c>
      <c r="R1311" s="422"/>
      <c r="S1311" s="423"/>
      <c r="T1311" s="437">
        <v>794.95419672432479</v>
      </c>
      <c r="U1311" s="417">
        <v>6.1297467071935155E-4</v>
      </c>
      <c r="V1311" s="418">
        <v>8.5430352921310362E-4</v>
      </c>
      <c r="W1311" s="437">
        <v>0.14945723602440253</v>
      </c>
      <c r="X1311" s="417">
        <v>7.2521479229989872E-4</v>
      </c>
      <c r="Y1311" s="418">
        <v>1.0107279635258358E-3</v>
      </c>
      <c r="Z1311" s="437">
        <v>3.9513813470577041E-3</v>
      </c>
      <c r="AA1311" s="417">
        <v>2.0293161999999998E-3</v>
      </c>
      <c r="AB1311" s="418">
        <v>2.2764380499999998E-3</v>
      </c>
      <c r="AC1311" s="437">
        <v>9.548354091616907E-3</v>
      </c>
      <c r="AD1311" s="417">
        <v>5.7768510000000002E-4</v>
      </c>
      <c r="AE1311" s="418">
        <v>3.9264262500000001E-4</v>
      </c>
      <c r="AF1311" s="437">
        <v>1.3778296247587511E-3</v>
      </c>
      <c r="AG1311" s="417">
        <v>3.2998913000000002E-3</v>
      </c>
      <c r="AH1311" s="418">
        <v>1.72777461E-3</v>
      </c>
      <c r="AI1311" s="437">
        <v>1.7773989416770331E-3</v>
      </c>
      <c r="AJ1311" s="417">
        <v>1.4845342000000001E-3</v>
      </c>
      <c r="AK1311" s="418">
        <v>8.5232859999999995E-4</v>
      </c>
      <c r="AL1311" s="437">
        <v>1.1022628196747625E-4</v>
      </c>
      <c r="AM1311" s="417">
        <v>6.3675924000000002E-3</v>
      </c>
      <c r="AN1311" s="418">
        <v>6.4821346299999997E-3</v>
      </c>
      <c r="AO1311" s="437">
        <v>2.9953999651799311E-2</v>
      </c>
      <c r="AP1311" s="417">
        <v>9.3009300000000007E-3</v>
      </c>
      <c r="AQ1311" s="418">
        <v>4.5954595000000003E-3</v>
      </c>
      <c r="AR1311" s="440">
        <v>4.5954595000000003E-3</v>
      </c>
      <c r="AS1311" s="422"/>
      <c r="AT1311" s="423"/>
      <c r="AU1311" s="423"/>
    </row>
    <row r="1312" spans="1:47" x14ac:dyDescent="0.2">
      <c r="A1312" s="231">
        <v>2007</v>
      </c>
      <c r="B1312" s="232">
        <v>28</v>
      </c>
      <c r="C1312" s="417">
        <v>1.2126846200000001</v>
      </c>
      <c r="D1312" s="418">
        <v>0.18104832900000001</v>
      </c>
      <c r="E1312" s="437">
        <v>0.76858543811392455</v>
      </c>
      <c r="F1312" s="417">
        <v>0.16501035999999999</v>
      </c>
      <c r="G1312" s="418">
        <v>0.10967885500000001</v>
      </c>
      <c r="H1312" s="437">
        <v>0.13861923603263504</v>
      </c>
      <c r="I1312" s="417">
        <v>5.7630540000000001E-2</v>
      </c>
      <c r="J1312" s="418">
        <v>0.70492316399999999</v>
      </c>
      <c r="K1312" s="437">
        <v>2.5463146093546261</v>
      </c>
      <c r="L1312" s="420"/>
      <c r="M1312" s="421"/>
      <c r="N1312" s="437">
        <v>6.9263582400933849E-3</v>
      </c>
      <c r="O1312" s="417">
        <v>1.5801579999999999E-2</v>
      </c>
      <c r="P1312" s="418">
        <v>8.9358935E-3</v>
      </c>
      <c r="Q1312" s="437">
        <v>2.193063174537142E-2</v>
      </c>
      <c r="R1312" s="422"/>
      <c r="S1312" s="423"/>
      <c r="T1312" s="437">
        <v>794.92510276056487</v>
      </c>
      <c r="U1312" s="417">
        <v>6.1297467071935155E-4</v>
      </c>
      <c r="V1312" s="418">
        <v>8.5430352921310362E-4</v>
      </c>
      <c r="W1312" s="437">
        <v>0.14939607139530839</v>
      </c>
      <c r="X1312" s="417">
        <v>7.2521479229989872E-4</v>
      </c>
      <c r="Y1312" s="418">
        <v>1.0107279635258358E-3</v>
      </c>
      <c r="Z1312" s="437">
        <v>3.9502185602344562E-3</v>
      </c>
      <c r="AA1312" s="417">
        <v>2.0293161999999998E-3</v>
      </c>
      <c r="AB1312" s="418">
        <v>2.2764380499999998E-3</v>
      </c>
      <c r="AC1312" s="437">
        <v>9.5444524895376727E-3</v>
      </c>
      <c r="AD1312" s="417">
        <v>5.7768510000000002E-4</v>
      </c>
      <c r="AE1312" s="418">
        <v>3.9264262500000001E-4</v>
      </c>
      <c r="AF1312" s="437">
        <v>1.3772664732015349E-3</v>
      </c>
      <c r="AG1312" s="417">
        <v>3.2998913000000002E-3</v>
      </c>
      <c r="AH1312" s="418">
        <v>1.72777461E-3</v>
      </c>
      <c r="AI1312" s="437">
        <v>1.7766717186471622E-3</v>
      </c>
      <c r="AJ1312" s="417">
        <v>1.4845342000000001E-3</v>
      </c>
      <c r="AK1312" s="418">
        <v>8.5232859999999995E-4</v>
      </c>
      <c r="AL1312" s="437">
        <v>1.1018115959553941E-4</v>
      </c>
      <c r="AM1312" s="417">
        <v>6.3675924000000002E-3</v>
      </c>
      <c r="AN1312" s="418">
        <v>6.4821346299999997E-3</v>
      </c>
      <c r="AO1312" s="437">
        <v>2.9941753171296583E-2</v>
      </c>
      <c r="AP1312" s="417">
        <v>9.3009300000000007E-3</v>
      </c>
      <c r="AQ1312" s="418">
        <v>4.5954595000000003E-3</v>
      </c>
      <c r="AR1312" s="440">
        <v>4.5954595000000003E-3</v>
      </c>
      <c r="AS1312" s="422"/>
      <c r="AT1312" s="423"/>
      <c r="AU1312" s="423"/>
    </row>
    <row r="1313" spans="1:47" x14ac:dyDescent="0.2">
      <c r="A1313" s="231">
        <v>2007</v>
      </c>
      <c r="B1313" s="232">
        <v>29</v>
      </c>
      <c r="C1313" s="417">
        <v>1.2126846200000001</v>
      </c>
      <c r="D1313" s="418">
        <v>0.18104832900000001</v>
      </c>
      <c r="E1313" s="437">
        <v>0.76847934304621945</v>
      </c>
      <c r="F1313" s="417">
        <v>0.16501035999999999</v>
      </c>
      <c r="G1313" s="418">
        <v>0.10967885500000001</v>
      </c>
      <c r="H1313" s="437">
        <v>0.13857813602517963</v>
      </c>
      <c r="I1313" s="417">
        <v>5.7630540000000001E-2</v>
      </c>
      <c r="J1313" s="418">
        <v>0.70492316399999999</v>
      </c>
      <c r="K1313" s="437">
        <v>2.5460977463903181</v>
      </c>
      <c r="L1313" s="420"/>
      <c r="M1313" s="421"/>
      <c r="N1313" s="437">
        <v>6.9261731117616241E-3</v>
      </c>
      <c r="O1313" s="417">
        <v>1.5801579999999999E-2</v>
      </c>
      <c r="P1313" s="418">
        <v>8.9358935E-3</v>
      </c>
      <c r="Q1313" s="437">
        <v>2.1930279834913354E-2</v>
      </c>
      <c r="R1313" s="422"/>
      <c r="S1313" s="423"/>
      <c r="T1313" s="437">
        <v>794.9053058924718</v>
      </c>
      <c r="U1313" s="417">
        <v>6.1297467071935155E-4</v>
      </c>
      <c r="V1313" s="418">
        <v>8.5430352921310362E-4</v>
      </c>
      <c r="W1313" s="437">
        <v>0.14935166598568256</v>
      </c>
      <c r="X1313" s="417">
        <v>7.2521479229989872E-4</v>
      </c>
      <c r="Y1313" s="418">
        <v>1.0107279635258358E-3</v>
      </c>
      <c r="Z1313" s="437">
        <v>3.9493739610327828E-3</v>
      </c>
      <c r="AA1313" s="417">
        <v>2.0293161999999998E-3</v>
      </c>
      <c r="AB1313" s="418">
        <v>2.2764380499999998E-3</v>
      </c>
      <c r="AC1313" s="437">
        <v>9.541607809115487E-3</v>
      </c>
      <c r="AD1313" s="417">
        <v>5.7768510000000002E-4</v>
      </c>
      <c r="AE1313" s="418">
        <v>3.9264262500000001E-4</v>
      </c>
      <c r="AF1313" s="437">
        <v>1.3768571662851289E-3</v>
      </c>
      <c r="AG1313" s="417">
        <v>3.2998913000000002E-3</v>
      </c>
      <c r="AH1313" s="418">
        <v>1.72777461E-3</v>
      </c>
      <c r="AI1313" s="437">
        <v>1.7761431094667991E-3</v>
      </c>
      <c r="AJ1313" s="417">
        <v>1.4845342000000001E-3</v>
      </c>
      <c r="AK1313" s="418">
        <v>8.5232859999999995E-4</v>
      </c>
      <c r="AL1313" s="437">
        <v>1.1014855276880685E-4</v>
      </c>
      <c r="AM1313" s="417">
        <v>6.3675924000000002E-3</v>
      </c>
      <c r="AN1313" s="418">
        <v>6.4821346299999997E-3</v>
      </c>
      <c r="AO1313" s="437">
        <v>2.9932837358602516E-2</v>
      </c>
      <c r="AP1313" s="417">
        <v>9.3009300000000007E-3</v>
      </c>
      <c r="AQ1313" s="418">
        <v>4.5954595000000003E-3</v>
      </c>
      <c r="AR1313" s="440">
        <v>4.5954595000000003E-3</v>
      </c>
      <c r="AS1313" s="422"/>
      <c r="AT1313" s="423"/>
      <c r="AU1313" s="423"/>
    </row>
    <row r="1314" spans="1:47" x14ac:dyDescent="0.2">
      <c r="A1314" s="231">
        <v>2007</v>
      </c>
      <c r="B1314" s="232">
        <v>30</v>
      </c>
      <c r="C1314" s="417">
        <v>1.2126846200000001</v>
      </c>
      <c r="D1314" s="418">
        <v>0.18104832900000001</v>
      </c>
      <c r="E1314" s="437">
        <v>0.76839835142364865</v>
      </c>
      <c r="F1314" s="417">
        <v>0.16501035999999999</v>
      </c>
      <c r="G1314" s="418">
        <v>0.10967885500000001</v>
      </c>
      <c r="H1314" s="437">
        <v>0.13854791771748046</v>
      </c>
      <c r="I1314" s="417">
        <v>5.7630540000000001E-2</v>
      </c>
      <c r="J1314" s="418">
        <v>0.70492316399999999</v>
      </c>
      <c r="K1314" s="437">
        <v>2.5459362217518176</v>
      </c>
      <c r="L1314" s="420"/>
      <c r="M1314" s="421"/>
      <c r="N1314" s="437">
        <v>6.9260481410583193E-3</v>
      </c>
      <c r="O1314" s="417">
        <v>1.5801579999999999E-2</v>
      </c>
      <c r="P1314" s="418">
        <v>8.9358935E-3</v>
      </c>
      <c r="Q1314" s="437">
        <v>2.1929932193652458E-2</v>
      </c>
      <c r="R1314" s="422"/>
      <c r="S1314" s="423"/>
      <c r="T1314" s="437">
        <v>794.8895393524848</v>
      </c>
      <c r="U1314" s="417">
        <v>6.1297467071935155E-4</v>
      </c>
      <c r="V1314" s="418">
        <v>8.5430352921310362E-4</v>
      </c>
      <c r="W1314" s="437">
        <v>0.1493190667535452</v>
      </c>
      <c r="X1314" s="417">
        <v>7.2521479229989872E-4</v>
      </c>
      <c r="Y1314" s="418">
        <v>1.0107279635258358E-3</v>
      </c>
      <c r="Z1314" s="437">
        <v>3.9487484202625038E-3</v>
      </c>
      <c r="AA1314" s="417">
        <v>2.0293161999999998E-3</v>
      </c>
      <c r="AB1314" s="418">
        <v>2.2764380499999998E-3</v>
      </c>
      <c r="AC1314" s="437">
        <v>9.5395306574296325E-3</v>
      </c>
      <c r="AD1314" s="417">
        <v>5.7768510000000002E-4</v>
      </c>
      <c r="AE1314" s="418">
        <v>3.9264262500000001E-4</v>
      </c>
      <c r="AF1314" s="437">
        <v>1.3765541218347577E-3</v>
      </c>
      <c r="AG1314" s="417">
        <v>3.2998913000000002E-3</v>
      </c>
      <c r="AH1314" s="418">
        <v>1.72777461E-3</v>
      </c>
      <c r="AI1314" s="437">
        <v>1.7757546894711553E-3</v>
      </c>
      <c r="AJ1314" s="417">
        <v>1.4845342000000001E-3</v>
      </c>
      <c r="AK1314" s="418">
        <v>8.5232859999999995E-4</v>
      </c>
      <c r="AL1314" s="437">
        <v>1.1012456362107908E-4</v>
      </c>
      <c r="AM1314" s="417">
        <v>6.3675924000000002E-3</v>
      </c>
      <c r="AN1314" s="418">
        <v>6.4821346299999997E-3</v>
      </c>
      <c r="AO1314" s="437">
        <v>2.9926282202168145E-2</v>
      </c>
      <c r="AP1314" s="417">
        <v>9.3009300000000007E-3</v>
      </c>
      <c r="AQ1314" s="418">
        <v>4.5954595000000003E-3</v>
      </c>
      <c r="AR1314" s="440">
        <v>4.5954595000000003E-3</v>
      </c>
      <c r="AS1314" s="422"/>
      <c r="AT1314" s="423"/>
      <c r="AU1314" s="423"/>
    </row>
    <row r="1315" spans="1:47" x14ac:dyDescent="0.2">
      <c r="A1315" s="231">
        <v>2007</v>
      </c>
      <c r="B1315" s="232">
        <v>31</v>
      </c>
      <c r="C1315" s="417">
        <v>1.2126846200000001</v>
      </c>
      <c r="D1315" s="418">
        <v>0.18104832900000001</v>
      </c>
      <c r="E1315" s="437">
        <v>0.76835710217032471</v>
      </c>
      <c r="F1315" s="417">
        <v>0.16501035999999999</v>
      </c>
      <c r="G1315" s="418">
        <v>0.10967885500000001</v>
      </c>
      <c r="H1315" s="437">
        <v>0.13853184630489954</v>
      </c>
      <c r="I1315" s="417">
        <v>5.7630540000000001E-2</v>
      </c>
      <c r="J1315" s="418">
        <v>0.70492316399999999</v>
      </c>
      <c r="K1315" s="437">
        <v>2.5458456224283896</v>
      </c>
      <c r="L1315" s="420"/>
      <c r="M1315" s="421"/>
      <c r="N1315" s="437">
        <v>6.9259582416075069E-3</v>
      </c>
      <c r="O1315" s="417">
        <v>1.5801579999999999E-2</v>
      </c>
      <c r="P1315" s="418">
        <v>8.9358935E-3</v>
      </c>
      <c r="Q1315" s="437">
        <v>2.192980238653764E-2</v>
      </c>
      <c r="R1315" s="422"/>
      <c r="S1315" s="423"/>
      <c r="T1315" s="437">
        <v>794.87828246965387</v>
      </c>
      <c r="U1315" s="417">
        <v>6.1297467071935155E-4</v>
      </c>
      <c r="V1315" s="418">
        <v>8.5430352921310362E-4</v>
      </c>
      <c r="W1315" s="437">
        <v>0.14930172421350424</v>
      </c>
      <c r="X1315" s="417">
        <v>7.2521479229989872E-4</v>
      </c>
      <c r="Y1315" s="418">
        <v>1.0107279635258358E-3</v>
      </c>
      <c r="Z1315" s="437">
        <v>3.9484313916593574E-3</v>
      </c>
      <c r="AA1315" s="417">
        <v>2.0293161999999998E-3</v>
      </c>
      <c r="AB1315" s="418">
        <v>2.2764380499999998E-3</v>
      </c>
      <c r="AC1315" s="437">
        <v>9.5384323270952028E-3</v>
      </c>
      <c r="AD1315" s="417">
        <v>5.7768510000000002E-4</v>
      </c>
      <c r="AE1315" s="418">
        <v>3.9264262500000001E-4</v>
      </c>
      <c r="AF1315" s="437">
        <v>1.376399173010768E-3</v>
      </c>
      <c r="AG1315" s="417">
        <v>3.2998913000000002E-3</v>
      </c>
      <c r="AH1315" s="418">
        <v>1.72777461E-3</v>
      </c>
      <c r="AI1315" s="437">
        <v>1.7755533304146087E-3</v>
      </c>
      <c r="AJ1315" s="417">
        <v>1.4845342000000001E-3</v>
      </c>
      <c r="AK1315" s="418">
        <v>8.5232859999999995E-4</v>
      </c>
      <c r="AL1315" s="437">
        <v>1.1011189718147096E-4</v>
      </c>
      <c r="AM1315" s="417">
        <v>6.3675924000000002E-3</v>
      </c>
      <c r="AN1315" s="418">
        <v>6.4821346299999997E-3</v>
      </c>
      <c r="AO1315" s="437">
        <v>2.9922912871937608E-2</v>
      </c>
      <c r="AP1315" s="417">
        <v>9.3009300000000007E-3</v>
      </c>
      <c r="AQ1315" s="418">
        <v>4.5954595000000003E-3</v>
      </c>
      <c r="AR1315" s="440">
        <v>4.5954595000000003E-3</v>
      </c>
      <c r="AS1315" s="422"/>
      <c r="AT1315" s="423"/>
      <c r="AU1315" s="423"/>
    </row>
    <row r="1316" spans="1:47" x14ac:dyDescent="0.2">
      <c r="A1316" s="231">
        <v>2007</v>
      </c>
      <c r="B1316" s="232">
        <v>32</v>
      </c>
      <c r="C1316" s="417">
        <v>1.2126846200000001</v>
      </c>
      <c r="D1316" s="418">
        <v>0.18104832900000001</v>
      </c>
      <c r="E1316" s="419">
        <v>0.76835710217032471</v>
      </c>
      <c r="F1316" s="417">
        <v>0.16501035999999999</v>
      </c>
      <c r="G1316" s="418">
        <v>0.10967885500000001</v>
      </c>
      <c r="H1316" s="419">
        <v>0.13853184630489954</v>
      </c>
      <c r="I1316" s="417">
        <v>5.7630540000000001E-2</v>
      </c>
      <c r="J1316" s="418">
        <v>0.70492316399999999</v>
      </c>
      <c r="K1316" s="419">
        <v>2.5458456224283896</v>
      </c>
      <c r="L1316" s="420"/>
      <c r="M1316" s="421"/>
      <c r="N1316" s="419">
        <v>6.9259582416075069E-3</v>
      </c>
      <c r="O1316" s="417">
        <v>1.5801579999999999E-2</v>
      </c>
      <c r="P1316" s="418">
        <v>8.9358935E-3</v>
      </c>
      <c r="Q1316" s="419">
        <v>2.192980238653764E-2</v>
      </c>
      <c r="R1316" s="425"/>
      <c r="S1316" s="426"/>
      <c r="T1316" s="419">
        <v>794.87828246965387</v>
      </c>
      <c r="U1316" s="417">
        <v>6.1297467071935155E-4</v>
      </c>
      <c r="V1316" s="418">
        <v>8.5430352921310362E-4</v>
      </c>
      <c r="W1316" s="419">
        <v>0.14930172421350424</v>
      </c>
      <c r="X1316" s="417">
        <v>7.2521479229989872E-4</v>
      </c>
      <c r="Y1316" s="418">
        <v>1.0107279635258358E-3</v>
      </c>
      <c r="Z1316" s="419">
        <v>3.9484313916593574E-3</v>
      </c>
      <c r="AA1316" s="417">
        <v>2.0293161999999998E-3</v>
      </c>
      <c r="AB1316" s="418">
        <v>2.2764380499999998E-3</v>
      </c>
      <c r="AC1316" s="419">
        <v>9.5384323270952028E-3</v>
      </c>
      <c r="AD1316" s="417">
        <v>5.7768510000000002E-4</v>
      </c>
      <c r="AE1316" s="418">
        <v>3.9264262500000001E-4</v>
      </c>
      <c r="AF1316" s="419">
        <v>1.376399173010768E-3</v>
      </c>
      <c r="AG1316" s="417">
        <v>3.2998913000000002E-3</v>
      </c>
      <c r="AH1316" s="418">
        <v>1.72777461E-3</v>
      </c>
      <c r="AI1316" s="419">
        <v>1.7755533304146087E-3</v>
      </c>
      <c r="AJ1316" s="417">
        <v>1.4845342000000001E-3</v>
      </c>
      <c r="AK1316" s="418">
        <v>8.5232859999999995E-4</v>
      </c>
      <c r="AL1316" s="419">
        <v>1.1011189718147096E-4</v>
      </c>
      <c r="AM1316" s="417">
        <v>6.3675924000000002E-3</v>
      </c>
      <c r="AN1316" s="418">
        <v>6.4821346299999997E-3</v>
      </c>
      <c r="AO1316" s="419">
        <v>2.9922912871937608E-2</v>
      </c>
      <c r="AP1316" s="417">
        <v>9.3009300000000007E-3</v>
      </c>
      <c r="AQ1316" s="418">
        <v>4.5954595000000003E-3</v>
      </c>
      <c r="AR1316" s="440">
        <v>4.5954595000000003E-3</v>
      </c>
      <c r="AS1316" s="425"/>
      <c r="AT1316" s="426"/>
      <c r="AU1316" s="426"/>
    </row>
    <row r="1317" spans="1:47" x14ac:dyDescent="0.2">
      <c r="A1317" s="231">
        <v>2007</v>
      </c>
      <c r="B1317" s="232">
        <v>33</v>
      </c>
      <c r="C1317" s="417">
        <v>1.2126846200000001</v>
      </c>
      <c r="D1317" s="418">
        <v>0.18104832900000001</v>
      </c>
      <c r="E1317" s="419">
        <v>0.76835710217032471</v>
      </c>
      <c r="F1317" s="417">
        <v>0.16501035999999999</v>
      </c>
      <c r="G1317" s="418">
        <v>0.10967885500000001</v>
      </c>
      <c r="H1317" s="419">
        <v>0.13853184630489954</v>
      </c>
      <c r="I1317" s="417">
        <v>5.7630540000000001E-2</v>
      </c>
      <c r="J1317" s="418">
        <v>0.70492316399999999</v>
      </c>
      <c r="K1317" s="419">
        <v>2.5458456224283896</v>
      </c>
      <c r="L1317" s="420"/>
      <c r="M1317" s="421"/>
      <c r="N1317" s="419">
        <v>6.9259582416075069E-3</v>
      </c>
      <c r="O1317" s="417">
        <v>1.5801579999999999E-2</v>
      </c>
      <c r="P1317" s="418">
        <v>8.9358935E-3</v>
      </c>
      <c r="Q1317" s="419">
        <v>2.192980238653764E-2</v>
      </c>
      <c r="R1317" s="425"/>
      <c r="S1317" s="426"/>
      <c r="T1317" s="419">
        <v>794.87828246965387</v>
      </c>
      <c r="U1317" s="417">
        <v>6.1297467071935155E-4</v>
      </c>
      <c r="V1317" s="418">
        <v>8.5430352921310362E-4</v>
      </c>
      <c r="W1317" s="419">
        <v>0.14930172421350424</v>
      </c>
      <c r="X1317" s="417">
        <v>7.2521479229989872E-4</v>
      </c>
      <c r="Y1317" s="418">
        <v>1.0107279635258358E-3</v>
      </c>
      <c r="Z1317" s="419">
        <v>3.9484313916593574E-3</v>
      </c>
      <c r="AA1317" s="417">
        <v>2.0293161999999998E-3</v>
      </c>
      <c r="AB1317" s="418">
        <v>2.2764380499999998E-3</v>
      </c>
      <c r="AC1317" s="419">
        <v>9.5384323270952028E-3</v>
      </c>
      <c r="AD1317" s="417">
        <v>5.7768510000000002E-4</v>
      </c>
      <c r="AE1317" s="418">
        <v>3.9264262500000001E-4</v>
      </c>
      <c r="AF1317" s="419">
        <v>1.376399173010768E-3</v>
      </c>
      <c r="AG1317" s="417">
        <v>3.2998913000000002E-3</v>
      </c>
      <c r="AH1317" s="418">
        <v>1.72777461E-3</v>
      </c>
      <c r="AI1317" s="419">
        <v>1.7755533304146087E-3</v>
      </c>
      <c r="AJ1317" s="417">
        <v>1.4845342000000001E-3</v>
      </c>
      <c r="AK1317" s="418">
        <v>8.5232859999999995E-4</v>
      </c>
      <c r="AL1317" s="419">
        <v>1.1011189718147096E-4</v>
      </c>
      <c r="AM1317" s="417">
        <v>6.3675924000000002E-3</v>
      </c>
      <c r="AN1317" s="418">
        <v>6.4821346299999997E-3</v>
      </c>
      <c r="AO1317" s="419">
        <v>2.9922912871937608E-2</v>
      </c>
      <c r="AP1317" s="417">
        <v>9.3009300000000007E-3</v>
      </c>
      <c r="AQ1317" s="418">
        <v>4.5954595000000003E-3</v>
      </c>
      <c r="AR1317" s="440">
        <v>4.5954595000000003E-3</v>
      </c>
      <c r="AS1317" s="425"/>
      <c r="AT1317" s="426"/>
      <c r="AU1317" s="426"/>
    </row>
    <row r="1318" spans="1:47" x14ac:dyDescent="0.2">
      <c r="A1318" s="231">
        <v>2007</v>
      </c>
      <c r="B1318" s="232">
        <v>34</v>
      </c>
      <c r="C1318" s="417">
        <v>1.2126846200000001</v>
      </c>
      <c r="D1318" s="418">
        <v>0.18104832900000001</v>
      </c>
      <c r="E1318" s="419">
        <v>0.76835710217032471</v>
      </c>
      <c r="F1318" s="417">
        <v>0.16501035999999999</v>
      </c>
      <c r="G1318" s="418">
        <v>0.10967885500000001</v>
      </c>
      <c r="H1318" s="419">
        <v>0.13853184630489954</v>
      </c>
      <c r="I1318" s="417">
        <v>5.7630540000000001E-2</v>
      </c>
      <c r="J1318" s="418">
        <v>0.70492316399999999</v>
      </c>
      <c r="K1318" s="419">
        <v>2.5458456224283896</v>
      </c>
      <c r="L1318" s="420"/>
      <c r="M1318" s="421"/>
      <c r="N1318" s="419">
        <v>6.9259582416075069E-3</v>
      </c>
      <c r="O1318" s="417">
        <v>1.5801579999999999E-2</v>
      </c>
      <c r="P1318" s="418">
        <v>8.9358935E-3</v>
      </c>
      <c r="Q1318" s="419">
        <v>2.192980238653764E-2</v>
      </c>
      <c r="R1318" s="425"/>
      <c r="S1318" s="426"/>
      <c r="T1318" s="419">
        <v>794.87828246965387</v>
      </c>
      <c r="U1318" s="417">
        <v>6.1297467071935155E-4</v>
      </c>
      <c r="V1318" s="418">
        <v>8.5430352921310362E-4</v>
      </c>
      <c r="W1318" s="419">
        <v>0.14930172421350424</v>
      </c>
      <c r="X1318" s="417">
        <v>7.2521479229989872E-4</v>
      </c>
      <c r="Y1318" s="418">
        <v>1.0107279635258358E-3</v>
      </c>
      <c r="Z1318" s="419">
        <v>3.9484313916593574E-3</v>
      </c>
      <c r="AA1318" s="417">
        <v>2.0293161999999998E-3</v>
      </c>
      <c r="AB1318" s="418">
        <v>2.2764380499999998E-3</v>
      </c>
      <c r="AC1318" s="419">
        <v>9.5384323270952028E-3</v>
      </c>
      <c r="AD1318" s="417">
        <v>5.7768510000000002E-4</v>
      </c>
      <c r="AE1318" s="418">
        <v>3.9264262500000001E-4</v>
      </c>
      <c r="AF1318" s="419">
        <v>1.376399173010768E-3</v>
      </c>
      <c r="AG1318" s="417">
        <v>3.2998913000000002E-3</v>
      </c>
      <c r="AH1318" s="418">
        <v>1.72777461E-3</v>
      </c>
      <c r="AI1318" s="419">
        <v>1.7755533304146087E-3</v>
      </c>
      <c r="AJ1318" s="417">
        <v>1.4845342000000001E-3</v>
      </c>
      <c r="AK1318" s="418">
        <v>8.5232859999999995E-4</v>
      </c>
      <c r="AL1318" s="419">
        <v>1.1011189718147096E-4</v>
      </c>
      <c r="AM1318" s="417">
        <v>6.3675924000000002E-3</v>
      </c>
      <c r="AN1318" s="418">
        <v>6.4821346299999997E-3</v>
      </c>
      <c r="AO1318" s="419">
        <v>2.9922912871937608E-2</v>
      </c>
      <c r="AP1318" s="417">
        <v>9.3009300000000007E-3</v>
      </c>
      <c r="AQ1318" s="418">
        <v>4.5954595000000003E-3</v>
      </c>
      <c r="AR1318" s="440">
        <v>4.5954595000000003E-3</v>
      </c>
      <c r="AS1318" s="425"/>
      <c r="AT1318" s="426"/>
      <c r="AU1318" s="426"/>
    </row>
    <row r="1319" spans="1:47" x14ac:dyDescent="0.2">
      <c r="A1319" s="231">
        <v>2007</v>
      </c>
      <c r="B1319" s="232">
        <v>35</v>
      </c>
      <c r="C1319" s="417">
        <v>1.2126846200000001</v>
      </c>
      <c r="D1319" s="418">
        <v>0.18104832900000001</v>
      </c>
      <c r="E1319" s="419">
        <v>0.76835710217032471</v>
      </c>
      <c r="F1319" s="417">
        <v>0.16501035999999999</v>
      </c>
      <c r="G1319" s="418">
        <v>0.10967885500000001</v>
      </c>
      <c r="H1319" s="419">
        <v>0.13853184630489954</v>
      </c>
      <c r="I1319" s="417">
        <v>5.7630540000000001E-2</v>
      </c>
      <c r="J1319" s="418">
        <v>0.70492316399999999</v>
      </c>
      <c r="K1319" s="419">
        <v>2.5458456224283896</v>
      </c>
      <c r="L1319" s="420"/>
      <c r="M1319" s="421"/>
      <c r="N1319" s="419">
        <v>6.9259582416075069E-3</v>
      </c>
      <c r="O1319" s="417">
        <v>1.5801579999999999E-2</v>
      </c>
      <c r="P1319" s="418">
        <v>8.9358935E-3</v>
      </c>
      <c r="Q1319" s="419">
        <v>2.192980238653764E-2</v>
      </c>
      <c r="R1319" s="425"/>
      <c r="S1319" s="426"/>
      <c r="T1319" s="419">
        <v>794.87828246965387</v>
      </c>
      <c r="U1319" s="417">
        <v>6.1297467071935155E-4</v>
      </c>
      <c r="V1319" s="418">
        <v>8.5430352921310362E-4</v>
      </c>
      <c r="W1319" s="419">
        <v>0.14930172421350424</v>
      </c>
      <c r="X1319" s="417">
        <v>7.2521479229989872E-4</v>
      </c>
      <c r="Y1319" s="418">
        <v>1.0107279635258358E-3</v>
      </c>
      <c r="Z1319" s="419">
        <v>3.9484313916593574E-3</v>
      </c>
      <c r="AA1319" s="417">
        <v>2.0293161999999998E-3</v>
      </c>
      <c r="AB1319" s="418">
        <v>2.2764380499999998E-3</v>
      </c>
      <c r="AC1319" s="419">
        <v>9.5384323270952028E-3</v>
      </c>
      <c r="AD1319" s="417">
        <v>5.7768510000000002E-4</v>
      </c>
      <c r="AE1319" s="418">
        <v>3.9264262500000001E-4</v>
      </c>
      <c r="AF1319" s="419">
        <v>1.376399173010768E-3</v>
      </c>
      <c r="AG1319" s="417">
        <v>3.2998913000000002E-3</v>
      </c>
      <c r="AH1319" s="418">
        <v>1.72777461E-3</v>
      </c>
      <c r="AI1319" s="419">
        <v>1.7755533304146087E-3</v>
      </c>
      <c r="AJ1319" s="417">
        <v>1.4845342000000001E-3</v>
      </c>
      <c r="AK1319" s="418">
        <v>8.5232859999999995E-4</v>
      </c>
      <c r="AL1319" s="419">
        <v>1.1011189718147096E-4</v>
      </c>
      <c r="AM1319" s="417">
        <v>6.3675924000000002E-3</v>
      </c>
      <c r="AN1319" s="418">
        <v>6.4821346299999997E-3</v>
      </c>
      <c r="AO1319" s="419">
        <v>2.9922912871937608E-2</v>
      </c>
      <c r="AP1319" s="417">
        <v>9.3009300000000007E-3</v>
      </c>
      <c r="AQ1319" s="418">
        <v>4.5954595000000003E-3</v>
      </c>
      <c r="AR1319" s="440">
        <v>4.5954595000000003E-3</v>
      </c>
      <c r="AS1319" s="425"/>
      <c r="AT1319" s="426"/>
      <c r="AU1319" s="426"/>
    </row>
    <row r="1320" spans="1:47" x14ac:dyDescent="0.2">
      <c r="A1320" s="231">
        <v>2007</v>
      </c>
      <c r="B1320" s="232">
        <v>36</v>
      </c>
      <c r="C1320" s="417">
        <v>1.2126846200000001</v>
      </c>
      <c r="D1320" s="418">
        <v>0.18104832900000001</v>
      </c>
      <c r="E1320" s="419">
        <v>0.76835710217032471</v>
      </c>
      <c r="F1320" s="417">
        <v>0.16501035999999999</v>
      </c>
      <c r="G1320" s="418">
        <v>0.10967885500000001</v>
      </c>
      <c r="H1320" s="419">
        <v>0.13853184630489954</v>
      </c>
      <c r="I1320" s="417">
        <v>5.7630540000000001E-2</v>
      </c>
      <c r="J1320" s="418">
        <v>0.70492316399999999</v>
      </c>
      <c r="K1320" s="419">
        <v>2.5458456224283896</v>
      </c>
      <c r="L1320" s="420"/>
      <c r="M1320" s="421"/>
      <c r="N1320" s="419">
        <v>6.9259582416075069E-3</v>
      </c>
      <c r="O1320" s="417">
        <v>1.5801579999999999E-2</v>
      </c>
      <c r="P1320" s="418">
        <v>8.9358935E-3</v>
      </c>
      <c r="Q1320" s="419">
        <v>2.192980238653764E-2</v>
      </c>
      <c r="R1320" s="425"/>
      <c r="S1320" s="426"/>
      <c r="T1320" s="419">
        <v>794.87828246965387</v>
      </c>
      <c r="U1320" s="417">
        <v>6.1297467071935155E-4</v>
      </c>
      <c r="V1320" s="418">
        <v>8.5430352921310362E-4</v>
      </c>
      <c r="W1320" s="419">
        <v>0.14930172421350424</v>
      </c>
      <c r="X1320" s="417">
        <v>7.2521479229989872E-4</v>
      </c>
      <c r="Y1320" s="418">
        <v>1.0107279635258358E-3</v>
      </c>
      <c r="Z1320" s="419">
        <v>3.9484313916593574E-3</v>
      </c>
      <c r="AA1320" s="417">
        <v>2.0293161999999998E-3</v>
      </c>
      <c r="AB1320" s="418">
        <v>2.2764380499999998E-3</v>
      </c>
      <c r="AC1320" s="419">
        <v>9.5384323270952028E-3</v>
      </c>
      <c r="AD1320" s="417">
        <v>5.7768510000000002E-4</v>
      </c>
      <c r="AE1320" s="418">
        <v>3.9264262500000001E-4</v>
      </c>
      <c r="AF1320" s="419">
        <v>1.376399173010768E-3</v>
      </c>
      <c r="AG1320" s="417">
        <v>3.2998913000000002E-3</v>
      </c>
      <c r="AH1320" s="418">
        <v>1.72777461E-3</v>
      </c>
      <c r="AI1320" s="419">
        <v>1.7755533304146087E-3</v>
      </c>
      <c r="AJ1320" s="417">
        <v>1.4845342000000001E-3</v>
      </c>
      <c r="AK1320" s="418">
        <v>8.5232859999999995E-4</v>
      </c>
      <c r="AL1320" s="419">
        <v>1.1011189718147096E-4</v>
      </c>
      <c r="AM1320" s="417">
        <v>6.3675924000000002E-3</v>
      </c>
      <c r="AN1320" s="418">
        <v>6.4821346299999997E-3</v>
      </c>
      <c r="AO1320" s="419">
        <v>2.9922912871937608E-2</v>
      </c>
      <c r="AP1320" s="417">
        <v>9.3009300000000007E-3</v>
      </c>
      <c r="AQ1320" s="418">
        <v>4.5954595000000003E-3</v>
      </c>
      <c r="AR1320" s="440">
        <v>4.5954595000000003E-3</v>
      </c>
      <c r="AS1320" s="425"/>
      <c r="AT1320" s="426"/>
      <c r="AU1320" s="426"/>
    </row>
    <row r="1321" spans="1:47" x14ac:dyDescent="0.2">
      <c r="A1321" s="231">
        <v>2007</v>
      </c>
      <c r="B1321" s="232">
        <v>37</v>
      </c>
      <c r="C1321" s="417">
        <v>1.2126846200000001</v>
      </c>
      <c r="D1321" s="418">
        <v>0.18104832900000001</v>
      </c>
      <c r="E1321" s="419">
        <v>0.76835710217032471</v>
      </c>
      <c r="F1321" s="417">
        <v>0.16501035999999999</v>
      </c>
      <c r="G1321" s="418">
        <v>0.10967885500000001</v>
      </c>
      <c r="H1321" s="419">
        <v>0.13853184630489954</v>
      </c>
      <c r="I1321" s="417">
        <v>5.7630540000000001E-2</v>
      </c>
      <c r="J1321" s="418">
        <v>0.70492316399999999</v>
      </c>
      <c r="K1321" s="419">
        <v>2.5458456224283896</v>
      </c>
      <c r="L1321" s="420"/>
      <c r="M1321" s="421"/>
      <c r="N1321" s="419">
        <v>6.9259582416075069E-3</v>
      </c>
      <c r="O1321" s="417">
        <v>1.5801579999999999E-2</v>
      </c>
      <c r="P1321" s="418">
        <v>8.9358935E-3</v>
      </c>
      <c r="Q1321" s="419">
        <v>2.192980238653764E-2</v>
      </c>
      <c r="R1321" s="425"/>
      <c r="S1321" s="426"/>
      <c r="T1321" s="419">
        <v>794.87828246965387</v>
      </c>
      <c r="U1321" s="417">
        <v>6.1297467071935155E-4</v>
      </c>
      <c r="V1321" s="418">
        <v>8.5430352921310362E-4</v>
      </c>
      <c r="W1321" s="419">
        <v>0.14930172421350424</v>
      </c>
      <c r="X1321" s="417">
        <v>7.2521479229989872E-4</v>
      </c>
      <c r="Y1321" s="418">
        <v>1.0107279635258358E-3</v>
      </c>
      <c r="Z1321" s="419">
        <v>3.9484313916593574E-3</v>
      </c>
      <c r="AA1321" s="417">
        <v>2.0293161999999998E-3</v>
      </c>
      <c r="AB1321" s="418">
        <v>2.2764380499999998E-3</v>
      </c>
      <c r="AC1321" s="419">
        <v>9.5384323270952028E-3</v>
      </c>
      <c r="AD1321" s="417">
        <v>5.7768510000000002E-4</v>
      </c>
      <c r="AE1321" s="418">
        <v>3.9264262500000001E-4</v>
      </c>
      <c r="AF1321" s="419">
        <v>1.376399173010768E-3</v>
      </c>
      <c r="AG1321" s="417">
        <v>3.2998913000000002E-3</v>
      </c>
      <c r="AH1321" s="418">
        <v>1.72777461E-3</v>
      </c>
      <c r="AI1321" s="419">
        <v>1.7755533304146087E-3</v>
      </c>
      <c r="AJ1321" s="417">
        <v>1.4845342000000001E-3</v>
      </c>
      <c r="AK1321" s="418">
        <v>8.5232859999999995E-4</v>
      </c>
      <c r="AL1321" s="419">
        <v>1.1011189718147096E-4</v>
      </c>
      <c r="AM1321" s="417">
        <v>6.3675924000000002E-3</v>
      </c>
      <c r="AN1321" s="418">
        <v>6.4821346299999997E-3</v>
      </c>
      <c r="AO1321" s="419">
        <v>2.9922912871937608E-2</v>
      </c>
      <c r="AP1321" s="417">
        <v>9.3009300000000007E-3</v>
      </c>
      <c r="AQ1321" s="418">
        <v>4.5954595000000003E-3</v>
      </c>
      <c r="AR1321" s="440">
        <v>4.5954595000000003E-3</v>
      </c>
      <c r="AS1321" s="425"/>
      <c r="AT1321" s="426"/>
      <c r="AU1321" s="426"/>
    </row>
    <row r="1322" spans="1:47" x14ac:dyDescent="0.2">
      <c r="A1322" s="231">
        <v>2007</v>
      </c>
      <c r="B1322" s="232">
        <v>38</v>
      </c>
      <c r="C1322" s="417">
        <v>1.2126846200000001</v>
      </c>
      <c r="D1322" s="418">
        <v>0.18104832900000001</v>
      </c>
      <c r="E1322" s="419">
        <v>0.76835710217032471</v>
      </c>
      <c r="F1322" s="417">
        <v>0.16501035999999999</v>
      </c>
      <c r="G1322" s="418">
        <v>0.10967885500000001</v>
      </c>
      <c r="H1322" s="419">
        <v>0.13853184630489954</v>
      </c>
      <c r="I1322" s="417">
        <v>5.7630540000000001E-2</v>
      </c>
      <c r="J1322" s="418">
        <v>0.70492316399999999</v>
      </c>
      <c r="K1322" s="419">
        <v>2.5458456224283896</v>
      </c>
      <c r="L1322" s="420"/>
      <c r="M1322" s="421"/>
      <c r="N1322" s="419">
        <v>6.9259582416075069E-3</v>
      </c>
      <c r="O1322" s="417">
        <v>1.5801579999999999E-2</v>
      </c>
      <c r="P1322" s="418">
        <v>8.9358935E-3</v>
      </c>
      <c r="Q1322" s="419">
        <v>2.192980238653764E-2</v>
      </c>
      <c r="R1322" s="425"/>
      <c r="S1322" s="426"/>
      <c r="T1322" s="419">
        <v>794.87828246965387</v>
      </c>
      <c r="U1322" s="417">
        <v>6.1297467071935155E-4</v>
      </c>
      <c r="V1322" s="418">
        <v>8.5430352921310362E-4</v>
      </c>
      <c r="W1322" s="419">
        <v>0.14930172421350424</v>
      </c>
      <c r="X1322" s="417">
        <v>7.2521479229989872E-4</v>
      </c>
      <c r="Y1322" s="418">
        <v>1.0107279635258358E-3</v>
      </c>
      <c r="Z1322" s="419">
        <v>3.9484313916593574E-3</v>
      </c>
      <c r="AA1322" s="417">
        <v>2.0293161999999998E-3</v>
      </c>
      <c r="AB1322" s="418">
        <v>2.2764380499999998E-3</v>
      </c>
      <c r="AC1322" s="419">
        <v>9.5384323270952028E-3</v>
      </c>
      <c r="AD1322" s="417">
        <v>5.7768510000000002E-4</v>
      </c>
      <c r="AE1322" s="418">
        <v>3.9264262500000001E-4</v>
      </c>
      <c r="AF1322" s="419">
        <v>1.376399173010768E-3</v>
      </c>
      <c r="AG1322" s="417">
        <v>3.2998913000000002E-3</v>
      </c>
      <c r="AH1322" s="418">
        <v>1.72777461E-3</v>
      </c>
      <c r="AI1322" s="419">
        <v>1.7755533304146087E-3</v>
      </c>
      <c r="AJ1322" s="417">
        <v>1.4845342000000001E-3</v>
      </c>
      <c r="AK1322" s="418">
        <v>8.5232859999999995E-4</v>
      </c>
      <c r="AL1322" s="419">
        <v>1.1011189718147096E-4</v>
      </c>
      <c r="AM1322" s="417">
        <v>6.3675924000000002E-3</v>
      </c>
      <c r="AN1322" s="418">
        <v>6.4821346299999997E-3</v>
      </c>
      <c r="AO1322" s="419">
        <v>2.9922912871937608E-2</v>
      </c>
      <c r="AP1322" s="417">
        <v>9.3009300000000007E-3</v>
      </c>
      <c r="AQ1322" s="418">
        <v>4.5954595000000003E-3</v>
      </c>
      <c r="AR1322" s="440">
        <v>4.5954595000000003E-3</v>
      </c>
      <c r="AS1322" s="425"/>
      <c r="AT1322" s="426"/>
      <c r="AU1322" s="426"/>
    </row>
    <row r="1323" spans="1:47" x14ac:dyDescent="0.2">
      <c r="A1323" s="231">
        <v>2007</v>
      </c>
      <c r="B1323" s="232">
        <v>39</v>
      </c>
      <c r="C1323" s="417">
        <v>1.2126846200000001</v>
      </c>
      <c r="D1323" s="418">
        <v>0.18104832900000001</v>
      </c>
      <c r="E1323" s="419">
        <v>0.76835710217032471</v>
      </c>
      <c r="F1323" s="417">
        <v>0.16501035999999999</v>
      </c>
      <c r="G1323" s="418">
        <v>0.10967885500000001</v>
      </c>
      <c r="H1323" s="419">
        <v>0.13853184630489954</v>
      </c>
      <c r="I1323" s="417">
        <v>5.7630540000000001E-2</v>
      </c>
      <c r="J1323" s="418">
        <v>0.70492316399999999</v>
      </c>
      <c r="K1323" s="419">
        <v>2.5458456224283896</v>
      </c>
      <c r="L1323" s="420"/>
      <c r="M1323" s="421"/>
      <c r="N1323" s="419">
        <v>6.9259582416075069E-3</v>
      </c>
      <c r="O1323" s="417">
        <v>1.5801579999999999E-2</v>
      </c>
      <c r="P1323" s="418">
        <v>8.9358935E-3</v>
      </c>
      <c r="Q1323" s="419">
        <v>2.192980238653764E-2</v>
      </c>
      <c r="R1323" s="425"/>
      <c r="S1323" s="426"/>
      <c r="T1323" s="419">
        <v>794.87828246965387</v>
      </c>
      <c r="U1323" s="417">
        <v>6.1297467071935155E-4</v>
      </c>
      <c r="V1323" s="418">
        <v>8.5430352921310362E-4</v>
      </c>
      <c r="W1323" s="419">
        <v>0.14930172421350424</v>
      </c>
      <c r="X1323" s="417">
        <v>7.2521479229989872E-4</v>
      </c>
      <c r="Y1323" s="418">
        <v>1.0107279635258358E-3</v>
      </c>
      <c r="Z1323" s="419">
        <v>3.9484313916593574E-3</v>
      </c>
      <c r="AA1323" s="417">
        <v>2.0293161999999998E-3</v>
      </c>
      <c r="AB1323" s="418">
        <v>2.2764380499999998E-3</v>
      </c>
      <c r="AC1323" s="419">
        <v>9.5384323270952028E-3</v>
      </c>
      <c r="AD1323" s="417">
        <v>5.7768510000000002E-4</v>
      </c>
      <c r="AE1323" s="418">
        <v>3.9264262500000001E-4</v>
      </c>
      <c r="AF1323" s="419">
        <v>1.376399173010768E-3</v>
      </c>
      <c r="AG1323" s="417">
        <v>3.2998913000000002E-3</v>
      </c>
      <c r="AH1323" s="418">
        <v>1.72777461E-3</v>
      </c>
      <c r="AI1323" s="419">
        <v>1.7755533304146087E-3</v>
      </c>
      <c r="AJ1323" s="417">
        <v>1.4845342000000001E-3</v>
      </c>
      <c r="AK1323" s="418">
        <v>8.5232859999999995E-4</v>
      </c>
      <c r="AL1323" s="419">
        <v>1.1011189718147096E-4</v>
      </c>
      <c r="AM1323" s="417">
        <v>6.3675924000000002E-3</v>
      </c>
      <c r="AN1323" s="418">
        <v>6.4821346299999997E-3</v>
      </c>
      <c r="AO1323" s="419">
        <v>2.9922912871937608E-2</v>
      </c>
      <c r="AP1323" s="417">
        <v>9.3009300000000007E-3</v>
      </c>
      <c r="AQ1323" s="418">
        <v>4.5954595000000003E-3</v>
      </c>
      <c r="AR1323" s="440">
        <v>4.5954595000000003E-3</v>
      </c>
      <c r="AS1323" s="425"/>
      <c r="AT1323" s="426"/>
      <c r="AU1323" s="426"/>
    </row>
    <row r="1324" spans="1:47" ht="13.5" thickBot="1" x14ac:dyDescent="0.25">
      <c r="A1324" s="233">
        <v>2007</v>
      </c>
      <c r="B1324" s="234">
        <v>40</v>
      </c>
      <c r="C1324" s="428">
        <v>1.2126846200000001</v>
      </c>
      <c r="D1324" s="429">
        <v>0.18104832900000001</v>
      </c>
      <c r="E1324" s="430">
        <v>0.76835710217032471</v>
      </c>
      <c r="F1324" s="428">
        <v>0.16501035999999999</v>
      </c>
      <c r="G1324" s="429">
        <v>0.10967885500000001</v>
      </c>
      <c r="H1324" s="430">
        <v>0.13853184630489954</v>
      </c>
      <c r="I1324" s="428">
        <v>5.7630540000000001E-2</v>
      </c>
      <c r="J1324" s="429">
        <v>0.70492316399999999</v>
      </c>
      <c r="K1324" s="430">
        <v>2.5458456224283896</v>
      </c>
      <c r="L1324" s="431"/>
      <c r="M1324" s="432"/>
      <c r="N1324" s="430">
        <v>6.9259582416075069E-3</v>
      </c>
      <c r="O1324" s="428">
        <v>1.5801579999999999E-2</v>
      </c>
      <c r="P1324" s="429">
        <v>8.9358935E-3</v>
      </c>
      <c r="Q1324" s="430">
        <v>2.192980238653764E-2</v>
      </c>
      <c r="R1324" s="433"/>
      <c r="S1324" s="434"/>
      <c r="T1324" s="430">
        <v>794.87828246965387</v>
      </c>
      <c r="U1324" s="428">
        <v>6.1297467071935155E-4</v>
      </c>
      <c r="V1324" s="429">
        <v>8.5430352921310362E-4</v>
      </c>
      <c r="W1324" s="430">
        <v>0.14930172421350424</v>
      </c>
      <c r="X1324" s="428">
        <v>7.2521479229989872E-4</v>
      </c>
      <c r="Y1324" s="429">
        <v>1.0107279635258358E-3</v>
      </c>
      <c r="Z1324" s="430">
        <v>3.9484313916593574E-3</v>
      </c>
      <c r="AA1324" s="428">
        <v>2.0293161999999998E-3</v>
      </c>
      <c r="AB1324" s="429">
        <v>2.2764380499999998E-3</v>
      </c>
      <c r="AC1324" s="430">
        <v>9.5384323270952028E-3</v>
      </c>
      <c r="AD1324" s="428">
        <v>5.7768510000000002E-4</v>
      </c>
      <c r="AE1324" s="429">
        <v>3.9264262500000001E-4</v>
      </c>
      <c r="AF1324" s="430">
        <v>1.376399173010768E-3</v>
      </c>
      <c r="AG1324" s="428">
        <v>3.2998913000000002E-3</v>
      </c>
      <c r="AH1324" s="429">
        <v>1.72777461E-3</v>
      </c>
      <c r="AI1324" s="430">
        <v>1.7755533304146087E-3</v>
      </c>
      <c r="AJ1324" s="428">
        <v>1.4845342000000001E-3</v>
      </c>
      <c r="AK1324" s="429">
        <v>8.5232859999999995E-4</v>
      </c>
      <c r="AL1324" s="430">
        <v>1.1011189718147096E-4</v>
      </c>
      <c r="AM1324" s="428">
        <v>6.3675924000000002E-3</v>
      </c>
      <c r="AN1324" s="429">
        <v>6.4821346299999997E-3</v>
      </c>
      <c r="AO1324" s="430">
        <v>2.9922912871937608E-2</v>
      </c>
      <c r="AP1324" s="428">
        <v>9.3009300000000007E-3</v>
      </c>
      <c r="AQ1324" s="429">
        <v>4.5954595000000003E-3</v>
      </c>
      <c r="AR1324" s="441">
        <v>4.5954595000000003E-3</v>
      </c>
      <c r="AS1324" s="433"/>
      <c r="AT1324" s="434"/>
      <c r="AU1324" s="434"/>
    </row>
    <row r="1325" spans="1:47" x14ac:dyDescent="0.2">
      <c r="A1325" s="229">
        <v>2008</v>
      </c>
      <c r="B1325" s="230">
        <v>1</v>
      </c>
      <c r="C1325" s="409">
        <v>0.42349977999999999</v>
      </c>
      <c r="D1325" s="410">
        <v>8.1485626500000005E-2</v>
      </c>
      <c r="E1325" s="436">
        <v>0.37035050280914289</v>
      </c>
      <c r="F1325" s="409">
        <v>3.5817889999999998E-2</v>
      </c>
      <c r="G1325" s="410">
        <v>6.0859970499999999E-2</v>
      </c>
      <c r="H1325" s="436">
        <v>6.323975104863655E-2</v>
      </c>
      <c r="I1325" s="409">
        <v>3.2188750000000002E-2</v>
      </c>
      <c r="J1325" s="410">
        <v>0.67713818999999997</v>
      </c>
      <c r="K1325" s="436">
        <v>2.2015499218034278</v>
      </c>
      <c r="L1325" s="412"/>
      <c r="M1325" s="413"/>
      <c r="N1325" s="436">
        <v>6.4014735309617888E-3</v>
      </c>
      <c r="O1325" s="409">
        <v>1.5801579999999999E-2</v>
      </c>
      <c r="P1325" s="410">
        <v>8.9358935E-3</v>
      </c>
      <c r="Q1325" s="436">
        <v>1.3861614795222842E-2</v>
      </c>
      <c r="R1325" s="414"/>
      <c r="S1325" s="415"/>
      <c r="T1325" s="436">
        <v>773.38750897413479</v>
      </c>
      <c r="U1325" s="409">
        <v>6.1297467071935155E-4</v>
      </c>
      <c r="V1325" s="410">
        <v>8.5430352921310362E-4</v>
      </c>
      <c r="W1325" s="436">
        <v>6.8156248037357856E-2</v>
      </c>
      <c r="X1325" s="409">
        <v>7.2521479229989872E-4</v>
      </c>
      <c r="Y1325" s="410">
        <v>1.0107279635258358E-3</v>
      </c>
      <c r="Z1325" s="436">
        <v>2.9983759429849616E-3</v>
      </c>
      <c r="AA1325" s="409">
        <v>4.4066489999999999E-4</v>
      </c>
      <c r="AB1325" s="410">
        <v>1.6761166450000001E-3</v>
      </c>
      <c r="AC1325" s="436">
        <v>4.3542897188614555E-3</v>
      </c>
      <c r="AD1325" s="409">
        <v>1.2529220000000001E-4</v>
      </c>
      <c r="AE1325" s="410">
        <v>2.2184772E-4</v>
      </c>
      <c r="AF1325" s="436">
        <v>6.2832453065540187E-4</v>
      </c>
      <c r="AG1325" s="409">
        <v>7.1617239999999997E-4</v>
      </c>
      <c r="AH1325" s="410">
        <v>7.5152290499999998E-4</v>
      </c>
      <c r="AI1325" s="436">
        <v>8.1053934900133682E-4</v>
      </c>
      <c r="AJ1325" s="409">
        <v>3.220257E-4</v>
      </c>
      <c r="AK1325" s="410">
        <v>4.1293396E-4</v>
      </c>
      <c r="AL1325" s="436">
        <v>5.02659794179033E-5</v>
      </c>
      <c r="AM1325" s="409">
        <v>1.3822826000000001E-3</v>
      </c>
      <c r="AN1325" s="410">
        <v>4.5978388449999996E-3</v>
      </c>
      <c r="AO1325" s="436">
        <v>1.3659774754595864E-2</v>
      </c>
      <c r="AP1325" s="409">
        <v>9.3009300000000007E-3</v>
      </c>
      <c r="AQ1325" s="410">
        <v>4.5954595000000003E-3</v>
      </c>
      <c r="AR1325" s="439">
        <v>4.5954595000000003E-3</v>
      </c>
      <c r="AS1325" s="414"/>
      <c r="AT1325" s="415"/>
      <c r="AU1325" s="415"/>
    </row>
    <row r="1326" spans="1:47" x14ac:dyDescent="0.2">
      <c r="A1326" s="231">
        <v>2008</v>
      </c>
      <c r="B1326" s="232">
        <v>2</v>
      </c>
      <c r="C1326" s="417">
        <v>0.44695414</v>
      </c>
      <c r="D1326" s="418">
        <v>8.4085630499999994E-2</v>
      </c>
      <c r="E1326" s="437">
        <v>0.37017859129767366</v>
      </c>
      <c r="F1326" s="417">
        <v>4.0687889999999997E-2</v>
      </c>
      <c r="G1326" s="418">
        <v>6.2677394499999997E-2</v>
      </c>
      <c r="H1326" s="437">
        <v>6.3172295994351355E-2</v>
      </c>
      <c r="I1326" s="417">
        <v>3.3540729999999998E-2</v>
      </c>
      <c r="J1326" s="418">
        <v>0.67909319899999998</v>
      </c>
      <c r="K1326" s="437">
        <v>2.2013995026973334</v>
      </c>
      <c r="L1326" s="420"/>
      <c r="M1326" s="421"/>
      <c r="N1326" s="437">
        <v>6.4020366232881822E-3</v>
      </c>
      <c r="O1326" s="417">
        <v>1.5801579999999999E-2</v>
      </c>
      <c r="P1326" s="418">
        <v>8.9358935E-3</v>
      </c>
      <c r="Q1326" s="437">
        <v>1.3861314042912645E-2</v>
      </c>
      <c r="R1326" s="422"/>
      <c r="S1326" s="423"/>
      <c r="T1326" s="437">
        <v>773.45513609573572</v>
      </c>
      <c r="U1326" s="417">
        <v>6.1297467071935155E-4</v>
      </c>
      <c r="V1326" s="418">
        <v>8.5430352921310362E-4</v>
      </c>
      <c r="W1326" s="437">
        <v>6.808364700640801E-2</v>
      </c>
      <c r="X1326" s="417">
        <v>7.2521479229989872E-4</v>
      </c>
      <c r="Y1326" s="418">
        <v>1.0107279635258358E-3</v>
      </c>
      <c r="Z1326" s="437">
        <v>2.997001987178964E-3</v>
      </c>
      <c r="AA1326" s="417">
        <v>5.0006309999999995E-4</v>
      </c>
      <c r="AB1326" s="418">
        <v>1.69832167E-3</v>
      </c>
      <c r="AC1326" s="437">
        <v>4.3496521530698423E-3</v>
      </c>
      <c r="AD1326" s="417">
        <v>1.426729E-4</v>
      </c>
      <c r="AE1326" s="418">
        <v>2.2813822500000001E-4</v>
      </c>
      <c r="AF1326" s="437">
        <v>6.2765508226193519E-4</v>
      </c>
      <c r="AG1326" s="417">
        <v>8.1312509999999997E-4</v>
      </c>
      <c r="AH1326" s="418">
        <v>7.8764603999999998E-4</v>
      </c>
      <c r="AI1326" s="437">
        <v>8.0967538735567232E-4</v>
      </c>
      <c r="AJ1326" s="417">
        <v>3.6570119999999997E-4</v>
      </c>
      <c r="AK1326" s="418">
        <v>4.2921494499999999E-4</v>
      </c>
      <c r="AL1326" s="437">
        <v>5.0212400978100895E-5</v>
      </c>
      <c r="AM1326" s="417">
        <v>1.5692948E-3</v>
      </c>
      <c r="AN1326" s="418">
        <v>4.6676324499999996E-3</v>
      </c>
      <c r="AO1326" s="437">
        <v>1.3645224760350232E-2</v>
      </c>
      <c r="AP1326" s="417">
        <v>9.3009300000000007E-3</v>
      </c>
      <c r="AQ1326" s="418">
        <v>4.5954595000000003E-3</v>
      </c>
      <c r="AR1326" s="440">
        <v>4.5954595000000003E-3</v>
      </c>
      <c r="AS1326" s="422"/>
      <c r="AT1326" s="423"/>
      <c r="AU1326" s="423"/>
    </row>
    <row r="1327" spans="1:47" x14ac:dyDescent="0.2">
      <c r="A1327" s="231">
        <v>2008</v>
      </c>
      <c r="B1327" s="232">
        <v>3</v>
      </c>
      <c r="C1327" s="417">
        <v>0.47450731000000002</v>
      </c>
      <c r="D1327" s="418">
        <v>8.7102684E-2</v>
      </c>
      <c r="E1327" s="437">
        <v>0.36830110688929496</v>
      </c>
      <c r="F1327" s="417">
        <v>4.6099590000000003E-2</v>
      </c>
      <c r="G1327" s="418">
        <v>6.4664481999999995E-2</v>
      </c>
      <c r="H1327" s="437">
        <v>6.2454172855978055E-2</v>
      </c>
      <c r="I1327" s="417">
        <v>3.514809E-2</v>
      </c>
      <c r="J1327" s="418">
        <v>0.68139284749999995</v>
      </c>
      <c r="K1327" s="437">
        <v>2.1978074834752959</v>
      </c>
      <c r="L1327" s="420"/>
      <c r="M1327" s="421"/>
      <c r="N1327" s="437">
        <v>6.3999701250108771E-3</v>
      </c>
      <c r="O1327" s="417">
        <v>1.5801579999999999E-2</v>
      </c>
      <c r="P1327" s="418">
        <v>8.9358935E-3</v>
      </c>
      <c r="Q1327" s="437">
        <v>1.3854636648451057E-2</v>
      </c>
      <c r="R1327" s="422"/>
      <c r="S1327" s="423"/>
      <c r="T1327" s="437">
        <v>773.20563145156348</v>
      </c>
      <c r="U1327" s="417">
        <v>6.1297467071935155E-4</v>
      </c>
      <c r="V1327" s="418">
        <v>8.5430352921310362E-4</v>
      </c>
      <c r="W1327" s="437">
        <v>6.7309649714946837E-2</v>
      </c>
      <c r="X1327" s="417">
        <v>7.2521479229989872E-4</v>
      </c>
      <c r="Y1327" s="418">
        <v>1.0107279635258358E-3</v>
      </c>
      <c r="Z1327" s="437">
        <v>2.9822928651306994E-3</v>
      </c>
      <c r="AA1327" s="417">
        <v>5.6801330000000002E-4</v>
      </c>
      <c r="AB1327" s="418">
        <v>1.722909355E-3</v>
      </c>
      <c r="AC1327" s="437">
        <v>4.3001968439507175E-3</v>
      </c>
      <c r="AD1327" s="417">
        <v>1.616864E-4</v>
      </c>
      <c r="AE1327" s="418">
        <v>2.3507235E-4</v>
      </c>
      <c r="AF1327" s="437">
        <v>6.2051945254968678E-4</v>
      </c>
      <c r="AG1327" s="417">
        <v>9.2333390000000001E-4</v>
      </c>
      <c r="AH1327" s="418">
        <v>8.2755736499999998E-4</v>
      </c>
      <c r="AI1327" s="437">
        <v>8.0047052160377456E-4</v>
      </c>
      <c r="AJ1327" s="417">
        <v>4.151402E-4</v>
      </c>
      <c r="AK1327" s="418">
        <v>4.47160825E-4</v>
      </c>
      <c r="AL1327" s="437">
        <v>4.9641549744918514E-5</v>
      </c>
      <c r="AM1327" s="417">
        <v>1.7815869E-3</v>
      </c>
      <c r="AN1327" s="418">
        <v>4.7448081550000003E-3</v>
      </c>
      <c r="AO1327" s="437">
        <v>1.3490092447138672E-2</v>
      </c>
      <c r="AP1327" s="417">
        <v>9.3009300000000007E-3</v>
      </c>
      <c r="AQ1327" s="418">
        <v>4.5954595000000003E-3</v>
      </c>
      <c r="AR1327" s="440">
        <v>4.5954595000000003E-3</v>
      </c>
      <c r="AS1327" s="422"/>
      <c r="AT1327" s="423"/>
      <c r="AU1327" s="423"/>
    </row>
    <row r="1328" spans="1:47" x14ac:dyDescent="0.2">
      <c r="A1328" s="231">
        <v>2008</v>
      </c>
      <c r="B1328" s="232">
        <v>4</v>
      </c>
      <c r="C1328" s="417">
        <v>0.50204000000000004</v>
      </c>
      <c r="D1328" s="418">
        <v>9.0059213999999999E-2</v>
      </c>
      <c r="E1328" s="437">
        <v>0.3707392183273594</v>
      </c>
      <c r="F1328" s="417">
        <v>5.1532429999999997E-2</v>
      </c>
      <c r="G1328" s="418">
        <v>6.6597987999999997E-2</v>
      </c>
      <c r="H1328" s="437">
        <v>6.3381661408397155E-2</v>
      </c>
      <c r="I1328" s="417">
        <v>3.6637250000000003E-2</v>
      </c>
      <c r="J1328" s="418">
        <v>0.683474044</v>
      </c>
      <c r="K1328" s="437">
        <v>2.2029419998150606</v>
      </c>
      <c r="L1328" s="420"/>
      <c r="M1328" s="421"/>
      <c r="N1328" s="437">
        <v>6.4046437234109273E-3</v>
      </c>
      <c r="O1328" s="417">
        <v>1.5801579999999999E-2</v>
      </c>
      <c r="P1328" s="418">
        <v>8.9358935E-3</v>
      </c>
      <c r="Q1328" s="437">
        <v>1.3864188848005487E-2</v>
      </c>
      <c r="R1328" s="422"/>
      <c r="S1328" s="423"/>
      <c r="T1328" s="437">
        <v>773.76974275972179</v>
      </c>
      <c r="U1328" s="417">
        <v>6.1297467071935155E-4</v>
      </c>
      <c r="V1328" s="418">
        <v>8.5430352921310362E-4</v>
      </c>
      <c r="W1328" s="437">
        <v>6.830925785006077E-2</v>
      </c>
      <c r="X1328" s="417">
        <v>7.2521479229989872E-4</v>
      </c>
      <c r="Y1328" s="418">
        <v>1.0107279635258358E-3</v>
      </c>
      <c r="Z1328" s="437">
        <v>3.0013210876761211E-3</v>
      </c>
      <c r="AA1328" s="417">
        <v>6.3391390000000004E-4</v>
      </c>
      <c r="AB1328" s="418">
        <v>1.7465005300000001E-3</v>
      </c>
      <c r="AC1328" s="437">
        <v>4.3640563263157685E-3</v>
      </c>
      <c r="AD1328" s="417">
        <v>1.8053970000000001E-4</v>
      </c>
      <c r="AE1328" s="418">
        <v>2.4181284E-4</v>
      </c>
      <c r="AF1328" s="437">
        <v>6.2973483542661803E-4</v>
      </c>
      <c r="AG1328" s="417">
        <v>1.0310204E-3</v>
      </c>
      <c r="AH1328" s="418">
        <v>8.6590345500000003E-4</v>
      </c>
      <c r="AI1328" s="437">
        <v>8.1235836882853879E-4</v>
      </c>
      <c r="AJ1328" s="417">
        <v>4.6407680000000001E-4</v>
      </c>
      <c r="AK1328" s="418">
        <v>4.6442089000000002E-4</v>
      </c>
      <c r="AL1328" s="437">
        <v>5.0378808195270091E-5</v>
      </c>
      <c r="AM1328" s="417">
        <v>1.989649E-3</v>
      </c>
      <c r="AN1328" s="418">
        <v>4.8189021249999998E-3</v>
      </c>
      <c r="AO1328" s="437">
        <v>1.369044981548097E-2</v>
      </c>
      <c r="AP1328" s="417">
        <v>9.3009300000000007E-3</v>
      </c>
      <c r="AQ1328" s="418">
        <v>4.5954595000000003E-3</v>
      </c>
      <c r="AR1328" s="440">
        <v>4.5954595000000003E-3</v>
      </c>
      <c r="AS1328" s="422"/>
      <c r="AT1328" s="423"/>
      <c r="AU1328" s="423"/>
    </row>
    <row r="1329" spans="1:47" x14ac:dyDescent="0.2">
      <c r="A1329" s="231">
        <v>2008</v>
      </c>
      <c r="B1329" s="232">
        <v>5</v>
      </c>
      <c r="C1329" s="417">
        <v>0.52968426000000002</v>
      </c>
      <c r="D1329" s="418">
        <v>9.3006799500000001E-2</v>
      </c>
      <c r="E1329" s="437">
        <v>0.65292721312861446</v>
      </c>
      <c r="F1329" s="417">
        <v>5.6889380000000003E-2</v>
      </c>
      <c r="G1329" s="418">
        <v>6.8447912499999999E-2</v>
      </c>
      <c r="H1329" s="437">
        <v>9.2980450062287306E-2</v>
      </c>
      <c r="I1329" s="417">
        <v>3.8076180000000001E-2</v>
      </c>
      <c r="J1329" s="418">
        <v>0.68544062400000005</v>
      </c>
      <c r="K1329" s="437">
        <v>2.313121388606036</v>
      </c>
      <c r="L1329" s="420"/>
      <c r="M1329" s="421"/>
      <c r="N1329" s="437">
        <v>6.4044243616012244E-3</v>
      </c>
      <c r="O1329" s="417">
        <v>1.5801579999999999E-2</v>
      </c>
      <c r="P1329" s="418">
        <v>8.9358935E-3</v>
      </c>
      <c r="Q1329" s="437">
        <v>2.148045848450739E-2</v>
      </c>
      <c r="R1329" s="422"/>
      <c r="S1329" s="423"/>
      <c r="T1329" s="437">
        <v>773.74353599327367</v>
      </c>
      <c r="U1329" s="417">
        <v>6.1297467071935155E-4</v>
      </c>
      <c r="V1329" s="418">
        <v>8.5430352921310362E-4</v>
      </c>
      <c r="W1329" s="437">
        <v>0.10020909931176969</v>
      </c>
      <c r="X1329" s="417">
        <v>7.2521479229989872E-4</v>
      </c>
      <c r="Y1329" s="418">
        <v>1.0107279635258358E-3</v>
      </c>
      <c r="Z1329" s="437">
        <v>3.0124437057274466E-3</v>
      </c>
      <c r="AA1329" s="417">
        <v>6.9884389999999997E-4</v>
      </c>
      <c r="AB1329" s="418">
        <v>1.7691693400000001E-3</v>
      </c>
      <c r="AC1329" s="437">
        <v>6.4020398336813123E-3</v>
      </c>
      <c r="AD1329" s="417">
        <v>1.9842260000000001E-4</v>
      </c>
      <c r="AE1329" s="418">
        <v>2.4825033000000003E-4</v>
      </c>
      <c r="AF1329" s="437">
        <v>9.2381533099841198E-4</v>
      </c>
      <c r="AG1329" s="417">
        <v>1.1373151000000001E-3</v>
      </c>
      <c r="AH1329" s="418">
        <v>9.0295771499999998E-4</v>
      </c>
      <c r="AI1329" s="437">
        <v>1.1917232056373622E-3</v>
      </c>
      <c r="AJ1329" s="417">
        <v>5.1178189999999998E-4</v>
      </c>
      <c r="AK1329" s="418">
        <v>4.8122049999999998E-4</v>
      </c>
      <c r="AL1329" s="437">
        <v>7.3905274817373873E-5</v>
      </c>
      <c r="AM1329" s="417">
        <v>2.1949572000000001E-3</v>
      </c>
      <c r="AN1329" s="418">
        <v>4.8904420150000004E-3</v>
      </c>
      <c r="AO1329" s="437">
        <v>2.0083734969097912E-2</v>
      </c>
      <c r="AP1329" s="417">
        <v>9.3009300000000007E-3</v>
      </c>
      <c r="AQ1329" s="418">
        <v>4.5954595000000003E-3</v>
      </c>
      <c r="AR1329" s="440">
        <v>4.5954595000000003E-3</v>
      </c>
      <c r="AS1329" s="422"/>
      <c r="AT1329" s="423"/>
      <c r="AU1329" s="423"/>
    </row>
    <row r="1330" spans="1:47" x14ac:dyDescent="0.2">
      <c r="A1330" s="231">
        <v>2008</v>
      </c>
      <c r="B1330" s="232">
        <v>6</v>
      </c>
      <c r="C1330" s="417">
        <v>0.55742406</v>
      </c>
      <c r="D1330" s="418">
        <v>9.5941561499999994E-2</v>
      </c>
      <c r="E1330" s="437">
        <v>0.65589865446816231</v>
      </c>
      <c r="F1330" s="417">
        <v>6.2072960000000003E-2</v>
      </c>
      <c r="G1330" s="418">
        <v>7.0246214500000001E-2</v>
      </c>
      <c r="H1330" s="437">
        <v>9.4113644110272107E-2</v>
      </c>
      <c r="I1330" s="417">
        <v>3.9449310000000001E-2</v>
      </c>
      <c r="J1330" s="418">
        <v>0.68722495149999996</v>
      </c>
      <c r="K1330" s="437">
        <v>2.3191207522497712</v>
      </c>
      <c r="L1330" s="420"/>
      <c r="M1330" s="421"/>
      <c r="N1330" s="437">
        <v>6.4090440213887953E-3</v>
      </c>
      <c r="O1330" s="417">
        <v>1.5801579999999999E-2</v>
      </c>
      <c r="P1330" s="418">
        <v>8.9358935E-3</v>
      </c>
      <c r="Q1330" s="437">
        <v>2.1491613012560133E-2</v>
      </c>
      <c r="R1330" s="422"/>
      <c r="S1330" s="423"/>
      <c r="T1330" s="437">
        <v>774.30175821460921</v>
      </c>
      <c r="U1330" s="417">
        <v>6.1297467071935155E-4</v>
      </c>
      <c r="V1330" s="418">
        <v>8.5430352921310362E-4</v>
      </c>
      <c r="W1330" s="437">
        <v>0.10143045413563083</v>
      </c>
      <c r="X1330" s="417">
        <v>7.2521479229989872E-4</v>
      </c>
      <c r="Y1330" s="418">
        <v>1.0107279635258358E-3</v>
      </c>
      <c r="Z1330" s="437">
        <v>3.0356740224962869E-3</v>
      </c>
      <c r="AA1330" s="417">
        <v>7.6322209999999996E-4</v>
      </c>
      <c r="AB1330" s="418">
        <v>1.7913769900000001E-3</v>
      </c>
      <c r="AC1330" s="437">
        <v>6.4800687738359262E-3</v>
      </c>
      <c r="AD1330" s="417">
        <v>2.1701479999999999E-4</v>
      </c>
      <c r="AE1330" s="418">
        <v>2.5456953E-4</v>
      </c>
      <c r="AF1330" s="437">
        <v>9.3507496890503122E-4</v>
      </c>
      <c r="AG1330" s="417">
        <v>1.2415600000000001E-3</v>
      </c>
      <c r="AH1330" s="418">
        <v>9.3898396500000005E-4</v>
      </c>
      <c r="AI1330" s="437">
        <v>1.206248000479913E-3</v>
      </c>
      <c r="AJ1330" s="417">
        <v>5.5804050000000005E-4</v>
      </c>
      <c r="AK1330" s="418">
        <v>4.9735388500000001E-4</v>
      </c>
      <c r="AL1330" s="437">
        <v>7.4805967681820375E-5</v>
      </c>
      <c r="AM1330" s="417">
        <v>2.3966637000000001E-3</v>
      </c>
      <c r="AN1330" s="418">
        <v>4.9598272150000004E-3</v>
      </c>
      <c r="AO1330" s="437">
        <v>2.0328557358858659E-2</v>
      </c>
      <c r="AP1330" s="417">
        <v>9.3009300000000007E-3</v>
      </c>
      <c r="AQ1330" s="418">
        <v>4.5954595000000003E-3</v>
      </c>
      <c r="AR1330" s="440">
        <v>4.5954595000000003E-3</v>
      </c>
      <c r="AS1330" s="422"/>
      <c r="AT1330" s="423"/>
      <c r="AU1330" s="423"/>
    </row>
    <row r="1331" spans="1:47" x14ac:dyDescent="0.2">
      <c r="A1331" s="231">
        <v>2008</v>
      </c>
      <c r="B1331" s="232">
        <v>7</v>
      </c>
      <c r="C1331" s="417">
        <v>0.58539658999999999</v>
      </c>
      <c r="D1331" s="418">
        <v>9.8914783500000006E-2</v>
      </c>
      <c r="E1331" s="437">
        <v>0.65960736017548172</v>
      </c>
      <c r="F1331" s="417">
        <v>6.7290730000000007E-2</v>
      </c>
      <c r="G1331" s="418">
        <v>7.1998470999999994E-2</v>
      </c>
      <c r="H1331" s="437">
        <v>9.5528156330918185E-2</v>
      </c>
      <c r="I1331" s="417">
        <v>4.0788230000000002E-2</v>
      </c>
      <c r="J1331" s="418">
        <v>0.68886603950000003</v>
      </c>
      <c r="K1331" s="437">
        <v>2.3266153909997422</v>
      </c>
      <c r="L1331" s="420"/>
      <c r="M1331" s="421"/>
      <c r="N1331" s="437">
        <v>6.7189750308775291E-3</v>
      </c>
      <c r="O1331" s="417">
        <v>1.5801579999999999E-2</v>
      </c>
      <c r="P1331" s="418">
        <v>8.9358935E-3</v>
      </c>
      <c r="Q1331" s="437">
        <v>2.1505562794881621E-2</v>
      </c>
      <c r="R1331" s="422"/>
      <c r="S1331" s="423"/>
      <c r="T1331" s="437">
        <v>771.1241297672392</v>
      </c>
      <c r="U1331" s="417">
        <v>6.1297467071935155E-4</v>
      </c>
      <c r="V1331" s="418">
        <v>8.5430352921310362E-4</v>
      </c>
      <c r="W1331" s="437">
        <v>0.1029548234893771</v>
      </c>
      <c r="X1331" s="417">
        <v>7.2521479229989872E-4</v>
      </c>
      <c r="Y1331" s="418">
        <v>1.0107279635258358E-3</v>
      </c>
      <c r="Z1331" s="437">
        <v>3.0646686361349268E-3</v>
      </c>
      <c r="AA1331" s="417">
        <v>8.2681170000000002E-4</v>
      </c>
      <c r="AB1331" s="418">
        <v>1.81293502E-3</v>
      </c>
      <c r="AC1331" s="437">
        <v>6.5774739710971796E-3</v>
      </c>
      <c r="AD1331" s="417">
        <v>2.3476709999999999E-4</v>
      </c>
      <c r="AE1331" s="418">
        <v>2.6082997500000003E-4</v>
      </c>
      <c r="AF1331" s="437">
        <v>9.4912954041440089E-4</v>
      </c>
      <c r="AG1331" s="417">
        <v>1.3451521999999999E-3</v>
      </c>
      <c r="AH1331" s="418">
        <v>9.7412332500000003E-4</v>
      </c>
      <c r="AI1331" s="437">
        <v>1.2243774897365515E-3</v>
      </c>
      <c r="AJ1331" s="417">
        <v>6.0566630000000003E-4</v>
      </c>
      <c r="AK1331" s="418">
        <v>5.1314063499999999E-4</v>
      </c>
      <c r="AL1331" s="437">
        <v>7.59303302046405E-5</v>
      </c>
      <c r="AM1331" s="417">
        <v>2.5959287000000002E-3</v>
      </c>
      <c r="AN1331" s="418">
        <v>5.0276215750000002E-3</v>
      </c>
      <c r="AO1331" s="437">
        <v>2.063411286555333E-2</v>
      </c>
      <c r="AP1331" s="417">
        <v>9.3009300000000007E-3</v>
      </c>
      <c r="AQ1331" s="418">
        <v>4.5954595000000003E-3</v>
      </c>
      <c r="AR1331" s="440">
        <v>4.5954595000000003E-3</v>
      </c>
      <c r="AS1331" s="422"/>
      <c r="AT1331" s="423"/>
      <c r="AU1331" s="423"/>
    </row>
    <row r="1332" spans="1:47" x14ac:dyDescent="0.2">
      <c r="A1332" s="231">
        <v>2008</v>
      </c>
      <c r="B1332" s="232">
        <v>8</v>
      </c>
      <c r="C1332" s="417">
        <v>0.61369373999999999</v>
      </c>
      <c r="D1332" s="418">
        <v>0.101911827</v>
      </c>
      <c r="E1332" s="437">
        <v>0.66377121884044243</v>
      </c>
      <c r="F1332" s="417">
        <v>7.2366369999999999E-2</v>
      </c>
      <c r="G1332" s="418">
        <v>7.3731508000000001E-2</v>
      </c>
      <c r="H1332" s="437">
        <v>9.7116207307393454E-2</v>
      </c>
      <c r="I1332" s="417">
        <v>4.2064320000000002E-2</v>
      </c>
      <c r="J1332" s="418">
        <v>0.69037402000000003</v>
      </c>
      <c r="K1332" s="437">
        <v>2.3350241193687329</v>
      </c>
      <c r="L1332" s="420"/>
      <c r="M1332" s="421"/>
      <c r="N1332" s="437">
        <v>6.7257526026889775E-3</v>
      </c>
      <c r="O1332" s="417">
        <v>1.5801579999999999E-2</v>
      </c>
      <c r="P1332" s="418">
        <v>8.9358935E-3</v>
      </c>
      <c r="Q1332" s="437">
        <v>2.1521171490665795E-2</v>
      </c>
      <c r="R1332" s="422"/>
      <c r="S1332" s="423"/>
      <c r="T1332" s="437">
        <v>771.90216521260288</v>
      </c>
      <c r="U1332" s="417">
        <v>6.1297467071935155E-4</v>
      </c>
      <c r="V1332" s="418">
        <v>8.5430352921310362E-4</v>
      </c>
      <c r="W1332" s="437">
        <v>0.10466642539181775</v>
      </c>
      <c r="X1332" s="417">
        <v>7.2521479229989872E-4</v>
      </c>
      <c r="Y1332" s="418">
        <v>1.0107279635258358E-3</v>
      </c>
      <c r="Z1332" s="437">
        <v>3.0972250277220637E-3</v>
      </c>
      <c r="AA1332" s="417">
        <v>8.903003E-4</v>
      </c>
      <c r="AB1332" s="418">
        <v>1.83415084E-3</v>
      </c>
      <c r="AC1332" s="437">
        <v>6.6868123256108285E-3</v>
      </c>
      <c r="AD1332" s="417">
        <v>2.532287E-4</v>
      </c>
      <c r="AE1332" s="418">
        <v>2.66845485E-4</v>
      </c>
      <c r="AF1332" s="437">
        <v>9.6490658674554264E-4</v>
      </c>
      <c r="AG1332" s="417">
        <v>1.4471158E-3</v>
      </c>
      <c r="AH1332" s="418">
        <v>1.0086529800000001E-3</v>
      </c>
      <c r="AI1332" s="437">
        <v>1.2447311471947282E-3</v>
      </c>
      <c r="AJ1332" s="417">
        <v>6.511911E-4</v>
      </c>
      <c r="AK1332" s="418">
        <v>5.2860478000000004E-4</v>
      </c>
      <c r="AL1332" s="437">
        <v>7.719262330346417E-5</v>
      </c>
      <c r="AM1332" s="417">
        <v>2.7944147000000001E-3</v>
      </c>
      <c r="AN1332" s="418">
        <v>5.0942629600000001E-3</v>
      </c>
      <c r="AO1332" s="437">
        <v>2.097709956600198E-2</v>
      </c>
      <c r="AP1332" s="417">
        <v>9.3009300000000007E-3</v>
      </c>
      <c r="AQ1332" s="418">
        <v>4.5954595000000003E-3</v>
      </c>
      <c r="AR1332" s="440">
        <v>4.5954595000000003E-3</v>
      </c>
      <c r="AS1332" s="422"/>
      <c r="AT1332" s="423"/>
      <c r="AU1332" s="423"/>
    </row>
    <row r="1333" spans="1:47" x14ac:dyDescent="0.2">
      <c r="A1333" s="231">
        <v>2008</v>
      </c>
      <c r="B1333" s="232">
        <v>9</v>
      </c>
      <c r="C1333" s="417">
        <v>0.64226232000000005</v>
      </c>
      <c r="D1333" s="418">
        <v>0.1049662455</v>
      </c>
      <c r="E1333" s="437">
        <v>0.66721181357356951</v>
      </c>
      <c r="F1333" s="417">
        <v>7.7444959999999993E-2</v>
      </c>
      <c r="G1333" s="418">
        <v>7.5437348500000001E-2</v>
      </c>
      <c r="H1333" s="437">
        <v>9.8809274905518704E-2</v>
      </c>
      <c r="I1333" s="417">
        <v>4.3255969999999998E-2</v>
      </c>
      <c r="J1333" s="418">
        <v>0.69176579849999997</v>
      </c>
      <c r="K1333" s="437">
        <v>2.3418590517126914</v>
      </c>
      <c r="L1333" s="420"/>
      <c r="M1333" s="421"/>
      <c r="N1333" s="437">
        <v>6.7305593838464161E-3</v>
      </c>
      <c r="O1333" s="417">
        <v>1.5801579999999999E-2</v>
      </c>
      <c r="P1333" s="418">
        <v>8.9358935E-3</v>
      </c>
      <c r="Q1333" s="437">
        <v>2.1538161440768366E-2</v>
      </c>
      <c r="R1333" s="422"/>
      <c r="S1333" s="423"/>
      <c r="T1333" s="437">
        <v>772.45494529592111</v>
      </c>
      <c r="U1333" s="417">
        <v>6.1297467071935155E-4</v>
      </c>
      <c r="V1333" s="418">
        <v>8.5430352921310362E-4</v>
      </c>
      <c r="W1333" s="437">
        <v>0.10649105551646301</v>
      </c>
      <c r="X1333" s="417">
        <v>7.2521479229989872E-4</v>
      </c>
      <c r="Y1333" s="418">
        <v>1.0107279635258358E-3</v>
      </c>
      <c r="Z1333" s="437">
        <v>3.1324893976005059E-3</v>
      </c>
      <c r="AA1333" s="417">
        <v>9.5289500000000004E-4</v>
      </c>
      <c r="AB1333" s="418">
        <v>1.85513086E-3</v>
      </c>
      <c r="AC1333" s="437">
        <v>6.8033754597997074E-3</v>
      </c>
      <c r="AD1333" s="417">
        <v>2.7119250000000002E-4</v>
      </c>
      <c r="AE1333" s="418">
        <v>2.7280291500000002E-4</v>
      </c>
      <c r="AF1333" s="437">
        <v>9.8173027935188764E-4</v>
      </c>
      <c r="AG1333" s="417">
        <v>1.5493970000000001E-3</v>
      </c>
      <c r="AH1333" s="418">
        <v>1.0428451200000001E-3</v>
      </c>
      <c r="AI1333" s="437">
        <v>1.2664317062981514E-3</v>
      </c>
      <c r="AJ1333" s="417">
        <v>6.9745479999999997E-4</v>
      </c>
      <c r="AK1333" s="418">
        <v>5.4409695999999995E-4</v>
      </c>
      <c r="AL1333" s="437">
        <v>7.8538263232816959E-5</v>
      </c>
      <c r="AM1333" s="417">
        <v>2.9900875E-3</v>
      </c>
      <c r="AN1333" s="418">
        <v>5.16016141E-3</v>
      </c>
      <c r="AO1333" s="437">
        <v>2.1342793450869958E-2</v>
      </c>
      <c r="AP1333" s="417">
        <v>9.3009300000000007E-3</v>
      </c>
      <c r="AQ1333" s="418">
        <v>4.5954595000000003E-3</v>
      </c>
      <c r="AR1333" s="440">
        <v>4.5954595000000003E-3</v>
      </c>
      <c r="AS1333" s="422"/>
      <c r="AT1333" s="423"/>
      <c r="AU1333" s="423"/>
    </row>
    <row r="1334" spans="1:47" x14ac:dyDescent="0.2">
      <c r="A1334" s="231">
        <v>2008</v>
      </c>
      <c r="B1334" s="232">
        <v>10</v>
      </c>
      <c r="C1334" s="417">
        <v>0.67130575000000003</v>
      </c>
      <c r="D1334" s="418">
        <v>0.10812182400000001</v>
      </c>
      <c r="E1334" s="437">
        <v>0.67209233614332298</v>
      </c>
      <c r="F1334" s="417">
        <v>8.2581429999999997E-2</v>
      </c>
      <c r="G1334" s="418">
        <v>7.7125482999999995E-2</v>
      </c>
      <c r="H1334" s="437">
        <v>0.1006708772826647</v>
      </c>
      <c r="I1334" s="417">
        <v>4.4394870000000003E-2</v>
      </c>
      <c r="J1334" s="418">
        <v>0.69309350400000003</v>
      </c>
      <c r="K1334" s="437">
        <v>2.3517189743589748</v>
      </c>
      <c r="L1334" s="420"/>
      <c r="M1334" s="421"/>
      <c r="N1334" s="437">
        <v>6.7385144645787437E-3</v>
      </c>
      <c r="O1334" s="417">
        <v>1.5801579999999999E-2</v>
      </c>
      <c r="P1334" s="418">
        <v>8.9358935E-3</v>
      </c>
      <c r="Q1334" s="437">
        <v>2.155646640481209E-2</v>
      </c>
      <c r="R1334" s="422"/>
      <c r="S1334" s="423"/>
      <c r="T1334" s="437">
        <v>773.36648315503692</v>
      </c>
      <c r="U1334" s="417">
        <v>6.1297467071935155E-4</v>
      </c>
      <c r="V1334" s="418">
        <v>8.5430352921310362E-4</v>
      </c>
      <c r="W1334" s="437">
        <v>0.10849751923154376</v>
      </c>
      <c r="X1334" s="417">
        <v>7.2521479229989872E-4</v>
      </c>
      <c r="Y1334" s="418">
        <v>1.0107279635258358E-3</v>
      </c>
      <c r="Z1334" s="437">
        <v>3.1706523905565354E-3</v>
      </c>
      <c r="AA1334" s="417">
        <v>1.0148613E-3</v>
      </c>
      <c r="AB1334" s="418">
        <v>1.8761388999999999E-3</v>
      </c>
      <c r="AC1334" s="437">
        <v>6.9315695263293233E-3</v>
      </c>
      <c r="AD1334" s="417">
        <v>2.885532E-4</v>
      </c>
      <c r="AE1334" s="418">
        <v>2.7866540999999998E-4</v>
      </c>
      <c r="AF1334" s="437">
        <v>1.0002261988410982E-3</v>
      </c>
      <c r="AG1334" s="417">
        <v>1.6509191999999999E-3</v>
      </c>
      <c r="AH1334" s="418">
        <v>1.0768331549999999E-3</v>
      </c>
      <c r="AI1334" s="437">
        <v>1.2902915150397952E-3</v>
      </c>
      <c r="AJ1334" s="417">
        <v>7.4240250000000003E-4</v>
      </c>
      <c r="AK1334" s="418">
        <v>5.59436125E-4</v>
      </c>
      <c r="AL1334" s="437">
        <v>8.0018043272393405E-5</v>
      </c>
      <c r="AM1334" s="417">
        <v>3.1851632E-3</v>
      </c>
      <c r="AN1334" s="418">
        <v>5.2257112000000001E-3</v>
      </c>
      <c r="AO1334" s="437">
        <v>2.174488702984826E-2</v>
      </c>
      <c r="AP1334" s="417">
        <v>9.3009300000000007E-3</v>
      </c>
      <c r="AQ1334" s="418">
        <v>4.5954595000000003E-3</v>
      </c>
      <c r="AR1334" s="440">
        <v>4.5954595000000003E-3</v>
      </c>
      <c r="AS1334" s="422"/>
      <c r="AT1334" s="423"/>
      <c r="AU1334" s="423"/>
    </row>
    <row r="1335" spans="1:47" x14ac:dyDescent="0.2">
      <c r="A1335" s="231">
        <v>2008</v>
      </c>
      <c r="B1335" s="232">
        <v>11</v>
      </c>
      <c r="C1335" s="417">
        <v>0.70088903000000002</v>
      </c>
      <c r="D1335" s="418">
        <v>0.11136122699999999</v>
      </c>
      <c r="E1335" s="437">
        <v>0.6773783013690946</v>
      </c>
      <c r="F1335" s="417">
        <v>8.7571070000000001E-2</v>
      </c>
      <c r="G1335" s="418">
        <v>7.88413585E-2</v>
      </c>
      <c r="H1335" s="437">
        <v>0.10268739723025296</v>
      </c>
      <c r="I1335" s="417">
        <v>4.5520720000000001E-2</v>
      </c>
      <c r="J1335" s="418">
        <v>0.69427254849999998</v>
      </c>
      <c r="K1335" s="437">
        <v>2.3624015277848391</v>
      </c>
      <c r="L1335" s="420"/>
      <c r="M1335" s="421"/>
      <c r="N1335" s="437">
        <v>6.7471141017257001E-3</v>
      </c>
      <c r="O1335" s="417">
        <v>1.5801579999999999E-2</v>
      </c>
      <c r="P1335" s="418">
        <v>8.9358935E-3</v>
      </c>
      <c r="Q1335" s="437">
        <v>2.157629626173534E-2</v>
      </c>
      <c r="R1335" s="422"/>
      <c r="S1335" s="423"/>
      <c r="T1335" s="437">
        <v>774.35438315359841</v>
      </c>
      <c r="U1335" s="417">
        <v>6.1297467071935155E-4</v>
      </c>
      <c r="V1335" s="418">
        <v>8.5430352921310362E-4</v>
      </c>
      <c r="W1335" s="437">
        <v>0.11067067718953137</v>
      </c>
      <c r="X1335" s="417">
        <v>7.2521479229989872E-4</v>
      </c>
      <c r="Y1335" s="418">
        <v>1.0107279635258358E-3</v>
      </c>
      <c r="Z1335" s="437">
        <v>3.2119843542078308E-3</v>
      </c>
      <c r="AA1335" s="417">
        <v>1.0770389999999999E-3</v>
      </c>
      <c r="AB1335" s="418">
        <v>1.897081405E-3</v>
      </c>
      <c r="AC1335" s="437">
        <v>7.0704049912017264E-3</v>
      </c>
      <c r="AD1335" s="417">
        <v>3.0638639999999999E-4</v>
      </c>
      <c r="AE1335" s="418">
        <v>2.8461471000000002E-4</v>
      </c>
      <c r="AF1335" s="437">
        <v>1.0202614918436985E-3</v>
      </c>
      <c r="AG1335" s="417">
        <v>1.7522613000000001E-3</v>
      </c>
      <c r="AH1335" s="418">
        <v>1.1107753200000001E-3</v>
      </c>
      <c r="AI1335" s="437">
        <v>1.3161371957494785E-3</v>
      </c>
      <c r="AJ1335" s="417">
        <v>7.8874710000000005E-4</v>
      </c>
      <c r="AK1335" s="418">
        <v>5.7474379000000005E-4</v>
      </c>
      <c r="AL1335" s="437">
        <v>8.1620862032188058E-5</v>
      </c>
      <c r="AM1335" s="417">
        <v>3.3808722000000001E-3</v>
      </c>
      <c r="AN1335" s="418">
        <v>5.2914617050000001E-3</v>
      </c>
      <c r="AO1335" s="437">
        <v>2.2180465133879286E-2</v>
      </c>
      <c r="AP1335" s="417">
        <v>9.3009300000000007E-3</v>
      </c>
      <c r="AQ1335" s="418">
        <v>4.5954595000000003E-3</v>
      </c>
      <c r="AR1335" s="440">
        <v>4.5954595000000003E-3</v>
      </c>
      <c r="AS1335" s="422"/>
      <c r="AT1335" s="423"/>
      <c r="AU1335" s="423"/>
    </row>
    <row r="1336" spans="1:47" x14ac:dyDescent="0.2">
      <c r="A1336" s="231">
        <v>2008</v>
      </c>
      <c r="B1336" s="232">
        <v>12</v>
      </c>
      <c r="C1336" s="417">
        <v>0.73096273</v>
      </c>
      <c r="D1336" s="418">
        <v>0.114716412</v>
      </c>
      <c r="E1336" s="437">
        <v>0.68300587418652192</v>
      </c>
      <c r="F1336" s="417">
        <v>9.2618590000000001E-2</v>
      </c>
      <c r="G1336" s="418">
        <v>8.0554529499999999E-2</v>
      </c>
      <c r="H1336" s="437">
        <v>0.10483361268608674</v>
      </c>
      <c r="I1336" s="417">
        <v>4.6562579999999999E-2</v>
      </c>
      <c r="J1336" s="418">
        <v>0.6954098715</v>
      </c>
      <c r="K1336" s="437">
        <v>2.3737658466074927</v>
      </c>
      <c r="L1336" s="420"/>
      <c r="M1336" s="421"/>
      <c r="N1336" s="437">
        <v>6.7562813007641951E-3</v>
      </c>
      <c r="O1336" s="417">
        <v>1.5801579999999999E-2</v>
      </c>
      <c r="P1336" s="418">
        <v>8.9358935E-3</v>
      </c>
      <c r="Q1336" s="437">
        <v>2.1597441080150295E-2</v>
      </c>
      <c r="R1336" s="422"/>
      <c r="S1336" s="423"/>
      <c r="T1336" s="437">
        <v>775.40753119652561</v>
      </c>
      <c r="U1336" s="417">
        <v>6.1297467071935155E-4</v>
      </c>
      <c r="V1336" s="418">
        <v>8.5430352921310362E-4</v>
      </c>
      <c r="W1336" s="437">
        <v>0.11298386602755899</v>
      </c>
      <c r="X1336" s="417">
        <v>7.2521479229989872E-4</v>
      </c>
      <c r="Y1336" s="418">
        <v>1.0107279635258358E-3</v>
      </c>
      <c r="Z1336" s="437">
        <v>3.2559839622672976E-3</v>
      </c>
      <c r="AA1336" s="417">
        <v>1.1399259000000001E-3</v>
      </c>
      <c r="AB1336" s="418">
        <v>1.9181506300000001E-3</v>
      </c>
      <c r="AC1336" s="437">
        <v>7.2181856500985681E-3</v>
      </c>
      <c r="AD1336" s="417">
        <v>3.240594E-4</v>
      </c>
      <c r="AE1336" s="418">
        <v>2.9069509499999999E-4</v>
      </c>
      <c r="AF1336" s="437">
        <v>1.0415849670272488E-3</v>
      </c>
      <c r="AG1336" s="417">
        <v>1.8534726000000001E-3</v>
      </c>
      <c r="AH1336" s="418">
        <v>1.14518874E-3</v>
      </c>
      <c r="AI1336" s="437">
        <v>1.343645133542144E-3</v>
      </c>
      <c r="AJ1336" s="417">
        <v>8.3409149999999997E-4</v>
      </c>
      <c r="AK1336" s="418">
        <v>5.9005289499999998E-4</v>
      </c>
      <c r="AL1336" s="437">
        <v>8.3326811873526044E-5</v>
      </c>
      <c r="AM1336" s="417">
        <v>3.5761443E-3</v>
      </c>
      <c r="AN1336" s="418">
        <v>5.35754566E-3</v>
      </c>
      <c r="AO1336" s="437">
        <v>2.2644058970689777E-2</v>
      </c>
      <c r="AP1336" s="417">
        <v>9.3009300000000007E-3</v>
      </c>
      <c r="AQ1336" s="418">
        <v>4.5954595000000003E-3</v>
      </c>
      <c r="AR1336" s="440">
        <v>4.5954595000000003E-3</v>
      </c>
      <c r="AS1336" s="422"/>
      <c r="AT1336" s="423"/>
      <c r="AU1336" s="423"/>
    </row>
    <row r="1337" spans="1:47" x14ac:dyDescent="0.2">
      <c r="A1337" s="231">
        <v>2008</v>
      </c>
      <c r="B1337" s="232">
        <v>13</v>
      </c>
      <c r="C1337" s="417">
        <v>0.76168418999999998</v>
      </c>
      <c r="D1337" s="418">
        <v>0.118219716</v>
      </c>
      <c r="E1337" s="437">
        <v>0.6890011497123798</v>
      </c>
      <c r="F1337" s="417">
        <v>9.7715869999999996E-2</v>
      </c>
      <c r="G1337" s="418">
        <v>8.2297398999999993E-2</v>
      </c>
      <c r="H1337" s="437">
        <v>0.10712015788563588</v>
      </c>
      <c r="I1337" s="417">
        <v>4.7557179999999998E-2</v>
      </c>
      <c r="J1337" s="418">
        <v>0.69641970600000003</v>
      </c>
      <c r="K1337" s="437">
        <v>2.3858708145051279</v>
      </c>
      <c r="L1337" s="420"/>
      <c r="M1337" s="421"/>
      <c r="N1337" s="437">
        <v>6.7660585846087626E-3</v>
      </c>
      <c r="O1337" s="417">
        <v>1.5801579999999999E-2</v>
      </c>
      <c r="P1337" s="418">
        <v>8.9358935E-3</v>
      </c>
      <c r="Q1337" s="437">
        <v>2.1619933818737475E-2</v>
      </c>
      <c r="R1337" s="422"/>
      <c r="S1337" s="423"/>
      <c r="T1337" s="437">
        <v>776.52801463270305</v>
      </c>
      <c r="U1337" s="417">
        <v>6.1297467071935155E-4</v>
      </c>
      <c r="V1337" s="418">
        <v>8.5430352921310362E-4</v>
      </c>
      <c r="W1337" s="437">
        <v>0.11544820565710749</v>
      </c>
      <c r="X1337" s="417">
        <v>7.2521479229989872E-4</v>
      </c>
      <c r="Y1337" s="418">
        <v>1.0107279635258358E-3</v>
      </c>
      <c r="Z1337" s="437">
        <v>3.3028685170170494E-3</v>
      </c>
      <c r="AA1337" s="417">
        <v>1.2020538999999999E-3</v>
      </c>
      <c r="AB1337" s="418">
        <v>1.9395681399999999E-3</v>
      </c>
      <c r="AC1337" s="437">
        <v>7.3756222126583641E-3</v>
      </c>
      <c r="AD1337" s="417">
        <v>3.4225979999999998E-4</v>
      </c>
      <c r="AE1337" s="418">
        <v>2.9681097000000003E-4</v>
      </c>
      <c r="AF1337" s="437">
        <v>1.0643027933553389E-3</v>
      </c>
      <c r="AG1337" s="417">
        <v>1.9542921999999999E-3</v>
      </c>
      <c r="AH1337" s="418">
        <v>1.17991503E-3</v>
      </c>
      <c r="AI1337" s="437">
        <v>1.372951770487898E-3</v>
      </c>
      <c r="AJ1337" s="417">
        <v>8.7967709999999997E-4</v>
      </c>
      <c r="AK1337" s="418">
        <v>6.0572920000000001E-4</v>
      </c>
      <c r="AL1337" s="437">
        <v>8.5144245005552586E-5</v>
      </c>
      <c r="AM1337" s="417">
        <v>3.7727338000000002E-3</v>
      </c>
      <c r="AN1337" s="418">
        <v>5.4249390999999998E-3</v>
      </c>
      <c r="AO1337" s="437">
        <v>2.3137952024100919E-2</v>
      </c>
      <c r="AP1337" s="417">
        <v>9.3009300000000007E-3</v>
      </c>
      <c r="AQ1337" s="418">
        <v>4.5954595000000003E-3</v>
      </c>
      <c r="AR1337" s="440">
        <v>4.5954595000000003E-3</v>
      </c>
      <c r="AS1337" s="422"/>
      <c r="AT1337" s="423"/>
      <c r="AU1337" s="423"/>
    </row>
    <row r="1338" spans="1:47" x14ac:dyDescent="0.2">
      <c r="A1338" s="231">
        <v>2008</v>
      </c>
      <c r="B1338" s="232">
        <v>14</v>
      </c>
      <c r="C1338" s="417">
        <v>0.79323029</v>
      </c>
      <c r="D1338" s="418">
        <v>0.121883358</v>
      </c>
      <c r="E1338" s="437">
        <v>0.69322058984112855</v>
      </c>
      <c r="F1338" s="417">
        <v>0.10278749</v>
      </c>
      <c r="G1338" s="418">
        <v>8.4069455500000001E-2</v>
      </c>
      <c r="H1338" s="437">
        <v>0.10949164232973306</v>
      </c>
      <c r="I1338" s="417">
        <v>4.8585980000000001E-2</v>
      </c>
      <c r="J1338" s="418">
        <v>0.69740136900000005</v>
      </c>
      <c r="K1338" s="437">
        <v>2.3941592843770918</v>
      </c>
      <c r="L1338" s="420"/>
      <c r="M1338" s="421"/>
      <c r="N1338" s="437">
        <v>6.771333710428467E-3</v>
      </c>
      <c r="O1338" s="417">
        <v>1.5801579999999999E-2</v>
      </c>
      <c r="P1338" s="418">
        <v>8.9358935E-3</v>
      </c>
      <c r="Q1338" s="437">
        <v>2.1643768376799852E-2</v>
      </c>
      <c r="R1338" s="422"/>
      <c r="S1338" s="423"/>
      <c r="T1338" s="437">
        <v>777.13316551706271</v>
      </c>
      <c r="U1338" s="417">
        <v>6.1297467071935155E-4</v>
      </c>
      <c r="V1338" s="418">
        <v>8.5430352921310362E-4</v>
      </c>
      <c r="W1338" s="437">
        <v>0.11800397294744526</v>
      </c>
      <c r="X1338" s="417">
        <v>7.2521479229989872E-4</v>
      </c>
      <c r="Y1338" s="418">
        <v>1.0107279635258358E-3</v>
      </c>
      <c r="Z1338" s="437">
        <v>3.352591992894169E-3</v>
      </c>
      <c r="AA1338" s="417">
        <v>1.2649505000000001E-3</v>
      </c>
      <c r="AB1338" s="418">
        <v>1.9613377149999998E-3</v>
      </c>
      <c r="AC1338" s="437">
        <v>7.5389080897629397E-3</v>
      </c>
      <c r="AD1338" s="417">
        <v>3.598319E-4</v>
      </c>
      <c r="AE1338" s="418">
        <v>3.0300215999999998E-4</v>
      </c>
      <c r="AF1338" s="437">
        <v>1.0878652245905345E-3</v>
      </c>
      <c r="AG1338" s="417">
        <v>2.0571927E-3</v>
      </c>
      <c r="AH1338" s="418">
        <v>1.2153808499999999E-3</v>
      </c>
      <c r="AI1338" s="437">
        <v>1.4033462665347723E-3</v>
      </c>
      <c r="AJ1338" s="417">
        <v>9.2560020000000002E-4</v>
      </c>
      <c r="AK1338" s="418">
        <v>6.2177717499999996E-4</v>
      </c>
      <c r="AL1338" s="437">
        <v>8.702923051146431E-5</v>
      </c>
      <c r="AM1338" s="417">
        <v>3.9701726999999999E-3</v>
      </c>
      <c r="AN1338" s="418">
        <v>5.4933291849999996E-3</v>
      </c>
      <c r="AO1338" s="437">
        <v>2.3650199164314292E-2</v>
      </c>
      <c r="AP1338" s="417">
        <v>9.3009300000000007E-3</v>
      </c>
      <c r="AQ1338" s="418">
        <v>4.5954595000000003E-3</v>
      </c>
      <c r="AR1338" s="440">
        <v>4.5954595000000003E-3</v>
      </c>
      <c r="AS1338" s="422"/>
      <c r="AT1338" s="423"/>
      <c r="AU1338" s="423"/>
    </row>
    <row r="1339" spans="1:47" x14ac:dyDescent="0.2">
      <c r="A1339" s="231">
        <v>2008</v>
      </c>
      <c r="B1339" s="232">
        <v>15</v>
      </c>
      <c r="C1339" s="417">
        <v>0.82554530999999998</v>
      </c>
      <c r="D1339" s="418">
        <v>0.12573416549999999</v>
      </c>
      <c r="E1339" s="437">
        <v>0.69996189525540986</v>
      </c>
      <c r="F1339" s="417">
        <v>0.10799286</v>
      </c>
      <c r="G1339" s="418">
        <v>8.5890125499999997E-2</v>
      </c>
      <c r="H1339" s="437">
        <v>0.11206286710594365</v>
      </c>
      <c r="I1339" s="417">
        <v>4.9477599999999997E-2</v>
      </c>
      <c r="J1339" s="418">
        <v>0.69829190100000005</v>
      </c>
      <c r="K1339" s="437">
        <v>2.4077794235407293</v>
      </c>
      <c r="L1339" s="420"/>
      <c r="M1339" s="421"/>
      <c r="N1339" s="437">
        <v>6.782318069139444E-3</v>
      </c>
      <c r="O1339" s="417">
        <v>1.5801579999999999E-2</v>
      </c>
      <c r="P1339" s="418">
        <v>8.9358935E-3</v>
      </c>
      <c r="Q1339" s="437">
        <v>2.1669072146925181E-2</v>
      </c>
      <c r="R1339" s="422"/>
      <c r="S1339" s="423"/>
      <c r="T1339" s="437">
        <v>778.39306864114019</v>
      </c>
      <c r="U1339" s="417">
        <v>6.1297467071935155E-4</v>
      </c>
      <c r="V1339" s="418">
        <v>8.5430352921310362E-4</v>
      </c>
      <c r="W1339" s="437">
        <v>0.12077505279401785</v>
      </c>
      <c r="X1339" s="417">
        <v>7.2521479229989872E-4</v>
      </c>
      <c r="Y1339" s="418">
        <v>1.0107279635258358E-3</v>
      </c>
      <c r="Z1339" s="437">
        <v>3.4052965014849459E-3</v>
      </c>
      <c r="AA1339" s="417">
        <v>1.3283150000000001E-3</v>
      </c>
      <c r="AB1339" s="418">
        <v>1.98392449E-3</v>
      </c>
      <c r="AC1339" s="437">
        <v>7.7159502996644062E-3</v>
      </c>
      <c r="AD1339" s="417">
        <v>3.7806189999999999E-4</v>
      </c>
      <c r="AE1339" s="418">
        <v>3.0937885500000002E-4</v>
      </c>
      <c r="AF1339" s="437">
        <v>1.1134122123342353E-3</v>
      </c>
      <c r="AG1339" s="417">
        <v>2.1595196000000001E-3</v>
      </c>
      <c r="AH1339" s="418">
        <v>1.252012185E-3</v>
      </c>
      <c r="AI1339" s="437">
        <v>1.4363007978112382E-3</v>
      </c>
      <c r="AJ1339" s="417">
        <v>9.7226669999999997E-4</v>
      </c>
      <c r="AK1339" s="418">
        <v>6.3818086000000005E-4</v>
      </c>
      <c r="AL1339" s="437">
        <v>8.9072972788394858E-5</v>
      </c>
      <c r="AM1339" s="417">
        <v>4.1686878000000002E-3</v>
      </c>
      <c r="AN1339" s="418">
        <v>5.5638134799999997E-3</v>
      </c>
      <c r="AO1339" s="437">
        <v>2.4205574497525788E-2</v>
      </c>
      <c r="AP1339" s="417">
        <v>9.3009300000000007E-3</v>
      </c>
      <c r="AQ1339" s="418">
        <v>4.5954595000000003E-3</v>
      </c>
      <c r="AR1339" s="440">
        <v>4.5954595000000003E-3</v>
      </c>
      <c r="AS1339" s="422"/>
      <c r="AT1339" s="423"/>
      <c r="AU1339" s="423"/>
    </row>
    <row r="1340" spans="1:47" x14ac:dyDescent="0.2">
      <c r="A1340" s="231">
        <v>2008</v>
      </c>
      <c r="B1340" s="232">
        <v>16</v>
      </c>
      <c r="C1340" s="417">
        <v>0.85870809999999997</v>
      </c>
      <c r="D1340" s="418">
        <v>0.129810495</v>
      </c>
      <c r="E1340" s="437">
        <v>0.70704659054892405</v>
      </c>
      <c r="F1340" s="417">
        <v>0.11315140999999999</v>
      </c>
      <c r="G1340" s="418">
        <v>8.7788669499999999E-2</v>
      </c>
      <c r="H1340" s="437">
        <v>0.11476521646456575</v>
      </c>
      <c r="I1340" s="417">
        <v>5.047219E-2</v>
      </c>
      <c r="J1340" s="418">
        <v>0.69912146050000001</v>
      </c>
      <c r="K1340" s="437">
        <v>2.422092988126491</v>
      </c>
      <c r="L1340" s="420"/>
      <c r="M1340" s="421"/>
      <c r="N1340" s="437">
        <v>6.7938641118986381E-3</v>
      </c>
      <c r="O1340" s="417">
        <v>1.5801579999999999E-2</v>
      </c>
      <c r="P1340" s="418">
        <v>8.9358935E-3</v>
      </c>
      <c r="Q1340" s="437">
        <v>2.169568822790572E-2</v>
      </c>
      <c r="R1340" s="422"/>
      <c r="S1340" s="423"/>
      <c r="T1340" s="437">
        <v>779.71849820249497</v>
      </c>
      <c r="U1340" s="417">
        <v>6.1297467071935155E-4</v>
      </c>
      <c r="V1340" s="418">
        <v>8.5430352921310362E-4</v>
      </c>
      <c r="W1340" s="437">
        <v>0.1236874356478026</v>
      </c>
      <c r="X1340" s="417">
        <v>7.2521479229989872E-4</v>
      </c>
      <c r="Y1340" s="418">
        <v>1.0107279635258358E-3</v>
      </c>
      <c r="Z1340" s="437">
        <v>3.4606916511665787E-3</v>
      </c>
      <c r="AA1340" s="417">
        <v>1.3929207E-3</v>
      </c>
      <c r="AB1340" s="418">
        <v>2.007159565E-3</v>
      </c>
      <c r="AC1340" s="437">
        <v>7.9020124594188119E-3</v>
      </c>
      <c r="AD1340" s="417">
        <v>3.9563389999999998E-4</v>
      </c>
      <c r="AE1340" s="418">
        <v>3.1608727499999998E-4</v>
      </c>
      <c r="AF1340" s="437">
        <v>1.1402608015092224E-3</v>
      </c>
      <c r="AG1340" s="417">
        <v>2.2642398000000002E-3</v>
      </c>
      <c r="AH1340" s="418">
        <v>1.2896898E-3</v>
      </c>
      <c r="AI1340" s="437">
        <v>1.4709364531758449E-3</v>
      </c>
      <c r="AJ1340" s="417">
        <v>1.0189583E-3</v>
      </c>
      <c r="AK1340" s="418">
        <v>6.5513795499999995E-4</v>
      </c>
      <c r="AL1340" s="437">
        <v>9.1220912251193582E-5</v>
      </c>
      <c r="AM1340" s="417">
        <v>4.3699263000000002E-3</v>
      </c>
      <c r="AN1340" s="418">
        <v>5.6367627250000002E-3</v>
      </c>
      <c r="AO1340" s="437">
        <v>2.4789255033582466E-2</v>
      </c>
      <c r="AP1340" s="417">
        <v>9.3009300000000007E-3</v>
      </c>
      <c r="AQ1340" s="418">
        <v>4.5954595000000003E-3</v>
      </c>
      <c r="AR1340" s="440">
        <v>4.5954595000000003E-3</v>
      </c>
      <c r="AS1340" s="422"/>
      <c r="AT1340" s="423"/>
      <c r="AU1340" s="423"/>
    </row>
    <row r="1341" spans="1:47" x14ac:dyDescent="0.2">
      <c r="A1341" s="231">
        <v>2008</v>
      </c>
      <c r="B1341" s="232">
        <v>17</v>
      </c>
      <c r="C1341" s="417">
        <v>0.89285583000000002</v>
      </c>
      <c r="D1341" s="418">
        <v>0.13411107899999999</v>
      </c>
      <c r="E1341" s="437">
        <v>0.71438973843150755</v>
      </c>
      <c r="F1341" s="417">
        <v>0.11856783999999999</v>
      </c>
      <c r="G1341" s="418">
        <v>8.9737718499999994E-2</v>
      </c>
      <c r="H1341" s="437">
        <v>0.1175665626210434</v>
      </c>
      <c r="I1341" s="417">
        <v>5.1300980000000003E-2</v>
      </c>
      <c r="J1341" s="418">
        <v>0.69991742700000004</v>
      </c>
      <c r="K1341" s="437">
        <v>2.4369433421058675</v>
      </c>
      <c r="L1341" s="420"/>
      <c r="M1341" s="421"/>
      <c r="N1341" s="437">
        <v>6.8058250851609449E-3</v>
      </c>
      <c r="O1341" s="417">
        <v>1.5801579999999999E-2</v>
      </c>
      <c r="P1341" s="418">
        <v>8.9358935E-3</v>
      </c>
      <c r="Q1341" s="437">
        <v>2.1723284500434689E-2</v>
      </c>
      <c r="R1341" s="422"/>
      <c r="S1341" s="423"/>
      <c r="T1341" s="437">
        <v>781.0902897385846</v>
      </c>
      <c r="U1341" s="417">
        <v>6.1297467071935155E-4</v>
      </c>
      <c r="V1341" s="418">
        <v>8.5430352921310362E-4</v>
      </c>
      <c r="W1341" s="437">
        <v>0.12670642025490872</v>
      </c>
      <c r="X1341" s="417">
        <v>7.2521479229989872E-4</v>
      </c>
      <c r="Y1341" s="418">
        <v>1.0107279635258358E-3</v>
      </c>
      <c r="Z1341" s="437">
        <v>3.5181046427067778E-3</v>
      </c>
      <c r="AA1341" s="417">
        <v>1.4572653E-3</v>
      </c>
      <c r="AB1341" s="418">
        <v>2.0312358700000002E-3</v>
      </c>
      <c r="AC1341" s="437">
        <v>8.0948905760324565E-3</v>
      </c>
      <c r="AD1341" s="417">
        <v>4.1491530000000002E-4</v>
      </c>
      <c r="AE1341" s="418">
        <v>3.2287546500000001E-4</v>
      </c>
      <c r="AF1341" s="437">
        <v>1.1680933997780072E-3</v>
      </c>
      <c r="AG1341" s="417">
        <v>2.3702263000000001E-3</v>
      </c>
      <c r="AH1341" s="418">
        <v>1.3288809899999999E-3</v>
      </c>
      <c r="AI1341" s="437">
        <v>1.506839987752134E-3</v>
      </c>
      <c r="AJ1341" s="417">
        <v>1.0659918999999999E-3</v>
      </c>
      <c r="AK1341" s="418">
        <v>6.7282099000000003E-4</v>
      </c>
      <c r="AL1341" s="437">
        <v>9.3447374807670226E-5</v>
      </c>
      <c r="AM1341" s="417">
        <v>4.5742706999999999E-3</v>
      </c>
      <c r="AN1341" s="418">
        <v>5.7123382750000002E-3</v>
      </c>
      <c r="AO1341" s="437">
        <v>2.5394326808282623E-2</v>
      </c>
      <c r="AP1341" s="417">
        <v>9.3009300000000007E-3</v>
      </c>
      <c r="AQ1341" s="418">
        <v>4.5954595000000003E-3</v>
      </c>
      <c r="AR1341" s="440">
        <v>4.5954595000000003E-3</v>
      </c>
      <c r="AS1341" s="422"/>
      <c r="AT1341" s="423"/>
      <c r="AU1341" s="423"/>
    </row>
    <row r="1342" spans="1:47" x14ac:dyDescent="0.2">
      <c r="A1342" s="231">
        <v>2008</v>
      </c>
      <c r="B1342" s="232">
        <v>18</v>
      </c>
      <c r="C1342" s="417">
        <v>0.92807994999999999</v>
      </c>
      <c r="D1342" s="418">
        <v>0.13870187249999999</v>
      </c>
      <c r="E1342" s="437">
        <v>0.72201363512162131</v>
      </c>
      <c r="F1342" s="417">
        <v>0.12387121</v>
      </c>
      <c r="G1342" s="418">
        <v>9.1776913000000002E-2</v>
      </c>
      <c r="H1342" s="437">
        <v>0.12047373763368302</v>
      </c>
      <c r="I1342" s="417">
        <v>5.2242370000000003E-2</v>
      </c>
      <c r="J1342" s="418">
        <v>0.70065974050000002</v>
      </c>
      <c r="K1342" s="437">
        <v>2.4523301655749719</v>
      </c>
      <c r="L1342" s="420"/>
      <c r="M1342" s="421"/>
      <c r="N1342" s="437">
        <v>6.8182393368248382E-3</v>
      </c>
      <c r="O1342" s="417">
        <v>1.5801579999999999E-2</v>
      </c>
      <c r="P1342" s="418">
        <v>8.9358935E-3</v>
      </c>
      <c r="Q1342" s="437">
        <v>2.1751862875539079E-2</v>
      </c>
      <c r="R1342" s="422"/>
      <c r="S1342" s="423"/>
      <c r="T1342" s="437">
        <v>782.51553288149387</v>
      </c>
      <c r="U1342" s="417">
        <v>6.1297467071935155E-4</v>
      </c>
      <c r="V1342" s="418">
        <v>8.5430352921310362E-4</v>
      </c>
      <c r="W1342" s="437">
        <v>0.12984018279434956</v>
      </c>
      <c r="X1342" s="417">
        <v>7.2521479229989872E-4</v>
      </c>
      <c r="Y1342" s="418">
        <v>1.0107279635258358E-3</v>
      </c>
      <c r="Z1342" s="437">
        <v>3.5777199538497475E-3</v>
      </c>
      <c r="AA1342" s="417">
        <v>1.5239518E-3</v>
      </c>
      <c r="AB1342" s="418">
        <v>2.0562649300000001E-3</v>
      </c>
      <c r="AC1342" s="437">
        <v>8.2950869177425435E-3</v>
      </c>
      <c r="AD1342" s="417">
        <v>4.3348719999999999E-4</v>
      </c>
      <c r="AE1342" s="418">
        <v>3.3001428000000002E-4</v>
      </c>
      <c r="AF1342" s="437">
        <v>1.1969802924432797E-3</v>
      </c>
      <c r="AG1342" s="417">
        <v>2.4775842999999998E-3</v>
      </c>
      <c r="AH1342" s="418">
        <v>1.36965153E-3</v>
      </c>
      <c r="AI1342" s="437">
        <v>1.544104862028962E-3</v>
      </c>
      <c r="AJ1342" s="417">
        <v>1.115237E-3</v>
      </c>
      <c r="AK1342" s="418">
        <v>6.9112060000000003E-4</v>
      </c>
      <c r="AL1342" s="437">
        <v>9.5758415379577225E-5</v>
      </c>
      <c r="AM1342" s="417">
        <v>4.7814051999999999E-3</v>
      </c>
      <c r="AN1342" s="418">
        <v>5.7911958999999997E-3</v>
      </c>
      <c r="AO1342" s="437">
        <v>2.6022378041561784E-2</v>
      </c>
      <c r="AP1342" s="417">
        <v>9.3009300000000007E-3</v>
      </c>
      <c r="AQ1342" s="418">
        <v>4.5954595000000003E-3</v>
      </c>
      <c r="AR1342" s="440">
        <v>4.5954595000000003E-3</v>
      </c>
      <c r="AS1342" s="422"/>
      <c r="AT1342" s="423"/>
      <c r="AU1342" s="423"/>
    </row>
    <row r="1343" spans="1:47" x14ac:dyDescent="0.2">
      <c r="A1343" s="231">
        <v>2008</v>
      </c>
      <c r="B1343" s="232">
        <v>19</v>
      </c>
      <c r="C1343" s="417">
        <v>0.96447596999999996</v>
      </c>
      <c r="D1343" s="418">
        <v>0.14357223450000001</v>
      </c>
      <c r="E1343" s="437">
        <v>0.72867488103046529</v>
      </c>
      <c r="F1343" s="417">
        <v>0.12932479</v>
      </c>
      <c r="G1343" s="418">
        <v>9.3918256000000006E-2</v>
      </c>
      <c r="H1343" s="437">
        <v>0.12339582564811143</v>
      </c>
      <c r="I1343" s="417">
        <v>5.3039910000000003E-2</v>
      </c>
      <c r="J1343" s="418">
        <v>0.70135802250000001</v>
      </c>
      <c r="K1343" s="437">
        <v>2.4656694420091938</v>
      </c>
      <c r="L1343" s="420"/>
      <c r="M1343" s="421"/>
      <c r="N1343" s="437">
        <v>6.8282843916937985E-3</v>
      </c>
      <c r="O1343" s="417">
        <v>1.5801579999999999E-2</v>
      </c>
      <c r="P1343" s="418">
        <v>8.9358935E-3</v>
      </c>
      <c r="Q1343" s="437">
        <v>2.1780901094876244E-2</v>
      </c>
      <c r="R1343" s="422"/>
      <c r="S1343" s="423"/>
      <c r="T1343" s="437">
        <v>783.66867732003243</v>
      </c>
      <c r="U1343" s="417">
        <v>6.1297467071935155E-4</v>
      </c>
      <c r="V1343" s="418">
        <v>8.5430352921310362E-4</v>
      </c>
      <c r="W1343" s="437">
        <v>0.13298917552019568</v>
      </c>
      <c r="X1343" s="417">
        <v>7.2521479229989872E-4</v>
      </c>
      <c r="Y1343" s="418">
        <v>1.0107279635258358E-3</v>
      </c>
      <c r="Z1343" s="437">
        <v>3.6381633477240551E-3</v>
      </c>
      <c r="AA1343" s="417">
        <v>1.5910352E-3</v>
      </c>
      <c r="AB1343" s="418">
        <v>2.0826192549999998E-3</v>
      </c>
      <c r="AC1343" s="437">
        <v>8.49624740373656E-3</v>
      </c>
      <c r="AD1343" s="417">
        <v>4.5279819999999998E-4</v>
      </c>
      <c r="AE1343" s="418">
        <v>3.3743796000000001E-4</v>
      </c>
      <c r="AF1343" s="437">
        <v>1.2260119385801669E-3</v>
      </c>
      <c r="AG1343" s="417">
        <v>2.5866514999999999E-3</v>
      </c>
      <c r="AH1343" s="418">
        <v>1.4125190399999999E-3</v>
      </c>
      <c r="AI1343" s="437">
        <v>1.5815538150284758E-3</v>
      </c>
      <c r="AJ1343" s="417">
        <v>1.1641696E-3</v>
      </c>
      <c r="AK1343" s="418">
        <v>7.1051015499999995E-4</v>
      </c>
      <c r="AL1343" s="437">
        <v>9.8080753463754424E-5</v>
      </c>
      <c r="AM1343" s="417">
        <v>4.9920219E-3</v>
      </c>
      <c r="AN1343" s="418">
        <v>5.8737621099999998E-3</v>
      </c>
      <c r="AO1343" s="437">
        <v>2.6653446404604056E-2</v>
      </c>
      <c r="AP1343" s="417">
        <v>9.3009300000000007E-3</v>
      </c>
      <c r="AQ1343" s="418">
        <v>4.5954595000000003E-3</v>
      </c>
      <c r="AR1343" s="440">
        <v>4.5954595000000003E-3</v>
      </c>
      <c r="AS1343" s="422"/>
      <c r="AT1343" s="423"/>
      <c r="AU1343" s="423"/>
    </row>
    <row r="1344" spans="1:47" x14ac:dyDescent="0.2">
      <c r="A1344" s="231">
        <v>2008</v>
      </c>
      <c r="B1344" s="232">
        <v>20</v>
      </c>
      <c r="C1344" s="417">
        <v>1.0021699900000001</v>
      </c>
      <c r="D1344" s="418">
        <v>0.14878323299999999</v>
      </c>
      <c r="E1344" s="437">
        <v>0.73635729724646748</v>
      </c>
      <c r="F1344" s="417">
        <v>0.13496486999999999</v>
      </c>
      <c r="G1344" s="418">
        <v>9.6179300499999995E-2</v>
      </c>
      <c r="H1344" s="437">
        <v>0.12632572394091418</v>
      </c>
      <c r="I1344" s="417">
        <v>5.381847E-2</v>
      </c>
      <c r="J1344" s="418">
        <v>0.70202077200000002</v>
      </c>
      <c r="K1344" s="437">
        <v>2.4811913663487601</v>
      </c>
      <c r="L1344" s="420"/>
      <c r="M1344" s="421"/>
      <c r="N1344" s="437">
        <v>6.8408080004713099E-3</v>
      </c>
      <c r="O1344" s="417">
        <v>1.5801579999999999E-2</v>
      </c>
      <c r="P1344" s="418">
        <v>8.9358935E-3</v>
      </c>
      <c r="Q1344" s="437">
        <v>2.1809720161516763E-2</v>
      </c>
      <c r="R1344" s="422"/>
      <c r="S1344" s="423"/>
      <c r="T1344" s="437">
        <v>785.10680361820346</v>
      </c>
      <c r="U1344" s="417">
        <v>6.1297467071935155E-4</v>
      </c>
      <c r="V1344" s="418">
        <v>8.5430352921310362E-4</v>
      </c>
      <c r="W1344" s="437">
        <v>0.13614648558938552</v>
      </c>
      <c r="X1344" s="417">
        <v>7.2521479229989872E-4</v>
      </c>
      <c r="Y1344" s="418">
        <v>1.0107279635258358E-3</v>
      </c>
      <c r="Z1344" s="437">
        <v>3.6982285123854574E-3</v>
      </c>
      <c r="AA1344" s="417">
        <v>1.6601185000000001E-3</v>
      </c>
      <c r="AB1344" s="418">
        <v>2.110400365E-3</v>
      </c>
      <c r="AC1344" s="437">
        <v>8.6979810238622876E-3</v>
      </c>
      <c r="AD1344" s="417">
        <v>4.7223959999999999E-4</v>
      </c>
      <c r="AE1344" s="418">
        <v>3.4543760999999998E-4</v>
      </c>
      <c r="AF1344" s="437">
        <v>1.2551199499687307E-3</v>
      </c>
      <c r="AG1344" s="417">
        <v>2.6979598E-3</v>
      </c>
      <c r="AH1344" s="418">
        <v>1.4576132849999999E-3</v>
      </c>
      <c r="AI1344" s="437">
        <v>1.6191055953222568E-3</v>
      </c>
      <c r="AJ1344" s="417">
        <v>1.2138114999999999E-3</v>
      </c>
      <c r="AK1344" s="418">
        <v>7.3073717500000003E-4</v>
      </c>
      <c r="AL1344" s="437">
        <v>1.0040955257645178E-4</v>
      </c>
      <c r="AM1344" s="417">
        <v>5.2077445999999996E-3</v>
      </c>
      <c r="AN1344" s="418">
        <v>5.9608089249999999E-3</v>
      </c>
      <c r="AO1344" s="437">
        <v>2.7286321344975578E-2</v>
      </c>
      <c r="AP1344" s="417">
        <v>9.3009300000000007E-3</v>
      </c>
      <c r="AQ1344" s="418">
        <v>4.5954595000000003E-3</v>
      </c>
      <c r="AR1344" s="440">
        <v>4.5954595000000003E-3</v>
      </c>
      <c r="AS1344" s="422"/>
      <c r="AT1344" s="423"/>
      <c r="AU1344" s="423"/>
    </row>
    <row r="1345" spans="1:47" x14ac:dyDescent="0.2">
      <c r="A1345" s="231">
        <v>2008</v>
      </c>
      <c r="B1345" s="232">
        <v>21</v>
      </c>
      <c r="C1345" s="417">
        <v>1.0411746099999999</v>
      </c>
      <c r="D1345" s="418">
        <v>0.15434684400000001</v>
      </c>
      <c r="E1345" s="437">
        <v>0.74381436382510147</v>
      </c>
      <c r="F1345" s="417">
        <v>0.14059234000000001</v>
      </c>
      <c r="G1345" s="418">
        <v>9.8564339500000001E-2</v>
      </c>
      <c r="H1345" s="437">
        <v>0.12917012381754436</v>
      </c>
      <c r="I1345" s="417">
        <v>5.4613040000000002E-2</v>
      </c>
      <c r="J1345" s="418">
        <v>0.70263902450000004</v>
      </c>
      <c r="K1345" s="437">
        <v>2.4962571487211807</v>
      </c>
      <c r="L1345" s="420"/>
      <c r="M1345" s="421"/>
      <c r="N1345" s="437">
        <v>6.8529505880122032E-3</v>
      </c>
      <c r="O1345" s="417">
        <v>1.5801579999999999E-2</v>
      </c>
      <c r="P1345" s="418">
        <v>8.9358935E-3</v>
      </c>
      <c r="Q1345" s="437">
        <v>2.1837766095688899E-2</v>
      </c>
      <c r="R1345" s="422"/>
      <c r="S1345" s="423"/>
      <c r="T1345" s="437">
        <v>786.501200145844</v>
      </c>
      <c r="U1345" s="417">
        <v>6.1297467071935155E-4</v>
      </c>
      <c r="V1345" s="418">
        <v>8.5430352921310362E-4</v>
      </c>
      <c r="W1345" s="437">
        <v>0.13921201025648891</v>
      </c>
      <c r="X1345" s="417">
        <v>7.2521479229989872E-4</v>
      </c>
      <c r="Y1345" s="418">
        <v>1.0107279635258358E-3</v>
      </c>
      <c r="Z1345" s="437">
        <v>3.756540149985116E-3</v>
      </c>
      <c r="AA1345" s="417">
        <v>1.7294429E-3</v>
      </c>
      <c r="AB1345" s="418">
        <v>2.139763825E-3</v>
      </c>
      <c r="AC1345" s="437">
        <v>8.8938308773857389E-3</v>
      </c>
      <c r="AD1345" s="417">
        <v>4.9155049999999995E-4</v>
      </c>
      <c r="AE1345" s="418">
        <v>3.5378855999999999E-4</v>
      </c>
      <c r="AF1345" s="437">
        <v>1.2833830512775648E-3</v>
      </c>
      <c r="AG1345" s="417">
        <v>2.8125047000000002E-3</v>
      </c>
      <c r="AH1345" s="418">
        <v>1.5052267049999999E-3</v>
      </c>
      <c r="AI1345" s="437">
        <v>1.6555605750870222E-3</v>
      </c>
      <c r="AJ1345" s="417">
        <v>1.2657954E-3</v>
      </c>
      <c r="AK1345" s="418">
        <v>7.5206926E-4</v>
      </c>
      <c r="AL1345" s="437">
        <v>1.0267046882374554E-4</v>
      </c>
      <c r="AM1345" s="417">
        <v>5.4275777000000001E-3</v>
      </c>
      <c r="AN1345" s="418">
        <v>6.0527365450000004E-3</v>
      </c>
      <c r="AO1345" s="437">
        <v>2.7900705886535846E-2</v>
      </c>
      <c r="AP1345" s="417">
        <v>9.3009300000000007E-3</v>
      </c>
      <c r="AQ1345" s="418">
        <v>4.5954595000000003E-3</v>
      </c>
      <c r="AR1345" s="440">
        <v>4.5954595000000003E-3</v>
      </c>
      <c r="AS1345" s="422"/>
      <c r="AT1345" s="423"/>
      <c r="AU1345" s="423"/>
    </row>
    <row r="1346" spans="1:47" x14ac:dyDescent="0.2">
      <c r="A1346" s="231">
        <v>2008</v>
      </c>
      <c r="B1346" s="232">
        <v>22</v>
      </c>
      <c r="C1346" s="417">
        <v>1.0817430299999999</v>
      </c>
      <c r="D1346" s="418">
        <v>0.1603316685</v>
      </c>
      <c r="E1346" s="437">
        <v>0.7507996771244192</v>
      </c>
      <c r="F1346" s="417">
        <v>0.14645653</v>
      </c>
      <c r="G1346" s="418">
        <v>0.1010815945</v>
      </c>
      <c r="H1346" s="437">
        <v>0.13183375774734302</v>
      </c>
      <c r="I1346" s="417">
        <v>5.5357379999999998E-2</v>
      </c>
      <c r="J1346" s="418">
        <v>0.70327006349999999</v>
      </c>
      <c r="K1346" s="437">
        <v>2.5103633639985152</v>
      </c>
      <c r="L1346" s="420"/>
      <c r="M1346" s="421"/>
      <c r="N1346" s="437">
        <v>6.8643378437086809E-3</v>
      </c>
      <c r="O1346" s="417">
        <v>1.5801579999999999E-2</v>
      </c>
      <c r="P1346" s="418">
        <v>8.9358935E-3</v>
      </c>
      <c r="Q1346" s="437">
        <v>2.1863991602615276E-2</v>
      </c>
      <c r="R1346" s="422"/>
      <c r="S1346" s="423"/>
      <c r="T1346" s="437">
        <v>787.80669109941357</v>
      </c>
      <c r="U1346" s="417">
        <v>6.1297467071935155E-4</v>
      </c>
      <c r="V1346" s="418">
        <v>8.5430352921310362E-4</v>
      </c>
      <c r="W1346" s="437">
        <v>0.14208300635040053</v>
      </c>
      <c r="X1346" s="417">
        <v>7.2521479229989872E-4</v>
      </c>
      <c r="Y1346" s="418">
        <v>1.0107279635258358E-3</v>
      </c>
      <c r="Z1346" s="437">
        <v>3.8111362084226989E-3</v>
      </c>
      <c r="AA1346" s="417">
        <v>1.8016071E-3</v>
      </c>
      <c r="AB1346" s="418">
        <v>2.1707425449999998E-3</v>
      </c>
      <c r="AC1346" s="437">
        <v>9.0772393696556923E-3</v>
      </c>
      <c r="AD1346" s="417">
        <v>5.1270120000000002E-4</v>
      </c>
      <c r="AE1346" s="418">
        <v>3.6257437500000002E-4</v>
      </c>
      <c r="AF1346" s="437">
        <v>1.3098473171250019E-3</v>
      </c>
      <c r="AG1346" s="417">
        <v>2.9287633000000001E-3</v>
      </c>
      <c r="AH1346" s="418">
        <v>1.5557149199999999E-3</v>
      </c>
      <c r="AI1346" s="437">
        <v>1.6897012772351297E-3</v>
      </c>
      <c r="AJ1346" s="417">
        <v>1.3176784E-3</v>
      </c>
      <c r="AK1346" s="418">
        <v>7.7485772500000003E-4</v>
      </c>
      <c r="AL1346" s="437">
        <v>1.0478777425358587E-4</v>
      </c>
      <c r="AM1346" s="417">
        <v>5.6528589000000001E-3</v>
      </c>
      <c r="AN1346" s="418">
        <v>6.1501719550000004E-3</v>
      </c>
      <c r="AO1346" s="437">
        <v>2.8476061192120393E-2</v>
      </c>
      <c r="AP1346" s="417">
        <v>9.3009300000000007E-3</v>
      </c>
      <c r="AQ1346" s="418">
        <v>4.5954595000000003E-3</v>
      </c>
      <c r="AR1346" s="440">
        <v>4.5954595000000003E-3</v>
      </c>
      <c r="AS1346" s="422"/>
      <c r="AT1346" s="423"/>
      <c r="AU1346" s="423"/>
    </row>
    <row r="1347" spans="1:47" x14ac:dyDescent="0.2">
      <c r="A1347" s="231">
        <v>2008</v>
      </c>
      <c r="B1347" s="232">
        <v>23</v>
      </c>
      <c r="C1347" s="417">
        <v>1.1236722699999999</v>
      </c>
      <c r="D1347" s="418">
        <v>0.16672788899999999</v>
      </c>
      <c r="E1347" s="437">
        <v>0.75707005907833613</v>
      </c>
      <c r="F1347" s="417">
        <v>0.15245789000000001</v>
      </c>
      <c r="G1347" s="418">
        <v>0.10377101800000001</v>
      </c>
      <c r="H1347" s="437">
        <v>0.13422630607779218</v>
      </c>
      <c r="I1347" s="417">
        <v>5.6204690000000002E-2</v>
      </c>
      <c r="J1347" s="418">
        <v>0.70383512699999995</v>
      </c>
      <c r="K1347" s="437">
        <v>2.5230500538876388</v>
      </c>
      <c r="L1347" s="420"/>
      <c r="M1347" s="421"/>
      <c r="N1347" s="437">
        <v>6.8745344264620504E-3</v>
      </c>
      <c r="O1347" s="417">
        <v>1.5801579999999999E-2</v>
      </c>
      <c r="P1347" s="418">
        <v>8.9358935E-3</v>
      </c>
      <c r="Q1347" s="437">
        <v>2.188750781695253E-2</v>
      </c>
      <c r="R1347" s="422"/>
      <c r="S1347" s="423"/>
      <c r="T1347" s="437">
        <v>788.97549391747953</v>
      </c>
      <c r="U1347" s="417">
        <v>6.1297467071935155E-4</v>
      </c>
      <c r="V1347" s="418">
        <v>8.5430352921310362E-4</v>
      </c>
      <c r="W1347" s="437">
        <v>0.14466147522466319</v>
      </c>
      <c r="X1347" s="417">
        <v>7.2521479229989872E-4</v>
      </c>
      <c r="Y1347" s="418">
        <v>1.0107279635258358E-3</v>
      </c>
      <c r="Z1347" s="437">
        <v>3.8601637591579308E-3</v>
      </c>
      <c r="AA1347" s="417">
        <v>1.8756407000000001E-3</v>
      </c>
      <c r="AB1347" s="418">
        <v>2.2037029750000001E-3</v>
      </c>
      <c r="AC1347" s="437">
        <v>9.2419855726973508E-3</v>
      </c>
      <c r="AD1347" s="417">
        <v>5.3385189999999999E-4</v>
      </c>
      <c r="AE1347" s="418">
        <v>3.7196017500000002E-4</v>
      </c>
      <c r="AF1347" s="437">
        <v>1.3336190158163923E-3</v>
      </c>
      <c r="AG1347" s="417">
        <v>3.0494187000000002E-3</v>
      </c>
      <c r="AH1347" s="418">
        <v>1.609341225E-3</v>
      </c>
      <c r="AI1347" s="437">
        <v>1.7203695914427047E-3</v>
      </c>
      <c r="AJ1347" s="417">
        <v>1.3725317E-3</v>
      </c>
      <c r="AK1347" s="418">
        <v>7.9903680999999995E-4</v>
      </c>
      <c r="AL1347" s="437">
        <v>1.0668950350555978E-4</v>
      </c>
      <c r="AM1347" s="417">
        <v>5.8843810999999998E-3</v>
      </c>
      <c r="AN1347" s="418">
        <v>6.2537702500000004E-3</v>
      </c>
      <c r="AO1347" s="437">
        <v>2.8992871354230988E-2</v>
      </c>
      <c r="AP1347" s="417">
        <v>9.3009300000000007E-3</v>
      </c>
      <c r="AQ1347" s="418">
        <v>4.5954595000000003E-3</v>
      </c>
      <c r="AR1347" s="440">
        <v>4.5954595000000003E-3</v>
      </c>
      <c r="AS1347" s="422"/>
      <c r="AT1347" s="423"/>
      <c r="AU1347" s="423"/>
    </row>
    <row r="1348" spans="1:47" x14ac:dyDescent="0.2">
      <c r="A1348" s="231">
        <v>2008</v>
      </c>
      <c r="B1348" s="232">
        <v>24</v>
      </c>
      <c r="C1348" s="417">
        <v>1.1673834999999999</v>
      </c>
      <c r="D1348" s="418">
        <v>0.17362974749999999</v>
      </c>
      <c r="E1348" s="437">
        <v>0.76223379137235014</v>
      </c>
      <c r="F1348" s="417">
        <v>0.15865626999999999</v>
      </c>
      <c r="G1348" s="418">
        <v>0.106625884</v>
      </c>
      <c r="H1348" s="437">
        <v>0.13619564214445481</v>
      </c>
      <c r="I1348" s="417">
        <v>5.6899249999999998E-2</v>
      </c>
      <c r="J1348" s="418">
        <v>0.70439868400000005</v>
      </c>
      <c r="K1348" s="437">
        <v>2.5334789679110217</v>
      </c>
      <c r="L1348" s="420"/>
      <c r="M1348" s="421"/>
      <c r="N1348" s="437">
        <v>6.8829305406716878E-3</v>
      </c>
      <c r="O1348" s="417">
        <v>1.5801579999999999E-2</v>
      </c>
      <c r="P1348" s="418">
        <v>8.9358935E-3</v>
      </c>
      <c r="Q1348" s="437">
        <v>2.1906885604339104E-2</v>
      </c>
      <c r="R1348" s="422"/>
      <c r="S1348" s="423"/>
      <c r="T1348" s="437">
        <v>789.94091904840548</v>
      </c>
      <c r="U1348" s="417">
        <v>6.1297467071935155E-4</v>
      </c>
      <c r="V1348" s="418">
        <v>8.5430352921310362E-4</v>
      </c>
      <c r="W1348" s="437">
        <v>0.14678389269147696</v>
      </c>
      <c r="X1348" s="417">
        <v>7.2521479229989872E-4</v>
      </c>
      <c r="Y1348" s="418">
        <v>1.0107279635258358E-3</v>
      </c>
      <c r="Z1348" s="437">
        <v>3.900531594129418E-3</v>
      </c>
      <c r="AA1348" s="417">
        <v>1.9509155000000001E-3</v>
      </c>
      <c r="AB1348" s="418">
        <v>2.2390002100000001E-3</v>
      </c>
      <c r="AC1348" s="437">
        <v>9.3775720039895143E-3</v>
      </c>
      <c r="AD1348" s="417">
        <v>5.5553449999999995E-4</v>
      </c>
      <c r="AE1348" s="418">
        <v>3.8200107000000002E-4</v>
      </c>
      <c r="AF1348" s="437">
        <v>1.3531838683203447E-3</v>
      </c>
      <c r="AG1348" s="417">
        <v>3.172813E-3</v>
      </c>
      <c r="AH1348" s="418">
        <v>1.666710075E-3</v>
      </c>
      <c r="AI1348" s="437">
        <v>1.7456088490193295E-3</v>
      </c>
      <c r="AJ1348" s="417">
        <v>1.4272841000000001E-3</v>
      </c>
      <c r="AK1348" s="418">
        <v>8.2484184999999995E-4</v>
      </c>
      <c r="AL1348" s="437">
        <v>1.082548580111056E-4</v>
      </c>
      <c r="AM1348" s="417">
        <v>6.1233514000000001E-3</v>
      </c>
      <c r="AN1348" s="418">
        <v>6.3642491950000003E-3</v>
      </c>
      <c r="AO1348" s="437">
        <v>2.9418213302144419E-2</v>
      </c>
      <c r="AP1348" s="417">
        <v>9.3009300000000007E-3</v>
      </c>
      <c r="AQ1348" s="418">
        <v>4.5954595000000003E-3</v>
      </c>
      <c r="AR1348" s="440">
        <v>4.5954595000000003E-3</v>
      </c>
      <c r="AS1348" s="422"/>
      <c r="AT1348" s="423"/>
      <c r="AU1348" s="423"/>
    </row>
    <row r="1349" spans="1:47" x14ac:dyDescent="0.2">
      <c r="A1349" s="231">
        <v>2008</v>
      </c>
      <c r="B1349" s="232">
        <v>25</v>
      </c>
      <c r="C1349" s="417">
        <v>1.2126846200000001</v>
      </c>
      <c r="D1349" s="418">
        <v>0.18104832900000001</v>
      </c>
      <c r="E1349" s="437">
        <v>0.76605368446792255</v>
      </c>
      <c r="F1349" s="417">
        <v>0.16501035999999999</v>
      </c>
      <c r="G1349" s="418">
        <v>0.10967885500000001</v>
      </c>
      <c r="H1349" s="437">
        <v>0.13765277510955162</v>
      </c>
      <c r="I1349" s="417">
        <v>5.7630540000000001E-2</v>
      </c>
      <c r="J1349" s="418">
        <v>0.70492316399999999</v>
      </c>
      <c r="K1349" s="437">
        <v>2.5411964230382589</v>
      </c>
      <c r="L1349" s="420"/>
      <c r="M1349" s="421"/>
      <c r="N1349" s="437">
        <v>6.8891525029013247E-3</v>
      </c>
      <c r="O1349" s="417">
        <v>1.5801579999999999E-2</v>
      </c>
      <c r="P1349" s="418">
        <v>8.9358935E-3</v>
      </c>
      <c r="Q1349" s="437">
        <v>2.1921194554929257E-2</v>
      </c>
      <c r="R1349" s="422"/>
      <c r="S1349" s="423"/>
      <c r="T1349" s="437">
        <v>790.65487247759484</v>
      </c>
      <c r="U1349" s="417">
        <v>6.1297467071935155E-4</v>
      </c>
      <c r="V1349" s="418">
        <v>8.5430352921310362E-4</v>
      </c>
      <c r="W1349" s="437">
        <v>0.14835435840568853</v>
      </c>
      <c r="X1349" s="417">
        <v>7.2521479229989872E-4</v>
      </c>
      <c r="Y1349" s="418">
        <v>1.0107279635258358E-3</v>
      </c>
      <c r="Z1349" s="437">
        <v>3.9304078155262554E-3</v>
      </c>
      <c r="AA1349" s="417">
        <v>2.0293161999999998E-3</v>
      </c>
      <c r="AB1349" s="418">
        <v>2.2764380499999998E-3</v>
      </c>
      <c r="AC1349" s="437">
        <v>9.477897019496119E-3</v>
      </c>
      <c r="AD1349" s="417">
        <v>5.7768510000000002E-4</v>
      </c>
      <c r="AE1349" s="418">
        <v>3.9264262500000001E-4</v>
      </c>
      <c r="AF1349" s="437">
        <v>1.3676634979681032E-3</v>
      </c>
      <c r="AG1349" s="417">
        <v>3.2998913000000002E-3</v>
      </c>
      <c r="AH1349" s="418">
        <v>1.72777461E-3</v>
      </c>
      <c r="AI1349" s="437">
        <v>1.7642846535295238E-3</v>
      </c>
      <c r="AJ1349" s="417">
        <v>1.4845342000000001E-3</v>
      </c>
      <c r="AK1349" s="418">
        <v>8.5232859999999995E-4</v>
      </c>
      <c r="AL1349" s="437">
        <v>1.0941298340714402E-4</v>
      </c>
      <c r="AM1349" s="417">
        <v>6.3675924000000002E-3</v>
      </c>
      <c r="AN1349" s="418">
        <v>6.4821346299999997E-3</v>
      </c>
      <c r="AO1349" s="437">
        <v>2.973301881144693E-2</v>
      </c>
      <c r="AP1349" s="417">
        <v>9.3009300000000007E-3</v>
      </c>
      <c r="AQ1349" s="418">
        <v>4.5954595000000003E-3</v>
      </c>
      <c r="AR1349" s="440">
        <v>4.5954595000000003E-3</v>
      </c>
      <c r="AS1349" s="422"/>
      <c r="AT1349" s="423"/>
      <c r="AU1349" s="423"/>
    </row>
    <row r="1350" spans="1:47" x14ac:dyDescent="0.2">
      <c r="A1350" s="231">
        <v>2008</v>
      </c>
      <c r="B1350" s="232">
        <v>26</v>
      </c>
      <c r="C1350" s="417">
        <v>1.2126846200000001</v>
      </c>
      <c r="D1350" s="418">
        <v>0.18104832900000001</v>
      </c>
      <c r="E1350" s="437">
        <v>0.76827616921880015</v>
      </c>
      <c r="F1350" s="417">
        <v>0.16501035999999999</v>
      </c>
      <c r="G1350" s="418">
        <v>0.10967885500000001</v>
      </c>
      <c r="H1350" s="437">
        <v>0.13850055839922498</v>
      </c>
      <c r="I1350" s="417">
        <v>5.7630540000000001E-2</v>
      </c>
      <c r="J1350" s="418">
        <v>0.70492316399999999</v>
      </c>
      <c r="K1350" s="437">
        <v>2.5456895746527128</v>
      </c>
      <c r="L1350" s="420"/>
      <c r="M1350" s="421"/>
      <c r="N1350" s="437">
        <v>6.8927801861174897E-3</v>
      </c>
      <c r="O1350" s="417">
        <v>1.5801579999999999E-2</v>
      </c>
      <c r="P1350" s="418">
        <v>8.9358935E-3</v>
      </c>
      <c r="Q1350" s="437">
        <v>2.1929569468385354E-2</v>
      </c>
      <c r="R1350" s="422"/>
      <c r="S1350" s="423"/>
      <c r="T1350" s="437">
        <v>791.0705496001616</v>
      </c>
      <c r="U1350" s="417">
        <v>6.1297467071935155E-4</v>
      </c>
      <c r="V1350" s="418">
        <v>8.5430352921310362E-4</v>
      </c>
      <c r="W1350" s="437">
        <v>0.14926816902804479</v>
      </c>
      <c r="X1350" s="417">
        <v>7.2521479229989872E-4</v>
      </c>
      <c r="Y1350" s="418">
        <v>1.0107279635258358E-3</v>
      </c>
      <c r="Z1350" s="437">
        <v>3.9477844313616948E-3</v>
      </c>
      <c r="AA1350" s="417">
        <v>2.0293161999999998E-3</v>
      </c>
      <c r="AB1350" s="418">
        <v>2.2764380499999998E-3</v>
      </c>
      <c r="AC1350" s="437">
        <v>9.536281248363615E-3</v>
      </c>
      <c r="AD1350" s="417">
        <v>5.7768510000000002E-4</v>
      </c>
      <c r="AE1350" s="418">
        <v>3.9264262500000001E-4</v>
      </c>
      <c r="AF1350" s="437">
        <v>1.376085338011206E-3</v>
      </c>
      <c r="AG1350" s="417">
        <v>3.2998913000000002E-3</v>
      </c>
      <c r="AH1350" s="418">
        <v>1.72777461E-3</v>
      </c>
      <c r="AI1350" s="437">
        <v>1.7751507199148706E-3</v>
      </c>
      <c r="AJ1350" s="417">
        <v>1.4845342000000001E-3</v>
      </c>
      <c r="AK1350" s="418">
        <v>8.5232859999999995E-4</v>
      </c>
      <c r="AL1350" s="437">
        <v>1.1008684378249388E-4</v>
      </c>
      <c r="AM1350" s="417">
        <v>6.3675924000000002E-3</v>
      </c>
      <c r="AN1350" s="418">
        <v>6.4821346299999997E-3</v>
      </c>
      <c r="AO1350" s="437">
        <v>2.9916108817577933E-2</v>
      </c>
      <c r="AP1350" s="417">
        <v>9.3009300000000007E-3</v>
      </c>
      <c r="AQ1350" s="418">
        <v>4.5954595000000003E-3</v>
      </c>
      <c r="AR1350" s="440">
        <v>4.5954595000000003E-3</v>
      </c>
      <c r="AS1350" s="422"/>
      <c r="AT1350" s="423"/>
      <c r="AU1350" s="423"/>
    </row>
    <row r="1351" spans="1:47" x14ac:dyDescent="0.2">
      <c r="A1351" s="231">
        <v>2008</v>
      </c>
      <c r="B1351" s="232">
        <v>27</v>
      </c>
      <c r="C1351" s="417">
        <v>1.2126846200000001</v>
      </c>
      <c r="D1351" s="418">
        <v>0.18104832900000001</v>
      </c>
      <c r="E1351" s="437">
        <v>0.76858917959184603</v>
      </c>
      <c r="F1351" s="417">
        <v>0.16501035999999999</v>
      </c>
      <c r="G1351" s="418">
        <v>0.10967885500000001</v>
      </c>
      <c r="H1351" s="437">
        <v>0.13861948732051679</v>
      </c>
      <c r="I1351" s="417">
        <v>5.7630540000000001E-2</v>
      </c>
      <c r="J1351" s="418">
        <v>0.70492316399999999</v>
      </c>
      <c r="K1351" s="437">
        <v>2.5463192873769751</v>
      </c>
      <c r="L1351" s="420"/>
      <c r="M1351" s="421"/>
      <c r="N1351" s="437">
        <v>6.8932755835654008E-3</v>
      </c>
      <c r="O1351" s="417">
        <v>1.5801579999999999E-2</v>
      </c>
      <c r="P1351" s="418">
        <v>8.9358935E-3</v>
      </c>
      <c r="Q1351" s="437">
        <v>2.193074223853328E-2</v>
      </c>
      <c r="R1351" s="422"/>
      <c r="S1351" s="423"/>
      <c r="T1351" s="437">
        <v>791.12926822164627</v>
      </c>
      <c r="U1351" s="417">
        <v>6.1297467071935155E-4</v>
      </c>
      <c r="V1351" s="418">
        <v>8.5430352921310362E-4</v>
      </c>
      <c r="W1351" s="437">
        <v>0.14939633933832344</v>
      </c>
      <c r="X1351" s="417">
        <v>7.2521479229989872E-4</v>
      </c>
      <c r="Y1351" s="418">
        <v>1.0107279635258358E-3</v>
      </c>
      <c r="Z1351" s="437">
        <v>3.9502252711431148E-3</v>
      </c>
      <c r="AA1351" s="417">
        <v>2.0293161999999998E-3</v>
      </c>
      <c r="AB1351" s="418">
        <v>2.2764380499999998E-3</v>
      </c>
      <c r="AC1351" s="437">
        <v>9.5444610978803711E-3</v>
      </c>
      <c r="AD1351" s="417">
        <v>5.7768510000000002E-4</v>
      </c>
      <c r="AE1351" s="418">
        <v>3.9264262500000001E-4</v>
      </c>
      <c r="AF1351" s="437">
        <v>1.3772684019975317E-3</v>
      </c>
      <c r="AG1351" s="417">
        <v>3.2998913000000002E-3</v>
      </c>
      <c r="AH1351" s="418">
        <v>1.72777461E-3</v>
      </c>
      <c r="AI1351" s="437">
        <v>1.7766765116466641E-3</v>
      </c>
      <c r="AJ1351" s="417">
        <v>1.4845342000000001E-3</v>
      </c>
      <c r="AK1351" s="418">
        <v>8.5232859999999995E-4</v>
      </c>
      <c r="AL1351" s="437">
        <v>1.1018155730579747E-4</v>
      </c>
      <c r="AM1351" s="417">
        <v>6.3675924000000002E-3</v>
      </c>
      <c r="AN1351" s="418">
        <v>6.4821346299999997E-3</v>
      </c>
      <c r="AO1351" s="437">
        <v>2.994183791343584E-2</v>
      </c>
      <c r="AP1351" s="417">
        <v>9.3009300000000007E-3</v>
      </c>
      <c r="AQ1351" s="418">
        <v>4.5954595000000003E-3</v>
      </c>
      <c r="AR1351" s="440">
        <v>4.5954595000000003E-3</v>
      </c>
      <c r="AS1351" s="422"/>
      <c r="AT1351" s="423"/>
      <c r="AU1351" s="423"/>
    </row>
    <row r="1352" spans="1:47" x14ac:dyDescent="0.2">
      <c r="A1352" s="231">
        <v>2008</v>
      </c>
      <c r="B1352" s="232">
        <v>28</v>
      </c>
      <c r="C1352" s="417">
        <v>1.2126846200000001</v>
      </c>
      <c r="D1352" s="418">
        <v>0.18104832900000001</v>
      </c>
      <c r="E1352" s="437">
        <v>0.76847947692584972</v>
      </c>
      <c r="F1352" s="417">
        <v>0.16501035999999999</v>
      </c>
      <c r="G1352" s="418">
        <v>0.10967885500000001</v>
      </c>
      <c r="H1352" s="437">
        <v>0.138578067767748</v>
      </c>
      <c r="I1352" s="417">
        <v>5.7630540000000001E-2</v>
      </c>
      <c r="J1352" s="418">
        <v>0.70492316399999999</v>
      </c>
      <c r="K1352" s="437">
        <v>2.5460977428505713</v>
      </c>
      <c r="L1352" s="420"/>
      <c r="M1352" s="421"/>
      <c r="N1352" s="437">
        <v>6.8931140048234521E-3</v>
      </c>
      <c r="O1352" s="417">
        <v>1.5801579999999999E-2</v>
      </c>
      <c r="P1352" s="418">
        <v>8.9358935E-3</v>
      </c>
      <c r="Q1352" s="437">
        <v>2.1930323371754726E-2</v>
      </c>
      <c r="R1352" s="422"/>
      <c r="S1352" s="423"/>
      <c r="T1352" s="437">
        <v>791.10928628786564</v>
      </c>
      <c r="U1352" s="417">
        <v>6.1297467071935155E-4</v>
      </c>
      <c r="V1352" s="418">
        <v>8.5430352921310362E-4</v>
      </c>
      <c r="W1352" s="437">
        <v>0.149351779659991</v>
      </c>
      <c r="X1352" s="417">
        <v>7.2521479229989872E-4</v>
      </c>
      <c r="Y1352" s="418">
        <v>1.0107279635258358E-3</v>
      </c>
      <c r="Z1352" s="437">
        <v>3.9493739331845678E-3</v>
      </c>
      <c r="AA1352" s="417">
        <v>2.0293161999999998E-3</v>
      </c>
      <c r="AB1352" s="418">
        <v>2.2764380499999998E-3</v>
      </c>
      <c r="AC1352" s="437">
        <v>9.541629769816708E-3</v>
      </c>
      <c r="AD1352" s="417">
        <v>5.7768510000000002E-4</v>
      </c>
      <c r="AE1352" s="418">
        <v>3.9264262500000001E-4</v>
      </c>
      <c r="AF1352" s="437">
        <v>1.3768578226406316E-3</v>
      </c>
      <c r="AG1352" s="417">
        <v>3.2998913000000002E-3</v>
      </c>
      <c r="AH1352" s="418">
        <v>1.72777461E-3</v>
      </c>
      <c r="AI1352" s="437">
        <v>1.7761457278287337E-3</v>
      </c>
      <c r="AJ1352" s="417">
        <v>1.4845342000000001E-3</v>
      </c>
      <c r="AK1352" s="418">
        <v>8.5232859999999995E-4</v>
      </c>
      <c r="AL1352" s="437">
        <v>1.1014860176393603E-4</v>
      </c>
      <c r="AM1352" s="417">
        <v>6.3675924000000002E-3</v>
      </c>
      <c r="AN1352" s="418">
        <v>6.4821346299999997E-3</v>
      </c>
      <c r="AO1352" s="437">
        <v>2.9932835811640589E-2</v>
      </c>
      <c r="AP1352" s="417">
        <v>9.3009300000000007E-3</v>
      </c>
      <c r="AQ1352" s="418">
        <v>4.5954595000000003E-3</v>
      </c>
      <c r="AR1352" s="440">
        <v>4.5954595000000003E-3</v>
      </c>
      <c r="AS1352" s="422"/>
      <c r="AT1352" s="423"/>
      <c r="AU1352" s="423"/>
    </row>
    <row r="1353" spans="1:47" x14ac:dyDescent="0.2">
      <c r="A1353" s="231">
        <v>2008</v>
      </c>
      <c r="B1353" s="232">
        <v>29</v>
      </c>
      <c r="C1353" s="417">
        <v>1.2126846200000001</v>
      </c>
      <c r="D1353" s="418">
        <v>0.18104832900000001</v>
      </c>
      <c r="E1353" s="437">
        <v>0.76840097932429685</v>
      </c>
      <c r="F1353" s="417">
        <v>0.16501035999999999</v>
      </c>
      <c r="G1353" s="418">
        <v>0.10967885500000001</v>
      </c>
      <c r="H1353" s="437">
        <v>0.13854831302447901</v>
      </c>
      <c r="I1353" s="417">
        <v>5.7630540000000001E-2</v>
      </c>
      <c r="J1353" s="418">
        <v>0.70492316399999999</v>
      </c>
      <c r="K1353" s="437">
        <v>2.5459410404693501</v>
      </c>
      <c r="L1353" s="420"/>
      <c r="M1353" s="421"/>
      <c r="N1353" s="437">
        <v>6.892993728504956E-3</v>
      </c>
      <c r="O1353" s="417">
        <v>1.5801579999999999E-2</v>
      </c>
      <c r="P1353" s="418">
        <v>8.9358935E-3</v>
      </c>
      <c r="Q1353" s="437">
        <v>2.1930061842253393E-2</v>
      </c>
      <c r="R1353" s="422"/>
      <c r="S1353" s="423"/>
      <c r="T1353" s="437">
        <v>791.09573942949623</v>
      </c>
      <c r="U1353" s="417">
        <v>6.1297467071935155E-4</v>
      </c>
      <c r="V1353" s="418">
        <v>8.5430352921310362E-4</v>
      </c>
      <c r="W1353" s="437">
        <v>0.1493195778272304</v>
      </c>
      <c r="X1353" s="417">
        <v>7.2521479229989872E-4</v>
      </c>
      <c r="Y1353" s="418">
        <v>1.0107279635258358E-3</v>
      </c>
      <c r="Z1353" s="437">
        <v>3.948759862431722E-3</v>
      </c>
      <c r="AA1353" s="417">
        <v>2.0293161999999998E-3</v>
      </c>
      <c r="AB1353" s="418">
        <v>2.2764380499999998E-3</v>
      </c>
      <c r="AC1353" s="437">
        <v>9.5395599643940936E-3</v>
      </c>
      <c r="AD1353" s="417">
        <v>5.7768510000000002E-4</v>
      </c>
      <c r="AE1353" s="418">
        <v>3.9264262500000001E-4</v>
      </c>
      <c r="AF1353" s="437">
        <v>1.3765594031155167E-3</v>
      </c>
      <c r="AG1353" s="417">
        <v>3.2998913000000002E-3</v>
      </c>
      <c r="AH1353" s="418">
        <v>1.72777461E-3</v>
      </c>
      <c r="AI1353" s="437">
        <v>1.7757612057454988E-3</v>
      </c>
      <c r="AJ1353" s="417">
        <v>1.4845342000000001E-3</v>
      </c>
      <c r="AK1353" s="418">
        <v>8.5232859999999995E-4</v>
      </c>
      <c r="AL1353" s="437">
        <v>1.101248237426664E-4</v>
      </c>
      <c r="AM1353" s="417">
        <v>6.3675924000000002E-3</v>
      </c>
      <c r="AN1353" s="418">
        <v>6.4821346299999997E-3</v>
      </c>
      <c r="AO1353" s="437">
        <v>2.9926420258142832E-2</v>
      </c>
      <c r="AP1353" s="417">
        <v>9.3009300000000007E-3</v>
      </c>
      <c r="AQ1353" s="418">
        <v>4.5954595000000003E-3</v>
      </c>
      <c r="AR1353" s="440">
        <v>4.5954595000000003E-3</v>
      </c>
      <c r="AS1353" s="422"/>
      <c r="AT1353" s="423"/>
      <c r="AU1353" s="423"/>
    </row>
    <row r="1354" spans="1:47" x14ac:dyDescent="0.2">
      <c r="A1354" s="231">
        <v>2008</v>
      </c>
      <c r="B1354" s="232">
        <v>30</v>
      </c>
      <c r="C1354" s="417">
        <v>1.2126846200000001</v>
      </c>
      <c r="D1354" s="418">
        <v>0.18104832900000001</v>
      </c>
      <c r="E1354" s="437">
        <v>0.76835321990025252</v>
      </c>
      <c r="F1354" s="417">
        <v>0.16501035999999999</v>
      </c>
      <c r="G1354" s="418">
        <v>0.10967885500000001</v>
      </c>
      <c r="H1354" s="437">
        <v>0.13853016616128147</v>
      </c>
      <c r="I1354" s="417">
        <v>5.7630540000000001E-2</v>
      </c>
      <c r="J1354" s="418">
        <v>0.70492316399999999</v>
      </c>
      <c r="K1354" s="437">
        <v>2.5458443745637753</v>
      </c>
      <c r="L1354" s="420"/>
      <c r="M1354" s="421"/>
      <c r="N1354" s="437">
        <v>6.8928989952902406E-3</v>
      </c>
      <c r="O1354" s="417">
        <v>1.5801579999999999E-2</v>
      </c>
      <c r="P1354" s="418">
        <v>8.9358935E-3</v>
      </c>
      <c r="Q1354" s="437">
        <v>2.1929846050649019E-2</v>
      </c>
      <c r="R1354" s="422"/>
      <c r="S1354" s="423"/>
      <c r="T1354" s="437">
        <v>791.08533678989477</v>
      </c>
      <c r="U1354" s="417">
        <v>6.1297467071935155E-4</v>
      </c>
      <c r="V1354" s="418">
        <v>8.5430352921310362E-4</v>
      </c>
      <c r="W1354" s="437">
        <v>0.14930007388204292</v>
      </c>
      <c r="X1354" s="417">
        <v>7.2521479229989872E-4</v>
      </c>
      <c r="Y1354" s="418">
        <v>1.0107279635258358E-3</v>
      </c>
      <c r="Z1354" s="437">
        <v>3.948390098750516E-3</v>
      </c>
      <c r="AA1354" s="417">
        <v>2.0293161999999998E-3</v>
      </c>
      <c r="AB1354" s="418">
        <v>2.2764380499999998E-3</v>
      </c>
      <c r="AC1354" s="437">
        <v>9.5383101520847852E-3</v>
      </c>
      <c r="AD1354" s="417">
        <v>5.7768510000000002E-4</v>
      </c>
      <c r="AE1354" s="418">
        <v>3.9264262500000001E-4</v>
      </c>
      <c r="AF1354" s="437">
        <v>1.3763776654916705E-3</v>
      </c>
      <c r="AG1354" s="417">
        <v>3.2998913000000002E-3</v>
      </c>
      <c r="AH1354" s="418">
        <v>1.72777461E-3</v>
      </c>
      <c r="AI1354" s="437">
        <v>1.7755305610460397E-3</v>
      </c>
      <c r="AJ1354" s="417">
        <v>1.4845342000000001E-3</v>
      </c>
      <c r="AK1354" s="418">
        <v>8.5232859999999995E-4</v>
      </c>
      <c r="AL1354" s="437">
        <v>1.1011037361361197E-4</v>
      </c>
      <c r="AM1354" s="417">
        <v>6.3675924000000002E-3</v>
      </c>
      <c r="AN1354" s="418">
        <v>6.4821346299999997E-3</v>
      </c>
      <c r="AO1354" s="437">
        <v>2.9922464058996148E-2</v>
      </c>
      <c r="AP1354" s="417">
        <v>9.3009300000000007E-3</v>
      </c>
      <c r="AQ1354" s="418">
        <v>4.5954595000000003E-3</v>
      </c>
      <c r="AR1354" s="440">
        <v>4.5954595000000003E-3</v>
      </c>
      <c r="AS1354" s="422"/>
      <c r="AT1354" s="423"/>
      <c r="AU1354" s="423"/>
    </row>
    <row r="1355" spans="1:47" x14ac:dyDescent="0.2">
      <c r="A1355" s="231">
        <v>2008</v>
      </c>
      <c r="B1355" s="232">
        <v>31</v>
      </c>
      <c r="C1355" s="417">
        <v>1.2126846200000001</v>
      </c>
      <c r="D1355" s="418">
        <v>0.18104832900000001</v>
      </c>
      <c r="E1355" s="437">
        <v>0.7683315098569844</v>
      </c>
      <c r="F1355" s="417">
        <v>0.16501035999999999</v>
      </c>
      <c r="G1355" s="418">
        <v>0.10967885500000001</v>
      </c>
      <c r="H1355" s="437">
        <v>0.13852141663868842</v>
      </c>
      <c r="I1355" s="417">
        <v>5.7630540000000001E-2</v>
      </c>
      <c r="J1355" s="418">
        <v>0.70492316399999999</v>
      </c>
      <c r="K1355" s="437">
        <v>2.5458031285249789</v>
      </c>
      <c r="L1355" s="420"/>
      <c r="M1355" s="421"/>
      <c r="N1355" s="437">
        <v>6.8928785007559773E-3</v>
      </c>
      <c r="O1355" s="417">
        <v>1.5801579999999999E-2</v>
      </c>
      <c r="P1355" s="418">
        <v>8.9358935E-3</v>
      </c>
      <c r="Q1355" s="437">
        <v>2.1929823690380355E-2</v>
      </c>
      <c r="R1355" s="422"/>
      <c r="S1355" s="423"/>
      <c r="T1355" s="437">
        <v>791.08290502189072</v>
      </c>
      <c r="U1355" s="417">
        <v>6.1297467071935155E-4</v>
      </c>
      <c r="V1355" s="418">
        <v>8.5430352921310362E-4</v>
      </c>
      <c r="W1355" s="437">
        <v>0.14929059732264977</v>
      </c>
      <c r="X1355" s="417">
        <v>7.2521479229989872E-4</v>
      </c>
      <c r="Y1355" s="418">
        <v>1.0107279635258358E-3</v>
      </c>
      <c r="Z1355" s="437">
        <v>3.9482150622919942E-3</v>
      </c>
      <c r="AA1355" s="417">
        <v>2.0293161999999998E-3</v>
      </c>
      <c r="AB1355" s="418">
        <v>2.2764380499999998E-3</v>
      </c>
      <c r="AC1355" s="437">
        <v>9.5377091134009467E-3</v>
      </c>
      <c r="AD1355" s="417">
        <v>5.7768510000000002E-4</v>
      </c>
      <c r="AE1355" s="418">
        <v>3.9264262500000001E-4</v>
      </c>
      <c r="AF1355" s="437">
        <v>1.3762914812402967E-3</v>
      </c>
      <c r="AG1355" s="417">
        <v>3.2998913000000002E-3</v>
      </c>
      <c r="AH1355" s="418">
        <v>1.72777461E-3</v>
      </c>
      <c r="AI1355" s="437">
        <v>1.7754182790780471E-3</v>
      </c>
      <c r="AJ1355" s="417">
        <v>1.4845342000000001E-3</v>
      </c>
      <c r="AK1355" s="418">
        <v>8.5232859999999995E-4</v>
      </c>
      <c r="AL1355" s="437">
        <v>1.1010355223221432E-4</v>
      </c>
      <c r="AM1355" s="417">
        <v>6.3675924000000002E-3</v>
      </c>
      <c r="AN1355" s="418">
        <v>6.4821346299999997E-3</v>
      </c>
      <c r="AO1355" s="437">
        <v>2.9920626786571338E-2</v>
      </c>
      <c r="AP1355" s="417">
        <v>9.3009300000000007E-3</v>
      </c>
      <c r="AQ1355" s="418">
        <v>4.5954595000000003E-3</v>
      </c>
      <c r="AR1355" s="440">
        <v>4.5954595000000003E-3</v>
      </c>
      <c r="AS1355" s="422"/>
      <c r="AT1355" s="423"/>
      <c r="AU1355" s="423"/>
    </row>
    <row r="1356" spans="1:47" x14ac:dyDescent="0.2">
      <c r="A1356" s="231">
        <v>2008</v>
      </c>
      <c r="B1356" s="232">
        <v>32</v>
      </c>
      <c r="C1356" s="417">
        <v>1.2126846200000001</v>
      </c>
      <c r="D1356" s="418">
        <v>0.18104832900000001</v>
      </c>
      <c r="E1356" s="419">
        <v>0.7683315098569844</v>
      </c>
      <c r="F1356" s="417">
        <v>0.16501035999999999</v>
      </c>
      <c r="G1356" s="418">
        <v>0.10967885500000001</v>
      </c>
      <c r="H1356" s="419">
        <v>0.13852141663868842</v>
      </c>
      <c r="I1356" s="417">
        <v>5.7630540000000001E-2</v>
      </c>
      <c r="J1356" s="418">
        <v>0.70492316399999999</v>
      </c>
      <c r="K1356" s="419">
        <v>2.5458031285249789</v>
      </c>
      <c r="L1356" s="420"/>
      <c r="M1356" s="421"/>
      <c r="N1356" s="419">
        <v>6.8928785007559773E-3</v>
      </c>
      <c r="O1356" s="417">
        <v>1.5801579999999999E-2</v>
      </c>
      <c r="P1356" s="418">
        <v>8.9358935E-3</v>
      </c>
      <c r="Q1356" s="419">
        <v>2.1929823690380355E-2</v>
      </c>
      <c r="R1356" s="425"/>
      <c r="S1356" s="426"/>
      <c r="T1356" s="419">
        <v>791.08290502189072</v>
      </c>
      <c r="U1356" s="417">
        <v>6.1297467071935155E-4</v>
      </c>
      <c r="V1356" s="418">
        <v>8.5430352921310362E-4</v>
      </c>
      <c r="W1356" s="419">
        <v>0.14929059732264977</v>
      </c>
      <c r="X1356" s="417">
        <v>7.2521479229989872E-4</v>
      </c>
      <c r="Y1356" s="418">
        <v>1.0107279635258358E-3</v>
      </c>
      <c r="Z1356" s="419">
        <v>3.9482150622919942E-3</v>
      </c>
      <c r="AA1356" s="417">
        <v>2.0293161999999998E-3</v>
      </c>
      <c r="AB1356" s="418">
        <v>2.2764380499999998E-3</v>
      </c>
      <c r="AC1356" s="419">
        <v>9.5377091134009467E-3</v>
      </c>
      <c r="AD1356" s="417">
        <v>5.7768510000000002E-4</v>
      </c>
      <c r="AE1356" s="418">
        <v>3.9264262500000001E-4</v>
      </c>
      <c r="AF1356" s="419">
        <v>1.3762914812402967E-3</v>
      </c>
      <c r="AG1356" s="417">
        <v>3.2998913000000002E-3</v>
      </c>
      <c r="AH1356" s="418">
        <v>1.72777461E-3</v>
      </c>
      <c r="AI1356" s="419">
        <v>1.7754182790780471E-3</v>
      </c>
      <c r="AJ1356" s="417">
        <v>1.4845342000000001E-3</v>
      </c>
      <c r="AK1356" s="418">
        <v>8.5232859999999995E-4</v>
      </c>
      <c r="AL1356" s="419">
        <v>1.1010355223221432E-4</v>
      </c>
      <c r="AM1356" s="417">
        <v>6.3675924000000002E-3</v>
      </c>
      <c r="AN1356" s="418">
        <v>6.4821346299999997E-3</v>
      </c>
      <c r="AO1356" s="419">
        <v>2.9920626786571338E-2</v>
      </c>
      <c r="AP1356" s="417">
        <v>9.3009300000000007E-3</v>
      </c>
      <c r="AQ1356" s="418">
        <v>4.5954595000000003E-3</v>
      </c>
      <c r="AR1356" s="440">
        <v>4.5954595000000003E-3</v>
      </c>
      <c r="AS1356" s="425"/>
      <c r="AT1356" s="426"/>
      <c r="AU1356" s="426"/>
    </row>
    <row r="1357" spans="1:47" x14ac:dyDescent="0.2">
      <c r="A1357" s="231">
        <v>2008</v>
      </c>
      <c r="B1357" s="232">
        <v>33</v>
      </c>
      <c r="C1357" s="417">
        <v>1.2126846200000001</v>
      </c>
      <c r="D1357" s="418">
        <v>0.18104832900000001</v>
      </c>
      <c r="E1357" s="419">
        <v>0.7683315098569844</v>
      </c>
      <c r="F1357" s="417">
        <v>0.16501035999999999</v>
      </c>
      <c r="G1357" s="418">
        <v>0.10967885500000001</v>
      </c>
      <c r="H1357" s="419">
        <v>0.13852141663868842</v>
      </c>
      <c r="I1357" s="417">
        <v>5.7630540000000001E-2</v>
      </c>
      <c r="J1357" s="418">
        <v>0.70492316399999999</v>
      </c>
      <c r="K1357" s="419">
        <v>2.5458031285249789</v>
      </c>
      <c r="L1357" s="420"/>
      <c r="M1357" s="421"/>
      <c r="N1357" s="419">
        <v>6.8928785007559773E-3</v>
      </c>
      <c r="O1357" s="417">
        <v>1.5801579999999999E-2</v>
      </c>
      <c r="P1357" s="418">
        <v>8.9358935E-3</v>
      </c>
      <c r="Q1357" s="419">
        <v>2.1929823690380355E-2</v>
      </c>
      <c r="R1357" s="425"/>
      <c r="S1357" s="426"/>
      <c r="T1357" s="419">
        <v>791.08290502189072</v>
      </c>
      <c r="U1357" s="417">
        <v>6.1297467071935155E-4</v>
      </c>
      <c r="V1357" s="418">
        <v>8.5430352921310362E-4</v>
      </c>
      <c r="W1357" s="419">
        <v>0.14929059732264977</v>
      </c>
      <c r="X1357" s="417">
        <v>7.2521479229989872E-4</v>
      </c>
      <c r="Y1357" s="418">
        <v>1.0107279635258358E-3</v>
      </c>
      <c r="Z1357" s="419">
        <v>3.9482150622919942E-3</v>
      </c>
      <c r="AA1357" s="417">
        <v>2.0293161999999998E-3</v>
      </c>
      <c r="AB1357" s="418">
        <v>2.2764380499999998E-3</v>
      </c>
      <c r="AC1357" s="419">
        <v>9.5377091134009467E-3</v>
      </c>
      <c r="AD1357" s="417">
        <v>5.7768510000000002E-4</v>
      </c>
      <c r="AE1357" s="418">
        <v>3.9264262500000001E-4</v>
      </c>
      <c r="AF1357" s="419">
        <v>1.3762914812402967E-3</v>
      </c>
      <c r="AG1357" s="417">
        <v>3.2998913000000002E-3</v>
      </c>
      <c r="AH1357" s="418">
        <v>1.72777461E-3</v>
      </c>
      <c r="AI1357" s="419">
        <v>1.7754182790780471E-3</v>
      </c>
      <c r="AJ1357" s="417">
        <v>1.4845342000000001E-3</v>
      </c>
      <c r="AK1357" s="418">
        <v>8.5232859999999995E-4</v>
      </c>
      <c r="AL1357" s="419">
        <v>1.1010355223221432E-4</v>
      </c>
      <c r="AM1357" s="417">
        <v>6.3675924000000002E-3</v>
      </c>
      <c r="AN1357" s="418">
        <v>6.4821346299999997E-3</v>
      </c>
      <c r="AO1357" s="419">
        <v>2.9920626786571338E-2</v>
      </c>
      <c r="AP1357" s="417">
        <v>9.3009300000000007E-3</v>
      </c>
      <c r="AQ1357" s="418">
        <v>4.5954595000000003E-3</v>
      </c>
      <c r="AR1357" s="440">
        <v>4.5954595000000003E-3</v>
      </c>
      <c r="AS1357" s="425"/>
      <c r="AT1357" s="426"/>
      <c r="AU1357" s="426"/>
    </row>
    <row r="1358" spans="1:47" x14ac:dyDescent="0.2">
      <c r="A1358" s="231">
        <v>2008</v>
      </c>
      <c r="B1358" s="232">
        <v>34</v>
      </c>
      <c r="C1358" s="417">
        <v>1.2126846200000001</v>
      </c>
      <c r="D1358" s="418">
        <v>0.18104832900000001</v>
      </c>
      <c r="E1358" s="419">
        <v>0.7683315098569844</v>
      </c>
      <c r="F1358" s="417">
        <v>0.16501035999999999</v>
      </c>
      <c r="G1358" s="418">
        <v>0.10967885500000001</v>
      </c>
      <c r="H1358" s="419">
        <v>0.13852141663868842</v>
      </c>
      <c r="I1358" s="417">
        <v>5.7630540000000001E-2</v>
      </c>
      <c r="J1358" s="418">
        <v>0.70492316399999999</v>
      </c>
      <c r="K1358" s="419">
        <v>2.5458031285249789</v>
      </c>
      <c r="L1358" s="420"/>
      <c r="M1358" s="421"/>
      <c r="N1358" s="419">
        <v>6.8928785007559773E-3</v>
      </c>
      <c r="O1358" s="417">
        <v>1.5801579999999999E-2</v>
      </c>
      <c r="P1358" s="418">
        <v>8.9358935E-3</v>
      </c>
      <c r="Q1358" s="419">
        <v>2.1929823690380355E-2</v>
      </c>
      <c r="R1358" s="425"/>
      <c r="S1358" s="426"/>
      <c r="T1358" s="419">
        <v>791.08290502189072</v>
      </c>
      <c r="U1358" s="417">
        <v>6.1297467071935155E-4</v>
      </c>
      <c r="V1358" s="418">
        <v>8.5430352921310362E-4</v>
      </c>
      <c r="W1358" s="419">
        <v>0.14929059732264977</v>
      </c>
      <c r="X1358" s="417">
        <v>7.2521479229989872E-4</v>
      </c>
      <c r="Y1358" s="418">
        <v>1.0107279635258358E-3</v>
      </c>
      <c r="Z1358" s="419">
        <v>3.9482150622919942E-3</v>
      </c>
      <c r="AA1358" s="417">
        <v>2.0293161999999998E-3</v>
      </c>
      <c r="AB1358" s="418">
        <v>2.2764380499999998E-3</v>
      </c>
      <c r="AC1358" s="419">
        <v>9.5377091134009467E-3</v>
      </c>
      <c r="AD1358" s="417">
        <v>5.7768510000000002E-4</v>
      </c>
      <c r="AE1358" s="418">
        <v>3.9264262500000001E-4</v>
      </c>
      <c r="AF1358" s="419">
        <v>1.3762914812402967E-3</v>
      </c>
      <c r="AG1358" s="417">
        <v>3.2998913000000002E-3</v>
      </c>
      <c r="AH1358" s="418">
        <v>1.72777461E-3</v>
      </c>
      <c r="AI1358" s="419">
        <v>1.7754182790780471E-3</v>
      </c>
      <c r="AJ1358" s="417">
        <v>1.4845342000000001E-3</v>
      </c>
      <c r="AK1358" s="418">
        <v>8.5232859999999995E-4</v>
      </c>
      <c r="AL1358" s="419">
        <v>1.1010355223221432E-4</v>
      </c>
      <c r="AM1358" s="417">
        <v>6.3675924000000002E-3</v>
      </c>
      <c r="AN1358" s="418">
        <v>6.4821346299999997E-3</v>
      </c>
      <c r="AO1358" s="419">
        <v>2.9920626786571338E-2</v>
      </c>
      <c r="AP1358" s="417">
        <v>9.3009300000000007E-3</v>
      </c>
      <c r="AQ1358" s="418">
        <v>4.5954595000000003E-3</v>
      </c>
      <c r="AR1358" s="440">
        <v>4.5954595000000003E-3</v>
      </c>
      <c r="AS1358" s="425"/>
      <c r="AT1358" s="426"/>
      <c r="AU1358" s="426"/>
    </row>
    <row r="1359" spans="1:47" x14ac:dyDescent="0.2">
      <c r="A1359" s="231">
        <v>2008</v>
      </c>
      <c r="B1359" s="232">
        <v>35</v>
      </c>
      <c r="C1359" s="417">
        <v>1.2126846200000001</v>
      </c>
      <c r="D1359" s="418">
        <v>0.18104832900000001</v>
      </c>
      <c r="E1359" s="419">
        <v>0.7683315098569844</v>
      </c>
      <c r="F1359" s="417">
        <v>0.16501035999999999</v>
      </c>
      <c r="G1359" s="418">
        <v>0.10967885500000001</v>
      </c>
      <c r="H1359" s="419">
        <v>0.13852141663868842</v>
      </c>
      <c r="I1359" s="417">
        <v>5.7630540000000001E-2</v>
      </c>
      <c r="J1359" s="418">
        <v>0.70492316399999999</v>
      </c>
      <c r="K1359" s="419">
        <v>2.5458031285249789</v>
      </c>
      <c r="L1359" s="420"/>
      <c r="M1359" s="421"/>
      <c r="N1359" s="419">
        <v>6.8928785007559773E-3</v>
      </c>
      <c r="O1359" s="417">
        <v>1.5801579999999999E-2</v>
      </c>
      <c r="P1359" s="418">
        <v>8.9358935E-3</v>
      </c>
      <c r="Q1359" s="419">
        <v>2.1929823690380355E-2</v>
      </c>
      <c r="R1359" s="425"/>
      <c r="S1359" s="426"/>
      <c r="T1359" s="419">
        <v>791.08290502189072</v>
      </c>
      <c r="U1359" s="417">
        <v>6.1297467071935155E-4</v>
      </c>
      <c r="V1359" s="418">
        <v>8.5430352921310362E-4</v>
      </c>
      <c r="W1359" s="419">
        <v>0.14929059732264977</v>
      </c>
      <c r="X1359" s="417">
        <v>7.2521479229989872E-4</v>
      </c>
      <c r="Y1359" s="418">
        <v>1.0107279635258358E-3</v>
      </c>
      <c r="Z1359" s="419">
        <v>3.9482150622919942E-3</v>
      </c>
      <c r="AA1359" s="417">
        <v>2.0293161999999998E-3</v>
      </c>
      <c r="AB1359" s="418">
        <v>2.2764380499999998E-3</v>
      </c>
      <c r="AC1359" s="419">
        <v>9.5377091134009467E-3</v>
      </c>
      <c r="AD1359" s="417">
        <v>5.7768510000000002E-4</v>
      </c>
      <c r="AE1359" s="418">
        <v>3.9264262500000001E-4</v>
      </c>
      <c r="AF1359" s="419">
        <v>1.3762914812402967E-3</v>
      </c>
      <c r="AG1359" s="417">
        <v>3.2998913000000002E-3</v>
      </c>
      <c r="AH1359" s="418">
        <v>1.72777461E-3</v>
      </c>
      <c r="AI1359" s="419">
        <v>1.7754182790780471E-3</v>
      </c>
      <c r="AJ1359" s="417">
        <v>1.4845342000000001E-3</v>
      </c>
      <c r="AK1359" s="418">
        <v>8.5232859999999995E-4</v>
      </c>
      <c r="AL1359" s="419">
        <v>1.1010355223221432E-4</v>
      </c>
      <c r="AM1359" s="417">
        <v>6.3675924000000002E-3</v>
      </c>
      <c r="AN1359" s="418">
        <v>6.4821346299999997E-3</v>
      </c>
      <c r="AO1359" s="419">
        <v>2.9920626786571338E-2</v>
      </c>
      <c r="AP1359" s="417">
        <v>9.3009300000000007E-3</v>
      </c>
      <c r="AQ1359" s="418">
        <v>4.5954595000000003E-3</v>
      </c>
      <c r="AR1359" s="440">
        <v>4.5954595000000003E-3</v>
      </c>
      <c r="AS1359" s="425"/>
      <c r="AT1359" s="426"/>
      <c r="AU1359" s="426"/>
    </row>
    <row r="1360" spans="1:47" x14ac:dyDescent="0.2">
      <c r="A1360" s="231">
        <v>2008</v>
      </c>
      <c r="B1360" s="232">
        <v>36</v>
      </c>
      <c r="C1360" s="417">
        <v>1.2126846200000001</v>
      </c>
      <c r="D1360" s="418">
        <v>0.18104832900000001</v>
      </c>
      <c r="E1360" s="419">
        <v>0.7683315098569844</v>
      </c>
      <c r="F1360" s="417">
        <v>0.16501035999999999</v>
      </c>
      <c r="G1360" s="418">
        <v>0.10967885500000001</v>
      </c>
      <c r="H1360" s="419">
        <v>0.13852141663868842</v>
      </c>
      <c r="I1360" s="417">
        <v>5.7630540000000001E-2</v>
      </c>
      <c r="J1360" s="418">
        <v>0.70492316399999999</v>
      </c>
      <c r="K1360" s="419">
        <v>2.5458031285249789</v>
      </c>
      <c r="L1360" s="420"/>
      <c r="M1360" s="421"/>
      <c r="N1360" s="419">
        <v>6.8928785007559773E-3</v>
      </c>
      <c r="O1360" s="417">
        <v>1.5801579999999999E-2</v>
      </c>
      <c r="P1360" s="418">
        <v>8.9358935E-3</v>
      </c>
      <c r="Q1360" s="419">
        <v>2.1929823690380355E-2</v>
      </c>
      <c r="R1360" s="425"/>
      <c r="S1360" s="426"/>
      <c r="T1360" s="419">
        <v>791.08290502189072</v>
      </c>
      <c r="U1360" s="417">
        <v>6.1297467071935155E-4</v>
      </c>
      <c r="V1360" s="418">
        <v>8.5430352921310362E-4</v>
      </c>
      <c r="W1360" s="419">
        <v>0.14929059732264977</v>
      </c>
      <c r="X1360" s="417">
        <v>7.2521479229989872E-4</v>
      </c>
      <c r="Y1360" s="418">
        <v>1.0107279635258358E-3</v>
      </c>
      <c r="Z1360" s="419">
        <v>3.9482150622919942E-3</v>
      </c>
      <c r="AA1360" s="417">
        <v>2.0293161999999998E-3</v>
      </c>
      <c r="AB1360" s="418">
        <v>2.2764380499999998E-3</v>
      </c>
      <c r="AC1360" s="419">
        <v>9.5377091134009467E-3</v>
      </c>
      <c r="AD1360" s="417">
        <v>5.7768510000000002E-4</v>
      </c>
      <c r="AE1360" s="418">
        <v>3.9264262500000001E-4</v>
      </c>
      <c r="AF1360" s="419">
        <v>1.3762914812402967E-3</v>
      </c>
      <c r="AG1360" s="417">
        <v>3.2998913000000002E-3</v>
      </c>
      <c r="AH1360" s="418">
        <v>1.72777461E-3</v>
      </c>
      <c r="AI1360" s="419">
        <v>1.7754182790780471E-3</v>
      </c>
      <c r="AJ1360" s="417">
        <v>1.4845342000000001E-3</v>
      </c>
      <c r="AK1360" s="418">
        <v>8.5232859999999995E-4</v>
      </c>
      <c r="AL1360" s="419">
        <v>1.1010355223221432E-4</v>
      </c>
      <c r="AM1360" s="417">
        <v>6.3675924000000002E-3</v>
      </c>
      <c r="AN1360" s="418">
        <v>6.4821346299999997E-3</v>
      </c>
      <c r="AO1360" s="419">
        <v>2.9920626786571338E-2</v>
      </c>
      <c r="AP1360" s="417">
        <v>9.3009300000000007E-3</v>
      </c>
      <c r="AQ1360" s="418">
        <v>4.5954595000000003E-3</v>
      </c>
      <c r="AR1360" s="440">
        <v>4.5954595000000003E-3</v>
      </c>
      <c r="AS1360" s="425"/>
      <c r="AT1360" s="426"/>
      <c r="AU1360" s="426"/>
    </row>
    <row r="1361" spans="1:47" x14ac:dyDescent="0.2">
      <c r="A1361" s="231">
        <v>2008</v>
      </c>
      <c r="B1361" s="232">
        <v>37</v>
      </c>
      <c r="C1361" s="417">
        <v>1.2126846200000001</v>
      </c>
      <c r="D1361" s="418">
        <v>0.18104832900000001</v>
      </c>
      <c r="E1361" s="419">
        <v>0.7683315098569844</v>
      </c>
      <c r="F1361" s="417">
        <v>0.16501035999999999</v>
      </c>
      <c r="G1361" s="418">
        <v>0.10967885500000001</v>
      </c>
      <c r="H1361" s="419">
        <v>0.13852141663868842</v>
      </c>
      <c r="I1361" s="417">
        <v>5.7630540000000001E-2</v>
      </c>
      <c r="J1361" s="418">
        <v>0.70492316399999999</v>
      </c>
      <c r="K1361" s="419">
        <v>2.5458031285249789</v>
      </c>
      <c r="L1361" s="420"/>
      <c r="M1361" s="421"/>
      <c r="N1361" s="419">
        <v>6.8928785007559773E-3</v>
      </c>
      <c r="O1361" s="417">
        <v>1.5801579999999999E-2</v>
      </c>
      <c r="P1361" s="418">
        <v>8.9358935E-3</v>
      </c>
      <c r="Q1361" s="419">
        <v>2.1929823690380355E-2</v>
      </c>
      <c r="R1361" s="425"/>
      <c r="S1361" s="426"/>
      <c r="T1361" s="419">
        <v>791.08290502189072</v>
      </c>
      <c r="U1361" s="417">
        <v>6.1297467071935155E-4</v>
      </c>
      <c r="V1361" s="418">
        <v>8.5430352921310362E-4</v>
      </c>
      <c r="W1361" s="419">
        <v>0.14929059732264977</v>
      </c>
      <c r="X1361" s="417">
        <v>7.2521479229989872E-4</v>
      </c>
      <c r="Y1361" s="418">
        <v>1.0107279635258358E-3</v>
      </c>
      <c r="Z1361" s="419">
        <v>3.9482150622919942E-3</v>
      </c>
      <c r="AA1361" s="417">
        <v>2.0293161999999998E-3</v>
      </c>
      <c r="AB1361" s="418">
        <v>2.2764380499999998E-3</v>
      </c>
      <c r="AC1361" s="419">
        <v>9.5377091134009467E-3</v>
      </c>
      <c r="AD1361" s="417">
        <v>5.7768510000000002E-4</v>
      </c>
      <c r="AE1361" s="418">
        <v>3.9264262500000001E-4</v>
      </c>
      <c r="AF1361" s="419">
        <v>1.3762914812402967E-3</v>
      </c>
      <c r="AG1361" s="417">
        <v>3.2998913000000002E-3</v>
      </c>
      <c r="AH1361" s="418">
        <v>1.72777461E-3</v>
      </c>
      <c r="AI1361" s="419">
        <v>1.7754182790780471E-3</v>
      </c>
      <c r="AJ1361" s="417">
        <v>1.4845342000000001E-3</v>
      </c>
      <c r="AK1361" s="418">
        <v>8.5232859999999995E-4</v>
      </c>
      <c r="AL1361" s="419">
        <v>1.1010355223221432E-4</v>
      </c>
      <c r="AM1361" s="417">
        <v>6.3675924000000002E-3</v>
      </c>
      <c r="AN1361" s="418">
        <v>6.4821346299999997E-3</v>
      </c>
      <c r="AO1361" s="419">
        <v>2.9920626786571338E-2</v>
      </c>
      <c r="AP1361" s="417">
        <v>9.3009300000000007E-3</v>
      </c>
      <c r="AQ1361" s="418">
        <v>4.5954595000000003E-3</v>
      </c>
      <c r="AR1361" s="440">
        <v>4.5954595000000003E-3</v>
      </c>
      <c r="AS1361" s="425"/>
      <c r="AT1361" s="426"/>
      <c r="AU1361" s="426"/>
    </row>
    <row r="1362" spans="1:47" x14ac:dyDescent="0.2">
      <c r="A1362" s="231">
        <v>2008</v>
      </c>
      <c r="B1362" s="232">
        <v>38</v>
      </c>
      <c r="C1362" s="417">
        <v>1.2126846200000001</v>
      </c>
      <c r="D1362" s="418">
        <v>0.18104832900000001</v>
      </c>
      <c r="E1362" s="419">
        <v>0.7683315098569844</v>
      </c>
      <c r="F1362" s="417">
        <v>0.16501035999999999</v>
      </c>
      <c r="G1362" s="418">
        <v>0.10967885500000001</v>
      </c>
      <c r="H1362" s="419">
        <v>0.13852141663868842</v>
      </c>
      <c r="I1362" s="417">
        <v>5.7630540000000001E-2</v>
      </c>
      <c r="J1362" s="418">
        <v>0.70492316399999999</v>
      </c>
      <c r="K1362" s="419">
        <v>2.5458031285249789</v>
      </c>
      <c r="L1362" s="420"/>
      <c r="M1362" s="421"/>
      <c r="N1362" s="419">
        <v>6.8928785007559773E-3</v>
      </c>
      <c r="O1362" s="417">
        <v>1.5801579999999999E-2</v>
      </c>
      <c r="P1362" s="418">
        <v>8.9358935E-3</v>
      </c>
      <c r="Q1362" s="419">
        <v>2.1929823690380355E-2</v>
      </c>
      <c r="R1362" s="425"/>
      <c r="S1362" s="426"/>
      <c r="T1362" s="419">
        <v>791.08290502189072</v>
      </c>
      <c r="U1362" s="417">
        <v>6.1297467071935155E-4</v>
      </c>
      <c r="V1362" s="418">
        <v>8.5430352921310362E-4</v>
      </c>
      <c r="W1362" s="419">
        <v>0.14929059732264977</v>
      </c>
      <c r="X1362" s="417">
        <v>7.2521479229989872E-4</v>
      </c>
      <c r="Y1362" s="418">
        <v>1.0107279635258358E-3</v>
      </c>
      <c r="Z1362" s="419">
        <v>3.9482150622919942E-3</v>
      </c>
      <c r="AA1362" s="417">
        <v>2.0293161999999998E-3</v>
      </c>
      <c r="AB1362" s="418">
        <v>2.2764380499999998E-3</v>
      </c>
      <c r="AC1362" s="419">
        <v>9.5377091134009467E-3</v>
      </c>
      <c r="AD1362" s="417">
        <v>5.7768510000000002E-4</v>
      </c>
      <c r="AE1362" s="418">
        <v>3.9264262500000001E-4</v>
      </c>
      <c r="AF1362" s="419">
        <v>1.3762914812402967E-3</v>
      </c>
      <c r="AG1362" s="417">
        <v>3.2998913000000002E-3</v>
      </c>
      <c r="AH1362" s="418">
        <v>1.72777461E-3</v>
      </c>
      <c r="AI1362" s="419">
        <v>1.7754182790780471E-3</v>
      </c>
      <c r="AJ1362" s="417">
        <v>1.4845342000000001E-3</v>
      </c>
      <c r="AK1362" s="418">
        <v>8.5232859999999995E-4</v>
      </c>
      <c r="AL1362" s="419">
        <v>1.1010355223221432E-4</v>
      </c>
      <c r="AM1362" s="417">
        <v>6.3675924000000002E-3</v>
      </c>
      <c r="AN1362" s="418">
        <v>6.4821346299999997E-3</v>
      </c>
      <c r="AO1362" s="419">
        <v>2.9920626786571338E-2</v>
      </c>
      <c r="AP1362" s="417">
        <v>9.3009300000000007E-3</v>
      </c>
      <c r="AQ1362" s="418">
        <v>4.5954595000000003E-3</v>
      </c>
      <c r="AR1362" s="440">
        <v>4.5954595000000003E-3</v>
      </c>
      <c r="AS1362" s="425"/>
      <c r="AT1362" s="426"/>
      <c r="AU1362" s="426"/>
    </row>
    <row r="1363" spans="1:47" x14ac:dyDescent="0.2">
      <c r="A1363" s="231">
        <v>2008</v>
      </c>
      <c r="B1363" s="232">
        <v>39</v>
      </c>
      <c r="C1363" s="417">
        <v>1.2126846200000001</v>
      </c>
      <c r="D1363" s="418">
        <v>0.18104832900000001</v>
      </c>
      <c r="E1363" s="419">
        <v>0.7683315098569844</v>
      </c>
      <c r="F1363" s="417">
        <v>0.16501035999999999</v>
      </c>
      <c r="G1363" s="418">
        <v>0.10967885500000001</v>
      </c>
      <c r="H1363" s="419">
        <v>0.13852141663868842</v>
      </c>
      <c r="I1363" s="417">
        <v>5.7630540000000001E-2</v>
      </c>
      <c r="J1363" s="418">
        <v>0.70492316399999999</v>
      </c>
      <c r="K1363" s="419">
        <v>2.5458031285249789</v>
      </c>
      <c r="L1363" s="420"/>
      <c r="M1363" s="421"/>
      <c r="N1363" s="419">
        <v>6.8928785007559773E-3</v>
      </c>
      <c r="O1363" s="417">
        <v>1.5801579999999999E-2</v>
      </c>
      <c r="P1363" s="418">
        <v>8.9358935E-3</v>
      </c>
      <c r="Q1363" s="419">
        <v>2.1929823690380355E-2</v>
      </c>
      <c r="R1363" s="425"/>
      <c r="S1363" s="426"/>
      <c r="T1363" s="419">
        <v>791.08290502189072</v>
      </c>
      <c r="U1363" s="417">
        <v>6.1297467071935155E-4</v>
      </c>
      <c r="V1363" s="418">
        <v>8.5430352921310362E-4</v>
      </c>
      <c r="W1363" s="419">
        <v>0.14929059732264977</v>
      </c>
      <c r="X1363" s="417">
        <v>7.2521479229989872E-4</v>
      </c>
      <c r="Y1363" s="418">
        <v>1.0107279635258358E-3</v>
      </c>
      <c r="Z1363" s="419">
        <v>3.9482150622919942E-3</v>
      </c>
      <c r="AA1363" s="417">
        <v>2.0293161999999998E-3</v>
      </c>
      <c r="AB1363" s="418">
        <v>2.2764380499999998E-3</v>
      </c>
      <c r="AC1363" s="419">
        <v>9.5377091134009467E-3</v>
      </c>
      <c r="AD1363" s="417">
        <v>5.7768510000000002E-4</v>
      </c>
      <c r="AE1363" s="418">
        <v>3.9264262500000001E-4</v>
      </c>
      <c r="AF1363" s="419">
        <v>1.3762914812402967E-3</v>
      </c>
      <c r="AG1363" s="417">
        <v>3.2998913000000002E-3</v>
      </c>
      <c r="AH1363" s="418">
        <v>1.72777461E-3</v>
      </c>
      <c r="AI1363" s="419">
        <v>1.7754182790780471E-3</v>
      </c>
      <c r="AJ1363" s="417">
        <v>1.4845342000000001E-3</v>
      </c>
      <c r="AK1363" s="418">
        <v>8.5232859999999995E-4</v>
      </c>
      <c r="AL1363" s="419">
        <v>1.1010355223221432E-4</v>
      </c>
      <c r="AM1363" s="417">
        <v>6.3675924000000002E-3</v>
      </c>
      <c r="AN1363" s="418">
        <v>6.4821346299999997E-3</v>
      </c>
      <c r="AO1363" s="419">
        <v>2.9920626786571338E-2</v>
      </c>
      <c r="AP1363" s="417">
        <v>9.3009300000000007E-3</v>
      </c>
      <c r="AQ1363" s="418">
        <v>4.5954595000000003E-3</v>
      </c>
      <c r="AR1363" s="440">
        <v>4.5954595000000003E-3</v>
      </c>
      <c r="AS1363" s="425"/>
      <c r="AT1363" s="426"/>
      <c r="AU1363" s="426"/>
    </row>
    <row r="1364" spans="1:47" ht="13.5" thickBot="1" x14ac:dyDescent="0.25">
      <c r="A1364" s="233">
        <v>2008</v>
      </c>
      <c r="B1364" s="234">
        <v>40</v>
      </c>
      <c r="C1364" s="428">
        <v>1.2126846200000001</v>
      </c>
      <c r="D1364" s="429">
        <v>0.18104832900000001</v>
      </c>
      <c r="E1364" s="430">
        <v>0.7683315098569844</v>
      </c>
      <c r="F1364" s="428">
        <v>0.16501035999999999</v>
      </c>
      <c r="G1364" s="429">
        <v>0.10967885500000001</v>
      </c>
      <c r="H1364" s="430">
        <v>0.13852141663868842</v>
      </c>
      <c r="I1364" s="428">
        <v>5.7630540000000001E-2</v>
      </c>
      <c r="J1364" s="429">
        <v>0.70492316399999999</v>
      </c>
      <c r="K1364" s="430">
        <v>2.5458031285249789</v>
      </c>
      <c r="L1364" s="431"/>
      <c r="M1364" s="432"/>
      <c r="N1364" s="430">
        <v>6.8928785007559773E-3</v>
      </c>
      <c r="O1364" s="428">
        <v>1.5801579999999999E-2</v>
      </c>
      <c r="P1364" s="429">
        <v>8.9358935E-3</v>
      </c>
      <c r="Q1364" s="430">
        <v>2.1929823690380355E-2</v>
      </c>
      <c r="R1364" s="433"/>
      <c r="S1364" s="434"/>
      <c r="T1364" s="430">
        <v>791.08290502189072</v>
      </c>
      <c r="U1364" s="428">
        <v>6.1297467071935155E-4</v>
      </c>
      <c r="V1364" s="429">
        <v>8.5430352921310362E-4</v>
      </c>
      <c r="W1364" s="430">
        <v>0.14929059732264977</v>
      </c>
      <c r="X1364" s="428">
        <v>7.2521479229989872E-4</v>
      </c>
      <c r="Y1364" s="429">
        <v>1.0107279635258358E-3</v>
      </c>
      <c r="Z1364" s="430">
        <v>3.9482150622919942E-3</v>
      </c>
      <c r="AA1364" s="428">
        <v>2.0293161999999998E-3</v>
      </c>
      <c r="AB1364" s="429">
        <v>2.2764380499999998E-3</v>
      </c>
      <c r="AC1364" s="430">
        <v>9.5377091134009467E-3</v>
      </c>
      <c r="AD1364" s="428">
        <v>5.7768510000000002E-4</v>
      </c>
      <c r="AE1364" s="429">
        <v>3.9264262500000001E-4</v>
      </c>
      <c r="AF1364" s="430">
        <v>1.3762914812402967E-3</v>
      </c>
      <c r="AG1364" s="428">
        <v>3.2998913000000002E-3</v>
      </c>
      <c r="AH1364" s="429">
        <v>1.72777461E-3</v>
      </c>
      <c r="AI1364" s="430">
        <v>1.7754182790780471E-3</v>
      </c>
      <c r="AJ1364" s="428">
        <v>1.4845342000000001E-3</v>
      </c>
      <c r="AK1364" s="429">
        <v>8.5232859999999995E-4</v>
      </c>
      <c r="AL1364" s="430">
        <v>1.1010355223221432E-4</v>
      </c>
      <c r="AM1364" s="428">
        <v>6.3675924000000002E-3</v>
      </c>
      <c r="AN1364" s="429">
        <v>6.4821346299999997E-3</v>
      </c>
      <c r="AO1364" s="430">
        <v>2.9920626786571338E-2</v>
      </c>
      <c r="AP1364" s="428">
        <v>9.3009300000000007E-3</v>
      </c>
      <c r="AQ1364" s="429">
        <v>4.5954595000000003E-3</v>
      </c>
      <c r="AR1364" s="441">
        <v>4.5954595000000003E-3</v>
      </c>
      <c r="AS1364" s="433"/>
      <c r="AT1364" s="434"/>
      <c r="AU1364" s="434"/>
    </row>
    <row r="1365" spans="1:47" x14ac:dyDescent="0.2">
      <c r="A1365" s="229">
        <v>2009</v>
      </c>
      <c r="B1365" s="230">
        <v>1</v>
      </c>
      <c r="C1365" s="409">
        <v>0.42234311000000002</v>
      </c>
      <c r="D1365" s="410">
        <v>8.1485626500000005E-2</v>
      </c>
      <c r="E1365" s="436">
        <v>0.36849059050541388</v>
      </c>
      <c r="F1365" s="409">
        <v>2.461926E-2</v>
      </c>
      <c r="G1365" s="410">
        <v>5.9058458500000001E-2</v>
      </c>
      <c r="H1365" s="436">
        <v>6.2528707248895019E-2</v>
      </c>
      <c r="I1365" s="409">
        <v>2.2097450000000001E-2</v>
      </c>
      <c r="J1365" s="410">
        <v>0.67713818999999997</v>
      </c>
      <c r="K1365" s="436">
        <v>2.197988254341861</v>
      </c>
      <c r="L1365" s="412"/>
      <c r="M1365" s="413"/>
      <c r="N1365" s="436">
        <v>6.3994205032779604E-3</v>
      </c>
      <c r="O1365" s="409">
        <v>1.5801579999999999E-2</v>
      </c>
      <c r="P1365" s="410">
        <v>8.9358935E-3</v>
      </c>
      <c r="Q1365" s="436">
        <v>1.3854976609708228E-2</v>
      </c>
      <c r="R1365" s="414"/>
      <c r="S1365" s="415"/>
      <c r="T1365" s="436">
        <v>773.13836036213672</v>
      </c>
      <c r="U1365" s="409">
        <v>6.1297467071935155E-4</v>
      </c>
      <c r="V1365" s="410">
        <v>8.5430352921310362E-4</v>
      </c>
      <c r="W1365" s="436">
        <v>6.7389885209740236E-2</v>
      </c>
      <c r="X1365" s="409">
        <v>7.2521479229989872E-4</v>
      </c>
      <c r="Y1365" s="410">
        <v>1.0107279635258358E-3</v>
      </c>
      <c r="Z1365" s="436">
        <v>2.983807364321979E-3</v>
      </c>
      <c r="AA1365" s="409">
        <v>3.0275099999999997E-4</v>
      </c>
      <c r="AB1365" s="410">
        <v>1.653778945E-3</v>
      </c>
      <c r="AC1365" s="436">
        <v>4.3053264005274306E-3</v>
      </c>
      <c r="AD1365" s="409">
        <v>8.5902999999999994E-5</v>
      </c>
      <c r="AE1365" s="410">
        <v>2.1549402E-4</v>
      </c>
      <c r="AF1365" s="436">
        <v>6.2125943779678286E-4</v>
      </c>
      <c r="AG1365" s="409">
        <v>4.9204309999999998E-4</v>
      </c>
      <c r="AH1365" s="410">
        <v>7.1519198999999995E-4</v>
      </c>
      <c r="AI1365" s="436">
        <v>8.0142414508059361E-4</v>
      </c>
      <c r="AJ1365" s="409">
        <v>2.2189780000000001E-4</v>
      </c>
      <c r="AK1365" s="410">
        <v>3.9663808E-4</v>
      </c>
      <c r="AL1365" s="436">
        <v>4.9700814437817326E-5</v>
      </c>
      <c r="AM1365" s="409">
        <v>9.5053170000000003E-4</v>
      </c>
      <c r="AN1365" s="410">
        <v>4.5279739750000002E-3</v>
      </c>
      <c r="AO1365" s="436">
        <v>1.3506171010581488E-2</v>
      </c>
      <c r="AP1365" s="409">
        <v>9.3009300000000007E-3</v>
      </c>
      <c r="AQ1365" s="410">
        <v>4.5954595000000003E-3</v>
      </c>
      <c r="AR1365" s="439">
        <v>4.5954595000000003E-3</v>
      </c>
      <c r="AS1365" s="414"/>
      <c r="AT1365" s="415"/>
      <c r="AU1365" s="415"/>
    </row>
    <row r="1366" spans="1:47" x14ac:dyDescent="0.2">
      <c r="A1366" s="231">
        <v>2009</v>
      </c>
      <c r="B1366" s="232">
        <v>2</v>
      </c>
      <c r="C1366" s="417">
        <v>0.44560042999999999</v>
      </c>
      <c r="D1366" s="418">
        <v>8.4085630499999994E-2</v>
      </c>
      <c r="E1366" s="437">
        <v>0.3664017340860195</v>
      </c>
      <c r="F1366" s="417">
        <v>2.7929599999999999E-2</v>
      </c>
      <c r="G1366" s="418">
        <v>6.0496460500000002E-2</v>
      </c>
      <c r="H1366" s="437">
        <v>6.1729876719198766E-2</v>
      </c>
      <c r="I1366" s="417">
        <v>2.3023289999999998E-2</v>
      </c>
      <c r="J1366" s="418">
        <v>0.67909319899999998</v>
      </c>
      <c r="K1366" s="437">
        <v>2.19397017852063</v>
      </c>
      <c r="L1366" s="420"/>
      <c r="M1366" s="421"/>
      <c r="N1366" s="437">
        <v>6.3970192828409897E-3</v>
      </c>
      <c r="O1366" s="417">
        <v>1.5801579999999999E-2</v>
      </c>
      <c r="P1366" s="418">
        <v>8.9358935E-3</v>
      </c>
      <c r="Q1366" s="437">
        <v>1.3847496009609847E-2</v>
      </c>
      <c r="R1366" s="422"/>
      <c r="S1366" s="423"/>
      <c r="T1366" s="437">
        <v>772.8481436762354</v>
      </c>
      <c r="U1366" s="417">
        <v>6.1297467071935155E-4</v>
      </c>
      <c r="V1366" s="418">
        <v>8.5430352921310362E-4</v>
      </c>
      <c r="W1366" s="437">
        <v>6.6528968902178201E-2</v>
      </c>
      <c r="X1366" s="417">
        <v>7.2521479229989872E-4</v>
      </c>
      <c r="Y1366" s="418">
        <v>1.0107279635258358E-3</v>
      </c>
      <c r="Z1366" s="437">
        <v>2.9674440068525624E-3</v>
      </c>
      <c r="AA1366" s="417">
        <v>3.4366760000000002E-4</v>
      </c>
      <c r="AB1366" s="418">
        <v>1.671609565E-3</v>
      </c>
      <c r="AC1366" s="437">
        <v>4.2503329328630081E-3</v>
      </c>
      <c r="AD1366" s="417">
        <v>9.8575999999999999E-5</v>
      </c>
      <c r="AE1366" s="418">
        <v>2.2052274000000001E-4</v>
      </c>
      <c r="AF1366" s="437">
        <v>6.1332324371479686E-4</v>
      </c>
      <c r="AG1366" s="417">
        <v>5.591239E-4</v>
      </c>
      <c r="AH1366" s="418">
        <v>7.4422799999999999E-4</v>
      </c>
      <c r="AI1366" s="437">
        <v>7.9118601957152521E-4</v>
      </c>
      <c r="AJ1366" s="417">
        <v>2.515843E-4</v>
      </c>
      <c r="AK1366" s="418">
        <v>4.0970825500000001E-4</v>
      </c>
      <c r="AL1366" s="437">
        <v>4.9065825052100131E-5</v>
      </c>
      <c r="AM1366" s="417">
        <v>1.0783015E-3</v>
      </c>
      <c r="AN1366" s="418">
        <v>4.5838254399999997E-3</v>
      </c>
      <c r="AO1366" s="437">
        <v>1.3333635011494685E-2</v>
      </c>
      <c r="AP1366" s="417">
        <v>9.3009300000000007E-3</v>
      </c>
      <c r="AQ1366" s="418">
        <v>4.5954595000000003E-3</v>
      </c>
      <c r="AR1366" s="440">
        <v>4.5954595000000003E-3</v>
      </c>
      <c r="AS1366" s="422"/>
      <c r="AT1366" s="423"/>
      <c r="AU1366" s="423"/>
    </row>
    <row r="1367" spans="1:47" x14ac:dyDescent="0.2">
      <c r="A1367" s="231">
        <v>2009</v>
      </c>
      <c r="B1367" s="232">
        <v>3</v>
      </c>
      <c r="C1367" s="417">
        <v>0.47315063000000002</v>
      </c>
      <c r="D1367" s="418">
        <v>8.7102684E-2</v>
      </c>
      <c r="E1367" s="437">
        <v>0.36855561204405451</v>
      </c>
      <c r="F1367" s="417">
        <v>3.1719249999999997E-2</v>
      </c>
      <c r="G1367" s="418">
        <v>6.2109188500000002E-2</v>
      </c>
      <c r="H1367" s="437">
        <v>6.2549184039656272E-2</v>
      </c>
      <c r="I1367" s="417">
        <v>2.4165160000000002E-2</v>
      </c>
      <c r="J1367" s="418">
        <v>0.68139284749999995</v>
      </c>
      <c r="K1367" s="437">
        <v>2.1985316693356509</v>
      </c>
      <c r="L1367" s="420"/>
      <c r="M1367" s="421"/>
      <c r="N1367" s="437">
        <v>6.4012456894779511E-3</v>
      </c>
      <c r="O1367" s="417">
        <v>1.5801579999999999E-2</v>
      </c>
      <c r="P1367" s="418">
        <v>8.9358935E-3</v>
      </c>
      <c r="Q1367" s="437">
        <v>1.3855998143484115E-2</v>
      </c>
      <c r="R1367" s="422"/>
      <c r="S1367" s="423"/>
      <c r="T1367" s="437">
        <v>773.36136907767741</v>
      </c>
      <c r="U1367" s="417">
        <v>6.1297467071935155E-4</v>
      </c>
      <c r="V1367" s="418">
        <v>8.5430352921310362E-4</v>
      </c>
      <c r="W1367" s="437">
        <v>6.7412064085115103E-2</v>
      </c>
      <c r="X1367" s="417">
        <v>7.2521479229989872E-4</v>
      </c>
      <c r="Y1367" s="418">
        <v>1.0107279635258358E-3</v>
      </c>
      <c r="Z1367" s="437">
        <v>2.9842528235171327E-3</v>
      </c>
      <c r="AA1367" s="417">
        <v>3.8981569999999998E-4</v>
      </c>
      <c r="AB1367" s="418">
        <v>1.69123996E-3</v>
      </c>
      <c r="AC1367" s="437">
        <v>4.3067384006764001E-3</v>
      </c>
      <c r="AD1367" s="417">
        <v>1.1143889999999999E-4</v>
      </c>
      <c r="AE1367" s="418">
        <v>2.2616661E-4</v>
      </c>
      <c r="AF1367" s="437">
        <v>6.2146269857920136E-4</v>
      </c>
      <c r="AG1367" s="417">
        <v>6.3451549999999995E-4</v>
      </c>
      <c r="AH1367" s="418">
        <v>7.7611301999999996E-4</v>
      </c>
      <c r="AI1367" s="437">
        <v>8.016883562402021E-4</v>
      </c>
      <c r="AJ1367" s="417">
        <v>2.8555719999999999E-4</v>
      </c>
      <c r="AK1367" s="418">
        <v>4.2408525999999998E-4</v>
      </c>
      <c r="AL1367" s="437">
        <v>4.9717111105254227E-5</v>
      </c>
      <c r="AM1367" s="417">
        <v>1.2247740000000001E-3</v>
      </c>
      <c r="AN1367" s="418">
        <v>4.6454528350000001E-3</v>
      </c>
      <c r="AO1367" s="437">
        <v>1.3510603983338795E-2</v>
      </c>
      <c r="AP1367" s="417">
        <v>9.3009300000000007E-3</v>
      </c>
      <c r="AQ1367" s="418">
        <v>4.5954595000000003E-3</v>
      </c>
      <c r="AR1367" s="440">
        <v>4.5954595000000003E-3</v>
      </c>
      <c r="AS1367" s="422"/>
      <c r="AT1367" s="423"/>
      <c r="AU1367" s="423"/>
    </row>
    <row r="1368" spans="1:47" x14ac:dyDescent="0.2">
      <c r="A1368" s="231">
        <v>2009</v>
      </c>
      <c r="B1368" s="232">
        <v>4</v>
      </c>
      <c r="C1368" s="417">
        <v>0.50058332000000005</v>
      </c>
      <c r="D1368" s="418">
        <v>9.0059213999999999E-2</v>
      </c>
      <c r="E1368" s="437">
        <v>0.36971326843321961</v>
      </c>
      <c r="F1368" s="417">
        <v>3.539287E-2</v>
      </c>
      <c r="G1368" s="418">
        <v>6.3640361500000006E-2</v>
      </c>
      <c r="H1368" s="437">
        <v>6.2990803293130587E-2</v>
      </c>
      <c r="I1368" s="417">
        <v>2.509397E-2</v>
      </c>
      <c r="J1368" s="418">
        <v>0.683474044</v>
      </c>
      <c r="K1368" s="437">
        <v>2.2008700795684768</v>
      </c>
      <c r="L1368" s="420"/>
      <c r="M1368" s="421"/>
      <c r="N1368" s="437">
        <v>6.4030543818940589E-3</v>
      </c>
      <c r="O1368" s="417">
        <v>1.5801579999999999E-2</v>
      </c>
      <c r="P1368" s="418">
        <v>8.9358935E-3</v>
      </c>
      <c r="Q1368" s="437">
        <v>1.3860299361759715E-2</v>
      </c>
      <c r="R1368" s="422"/>
      <c r="S1368" s="423"/>
      <c r="T1368" s="437">
        <v>773.5761982891479</v>
      </c>
      <c r="U1368" s="417">
        <v>6.1297467071935155E-4</v>
      </c>
      <c r="V1368" s="418">
        <v>8.5430352921310362E-4</v>
      </c>
      <c r="W1368" s="437">
        <v>6.7887997443678669E-2</v>
      </c>
      <c r="X1368" s="417">
        <v>7.2521479229989872E-4</v>
      </c>
      <c r="Y1368" s="418">
        <v>1.0107279635258358E-3</v>
      </c>
      <c r="Z1368" s="437">
        <v>2.993306161145647E-3</v>
      </c>
      <c r="AA1368" s="417">
        <v>4.3552080000000001E-4</v>
      </c>
      <c r="AB1368" s="418">
        <v>1.7101567299999999E-3</v>
      </c>
      <c r="AC1368" s="437">
        <v>4.3371558202306539E-3</v>
      </c>
      <c r="AD1368" s="417">
        <v>1.239003E-4</v>
      </c>
      <c r="AE1368" s="418">
        <v>2.3142066E-4</v>
      </c>
      <c r="AF1368" s="437">
        <v>6.2585152513463431E-4</v>
      </c>
      <c r="AG1368" s="417">
        <v>7.0869729999999999E-4</v>
      </c>
      <c r="AH1368" s="418">
        <v>8.0689026000000004E-4</v>
      </c>
      <c r="AI1368" s="437">
        <v>8.0734916989904574E-4</v>
      </c>
      <c r="AJ1368" s="417">
        <v>3.1890169999999998E-4</v>
      </c>
      <c r="AK1368" s="418">
        <v>4.3788584499999998E-4</v>
      </c>
      <c r="AL1368" s="437">
        <v>5.0068171992155702E-5</v>
      </c>
      <c r="AM1368" s="417">
        <v>1.3669356000000001E-3</v>
      </c>
      <c r="AN1368" s="418">
        <v>4.7047634050000004E-3</v>
      </c>
      <c r="AO1368" s="437">
        <v>1.3606017734073316E-2</v>
      </c>
      <c r="AP1368" s="417">
        <v>9.3009300000000007E-3</v>
      </c>
      <c r="AQ1368" s="418">
        <v>4.5954595000000003E-3</v>
      </c>
      <c r="AR1368" s="440">
        <v>4.5954595000000003E-3</v>
      </c>
      <c r="AS1368" s="422"/>
      <c r="AT1368" s="423"/>
      <c r="AU1368" s="423"/>
    </row>
    <row r="1369" spans="1:47" x14ac:dyDescent="0.2">
      <c r="A1369" s="231">
        <v>2009</v>
      </c>
      <c r="B1369" s="232">
        <v>5</v>
      </c>
      <c r="C1369" s="417">
        <v>0.52811748999999997</v>
      </c>
      <c r="D1369" s="418">
        <v>9.3006799500000001E-2</v>
      </c>
      <c r="E1369" s="437">
        <v>0.65313734797337564</v>
      </c>
      <c r="F1369" s="417">
        <v>3.9090159999999999E-2</v>
      </c>
      <c r="G1369" s="418">
        <v>6.5127824500000001E-2</v>
      </c>
      <c r="H1369" s="437">
        <v>9.3059809134705407E-2</v>
      </c>
      <c r="I1369" s="417">
        <v>2.6098650000000001E-2</v>
      </c>
      <c r="J1369" s="418">
        <v>0.68544062400000005</v>
      </c>
      <c r="K1369" s="437">
        <v>2.3135419703681008</v>
      </c>
      <c r="L1369" s="420"/>
      <c r="M1369" s="421"/>
      <c r="N1369" s="437">
        <v>6.4047588081416794E-3</v>
      </c>
      <c r="O1369" s="417">
        <v>1.5801579999999999E-2</v>
      </c>
      <c r="P1369" s="418">
        <v>8.9358935E-3</v>
      </c>
      <c r="Q1369" s="437">
        <v>2.1481252157800397E-2</v>
      </c>
      <c r="R1369" s="422"/>
      <c r="S1369" s="423"/>
      <c r="T1369" s="437">
        <v>773.7843941689506</v>
      </c>
      <c r="U1369" s="417">
        <v>6.1297467071935155E-4</v>
      </c>
      <c r="V1369" s="418">
        <v>8.5430352921310362E-4</v>
      </c>
      <c r="W1369" s="437">
        <v>0.10029475463175756</v>
      </c>
      <c r="X1369" s="417">
        <v>7.2521479229989872E-4</v>
      </c>
      <c r="Y1369" s="418">
        <v>1.0107279635258358E-3</v>
      </c>
      <c r="Z1369" s="437">
        <v>3.0140794080429439E-3</v>
      </c>
      <c r="AA1369" s="417">
        <v>4.8064890000000001E-4</v>
      </c>
      <c r="AB1369" s="418">
        <v>1.728336385E-3</v>
      </c>
      <c r="AC1369" s="437">
        <v>6.4075237017743947E-3</v>
      </c>
      <c r="AD1369" s="417">
        <v>1.3647250000000001E-4</v>
      </c>
      <c r="AE1369" s="418">
        <v>2.3673748500000001E-4</v>
      </c>
      <c r="AF1369" s="437">
        <v>9.2460477356167271E-4</v>
      </c>
      <c r="AG1369" s="417">
        <v>7.8080770000000003E-4</v>
      </c>
      <c r="AH1369" s="418">
        <v>8.3644954499999995E-4</v>
      </c>
      <c r="AI1369" s="437">
        <v>1.1927409777051448E-3</v>
      </c>
      <c r="AJ1369" s="417">
        <v>3.521156E-4</v>
      </c>
      <c r="AK1369" s="418">
        <v>4.5125000500000003E-4</v>
      </c>
      <c r="AL1369" s="437">
        <v>7.3968478839464547E-5</v>
      </c>
      <c r="AM1369" s="417">
        <v>1.5085748E-3</v>
      </c>
      <c r="AN1369" s="418">
        <v>4.7619027250000003E-3</v>
      </c>
      <c r="AO1369" s="437">
        <v>2.0100940014413059E-2</v>
      </c>
      <c r="AP1369" s="417">
        <v>9.3009300000000007E-3</v>
      </c>
      <c r="AQ1369" s="418">
        <v>4.5954595000000003E-3</v>
      </c>
      <c r="AR1369" s="440">
        <v>4.5954595000000003E-3</v>
      </c>
      <c r="AS1369" s="422"/>
      <c r="AT1369" s="423"/>
      <c r="AU1369" s="423"/>
    </row>
    <row r="1370" spans="1:47" x14ac:dyDescent="0.2">
      <c r="A1370" s="231">
        <v>2009</v>
      </c>
      <c r="B1370" s="232">
        <v>6</v>
      </c>
      <c r="C1370" s="417">
        <v>0.55574424</v>
      </c>
      <c r="D1370" s="418">
        <v>9.5941561499999994E-2</v>
      </c>
      <c r="E1370" s="437">
        <v>0.65650618327919719</v>
      </c>
      <c r="F1370" s="417">
        <v>4.2671870000000001E-2</v>
      </c>
      <c r="G1370" s="418">
        <v>6.6560114500000003E-2</v>
      </c>
      <c r="H1370" s="437">
        <v>9.4345095493770306E-2</v>
      </c>
      <c r="I1370" s="417">
        <v>2.7024490000000002E-2</v>
      </c>
      <c r="J1370" s="418">
        <v>0.68722495149999996</v>
      </c>
      <c r="K1370" s="437">
        <v>2.3203456340476079</v>
      </c>
      <c r="L1370" s="420"/>
      <c r="M1370" s="421"/>
      <c r="N1370" s="437">
        <v>6.7139101662869061E-3</v>
      </c>
      <c r="O1370" s="417">
        <v>1.5801579999999999E-2</v>
      </c>
      <c r="P1370" s="418">
        <v>8.9358935E-3</v>
      </c>
      <c r="Q1370" s="437">
        <v>2.1493861400123146E-2</v>
      </c>
      <c r="R1370" s="422"/>
      <c r="S1370" s="423"/>
      <c r="T1370" s="437">
        <v>770.54228680855192</v>
      </c>
      <c r="U1370" s="417">
        <v>6.1297467071935155E-4</v>
      </c>
      <c r="V1370" s="418">
        <v>8.5430352921310362E-4</v>
      </c>
      <c r="W1370" s="437">
        <v>0.10167958920347116</v>
      </c>
      <c r="X1370" s="417">
        <v>7.2521479229989872E-4</v>
      </c>
      <c r="Y1370" s="418">
        <v>1.0107279635258358E-3</v>
      </c>
      <c r="Z1370" s="437">
        <v>3.0404191108740976E-3</v>
      </c>
      <c r="AA1370" s="417">
        <v>5.2430429999999995E-4</v>
      </c>
      <c r="AB1370" s="418">
        <v>1.74611134E-3</v>
      </c>
      <c r="AC1370" s="437">
        <v>6.4960110206283032E-3</v>
      </c>
      <c r="AD1370" s="417">
        <v>1.4917509999999999E-4</v>
      </c>
      <c r="AE1370" s="418">
        <v>2.4173916E-4</v>
      </c>
      <c r="AF1370" s="437">
        <v>9.3737555594609011E-4</v>
      </c>
      <c r="AG1370" s="417">
        <v>8.5333659999999999E-4</v>
      </c>
      <c r="AH1370" s="418">
        <v>8.6522956500000004E-4</v>
      </c>
      <c r="AI1370" s="437">
        <v>1.2092124516410526E-3</v>
      </c>
      <c r="AJ1370" s="417">
        <v>3.8454100000000002E-4</v>
      </c>
      <c r="AK1370" s="418">
        <v>4.6423135000000002E-4</v>
      </c>
      <c r="AL1370" s="437">
        <v>7.4989967329228678E-5</v>
      </c>
      <c r="AM1370" s="417">
        <v>1.6460633E-3</v>
      </c>
      <c r="AN1370" s="418">
        <v>4.8174737800000004E-3</v>
      </c>
      <c r="AO1370" s="437">
        <v>2.0378521873030495E-2</v>
      </c>
      <c r="AP1370" s="417">
        <v>9.3009300000000007E-3</v>
      </c>
      <c r="AQ1370" s="418">
        <v>4.5954595000000003E-3</v>
      </c>
      <c r="AR1370" s="440">
        <v>4.5954595000000003E-3</v>
      </c>
      <c r="AS1370" s="422"/>
      <c r="AT1370" s="423"/>
      <c r="AU1370" s="423"/>
    </row>
    <row r="1371" spans="1:47" x14ac:dyDescent="0.2">
      <c r="A1371" s="231">
        <v>2009</v>
      </c>
      <c r="B1371" s="232">
        <v>7</v>
      </c>
      <c r="C1371" s="417">
        <v>0.58371677</v>
      </c>
      <c r="D1371" s="418">
        <v>9.8914783500000006E-2</v>
      </c>
      <c r="E1371" s="437">
        <v>0.66030094167707098</v>
      </c>
      <c r="F1371" s="417">
        <v>4.6196229999999998E-2</v>
      </c>
      <c r="G1371" s="418">
        <v>6.7973120499999998E-2</v>
      </c>
      <c r="H1371" s="437">
        <v>9.5792505151843482E-2</v>
      </c>
      <c r="I1371" s="417">
        <v>2.7919079999999999E-2</v>
      </c>
      <c r="J1371" s="418">
        <v>0.68886603950000003</v>
      </c>
      <c r="K1371" s="437">
        <v>2.3280144710140847</v>
      </c>
      <c r="L1371" s="420"/>
      <c r="M1371" s="421"/>
      <c r="N1371" s="437">
        <v>6.7201023425330691E-3</v>
      </c>
      <c r="O1371" s="417">
        <v>1.5801579999999999E-2</v>
      </c>
      <c r="P1371" s="418">
        <v>8.9358935E-3</v>
      </c>
      <c r="Q1371" s="437">
        <v>2.1508154283228539E-2</v>
      </c>
      <c r="R1371" s="422"/>
      <c r="S1371" s="423"/>
      <c r="T1371" s="437">
        <v>771.25294929118752</v>
      </c>
      <c r="U1371" s="417">
        <v>6.1297467071935155E-4</v>
      </c>
      <c r="V1371" s="418">
        <v>8.5430352921310362E-4</v>
      </c>
      <c r="W1371" s="437">
        <v>0.1032399692133957</v>
      </c>
      <c r="X1371" s="417">
        <v>7.2521479229989872E-4</v>
      </c>
      <c r="Y1371" s="418">
        <v>1.0107279635258358E-3</v>
      </c>
      <c r="Z1371" s="437">
        <v>3.0700938925927422E-3</v>
      </c>
      <c r="AA1371" s="417">
        <v>5.6879939999999996E-4</v>
      </c>
      <c r="AB1371" s="418">
        <v>1.7633889700000001E-3</v>
      </c>
      <c r="AC1371" s="437">
        <v>6.5956815052422377E-3</v>
      </c>
      <c r="AD1371" s="417">
        <v>1.6224499999999999E-4</v>
      </c>
      <c r="AE1371" s="418">
        <v>2.4660742500000002E-4</v>
      </c>
      <c r="AF1371" s="437">
        <v>9.5175664722088658E-4</v>
      </c>
      <c r="AG1371" s="417">
        <v>9.2389489999999996E-4</v>
      </c>
      <c r="AH1371" s="418">
        <v>8.9335546499999996E-4</v>
      </c>
      <c r="AI1371" s="437">
        <v>1.22776712396783E-3</v>
      </c>
      <c r="AJ1371" s="417">
        <v>4.1586550000000003E-4</v>
      </c>
      <c r="AK1371" s="418">
        <v>4.7674008999999999E-4</v>
      </c>
      <c r="AL1371" s="437">
        <v>7.6140546441265066E-5</v>
      </c>
      <c r="AM1371" s="417">
        <v>1.7842114000000001E-3</v>
      </c>
      <c r="AN1371" s="418">
        <v>4.8718006149999996E-3</v>
      </c>
      <c r="AO1371" s="437">
        <v>2.0691213708816367E-2</v>
      </c>
      <c r="AP1371" s="417">
        <v>9.3009300000000007E-3</v>
      </c>
      <c r="AQ1371" s="418">
        <v>4.5954595000000003E-3</v>
      </c>
      <c r="AR1371" s="440">
        <v>4.5954595000000003E-3</v>
      </c>
      <c r="AS1371" s="422"/>
      <c r="AT1371" s="423"/>
      <c r="AU1371" s="423"/>
    </row>
    <row r="1372" spans="1:47" x14ac:dyDescent="0.2">
      <c r="A1372" s="231">
        <v>2009</v>
      </c>
      <c r="B1372" s="232">
        <v>8</v>
      </c>
      <c r="C1372" s="417">
        <v>0.61182696000000003</v>
      </c>
      <c r="D1372" s="418">
        <v>0.101911827</v>
      </c>
      <c r="E1372" s="437">
        <v>0.66442838103432</v>
      </c>
      <c r="F1372" s="417">
        <v>4.9738770000000002E-2</v>
      </c>
      <c r="G1372" s="418">
        <v>6.9338042500000002E-2</v>
      </c>
      <c r="H1372" s="437">
        <v>9.7366754822739821E-2</v>
      </c>
      <c r="I1372" s="417">
        <v>2.881367E-2</v>
      </c>
      <c r="J1372" s="418">
        <v>0.69037402000000003</v>
      </c>
      <c r="K1372" s="437">
        <v>2.3363538224054103</v>
      </c>
      <c r="L1372" s="420"/>
      <c r="M1372" s="421"/>
      <c r="N1372" s="437">
        <v>6.7268214078484382E-3</v>
      </c>
      <c r="O1372" s="417">
        <v>1.5801579999999999E-2</v>
      </c>
      <c r="P1372" s="418">
        <v>8.9358935E-3</v>
      </c>
      <c r="Q1372" s="437">
        <v>2.1523612035762502E-2</v>
      </c>
      <c r="R1372" s="422"/>
      <c r="S1372" s="423"/>
      <c r="T1372" s="437">
        <v>772.02439310224577</v>
      </c>
      <c r="U1372" s="417">
        <v>6.1297467071935155E-4</v>
      </c>
      <c r="V1372" s="418">
        <v>8.5430352921310362E-4</v>
      </c>
      <c r="W1372" s="437">
        <v>0.10493659612751641</v>
      </c>
      <c r="X1372" s="417">
        <v>7.2521479229989872E-4</v>
      </c>
      <c r="Y1372" s="418">
        <v>1.0107279635258358E-3</v>
      </c>
      <c r="Z1372" s="437">
        <v>3.1023629924568316E-3</v>
      </c>
      <c r="AA1372" s="417">
        <v>6.115653E-4</v>
      </c>
      <c r="AB1372" s="418">
        <v>1.7803439949999999E-3</v>
      </c>
      <c r="AC1372" s="437">
        <v>6.7040573220752703E-3</v>
      </c>
      <c r="AD1372" s="417">
        <v>1.7381699999999999E-4</v>
      </c>
      <c r="AE1372" s="418">
        <v>2.5140033000000002E-4</v>
      </c>
      <c r="AF1372" s="437">
        <v>9.6739900986985946E-4</v>
      </c>
      <c r="AG1372" s="417">
        <v>9.9477539999999996E-4</v>
      </c>
      <c r="AH1372" s="418">
        <v>9.2108812499999996E-4</v>
      </c>
      <c r="AI1372" s="437">
        <v>1.2479432901818762E-3</v>
      </c>
      <c r="AJ1372" s="417">
        <v>4.4816019999999998E-4</v>
      </c>
      <c r="AK1372" s="418">
        <v>4.8922180000000003E-4</v>
      </c>
      <c r="AL1372" s="437">
        <v>7.7391741465701301E-5</v>
      </c>
      <c r="AM1372" s="417">
        <v>1.9193393E-3</v>
      </c>
      <c r="AN1372" s="418">
        <v>4.9251085900000003E-3</v>
      </c>
      <c r="AO1372" s="437">
        <v>2.1031224578608732E-2</v>
      </c>
      <c r="AP1372" s="417">
        <v>9.3009300000000007E-3</v>
      </c>
      <c r="AQ1372" s="418">
        <v>4.5954595000000003E-3</v>
      </c>
      <c r="AR1372" s="440">
        <v>4.5954595000000003E-3</v>
      </c>
      <c r="AS1372" s="422"/>
      <c r="AT1372" s="423"/>
      <c r="AU1372" s="423"/>
    </row>
    <row r="1373" spans="1:47" x14ac:dyDescent="0.2">
      <c r="A1373" s="231">
        <v>2009</v>
      </c>
      <c r="B1373" s="232">
        <v>9</v>
      </c>
      <c r="C1373" s="417">
        <v>0.64038249000000003</v>
      </c>
      <c r="D1373" s="418">
        <v>0.1049662455</v>
      </c>
      <c r="E1373" s="437">
        <v>0.6678433774700816</v>
      </c>
      <c r="F1373" s="417">
        <v>5.3268250000000003E-2</v>
      </c>
      <c r="G1373" s="418">
        <v>7.0703040999999994E-2</v>
      </c>
      <c r="H1373" s="437">
        <v>9.9050170501834803E-2</v>
      </c>
      <c r="I1373" s="417">
        <v>2.9592239999999999E-2</v>
      </c>
      <c r="J1373" s="418">
        <v>0.69176579849999997</v>
      </c>
      <c r="K1373" s="437">
        <v>2.3431336715942197</v>
      </c>
      <c r="L1373" s="420"/>
      <c r="M1373" s="421"/>
      <c r="N1373" s="437">
        <v>6.7315801586400837E-3</v>
      </c>
      <c r="O1373" s="417">
        <v>1.5801579999999999E-2</v>
      </c>
      <c r="P1373" s="418">
        <v>8.9358935E-3</v>
      </c>
      <c r="Q1373" s="437">
        <v>2.1540461665668548E-2</v>
      </c>
      <c r="R1373" s="422"/>
      <c r="S1373" s="423"/>
      <c r="T1373" s="437">
        <v>772.57139119030501</v>
      </c>
      <c r="U1373" s="417">
        <v>6.1297467071935155E-4</v>
      </c>
      <c r="V1373" s="418">
        <v>8.5430352921310362E-4</v>
      </c>
      <c r="W1373" s="437">
        <v>0.10675082798963416</v>
      </c>
      <c r="X1373" s="417">
        <v>7.2521479229989872E-4</v>
      </c>
      <c r="Y1373" s="418">
        <v>1.0107279635258358E-3</v>
      </c>
      <c r="Z1373" s="437">
        <v>3.1374260709466709E-3</v>
      </c>
      <c r="AA1373" s="417">
        <v>6.5488030000000004E-4</v>
      </c>
      <c r="AB1373" s="418">
        <v>1.7970594550000001E-3</v>
      </c>
      <c r="AC1373" s="437">
        <v>6.8199755252273059E-3</v>
      </c>
      <c r="AD1373" s="417">
        <v>1.8688679999999999E-4</v>
      </c>
      <c r="AE1373" s="418">
        <v>2.5627625999999999E-4</v>
      </c>
      <c r="AF1373" s="437">
        <v>9.8412336082422201E-4</v>
      </c>
      <c r="AG1373" s="417">
        <v>1.0641533999999999E-3</v>
      </c>
      <c r="AH1373" s="418">
        <v>9.4838809500000004E-4</v>
      </c>
      <c r="AI1373" s="437">
        <v>1.2695184546778647E-3</v>
      </c>
      <c r="AJ1373" s="417">
        <v>4.7922349999999998E-4</v>
      </c>
      <c r="AK1373" s="418">
        <v>5.0147514999999998E-4</v>
      </c>
      <c r="AL1373" s="437">
        <v>7.8729847051980476E-5</v>
      </c>
      <c r="AM1373" s="417">
        <v>2.0542870000000001E-3</v>
      </c>
      <c r="AN1373" s="418">
        <v>4.9777949199999996E-3</v>
      </c>
      <c r="AO1373" s="437">
        <v>2.1394836208527224E-2</v>
      </c>
      <c r="AP1373" s="417">
        <v>9.3009300000000007E-3</v>
      </c>
      <c r="AQ1373" s="418">
        <v>4.5954595000000003E-3</v>
      </c>
      <c r="AR1373" s="440">
        <v>4.5954595000000003E-3</v>
      </c>
      <c r="AS1373" s="422"/>
      <c r="AT1373" s="423"/>
      <c r="AU1373" s="423"/>
    </row>
    <row r="1374" spans="1:47" x14ac:dyDescent="0.2">
      <c r="A1374" s="231">
        <v>2009</v>
      </c>
      <c r="B1374" s="232">
        <v>10</v>
      </c>
      <c r="C1374" s="417">
        <v>0.66929685000000005</v>
      </c>
      <c r="D1374" s="418">
        <v>0.10812182400000001</v>
      </c>
      <c r="E1374" s="437">
        <v>0.67269443405979668</v>
      </c>
      <c r="F1374" s="417">
        <v>5.6700689999999998E-2</v>
      </c>
      <c r="G1374" s="418">
        <v>7.2078378999999998E-2</v>
      </c>
      <c r="H1374" s="437">
        <v>0.10090023951643062</v>
      </c>
      <c r="I1374" s="417">
        <v>3.0386819999999998E-2</v>
      </c>
      <c r="J1374" s="418">
        <v>0.69309350400000003</v>
      </c>
      <c r="K1374" s="437">
        <v>2.3529339398805855</v>
      </c>
      <c r="L1374" s="420"/>
      <c r="M1374" s="421"/>
      <c r="N1374" s="437">
        <v>6.7394936952478116E-3</v>
      </c>
      <c r="O1374" s="417">
        <v>1.5801579999999999E-2</v>
      </c>
      <c r="P1374" s="418">
        <v>8.9358935E-3</v>
      </c>
      <c r="Q1374" s="437">
        <v>2.1558686702922963E-2</v>
      </c>
      <c r="R1374" s="422"/>
      <c r="S1374" s="423"/>
      <c r="T1374" s="437">
        <v>773.47959296253384</v>
      </c>
      <c r="U1374" s="417">
        <v>6.1297467071935155E-4</v>
      </c>
      <c r="V1374" s="418">
        <v>8.5430352921310362E-4</v>
      </c>
      <c r="W1374" s="437">
        <v>0.10874465606116632</v>
      </c>
      <c r="X1374" s="417">
        <v>7.2521479229989872E-4</v>
      </c>
      <c r="Y1374" s="418">
        <v>1.0107279635258358E-3</v>
      </c>
      <c r="Z1374" s="437">
        <v>3.1753539935149518E-3</v>
      </c>
      <c r="AA1374" s="417">
        <v>6.9735529999999997E-4</v>
      </c>
      <c r="AB1374" s="418">
        <v>1.8138503350000001E-3</v>
      </c>
      <c r="AC1374" s="437">
        <v>6.9473566537315819E-3</v>
      </c>
      <c r="AD1374" s="417">
        <v>1.983283E-4</v>
      </c>
      <c r="AE1374" s="418">
        <v>2.6099083499999998E-4</v>
      </c>
      <c r="AF1374" s="437">
        <v>1.0025045164817467E-3</v>
      </c>
      <c r="AG1374" s="417">
        <v>1.1343513999999999E-3</v>
      </c>
      <c r="AH1374" s="418">
        <v>9.7540486500000004E-4</v>
      </c>
      <c r="AI1374" s="437">
        <v>1.293230289211759E-3</v>
      </c>
      <c r="AJ1374" s="417">
        <v>5.1112659999999997E-4</v>
      </c>
      <c r="AK1374" s="418">
        <v>5.1372549999999999E-4</v>
      </c>
      <c r="AL1374" s="437">
        <v>8.0200322632779065E-5</v>
      </c>
      <c r="AM1374" s="417">
        <v>2.1893405999999999E-3</v>
      </c>
      <c r="AN1374" s="418">
        <v>5.0301913600000001E-3</v>
      </c>
      <c r="AO1374" s="437">
        <v>2.1794435069670742E-2</v>
      </c>
      <c r="AP1374" s="417">
        <v>9.3009300000000007E-3</v>
      </c>
      <c r="AQ1374" s="418">
        <v>4.5954595000000003E-3</v>
      </c>
      <c r="AR1374" s="440">
        <v>4.5954595000000003E-3</v>
      </c>
      <c r="AS1374" s="422"/>
      <c r="AT1374" s="423"/>
      <c r="AU1374" s="423"/>
    </row>
    <row r="1375" spans="1:47" x14ac:dyDescent="0.2">
      <c r="A1375" s="231">
        <v>2009</v>
      </c>
      <c r="B1375" s="232">
        <v>11</v>
      </c>
      <c r="C1375" s="417">
        <v>0.69869614000000002</v>
      </c>
      <c r="D1375" s="418">
        <v>0.11136122699999999</v>
      </c>
      <c r="E1375" s="437">
        <v>0.67789139598693682</v>
      </c>
      <c r="F1375" s="417">
        <v>6.0166879999999999E-2</v>
      </c>
      <c r="G1375" s="418">
        <v>7.3434795999999997E-2</v>
      </c>
      <c r="H1375" s="437">
        <v>0.10288261979137034</v>
      </c>
      <c r="I1375" s="417">
        <v>3.117843E-2</v>
      </c>
      <c r="J1375" s="418">
        <v>0.69427254849999998</v>
      </c>
      <c r="K1375" s="437">
        <v>2.3634352015781088</v>
      </c>
      <c r="L1375" s="420"/>
      <c r="M1375" s="421"/>
      <c r="N1375" s="437">
        <v>6.747975347314911E-3</v>
      </c>
      <c r="O1375" s="417">
        <v>1.5801579999999999E-2</v>
      </c>
      <c r="P1375" s="418">
        <v>8.9358935E-3</v>
      </c>
      <c r="Q1375" s="437">
        <v>2.1578237598043504E-2</v>
      </c>
      <c r="R1375" s="422"/>
      <c r="S1375" s="423"/>
      <c r="T1375" s="437">
        <v>774.4512840139065</v>
      </c>
      <c r="U1375" s="417">
        <v>6.1297467071935155E-4</v>
      </c>
      <c r="V1375" s="418">
        <v>8.5430352921310362E-4</v>
      </c>
      <c r="W1375" s="437">
        <v>0.1108809984679594</v>
      </c>
      <c r="X1375" s="417">
        <v>7.2521479229989872E-4</v>
      </c>
      <c r="Y1375" s="418">
        <v>1.0107279635258358E-3</v>
      </c>
      <c r="Z1375" s="437">
        <v>3.2159886793698858E-3</v>
      </c>
      <c r="AA1375" s="417">
        <v>7.4056920000000002E-4</v>
      </c>
      <c r="AB1375" s="418">
        <v>1.830559075E-3</v>
      </c>
      <c r="AC1375" s="437">
        <v>7.0838458049498716E-3</v>
      </c>
      <c r="AD1375" s="417">
        <v>2.1024229999999999E-4</v>
      </c>
      <c r="AE1375" s="418">
        <v>2.6580800999999999E-4</v>
      </c>
      <c r="AF1375" s="437">
        <v>1.0222002096958159E-3</v>
      </c>
      <c r="AG1375" s="417">
        <v>1.2037093E-3</v>
      </c>
      <c r="AH1375" s="418">
        <v>1.0027858350000001E-3</v>
      </c>
      <c r="AI1375" s="437">
        <v>1.3186401437198069E-3</v>
      </c>
      <c r="AJ1375" s="417">
        <v>5.4153179999999999E-4</v>
      </c>
      <c r="AK1375" s="418">
        <v>5.2596393999999999E-4</v>
      </c>
      <c r="AL1375" s="437">
        <v>8.1776046068233278E-5</v>
      </c>
      <c r="AM1375" s="417">
        <v>2.3228763999999999E-3</v>
      </c>
      <c r="AN1375" s="418">
        <v>5.0828148850000001E-3</v>
      </c>
      <c r="AO1375" s="437">
        <v>2.2222650386431477E-2</v>
      </c>
      <c r="AP1375" s="417">
        <v>9.3009300000000007E-3</v>
      </c>
      <c r="AQ1375" s="418">
        <v>4.5954595000000003E-3</v>
      </c>
      <c r="AR1375" s="440">
        <v>4.5954595000000003E-3</v>
      </c>
      <c r="AS1375" s="422"/>
      <c r="AT1375" s="423"/>
      <c r="AU1375" s="423"/>
    </row>
    <row r="1376" spans="1:47" x14ac:dyDescent="0.2">
      <c r="A1376" s="231">
        <v>2009</v>
      </c>
      <c r="B1376" s="232">
        <v>12</v>
      </c>
      <c r="C1376" s="417">
        <v>0.72876984</v>
      </c>
      <c r="D1376" s="418">
        <v>0.114716412</v>
      </c>
      <c r="E1376" s="437">
        <v>0.68344057413213888</v>
      </c>
      <c r="F1376" s="417">
        <v>6.3607410000000003E-2</v>
      </c>
      <c r="G1376" s="418">
        <v>7.4798000500000003E-2</v>
      </c>
      <c r="H1376" s="437">
        <v>0.10499894106788323</v>
      </c>
      <c r="I1376" s="417">
        <v>3.1910180000000003E-2</v>
      </c>
      <c r="J1376" s="418">
        <v>0.6954098715</v>
      </c>
      <c r="K1376" s="437">
        <v>2.3746349868997179</v>
      </c>
      <c r="L1376" s="420"/>
      <c r="M1376" s="421"/>
      <c r="N1376" s="437">
        <v>6.7570075006737696E-3</v>
      </c>
      <c r="O1376" s="417">
        <v>1.5801579999999999E-2</v>
      </c>
      <c r="P1376" s="418">
        <v>8.9358935E-3</v>
      </c>
      <c r="Q1376" s="437">
        <v>2.15989980991321E-2</v>
      </c>
      <c r="R1376" s="422"/>
      <c r="S1376" s="423"/>
      <c r="T1376" s="437">
        <v>775.48765939583427</v>
      </c>
      <c r="U1376" s="417">
        <v>6.1297467071935155E-4</v>
      </c>
      <c r="V1376" s="418">
        <v>8.5430352921310362E-4</v>
      </c>
      <c r="W1376" s="437">
        <v>0.11316181244484881</v>
      </c>
      <c r="X1376" s="417">
        <v>7.2521479229989872E-4</v>
      </c>
      <c r="Y1376" s="418">
        <v>1.0107279635258358E-3</v>
      </c>
      <c r="Z1376" s="437">
        <v>3.2593792422349749E-3</v>
      </c>
      <c r="AA1376" s="417">
        <v>7.830243E-4</v>
      </c>
      <c r="AB1376" s="418">
        <v>1.84742251E-3</v>
      </c>
      <c r="AC1376" s="437">
        <v>7.2295607671082843E-3</v>
      </c>
      <c r="AD1376" s="417">
        <v>2.2318150000000001E-4</v>
      </c>
      <c r="AE1376" s="418">
        <v>2.7047961000000001E-4</v>
      </c>
      <c r="AF1376" s="437">
        <v>1.0432270194483486E-3</v>
      </c>
      <c r="AG1376" s="417">
        <v>1.2735155E-3</v>
      </c>
      <c r="AH1376" s="418">
        <v>1.030184145E-3</v>
      </c>
      <c r="AI1376" s="437">
        <v>1.3457645136144786E-3</v>
      </c>
      <c r="AJ1376" s="417">
        <v>5.723042E-4</v>
      </c>
      <c r="AK1376" s="418">
        <v>5.3837273499999995E-4</v>
      </c>
      <c r="AL1376" s="437">
        <v>8.3458135446423947E-5</v>
      </c>
      <c r="AM1376" s="417">
        <v>2.4568602E-3</v>
      </c>
      <c r="AN1376" s="418">
        <v>5.1358870600000002E-3</v>
      </c>
      <c r="AO1376" s="437">
        <v>2.2679750782968251E-2</v>
      </c>
      <c r="AP1376" s="417">
        <v>9.3009300000000007E-3</v>
      </c>
      <c r="AQ1376" s="418">
        <v>4.5954595000000003E-3</v>
      </c>
      <c r="AR1376" s="440">
        <v>4.5954595000000003E-3</v>
      </c>
      <c r="AS1376" s="422"/>
      <c r="AT1376" s="423"/>
      <c r="AU1376" s="423"/>
    </row>
    <row r="1377" spans="1:47" x14ac:dyDescent="0.2">
      <c r="A1377" s="231">
        <v>2009</v>
      </c>
      <c r="B1377" s="232">
        <v>13</v>
      </c>
      <c r="C1377" s="417">
        <v>0.75941245999999996</v>
      </c>
      <c r="D1377" s="418">
        <v>0.118219716</v>
      </c>
      <c r="E1377" s="437">
        <v>0.68936457727955913</v>
      </c>
      <c r="F1377" s="417">
        <v>6.7184659999999993E-2</v>
      </c>
      <c r="G1377" s="418">
        <v>7.6197926499999999E-2</v>
      </c>
      <c r="H1377" s="437">
        <v>0.10725819402607296</v>
      </c>
      <c r="I1377" s="417">
        <v>3.2654530000000001E-2</v>
      </c>
      <c r="J1377" s="418">
        <v>0.69641970600000003</v>
      </c>
      <c r="K1377" s="437">
        <v>2.3866049376200325</v>
      </c>
      <c r="L1377" s="420"/>
      <c r="M1377" s="421"/>
      <c r="N1377" s="437">
        <v>6.7666648400968605E-3</v>
      </c>
      <c r="O1377" s="417">
        <v>1.5801579999999999E-2</v>
      </c>
      <c r="P1377" s="418">
        <v>8.9358935E-3</v>
      </c>
      <c r="Q1377" s="437">
        <v>2.1621307004421258E-2</v>
      </c>
      <c r="R1377" s="422"/>
      <c r="S1377" s="423"/>
      <c r="T1377" s="437">
        <v>776.59655247995988</v>
      </c>
      <c r="U1377" s="417">
        <v>6.1297467071935155E-4</v>
      </c>
      <c r="V1377" s="418">
        <v>8.5430352921310362E-4</v>
      </c>
      <c r="W1377" s="437">
        <v>0.11559668480450486</v>
      </c>
      <c r="X1377" s="417">
        <v>7.2521479229989872E-4</v>
      </c>
      <c r="Y1377" s="418">
        <v>1.0107279635258358E-3</v>
      </c>
      <c r="Z1377" s="437">
        <v>3.3056968102872408E-3</v>
      </c>
      <c r="AA1377" s="417">
        <v>8.2544960000000001E-4</v>
      </c>
      <c r="AB1377" s="418">
        <v>1.86462586E-3</v>
      </c>
      <c r="AC1377" s="437">
        <v>7.3851192742255328E-3</v>
      </c>
      <c r="AD1377" s="417">
        <v>2.3483449999999999E-4</v>
      </c>
      <c r="AE1377" s="418">
        <v>2.7541205999999998E-4</v>
      </c>
      <c r="AF1377" s="437">
        <v>1.0656741598039829E-3</v>
      </c>
      <c r="AG1377" s="417">
        <v>1.3428237E-3</v>
      </c>
      <c r="AH1377" s="418">
        <v>1.0580326649999999E-3</v>
      </c>
      <c r="AI1377" s="437">
        <v>1.3747206251304694E-3</v>
      </c>
      <c r="AJ1377" s="417">
        <v>6.0494610000000001E-4</v>
      </c>
      <c r="AK1377" s="418">
        <v>5.5086898000000003E-4</v>
      </c>
      <c r="AL1377" s="437">
        <v>8.5253875362704596E-5</v>
      </c>
      <c r="AM1377" s="417">
        <v>2.5923218000000001E-3</v>
      </c>
      <c r="AN1377" s="418">
        <v>5.18954506E-3</v>
      </c>
      <c r="AO1377" s="437">
        <v>2.316773376440381E-2</v>
      </c>
      <c r="AP1377" s="417">
        <v>9.3009300000000007E-3</v>
      </c>
      <c r="AQ1377" s="418">
        <v>4.5954595000000003E-3</v>
      </c>
      <c r="AR1377" s="440">
        <v>4.5954595000000003E-3</v>
      </c>
      <c r="AS1377" s="422"/>
      <c r="AT1377" s="423"/>
      <c r="AU1377" s="423"/>
    </row>
    <row r="1378" spans="1:47" x14ac:dyDescent="0.2">
      <c r="A1378" s="231">
        <v>2009</v>
      </c>
      <c r="B1378" s="232">
        <v>14</v>
      </c>
      <c r="C1378" s="417">
        <v>0.79079275999999998</v>
      </c>
      <c r="D1378" s="418">
        <v>0.121883358</v>
      </c>
      <c r="E1378" s="437">
        <v>0.69352683032298745</v>
      </c>
      <c r="F1378" s="417">
        <v>7.0712129999999998E-2</v>
      </c>
      <c r="G1378" s="418">
        <v>7.7621976999999995E-2</v>
      </c>
      <c r="H1378" s="437">
        <v>0.10960804886339896</v>
      </c>
      <c r="I1378" s="417">
        <v>3.3333080000000001E-2</v>
      </c>
      <c r="J1378" s="418">
        <v>0.69740136900000005</v>
      </c>
      <c r="K1378" s="437">
        <v>2.3947826023847654</v>
      </c>
      <c r="L1378" s="420"/>
      <c r="M1378" s="421"/>
      <c r="N1378" s="437">
        <v>6.7718525401016414E-3</v>
      </c>
      <c r="O1378" s="417">
        <v>1.5801579999999999E-2</v>
      </c>
      <c r="P1378" s="418">
        <v>8.9358935E-3</v>
      </c>
      <c r="Q1378" s="437">
        <v>2.1644935870774377E-2</v>
      </c>
      <c r="R1378" s="422"/>
      <c r="S1378" s="423"/>
      <c r="T1378" s="437">
        <v>777.19219827982249</v>
      </c>
      <c r="U1378" s="417">
        <v>6.1297467071935155E-4</v>
      </c>
      <c r="V1378" s="418">
        <v>8.5430352921310362E-4</v>
      </c>
      <c r="W1378" s="437">
        <v>0.11812952515144726</v>
      </c>
      <c r="X1378" s="417">
        <v>7.2521479229989872E-4</v>
      </c>
      <c r="Y1378" s="418">
        <v>1.0107279635258358E-3</v>
      </c>
      <c r="Z1378" s="437">
        <v>3.3549786319667474E-3</v>
      </c>
      <c r="AA1378" s="417">
        <v>8.6927179999999997E-4</v>
      </c>
      <c r="AB1378" s="418">
        <v>1.8821261949999999E-3</v>
      </c>
      <c r="AC1378" s="437">
        <v>7.5469266933783502E-3</v>
      </c>
      <c r="AD1378" s="417">
        <v>2.4714540000000002E-4</v>
      </c>
      <c r="AE1378" s="418">
        <v>2.8047046499999999E-4</v>
      </c>
      <c r="AF1378" s="437">
        <v>1.0890216531728491E-3</v>
      </c>
      <c r="AG1378" s="417">
        <v>1.4127403000000001E-3</v>
      </c>
      <c r="AH1378" s="418">
        <v>1.086443445E-3</v>
      </c>
      <c r="AI1378" s="437">
        <v>1.4048387226122095E-3</v>
      </c>
      <c r="AJ1378" s="417">
        <v>6.3630169999999995E-4</v>
      </c>
      <c r="AK1378" s="418">
        <v>5.6362604500000005E-4</v>
      </c>
      <c r="AL1378" s="437">
        <v>8.7121756506007396E-5</v>
      </c>
      <c r="AM1378" s="417">
        <v>2.7279945999999998E-3</v>
      </c>
      <c r="AN1378" s="418">
        <v>5.2444597900000002E-3</v>
      </c>
      <c r="AO1378" s="437">
        <v>2.3675303068851676E-2</v>
      </c>
      <c r="AP1378" s="417">
        <v>9.3009300000000007E-3</v>
      </c>
      <c r="AQ1378" s="418">
        <v>4.5954595000000003E-3</v>
      </c>
      <c r="AR1378" s="440">
        <v>4.5954595000000003E-3</v>
      </c>
      <c r="AS1378" s="422"/>
      <c r="AT1378" s="423"/>
      <c r="AU1378" s="423"/>
    </row>
    <row r="1379" spans="1:47" x14ac:dyDescent="0.2">
      <c r="A1379" s="231">
        <v>2009</v>
      </c>
      <c r="B1379" s="232">
        <v>15</v>
      </c>
      <c r="C1379" s="417">
        <v>0.82308661999999999</v>
      </c>
      <c r="D1379" s="418">
        <v>0.12573416549999999</v>
      </c>
      <c r="E1379" s="437">
        <v>0.70018550758314635</v>
      </c>
      <c r="F1379" s="417">
        <v>7.4260300000000001E-2</v>
      </c>
      <c r="G1379" s="418">
        <v>7.9075727499999998E-2</v>
      </c>
      <c r="H1379" s="437">
        <v>0.11214818181785879</v>
      </c>
      <c r="I1379" s="417">
        <v>3.399344E-2</v>
      </c>
      <c r="J1379" s="418">
        <v>0.69829190100000005</v>
      </c>
      <c r="K1379" s="437">
        <v>2.4082342841428126</v>
      </c>
      <c r="L1379" s="420"/>
      <c r="M1379" s="421"/>
      <c r="N1379" s="437">
        <v>6.7826833874288714E-3</v>
      </c>
      <c r="O1379" s="417">
        <v>1.5801579999999999E-2</v>
      </c>
      <c r="P1379" s="418">
        <v>8.9358935E-3</v>
      </c>
      <c r="Q1379" s="437">
        <v>2.1669912198365997E-2</v>
      </c>
      <c r="R1379" s="422"/>
      <c r="S1379" s="423"/>
      <c r="T1379" s="437">
        <v>778.43547530347689</v>
      </c>
      <c r="U1379" s="417">
        <v>6.1297467071935155E-4</v>
      </c>
      <c r="V1379" s="418">
        <v>8.5430352921310362E-4</v>
      </c>
      <c r="W1379" s="437">
        <v>0.12086704822763832</v>
      </c>
      <c r="X1379" s="417">
        <v>7.2521479229989872E-4</v>
      </c>
      <c r="Y1379" s="418">
        <v>1.0107279635258358E-3</v>
      </c>
      <c r="Z1379" s="437">
        <v>3.4070439675035927E-3</v>
      </c>
      <c r="AA1379" s="417">
        <v>9.126475E-4</v>
      </c>
      <c r="AB1379" s="418">
        <v>1.8999937450000001E-3</v>
      </c>
      <c r="AC1379" s="437">
        <v>7.7218163988537767E-3</v>
      </c>
      <c r="AD1379" s="417">
        <v>2.603258E-4</v>
      </c>
      <c r="AE1379" s="418">
        <v>2.8551373499999998E-4</v>
      </c>
      <c r="AF1379" s="437">
        <v>1.114259295247942E-3</v>
      </c>
      <c r="AG1379" s="417">
        <v>1.4845263E-3</v>
      </c>
      <c r="AH1379" s="418">
        <v>1.115651835E-3</v>
      </c>
      <c r="AI1379" s="437">
        <v>1.4373970136775547E-3</v>
      </c>
      <c r="AJ1379" s="417">
        <v>6.6781290000000003E-4</v>
      </c>
      <c r="AK1379" s="418">
        <v>5.7676989999999996E-4</v>
      </c>
      <c r="AL1379" s="437">
        <v>8.9140784969789992E-5</v>
      </c>
      <c r="AM1379" s="417">
        <v>2.8646474999999999E-3</v>
      </c>
      <c r="AN1379" s="418">
        <v>5.3008097350000002E-3</v>
      </c>
      <c r="AO1379" s="437">
        <v>2.422401088306303E-2</v>
      </c>
      <c r="AP1379" s="417">
        <v>9.3009300000000007E-3</v>
      </c>
      <c r="AQ1379" s="418">
        <v>4.5954595000000003E-3</v>
      </c>
      <c r="AR1379" s="440">
        <v>4.5954595000000003E-3</v>
      </c>
      <c r="AS1379" s="422"/>
      <c r="AT1379" s="423"/>
      <c r="AU1379" s="423"/>
    </row>
    <row r="1380" spans="1:47" x14ac:dyDescent="0.2">
      <c r="A1380" s="231">
        <v>2009</v>
      </c>
      <c r="B1380" s="232">
        <v>16</v>
      </c>
      <c r="C1380" s="417">
        <v>0.85613636000000004</v>
      </c>
      <c r="D1380" s="418">
        <v>0.129810495</v>
      </c>
      <c r="E1380" s="437">
        <v>0.70718991632254558</v>
      </c>
      <c r="F1380" s="417">
        <v>7.7777669999999993E-2</v>
      </c>
      <c r="G1380" s="418">
        <v>8.0589473499999995E-2</v>
      </c>
      <c r="H1380" s="437">
        <v>0.11481977113223853</v>
      </c>
      <c r="I1380" s="417">
        <v>3.457495E-2</v>
      </c>
      <c r="J1380" s="418">
        <v>0.69912146050000001</v>
      </c>
      <c r="K1380" s="437">
        <v>2.4223929534406783</v>
      </c>
      <c r="L1380" s="420"/>
      <c r="M1380" s="421"/>
      <c r="N1380" s="437">
        <v>6.7940879456235264E-3</v>
      </c>
      <c r="O1380" s="417">
        <v>1.5801579999999999E-2</v>
      </c>
      <c r="P1380" s="418">
        <v>8.9358935E-3</v>
      </c>
      <c r="Q1380" s="437">
        <v>2.1696227501976386E-2</v>
      </c>
      <c r="R1380" s="422"/>
      <c r="S1380" s="423"/>
      <c r="T1380" s="437">
        <v>779.74420862810371</v>
      </c>
      <c r="U1380" s="417">
        <v>6.1297467071935155E-4</v>
      </c>
      <c r="V1380" s="418">
        <v>8.5430352921310362E-4</v>
      </c>
      <c r="W1380" s="437">
        <v>0.12374631710788865</v>
      </c>
      <c r="X1380" s="417">
        <v>7.2521479229989872E-4</v>
      </c>
      <c r="Y1380" s="418">
        <v>1.0107279635258358E-3</v>
      </c>
      <c r="Z1380" s="437">
        <v>3.4617992466681601E-3</v>
      </c>
      <c r="AA1380" s="417">
        <v>9.5668109999999995E-4</v>
      </c>
      <c r="AB1380" s="418">
        <v>1.918623415E-3</v>
      </c>
      <c r="AC1380" s="437">
        <v>7.9057703353713812E-3</v>
      </c>
      <c r="AD1380" s="417">
        <v>2.7263660000000002E-4</v>
      </c>
      <c r="AE1380" s="418">
        <v>2.9083297499999999E-4</v>
      </c>
      <c r="AF1380" s="437">
        <v>1.1408026359358493E-3</v>
      </c>
      <c r="AG1380" s="417">
        <v>1.5560215000000001E-3</v>
      </c>
      <c r="AH1380" s="418">
        <v>1.1457693599999999E-3</v>
      </c>
      <c r="AI1380" s="437">
        <v>1.4716359664948728E-3</v>
      </c>
      <c r="AJ1380" s="417">
        <v>7.0053569999999998E-4</v>
      </c>
      <c r="AK1380" s="418">
        <v>5.9038034499999997E-4</v>
      </c>
      <c r="AL1380" s="437">
        <v>9.1264271656156323E-5</v>
      </c>
      <c r="AM1380" s="417">
        <v>3.0029086000000001E-3</v>
      </c>
      <c r="AN1380" s="418">
        <v>5.3589802449999996E-3</v>
      </c>
      <c r="AO1380" s="437">
        <v>2.4801062010094219E-2</v>
      </c>
      <c r="AP1380" s="417">
        <v>9.3009300000000007E-3</v>
      </c>
      <c r="AQ1380" s="418">
        <v>4.5954595000000003E-3</v>
      </c>
      <c r="AR1380" s="440">
        <v>4.5954595000000003E-3</v>
      </c>
      <c r="AS1380" s="422"/>
      <c r="AT1380" s="423"/>
      <c r="AU1380" s="423"/>
    </row>
    <row r="1381" spans="1:47" x14ac:dyDescent="0.2">
      <c r="A1381" s="231">
        <v>2009</v>
      </c>
      <c r="B1381" s="232">
        <v>17</v>
      </c>
      <c r="C1381" s="417">
        <v>0.89014987999999995</v>
      </c>
      <c r="D1381" s="418">
        <v>0.13411107899999999</v>
      </c>
      <c r="E1381" s="437">
        <v>0.71450624131312457</v>
      </c>
      <c r="F1381" s="417">
        <v>8.1363000000000005E-2</v>
      </c>
      <c r="G1381" s="418">
        <v>8.2160519500000001E-2</v>
      </c>
      <c r="H1381" s="437">
        <v>0.11761030913900657</v>
      </c>
      <c r="I1381" s="417">
        <v>3.521929E-2</v>
      </c>
      <c r="J1381" s="418">
        <v>0.69991742700000004</v>
      </c>
      <c r="K1381" s="437">
        <v>2.4371615875523278</v>
      </c>
      <c r="L1381" s="420"/>
      <c r="M1381" s="421"/>
      <c r="N1381" s="437">
        <v>6.8059994767191746E-3</v>
      </c>
      <c r="O1381" s="417">
        <v>1.5801579999999999E-2</v>
      </c>
      <c r="P1381" s="418">
        <v>8.9358935E-3</v>
      </c>
      <c r="Q1381" s="437">
        <v>2.1723647496840422E-2</v>
      </c>
      <c r="R1381" s="422"/>
      <c r="S1381" s="423"/>
      <c r="T1381" s="437">
        <v>781.11200795055936</v>
      </c>
      <c r="U1381" s="417">
        <v>6.1297467071935155E-4</v>
      </c>
      <c r="V1381" s="418">
        <v>8.5430352921310362E-4</v>
      </c>
      <c r="W1381" s="437">
        <v>0.12675381554454299</v>
      </c>
      <c r="X1381" s="417">
        <v>7.2521479229989872E-4</v>
      </c>
      <c r="Y1381" s="418">
        <v>1.0107279635258358E-3</v>
      </c>
      <c r="Z1381" s="437">
        <v>3.5190180521543456E-3</v>
      </c>
      <c r="AA1381" s="417">
        <v>1.0016138E-3</v>
      </c>
      <c r="AB1381" s="418">
        <v>1.937850085E-3</v>
      </c>
      <c r="AC1381" s="437">
        <v>8.0979145118389717E-3</v>
      </c>
      <c r="AD1381" s="417">
        <v>2.8528949999999999E-4</v>
      </c>
      <c r="AE1381" s="418">
        <v>2.96357955E-4</v>
      </c>
      <c r="AF1381" s="437">
        <v>1.1685294044526434E-3</v>
      </c>
      <c r="AG1381" s="417">
        <v>1.6287578E-3</v>
      </c>
      <c r="AH1381" s="418">
        <v>1.1772527699999999E-3</v>
      </c>
      <c r="AI1381" s="437">
        <v>1.5074021430728371E-3</v>
      </c>
      <c r="AJ1381" s="417">
        <v>7.3328810000000005E-4</v>
      </c>
      <c r="AK1381" s="418">
        <v>6.0455160999999999E-4</v>
      </c>
      <c r="AL1381" s="437">
        <v>9.3482301691045095E-5</v>
      </c>
      <c r="AM1381" s="417">
        <v>3.1422504999999998E-3</v>
      </c>
      <c r="AN1381" s="418">
        <v>5.4195011199999997E-3</v>
      </c>
      <c r="AO1381" s="437">
        <v>2.5403822640375766E-2</v>
      </c>
      <c r="AP1381" s="417">
        <v>9.3009300000000007E-3</v>
      </c>
      <c r="AQ1381" s="418">
        <v>4.5954595000000003E-3</v>
      </c>
      <c r="AR1381" s="440">
        <v>4.5954595000000003E-3</v>
      </c>
      <c r="AS1381" s="422"/>
      <c r="AT1381" s="423"/>
      <c r="AU1381" s="423"/>
    </row>
    <row r="1382" spans="1:47" x14ac:dyDescent="0.2">
      <c r="A1382" s="231">
        <v>2009</v>
      </c>
      <c r="B1382" s="232">
        <v>18</v>
      </c>
      <c r="C1382" s="417">
        <v>0.92539515999999999</v>
      </c>
      <c r="D1382" s="418">
        <v>0.13870187249999999</v>
      </c>
      <c r="E1382" s="437">
        <v>0.72208410664095879</v>
      </c>
      <c r="F1382" s="417">
        <v>8.5101070000000001E-2</v>
      </c>
      <c r="G1382" s="418">
        <v>8.3789603500000004E-2</v>
      </c>
      <c r="H1382" s="437">
        <v>0.1205005004804415</v>
      </c>
      <c r="I1382" s="417">
        <v>3.5766590000000001E-2</v>
      </c>
      <c r="J1382" s="418">
        <v>0.70065974050000002</v>
      </c>
      <c r="K1382" s="437">
        <v>2.4524699472430354</v>
      </c>
      <c r="L1382" s="420"/>
      <c r="M1382" s="421"/>
      <c r="N1382" s="437">
        <v>6.8183581092904925E-3</v>
      </c>
      <c r="O1382" s="417">
        <v>1.5801579999999999E-2</v>
      </c>
      <c r="P1382" s="418">
        <v>8.9358935E-3</v>
      </c>
      <c r="Q1382" s="437">
        <v>2.1752136442639361E-2</v>
      </c>
      <c r="R1382" s="422"/>
      <c r="S1382" s="423"/>
      <c r="T1382" s="437">
        <v>782.52921343416801</v>
      </c>
      <c r="U1382" s="417">
        <v>6.1297467071935155E-4</v>
      </c>
      <c r="V1382" s="418">
        <v>8.5430352921310362E-4</v>
      </c>
      <c r="W1382" s="437">
        <v>0.12986863908386975</v>
      </c>
      <c r="X1382" s="417">
        <v>7.2521479229989872E-4</v>
      </c>
      <c r="Y1382" s="418">
        <v>1.0107279635258358E-3</v>
      </c>
      <c r="Z1382" s="437">
        <v>3.5782582684268749E-3</v>
      </c>
      <c r="AA1382" s="417">
        <v>1.0473862E-3</v>
      </c>
      <c r="AB1382" s="418">
        <v>1.9579331200000002E-3</v>
      </c>
      <c r="AC1382" s="437">
        <v>8.2969100781530841E-3</v>
      </c>
      <c r="AD1382" s="417">
        <v>2.9746980000000002E-4</v>
      </c>
      <c r="AE1382" s="418">
        <v>3.01962045E-4</v>
      </c>
      <c r="AF1382" s="437">
        <v>1.1972441191873996E-3</v>
      </c>
      <c r="AG1382" s="417">
        <v>1.7023635000000001E-3</v>
      </c>
      <c r="AH1382" s="418">
        <v>1.2098148899999999E-3</v>
      </c>
      <c r="AI1382" s="437">
        <v>1.5444462115244046E-3</v>
      </c>
      <c r="AJ1382" s="417">
        <v>7.6590990000000004E-4</v>
      </c>
      <c r="AK1382" s="418">
        <v>6.1928370999999997E-4</v>
      </c>
      <c r="AL1382" s="437">
        <v>9.5779526975164195E-5</v>
      </c>
      <c r="AM1382" s="417">
        <v>3.2862007999999998E-3</v>
      </c>
      <c r="AN1382" s="418">
        <v>5.4825374799999998E-3</v>
      </c>
      <c r="AO1382" s="437">
        <v>2.6028114797409081E-2</v>
      </c>
      <c r="AP1382" s="417">
        <v>9.3009300000000007E-3</v>
      </c>
      <c r="AQ1382" s="418">
        <v>4.5954595000000003E-3</v>
      </c>
      <c r="AR1382" s="440">
        <v>4.5954595000000003E-3</v>
      </c>
      <c r="AS1382" s="422"/>
      <c r="AT1382" s="423"/>
      <c r="AU1382" s="423"/>
    </row>
    <row r="1383" spans="1:47" x14ac:dyDescent="0.2">
      <c r="A1383" s="231">
        <v>2009</v>
      </c>
      <c r="B1383" s="232">
        <v>19</v>
      </c>
      <c r="C1383" s="417">
        <v>0.96169117999999998</v>
      </c>
      <c r="D1383" s="418">
        <v>0.14357223450000001</v>
      </c>
      <c r="E1383" s="437">
        <v>0.72867887077551396</v>
      </c>
      <c r="F1383" s="417">
        <v>8.887631E-2</v>
      </c>
      <c r="G1383" s="418">
        <v>8.5504770999999993E-2</v>
      </c>
      <c r="H1383" s="437">
        <v>0.12339731548790336</v>
      </c>
      <c r="I1383" s="417">
        <v>3.6348100000000001E-2</v>
      </c>
      <c r="J1383" s="418">
        <v>0.70135802250000001</v>
      </c>
      <c r="K1383" s="437">
        <v>2.4656787969900362</v>
      </c>
      <c r="L1383" s="420"/>
      <c r="M1383" s="421"/>
      <c r="N1383" s="437">
        <v>6.8282994569085209E-3</v>
      </c>
      <c r="O1383" s="417">
        <v>1.5801579999999999E-2</v>
      </c>
      <c r="P1383" s="418">
        <v>8.9358935E-3</v>
      </c>
      <c r="Q1383" s="437">
        <v>2.1780895861110233E-2</v>
      </c>
      <c r="R1383" s="422"/>
      <c r="S1383" s="423"/>
      <c r="T1383" s="437">
        <v>783.67056425601561</v>
      </c>
      <c r="U1383" s="417">
        <v>6.1297467071935155E-4</v>
      </c>
      <c r="V1383" s="418">
        <v>8.5430352921310362E-4</v>
      </c>
      <c r="W1383" s="437">
        <v>0.13299079642316991</v>
      </c>
      <c r="X1383" s="417">
        <v>7.2521479229989872E-4</v>
      </c>
      <c r="Y1383" s="418">
        <v>1.0107279635258358E-3</v>
      </c>
      <c r="Z1383" s="437">
        <v>3.6381986988417189E-3</v>
      </c>
      <c r="AA1383" s="417">
        <v>1.0925303000000001E-3</v>
      </c>
      <c r="AB1383" s="418">
        <v>1.9790871850000002E-3</v>
      </c>
      <c r="AC1383" s="437">
        <v>8.4963535166973705E-3</v>
      </c>
      <c r="AD1383" s="417">
        <v>3.1048989999999998E-4</v>
      </c>
      <c r="AE1383" s="418">
        <v>3.0797252999999999E-4</v>
      </c>
      <c r="AF1383" s="437">
        <v>1.2260261441279442E-3</v>
      </c>
      <c r="AG1383" s="417">
        <v>1.7778386000000001E-3</v>
      </c>
      <c r="AH1383" s="418">
        <v>1.244169555E-3</v>
      </c>
      <c r="AI1383" s="437">
        <v>1.5815735657792739E-3</v>
      </c>
      <c r="AJ1383" s="417">
        <v>7.99502E-4</v>
      </c>
      <c r="AK1383" s="418">
        <v>6.3474620499999999E-4</v>
      </c>
      <c r="AL1383" s="437">
        <v>9.8082058915319347E-5</v>
      </c>
      <c r="AM1383" s="417">
        <v>3.4298898E-3</v>
      </c>
      <c r="AN1383" s="418">
        <v>5.5487367250000004E-3</v>
      </c>
      <c r="AO1383" s="437">
        <v>2.6653809861450876E-2</v>
      </c>
      <c r="AP1383" s="417">
        <v>9.3009300000000007E-3</v>
      </c>
      <c r="AQ1383" s="418">
        <v>4.5954595000000003E-3</v>
      </c>
      <c r="AR1383" s="440">
        <v>4.5954595000000003E-3</v>
      </c>
      <c r="AS1383" s="422"/>
      <c r="AT1383" s="423"/>
      <c r="AU1383" s="423"/>
    </row>
    <row r="1384" spans="1:47" x14ac:dyDescent="0.2">
      <c r="A1384" s="231">
        <v>2009</v>
      </c>
      <c r="B1384" s="232">
        <v>20</v>
      </c>
      <c r="C1384" s="417">
        <v>0.99925098999999995</v>
      </c>
      <c r="D1384" s="418">
        <v>0.14878323299999999</v>
      </c>
      <c r="E1384" s="437">
        <v>0.73629853839410464</v>
      </c>
      <c r="F1384" s="417">
        <v>9.2682780000000006E-2</v>
      </c>
      <c r="G1384" s="418">
        <v>8.7306021999999997E-2</v>
      </c>
      <c r="H1384" s="437">
        <v>0.12630348634178726</v>
      </c>
      <c r="I1384" s="417">
        <v>3.6895400000000002E-2</v>
      </c>
      <c r="J1384" s="418">
        <v>0.70202077200000002</v>
      </c>
      <c r="K1384" s="437">
        <v>2.4810675895612335</v>
      </c>
      <c r="L1384" s="420"/>
      <c r="M1384" s="421"/>
      <c r="N1384" s="437">
        <v>6.840709556522424E-3</v>
      </c>
      <c r="O1384" s="417">
        <v>1.5801579999999999E-2</v>
      </c>
      <c r="P1384" s="418">
        <v>8.9358935E-3</v>
      </c>
      <c r="Q1384" s="437">
        <v>2.1809486234042927E-2</v>
      </c>
      <c r="R1384" s="422"/>
      <c r="S1384" s="423"/>
      <c r="T1384" s="437">
        <v>785.09419375182233</v>
      </c>
      <c r="U1384" s="417">
        <v>6.1297467071935155E-4</v>
      </c>
      <c r="V1384" s="418">
        <v>8.5430352921310362E-4</v>
      </c>
      <c r="W1384" s="437">
        <v>0.13612276215875835</v>
      </c>
      <c r="X1384" s="417">
        <v>7.2521479229989872E-4</v>
      </c>
      <c r="Y1384" s="418">
        <v>1.0107279635258358E-3</v>
      </c>
      <c r="Z1384" s="437">
        <v>3.6977717372205644E-3</v>
      </c>
      <c r="AA1384" s="417">
        <v>1.1403837E-3</v>
      </c>
      <c r="AB1384" s="418">
        <v>2.0011918599999999E-3</v>
      </c>
      <c r="AC1384" s="437">
        <v>8.696455715402375E-3</v>
      </c>
      <c r="AD1384" s="417">
        <v>3.2467020000000001E-4</v>
      </c>
      <c r="AE1384" s="418">
        <v>3.1427921999999998E-4</v>
      </c>
      <c r="AF1384" s="437">
        <v>1.2549001947034953E-3</v>
      </c>
      <c r="AG1384" s="417">
        <v>1.8540525999999999E-3</v>
      </c>
      <c r="AH1384" s="418">
        <v>1.28011989E-3</v>
      </c>
      <c r="AI1384" s="437">
        <v>1.6188213013221791E-3</v>
      </c>
      <c r="AJ1384" s="417">
        <v>8.344658E-4</v>
      </c>
      <c r="AK1384" s="418">
        <v>6.50820835E-4</v>
      </c>
      <c r="AL1384" s="437">
        <v>1.0039209143845992E-4</v>
      </c>
      <c r="AM1384" s="417">
        <v>3.5777902E-3</v>
      </c>
      <c r="AN1384" s="418">
        <v>5.6184305949999996E-3</v>
      </c>
      <c r="AO1384" s="437">
        <v>2.7281546138554807E-2</v>
      </c>
      <c r="AP1384" s="417">
        <v>9.3009300000000007E-3</v>
      </c>
      <c r="AQ1384" s="418">
        <v>4.5954595000000003E-3</v>
      </c>
      <c r="AR1384" s="440">
        <v>4.5954595000000003E-3</v>
      </c>
      <c r="AS1384" s="422"/>
      <c r="AT1384" s="423"/>
      <c r="AU1384" s="423"/>
    </row>
    <row r="1385" spans="1:47" x14ac:dyDescent="0.2">
      <c r="A1385" s="231">
        <v>2009</v>
      </c>
      <c r="B1385" s="232">
        <v>21</v>
      </c>
      <c r="C1385" s="417">
        <v>1.0380425600000001</v>
      </c>
      <c r="D1385" s="418">
        <v>0.15434684400000001</v>
      </c>
      <c r="E1385" s="437">
        <v>0.74370689876355434</v>
      </c>
      <c r="F1385" s="417">
        <v>9.6631910000000001E-2</v>
      </c>
      <c r="G1385" s="418">
        <v>8.9206019499999997E-2</v>
      </c>
      <c r="H1385" s="437">
        <v>0.12912859509153801</v>
      </c>
      <c r="I1385" s="417">
        <v>3.7455740000000001E-2</v>
      </c>
      <c r="J1385" s="418">
        <v>0.70263902450000004</v>
      </c>
      <c r="K1385" s="437">
        <v>2.4960312998887404</v>
      </c>
      <c r="L1385" s="420"/>
      <c r="M1385" s="421"/>
      <c r="N1385" s="437">
        <v>6.8527555868625623E-3</v>
      </c>
      <c r="O1385" s="417">
        <v>1.5801579999999999E-2</v>
      </c>
      <c r="P1385" s="418">
        <v>8.9358935E-3</v>
      </c>
      <c r="Q1385" s="437">
        <v>2.1837247899673017E-2</v>
      </c>
      <c r="R1385" s="422"/>
      <c r="S1385" s="423"/>
      <c r="T1385" s="437">
        <v>786.47819485035996</v>
      </c>
      <c r="U1385" s="417">
        <v>6.1297467071935155E-4</v>
      </c>
      <c r="V1385" s="418">
        <v>8.5430352921310362E-4</v>
      </c>
      <c r="W1385" s="437">
        <v>0.13916768867979537</v>
      </c>
      <c r="X1385" s="417">
        <v>7.2521479229989872E-4</v>
      </c>
      <c r="Y1385" s="418">
        <v>1.0107279635258358E-3</v>
      </c>
      <c r="Z1385" s="437">
        <v>3.7556848265454402E-3</v>
      </c>
      <c r="AA1385" s="417">
        <v>1.1883972E-3</v>
      </c>
      <c r="AB1385" s="418">
        <v>2.02464355E-3</v>
      </c>
      <c r="AC1385" s="437">
        <v>8.890989789587361E-3</v>
      </c>
      <c r="AD1385" s="417">
        <v>3.3806199999999998E-4</v>
      </c>
      <c r="AE1385" s="418">
        <v>3.2102011500000001E-4</v>
      </c>
      <c r="AF1385" s="437">
        <v>1.2829699315884862E-3</v>
      </c>
      <c r="AG1385" s="417">
        <v>1.9327687000000001E-3</v>
      </c>
      <c r="AH1385" s="418">
        <v>1.3182374400000001E-3</v>
      </c>
      <c r="AI1385" s="437">
        <v>1.6550319606324741E-3</v>
      </c>
      <c r="AJ1385" s="417">
        <v>8.6992730000000004E-4</v>
      </c>
      <c r="AK1385" s="418">
        <v>6.6808033000000002E-4</v>
      </c>
      <c r="AL1385" s="437">
        <v>1.0263764347641512E-4</v>
      </c>
      <c r="AM1385" s="417">
        <v>3.7293285999999998E-3</v>
      </c>
      <c r="AN1385" s="418">
        <v>5.691777175E-3</v>
      </c>
      <c r="AO1385" s="437">
        <v>2.7891766649795088E-2</v>
      </c>
      <c r="AP1385" s="417">
        <v>9.3009300000000007E-3</v>
      </c>
      <c r="AQ1385" s="418">
        <v>4.5954595000000003E-3</v>
      </c>
      <c r="AR1385" s="440">
        <v>4.5954595000000003E-3</v>
      </c>
      <c r="AS1385" s="422"/>
      <c r="AT1385" s="423"/>
      <c r="AU1385" s="423"/>
    </row>
    <row r="1386" spans="1:47" x14ac:dyDescent="0.2">
      <c r="A1386" s="231">
        <v>2009</v>
      </c>
      <c r="B1386" s="232">
        <v>22</v>
      </c>
      <c r="C1386" s="417">
        <v>1.0784451799999999</v>
      </c>
      <c r="D1386" s="418">
        <v>0.1603316685</v>
      </c>
      <c r="E1386" s="437">
        <v>0.75066553777739642</v>
      </c>
      <c r="F1386" s="417">
        <v>0.10067806999999999</v>
      </c>
      <c r="G1386" s="418">
        <v>9.1225948000000001E-2</v>
      </c>
      <c r="H1386" s="437">
        <v>0.13178316013212077</v>
      </c>
      <c r="I1386" s="417">
        <v>3.7987020000000003E-2</v>
      </c>
      <c r="J1386" s="418">
        <v>0.70327006349999999</v>
      </c>
      <c r="K1386" s="437">
        <v>2.5101084076584304</v>
      </c>
      <c r="L1386" s="420"/>
      <c r="M1386" s="421"/>
      <c r="N1386" s="437">
        <v>6.8641038949897055E-3</v>
      </c>
      <c r="O1386" s="417">
        <v>1.5801579999999999E-2</v>
      </c>
      <c r="P1386" s="418">
        <v>8.9358935E-3</v>
      </c>
      <c r="Q1386" s="437">
        <v>2.1863412225434101E-2</v>
      </c>
      <c r="R1386" s="422"/>
      <c r="S1386" s="423"/>
      <c r="T1386" s="437">
        <v>787.77956989247309</v>
      </c>
      <c r="U1386" s="417">
        <v>6.1297467071935155E-4</v>
      </c>
      <c r="V1386" s="418">
        <v>8.5430352921310362E-4</v>
      </c>
      <c r="W1386" s="437">
        <v>0.14202848252688172</v>
      </c>
      <c r="X1386" s="417">
        <v>7.2521479229989872E-4</v>
      </c>
      <c r="Y1386" s="418">
        <v>1.0107279635258358E-3</v>
      </c>
      <c r="Z1386" s="437">
        <v>3.8100849347975294E-3</v>
      </c>
      <c r="AA1386" s="417">
        <v>1.2377779000000001E-3</v>
      </c>
      <c r="AB1386" s="418">
        <v>2.0495009800000001E-3</v>
      </c>
      <c r="AC1386" s="437">
        <v>9.0737487602951285E-3</v>
      </c>
      <c r="AD1386" s="417">
        <v>3.5258430000000002E-4</v>
      </c>
      <c r="AE1386" s="418">
        <v>3.2805721499999999E-4</v>
      </c>
      <c r="AF1386" s="437">
        <v>1.3093431671814229E-3</v>
      </c>
      <c r="AG1386" s="417">
        <v>2.0127215E-3</v>
      </c>
      <c r="AH1386" s="418">
        <v>1.3587671100000001E-3</v>
      </c>
      <c r="AI1386" s="437">
        <v>1.6890529572752234E-3</v>
      </c>
      <c r="AJ1386" s="417">
        <v>9.0612780000000001E-4</v>
      </c>
      <c r="AK1386" s="418">
        <v>6.8621578000000003E-4</v>
      </c>
      <c r="AL1386" s="437">
        <v>1.0474748212651569E-4</v>
      </c>
      <c r="AM1386" s="417">
        <v>3.8845465000000002E-3</v>
      </c>
      <c r="AN1386" s="418">
        <v>5.7699277599999998E-3</v>
      </c>
      <c r="AO1386" s="437">
        <v>2.8465138636753602E-2</v>
      </c>
      <c r="AP1386" s="417">
        <v>9.3009300000000007E-3</v>
      </c>
      <c r="AQ1386" s="418">
        <v>4.5954595000000003E-3</v>
      </c>
      <c r="AR1386" s="440">
        <v>4.5954595000000003E-3</v>
      </c>
      <c r="AS1386" s="422"/>
      <c r="AT1386" s="423"/>
      <c r="AU1386" s="423"/>
    </row>
    <row r="1387" spans="1:47" x14ac:dyDescent="0.2">
      <c r="A1387" s="231">
        <v>2009</v>
      </c>
      <c r="B1387" s="232">
        <v>23</v>
      </c>
      <c r="C1387" s="417">
        <v>1.1202744200000001</v>
      </c>
      <c r="D1387" s="418">
        <v>0.16672788899999999</v>
      </c>
      <c r="E1387" s="437">
        <v>0.75689632340220292</v>
      </c>
      <c r="F1387" s="417">
        <v>0.10477444</v>
      </c>
      <c r="G1387" s="418">
        <v>9.3369938499999999E-2</v>
      </c>
      <c r="H1387" s="437">
        <v>0.13415968845294207</v>
      </c>
      <c r="I1387" s="417">
        <v>3.8434309999999999E-2</v>
      </c>
      <c r="J1387" s="418">
        <v>0.70383512699999995</v>
      </c>
      <c r="K1387" s="437">
        <v>2.5226943565385915</v>
      </c>
      <c r="L1387" s="420"/>
      <c r="M1387" s="421"/>
      <c r="N1387" s="437">
        <v>6.8742391754523001E-3</v>
      </c>
      <c r="O1387" s="417">
        <v>1.5801579999999999E-2</v>
      </c>
      <c r="P1387" s="418">
        <v>8.9358935E-3</v>
      </c>
      <c r="Q1387" s="437">
        <v>2.1886804267580193E-2</v>
      </c>
      <c r="R1387" s="422"/>
      <c r="S1387" s="423"/>
      <c r="T1387" s="437">
        <v>788.94348709721964</v>
      </c>
      <c r="U1387" s="417">
        <v>6.1297467071935155E-4</v>
      </c>
      <c r="V1387" s="418">
        <v>8.5430352921310362E-4</v>
      </c>
      <c r="W1387" s="437">
        <v>0.14459003239893681</v>
      </c>
      <c r="X1387" s="417">
        <v>7.2521479229989872E-4</v>
      </c>
      <c r="Y1387" s="418">
        <v>1.0107279635258358E-3</v>
      </c>
      <c r="Z1387" s="437">
        <v>3.8588042450645793E-3</v>
      </c>
      <c r="AA1387" s="417">
        <v>1.2885005999999999E-3</v>
      </c>
      <c r="AB1387" s="418">
        <v>2.075889445E-3</v>
      </c>
      <c r="AC1387" s="437">
        <v>9.2373965619380657E-3</v>
      </c>
      <c r="AD1387" s="417">
        <v>3.6713179999999998E-4</v>
      </c>
      <c r="AE1387" s="418">
        <v>3.3568297500000002E-4</v>
      </c>
      <c r="AF1387" s="437">
        <v>1.3329599509647159E-3</v>
      </c>
      <c r="AG1387" s="417">
        <v>2.0950163E-3</v>
      </c>
      <c r="AH1387" s="418">
        <v>1.4015633550000001E-3</v>
      </c>
      <c r="AI1387" s="437">
        <v>1.7195173613914418E-3</v>
      </c>
      <c r="AJ1387" s="417">
        <v>9.4296099999999997E-4</v>
      </c>
      <c r="AK1387" s="418">
        <v>7.0548870999999997E-4</v>
      </c>
      <c r="AL1387" s="437">
        <v>1.066366580514154E-4</v>
      </c>
      <c r="AM1387" s="417">
        <v>4.0440351000000001E-3</v>
      </c>
      <c r="AN1387" s="418">
        <v>5.8527419199999996E-3</v>
      </c>
      <c r="AO1387" s="437">
        <v>2.8978533717437232E-2</v>
      </c>
      <c r="AP1387" s="417">
        <v>9.3009300000000007E-3</v>
      </c>
      <c r="AQ1387" s="418">
        <v>4.5954595000000003E-3</v>
      </c>
      <c r="AR1387" s="440">
        <v>4.5954595000000003E-3</v>
      </c>
      <c r="AS1387" s="422"/>
      <c r="AT1387" s="423"/>
      <c r="AU1387" s="423"/>
    </row>
    <row r="1388" spans="1:47" x14ac:dyDescent="0.2">
      <c r="A1388" s="231">
        <v>2009</v>
      </c>
      <c r="B1388" s="232">
        <v>24</v>
      </c>
      <c r="C1388" s="417">
        <v>1.16385144</v>
      </c>
      <c r="D1388" s="418">
        <v>0.17362974749999999</v>
      </c>
      <c r="E1388" s="437">
        <v>0.76203816878428421</v>
      </c>
      <c r="F1388" s="417">
        <v>0.10901051</v>
      </c>
      <c r="G1388" s="418">
        <v>9.5666656000000003E-2</v>
      </c>
      <c r="H1388" s="437">
        <v>0.13612146050467985</v>
      </c>
      <c r="I1388" s="417">
        <v>3.8981599999999998E-2</v>
      </c>
      <c r="J1388" s="418">
        <v>0.70439868400000005</v>
      </c>
      <c r="K1388" s="437">
        <v>2.5330877259363653</v>
      </c>
      <c r="L1388" s="420"/>
      <c r="M1388" s="421"/>
      <c r="N1388" s="437">
        <v>6.8826032849679877E-3</v>
      </c>
      <c r="O1388" s="417">
        <v>1.5801579999999999E-2</v>
      </c>
      <c r="P1388" s="418">
        <v>8.9358935E-3</v>
      </c>
      <c r="Q1388" s="437">
        <v>2.1906099642838819E-2</v>
      </c>
      <c r="R1388" s="422"/>
      <c r="S1388" s="423"/>
      <c r="T1388" s="437">
        <v>789.90291872739419</v>
      </c>
      <c r="U1388" s="417">
        <v>6.1297467071935155E-4</v>
      </c>
      <c r="V1388" s="418">
        <v>8.5430352921310362E-4</v>
      </c>
      <c r="W1388" s="437">
        <v>0.14670436964526909</v>
      </c>
      <c r="X1388" s="417">
        <v>7.2521479229989872E-4</v>
      </c>
      <c r="Y1388" s="418">
        <v>1.0107279635258358E-3</v>
      </c>
      <c r="Z1388" s="437">
        <v>3.8990143141280653E-3</v>
      </c>
      <c r="AA1388" s="417">
        <v>1.340595E-3</v>
      </c>
      <c r="AB1388" s="418">
        <v>2.1039685299999999E-3</v>
      </c>
      <c r="AC1388" s="437">
        <v>9.3724741843619931E-3</v>
      </c>
      <c r="AD1388" s="417">
        <v>3.8152359999999997E-4</v>
      </c>
      <c r="AE1388" s="418">
        <v>3.4360048500000002E-4</v>
      </c>
      <c r="AF1388" s="437">
        <v>1.3524487181366751E-3</v>
      </c>
      <c r="AG1388" s="417">
        <v>2.1801805E-3</v>
      </c>
      <c r="AH1388" s="418">
        <v>1.4474312699999999E-3</v>
      </c>
      <c r="AI1388" s="437">
        <v>1.7446588089712267E-3</v>
      </c>
      <c r="AJ1388" s="417">
        <v>9.806636000000001E-4</v>
      </c>
      <c r="AK1388" s="418">
        <v>7.2611540499999995E-4</v>
      </c>
      <c r="AL1388" s="437">
        <v>1.0819593487176903E-4</v>
      </c>
      <c r="AM1388" s="417">
        <v>4.2071024E-3</v>
      </c>
      <c r="AN1388" s="418">
        <v>5.9410232650000004E-3</v>
      </c>
      <c r="AO1388" s="437">
        <v>2.9402271809290566E-2</v>
      </c>
      <c r="AP1388" s="417">
        <v>9.3009300000000007E-3</v>
      </c>
      <c r="AQ1388" s="418">
        <v>4.5954595000000003E-3</v>
      </c>
      <c r="AR1388" s="440">
        <v>4.5954595000000003E-3</v>
      </c>
      <c r="AS1388" s="422"/>
      <c r="AT1388" s="423"/>
      <c r="AU1388" s="423"/>
    </row>
    <row r="1389" spans="1:47" x14ac:dyDescent="0.2">
      <c r="A1389" s="231">
        <v>2009</v>
      </c>
      <c r="B1389" s="232">
        <v>25</v>
      </c>
      <c r="C1389" s="417">
        <v>1.2090737199999999</v>
      </c>
      <c r="D1389" s="418">
        <v>0.18104832900000001</v>
      </c>
      <c r="E1389" s="437">
        <v>0.7658546693461028</v>
      </c>
      <c r="F1389" s="417">
        <v>0.1133436</v>
      </c>
      <c r="G1389" s="418">
        <v>9.8106283000000002E-2</v>
      </c>
      <c r="H1389" s="437">
        <v>0.13757680855498289</v>
      </c>
      <c r="I1389" s="417">
        <v>3.9528889999999997E-2</v>
      </c>
      <c r="J1389" s="418">
        <v>0.70492316399999999</v>
      </c>
      <c r="K1389" s="437">
        <v>2.540793632419803</v>
      </c>
      <c r="L1389" s="420"/>
      <c r="M1389" s="421"/>
      <c r="N1389" s="437">
        <v>6.8888299939017959E-3</v>
      </c>
      <c r="O1389" s="417">
        <v>1.5801579999999999E-2</v>
      </c>
      <c r="P1389" s="418">
        <v>8.9358935E-3</v>
      </c>
      <c r="Q1389" s="437">
        <v>2.1920446212758557E-2</v>
      </c>
      <c r="R1389" s="422"/>
      <c r="S1389" s="423"/>
      <c r="T1389" s="437">
        <v>790.61789990196564</v>
      </c>
      <c r="U1389" s="417">
        <v>6.1297467071935155E-4</v>
      </c>
      <c r="V1389" s="418">
        <v>8.5430352921310362E-4</v>
      </c>
      <c r="W1389" s="437">
        <v>0.1482727344141993</v>
      </c>
      <c r="X1389" s="417">
        <v>7.2521479229989872E-4</v>
      </c>
      <c r="Y1389" s="418">
        <v>1.0107279635258358E-3</v>
      </c>
      <c r="Z1389" s="437">
        <v>3.9288491376315814E-3</v>
      </c>
      <c r="AA1389" s="417">
        <v>1.3940863E-3</v>
      </c>
      <c r="AB1389" s="418">
        <v>2.1341235699999998E-3</v>
      </c>
      <c r="AC1389" s="437">
        <v>9.4726949739990084E-3</v>
      </c>
      <c r="AD1389" s="417">
        <v>3.970755E-4</v>
      </c>
      <c r="AE1389" s="418">
        <v>3.52177545E-4</v>
      </c>
      <c r="AF1389" s="437">
        <v>1.3669103062224843E-3</v>
      </c>
      <c r="AG1389" s="417">
        <v>2.2672141000000001E-3</v>
      </c>
      <c r="AH1389" s="418">
        <v>1.4962795799999999E-3</v>
      </c>
      <c r="AI1389" s="437">
        <v>1.7633133422018886E-3</v>
      </c>
      <c r="AJ1389" s="417">
        <v>1.0207335E-3</v>
      </c>
      <c r="AK1389" s="418">
        <v>7.4807251000000004E-4</v>
      </c>
      <c r="AL1389" s="437">
        <v>1.0935287557347567E-4</v>
      </c>
      <c r="AM1389" s="417">
        <v>4.3764108000000001E-3</v>
      </c>
      <c r="AN1389" s="418">
        <v>6.0354320200000002E-3</v>
      </c>
      <c r="AO1389" s="437">
        <v>2.9716611801697716E-2</v>
      </c>
      <c r="AP1389" s="417">
        <v>9.3009300000000007E-3</v>
      </c>
      <c r="AQ1389" s="418">
        <v>4.5954595000000003E-3</v>
      </c>
      <c r="AR1389" s="440">
        <v>4.5954595000000003E-3</v>
      </c>
      <c r="AS1389" s="422"/>
      <c r="AT1389" s="423"/>
      <c r="AU1389" s="423"/>
    </row>
    <row r="1390" spans="1:47" x14ac:dyDescent="0.2">
      <c r="A1390" s="231">
        <v>2009</v>
      </c>
      <c r="B1390" s="232">
        <v>26</v>
      </c>
      <c r="C1390" s="417">
        <v>1.2090737199999999</v>
      </c>
      <c r="D1390" s="418">
        <v>0.18104832900000001</v>
      </c>
      <c r="E1390" s="437">
        <v>0.76812801483930493</v>
      </c>
      <c r="F1390" s="417">
        <v>0.1133436</v>
      </c>
      <c r="G1390" s="418">
        <v>9.8106283000000002E-2</v>
      </c>
      <c r="H1390" s="437">
        <v>0.13844385215218363</v>
      </c>
      <c r="I1390" s="417">
        <v>3.9528889999999997E-2</v>
      </c>
      <c r="J1390" s="418">
        <v>0.70492316399999999</v>
      </c>
      <c r="K1390" s="437">
        <v>2.5453841717598635</v>
      </c>
      <c r="L1390" s="420"/>
      <c r="M1390" s="421"/>
      <c r="N1390" s="437">
        <v>6.89252961216356E-3</v>
      </c>
      <c r="O1390" s="417">
        <v>1.5801579999999999E-2</v>
      </c>
      <c r="P1390" s="418">
        <v>8.9358935E-3</v>
      </c>
      <c r="Q1390" s="437">
        <v>2.1928958378170677E-2</v>
      </c>
      <c r="R1390" s="422"/>
      <c r="S1390" s="423"/>
      <c r="T1390" s="437">
        <v>791.04248353430819</v>
      </c>
      <c r="U1390" s="417">
        <v>6.1297467071935155E-4</v>
      </c>
      <c r="V1390" s="418">
        <v>8.5430352921310362E-4</v>
      </c>
      <c r="W1390" s="437">
        <v>0.14920689320370259</v>
      </c>
      <c r="X1390" s="417">
        <v>7.2521479229989872E-4</v>
      </c>
      <c r="Y1390" s="418">
        <v>1.0107279635258358E-3</v>
      </c>
      <c r="Z1390" s="437">
        <v>3.9466242071441796E-3</v>
      </c>
      <c r="AA1390" s="417">
        <v>1.3940863E-3</v>
      </c>
      <c r="AB1390" s="418">
        <v>2.1341235699999998E-3</v>
      </c>
      <c r="AC1390" s="437">
        <v>9.5323865795451587E-3</v>
      </c>
      <c r="AD1390" s="417">
        <v>3.970755E-4</v>
      </c>
      <c r="AE1390" s="418">
        <v>3.52177545E-4</v>
      </c>
      <c r="AF1390" s="437">
        <v>1.3755243060066399E-3</v>
      </c>
      <c r="AG1390" s="417">
        <v>2.2672141000000001E-3</v>
      </c>
      <c r="AH1390" s="418">
        <v>1.4962795799999999E-3</v>
      </c>
      <c r="AI1390" s="437">
        <v>1.7744255094335408E-3</v>
      </c>
      <c r="AJ1390" s="417">
        <v>1.0207335E-3</v>
      </c>
      <c r="AK1390" s="418">
        <v>7.4807251000000004E-4</v>
      </c>
      <c r="AL1390" s="437">
        <v>1.1004183451964145E-4</v>
      </c>
      <c r="AM1390" s="417">
        <v>4.3764108000000001E-3</v>
      </c>
      <c r="AN1390" s="418">
        <v>6.0354320200000002E-3</v>
      </c>
      <c r="AO1390" s="437">
        <v>2.9903878451336938E-2</v>
      </c>
      <c r="AP1390" s="417">
        <v>9.3009300000000007E-3</v>
      </c>
      <c r="AQ1390" s="418">
        <v>4.5954595000000003E-3</v>
      </c>
      <c r="AR1390" s="440">
        <v>4.5954595000000003E-3</v>
      </c>
      <c r="AS1390" s="422"/>
      <c r="AT1390" s="423"/>
      <c r="AU1390" s="423"/>
    </row>
    <row r="1391" spans="1:47" x14ac:dyDescent="0.2">
      <c r="A1391" s="231">
        <v>2009</v>
      </c>
      <c r="B1391" s="232">
        <v>27</v>
      </c>
      <c r="C1391" s="417">
        <v>1.2090737199999999</v>
      </c>
      <c r="D1391" s="418">
        <v>0.18104832900000001</v>
      </c>
      <c r="E1391" s="437">
        <v>0.7684811602299455</v>
      </c>
      <c r="F1391" s="417">
        <v>0.1133436</v>
      </c>
      <c r="G1391" s="418">
        <v>9.8106283000000002E-2</v>
      </c>
      <c r="H1391" s="437">
        <v>0.13857810186276642</v>
      </c>
      <c r="I1391" s="417">
        <v>3.9528889999999997E-2</v>
      </c>
      <c r="J1391" s="418">
        <v>0.70492316399999999</v>
      </c>
      <c r="K1391" s="437">
        <v>2.5461007932632773</v>
      </c>
      <c r="L1391" s="420"/>
      <c r="M1391" s="421"/>
      <c r="N1391" s="437">
        <v>6.8930962370367058E-3</v>
      </c>
      <c r="O1391" s="417">
        <v>1.5801579999999999E-2</v>
      </c>
      <c r="P1391" s="418">
        <v>8.9358935E-3</v>
      </c>
      <c r="Q1391" s="437">
        <v>2.1930267975628998E-2</v>
      </c>
      <c r="R1391" s="422"/>
      <c r="S1391" s="423"/>
      <c r="T1391" s="437">
        <v>791.1086654115386</v>
      </c>
      <c r="U1391" s="417">
        <v>6.1297467071935155E-4</v>
      </c>
      <c r="V1391" s="418">
        <v>8.5430352921310362E-4</v>
      </c>
      <c r="W1391" s="437">
        <v>0.14935183024486171</v>
      </c>
      <c r="X1391" s="417">
        <v>7.2521479229989872E-4</v>
      </c>
      <c r="Y1391" s="418">
        <v>1.0107279635258358E-3</v>
      </c>
      <c r="Z1391" s="437">
        <v>3.949368059784319E-3</v>
      </c>
      <c r="AA1391" s="417">
        <v>1.3940863E-3</v>
      </c>
      <c r="AB1391" s="418">
        <v>2.1341235699999998E-3</v>
      </c>
      <c r="AC1391" s="437">
        <v>9.5416161498108939E-3</v>
      </c>
      <c r="AD1391" s="417">
        <v>3.970755E-4</v>
      </c>
      <c r="AE1391" s="418">
        <v>3.52177545E-4</v>
      </c>
      <c r="AF1391" s="437">
        <v>1.3768581732486402E-3</v>
      </c>
      <c r="AG1391" s="417">
        <v>2.2672141000000001E-3</v>
      </c>
      <c r="AH1391" s="418">
        <v>1.4962795799999999E-3</v>
      </c>
      <c r="AI1391" s="437">
        <v>1.7761457077041399E-3</v>
      </c>
      <c r="AJ1391" s="417">
        <v>1.0207335E-3</v>
      </c>
      <c r="AK1391" s="418">
        <v>7.4807251000000004E-4</v>
      </c>
      <c r="AL1391" s="437">
        <v>1.101486447708274E-4</v>
      </c>
      <c r="AM1391" s="417">
        <v>4.3764108000000001E-3</v>
      </c>
      <c r="AN1391" s="418">
        <v>6.0354320200000002E-3</v>
      </c>
      <c r="AO1391" s="437">
        <v>2.9932897509669508E-2</v>
      </c>
      <c r="AP1391" s="417">
        <v>9.3009300000000007E-3</v>
      </c>
      <c r="AQ1391" s="418">
        <v>4.5954595000000003E-3</v>
      </c>
      <c r="AR1391" s="440">
        <v>4.5954595000000003E-3</v>
      </c>
      <c r="AS1391" s="422"/>
      <c r="AT1391" s="423"/>
      <c r="AU1391" s="423"/>
    </row>
    <row r="1392" spans="1:47" x14ac:dyDescent="0.2">
      <c r="A1392" s="231">
        <v>2009</v>
      </c>
      <c r="B1392" s="232">
        <v>28</v>
      </c>
      <c r="C1392" s="417">
        <v>1.2090737199999999</v>
      </c>
      <c r="D1392" s="418">
        <v>0.18104832900000001</v>
      </c>
      <c r="E1392" s="437">
        <v>0.76840015535159389</v>
      </c>
      <c r="F1392" s="417">
        <v>0.1133436</v>
      </c>
      <c r="G1392" s="418">
        <v>9.8106283000000002E-2</v>
      </c>
      <c r="H1392" s="437">
        <v>0.13854797882204092</v>
      </c>
      <c r="I1392" s="417">
        <v>3.9528889999999997E-2</v>
      </c>
      <c r="J1392" s="418">
        <v>0.70492316399999999</v>
      </c>
      <c r="K1392" s="437">
        <v>2.5459334636376538</v>
      </c>
      <c r="L1392" s="420"/>
      <c r="M1392" s="421"/>
      <c r="N1392" s="437">
        <v>6.8929703627661184E-3</v>
      </c>
      <c r="O1392" s="417">
        <v>1.5801579999999999E-2</v>
      </c>
      <c r="P1392" s="418">
        <v>8.9358935E-3</v>
      </c>
      <c r="Q1392" s="437">
        <v>2.1929978354265415E-2</v>
      </c>
      <c r="R1392" s="422"/>
      <c r="S1392" s="423"/>
      <c r="T1392" s="437">
        <v>791.09396622468319</v>
      </c>
      <c r="U1392" s="417">
        <v>6.1297467071935155E-4</v>
      </c>
      <c r="V1392" s="418">
        <v>8.5430352921310362E-4</v>
      </c>
      <c r="W1392" s="437">
        <v>0.14931925035468965</v>
      </c>
      <c r="X1392" s="417">
        <v>7.2521479229989872E-4</v>
      </c>
      <c r="Y1392" s="418">
        <v>1.0107279635258358E-3</v>
      </c>
      <c r="Z1392" s="437">
        <v>3.9487505389178123E-3</v>
      </c>
      <c r="AA1392" s="417">
        <v>1.3940863E-3</v>
      </c>
      <c r="AB1392" s="418">
        <v>2.1341235699999998E-3</v>
      </c>
      <c r="AC1392" s="437">
        <v>9.5395285128375504E-3</v>
      </c>
      <c r="AD1392" s="417">
        <v>3.970755E-4</v>
      </c>
      <c r="AE1392" s="418">
        <v>3.52177545E-4</v>
      </c>
      <c r="AF1392" s="437">
        <v>1.3765542598794887E-3</v>
      </c>
      <c r="AG1392" s="417">
        <v>2.2672141000000001E-3</v>
      </c>
      <c r="AH1392" s="418">
        <v>1.4962795799999999E-3</v>
      </c>
      <c r="AI1392" s="437">
        <v>1.7757552587409895E-3</v>
      </c>
      <c r="AJ1392" s="417">
        <v>1.0207335E-3</v>
      </c>
      <c r="AK1392" s="418">
        <v>7.4807251000000004E-4</v>
      </c>
      <c r="AL1392" s="437">
        <v>1.1012441564744232E-4</v>
      </c>
      <c r="AM1392" s="417">
        <v>4.3764108000000001E-3</v>
      </c>
      <c r="AN1392" s="418">
        <v>6.0354320200000002E-3</v>
      </c>
      <c r="AO1392" s="437">
        <v>2.9926320374383909E-2</v>
      </c>
      <c r="AP1392" s="417">
        <v>9.3009300000000007E-3</v>
      </c>
      <c r="AQ1392" s="418">
        <v>4.5954595000000003E-3</v>
      </c>
      <c r="AR1392" s="440">
        <v>4.5954595000000003E-3</v>
      </c>
      <c r="AS1392" s="422"/>
      <c r="AT1392" s="423"/>
      <c r="AU1392" s="423"/>
    </row>
    <row r="1393" spans="1:47" x14ac:dyDescent="0.2">
      <c r="A1393" s="231">
        <v>2009</v>
      </c>
      <c r="B1393" s="232">
        <v>29</v>
      </c>
      <c r="C1393" s="417">
        <v>1.2090737199999999</v>
      </c>
      <c r="D1393" s="418">
        <v>0.18104832900000001</v>
      </c>
      <c r="E1393" s="437">
        <v>0.76835259858752669</v>
      </c>
      <c r="F1393" s="417">
        <v>0.1133436</v>
      </c>
      <c r="G1393" s="418">
        <v>9.8106283000000002E-2</v>
      </c>
      <c r="H1393" s="437">
        <v>0.13852977558253876</v>
      </c>
      <c r="I1393" s="417">
        <v>3.9528889999999997E-2</v>
      </c>
      <c r="J1393" s="418">
        <v>0.70492316399999999</v>
      </c>
      <c r="K1393" s="437">
        <v>2.5458416196678266</v>
      </c>
      <c r="L1393" s="420"/>
      <c r="M1393" s="421"/>
      <c r="N1393" s="437">
        <v>6.8928966924517955E-3</v>
      </c>
      <c r="O1393" s="417">
        <v>1.5801579999999999E-2</v>
      </c>
      <c r="P1393" s="418">
        <v>8.9358935E-3</v>
      </c>
      <c r="Q1393" s="437">
        <v>2.1929789898257272E-2</v>
      </c>
      <c r="R1393" s="422"/>
      <c r="S1393" s="423"/>
      <c r="T1393" s="437">
        <v>791.08441559492337</v>
      </c>
      <c r="U1393" s="417">
        <v>6.1297467071935155E-4</v>
      </c>
      <c r="V1393" s="418">
        <v>8.5430352921310362E-4</v>
      </c>
      <c r="W1393" s="437">
        <v>0.14929970279047913</v>
      </c>
      <c r="X1393" s="417">
        <v>7.2521479229989872E-4</v>
      </c>
      <c r="Y1393" s="418">
        <v>1.0107279635258358E-3</v>
      </c>
      <c r="Z1393" s="437">
        <v>3.9483804778115026E-3</v>
      </c>
      <c r="AA1393" s="417">
        <v>1.3940863E-3</v>
      </c>
      <c r="AB1393" s="418">
        <v>2.1341235699999998E-3</v>
      </c>
      <c r="AC1393" s="437">
        <v>9.5382849387052535E-3</v>
      </c>
      <c r="AD1393" s="417">
        <v>3.970755E-4</v>
      </c>
      <c r="AE1393" s="418">
        <v>3.52177545E-4</v>
      </c>
      <c r="AF1393" s="437">
        <v>1.3763772944332278E-3</v>
      </c>
      <c r="AG1393" s="417">
        <v>2.2672141000000001E-3</v>
      </c>
      <c r="AH1393" s="418">
        <v>1.4962795799999999E-3</v>
      </c>
      <c r="AI1393" s="437">
        <v>1.7755249637657906E-3</v>
      </c>
      <c r="AJ1393" s="417">
        <v>1.0207335E-3</v>
      </c>
      <c r="AK1393" s="418">
        <v>7.4807251000000004E-4</v>
      </c>
      <c r="AL1393" s="437">
        <v>1.1011010899660234E-4</v>
      </c>
      <c r="AM1393" s="417">
        <v>4.3764108000000001E-3</v>
      </c>
      <c r="AN1393" s="418">
        <v>6.0354320200000002E-3</v>
      </c>
      <c r="AO1393" s="437">
        <v>2.9922424765805918E-2</v>
      </c>
      <c r="AP1393" s="417">
        <v>9.3009300000000007E-3</v>
      </c>
      <c r="AQ1393" s="418">
        <v>4.5954595000000003E-3</v>
      </c>
      <c r="AR1393" s="440">
        <v>4.5954595000000003E-3</v>
      </c>
      <c r="AS1393" s="422"/>
      <c r="AT1393" s="423"/>
      <c r="AU1393" s="423"/>
    </row>
    <row r="1394" spans="1:47" x14ac:dyDescent="0.2">
      <c r="A1394" s="231">
        <v>2009</v>
      </c>
      <c r="B1394" s="232">
        <v>30</v>
      </c>
      <c r="C1394" s="417">
        <v>1.2090737199999999</v>
      </c>
      <c r="D1394" s="418">
        <v>0.18104832900000001</v>
      </c>
      <c r="E1394" s="437">
        <v>0.7683319522276747</v>
      </c>
      <c r="F1394" s="417">
        <v>0.1133436</v>
      </c>
      <c r="G1394" s="418">
        <v>9.8106283000000002E-2</v>
      </c>
      <c r="H1394" s="437">
        <v>0.13852196615594178</v>
      </c>
      <c r="I1394" s="417">
        <v>3.9528889999999997E-2</v>
      </c>
      <c r="J1394" s="418">
        <v>0.70492316399999999</v>
      </c>
      <c r="K1394" s="437">
        <v>2.545798939416279</v>
      </c>
      <c r="L1394" s="420"/>
      <c r="M1394" s="421"/>
      <c r="N1394" s="437">
        <v>6.8928569191847363E-3</v>
      </c>
      <c r="O1394" s="417">
        <v>1.5801579999999999E-2</v>
      </c>
      <c r="P1394" s="418">
        <v>8.9358935E-3</v>
      </c>
      <c r="Q1394" s="437">
        <v>2.1929751609618086E-2</v>
      </c>
      <c r="R1394" s="422"/>
      <c r="S1394" s="423"/>
      <c r="T1394" s="437">
        <v>791.08087919658362</v>
      </c>
      <c r="U1394" s="417">
        <v>6.1297467071935155E-4</v>
      </c>
      <c r="V1394" s="418">
        <v>8.5430352921310362E-4</v>
      </c>
      <c r="W1394" s="437">
        <v>0.14929112278142603</v>
      </c>
      <c r="X1394" s="417">
        <v>7.2521479229989872E-4</v>
      </c>
      <c r="Y1394" s="418">
        <v>1.0107279635258358E-3</v>
      </c>
      <c r="Z1394" s="437">
        <v>3.9482194651284473E-3</v>
      </c>
      <c r="AA1394" s="417">
        <v>1.3940863E-3</v>
      </c>
      <c r="AB1394" s="418">
        <v>2.1341235699999998E-3</v>
      </c>
      <c r="AC1394" s="437">
        <v>9.5377397762604916E-3</v>
      </c>
      <c r="AD1394" s="417">
        <v>3.970755E-4</v>
      </c>
      <c r="AE1394" s="418">
        <v>3.52177545E-4</v>
      </c>
      <c r="AF1394" s="437">
        <v>1.3762977970504695E-3</v>
      </c>
      <c r="AG1394" s="417">
        <v>2.2672141000000001E-3</v>
      </c>
      <c r="AH1394" s="418">
        <v>1.4962795799999999E-3</v>
      </c>
      <c r="AI1394" s="437">
        <v>1.7754248713837063E-3</v>
      </c>
      <c r="AJ1394" s="417">
        <v>1.0207335E-3</v>
      </c>
      <c r="AK1394" s="418">
        <v>7.4807251000000004E-4</v>
      </c>
      <c r="AL1394" s="437">
        <v>1.1010368566738905E-4</v>
      </c>
      <c r="AM1394" s="417">
        <v>4.3764108000000001E-3</v>
      </c>
      <c r="AN1394" s="418">
        <v>6.0354320200000002E-3</v>
      </c>
      <c r="AO1394" s="437">
        <v>2.9920704444128417E-2</v>
      </c>
      <c r="AP1394" s="417">
        <v>9.3009300000000007E-3</v>
      </c>
      <c r="AQ1394" s="418">
        <v>4.5954595000000003E-3</v>
      </c>
      <c r="AR1394" s="440">
        <v>4.5954595000000003E-3</v>
      </c>
      <c r="AS1394" s="422"/>
      <c r="AT1394" s="423"/>
      <c r="AU1394" s="423"/>
    </row>
    <row r="1395" spans="1:47" x14ac:dyDescent="0.2">
      <c r="A1395" s="231">
        <v>2009</v>
      </c>
      <c r="B1395" s="232">
        <v>31</v>
      </c>
      <c r="C1395" s="417">
        <v>1.2090737199999999</v>
      </c>
      <c r="D1395" s="418">
        <v>0.18104832900000001</v>
      </c>
      <c r="E1395" s="437">
        <v>0.76834546019389283</v>
      </c>
      <c r="F1395" s="417">
        <v>0.1133436</v>
      </c>
      <c r="G1395" s="418">
        <v>9.8106283000000002E-2</v>
      </c>
      <c r="H1395" s="437">
        <v>0.1385267970937539</v>
      </c>
      <c r="I1395" s="417">
        <v>3.9528889999999997E-2</v>
      </c>
      <c r="J1395" s="418">
        <v>0.70492316399999999</v>
      </c>
      <c r="K1395" s="437">
        <v>2.5458175890687706</v>
      </c>
      <c r="L1395" s="420"/>
      <c r="M1395" s="421"/>
      <c r="N1395" s="437">
        <v>6.8928410991955305E-3</v>
      </c>
      <c r="O1395" s="417">
        <v>1.5801579999999999E-2</v>
      </c>
      <c r="P1395" s="418">
        <v>8.9358935E-3</v>
      </c>
      <c r="Q1395" s="437">
        <v>2.1929754647922545E-2</v>
      </c>
      <c r="R1395" s="422"/>
      <c r="S1395" s="423"/>
      <c r="T1395" s="437">
        <v>791.0777489700688</v>
      </c>
      <c r="U1395" s="417">
        <v>6.1297467071935155E-4</v>
      </c>
      <c r="V1395" s="418">
        <v>8.5430352921310362E-4</v>
      </c>
      <c r="W1395" s="437">
        <v>0.14929646007318192</v>
      </c>
      <c r="X1395" s="417">
        <v>7.2521479229989872E-4</v>
      </c>
      <c r="Y1395" s="418">
        <v>1.0107279635258358E-3</v>
      </c>
      <c r="Z1395" s="437">
        <v>3.9483186739863426E-3</v>
      </c>
      <c r="AA1395" s="417">
        <v>1.3940863E-3</v>
      </c>
      <c r="AB1395" s="418">
        <v>2.1341235699999998E-3</v>
      </c>
      <c r="AC1395" s="437">
        <v>9.5380751444273364E-3</v>
      </c>
      <c r="AD1395" s="417">
        <v>3.970755E-4</v>
      </c>
      <c r="AE1395" s="418">
        <v>3.52177545E-4</v>
      </c>
      <c r="AF1395" s="437">
        <v>1.3763474289675214E-3</v>
      </c>
      <c r="AG1395" s="417">
        <v>2.2672141000000001E-3</v>
      </c>
      <c r="AH1395" s="418">
        <v>1.4962795799999999E-3</v>
      </c>
      <c r="AI1395" s="437">
        <v>1.7754866817296176E-3</v>
      </c>
      <c r="AJ1395" s="417">
        <v>1.0207335E-3</v>
      </c>
      <c r="AK1395" s="418">
        <v>7.4807251000000004E-4</v>
      </c>
      <c r="AL1395" s="437">
        <v>1.1010765806656578E-4</v>
      </c>
      <c r="AM1395" s="417">
        <v>4.3764108000000001E-3</v>
      </c>
      <c r="AN1395" s="418">
        <v>6.0354320200000002E-3</v>
      </c>
      <c r="AO1395" s="437">
        <v>2.9921768951806704E-2</v>
      </c>
      <c r="AP1395" s="417">
        <v>9.3009300000000007E-3</v>
      </c>
      <c r="AQ1395" s="418">
        <v>4.5954595000000003E-3</v>
      </c>
      <c r="AR1395" s="440">
        <v>4.5954595000000003E-3</v>
      </c>
      <c r="AS1395" s="422"/>
      <c r="AT1395" s="423"/>
      <c r="AU1395" s="423"/>
    </row>
    <row r="1396" spans="1:47" x14ac:dyDescent="0.2">
      <c r="A1396" s="231">
        <v>2009</v>
      </c>
      <c r="B1396" s="232">
        <v>32</v>
      </c>
      <c r="C1396" s="417">
        <v>1.2090737199999999</v>
      </c>
      <c r="D1396" s="418">
        <v>0.18104832900000001</v>
      </c>
      <c r="E1396" s="419">
        <v>0.76834546019389283</v>
      </c>
      <c r="F1396" s="417">
        <v>0.1133436</v>
      </c>
      <c r="G1396" s="418">
        <v>9.8106283000000002E-2</v>
      </c>
      <c r="H1396" s="419">
        <v>0.1385267970937539</v>
      </c>
      <c r="I1396" s="417">
        <v>3.9528889999999997E-2</v>
      </c>
      <c r="J1396" s="418">
        <v>0.70492316399999999</v>
      </c>
      <c r="K1396" s="419">
        <v>2.5458175890687706</v>
      </c>
      <c r="L1396" s="420"/>
      <c r="M1396" s="421"/>
      <c r="N1396" s="419">
        <v>6.8928410991955305E-3</v>
      </c>
      <c r="O1396" s="417">
        <v>1.5801579999999999E-2</v>
      </c>
      <c r="P1396" s="418">
        <v>8.9358935E-3</v>
      </c>
      <c r="Q1396" s="419">
        <v>2.1929754647922545E-2</v>
      </c>
      <c r="R1396" s="425"/>
      <c r="S1396" s="426"/>
      <c r="T1396" s="419">
        <v>791.0777489700688</v>
      </c>
      <c r="U1396" s="417">
        <v>6.1297467071935155E-4</v>
      </c>
      <c r="V1396" s="418">
        <v>8.5430352921310362E-4</v>
      </c>
      <c r="W1396" s="419">
        <v>0.14929646007318192</v>
      </c>
      <c r="X1396" s="417">
        <v>7.2521479229989872E-4</v>
      </c>
      <c r="Y1396" s="418">
        <v>1.0107279635258358E-3</v>
      </c>
      <c r="Z1396" s="419">
        <v>3.9483186739863426E-3</v>
      </c>
      <c r="AA1396" s="417">
        <v>1.3940863E-3</v>
      </c>
      <c r="AB1396" s="418">
        <v>2.1341235699999998E-3</v>
      </c>
      <c r="AC1396" s="419">
        <v>9.5380751444273364E-3</v>
      </c>
      <c r="AD1396" s="417">
        <v>3.970755E-4</v>
      </c>
      <c r="AE1396" s="418">
        <v>3.52177545E-4</v>
      </c>
      <c r="AF1396" s="419">
        <v>1.3763474289675214E-3</v>
      </c>
      <c r="AG1396" s="417">
        <v>2.2672141000000001E-3</v>
      </c>
      <c r="AH1396" s="418">
        <v>1.4962795799999999E-3</v>
      </c>
      <c r="AI1396" s="419">
        <v>1.7754866817296176E-3</v>
      </c>
      <c r="AJ1396" s="417">
        <v>1.0207335E-3</v>
      </c>
      <c r="AK1396" s="418">
        <v>7.4807251000000004E-4</v>
      </c>
      <c r="AL1396" s="419">
        <v>1.1010765806656578E-4</v>
      </c>
      <c r="AM1396" s="417">
        <v>4.3764108000000001E-3</v>
      </c>
      <c r="AN1396" s="418">
        <v>6.0354320200000002E-3</v>
      </c>
      <c r="AO1396" s="419">
        <v>2.9921768951806704E-2</v>
      </c>
      <c r="AP1396" s="417">
        <v>9.3009300000000007E-3</v>
      </c>
      <c r="AQ1396" s="418">
        <v>4.5954595000000003E-3</v>
      </c>
      <c r="AR1396" s="440">
        <v>4.5954595000000003E-3</v>
      </c>
      <c r="AS1396" s="425"/>
      <c r="AT1396" s="426"/>
      <c r="AU1396" s="426"/>
    </row>
    <row r="1397" spans="1:47" x14ac:dyDescent="0.2">
      <c r="A1397" s="231">
        <v>2009</v>
      </c>
      <c r="B1397" s="232">
        <v>33</v>
      </c>
      <c r="C1397" s="417">
        <v>1.2090737199999999</v>
      </c>
      <c r="D1397" s="418">
        <v>0.18104832900000001</v>
      </c>
      <c r="E1397" s="419">
        <v>0.76834546019389283</v>
      </c>
      <c r="F1397" s="417">
        <v>0.1133436</v>
      </c>
      <c r="G1397" s="418">
        <v>9.8106283000000002E-2</v>
      </c>
      <c r="H1397" s="419">
        <v>0.1385267970937539</v>
      </c>
      <c r="I1397" s="417">
        <v>3.9528889999999997E-2</v>
      </c>
      <c r="J1397" s="418">
        <v>0.70492316399999999</v>
      </c>
      <c r="K1397" s="419">
        <v>2.5458175890687706</v>
      </c>
      <c r="L1397" s="420"/>
      <c r="M1397" s="421"/>
      <c r="N1397" s="419">
        <v>6.8928410991955305E-3</v>
      </c>
      <c r="O1397" s="417">
        <v>1.5801579999999999E-2</v>
      </c>
      <c r="P1397" s="418">
        <v>8.9358935E-3</v>
      </c>
      <c r="Q1397" s="419">
        <v>2.1929754647922545E-2</v>
      </c>
      <c r="R1397" s="425"/>
      <c r="S1397" s="426"/>
      <c r="T1397" s="419">
        <v>791.0777489700688</v>
      </c>
      <c r="U1397" s="417">
        <v>6.1297467071935155E-4</v>
      </c>
      <c r="V1397" s="418">
        <v>8.5430352921310362E-4</v>
      </c>
      <c r="W1397" s="419">
        <v>0.14929646007318192</v>
      </c>
      <c r="X1397" s="417">
        <v>7.2521479229989872E-4</v>
      </c>
      <c r="Y1397" s="418">
        <v>1.0107279635258358E-3</v>
      </c>
      <c r="Z1397" s="419">
        <v>3.9483186739863426E-3</v>
      </c>
      <c r="AA1397" s="417">
        <v>1.3940863E-3</v>
      </c>
      <c r="AB1397" s="418">
        <v>2.1341235699999998E-3</v>
      </c>
      <c r="AC1397" s="419">
        <v>9.5380751444273364E-3</v>
      </c>
      <c r="AD1397" s="417">
        <v>3.970755E-4</v>
      </c>
      <c r="AE1397" s="418">
        <v>3.52177545E-4</v>
      </c>
      <c r="AF1397" s="419">
        <v>1.3763474289675214E-3</v>
      </c>
      <c r="AG1397" s="417">
        <v>2.2672141000000001E-3</v>
      </c>
      <c r="AH1397" s="418">
        <v>1.4962795799999999E-3</v>
      </c>
      <c r="AI1397" s="419">
        <v>1.7754866817296176E-3</v>
      </c>
      <c r="AJ1397" s="417">
        <v>1.0207335E-3</v>
      </c>
      <c r="AK1397" s="418">
        <v>7.4807251000000004E-4</v>
      </c>
      <c r="AL1397" s="419">
        <v>1.1010765806656578E-4</v>
      </c>
      <c r="AM1397" s="417">
        <v>4.3764108000000001E-3</v>
      </c>
      <c r="AN1397" s="418">
        <v>6.0354320200000002E-3</v>
      </c>
      <c r="AO1397" s="419">
        <v>2.9921768951806704E-2</v>
      </c>
      <c r="AP1397" s="417">
        <v>9.3009300000000007E-3</v>
      </c>
      <c r="AQ1397" s="418">
        <v>4.5954595000000003E-3</v>
      </c>
      <c r="AR1397" s="440">
        <v>4.5954595000000003E-3</v>
      </c>
      <c r="AS1397" s="425"/>
      <c r="AT1397" s="426"/>
      <c r="AU1397" s="426"/>
    </row>
    <row r="1398" spans="1:47" x14ac:dyDescent="0.2">
      <c r="A1398" s="231">
        <v>2009</v>
      </c>
      <c r="B1398" s="232">
        <v>34</v>
      </c>
      <c r="C1398" s="417">
        <v>1.2090737199999999</v>
      </c>
      <c r="D1398" s="418">
        <v>0.18104832900000001</v>
      </c>
      <c r="E1398" s="419">
        <v>0.76834546019389283</v>
      </c>
      <c r="F1398" s="417">
        <v>0.1133436</v>
      </c>
      <c r="G1398" s="418">
        <v>9.8106283000000002E-2</v>
      </c>
      <c r="H1398" s="419">
        <v>0.1385267970937539</v>
      </c>
      <c r="I1398" s="417">
        <v>3.9528889999999997E-2</v>
      </c>
      <c r="J1398" s="418">
        <v>0.70492316399999999</v>
      </c>
      <c r="K1398" s="419">
        <v>2.5458175890687706</v>
      </c>
      <c r="L1398" s="420"/>
      <c r="M1398" s="421"/>
      <c r="N1398" s="419">
        <v>6.8928410991955305E-3</v>
      </c>
      <c r="O1398" s="417">
        <v>1.5801579999999999E-2</v>
      </c>
      <c r="P1398" s="418">
        <v>8.9358935E-3</v>
      </c>
      <c r="Q1398" s="419">
        <v>2.1929754647922545E-2</v>
      </c>
      <c r="R1398" s="425"/>
      <c r="S1398" s="426"/>
      <c r="T1398" s="419">
        <v>791.0777489700688</v>
      </c>
      <c r="U1398" s="417">
        <v>6.1297467071935155E-4</v>
      </c>
      <c r="V1398" s="418">
        <v>8.5430352921310362E-4</v>
      </c>
      <c r="W1398" s="419">
        <v>0.14929646007318192</v>
      </c>
      <c r="X1398" s="417">
        <v>7.2521479229989872E-4</v>
      </c>
      <c r="Y1398" s="418">
        <v>1.0107279635258358E-3</v>
      </c>
      <c r="Z1398" s="419">
        <v>3.9483186739863426E-3</v>
      </c>
      <c r="AA1398" s="417">
        <v>1.3940863E-3</v>
      </c>
      <c r="AB1398" s="418">
        <v>2.1341235699999998E-3</v>
      </c>
      <c r="AC1398" s="419">
        <v>9.5380751444273364E-3</v>
      </c>
      <c r="AD1398" s="417">
        <v>3.970755E-4</v>
      </c>
      <c r="AE1398" s="418">
        <v>3.52177545E-4</v>
      </c>
      <c r="AF1398" s="419">
        <v>1.3763474289675214E-3</v>
      </c>
      <c r="AG1398" s="417">
        <v>2.2672141000000001E-3</v>
      </c>
      <c r="AH1398" s="418">
        <v>1.4962795799999999E-3</v>
      </c>
      <c r="AI1398" s="419">
        <v>1.7754866817296176E-3</v>
      </c>
      <c r="AJ1398" s="417">
        <v>1.0207335E-3</v>
      </c>
      <c r="AK1398" s="418">
        <v>7.4807251000000004E-4</v>
      </c>
      <c r="AL1398" s="419">
        <v>1.1010765806656578E-4</v>
      </c>
      <c r="AM1398" s="417">
        <v>4.3764108000000001E-3</v>
      </c>
      <c r="AN1398" s="418">
        <v>6.0354320200000002E-3</v>
      </c>
      <c r="AO1398" s="419">
        <v>2.9921768951806704E-2</v>
      </c>
      <c r="AP1398" s="417">
        <v>9.3009300000000007E-3</v>
      </c>
      <c r="AQ1398" s="418">
        <v>4.5954595000000003E-3</v>
      </c>
      <c r="AR1398" s="440">
        <v>4.5954595000000003E-3</v>
      </c>
      <c r="AS1398" s="425"/>
      <c r="AT1398" s="426"/>
      <c r="AU1398" s="426"/>
    </row>
    <row r="1399" spans="1:47" x14ac:dyDescent="0.2">
      <c r="A1399" s="231">
        <v>2009</v>
      </c>
      <c r="B1399" s="232">
        <v>35</v>
      </c>
      <c r="C1399" s="417">
        <v>1.2090737199999999</v>
      </c>
      <c r="D1399" s="418">
        <v>0.18104832900000001</v>
      </c>
      <c r="E1399" s="419">
        <v>0.76834546019389283</v>
      </c>
      <c r="F1399" s="417">
        <v>0.1133436</v>
      </c>
      <c r="G1399" s="418">
        <v>9.8106283000000002E-2</v>
      </c>
      <c r="H1399" s="419">
        <v>0.1385267970937539</v>
      </c>
      <c r="I1399" s="417">
        <v>3.9528889999999997E-2</v>
      </c>
      <c r="J1399" s="418">
        <v>0.70492316399999999</v>
      </c>
      <c r="K1399" s="419">
        <v>2.5458175890687706</v>
      </c>
      <c r="L1399" s="420"/>
      <c r="M1399" s="421"/>
      <c r="N1399" s="419">
        <v>6.8928410991955305E-3</v>
      </c>
      <c r="O1399" s="417">
        <v>1.5801579999999999E-2</v>
      </c>
      <c r="P1399" s="418">
        <v>8.9358935E-3</v>
      </c>
      <c r="Q1399" s="419">
        <v>2.1929754647922545E-2</v>
      </c>
      <c r="R1399" s="425"/>
      <c r="S1399" s="426"/>
      <c r="T1399" s="419">
        <v>791.0777489700688</v>
      </c>
      <c r="U1399" s="417">
        <v>6.1297467071935155E-4</v>
      </c>
      <c r="V1399" s="418">
        <v>8.5430352921310362E-4</v>
      </c>
      <c r="W1399" s="419">
        <v>0.14929646007318192</v>
      </c>
      <c r="X1399" s="417">
        <v>7.2521479229989872E-4</v>
      </c>
      <c r="Y1399" s="418">
        <v>1.0107279635258358E-3</v>
      </c>
      <c r="Z1399" s="419">
        <v>3.9483186739863426E-3</v>
      </c>
      <c r="AA1399" s="417">
        <v>1.3940863E-3</v>
      </c>
      <c r="AB1399" s="418">
        <v>2.1341235699999998E-3</v>
      </c>
      <c r="AC1399" s="419">
        <v>9.5380751444273364E-3</v>
      </c>
      <c r="AD1399" s="417">
        <v>3.970755E-4</v>
      </c>
      <c r="AE1399" s="418">
        <v>3.52177545E-4</v>
      </c>
      <c r="AF1399" s="419">
        <v>1.3763474289675214E-3</v>
      </c>
      <c r="AG1399" s="417">
        <v>2.2672141000000001E-3</v>
      </c>
      <c r="AH1399" s="418">
        <v>1.4962795799999999E-3</v>
      </c>
      <c r="AI1399" s="419">
        <v>1.7754866817296176E-3</v>
      </c>
      <c r="AJ1399" s="417">
        <v>1.0207335E-3</v>
      </c>
      <c r="AK1399" s="418">
        <v>7.4807251000000004E-4</v>
      </c>
      <c r="AL1399" s="419">
        <v>1.1010765806656578E-4</v>
      </c>
      <c r="AM1399" s="417">
        <v>4.3764108000000001E-3</v>
      </c>
      <c r="AN1399" s="418">
        <v>6.0354320200000002E-3</v>
      </c>
      <c r="AO1399" s="419">
        <v>2.9921768951806704E-2</v>
      </c>
      <c r="AP1399" s="417">
        <v>9.3009300000000007E-3</v>
      </c>
      <c r="AQ1399" s="418">
        <v>4.5954595000000003E-3</v>
      </c>
      <c r="AR1399" s="440">
        <v>4.5954595000000003E-3</v>
      </c>
      <c r="AS1399" s="425"/>
      <c r="AT1399" s="426"/>
      <c r="AU1399" s="426"/>
    </row>
    <row r="1400" spans="1:47" x14ac:dyDescent="0.2">
      <c r="A1400" s="231">
        <v>2009</v>
      </c>
      <c r="B1400" s="232">
        <v>36</v>
      </c>
      <c r="C1400" s="417">
        <v>1.2090737199999999</v>
      </c>
      <c r="D1400" s="418">
        <v>0.18104832900000001</v>
      </c>
      <c r="E1400" s="419">
        <v>0.76834546019389283</v>
      </c>
      <c r="F1400" s="417">
        <v>0.1133436</v>
      </c>
      <c r="G1400" s="418">
        <v>9.8106283000000002E-2</v>
      </c>
      <c r="H1400" s="419">
        <v>0.1385267970937539</v>
      </c>
      <c r="I1400" s="417">
        <v>3.9528889999999997E-2</v>
      </c>
      <c r="J1400" s="418">
        <v>0.70492316399999999</v>
      </c>
      <c r="K1400" s="419">
        <v>2.5458175890687706</v>
      </c>
      <c r="L1400" s="420"/>
      <c r="M1400" s="421"/>
      <c r="N1400" s="419">
        <v>6.8928410991955305E-3</v>
      </c>
      <c r="O1400" s="417">
        <v>1.5801579999999999E-2</v>
      </c>
      <c r="P1400" s="418">
        <v>8.9358935E-3</v>
      </c>
      <c r="Q1400" s="419">
        <v>2.1929754647922545E-2</v>
      </c>
      <c r="R1400" s="425"/>
      <c r="S1400" s="426"/>
      <c r="T1400" s="419">
        <v>791.0777489700688</v>
      </c>
      <c r="U1400" s="417">
        <v>6.1297467071935155E-4</v>
      </c>
      <c r="V1400" s="418">
        <v>8.5430352921310362E-4</v>
      </c>
      <c r="W1400" s="419">
        <v>0.14929646007318192</v>
      </c>
      <c r="X1400" s="417">
        <v>7.2521479229989872E-4</v>
      </c>
      <c r="Y1400" s="418">
        <v>1.0107279635258358E-3</v>
      </c>
      <c r="Z1400" s="419">
        <v>3.9483186739863426E-3</v>
      </c>
      <c r="AA1400" s="417">
        <v>1.3940863E-3</v>
      </c>
      <c r="AB1400" s="418">
        <v>2.1341235699999998E-3</v>
      </c>
      <c r="AC1400" s="419">
        <v>9.5380751444273364E-3</v>
      </c>
      <c r="AD1400" s="417">
        <v>3.970755E-4</v>
      </c>
      <c r="AE1400" s="418">
        <v>3.52177545E-4</v>
      </c>
      <c r="AF1400" s="419">
        <v>1.3763474289675214E-3</v>
      </c>
      <c r="AG1400" s="417">
        <v>2.2672141000000001E-3</v>
      </c>
      <c r="AH1400" s="418">
        <v>1.4962795799999999E-3</v>
      </c>
      <c r="AI1400" s="419">
        <v>1.7754866817296176E-3</v>
      </c>
      <c r="AJ1400" s="417">
        <v>1.0207335E-3</v>
      </c>
      <c r="AK1400" s="418">
        <v>7.4807251000000004E-4</v>
      </c>
      <c r="AL1400" s="419">
        <v>1.1010765806656578E-4</v>
      </c>
      <c r="AM1400" s="417">
        <v>4.3764108000000001E-3</v>
      </c>
      <c r="AN1400" s="418">
        <v>6.0354320200000002E-3</v>
      </c>
      <c r="AO1400" s="419">
        <v>2.9921768951806704E-2</v>
      </c>
      <c r="AP1400" s="417">
        <v>9.3009300000000007E-3</v>
      </c>
      <c r="AQ1400" s="418">
        <v>4.5954595000000003E-3</v>
      </c>
      <c r="AR1400" s="440">
        <v>4.5954595000000003E-3</v>
      </c>
      <c r="AS1400" s="425"/>
      <c r="AT1400" s="426"/>
      <c r="AU1400" s="426"/>
    </row>
    <row r="1401" spans="1:47" x14ac:dyDescent="0.2">
      <c r="A1401" s="231">
        <v>2009</v>
      </c>
      <c r="B1401" s="232">
        <v>37</v>
      </c>
      <c r="C1401" s="417">
        <v>1.2090737199999999</v>
      </c>
      <c r="D1401" s="418">
        <v>0.18104832900000001</v>
      </c>
      <c r="E1401" s="419">
        <v>0.76834546019389283</v>
      </c>
      <c r="F1401" s="417">
        <v>0.1133436</v>
      </c>
      <c r="G1401" s="418">
        <v>9.8106283000000002E-2</v>
      </c>
      <c r="H1401" s="419">
        <v>0.1385267970937539</v>
      </c>
      <c r="I1401" s="417">
        <v>3.9528889999999997E-2</v>
      </c>
      <c r="J1401" s="418">
        <v>0.70492316399999999</v>
      </c>
      <c r="K1401" s="419">
        <v>2.5458175890687706</v>
      </c>
      <c r="L1401" s="420"/>
      <c r="M1401" s="421"/>
      <c r="N1401" s="419">
        <v>6.8928410991955305E-3</v>
      </c>
      <c r="O1401" s="417">
        <v>1.5801579999999999E-2</v>
      </c>
      <c r="P1401" s="418">
        <v>8.9358935E-3</v>
      </c>
      <c r="Q1401" s="419">
        <v>2.1929754647922545E-2</v>
      </c>
      <c r="R1401" s="425"/>
      <c r="S1401" s="426"/>
      <c r="T1401" s="419">
        <v>791.0777489700688</v>
      </c>
      <c r="U1401" s="417">
        <v>6.1297467071935155E-4</v>
      </c>
      <c r="V1401" s="418">
        <v>8.5430352921310362E-4</v>
      </c>
      <c r="W1401" s="419">
        <v>0.14929646007318192</v>
      </c>
      <c r="X1401" s="417">
        <v>7.2521479229989872E-4</v>
      </c>
      <c r="Y1401" s="418">
        <v>1.0107279635258358E-3</v>
      </c>
      <c r="Z1401" s="419">
        <v>3.9483186739863426E-3</v>
      </c>
      <c r="AA1401" s="417">
        <v>1.3940863E-3</v>
      </c>
      <c r="AB1401" s="418">
        <v>2.1341235699999998E-3</v>
      </c>
      <c r="AC1401" s="419">
        <v>9.5380751444273364E-3</v>
      </c>
      <c r="AD1401" s="417">
        <v>3.970755E-4</v>
      </c>
      <c r="AE1401" s="418">
        <v>3.52177545E-4</v>
      </c>
      <c r="AF1401" s="419">
        <v>1.3763474289675214E-3</v>
      </c>
      <c r="AG1401" s="417">
        <v>2.2672141000000001E-3</v>
      </c>
      <c r="AH1401" s="418">
        <v>1.4962795799999999E-3</v>
      </c>
      <c r="AI1401" s="419">
        <v>1.7754866817296176E-3</v>
      </c>
      <c r="AJ1401" s="417">
        <v>1.0207335E-3</v>
      </c>
      <c r="AK1401" s="418">
        <v>7.4807251000000004E-4</v>
      </c>
      <c r="AL1401" s="419">
        <v>1.1010765806656578E-4</v>
      </c>
      <c r="AM1401" s="417">
        <v>4.3764108000000001E-3</v>
      </c>
      <c r="AN1401" s="418">
        <v>6.0354320200000002E-3</v>
      </c>
      <c r="AO1401" s="419">
        <v>2.9921768951806704E-2</v>
      </c>
      <c r="AP1401" s="417">
        <v>9.3009300000000007E-3</v>
      </c>
      <c r="AQ1401" s="418">
        <v>4.5954595000000003E-3</v>
      </c>
      <c r="AR1401" s="440">
        <v>4.5954595000000003E-3</v>
      </c>
      <c r="AS1401" s="425"/>
      <c r="AT1401" s="426"/>
      <c r="AU1401" s="426"/>
    </row>
    <row r="1402" spans="1:47" x14ac:dyDescent="0.2">
      <c r="A1402" s="231">
        <v>2009</v>
      </c>
      <c r="B1402" s="232">
        <v>38</v>
      </c>
      <c r="C1402" s="417">
        <v>1.2090737199999999</v>
      </c>
      <c r="D1402" s="418">
        <v>0.18104832900000001</v>
      </c>
      <c r="E1402" s="419">
        <v>0.76834546019389283</v>
      </c>
      <c r="F1402" s="417">
        <v>0.1133436</v>
      </c>
      <c r="G1402" s="418">
        <v>9.8106283000000002E-2</v>
      </c>
      <c r="H1402" s="419">
        <v>0.1385267970937539</v>
      </c>
      <c r="I1402" s="417">
        <v>3.9528889999999997E-2</v>
      </c>
      <c r="J1402" s="418">
        <v>0.70492316399999999</v>
      </c>
      <c r="K1402" s="419">
        <v>2.5458175890687706</v>
      </c>
      <c r="L1402" s="420"/>
      <c r="M1402" s="421"/>
      <c r="N1402" s="419">
        <v>6.8928410991955305E-3</v>
      </c>
      <c r="O1402" s="417">
        <v>1.5801579999999999E-2</v>
      </c>
      <c r="P1402" s="418">
        <v>8.9358935E-3</v>
      </c>
      <c r="Q1402" s="419">
        <v>2.1929754647922545E-2</v>
      </c>
      <c r="R1402" s="425"/>
      <c r="S1402" s="426"/>
      <c r="T1402" s="419">
        <v>791.0777489700688</v>
      </c>
      <c r="U1402" s="417">
        <v>6.1297467071935155E-4</v>
      </c>
      <c r="V1402" s="418">
        <v>8.5430352921310362E-4</v>
      </c>
      <c r="W1402" s="419">
        <v>0.14929646007318192</v>
      </c>
      <c r="X1402" s="417">
        <v>7.2521479229989872E-4</v>
      </c>
      <c r="Y1402" s="418">
        <v>1.0107279635258358E-3</v>
      </c>
      <c r="Z1402" s="419">
        <v>3.9483186739863426E-3</v>
      </c>
      <c r="AA1402" s="417">
        <v>1.3940863E-3</v>
      </c>
      <c r="AB1402" s="418">
        <v>2.1341235699999998E-3</v>
      </c>
      <c r="AC1402" s="419">
        <v>9.5380751444273364E-3</v>
      </c>
      <c r="AD1402" s="417">
        <v>3.970755E-4</v>
      </c>
      <c r="AE1402" s="418">
        <v>3.52177545E-4</v>
      </c>
      <c r="AF1402" s="419">
        <v>1.3763474289675214E-3</v>
      </c>
      <c r="AG1402" s="417">
        <v>2.2672141000000001E-3</v>
      </c>
      <c r="AH1402" s="418">
        <v>1.4962795799999999E-3</v>
      </c>
      <c r="AI1402" s="419">
        <v>1.7754866817296176E-3</v>
      </c>
      <c r="AJ1402" s="417">
        <v>1.0207335E-3</v>
      </c>
      <c r="AK1402" s="418">
        <v>7.4807251000000004E-4</v>
      </c>
      <c r="AL1402" s="419">
        <v>1.1010765806656578E-4</v>
      </c>
      <c r="AM1402" s="417">
        <v>4.3764108000000001E-3</v>
      </c>
      <c r="AN1402" s="418">
        <v>6.0354320200000002E-3</v>
      </c>
      <c r="AO1402" s="419">
        <v>2.9921768951806704E-2</v>
      </c>
      <c r="AP1402" s="417">
        <v>9.3009300000000007E-3</v>
      </c>
      <c r="AQ1402" s="418">
        <v>4.5954595000000003E-3</v>
      </c>
      <c r="AR1402" s="440">
        <v>4.5954595000000003E-3</v>
      </c>
      <c r="AS1402" s="425"/>
      <c r="AT1402" s="426"/>
      <c r="AU1402" s="426"/>
    </row>
    <row r="1403" spans="1:47" x14ac:dyDescent="0.2">
      <c r="A1403" s="231">
        <v>2009</v>
      </c>
      <c r="B1403" s="232">
        <v>39</v>
      </c>
      <c r="C1403" s="417">
        <v>1.2090737199999999</v>
      </c>
      <c r="D1403" s="418">
        <v>0.18104832900000001</v>
      </c>
      <c r="E1403" s="419">
        <v>0.76834546019389283</v>
      </c>
      <c r="F1403" s="417">
        <v>0.1133436</v>
      </c>
      <c r="G1403" s="418">
        <v>9.8106283000000002E-2</v>
      </c>
      <c r="H1403" s="419">
        <v>0.1385267970937539</v>
      </c>
      <c r="I1403" s="417">
        <v>3.9528889999999997E-2</v>
      </c>
      <c r="J1403" s="418">
        <v>0.70492316399999999</v>
      </c>
      <c r="K1403" s="419">
        <v>2.5458175890687706</v>
      </c>
      <c r="L1403" s="420"/>
      <c r="M1403" s="421"/>
      <c r="N1403" s="419">
        <v>6.8928410991955305E-3</v>
      </c>
      <c r="O1403" s="417">
        <v>1.5801579999999999E-2</v>
      </c>
      <c r="P1403" s="418">
        <v>8.9358935E-3</v>
      </c>
      <c r="Q1403" s="419">
        <v>2.1929754647922545E-2</v>
      </c>
      <c r="R1403" s="425"/>
      <c r="S1403" s="426"/>
      <c r="T1403" s="419">
        <v>791.0777489700688</v>
      </c>
      <c r="U1403" s="417">
        <v>6.1297467071935155E-4</v>
      </c>
      <c r="V1403" s="418">
        <v>8.5430352921310362E-4</v>
      </c>
      <c r="W1403" s="419">
        <v>0.14929646007318192</v>
      </c>
      <c r="X1403" s="417">
        <v>7.2521479229989872E-4</v>
      </c>
      <c r="Y1403" s="418">
        <v>1.0107279635258358E-3</v>
      </c>
      <c r="Z1403" s="419">
        <v>3.9483186739863426E-3</v>
      </c>
      <c r="AA1403" s="417">
        <v>1.3940863E-3</v>
      </c>
      <c r="AB1403" s="418">
        <v>2.1341235699999998E-3</v>
      </c>
      <c r="AC1403" s="419">
        <v>9.5380751444273364E-3</v>
      </c>
      <c r="AD1403" s="417">
        <v>3.970755E-4</v>
      </c>
      <c r="AE1403" s="418">
        <v>3.52177545E-4</v>
      </c>
      <c r="AF1403" s="419">
        <v>1.3763474289675214E-3</v>
      </c>
      <c r="AG1403" s="417">
        <v>2.2672141000000001E-3</v>
      </c>
      <c r="AH1403" s="418">
        <v>1.4962795799999999E-3</v>
      </c>
      <c r="AI1403" s="419">
        <v>1.7754866817296176E-3</v>
      </c>
      <c r="AJ1403" s="417">
        <v>1.0207335E-3</v>
      </c>
      <c r="AK1403" s="418">
        <v>7.4807251000000004E-4</v>
      </c>
      <c r="AL1403" s="419">
        <v>1.1010765806656578E-4</v>
      </c>
      <c r="AM1403" s="417">
        <v>4.3764108000000001E-3</v>
      </c>
      <c r="AN1403" s="418">
        <v>6.0354320200000002E-3</v>
      </c>
      <c r="AO1403" s="419">
        <v>2.9921768951806704E-2</v>
      </c>
      <c r="AP1403" s="417">
        <v>9.3009300000000007E-3</v>
      </c>
      <c r="AQ1403" s="418">
        <v>4.5954595000000003E-3</v>
      </c>
      <c r="AR1403" s="440">
        <v>4.5954595000000003E-3</v>
      </c>
      <c r="AS1403" s="425"/>
      <c r="AT1403" s="426"/>
      <c r="AU1403" s="426"/>
    </row>
    <row r="1404" spans="1:47" ht="13.5" thickBot="1" x14ac:dyDescent="0.25">
      <c r="A1404" s="233">
        <v>2009</v>
      </c>
      <c r="B1404" s="234">
        <v>40</v>
      </c>
      <c r="C1404" s="428">
        <v>1.2090737199999999</v>
      </c>
      <c r="D1404" s="429">
        <v>0.18104832900000001</v>
      </c>
      <c r="E1404" s="430">
        <v>0.76834546019389283</v>
      </c>
      <c r="F1404" s="428">
        <v>0.1133436</v>
      </c>
      <c r="G1404" s="429">
        <v>9.8106283000000002E-2</v>
      </c>
      <c r="H1404" s="430">
        <v>0.1385267970937539</v>
      </c>
      <c r="I1404" s="428">
        <v>3.9528889999999997E-2</v>
      </c>
      <c r="J1404" s="429">
        <v>0.70492316399999999</v>
      </c>
      <c r="K1404" s="430">
        <v>2.5458175890687706</v>
      </c>
      <c r="L1404" s="431"/>
      <c r="M1404" s="432"/>
      <c r="N1404" s="430">
        <v>6.8928410991955305E-3</v>
      </c>
      <c r="O1404" s="428">
        <v>1.5801579999999999E-2</v>
      </c>
      <c r="P1404" s="429">
        <v>8.9358935E-3</v>
      </c>
      <c r="Q1404" s="430">
        <v>2.1929754647922545E-2</v>
      </c>
      <c r="R1404" s="433"/>
      <c r="S1404" s="434"/>
      <c r="T1404" s="430">
        <v>791.0777489700688</v>
      </c>
      <c r="U1404" s="428">
        <v>6.1297467071935155E-4</v>
      </c>
      <c r="V1404" s="429">
        <v>8.5430352921310362E-4</v>
      </c>
      <c r="W1404" s="430">
        <v>0.14929646007318192</v>
      </c>
      <c r="X1404" s="428">
        <v>7.2521479229989872E-4</v>
      </c>
      <c r="Y1404" s="429">
        <v>1.0107279635258358E-3</v>
      </c>
      <c r="Z1404" s="430">
        <v>3.9483186739863426E-3</v>
      </c>
      <c r="AA1404" s="428">
        <v>1.3940863E-3</v>
      </c>
      <c r="AB1404" s="429">
        <v>2.1341235699999998E-3</v>
      </c>
      <c r="AC1404" s="430">
        <v>9.5380751444273364E-3</v>
      </c>
      <c r="AD1404" s="428">
        <v>3.970755E-4</v>
      </c>
      <c r="AE1404" s="429">
        <v>3.52177545E-4</v>
      </c>
      <c r="AF1404" s="430">
        <v>1.3763474289675214E-3</v>
      </c>
      <c r="AG1404" s="428">
        <v>2.2672141000000001E-3</v>
      </c>
      <c r="AH1404" s="429">
        <v>1.4962795799999999E-3</v>
      </c>
      <c r="AI1404" s="430">
        <v>1.7754866817296176E-3</v>
      </c>
      <c r="AJ1404" s="428">
        <v>1.0207335E-3</v>
      </c>
      <c r="AK1404" s="429">
        <v>7.4807251000000004E-4</v>
      </c>
      <c r="AL1404" s="430">
        <v>1.1010765806656578E-4</v>
      </c>
      <c r="AM1404" s="428">
        <v>4.3764108000000001E-3</v>
      </c>
      <c r="AN1404" s="429">
        <v>6.0354320200000002E-3</v>
      </c>
      <c r="AO1404" s="430">
        <v>2.9921768951806704E-2</v>
      </c>
      <c r="AP1404" s="428">
        <v>9.3009300000000007E-3</v>
      </c>
      <c r="AQ1404" s="429">
        <v>4.5954595000000003E-3</v>
      </c>
      <c r="AR1404" s="441">
        <v>4.5954595000000003E-3</v>
      </c>
      <c r="AS1404" s="433"/>
      <c r="AT1404" s="434"/>
      <c r="AU1404" s="434"/>
    </row>
    <row r="1405" spans="1:47" x14ac:dyDescent="0.2">
      <c r="A1405" s="229">
        <v>2010</v>
      </c>
      <c r="B1405" s="230">
        <v>1</v>
      </c>
      <c r="C1405" s="454">
        <v>0</v>
      </c>
      <c r="D1405" s="455">
        <v>0</v>
      </c>
      <c r="E1405" s="436">
        <v>0.3647854813065235</v>
      </c>
      <c r="F1405" s="454">
        <v>0</v>
      </c>
      <c r="G1405" s="455">
        <v>0</v>
      </c>
      <c r="H1405" s="436">
        <v>6.1113387635146191E-2</v>
      </c>
      <c r="I1405" s="454">
        <v>0</v>
      </c>
      <c r="J1405" s="455">
        <v>0</v>
      </c>
      <c r="K1405" s="436">
        <v>0.75618577386833175</v>
      </c>
      <c r="L1405" s="460">
        <v>0</v>
      </c>
      <c r="M1405" s="461">
        <v>0</v>
      </c>
      <c r="N1405" s="436">
        <v>6.3945078537800933E-3</v>
      </c>
      <c r="O1405" s="454">
        <v>0</v>
      </c>
      <c r="P1405" s="455">
        <v>0</v>
      </c>
      <c r="Q1405" s="436">
        <v>1.3841460162754898E-2</v>
      </c>
      <c r="R1405" s="460">
        <v>0</v>
      </c>
      <c r="S1405" s="461">
        <v>0</v>
      </c>
      <c r="T1405" s="436">
        <v>772.54614870783621</v>
      </c>
      <c r="U1405" s="454">
        <v>0</v>
      </c>
      <c r="V1405" s="455">
        <v>0</v>
      </c>
      <c r="W1405" s="436">
        <v>6.5864685068818069E-2</v>
      </c>
      <c r="X1405" s="454">
        <v>0</v>
      </c>
      <c r="Y1405" s="455">
        <v>0</v>
      </c>
      <c r="Z1405" s="436">
        <v>2.9548152651725748E-3</v>
      </c>
      <c r="AA1405" s="454">
        <v>0</v>
      </c>
      <c r="AB1405" s="455">
        <v>0</v>
      </c>
      <c r="AC1405" s="436">
        <v>4.2078895224933709E-3</v>
      </c>
      <c r="AD1405" s="454">
        <v>0</v>
      </c>
      <c r="AE1405" s="455">
        <v>0</v>
      </c>
      <c r="AF1405" s="436">
        <v>6.0719935941793638E-4</v>
      </c>
      <c r="AG1405" s="454">
        <v>0</v>
      </c>
      <c r="AH1405" s="455">
        <v>0</v>
      </c>
      <c r="AI1405" s="436">
        <v>7.8328635208214166E-4</v>
      </c>
      <c r="AJ1405" s="454">
        <v>0</v>
      </c>
      <c r="AK1405" s="455">
        <v>0</v>
      </c>
      <c r="AL1405" s="436">
        <v>4.8575868017695504E-5</v>
      </c>
      <c r="AM1405" s="454">
        <v>0</v>
      </c>
      <c r="AN1405" s="455">
        <v>0</v>
      </c>
      <c r="AO1405" s="436">
        <v>1.3200516821528997E-2</v>
      </c>
      <c r="AP1405" s="454">
        <v>0</v>
      </c>
      <c r="AQ1405" s="455">
        <v>0</v>
      </c>
      <c r="AR1405" s="439">
        <v>4.5954595000000003E-3</v>
      </c>
      <c r="AS1405" s="460">
        <v>0</v>
      </c>
      <c r="AT1405" s="461">
        <v>0</v>
      </c>
      <c r="AU1405" s="415">
        <v>0</v>
      </c>
    </row>
    <row r="1406" spans="1:47" x14ac:dyDescent="0.2">
      <c r="A1406" s="231">
        <v>2010</v>
      </c>
      <c r="B1406" s="232">
        <v>2</v>
      </c>
      <c r="C1406" s="456">
        <v>0</v>
      </c>
      <c r="D1406" s="457">
        <v>0</v>
      </c>
      <c r="E1406" s="437">
        <v>0.36665146219473377</v>
      </c>
      <c r="F1406" s="456">
        <v>0</v>
      </c>
      <c r="G1406" s="457">
        <v>0</v>
      </c>
      <c r="H1406" s="437">
        <v>6.1823120591929792E-2</v>
      </c>
      <c r="I1406" s="456">
        <v>0</v>
      </c>
      <c r="J1406" s="457">
        <v>0</v>
      </c>
      <c r="K1406" s="437">
        <v>0.76000659337052179</v>
      </c>
      <c r="L1406" s="462">
        <v>0</v>
      </c>
      <c r="M1406" s="463">
        <v>0</v>
      </c>
      <c r="N1406" s="437">
        <v>6.3982806219014419E-3</v>
      </c>
      <c r="O1406" s="456">
        <v>0</v>
      </c>
      <c r="P1406" s="457">
        <v>0</v>
      </c>
      <c r="Q1406" s="437">
        <v>1.3848866725543252E-2</v>
      </c>
      <c r="R1406" s="462">
        <v>0</v>
      </c>
      <c r="S1406" s="463">
        <v>0</v>
      </c>
      <c r="T1406" s="437">
        <v>773.00146366138836</v>
      </c>
      <c r="U1406" s="456">
        <v>0</v>
      </c>
      <c r="V1406" s="457">
        <v>0</v>
      </c>
      <c r="W1406" s="437">
        <v>6.6629427685449494E-2</v>
      </c>
      <c r="X1406" s="456">
        <v>0</v>
      </c>
      <c r="Y1406" s="457">
        <v>0</v>
      </c>
      <c r="Z1406" s="437">
        <v>2.9693708650568051E-3</v>
      </c>
      <c r="AA1406" s="456">
        <v>0</v>
      </c>
      <c r="AB1406" s="457">
        <v>0</v>
      </c>
      <c r="AC1406" s="437">
        <v>4.2567441923971414E-3</v>
      </c>
      <c r="AD1406" s="456">
        <v>0</v>
      </c>
      <c r="AE1406" s="457">
        <v>0</v>
      </c>
      <c r="AF1406" s="437">
        <v>6.1424921324458907E-4</v>
      </c>
      <c r="AG1406" s="456">
        <v>0</v>
      </c>
      <c r="AH1406" s="457">
        <v>0</v>
      </c>
      <c r="AI1406" s="437">
        <v>7.9238144013505187E-4</v>
      </c>
      <c r="AJ1406" s="456">
        <v>0</v>
      </c>
      <c r="AK1406" s="457">
        <v>0</v>
      </c>
      <c r="AL1406" s="437">
        <v>4.9139861241508114E-5</v>
      </c>
      <c r="AM1406" s="456">
        <v>0</v>
      </c>
      <c r="AN1406" s="457">
        <v>0</v>
      </c>
      <c r="AO1406" s="437">
        <v>1.3353784402777267E-2</v>
      </c>
      <c r="AP1406" s="456">
        <v>0</v>
      </c>
      <c r="AQ1406" s="457">
        <v>0</v>
      </c>
      <c r="AR1406" s="440">
        <v>4.5954595000000003E-3</v>
      </c>
      <c r="AS1406" s="462">
        <v>0</v>
      </c>
      <c r="AT1406" s="463">
        <v>0</v>
      </c>
      <c r="AU1406" s="423">
        <v>0</v>
      </c>
    </row>
    <row r="1407" spans="1:47" x14ac:dyDescent="0.2">
      <c r="A1407" s="231">
        <v>2010</v>
      </c>
      <c r="B1407" s="232">
        <v>3</v>
      </c>
      <c r="C1407" s="456">
        <v>0</v>
      </c>
      <c r="D1407" s="457">
        <v>0</v>
      </c>
      <c r="E1407" s="437">
        <v>0.36755539283230054</v>
      </c>
      <c r="F1407" s="456">
        <v>0</v>
      </c>
      <c r="G1407" s="457">
        <v>0</v>
      </c>
      <c r="H1407" s="437">
        <v>6.2167804747755684E-2</v>
      </c>
      <c r="I1407" s="456">
        <v>0</v>
      </c>
      <c r="J1407" s="457">
        <v>0</v>
      </c>
      <c r="K1407" s="437">
        <v>0.7618341330866949</v>
      </c>
      <c r="L1407" s="462">
        <v>0</v>
      </c>
      <c r="M1407" s="463">
        <v>0</v>
      </c>
      <c r="N1407" s="437">
        <v>6.3996864246382394E-3</v>
      </c>
      <c r="O1407" s="456">
        <v>0</v>
      </c>
      <c r="P1407" s="457">
        <v>0</v>
      </c>
      <c r="Q1407" s="437">
        <v>1.3852256331935929E-2</v>
      </c>
      <c r="R1407" s="462">
        <v>0</v>
      </c>
      <c r="S1407" s="463">
        <v>0</v>
      </c>
      <c r="T1407" s="437">
        <v>773.17000176705335</v>
      </c>
      <c r="U1407" s="456">
        <v>0</v>
      </c>
      <c r="V1407" s="457">
        <v>0</v>
      </c>
      <c r="W1407" s="437">
        <v>6.7000975127447446E-2</v>
      </c>
      <c r="X1407" s="456">
        <v>0</v>
      </c>
      <c r="Y1407" s="457">
        <v>0</v>
      </c>
      <c r="Z1407" s="437">
        <v>2.9764399697251669E-3</v>
      </c>
      <c r="AA1407" s="456">
        <v>0</v>
      </c>
      <c r="AB1407" s="457">
        <v>0</v>
      </c>
      <c r="AC1407" s="437">
        <v>4.2804920544906146E-3</v>
      </c>
      <c r="AD1407" s="456">
        <v>0</v>
      </c>
      <c r="AE1407" s="457">
        <v>0</v>
      </c>
      <c r="AF1407" s="437">
        <v>6.1767381972583095E-4</v>
      </c>
      <c r="AG1407" s="456">
        <v>0</v>
      </c>
      <c r="AH1407" s="457">
        <v>0</v>
      </c>
      <c r="AI1407" s="437">
        <v>7.9680064522982407E-4</v>
      </c>
      <c r="AJ1407" s="456">
        <v>0</v>
      </c>
      <c r="AK1407" s="457">
        <v>0</v>
      </c>
      <c r="AL1407" s="437">
        <v>4.9414007738263648E-5</v>
      </c>
      <c r="AM1407" s="456">
        <v>0</v>
      </c>
      <c r="AN1407" s="457">
        <v>0</v>
      </c>
      <c r="AO1407" s="437">
        <v>1.3428258473940047E-2</v>
      </c>
      <c r="AP1407" s="456">
        <v>0</v>
      </c>
      <c r="AQ1407" s="457">
        <v>0</v>
      </c>
      <c r="AR1407" s="440">
        <v>4.5954595000000003E-3</v>
      </c>
      <c r="AS1407" s="462">
        <v>0</v>
      </c>
      <c r="AT1407" s="463">
        <v>0</v>
      </c>
      <c r="AU1407" s="423">
        <v>0</v>
      </c>
    </row>
    <row r="1408" spans="1:47" x14ac:dyDescent="0.2">
      <c r="A1408" s="231">
        <v>2010</v>
      </c>
      <c r="B1408" s="232">
        <v>4</v>
      </c>
      <c r="C1408" s="456">
        <v>0</v>
      </c>
      <c r="D1408" s="457">
        <v>0</v>
      </c>
      <c r="E1408" s="437">
        <v>0.36991663982889461</v>
      </c>
      <c r="F1408" s="456">
        <v>0</v>
      </c>
      <c r="G1408" s="457">
        <v>0</v>
      </c>
      <c r="H1408" s="437">
        <v>6.3068293677863971E-2</v>
      </c>
      <c r="I1408" s="456">
        <v>0</v>
      </c>
      <c r="J1408" s="457">
        <v>0</v>
      </c>
      <c r="K1408" s="437">
        <v>0.7666037916584002</v>
      </c>
      <c r="L1408" s="462">
        <v>0</v>
      </c>
      <c r="M1408" s="463">
        <v>0</v>
      </c>
      <c r="N1408" s="437">
        <v>6.4033603620712153E-3</v>
      </c>
      <c r="O1408" s="456">
        <v>0</v>
      </c>
      <c r="P1408" s="457">
        <v>0</v>
      </c>
      <c r="Q1408" s="437">
        <v>1.3861107281955111E-2</v>
      </c>
      <c r="R1408" s="462">
        <v>0</v>
      </c>
      <c r="S1408" s="463">
        <v>0</v>
      </c>
      <c r="T1408" s="437">
        <v>773.61404956836418</v>
      </c>
      <c r="U1408" s="456">
        <v>0</v>
      </c>
      <c r="V1408" s="457">
        <v>0</v>
      </c>
      <c r="W1408" s="437">
        <v>6.797149844521988E-2</v>
      </c>
      <c r="X1408" s="456">
        <v>0</v>
      </c>
      <c r="Y1408" s="457">
        <v>0</v>
      </c>
      <c r="Z1408" s="437">
        <v>2.9948948467870534E-3</v>
      </c>
      <c r="AA1408" s="456">
        <v>0</v>
      </c>
      <c r="AB1408" s="457">
        <v>0</v>
      </c>
      <c r="AC1408" s="437">
        <v>4.3424900817652023E-3</v>
      </c>
      <c r="AD1408" s="456">
        <v>0</v>
      </c>
      <c r="AE1408" s="457">
        <v>0</v>
      </c>
      <c r="AF1408" s="437">
        <v>6.2662095765120512E-4</v>
      </c>
      <c r="AG1408" s="456">
        <v>0</v>
      </c>
      <c r="AH1408" s="457">
        <v>0</v>
      </c>
      <c r="AI1408" s="437">
        <v>8.0834147364088006E-4</v>
      </c>
      <c r="AJ1408" s="456">
        <v>0</v>
      </c>
      <c r="AK1408" s="457">
        <v>0</v>
      </c>
      <c r="AL1408" s="437">
        <v>5.0129767935139524E-5</v>
      </c>
      <c r="AM1408" s="456">
        <v>0</v>
      </c>
      <c r="AN1408" s="457">
        <v>0</v>
      </c>
      <c r="AO1408" s="437">
        <v>1.3622752113620426E-2</v>
      </c>
      <c r="AP1408" s="456">
        <v>0</v>
      </c>
      <c r="AQ1408" s="457">
        <v>0</v>
      </c>
      <c r="AR1408" s="440">
        <v>4.5954595000000003E-3</v>
      </c>
      <c r="AS1408" s="462">
        <v>0</v>
      </c>
      <c r="AT1408" s="463">
        <v>0</v>
      </c>
      <c r="AU1408" s="423">
        <v>0</v>
      </c>
    </row>
    <row r="1409" spans="1:47" x14ac:dyDescent="0.2">
      <c r="A1409" s="231">
        <v>2010</v>
      </c>
      <c r="B1409" s="232">
        <v>5</v>
      </c>
      <c r="C1409" s="456">
        <v>3.0428412537108467</v>
      </c>
      <c r="D1409" s="457">
        <v>3.6045513473374302</v>
      </c>
      <c r="E1409" s="437">
        <v>0.43431045262016399</v>
      </c>
      <c r="F1409" s="456">
        <v>9.7727422992995736E-2</v>
      </c>
      <c r="G1409" s="457">
        <v>9.3720666343447612E-2</v>
      </c>
      <c r="H1409" s="437">
        <v>7.0610388463181795E-2</v>
      </c>
      <c r="I1409" s="456">
        <v>0.11646958142151573</v>
      </c>
      <c r="J1409" s="457">
        <v>0.17482582837947316</v>
      </c>
      <c r="K1409" s="437">
        <v>1.0904290395741256</v>
      </c>
      <c r="L1409" s="462">
        <v>6.9447296725725837E-3</v>
      </c>
      <c r="M1409" s="463">
        <v>8.998674605762624E-3</v>
      </c>
      <c r="N1409" s="437">
        <v>6.7093884957032416E-3</v>
      </c>
      <c r="O1409" s="456">
        <v>3.7814552992120748E-3</v>
      </c>
      <c r="P1409" s="457">
        <v>5.9387957607969118E-3</v>
      </c>
      <c r="Q1409" s="437">
        <v>1.8971822179416169E-2</v>
      </c>
      <c r="R1409" s="462">
        <v>0</v>
      </c>
      <c r="S1409" s="463">
        <v>0</v>
      </c>
      <c r="T1409" s="437">
        <v>770.02404344866488</v>
      </c>
      <c r="U1409" s="456">
        <v>8.6969243885564058E-3</v>
      </c>
      <c r="V1409" s="457">
        <v>1.1687375405009984E-2</v>
      </c>
      <c r="W1409" s="437">
        <v>7.6099882373258848E-2</v>
      </c>
      <c r="X1409" s="456">
        <v>7.0238881826717369E-3</v>
      </c>
      <c r="Y1409" s="457">
        <v>8.8492930172590026E-3</v>
      </c>
      <c r="Z1409" s="437">
        <v>3.0186796513251373E-3</v>
      </c>
      <c r="AA1409" s="456">
        <v>1.7469051029562882E-3</v>
      </c>
      <c r="AB1409" s="457">
        <v>1.6299287548321452E-3</v>
      </c>
      <c r="AC1409" s="437">
        <v>4.8617817182318645E-3</v>
      </c>
      <c r="AD1409" s="456">
        <v>1.1789114322273661E-4</v>
      </c>
      <c r="AE1409" s="457">
        <v>1.1072091824427259E-4</v>
      </c>
      <c r="AF1409" s="437">
        <v>7.015573700908023E-4</v>
      </c>
      <c r="AG1409" s="456">
        <v>4.3272674464734772E-3</v>
      </c>
      <c r="AH1409" s="457">
        <v>4.1555114408497913E-3</v>
      </c>
      <c r="AI1409" s="437">
        <v>9.050078712015781E-4</v>
      </c>
      <c r="AJ1409" s="456">
        <v>7.4470073393005198E-4</v>
      </c>
      <c r="AK1409" s="457">
        <v>6.5665738019408883E-4</v>
      </c>
      <c r="AL1409" s="437">
        <v>5.6124471405229671E-5</v>
      </c>
      <c r="AM1409" s="456">
        <v>1.0481304432332021E-3</v>
      </c>
      <c r="AN1409" s="457">
        <v>1.0673637149213886E-3</v>
      </c>
      <c r="AO1409" s="437">
        <v>1.5251827948041927E-2</v>
      </c>
      <c r="AP1409" s="456">
        <v>0</v>
      </c>
      <c r="AQ1409" s="457">
        <v>0</v>
      </c>
      <c r="AR1409" s="440">
        <v>4.5954595000000003E-3</v>
      </c>
      <c r="AS1409" s="462">
        <v>0</v>
      </c>
      <c r="AT1409" s="463">
        <v>0</v>
      </c>
      <c r="AU1409" s="423">
        <v>0</v>
      </c>
    </row>
    <row r="1410" spans="1:47" x14ac:dyDescent="0.2">
      <c r="A1410" s="231">
        <v>2010</v>
      </c>
      <c r="B1410" s="232">
        <v>6</v>
      </c>
      <c r="C1410" s="456">
        <v>3.0702223092391092</v>
      </c>
      <c r="D1410" s="457">
        <v>3.6301680133854823</v>
      </c>
      <c r="E1410" s="437">
        <v>0.43776251250798787</v>
      </c>
      <c r="F1410" s="456">
        <v>0.10049305959386326</v>
      </c>
      <c r="G1410" s="457">
        <v>9.6384991620710195E-2</v>
      </c>
      <c r="H1410" s="437">
        <v>7.1927130506302256E-2</v>
      </c>
      <c r="I1410" s="456">
        <v>0.1176545027038854</v>
      </c>
      <c r="J1410" s="457">
        <v>0.17602329156000293</v>
      </c>
      <c r="K1410" s="437">
        <v>1.0974017803845495</v>
      </c>
      <c r="L1410" s="462">
        <v>6.9566384753002733E-3</v>
      </c>
      <c r="M1410" s="463">
        <v>9.0164587539526761E-3</v>
      </c>
      <c r="N1410" s="437">
        <v>6.7149991547441621E-3</v>
      </c>
      <c r="O1410" s="456">
        <v>3.8225792507566949E-3</v>
      </c>
      <c r="P1410" s="457">
        <v>6.0087642649419388E-3</v>
      </c>
      <c r="Q1410" s="437">
        <v>1.8984780409205284E-2</v>
      </c>
      <c r="R1410" s="462">
        <v>0</v>
      </c>
      <c r="S1410" s="463">
        <v>0</v>
      </c>
      <c r="T1410" s="437">
        <v>770.66833959382166</v>
      </c>
      <c r="U1410" s="456">
        <v>8.8485936393153143E-3</v>
      </c>
      <c r="V1410" s="457">
        <v>1.1890672969726145E-2</v>
      </c>
      <c r="W1410" s="437">
        <v>7.7518948178024044E-2</v>
      </c>
      <c r="X1410" s="456">
        <v>7.2355276200351268E-3</v>
      </c>
      <c r="Y1410" s="457">
        <v>9.1082472075672168E-3</v>
      </c>
      <c r="Z1410" s="437">
        <v>3.0456689930185459E-3</v>
      </c>
      <c r="AA1410" s="456">
        <v>1.7997738561067915E-3</v>
      </c>
      <c r="AB1410" s="457">
        <v>1.6754055905891132E-3</v>
      </c>
      <c r="AC1410" s="437">
        <v>4.952447175946297E-3</v>
      </c>
      <c r="AD1410" s="456">
        <v>1.2136412473838523E-4</v>
      </c>
      <c r="AE1410" s="457">
        <v>1.1407635184107264E-4</v>
      </c>
      <c r="AF1410" s="437">
        <v>7.1463812847169343E-4</v>
      </c>
      <c r="AG1410" s="456">
        <v>4.4489613708041838E-3</v>
      </c>
      <c r="AH1410" s="457">
        <v>4.2737742706844004E-3</v>
      </c>
      <c r="AI1410" s="437">
        <v>9.2188458301311542E-4</v>
      </c>
      <c r="AJ1410" s="456">
        <v>7.6833844249351039E-4</v>
      </c>
      <c r="AK1410" s="457">
        <v>6.7995143825226145E-4</v>
      </c>
      <c r="AL1410" s="437">
        <v>5.7171139478003568E-5</v>
      </c>
      <c r="AM1410" s="456">
        <v>1.0756454681679628E-3</v>
      </c>
      <c r="AN1410" s="457">
        <v>1.0935632884921174E-3</v>
      </c>
      <c r="AO1410" s="437">
        <v>1.5536243349754876E-2</v>
      </c>
      <c r="AP1410" s="456">
        <v>0</v>
      </c>
      <c r="AQ1410" s="457">
        <v>0</v>
      </c>
      <c r="AR1410" s="440">
        <v>4.5954595000000003E-3</v>
      </c>
      <c r="AS1410" s="462">
        <v>0</v>
      </c>
      <c r="AT1410" s="463">
        <v>0</v>
      </c>
      <c r="AU1410" s="423">
        <v>0</v>
      </c>
    </row>
    <row r="1411" spans="1:47" x14ac:dyDescent="0.2">
      <c r="A1411" s="231">
        <v>2010</v>
      </c>
      <c r="B1411" s="232">
        <v>7</v>
      </c>
      <c r="C1411" s="456">
        <v>3.6469437774463969</v>
      </c>
      <c r="D1411" s="457">
        <v>4.2948632959261648</v>
      </c>
      <c r="E1411" s="437">
        <v>0.44152222834359528</v>
      </c>
      <c r="F1411" s="456">
        <v>0.12307419012918377</v>
      </c>
      <c r="G1411" s="457">
        <v>0.12018033305521664</v>
      </c>
      <c r="H1411" s="437">
        <v>7.3360820604541632E-2</v>
      </c>
      <c r="I1411" s="456">
        <v>0.14567461755081851</v>
      </c>
      <c r="J1411" s="457">
        <v>0.21929025521129661</v>
      </c>
      <c r="K1411" s="437">
        <v>1.104998501280962</v>
      </c>
      <c r="L1411" s="462">
        <v>6.9660930834698253E-3</v>
      </c>
      <c r="M1411" s="463">
        <v>9.01828744988728E-3</v>
      </c>
      <c r="N1411" s="437">
        <v>6.721150162884563E-3</v>
      </c>
      <c r="O1411" s="456">
        <v>4.5307406202763573E-3</v>
      </c>
      <c r="P1411" s="457">
        <v>6.8036493937810886E-3</v>
      </c>
      <c r="Q1411" s="437">
        <v>1.8998915231687237E-2</v>
      </c>
      <c r="R1411" s="462">
        <v>0</v>
      </c>
      <c r="S1411" s="463">
        <v>0</v>
      </c>
      <c r="T1411" s="437">
        <v>771.37050644878025</v>
      </c>
      <c r="U1411" s="456">
        <v>1.02066606656559E-2</v>
      </c>
      <c r="V1411" s="457">
        <v>1.3663015156966739E-2</v>
      </c>
      <c r="W1411" s="437">
        <v>7.9064093142294775E-2</v>
      </c>
      <c r="X1411" s="456">
        <v>7.4625366947094042E-3</v>
      </c>
      <c r="Y1411" s="457">
        <v>9.3906996186829354E-3</v>
      </c>
      <c r="Z1411" s="437">
        <v>3.0750626901882576E-3</v>
      </c>
      <c r="AA1411" s="456">
        <v>2.1958248937702929E-3</v>
      </c>
      <c r="AB1411" s="457">
        <v>2.0917798526221766E-3</v>
      </c>
      <c r="AC1411" s="437">
        <v>5.0511636575376303E-3</v>
      </c>
      <c r="AD1411" s="456">
        <v>1.4914413217231301E-4</v>
      </c>
      <c r="AE1411" s="457">
        <v>1.4225634665341078E-4</v>
      </c>
      <c r="AF1411" s="437">
        <v>7.2888380608007535E-4</v>
      </c>
      <c r="AG1411" s="456">
        <v>5.450519743926234E-3</v>
      </c>
      <c r="AH1411" s="457">
        <v>5.3282844463328448E-3</v>
      </c>
      <c r="AI1411" s="437">
        <v>9.4026032845908236E-4</v>
      </c>
      <c r="AJ1411" s="456">
        <v>9.258333398669365E-4</v>
      </c>
      <c r="AK1411" s="457">
        <v>8.2355163632939353E-4</v>
      </c>
      <c r="AL1411" s="437">
        <v>5.8310693096772435E-5</v>
      </c>
      <c r="AM1411" s="456">
        <v>1.3391807228166279E-3</v>
      </c>
      <c r="AN1411" s="457">
        <v>1.3930024741962369E-3</v>
      </c>
      <c r="AO1411" s="437">
        <v>1.5845919073724183E-2</v>
      </c>
      <c r="AP1411" s="456">
        <v>0</v>
      </c>
      <c r="AQ1411" s="457">
        <v>0</v>
      </c>
      <c r="AR1411" s="440">
        <v>4.5954595000000003E-3</v>
      </c>
      <c r="AS1411" s="462">
        <v>0</v>
      </c>
      <c r="AT1411" s="463">
        <v>0</v>
      </c>
      <c r="AU1411" s="423">
        <v>0</v>
      </c>
    </row>
    <row r="1412" spans="1:47" x14ac:dyDescent="0.2">
      <c r="A1412" s="231">
        <v>2010</v>
      </c>
      <c r="B1412" s="232">
        <v>8</v>
      </c>
      <c r="C1412" s="456">
        <v>3.6394693813020025</v>
      </c>
      <c r="D1412" s="457">
        <v>4.2855949128638109</v>
      </c>
      <c r="E1412" s="437">
        <v>0.44562380375085986</v>
      </c>
      <c r="F1412" s="456">
        <v>0.11765053615615557</v>
      </c>
      <c r="G1412" s="457">
        <v>0.11242859873647512</v>
      </c>
      <c r="H1412" s="437">
        <v>7.4925397260158108E-2</v>
      </c>
      <c r="I1412" s="456">
        <v>0.11166179189313905</v>
      </c>
      <c r="J1412" s="457">
        <v>0.15614057704137282</v>
      </c>
      <c r="K1412" s="437">
        <v>1.1132870048380001</v>
      </c>
      <c r="L1412" s="462">
        <v>2.5339020079310839E-3</v>
      </c>
      <c r="M1412" s="463">
        <v>3.2912215799533653E-3</v>
      </c>
      <c r="N1412" s="437">
        <v>6.7278173739469729E-3</v>
      </c>
      <c r="O1412" s="456">
        <v>4.5338476277718811E-3</v>
      </c>
      <c r="P1412" s="457">
        <v>6.8222730039876507E-3</v>
      </c>
      <c r="Q1412" s="437">
        <v>1.9014322991525615E-2</v>
      </c>
      <c r="R1412" s="462">
        <v>0</v>
      </c>
      <c r="S1412" s="463">
        <v>0</v>
      </c>
      <c r="T1412" s="437">
        <v>772.13922219841436</v>
      </c>
      <c r="U1412" s="456">
        <v>8.9234117443766966E-3</v>
      </c>
      <c r="V1412" s="457">
        <v>1.1784778254285977E-2</v>
      </c>
      <c r="W1412" s="437">
        <v>8.0750408227419856E-2</v>
      </c>
      <c r="X1412" s="456">
        <v>7.7056214298024776E-3</v>
      </c>
      <c r="Y1412" s="457">
        <v>9.698102723356845E-3</v>
      </c>
      <c r="Z1412" s="437">
        <v>3.1071366143019859E-3</v>
      </c>
      <c r="AA1412" s="456">
        <v>2.1821895460801574E-3</v>
      </c>
      <c r="AB1412" s="457">
        <v>2.1154781211320537E-3</v>
      </c>
      <c r="AC1412" s="437">
        <v>5.1588928591566763E-3</v>
      </c>
      <c r="AD1412" s="456">
        <v>1.4755339082525486E-4</v>
      </c>
      <c r="AE1412" s="457">
        <v>1.3893620853599122E-4</v>
      </c>
      <c r="AF1412" s="437">
        <v>7.4442850543570197E-4</v>
      </c>
      <c r="AG1412" s="456">
        <v>5.0214738899209948E-3</v>
      </c>
      <c r="AH1412" s="457">
        <v>4.7992728894043274E-3</v>
      </c>
      <c r="AI1412" s="437">
        <v>9.6031192048312336E-4</v>
      </c>
      <c r="AJ1412" s="456">
        <v>9.006337616272235E-4</v>
      </c>
      <c r="AK1412" s="457">
        <v>8.0223795940735307E-4</v>
      </c>
      <c r="AL1412" s="437">
        <v>5.9554269492968563E-5</v>
      </c>
      <c r="AM1412" s="456">
        <v>1.2843091135986513E-3</v>
      </c>
      <c r="AN1412" s="457">
        <v>1.2953948829814187E-3</v>
      </c>
      <c r="AO1412" s="437">
        <v>1.6183866763276305E-2</v>
      </c>
      <c r="AP1412" s="456">
        <v>0</v>
      </c>
      <c r="AQ1412" s="457">
        <v>0</v>
      </c>
      <c r="AR1412" s="440">
        <v>4.5954595000000003E-3</v>
      </c>
      <c r="AS1412" s="462">
        <v>0</v>
      </c>
      <c r="AT1412" s="463">
        <v>0</v>
      </c>
      <c r="AU1412" s="423">
        <v>0</v>
      </c>
    </row>
    <row r="1413" spans="1:47" x14ac:dyDescent="0.2">
      <c r="A1413" s="231">
        <v>2010</v>
      </c>
      <c r="B1413" s="232">
        <v>9</v>
      </c>
      <c r="C1413" s="456">
        <v>3.9540535813297324</v>
      </c>
      <c r="D1413" s="457">
        <v>4.6204494761598589</v>
      </c>
      <c r="E1413" s="437">
        <v>0.44942589418419437</v>
      </c>
      <c r="F1413" s="456">
        <v>0.14090370385123102</v>
      </c>
      <c r="G1413" s="457">
        <v>0.13650663015306222</v>
      </c>
      <c r="H1413" s="437">
        <v>7.660751234299755E-2</v>
      </c>
      <c r="I1413" s="456">
        <v>0.13884695352003643</v>
      </c>
      <c r="J1413" s="457">
        <v>0.19522153128029687</v>
      </c>
      <c r="K1413" s="437">
        <v>1.1213163781573707</v>
      </c>
      <c r="L1413" s="462">
        <v>2.5384239777282544E-3</v>
      </c>
      <c r="M1413" s="463">
        <v>3.2986685966358022E-3</v>
      </c>
      <c r="N1413" s="437">
        <v>6.732534444397734E-3</v>
      </c>
      <c r="O1413" s="456">
        <v>5.380204436744339E-3</v>
      </c>
      <c r="P1413" s="457">
        <v>7.7345605887466215E-3</v>
      </c>
      <c r="Q1413" s="437">
        <v>1.9031036675530567E-2</v>
      </c>
      <c r="R1413" s="462">
        <v>0</v>
      </c>
      <c r="S1413" s="463">
        <v>0</v>
      </c>
      <c r="T1413" s="437">
        <v>772.67982007482874</v>
      </c>
      <c r="U1413" s="456">
        <v>9.7140903779342775E-3</v>
      </c>
      <c r="V1413" s="457">
        <v>1.29861842115832E-2</v>
      </c>
      <c r="W1413" s="437">
        <v>8.2563315754974179E-2</v>
      </c>
      <c r="X1413" s="456">
        <v>7.9661417904235247E-3</v>
      </c>
      <c r="Y1413" s="457">
        <v>1.0031909162730064E-2</v>
      </c>
      <c r="Z1413" s="437">
        <v>3.1419596522941394E-3</v>
      </c>
      <c r="AA1413" s="456">
        <v>2.6225113901277991E-3</v>
      </c>
      <c r="AB1413" s="457">
        <v>2.6159463496896952E-3</v>
      </c>
      <c r="AC1413" s="437">
        <v>5.2747211130262017E-3</v>
      </c>
      <c r="AD1413" s="456">
        <v>1.7682066305217515E-4</v>
      </c>
      <c r="AE1413" s="457">
        <v>1.6839444220136443E-4</v>
      </c>
      <c r="AF1413" s="437">
        <v>7.6114315121281358E-4</v>
      </c>
      <c r="AG1413" s="456">
        <v>6.014819160350177E-3</v>
      </c>
      <c r="AH1413" s="457">
        <v>5.8200814987311791E-3</v>
      </c>
      <c r="AI1413" s="437">
        <v>9.8187340389588752E-4</v>
      </c>
      <c r="AJ1413" s="456">
        <v>1.0658625949665269E-3</v>
      </c>
      <c r="AK1413" s="457">
        <v>9.5201607695816974E-4</v>
      </c>
      <c r="AL1413" s="437">
        <v>6.0891344415951627E-5</v>
      </c>
      <c r="AM1413" s="456">
        <v>1.5525238415057417E-3</v>
      </c>
      <c r="AN1413" s="457">
        <v>1.5957863703203751E-3</v>
      </c>
      <c r="AO1413" s="437">
        <v>1.6547250341368929E-2</v>
      </c>
      <c r="AP1413" s="456">
        <v>0</v>
      </c>
      <c r="AQ1413" s="457">
        <v>0</v>
      </c>
      <c r="AR1413" s="440">
        <v>4.5954595000000003E-3</v>
      </c>
      <c r="AS1413" s="462">
        <v>0</v>
      </c>
      <c r="AT1413" s="463">
        <v>0</v>
      </c>
      <c r="AU1413" s="423">
        <v>0</v>
      </c>
    </row>
    <row r="1414" spans="1:47" x14ac:dyDescent="0.2">
      <c r="A1414" s="231">
        <v>2010</v>
      </c>
      <c r="B1414" s="232">
        <v>10</v>
      </c>
      <c r="C1414" s="456">
        <v>4.0102551252458776</v>
      </c>
      <c r="D1414" s="457">
        <v>4.6783300022213687</v>
      </c>
      <c r="E1414" s="437">
        <v>0.45418765567192498</v>
      </c>
      <c r="F1414" s="456">
        <v>0.14593968699610979</v>
      </c>
      <c r="G1414" s="457">
        <v>0.14168646263135518</v>
      </c>
      <c r="H1414" s="437">
        <v>7.8423798046828794E-2</v>
      </c>
      <c r="I1414" s="456">
        <v>0.14165452199562376</v>
      </c>
      <c r="J1414" s="457">
        <v>0.19839436565206262</v>
      </c>
      <c r="K1414" s="437">
        <v>1.1309371889100936</v>
      </c>
      <c r="L1414" s="462">
        <v>2.544037848593157E-3</v>
      </c>
      <c r="M1414" s="463">
        <v>3.3075948400762274E-3</v>
      </c>
      <c r="N1414" s="437">
        <v>6.7402848025931621E-3</v>
      </c>
      <c r="O1414" s="456">
        <v>5.4536626218814489E-3</v>
      </c>
      <c r="P1414" s="457">
        <v>7.8569856108352733E-3</v>
      </c>
      <c r="Q1414" s="437">
        <v>1.9048915928131072E-2</v>
      </c>
      <c r="R1414" s="462">
        <v>0</v>
      </c>
      <c r="S1414" s="463">
        <v>0</v>
      </c>
      <c r="T1414" s="437">
        <v>773.56983594966403</v>
      </c>
      <c r="U1414" s="456">
        <v>9.9882442190964617E-3</v>
      </c>
      <c r="V1414" s="457">
        <v>1.3401339771419505E-2</v>
      </c>
      <c r="W1414" s="437">
        <v>8.4520869514183264E-2</v>
      </c>
      <c r="X1414" s="456">
        <v>8.2417055257198168E-3</v>
      </c>
      <c r="Y1414" s="457">
        <v>1.0388844113315589E-2</v>
      </c>
      <c r="Z1414" s="437">
        <v>3.1791930298011141E-3</v>
      </c>
      <c r="AA1414" s="456">
        <v>2.7500219481011124E-3</v>
      </c>
      <c r="AB1414" s="457">
        <v>2.8066988954277838E-3</v>
      </c>
      <c r="AC1414" s="437">
        <v>5.3997767738868264E-3</v>
      </c>
      <c r="AD1414" s="456">
        <v>1.83375228322647E-4</v>
      </c>
      <c r="AE1414" s="457">
        <v>1.7523173812590358E-4</v>
      </c>
      <c r="AF1414" s="437">
        <v>7.7918912854629341E-4</v>
      </c>
      <c r="AG1414" s="456">
        <v>6.222882468504113E-3</v>
      </c>
      <c r="AH1414" s="457">
        <v>6.0230272683248851E-3</v>
      </c>
      <c r="AI1414" s="437">
        <v>1.0051545470188554E-3</v>
      </c>
      <c r="AJ1414" s="456">
        <v>1.1058602093530837E-3</v>
      </c>
      <c r="AK1414" s="457">
        <v>9.9011444007486723E-4</v>
      </c>
      <c r="AL1414" s="437">
        <v>6.233512193906493E-5</v>
      </c>
      <c r="AM1414" s="456">
        <v>1.6057720739417478E-3</v>
      </c>
      <c r="AN1414" s="457">
        <v>1.654177518844479E-3</v>
      </c>
      <c r="AO1414" s="437">
        <v>1.6939553994714841E-2</v>
      </c>
      <c r="AP1414" s="456">
        <v>0</v>
      </c>
      <c r="AQ1414" s="457">
        <v>0</v>
      </c>
      <c r="AR1414" s="440">
        <v>4.5954595000000003E-3</v>
      </c>
      <c r="AS1414" s="462">
        <v>0</v>
      </c>
      <c r="AT1414" s="463">
        <v>0</v>
      </c>
      <c r="AU1414" s="423">
        <v>0</v>
      </c>
    </row>
    <row r="1415" spans="1:47" x14ac:dyDescent="0.2">
      <c r="A1415" s="231">
        <v>2010</v>
      </c>
      <c r="B1415" s="232">
        <v>11</v>
      </c>
      <c r="C1415" s="456">
        <v>4.9179345733570941</v>
      </c>
      <c r="D1415" s="457">
        <v>5.7592996595174846</v>
      </c>
      <c r="E1415" s="437">
        <v>0.45931010084488699</v>
      </c>
      <c r="F1415" s="456">
        <v>0.18175178717538296</v>
      </c>
      <c r="G1415" s="457">
        <v>0.17553824092156703</v>
      </c>
      <c r="H1415" s="437">
        <v>8.0377439540805937E-2</v>
      </c>
      <c r="I1415" s="456">
        <v>0.16514850473337639</v>
      </c>
      <c r="J1415" s="457">
        <v>0.23171679315350266</v>
      </c>
      <c r="K1415" s="437">
        <v>1.1412760334331395</v>
      </c>
      <c r="L1415" s="462">
        <v>2.5501411410313109E-3</v>
      </c>
      <c r="M1415" s="463">
        <v>3.3167633289886986E-3</v>
      </c>
      <c r="N1415" s="437">
        <v>6.7486339845547515E-3</v>
      </c>
      <c r="O1415" s="456">
        <v>7.2976734840353467E-3</v>
      </c>
      <c r="P1415" s="457">
        <v>9.7048323626694587E-3</v>
      </c>
      <c r="Q1415" s="437">
        <v>1.9068106513205466E-2</v>
      </c>
      <c r="R1415" s="462">
        <v>0</v>
      </c>
      <c r="S1415" s="463">
        <v>0</v>
      </c>
      <c r="T1415" s="437">
        <v>774.52713796482089</v>
      </c>
      <c r="U1415" s="456">
        <v>9.6393595028588675E-3</v>
      </c>
      <c r="V1415" s="457">
        <v>1.3036488540562548E-2</v>
      </c>
      <c r="W1415" s="437">
        <v>8.6626461172840272E-2</v>
      </c>
      <c r="X1415" s="456">
        <v>8.5336612929571305E-3</v>
      </c>
      <c r="Y1415" s="457">
        <v>1.0772850034091773E-2</v>
      </c>
      <c r="Z1415" s="437">
        <v>3.2192472397957746E-3</v>
      </c>
      <c r="AA1415" s="456">
        <v>3.4294780928240897E-3</v>
      </c>
      <c r="AB1415" s="457">
        <v>3.5124266784046713E-3</v>
      </c>
      <c r="AC1415" s="437">
        <v>5.5342857372883466E-3</v>
      </c>
      <c r="AD1415" s="456">
        <v>2.2837058900212405E-4</v>
      </c>
      <c r="AE1415" s="457">
        <v>2.1649079015508449E-4</v>
      </c>
      <c r="AF1415" s="437">
        <v>7.9859895291061844E-4</v>
      </c>
      <c r="AG1415" s="456">
        <v>7.7530075709207258E-3</v>
      </c>
      <c r="AH1415" s="457">
        <v>7.4592365023695428E-3</v>
      </c>
      <c r="AI1415" s="437">
        <v>1.0301909105387055E-3</v>
      </c>
      <c r="AJ1415" s="456">
        <v>1.3570092162365453E-3</v>
      </c>
      <c r="AK1415" s="457">
        <v>1.1967761588421054E-3</v>
      </c>
      <c r="AL1415" s="437">
        <v>6.3887846344196745E-5</v>
      </c>
      <c r="AM1415" s="456">
        <v>2.0215719537624711E-3</v>
      </c>
      <c r="AN1415" s="457">
        <v>2.0790579921798839E-3</v>
      </c>
      <c r="AO1415" s="437">
        <v>1.736152982969219E-2</v>
      </c>
      <c r="AP1415" s="456">
        <v>0</v>
      </c>
      <c r="AQ1415" s="457">
        <v>0</v>
      </c>
      <c r="AR1415" s="440">
        <v>4.5954595000000003E-3</v>
      </c>
      <c r="AS1415" s="462">
        <v>0</v>
      </c>
      <c r="AT1415" s="463">
        <v>0</v>
      </c>
      <c r="AU1415" s="423">
        <v>0</v>
      </c>
    </row>
    <row r="1416" spans="1:47" x14ac:dyDescent="0.2">
      <c r="A1416" s="231">
        <v>2010</v>
      </c>
      <c r="B1416" s="232">
        <v>12</v>
      </c>
      <c r="C1416" s="456">
        <v>4.9872560283801821</v>
      </c>
      <c r="D1416" s="457">
        <v>5.8320125387185966</v>
      </c>
      <c r="E1416" s="437">
        <v>0.46478865196653424</v>
      </c>
      <c r="F1416" s="456">
        <v>0.18843646615223017</v>
      </c>
      <c r="G1416" s="457">
        <v>0.1824545210631692</v>
      </c>
      <c r="H1416" s="437">
        <v>8.2467271040347068E-2</v>
      </c>
      <c r="I1416" s="456">
        <v>0.16871777568169533</v>
      </c>
      <c r="J1416" s="457">
        <v>0.23586968022128629</v>
      </c>
      <c r="K1416" s="437">
        <v>1.1523438035205726</v>
      </c>
      <c r="L1416" s="462">
        <v>2.5567299299304935E-3</v>
      </c>
      <c r="M1416" s="463">
        <v>3.3272151120273801E-3</v>
      </c>
      <c r="N1416" s="437">
        <v>6.7575563140813751E-3</v>
      </c>
      <c r="O1416" s="456">
        <v>7.4072342079707469E-3</v>
      </c>
      <c r="P1416" s="457">
        <v>9.8768357740824271E-3</v>
      </c>
      <c r="Q1416" s="437">
        <v>1.908866826430768E-2</v>
      </c>
      <c r="R1416" s="462">
        <v>0</v>
      </c>
      <c r="S1416" s="463">
        <v>0</v>
      </c>
      <c r="T1416" s="437">
        <v>775.55213498581156</v>
      </c>
      <c r="U1416" s="456">
        <v>9.9243327036847261E-3</v>
      </c>
      <c r="V1416" s="457">
        <v>1.3478042332589146E-2</v>
      </c>
      <c r="W1416" s="437">
        <v>8.8878711190810519E-2</v>
      </c>
      <c r="X1416" s="456">
        <v>8.843144907353561E-3</v>
      </c>
      <c r="Y1416" s="457">
        <v>1.1183481490915109E-2</v>
      </c>
      <c r="Z1416" s="437">
        <v>3.262087306515205E-3</v>
      </c>
      <c r="AA1416" s="456">
        <v>3.6127820790090581E-3</v>
      </c>
      <c r="AB1416" s="457">
        <v>3.7852699622532939E-3</v>
      </c>
      <c r="AC1416" s="437">
        <v>5.6781765738055509E-3</v>
      </c>
      <c r="AD1416" s="456">
        <v>2.3717515118870005E-4</v>
      </c>
      <c r="AE1416" s="457">
        <v>2.2572181725120664E-4</v>
      </c>
      <c r="AF1416" s="437">
        <v>8.1936237013847067E-4</v>
      </c>
      <c r="AG1416" s="456">
        <v>8.0258351333709864E-3</v>
      </c>
      <c r="AH1416" s="457">
        <v>7.7262070981502359E-3</v>
      </c>
      <c r="AI1416" s="437">
        <v>1.0569773395794747E-3</v>
      </c>
      <c r="AJ1416" s="456">
        <v>1.4090691473495108E-3</v>
      </c>
      <c r="AK1416" s="457">
        <v>1.2464558226630948E-3</v>
      </c>
      <c r="AL1416" s="437">
        <v>6.5548962555900793E-5</v>
      </c>
      <c r="AM1416" s="456">
        <v>2.0932531626866235E-3</v>
      </c>
      <c r="AN1416" s="457">
        <v>2.1583226380807248E-3</v>
      </c>
      <c r="AO1416" s="437">
        <v>1.7812927405425071E-2</v>
      </c>
      <c r="AP1416" s="456">
        <v>0</v>
      </c>
      <c r="AQ1416" s="457">
        <v>0</v>
      </c>
      <c r="AR1416" s="440">
        <v>4.5954595000000003E-3</v>
      </c>
      <c r="AS1416" s="462">
        <v>0</v>
      </c>
      <c r="AT1416" s="463">
        <v>0</v>
      </c>
      <c r="AU1416" s="423">
        <v>0</v>
      </c>
    </row>
    <row r="1417" spans="1:47" x14ac:dyDescent="0.2">
      <c r="A1417" s="231">
        <v>2010</v>
      </c>
      <c r="B1417" s="232">
        <v>13</v>
      </c>
      <c r="C1417" s="456">
        <v>5.0608551708339542</v>
      </c>
      <c r="D1417" s="457">
        <v>5.9095875438426768</v>
      </c>
      <c r="E1417" s="437">
        <v>0.47065730964560698</v>
      </c>
      <c r="F1417" s="456">
        <v>0.19555475040943493</v>
      </c>
      <c r="G1417" s="457">
        <v>0.18989892050709103</v>
      </c>
      <c r="H1417" s="437">
        <v>8.4705391428861437E-2</v>
      </c>
      <c r="I1417" s="456">
        <v>0.17250946233197137</v>
      </c>
      <c r="J1417" s="457">
        <v>0.24029478963522255</v>
      </c>
      <c r="K1417" s="437">
        <v>1.1641970142308873</v>
      </c>
      <c r="L1417" s="462">
        <v>2.5638974108096401E-3</v>
      </c>
      <c r="M1417" s="463">
        <v>3.3391805761817596E-3</v>
      </c>
      <c r="N1417" s="437">
        <v>6.7671149514033514E-3</v>
      </c>
      <c r="O1417" s="456">
        <v>7.5237783377290895E-3</v>
      </c>
      <c r="P1417" s="457">
        <v>1.0061781678948126E-2</v>
      </c>
      <c r="Q1417" s="437">
        <v>1.9110716443317025E-2</v>
      </c>
      <c r="R1417" s="462">
        <v>0</v>
      </c>
      <c r="S1417" s="463">
        <v>0</v>
      </c>
      <c r="T1417" s="437">
        <v>776.6502302432242</v>
      </c>
      <c r="U1417" s="456">
        <v>1.0232829682762555E-2</v>
      </c>
      <c r="V1417" s="457">
        <v>1.3966542618639504E-2</v>
      </c>
      <c r="W1417" s="437">
        <v>9.1290794705687531E-2</v>
      </c>
      <c r="X1417" s="456">
        <v>9.1722541163657221E-3</v>
      </c>
      <c r="Y1417" s="457">
        <v>1.1623262759980695E-2</v>
      </c>
      <c r="Z1417" s="437">
        <v>3.3079686405755107E-3</v>
      </c>
      <c r="AA1417" s="456">
        <v>3.8220209596066634E-3</v>
      </c>
      <c r="AB1417" s="457">
        <v>4.1217518700877899E-3</v>
      </c>
      <c r="AC1417" s="437">
        <v>5.8322876243369808E-3</v>
      </c>
      <c r="AD1417" s="456">
        <v>2.4657408849868896E-4</v>
      </c>
      <c r="AE1417" s="457">
        <v>2.3572034115391688E-4</v>
      </c>
      <c r="AF1417" s="437">
        <v>8.4159922301242824E-4</v>
      </c>
      <c r="AG1417" s="456">
        <v>8.3136402603700924E-3</v>
      </c>
      <c r="AH1417" s="457">
        <v>8.0055520796931106E-3</v>
      </c>
      <c r="AI1417" s="437">
        <v>1.0856627694501952E-3</v>
      </c>
      <c r="AJ1417" s="456">
        <v>1.4637701288347847E-3</v>
      </c>
      <c r="AK1417" s="457">
        <v>1.2977117218667985E-3</v>
      </c>
      <c r="AL1417" s="437">
        <v>6.732801002642338E-5</v>
      </c>
      <c r="AM1417" s="456">
        <v>2.170329152589987E-3</v>
      </c>
      <c r="AN1417" s="457">
        <v>2.2459088463793421E-3</v>
      </c>
      <c r="AO1417" s="437">
        <v>1.8296361662324297E-2</v>
      </c>
      <c r="AP1417" s="456">
        <v>0</v>
      </c>
      <c r="AQ1417" s="457">
        <v>0</v>
      </c>
      <c r="AR1417" s="440">
        <v>4.5954595000000003E-3</v>
      </c>
      <c r="AS1417" s="462">
        <v>0</v>
      </c>
      <c r="AT1417" s="463">
        <v>0</v>
      </c>
      <c r="AU1417" s="423">
        <v>0</v>
      </c>
    </row>
    <row r="1418" spans="1:47" x14ac:dyDescent="0.2">
      <c r="A1418" s="231">
        <v>2010</v>
      </c>
      <c r="B1418" s="232">
        <v>14</v>
      </c>
      <c r="C1418" s="456">
        <v>5.127720485723585</v>
      </c>
      <c r="D1418" s="457">
        <v>5.9781652493806297</v>
      </c>
      <c r="E1418" s="437">
        <v>0.47558186341952807</v>
      </c>
      <c r="F1418" s="456">
        <v>0.20303476052336591</v>
      </c>
      <c r="G1418" s="457">
        <v>0.19768334435072932</v>
      </c>
      <c r="H1418" s="437">
        <v>8.7047388695297698E-2</v>
      </c>
      <c r="I1418" s="456">
        <v>0.1763912149956641</v>
      </c>
      <c r="J1418" s="457">
        <v>0.24480339555434194</v>
      </c>
      <c r="K1418" s="437">
        <v>1.1748443406105722</v>
      </c>
      <c r="L1418" s="462">
        <v>2.5687482309644681E-3</v>
      </c>
      <c r="M1418" s="463">
        <v>3.346763504296052E-3</v>
      </c>
      <c r="N1418" s="437">
        <v>6.7721976793041301E-3</v>
      </c>
      <c r="O1418" s="456">
        <v>7.6457928387795851E-3</v>
      </c>
      <c r="P1418" s="457">
        <v>1.0254706927792727E-2</v>
      </c>
      <c r="Q1418" s="437">
        <v>1.9134176582739786E-2</v>
      </c>
      <c r="R1418" s="462">
        <v>0</v>
      </c>
      <c r="S1418" s="463">
        <v>0</v>
      </c>
      <c r="T1418" s="437">
        <v>777.23294052440019</v>
      </c>
      <c r="U1418" s="456">
        <v>1.0544169825321314E-2</v>
      </c>
      <c r="V1418" s="457">
        <v>1.4444178836126026E-2</v>
      </c>
      <c r="W1418" s="437">
        <v>9.3814817491182867E-2</v>
      </c>
      <c r="X1418" s="456">
        <v>9.520551033487399E-3</v>
      </c>
      <c r="Y1418" s="457">
        <v>1.2089877137628177E-2</v>
      </c>
      <c r="Z1418" s="437">
        <v>3.3566511043718445E-3</v>
      </c>
      <c r="AA1418" s="456">
        <v>4.0036792138127839E-3</v>
      </c>
      <c r="AB1418" s="457">
        <v>4.379337955701194E-3</v>
      </c>
      <c r="AC1418" s="437">
        <v>5.9935339860358603E-3</v>
      </c>
      <c r="AD1418" s="456">
        <v>2.5635822012784113E-4</v>
      </c>
      <c r="AE1418" s="457">
        <v>2.4601504060388807E-4</v>
      </c>
      <c r="AF1418" s="437">
        <v>8.6486781557654799E-4</v>
      </c>
      <c r="AG1418" s="456">
        <v>8.6240359518941975E-3</v>
      </c>
      <c r="AH1418" s="457">
        <v>8.3162131408237305E-3</v>
      </c>
      <c r="AI1418" s="437">
        <v>1.1156793013053952E-3</v>
      </c>
      <c r="AJ1418" s="456">
        <v>1.5238189749688482E-3</v>
      </c>
      <c r="AK1418" s="457">
        <v>1.3567219433777533E-3</v>
      </c>
      <c r="AL1418" s="437">
        <v>6.9189465493007371E-5</v>
      </c>
      <c r="AM1418" s="456">
        <v>2.2488618103446915E-3</v>
      </c>
      <c r="AN1418" s="457">
        <v>2.3317256545645907E-3</v>
      </c>
      <c r="AO1418" s="437">
        <v>1.880224429482466E-2</v>
      </c>
      <c r="AP1418" s="456">
        <v>0</v>
      </c>
      <c r="AQ1418" s="457">
        <v>0</v>
      </c>
      <c r="AR1418" s="440">
        <v>4.5954595000000003E-3</v>
      </c>
      <c r="AS1418" s="462">
        <v>0</v>
      </c>
      <c r="AT1418" s="463">
        <v>0</v>
      </c>
      <c r="AU1418" s="423">
        <v>0</v>
      </c>
    </row>
    <row r="1419" spans="1:47" x14ac:dyDescent="0.2">
      <c r="A1419" s="231">
        <v>2010</v>
      </c>
      <c r="B1419" s="232">
        <v>15</v>
      </c>
      <c r="C1419" s="456">
        <v>5.2120636512146943</v>
      </c>
      <c r="D1419" s="457">
        <v>6.0683307905102462</v>
      </c>
      <c r="E1419" s="437">
        <v>0.48216044878434233</v>
      </c>
      <c r="F1419" s="456">
        <v>0.21093458114564351</v>
      </c>
      <c r="G1419" s="457">
        <v>0.20594948761538967</v>
      </c>
      <c r="H1419" s="437">
        <v>8.9557843225977402E-2</v>
      </c>
      <c r="I1419" s="456">
        <v>0.18058982899806605</v>
      </c>
      <c r="J1419" s="457">
        <v>0.24975732538960563</v>
      </c>
      <c r="K1419" s="437">
        <v>1.1881483881520598</v>
      </c>
      <c r="L1419" s="462">
        <v>2.5756752399477357E-3</v>
      </c>
      <c r="M1419" s="463">
        <v>3.3571974990993748E-3</v>
      </c>
      <c r="N1419" s="437">
        <v>6.7828844539261834E-3</v>
      </c>
      <c r="O1419" s="456">
        <v>7.7740279585288043E-3</v>
      </c>
      <c r="P1419" s="457">
        <v>1.0458388914437801E-2</v>
      </c>
      <c r="Q1419" s="437">
        <v>1.9158777328902546E-2</v>
      </c>
      <c r="R1419" s="462">
        <v>0</v>
      </c>
      <c r="S1419" s="463">
        <v>0</v>
      </c>
      <c r="T1419" s="437">
        <v>778.4595966797832</v>
      </c>
      <c r="U1419" s="456">
        <v>1.0877183995643164E-2</v>
      </c>
      <c r="V1419" s="457">
        <v>1.4958572469379742E-2</v>
      </c>
      <c r="W1419" s="437">
        <v>9.6520373774795332E-2</v>
      </c>
      <c r="X1419" s="456">
        <v>9.8876313031682709E-3</v>
      </c>
      <c r="Y1419" s="457">
        <v>1.258312044101598E-2</v>
      </c>
      <c r="Z1419" s="437">
        <v>3.4081003493976491E-3</v>
      </c>
      <c r="AA1419" s="456">
        <v>4.1937316568147363E-3</v>
      </c>
      <c r="AB1419" s="457">
        <v>4.6615746870413465E-3</v>
      </c>
      <c r="AC1419" s="437">
        <v>6.1663883116991518E-3</v>
      </c>
      <c r="AD1419" s="456">
        <v>2.666605958166747E-4</v>
      </c>
      <c r="AE1419" s="457">
        <v>2.5692833251192497E-4</v>
      </c>
      <c r="AF1419" s="437">
        <v>8.8981072834419723E-4</v>
      </c>
      <c r="AG1419" s="456">
        <v>8.952662138391243E-3</v>
      </c>
      <c r="AH1419" s="457">
        <v>8.6449601778627819E-3</v>
      </c>
      <c r="AI1419" s="437">
        <v>1.1478536694404697E-3</v>
      </c>
      <c r="AJ1419" s="456">
        <v>1.5873562926020644E-3</v>
      </c>
      <c r="AK1419" s="457">
        <v>1.4188257465725831E-3</v>
      </c>
      <c r="AL1419" s="437">
        <v>7.1184859524476944E-5</v>
      </c>
      <c r="AM1419" s="456">
        <v>2.3317369111624281E-3</v>
      </c>
      <c r="AN1419" s="457">
        <v>2.4233872253554079E-3</v>
      </c>
      <c r="AO1419" s="437">
        <v>1.9344466492118552E-2</v>
      </c>
      <c r="AP1419" s="456">
        <v>0</v>
      </c>
      <c r="AQ1419" s="457">
        <v>0</v>
      </c>
      <c r="AR1419" s="440">
        <v>4.5954595000000003E-3</v>
      </c>
      <c r="AS1419" s="462">
        <v>0</v>
      </c>
      <c r="AT1419" s="463">
        <v>0</v>
      </c>
      <c r="AU1419" s="423">
        <v>0</v>
      </c>
    </row>
    <row r="1420" spans="1:47" x14ac:dyDescent="0.2">
      <c r="A1420" s="231">
        <v>2010</v>
      </c>
      <c r="B1420" s="232">
        <v>16</v>
      </c>
      <c r="C1420" s="456">
        <v>5.8372184688230764</v>
      </c>
      <c r="D1420" s="457">
        <v>7.2115829208870963</v>
      </c>
      <c r="E1420" s="437">
        <v>0.48914165384297453</v>
      </c>
      <c r="F1420" s="456">
        <v>0.23467604324183036</v>
      </c>
      <c r="G1420" s="457">
        <v>0.23631034375336085</v>
      </c>
      <c r="H1420" s="437">
        <v>9.2219507624495586E-2</v>
      </c>
      <c r="I1420" s="456">
        <v>0.20696740373263378</v>
      </c>
      <c r="J1420" s="457">
        <v>0.2864160950479499</v>
      </c>
      <c r="K1420" s="437">
        <v>1.2022381209916395</v>
      </c>
      <c r="L1420" s="462">
        <v>2.5835179851140156E-3</v>
      </c>
      <c r="M1420" s="463">
        <v>3.3688395516328802E-3</v>
      </c>
      <c r="N1420" s="437">
        <v>6.7942789355514488E-3</v>
      </c>
      <c r="O1420" s="456">
        <v>1.1752535435788676E-2</v>
      </c>
      <c r="P1420" s="457">
        <v>1.4096767521056179E-2</v>
      </c>
      <c r="Q1420" s="437">
        <v>1.918501596839137E-2</v>
      </c>
      <c r="R1420" s="462">
        <v>0</v>
      </c>
      <c r="S1420" s="463">
        <v>0</v>
      </c>
      <c r="T1420" s="437">
        <v>779.76671874073702</v>
      </c>
      <c r="U1420" s="456">
        <v>1.1231436061980168E-2</v>
      </c>
      <c r="V1420" s="457">
        <v>1.5758698704945312E-2</v>
      </c>
      <c r="W1420" s="437">
        <v>9.9389079837816099E-2</v>
      </c>
      <c r="X1420" s="456">
        <v>1.0278321081706626E-2</v>
      </c>
      <c r="Y1420" s="457">
        <v>1.3106254514135886E-2</v>
      </c>
      <c r="Z1420" s="437">
        <v>3.4626799248196265E-3</v>
      </c>
      <c r="AA1420" s="456">
        <v>4.693449834318541E-3</v>
      </c>
      <c r="AB1420" s="457">
        <v>5.4227308497079062E-3</v>
      </c>
      <c r="AC1420" s="437">
        <v>6.3496557934560336E-3</v>
      </c>
      <c r="AD1420" s="456">
        <v>2.9653202399003474E-4</v>
      </c>
      <c r="AE1420" s="457">
        <v>2.9445682554414722E-4</v>
      </c>
      <c r="AF1420" s="437">
        <v>9.1625662153394991E-4</v>
      </c>
      <c r="AG1420" s="456">
        <v>9.9562784770572694E-3</v>
      </c>
      <c r="AH1420" s="457">
        <v>9.906936249977686E-3</v>
      </c>
      <c r="AI1420" s="437">
        <v>1.1819706800717737E-3</v>
      </c>
      <c r="AJ1420" s="456">
        <v>1.7514576064350566E-3</v>
      </c>
      <c r="AK1420" s="457">
        <v>1.6039932096926974E-3</v>
      </c>
      <c r="AL1420" s="437">
        <v>7.330055547391439E-5</v>
      </c>
      <c r="AM1420" s="456">
        <v>2.608890726615876E-3</v>
      </c>
      <c r="AN1420" s="457">
        <v>2.8055184812428948E-3</v>
      </c>
      <c r="AO1420" s="437">
        <v>1.9919456666496884E-2</v>
      </c>
      <c r="AP1420" s="456">
        <v>0</v>
      </c>
      <c r="AQ1420" s="457">
        <v>0</v>
      </c>
      <c r="AR1420" s="440">
        <v>4.5954595000000003E-3</v>
      </c>
      <c r="AS1420" s="462">
        <v>0</v>
      </c>
      <c r="AT1420" s="463">
        <v>0</v>
      </c>
      <c r="AU1420" s="423">
        <v>0</v>
      </c>
    </row>
    <row r="1421" spans="1:47" x14ac:dyDescent="0.2">
      <c r="A1421" s="231">
        <v>2010</v>
      </c>
      <c r="B1421" s="232">
        <v>17</v>
      </c>
      <c r="C1421" s="456">
        <v>5.9321274689116299</v>
      </c>
      <c r="D1421" s="457">
        <v>7.3153361188268926</v>
      </c>
      <c r="E1421" s="437">
        <v>0.49641487482953839</v>
      </c>
      <c r="F1421" s="456">
        <v>0.24409673551639344</v>
      </c>
      <c r="G1421" s="457">
        <v>0.24621650675860787</v>
      </c>
      <c r="H1421" s="437">
        <v>9.4993674506217568E-2</v>
      </c>
      <c r="I1421" s="456">
        <v>0.21224964756779285</v>
      </c>
      <c r="J1421" s="457">
        <v>0.29259714212266547</v>
      </c>
      <c r="K1421" s="437">
        <v>1.2169305518405815</v>
      </c>
      <c r="L1421" s="462">
        <v>2.592036722994778E-3</v>
      </c>
      <c r="M1421" s="463">
        <v>3.3810659896268782E-3</v>
      </c>
      <c r="N1421" s="437">
        <v>6.8061153757440632E-3</v>
      </c>
      <c r="O1421" s="456">
        <v>1.1968967644993255E-2</v>
      </c>
      <c r="P1421" s="457">
        <v>1.4396852413799186E-2</v>
      </c>
      <c r="Q1421" s="437">
        <v>1.9212320221758256E-2</v>
      </c>
      <c r="R1421" s="462">
        <v>0</v>
      </c>
      <c r="S1421" s="463">
        <v>0</v>
      </c>
      <c r="T1421" s="437">
        <v>781.12664037746379</v>
      </c>
      <c r="U1421" s="456">
        <v>1.1601082427692963E-2</v>
      </c>
      <c r="V1421" s="457">
        <v>1.6323814518126884E-2</v>
      </c>
      <c r="W1421" s="437">
        <v>0.10237887653112013</v>
      </c>
      <c r="X1421" s="456">
        <v>1.069020899711969E-2</v>
      </c>
      <c r="Y1421" s="457">
        <v>1.3651288980099936E-2</v>
      </c>
      <c r="Z1421" s="437">
        <v>3.519541382226665E-3</v>
      </c>
      <c r="AA1421" s="456">
        <v>4.9546295882729827E-3</v>
      </c>
      <c r="AB1421" s="457">
        <v>5.7923053693951848E-3</v>
      </c>
      <c r="AC1421" s="437">
        <v>6.5406686599385738E-3</v>
      </c>
      <c r="AD1421" s="456">
        <v>3.0901577492391854E-4</v>
      </c>
      <c r="AE1421" s="457">
        <v>3.077254887269869E-4</v>
      </c>
      <c r="AF1421" s="437">
        <v>9.4381920774270285E-4</v>
      </c>
      <c r="AG1421" s="456">
        <v>1.0339146444057309E-2</v>
      </c>
      <c r="AH1421" s="457">
        <v>1.029284420205636E-2</v>
      </c>
      <c r="AI1421" s="437">
        <v>1.2175263133641951E-3</v>
      </c>
      <c r="AJ1421" s="456">
        <v>1.8242730172918788E-3</v>
      </c>
      <c r="AK1421" s="457">
        <v>1.6757363022307417E-3</v>
      </c>
      <c r="AL1421" s="437">
        <v>7.5505561916535495E-5</v>
      </c>
      <c r="AM1421" s="456">
        <v>2.710260656979129E-3</v>
      </c>
      <c r="AN1421" s="457">
        <v>2.9179355880753059E-3</v>
      </c>
      <c r="AO1421" s="437">
        <v>2.0518639206994087E-2</v>
      </c>
      <c r="AP1421" s="456">
        <v>0</v>
      </c>
      <c r="AQ1421" s="457">
        <v>0</v>
      </c>
      <c r="AR1421" s="440">
        <v>4.5954595000000003E-3</v>
      </c>
      <c r="AS1421" s="462">
        <v>0</v>
      </c>
      <c r="AT1421" s="463">
        <v>0</v>
      </c>
      <c r="AU1421" s="423">
        <v>0</v>
      </c>
    </row>
    <row r="1422" spans="1:47" x14ac:dyDescent="0.2">
      <c r="A1422" s="231">
        <v>2010</v>
      </c>
      <c r="B1422" s="232">
        <v>18</v>
      </c>
      <c r="C1422" s="456">
        <v>6.0248439928187825</v>
      </c>
      <c r="D1422" s="457">
        <v>7.414293064626122</v>
      </c>
      <c r="E1422" s="437">
        <v>0.50392829507324022</v>
      </c>
      <c r="F1422" s="456">
        <v>0.2538159400299243</v>
      </c>
      <c r="G1422" s="457">
        <v>0.25630455245542078</v>
      </c>
      <c r="H1422" s="437">
        <v>9.7859721216206411E-2</v>
      </c>
      <c r="I1422" s="456">
        <v>0.21780761718518341</v>
      </c>
      <c r="J1422" s="457">
        <v>0.29902972460079419</v>
      </c>
      <c r="K1422" s="437">
        <v>1.2321088949078691</v>
      </c>
      <c r="L1422" s="462">
        <v>2.6012223447300798E-3</v>
      </c>
      <c r="M1422" s="463">
        <v>3.3939078646401956E-3</v>
      </c>
      <c r="N1422" s="437">
        <v>6.8183482705632863E-3</v>
      </c>
      <c r="O1422" s="456">
        <v>1.2196522361424673E-2</v>
      </c>
      <c r="P1422" s="457">
        <v>1.4707864381501406E-2</v>
      </c>
      <c r="Q1422" s="437">
        <v>1.9240504671962082E-2</v>
      </c>
      <c r="R1422" s="462">
        <v>0</v>
      </c>
      <c r="S1422" s="463">
        <v>0</v>
      </c>
      <c r="T1422" s="437">
        <v>782.52893074243366</v>
      </c>
      <c r="U1422" s="456">
        <v>1.1979443105413309E-2</v>
      </c>
      <c r="V1422" s="457">
        <v>1.689449994824797E-2</v>
      </c>
      <c r="W1422" s="437">
        <v>0.1054677380478542</v>
      </c>
      <c r="X1422" s="456">
        <v>1.1121511570158968E-2</v>
      </c>
      <c r="Y1422" s="457">
        <v>1.421448720304355E-2</v>
      </c>
      <c r="Z1422" s="437">
        <v>3.5782956893779107E-3</v>
      </c>
      <c r="AA1422" s="456">
        <v>5.2405001955299433E-3</v>
      </c>
      <c r="AB1422" s="457">
        <v>6.1831815659749469E-3</v>
      </c>
      <c r="AC1422" s="437">
        <v>6.7379918879319585E-3</v>
      </c>
      <c r="AD1422" s="456">
        <v>3.220039893380593E-4</v>
      </c>
      <c r="AE1422" s="457">
        <v>3.2134708005961908E-4</v>
      </c>
      <c r="AF1422" s="437">
        <v>9.7229448353495455E-4</v>
      </c>
      <c r="AG1422" s="456">
        <v>1.0729738436429812E-2</v>
      </c>
      <c r="AH1422" s="457">
        <v>1.0681951703276999E-2</v>
      </c>
      <c r="AI1422" s="437">
        <v>1.25425945352289E-3</v>
      </c>
      <c r="AJ1422" s="456">
        <v>1.8982327975698818E-3</v>
      </c>
      <c r="AK1422" s="457">
        <v>1.7478925818203649E-3</v>
      </c>
      <c r="AL1422" s="437">
        <v>7.7783632673532091E-5</v>
      </c>
      <c r="AM1422" s="456">
        <v>2.8160107555566124E-3</v>
      </c>
      <c r="AN1422" s="457">
        <v>3.0333823475997075E-3</v>
      </c>
      <c r="AO1422" s="437">
        <v>2.1137688852961217E-2</v>
      </c>
      <c r="AP1422" s="456">
        <v>0</v>
      </c>
      <c r="AQ1422" s="457">
        <v>0</v>
      </c>
      <c r="AR1422" s="440">
        <v>4.5954595000000003E-3</v>
      </c>
      <c r="AS1422" s="462">
        <v>0</v>
      </c>
      <c r="AT1422" s="463">
        <v>0</v>
      </c>
      <c r="AU1422" s="423">
        <v>0</v>
      </c>
    </row>
    <row r="1423" spans="1:47" x14ac:dyDescent="0.2">
      <c r="A1423" s="231">
        <v>2010</v>
      </c>
      <c r="B1423" s="232">
        <v>19</v>
      </c>
      <c r="C1423" s="456">
        <v>6.1210306385051227</v>
      </c>
      <c r="D1423" s="457">
        <v>7.5127776580907293</v>
      </c>
      <c r="E1423" s="437">
        <v>0.51088515407489987</v>
      </c>
      <c r="F1423" s="456">
        <v>0.26408411077440941</v>
      </c>
      <c r="G1423" s="457">
        <v>0.26664130163284938</v>
      </c>
      <c r="H1423" s="437">
        <v>0.10074481026779836</v>
      </c>
      <c r="I1423" s="456">
        <v>0.22351490641050012</v>
      </c>
      <c r="J1423" s="457">
        <v>0.30540597106502781</v>
      </c>
      <c r="K1423" s="437">
        <v>1.2465110217772835</v>
      </c>
      <c r="L1423" s="462">
        <v>2.6095008846835606E-3</v>
      </c>
      <c r="M1423" s="463">
        <v>3.4050976128383189E-3</v>
      </c>
      <c r="N1423" s="437">
        <v>6.8282175637035753E-3</v>
      </c>
      <c r="O1423" s="456">
        <v>1.2432459013288884E-2</v>
      </c>
      <c r="P1423" s="457">
        <v>1.5021207756753117E-2</v>
      </c>
      <c r="Q1423" s="437">
        <v>1.926906899587584E-2</v>
      </c>
      <c r="R1423" s="462">
        <v>0</v>
      </c>
      <c r="S1423" s="463">
        <v>0</v>
      </c>
      <c r="T1423" s="437">
        <v>783.65969543849837</v>
      </c>
      <c r="U1423" s="456">
        <v>1.2378770496631886E-2</v>
      </c>
      <c r="V1423" s="457">
        <v>1.7476762527595214E-2</v>
      </c>
      <c r="W1423" s="437">
        <v>0.10857703929299245</v>
      </c>
      <c r="X1423" s="456">
        <v>1.1570965086164542E-2</v>
      </c>
      <c r="Y1423" s="457">
        <v>1.4784608547983726E-2</v>
      </c>
      <c r="Z1423" s="437">
        <v>3.6377789864148686E-3</v>
      </c>
      <c r="AA1423" s="456">
        <v>5.5279922033917642E-3</v>
      </c>
      <c r="AB1423" s="457">
        <v>6.5633624621919623E-3</v>
      </c>
      <c r="AC1423" s="437">
        <v>6.936650348561408E-3</v>
      </c>
      <c r="AD1423" s="456">
        <v>3.3565016577146361E-4</v>
      </c>
      <c r="AE1423" s="457">
        <v>3.3522614827865985E-4</v>
      </c>
      <c r="AF1423" s="437">
        <v>1.0009594173265902E-3</v>
      </c>
      <c r="AG1423" s="456">
        <v>1.1145825698247642E-2</v>
      </c>
      <c r="AH1423" s="457">
        <v>1.1085113045191414E-2</v>
      </c>
      <c r="AI1423" s="437">
        <v>1.2912381745266942E-3</v>
      </c>
      <c r="AJ1423" s="456">
        <v>1.9772526038204659E-3</v>
      </c>
      <c r="AK1423" s="457">
        <v>1.8228335040765993E-3</v>
      </c>
      <c r="AL1423" s="437">
        <v>8.0076798478320881E-5</v>
      </c>
      <c r="AM1423" s="456">
        <v>2.9266347827221922E-3</v>
      </c>
      <c r="AN1423" s="457">
        <v>3.1502975529075937E-3</v>
      </c>
      <c r="AO1423" s="437">
        <v>2.1760877176393061E-2</v>
      </c>
      <c r="AP1423" s="456">
        <v>0</v>
      </c>
      <c r="AQ1423" s="457">
        <v>0</v>
      </c>
      <c r="AR1423" s="440">
        <v>4.5954595000000003E-3</v>
      </c>
      <c r="AS1423" s="462">
        <v>0</v>
      </c>
      <c r="AT1423" s="463">
        <v>0</v>
      </c>
      <c r="AU1423" s="423">
        <v>0</v>
      </c>
    </row>
    <row r="1424" spans="1:47" x14ac:dyDescent="0.2">
      <c r="A1424" s="231">
        <v>2010</v>
      </c>
      <c r="B1424" s="232">
        <v>20</v>
      </c>
      <c r="C1424" s="456">
        <v>6.2288964873786581</v>
      </c>
      <c r="D1424" s="457">
        <v>7.6213071634049792</v>
      </c>
      <c r="E1424" s="437">
        <v>0.51845652321612035</v>
      </c>
      <c r="F1424" s="456">
        <v>0.27472558009373615</v>
      </c>
      <c r="G1424" s="457">
        <v>0.27693241945918479</v>
      </c>
      <c r="H1424" s="437">
        <v>0.10363295349595113</v>
      </c>
      <c r="I1424" s="456">
        <v>0.22948551146176263</v>
      </c>
      <c r="J1424" s="457">
        <v>0.31185842684473414</v>
      </c>
      <c r="K1424" s="437">
        <v>1.261808406991902</v>
      </c>
      <c r="L1424" s="462">
        <v>2.6187772321328868E-3</v>
      </c>
      <c r="M1424" s="463">
        <v>3.4169085047050162E-3</v>
      </c>
      <c r="N1424" s="437">
        <v>6.8405506946976127E-3</v>
      </c>
      <c r="O1424" s="456">
        <v>1.2676163178552309E-2</v>
      </c>
      <c r="P1424" s="457">
        <v>1.5332067944270653E-2</v>
      </c>
      <c r="Q1424" s="437">
        <v>1.9297507688029014E-2</v>
      </c>
      <c r="R1424" s="462">
        <v>0</v>
      </c>
      <c r="S1424" s="463">
        <v>0</v>
      </c>
      <c r="T1424" s="437">
        <v>785.07519599936666</v>
      </c>
      <c r="U1424" s="456">
        <v>1.2792276427282222E-2</v>
      </c>
      <c r="V1424" s="457">
        <v>1.8053857300008243E-2</v>
      </c>
      <c r="W1424" s="437">
        <v>0.11168981015035516</v>
      </c>
      <c r="X1424" s="456">
        <v>1.2036725909585908E-2</v>
      </c>
      <c r="Y1424" s="457">
        <v>1.5352068822873962E-2</v>
      </c>
      <c r="Z1424" s="437">
        <v>3.696982585608178E-3</v>
      </c>
      <c r="AA1424" s="456">
        <v>5.816236948706064E-3</v>
      </c>
      <c r="AB1424" s="457">
        <v>6.9250093310493583E-3</v>
      </c>
      <c r="AC1424" s="437">
        <v>7.1355113512080355E-3</v>
      </c>
      <c r="AD1424" s="456">
        <v>3.4975750601568521E-4</v>
      </c>
      <c r="AE1424" s="457">
        <v>3.4900321670143747E-4</v>
      </c>
      <c r="AF1424" s="437">
        <v>1.0296564308782319E-3</v>
      </c>
      <c r="AG1424" s="456">
        <v>1.1579195044860231E-2</v>
      </c>
      <c r="AH1424" s="457">
        <v>1.1489810602910924E-2</v>
      </c>
      <c r="AI1424" s="437">
        <v>1.3282561045194934E-3</v>
      </c>
      <c r="AJ1424" s="456">
        <v>2.0597267609384342E-3</v>
      </c>
      <c r="AK1424" s="457">
        <v>1.8982242991310587E-3</v>
      </c>
      <c r="AL1424" s="437">
        <v>8.2372492496971173E-5</v>
      </c>
      <c r="AM1424" s="456">
        <v>3.0407386867618261E-3</v>
      </c>
      <c r="AN1424" s="457">
        <v>3.2657655367136834E-3</v>
      </c>
      <c r="AO1424" s="437">
        <v>2.238470732203552E-2</v>
      </c>
      <c r="AP1424" s="456">
        <v>0</v>
      </c>
      <c r="AQ1424" s="457">
        <v>0</v>
      </c>
      <c r="AR1424" s="440">
        <v>4.5954595000000003E-3</v>
      </c>
      <c r="AS1424" s="462">
        <v>0</v>
      </c>
      <c r="AT1424" s="463">
        <v>0</v>
      </c>
      <c r="AU1424" s="423">
        <v>0</v>
      </c>
    </row>
    <row r="1425" spans="1:47" x14ac:dyDescent="0.2">
      <c r="A1425" s="231">
        <v>2010</v>
      </c>
      <c r="B1425" s="232">
        <v>21</v>
      </c>
      <c r="C1425" s="456">
        <v>6.8545446363693232</v>
      </c>
      <c r="D1425" s="457">
        <v>8.6939646833992779</v>
      </c>
      <c r="E1425" s="437">
        <v>0.52583790181164114</v>
      </c>
      <c r="F1425" s="456">
        <v>0.3094123257998016</v>
      </c>
      <c r="G1425" s="457">
        <v>0.31661041489503278</v>
      </c>
      <c r="H1425" s="437">
        <v>0.10644857203430448</v>
      </c>
      <c r="I1425" s="456">
        <v>0.25327068950177656</v>
      </c>
      <c r="J1425" s="457">
        <v>0.343173647889711</v>
      </c>
      <c r="K1425" s="437">
        <v>1.2767333901089919</v>
      </c>
      <c r="L1425" s="462">
        <v>2.628244008404845E-3</v>
      </c>
      <c r="M1425" s="463">
        <v>3.4282574408805184E-3</v>
      </c>
      <c r="N1425" s="437">
        <v>6.8525504502320225E-3</v>
      </c>
      <c r="O1425" s="456">
        <v>1.9201512566051564E-2</v>
      </c>
      <c r="P1425" s="457">
        <v>2.0644685415381822E-2</v>
      </c>
      <c r="Q1425" s="437">
        <v>1.9325220912971484E-2</v>
      </c>
      <c r="R1425" s="462">
        <v>0</v>
      </c>
      <c r="S1425" s="463">
        <v>0</v>
      </c>
      <c r="T1425" s="437">
        <v>786.45360382965043</v>
      </c>
      <c r="U1425" s="456">
        <v>1.4311239448116821E-2</v>
      </c>
      <c r="V1425" s="457">
        <v>2.0203502555713165E-2</v>
      </c>
      <c r="W1425" s="437">
        <v>0.11472431040918396</v>
      </c>
      <c r="X1425" s="456">
        <v>1.2514822142794811E-2</v>
      </c>
      <c r="Y1425" s="457">
        <v>1.5905135853934764E-2</v>
      </c>
      <c r="Z1425" s="437">
        <v>3.7546835971198683E-3</v>
      </c>
      <c r="AA1425" s="456">
        <v>6.6126380254666233E-3</v>
      </c>
      <c r="AB1425" s="457">
        <v>8.0041393463355925E-3</v>
      </c>
      <c r="AC1425" s="437">
        <v>7.3293803375189598E-3</v>
      </c>
      <c r="AD1425" s="456">
        <v>3.9602738679551502E-4</v>
      </c>
      <c r="AE1425" s="457">
        <v>4.0146050210005692E-4</v>
      </c>
      <c r="AF1425" s="437">
        <v>1.0576300332106026E-3</v>
      </c>
      <c r="AG1425" s="456">
        <v>1.3025852912968112E-2</v>
      </c>
      <c r="AH1425" s="457">
        <v>1.3116315427163508E-2</v>
      </c>
      <c r="AI1425" s="437">
        <v>1.3643440306056285E-3</v>
      </c>
      <c r="AJ1425" s="456">
        <v>2.3189134597186999E-3</v>
      </c>
      <c r="AK1425" s="457">
        <v>2.1676138705741051E-3</v>
      </c>
      <c r="AL1425" s="437">
        <v>8.461039810998403E-5</v>
      </c>
      <c r="AM1425" s="456">
        <v>3.4508958620302213E-3</v>
      </c>
      <c r="AN1425" s="457">
        <v>3.7676727980422288E-3</v>
      </c>
      <c r="AO1425" s="437">
        <v>2.2992907386962722E-2</v>
      </c>
      <c r="AP1425" s="456">
        <v>0</v>
      </c>
      <c r="AQ1425" s="457">
        <v>0</v>
      </c>
      <c r="AR1425" s="440">
        <v>4.5954595000000003E-3</v>
      </c>
      <c r="AS1425" s="462">
        <v>0</v>
      </c>
      <c r="AT1425" s="463">
        <v>0</v>
      </c>
      <c r="AU1425" s="423">
        <v>0</v>
      </c>
    </row>
    <row r="1426" spans="1:47" x14ac:dyDescent="0.2">
      <c r="A1426" s="231">
        <v>2010</v>
      </c>
      <c r="B1426" s="232">
        <v>22</v>
      </c>
      <c r="C1426" s="456">
        <v>6.9874770476049433</v>
      </c>
      <c r="D1426" s="457">
        <v>8.8207045057447448</v>
      </c>
      <c r="E1426" s="437">
        <v>0.53275664780909981</v>
      </c>
      <c r="F1426" s="456">
        <v>0.32112752088520852</v>
      </c>
      <c r="G1426" s="457">
        <v>0.32673972401288087</v>
      </c>
      <c r="H1426" s="437">
        <v>0.10908770810967248</v>
      </c>
      <c r="I1426" s="456">
        <v>0.25961038694859428</v>
      </c>
      <c r="J1426" s="457">
        <v>0.34909674034486277</v>
      </c>
      <c r="K1426" s="437">
        <v>1.2907140300848245</v>
      </c>
      <c r="L1426" s="462">
        <v>2.6345577847356493E-3</v>
      </c>
      <c r="M1426" s="463">
        <v>3.4347869032467456E-3</v>
      </c>
      <c r="N1426" s="437">
        <v>6.8638305437456505E-3</v>
      </c>
      <c r="O1426" s="456">
        <v>1.9561180662998973E-2</v>
      </c>
      <c r="P1426" s="457">
        <v>2.1004719846295459E-2</v>
      </c>
      <c r="Q1426" s="437">
        <v>1.9351201466164213E-2</v>
      </c>
      <c r="R1426" s="462">
        <v>0</v>
      </c>
      <c r="S1426" s="463">
        <v>0</v>
      </c>
      <c r="T1426" s="437">
        <v>787.74738669955832</v>
      </c>
      <c r="U1426" s="456">
        <v>1.4767828979710547E-2</v>
      </c>
      <c r="V1426" s="457">
        <v>2.0758705735734552E-2</v>
      </c>
      <c r="W1426" s="437">
        <v>0.11756854735638042</v>
      </c>
      <c r="X1426" s="456">
        <v>1.299737575947112E-2</v>
      </c>
      <c r="Y1426" s="457">
        <v>1.6423785676891685E-2</v>
      </c>
      <c r="Z1426" s="437">
        <v>3.8087828945101744E-3</v>
      </c>
      <c r="AA1426" s="456">
        <v>6.7548987392314214E-3</v>
      </c>
      <c r="AB1426" s="457">
        <v>8.1874027284753806E-3</v>
      </c>
      <c r="AC1426" s="437">
        <v>7.5110862027383653E-3</v>
      </c>
      <c r="AD1426" s="456">
        <v>4.107674551860787E-4</v>
      </c>
      <c r="AE1426" s="457">
        <v>4.1430757124784589E-4</v>
      </c>
      <c r="AF1426" s="437">
        <v>1.0838508556190265E-3</v>
      </c>
      <c r="AG1426" s="456">
        <v>1.354784312116966E-2</v>
      </c>
      <c r="AH1426" s="457">
        <v>1.3557670487434333E-2</v>
      </c>
      <c r="AI1426" s="437">
        <v>1.3981681594233853E-3</v>
      </c>
      <c r="AJ1426" s="456">
        <v>2.4245786815950588E-3</v>
      </c>
      <c r="AK1426" s="457">
        <v>2.2559775435039625E-3</v>
      </c>
      <c r="AL1426" s="437">
        <v>8.6708129104277071E-5</v>
      </c>
      <c r="AM1426" s="456">
        <v>3.5649332919865041E-3</v>
      </c>
      <c r="AN1426" s="457">
        <v>3.8689906169192263E-3</v>
      </c>
      <c r="AO1426" s="437">
        <v>2.3562929486022201E-2</v>
      </c>
      <c r="AP1426" s="456">
        <v>0</v>
      </c>
      <c r="AQ1426" s="457">
        <v>0</v>
      </c>
      <c r="AR1426" s="440">
        <v>4.5954595000000003E-3</v>
      </c>
      <c r="AS1426" s="462">
        <v>0</v>
      </c>
      <c r="AT1426" s="463">
        <v>0</v>
      </c>
      <c r="AU1426" s="423">
        <v>0</v>
      </c>
    </row>
    <row r="1427" spans="1:47" x14ac:dyDescent="0.2">
      <c r="A1427" s="231">
        <v>2010</v>
      </c>
      <c r="B1427" s="232">
        <v>23</v>
      </c>
      <c r="C1427" s="456">
        <v>7.1071093766318496</v>
      </c>
      <c r="D1427" s="457">
        <v>8.9180582026266126</v>
      </c>
      <c r="E1427" s="437">
        <v>0.53896679286000604</v>
      </c>
      <c r="F1427" s="456">
        <v>0.33306030789043151</v>
      </c>
      <c r="G1427" s="457">
        <v>0.33597898519249408</v>
      </c>
      <c r="H1427" s="437">
        <v>0.11145663204123116</v>
      </c>
      <c r="I1427" s="456">
        <v>0.26624730686491843</v>
      </c>
      <c r="J1427" s="457">
        <v>0.35481477430923086</v>
      </c>
      <c r="K1427" s="437">
        <v>1.3032601842898952</v>
      </c>
      <c r="L1427" s="462">
        <v>2.6439701641717329E-3</v>
      </c>
      <c r="M1427" s="463">
        <v>3.443908307631827E-3</v>
      </c>
      <c r="N1427" s="437">
        <v>6.8739344506135837E-3</v>
      </c>
      <c r="O1427" s="456">
        <v>1.9936556265714403E-2</v>
      </c>
      <c r="P1427" s="457">
        <v>2.1340444926994134E-2</v>
      </c>
      <c r="Q1427" s="437">
        <v>1.9374493122581622E-2</v>
      </c>
      <c r="R1427" s="462">
        <v>0</v>
      </c>
      <c r="S1427" s="463">
        <v>0</v>
      </c>
      <c r="T1427" s="437">
        <v>788.90749622050237</v>
      </c>
      <c r="U1427" s="456">
        <v>1.5224385203414759E-2</v>
      </c>
      <c r="V1427" s="457">
        <v>2.1251456920987243E-2</v>
      </c>
      <c r="W1427" s="437">
        <v>0.12012175124981825</v>
      </c>
      <c r="X1427" s="456">
        <v>1.3481287023471702E-2</v>
      </c>
      <c r="Y1427" s="457">
        <v>1.6889256435309155E-2</v>
      </c>
      <c r="Z1427" s="437">
        <v>3.8573429817315174E-3</v>
      </c>
      <c r="AA1427" s="456">
        <v>7.0641551987207984E-3</v>
      </c>
      <c r="AB1427" s="457">
        <v>8.475408059637618E-3</v>
      </c>
      <c r="AC1427" s="437">
        <v>7.6741989087147355E-3</v>
      </c>
      <c r="AD1427" s="456">
        <v>4.2664333987649954E-4</v>
      </c>
      <c r="AE1427" s="457">
        <v>4.267234998298844E-4</v>
      </c>
      <c r="AF1427" s="437">
        <v>1.1073873133255964E-3</v>
      </c>
      <c r="AG1427" s="456">
        <v>1.4036137974756521E-2</v>
      </c>
      <c r="AH1427" s="457">
        <v>1.3926970940428015E-2</v>
      </c>
      <c r="AI1427" s="437">
        <v>1.4285310291914186E-3</v>
      </c>
      <c r="AJ1427" s="456">
        <v>2.5177847306011355E-3</v>
      </c>
      <c r="AK1427" s="457">
        <v>2.3252428946743181E-3</v>
      </c>
      <c r="AL1427" s="437">
        <v>8.8590886112542029E-5</v>
      </c>
      <c r="AM1427" s="456">
        <v>3.6930637200290736E-3</v>
      </c>
      <c r="AN1427" s="457">
        <v>3.9717322515635742E-3</v>
      </c>
      <c r="AO1427" s="437">
        <v>2.4074610607131418E-2</v>
      </c>
      <c r="AP1427" s="456">
        <v>0</v>
      </c>
      <c r="AQ1427" s="457">
        <v>0</v>
      </c>
      <c r="AR1427" s="440">
        <v>4.5954595000000003E-3</v>
      </c>
      <c r="AS1427" s="462">
        <v>0</v>
      </c>
      <c r="AT1427" s="463">
        <v>0</v>
      </c>
      <c r="AU1427" s="423">
        <v>0</v>
      </c>
    </row>
    <row r="1428" spans="1:47" x14ac:dyDescent="0.2">
      <c r="A1428" s="231">
        <v>2010</v>
      </c>
      <c r="B1428" s="232">
        <v>24</v>
      </c>
      <c r="C1428" s="456">
        <v>7.2239084109609282</v>
      </c>
      <c r="D1428" s="457">
        <v>8.9969338494753295</v>
      </c>
      <c r="E1428" s="437">
        <v>0.54410278866248685</v>
      </c>
      <c r="F1428" s="456">
        <v>0.34479620825919444</v>
      </c>
      <c r="G1428" s="457">
        <v>0.34362358032504142</v>
      </c>
      <c r="H1428" s="437">
        <v>0.11341552315993994</v>
      </c>
      <c r="I1428" s="456">
        <v>0.27278723045425846</v>
      </c>
      <c r="J1428" s="457">
        <v>0.35959220285287896</v>
      </c>
      <c r="K1428" s="437">
        <v>1.3136346194365531</v>
      </c>
      <c r="L1428" s="462">
        <v>2.6533492416690911E-3</v>
      </c>
      <c r="M1428" s="463">
        <v>3.4516004269561484E-3</v>
      </c>
      <c r="N1428" s="437">
        <v>6.8822859521943591E-3</v>
      </c>
      <c r="O1428" s="456">
        <v>2.030595739778928E-2</v>
      </c>
      <c r="P1428" s="457">
        <v>2.1618785809130327E-2</v>
      </c>
      <c r="Q1428" s="437">
        <v>1.9393743927956661E-2</v>
      </c>
      <c r="R1428" s="462">
        <v>0</v>
      </c>
      <c r="S1428" s="463">
        <v>0</v>
      </c>
      <c r="T1428" s="437">
        <v>789.86793446316619</v>
      </c>
      <c r="U1428" s="456">
        <v>1.5671370370309277E-2</v>
      </c>
      <c r="V1428" s="457">
        <v>2.165402196045399E-2</v>
      </c>
      <c r="W1428" s="437">
        <v>0.12223286764465781</v>
      </c>
      <c r="X1428" s="456">
        <v>1.3956817501562708E-2</v>
      </c>
      <c r="Y1428" s="457">
        <v>1.727416795915129E-2</v>
      </c>
      <c r="Z1428" s="437">
        <v>3.8974925711859972E-3</v>
      </c>
      <c r="AA1428" s="456">
        <v>7.3768952324681563E-3</v>
      </c>
      <c r="AB1428" s="457">
        <v>8.7144534925012833E-3</v>
      </c>
      <c r="AC1428" s="437">
        <v>7.8090686455067919E-3</v>
      </c>
      <c r="AD1428" s="456">
        <v>4.4231706701182742E-4</v>
      </c>
      <c r="AE1428" s="457">
        <v>4.370615804264501E-4</v>
      </c>
      <c r="AF1428" s="437">
        <v>1.1268517912829804E-3</v>
      </c>
      <c r="AG1428" s="456">
        <v>1.4513638661349582E-2</v>
      </c>
      <c r="AH1428" s="457">
        <v>1.4230927795735088E-2</v>
      </c>
      <c r="AI1428" s="437">
        <v>1.4536376402086602E-3</v>
      </c>
      <c r="AJ1428" s="456">
        <v>2.6085407197482635E-3</v>
      </c>
      <c r="AK1428" s="457">
        <v>2.3818902334690885E-3</v>
      </c>
      <c r="AL1428" s="437">
        <v>9.0148016425026112E-5</v>
      </c>
      <c r="AM1428" s="456">
        <v>3.8197370128871715E-3</v>
      </c>
      <c r="AN1428" s="457">
        <v>4.0572002049212271E-3</v>
      </c>
      <c r="AO1428" s="437">
        <v>2.4497748753020507E-2</v>
      </c>
      <c r="AP1428" s="456">
        <v>0</v>
      </c>
      <c r="AQ1428" s="457">
        <v>0</v>
      </c>
      <c r="AR1428" s="440">
        <v>4.5954595000000003E-3</v>
      </c>
      <c r="AS1428" s="462">
        <v>0</v>
      </c>
      <c r="AT1428" s="463">
        <v>0</v>
      </c>
      <c r="AU1428" s="423">
        <v>0</v>
      </c>
    </row>
    <row r="1429" spans="1:47" x14ac:dyDescent="0.2">
      <c r="A1429" s="231">
        <v>2010</v>
      </c>
      <c r="B1429" s="232">
        <v>25</v>
      </c>
      <c r="C1429" s="456">
        <v>7.3362259574148814</v>
      </c>
      <c r="D1429" s="457">
        <v>9.0548543340100416</v>
      </c>
      <c r="E1429" s="437">
        <v>0.54796824533252253</v>
      </c>
      <c r="F1429" s="456">
        <v>0.35611072292223273</v>
      </c>
      <c r="G1429" s="457">
        <v>0.34938621263819003</v>
      </c>
      <c r="H1429" s="437">
        <v>0.1148897418617025</v>
      </c>
      <c r="I1429" s="456">
        <v>0.27909406239214246</v>
      </c>
      <c r="J1429" s="457">
        <v>0.36322448797955914</v>
      </c>
      <c r="K1429" s="437">
        <v>1.3214450757979967</v>
      </c>
      <c r="L1429" s="462">
        <v>2.6624265263239457E-3</v>
      </c>
      <c r="M1429" s="463">
        <v>3.4576191855124057E-3</v>
      </c>
      <c r="N1429" s="437">
        <v>6.8886009984255852E-3</v>
      </c>
      <c r="O1429" s="456">
        <v>2.0661945102997372E-2</v>
      </c>
      <c r="P1429" s="457">
        <v>2.1829040170936009E-2</v>
      </c>
      <c r="Q1429" s="437">
        <v>1.9408279334312811E-2</v>
      </c>
      <c r="R1429" s="462">
        <v>0</v>
      </c>
      <c r="S1429" s="463">
        <v>0</v>
      </c>
      <c r="T1429" s="437">
        <v>790.5912389801432</v>
      </c>
      <c r="U1429" s="456">
        <v>1.6101807048857719E-2</v>
      </c>
      <c r="V1429" s="457">
        <v>2.1955049931562852E-2</v>
      </c>
      <c r="W1429" s="437">
        <v>0.12382181663641549</v>
      </c>
      <c r="X1429" s="456">
        <v>1.4414993587912048E-2</v>
      </c>
      <c r="Y1429" s="457">
        <v>1.7563685928861494E-2</v>
      </c>
      <c r="Z1429" s="437">
        <v>3.9277199892348499E-3</v>
      </c>
      <c r="AA1429" s="456">
        <v>7.6838015456696974E-3</v>
      </c>
      <c r="AB1429" s="457">
        <v>8.9028342377231329E-3</v>
      </c>
      <c r="AC1429" s="437">
        <v>7.9105856122827691E-3</v>
      </c>
      <c r="AD1429" s="456">
        <v>4.5745794253776868E-4</v>
      </c>
      <c r="AE1429" s="457">
        <v>4.4492158305170894E-4</v>
      </c>
      <c r="AF1429" s="437">
        <v>1.1414995059370497E-3</v>
      </c>
      <c r="AG1429" s="456">
        <v>1.4972528954589115E-2</v>
      </c>
      <c r="AH1429" s="457">
        <v>1.4457377500032476E-2</v>
      </c>
      <c r="AI1429" s="437">
        <v>1.4725312371331326E-3</v>
      </c>
      <c r="AJ1429" s="456">
        <v>2.6955480543672285E-3</v>
      </c>
      <c r="AK1429" s="457">
        <v>2.4236440960145812E-3</v>
      </c>
      <c r="AL1429" s="437">
        <v>9.1320021456023671E-5</v>
      </c>
      <c r="AM1429" s="456">
        <v>3.942224178046818E-3</v>
      </c>
      <c r="AN1429" s="457">
        <v>4.1224189840712386E-3</v>
      </c>
      <c r="AO1429" s="437">
        <v>2.4816177487813076E-2</v>
      </c>
      <c r="AP1429" s="456">
        <v>0</v>
      </c>
      <c r="AQ1429" s="457">
        <v>0</v>
      </c>
      <c r="AR1429" s="440">
        <v>4.5954595000000003E-3</v>
      </c>
      <c r="AS1429" s="462">
        <v>0</v>
      </c>
      <c r="AT1429" s="463">
        <v>0</v>
      </c>
      <c r="AU1429" s="423">
        <v>0</v>
      </c>
    </row>
    <row r="1430" spans="1:47" x14ac:dyDescent="0.2">
      <c r="A1430" s="231">
        <v>2010</v>
      </c>
      <c r="B1430" s="232">
        <v>26</v>
      </c>
      <c r="C1430" s="456">
        <v>7.4716217534303038</v>
      </c>
      <c r="D1430" s="457">
        <v>9.1323205031586561</v>
      </c>
      <c r="E1430" s="437">
        <v>0.55027889205815961</v>
      </c>
      <c r="F1430" s="456">
        <v>0.36826286325623975</v>
      </c>
      <c r="G1430" s="457">
        <v>0.35443897729065016</v>
      </c>
      <c r="H1430" s="437">
        <v>0.11577122148217173</v>
      </c>
      <c r="I1430" s="456">
        <v>0.28608854408072293</v>
      </c>
      <c r="J1430" s="457">
        <v>0.36693649441982168</v>
      </c>
      <c r="K1430" s="437">
        <v>1.3261116776477657</v>
      </c>
      <c r="L1430" s="462">
        <v>2.6711587651003172E-3</v>
      </c>
      <c r="M1430" s="463">
        <v>3.4613381789044325E-3</v>
      </c>
      <c r="N1430" s="437">
        <v>6.8923441419261617E-3</v>
      </c>
      <c r="O1430" s="456">
        <v>2.0994986966614813E-2</v>
      </c>
      <c r="P1430" s="457">
        <v>2.195609684062454E-2</v>
      </c>
      <c r="Q1430" s="437">
        <v>1.9416957482425942E-2</v>
      </c>
      <c r="R1430" s="462">
        <v>0</v>
      </c>
      <c r="S1430" s="463">
        <v>0</v>
      </c>
      <c r="T1430" s="437">
        <v>791.02204246955819</v>
      </c>
      <c r="U1430" s="456">
        <v>1.65582241589332E-2</v>
      </c>
      <c r="V1430" s="457">
        <v>2.2208009880880203E-2</v>
      </c>
      <c r="W1430" s="437">
        <v>0.12477188528403026</v>
      </c>
      <c r="X1430" s="456">
        <v>1.4842062428035799E-2</v>
      </c>
      <c r="Y1430" s="457">
        <v>1.7736873419475937E-2</v>
      </c>
      <c r="Z1430" s="437">
        <v>3.9457830334159458E-3</v>
      </c>
      <c r="AA1430" s="456">
        <v>8.0160690766234253E-3</v>
      </c>
      <c r="AB1430" s="457">
        <v>9.0321319477956064E-3</v>
      </c>
      <c r="AC1430" s="437">
        <v>7.971284266340398E-3</v>
      </c>
      <c r="AD1430" s="456">
        <v>4.7366729278601678E-4</v>
      </c>
      <c r="AE1430" s="457">
        <v>4.5166559548791985E-4</v>
      </c>
      <c r="AF1430" s="437">
        <v>1.1502560872185981E-3</v>
      </c>
      <c r="AG1430" s="456">
        <v>1.5463552842392446E-2</v>
      </c>
      <c r="AH1430" s="457">
        <v>1.4660720385438355E-2</v>
      </c>
      <c r="AI1430" s="437">
        <v>1.4838302512964173E-3</v>
      </c>
      <c r="AJ1430" s="456">
        <v>2.7869816652356006E-3</v>
      </c>
      <c r="AK1430" s="457">
        <v>2.4590450015095468E-3</v>
      </c>
      <c r="AL1430" s="437">
        <v>9.2020618014786716E-5</v>
      </c>
      <c r="AM1430" s="456">
        <v>4.0728378601461879E-3</v>
      </c>
      <c r="AN1430" s="457">
        <v>4.1777827996668749E-3</v>
      </c>
      <c r="AO1430" s="437">
        <v>2.5006563447820946E-2</v>
      </c>
      <c r="AP1430" s="456">
        <v>0</v>
      </c>
      <c r="AQ1430" s="457">
        <v>0</v>
      </c>
      <c r="AR1430" s="440">
        <v>4.5954595000000003E-3</v>
      </c>
      <c r="AS1430" s="462">
        <v>0</v>
      </c>
      <c r="AT1430" s="463">
        <v>0</v>
      </c>
      <c r="AU1430" s="423">
        <v>0</v>
      </c>
    </row>
    <row r="1431" spans="1:47" x14ac:dyDescent="0.2">
      <c r="A1431" s="231">
        <v>2010</v>
      </c>
      <c r="B1431" s="232">
        <v>27</v>
      </c>
      <c r="C1431" s="456">
        <v>7.5628315328092661</v>
      </c>
      <c r="D1431" s="457">
        <v>9.1313654512940019</v>
      </c>
      <c r="E1431" s="437">
        <v>0.55065971766874644</v>
      </c>
      <c r="F1431" s="456">
        <v>0.37771251911576986</v>
      </c>
      <c r="G1431" s="457">
        <v>0.3549937688968639</v>
      </c>
      <c r="H1431" s="437">
        <v>0.11591623935259004</v>
      </c>
      <c r="I1431" s="456">
        <v>0.29140110599868996</v>
      </c>
      <c r="J1431" s="457">
        <v>0.36751462255971939</v>
      </c>
      <c r="K1431" s="437">
        <v>1.3268813671646142</v>
      </c>
      <c r="L1431" s="462">
        <v>2.6789941668104774E-3</v>
      </c>
      <c r="M1431" s="463">
        <v>3.4621971386523858E-3</v>
      </c>
      <c r="N1431" s="437">
        <v>6.8929693059323754E-3</v>
      </c>
      <c r="O1431" s="456">
        <v>2.1291836610146924E-2</v>
      </c>
      <c r="P1431" s="457">
        <v>2.1979133935446191E-2</v>
      </c>
      <c r="Q1431" s="437">
        <v>1.9418383904406214E-2</v>
      </c>
      <c r="R1431" s="462">
        <v>0</v>
      </c>
      <c r="S1431" s="463">
        <v>0</v>
      </c>
      <c r="T1431" s="437">
        <v>791.09355136853321</v>
      </c>
      <c r="U1431" s="456">
        <v>1.6907191309676078E-2</v>
      </c>
      <c r="V1431" s="457">
        <v>2.2208304243049096E-2</v>
      </c>
      <c r="W1431" s="437">
        <v>0.12492812887923492</v>
      </c>
      <c r="X1431" s="456">
        <v>1.5222372796560052E-2</v>
      </c>
      <c r="Y1431" s="457">
        <v>1.7765326803707189E-2</v>
      </c>
      <c r="Z1431" s="437">
        <v>3.9487559327890838E-3</v>
      </c>
      <c r="AA1431" s="456">
        <v>8.2859431141355765E-3</v>
      </c>
      <c r="AB1431" s="457">
        <v>9.0176401006603693E-3</v>
      </c>
      <c r="AC1431" s="437">
        <v>7.9812699245265517E-3</v>
      </c>
      <c r="AD1431" s="456">
        <v>4.8648031280160441E-4</v>
      </c>
      <c r="AE1431" s="457">
        <v>4.5262947334218448E-4</v>
      </c>
      <c r="AF1431" s="437">
        <v>1.1516969466498891E-3</v>
      </c>
      <c r="AG1431" s="456">
        <v>1.5840912116687089E-2</v>
      </c>
      <c r="AH1431" s="457">
        <v>1.4682846729602224E-2</v>
      </c>
      <c r="AI1431" s="437">
        <v>1.4856903745941385E-3</v>
      </c>
      <c r="AJ1431" s="456">
        <v>2.8575724864132661E-3</v>
      </c>
      <c r="AK1431" s="457">
        <v>2.4623319506611343E-3</v>
      </c>
      <c r="AL1431" s="437">
        <v>9.2135823197946181E-5</v>
      </c>
      <c r="AM1431" s="456">
        <v>4.1764917850517823E-3</v>
      </c>
      <c r="AN1431" s="457">
        <v>4.1841188108825552E-3</v>
      </c>
      <c r="AO1431" s="437">
        <v>2.5037904750649539E-2</v>
      </c>
      <c r="AP1431" s="456">
        <v>0</v>
      </c>
      <c r="AQ1431" s="457">
        <v>0</v>
      </c>
      <c r="AR1431" s="440">
        <v>4.5954595000000003E-3</v>
      </c>
      <c r="AS1431" s="462">
        <v>0</v>
      </c>
      <c r="AT1431" s="463">
        <v>0</v>
      </c>
      <c r="AU1431" s="423">
        <v>0</v>
      </c>
    </row>
    <row r="1432" spans="1:47" x14ac:dyDescent="0.2">
      <c r="A1432" s="231">
        <v>2010</v>
      </c>
      <c r="B1432" s="232">
        <v>28</v>
      </c>
      <c r="C1432" s="456">
        <v>7.6376301578775498</v>
      </c>
      <c r="D1432" s="457">
        <v>9.122778419408279</v>
      </c>
      <c r="E1432" s="437">
        <v>0.5506121044496376</v>
      </c>
      <c r="F1432" s="456">
        <v>0.38563124924125575</v>
      </c>
      <c r="G1432" s="457">
        <v>0.35491131927704062</v>
      </c>
      <c r="H1432" s="437">
        <v>0.11589798957578952</v>
      </c>
      <c r="I1432" s="456">
        <v>0.29587643561652699</v>
      </c>
      <c r="J1432" s="457">
        <v>0.3677229262159683</v>
      </c>
      <c r="K1432" s="437">
        <v>1.3267852673954823</v>
      </c>
      <c r="L1432" s="462">
        <v>2.6858108767109771E-3</v>
      </c>
      <c r="M1432" s="463">
        <v>3.4625102348118972E-3</v>
      </c>
      <c r="N1432" s="437">
        <v>6.8928930750988479E-3</v>
      </c>
      <c r="O1432" s="456">
        <v>2.1541116608281233E-2</v>
      </c>
      <c r="P1432" s="457">
        <v>2.1979493930709873E-2</v>
      </c>
      <c r="Q1432" s="437">
        <v>1.9418200458599141E-2</v>
      </c>
      <c r="R1432" s="462">
        <v>0</v>
      </c>
      <c r="S1432" s="463">
        <v>0</v>
      </c>
      <c r="T1432" s="437">
        <v>791.08442486332001</v>
      </c>
      <c r="U1432" s="456">
        <v>1.7195763731260427E-2</v>
      </c>
      <c r="V1432" s="457">
        <v>2.2172068348715223E-2</v>
      </c>
      <c r="W1432" s="437">
        <v>0.12490849695942514</v>
      </c>
      <c r="X1432" s="456">
        <v>1.5540387846251153E-2</v>
      </c>
      <c r="Y1432" s="457">
        <v>1.7761698903662471E-2</v>
      </c>
      <c r="Z1432" s="437">
        <v>3.9483895654128937E-3</v>
      </c>
      <c r="AA1432" s="456">
        <v>8.527663183658005E-3</v>
      </c>
      <c r="AB1432" s="457">
        <v>8.98306981466933E-3</v>
      </c>
      <c r="AC1432" s="437">
        <v>7.9800161884399767E-3</v>
      </c>
      <c r="AD1432" s="456">
        <v>4.9733181666605634E-4</v>
      </c>
      <c r="AE1432" s="457">
        <v>4.527677653594681E-4</v>
      </c>
      <c r="AF1432" s="437">
        <v>1.1515176962105769E-3</v>
      </c>
      <c r="AG1432" s="456">
        <v>1.6152247539442929E-2</v>
      </c>
      <c r="AH1432" s="457">
        <v>1.4678855471733584E-2</v>
      </c>
      <c r="AI1432" s="437">
        <v>1.4854561766797741E-3</v>
      </c>
      <c r="AJ1432" s="456">
        <v>2.9150798143967082E-3</v>
      </c>
      <c r="AK1432" s="457">
        <v>2.4605577389218776E-3</v>
      </c>
      <c r="AL1432" s="437">
        <v>9.2121386277311659E-5</v>
      </c>
      <c r="AM1432" s="456">
        <v>4.2645908521864459E-3</v>
      </c>
      <c r="AN1432" s="457">
        <v>4.1835885971042942E-3</v>
      </c>
      <c r="AO1432" s="437">
        <v>2.5034001465701925E-2</v>
      </c>
      <c r="AP1432" s="456">
        <v>0</v>
      </c>
      <c r="AQ1432" s="457">
        <v>0</v>
      </c>
      <c r="AR1432" s="440">
        <v>4.5954595000000003E-3</v>
      </c>
      <c r="AS1432" s="462">
        <v>0</v>
      </c>
      <c r="AT1432" s="463">
        <v>0</v>
      </c>
      <c r="AU1432" s="423">
        <v>0</v>
      </c>
    </row>
    <row r="1433" spans="1:47" x14ac:dyDescent="0.2">
      <c r="A1433" s="231">
        <v>2010</v>
      </c>
      <c r="B1433" s="232">
        <v>29</v>
      </c>
      <c r="C1433" s="456">
        <v>7.6904711736528659</v>
      </c>
      <c r="D1433" s="457">
        <v>9.1122681938191832</v>
      </c>
      <c r="E1433" s="437">
        <v>0.55059053041840156</v>
      </c>
      <c r="F1433" s="456">
        <v>0.39168430494475309</v>
      </c>
      <c r="G1433" s="457">
        <v>0.35491916562442138</v>
      </c>
      <c r="H1433" s="437">
        <v>0.11589024086884686</v>
      </c>
      <c r="I1433" s="456">
        <v>0.29934929659526188</v>
      </c>
      <c r="J1433" s="457">
        <v>0.36805299353478715</v>
      </c>
      <c r="K1433" s="437">
        <v>1.3267426543033454</v>
      </c>
      <c r="L1433" s="462">
        <v>2.6918751265048524E-3</v>
      </c>
      <c r="M1433" s="463">
        <v>3.4635127734957854E-3</v>
      </c>
      <c r="N1433" s="437">
        <v>6.8928633268523064E-3</v>
      </c>
      <c r="O1433" s="456">
        <v>2.1733790348557644E-2</v>
      </c>
      <c r="P1433" s="457">
        <v>2.1984720238254891E-2</v>
      </c>
      <c r="Q1433" s="437">
        <v>1.9418140003692085E-2</v>
      </c>
      <c r="R1433" s="462">
        <v>0</v>
      </c>
      <c r="S1433" s="463">
        <v>0</v>
      </c>
      <c r="T1433" s="437">
        <v>791.08054065105091</v>
      </c>
      <c r="U1433" s="456">
        <v>1.7409488212422185E-2</v>
      </c>
      <c r="V1433" s="457">
        <v>2.2135496686503279E-2</v>
      </c>
      <c r="W1433" s="437">
        <v>0.1249000098102005</v>
      </c>
      <c r="X1433" s="456">
        <v>1.5780696483363877E-2</v>
      </c>
      <c r="Y1433" s="457">
        <v>1.776094848687584E-2</v>
      </c>
      <c r="Z1433" s="437">
        <v>3.9482213339786538E-3</v>
      </c>
      <c r="AA1433" s="456">
        <v>8.7581299203290178E-3</v>
      </c>
      <c r="AB1433" s="457">
        <v>8.9641340046650222E-3</v>
      </c>
      <c r="AC1433" s="437">
        <v>7.9794737857464722E-3</v>
      </c>
      <c r="AD1433" s="456">
        <v>5.059316360088472E-4</v>
      </c>
      <c r="AE1433" s="457">
        <v>4.531650248927632E-4</v>
      </c>
      <c r="AF1433" s="437">
        <v>1.1514391714891896E-3</v>
      </c>
      <c r="AG1433" s="456">
        <v>1.6377926498118974E-2</v>
      </c>
      <c r="AH1433" s="457">
        <v>1.4674766501495642E-2</v>
      </c>
      <c r="AI1433" s="437">
        <v>1.4853579912193222E-3</v>
      </c>
      <c r="AJ1433" s="456">
        <v>2.9547592728651302E-3</v>
      </c>
      <c r="AK1433" s="457">
        <v>2.4579201021454975E-3</v>
      </c>
      <c r="AL1433" s="437">
        <v>9.2115118989752765E-5</v>
      </c>
      <c r="AM1433" s="456">
        <v>4.3354862678705065E-3</v>
      </c>
      <c r="AN1433" s="457">
        <v>4.1855833634516504E-3</v>
      </c>
      <c r="AO1433" s="437">
        <v>2.5032266271059866E-2</v>
      </c>
      <c r="AP1433" s="456">
        <v>0</v>
      </c>
      <c r="AQ1433" s="457">
        <v>0</v>
      </c>
      <c r="AR1433" s="440">
        <v>4.5954595000000003E-3</v>
      </c>
      <c r="AS1433" s="462">
        <v>0</v>
      </c>
      <c r="AT1433" s="463">
        <v>0</v>
      </c>
      <c r="AU1433" s="423">
        <v>0</v>
      </c>
    </row>
    <row r="1434" spans="1:47" x14ac:dyDescent="0.2">
      <c r="A1434" s="231">
        <v>2010</v>
      </c>
      <c r="B1434" s="232">
        <v>30</v>
      </c>
      <c r="C1434" s="456">
        <v>7.7160477163283465</v>
      </c>
      <c r="D1434" s="457">
        <v>9.0975178564899029</v>
      </c>
      <c r="E1434" s="437">
        <v>0.55059731305214454</v>
      </c>
      <c r="F1434" s="456">
        <v>0.39548525388838995</v>
      </c>
      <c r="G1434" s="457">
        <v>0.35505353635589437</v>
      </c>
      <c r="H1434" s="437">
        <v>0.11589286729952167</v>
      </c>
      <c r="I1434" s="456">
        <v>0.30159833369973132</v>
      </c>
      <c r="J1434" s="457">
        <v>0.36844592024055473</v>
      </c>
      <c r="K1434" s="437">
        <v>1.326757665754734</v>
      </c>
      <c r="L1434" s="462">
        <v>2.6970218150398607E-3</v>
      </c>
      <c r="M1434" s="463">
        <v>3.4661896349832827E-3</v>
      </c>
      <c r="N1434" s="437">
        <v>6.8928773162499155E-3</v>
      </c>
      <c r="O1434" s="456">
        <v>2.1857139309493304E-2</v>
      </c>
      <c r="P1434" s="457">
        <v>2.1995312261522258E-2</v>
      </c>
      <c r="Q1434" s="437">
        <v>1.9418176119193817E-2</v>
      </c>
      <c r="R1434" s="462">
        <v>0</v>
      </c>
      <c r="S1434" s="463">
        <v>0</v>
      </c>
      <c r="T1434" s="437">
        <v>791.08362672551584</v>
      </c>
      <c r="U1434" s="456">
        <v>1.7542834826396889E-2</v>
      </c>
      <c r="V1434" s="457">
        <v>2.2122373066451005E-2</v>
      </c>
      <c r="W1434" s="437">
        <v>0.12490286024041412</v>
      </c>
      <c r="X1434" s="456">
        <v>1.5927251912761484E-2</v>
      </c>
      <c r="Y1434" s="457">
        <v>1.7761488414716298E-2</v>
      </c>
      <c r="Z1434" s="437">
        <v>3.9482820837069849E-3</v>
      </c>
      <c r="AA1434" s="456">
        <v>9.0072841763608139E-3</v>
      </c>
      <c r="AB1434" s="457">
        <v>9.060608258108109E-3</v>
      </c>
      <c r="AC1434" s="437">
        <v>7.9796586507561856E-3</v>
      </c>
      <c r="AD1434" s="456">
        <v>5.1182234565436255E-4</v>
      </c>
      <c r="AE1434" s="457">
        <v>4.5400286476317167E-4</v>
      </c>
      <c r="AF1434" s="437">
        <v>1.1514662726332238E-3</v>
      </c>
      <c r="AG1434" s="456">
        <v>1.6492678378010616E-2</v>
      </c>
      <c r="AH1434" s="457">
        <v>1.4652090946625139E-2</v>
      </c>
      <c r="AI1434" s="437">
        <v>1.4853915444910206E-3</v>
      </c>
      <c r="AJ1434" s="456">
        <v>2.9708873757645828E-3</v>
      </c>
      <c r="AK1434" s="457">
        <v>2.4491323681995734E-3</v>
      </c>
      <c r="AL1434" s="437">
        <v>9.2117226042482325E-5</v>
      </c>
      <c r="AM1434" s="456">
        <v>4.3870550582036146E-3</v>
      </c>
      <c r="AN1434" s="457">
        <v>4.1956256065117936E-3</v>
      </c>
      <c r="AO1434" s="437">
        <v>2.5032910071267286E-2</v>
      </c>
      <c r="AP1434" s="456">
        <v>0</v>
      </c>
      <c r="AQ1434" s="457">
        <v>0</v>
      </c>
      <c r="AR1434" s="440">
        <v>4.5954595000000003E-3</v>
      </c>
      <c r="AS1434" s="462">
        <v>0</v>
      </c>
      <c r="AT1434" s="463">
        <v>0</v>
      </c>
      <c r="AU1434" s="423">
        <v>0</v>
      </c>
    </row>
    <row r="1435" spans="1:47" x14ac:dyDescent="0.2">
      <c r="A1435" s="231">
        <v>2010</v>
      </c>
      <c r="B1435" s="232">
        <v>31</v>
      </c>
      <c r="C1435" s="456">
        <v>7.702896541328208</v>
      </c>
      <c r="D1435" s="457">
        <v>9.080782573528273</v>
      </c>
      <c r="E1435" s="437">
        <v>0.55062488325413739</v>
      </c>
      <c r="F1435" s="456">
        <v>0.3957421807405257</v>
      </c>
      <c r="G1435" s="457">
        <v>0.35523610549960855</v>
      </c>
      <c r="H1435" s="437">
        <v>0.11590301946978115</v>
      </c>
      <c r="I1435" s="456">
        <v>0.30191424777223796</v>
      </c>
      <c r="J1435" s="457">
        <v>0.36891547109939482</v>
      </c>
      <c r="K1435" s="437">
        <v>1.3268094924551372</v>
      </c>
      <c r="L1435" s="462">
        <v>2.6999991226869936E-3</v>
      </c>
      <c r="M1435" s="463">
        <v>3.4693145622457832E-3</v>
      </c>
      <c r="N1435" s="437">
        <v>6.8929194658364744E-3</v>
      </c>
      <c r="O1435" s="456">
        <v>2.1871201556276219E-2</v>
      </c>
      <c r="P1435" s="457">
        <v>2.2008477646613442E-2</v>
      </c>
      <c r="Q1435" s="437">
        <v>1.9418231510854627E-2</v>
      </c>
      <c r="R1435" s="462">
        <v>0</v>
      </c>
      <c r="S1435" s="463">
        <v>0</v>
      </c>
      <c r="T1435" s="437">
        <v>791.0861234001494</v>
      </c>
      <c r="U1435" s="456">
        <v>1.7538880120158744E-2</v>
      </c>
      <c r="V1435" s="457">
        <v>2.2109080422245991E-2</v>
      </c>
      <c r="W1435" s="437">
        <v>0.12491395230639453</v>
      </c>
      <c r="X1435" s="456">
        <v>1.5929096424266584E-2</v>
      </c>
      <c r="Y1435" s="457">
        <v>1.7763452534015324E-2</v>
      </c>
      <c r="Z1435" s="437">
        <v>3.9484846553910951E-3</v>
      </c>
      <c r="AA1435" s="456">
        <v>9.1989638068217961E-3</v>
      </c>
      <c r="AB1435" s="457">
        <v>9.1736145115220002E-3</v>
      </c>
      <c r="AC1435" s="437">
        <v>7.9803585706179712E-3</v>
      </c>
      <c r="AD1435" s="456">
        <v>5.1317905965363229E-4</v>
      </c>
      <c r="AE1435" s="457">
        <v>4.5501121007147482E-4</v>
      </c>
      <c r="AF1435" s="437">
        <v>1.1515679870555465E-3</v>
      </c>
      <c r="AG1435" s="456">
        <v>1.6453357027580755E-2</v>
      </c>
      <c r="AH1435" s="457">
        <v>1.4626825594786785E-2</v>
      </c>
      <c r="AI1435" s="437">
        <v>1.4855209963527348E-3</v>
      </c>
      <c r="AJ1435" s="456">
        <v>2.9563151447368507E-3</v>
      </c>
      <c r="AK1435" s="457">
        <v>2.4391546408306279E-3</v>
      </c>
      <c r="AL1435" s="437">
        <v>9.2125344760621679E-5</v>
      </c>
      <c r="AM1435" s="456">
        <v>4.4030870010574492E-3</v>
      </c>
      <c r="AN1435" s="457">
        <v>4.2076130962072624E-3</v>
      </c>
      <c r="AO1435" s="437">
        <v>2.5035058137770742E-2</v>
      </c>
      <c r="AP1435" s="456">
        <v>0</v>
      </c>
      <c r="AQ1435" s="457">
        <v>0</v>
      </c>
      <c r="AR1435" s="440">
        <v>4.5954595000000003E-3</v>
      </c>
      <c r="AS1435" s="462">
        <v>0</v>
      </c>
      <c r="AT1435" s="463">
        <v>0</v>
      </c>
      <c r="AU1435" s="423">
        <v>0</v>
      </c>
    </row>
    <row r="1436" spans="1:47" x14ac:dyDescent="0.2">
      <c r="A1436" s="231">
        <v>2010</v>
      </c>
      <c r="B1436" s="232">
        <v>32</v>
      </c>
      <c r="C1436" s="456">
        <v>7.702896541328208</v>
      </c>
      <c r="D1436" s="457">
        <v>9.080782573528273</v>
      </c>
      <c r="E1436" s="419">
        <v>0.55062488325413739</v>
      </c>
      <c r="F1436" s="456">
        <v>0.3957421807405257</v>
      </c>
      <c r="G1436" s="457">
        <v>0.35523610549960855</v>
      </c>
      <c r="H1436" s="419">
        <v>0.11590301946978115</v>
      </c>
      <c r="I1436" s="456">
        <v>0.30191424777223796</v>
      </c>
      <c r="J1436" s="457">
        <v>0.36891547109939482</v>
      </c>
      <c r="K1436" s="419">
        <v>1.3268094924551372</v>
      </c>
      <c r="L1436" s="462">
        <v>2.6999991226869936E-3</v>
      </c>
      <c r="M1436" s="463">
        <v>3.4693145622457832E-3</v>
      </c>
      <c r="N1436" s="419">
        <v>6.8929194658364744E-3</v>
      </c>
      <c r="O1436" s="456">
        <v>2.1871201556276219E-2</v>
      </c>
      <c r="P1436" s="457">
        <v>2.2008477646613442E-2</v>
      </c>
      <c r="Q1436" s="419">
        <v>1.9418231510854627E-2</v>
      </c>
      <c r="R1436" s="462">
        <v>0</v>
      </c>
      <c r="S1436" s="463">
        <v>0</v>
      </c>
      <c r="T1436" s="419">
        <v>791.0861234001494</v>
      </c>
      <c r="U1436" s="456">
        <v>1.7538880120158744E-2</v>
      </c>
      <c r="V1436" s="457">
        <v>2.2109080422245991E-2</v>
      </c>
      <c r="W1436" s="419">
        <v>0.12491395230639453</v>
      </c>
      <c r="X1436" s="456">
        <v>1.5929096424266584E-2</v>
      </c>
      <c r="Y1436" s="457">
        <v>1.7763452534015324E-2</v>
      </c>
      <c r="Z1436" s="419">
        <v>3.9484846553910951E-3</v>
      </c>
      <c r="AA1436" s="456">
        <v>9.1989638068217961E-3</v>
      </c>
      <c r="AB1436" s="457">
        <v>9.1736145115220002E-3</v>
      </c>
      <c r="AC1436" s="419">
        <v>7.9803585706179712E-3</v>
      </c>
      <c r="AD1436" s="456">
        <v>5.1317905965363229E-4</v>
      </c>
      <c r="AE1436" s="457">
        <v>4.5501121007147482E-4</v>
      </c>
      <c r="AF1436" s="419">
        <v>1.1515679870555465E-3</v>
      </c>
      <c r="AG1436" s="456">
        <v>1.6453357027580755E-2</v>
      </c>
      <c r="AH1436" s="457">
        <v>1.4626825594786785E-2</v>
      </c>
      <c r="AI1436" s="419">
        <v>1.4855209963527348E-3</v>
      </c>
      <c r="AJ1436" s="456">
        <v>2.9563151447368507E-3</v>
      </c>
      <c r="AK1436" s="457">
        <v>2.4391546408306279E-3</v>
      </c>
      <c r="AL1436" s="419">
        <v>9.2125344760621679E-5</v>
      </c>
      <c r="AM1436" s="456">
        <v>4.4030870010574492E-3</v>
      </c>
      <c r="AN1436" s="457">
        <v>4.2076130962072624E-3</v>
      </c>
      <c r="AO1436" s="419">
        <v>2.5035058137770742E-2</v>
      </c>
      <c r="AP1436" s="456">
        <v>0</v>
      </c>
      <c r="AQ1436" s="457">
        <v>0</v>
      </c>
      <c r="AR1436" s="440">
        <v>4.5954595000000003E-3</v>
      </c>
      <c r="AS1436" s="462">
        <v>0</v>
      </c>
      <c r="AT1436" s="463">
        <v>0</v>
      </c>
      <c r="AU1436" s="426">
        <v>0</v>
      </c>
    </row>
    <row r="1437" spans="1:47" x14ac:dyDescent="0.2">
      <c r="A1437" s="231">
        <v>2010</v>
      </c>
      <c r="B1437" s="232">
        <v>33</v>
      </c>
      <c r="C1437" s="456">
        <v>7.702896541328208</v>
      </c>
      <c r="D1437" s="457">
        <v>9.080782573528273</v>
      </c>
      <c r="E1437" s="419">
        <v>0.55062488325413739</v>
      </c>
      <c r="F1437" s="456">
        <v>0.3957421807405257</v>
      </c>
      <c r="G1437" s="457">
        <v>0.35523610549960855</v>
      </c>
      <c r="H1437" s="419">
        <v>0.11590301946978115</v>
      </c>
      <c r="I1437" s="456">
        <v>0.30191424777223796</v>
      </c>
      <c r="J1437" s="457">
        <v>0.36891547109939482</v>
      </c>
      <c r="K1437" s="419">
        <v>1.3268094924551372</v>
      </c>
      <c r="L1437" s="462">
        <v>2.6999991226869936E-3</v>
      </c>
      <c r="M1437" s="463">
        <v>3.4693145622457832E-3</v>
      </c>
      <c r="N1437" s="419">
        <v>6.8929194658364744E-3</v>
      </c>
      <c r="O1437" s="456">
        <v>2.1871201556276219E-2</v>
      </c>
      <c r="P1437" s="457">
        <v>2.2008477646613442E-2</v>
      </c>
      <c r="Q1437" s="419">
        <v>1.9418231510854627E-2</v>
      </c>
      <c r="R1437" s="462">
        <v>0</v>
      </c>
      <c r="S1437" s="463">
        <v>0</v>
      </c>
      <c r="T1437" s="419">
        <v>791.0861234001494</v>
      </c>
      <c r="U1437" s="456">
        <v>1.7538880120158744E-2</v>
      </c>
      <c r="V1437" s="457">
        <v>2.2109080422245991E-2</v>
      </c>
      <c r="W1437" s="419">
        <v>0.12491395230639453</v>
      </c>
      <c r="X1437" s="456">
        <v>1.5929096424266584E-2</v>
      </c>
      <c r="Y1437" s="457">
        <v>1.7763452534015324E-2</v>
      </c>
      <c r="Z1437" s="419">
        <v>3.9484846553910951E-3</v>
      </c>
      <c r="AA1437" s="456">
        <v>9.1989638068217961E-3</v>
      </c>
      <c r="AB1437" s="457">
        <v>9.1736145115220002E-3</v>
      </c>
      <c r="AC1437" s="419">
        <v>7.9803585706179712E-3</v>
      </c>
      <c r="AD1437" s="456">
        <v>5.1317905965363229E-4</v>
      </c>
      <c r="AE1437" s="457">
        <v>4.5501121007147482E-4</v>
      </c>
      <c r="AF1437" s="419">
        <v>1.1515679870555465E-3</v>
      </c>
      <c r="AG1437" s="456">
        <v>1.6453357027580755E-2</v>
      </c>
      <c r="AH1437" s="457">
        <v>1.4626825594786785E-2</v>
      </c>
      <c r="AI1437" s="419">
        <v>1.4855209963527348E-3</v>
      </c>
      <c r="AJ1437" s="456">
        <v>2.9563151447368507E-3</v>
      </c>
      <c r="AK1437" s="457">
        <v>2.4391546408306279E-3</v>
      </c>
      <c r="AL1437" s="419">
        <v>9.2125344760621679E-5</v>
      </c>
      <c r="AM1437" s="456">
        <v>4.4030870010574492E-3</v>
      </c>
      <c r="AN1437" s="457">
        <v>4.2076130962072624E-3</v>
      </c>
      <c r="AO1437" s="419">
        <v>2.5035058137770742E-2</v>
      </c>
      <c r="AP1437" s="456">
        <v>0</v>
      </c>
      <c r="AQ1437" s="457">
        <v>0</v>
      </c>
      <c r="AR1437" s="440">
        <v>4.5954595000000003E-3</v>
      </c>
      <c r="AS1437" s="462">
        <v>0</v>
      </c>
      <c r="AT1437" s="463">
        <v>0</v>
      </c>
      <c r="AU1437" s="426">
        <v>0</v>
      </c>
    </row>
    <row r="1438" spans="1:47" x14ac:dyDescent="0.2">
      <c r="A1438" s="231">
        <v>2010</v>
      </c>
      <c r="B1438" s="232">
        <v>34</v>
      </c>
      <c r="C1438" s="456">
        <v>7.702896541328208</v>
      </c>
      <c r="D1438" s="457">
        <v>9.080782573528273</v>
      </c>
      <c r="E1438" s="419">
        <v>0.55062488325413739</v>
      </c>
      <c r="F1438" s="456">
        <v>0.3957421807405257</v>
      </c>
      <c r="G1438" s="457">
        <v>0.35523610549960855</v>
      </c>
      <c r="H1438" s="419">
        <v>0.11590301946978115</v>
      </c>
      <c r="I1438" s="456">
        <v>0.30191424777223796</v>
      </c>
      <c r="J1438" s="457">
        <v>0.36891547109939482</v>
      </c>
      <c r="K1438" s="419">
        <v>1.3268094924551372</v>
      </c>
      <c r="L1438" s="462">
        <v>2.6999991226869936E-3</v>
      </c>
      <c r="M1438" s="463">
        <v>3.4693145622457832E-3</v>
      </c>
      <c r="N1438" s="419">
        <v>6.8929194658364744E-3</v>
      </c>
      <c r="O1438" s="456">
        <v>2.1871201556276219E-2</v>
      </c>
      <c r="P1438" s="457">
        <v>2.2008477646613442E-2</v>
      </c>
      <c r="Q1438" s="419">
        <v>1.9418231510854627E-2</v>
      </c>
      <c r="R1438" s="462">
        <v>0</v>
      </c>
      <c r="S1438" s="463">
        <v>0</v>
      </c>
      <c r="T1438" s="419">
        <v>791.0861234001494</v>
      </c>
      <c r="U1438" s="456">
        <v>1.7538880120158744E-2</v>
      </c>
      <c r="V1438" s="457">
        <v>2.2109080422245991E-2</v>
      </c>
      <c r="W1438" s="419">
        <v>0.12491395230639453</v>
      </c>
      <c r="X1438" s="456">
        <v>1.5929096424266584E-2</v>
      </c>
      <c r="Y1438" s="457">
        <v>1.7763452534015324E-2</v>
      </c>
      <c r="Z1438" s="419">
        <v>3.9484846553910951E-3</v>
      </c>
      <c r="AA1438" s="456">
        <v>9.1989638068217961E-3</v>
      </c>
      <c r="AB1438" s="457">
        <v>9.1736145115220002E-3</v>
      </c>
      <c r="AC1438" s="419">
        <v>7.9803585706179712E-3</v>
      </c>
      <c r="AD1438" s="456">
        <v>5.1317905965363229E-4</v>
      </c>
      <c r="AE1438" s="457">
        <v>4.5501121007147482E-4</v>
      </c>
      <c r="AF1438" s="419">
        <v>1.1515679870555465E-3</v>
      </c>
      <c r="AG1438" s="456">
        <v>1.6453357027580755E-2</v>
      </c>
      <c r="AH1438" s="457">
        <v>1.4626825594786785E-2</v>
      </c>
      <c r="AI1438" s="419">
        <v>1.4855209963527348E-3</v>
      </c>
      <c r="AJ1438" s="456">
        <v>2.9563151447368507E-3</v>
      </c>
      <c r="AK1438" s="457">
        <v>2.4391546408306279E-3</v>
      </c>
      <c r="AL1438" s="419">
        <v>9.2125344760621679E-5</v>
      </c>
      <c r="AM1438" s="456">
        <v>4.4030870010574492E-3</v>
      </c>
      <c r="AN1438" s="457">
        <v>4.2076130962072624E-3</v>
      </c>
      <c r="AO1438" s="419">
        <v>2.5035058137770742E-2</v>
      </c>
      <c r="AP1438" s="456">
        <v>0</v>
      </c>
      <c r="AQ1438" s="457">
        <v>0</v>
      </c>
      <c r="AR1438" s="440">
        <v>4.5954595000000003E-3</v>
      </c>
      <c r="AS1438" s="462">
        <v>0</v>
      </c>
      <c r="AT1438" s="463">
        <v>0</v>
      </c>
      <c r="AU1438" s="426">
        <v>0</v>
      </c>
    </row>
    <row r="1439" spans="1:47" x14ac:dyDescent="0.2">
      <c r="A1439" s="231">
        <v>2010</v>
      </c>
      <c r="B1439" s="232">
        <v>35</v>
      </c>
      <c r="C1439" s="456">
        <v>7.702896541328208</v>
      </c>
      <c r="D1439" s="457">
        <v>9.080782573528273</v>
      </c>
      <c r="E1439" s="419">
        <v>0.55062488325413739</v>
      </c>
      <c r="F1439" s="456">
        <v>0.3957421807405257</v>
      </c>
      <c r="G1439" s="457">
        <v>0.35523610549960855</v>
      </c>
      <c r="H1439" s="419">
        <v>0.11590301946978115</v>
      </c>
      <c r="I1439" s="456">
        <v>0.30191424777223796</v>
      </c>
      <c r="J1439" s="457">
        <v>0.36891547109939482</v>
      </c>
      <c r="K1439" s="419">
        <v>1.3268094924551372</v>
      </c>
      <c r="L1439" s="462">
        <v>2.6999991226869936E-3</v>
      </c>
      <c r="M1439" s="463">
        <v>3.4693145622457832E-3</v>
      </c>
      <c r="N1439" s="419">
        <v>6.8929194658364744E-3</v>
      </c>
      <c r="O1439" s="456">
        <v>2.1871201556276219E-2</v>
      </c>
      <c r="P1439" s="457">
        <v>2.2008477646613442E-2</v>
      </c>
      <c r="Q1439" s="419">
        <v>1.9418231510854627E-2</v>
      </c>
      <c r="R1439" s="462">
        <v>0</v>
      </c>
      <c r="S1439" s="463">
        <v>0</v>
      </c>
      <c r="T1439" s="419">
        <v>791.0861234001494</v>
      </c>
      <c r="U1439" s="456">
        <v>1.7538880120158744E-2</v>
      </c>
      <c r="V1439" s="457">
        <v>2.2109080422245991E-2</v>
      </c>
      <c r="W1439" s="419">
        <v>0.12491395230639453</v>
      </c>
      <c r="X1439" s="456">
        <v>1.5929096424266584E-2</v>
      </c>
      <c r="Y1439" s="457">
        <v>1.7763452534015324E-2</v>
      </c>
      <c r="Z1439" s="419">
        <v>3.9484846553910951E-3</v>
      </c>
      <c r="AA1439" s="456">
        <v>9.1989638068217961E-3</v>
      </c>
      <c r="AB1439" s="457">
        <v>9.1736145115220002E-3</v>
      </c>
      <c r="AC1439" s="419">
        <v>7.9803585706179712E-3</v>
      </c>
      <c r="AD1439" s="456">
        <v>5.1317905965363229E-4</v>
      </c>
      <c r="AE1439" s="457">
        <v>4.5501121007147482E-4</v>
      </c>
      <c r="AF1439" s="419">
        <v>1.1515679870555465E-3</v>
      </c>
      <c r="AG1439" s="456">
        <v>1.6453357027580755E-2</v>
      </c>
      <c r="AH1439" s="457">
        <v>1.4626825594786785E-2</v>
      </c>
      <c r="AI1439" s="419">
        <v>1.4855209963527348E-3</v>
      </c>
      <c r="AJ1439" s="456">
        <v>2.9563151447368507E-3</v>
      </c>
      <c r="AK1439" s="457">
        <v>2.4391546408306279E-3</v>
      </c>
      <c r="AL1439" s="419">
        <v>9.2125344760621679E-5</v>
      </c>
      <c r="AM1439" s="456">
        <v>4.4030870010574492E-3</v>
      </c>
      <c r="AN1439" s="457">
        <v>4.2076130962072624E-3</v>
      </c>
      <c r="AO1439" s="419">
        <v>2.5035058137770742E-2</v>
      </c>
      <c r="AP1439" s="456">
        <v>0</v>
      </c>
      <c r="AQ1439" s="457">
        <v>0</v>
      </c>
      <c r="AR1439" s="440">
        <v>4.5954595000000003E-3</v>
      </c>
      <c r="AS1439" s="462">
        <v>0</v>
      </c>
      <c r="AT1439" s="463">
        <v>0</v>
      </c>
      <c r="AU1439" s="426">
        <v>0</v>
      </c>
    </row>
    <row r="1440" spans="1:47" x14ac:dyDescent="0.2">
      <c r="A1440" s="231">
        <v>2010</v>
      </c>
      <c r="B1440" s="232">
        <v>36</v>
      </c>
      <c r="C1440" s="456">
        <v>7.702896541328208</v>
      </c>
      <c r="D1440" s="457">
        <v>9.080782573528273</v>
      </c>
      <c r="E1440" s="419">
        <v>0.55062488325413739</v>
      </c>
      <c r="F1440" s="456">
        <v>0.3957421807405257</v>
      </c>
      <c r="G1440" s="457">
        <v>0.35523610549960855</v>
      </c>
      <c r="H1440" s="419">
        <v>0.11590301946978115</v>
      </c>
      <c r="I1440" s="456">
        <v>0.30191424777223796</v>
      </c>
      <c r="J1440" s="457">
        <v>0.36891547109939482</v>
      </c>
      <c r="K1440" s="419">
        <v>1.3268094924551372</v>
      </c>
      <c r="L1440" s="462">
        <v>2.6999991226869936E-3</v>
      </c>
      <c r="M1440" s="463">
        <v>3.4693145622457832E-3</v>
      </c>
      <c r="N1440" s="419">
        <v>6.8929194658364744E-3</v>
      </c>
      <c r="O1440" s="456">
        <v>2.1871201556276219E-2</v>
      </c>
      <c r="P1440" s="457">
        <v>2.2008477646613442E-2</v>
      </c>
      <c r="Q1440" s="419">
        <v>1.9418231510854627E-2</v>
      </c>
      <c r="R1440" s="462">
        <v>0</v>
      </c>
      <c r="S1440" s="463">
        <v>0</v>
      </c>
      <c r="T1440" s="419">
        <v>791.0861234001494</v>
      </c>
      <c r="U1440" s="456">
        <v>1.7538880120158744E-2</v>
      </c>
      <c r="V1440" s="457">
        <v>2.2109080422245991E-2</v>
      </c>
      <c r="W1440" s="419">
        <v>0.12491395230639453</v>
      </c>
      <c r="X1440" s="456">
        <v>1.5929096424266584E-2</v>
      </c>
      <c r="Y1440" s="457">
        <v>1.7763452534015324E-2</v>
      </c>
      <c r="Z1440" s="419">
        <v>3.9484846553910951E-3</v>
      </c>
      <c r="AA1440" s="456">
        <v>9.1989638068217961E-3</v>
      </c>
      <c r="AB1440" s="457">
        <v>9.1736145115220002E-3</v>
      </c>
      <c r="AC1440" s="419">
        <v>7.9803585706179712E-3</v>
      </c>
      <c r="AD1440" s="456">
        <v>5.1317905965363229E-4</v>
      </c>
      <c r="AE1440" s="457">
        <v>4.5501121007147482E-4</v>
      </c>
      <c r="AF1440" s="419">
        <v>1.1515679870555465E-3</v>
      </c>
      <c r="AG1440" s="456">
        <v>1.6453357027580755E-2</v>
      </c>
      <c r="AH1440" s="457">
        <v>1.4626825594786785E-2</v>
      </c>
      <c r="AI1440" s="419">
        <v>1.4855209963527348E-3</v>
      </c>
      <c r="AJ1440" s="456">
        <v>2.9563151447368507E-3</v>
      </c>
      <c r="AK1440" s="457">
        <v>2.4391546408306279E-3</v>
      </c>
      <c r="AL1440" s="419">
        <v>9.2125344760621679E-5</v>
      </c>
      <c r="AM1440" s="456">
        <v>4.4030870010574492E-3</v>
      </c>
      <c r="AN1440" s="457">
        <v>4.2076130962072624E-3</v>
      </c>
      <c r="AO1440" s="419">
        <v>2.5035058137770742E-2</v>
      </c>
      <c r="AP1440" s="456">
        <v>0</v>
      </c>
      <c r="AQ1440" s="457">
        <v>0</v>
      </c>
      <c r="AR1440" s="440">
        <v>4.5954595000000003E-3</v>
      </c>
      <c r="AS1440" s="462">
        <v>0</v>
      </c>
      <c r="AT1440" s="463">
        <v>0</v>
      </c>
      <c r="AU1440" s="426">
        <v>0</v>
      </c>
    </row>
    <row r="1441" spans="1:47" x14ac:dyDescent="0.2">
      <c r="A1441" s="231">
        <v>2010</v>
      </c>
      <c r="B1441" s="232">
        <v>37</v>
      </c>
      <c r="C1441" s="456">
        <v>7.702896541328208</v>
      </c>
      <c r="D1441" s="457">
        <v>9.080782573528273</v>
      </c>
      <c r="E1441" s="419">
        <v>0.55062488325413739</v>
      </c>
      <c r="F1441" s="456">
        <v>0.3957421807405257</v>
      </c>
      <c r="G1441" s="457">
        <v>0.35523610549960855</v>
      </c>
      <c r="H1441" s="419">
        <v>0.11590301946978115</v>
      </c>
      <c r="I1441" s="456">
        <v>0.30191424777223796</v>
      </c>
      <c r="J1441" s="457">
        <v>0.36891547109939482</v>
      </c>
      <c r="K1441" s="419">
        <v>1.3268094924551372</v>
      </c>
      <c r="L1441" s="462">
        <v>2.6999991226869936E-3</v>
      </c>
      <c r="M1441" s="463">
        <v>3.4693145622457832E-3</v>
      </c>
      <c r="N1441" s="419">
        <v>6.8929194658364744E-3</v>
      </c>
      <c r="O1441" s="456">
        <v>2.1871201556276219E-2</v>
      </c>
      <c r="P1441" s="457">
        <v>2.2008477646613442E-2</v>
      </c>
      <c r="Q1441" s="419">
        <v>1.9418231510854627E-2</v>
      </c>
      <c r="R1441" s="462">
        <v>0</v>
      </c>
      <c r="S1441" s="463">
        <v>0</v>
      </c>
      <c r="T1441" s="419">
        <v>791.0861234001494</v>
      </c>
      <c r="U1441" s="456">
        <v>1.7538880120158744E-2</v>
      </c>
      <c r="V1441" s="457">
        <v>2.2109080422245991E-2</v>
      </c>
      <c r="W1441" s="419">
        <v>0.12491395230639453</v>
      </c>
      <c r="X1441" s="456">
        <v>1.5929096424266584E-2</v>
      </c>
      <c r="Y1441" s="457">
        <v>1.7763452534015324E-2</v>
      </c>
      <c r="Z1441" s="419">
        <v>3.9484846553910951E-3</v>
      </c>
      <c r="AA1441" s="456">
        <v>9.1989638068217961E-3</v>
      </c>
      <c r="AB1441" s="457">
        <v>9.1736145115220002E-3</v>
      </c>
      <c r="AC1441" s="419">
        <v>7.9803585706179712E-3</v>
      </c>
      <c r="AD1441" s="456">
        <v>5.1317905965363229E-4</v>
      </c>
      <c r="AE1441" s="457">
        <v>4.5501121007147482E-4</v>
      </c>
      <c r="AF1441" s="419">
        <v>1.1515679870555465E-3</v>
      </c>
      <c r="AG1441" s="456">
        <v>1.6453357027580755E-2</v>
      </c>
      <c r="AH1441" s="457">
        <v>1.4626825594786785E-2</v>
      </c>
      <c r="AI1441" s="419">
        <v>1.4855209963527348E-3</v>
      </c>
      <c r="AJ1441" s="456">
        <v>2.9563151447368507E-3</v>
      </c>
      <c r="AK1441" s="457">
        <v>2.4391546408306279E-3</v>
      </c>
      <c r="AL1441" s="419">
        <v>9.2125344760621679E-5</v>
      </c>
      <c r="AM1441" s="456">
        <v>4.4030870010574492E-3</v>
      </c>
      <c r="AN1441" s="457">
        <v>4.2076130962072624E-3</v>
      </c>
      <c r="AO1441" s="419">
        <v>2.5035058137770742E-2</v>
      </c>
      <c r="AP1441" s="456">
        <v>0</v>
      </c>
      <c r="AQ1441" s="457">
        <v>0</v>
      </c>
      <c r="AR1441" s="440">
        <v>4.5954595000000003E-3</v>
      </c>
      <c r="AS1441" s="462">
        <v>0</v>
      </c>
      <c r="AT1441" s="463">
        <v>0</v>
      </c>
      <c r="AU1441" s="426">
        <v>0</v>
      </c>
    </row>
    <row r="1442" spans="1:47" x14ac:dyDescent="0.2">
      <c r="A1442" s="231">
        <v>2010</v>
      </c>
      <c r="B1442" s="232">
        <v>38</v>
      </c>
      <c r="C1442" s="456">
        <v>7.702896541328208</v>
      </c>
      <c r="D1442" s="457">
        <v>9.080782573528273</v>
      </c>
      <c r="E1442" s="419">
        <v>0.55062488325413739</v>
      </c>
      <c r="F1442" s="456">
        <v>0.3957421807405257</v>
      </c>
      <c r="G1442" s="457">
        <v>0.35523610549960855</v>
      </c>
      <c r="H1442" s="419">
        <v>0.11590301946978115</v>
      </c>
      <c r="I1442" s="456">
        <v>0.30191424777223796</v>
      </c>
      <c r="J1442" s="457">
        <v>0.36891547109939482</v>
      </c>
      <c r="K1442" s="419">
        <v>1.3268094924551372</v>
      </c>
      <c r="L1442" s="462">
        <v>2.6999991226869936E-3</v>
      </c>
      <c r="M1442" s="463">
        <v>3.4693145622457832E-3</v>
      </c>
      <c r="N1442" s="419">
        <v>6.8929194658364744E-3</v>
      </c>
      <c r="O1442" s="456">
        <v>2.1871201556276219E-2</v>
      </c>
      <c r="P1442" s="457">
        <v>2.2008477646613442E-2</v>
      </c>
      <c r="Q1442" s="419">
        <v>1.9418231510854627E-2</v>
      </c>
      <c r="R1442" s="462">
        <v>0</v>
      </c>
      <c r="S1442" s="463">
        <v>0</v>
      </c>
      <c r="T1442" s="419">
        <v>791.0861234001494</v>
      </c>
      <c r="U1442" s="456">
        <v>1.7538880120158744E-2</v>
      </c>
      <c r="V1442" s="457">
        <v>2.2109080422245991E-2</v>
      </c>
      <c r="W1442" s="419">
        <v>0.12491395230639453</v>
      </c>
      <c r="X1442" s="456">
        <v>1.5929096424266584E-2</v>
      </c>
      <c r="Y1442" s="457">
        <v>1.7763452534015324E-2</v>
      </c>
      <c r="Z1442" s="419">
        <v>3.9484846553910951E-3</v>
      </c>
      <c r="AA1442" s="456">
        <v>9.1989638068217961E-3</v>
      </c>
      <c r="AB1442" s="457">
        <v>9.1736145115220002E-3</v>
      </c>
      <c r="AC1442" s="419">
        <v>7.9803585706179712E-3</v>
      </c>
      <c r="AD1442" s="456">
        <v>5.1317905965363229E-4</v>
      </c>
      <c r="AE1442" s="457">
        <v>4.5501121007147482E-4</v>
      </c>
      <c r="AF1442" s="419">
        <v>1.1515679870555465E-3</v>
      </c>
      <c r="AG1442" s="456">
        <v>1.6453357027580755E-2</v>
      </c>
      <c r="AH1442" s="457">
        <v>1.4626825594786785E-2</v>
      </c>
      <c r="AI1442" s="419">
        <v>1.4855209963527348E-3</v>
      </c>
      <c r="AJ1442" s="456">
        <v>2.9563151447368507E-3</v>
      </c>
      <c r="AK1442" s="457">
        <v>2.4391546408306279E-3</v>
      </c>
      <c r="AL1442" s="419">
        <v>9.2125344760621679E-5</v>
      </c>
      <c r="AM1442" s="456">
        <v>4.4030870010574492E-3</v>
      </c>
      <c r="AN1442" s="457">
        <v>4.2076130962072624E-3</v>
      </c>
      <c r="AO1442" s="419">
        <v>2.5035058137770742E-2</v>
      </c>
      <c r="AP1442" s="456">
        <v>0</v>
      </c>
      <c r="AQ1442" s="457">
        <v>0</v>
      </c>
      <c r="AR1442" s="440">
        <v>4.5954595000000003E-3</v>
      </c>
      <c r="AS1442" s="462">
        <v>0</v>
      </c>
      <c r="AT1442" s="463">
        <v>0</v>
      </c>
      <c r="AU1442" s="426">
        <v>0</v>
      </c>
    </row>
    <row r="1443" spans="1:47" x14ac:dyDescent="0.2">
      <c r="A1443" s="231">
        <v>2010</v>
      </c>
      <c r="B1443" s="232">
        <v>39</v>
      </c>
      <c r="C1443" s="456">
        <v>7.702896541328208</v>
      </c>
      <c r="D1443" s="457">
        <v>9.080782573528273</v>
      </c>
      <c r="E1443" s="419">
        <v>0.55062488325413739</v>
      </c>
      <c r="F1443" s="456">
        <v>0.3957421807405257</v>
      </c>
      <c r="G1443" s="457">
        <v>0.35523610549960855</v>
      </c>
      <c r="H1443" s="419">
        <v>0.11590301946978115</v>
      </c>
      <c r="I1443" s="456">
        <v>0.30191424777223796</v>
      </c>
      <c r="J1443" s="457">
        <v>0.36891547109939482</v>
      </c>
      <c r="K1443" s="419">
        <v>1.3268094924551372</v>
      </c>
      <c r="L1443" s="462">
        <v>2.6999991226869936E-3</v>
      </c>
      <c r="M1443" s="463">
        <v>3.4693145622457832E-3</v>
      </c>
      <c r="N1443" s="419">
        <v>6.8929194658364744E-3</v>
      </c>
      <c r="O1443" s="456">
        <v>2.1871201556276219E-2</v>
      </c>
      <c r="P1443" s="457">
        <v>2.2008477646613442E-2</v>
      </c>
      <c r="Q1443" s="419">
        <v>1.9418231510854627E-2</v>
      </c>
      <c r="R1443" s="462">
        <v>0</v>
      </c>
      <c r="S1443" s="463">
        <v>0</v>
      </c>
      <c r="T1443" s="419">
        <v>791.0861234001494</v>
      </c>
      <c r="U1443" s="456">
        <v>1.7538880120158744E-2</v>
      </c>
      <c r="V1443" s="457">
        <v>2.2109080422245991E-2</v>
      </c>
      <c r="W1443" s="419">
        <v>0.12491395230639453</v>
      </c>
      <c r="X1443" s="456">
        <v>1.5929096424266584E-2</v>
      </c>
      <c r="Y1443" s="457">
        <v>1.7763452534015324E-2</v>
      </c>
      <c r="Z1443" s="419">
        <v>3.9484846553910951E-3</v>
      </c>
      <c r="AA1443" s="456">
        <v>9.1989638068217961E-3</v>
      </c>
      <c r="AB1443" s="457">
        <v>9.1736145115220002E-3</v>
      </c>
      <c r="AC1443" s="419">
        <v>7.9803585706179712E-3</v>
      </c>
      <c r="AD1443" s="456">
        <v>5.1317905965363229E-4</v>
      </c>
      <c r="AE1443" s="457">
        <v>4.5501121007147482E-4</v>
      </c>
      <c r="AF1443" s="419">
        <v>1.1515679870555465E-3</v>
      </c>
      <c r="AG1443" s="456">
        <v>1.6453357027580755E-2</v>
      </c>
      <c r="AH1443" s="457">
        <v>1.4626825594786785E-2</v>
      </c>
      <c r="AI1443" s="419">
        <v>1.4855209963527348E-3</v>
      </c>
      <c r="AJ1443" s="456">
        <v>2.9563151447368507E-3</v>
      </c>
      <c r="AK1443" s="457">
        <v>2.4391546408306279E-3</v>
      </c>
      <c r="AL1443" s="419">
        <v>9.2125344760621679E-5</v>
      </c>
      <c r="AM1443" s="456">
        <v>4.4030870010574492E-3</v>
      </c>
      <c r="AN1443" s="457">
        <v>4.2076130962072624E-3</v>
      </c>
      <c r="AO1443" s="419">
        <v>2.5035058137770742E-2</v>
      </c>
      <c r="AP1443" s="456">
        <v>0</v>
      </c>
      <c r="AQ1443" s="457">
        <v>0</v>
      </c>
      <c r="AR1443" s="440">
        <v>4.5954595000000003E-3</v>
      </c>
      <c r="AS1443" s="462">
        <v>0</v>
      </c>
      <c r="AT1443" s="463">
        <v>0</v>
      </c>
      <c r="AU1443" s="426">
        <v>0</v>
      </c>
    </row>
    <row r="1444" spans="1:47" ht="13.5" thickBot="1" x14ac:dyDescent="0.25">
      <c r="A1444" s="233">
        <v>2010</v>
      </c>
      <c r="B1444" s="234">
        <v>40</v>
      </c>
      <c r="C1444" s="458">
        <v>7.702896541328208</v>
      </c>
      <c r="D1444" s="459">
        <v>9.080782573528273</v>
      </c>
      <c r="E1444" s="430">
        <v>0.55062488325413739</v>
      </c>
      <c r="F1444" s="458">
        <v>0.3957421807405257</v>
      </c>
      <c r="G1444" s="459">
        <v>0.35523610549960855</v>
      </c>
      <c r="H1444" s="430">
        <v>0.11590301946978115</v>
      </c>
      <c r="I1444" s="458">
        <v>0.30191424777223796</v>
      </c>
      <c r="J1444" s="459">
        <v>0.36891547109939482</v>
      </c>
      <c r="K1444" s="430">
        <v>1.3268094924551372</v>
      </c>
      <c r="L1444" s="464">
        <v>2.6999991226869936E-3</v>
      </c>
      <c r="M1444" s="465">
        <v>3.4693145622457832E-3</v>
      </c>
      <c r="N1444" s="430">
        <v>6.8929194658364744E-3</v>
      </c>
      <c r="O1444" s="458">
        <v>2.1871201556276219E-2</v>
      </c>
      <c r="P1444" s="459">
        <v>2.2008477646613442E-2</v>
      </c>
      <c r="Q1444" s="430">
        <v>1.9418231510854627E-2</v>
      </c>
      <c r="R1444" s="464">
        <v>0</v>
      </c>
      <c r="S1444" s="465">
        <v>0</v>
      </c>
      <c r="T1444" s="430">
        <v>791.0861234001494</v>
      </c>
      <c r="U1444" s="458">
        <v>1.7538880120158744E-2</v>
      </c>
      <c r="V1444" s="459">
        <v>2.2109080422245991E-2</v>
      </c>
      <c r="W1444" s="430">
        <v>0.12491395230639453</v>
      </c>
      <c r="X1444" s="458">
        <v>1.5929096424266584E-2</v>
      </c>
      <c r="Y1444" s="459">
        <v>1.7763452534015324E-2</v>
      </c>
      <c r="Z1444" s="430">
        <v>3.9484846553910951E-3</v>
      </c>
      <c r="AA1444" s="458">
        <v>9.1989638068217961E-3</v>
      </c>
      <c r="AB1444" s="459">
        <v>9.1736145115220002E-3</v>
      </c>
      <c r="AC1444" s="430">
        <v>7.9803585706179712E-3</v>
      </c>
      <c r="AD1444" s="458">
        <v>5.1317905965363229E-4</v>
      </c>
      <c r="AE1444" s="459">
        <v>4.5501121007147482E-4</v>
      </c>
      <c r="AF1444" s="430">
        <v>1.1515679870555465E-3</v>
      </c>
      <c r="AG1444" s="458">
        <v>1.6453357027580755E-2</v>
      </c>
      <c r="AH1444" s="459">
        <v>1.4626825594786785E-2</v>
      </c>
      <c r="AI1444" s="430">
        <v>1.4855209963527348E-3</v>
      </c>
      <c r="AJ1444" s="458">
        <v>2.9563151447368507E-3</v>
      </c>
      <c r="AK1444" s="459">
        <v>2.4391546408306279E-3</v>
      </c>
      <c r="AL1444" s="430">
        <v>9.2125344760621679E-5</v>
      </c>
      <c r="AM1444" s="458">
        <v>4.4030870010574492E-3</v>
      </c>
      <c r="AN1444" s="459">
        <v>4.2076130962072624E-3</v>
      </c>
      <c r="AO1444" s="430">
        <v>2.5035058137770742E-2</v>
      </c>
      <c r="AP1444" s="458">
        <v>0</v>
      </c>
      <c r="AQ1444" s="459">
        <v>0</v>
      </c>
      <c r="AR1444" s="441">
        <v>4.5954595000000003E-3</v>
      </c>
      <c r="AS1444" s="464">
        <v>0</v>
      </c>
      <c r="AT1444" s="465">
        <v>0</v>
      </c>
      <c r="AU1444" s="434">
        <v>0</v>
      </c>
    </row>
    <row r="1445" spans="1:47" x14ac:dyDescent="0.2">
      <c r="A1445" s="235">
        <v>2011</v>
      </c>
      <c r="B1445" s="236">
        <v>1</v>
      </c>
      <c r="C1445" s="454">
        <v>0</v>
      </c>
      <c r="D1445" s="455">
        <v>0</v>
      </c>
      <c r="E1445" s="436">
        <v>0.36503017531162246</v>
      </c>
      <c r="F1445" s="454">
        <v>0</v>
      </c>
      <c r="G1445" s="455">
        <v>0</v>
      </c>
      <c r="H1445" s="436">
        <v>6.1204660199293277E-2</v>
      </c>
      <c r="I1445" s="454">
        <v>0</v>
      </c>
      <c r="J1445" s="455">
        <v>0</v>
      </c>
      <c r="K1445" s="436">
        <v>0.75672982400511524</v>
      </c>
      <c r="L1445" s="460">
        <v>0</v>
      </c>
      <c r="M1445" s="461">
        <v>0</v>
      </c>
      <c r="N1445" s="436">
        <v>6.3957597244681304E-3</v>
      </c>
      <c r="O1445" s="454">
        <v>0</v>
      </c>
      <c r="P1445" s="455">
        <v>0</v>
      </c>
      <c r="Q1445" s="436">
        <v>1.3842725100987777E-2</v>
      </c>
      <c r="R1445" s="460">
        <v>0</v>
      </c>
      <c r="S1445" s="461">
        <v>0</v>
      </c>
      <c r="T1445" s="436">
        <v>772.6953350052172</v>
      </c>
      <c r="U1445" s="454">
        <v>0</v>
      </c>
      <c r="V1445" s="455">
        <v>0</v>
      </c>
      <c r="W1445" s="436">
        <v>6.5963043562614232E-2</v>
      </c>
      <c r="X1445" s="454">
        <v>0</v>
      </c>
      <c r="Y1445" s="455">
        <v>0</v>
      </c>
      <c r="Z1445" s="436">
        <v>2.9566879152822171E-3</v>
      </c>
      <c r="AA1445" s="454">
        <v>0</v>
      </c>
      <c r="AB1445" s="455">
        <v>0</v>
      </c>
      <c r="AC1445" s="436">
        <v>4.2141731703119979E-3</v>
      </c>
      <c r="AD1445" s="454">
        <v>0</v>
      </c>
      <c r="AE1445" s="455">
        <v>0</v>
      </c>
      <c r="AF1445" s="436">
        <v>6.0810527010372927E-4</v>
      </c>
      <c r="AG1445" s="454">
        <v>0</v>
      </c>
      <c r="AH1445" s="455">
        <v>0</v>
      </c>
      <c r="AI1445" s="436">
        <v>7.8445579199807008E-4</v>
      </c>
      <c r="AJ1445" s="454">
        <v>0</v>
      </c>
      <c r="AK1445" s="455">
        <v>0</v>
      </c>
      <c r="AL1445" s="436">
        <v>4.8648417391473041E-5</v>
      </c>
      <c r="AM1445" s="454">
        <v>0</v>
      </c>
      <c r="AN1445" s="455">
        <v>0</v>
      </c>
      <c r="AO1445" s="436">
        <v>1.3220207365483778E-2</v>
      </c>
      <c r="AP1445" s="454">
        <v>0</v>
      </c>
      <c r="AQ1445" s="455">
        <v>0</v>
      </c>
      <c r="AR1445" s="439">
        <v>4.0931502845467102E-3</v>
      </c>
      <c r="AS1445" s="460">
        <v>0</v>
      </c>
      <c r="AT1445" s="461">
        <v>0</v>
      </c>
      <c r="AU1445" s="415">
        <v>0</v>
      </c>
    </row>
    <row r="1446" spans="1:47" x14ac:dyDescent="0.2">
      <c r="A1446" s="231">
        <v>2011</v>
      </c>
      <c r="B1446" s="232">
        <v>2</v>
      </c>
      <c r="C1446" s="456">
        <v>0</v>
      </c>
      <c r="D1446" s="457">
        <v>0</v>
      </c>
      <c r="E1446" s="437">
        <v>0.36567274533345445</v>
      </c>
      <c r="F1446" s="456">
        <v>0</v>
      </c>
      <c r="G1446" s="457">
        <v>0</v>
      </c>
      <c r="H1446" s="437">
        <v>6.1449924553513585E-2</v>
      </c>
      <c r="I1446" s="456">
        <v>0</v>
      </c>
      <c r="J1446" s="457">
        <v>0</v>
      </c>
      <c r="K1446" s="437">
        <v>0.7580291068248376</v>
      </c>
      <c r="L1446" s="462">
        <v>0</v>
      </c>
      <c r="M1446" s="463">
        <v>0</v>
      </c>
      <c r="N1446" s="437">
        <v>6.3967535970100358E-3</v>
      </c>
      <c r="O1446" s="456">
        <v>0</v>
      </c>
      <c r="P1446" s="457">
        <v>0</v>
      </c>
      <c r="Q1446" s="437">
        <v>1.3845126054662983E-2</v>
      </c>
      <c r="R1446" s="462">
        <v>0</v>
      </c>
      <c r="S1446" s="463">
        <v>0</v>
      </c>
      <c r="T1446" s="437">
        <v>772.81694864034034</v>
      </c>
      <c r="U1446" s="456">
        <v>0</v>
      </c>
      <c r="V1446" s="457">
        <v>0</v>
      </c>
      <c r="W1446" s="437">
        <v>6.6227293763030187E-2</v>
      </c>
      <c r="X1446" s="456">
        <v>0</v>
      </c>
      <c r="Y1446" s="457">
        <v>0</v>
      </c>
      <c r="Z1446" s="437">
        <v>2.9617136847597319E-3</v>
      </c>
      <c r="AA1446" s="456">
        <v>0</v>
      </c>
      <c r="AB1446" s="457">
        <v>0</v>
      </c>
      <c r="AC1446" s="437">
        <v>4.231055343351252E-3</v>
      </c>
      <c r="AD1446" s="456">
        <v>0</v>
      </c>
      <c r="AE1446" s="457">
        <v>0</v>
      </c>
      <c r="AF1446" s="437">
        <v>6.1054160336052401E-4</v>
      </c>
      <c r="AG1446" s="456">
        <v>0</v>
      </c>
      <c r="AH1446" s="457">
        <v>0</v>
      </c>
      <c r="AI1446" s="437">
        <v>7.8759814965404223E-4</v>
      </c>
      <c r="AJ1446" s="456">
        <v>0</v>
      </c>
      <c r="AK1446" s="457">
        <v>0</v>
      </c>
      <c r="AL1446" s="437">
        <v>4.8843379878612345E-5</v>
      </c>
      <c r="AM1446" s="456">
        <v>0</v>
      </c>
      <c r="AN1446" s="457">
        <v>0</v>
      </c>
      <c r="AO1446" s="437">
        <v>1.3273179798628564E-2</v>
      </c>
      <c r="AP1446" s="456">
        <v>0</v>
      </c>
      <c r="AQ1446" s="457">
        <v>0</v>
      </c>
      <c r="AR1446" s="440">
        <v>4.1035932122018203E-3</v>
      </c>
      <c r="AS1446" s="462">
        <v>0</v>
      </c>
      <c r="AT1446" s="463">
        <v>0</v>
      </c>
      <c r="AU1446" s="423">
        <v>0</v>
      </c>
    </row>
    <row r="1447" spans="1:47" x14ac:dyDescent="0.2">
      <c r="A1447" s="231">
        <v>2011</v>
      </c>
      <c r="B1447" s="232">
        <v>3</v>
      </c>
      <c r="C1447" s="456">
        <v>0</v>
      </c>
      <c r="D1447" s="457">
        <v>0</v>
      </c>
      <c r="E1447" s="437">
        <v>0.36775307067492957</v>
      </c>
      <c r="F1447" s="456">
        <v>0</v>
      </c>
      <c r="G1447" s="457">
        <v>0</v>
      </c>
      <c r="H1447" s="437">
        <v>6.224336498956138E-2</v>
      </c>
      <c r="I1447" s="456">
        <v>0</v>
      </c>
      <c r="J1447" s="457">
        <v>0</v>
      </c>
      <c r="K1447" s="437">
        <v>0.76223198859020247</v>
      </c>
      <c r="L1447" s="462">
        <v>0</v>
      </c>
      <c r="M1447" s="463">
        <v>0</v>
      </c>
      <c r="N1447" s="437">
        <v>6.399991839952485E-3</v>
      </c>
      <c r="O1447" s="456">
        <v>0</v>
      </c>
      <c r="P1447" s="457">
        <v>0</v>
      </c>
      <c r="Q1447" s="437">
        <v>1.3852951457427074E-2</v>
      </c>
      <c r="R1447" s="462">
        <v>0</v>
      </c>
      <c r="S1447" s="463">
        <v>0</v>
      </c>
      <c r="T1447" s="437">
        <v>773.20744267678094</v>
      </c>
      <c r="U1447" s="456">
        <v>0</v>
      </c>
      <c r="V1447" s="457">
        <v>0</v>
      </c>
      <c r="W1447" s="437">
        <v>6.7082410277379184E-2</v>
      </c>
      <c r="X1447" s="456">
        <v>0</v>
      </c>
      <c r="Y1447" s="457">
        <v>0</v>
      </c>
      <c r="Z1447" s="437">
        <v>2.9779741143673021E-3</v>
      </c>
      <c r="AA1447" s="456">
        <v>0</v>
      </c>
      <c r="AB1447" s="457">
        <v>0</v>
      </c>
      <c r="AC1447" s="437">
        <v>4.2856844201951813E-3</v>
      </c>
      <c r="AD1447" s="456">
        <v>0</v>
      </c>
      <c r="AE1447" s="457">
        <v>0</v>
      </c>
      <c r="AF1447" s="437">
        <v>6.1842462042401925E-4</v>
      </c>
      <c r="AG1447" s="456">
        <v>0</v>
      </c>
      <c r="AH1447" s="457">
        <v>0</v>
      </c>
      <c r="AI1447" s="437">
        <v>7.9776840951309945E-4</v>
      </c>
      <c r="AJ1447" s="456">
        <v>0</v>
      </c>
      <c r="AK1447" s="457">
        <v>0</v>
      </c>
      <c r="AL1447" s="437">
        <v>4.9474054344132832E-5</v>
      </c>
      <c r="AM1447" s="456">
        <v>0</v>
      </c>
      <c r="AN1447" s="457">
        <v>0</v>
      </c>
      <c r="AO1447" s="437">
        <v>1.3444559780151378E-2</v>
      </c>
      <c r="AP1447" s="456">
        <v>0</v>
      </c>
      <c r="AQ1447" s="457">
        <v>0</v>
      </c>
      <c r="AR1447" s="440">
        <v>4.1158594504856301E-3</v>
      </c>
      <c r="AS1447" s="462">
        <v>0</v>
      </c>
      <c r="AT1447" s="463">
        <v>0</v>
      </c>
      <c r="AU1447" s="423">
        <v>0</v>
      </c>
    </row>
    <row r="1448" spans="1:47" x14ac:dyDescent="0.2">
      <c r="A1448" s="231">
        <v>2011</v>
      </c>
      <c r="B1448" s="232">
        <v>4</v>
      </c>
      <c r="C1448" s="456">
        <v>1.6931029035640113</v>
      </c>
      <c r="D1448" s="457">
        <v>1.983424360330281</v>
      </c>
      <c r="E1448" s="437">
        <v>0.37048964947227142</v>
      </c>
      <c r="F1448" s="456">
        <v>6.6769598646832254E-2</v>
      </c>
      <c r="G1448" s="457">
        <v>6.1305860679909917E-2</v>
      </c>
      <c r="H1448" s="437">
        <v>6.3286968128375962E-2</v>
      </c>
      <c r="I1448" s="456">
        <v>7.4663166719688173E-2</v>
      </c>
      <c r="J1448" s="457">
        <v>0.10905663882572492</v>
      </c>
      <c r="K1448" s="437">
        <v>0.76775957680558393</v>
      </c>
      <c r="L1448" s="462">
        <v>6.9824764935849182E-3</v>
      </c>
      <c r="M1448" s="463">
        <v>8.2455258019127377E-3</v>
      </c>
      <c r="N1448" s="437">
        <v>6.707898050334316E-3</v>
      </c>
      <c r="O1448" s="456">
        <v>2.9209821335624748E-3</v>
      </c>
      <c r="P1448" s="457">
        <v>3.709385627734936E-3</v>
      </c>
      <c r="Q1448" s="437">
        <v>1.3863217846140512E-2</v>
      </c>
      <c r="R1448" s="462">
        <v>0</v>
      </c>
      <c r="S1448" s="463">
        <v>0</v>
      </c>
      <c r="T1448" s="437">
        <v>769.85260148885595</v>
      </c>
      <c r="U1448" s="456">
        <v>9.7003637774261513E-3</v>
      </c>
      <c r="V1448" s="457">
        <v>1.2778503977333417E-2</v>
      </c>
      <c r="W1448" s="437">
        <v>6.8207193424009771E-2</v>
      </c>
      <c r="X1448" s="456">
        <v>4.4387765622557421E-3</v>
      </c>
      <c r="Y1448" s="457">
        <v>5.6767984973135569E-3</v>
      </c>
      <c r="Z1448" s="437">
        <v>2.9993711357363191E-3</v>
      </c>
      <c r="AA1448" s="456">
        <v>1.236556221870912E-3</v>
      </c>
      <c r="AB1448" s="457">
        <v>1.1271216894934474E-3</v>
      </c>
      <c r="AC1448" s="437">
        <v>4.3575463464571255E-3</v>
      </c>
      <c r="AD1448" s="456">
        <v>8.2080391848284913E-5</v>
      </c>
      <c r="AE1448" s="457">
        <v>7.4088474172845139E-5</v>
      </c>
      <c r="AF1448" s="437">
        <v>6.2879445317478547E-4</v>
      </c>
      <c r="AG1448" s="456">
        <v>2.9452392243227779E-3</v>
      </c>
      <c r="AH1448" s="457">
        <v>2.7054875950921031E-3</v>
      </c>
      <c r="AI1448" s="437">
        <v>8.1114489139854468E-4</v>
      </c>
      <c r="AJ1448" s="456">
        <v>5.2899874309960044E-4</v>
      </c>
      <c r="AK1448" s="457">
        <v>4.6010659387762178E-4</v>
      </c>
      <c r="AL1448" s="437">
        <v>5.0303573939566564E-5</v>
      </c>
      <c r="AM1448" s="456">
        <v>7.2315470152870865E-4</v>
      </c>
      <c r="AN1448" s="457">
        <v>6.8461271889077506E-4</v>
      </c>
      <c r="AO1448" s="437">
        <v>1.3669980673495447E-2</v>
      </c>
      <c r="AP1448" s="456">
        <v>0</v>
      </c>
      <c r="AQ1448" s="457">
        <v>0</v>
      </c>
      <c r="AR1448" s="440">
        <v>4.1299192147308001E-3</v>
      </c>
      <c r="AS1448" s="462">
        <v>0</v>
      </c>
      <c r="AT1448" s="463">
        <v>0</v>
      </c>
      <c r="AU1448" s="423">
        <v>0</v>
      </c>
    </row>
    <row r="1449" spans="1:47" x14ac:dyDescent="0.2">
      <c r="A1449" s="231">
        <v>2011</v>
      </c>
      <c r="B1449" s="232">
        <v>5</v>
      </c>
      <c r="C1449" s="456">
        <v>2.9872142544175881</v>
      </c>
      <c r="D1449" s="457">
        <v>3.5547030093029242</v>
      </c>
      <c r="E1449" s="437">
        <v>0.43496156076734249</v>
      </c>
      <c r="F1449" s="456">
        <v>9.4343931357432229E-2</v>
      </c>
      <c r="G1449" s="457">
        <v>9.0690914570805206E-2</v>
      </c>
      <c r="H1449" s="437">
        <v>7.0859101446029971E-2</v>
      </c>
      <c r="I1449" s="456">
        <v>0.11676618328029889</v>
      </c>
      <c r="J1449" s="457">
        <v>0.17511733250430195</v>
      </c>
      <c r="K1449" s="437">
        <v>1.091744766971505</v>
      </c>
      <c r="L1449" s="462">
        <v>6.9914680796395951E-3</v>
      </c>
      <c r="M1449" s="463">
        <v>8.2599942778047997E-3</v>
      </c>
      <c r="N1449" s="437">
        <v>6.7104330987322264E-3</v>
      </c>
      <c r="O1449" s="456">
        <v>3.7400410258582807E-3</v>
      </c>
      <c r="P1449" s="457">
        <v>5.8725460984256957E-3</v>
      </c>
      <c r="Q1449" s="437">
        <v>1.8974243823797823E-2</v>
      </c>
      <c r="R1449" s="462">
        <v>0</v>
      </c>
      <c r="S1449" s="463">
        <v>0</v>
      </c>
      <c r="T1449" s="437">
        <v>770.14321206384693</v>
      </c>
      <c r="U1449" s="456">
        <v>8.6550669643767706E-3</v>
      </c>
      <c r="V1449" s="457">
        <v>1.1504323188126607E-2</v>
      </c>
      <c r="W1449" s="437">
        <v>7.6367996333258192E-2</v>
      </c>
      <c r="X1449" s="456">
        <v>4.5468646889690748E-3</v>
      </c>
      <c r="Y1449" s="457">
        <v>5.8318231159352543E-3</v>
      </c>
      <c r="Z1449" s="437">
        <v>3.0237721667958134E-3</v>
      </c>
      <c r="AA1449" s="456">
        <v>1.6937812745812838E-3</v>
      </c>
      <c r="AB1449" s="457">
        <v>1.5788775218468669E-3</v>
      </c>
      <c r="AC1449" s="437">
        <v>4.8789062134848701E-3</v>
      </c>
      <c r="AD1449" s="456">
        <v>1.1556003288274511E-4</v>
      </c>
      <c r="AE1449" s="457">
        <v>1.0800559145416561E-4</v>
      </c>
      <c r="AF1449" s="437">
        <v>7.0402654017706319E-4</v>
      </c>
      <c r="AG1449" s="456">
        <v>4.1724969784111623E-3</v>
      </c>
      <c r="AH1449" s="457">
        <v>4.0191276045165774E-3</v>
      </c>
      <c r="AI1449" s="437">
        <v>9.0819481575781565E-4</v>
      </c>
      <c r="AJ1449" s="456">
        <v>7.1574193680176961E-4</v>
      </c>
      <c r="AK1449" s="457">
        <v>6.3124274294785543E-4</v>
      </c>
      <c r="AL1449" s="437">
        <v>5.6322100593219058E-5</v>
      </c>
      <c r="AM1449" s="456">
        <v>1.0502694098240653E-3</v>
      </c>
      <c r="AN1449" s="457">
        <v>1.0544966969031322E-3</v>
      </c>
      <c r="AO1449" s="437">
        <v>1.5305548753016778E-2</v>
      </c>
      <c r="AP1449" s="456">
        <v>0</v>
      </c>
      <c r="AQ1449" s="457">
        <v>0</v>
      </c>
      <c r="AR1449" s="440">
        <v>6.3929794885125204E-3</v>
      </c>
      <c r="AS1449" s="462">
        <v>0</v>
      </c>
      <c r="AT1449" s="463">
        <v>0</v>
      </c>
      <c r="AU1449" s="423">
        <v>0</v>
      </c>
    </row>
    <row r="1450" spans="1:47" x14ac:dyDescent="0.2">
      <c r="A1450" s="231">
        <v>2011</v>
      </c>
      <c r="B1450" s="232">
        <v>6</v>
      </c>
      <c r="C1450" s="456">
        <v>3.012310267857043</v>
      </c>
      <c r="D1450" s="457">
        <v>3.5779125947886663</v>
      </c>
      <c r="E1450" s="437">
        <v>0.43837805335635477</v>
      </c>
      <c r="F1450" s="456">
        <v>9.6968190520806102E-2</v>
      </c>
      <c r="G1450" s="457">
        <v>9.3224594974506358E-2</v>
      </c>
      <c r="H1450" s="437">
        <v>7.2161898393413609E-2</v>
      </c>
      <c r="I1450" s="456">
        <v>0.11792280340948702</v>
      </c>
      <c r="J1450" s="457">
        <v>0.17609178455077723</v>
      </c>
      <c r="K1450" s="437">
        <v>1.098646866714394</v>
      </c>
      <c r="L1450" s="462">
        <v>6.9990584609799017E-3</v>
      </c>
      <c r="M1450" s="463">
        <v>8.2563935420609316E-3</v>
      </c>
      <c r="N1450" s="437">
        <v>6.7160070643476804E-3</v>
      </c>
      <c r="O1450" s="456">
        <v>3.7798791691927474E-3</v>
      </c>
      <c r="P1450" s="457">
        <v>5.9420955586608412E-3</v>
      </c>
      <c r="Q1450" s="437">
        <v>1.8987079320484195E-2</v>
      </c>
      <c r="R1450" s="462">
        <v>0</v>
      </c>
      <c r="S1450" s="463">
        <v>0</v>
      </c>
      <c r="T1450" s="437">
        <v>770.78282131727451</v>
      </c>
      <c r="U1450" s="456">
        <v>8.8157680497660939E-3</v>
      </c>
      <c r="V1450" s="457">
        <v>1.1734188982037519E-2</v>
      </c>
      <c r="W1450" s="437">
        <v>7.7772001058072956E-2</v>
      </c>
      <c r="X1450" s="456">
        <v>4.6631969683673192E-3</v>
      </c>
      <c r="Y1450" s="457">
        <v>6.0017538386133648E-3</v>
      </c>
      <c r="Z1450" s="437">
        <v>3.050481133664617E-3</v>
      </c>
      <c r="AA1450" s="456">
        <v>1.7594210113922287E-3</v>
      </c>
      <c r="AB1450" s="457">
        <v>1.6681342979829796E-3</v>
      </c>
      <c r="AC1450" s="437">
        <v>4.9686103733260351E-3</v>
      </c>
      <c r="AD1450" s="456">
        <v>1.189526403081998E-4</v>
      </c>
      <c r="AE1450" s="457">
        <v>1.1133327984581071E-4</v>
      </c>
      <c r="AF1450" s="437">
        <v>7.1697207250694854E-4</v>
      </c>
      <c r="AG1450" s="456">
        <v>4.285251222173784E-3</v>
      </c>
      <c r="AH1450" s="457">
        <v>4.1232110085337066E-3</v>
      </c>
      <c r="AI1450" s="437">
        <v>9.24893307872905E-4</v>
      </c>
      <c r="AJ1450" s="456">
        <v>7.3736600717397543E-4</v>
      </c>
      <c r="AK1450" s="457">
        <v>6.5115947996573513E-4</v>
      </c>
      <c r="AL1450" s="437">
        <v>5.7357731081024156E-5</v>
      </c>
      <c r="AM1450" s="456">
        <v>1.0783222296987568E-3</v>
      </c>
      <c r="AN1450" s="457">
        <v>1.0823857426892317E-3</v>
      </c>
      <c r="AO1450" s="437">
        <v>1.5586962761623011E-2</v>
      </c>
      <c r="AP1450" s="456">
        <v>0</v>
      </c>
      <c r="AQ1450" s="457">
        <v>0</v>
      </c>
      <c r="AR1450" s="440">
        <v>6.42106536055502E-3</v>
      </c>
      <c r="AS1450" s="462">
        <v>0</v>
      </c>
      <c r="AT1450" s="463">
        <v>0</v>
      </c>
      <c r="AU1450" s="423">
        <v>0</v>
      </c>
    </row>
    <row r="1451" spans="1:47" x14ac:dyDescent="0.2">
      <c r="A1451" s="231">
        <v>2011</v>
      </c>
      <c r="B1451" s="232">
        <v>7</v>
      </c>
      <c r="C1451" s="456">
        <v>3.5350102015931015</v>
      </c>
      <c r="D1451" s="457">
        <v>4.1858734094209167</v>
      </c>
      <c r="E1451" s="437">
        <v>0.44210990190015265</v>
      </c>
      <c r="F1451" s="456">
        <v>0.11028108704639158</v>
      </c>
      <c r="G1451" s="457">
        <v>0.1054465390637092</v>
      </c>
      <c r="H1451" s="437">
        <v>7.358536647583816E-2</v>
      </c>
      <c r="I1451" s="456">
        <v>0.10995791867751575</v>
      </c>
      <c r="J1451" s="457">
        <v>0.15417075752900256</v>
      </c>
      <c r="K1451" s="437">
        <v>1.1061863514005754</v>
      </c>
      <c r="L1451" s="462">
        <v>2.5506135805807286E-3</v>
      </c>
      <c r="M1451" s="463">
        <v>3.0200196968398715E-3</v>
      </c>
      <c r="N1451" s="437">
        <v>6.7220667918683223E-3</v>
      </c>
      <c r="O1451" s="456">
        <v>4.4246147941442585E-3</v>
      </c>
      <c r="P1451" s="457">
        <v>6.6481325526970515E-3</v>
      </c>
      <c r="Q1451" s="437">
        <v>1.9001071064696156E-2</v>
      </c>
      <c r="R1451" s="462">
        <v>0</v>
      </c>
      <c r="S1451" s="463">
        <v>0</v>
      </c>
      <c r="T1451" s="437">
        <v>771.48030910813679</v>
      </c>
      <c r="U1451" s="456">
        <v>8.7234322686144013E-3</v>
      </c>
      <c r="V1451" s="457">
        <v>1.1374525342756174E-2</v>
      </c>
      <c r="W1451" s="437">
        <v>7.930626171496008E-2</v>
      </c>
      <c r="X1451" s="456">
        <v>4.7878088437733205E-3</v>
      </c>
      <c r="Y1451" s="457">
        <v>6.1869591164220826E-3</v>
      </c>
      <c r="Z1451" s="437">
        <v>3.0796526505114923E-3</v>
      </c>
      <c r="AA1451" s="456">
        <v>2.0638341943436545E-3</v>
      </c>
      <c r="AB1451" s="457">
        <v>2.0271962885624732E-3</v>
      </c>
      <c r="AC1451" s="437">
        <v>5.0666214684905999E-3</v>
      </c>
      <c r="AD1451" s="456">
        <v>1.4027921011189882E-4</v>
      </c>
      <c r="AE1451" s="457">
        <v>1.3118551998440644E-4</v>
      </c>
      <c r="AF1451" s="437">
        <v>7.311147778427113E-4</v>
      </c>
      <c r="AG1451" s="456">
        <v>4.7007930520381637E-3</v>
      </c>
      <c r="AH1451" s="457">
        <v>4.4931837929620402E-3</v>
      </c>
      <c r="AI1451" s="437">
        <v>9.4313864180789681E-4</v>
      </c>
      <c r="AJ1451" s="456">
        <v>8.3851050641085964E-4</v>
      </c>
      <c r="AK1451" s="457">
        <v>7.4259756686243352E-4</v>
      </c>
      <c r="AL1451" s="437">
        <v>5.8489173084669971E-5</v>
      </c>
      <c r="AM1451" s="456">
        <v>1.2530031313055495E-3</v>
      </c>
      <c r="AN1451" s="457">
        <v>1.2462265260242383E-3</v>
      </c>
      <c r="AO1451" s="437">
        <v>1.5894425583123876E-2</v>
      </c>
      <c r="AP1451" s="456">
        <v>0</v>
      </c>
      <c r="AQ1451" s="457">
        <v>0</v>
      </c>
      <c r="AR1451" s="440">
        <v>7.1898052684395003E-3</v>
      </c>
      <c r="AS1451" s="462">
        <v>0</v>
      </c>
      <c r="AT1451" s="463">
        <v>0</v>
      </c>
      <c r="AU1451" s="423">
        <v>0</v>
      </c>
    </row>
    <row r="1452" spans="1:47" x14ac:dyDescent="0.2">
      <c r="A1452" s="231">
        <v>2011</v>
      </c>
      <c r="B1452" s="232">
        <v>8</v>
      </c>
      <c r="C1452" s="456">
        <v>3.5790293646239886</v>
      </c>
      <c r="D1452" s="457">
        <v>4.2293321157341763</v>
      </c>
      <c r="E1452" s="437">
        <v>0.44618088950277274</v>
      </c>
      <c r="F1452" s="456">
        <v>0.11399937202145355</v>
      </c>
      <c r="G1452" s="457">
        <v>0.10918551970040204</v>
      </c>
      <c r="H1452" s="437">
        <v>7.513780067941335E-2</v>
      </c>
      <c r="I1452" s="456">
        <v>0.11201852558605091</v>
      </c>
      <c r="J1452" s="457">
        <v>0.1564024145675933</v>
      </c>
      <c r="K1452" s="437">
        <v>1.1144077839510111</v>
      </c>
      <c r="L1452" s="462">
        <v>2.5559400914390937E-3</v>
      </c>
      <c r="M1452" s="463">
        <v>3.0285383340781548E-3</v>
      </c>
      <c r="N1452" s="437">
        <v>6.7286994255261069E-3</v>
      </c>
      <c r="O1452" s="456">
        <v>4.4763661444234427E-3</v>
      </c>
      <c r="P1452" s="457">
        <v>6.7330642640563258E-3</v>
      </c>
      <c r="Q1452" s="437">
        <v>1.9016329202458965E-2</v>
      </c>
      <c r="R1452" s="462">
        <v>0</v>
      </c>
      <c r="S1452" s="463">
        <v>0</v>
      </c>
      <c r="T1452" s="437">
        <v>772.23956285749841</v>
      </c>
      <c r="U1452" s="456">
        <v>8.9606344211741566E-3</v>
      </c>
      <c r="V1452" s="457">
        <v>1.1730079333659077E-2</v>
      </c>
      <c r="W1452" s="437">
        <v>8.0979265634277028E-2</v>
      </c>
      <c r="X1452" s="456">
        <v>4.9215079975550528E-3</v>
      </c>
      <c r="Y1452" s="457">
        <v>6.3889133010319784E-3</v>
      </c>
      <c r="Z1452" s="437">
        <v>3.1114772813807682E-3</v>
      </c>
      <c r="AA1452" s="456">
        <v>2.1678696402308616E-3</v>
      </c>
      <c r="AB1452" s="457">
        <v>2.192271513430686E-3</v>
      </c>
      <c r="AC1452" s="437">
        <v>5.173515460770905E-3</v>
      </c>
      <c r="AD1452" s="456">
        <v>1.4518429706500467E-4</v>
      </c>
      <c r="AE1452" s="457">
        <v>1.3616513018345209E-4</v>
      </c>
      <c r="AF1452" s="437">
        <v>7.4653862645081097E-4</v>
      </c>
      <c r="AG1452" s="456">
        <v>4.8517551533162314E-3</v>
      </c>
      <c r="AH1452" s="457">
        <v>4.6326787534329379E-3</v>
      </c>
      <c r="AI1452" s="437">
        <v>9.6303484578233141E-4</v>
      </c>
      <c r="AJ1452" s="456">
        <v>8.6739159937923311E-4</v>
      </c>
      <c r="AK1452" s="457">
        <v>7.6859939668884954E-4</v>
      </c>
      <c r="AL1452" s="437">
        <v>5.9723039257263893E-5</v>
      </c>
      <c r="AM1452" s="456">
        <v>1.2943298968036785E-3</v>
      </c>
      <c r="AN1452" s="457">
        <v>1.2907809687422885E-3</v>
      </c>
      <c r="AO1452" s="437">
        <v>1.6229751902066405E-2</v>
      </c>
      <c r="AP1452" s="456">
        <v>0</v>
      </c>
      <c r="AQ1452" s="457">
        <v>0</v>
      </c>
      <c r="AR1452" s="440">
        <v>7.2286864862633297E-3</v>
      </c>
      <c r="AS1452" s="462">
        <v>0</v>
      </c>
      <c r="AT1452" s="463">
        <v>0</v>
      </c>
      <c r="AU1452" s="423">
        <v>0</v>
      </c>
    </row>
    <row r="1453" spans="1:47" x14ac:dyDescent="0.2">
      <c r="A1453" s="231">
        <v>2011</v>
      </c>
      <c r="B1453" s="232">
        <v>9</v>
      </c>
      <c r="C1453" s="456">
        <v>3.8905922063619811</v>
      </c>
      <c r="D1453" s="457">
        <v>4.5614838772556308</v>
      </c>
      <c r="E1453" s="437">
        <v>0.44989789738243896</v>
      </c>
      <c r="F1453" s="456">
        <v>0.13705918665058014</v>
      </c>
      <c r="G1453" s="457">
        <v>0.13311106736748812</v>
      </c>
      <c r="H1453" s="437">
        <v>7.6787630564227397E-2</v>
      </c>
      <c r="I1453" s="456">
        <v>0.13921755816952383</v>
      </c>
      <c r="J1453" s="457">
        <v>0.19547301913010742</v>
      </c>
      <c r="K1453" s="437">
        <v>1.1222679600925645</v>
      </c>
      <c r="L1453" s="462">
        <v>2.5605006203721446E-3</v>
      </c>
      <c r="M1453" s="463">
        <v>3.0363398313375395E-3</v>
      </c>
      <c r="N1453" s="437">
        <v>6.733291558420295E-3</v>
      </c>
      <c r="O1453" s="456">
        <v>5.3093106863955379E-3</v>
      </c>
      <c r="P1453" s="457">
        <v>7.6332906467067221E-3</v>
      </c>
      <c r="Q1453" s="437">
        <v>1.9032765536835177E-2</v>
      </c>
      <c r="R1453" s="462">
        <v>0</v>
      </c>
      <c r="S1453" s="463">
        <v>0</v>
      </c>
      <c r="T1453" s="437">
        <v>772.76638158756498</v>
      </c>
      <c r="U1453" s="456">
        <v>9.8027292460436902E-3</v>
      </c>
      <c r="V1453" s="457">
        <v>1.2976657877408765E-2</v>
      </c>
      <c r="W1453" s="437">
        <v>8.2757353280683774E-2</v>
      </c>
      <c r="X1453" s="456">
        <v>5.0629199893440918E-3</v>
      </c>
      <c r="Y1453" s="457">
        <v>6.6056974763840344E-3</v>
      </c>
      <c r="Z1453" s="437">
        <v>3.1456386717897212E-3</v>
      </c>
      <c r="AA1453" s="456">
        <v>2.6198657347707884E-3</v>
      </c>
      <c r="AB1453" s="457">
        <v>2.7423894436598394E-3</v>
      </c>
      <c r="AC1453" s="437">
        <v>5.2871122014583249E-3</v>
      </c>
      <c r="AD1453" s="456">
        <v>1.7454380939268426E-4</v>
      </c>
      <c r="AE1453" s="457">
        <v>1.656653103361859E-4</v>
      </c>
      <c r="AF1453" s="437">
        <v>7.629314630588789E-4</v>
      </c>
      <c r="AG1453" s="456">
        <v>5.8339750759629876E-3</v>
      </c>
      <c r="AH1453" s="457">
        <v>5.6381492861608028E-3</v>
      </c>
      <c r="AI1453" s="437">
        <v>9.8418076944068486E-4</v>
      </c>
      <c r="AJ1453" s="456">
        <v>1.0301882848291462E-3</v>
      </c>
      <c r="AK1453" s="457">
        <v>9.1450347731778675E-4</v>
      </c>
      <c r="AL1453" s="437">
        <v>6.1034465217438749E-5</v>
      </c>
      <c r="AM1453" s="456">
        <v>1.5683869602323777E-3</v>
      </c>
      <c r="AN1453" s="457">
        <v>1.5954581426737271E-3</v>
      </c>
      <c r="AO1453" s="437">
        <v>1.6586123611672051E-2</v>
      </c>
      <c r="AP1453" s="456">
        <v>0</v>
      </c>
      <c r="AQ1453" s="457">
        <v>0</v>
      </c>
      <c r="AR1453" s="440">
        <v>8.1052564956339401E-3</v>
      </c>
      <c r="AS1453" s="462">
        <v>0</v>
      </c>
      <c r="AT1453" s="463">
        <v>0</v>
      </c>
      <c r="AU1453" s="423">
        <v>0</v>
      </c>
    </row>
    <row r="1454" spans="1:47" x14ac:dyDescent="0.2">
      <c r="A1454" s="231">
        <v>2011</v>
      </c>
      <c r="B1454" s="232">
        <v>10</v>
      </c>
      <c r="C1454" s="456">
        <v>3.9422550341382245</v>
      </c>
      <c r="D1454" s="457">
        <v>4.6146455889572984</v>
      </c>
      <c r="E1454" s="437">
        <v>0.45458694915640502</v>
      </c>
      <c r="F1454" s="456">
        <v>0.14184816611982015</v>
      </c>
      <c r="G1454" s="457">
        <v>0.13805242184845129</v>
      </c>
      <c r="H1454" s="437">
        <v>7.8576045442460066E-2</v>
      </c>
      <c r="I1454" s="456">
        <v>0.1419943928050787</v>
      </c>
      <c r="J1454" s="457">
        <v>0.19862683170906198</v>
      </c>
      <c r="K1454" s="437">
        <v>1.131733293059048</v>
      </c>
      <c r="L1454" s="462">
        <v>2.5664145270928016E-3</v>
      </c>
      <c r="M1454" s="463">
        <v>3.0451488361226877E-3</v>
      </c>
      <c r="N1454" s="437">
        <v>6.7409333860026276E-3</v>
      </c>
      <c r="O1454" s="456">
        <v>5.3790254849682409E-3</v>
      </c>
      <c r="P1454" s="457">
        <v>7.7496947727172978E-3</v>
      </c>
      <c r="Q1454" s="437">
        <v>1.9050384453090714E-2</v>
      </c>
      <c r="R1454" s="462">
        <v>0</v>
      </c>
      <c r="S1454" s="463">
        <v>0</v>
      </c>
      <c r="T1454" s="437">
        <v>773.64452024096204</v>
      </c>
      <c r="U1454" s="456">
        <v>1.0073171461948291E-2</v>
      </c>
      <c r="V1454" s="457">
        <v>1.3381414838129746E-2</v>
      </c>
      <c r="W1454" s="437">
        <v>8.46850129824748E-2</v>
      </c>
      <c r="X1454" s="456">
        <v>5.2131889685203148E-3</v>
      </c>
      <c r="Y1454" s="457">
        <v>6.8384467717158308E-3</v>
      </c>
      <c r="Z1454" s="437">
        <v>3.1823122326969972E-3</v>
      </c>
      <c r="AA1454" s="456">
        <v>2.7525298102862167E-3</v>
      </c>
      <c r="AB1454" s="457">
        <v>2.9415875843339938E-3</v>
      </c>
      <c r="AC1454" s="437">
        <v>5.4102659591762307E-3</v>
      </c>
      <c r="AD1454" s="456">
        <v>1.8091232229083704E-4</v>
      </c>
      <c r="AE1454" s="457">
        <v>1.7229329527500989E-4</v>
      </c>
      <c r="AF1454" s="437">
        <v>7.8070067366054136E-4</v>
      </c>
      <c r="AG1454" s="456">
        <v>6.0289820455395457E-3</v>
      </c>
      <c r="AH1454" s="457">
        <v>5.8280762514911428E-3</v>
      </c>
      <c r="AI1454" s="437">
        <v>1.007105265308913E-3</v>
      </c>
      <c r="AJ1454" s="456">
        <v>1.0673055874149591E-3</v>
      </c>
      <c r="AK1454" s="457">
        <v>9.4967834768881667E-4</v>
      </c>
      <c r="AL1454" s="437">
        <v>6.2456126793731344E-5</v>
      </c>
      <c r="AM1454" s="456">
        <v>1.6215403615123252E-3</v>
      </c>
      <c r="AN1454" s="457">
        <v>1.65319121391016E-3</v>
      </c>
      <c r="AO1454" s="437">
        <v>1.6972451847096989E-2</v>
      </c>
      <c r="AP1454" s="456">
        <v>0</v>
      </c>
      <c r="AQ1454" s="457">
        <v>0</v>
      </c>
      <c r="AR1454" s="440">
        <v>8.1577955399432193E-3</v>
      </c>
      <c r="AS1454" s="462">
        <v>0</v>
      </c>
      <c r="AT1454" s="463">
        <v>0</v>
      </c>
      <c r="AU1454" s="423">
        <v>0</v>
      </c>
    </row>
    <row r="1455" spans="1:47" x14ac:dyDescent="0.2">
      <c r="A1455" s="231">
        <v>2011</v>
      </c>
      <c r="B1455" s="232">
        <v>11</v>
      </c>
      <c r="C1455" s="456">
        <v>4.8464119774087724</v>
      </c>
      <c r="D1455" s="457">
        <v>5.6912047682770854</v>
      </c>
      <c r="E1455" s="437">
        <v>0.45964180321628983</v>
      </c>
      <c r="F1455" s="456">
        <v>0.17744034986825843</v>
      </c>
      <c r="G1455" s="457">
        <v>0.17173456558840081</v>
      </c>
      <c r="H1455" s="437">
        <v>8.0503860317797035E-2</v>
      </c>
      <c r="I1455" s="456">
        <v>0.1654757850747009</v>
      </c>
      <c r="J1455" s="457">
        <v>0.23187983544098664</v>
      </c>
      <c r="K1455" s="437">
        <v>1.1419423820064989</v>
      </c>
      <c r="L1455" s="462">
        <v>2.5728666797839778E-3</v>
      </c>
      <c r="M1455" s="463">
        <v>3.0554596824778307E-3</v>
      </c>
      <c r="N1455" s="437">
        <v>6.7491597461661031E-3</v>
      </c>
      <c r="O1455" s="456">
        <v>7.1936384442901321E-3</v>
      </c>
      <c r="P1455" s="457">
        <v>9.5674807286227747E-3</v>
      </c>
      <c r="Q1455" s="437">
        <v>1.9069337308520781E-2</v>
      </c>
      <c r="R1455" s="462">
        <v>0</v>
      </c>
      <c r="S1455" s="463">
        <v>0</v>
      </c>
      <c r="T1455" s="437">
        <v>774.5894701187483</v>
      </c>
      <c r="U1455" s="456">
        <v>9.8173385922016698E-3</v>
      </c>
      <c r="V1455" s="457">
        <v>1.306591135854126E-2</v>
      </c>
      <c r="W1455" s="437">
        <v>8.6762644334028152E-2</v>
      </c>
      <c r="X1455" s="456">
        <v>5.3726408383794992E-3</v>
      </c>
      <c r="Y1455" s="457">
        <v>7.0892281509359317E-3</v>
      </c>
      <c r="Z1455" s="437">
        <v>3.2218249593066869E-3</v>
      </c>
      <c r="AA1455" s="456">
        <v>3.4660401179929553E-3</v>
      </c>
      <c r="AB1455" s="457">
        <v>3.7560328971490984E-3</v>
      </c>
      <c r="AC1455" s="437">
        <v>5.5429873373871261E-3</v>
      </c>
      <c r="AD1455" s="456">
        <v>2.2616708333233085E-4</v>
      </c>
      <c r="AE1455" s="457">
        <v>2.1370317217388952E-4</v>
      </c>
      <c r="AF1455" s="437">
        <v>7.9985538652873852E-4</v>
      </c>
      <c r="AG1455" s="456">
        <v>7.5415684736015948E-3</v>
      </c>
      <c r="AH1455" s="457">
        <v>7.2350895503003332E-3</v>
      </c>
      <c r="AI1455" s="437">
        <v>1.0318107428635946E-3</v>
      </c>
      <c r="AJ1455" s="456">
        <v>1.3144176174142235E-3</v>
      </c>
      <c r="AK1455" s="457">
        <v>1.1492499655028625E-3</v>
      </c>
      <c r="AL1455" s="437">
        <v>6.3988367614366802E-5</v>
      </c>
      <c r="AM1455" s="456">
        <v>2.0478962195717727E-3</v>
      </c>
      <c r="AN1455" s="457">
        <v>2.0869038204949816E-3</v>
      </c>
      <c r="AO1455" s="437">
        <v>1.7388828036858778E-2</v>
      </c>
      <c r="AP1455" s="456">
        <v>0</v>
      </c>
      <c r="AQ1455" s="457">
        <v>0</v>
      </c>
      <c r="AR1455" s="440">
        <v>9.9408382728681192E-3</v>
      </c>
      <c r="AS1455" s="462">
        <v>0</v>
      </c>
      <c r="AT1455" s="463">
        <v>0</v>
      </c>
      <c r="AU1455" s="423">
        <v>0</v>
      </c>
    </row>
    <row r="1456" spans="1:47" x14ac:dyDescent="0.2">
      <c r="A1456" s="231">
        <v>2011</v>
      </c>
      <c r="B1456" s="232">
        <v>12</v>
      </c>
      <c r="C1456" s="456">
        <v>4.9116378766321054</v>
      </c>
      <c r="D1456" s="457">
        <v>5.7592172786095759</v>
      </c>
      <c r="E1456" s="437">
        <v>0.46506853467494003</v>
      </c>
      <c r="F1456" s="456">
        <v>0.18388018490775154</v>
      </c>
      <c r="G1456" s="457">
        <v>0.17846664306369744</v>
      </c>
      <c r="H1456" s="437">
        <v>8.2573533613829853E-2</v>
      </c>
      <c r="I1456" s="456">
        <v>0.16899559185485516</v>
      </c>
      <c r="J1456" s="457">
        <v>0.23593384290494526</v>
      </c>
      <c r="K1456" s="437">
        <v>1.1529051735840017</v>
      </c>
      <c r="L1456" s="462">
        <v>2.5799704873946819E-3</v>
      </c>
      <c r="M1456" s="463">
        <v>3.0675050052671308E-3</v>
      </c>
      <c r="N1456" s="437">
        <v>6.7580068066812942E-3</v>
      </c>
      <c r="O1456" s="456">
        <v>7.2978032638115562E-3</v>
      </c>
      <c r="P1456" s="457">
        <v>9.7329888788395668E-3</v>
      </c>
      <c r="Q1456" s="437">
        <v>1.9089732366918414E-2</v>
      </c>
      <c r="R1456" s="462">
        <v>0</v>
      </c>
      <c r="S1456" s="463">
        <v>0</v>
      </c>
      <c r="T1456" s="437">
        <v>775.60348939765936</v>
      </c>
      <c r="U1456" s="456">
        <v>1.0115824373602008E-2</v>
      </c>
      <c r="V1456" s="457">
        <v>1.3537420331257327E-2</v>
      </c>
      <c r="W1456" s="437">
        <v>8.8993128999850055E-2</v>
      </c>
      <c r="X1456" s="456">
        <v>5.5424779339082594E-3</v>
      </c>
      <c r="Y1456" s="457">
        <v>7.3584454123810043E-3</v>
      </c>
      <c r="Z1456" s="437">
        <v>3.2642573299351851E-3</v>
      </c>
      <c r="AA1456" s="456">
        <v>3.6756414258860086E-3</v>
      </c>
      <c r="AB1456" s="457">
        <v>4.1270526963117895E-3</v>
      </c>
      <c r="AC1456" s="437">
        <v>5.68550510501097E-3</v>
      </c>
      <c r="AD1456" s="456">
        <v>2.3481248221832675E-4</v>
      </c>
      <c r="AE1456" s="457">
        <v>2.2290895684494924E-4</v>
      </c>
      <c r="AF1456" s="437">
        <v>8.2041822705032782E-4</v>
      </c>
      <c r="AG1456" s="456">
        <v>7.7980700285055042E-3</v>
      </c>
      <c r="AH1456" s="457">
        <v>7.4751690274448323E-3</v>
      </c>
      <c r="AI1456" s="437">
        <v>1.0583409194276623E-3</v>
      </c>
      <c r="AJ1456" s="456">
        <v>1.3628121555972277E-3</v>
      </c>
      <c r="AK1456" s="457">
        <v>1.1922116460938189E-3</v>
      </c>
      <c r="AL1456" s="437">
        <v>6.563349217212181E-5</v>
      </c>
      <c r="AM1456" s="456">
        <v>2.1209565667453427E-3</v>
      </c>
      <c r="AN1456" s="457">
        <v>2.1709439503960512E-3</v>
      </c>
      <c r="AO1456" s="437">
        <v>1.7835891741447354E-2</v>
      </c>
      <c r="AP1456" s="456">
        <v>0</v>
      </c>
      <c r="AQ1456" s="457">
        <v>0</v>
      </c>
      <c r="AR1456" s="440">
        <v>1.00168976060534E-2</v>
      </c>
      <c r="AS1456" s="462">
        <v>0</v>
      </c>
      <c r="AT1456" s="463">
        <v>0</v>
      </c>
      <c r="AU1456" s="423">
        <v>0</v>
      </c>
    </row>
    <row r="1457" spans="1:47" x14ac:dyDescent="0.2">
      <c r="A1457" s="231">
        <v>2011</v>
      </c>
      <c r="B1457" s="232">
        <v>13</v>
      </c>
      <c r="C1457" s="456">
        <v>4.982389171063085</v>
      </c>
      <c r="D1457" s="457">
        <v>5.834414847843103</v>
      </c>
      <c r="E1457" s="437">
        <v>0.47086050121653411</v>
      </c>
      <c r="F1457" s="456">
        <v>0.19066383323378197</v>
      </c>
      <c r="G1457" s="457">
        <v>0.18554862616564227</v>
      </c>
      <c r="H1457" s="437">
        <v>8.4783244120830464E-2</v>
      </c>
      <c r="I1457" s="456">
        <v>0.1727127237451746</v>
      </c>
      <c r="J1457" s="457">
        <v>0.24029843283861305</v>
      </c>
      <c r="K1457" s="437">
        <v>1.1646074225242189</v>
      </c>
      <c r="L1457" s="462">
        <v>2.5864138213511911E-3</v>
      </c>
      <c r="M1457" s="463">
        <v>3.0769598528796751E-3</v>
      </c>
      <c r="N1457" s="437">
        <v>6.7674222670471313E-3</v>
      </c>
      <c r="O1457" s="456">
        <v>7.4067110016129102E-3</v>
      </c>
      <c r="P1457" s="457">
        <v>9.9056439589605728E-3</v>
      </c>
      <c r="Q1457" s="437">
        <v>1.9111442505519646E-2</v>
      </c>
      <c r="R1457" s="462">
        <v>0</v>
      </c>
      <c r="S1457" s="463">
        <v>0</v>
      </c>
      <c r="T1457" s="437">
        <v>776.68468732389329</v>
      </c>
      <c r="U1457" s="456">
        <v>1.04162776659992E-2</v>
      </c>
      <c r="V1457" s="457">
        <v>1.3992171511544887E-2</v>
      </c>
      <c r="W1457" s="437">
        <v>9.1374524042203004E-2</v>
      </c>
      <c r="X1457" s="456">
        <v>5.7224572275170454E-3</v>
      </c>
      <c r="Y1457" s="457">
        <v>7.6459305570369873E-3</v>
      </c>
      <c r="Z1457" s="437">
        <v>3.3095453203688956E-3</v>
      </c>
      <c r="AA1457" s="456">
        <v>3.8512479675636914E-3</v>
      </c>
      <c r="AB1457" s="457">
        <v>4.3976867109005438E-3</v>
      </c>
      <c r="AC1457" s="437">
        <v>5.8376326637177636E-3</v>
      </c>
      <c r="AD1457" s="456">
        <v>2.4381402859597031E-4</v>
      </c>
      <c r="AE1457" s="457">
        <v>2.3238712117763333E-4</v>
      </c>
      <c r="AF1457" s="437">
        <v>8.4237233167550735E-4</v>
      </c>
      <c r="AG1457" s="456">
        <v>8.0774677335494014E-3</v>
      </c>
      <c r="AH1457" s="457">
        <v>7.751107672180518E-3</v>
      </c>
      <c r="AI1457" s="437">
        <v>1.0866589483464978E-3</v>
      </c>
      <c r="AJ1457" s="456">
        <v>1.4165457559233759E-3</v>
      </c>
      <c r="AK1457" s="457">
        <v>1.2438073506232904E-3</v>
      </c>
      <c r="AL1457" s="437">
        <v>6.7389720543772883E-5</v>
      </c>
      <c r="AM1457" s="456">
        <v>2.1952630556288481E-3</v>
      </c>
      <c r="AN1457" s="457">
        <v>2.2523918546861598E-3</v>
      </c>
      <c r="AO1457" s="437">
        <v>1.8313174821992437E-2</v>
      </c>
      <c r="AP1457" s="456">
        <v>0</v>
      </c>
      <c r="AQ1457" s="457">
        <v>0</v>
      </c>
      <c r="AR1457" s="440">
        <v>1.0099302190240401E-2</v>
      </c>
      <c r="AS1457" s="462">
        <v>0</v>
      </c>
      <c r="AT1457" s="463">
        <v>0</v>
      </c>
      <c r="AU1457" s="423">
        <v>0</v>
      </c>
    </row>
    <row r="1458" spans="1:47" x14ac:dyDescent="0.2">
      <c r="A1458" s="231">
        <v>2011</v>
      </c>
      <c r="B1458" s="232">
        <v>14</v>
      </c>
      <c r="C1458" s="456">
        <v>5.0452337033670966</v>
      </c>
      <c r="D1458" s="457">
        <v>5.8987033336099044</v>
      </c>
      <c r="E1458" s="437">
        <v>0.47570861303188056</v>
      </c>
      <c r="F1458" s="456">
        <v>0.19782776896065668</v>
      </c>
      <c r="G1458" s="457">
        <v>0.19304912568051766</v>
      </c>
      <c r="H1458" s="437">
        <v>8.7096611866469845E-2</v>
      </c>
      <c r="I1458" s="456">
        <v>0.17652211021935432</v>
      </c>
      <c r="J1458" s="457">
        <v>0.24470656544560862</v>
      </c>
      <c r="K1458" s="437">
        <v>1.175110323220159</v>
      </c>
      <c r="L1458" s="462">
        <v>2.5912594808929794E-3</v>
      </c>
      <c r="M1458" s="463">
        <v>3.0849148002732927E-3</v>
      </c>
      <c r="N1458" s="437">
        <v>6.7723577551601789E-3</v>
      </c>
      <c r="O1458" s="456">
        <v>7.5216799496381388E-3</v>
      </c>
      <c r="P1458" s="457">
        <v>1.008877618114498E-2</v>
      </c>
      <c r="Q1458" s="437">
        <v>1.9134520403802886E-2</v>
      </c>
      <c r="R1458" s="462">
        <v>0</v>
      </c>
      <c r="S1458" s="463">
        <v>0</v>
      </c>
      <c r="T1458" s="437">
        <v>777.2513920182322</v>
      </c>
      <c r="U1458" s="456">
        <v>1.0733562991695381E-2</v>
      </c>
      <c r="V1458" s="457">
        <v>1.4476587396864908E-2</v>
      </c>
      <c r="W1458" s="437">
        <v>9.386782591355243E-2</v>
      </c>
      <c r="X1458" s="456">
        <v>5.9130233900291677E-3</v>
      </c>
      <c r="Y1458" s="457">
        <v>7.9511077285684961E-3</v>
      </c>
      <c r="Z1458" s="437">
        <v>3.3576386191179132E-3</v>
      </c>
      <c r="AA1458" s="456">
        <v>4.036929662169007E-3</v>
      </c>
      <c r="AB1458" s="457">
        <v>4.6985408806726201E-3</v>
      </c>
      <c r="AC1458" s="437">
        <v>5.9969250394944721E-3</v>
      </c>
      <c r="AD1458" s="456">
        <v>2.5330841571647318E-4</v>
      </c>
      <c r="AE1458" s="457">
        <v>2.4244117925619358E-4</v>
      </c>
      <c r="AF1458" s="437">
        <v>8.6535699712532042E-4</v>
      </c>
      <c r="AG1458" s="456">
        <v>8.3729141623715975E-3</v>
      </c>
      <c r="AH1458" s="457">
        <v>8.0411739922277761E-3</v>
      </c>
      <c r="AI1458" s="437">
        <v>1.1163112099551963E-3</v>
      </c>
      <c r="AJ1458" s="456">
        <v>1.4736153725123946E-3</v>
      </c>
      <c r="AK1458" s="457">
        <v>1.2981146357690853E-3</v>
      </c>
      <c r="AL1458" s="437">
        <v>6.9228584272136324E-5</v>
      </c>
      <c r="AM1458" s="456">
        <v>2.2734613939704904E-3</v>
      </c>
      <c r="AN1458" s="457">
        <v>2.3389880986095899E-3</v>
      </c>
      <c r="AO1458" s="437">
        <v>1.8812861309662553E-2</v>
      </c>
      <c r="AP1458" s="456">
        <v>0</v>
      </c>
      <c r="AQ1458" s="457">
        <v>0</v>
      </c>
      <c r="AR1458" s="440">
        <v>1.0187851254249199E-2</v>
      </c>
      <c r="AS1458" s="462">
        <v>0</v>
      </c>
      <c r="AT1458" s="463">
        <v>0</v>
      </c>
      <c r="AU1458" s="423">
        <v>0</v>
      </c>
    </row>
    <row r="1459" spans="1:47" x14ac:dyDescent="0.2">
      <c r="A1459" s="231">
        <v>2011</v>
      </c>
      <c r="B1459" s="232">
        <v>15</v>
      </c>
      <c r="C1459" s="456">
        <v>5.1239799699616766</v>
      </c>
      <c r="D1459" s="457">
        <v>5.9824955127539985</v>
      </c>
      <c r="E1459" s="437">
        <v>0.48226850708608499</v>
      </c>
      <c r="F1459" s="456">
        <v>0.20549781049107696</v>
      </c>
      <c r="G1459" s="457">
        <v>0.20110496747710849</v>
      </c>
      <c r="H1459" s="437">
        <v>8.95982414430396E-2</v>
      </c>
      <c r="I1459" s="456">
        <v>0.18073231878584323</v>
      </c>
      <c r="J1459" s="457">
        <v>0.24967145331180815</v>
      </c>
      <c r="K1459" s="437">
        <v>1.1883527295239162</v>
      </c>
      <c r="L1459" s="462">
        <v>2.5988683879845658E-3</v>
      </c>
      <c r="M1459" s="463">
        <v>3.0961498746277147E-3</v>
      </c>
      <c r="N1459" s="437">
        <v>6.7830630232449014E-3</v>
      </c>
      <c r="O1459" s="456">
        <v>7.6452215988108054E-3</v>
      </c>
      <c r="P1459" s="457">
        <v>1.0285539044457136E-2</v>
      </c>
      <c r="Q1459" s="437">
        <v>1.9159172606013106E-2</v>
      </c>
      <c r="R1459" s="462">
        <v>0</v>
      </c>
      <c r="S1459" s="463">
        <v>0</v>
      </c>
      <c r="T1459" s="437">
        <v>778.47971955359856</v>
      </c>
      <c r="U1459" s="456">
        <v>1.1075629190568266E-2</v>
      </c>
      <c r="V1459" s="457">
        <v>1.4999947951818851E-2</v>
      </c>
      <c r="W1459" s="437">
        <v>9.656401036234924E-2</v>
      </c>
      <c r="X1459" s="456">
        <v>6.1159800333601489E-3</v>
      </c>
      <c r="Y1459" s="457">
        <v>8.2765939431621496E-3</v>
      </c>
      <c r="Z1459" s="437">
        <v>3.4089358990465608E-3</v>
      </c>
      <c r="AA1459" s="456">
        <v>4.2540271875715152E-3</v>
      </c>
      <c r="AB1459" s="457">
        <v>5.0421344130537893E-3</v>
      </c>
      <c r="AC1459" s="437">
        <v>6.1691724964845806E-3</v>
      </c>
      <c r="AD1459" s="456">
        <v>2.6355331344542248E-4</v>
      </c>
      <c r="AE1459" s="457">
        <v>2.533096148340506E-4</v>
      </c>
      <c r="AF1459" s="437">
        <v>8.9021251912856981E-4</v>
      </c>
      <c r="AG1459" s="456">
        <v>8.6846165643224612E-3</v>
      </c>
      <c r="AH1459" s="457">
        <v>8.347980834041667E-3</v>
      </c>
      <c r="AI1459" s="437">
        <v>1.1483733653114081E-3</v>
      </c>
      <c r="AJ1459" s="456">
        <v>1.5330096181943916E-3</v>
      </c>
      <c r="AK1459" s="457">
        <v>1.3545760351735181E-3</v>
      </c>
      <c r="AL1459" s="437">
        <v>7.1216953066701382E-5</v>
      </c>
      <c r="AM1459" s="456">
        <v>2.3586481904979534E-3</v>
      </c>
      <c r="AN1459" s="457">
        <v>2.4337281394704981E-3</v>
      </c>
      <c r="AO1459" s="437">
        <v>1.9353231362226619E-2</v>
      </c>
      <c r="AP1459" s="456">
        <v>0</v>
      </c>
      <c r="AQ1459" s="457">
        <v>0</v>
      </c>
      <c r="AR1459" s="440">
        <v>1.02827411800668E-2</v>
      </c>
      <c r="AS1459" s="462">
        <v>0</v>
      </c>
      <c r="AT1459" s="463">
        <v>0</v>
      </c>
      <c r="AU1459" s="423">
        <v>0</v>
      </c>
    </row>
    <row r="1460" spans="1:47" x14ac:dyDescent="0.2">
      <c r="A1460" s="231">
        <v>2011</v>
      </c>
      <c r="B1460" s="232">
        <v>16</v>
      </c>
      <c r="C1460" s="456">
        <v>5.74318575724618</v>
      </c>
      <c r="D1460" s="457">
        <v>7.1185949141398295</v>
      </c>
      <c r="E1460" s="437">
        <v>0.48920430833950823</v>
      </c>
      <c r="F1460" s="456">
        <v>0.22895322470790416</v>
      </c>
      <c r="G1460" s="457">
        <v>0.23121293503192922</v>
      </c>
      <c r="H1460" s="437">
        <v>9.2243779810759249E-2</v>
      </c>
      <c r="I1460" s="456">
        <v>0.20711947955956431</v>
      </c>
      <c r="J1460" s="457">
        <v>0.2863084564985387</v>
      </c>
      <c r="K1460" s="437">
        <v>1.2023613257536248</v>
      </c>
      <c r="L1460" s="462">
        <v>2.6071559281401271E-3</v>
      </c>
      <c r="M1460" s="463">
        <v>3.1079602962251966E-3</v>
      </c>
      <c r="N1460" s="437">
        <v>6.7943568652918005E-3</v>
      </c>
      <c r="O1460" s="456">
        <v>1.1552470709673537E-2</v>
      </c>
      <c r="P1460" s="457">
        <v>1.3856757397576388E-2</v>
      </c>
      <c r="Q1460" s="437">
        <v>1.9185210951638491E-2</v>
      </c>
      <c r="R1460" s="462">
        <v>0</v>
      </c>
      <c r="S1460" s="463">
        <v>0</v>
      </c>
      <c r="T1460" s="437">
        <v>779.7747637579663</v>
      </c>
      <c r="U1460" s="456">
        <v>1.1465022055130576E-2</v>
      </c>
      <c r="V1460" s="457">
        <v>1.5812130342760227E-2</v>
      </c>
      <c r="W1460" s="437">
        <v>9.9415165243139494E-2</v>
      </c>
      <c r="X1460" s="456">
        <v>6.3312963733267924E-3</v>
      </c>
      <c r="Y1460" s="457">
        <v>8.6207487674002381E-3</v>
      </c>
      <c r="Z1460" s="437">
        <v>3.4631630321691818E-3</v>
      </c>
      <c r="AA1460" s="456">
        <v>4.783654245165349E-3</v>
      </c>
      <c r="AB1460" s="457">
        <v>5.8938193188030827E-3</v>
      </c>
      <c r="AC1460" s="437">
        <v>6.3513134917159491E-3</v>
      </c>
      <c r="AD1460" s="456">
        <v>2.934915685937096E-4</v>
      </c>
      <c r="AE1460" s="457">
        <v>2.9088715998223138E-4</v>
      </c>
      <c r="AF1460" s="437">
        <v>9.1649672224739832E-4</v>
      </c>
      <c r="AG1460" s="456">
        <v>9.6677929426761868E-3</v>
      </c>
      <c r="AH1460" s="457">
        <v>9.5795763602752847E-3</v>
      </c>
      <c r="AI1460" s="437">
        <v>1.1822792396646042E-3</v>
      </c>
      <c r="AJ1460" s="456">
        <v>1.6923335350411939E-3</v>
      </c>
      <c r="AK1460" s="457">
        <v>1.5324051306392812E-3</v>
      </c>
      <c r="AL1460" s="437">
        <v>7.3319703663109748E-5</v>
      </c>
      <c r="AM1460" s="456">
        <v>2.6423734954227731E-3</v>
      </c>
      <c r="AN1460" s="457">
        <v>2.8229762496937037E-3</v>
      </c>
      <c r="AO1460" s="437">
        <v>1.9924623658981448E-2</v>
      </c>
      <c r="AP1460" s="456">
        <v>0</v>
      </c>
      <c r="AQ1460" s="457">
        <v>0</v>
      </c>
      <c r="AR1460" s="440">
        <v>1.36522204952223E-2</v>
      </c>
      <c r="AS1460" s="462">
        <v>0</v>
      </c>
      <c r="AT1460" s="463">
        <v>0</v>
      </c>
      <c r="AU1460" s="423">
        <v>0</v>
      </c>
    </row>
    <row r="1461" spans="1:47" x14ac:dyDescent="0.2">
      <c r="A1461" s="231">
        <v>2011</v>
      </c>
      <c r="B1461" s="232">
        <v>17</v>
      </c>
      <c r="C1461" s="456">
        <v>5.8318613968525108</v>
      </c>
      <c r="D1461" s="457">
        <v>7.2154546843590444</v>
      </c>
      <c r="E1461" s="437">
        <v>0.49641696230919918</v>
      </c>
      <c r="F1461" s="456">
        <v>0.23805514783608503</v>
      </c>
      <c r="G1461" s="457">
        <v>0.24081991953067602</v>
      </c>
      <c r="H1461" s="437">
        <v>9.4994937957656136E-2</v>
      </c>
      <c r="I1461" s="456">
        <v>0.21237734337185246</v>
      </c>
      <c r="J1461" s="457">
        <v>0.29246360305112273</v>
      </c>
      <c r="K1461" s="437">
        <v>1.2169332285683676</v>
      </c>
      <c r="L1461" s="462">
        <v>2.6161128817843576E-3</v>
      </c>
      <c r="M1461" s="463">
        <v>3.1203264876134883E-3</v>
      </c>
      <c r="N1461" s="437">
        <v>6.8061083455755473E-3</v>
      </c>
      <c r="O1461" s="456">
        <v>1.175915224344139E-2</v>
      </c>
      <c r="P1461" s="457">
        <v>1.4143949988506384E-2</v>
      </c>
      <c r="Q1461" s="437">
        <v>1.9212274928398342E-2</v>
      </c>
      <c r="R1461" s="462">
        <v>0</v>
      </c>
      <c r="S1461" s="463">
        <v>0</v>
      </c>
      <c r="T1461" s="437">
        <v>781.12360260936987</v>
      </c>
      <c r="U1461" s="456">
        <v>1.1841097023555475E-2</v>
      </c>
      <c r="V1461" s="457">
        <v>1.6376796785713729E-2</v>
      </c>
      <c r="W1461" s="437">
        <v>0.10238016251924144</v>
      </c>
      <c r="X1461" s="456">
        <v>6.5577942941417227E-3</v>
      </c>
      <c r="Y1461" s="457">
        <v>8.9786498441081462E-3</v>
      </c>
      <c r="Z1461" s="437">
        <v>3.5195518339613233E-3</v>
      </c>
      <c r="AA1461" s="456">
        <v>5.0645565673866164E-3</v>
      </c>
      <c r="AB1461" s="457">
        <v>6.3124754154354817E-3</v>
      </c>
      <c r="AC1461" s="437">
        <v>6.5407451366283845E-3</v>
      </c>
      <c r="AD1461" s="456">
        <v>3.0580371874792489E-4</v>
      </c>
      <c r="AE1461" s="457">
        <v>3.039796100233179E-4</v>
      </c>
      <c r="AF1461" s="437">
        <v>9.4383076195602648E-4</v>
      </c>
      <c r="AG1461" s="456">
        <v>1.003114986130472E-2</v>
      </c>
      <c r="AH1461" s="457">
        <v>9.9419852342917826E-3</v>
      </c>
      <c r="AI1461" s="437">
        <v>1.217541793076863E-3</v>
      </c>
      <c r="AJ1461" s="456">
        <v>1.7606401403447093E-3</v>
      </c>
      <c r="AK1461" s="457">
        <v>1.5983760455327073E-3</v>
      </c>
      <c r="AL1461" s="437">
        <v>7.5506429836523612E-5</v>
      </c>
      <c r="AM1461" s="456">
        <v>2.7452332594303801E-3</v>
      </c>
      <c r="AN1461" s="457">
        <v>2.9370863359960172E-3</v>
      </c>
      <c r="AO1461" s="437">
        <v>2.0518870845586522E-2</v>
      </c>
      <c r="AP1461" s="456">
        <v>0</v>
      </c>
      <c r="AQ1461" s="457">
        <v>0</v>
      </c>
      <c r="AR1461" s="440">
        <v>1.3791964696618499E-2</v>
      </c>
      <c r="AS1461" s="462">
        <v>0</v>
      </c>
      <c r="AT1461" s="463">
        <v>0</v>
      </c>
      <c r="AU1461" s="423">
        <v>0</v>
      </c>
    </row>
    <row r="1462" spans="1:47" x14ac:dyDescent="0.2">
      <c r="A1462" s="231">
        <v>2011</v>
      </c>
      <c r="B1462" s="232">
        <v>18</v>
      </c>
      <c r="C1462" s="456">
        <v>5.9205524065101303</v>
      </c>
      <c r="D1462" s="457">
        <v>7.3104489510354691</v>
      </c>
      <c r="E1462" s="437">
        <v>0.50387688453482304</v>
      </c>
      <c r="F1462" s="456">
        <v>0.24741757689729546</v>
      </c>
      <c r="G1462" s="457">
        <v>0.25056570121228483</v>
      </c>
      <c r="H1462" s="437">
        <v>9.7840181891704639E-2</v>
      </c>
      <c r="I1462" s="456">
        <v>0.21786977468017785</v>
      </c>
      <c r="J1462" s="457">
        <v>0.29880921499372154</v>
      </c>
      <c r="K1462" s="437">
        <v>1.2320041565055568</v>
      </c>
      <c r="L1462" s="462">
        <v>2.6250921069604785E-3</v>
      </c>
      <c r="M1462" s="463">
        <v>3.1323516276083895E-3</v>
      </c>
      <c r="N1462" s="437">
        <v>6.8182540090576905E-3</v>
      </c>
      <c r="O1462" s="456">
        <v>1.1974564655585591E-2</v>
      </c>
      <c r="P1462" s="457">
        <v>1.443918571742442E-2</v>
      </c>
      <c r="Q1462" s="437">
        <v>1.9240309889605078E-2</v>
      </c>
      <c r="R1462" s="462">
        <v>0</v>
      </c>
      <c r="S1462" s="463">
        <v>0</v>
      </c>
      <c r="T1462" s="437">
        <v>782.51832675934622</v>
      </c>
      <c r="U1462" s="456">
        <v>1.2224800688051329E-2</v>
      </c>
      <c r="V1462" s="457">
        <v>1.6942589765785422E-2</v>
      </c>
      <c r="W1462" s="437">
        <v>0.10544647872353746</v>
      </c>
      <c r="X1462" s="456">
        <v>6.7952367883651263E-3</v>
      </c>
      <c r="Y1462" s="457">
        <v>9.3487275170635285E-3</v>
      </c>
      <c r="Z1462" s="437">
        <v>3.5778826336190514E-3</v>
      </c>
      <c r="AA1462" s="456">
        <v>5.3415176836664755E-3</v>
      </c>
      <c r="AB1462" s="457">
        <v>6.7171482326719859E-3</v>
      </c>
      <c r="AC1462" s="437">
        <v>6.7366515058723689E-3</v>
      </c>
      <c r="AD1462" s="456">
        <v>3.1844846157696392E-4</v>
      </c>
      <c r="AE1462" s="457">
        <v>3.1724371638327528E-4</v>
      </c>
      <c r="AF1462" s="437">
        <v>9.7210028761803978E-4</v>
      </c>
      <c r="AG1462" s="456">
        <v>1.0407591245633473E-2</v>
      </c>
      <c r="AH1462" s="457">
        <v>1.0313855614137165E-2</v>
      </c>
      <c r="AI1462" s="437">
        <v>1.2540079290089313E-3</v>
      </c>
      <c r="AJ1462" s="456">
        <v>1.8320640737694365E-3</v>
      </c>
      <c r="AK1462" s="457">
        <v>1.6669424391924934E-3</v>
      </c>
      <c r="AL1462" s="437">
        <v>7.7768022590682802E-5</v>
      </c>
      <c r="AM1462" s="456">
        <v>2.8502438928197397E-3</v>
      </c>
      <c r="AN1462" s="457">
        <v>3.0513257213195854E-3</v>
      </c>
      <c r="AO1462" s="437">
        <v>2.1133444812739263E-2</v>
      </c>
      <c r="AP1462" s="456">
        <v>0</v>
      </c>
      <c r="AQ1462" s="457">
        <v>0</v>
      </c>
      <c r="AR1462" s="440">
        <v>1.39375503627113E-2</v>
      </c>
      <c r="AS1462" s="462">
        <v>0</v>
      </c>
      <c r="AT1462" s="463">
        <v>0</v>
      </c>
      <c r="AU1462" s="423">
        <v>0</v>
      </c>
    </row>
    <row r="1463" spans="1:47" x14ac:dyDescent="0.2">
      <c r="A1463" s="231">
        <v>2011</v>
      </c>
      <c r="B1463" s="232">
        <v>19</v>
      </c>
      <c r="C1463" s="456">
        <v>6.0123144515190434</v>
      </c>
      <c r="D1463" s="457">
        <v>7.4046072530905187</v>
      </c>
      <c r="E1463" s="437">
        <v>0.51078633234114534</v>
      </c>
      <c r="F1463" s="456">
        <v>0.2573330819696597</v>
      </c>
      <c r="G1463" s="457">
        <v>0.26056949634453042</v>
      </c>
      <c r="H1463" s="437">
        <v>0.10070727898985712</v>
      </c>
      <c r="I1463" s="456">
        <v>0.22352802465577173</v>
      </c>
      <c r="J1463" s="457">
        <v>0.30512392271015798</v>
      </c>
      <c r="K1463" s="437">
        <v>1.2463111318506661</v>
      </c>
      <c r="L1463" s="462">
        <v>2.6332389958445587E-3</v>
      </c>
      <c r="M1463" s="463">
        <v>3.1428714047145464E-3</v>
      </c>
      <c r="N1463" s="437">
        <v>6.8280369573028073E-3</v>
      </c>
      <c r="O1463" s="456">
        <v>1.2198590462452632E-2</v>
      </c>
      <c r="P1463" s="457">
        <v>1.4737245277044706E-2</v>
      </c>
      <c r="Q1463" s="437">
        <v>1.9268686514036407E-2</v>
      </c>
      <c r="R1463" s="462">
        <v>0</v>
      </c>
      <c r="S1463" s="463">
        <v>0</v>
      </c>
      <c r="T1463" s="437">
        <v>783.64152182245846</v>
      </c>
      <c r="U1463" s="456">
        <v>1.2629665203148243E-2</v>
      </c>
      <c r="V1463" s="457">
        <v>1.7518482802569429E-2</v>
      </c>
      <c r="W1463" s="437">
        <v>0.10853679157461261</v>
      </c>
      <c r="X1463" s="456">
        <v>7.0431201571820087E-3</v>
      </c>
      <c r="Y1463" s="457">
        <v>9.7238924072803861E-3</v>
      </c>
      <c r="Z1463" s="437">
        <v>3.636997418753036E-3</v>
      </c>
      <c r="AA1463" s="456">
        <v>5.6223943136104373E-3</v>
      </c>
      <c r="AB1463" s="457">
        <v>7.1081350330278806E-3</v>
      </c>
      <c r="AC1463" s="437">
        <v>6.9340743641249196E-3</v>
      </c>
      <c r="AD1463" s="456">
        <v>3.3178182269224876E-4</v>
      </c>
      <c r="AE1463" s="457">
        <v>3.3078654114271258E-4</v>
      </c>
      <c r="AF1463" s="437">
        <v>1.0005900625075258E-3</v>
      </c>
      <c r="AG1463" s="456">
        <v>1.0809042951605926E-2</v>
      </c>
      <c r="AH1463" s="457">
        <v>1.0700453554993236E-2</v>
      </c>
      <c r="AI1463" s="437">
        <v>1.2907599083305178E-3</v>
      </c>
      <c r="AJ1463" s="456">
        <v>1.908340975108606E-3</v>
      </c>
      <c r="AK1463" s="457">
        <v>1.7383928887973563E-3</v>
      </c>
      <c r="AL1463" s="437">
        <v>8.0047075816867461E-5</v>
      </c>
      <c r="AM1463" s="456">
        <v>2.9605180795318747E-3</v>
      </c>
      <c r="AN1463" s="457">
        <v>3.1670652978652526E-3</v>
      </c>
      <c r="AO1463" s="437">
        <v>2.1752786364083378E-2</v>
      </c>
      <c r="AP1463" s="456">
        <v>0</v>
      </c>
      <c r="AQ1463" s="457">
        <v>0</v>
      </c>
      <c r="AR1463" s="440">
        <v>1.4086013491022901E-2</v>
      </c>
      <c r="AS1463" s="462">
        <v>0</v>
      </c>
      <c r="AT1463" s="463">
        <v>0</v>
      </c>
      <c r="AU1463" s="423">
        <v>0</v>
      </c>
    </row>
    <row r="1464" spans="1:47" x14ac:dyDescent="0.2">
      <c r="A1464" s="231">
        <v>2011</v>
      </c>
      <c r="B1464" s="232">
        <v>20</v>
      </c>
      <c r="C1464" s="456">
        <v>6.1152619113006201</v>
      </c>
      <c r="D1464" s="457">
        <v>7.5083341914657487</v>
      </c>
      <c r="E1464" s="437">
        <v>0.51833208794675056</v>
      </c>
      <c r="F1464" s="456">
        <v>0.26764754426600718</v>
      </c>
      <c r="G1464" s="457">
        <v>0.27056178877523024</v>
      </c>
      <c r="H1464" s="437">
        <v>0.10358614882662243</v>
      </c>
      <c r="I1464" s="456">
        <v>0.22947604630585575</v>
      </c>
      <c r="J1464" s="457">
        <v>0.31154822556845968</v>
      </c>
      <c r="K1464" s="437">
        <v>1.2615721326777956</v>
      </c>
      <c r="L1464" s="462">
        <v>2.6425745605081858E-3</v>
      </c>
      <c r="M1464" s="463">
        <v>3.1541709622959612E-3</v>
      </c>
      <c r="N1464" s="437">
        <v>6.8403100105526903E-3</v>
      </c>
      <c r="O1464" s="456">
        <v>1.2431132868473355E-2</v>
      </c>
      <c r="P1464" s="457">
        <v>1.5034213596915298E-2</v>
      </c>
      <c r="Q1464" s="437">
        <v>1.9297025633076996E-2</v>
      </c>
      <c r="R1464" s="462">
        <v>0</v>
      </c>
      <c r="S1464" s="463">
        <v>0</v>
      </c>
      <c r="T1464" s="437">
        <v>785.04977359069255</v>
      </c>
      <c r="U1464" s="456">
        <v>1.3050404553882412E-2</v>
      </c>
      <c r="V1464" s="457">
        <v>1.8091355347998765E-2</v>
      </c>
      <c r="W1464" s="437">
        <v>0.11163923221348535</v>
      </c>
      <c r="X1464" s="456">
        <v>7.3007151448961109E-3</v>
      </c>
      <c r="Y1464" s="457">
        <v>1.0098275996257976E-2</v>
      </c>
      <c r="Z1464" s="437">
        <v>3.695992949550371E-3</v>
      </c>
      <c r="AA1464" s="456">
        <v>5.911869396530536E-3</v>
      </c>
      <c r="AB1464" s="457">
        <v>7.4890810939796694E-3</v>
      </c>
      <c r="AC1464" s="437">
        <v>7.1322924074123236E-3</v>
      </c>
      <c r="AD1464" s="456">
        <v>3.4564966386525965E-4</v>
      </c>
      <c r="AE1464" s="457">
        <v>3.4430342364511889E-4</v>
      </c>
      <c r="AF1464" s="437">
        <v>1.0291896848735917E-3</v>
      </c>
      <c r="AG1464" s="456">
        <v>1.1226990558520352E-2</v>
      </c>
      <c r="AH1464" s="457">
        <v>1.1088250330189278E-2</v>
      </c>
      <c r="AI1464" s="437">
        <v>1.3276568583969976E-3</v>
      </c>
      <c r="AJ1464" s="456">
        <v>1.9876823480365975E-3</v>
      </c>
      <c r="AK1464" s="457">
        <v>1.8100010150845756E-3</v>
      </c>
      <c r="AL1464" s="437">
        <v>8.2335232636702508E-5</v>
      </c>
      <c r="AM1464" s="456">
        <v>3.0751943128828263E-3</v>
      </c>
      <c r="AN1464" s="457">
        <v>3.282325342840702E-3</v>
      </c>
      <c r="AO1464" s="437">
        <v>2.2374572001805402E-2</v>
      </c>
      <c r="AP1464" s="456">
        <v>0</v>
      </c>
      <c r="AQ1464" s="457">
        <v>0</v>
      </c>
      <c r="AR1464" s="440">
        <v>1.42348125104616E-2</v>
      </c>
      <c r="AS1464" s="462">
        <v>0</v>
      </c>
      <c r="AT1464" s="463">
        <v>0</v>
      </c>
      <c r="AU1464" s="423">
        <v>0</v>
      </c>
    </row>
    <row r="1465" spans="1:47" x14ac:dyDescent="0.2">
      <c r="A1465" s="231">
        <v>2011</v>
      </c>
      <c r="B1465" s="232">
        <v>21</v>
      </c>
      <c r="C1465" s="456">
        <v>6.7493454613018455</v>
      </c>
      <c r="D1465" s="457">
        <v>8.5927423988002545</v>
      </c>
      <c r="E1465" s="437">
        <v>0.52567444000890329</v>
      </c>
      <c r="F1465" s="456">
        <v>0.30181431027358963</v>
      </c>
      <c r="G1465" s="457">
        <v>0.30979128165543485</v>
      </c>
      <c r="H1465" s="437">
        <v>0.10638684376572599</v>
      </c>
      <c r="I1465" s="456">
        <v>0.25298522560723291</v>
      </c>
      <c r="J1465" s="457">
        <v>0.34241182515467661</v>
      </c>
      <c r="K1465" s="437">
        <v>1.2764049426799056</v>
      </c>
      <c r="L1465" s="462">
        <v>2.6488913463559392E-3</v>
      </c>
      <c r="M1465" s="463">
        <v>3.1613182553993043E-3</v>
      </c>
      <c r="N1465" s="437">
        <v>6.852266916347308E-3</v>
      </c>
      <c r="O1465" s="456">
        <v>1.8805114679120081E-2</v>
      </c>
      <c r="P1465" s="457">
        <v>2.0218311975916226E-2</v>
      </c>
      <c r="Q1465" s="437">
        <v>1.9324554982078766E-2</v>
      </c>
      <c r="R1465" s="462">
        <v>0</v>
      </c>
      <c r="S1465" s="463">
        <v>0</v>
      </c>
      <c r="T1465" s="437">
        <v>786.42274416444081</v>
      </c>
      <c r="U1465" s="456">
        <v>1.4635572732503212E-2</v>
      </c>
      <c r="V1465" s="457">
        <v>2.0292467939698716E-2</v>
      </c>
      <c r="W1465" s="437">
        <v>0.11465779098923853</v>
      </c>
      <c r="X1465" s="456">
        <v>7.5648523213480727E-3</v>
      </c>
      <c r="Y1465" s="457">
        <v>1.0462691452900923E-2</v>
      </c>
      <c r="Z1465" s="437">
        <v>3.7534055278132614E-3</v>
      </c>
      <c r="AA1465" s="456">
        <v>6.5639013674653485E-3</v>
      </c>
      <c r="AB1465" s="457">
        <v>8.5017728241736836E-3</v>
      </c>
      <c r="AC1465" s="437">
        <v>7.3251358446560604E-3</v>
      </c>
      <c r="AD1465" s="456">
        <v>3.9111166574963427E-4</v>
      </c>
      <c r="AE1465" s="457">
        <v>3.9589219562397287E-4</v>
      </c>
      <c r="AF1465" s="437">
        <v>1.0570177917295705E-3</v>
      </c>
      <c r="AG1465" s="456">
        <v>1.2687085141117379E-2</v>
      </c>
      <c r="AH1465" s="457">
        <v>1.2716611989796926E-2</v>
      </c>
      <c r="AI1465" s="437">
        <v>1.363550322262223E-3</v>
      </c>
      <c r="AJ1465" s="456">
        <v>2.2546844045679354E-3</v>
      </c>
      <c r="AK1465" s="457">
        <v>2.0835590978560748E-3</v>
      </c>
      <c r="AL1465" s="437">
        <v>8.4561423174815182E-5</v>
      </c>
      <c r="AM1465" s="456">
        <v>3.4840187384191749E-3</v>
      </c>
      <c r="AN1465" s="457">
        <v>3.7791628233581807E-3</v>
      </c>
      <c r="AO1465" s="437">
        <v>2.2979560537877898E-2</v>
      </c>
      <c r="AP1465" s="456">
        <v>0</v>
      </c>
      <c r="AQ1465" s="457">
        <v>0</v>
      </c>
      <c r="AR1465" s="440">
        <v>1.8929294260137099E-2</v>
      </c>
      <c r="AS1465" s="462">
        <v>0</v>
      </c>
      <c r="AT1465" s="463">
        <v>0</v>
      </c>
      <c r="AU1465" s="423">
        <v>0</v>
      </c>
    </row>
    <row r="1466" spans="1:47" x14ac:dyDescent="0.2">
      <c r="A1466" s="231">
        <v>2011</v>
      </c>
      <c r="B1466" s="232">
        <v>22</v>
      </c>
      <c r="C1466" s="456">
        <v>6.8636408068577381</v>
      </c>
      <c r="D1466" s="457">
        <v>8.6974494465107597</v>
      </c>
      <c r="E1466" s="437">
        <v>0.5325721826283647</v>
      </c>
      <c r="F1466" s="456">
        <v>0.3133730247782035</v>
      </c>
      <c r="G1466" s="457">
        <v>0.3198039942296616</v>
      </c>
      <c r="H1466" s="437">
        <v>0.10901774167678234</v>
      </c>
      <c r="I1466" s="456">
        <v>0.25958089849698762</v>
      </c>
      <c r="J1466" s="457">
        <v>0.34874388088794805</v>
      </c>
      <c r="K1466" s="437">
        <v>1.2903387468421135</v>
      </c>
      <c r="L1466" s="462">
        <v>2.6583278764939111E-3</v>
      </c>
      <c r="M1466" s="463">
        <v>3.170922261104811E-3</v>
      </c>
      <c r="N1466" s="437">
        <v>6.8634914995984227E-3</v>
      </c>
      <c r="O1466" s="456">
        <v>1.9162510089318002E-2</v>
      </c>
      <c r="P1466" s="457">
        <v>2.0575291755565786E-2</v>
      </c>
      <c r="Q1466" s="437">
        <v>1.9350440691110027E-2</v>
      </c>
      <c r="R1466" s="462">
        <v>0</v>
      </c>
      <c r="S1466" s="463">
        <v>0</v>
      </c>
      <c r="T1466" s="437">
        <v>787.71189926394186</v>
      </c>
      <c r="U1466" s="456">
        <v>1.5100391378511494E-2</v>
      </c>
      <c r="V1466" s="457">
        <v>2.0838645091432871E-2</v>
      </c>
      <c r="W1466" s="437">
        <v>0.11749311937503799</v>
      </c>
      <c r="X1466" s="456">
        <v>7.8318686138196571E-3</v>
      </c>
      <c r="Y1466" s="457">
        <v>1.0804912268744317E-2</v>
      </c>
      <c r="Z1466" s="437">
        <v>3.8073354432135173E-3</v>
      </c>
      <c r="AA1466" s="456">
        <v>6.8701554539162008E-3</v>
      </c>
      <c r="AB1466" s="457">
        <v>8.8323650948248685E-3</v>
      </c>
      <c r="AC1466" s="437">
        <v>7.5062695113264936E-3</v>
      </c>
      <c r="AD1466" s="456">
        <v>4.0669036668576251E-4</v>
      </c>
      <c r="AE1466" s="457">
        <v>4.0944175243688832E-4</v>
      </c>
      <c r="AF1466" s="437">
        <v>1.0831556935783598E-3</v>
      </c>
      <c r="AG1466" s="456">
        <v>1.315877941290859E-2</v>
      </c>
      <c r="AH1466" s="457">
        <v>1.3114254723606038E-2</v>
      </c>
      <c r="AI1466" s="437">
        <v>1.3972712321790759E-3</v>
      </c>
      <c r="AJ1466" s="456">
        <v>2.3446400764400069E-3</v>
      </c>
      <c r="AK1466" s="457">
        <v>2.1578509858797726E-3</v>
      </c>
      <c r="AL1466" s="437">
        <v>8.6652513391326491E-5</v>
      </c>
      <c r="AM1466" s="456">
        <v>3.6125167612649344E-3</v>
      </c>
      <c r="AN1466" s="457">
        <v>3.8928885375808611E-3</v>
      </c>
      <c r="AO1466" s="437">
        <v>2.3547837093487602E-2</v>
      </c>
      <c r="AP1466" s="456">
        <v>0</v>
      </c>
      <c r="AQ1466" s="457">
        <v>0</v>
      </c>
      <c r="AR1466" s="440">
        <v>1.9110855519615201E-2</v>
      </c>
      <c r="AS1466" s="462">
        <v>0</v>
      </c>
      <c r="AT1466" s="463">
        <v>0</v>
      </c>
      <c r="AU1466" s="423">
        <v>0</v>
      </c>
    </row>
    <row r="1467" spans="1:47" x14ac:dyDescent="0.2">
      <c r="A1467" s="231">
        <v>2011</v>
      </c>
      <c r="B1467" s="232">
        <v>23</v>
      </c>
      <c r="C1467" s="456">
        <v>6.9778144292657149</v>
      </c>
      <c r="D1467" s="457">
        <v>8.790390127815277</v>
      </c>
      <c r="E1467" s="437">
        <v>0.53877655000898483</v>
      </c>
      <c r="F1467" s="456">
        <v>0.32499312164214794</v>
      </c>
      <c r="G1467" s="457">
        <v>0.32880322266293105</v>
      </c>
      <c r="H1467" s="437">
        <v>0.11138392535489668</v>
      </c>
      <c r="I1467" s="456">
        <v>0.26622364974041424</v>
      </c>
      <c r="J1467" s="457">
        <v>0.35448139356578395</v>
      </c>
      <c r="K1467" s="437">
        <v>1.302872598030548</v>
      </c>
      <c r="L1467" s="462">
        <v>2.6678932264680138E-3</v>
      </c>
      <c r="M1467" s="463">
        <v>3.1795424015612348E-3</v>
      </c>
      <c r="N1467" s="437">
        <v>6.8736031626235395E-3</v>
      </c>
      <c r="O1467" s="456">
        <v>1.9521956818436919E-2</v>
      </c>
      <c r="P1467" s="457">
        <v>2.0896598862856955E-2</v>
      </c>
      <c r="Q1467" s="437">
        <v>1.9373755300560472E-2</v>
      </c>
      <c r="R1467" s="462">
        <v>0</v>
      </c>
      <c r="S1467" s="463">
        <v>0</v>
      </c>
      <c r="T1467" s="437">
        <v>788.8710296495957</v>
      </c>
      <c r="U1467" s="456">
        <v>1.5565266438462023E-2</v>
      </c>
      <c r="V1467" s="457">
        <v>2.1323364799071234E-2</v>
      </c>
      <c r="W1467" s="437">
        <v>0.12004348611680143</v>
      </c>
      <c r="X1467" s="456">
        <v>8.1001069117769362E-3</v>
      </c>
      <c r="Y1467" s="457">
        <v>1.1112709629498521E-2</v>
      </c>
      <c r="Z1467" s="437">
        <v>3.8558411500449236E-3</v>
      </c>
      <c r="AA1467" s="456">
        <v>7.1835264483391635E-3</v>
      </c>
      <c r="AB1467" s="457">
        <v>9.1215762374208254E-3</v>
      </c>
      <c r="AC1467" s="437">
        <v>7.6691945602875081E-3</v>
      </c>
      <c r="AD1467" s="456">
        <v>4.2240030428683897E-4</v>
      </c>
      <c r="AE1467" s="457">
        <v>4.2165876964914291E-4</v>
      </c>
      <c r="AF1467" s="437">
        <v>1.1066658147708894E-3</v>
      </c>
      <c r="AG1467" s="456">
        <v>1.3630979579031264E-2</v>
      </c>
      <c r="AH1467" s="457">
        <v>1.3472013627577446E-2</v>
      </c>
      <c r="AI1467" s="437">
        <v>1.4276006126145554E-3</v>
      </c>
      <c r="AJ1467" s="456">
        <v>2.4343875190687776E-3</v>
      </c>
      <c r="AK1467" s="457">
        <v>2.2245473947611854E-3</v>
      </c>
      <c r="AL1467" s="437">
        <v>8.8533329854447427E-5</v>
      </c>
      <c r="AM1467" s="456">
        <v>3.7421643805923663E-3</v>
      </c>
      <c r="AN1467" s="457">
        <v>3.9950151155477495E-3</v>
      </c>
      <c r="AO1467" s="437">
        <v>2.4058899752740337E-2</v>
      </c>
      <c r="AP1467" s="456">
        <v>0</v>
      </c>
      <c r="AQ1467" s="457">
        <v>0</v>
      </c>
      <c r="AR1467" s="440">
        <v>1.9274975068055599E-2</v>
      </c>
      <c r="AS1467" s="462">
        <v>0</v>
      </c>
      <c r="AT1467" s="463">
        <v>0</v>
      </c>
      <c r="AU1467" s="423">
        <v>0</v>
      </c>
    </row>
    <row r="1468" spans="1:47" x14ac:dyDescent="0.2">
      <c r="A1468" s="231">
        <v>2011</v>
      </c>
      <c r="B1468" s="232">
        <v>24</v>
      </c>
      <c r="C1468" s="456">
        <v>7.0907124149228835</v>
      </c>
      <c r="D1468" s="457">
        <v>8.8671196865013986</v>
      </c>
      <c r="E1468" s="437">
        <v>0.54395857006714676</v>
      </c>
      <c r="F1468" s="456">
        <v>0.3364980691599585</v>
      </c>
      <c r="G1468" s="457">
        <v>0.33632745980779816</v>
      </c>
      <c r="H1468" s="437">
        <v>0.11336063455620062</v>
      </c>
      <c r="I1468" s="456">
        <v>0.2728019022244263</v>
      </c>
      <c r="J1468" s="457">
        <v>0.35930042324004385</v>
      </c>
      <c r="K1468" s="437">
        <v>1.3133439564244245</v>
      </c>
      <c r="L1468" s="462">
        <v>2.6773829754511373E-3</v>
      </c>
      <c r="M1468" s="463">
        <v>3.1868610309911459E-3</v>
      </c>
      <c r="N1468" s="437">
        <v>6.882050954745751E-3</v>
      </c>
      <c r="O1468" s="456">
        <v>1.9877672037225416E-2</v>
      </c>
      <c r="P1468" s="457">
        <v>2.1165471395578894E-2</v>
      </c>
      <c r="Q1468" s="437">
        <v>1.9393183453821482E-2</v>
      </c>
      <c r="R1468" s="462">
        <v>0</v>
      </c>
      <c r="S1468" s="463">
        <v>0</v>
      </c>
      <c r="T1468" s="437">
        <v>789.83849758690633</v>
      </c>
      <c r="U1468" s="456">
        <v>1.6025013649256219E-2</v>
      </c>
      <c r="V1468" s="457">
        <v>2.1726377040707828E-2</v>
      </c>
      <c r="W1468" s="437">
        <v>0.12217379140728823</v>
      </c>
      <c r="X1468" s="456">
        <v>8.3656461909300296E-3</v>
      </c>
      <c r="Y1468" s="457">
        <v>1.1369826888317348E-2</v>
      </c>
      <c r="Z1468" s="437">
        <v>3.8963585017835912E-3</v>
      </c>
      <c r="AA1468" s="456">
        <v>7.4975769448595029E-3</v>
      </c>
      <c r="AB1468" s="457">
        <v>9.3668978897366428E-3</v>
      </c>
      <c r="AC1468" s="437">
        <v>7.805299193886831E-3</v>
      </c>
      <c r="AD1468" s="456">
        <v>4.3797630971012649E-4</v>
      </c>
      <c r="AE1468" s="457">
        <v>4.3191722257472973E-4</v>
      </c>
      <c r="AF1468" s="437">
        <v>1.126306440162272E-3</v>
      </c>
      <c r="AG1468" s="456">
        <v>1.4097437437070202E-2</v>
      </c>
      <c r="AH1468" s="457">
        <v>1.3769599135307327E-2</v>
      </c>
      <c r="AI1468" s="437">
        <v>1.4529350048961319E-3</v>
      </c>
      <c r="AJ1468" s="456">
        <v>2.5228832661864002E-3</v>
      </c>
      <c r="AK1468" s="457">
        <v>2.2797559271515856E-3</v>
      </c>
      <c r="AL1468" s="437">
        <v>9.0104410173462961E-5</v>
      </c>
      <c r="AM1468" s="456">
        <v>3.8707756993527874E-3</v>
      </c>
      <c r="AN1468" s="457">
        <v>4.0808272084943489E-3</v>
      </c>
      <c r="AO1468" s="437">
        <v>2.4485871626040427E-2</v>
      </c>
      <c r="AP1468" s="456">
        <v>0</v>
      </c>
      <c r="AQ1468" s="457">
        <v>0</v>
      </c>
      <c r="AR1468" s="440">
        <v>1.94118320154433E-2</v>
      </c>
      <c r="AS1468" s="462">
        <v>0</v>
      </c>
      <c r="AT1468" s="463">
        <v>0</v>
      </c>
      <c r="AU1468" s="423">
        <v>0</v>
      </c>
    </row>
    <row r="1469" spans="1:47" x14ac:dyDescent="0.2">
      <c r="A1469" s="231">
        <v>2011</v>
      </c>
      <c r="B1469" s="232">
        <v>25</v>
      </c>
      <c r="C1469" s="456">
        <v>7.1977327778249895</v>
      </c>
      <c r="D1469" s="457">
        <v>8.9220019904128129</v>
      </c>
      <c r="E1469" s="437">
        <v>0.54785981555544694</v>
      </c>
      <c r="F1469" s="456">
        <v>0.3475789854348707</v>
      </c>
      <c r="G1469" s="457">
        <v>0.34195313152381507</v>
      </c>
      <c r="H1469" s="437">
        <v>0.1148484226422468</v>
      </c>
      <c r="I1469" s="456">
        <v>0.27917672247086495</v>
      </c>
      <c r="J1469" s="457">
        <v>0.36304675300236222</v>
      </c>
      <c r="K1469" s="437">
        <v>1.321221703669563</v>
      </c>
      <c r="L1469" s="462">
        <v>2.6866950240669193E-3</v>
      </c>
      <c r="M1469" s="463">
        <v>3.1920521783621258E-3</v>
      </c>
      <c r="N1469" s="437">
        <v>6.8883872570987981E-3</v>
      </c>
      <c r="O1469" s="456">
        <v>2.0221024454770864E-2</v>
      </c>
      <c r="P1469" s="457">
        <v>2.1367850678065996E-2</v>
      </c>
      <c r="Q1469" s="437">
        <v>1.9407818744794584E-2</v>
      </c>
      <c r="R1469" s="462">
        <v>0</v>
      </c>
      <c r="S1469" s="463">
        <v>0</v>
      </c>
      <c r="T1469" s="437">
        <v>790.56702257130667</v>
      </c>
      <c r="U1469" s="456">
        <v>1.6459760081869352E-2</v>
      </c>
      <c r="V1469" s="457">
        <v>2.2005891803813984E-2</v>
      </c>
      <c r="W1469" s="437">
        <v>0.12377722017378229</v>
      </c>
      <c r="X1469" s="456">
        <v>8.6211639217213514E-3</v>
      </c>
      <c r="Y1469" s="457">
        <v>1.1563356344247244E-2</v>
      </c>
      <c r="Z1469" s="437">
        <v>3.9268572423797679E-3</v>
      </c>
      <c r="AA1469" s="456">
        <v>7.8046037626849814E-3</v>
      </c>
      <c r="AB1469" s="457">
        <v>9.5015244587611514E-3</v>
      </c>
      <c r="AC1469" s="437">
        <v>7.9077481293235805E-3</v>
      </c>
      <c r="AD1469" s="456">
        <v>4.5308269894142069E-4</v>
      </c>
      <c r="AE1469" s="457">
        <v>4.3963536266193419E-4</v>
      </c>
      <c r="AF1469" s="437">
        <v>1.1410886116533102E-3</v>
      </c>
      <c r="AG1469" s="456">
        <v>1.4543592218720298E-2</v>
      </c>
      <c r="AH1469" s="457">
        <v>1.3998328912659832E-2</v>
      </c>
      <c r="AI1469" s="437">
        <v>1.4720048354038391E-3</v>
      </c>
      <c r="AJ1469" s="456">
        <v>2.6069867407702268E-3</v>
      </c>
      <c r="AK1469" s="457">
        <v>2.3224173628056824E-3</v>
      </c>
      <c r="AL1469" s="437">
        <v>9.1287067641705207E-5</v>
      </c>
      <c r="AM1469" s="456">
        <v>3.9953684279245899E-3</v>
      </c>
      <c r="AN1469" s="457">
        <v>4.14324268424285E-3</v>
      </c>
      <c r="AO1469" s="437">
        <v>2.4807256014519382E-2</v>
      </c>
      <c r="AP1469" s="456">
        <v>0</v>
      </c>
      <c r="AQ1469" s="457">
        <v>0</v>
      </c>
      <c r="AR1469" s="440">
        <v>1.9514876580013801E-2</v>
      </c>
      <c r="AS1469" s="462">
        <v>0</v>
      </c>
      <c r="AT1469" s="463">
        <v>0</v>
      </c>
      <c r="AU1469" s="423">
        <v>0</v>
      </c>
    </row>
    <row r="1470" spans="1:47" x14ac:dyDescent="0.2">
      <c r="A1470" s="231">
        <v>2011</v>
      </c>
      <c r="B1470" s="232">
        <v>26</v>
      </c>
      <c r="C1470" s="456">
        <v>7.3294300350550499</v>
      </c>
      <c r="D1470" s="457">
        <v>8.9989881780299559</v>
      </c>
      <c r="E1470" s="437">
        <v>0.55019950945509577</v>
      </c>
      <c r="F1470" s="456">
        <v>0.35948229237091284</v>
      </c>
      <c r="G1470" s="457">
        <v>0.34690445843766587</v>
      </c>
      <c r="H1470" s="437">
        <v>0.11574094390396157</v>
      </c>
      <c r="I1470" s="456">
        <v>0.28619651072421137</v>
      </c>
      <c r="J1470" s="457">
        <v>0.36680913656151926</v>
      </c>
      <c r="K1470" s="437">
        <v>1.3259510837458672</v>
      </c>
      <c r="L1470" s="462">
        <v>2.6953510959192403E-3</v>
      </c>
      <c r="M1470" s="463">
        <v>3.1948377738215163E-3</v>
      </c>
      <c r="N1470" s="437">
        <v>6.8922036885277474E-3</v>
      </c>
      <c r="O1470" s="456">
        <v>2.0540633413405403E-2</v>
      </c>
      <c r="P1470" s="457">
        <v>2.1489053227712617E-2</v>
      </c>
      <c r="Q1470" s="437">
        <v>1.9416627404584722E-2</v>
      </c>
      <c r="R1470" s="462">
        <v>0</v>
      </c>
      <c r="S1470" s="463">
        <v>0</v>
      </c>
      <c r="T1470" s="437">
        <v>791.0067795129745</v>
      </c>
      <c r="U1470" s="456">
        <v>1.6920955786959485E-2</v>
      </c>
      <c r="V1470" s="457">
        <v>2.2242761081503581E-2</v>
      </c>
      <c r="W1470" s="437">
        <v>0.12473917708170097</v>
      </c>
      <c r="X1470" s="456">
        <v>8.8590882491673476E-3</v>
      </c>
      <c r="Y1470" s="457">
        <v>1.1679357964136812E-2</v>
      </c>
      <c r="Z1470" s="437">
        <v>3.9451537657253103E-3</v>
      </c>
      <c r="AA1470" s="456">
        <v>8.120753730462664E-3</v>
      </c>
      <c r="AB1470" s="457">
        <v>9.5742103214217847E-3</v>
      </c>
      <c r="AC1470" s="437">
        <v>7.969197574378117E-3</v>
      </c>
      <c r="AD1470" s="456">
        <v>4.6912484013114045E-4</v>
      </c>
      <c r="AE1470" s="457">
        <v>4.4619047889897561E-4</v>
      </c>
      <c r="AF1470" s="437">
        <v>1.1499550892588777E-3</v>
      </c>
      <c r="AG1470" s="456">
        <v>1.5025893611787952E-2</v>
      </c>
      <c r="AH1470" s="457">
        <v>1.4207530739291329E-2</v>
      </c>
      <c r="AI1470" s="437">
        <v>1.4834435201574263E-3</v>
      </c>
      <c r="AJ1470" s="456">
        <v>2.6969132443975456E-3</v>
      </c>
      <c r="AK1470" s="457">
        <v>2.3598547992208694E-3</v>
      </c>
      <c r="AL1470" s="437">
        <v>9.1996453317953777E-5</v>
      </c>
      <c r="AM1470" s="456">
        <v>4.1264547159851131E-3</v>
      </c>
      <c r="AN1470" s="457">
        <v>4.195170357264859E-3</v>
      </c>
      <c r="AO1470" s="437">
        <v>2.5000039583980935E-2</v>
      </c>
      <c r="AP1470" s="456">
        <v>0</v>
      </c>
      <c r="AQ1470" s="457">
        <v>0</v>
      </c>
      <c r="AR1470" s="440">
        <v>1.9577087575067102E-2</v>
      </c>
      <c r="AS1470" s="462">
        <v>0</v>
      </c>
      <c r="AT1470" s="463">
        <v>0</v>
      </c>
      <c r="AU1470" s="423">
        <v>0</v>
      </c>
    </row>
    <row r="1471" spans="1:47" x14ac:dyDescent="0.2">
      <c r="A1471" s="231">
        <v>2011</v>
      </c>
      <c r="B1471" s="232">
        <v>27</v>
      </c>
      <c r="C1471" s="456">
        <v>7.4171256676364186</v>
      </c>
      <c r="D1471" s="457">
        <v>8.9981926904816572</v>
      </c>
      <c r="E1471" s="437">
        <v>0.55061203510083312</v>
      </c>
      <c r="F1471" s="456">
        <v>0.36873298395975845</v>
      </c>
      <c r="G1471" s="457">
        <v>0.34745008694579804</v>
      </c>
      <c r="H1471" s="437">
        <v>0.11589800253588384</v>
      </c>
      <c r="I1471" s="456">
        <v>0.29154858762733715</v>
      </c>
      <c r="J1471" s="457">
        <v>0.36745091009262137</v>
      </c>
      <c r="K1471" s="437">
        <v>1.3267834778828307</v>
      </c>
      <c r="L1471" s="462">
        <v>2.7032506020337587E-3</v>
      </c>
      <c r="M1471" s="463">
        <v>3.1951605894407231E-3</v>
      </c>
      <c r="N1471" s="437">
        <v>6.8928813014860098E-3</v>
      </c>
      <c r="O1471" s="456">
        <v>2.082638860183534E-2</v>
      </c>
      <c r="P1471" s="457">
        <v>2.1511738148116223E-2</v>
      </c>
      <c r="Q1471" s="437">
        <v>1.9418189425807544E-2</v>
      </c>
      <c r="R1471" s="462">
        <v>0</v>
      </c>
      <c r="S1471" s="463">
        <v>0</v>
      </c>
      <c r="T1471" s="437">
        <v>791.08253823130599</v>
      </c>
      <c r="U1471" s="456">
        <v>1.7275019689903776E-2</v>
      </c>
      <c r="V1471" s="457">
        <v>2.2230936798008125E-2</v>
      </c>
      <c r="W1471" s="437">
        <v>0.12490854758102629</v>
      </c>
      <c r="X1471" s="456">
        <v>9.071324888829585E-3</v>
      </c>
      <c r="Y1471" s="457">
        <v>1.1699751947530455E-2</v>
      </c>
      <c r="Z1471" s="437">
        <v>3.9483757679465523E-3</v>
      </c>
      <c r="AA1471" s="456">
        <v>8.3830490235078572E-3</v>
      </c>
      <c r="AB1471" s="457">
        <v>9.5146491826740166E-3</v>
      </c>
      <c r="AC1471" s="437">
        <v>7.9800138021887054E-3</v>
      </c>
      <c r="AD1471" s="456">
        <v>4.8184743527605249E-4</v>
      </c>
      <c r="AE1471" s="457">
        <v>4.4708946954499551E-4</v>
      </c>
      <c r="AF1471" s="437">
        <v>1.1515154746056409E-3</v>
      </c>
      <c r="AG1471" s="456">
        <v>1.539474007454141E-2</v>
      </c>
      <c r="AH1471" s="457">
        <v>1.4237266506788714E-2</v>
      </c>
      <c r="AI1471" s="437">
        <v>1.4854577756808428E-3</v>
      </c>
      <c r="AJ1471" s="456">
        <v>2.7658240953386242E-3</v>
      </c>
      <c r="AK1471" s="457">
        <v>2.3652821531614872E-3</v>
      </c>
      <c r="AL1471" s="437">
        <v>9.2121401577745986E-5</v>
      </c>
      <c r="AM1471" s="456">
        <v>4.2311908543260337E-3</v>
      </c>
      <c r="AN1471" s="457">
        <v>4.199208491441348E-3</v>
      </c>
      <c r="AO1471" s="437">
        <v>2.5033974721469763E-2</v>
      </c>
      <c r="AP1471" s="456">
        <v>0</v>
      </c>
      <c r="AQ1471" s="457">
        <v>0</v>
      </c>
      <c r="AR1471" s="440">
        <v>1.95889116529183E-2</v>
      </c>
      <c r="AS1471" s="462">
        <v>0</v>
      </c>
      <c r="AT1471" s="463">
        <v>0</v>
      </c>
      <c r="AU1471" s="423">
        <v>0</v>
      </c>
    </row>
    <row r="1472" spans="1:47" x14ac:dyDescent="0.2">
      <c r="A1472" s="231">
        <v>2011</v>
      </c>
      <c r="B1472" s="232">
        <v>28</v>
      </c>
      <c r="C1472" s="456">
        <v>7.4875719702509835</v>
      </c>
      <c r="D1472" s="457">
        <v>8.988209418965349</v>
      </c>
      <c r="E1472" s="437">
        <v>0.55059176211193828</v>
      </c>
      <c r="F1472" s="456">
        <v>0.3765448266600106</v>
      </c>
      <c r="G1472" s="457">
        <v>0.34741032125061105</v>
      </c>
      <c r="H1472" s="437">
        <v>0.11589029598844179</v>
      </c>
      <c r="I1472" s="456">
        <v>0.29611546902932406</v>
      </c>
      <c r="J1472" s="457">
        <v>0.36779851653759121</v>
      </c>
      <c r="K1472" s="437">
        <v>1.3267430589213143</v>
      </c>
      <c r="L1472" s="462">
        <v>2.7106567111011373E-3</v>
      </c>
      <c r="M1472" s="463">
        <v>3.1954502184002864E-3</v>
      </c>
      <c r="N1472" s="437">
        <v>6.8928656175363838E-3</v>
      </c>
      <c r="O1472" s="456">
        <v>2.1069776683137639E-2</v>
      </c>
      <c r="P1472" s="457">
        <v>2.1515518671354747E-2</v>
      </c>
      <c r="Q1472" s="437">
        <v>1.9418145652115172E-2</v>
      </c>
      <c r="R1472" s="462">
        <v>0</v>
      </c>
      <c r="S1472" s="463">
        <v>0</v>
      </c>
      <c r="T1472" s="437">
        <v>791.08009102297365</v>
      </c>
      <c r="U1472" s="456">
        <v>1.7567020998426861E-2</v>
      </c>
      <c r="V1472" s="457">
        <v>2.2180522460118018E-2</v>
      </c>
      <c r="W1472" s="437">
        <v>0.12489993690850561</v>
      </c>
      <c r="X1472" s="456">
        <v>9.2492834035650204E-3</v>
      </c>
      <c r="Y1472" s="457">
        <v>1.1699272411903716E-2</v>
      </c>
      <c r="Z1472" s="437">
        <v>3.9482191913903742E-3</v>
      </c>
      <c r="AA1472" s="456">
        <v>8.6396043381503501E-3</v>
      </c>
      <c r="AB1472" s="457">
        <v>9.444156263044165E-3</v>
      </c>
      <c r="AC1472" s="437">
        <v>7.9794802116970893E-3</v>
      </c>
      <c r="AD1472" s="456">
        <v>4.9284610237418001E-4</v>
      </c>
      <c r="AE1472" s="457">
        <v>4.4732870328212691E-4</v>
      </c>
      <c r="AF1472" s="437">
        <v>1.1514400624289406E-3</v>
      </c>
      <c r="AG1472" s="456">
        <v>1.5696625114911544E-2</v>
      </c>
      <c r="AH1472" s="457">
        <v>1.4240708519074403E-2</v>
      </c>
      <c r="AI1472" s="437">
        <v>1.4853586783094978E-3</v>
      </c>
      <c r="AJ1472" s="456">
        <v>2.8206105904929899E-3</v>
      </c>
      <c r="AK1472" s="457">
        <v>2.3649931412384455E-3</v>
      </c>
      <c r="AL1472" s="437">
        <v>9.2115206762365945E-5</v>
      </c>
      <c r="AM1472" s="456">
        <v>4.3224464406995356E-3</v>
      </c>
      <c r="AN1472" s="457">
        <v>4.1979217090341702E-3</v>
      </c>
      <c r="AO1472" s="437">
        <v>2.5032311434132943E-2</v>
      </c>
      <c r="AP1472" s="456">
        <v>0</v>
      </c>
      <c r="AQ1472" s="457">
        <v>0</v>
      </c>
      <c r="AR1472" s="440">
        <v>1.9588913668109099E-2</v>
      </c>
      <c r="AS1472" s="462">
        <v>0</v>
      </c>
      <c r="AT1472" s="463">
        <v>0</v>
      </c>
      <c r="AU1472" s="423">
        <v>0</v>
      </c>
    </row>
    <row r="1473" spans="1:47" x14ac:dyDescent="0.2">
      <c r="A1473" s="231">
        <v>2011</v>
      </c>
      <c r="B1473" s="232">
        <v>29</v>
      </c>
      <c r="C1473" s="456">
        <v>7.5352714686184585</v>
      </c>
      <c r="D1473" s="457">
        <v>8.9738983330409496</v>
      </c>
      <c r="E1473" s="437">
        <v>0.55059657907468262</v>
      </c>
      <c r="F1473" s="456">
        <v>0.38252270330120974</v>
      </c>
      <c r="G1473" s="457">
        <v>0.34751812777720437</v>
      </c>
      <c r="H1473" s="437">
        <v>0.11589252881228457</v>
      </c>
      <c r="I1473" s="456">
        <v>0.29965718106956191</v>
      </c>
      <c r="J1473" s="457">
        <v>0.36819457232726505</v>
      </c>
      <c r="K1473" s="437">
        <v>1.3267514583207287</v>
      </c>
      <c r="L1473" s="462">
        <v>2.7174827265593481E-3</v>
      </c>
      <c r="M1473" s="463">
        <v>3.1976173279505845E-3</v>
      </c>
      <c r="N1473" s="437">
        <v>6.8928451339565142E-3</v>
      </c>
      <c r="O1473" s="456">
        <v>2.1257783942100289E-2</v>
      </c>
      <c r="P1473" s="457">
        <v>2.1525293396747535E-2</v>
      </c>
      <c r="Q1473" s="437">
        <v>1.9418097921219103E-2</v>
      </c>
      <c r="R1473" s="462">
        <v>0</v>
      </c>
      <c r="S1473" s="463">
        <v>0</v>
      </c>
      <c r="T1473" s="437">
        <v>791.07866724754933</v>
      </c>
      <c r="U1473" s="456">
        <v>1.7793265901594756E-2</v>
      </c>
      <c r="V1473" s="457">
        <v>2.2161669315415741E-2</v>
      </c>
      <c r="W1473" s="437">
        <v>0.12490275494944227</v>
      </c>
      <c r="X1473" s="456">
        <v>9.3833184904450768E-3</v>
      </c>
      <c r="Y1473" s="457">
        <v>1.1699605789758533E-2</v>
      </c>
      <c r="Z1473" s="437">
        <v>3.9482608043396169E-3</v>
      </c>
      <c r="AA1473" s="456">
        <v>8.9298049129184019E-3</v>
      </c>
      <c r="AB1473" s="457">
        <v>9.514863690689844E-3</v>
      </c>
      <c r="AC1473" s="437">
        <v>7.9796280867734399E-3</v>
      </c>
      <c r="AD1473" s="456">
        <v>5.0165781732438186E-4</v>
      </c>
      <c r="AE1473" s="457">
        <v>4.4806792233470071E-4</v>
      </c>
      <c r="AF1473" s="437">
        <v>1.1514618053501636E-3</v>
      </c>
      <c r="AG1473" s="456">
        <v>1.5904210115085027E-2</v>
      </c>
      <c r="AH1473" s="457">
        <v>1.4222039642251692E-2</v>
      </c>
      <c r="AI1473" s="437">
        <v>1.4853841254832596E-3</v>
      </c>
      <c r="AJ1473" s="456">
        <v>2.8549168765767451E-3</v>
      </c>
      <c r="AK1473" s="457">
        <v>2.357473506626323E-3</v>
      </c>
      <c r="AL1473" s="437">
        <v>9.2117033193308236E-5</v>
      </c>
      <c r="AM1473" s="456">
        <v>4.3983876660463623E-3</v>
      </c>
      <c r="AN1473" s="457">
        <v>4.2062529749026904E-3</v>
      </c>
      <c r="AO1473" s="437">
        <v>2.5032782206995913E-2</v>
      </c>
      <c r="AP1473" s="456">
        <v>0</v>
      </c>
      <c r="AQ1473" s="457">
        <v>0</v>
      </c>
      <c r="AR1473" s="440">
        <v>1.9588912516130201E-2</v>
      </c>
      <c r="AS1473" s="462">
        <v>0</v>
      </c>
      <c r="AT1473" s="463">
        <v>0</v>
      </c>
      <c r="AU1473" s="423">
        <v>0</v>
      </c>
    </row>
    <row r="1474" spans="1:47" x14ac:dyDescent="0.2">
      <c r="A1474" s="231">
        <v>2011</v>
      </c>
      <c r="B1474" s="232">
        <v>30</v>
      </c>
      <c r="C1474" s="456">
        <v>7.5581717147289034</v>
      </c>
      <c r="D1474" s="457">
        <v>8.9576584837432076</v>
      </c>
      <c r="E1474" s="437">
        <v>0.55062297281098072</v>
      </c>
      <c r="F1474" s="456">
        <v>0.38627799597772261</v>
      </c>
      <c r="G1474" s="457">
        <v>0.3476700295662376</v>
      </c>
      <c r="H1474" s="437">
        <v>0.1159025179893525</v>
      </c>
      <c r="I1474" s="456">
        <v>0.30196386253012047</v>
      </c>
      <c r="J1474" s="457">
        <v>0.36866810610170919</v>
      </c>
      <c r="K1474" s="437">
        <v>1.3268057251463397</v>
      </c>
      <c r="L1474" s="462">
        <v>2.7230215352723498E-3</v>
      </c>
      <c r="M1474" s="463">
        <v>3.2001613284439842E-3</v>
      </c>
      <c r="N1474" s="437">
        <v>6.8928947941720295E-3</v>
      </c>
      <c r="O1474" s="456">
        <v>2.1378678746529486E-2</v>
      </c>
      <c r="P1474" s="457">
        <v>2.153754717749385E-2</v>
      </c>
      <c r="Q1474" s="437">
        <v>1.9418208631091134E-2</v>
      </c>
      <c r="R1474" s="462">
        <v>0</v>
      </c>
      <c r="S1474" s="463">
        <v>0</v>
      </c>
      <c r="T1474" s="437">
        <v>791.08474728421811</v>
      </c>
      <c r="U1474" s="456">
        <v>1.7927962487021644E-2</v>
      </c>
      <c r="V1474" s="457">
        <v>2.2141582273876761E-2</v>
      </c>
      <c r="W1474" s="437">
        <v>0.12491309941245181</v>
      </c>
      <c r="X1474" s="456">
        <v>9.4653983315973519E-3</v>
      </c>
      <c r="Y1474" s="457">
        <v>1.1700894634169283E-2</v>
      </c>
      <c r="Z1474" s="437">
        <v>3.9484617228835069E-3</v>
      </c>
      <c r="AA1474" s="456">
        <v>9.1930282919690728E-3</v>
      </c>
      <c r="AB1474" s="457">
        <v>9.5985587417125769E-3</v>
      </c>
      <c r="AC1474" s="437">
        <v>7.9803255875755506E-3</v>
      </c>
      <c r="AD1474" s="456">
        <v>5.0764515337434603E-4</v>
      </c>
      <c r="AE1474" s="457">
        <v>4.4896056473430688E-4</v>
      </c>
      <c r="AF1474" s="437">
        <v>1.1515616383694031E-3</v>
      </c>
      <c r="AG1474" s="456">
        <v>1.6012500908358027E-2</v>
      </c>
      <c r="AH1474" s="457">
        <v>1.4201368370150022E-2</v>
      </c>
      <c r="AI1474" s="437">
        <v>1.4855150527063672E-3</v>
      </c>
      <c r="AJ1474" s="456">
        <v>2.8690681248007221E-3</v>
      </c>
      <c r="AK1474" s="457">
        <v>2.3489274444059311E-3</v>
      </c>
      <c r="AL1474" s="437">
        <v>9.2124780947543233E-5</v>
      </c>
      <c r="AM1474" s="456">
        <v>4.4519219937774971E-3</v>
      </c>
      <c r="AN1474" s="457">
        <v>4.2162425099431826E-3</v>
      </c>
      <c r="AO1474" s="437">
        <v>2.5034974418609739E-2</v>
      </c>
      <c r="AP1474" s="456">
        <v>0</v>
      </c>
      <c r="AQ1474" s="457">
        <v>0</v>
      </c>
      <c r="AR1474" s="440">
        <v>1.9588912583477301E-2</v>
      </c>
      <c r="AS1474" s="462">
        <v>0</v>
      </c>
      <c r="AT1474" s="463">
        <v>0</v>
      </c>
      <c r="AU1474" s="423">
        <v>0</v>
      </c>
    </row>
    <row r="1475" spans="1:47" x14ac:dyDescent="0.2">
      <c r="A1475" s="231">
        <v>2011</v>
      </c>
      <c r="B1475" s="232">
        <v>31</v>
      </c>
      <c r="C1475" s="456">
        <v>7.5609366784045466</v>
      </c>
      <c r="D1475" s="457">
        <v>8.9614465942467767</v>
      </c>
      <c r="E1475" s="437">
        <v>0.55057183288286238</v>
      </c>
      <c r="F1475" s="456">
        <v>0.38613779257666836</v>
      </c>
      <c r="G1475" s="457">
        <v>0.34754708248554189</v>
      </c>
      <c r="H1475" s="437">
        <v>0.11588207327803415</v>
      </c>
      <c r="I1475" s="456">
        <v>0.30184230396183198</v>
      </c>
      <c r="J1475" s="457">
        <v>0.36851409066289825</v>
      </c>
      <c r="K1475" s="437">
        <v>1.326687517175033</v>
      </c>
      <c r="L1475" s="462">
        <v>2.7221307367674601E-3</v>
      </c>
      <c r="M1475" s="463">
        <v>3.1991640375746352E-3</v>
      </c>
      <c r="N1475" s="437">
        <v>6.8928600201250785E-3</v>
      </c>
      <c r="O1475" s="456">
        <v>2.1372705012686503E-2</v>
      </c>
      <c r="P1475" s="457">
        <v>2.1531464918764613E-2</v>
      </c>
      <c r="Q1475" s="437">
        <v>1.9418091280307071E-2</v>
      </c>
      <c r="R1475" s="462">
        <v>0</v>
      </c>
      <c r="S1475" s="463">
        <v>0</v>
      </c>
      <c r="T1475" s="437">
        <v>791.08076728047638</v>
      </c>
      <c r="U1475" s="456">
        <v>1.792437119375246E-2</v>
      </c>
      <c r="V1475" s="457">
        <v>2.2135924705299088E-2</v>
      </c>
      <c r="W1475" s="437">
        <v>0.12489152190774375</v>
      </c>
      <c r="X1475" s="456">
        <v>9.463539389143856E-3</v>
      </c>
      <c r="Y1475" s="457">
        <v>1.1698428735400748E-2</v>
      </c>
      <c r="Z1475" s="437">
        <v>3.9480633955778534E-3</v>
      </c>
      <c r="AA1475" s="456">
        <v>9.1368582689697036E-3</v>
      </c>
      <c r="AB1475" s="457">
        <v>9.5522486962378826E-3</v>
      </c>
      <c r="AC1475" s="437">
        <v>7.9789182795427169E-3</v>
      </c>
      <c r="AD1475" s="456">
        <v>5.071916633035276E-4</v>
      </c>
      <c r="AE1475" s="457">
        <v>4.4857136295703046E-4</v>
      </c>
      <c r="AF1475" s="437">
        <v>1.1513594136240779E-3</v>
      </c>
      <c r="AG1475" s="456">
        <v>1.60204022533743E-2</v>
      </c>
      <c r="AH1475" s="457">
        <v>1.4207417845647443E-2</v>
      </c>
      <c r="AI1475" s="437">
        <v>1.4852542871630749E-3</v>
      </c>
      <c r="AJ1475" s="456">
        <v>2.8725141353290341E-3</v>
      </c>
      <c r="AK1475" s="457">
        <v>2.3516775675556587E-3</v>
      </c>
      <c r="AL1475" s="437">
        <v>9.2108765700799809E-5</v>
      </c>
      <c r="AM1475" s="456">
        <v>4.4467220291035106E-3</v>
      </c>
      <c r="AN1475" s="457">
        <v>4.2112926081208993E-3</v>
      </c>
      <c r="AO1475" s="437">
        <v>2.5030559603564383E-2</v>
      </c>
      <c r="AP1475" s="456">
        <v>0</v>
      </c>
      <c r="AQ1475" s="457">
        <v>0</v>
      </c>
      <c r="AR1475" s="440">
        <v>1.9588915224112501E-2</v>
      </c>
      <c r="AS1475" s="462">
        <v>0</v>
      </c>
      <c r="AT1475" s="463">
        <v>0</v>
      </c>
      <c r="AU1475" s="423">
        <v>0</v>
      </c>
    </row>
    <row r="1476" spans="1:47" x14ac:dyDescent="0.2">
      <c r="A1476" s="231">
        <v>2011</v>
      </c>
      <c r="B1476" s="232">
        <v>32</v>
      </c>
      <c r="C1476" s="456">
        <v>7.5609366784045466</v>
      </c>
      <c r="D1476" s="457">
        <v>8.9614465942467767</v>
      </c>
      <c r="E1476" s="419">
        <v>0.55057183288286238</v>
      </c>
      <c r="F1476" s="456">
        <v>0.38613779257666836</v>
      </c>
      <c r="G1476" s="457">
        <v>0.34754708248554189</v>
      </c>
      <c r="H1476" s="419">
        <v>0.11588207327803415</v>
      </c>
      <c r="I1476" s="456">
        <v>0.30184230396183198</v>
      </c>
      <c r="J1476" s="457">
        <v>0.36851409066289825</v>
      </c>
      <c r="K1476" s="419">
        <v>1.326687517175033</v>
      </c>
      <c r="L1476" s="462">
        <v>2.7221307367674601E-3</v>
      </c>
      <c r="M1476" s="463">
        <v>3.1991640375746352E-3</v>
      </c>
      <c r="N1476" s="419">
        <v>6.8928600201250785E-3</v>
      </c>
      <c r="O1476" s="456">
        <v>2.1372705012686503E-2</v>
      </c>
      <c r="P1476" s="457">
        <v>2.1531464918764613E-2</v>
      </c>
      <c r="Q1476" s="419">
        <v>1.9418091280307071E-2</v>
      </c>
      <c r="R1476" s="462">
        <v>0</v>
      </c>
      <c r="S1476" s="463">
        <v>0</v>
      </c>
      <c r="T1476" s="419">
        <v>791.08076728047638</v>
      </c>
      <c r="U1476" s="456">
        <v>1.792437119375246E-2</v>
      </c>
      <c r="V1476" s="457">
        <v>2.2135924705299088E-2</v>
      </c>
      <c r="W1476" s="419">
        <v>0.12489152190774375</v>
      </c>
      <c r="X1476" s="456">
        <v>9.463539389143856E-3</v>
      </c>
      <c r="Y1476" s="457">
        <v>1.1698428735400748E-2</v>
      </c>
      <c r="Z1476" s="419">
        <v>3.9480633955778534E-3</v>
      </c>
      <c r="AA1476" s="456">
        <v>9.1368582689697036E-3</v>
      </c>
      <c r="AB1476" s="457">
        <v>9.5522486962378826E-3</v>
      </c>
      <c r="AC1476" s="419">
        <v>7.9789182795427169E-3</v>
      </c>
      <c r="AD1476" s="456">
        <v>5.071916633035276E-4</v>
      </c>
      <c r="AE1476" s="457">
        <v>4.4857136295703046E-4</v>
      </c>
      <c r="AF1476" s="419">
        <v>1.1513594136240779E-3</v>
      </c>
      <c r="AG1476" s="456">
        <v>1.60204022533743E-2</v>
      </c>
      <c r="AH1476" s="457">
        <v>1.4207417845647443E-2</v>
      </c>
      <c r="AI1476" s="419">
        <v>1.4852542871630749E-3</v>
      </c>
      <c r="AJ1476" s="456">
        <v>2.8725141353290341E-3</v>
      </c>
      <c r="AK1476" s="457">
        <v>2.3516775675556587E-3</v>
      </c>
      <c r="AL1476" s="419">
        <v>9.2108765700799809E-5</v>
      </c>
      <c r="AM1476" s="456">
        <v>4.4467220291035106E-3</v>
      </c>
      <c r="AN1476" s="457">
        <v>4.2112926081208993E-3</v>
      </c>
      <c r="AO1476" s="419">
        <v>2.5030559603564383E-2</v>
      </c>
      <c r="AP1476" s="456">
        <v>0</v>
      </c>
      <c r="AQ1476" s="457">
        <v>0</v>
      </c>
      <c r="AR1476" s="440">
        <v>1.9588915224112501E-2</v>
      </c>
      <c r="AS1476" s="462">
        <v>0</v>
      </c>
      <c r="AT1476" s="463">
        <v>0</v>
      </c>
      <c r="AU1476" s="426">
        <v>0</v>
      </c>
    </row>
    <row r="1477" spans="1:47" x14ac:dyDescent="0.2">
      <c r="A1477" s="231">
        <v>2011</v>
      </c>
      <c r="B1477" s="232">
        <v>33</v>
      </c>
      <c r="C1477" s="456">
        <v>7.5609366784045466</v>
      </c>
      <c r="D1477" s="457">
        <v>8.9614465942467767</v>
      </c>
      <c r="E1477" s="419">
        <v>0.55057183288286238</v>
      </c>
      <c r="F1477" s="456">
        <v>0.38613779257666836</v>
      </c>
      <c r="G1477" s="457">
        <v>0.34754708248554189</v>
      </c>
      <c r="H1477" s="419">
        <v>0.11588207327803415</v>
      </c>
      <c r="I1477" s="456">
        <v>0.30184230396183198</v>
      </c>
      <c r="J1477" s="457">
        <v>0.36851409066289825</v>
      </c>
      <c r="K1477" s="419">
        <v>1.326687517175033</v>
      </c>
      <c r="L1477" s="462">
        <v>2.7221307367674601E-3</v>
      </c>
      <c r="M1477" s="463">
        <v>3.1991640375746352E-3</v>
      </c>
      <c r="N1477" s="419">
        <v>6.8928600201250785E-3</v>
      </c>
      <c r="O1477" s="456">
        <v>2.1372705012686503E-2</v>
      </c>
      <c r="P1477" s="457">
        <v>2.1531464918764613E-2</v>
      </c>
      <c r="Q1477" s="419">
        <v>1.9418091280307071E-2</v>
      </c>
      <c r="R1477" s="462">
        <v>0</v>
      </c>
      <c r="S1477" s="463">
        <v>0</v>
      </c>
      <c r="T1477" s="419">
        <v>791.08076728047638</v>
      </c>
      <c r="U1477" s="456">
        <v>1.792437119375246E-2</v>
      </c>
      <c r="V1477" s="457">
        <v>2.2135924705299088E-2</v>
      </c>
      <c r="W1477" s="419">
        <v>0.12489152190774375</v>
      </c>
      <c r="X1477" s="456">
        <v>9.463539389143856E-3</v>
      </c>
      <c r="Y1477" s="457">
        <v>1.1698428735400748E-2</v>
      </c>
      <c r="Z1477" s="419">
        <v>3.9480633955778534E-3</v>
      </c>
      <c r="AA1477" s="456">
        <v>9.1368582689697036E-3</v>
      </c>
      <c r="AB1477" s="457">
        <v>9.5522486962378826E-3</v>
      </c>
      <c r="AC1477" s="419">
        <v>7.9789182795427169E-3</v>
      </c>
      <c r="AD1477" s="456">
        <v>5.071916633035276E-4</v>
      </c>
      <c r="AE1477" s="457">
        <v>4.4857136295703046E-4</v>
      </c>
      <c r="AF1477" s="419">
        <v>1.1513594136240779E-3</v>
      </c>
      <c r="AG1477" s="456">
        <v>1.60204022533743E-2</v>
      </c>
      <c r="AH1477" s="457">
        <v>1.4207417845647443E-2</v>
      </c>
      <c r="AI1477" s="419">
        <v>1.4852542871630749E-3</v>
      </c>
      <c r="AJ1477" s="456">
        <v>2.8725141353290341E-3</v>
      </c>
      <c r="AK1477" s="457">
        <v>2.3516775675556587E-3</v>
      </c>
      <c r="AL1477" s="419">
        <v>9.2108765700799809E-5</v>
      </c>
      <c r="AM1477" s="456">
        <v>4.4467220291035106E-3</v>
      </c>
      <c r="AN1477" s="457">
        <v>4.2112926081208993E-3</v>
      </c>
      <c r="AO1477" s="419">
        <v>2.5030559603564383E-2</v>
      </c>
      <c r="AP1477" s="456">
        <v>0</v>
      </c>
      <c r="AQ1477" s="457">
        <v>0</v>
      </c>
      <c r="AR1477" s="440">
        <v>1.9588915224112501E-2</v>
      </c>
      <c r="AS1477" s="462">
        <v>0</v>
      </c>
      <c r="AT1477" s="463">
        <v>0</v>
      </c>
      <c r="AU1477" s="426">
        <v>0</v>
      </c>
    </row>
    <row r="1478" spans="1:47" x14ac:dyDescent="0.2">
      <c r="A1478" s="231">
        <v>2011</v>
      </c>
      <c r="B1478" s="232">
        <v>34</v>
      </c>
      <c r="C1478" s="456">
        <v>7.5609366784045466</v>
      </c>
      <c r="D1478" s="457">
        <v>8.9614465942467767</v>
      </c>
      <c r="E1478" s="419">
        <v>0.55057183288286238</v>
      </c>
      <c r="F1478" s="456">
        <v>0.38613779257666836</v>
      </c>
      <c r="G1478" s="457">
        <v>0.34754708248554189</v>
      </c>
      <c r="H1478" s="419">
        <v>0.11588207327803415</v>
      </c>
      <c r="I1478" s="456">
        <v>0.30184230396183198</v>
      </c>
      <c r="J1478" s="457">
        <v>0.36851409066289825</v>
      </c>
      <c r="K1478" s="419">
        <v>1.326687517175033</v>
      </c>
      <c r="L1478" s="462">
        <v>2.7221307367674601E-3</v>
      </c>
      <c r="M1478" s="463">
        <v>3.1991640375746352E-3</v>
      </c>
      <c r="N1478" s="419">
        <v>6.8928600201250785E-3</v>
      </c>
      <c r="O1478" s="456">
        <v>2.1372705012686503E-2</v>
      </c>
      <c r="P1478" s="457">
        <v>2.1531464918764613E-2</v>
      </c>
      <c r="Q1478" s="419">
        <v>1.9418091280307071E-2</v>
      </c>
      <c r="R1478" s="462">
        <v>0</v>
      </c>
      <c r="S1478" s="463">
        <v>0</v>
      </c>
      <c r="T1478" s="419">
        <v>791.08076728047638</v>
      </c>
      <c r="U1478" s="456">
        <v>1.792437119375246E-2</v>
      </c>
      <c r="V1478" s="457">
        <v>2.2135924705299088E-2</v>
      </c>
      <c r="W1478" s="419">
        <v>0.12489152190774375</v>
      </c>
      <c r="X1478" s="456">
        <v>9.463539389143856E-3</v>
      </c>
      <c r="Y1478" s="457">
        <v>1.1698428735400748E-2</v>
      </c>
      <c r="Z1478" s="419">
        <v>3.9480633955778534E-3</v>
      </c>
      <c r="AA1478" s="456">
        <v>9.1368582689697036E-3</v>
      </c>
      <c r="AB1478" s="457">
        <v>9.5522486962378826E-3</v>
      </c>
      <c r="AC1478" s="419">
        <v>7.9789182795427169E-3</v>
      </c>
      <c r="AD1478" s="456">
        <v>5.071916633035276E-4</v>
      </c>
      <c r="AE1478" s="457">
        <v>4.4857136295703046E-4</v>
      </c>
      <c r="AF1478" s="419">
        <v>1.1513594136240779E-3</v>
      </c>
      <c r="AG1478" s="456">
        <v>1.60204022533743E-2</v>
      </c>
      <c r="AH1478" s="457">
        <v>1.4207417845647443E-2</v>
      </c>
      <c r="AI1478" s="419">
        <v>1.4852542871630749E-3</v>
      </c>
      <c r="AJ1478" s="456">
        <v>2.8725141353290341E-3</v>
      </c>
      <c r="AK1478" s="457">
        <v>2.3516775675556587E-3</v>
      </c>
      <c r="AL1478" s="419">
        <v>9.2108765700799809E-5</v>
      </c>
      <c r="AM1478" s="456">
        <v>4.4467220291035106E-3</v>
      </c>
      <c r="AN1478" s="457">
        <v>4.2112926081208993E-3</v>
      </c>
      <c r="AO1478" s="419">
        <v>2.5030559603564383E-2</v>
      </c>
      <c r="AP1478" s="456">
        <v>0</v>
      </c>
      <c r="AQ1478" s="457">
        <v>0</v>
      </c>
      <c r="AR1478" s="440">
        <v>1.9588915224112501E-2</v>
      </c>
      <c r="AS1478" s="462">
        <v>0</v>
      </c>
      <c r="AT1478" s="463">
        <v>0</v>
      </c>
      <c r="AU1478" s="426">
        <v>0</v>
      </c>
    </row>
    <row r="1479" spans="1:47" x14ac:dyDescent="0.2">
      <c r="A1479" s="231">
        <v>2011</v>
      </c>
      <c r="B1479" s="232">
        <v>35</v>
      </c>
      <c r="C1479" s="456">
        <v>7.5609366784045466</v>
      </c>
      <c r="D1479" s="457">
        <v>8.9614465942467767</v>
      </c>
      <c r="E1479" s="419">
        <v>0.55057183288286238</v>
      </c>
      <c r="F1479" s="456">
        <v>0.38613779257666836</v>
      </c>
      <c r="G1479" s="457">
        <v>0.34754708248554189</v>
      </c>
      <c r="H1479" s="419">
        <v>0.11588207327803415</v>
      </c>
      <c r="I1479" s="456">
        <v>0.30184230396183198</v>
      </c>
      <c r="J1479" s="457">
        <v>0.36851409066289825</v>
      </c>
      <c r="K1479" s="419">
        <v>1.326687517175033</v>
      </c>
      <c r="L1479" s="462">
        <v>2.7221307367674601E-3</v>
      </c>
      <c r="M1479" s="463">
        <v>3.1991640375746352E-3</v>
      </c>
      <c r="N1479" s="419">
        <v>6.8928600201250785E-3</v>
      </c>
      <c r="O1479" s="456">
        <v>2.1372705012686503E-2</v>
      </c>
      <c r="P1479" s="457">
        <v>2.1531464918764613E-2</v>
      </c>
      <c r="Q1479" s="419">
        <v>1.9418091280307071E-2</v>
      </c>
      <c r="R1479" s="462">
        <v>0</v>
      </c>
      <c r="S1479" s="463">
        <v>0</v>
      </c>
      <c r="T1479" s="419">
        <v>791.08076728047638</v>
      </c>
      <c r="U1479" s="456">
        <v>1.792437119375246E-2</v>
      </c>
      <c r="V1479" s="457">
        <v>2.2135924705299088E-2</v>
      </c>
      <c r="W1479" s="419">
        <v>0.12489152190774375</v>
      </c>
      <c r="X1479" s="456">
        <v>9.463539389143856E-3</v>
      </c>
      <c r="Y1479" s="457">
        <v>1.1698428735400748E-2</v>
      </c>
      <c r="Z1479" s="419">
        <v>3.9480633955778534E-3</v>
      </c>
      <c r="AA1479" s="456">
        <v>9.1368582689697036E-3</v>
      </c>
      <c r="AB1479" s="457">
        <v>9.5522486962378826E-3</v>
      </c>
      <c r="AC1479" s="419">
        <v>7.9789182795427169E-3</v>
      </c>
      <c r="AD1479" s="456">
        <v>5.071916633035276E-4</v>
      </c>
      <c r="AE1479" s="457">
        <v>4.4857136295703046E-4</v>
      </c>
      <c r="AF1479" s="419">
        <v>1.1513594136240779E-3</v>
      </c>
      <c r="AG1479" s="456">
        <v>1.60204022533743E-2</v>
      </c>
      <c r="AH1479" s="457">
        <v>1.4207417845647443E-2</v>
      </c>
      <c r="AI1479" s="419">
        <v>1.4852542871630749E-3</v>
      </c>
      <c r="AJ1479" s="456">
        <v>2.8725141353290341E-3</v>
      </c>
      <c r="AK1479" s="457">
        <v>2.3516775675556587E-3</v>
      </c>
      <c r="AL1479" s="419">
        <v>9.2108765700799809E-5</v>
      </c>
      <c r="AM1479" s="456">
        <v>4.4467220291035106E-3</v>
      </c>
      <c r="AN1479" s="457">
        <v>4.2112926081208993E-3</v>
      </c>
      <c r="AO1479" s="419">
        <v>2.5030559603564383E-2</v>
      </c>
      <c r="AP1479" s="456">
        <v>0</v>
      </c>
      <c r="AQ1479" s="457">
        <v>0</v>
      </c>
      <c r="AR1479" s="440">
        <v>1.9588915224112501E-2</v>
      </c>
      <c r="AS1479" s="462">
        <v>0</v>
      </c>
      <c r="AT1479" s="463">
        <v>0</v>
      </c>
      <c r="AU1479" s="426">
        <v>0</v>
      </c>
    </row>
    <row r="1480" spans="1:47" x14ac:dyDescent="0.2">
      <c r="A1480" s="231">
        <v>2011</v>
      </c>
      <c r="B1480" s="232">
        <v>36</v>
      </c>
      <c r="C1480" s="456">
        <v>7.5609366784045466</v>
      </c>
      <c r="D1480" s="457">
        <v>8.9614465942467767</v>
      </c>
      <c r="E1480" s="419">
        <v>0.55057183288286238</v>
      </c>
      <c r="F1480" s="456">
        <v>0.38613779257666836</v>
      </c>
      <c r="G1480" s="457">
        <v>0.34754708248554189</v>
      </c>
      <c r="H1480" s="419">
        <v>0.11588207327803415</v>
      </c>
      <c r="I1480" s="456">
        <v>0.30184230396183198</v>
      </c>
      <c r="J1480" s="457">
        <v>0.36851409066289825</v>
      </c>
      <c r="K1480" s="419">
        <v>1.326687517175033</v>
      </c>
      <c r="L1480" s="462">
        <v>2.7221307367674601E-3</v>
      </c>
      <c r="M1480" s="463">
        <v>3.1991640375746352E-3</v>
      </c>
      <c r="N1480" s="419">
        <v>6.8928600201250785E-3</v>
      </c>
      <c r="O1480" s="456">
        <v>2.1372705012686503E-2</v>
      </c>
      <c r="P1480" s="457">
        <v>2.1531464918764613E-2</v>
      </c>
      <c r="Q1480" s="419">
        <v>1.9418091280307071E-2</v>
      </c>
      <c r="R1480" s="462">
        <v>0</v>
      </c>
      <c r="S1480" s="463">
        <v>0</v>
      </c>
      <c r="T1480" s="419">
        <v>791.08076728047638</v>
      </c>
      <c r="U1480" s="456">
        <v>1.792437119375246E-2</v>
      </c>
      <c r="V1480" s="457">
        <v>2.2135924705299088E-2</v>
      </c>
      <c r="W1480" s="419">
        <v>0.12489152190774375</v>
      </c>
      <c r="X1480" s="456">
        <v>9.463539389143856E-3</v>
      </c>
      <c r="Y1480" s="457">
        <v>1.1698428735400748E-2</v>
      </c>
      <c r="Z1480" s="419">
        <v>3.9480633955778534E-3</v>
      </c>
      <c r="AA1480" s="456">
        <v>9.1368582689697036E-3</v>
      </c>
      <c r="AB1480" s="457">
        <v>9.5522486962378826E-3</v>
      </c>
      <c r="AC1480" s="419">
        <v>7.9789182795427169E-3</v>
      </c>
      <c r="AD1480" s="456">
        <v>5.071916633035276E-4</v>
      </c>
      <c r="AE1480" s="457">
        <v>4.4857136295703046E-4</v>
      </c>
      <c r="AF1480" s="419">
        <v>1.1513594136240779E-3</v>
      </c>
      <c r="AG1480" s="456">
        <v>1.60204022533743E-2</v>
      </c>
      <c r="AH1480" s="457">
        <v>1.4207417845647443E-2</v>
      </c>
      <c r="AI1480" s="419">
        <v>1.4852542871630749E-3</v>
      </c>
      <c r="AJ1480" s="456">
        <v>2.8725141353290341E-3</v>
      </c>
      <c r="AK1480" s="457">
        <v>2.3516775675556587E-3</v>
      </c>
      <c r="AL1480" s="419">
        <v>9.2108765700799809E-5</v>
      </c>
      <c r="AM1480" s="456">
        <v>4.4467220291035106E-3</v>
      </c>
      <c r="AN1480" s="457">
        <v>4.2112926081208993E-3</v>
      </c>
      <c r="AO1480" s="419">
        <v>2.5030559603564383E-2</v>
      </c>
      <c r="AP1480" s="456">
        <v>0</v>
      </c>
      <c r="AQ1480" s="457">
        <v>0</v>
      </c>
      <c r="AR1480" s="440">
        <v>1.9588915224112501E-2</v>
      </c>
      <c r="AS1480" s="462">
        <v>0</v>
      </c>
      <c r="AT1480" s="463">
        <v>0</v>
      </c>
      <c r="AU1480" s="426">
        <v>0</v>
      </c>
    </row>
    <row r="1481" spans="1:47" x14ac:dyDescent="0.2">
      <c r="A1481" s="231">
        <v>2011</v>
      </c>
      <c r="B1481" s="232">
        <v>37</v>
      </c>
      <c r="C1481" s="456">
        <v>7.5609366784045466</v>
      </c>
      <c r="D1481" s="457">
        <v>8.9614465942467767</v>
      </c>
      <c r="E1481" s="419">
        <v>0.55057183288286238</v>
      </c>
      <c r="F1481" s="456">
        <v>0.38613779257666836</v>
      </c>
      <c r="G1481" s="457">
        <v>0.34754708248554189</v>
      </c>
      <c r="H1481" s="419">
        <v>0.11588207327803415</v>
      </c>
      <c r="I1481" s="456">
        <v>0.30184230396183198</v>
      </c>
      <c r="J1481" s="457">
        <v>0.36851409066289825</v>
      </c>
      <c r="K1481" s="419">
        <v>1.326687517175033</v>
      </c>
      <c r="L1481" s="462">
        <v>2.7221307367674601E-3</v>
      </c>
      <c r="M1481" s="463">
        <v>3.1991640375746352E-3</v>
      </c>
      <c r="N1481" s="419">
        <v>6.8928600201250785E-3</v>
      </c>
      <c r="O1481" s="456">
        <v>2.1372705012686503E-2</v>
      </c>
      <c r="P1481" s="457">
        <v>2.1531464918764613E-2</v>
      </c>
      <c r="Q1481" s="419">
        <v>1.9418091280307071E-2</v>
      </c>
      <c r="R1481" s="462">
        <v>0</v>
      </c>
      <c r="S1481" s="463">
        <v>0</v>
      </c>
      <c r="T1481" s="419">
        <v>791.08076728047638</v>
      </c>
      <c r="U1481" s="456">
        <v>1.792437119375246E-2</v>
      </c>
      <c r="V1481" s="457">
        <v>2.2135924705299088E-2</v>
      </c>
      <c r="W1481" s="419">
        <v>0.12489152190774375</v>
      </c>
      <c r="X1481" s="456">
        <v>9.463539389143856E-3</v>
      </c>
      <c r="Y1481" s="457">
        <v>1.1698428735400748E-2</v>
      </c>
      <c r="Z1481" s="419">
        <v>3.9480633955778534E-3</v>
      </c>
      <c r="AA1481" s="456">
        <v>9.1368582689697036E-3</v>
      </c>
      <c r="AB1481" s="457">
        <v>9.5522486962378826E-3</v>
      </c>
      <c r="AC1481" s="419">
        <v>7.9789182795427169E-3</v>
      </c>
      <c r="AD1481" s="456">
        <v>5.071916633035276E-4</v>
      </c>
      <c r="AE1481" s="457">
        <v>4.4857136295703046E-4</v>
      </c>
      <c r="AF1481" s="419">
        <v>1.1513594136240779E-3</v>
      </c>
      <c r="AG1481" s="456">
        <v>1.60204022533743E-2</v>
      </c>
      <c r="AH1481" s="457">
        <v>1.4207417845647443E-2</v>
      </c>
      <c r="AI1481" s="419">
        <v>1.4852542871630749E-3</v>
      </c>
      <c r="AJ1481" s="456">
        <v>2.8725141353290341E-3</v>
      </c>
      <c r="AK1481" s="457">
        <v>2.3516775675556587E-3</v>
      </c>
      <c r="AL1481" s="419">
        <v>9.2108765700799809E-5</v>
      </c>
      <c r="AM1481" s="456">
        <v>4.4467220291035106E-3</v>
      </c>
      <c r="AN1481" s="457">
        <v>4.2112926081208993E-3</v>
      </c>
      <c r="AO1481" s="419">
        <v>2.5030559603564383E-2</v>
      </c>
      <c r="AP1481" s="456">
        <v>0</v>
      </c>
      <c r="AQ1481" s="457">
        <v>0</v>
      </c>
      <c r="AR1481" s="440">
        <v>1.9588915224112501E-2</v>
      </c>
      <c r="AS1481" s="462">
        <v>0</v>
      </c>
      <c r="AT1481" s="463">
        <v>0</v>
      </c>
      <c r="AU1481" s="426">
        <v>0</v>
      </c>
    </row>
    <row r="1482" spans="1:47" x14ac:dyDescent="0.2">
      <c r="A1482" s="231">
        <v>2011</v>
      </c>
      <c r="B1482" s="232">
        <v>38</v>
      </c>
      <c r="C1482" s="456">
        <v>7.5609366784045466</v>
      </c>
      <c r="D1482" s="457">
        <v>8.9614465942467767</v>
      </c>
      <c r="E1482" s="419">
        <v>0.55057183288286238</v>
      </c>
      <c r="F1482" s="456">
        <v>0.38613779257666836</v>
      </c>
      <c r="G1482" s="457">
        <v>0.34754708248554189</v>
      </c>
      <c r="H1482" s="419">
        <v>0.11588207327803415</v>
      </c>
      <c r="I1482" s="456">
        <v>0.30184230396183198</v>
      </c>
      <c r="J1482" s="457">
        <v>0.36851409066289825</v>
      </c>
      <c r="K1482" s="419">
        <v>1.326687517175033</v>
      </c>
      <c r="L1482" s="462">
        <v>2.7221307367674601E-3</v>
      </c>
      <c r="M1482" s="463">
        <v>3.1991640375746352E-3</v>
      </c>
      <c r="N1482" s="419">
        <v>6.8928600201250785E-3</v>
      </c>
      <c r="O1482" s="456">
        <v>2.1372705012686503E-2</v>
      </c>
      <c r="P1482" s="457">
        <v>2.1531464918764613E-2</v>
      </c>
      <c r="Q1482" s="419">
        <v>1.9418091280307071E-2</v>
      </c>
      <c r="R1482" s="462">
        <v>0</v>
      </c>
      <c r="S1482" s="463">
        <v>0</v>
      </c>
      <c r="T1482" s="419">
        <v>791.08076728047638</v>
      </c>
      <c r="U1482" s="456">
        <v>1.792437119375246E-2</v>
      </c>
      <c r="V1482" s="457">
        <v>2.2135924705299088E-2</v>
      </c>
      <c r="W1482" s="419">
        <v>0.12489152190774375</v>
      </c>
      <c r="X1482" s="456">
        <v>9.463539389143856E-3</v>
      </c>
      <c r="Y1482" s="457">
        <v>1.1698428735400748E-2</v>
      </c>
      <c r="Z1482" s="419">
        <v>3.9480633955778534E-3</v>
      </c>
      <c r="AA1482" s="456">
        <v>9.1368582689697036E-3</v>
      </c>
      <c r="AB1482" s="457">
        <v>9.5522486962378826E-3</v>
      </c>
      <c r="AC1482" s="419">
        <v>7.9789182795427169E-3</v>
      </c>
      <c r="AD1482" s="456">
        <v>5.071916633035276E-4</v>
      </c>
      <c r="AE1482" s="457">
        <v>4.4857136295703046E-4</v>
      </c>
      <c r="AF1482" s="419">
        <v>1.1513594136240779E-3</v>
      </c>
      <c r="AG1482" s="456">
        <v>1.60204022533743E-2</v>
      </c>
      <c r="AH1482" s="457">
        <v>1.4207417845647443E-2</v>
      </c>
      <c r="AI1482" s="419">
        <v>1.4852542871630749E-3</v>
      </c>
      <c r="AJ1482" s="456">
        <v>2.8725141353290341E-3</v>
      </c>
      <c r="AK1482" s="457">
        <v>2.3516775675556587E-3</v>
      </c>
      <c r="AL1482" s="419">
        <v>9.2108765700799809E-5</v>
      </c>
      <c r="AM1482" s="456">
        <v>4.4467220291035106E-3</v>
      </c>
      <c r="AN1482" s="457">
        <v>4.2112926081208993E-3</v>
      </c>
      <c r="AO1482" s="419">
        <v>2.5030559603564383E-2</v>
      </c>
      <c r="AP1482" s="456">
        <v>0</v>
      </c>
      <c r="AQ1482" s="457">
        <v>0</v>
      </c>
      <c r="AR1482" s="440">
        <v>1.9588915224112501E-2</v>
      </c>
      <c r="AS1482" s="462">
        <v>0</v>
      </c>
      <c r="AT1482" s="463">
        <v>0</v>
      </c>
      <c r="AU1482" s="426">
        <v>0</v>
      </c>
    </row>
    <row r="1483" spans="1:47" x14ac:dyDescent="0.2">
      <c r="A1483" s="231">
        <v>2011</v>
      </c>
      <c r="B1483" s="232">
        <v>39</v>
      </c>
      <c r="C1483" s="456">
        <v>7.5609366784045466</v>
      </c>
      <c r="D1483" s="457">
        <v>8.9614465942467767</v>
      </c>
      <c r="E1483" s="419">
        <v>0.55057183288286238</v>
      </c>
      <c r="F1483" s="456">
        <v>0.38613779257666836</v>
      </c>
      <c r="G1483" s="457">
        <v>0.34754708248554189</v>
      </c>
      <c r="H1483" s="419">
        <v>0.11588207327803415</v>
      </c>
      <c r="I1483" s="456">
        <v>0.30184230396183198</v>
      </c>
      <c r="J1483" s="457">
        <v>0.36851409066289825</v>
      </c>
      <c r="K1483" s="419">
        <v>1.326687517175033</v>
      </c>
      <c r="L1483" s="462">
        <v>2.7221307367674601E-3</v>
      </c>
      <c r="M1483" s="463">
        <v>3.1991640375746352E-3</v>
      </c>
      <c r="N1483" s="419">
        <v>6.8928600201250785E-3</v>
      </c>
      <c r="O1483" s="456">
        <v>2.1372705012686503E-2</v>
      </c>
      <c r="P1483" s="457">
        <v>2.1531464918764613E-2</v>
      </c>
      <c r="Q1483" s="419">
        <v>1.9418091280307071E-2</v>
      </c>
      <c r="R1483" s="462">
        <v>0</v>
      </c>
      <c r="S1483" s="463">
        <v>0</v>
      </c>
      <c r="T1483" s="419">
        <v>791.08076728047638</v>
      </c>
      <c r="U1483" s="456">
        <v>1.792437119375246E-2</v>
      </c>
      <c r="V1483" s="457">
        <v>2.2135924705299088E-2</v>
      </c>
      <c r="W1483" s="419">
        <v>0.12489152190774375</v>
      </c>
      <c r="X1483" s="456">
        <v>9.463539389143856E-3</v>
      </c>
      <c r="Y1483" s="457">
        <v>1.1698428735400748E-2</v>
      </c>
      <c r="Z1483" s="419">
        <v>3.9480633955778534E-3</v>
      </c>
      <c r="AA1483" s="456">
        <v>9.1368582689697036E-3</v>
      </c>
      <c r="AB1483" s="457">
        <v>9.5522486962378826E-3</v>
      </c>
      <c r="AC1483" s="419">
        <v>7.9789182795427169E-3</v>
      </c>
      <c r="AD1483" s="456">
        <v>5.071916633035276E-4</v>
      </c>
      <c r="AE1483" s="457">
        <v>4.4857136295703046E-4</v>
      </c>
      <c r="AF1483" s="419">
        <v>1.1513594136240779E-3</v>
      </c>
      <c r="AG1483" s="456">
        <v>1.60204022533743E-2</v>
      </c>
      <c r="AH1483" s="457">
        <v>1.4207417845647443E-2</v>
      </c>
      <c r="AI1483" s="419">
        <v>1.4852542871630749E-3</v>
      </c>
      <c r="AJ1483" s="456">
        <v>2.8725141353290341E-3</v>
      </c>
      <c r="AK1483" s="457">
        <v>2.3516775675556587E-3</v>
      </c>
      <c r="AL1483" s="419">
        <v>9.2108765700799809E-5</v>
      </c>
      <c r="AM1483" s="456">
        <v>4.4467220291035106E-3</v>
      </c>
      <c r="AN1483" s="457">
        <v>4.2112926081208993E-3</v>
      </c>
      <c r="AO1483" s="419">
        <v>2.5030559603564383E-2</v>
      </c>
      <c r="AP1483" s="456">
        <v>0</v>
      </c>
      <c r="AQ1483" s="457">
        <v>0</v>
      </c>
      <c r="AR1483" s="440">
        <v>1.9588915224112501E-2</v>
      </c>
      <c r="AS1483" s="462">
        <v>0</v>
      </c>
      <c r="AT1483" s="463">
        <v>0</v>
      </c>
      <c r="AU1483" s="426">
        <v>0</v>
      </c>
    </row>
    <row r="1484" spans="1:47" ht="13.5" thickBot="1" x14ac:dyDescent="0.25">
      <c r="A1484" s="233">
        <v>2011</v>
      </c>
      <c r="B1484" s="234">
        <v>40</v>
      </c>
      <c r="C1484" s="458">
        <v>7.5609366784045466</v>
      </c>
      <c r="D1484" s="459">
        <v>8.9614465942467767</v>
      </c>
      <c r="E1484" s="430">
        <v>0.55057183288286238</v>
      </c>
      <c r="F1484" s="458">
        <v>0.38613779257666836</v>
      </c>
      <c r="G1484" s="459">
        <v>0.34754708248554189</v>
      </c>
      <c r="H1484" s="430">
        <v>0.11588207327803415</v>
      </c>
      <c r="I1484" s="458">
        <v>0.30184230396183198</v>
      </c>
      <c r="J1484" s="459">
        <v>0.36851409066289825</v>
      </c>
      <c r="K1484" s="430">
        <v>1.326687517175033</v>
      </c>
      <c r="L1484" s="464">
        <v>2.7221307367674601E-3</v>
      </c>
      <c r="M1484" s="465">
        <v>3.1991640375746352E-3</v>
      </c>
      <c r="N1484" s="430">
        <v>6.8928600201250785E-3</v>
      </c>
      <c r="O1484" s="458">
        <v>2.1372705012686503E-2</v>
      </c>
      <c r="P1484" s="459">
        <v>2.1531464918764613E-2</v>
      </c>
      <c r="Q1484" s="430">
        <v>1.9418091280307071E-2</v>
      </c>
      <c r="R1484" s="464">
        <v>0</v>
      </c>
      <c r="S1484" s="465">
        <v>0</v>
      </c>
      <c r="T1484" s="430">
        <v>791.08076728047638</v>
      </c>
      <c r="U1484" s="458">
        <v>1.792437119375246E-2</v>
      </c>
      <c r="V1484" s="459">
        <v>2.2135924705299088E-2</v>
      </c>
      <c r="W1484" s="430">
        <v>0.12489152190774375</v>
      </c>
      <c r="X1484" s="458">
        <v>9.463539389143856E-3</v>
      </c>
      <c r="Y1484" s="459">
        <v>1.1698428735400748E-2</v>
      </c>
      <c r="Z1484" s="430">
        <v>3.9480633955778534E-3</v>
      </c>
      <c r="AA1484" s="458">
        <v>9.1368582689697036E-3</v>
      </c>
      <c r="AB1484" s="459">
        <v>9.5522486962378826E-3</v>
      </c>
      <c r="AC1484" s="430">
        <v>7.9789182795427169E-3</v>
      </c>
      <c r="AD1484" s="458">
        <v>5.071916633035276E-4</v>
      </c>
      <c r="AE1484" s="459">
        <v>4.4857136295703046E-4</v>
      </c>
      <c r="AF1484" s="430">
        <v>1.1513594136240779E-3</v>
      </c>
      <c r="AG1484" s="458">
        <v>1.60204022533743E-2</v>
      </c>
      <c r="AH1484" s="459">
        <v>1.4207417845647443E-2</v>
      </c>
      <c r="AI1484" s="430">
        <v>1.4852542871630749E-3</v>
      </c>
      <c r="AJ1484" s="458">
        <v>2.8725141353290341E-3</v>
      </c>
      <c r="AK1484" s="459">
        <v>2.3516775675556587E-3</v>
      </c>
      <c r="AL1484" s="430">
        <v>9.2108765700799809E-5</v>
      </c>
      <c r="AM1484" s="458">
        <v>4.4467220291035106E-3</v>
      </c>
      <c r="AN1484" s="459">
        <v>4.2112926081208993E-3</v>
      </c>
      <c r="AO1484" s="430">
        <v>2.5030559603564383E-2</v>
      </c>
      <c r="AP1484" s="458">
        <v>0</v>
      </c>
      <c r="AQ1484" s="459">
        <v>0</v>
      </c>
      <c r="AR1484" s="441">
        <v>1.9588915224112501E-2</v>
      </c>
      <c r="AS1484" s="464">
        <v>0</v>
      </c>
      <c r="AT1484" s="465">
        <v>0</v>
      </c>
      <c r="AU1484" s="434">
        <v>0</v>
      </c>
    </row>
    <row r="1485" spans="1:47" x14ac:dyDescent="0.2">
      <c r="A1485" s="229">
        <v>2012</v>
      </c>
      <c r="B1485" s="230">
        <v>1</v>
      </c>
      <c r="C1485" s="454">
        <v>0</v>
      </c>
      <c r="D1485" s="455">
        <v>0</v>
      </c>
      <c r="E1485" s="436">
        <v>0.36392008518207924</v>
      </c>
      <c r="F1485" s="454">
        <v>0</v>
      </c>
      <c r="G1485" s="455">
        <v>0</v>
      </c>
      <c r="H1485" s="436">
        <v>6.07745227385715E-2</v>
      </c>
      <c r="I1485" s="454">
        <v>0</v>
      </c>
      <c r="J1485" s="455">
        <v>0</v>
      </c>
      <c r="K1485" s="436">
        <v>0.75465709317887653</v>
      </c>
      <c r="L1485" s="460">
        <v>0</v>
      </c>
      <c r="M1485" s="461">
        <v>0</v>
      </c>
      <c r="N1485" s="436">
        <v>6.396890108820337E-3</v>
      </c>
      <c r="O1485" s="454">
        <v>0</v>
      </c>
      <c r="P1485" s="455">
        <v>0</v>
      </c>
      <c r="Q1485" s="436">
        <v>1.3839804879242509E-2</v>
      </c>
      <c r="R1485" s="460">
        <v>0</v>
      </c>
      <c r="S1485" s="461">
        <v>0</v>
      </c>
      <c r="T1485" s="436">
        <v>772.83252367797775</v>
      </c>
      <c r="U1485" s="454">
        <v>0</v>
      </c>
      <c r="V1485" s="455">
        <v>0</v>
      </c>
      <c r="W1485" s="436">
        <v>6.5499447821498941E-2</v>
      </c>
      <c r="X1485" s="454">
        <v>0</v>
      </c>
      <c r="Y1485" s="455">
        <v>0</v>
      </c>
      <c r="Z1485" s="436">
        <v>2.9479071489915101E-3</v>
      </c>
      <c r="AA1485" s="454">
        <v>0</v>
      </c>
      <c r="AB1485" s="455">
        <v>0</v>
      </c>
      <c r="AC1485" s="436">
        <v>4.1845573640121314E-3</v>
      </c>
      <c r="AD1485" s="454">
        <v>0</v>
      </c>
      <c r="AE1485" s="455">
        <v>0</v>
      </c>
      <c r="AF1485" s="436">
        <v>6.0383146112628807E-4</v>
      </c>
      <c r="AG1485" s="454">
        <v>0</v>
      </c>
      <c r="AH1485" s="455">
        <v>0</v>
      </c>
      <c r="AI1485" s="436">
        <v>7.7894292751579314E-4</v>
      </c>
      <c r="AJ1485" s="454">
        <v>0</v>
      </c>
      <c r="AK1485" s="455">
        <v>0</v>
      </c>
      <c r="AL1485" s="436">
        <v>4.8306497222078596E-5</v>
      </c>
      <c r="AM1485" s="454">
        <v>0</v>
      </c>
      <c r="AN1485" s="455">
        <v>0</v>
      </c>
      <c r="AO1485" s="436">
        <v>1.3127314702257026E-2</v>
      </c>
      <c r="AP1485" s="454">
        <v>0</v>
      </c>
      <c r="AQ1485" s="455">
        <v>0</v>
      </c>
      <c r="AR1485" s="439">
        <v>4.0931502845467102E-3</v>
      </c>
      <c r="AS1485" s="460">
        <v>0</v>
      </c>
      <c r="AT1485" s="461">
        <v>0</v>
      </c>
      <c r="AU1485" s="415">
        <v>0</v>
      </c>
    </row>
    <row r="1486" spans="1:47" x14ac:dyDescent="0.2">
      <c r="A1486" s="231">
        <v>2012</v>
      </c>
      <c r="B1486" s="232">
        <v>2</v>
      </c>
      <c r="C1486" s="456">
        <v>0</v>
      </c>
      <c r="D1486" s="457">
        <v>0</v>
      </c>
      <c r="E1486" s="437">
        <v>0.36571273444932467</v>
      </c>
      <c r="F1486" s="456">
        <v>0</v>
      </c>
      <c r="G1486" s="457">
        <v>0</v>
      </c>
      <c r="H1486" s="437">
        <v>6.1458318498163945E-2</v>
      </c>
      <c r="I1486" s="456">
        <v>0</v>
      </c>
      <c r="J1486" s="457">
        <v>0</v>
      </c>
      <c r="K1486" s="437">
        <v>0.7582787726163368</v>
      </c>
      <c r="L1486" s="462">
        <v>0</v>
      </c>
      <c r="M1486" s="463">
        <v>0</v>
      </c>
      <c r="N1486" s="437">
        <v>6.3996676965815315E-3</v>
      </c>
      <c r="O1486" s="456">
        <v>0</v>
      </c>
      <c r="P1486" s="457">
        <v>0</v>
      </c>
      <c r="Q1486" s="437">
        <v>1.3846525003991915E-2</v>
      </c>
      <c r="R1486" s="462">
        <v>0</v>
      </c>
      <c r="S1486" s="463">
        <v>0</v>
      </c>
      <c r="T1486" s="437">
        <v>773.16889002782466</v>
      </c>
      <c r="U1486" s="456">
        <v>0</v>
      </c>
      <c r="V1486" s="457">
        <v>0</v>
      </c>
      <c r="W1486" s="437">
        <v>6.6236330799267426E-2</v>
      </c>
      <c r="X1486" s="456">
        <v>0</v>
      </c>
      <c r="Y1486" s="457">
        <v>0</v>
      </c>
      <c r="Z1486" s="437">
        <v>2.9619180103440963E-3</v>
      </c>
      <c r="AA1486" s="456">
        <v>0</v>
      </c>
      <c r="AB1486" s="457">
        <v>0</v>
      </c>
      <c r="AC1486" s="437">
        <v>4.2316357636519898E-3</v>
      </c>
      <c r="AD1486" s="456">
        <v>0</v>
      </c>
      <c r="AE1486" s="457">
        <v>0</v>
      </c>
      <c r="AF1486" s="437">
        <v>6.1062528542921569E-4</v>
      </c>
      <c r="AG1486" s="456">
        <v>0</v>
      </c>
      <c r="AH1486" s="457">
        <v>0</v>
      </c>
      <c r="AI1486" s="437">
        <v>7.877064044257005E-4</v>
      </c>
      <c r="AJ1486" s="456">
        <v>0</v>
      </c>
      <c r="AK1486" s="457">
        <v>0</v>
      </c>
      <c r="AL1486" s="437">
        <v>4.8849986357630561E-5</v>
      </c>
      <c r="AM1486" s="456">
        <v>0</v>
      </c>
      <c r="AN1486" s="457">
        <v>0</v>
      </c>
      <c r="AO1486" s="437">
        <v>1.3274996058837901E-2</v>
      </c>
      <c r="AP1486" s="456">
        <v>0</v>
      </c>
      <c r="AQ1486" s="457">
        <v>0</v>
      </c>
      <c r="AR1486" s="440">
        <v>4.1035932122018203E-3</v>
      </c>
      <c r="AS1486" s="462">
        <v>0</v>
      </c>
      <c r="AT1486" s="463">
        <v>0</v>
      </c>
      <c r="AU1486" s="423">
        <v>0</v>
      </c>
    </row>
    <row r="1487" spans="1:47" x14ac:dyDescent="0.2">
      <c r="A1487" s="231">
        <v>2012</v>
      </c>
      <c r="B1487" s="232">
        <v>3</v>
      </c>
      <c r="C1487" s="456">
        <v>1.6272014881973587</v>
      </c>
      <c r="D1487" s="457">
        <v>1.9293832692821977</v>
      </c>
      <c r="E1487" s="437">
        <v>0.36815409520100995</v>
      </c>
      <c r="F1487" s="456">
        <v>6.1852565117670649E-2</v>
      </c>
      <c r="G1487" s="457">
        <v>5.6867710078660622E-2</v>
      </c>
      <c r="H1487" s="437">
        <v>6.2389531540268085E-2</v>
      </c>
      <c r="I1487" s="456">
        <v>7.4336551012219185E-2</v>
      </c>
      <c r="J1487" s="457">
        <v>0.10912424939245009</v>
      </c>
      <c r="K1487" s="437">
        <v>0.76321174021589067</v>
      </c>
      <c r="L1487" s="462">
        <v>6.4036223286867396E-3</v>
      </c>
      <c r="M1487" s="463">
        <v>7.8369219151100591E-3</v>
      </c>
      <c r="N1487" s="437">
        <v>6.7070959577188501E-3</v>
      </c>
      <c r="O1487" s="456">
        <v>2.8629495915859925E-3</v>
      </c>
      <c r="P1487" s="457">
        <v>3.6335357675527161E-3</v>
      </c>
      <c r="Q1487" s="437">
        <v>1.3855695581716503E-2</v>
      </c>
      <c r="R1487" s="462">
        <v>0</v>
      </c>
      <c r="S1487" s="463">
        <v>0</v>
      </c>
      <c r="T1487" s="437">
        <v>769.76037240155392</v>
      </c>
      <c r="U1487" s="456">
        <v>9.2793672375934295E-3</v>
      </c>
      <c r="V1487" s="457">
        <v>1.2217100248203296E-2</v>
      </c>
      <c r="W1487" s="437">
        <v>6.7239897799199366E-2</v>
      </c>
      <c r="X1487" s="456">
        <v>4.3629119235129108E-3</v>
      </c>
      <c r="Y1487" s="457">
        <v>5.5643883799893828E-3</v>
      </c>
      <c r="Z1487" s="437">
        <v>2.9810094988273034E-3</v>
      </c>
      <c r="AA1487" s="456">
        <v>1.1461250735364356E-3</v>
      </c>
      <c r="AB1487" s="457">
        <v>1.0408116997285696E-3</v>
      </c>
      <c r="AC1487" s="437">
        <v>4.2957532363846048E-3</v>
      </c>
      <c r="AD1487" s="456">
        <v>7.654762393028466E-5</v>
      </c>
      <c r="AE1487" s="457">
        <v>6.8881534546193354E-5</v>
      </c>
      <c r="AF1487" s="437">
        <v>6.1987742186506189E-4</v>
      </c>
      <c r="AG1487" s="456">
        <v>2.7275696973254799E-3</v>
      </c>
      <c r="AH1487" s="457">
        <v>2.5102916509330917E-3</v>
      </c>
      <c r="AI1487" s="437">
        <v>7.9964220796649953E-4</v>
      </c>
      <c r="AJ1487" s="456">
        <v>4.877983271607636E-4</v>
      </c>
      <c r="AK1487" s="457">
        <v>4.2295323132511081E-4</v>
      </c>
      <c r="AL1487" s="437">
        <v>4.9590157608812284E-5</v>
      </c>
      <c r="AM1487" s="456">
        <v>6.8099560943374901E-4</v>
      </c>
      <c r="AN1487" s="457">
        <v>6.4223936379345702E-4</v>
      </c>
      <c r="AO1487" s="437">
        <v>1.3476134467142256E-2</v>
      </c>
      <c r="AP1487" s="456">
        <v>0</v>
      </c>
      <c r="AQ1487" s="457">
        <v>0</v>
      </c>
      <c r="AR1487" s="440">
        <v>4.1158594504856301E-3</v>
      </c>
      <c r="AS1487" s="462">
        <v>0</v>
      </c>
      <c r="AT1487" s="463">
        <v>0</v>
      </c>
      <c r="AU1487" s="423">
        <v>0</v>
      </c>
    </row>
    <row r="1488" spans="1:47" x14ac:dyDescent="0.2">
      <c r="A1488" s="231">
        <v>2012</v>
      </c>
      <c r="B1488" s="232">
        <v>4</v>
      </c>
      <c r="C1488" s="456">
        <v>1.6370824653507126</v>
      </c>
      <c r="D1488" s="457">
        <v>1.9342547719848708</v>
      </c>
      <c r="E1488" s="437">
        <v>0.37096038486671684</v>
      </c>
      <c r="F1488" s="456">
        <v>6.359933013483908E-2</v>
      </c>
      <c r="G1488" s="457">
        <v>5.8429474872994991E-2</v>
      </c>
      <c r="H1488" s="437">
        <v>6.3459695800909627E-2</v>
      </c>
      <c r="I1488" s="456">
        <v>7.4896641524236446E-2</v>
      </c>
      <c r="J1488" s="457">
        <v>0.10936370627096338</v>
      </c>
      <c r="K1488" s="437">
        <v>0.76887966846477662</v>
      </c>
      <c r="L1488" s="462">
        <v>6.4141855306901275E-3</v>
      </c>
      <c r="M1488" s="463">
        <v>7.8528509588766011E-3</v>
      </c>
      <c r="N1488" s="437">
        <v>6.7116682981565035E-3</v>
      </c>
      <c r="O1488" s="456">
        <v>2.8880602468690569E-3</v>
      </c>
      <c r="P1488" s="457">
        <v>3.666654343144097E-3</v>
      </c>
      <c r="Q1488" s="437">
        <v>1.3866247914767546E-2</v>
      </c>
      <c r="R1488" s="462">
        <v>0</v>
      </c>
      <c r="S1488" s="463">
        <v>0</v>
      </c>
      <c r="T1488" s="437">
        <v>770.2856886232222</v>
      </c>
      <c r="U1488" s="456">
        <v>9.4178938170716864E-3</v>
      </c>
      <c r="V1488" s="457">
        <v>1.2380993420448098E-2</v>
      </c>
      <c r="W1488" s="437">
        <v>6.839330619788235E-2</v>
      </c>
      <c r="X1488" s="456">
        <v>4.46233028811595E-3</v>
      </c>
      <c r="Y1488" s="457">
        <v>5.7038859954036125E-3</v>
      </c>
      <c r="Z1488" s="437">
        <v>3.0029503497723295E-3</v>
      </c>
      <c r="AA1488" s="456">
        <v>1.1785781038836278E-3</v>
      </c>
      <c r="AB1488" s="457">
        <v>1.0651427051931288E-3</v>
      </c>
      <c r="AC1488" s="437">
        <v>4.3694345097850321E-3</v>
      </c>
      <c r="AD1488" s="456">
        <v>7.876709597026422E-5</v>
      </c>
      <c r="AE1488" s="457">
        <v>7.0857291200217317E-5</v>
      </c>
      <c r="AF1488" s="437">
        <v>6.3050995952950621E-4</v>
      </c>
      <c r="AG1488" s="456">
        <v>2.8044719378489671E-3</v>
      </c>
      <c r="AH1488" s="457">
        <v>2.5799465200023733E-3</v>
      </c>
      <c r="AI1488" s="437">
        <v>8.1335784673931984E-4</v>
      </c>
      <c r="AJ1488" s="456">
        <v>5.0275320958607006E-4</v>
      </c>
      <c r="AK1488" s="457">
        <v>4.3678514712807434E-4</v>
      </c>
      <c r="AL1488" s="437">
        <v>5.0440849467075591E-5</v>
      </c>
      <c r="AM1488" s="456">
        <v>6.9908530987174166E-4</v>
      </c>
      <c r="AN1488" s="457">
        <v>6.5778090045855782E-4</v>
      </c>
      <c r="AO1488" s="437">
        <v>1.3707278585459262E-2</v>
      </c>
      <c r="AP1488" s="456">
        <v>0</v>
      </c>
      <c r="AQ1488" s="457">
        <v>0</v>
      </c>
      <c r="AR1488" s="440">
        <v>4.1299192147308001E-3</v>
      </c>
      <c r="AS1488" s="462">
        <v>0</v>
      </c>
      <c r="AT1488" s="463">
        <v>0</v>
      </c>
      <c r="AU1488" s="423">
        <v>0</v>
      </c>
    </row>
    <row r="1489" spans="1:47" x14ac:dyDescent="0.2">
      <c r="A1489" s="231">
        <v>2012</v>
      </c>
      <c r="B1489" s="232">
        <v>5</v>
      </c>
      <c r="C1489" s="456">
        <v>2.9307456904113116</v>
      </c>
      <c r="D1489" s="457">
        <v>3.5056477100385752</v>
      </c>
      <c r="E1489" s="437">
        <v>0.43539358371967324</v>
      </c>
      <c r="F1489" s="456">
        <v>9.1048913151387495E-2</v>
      </c>
      <c r="G1489" s="457">
        <v>8.764927848351059E-2</v>
      </c>
      <c r="H1489" s="437">
        <v>7.101525748394702E-2</v>
      </c>
      <c r="I1489" s="456">
        <v>0.11703550464277093</v>
      </c>
      <c r="J1489" s="457">
        <v>0.17530072698598165</v>
      </c>
      <c r="K1489" s="437">
        <v>1.0928914852645288</v>
      </c>
      <c r="L1489" s="462">
        <v>6.417539487411349E-3</v>
      </c>
      <c r="M1489" s="463">
        <v>7.8453754611544132E-3</v>
      </c>
      <c r="N1489" s="437">
        <v>6.714125911296988E-3</v>
      </c>
      <c r="O1489" s="456">
        <v>3.6972300410160518E-3</v>
      </c>
      <c r="P1489" s="457">
        <v>5.8054547533336383E-3</v>
      </c>
      <c r="Q1489" s="437">
        <v>1.8978491916857566E-2</v>
      </c>
      <c r="R1489" s="462">
        <v>0</v>
      </c>
      <c r="S1489" s="463">
        <v>0</v>
      </c>
      <c r="T1489" s="437">
        <v>770.56755872115173</v>
      </c>
      <c r="U1489" s="456">
        <v>8.5003246414892542E-3</v>
      </c>
      <c r="V1489" s="457">
        <v>1.1277533972425167E-2</v>
      </c>
      <c r="W1489" s="437">
        <v>7.653624580366733E-2</v>
      </c>
      <c r="X1489" s="456">
        <v>4.5692280016328022E-3</v>
      </c>
      <c r="Y1489" s="457">
        <v>5.8571927395386723E-3</v>
      </c>
      <c r="Z1489" s="437">
        <v>3.0270084978744993E-3</v>
      </c>
      <c r="AA1489" s="456">
        <v>1.6514159134366658E-3</v>
      </c>
      <c r="AB1489" s="457">
        <v>1.5579207029599116E-3</v>
      </c>
      <c r="AC1489" s="437">
        <v>4.8896633733219825E-3</v>
      </c>
      <c r="AD1489" s="456">
        <v>1.1218797719497453E-4</v>
      </c>
      <c r="AE1489" s="457">
        <v>1.0464457790320566E-4</v>
      </c>
      <c r="AF1489" s="437">
        <v>7.0557932595310556E-4</v>
      </c>
      <c r="AG1489" s="456">
        <v>4.0231416192194709E-3</v>
      </c>
      <c r="AH1489" s="457">
        <v>3.8784448731463009E-3</v>
      </c>
      <c r="AI1489" s="437">
        <v>9.1019704276305391E-4</v>
      </c>
      <c r="AJ1489" s="456">
        <v>6.8755285786274635E-4</v>
      </c>
      <c r="AK1489" s="457">
        <v>6.0432123193836966E-4</v>
      </c>
      <c r="AL1489" s="437">
        <v>5.6446360557292235E-5</v>
      </c>
      <c r="AM1489" s="456">
        <v>1.0264741915405476E-3</v>
      </c>
      <c r="AN1489" s="457">
        <v>1.0273957671751599E-3</v>
      </c>
      <c r="AO1489" s="437">
        <v>1.5339300406533689E-2</v>
      </c>
      <c r="AP1489" s="456">
        <v>0</v>
      </c>
      <c r="AQ1489" s="457">
        <v>0</v>
      </c>
      <c r="AR1489" s="440">
        <v>6.3929794885125204E-3</v>
      </c>
      <c r="AS1489" s="462">
        <v>0</v>
      </c>
      <c r="AT1489" s="463">
        <v>0</v>
      </c>
      <c r="AU1489" s="423">
        <v>0</v>
      </c>
    </row>
    <row r="1490" spans="1:47" x14ac:dyDescent="0.2">
      <c r="A1490" s="231">
        <v>2012</v>
      </c>
      <c r="B1490" s="232">
        <v>6</v>
      </c>
      <c r="C1490" s="456">
        <v>2.9107083984067428</v>
      </c>
      <c r="D1490" s="457">
        <v>3.4813520453100559</v>
      </c>
      <c r="E1490" s="437">
        <v>0.43877605228901972</v>
      </c>
      <c r="F1490" s="456">
        <v>8.6716677219132787E-2</v>
      </c>
      <c r="G1490" s="457">
        <v>8.1693653510801725E-2</v>
      </c>
      <c r="H1490" s="437">
        <v>7.2305155693672893E-2</v>
      </c>
      <c r="I1490" s="456">
        <v>8.941510009169204E-2</v>
      </c>
      <c r="J1490" s="457">
        <v>0.12424416967876045</v>
      </c>
      <c r="K1490" s="437">
        <v>1.0997237994389748</v>
      </c>
      <c r="L1490" s="462">
        <v>2.3363987069185783E-3</v>
      </c>
      <c r="M1490" s="463">
        <v>2.8656216525957002E-3</v>
      </c>
      <c r="N1490" s="437">
        <v>6.7196387437434679E-3</v>
      </c>
      <c r="O1490" s="456">
        <v>3.6888589076556717E-3</v>
      </c>
      <c r="P1490" s="457">
        <v>5.8012268433152428E-3</v>
      </c>
      <c r="Q1490" s="437">
        <v>1.899116733087456E-2</v>
      </c>
      <c r="R1490" s="462">
        <v>0</v>
      </c>
      <c r="S1490" s="463">
        <v>0</v>
      </c>
      <c r="T1490" s="437">
        <v>771.20047302128592</v>
      </c>
      <c r="U1490" s="456">
        <v>7.4235164293189673E-3</v>
      </c>
      <c r="V1490" s="457">
        <v>9.7015033114952621E-3</v>
      </c>
      <c r="W1490" s="437">
        <v>7.7926447155455325E-2</v>
      </c>
      <c r="X1490" s="456">
        <v>4.6841442263480587E-3</v>
      </c>
      <c r="Y1490" s="457">
        <v>6.0251465362815091E-3</v>
      </c>
      <c r="Z1490" s="437">
        <v>3.0534495718974024E-3</v>
      </c>
      <c r="AA1490" s="456">
        <v>1.6452735446285294E-3</v>
      </c>
      <c r="AB1490" s="457">
        <v>1.5899879085766355E-3</v>
      </c>
      <c r="AC1490" s="437">
        <v>4.9784721559136824E-3</v>
      </c>
      <c r="AD1490" s="456">
        <v>1.1062436225035191E-4</v>
      </c>
      <c r="AE1490" s="457">
        <v>1.0183819004463847E-4</v>
      </c>
      <c r="AF1490" s="437">
        <v>7.1839502267935366E-4</v>
      </c>
      <c r="AG1490" s="456">
        <v>3.6901058109375601E-3</v>
      </c>
      <c r="AH1490" s="457">
        <v>3.475855042325544E-3</v>
      </c>
      <c r="AI1490" s="437">
        <v>9.2672912135379447E-4</v>
      </c>
      <c r="AJ1490" s="456">
        <v>6.6420333786567449E-4</v>
      </c>
      <c r="AK1490" s="457">
        <v>5.8358379286623462E-4</v>
      </c>
      <c r="AL1490" s="437">
        <v>5.747158127349063E-5</v>
      </c>
      <c r="AM1490" s="456">
        <v>9.8593218487071847E-4</v>
      </c>
      <c r="AN1490" s="457">
        <v>9.5633620381645071E-4</v>
      </c>
      <c r="AO1490" s="437">
        <v>1.5617915594301743E-2</v>
      </c>
      <c r="AP1490" s="456">
        <v>0</v>
      </c>
      <c r="AQ1490" s="457">
        <v>0</v>
      </c>
      <c r="AR1490" s="440">
        <v>6.42106536055502E-3</v>
      </c>
      <c r="AS1490" s="462">
        <v>0</v>
      </c>
      <c r="AT1490" s="463">
        <v>0</v>
      </c>
      <c r="AU1490" s="423">
        <v>0</v>
      </c>
    </row>
    <row r="1491" spans="1:47" x14ac:dyDescent="0.2">
      <c r="A1491" s="231">
        <v>2012</v>
      </c>
      <c r="B1491" s="232">
        <v>7</v>
      </c>
      <c r="C1491" s="456">
        <v>3.4760341357247038</v>
      </c>
      <c r="D1491" s="457">
        <v>4.1330374206217311</v>
      </c>
      <c r="E1491" s="437">
        <v>0.44246859261263227</v>
      </c>
      <c r="F1491" s="456">
        <v>0.10687305448417189</v>
      </c>
      <c r="G1491" s="457">
        <v>0.10226676750717741</v>
      </c>
      <c r="H1491" s="437">
        <v>7.3713737740852034E-2</v>
      </c>
      <c r="I1491" s="456">
        <v>0.11025306782771951</v>
      </c>
      <c r="J1491" s="457">
        <v>0.15439744330702587</v>
      </c>
      <c r="K1491" s="437">
        <v>1.1071857189291214</v>
      </c>
      <c r="L1491" s="462">
        <v>2.3413009630024809E-3</v>
      </c>
      <c r="M1491" s="463">
        <v>2.8734891249380628E-3</v>
      </c>
      <c r="N1491" s="437">
        <v>6.7256547836583727E-3</v>
      </c>
      <c r="O1491" s="456">
        <v>4.3670084624433834E-3</v>
      </c>
      <c r="P1491" s="457">
        <v>6.5567133827053982E-3</v>
      </c>
      <c r="Q1491" s="437">
        <v>1.9005043602844232E-2</v>
      </c>
      <c r="R1491" s="462">
        <v>0</v>
      </c>
      <c r="S1491" s="463">
        <v>0</v>
      </c>
      <c r="T1491" s="437">
        <v>771.89087519123404</v>
      </c>
      <c r="U1491" s="456">
        <v>8.5982918538931898E-3</v>
      </c>
      <c r="V1491" s="457">
        <v>1.1188420478691246E-2</v>
      </c>
      <c r="W1491" s="437">
        <v>7.9444565125561833E-2</v>
      </c>
      <c r="X1491" s="456">
        <v>4.8075261045846217E-3</v>
      </c>
      <c r="Y1491" s="457">
        <v>6.2085857784927468E-3</v>
      </c>
      <c r="Z1491" s="437">
        <v>3.0823219882324835E-3</v>
      </c>
      <c r="AA1491" s="456">
        <v>2.0455538228596306E-3</v>
      </c>
      <c r="AB1491" s="457">
        <v>2.0474120007055539E-3</v>
      </c>
      <c r="AC1491" s="437">
        <v>5.0754675720914629E-3</v>
      </c>
      <c r="AD1491" s="456">
        <v>1.3664879961826804E-4</v>
      </c>
      <c r="AE1491" s="457">
        <v>1.2747516010595857E-4</v>
      </c>
      <c r="AF1491" s="437">
        <v>7.3239032961069722E-4</v>
      </c>
      <c r="AG1491" s="456">
        <v>4.5464619922455079E-3</v>
      </c>
      <c r="AH1491" s="457">
        <v>4.3415388952039533E-3</v>
      </c>
      <c r="AI1491" s="437">
        <v>9.4478394595454054E-4</v>
      </c>
      <c r="AJ1491" s="456">
        <v>8.0842209674432245E-4</v>
      </c>
      <c r="AK1491" s="457">
        <v>7.1267727750855747E-4</v>
      </c>
      <c r="AL1491" s="437">
        <v>5.8591216086122156E-5</v>
      </c>
      <c r="AM1491" s="456">
        <v>1.2289472614876223E-3</v>
      </c>
      <c r="AN1491" s="457">
        <v>1.2182420898595495E-3</v>
      </c>
      <c r="AO1491" s="437">
        <v>1.5922164113979422E-2</v>
      </c>
      <c r="AP1491" s="456">
        <v>0</v>
      </c>
      <c r="AQ1491" s="457">
        <v>0</v>
      </c>
      <c r="AR1491" s="440">
        <v>7.1898052684395003E-3</v>
      </c>
      <c r="AS1491" s="462">
        <v>0</v>
      </c>
      <c r="AT1491" s="463">
        <v>0</v>
      </c>
      <c r="AU1491" s="423">
        <v>0</v>
      </c>
    </row>
    <row r="1492" spans="1:47" x14ac:dyDescent="0.2">
      <c r="A1492" s="231">
        <v>2012</v>
      </c>
      <c r="B1492" s="232">
        <v>8</v>
      </c>
      <c r="C1492" s="456">
        <v>3.517109372915554</v>
      </c>
      <c r="D1492" s="457">
        <v>4.1743349168889639</v>
      </c>
      <c r="E1492" s="437">
        <v>0.44644748553979741</v>
      </c>
      <c r="F1492" s="456">
        <v>0.11037389040218683</v>
      </c>
      <c r="G1492" s="457">
        <v>0.1058019349884836</v>
      </c>
      <c r="H1492" s="437">
        <v>7.5231312663390601E-2</v>
      </c>
      <c r="I1492" s="456">
        <v>0.11226538944488981</v>
      </c>
      <c r="J1492" s="457">
        <v>0.15659953105706806</v>
      </c>
      <c r="K1492" s="437">
        <v>1.1152224148516938</v>
      </c>
      <c r="L1492" s="462">
        <v>2.3463470650776745E-3</v>
      </c>
      <c r="M1492" s="463">
        <v>2.8816693793685469E-3</v>
      </c>
      <c r="N1492" s="437">
        <v>6.732126328120625E-3</v>
      </c>
      <c r="O1492" s="456">
        <v>4.4162185040904842E-3</v>
      </c>
      <c r="P1492" s="457">
        <v>6.6413602012769376E-3</v>
      </c>
      <c r="Q1492" s="437">
        <v>1.9019937461075501E-2</v>
      </c>
      <c r="R1492" s="462">
        <v>0</v>
      </c>
      <c r="S1492" s="463">
        <v>0</v>
      </c>
      <c r="T1492" s="437">
        <v>772.63305324541648</v>
      </c>
      <c r="U1492" s="456">
        <v>8.8306226908179825E-3</v>
      </c>
      <c r="V1492" s="457">
        <v>1.1533885478399676E-2</v>
      </c>
      <c r="W1492" s="437">
        <v>8.1080172506018788E-2</v>
      </c>
      <c r="X1492" s="456">
        <v>4.9381122520992483E-3</v>
      </c>
      <c r="Y1492" s="457">
        <v>6.4062050104214119E-3</v>
      </c>
      <c r="Z1492" s="437">
        <v>3.113430438134451E-3</v>
      </c>
      <c r="AA1492" s="456">
        <v>2.1500845436198584E-3</v>
      </c>
      <c r="AB1492" s="457">
        <v>2.2106053695385326E-3</v>
      </c>
      <c r="AC1492" s="437">
        <v>5.1799560241871925E-3</v>
      </c>
      <c r="AD1492" s="456">
        <v>1.4130136217296404E-4</v>
      </c>
      <c r="AE1492" s="457">
        <v>1.3222528817052588E-4</v>
      </c>
      <c r="AF1492" s="437">
        <v>7.4746814198777705E-4</v>
      </c>
      <c r="AG1492" s="456">
        <v>4.6880921594834556E-3</v>
      </c>
      <c r="AH1492" s="457">
        <v>4.4739446966803103E-3</v>
      </c>
      <c r="AI1492" s="437">
        <v>9.6423512509205848E-4</v>
      </c>
      <c r="AJ1492" s="456">
        <v>8.353366297017301E-4</v>
      </c>
      <c r="AK1492" s="457">
        <v>7.3694444960082088E-4</v>
      </c>
      <c r="AL1492" s="437">
        <v>5.9797528823501553E-5</v>
      </c>
      <c r="AM1492" s="456">
        <v>1.268448100279571E-3</v>
      </c>
      <c r="AN1492" s="457">
        <v>1.2606295926971638E-3</v>
      </c>
      <c r="AO1492" s="437">
        <v>1.6249985943347877E-2</v>
      </c>
      <c r="AP1492" s="456">
        <v>0</v>
      </c>
      <c r="AQ1492" s="457">
        <v>0</v>
      </c>
      <c r="AR1492" s="440">
        <v>7.2286864862633297E-3</v>
      </c>
      <c r="AS1492" s="462">
        <v>0</v>
      </c>
      <c r="AT1492" s="463">
        <v>0</v>
      </c>
      <c r="AU1492" s="423">
        <v>0</v>
      </c>
    </row>
    <row r="1493" spans="1:47" x14ac:dyDescent="0.2">
      <c r="A1493" s="231">
        <v>2012</v>
      </c>
      <c r="B1493" s="232">
        <v>9</v>
      </c>
      <c r="C1493" s="456">
        <v>3.8246643019387929</v>
      </c>
      <c r="D1493" s="457">
        <v>4.502322115137332</v>
      </c>
      <c r="E1493" s="437">
        <v>0.45008459380713567</v>
      </c>
      <c r="F1493" s="456">
        <v>0.13325889737654759</v>
      </c>
      <c r="G1493" s="457">
        <v>0.12951313590933961</v>
      </c>
      <c r="H1493" s="437">
        <v>7.6850639882546146E-2</v>
      </c>
      <c r="I1493" s="456">
        <v>0.13948280735131247</v>
      </c>
      <c r="J1493" s="457">
        <v>0.19570509081604412</v>
      </c>
      <c r="K1493" s="437">
        <v>1.1229126758655723</v>
      </c>
      <c r="L1493" s="462">
        <v>2.3508837573067987E-3</v>
      </c>
      <c r="M1493" s="463">
        <v>2.888779271016848E-3</v>
      </c>
      <c r="N1493" s="437">
        <v>6.7365872614930256E-3</v>
      </c>
      <c r="O1493" s="456">
        <v>5.2353524571101921E-3</v>
      </c>
      <c r="P1493" s="457">
        <v>7.5244000114821803E-3</v>
      </c>
      <c r="Q1493" s="437">
        <v>1.9036066687973911E-2</v>
      </c>
      <c r="R1493" s="462">
        <v>0</v>
      </c>
      <c r="S1493" s="463">
        <v>0</v>
      </c>
      <c r="T1493" s="437">
        <v>773.14537279169861</v>
      </c>
      <c r="U1493" s="456">
        <v>9.6819462913216719E-3</v>
      </c>
      <c r="V1493" s="457">
        <v>1.2765660532489618E-2</v>
      </c>
      <c r="W1493" s="437">
        <v>8.28252406798521E-2</v>
      </c>
      <c r="X1493" s="456">
        <v>5.0769154541142189E-3</v>
      </c>
      <c r="Y1493" s="457">
        <v>6.6192800668037951E-3</v>
      </c>
      <c r="Z1493" s="437">
        <v>3.1469708156841411E-3</v>
      </c>
      <c r="AA1493" s="456">
        <v>2.6127857664160828E-3</v>
      </c>
      <c r="AB1493" s="457">
        <v>2.7540348806444682E-3</v>
      </c>
      <c r="AC1493" s="437">
        <v>5.2914457984575176E-3</v>
      </c>
      <c r="AD1493" s="456">
        <v>1.7051741245062765E-4</v>
      </c>
      <c r="AE1493" s="457">
        <v>1.614336821188634E-4</v>
      </c>
      <c r="AF1493" s="437">
        <v>7.6355625300340358E-4</v>
      </c>
      <c r="AG1493" s="456">
        <v>5.6596406402017099E-3</v>
      </c>
      <c r="AH1493" s="457">
        <v>5.4701834229384707E-3</v>
      </c>
      <c r="AI1493" s="437">
        <v>9.8498825495022479E-4</v>
      </c>
      <c r="AJ1493" s="456">
        <v>9.9567922741444358E-4</v>
      </c>
      <c r="AK1493" s="457">
        <v>8.8096146259379778E-4</v>
      </c>
      <c r="AL1493" s="437">
        <v>6.1084482191889878E-5</v>
      </c>
      <c r="AM1493" s="456">
        <v>1.5420053482664358E-3</v>
      </c>
      <c r="AN1493" s="457">
        <v>1.5621433574921214E-3</v>
      </c>
      <c r="AO1493" s="437">
        <v>1.6599712327721925E-2</v>
      </c>
      <c r="AP1493" s="456">
        <v>0</v>
      </c>
      <c r="AQ1493" s="457">
        <v>0</v>
      </c>
      <c r="AR1493" s="440">
        <v>8.1052564956339401E-3</v>
      </c>
      <c r="AS1493" s="462">
        <v>0</v>
      </c>
      <c r="AT1493" s="463">
        <v>0</v>
      </c>
      <c r="AU1493" s="423">
        <v>0</v>
      </c>
    </row>
    <row r="1494" spans="1:47" x14ac:dyDescent="0.2">
      <c r="A1494" s="231">
        <v>2012</v>
      </c>
      <c r="B1494" s="232">
        <v>10</v>
      </c>
      <c r="C1494" s="456">
        <v>3.8727437700845693</v>
      </c>
      <c r="D1494" s="457">
        <v>4.5516845277797495</v>
      </c>
      <c r="E1494" s="437">
        <v>0.45469890449113809</v>
      </c>
      <c r="F1494" s="456">
        <v>0.13782586495520885</v>
      </c>
      <c r="G1494" s="457">
        <v>0.13424384044794591</v>
      </c>
      <c r="H1494" s="437">
        <v>7.8610417611669411E-2</v>
      </c>
      <c r="I1494" s="456">
        <v>0.14220638754987958</v>
      </c>
      <c r="J1494" s="457">
        <v>0.19878198719920395</v>
      </c>
      <c r="K1494" s="437">
        <v>1.1322331043530856</v>
      </c>
      <c r="L1494" s="462">
        <v>2.3568234183479423E-3</v>
      </c>
      <c r="M1494" s="463">
        <v>2.8983111641848556E-3</v>
      </c>
      <c r="N1494" s="437">
        <v>6.7440990962249637E-3</v>
      </c>
      <c r="O1494" s="456">
        <v>5.3011452126478804E-3</v>
      </c>
      <c r="P1494" s="457">
        <v>7.6347956989706936E-3</v>
      </c>
      <c r="Q1494" s="437">
        <v>1.9053398919085009E-2</v>
      </c>
      <c r="R1494" s="462">
        <v>0</v>
      </c>
      <c r="S1494" s="463">
        <v>0</v>
      </c>
      <c r="T1494" s="437">
        <v>774.00804375074813</v>
      </c>
      <c r="U1494" s="456">
        <v>9.9546390244777388E-3</v>
      </c>
      <c r="V1494" s="457">
        <v>1.3178657211469574E-2</v>
      </c>
      <c r="W1494" s="437">
        <v>8.4721926724562954E-2</v>
      </c>
      <c r="X1494" s="456">
        <v>5.2246738774896001E-3</v>
      </c>
      <c r="Y1494" s="457">
        <v>6.8484390611317494E-3</v>
      </c>
      <c r="Z1494" s="437">
        <v>3.1830456886518992E-3</v>
      </c>
      <c r="AA1494" s="456">
        <v>2.7598492534092402E-3</v>
      </c>
      <c r="AB1494" s="457">
        <v>2.9856362738453343E-3</v>
      </c>
      <c r="AC1494" s="437">
        <v>5.4126167965369782E-3</v>
      </c>
      <c r="AD1494" s="456">
        <v>1.7665256328382474E-4</v>
      </c>
      <c r="AE1494" s="457">
        <v>1.6785652350680334E-4</v>
      </c>
      <c r="AF1494" s="437">
        <v>7.810418515497166E-4</v>
      </c>
      <c r="AG1494" s="456">
        <v>5.8419030450202409E-3</v>
      </c>
      <c r="AH1494" s="457">
        <v>5.6444318515728184E-3</v>
      </c>
      <c r="AI1494" s="437">
        <v>1.007544396663325E-3</v>
      </c>
      <c r="AJ1494" s="456">
        <v>1.0300053814178557E-3</v>
      </c>
      <c r="AK1494" s="457">
        <v>9.1256363736655713E-4</v>
      </c>
      <c r="AL1494" s="437">
        <v>6.2483327045912234E-5</v>
      </c>
      <c r="AM1494" s="456">
        <v>1.5941445065674117E-3</v>
      </c>
      <c r="AN1494" s="457">
        <v>1.6196959127595669E-3</v>
      </c>
      <c r="AO1494" s="437">
        <v>1.6979843627249611E-2</v>
      </c>
      <c r="AP1494" s="456">
        <v>0</v>
      </c>
      <c r="AQ1494" s="457">
        <v>0</v>
      </c>
      <c r="AR1494" s="440">
        <v>8.1577955399432193E-3</v>
      </c>
      <c r="AS1494" s="462">
        <v>0</v>
      </c>
      <c r="AT1494" s="463">
        <v>0</v>
      </c>
      <c r="AU1494" s="423">
        <v>0</v>
      </c>
    </row>
    <row r="1495" spans="1:47" x14ac:dyDescent="0.2">
      <c r="A1495" s="231">
        <v>2012</v>
      </c>
      <c r="B1495" s="232">
        <v>11</v>
      </c>
      <c r="C1495" s="456">
        <v>4.7731385000925366</v>
      </c>
      <c r="D1495" s="457">
        <v>5.624429905585842</v>
      </c>
      <c r="E1495" s="437">
        <v>0.45969226784546491</v>
      </c>
      <c r="F1495" s="456">
        <v>0.17323455335867452</v>
      </c>
      <c r="G1495" s="457">
        <v>0.16772284568897378</v>
      </c>
      <c r="H1495" s="437">
        <v>8.0514961195319479E-2</v>
      </c>
      <c r="I1495" s="456">
        <v>0.1656660048470156</v>
      </c>
      <c r="J1495" s="457">
        <v>0.23197550143170437</v>
      </c>
      <c r="K1495" s="437">
        <v>1.1423205390046678</v>
      </c>
      <c r="L1495" s="462">
        <v>2.3634165719320123E-3</v>
      </c>
      <c r="M1495" s="463">
        <v>2.909542192166303E-3</v>
      </c>
      <c r="N1495" s="437">
        <v>6.752241817428695E-3</v>
      </c>
      <c r="O1495" s="456">
        <v>7.0859144930735538E-3</v>
      </c>
      <c r="P1495" s="457">
        <v>9.420749084748388E-3</v>
      </c>
      <c r="Q1495" s="437">
        <v>1.9072156056901924E-2</v>
      </c>
      <c r="R1495" s="462">
        <v>0</v>
      </c>
      <c r="S1495" s="463">
        <v>0</v>
      </c>
      <c r="T1495" s="437">
        <v>774.94150516347338</v>
      </c>
      <c r="U1495" s="456">
        <v>9.7388460273775714E-3</v>
      </c>
      <c r="V1495" s="457">
        <v>1.2889204560565198E-2</v>
      </c>
      <c r="W1495" s="437">
        <v>8.6774637500548923E-2</v>
      </c>
      <c r="X1495" s="456">
        <v>5.3822400841345057E-3</v>
      </c>
      <c r="Y1495" s="457">
        <v>7.0964067939593848E-3</v>
      </c>
      <c r="Z1495" s="437">
        <v>3.2220898863335604E-3</v>
      </c>
      <c r="AA1495" s="456">
        <v>3.5178436547041521E-3</v>
      </c>
      <c r="AB1495" s="457">
        <v>3.8754459361325555E-3</v>
      </c>
      <c r="AC1495" s="437">
        <v>5.5437565713966951E-3</v>
      </c>
      <c r="AD1495" s="456">
        <v>2.2178982178595096E-4</v>
      </c>
      <c r="AE1495" s="457">
        <v>2.090701980367576E-4</v>
      </c>
      <c r="AF1495" s="437">
        <v>7.9996571723084484E-4</v>
      </c>
      <c r="AG1495" s="456">
        <v>7.3375774329938635E-3</v>
      </c>
      <c r="AH1495" s="457">
        <v>7.0274893753109512E-3</v>
      </c>
      <c r="AI1495" s="437">
        <v>1.0319542790186492E-3</v>
      </c>
      <c r="AJ1495" s="456">
        <v>1.2730494938100669E-3</v>
      </c>
      <c r="AK1495" s="457">
        <v>1.1064140704221362E-3</v>
      </c>
      <c r="AL1495" s="437">
        <v>6.3997256214149144E-5</v>
      </c>
      <c r="AM1495" s="456">
        <v>2.0217612863881722E-3</v>
      </c>
      <c r="AN1495" s="457">
        <v>2.0543810459687324E-3</v>
      </c>
      <c r="AO1495" s="437">
        <v>1.7391242963944106E-2</v>
      </c>
      <c r="AP1495" s="456">
        <v>0</v>
      </c>
      <c r="AQ1495" s="457">
        <v>0</v>
      </c>
      <c r="AR1495" s="440">
        <v>9.9408382728681192E-3</v>
      </c>
      <c r="AS1495" s="462">
        <v>0</v>
      </c>
      <c r="AT1495" s="463">
        <v>0</v>
      </c>
      <c r="AU1495" s="423">
        <v>0</v>
      </c>
    </row>
    <row r="1496" spans="1:47" x14ac:dyDescent="0.2">
      <c r="A1496" s="231">
        <v>2012</v>
      </c>
      <c r="B1496" s="232">
        <v>12</v>
      </c>
      <c r="C1496" s="456">
        <v>4.8358727051293311</v>
      </c>
      <c r="D1496" s="457">
        <v>5.6906845965383761</v>
      </c>
      <c r="E1496" s="437">
        <v>0.46503588927683759</v>
      </c>
      <c r="F1496" s="456">
        <v>0.1793606209488495</v>
      </c>
      <c r="G1496" s="457">
        <v>0.17406491358332568</v>
      </c>
      <c r="H1496" s="437">
        <v>8.2553128062176073E-2</v>
      </c>
      <c r="I1496" s="456">
        <v>0.16911728407650309</v>
      </c>
      <c r="J1496" s="457">
        <v>0.23600033577004584</v>
      </c>
      <c r="K1496" s="437">
        <v>1.153114940728813</v>
      </c>
      <c r="L1496" s="462">
        <v>2.3692704226993761E-3</v>
      </c>
      <c r="M1496" s="463">
        <v>2.9182364834662265E-3</v>
      </c>
      <c r="N1496" s="437">
        <v>6.7609307801544689E-3</v>
      </c>
      <c r="O1496" s="456">
        <v>7.182685569850163E-3</v>
      </c>
      <c r="P1496" s="457">
        <v>9.573046925816231E-3</v>
      </c>
      <c r="Q1496" s="437">
        <v>1.9092217479490588E-2</v>
      </c>
      <c r="R1496" s="462">
        <v>0</v>
      </c>
      <c r="S1496" s="463">
        <v>0</v>
      </c>
      <c r="T1496" s="437">
        <v>775.93950562840269</v>
      </c>
      <c r="U1496" s="456">
        <v>1.0015887301089241E-2</v>
      </c>
      <c r="V1496" s="457">
        <v>1.3299272845019095E-2</v>
      </c>
      <c r="W1496" s="437">
        <v>8.8971041750111585E-2</v>
      </c>
      <c r="X1496" s="456">
        <v>5.5494508182876321E-3</v>
      </c>
      <c r="Y1496" s="457">
        <v>7.3618222559513162E-3</v>
      </c>
      <c r="Z1496" s="437">
        <v>3.2638639958894526E-3</v>
      </c>
      <c r="AA1496" s="456">
        <v>3.6856169562313385E-3</v>
      </c>
      <c r="AB1496" s="457">
        <v>4.1241700247263945E-3</v>
      </c>
      <c r="AC1496" s="437">
        <v>5.6840821044170852E-3</v>
      </c>
      <c r="AD1496" s="456">
        <v>2.2996773552598108E-4</v>
      </c>
      <c r="AE1496" s="457">
        <v>2.1758671753976862E-4</v>
      </c>
      <c r="AF1496" s="437">
        <v>8.2021504611554563E-4</v>
      </c>
      <c r="AG1496" s="456">
        <v>7.5882245388938447E-3</v>
      </c>
      <c r="AH1496" s="457">
        <v>7.2733712146461765E-3</v>
      </c>
      <c r="AI1496" s="437">
        <v>1.0580767259783116E-3</v>
      </c>
      <c r="AJ1496" s="456">
        <v>1.3211199874772431E-3</v>
      </c>
      <c r="AK1496" s="457">
        <v>1.1523548525939193E-3</v>
      </c>
      <c r="AL1496" s="437">
        <v>6.5617173917441123E-5</v>
      </c>
      <c r="AM1496" s="456">
        <v>2.0897828202592122E-3</v>
      </c>
      <c r="AN1496" s="457">
        <v>2.1277302426757913E-3</v>
      </c>
      <c r="AO1496" s="437">
        <v>1.7831458570182077E-2</v>
      </c>
      <c r="AP1496" s="456">
        <v>0</v>
      </c>
      <c r="AQ1496" s="457">
        <v>0</v>
      </c>
      <c r="AR1496" s="440">
        <v>1.00168976060534E-2</v>
      </c>
      <c r="AS1496" s="462">
        <v>0</v>
      </c>
      <c r="AT1496" s="463">
        <v>0</v>
      </c>
      <c r="AU1496" s="423">
        <v>0</v>
      </c>
    </row>
    <row r="1497" spans="1:47" x14ac:dyDescent="0.2">
      <c r="A1497" s="231">
        <v>2012</v>
      </c>
      <c r="B1497" s="232">
        <v>13</v>
      </c>
      <c r="C1497" s="456">
        <v>4.9029444683438976</v>
      </c>
      <c r="D1497" s="457">
        <v>5.7620630963146775</v>
      </c>
      <c r="E1497" s="437">
        <v>0.47074510420887555</v>
      </c>
      <c r="F1497" s="456">
        <v>0.18585745791307209</v>
      </c>
      <c r="G1497" s="457">
        <v>0.18085076999602856</v>
      </c>
      <c r="H1497" s="437">
        <v>8.473116240531034E-2</v>
      </c>
      <c r="I1497" s="456">
        <v>0.17276493549208055</v>
      </c>
      <c r="J1497" s="457">
        <v>0.24027505285217038</v>
      </c>
      <c r="K1497" s="437">
        <v>1.164660572483784</v>
      </c>
      <c r="L1497" s="462">
        <v>2.3753811208557852E-3</v>
      </c>
      <c r="M1497" s="463">
        <v>2.9275590264292431E-3</v>
      </c>
      <c r="N1497" s="437">
        <v>6.7702337353422442E-3</v>
      </c>
      <c r="O1497" s="456">
        <v>7.2849697561879296E-3</v>
      </c>
      <c r="P1497" s="457">
        <v>9.7355546645003215E-3</v>
      </c>
      <c r="Q1497" s="437">
        <v>1.9113624156246005E-2</v>
      </c>
      <c r="R1497" s="462">
        <v>0</v>
      </c>
      <c r="S1497" s="463">
        <v>0</v>
      </c>
      <c r="T1497" s="437">
        <v>777.005804332293</v>
      </c>
      <c r="U1497" s="456">
        <v>1.0312226836789166E-2</v>
      </c>
      <c r="V1497" s="457">
        <v>1.3743131353450176E-2</v>
      </c>
      <c r="W1497" s="437">
        <v>9.131847562427893E-2</v>
      </c>
      <c r="X1497" s="456">
        <v>5.7267999409928612E-3</v>
      </c>
      <c r="Y1497" s="457">
        <v>7.6453851465855746E-3</v>
      </c>
      <c r="Z1497" s="437">
        <v>3.3085003387020441E-3</v>
      </c>
      <c r="AA1497" s="456">
        <v>3.8645257000451279E-3</v>
      </c>
      <c r="AB1497" s="457">
        <v>4.4024587805542607E-3</v>
      </c>
      <c r="AC1497" s="437">
        <v>5.8340594089572023E-3</v>
      </c>
      <c r="AD1497" s="456">
        <v>2.386253481737733E-4</v>
      </c>
      <c r="AE1497" s="457">
        <v>2.2670175766245786E-4</v>
      </c>
      <c r="AF1497" s="437">
        <v>8.4185486485943088E-4</v>
      </c>
      <c r="AG1497" s="456">
        <v>7.8543224856253528E-3</v>
      </c>
      <c r="AH1497" s="457">
        <v>7.5346138044503456E-3</v>
      </c>
      <c r="AI1497" s="437">
        <v>1.0859926638529139E-3</v>
      </c>
      <c r="AJ1497" s="456">
        <v>1.3722242261377583E-3</v>
      </c>
      <c r="AK1497" s="457">
        <v>1.2010213434390476E-3</v>
      </c>
      <c r="AL1497" s="437">
        <v>6.7348432482299328E-5</v>
      </c>
      <c r="AM1497" s="456">
        <v>2.1618515889803409E-3</v>
      </c>
      <c r="AN1497" s="457">
        <v>2.206687448975429E-3</v>
      </c>
      <c r="AO1497" s="437">
        <v>1.830192907981305E-2</v>
      </c>
      <c r="AP1497" s="456">
        <v>0</v>
      </c>
      <c r="AQ1497" s="457">
        <v>0</v>
      </c>
      <c r="AR1497" s="440">
        <v>1.0099302190240401E-2</v>
      </c>
      <c r="AS1497" s="462">
        <v>0</v>
      </c>
      <c r="AT1497" s="463">
        <v>0</v>
      </c>
      <c r="AU1497" s="423">
        <v>0</v>
      </c>
    </row>
    <row r="1498" spans="1:47" x14ac:dyDescent="0.2">
      <c r="A1498" s="231">
        <v>2012</v>
      </c>
      <c r="B1498" s="232">
        <v>14</v>
      </c>
      <c r="C1498" s="456">
        <v>4.960509673130252</v>
      </c>
      <c r="D1498" s="457">
        <v>5.8204519808023063</v>
      </c>
      <c r="E1498" s="437">
        <v>0.47555933898735891</v>
      </c>
      <c r="F1498" s="456">
        <v>0.19281445349462395</v>
      </c>
      <c r="G1498" s="457">
        <v>0.18811632354750915</v>
      </c>
      <c r="H1498" s="437">
        <v>8.703094199850353E-2</v>
      </c>
      <c r="I1498" s="456">
        <v>0.17658731739988123</v>
      </c>
      <c r="J1498" s="457">
        <v>0.24470517318039514</v>
      </c>
      <c r="K1498" s="437">
        <v>1.175071255634037</v>
      </c>
      <c r="L1498" s="462">
        <v>2.3806375402206869E-3</v>
      </c>
      <c r="M1498" s="463">
        <v>2.9359745730256864E-3</v>
      </c>
      <c r="N1498" s="437">
        <v>6.7751247632719842E-3</v>
      </c>
      <c r="O1498" s="456">
        <v>7.3955834827214278E-3</v>
      </c>
      <c r="P1498" s="457">
        <v>9.9111105589600804E-3</v>
      </c>
      <c r="Q1498" s="437">
        <v>1.9136598651054274E-2</v>
      </c>
      <c r="R1498" s="462">
        <v>0</v>
      </c>
      <c r="S1498" s="463">
        <v>0</v>
      </c>
      <c r="T1498" s="437">
        <v>777.56825284879119</v>
      </c>
      <c r="U1498" s="456">
        <v>1.0627288391857127E-2</v>
      </c>
      <c r="V1498" s="457">
        <v>1.4215693212020363E-2</v>
      </c>
      <c r="W1498" s="437">
        <v>9.3797140817816982E-2</v>
      </c>
      <c r="X1498" s="456">
        <v>5.9166490409126131E-3</v>
      </c>
      <c r="Y1498" s="457">
        <v>7.949201614870411E-3</v>
      </c>
      <c r="Z1498" s="437">
        <v>3.3563351818106965E-3</v>
      </c>
      <c r="AA1498" s="456">
        <v>4.0738154327027605E-3</v>
      </c>
      <c r="AB1498" s="457">
        <v>4.720516878775745E-3</v>
      </c>
      <c r="AC1498" s="437">
        <v>5.9924034525595266E-3</v>
      </c>
      <c r="AD1498" s="456">
        <v>2.4798259317450414E-4</v>
      </c>
      <c r="AE1498" s="457">
        <v>2.3654953647358603E-4</v>
      </c>
      <c r="AF1498" s="437">
        <v>8.6470424418875244E-4</v>
      </c>
      <c r="AG1498" s="456">
        <v>8.1347922330246066E-3</v>
      </c>
      <c r="AH1498" s="457">
        <v>7.8097403463811069E-3</v>
      </c>
      <c r="AI1498" s="437">
        <v>1.1154704168740088E-3</v>
      </c>
      <c r="AJ1498" s="456">
        <v>1.4256275498828433E-3</v>
      </c>
      <c r="AK1498" s="457">
        <v>1.2518356075887078E-3</v>
      </c>
      <c r="AL1498" s="437">
        <v>6.9176377085802053E-5</v>
      </c>
      <c r="AM1498" s="456">
        <v>2.2401147656054663E-3</v>
      </c>
      <c r="AN1498" s="457">
        <v>2.2924235233031209E-3</v>
      </c>
      <c r="AO1498" s="437">
        <v>1.8798681028464645E-2</v>
      </c>
      <c r="AP1498" s="456">
        <v>0</v>
      </c>
      <c r="AQ1498" s="457">
        <v>0</v>
      </c>
      <c r="AR1498" s="440">
        <v>1.0187851254249199E-2</v>
      </c>
      <c r="AS1498" s="462">
        <v>0</v>
      </c>
      <c r="AT1498" s="463">
        <v>0</v>
      </c>
      <c r="AU1498" s="423">
        <v>0</v>
      </c>
    </row>
    <row r="1499" spans="1:47" x14ac:dyDescent="0.2">
      <c r="A1499" s="231">
        <v>2012</v>
      </c>
      <c r="B1499" s="232">
        <v>15</v>
      </c>
      <c r="C1499" s="456">
        <v>5.0339501675492784</v>
      </c>
      <c r="D1499" s="457">
        <v>5.8985376982599549</v>
      </c>
      <c r="E1499" s="437">
        <v>0.48206329417844829</v>
      </c>
      <c r="F1499" s="456">
        <v>0.20022662001499866</v>
      </c>
      <c r="G1499" s="457">
        <v>0.19587567751328139</v>
      </c>
      <c r="H1499" s="437">
        <v>8.9512024988962879E-2</v>
      </c>
      <c r="I1499" s="456">
        <v>0.1807889190177451</v>
      </c>
      <c r="J1499" s="457">
        <v>0.24967420629290413</v>
      </c>
      <c r="K1499" s="437">
        <v>1.1882112992147402</v>
      </c>
      <c r="L1499" s="462">
        <v>2.3882011407601708E-3</v>
      </c>
      <c r="M1499" s="463">
        <v>2.9469701677955194E-3</v>
      </c>
      <c r="N1499" s="437">
        <v>6.7857121634712966E-3</v>
      </c>
      <c r="O1499" s="456">
        <v>7.5135993729029422E-3</v>
      </c>
      <c r="P1499" s="457">
        <v>1.0098288559240619E-2</v>
      </c>
      <c r="Q1499" s="437">
        <v>1.9161000480002681E-2</v>
      </c>
      <c r="R1499" s="462">
        <v>0</v>
      </c>
      <c r="S1499" s="463">
        <v>0</v>
      </c>
      <c r="T1499" s="437">
        <v>778.78324486170595</v>
      </c>
      <c r="U1499" s="456">
        <v>1.0962747628702486E-2</v>
      </c>
      <c r="V1499" s="457">
        <v>1.4717107522919043E-2</v>
      </c>
      <c r="W1499" s="437">
        <v>9.6471074035791762E-2</v>
      </c>
      <c r="X1499" s="456">
        <v>6.1181039062995369E-3</v>
      </c>
      <c r="Y1499" s="457">
        <v>8.2722996257467516E-3</v>
      </c>
      <c r="Z1499" s="437">
        <v>3.4071947624238646E-3</v>
      </c>
      <c r="AA1499" s="456">
        <v>4.3040131430813946E-3</v>
      </c>
      <c r="AB1499" s="457">
        <v>5.0579547653358684E-3</v>
      </c>
      <c r="AC1499" s="437">
        <v>6.1632328589273349E-3</v>
      </c>
      <c r="AD1499" s="456">
        <v>2.5799957098074448E-4</v>
      </c>
      <c r="AE1499" s="457">
        <v>2.4708915188498477E-4</v>
      </c>
      <c r="AF1499" s="437">
        <v>8.8935577551989731E-4</v>
      </c>
      <c r="AG1499" s="456">
        <v>8.4313999097389413E-3</v>
      </c>
      <c r="AH1499" s="457">
        <v>8.1033503695922774E-3</v>
      </c>
      <c r="AI1499" s="437">
        <v>1.1472688684140597E-3</v>
      </c>
      <c r="AJ1499" s="456">
        <v>1.4815645156004578E-3</v>
      </c>
      <c r="AK1499" s="457">
        <v>1.3055476543248283E-3</v>
      </c>
      <c r="AL1499" s="437">
        <v>7.1148465123626602E-5</v>
      </c>
      <c r="AM1499" s="456">
        <v>2.3242730912782779E-3</v>
      </c>
      <c r="AN1499" s="457">
        <v>2.3843524158761883E-3</v>
      </c>
      <c r="AO1499" s="437">
        <v>1.933457944452233E-2</v>
      </c>
      <c r="AP1499" s="456">
        <v>0</v>
      </c>
      <c r="AQ1499" s="457">
        <v>0</v>
      </c>
      <c r="AR1499" s="440">
        <v>1.02827411800668E-2</v>
      </c>
      <c r="AS1499" s="462">
        <v>0</v>
      </c>
      <c r="AT1499" s="463">
        <v>0</v>
      </c>
      <c r="AU1499" s="423">
        <v>0</v>
      </c>
    </row>
    <row r="1500" spans="1:47" x14ac:dyDescent="0.2">
      <c r="A1500" s="231">
        <v>2012</v>
      </c>
      <c r="B1500" s="232">
        <v>16</v>
      </c>
      <c r="C1500" s="456">
        <v>5.6468865493227689</v>
      </c>
      <c r="D1500" s="457">
        <v>7.028002047243544</v>
      </c>
      <c r="E1500" s="437">
        <v>0.48892797047064607</v>
      </c>
      <c r="F1500" s="456">
        <v>0.22339100483550303</v>
      </c>
      <c r="G1500" s="457">
        <v>0.22563789924366295</v>
      </c>
      <c r="H1500" s="437">
        <v>9.2130510200503002E-2</v>
      </c>
      <c r="I1500" s="456">
        <v>0.20716144891122518</v>
      </c>
      <c r="J1500" s="457">
        <v>0.28630125945779117</v>
      </c>
      <c r="K1500" s="437">
        <v>1.2020826708183445</v>
      </c>
      <c r="L1500" s="462">
        <v>2.3963976994035583E-3</v>
      </c>
      <c r="M1500" s="463">
        <v>2.9586017438102612E-3</v>
      </c>
      <c r="N1500" s="437">
        <v>6.7968956352268059E-3</v>
      </c>
      <c r="O1500" s="456">
        <v>1.134773264762272E-2</v>
      </c>
      <c r="P1500" s="457">
        <v>1.3595681438285085E-2</v>
      </c>
      <c r="Q1500" s="437">
        <v>1.9186764867153389E-2</v>
      </c>
      <c r="R1500" s="462">
        <v>0</v>
      </c>
      <c r="S1500" s="463">
        <v>0</v>
      </c>
      <c r="T1500" s="437">
        <v>780.06670908526132</v>
      </c>
      <c r="U1500" s="456">
        <v>1.1351214925610465E-2</v>
      </c>
      <c r="V1500" s="457">
        <v>1.5516848179646424E-2</v>
      </c>
      <c r="W1500" s="437">
        <v>9.9293120835379112E-2</v>
      </c>
      <c r="X1500" s="456">
        <v>6.3314052755473575E-3</v>
      </c>
      <c r="Y1500" s="457">
        <v>8.6132446737736366E-3</v>
      </c>
      <c r="Z1500" s="437">
        <v>3.4608700988987867E-3</v>
      </c>
      <c r="AA1500" s="456">
        <v>4.8597047707906096E-3</v>
      </c>
      <c r="AB1500" s="457">
        <v>5.9221860411478545E-3</v>
      </c>
      <c r="AC1500" s="437">
        <v>6.3435233206244543E-3</v>
      </c>
      <c r="AD1500" s="456">
        <v>2.8769971743691249E-4</v>
      </c>
      <c r="AE1500" s="457">
        <v>2.8425317256922404E-4</v>
      </c>
      <c r="AF1500" s="437">
        <v>9.1537167619415026E-4</v>
      </c>
      <c r="AG1500" s="456">
        <v>9.3952617532911883E-3</v>
      </c>
      <c r="AH1500" s="457">
        <v>9.3156766991892761E-3</v>
      </c>
      <c r="AI1500" s="437">
        <v>1.1808295041783985E-3</v>
      </c>
      <c r="AJ1500" s="456">
        <v>1.6363562362507237E-3</v>
      </c>
      <c r="AK1500" s="457">
        <v>1.479084333601345E-3</v>
      </c>
      <c r="AL1500" s="437">
        <v>7.3229700310123368E-5</v>
      </c>
      <c r="AM1500" s="456">
        <v>2.6075656622491705E-3</v>
      </c>
      <c r="AN1500" s="457">
        <v>2.7703573163695675E-3</v>
      </c>
      <c r="AO1500" s="437">
        <v>1.9900189009909919E-2</v>
      </c>
      <c r="AP1500" s="456">
        <v>0</v>
      </c>
      <c r="AQ1500" s="457">
        <v>0</v>
      </c>
      <c r="AR1500" s="440">
        <v>1.36522204952223E-2</v>
      </c>
      <c r="AS1500" s="462">
        <v>0</v>
      </c>
      <c r="AT1500" s="463">
        <v>0</v>
      </c>
      <c r="AU1500" s="423">
        <v>0</v>
      </c>
    </row>
    <row r="1501" spans="1:47" x14ac:dyDescent="0.2">
      <c r="A1501" s="231">
        <v>2012</v>
      </c>
      <c r="B1501" s="232">
        <v>17</v>
      </c>
      <c r="C1501" s="456">
        <v>5.7318315152672508</v>
      </c>
      <c r="D1501" s="457">
        <v>7.1212156706720879</v>
      </c>
      <c r="E1501" s="437">
        <v>0.49607384312897679</v>
      </c>
      <c r="F1501" s="456">
        <v>0.23216380865123826</v>
      </c>
      <c r="G1501" s="457">
        <v>0.23487335037738105</v>
      </c>
      <c r="H1501" s="437">
        <v>9.4855926570368801E-2</v>
      </c>
      <c r="I1501" s="456">
        <v>0.21235777080655496</v>
      </c>
      <c r="J1501" s="457">
        <v>0.29238439236948327</v>
      </c>
      <c r="K1501" s="437">
        <v>1.2165164973915144</v>
      </c>
      <c r="L1501" s="462">
        <v>2.4046229261185021E-3</v>
      </c>
      <c r="M1501" s="463">
        <v>2.9699500170619212E-3</v>
      </c>
      <c r="N1501" s="437">
        <v>6.8085247730768081E-3</v>
      </c>
      <c r="O1501" s="456">
        <v>1.1542780206814341E-2</v>
      </c>
      <c r="P1501" s="457">
        <v>1.3866159932747752E-2</v>
      </c>
      <c r="Q1501" s="437">
        <v>1.9213572225087374E-2</v>
      </c>
      <c r="R1501" s="462">
        <v>0</v>
      </c>
      <c r="S1501" s="463">
        <v>0</v>
      </c>
      <c r="T1501" s="437">
        <v>781.40164651246948</v>
      </c>
      <c r="U1501" s="456">
        <v>1.1718307583193064E-2</v>
      </c>
      <c r="V1501" s="457">
        <v>1.6056171745830013E-2</v>
      </c>
      <c r="W1501" s="437">
        <v>0.10223032710111274</v>
      </c>
      <c r="X1501" s="456">
        <v>6.5560379764888124E-3</v>
      </c>
      <c r="Y1501" s="457">
        <v>8.9681438416985559E-3</v>
      </c>
      <c r="Z1501" s="437">
        <v>3.5167410512348838E-3</v>
      </c>
      <c r="AA1501" s="456">
        <v>5.1288792686866045E-3</v>
      </c>
      <c r="AB1501" s="457">
        <v>6.3068522268995312E-3</v>
      </c>
      <c r="AC1501" s="437">
        <v>6.5311718787129467E-3</v>
      </c>
      <c r="AD1501" s="456">
        <v>2.9958327578837707E-4</v>
      </c>
      <c r="AE1501" s="457">
        <v>2.9681293019473312E-4</v>
      </c>
      <c r="AF1501" s="437">
        <v>9.4244977518772059E-4</v>
      </c>
      <c r="AG1501" s="456">
        <v>9.7464664651458564E-3</v>
      </c>
      <c r="AH1501" s="457">
        <v>9.668002331044083E-3</v>
      </c>
      <c r="AI1501" s="437">
        <v>1.2157626210005728E-3</v>
      </c>
      <c r="AJ1501" s="456">
        <v>1.7025668691378285E-3</v>
      </c>
      <c r="AK1501" s="457">
        <v>1.5436922987905649E-3</v>
      </c>
      <c r="AL1501" s="437">
        <v>7.5395943623533674E-5</v>
      </c>
      <c r="AM1501" s="456">
        <v>2.7070107959023116E-3</v>
      </c>
      <c r="AN1501" s="457">
        <v>2.8788375660528352E-3</v>
      </c>
      <c r="AO1501" s="437">
        <v>2.048886108229547E-2</v>
      </c>
      <c r="AP1501" s="456">
        <v>0</v>
      </c>
      <c r="AQ1501" s="457">
        <v>0</v>
      </c>
      <c r="AR1501" s="440">
        <v>1.3791964696618499E-2</v>
      </c>
      <c r="AS1501" s="462">
        <v>0</v>
      </c>
      <c r="AT1501" s="463">
        <v>0</v>
      </c>
      <c r="AU1501" s="423">
        <v>0</v>
      </c>
    </row>
    <row r="1502" spans="1:47" x14ac:dyDescent="0.2">
      <c r="A1502" s="231">
        <v>2012</v>
      </c>
      <c r="B1502" s="232">
        <v>18</v>
      </c>
      <c r="C1502" s="456">
        <v>5.8163923584182937</v>
      </c>
      <c r="D1502" s="457">
        <v>7.2120387853414973</v>
      </c>
      <c r="E1502" s="437">
        <v>0.50347454186227836</v>
      </c>
      <c r="F1502" s="456">
        <v>0.24120143877079867</v>
      </c>
      <c r="G1502" s="457">
        <v>0.24425013574119064</v>
      </c>
      <c r="H1502" s="437">
        <v>9.7678390058450706E-2</v>
      </c>
      <c r="I1502" s="456">
        <v>0.21780474822902049</v>
      </c>
      <c r="J1502" s="457">
        <v>0.29867811206381528</v>
      </c>
      <c r="K1502" s="437">
        <v>1.2314645451856232</v>
      </c>
      <c r="L1502" s="462">
        <v>2.4129666903680794E-3</v>
      </c>
      <c r="M1502" s="463">
        <v>2.9810620536402442E-3</v>
      </c>
      <c r="N1502" s="437">
        <v>6.8206020002154694E-3</v>
      </c>
      <c r="O1502" s="456">
        <v>1.1746741053054092E-2</v>
      </c>
      <c r="P1502" s="457">
        <v>1.414485515572593E-2</v>
      </c>
      <c r="Q1502" s="437">
        <v>1.924141785955984E-2</v>
      </c>
      <c r="R1502" s="462">
        <v>0</v>
      </c>
      <c r="S1502" s="463">
        <v>0</v>
      </c>
      <c r="T1502" s="437">
        <v>782.78768390241055</v>
      </c>
      <c r="U1502" s="456">
        <v>1.2092578753476265E-2</v>
      </c>
      <c r="V1502" s="457">
        <v>1.6595698878562447E-2</v>
      </c>
      <c r="W1502" s="437">
        <v>0.10527231520284276</v>
      </c>
      <c r="X1502" s="456">
        <v>6.7919960797225122E-3</v>
      </c>
      <c r="Y1502" s="457">
        <v>9.3356301946731189E-3</v>
      </c>
      <c r="Z1502" s="437">
        <v>3.5745990530292649E-3</v>
      </c>
      <c r="AA1502" s="456">
        <v>5.3959049060920009E-3</v>
      </c>
      <c r="AB1502" s="457">
        <v>6.6773076251506113E-3</v>
      </c>
      <c r="AC1502" s="437">
        <v>6.7255259272041342E-3</v>
      </c>
      <c r="AD1502" s="456">
        <v>3.1182241193356111E-4</v>
      </c>
      <c r="AE1502" s="457">
        <v>3.0955979508141151E-4</v>
      </c>
      <c r="AF1502" s="437">
        <v>9.704937574067685E-4</v>
      </c>
      <c r="AG1502" s="456">
        <v>1.0110368642067016E-2</v>
      </c>
      <c r="AH1502" s="457">
        <v>1.002967516669998E-2</v>
      </c>
      <c r="AI1502" s="437">
        <v>1.2519364081578991E-3</v>
      </c>
      <c r="AJ1502" s="456">
        <v>1.7717268886722206E-3</v>
      </c>
      <c r="AK1502" s="457">
        <v>1.6108351112785913E-3</v>
      </c>
      <c r="AL1502" s="437">
        <v>7.7639509309931164E-5</v>
      </c>
      <c r="AM1502" s="456">
        <v>2.8088470418012722E-3</v>
      </c>
      <c r="AN1502" s="457">
        <v>2.9875636835983779E-3</v>
      </c>
      <c r="AO1502" s="437">
        <v>2.1098528556116141E-2</v>
      </c>
      <c r="AP1502" s="456">
        <v>0</v>
      </c>
      <c r="AQ1502" s="457">
        <v>0</v>
      </c>
      <c r="AR1502" s="440">
        <v>1.39375503627113E-2</v>
      </c>
      <c r="AS1502" s="462">
        <v>0</v>
      </c>
      <c r="AT1502" s="463">
        <v>0</v>
      </c>
      <c r="AU1502" s="423">
        <v>0</v>
      </c>
    </row>
    <row r="1503" spans="1:47" x14ac:dyDescent="0.2">
      <c r="A1503" s="231">
        <v>2012</v>
      </c>
      <c r="B1503" s="232">
        <v>19</v>
      </c>
      <c r="C1503" s="456">
        <v>5.9034975527243345</v>
      </c>
      <c r="D1503" s="457">
        <v>7.3014690335417161</v>
      </c>
      <c r="E1503" s="437">
        <v>0.51034463290405863</v>
      </c>
      <c r="F1503" s="456">
        <v>0.25081393938823182</v>
      </c>
      <c r="G1503" s="457">
        <v>0.25391698024317683</v>
      </c>
      <c r="H1503" s="437">
        <v>0.10053106214698047</v>
      </c>
      <c r="I1503" s="456">
        <v>0.22344276425777265</v>
      </c>
      <c r="J1503" s="457">
        <v>0.30497001567346066</v>
      </c>
      <c r="K1503" s="437">
        <v>1.2457082615649457</v>
      </c>
      <c r="L1503" s="462">
        <v>2.4207198897071348E-3</v>
      </c>
      <c r="M1503" s="463">
        <v>2.991051216167506E-3</v>
      </c>
      <c r="N1503" s="437">
        <v>6.8302955569343052E-3</v>
      </c>
      <c r="O1503" s="456">
        <v>1.1959914680376507E-2</v>
      </c>
      <c r="P1503" s="457">
        <v>1.442759451507789E-2</v>
      </c>
      <c r="Q1503" s="437">
        <v>1.9269665083751601E-2</v>
      </c>
      <c r="R1503" s="462">
        <v>0</v>
      </c>
      <c r="S1503" s="463">
        <v>0</v>
      </c>
      <c r="T1503" s="437">
        <v>783.90134265358608</v>
      </c>
      <c r="U1503" s="456">
        <v>1.2489311135983288E-2</v>
      </c>
      <c r="V1503" s="457">
        <v>1.714876447967589E-2</v>
      </c>
      <c r="W1503" s="437">
        <v>0.10834689793413151</v>
      </c>
      <c r="X1503" s="456">
        <v>7.0389676239664221E-3</v>
      </c>
      <c r="Y1503" s="457">
        <v>9.7091297976854337E-3</v>
      </c>
      <c r="Z1503" s="437">
        <v>3.6334001866862304E-3</v>
      </c>
      <c r="AA1503" s="456">
        <v>5.6748238753064235E-3</v>
      </c>
      <c r="AB1503" s="457">
        <v>7.046862269261293E-3</v>
      </c>
      <c r="AC1503" s="437">
        <v>6.9219311922501916E-3</v>
      </c>
      <c r="AD1503" s="456">
        <v>3.2481315480183272E-4</v>
      </c>
      <c r="AE1503" s="457">
        <v>3.2266319838003944E-4</v>
      </c>
      <c r="AF1503" s="437">
        <v>9.988362248980827E-4</v>
      </c>
      <c r="AG1503" s="456">
        <v>1.0498307966657331E-2</v>
      </c>
      <c r="AH1503" s="457">
        <v>1.040483025111129E-2</v>
      </c>
      <c r="AI1503" s="437">
        <v>1.2885006456324632E-3</v>
      </c>
      <c r="AJ1503" s="456">
        <v>1.8453249506098079E-3</v>
      </c>
      <c r="AK1503" s="457">
        <v>1.6803217897687624E-3</v>
      </c>
      <c r="AL1503" s="437">
        <v>7.990695435732543E-5</v>
      </c>
      <c r="AM1503" s="456">
        <v>2.9167306298457474E-3</v>
      </c>
      <c r="AN1503" s="457">
        <v>3.0989471498764657E-3</v>
      </c>
      <c r="AO1503" s="437">
        <v>2.1714701478506113E-2</v>
      </c>
      <c r="AP1503" s="456">
        <v>0</v>
      </c>
      <c r="AQ1503" s="457">
        <v>0</v>
      </c>
      <c r="AR1503" s="440">
        <v>1.4086013491022901E-2</v>
      </c>
      <c r="AS1503" s="462">
        <v>0</v>
      </c>
      <c r="AT1503" s="463">
        <v>0</v>
      </c>
      <c r="AU1503" s="423">
        <v>0</v>
      </c>
    </row>
    <row r="1504" spans="1:47" x14ac:dyDescent="0.2">
      <c r="A1504" s="231">
        <v>2012</v>
      </c>
      <c r="B1504" s="232">
        <v>20</v>
      </c>
      <c r="C1504" s="456">
        <v>6.0136157646378585</v>
      </c>
      <c r="D1504" s="457">
        <v>7.4155138671137104</v>
      </c>
      <c r="E1504" s="437">
        <v>0.51783774026458285</v>
      </c>
      <c r="F1504" s="456">
        <v>0.26064533000798473</v>
      </c>
      <c r="G1504" s="457">
        <v>0.26340920876068014</v>
      </c>
      <c r="H1504" s="437">
        <v>0.10338930427839563</v>
      </c>
      <c r="I1504" s="456">
        <v>0.22911901451358468</v>
      </c>
      <c r="J1504" s="457">
        <v>0.31099532156076026</v>
      </c>
      <c r="K1504" s="437">
        <v>1.2608458555872597</v>
      </c>
      <c r="L1504" s="462">
        <v>2.4266610689027456E-3</v>
      </c>
      <c r="M1504" s="463">
        <v>2.99833078248293E-3</v>
      </c>
      <c r="N1504" s="437">
        <v>6.8424813289668521E-3</v>
      </c>
      <c r="O1504" s="456">
        <v>1.2170852831382573E-2</v>
      </c>
      <c r="P1504" s="457">
        <v>1.4697844410884665E-2</v>
      </c>
      <c r="Q1504" s="437">
        <v>1.9297731253677612E-2</v>
      </c>
      <c r="R1504" s="462">
        <v>0</v>
      </c>
      <c r="S1504" s="463">
        <v>0</v>
      </c>
      <c r="T1504" s="437">
        <v>785.29884461161009</v>
      </c>
      <c r="U1504" s="456">
        <v>1.2898532869051862E-2</v>
      </c>
      <c r="V1504" s="457">
        <v>1.7693748611031401E-2</v>
      </c>
      <c r="W1504" s="437">
        <v>0.11142731661586848</v>
      </c>
      <c r="X1504" s="456">
        <v>7.2954452596167797E-3</v>
      </c>
      <c r="Y1504" s="457">
        <v>1.0081439718913699E-2</v>
      </c>
      <c r="Z1504" s="437">
        <v>3.6919895593528094E-3</v>
      </c>
      <c r="AA1504" s="456">
        <v>5.8177626784047618E-3</v>
      </c>
      <c r="AB1504" s="457">
        <v>7.2703957795500086E-3</v>
      </c>
      <c r="AC1504" s="437">
        <v>7.1187313740907658E-3</v>
      </c>
      <c r="AD1504" s="456">
        <v>3.3741123225159006E-4</v>
      </c>
      <c r="AE1504" s="457">
        <v>3.3490222352469131E-4</v>
      </c>
      <c r="AF1504" s="437">
        <v>1.0272356673745985E-3</v>
      </c>
      <c r="AG1504" s="456">
        <v>1.0931538360969667E-2</v>
      </c>
      <c r="AH1504" s="457">
        <v>1.0807842669633801E-2</v>
      </c>
      <c r="AI1504" s="437">
        <v>1.3251347527101368E-3</v>
      </c>
      <c r="AJ1504" s="456">
        <v>1.9325839901316688E-3</v>
      </c>
      <c r="AK1504" s="457">
        <v>1.7597875012454502E-3</v>
      </c>
      <c r="AL1504" s="437">
        <v>8.2178906447586002E-5</v>
      </c>
      <c r="AM1504" s="456">
        <v>3.0170014441643707E-3</v>
      </c>
      <c r="AN1504" s="457">
        <v>3.1976320821224835E-3</v>
      </c>
      <c r="AO1504" s="437">
        <v>2.2332109372804599E-2</v>
      </c>
      <c r="AP1504" s="456">
        <v>0</v>
      </c>
      <c r="AQ1504" s="457">
        <v>0</v>
      </c>
      <c r="AR1504" s="440">
        <v>1.42348125104616E-2</v>
      </c>
      <c r="AS1504" s="462">
        <v>0</v>
      </c>
      <c r="AT1504" s="463">
        <v>0</v>
      </c>
      <c r="AU1504" s="423">
        <v>0</v>
      </c>
    </row>
    <row r="1505" spans="1:47" x14ac:dyDescent="0.2">
      <c r="A1505" s="231">
        <v>2012</v>
      </c>
      <c r="B1505" s="232">
        <v>21</v>
      </c>
      <c r="C1505" s="456">
        <v>6.6300325115875793</v>
      </c>
      <c r="D1505" s="457">
        <v>8.4791943594810082</v>
      </c>
      <c r="E1505" s="437">
        <v>0.52514526329064659</v>
      </c>
      <c r="F1505" s="456">
        <v>0.29464010163107202</v>
      </c>
      <c r="G1505" s="457">
        <v>0.30238308106120665</v>
      </c>
      <c r="H1505" s="437">
        <v>0.10617676339486366</v>
      </c>
      <c r="I1505" s="456">
        <v>0.25285317148300074</v>
      </c>
      <c r="J1505" s="457">
        <v>0.34220014559711082</v>
      </c>
      <c r="K1505" s="437">
        <v>1.275609324781712</v>
      </c>
      <c r="L1505" s="462">
        <v>2.4355503907164881E-3</v>
      </c>
      <c r="M1505" s="463">
        <v>3.0082054763205112E-3</v>
      </c>
      <c r="N1505" s="437">
        <v>6.8543871127708291E-3</v>
      </c>
      <c r="O1505" s="456">
        <v>1.8416337264516556E-2</v>
      </c>
      <c r="P1505" s="457">
        <v>1.9768529112047375E-2</v>
      </c>
      <c r="Q1505" s="437">
        <v>1.9325189170299573E-2</v>
      </c>
      <c r="R1505" s="462">
        <v>0</v>
      </c>
      <c r="S1505" s="463">
        <v>0</v>
      </c>
      <c r="T1505" s="437">
        <v>786.66547686824424</v>
      </c>
      <c r="U1505" s="456">
        <v>1.4480506415593002E-2</v>
      </c>
      <c r="V1505" s="457">
        <v>1.9866269263146066E-2</v>
      </c>
      <c r="W1505" s="437">
        <v>0.1144313083578839</v>
      </c>
      <c r="X1505" s="456">
        <v>7.5587658028601441E-3</v>
      </c>
      <c r="Y1505" s="457">
        <v>1.0444375306569012E-2</v>
      </c>
      <c r="Z1505" s="437">
        <v>3.7491235389434528E-3</v>
      </c>
      <c r="AA1505" s="456">
        <v>6.6226532865238568E-3</v>
      </c>
      <c r="AB1505" s="457">
        <v>8.3824783287454359E-3</v>
      </c>
      <c r="AC1505" s="437">
        <v>7.3106560420082246E-3</v>
      </c>
      <c r="AD1505" s="456">
        <v>3.8345146008228421E-4</v>
      </c>
      <c r="AE1505" s="457">
        <v>3.8666782080978141E-4</v>
      </c>
      <c r="AF1505" s="437">
        <v>1.0549273728493486E-3</v>
      </c>
      <c r="AG1505" s="456">
        <v>1.2344609825184196E-2</v>
      </c>
      <c r="AH1505" s="457">
        <v>1.2396620066797079E-2</v>
      </c>
      <c r="AI1505" s="437">
        <v>1.3608565236460917E-3</v>
      </c>
      <c r="AJ1505" s="456">
        <v>2.1850762331192537E-3</v>
      </c>
      <c r="AK1505" s="457">
        <v>2.0213512068515682E-3</v>
      </c>
      <c r="AL1505" s="437">
        <v>8.4394143636548624E-5</v>
      </c>
      <c r="AM1505" s="456">
        <v>3.4357373211396573E-3</v>
      </c>
      <c r="AN1505" s="457">
        <v>3.6980429934836178E-3</v>
      </c>
      <c r="AO1505" s="437">
        <v>2.2934141282196587E-2</v>
      </c>
      <c r="AP1505" s="456">
        <v>0</v>
      </c>
      <c r="AQ1505" s="457">
        <v>0</v>
      </c>
      <c r="AR1505" s="440">
        <v>1.8929294260137099E-2</v>
      </c>
      <c r="AS1505" s="462">
        <v>0</v>
      </c>
      <c r="AT1505" s="463">
        <v>0</v>
      </c>
      <c r="AU1505" s="423">
        <v>0</v>
      </c>
    </row>
    <row r="1506" spans="1:47" x14ac:dyDescent="0.2">
      <c r="A1506" s="231">
        <v>2012</v>
      </c>
      <c r="B1506" s="232">
        <v>22</v>
      </c>
      <c r="C1506" s="456">
        <v>6.7389400404783322</v>
      </c>
      <c r="D1506" s="457">
        <v>8.5789592593528479</v>
      </c>
      <c r="E1506" s="437">
        <v>0.53202131125842711</v>
      </c>
      <c r="F1506" s="456">
        <v>0.30589848664078412</v>
      </c>
      <c r="G1506" s="457">
        <v>0.31210400051680298</v>
      </c>
      <c r="H1506" s="437">
        <v>0.10879900891542141</v>
      </c>
      <c r="I1506" s="456">
        <v>0.2594560218084711</v>
      </c>
      <c r="J1506" s="457">
        <v>0.34854564204316923</v>
      </c>
      <c r="K1506" s="437">
        <v>1.2894983469088821</v>
      </c>
      <c r="L1506" s="462">
        <v>2.444611737910165E-3</v>
      </c>
      <c r="M1506" s="463">
        <v>3.0174499913205827E-3</v>
      </c>
      <c r="N1506" s="437">
        <v>6.8655924415451904E-3</v>
      </c>
      <c r="O1506" s="456">
        <v>1.8757727132245411E-2</v>
      </c>
      <c r="P1506" s="457">
        <v>2.0108320273177167E-2</v>
      </c>
      <c r="Q1506" s="437">
        <v>1.9350996465292151E-2</v>
      </c>
      <c r="R1506" s="462">
        <v>0</v>
      </c>
      <c r="S1506" s="463">
        <v>0</v>
      </c>
      <c r="T1506" s="437">
        <v>787.95126599946752</v>
      </c>
      <c r="U1506" s="456">
        <v>1.4935718297017489E-2</v>
      </c>
      <c r="V1506" s="457">
        <v>2.0390543591052874E-2</v>
      </c>
      <c r="W1506" s="437">
        <v>0.11725728635155988</v>
      </c>
      <c r="X1506" s="456">
        <v>7.8254635222626146E-3</v>
      </c>
      <c r="Y1506" s="457">
        <v>1.0785763999048105E-2</v>
      </c>
      <c r="Z1506" s="437">
        <v>3.802880465649076E-3</v>
      </c>
      <c r="AA1506" s="456">
        <v>6.9297931635025484E-3</v>
      </c>
      <c r="AB1506" s="457">
        <v>8.6937449399885347E-3</v>
      </c>
      <c r="AC1506" s="437">
        <v>7.4912110429615217E-3</v>
      </c>
      <c r="AD1506" s="456">
        <v>3.9872418348506166E-4</v>
      </c>
      <c r="AE1506" s="457">
        <v>3.9985667475400465E-4</v>
      </c>
      <c r="AF1506" s="437">
        <v>1.0809829627933167E-3</v>
      </c>
      <c r="AG1506" s="456">
        <v>1.2801757873713052E-2</v>
      </c>
      <c r="AH1506" s="457">
        <v>1.2783954587602215E-2</v>
      </c>
      <c r="AI1506" s="437">
        <v>1.3944665291864941E-3</v>
      </c>
      <c r="AJ1506" s="456">
        <v>2.2719597936806148E-3</v>
      </c>
      <c r="AK1506" s="457">
        <v>2.0937442788614624E-3</v>
      </c>
      <c r="AL1506" s="437">
        <v>8.6478657300153062E-5</v>
      </c>
      <c r="AM1506" s="456">
        <v>3.5622139872768417E-3</v>
      </c>
      <c r="AN1506" s="457">
        <v>3.8080602225421052E-3</v>
      </c>
      <c r="AO1506" s="437">
        <v>2.3500567445636306E-2</v>
      </c>
      <c r="AP1506" s="456">
        <v>0</v>
      </c>
      <c r="AQ1506" s="457">
        <v>0</v>
      </c>
      <c r="AR1506" s="440">
        <v>1.9110855519615201E-2</v>
      </c>
      <c r="AS1506" s="462">
        <v>0</v>
      </c>
      <c r="AT1506" s="463">
        <v>0</v>
      </c>
      <c r="AU1506" s="423">
        <v>0</v>
      </c>
    </row>
    <row r="1507" spans="1:47" x14ac:dyDescent="0.2">
      <c r="A1507" s="231">
        <v>2012</v>
      </c>
      <c r="B1507" s="232">
        <v>23</v>
      </c>
      <c r="C1507" s="456">
        <v>6.8490893365654992</v>
      </c>
      <c r="D1507" s="457">
        <v>8.6688974202303495</v>
      </c>
      <c r="E1507" s="437">
        <v>0.53825550794644261</v>
      </c>
      <c r="F1507" s="456">
        <v>0.31729033296514075</v>
      </c>
      <c r="G1507" s="457">
        <v>0.32092414906534916</v>
      </c>
      <c r="H1507" s="437">
        <v>0.11117718719369234</v>
      </c>
      <c r="I1507" s="456">
        <v>0.2661363758885123</v>
      </c>
      <c r="J1507" s="457">
        <v>0.35431593786133242</v>
      </c>
      <c r="K1507" s="437">
        <v>1.302095201030784</v>
      </c>
      <c r="L1507" s="462">
        <v>2.4537708938123307E-3</v>
      </c>
      <c r="M1507" s="463">
        <v>3.0258957359339108E-3</v>
      </c>
      <c r="N1507" s="437">
        <v>6.8757471153559121E-3</v>
      </c>
      <c r="O1507" s="456">
        <v>1.9102893695213508E-2</v>
      </c>
      <c r="P1507" s="457">
        <v>2.0416655391040983E-2</v>
      </c>
      <c r="Q1507" s="437">
        <v>1.9374428846191533E-2</v>
      </c>
      <c r="R1507" s="462">
        <v>0</v>
      </c>
      <c r="S1507" s="463">
        <v>0</v>
      </c>
      <c r="T1507" s="437">
        <v>789.1171146659176</v>
      </c>
      <c r="U1507" s="456">
        <v>1.5395861801384501E-2</v>
      </c>
      <c r="V1507" s="457">
        <v>2.0864631917421321E-2</v>
      </c>
      <c r="W1507" s="437">
        <v>0.11982055071879373</v>
      </c>
      <c r="X1507" s="456">
        <v>8.0952083768956826E-3</v>
      </c>
      <c r="Y1507" s="457">
        <v>1.1095417923202008E-2</v>
      </c>
      <c r="Z1507" s="437">
        <v>3.8516280701720042E-3</v>
      </c>
      <c r="AA1507" s="456">
        <v>7.2431524904466669E-3</v>
      </c>
      <c r="AB1507" s="457">
        <v>8.9782402448896348E-3</v>
      </c>
      <c r="AC1507" s="437">
        <v>7.6549634469019459E-3</v>
      </c>
      <c r="AD1507" s="456">
        <v>4.1419633062371062E-4</v>
      </c>
      <c r="AE1507" s="457">
        <v>4.1185224472681307E-4</v>
      </c>
      <c r="AF1507" s="437">
        <v>1.1046127000679717E-3</v>
      </c>
      <c r="AG1507" s="456">
        <v>1.3263553684011439E-2</v>
      </c>
      <c r="AH1507" s="457">
        <v>1.3134389483067574E-2</v>
      </c>
      <c r="AI1507" s="437">
        <v>1.42494998245651E-3</v>
      </c>
      <c r="AJ1507" s="456">
        <v>2.3596116284457722E-3</v>
      </c>
      <c r="AK1507" s="457">
        <v>2.159066181527208E-3</v>
      </c>
      <c r="AL1507" s="437">
        <v>8.8369011153940802E-5</v>
      </c>
      <c r="AM1507" s="456">
        <v>3.6903429794859608E-3</v>
      </c>
      <c r="AN1507" s="457">
        <v>3.9081315980606223E-3</v>
      </c>
      <c r="AO1507" s="437">
        <v>2.4014287629074337E-2</v>
      </c>
      <c r="AP1507" s="456">
        <v>0</v>
      </c>
      <c r="AQ1507" s="457">
        <v>0</v>
      </c>
      <c r="AR1507" s="440">
        <v>1.9274975068055599E-2</v>
      </c>
      <c r="AS1507" s="462">
        <v>0</v>
      </c>
      <c r="AT1507" s="463">
        <v>0</v>
      </c>
      <c r="AU1507" s="423">
        <v>0</v>
      </c>
    </row>
    <row r="1508" spans="1:47" x14ac:dyDescent="0.2">
      <c r="A1508" s="231">
        <v>2012</v>
      </c>
      <c r="B1508" s="232">
        <v>24</v>
      </c>
      <c r="C1508" s="456">
        <v>6.956499259497293</v>
      </c>
      <c r="D1508" s="457">
        <v>8.7415808630034686</v>
      </c>
      <c r="E1508" s="437">
        <v>0.5434635663479217</v>
      </c>
      <c r="F1508" s="456">
        <v>0.32855213949235484</v>
      </c>
      <c r="G1508" s="457">
        <v>0.32824985809627161</v>
      </c>
      <c r="H1508" s="437">
        <v>0.1131633158852995</v>
      </c>
      <c r="I1508" s="456">
        <v>0.27278224591268929</v>
      </c>
      <c r="J1508" s="457">
        <v>0.35924337773946646</v>
      </c>
      <c r="K1508" s="437">
        <v>1.3126152656688133</v>
      </c>
      <c r="L1508" s="462">
        <v>2.4629281961627216E-3</v>
      </c>
      <c r="M1508" s="463">
        <v>3.0325616141343992E-3</v>
      </c>
      <c r="N1508" s="437">
        <v>6.8842328218911937E-3</v>
      </c>
      <c r="O1508" s="456">
        <v>1.9444898620218077E-2</v>
      </c>
      <c r="P1508" s="457">
        <v>2.0673959512216643E-2</v>
      </c>
      <c r="Q1508" s="437">
        <v>1.9393974082858447E-2</v>
      </c>
      <c r="R1508" s="462">
        <v>0</v>
      </c>
      <c r="S1508" s="463">
        <v>0</v>
      </c>
      <c r="T1508" s="437">
        <v>790.09011076114393</v>
      </c>
      <c r="U1508" s="456">
        <v>1.5841600171725322E-2</v>
      </c>
      <c r="V1508" s="457">
        <v>2.1237422621613111E-2</v>
      </c>
      <c r="W1508" s="437">
        <v>0.1219610612747216</v>
      </c>
      <c r="X1508" s="456">
        <v>8.3619081028068962E-3</v>
      </c>
      <c r="Y1508" s="457">
        <v>1.1354036987511487E-2</v>
      </c>
      <c r="Z1508" s="437">
        <v>3.8923462470238715E-3</v>
      </c>
      <c r="AA1508" s="456">
        <v>7.5510618942924972E-3</v>
      </c>
      <c r="AB1508" s="457">
        <v>9.1642539037849764E-3</v>
      </c>
      <c r="AC1508" s="437">
        <v>7.7917165504027257E-3</v>
      </c>
      <c r="AD1508" s="456">
        <v>4.2957375491845174E-4</v>
      </c>
      <c r="AE1508" s="457">
        <v>4.2184220911706033E-4</v>
      </c>
      <c r="AF1508" s="437">
        <v>1.1243456441995669E-3</v>
      </c>
      <c r="AG1508" s="456">
        <v>1.3718384320096866E-2</v>
      </c>
      <c r="AH1508" s="457">
        <v>1.3432419225693075E-2</v>
      </c>
      <c r="AI1508" s="437">
        <v>1.4504059030296167E-3</v>
      </c>
      <c r="AJ1508" s="456">
        <v>2.4455532496563343E-3</v>
      </c>
      <c r="AK1508" s="457">
        <v>2.2149388151063284E-3</v>
      </c>
      <c r="AL1508" s="437">
        <v>8.9947644473713245E-5</v>
      </c>
      <c r="AM1508" s="456">
        <v>3.8173653410647182E-3</v>
      </c>
      <c r="AN1508" s="457">
        <v>3.9892937010427062E-3</v>
      </c>
      <c r="AO1508" s="437">
        <v>2.4443295689046352E-2</v>
      </c>
      <c r="AP1508" s="456">
        <v>0</v>
      </c>
      <c r="AQ1508" s="457">
        <v>0</v>
      </c>
      <c r="AR1508" s="440">
        <v>1.94118320154433E-2</v>
      </c>
      <c r="AS1508" s="462">
        <v>0</v>
      </c>
      <c r="AT1508" s="463">
        <v>0</v>
      </c>
      <c r="AU1508" s="423">
        <v>0</v>
      </c>
    </row>
    <row r="1509" spans="1:47" x14ac:dyDescent="0.2">
      <c r="A1509" s="231">
        <v>2012</v>
      </c>
      <c r="B1509" s="232">
        <v>25</v>
      </c>
      <c r="C1509" s="456">
        <v>7.0595755614781934</v>
      </c>
      <c r="D1509" s="457">
        <v>8.7947436584394492</v>
      </c>
      <c r="E1509" s="437">
        <v>0.54738319207401909</v>
      </c>
      <c r="F1509" s="456">
        <v>0.33937414581040715</v>
      </c>
      <c r="G1509" s="457">
        <v>0.33372572508952036</v>
      </c>
      <c r="H1509" s="437">
        <v>0.11465843903626746</v>
      </c>
      <c r="I1509" s="456">
        <v>0.27918466985008727</v>
      </c>
      <c r="J1509" s="457">
        <v>0.36302817326603865</v>
      </c>
      <c r="K1509" s="437">
        <v>1.3205348883814696</v>
      </c>
      <c r="L1509" s="462">
        <v>2.4716651616018934E-3</v>
      </c>
      <c r="M1509" s="463">
        <v>3.0372124911153551E-3</v>
      </c>
      <c r="N1509" s="437">
        <v>6.8906196375568118E-3</v>
      </c>
      <c r="O1509" s="456">
        <v>1.9773473289942192E-2</v>
      </c>
      <c r="P1509" s="457">
        <v>2.0867042705745936E-2</v>
      </c>
      <c r="Q1509" s="437">
        <v>1.9408686115101475E-2</v>
      </c>
      <c r="R1509" s="462">
        <v>0</v>
      </c>
      <c r="S1509" s="463">
        <v>0</v>
      </c>
      <c r="T1509" s="437">
        <v>790.82334517901859</v>
      </c>
      <c r="U1509" s="456">
        <v>1.6264583363876855E-2</v>
      </c>
      <c r="V1509" s="457">
        <v>2.1499280306547134E-2</v>
      </c>
      <c r="W1509" s="437">
        <v>0.12357244937563773</v>
      </c>
      <c r="X1509" s="456">
        <v>8.6183266794222727E-3</v>
      </c>
      <c r="Y1509" s="457">
        <v>1.1548629307470425E-2</v>
      </c>
      <c r="Z1509" s="437">
        <v>3.9229960404878949E-3</v>
      </c>
      <c r="AA1509" s="456">
        <v>7.8390997413622585E-3</v>
      </c>
      <c r="AB1509" s="457">
        <v>9.2586112041096111E-3</v>
      </c>
      <c r="AC1509" s="437">
        <v>7.8946561463744073E-3</v>
      </c>
      <c r="AD1509" s="456">
        <v>4.4436956440178633E-4</v>
      </c>
      <c r="AE1509" s="457">
        <v>4.2931676242232022E-4</v>
      </c>
      <c r="AF1509" s="437">
        <v>1.1392003368194043E-3</v>
      </c>
      <c r="AG1509" s="456">
        <v>1.4156109371851508E-2</v>
      </c>
      <c r="AH1509" s="457">
        <v>1.366173156749026E-2</v>
      </c>
      <c r="AI1509" s="437">
        <v>1.4695683810059367E-3</v>
      </c>
      <c r="AJ1509" s="456">
        <v>2.5282783771554307E-3</v>
      </c>
      <c r="AK1509" s="457">
        <v>2.2583337496023051E-3</v>
      </c>
      <c r="AL1509" s="437">
        <v>9.1136009624860861E-5</v>
      </c>
      <c r="AM1509" s="456">
        <v>3.9391444121596106E-3</v>
      </c>
      <c r="AN1509" s="457">
        <v>4.0480878711849303E-3</v>
      </c>
      <c r="AO1509" s="437">
        <v>2.4766226890043819E-2</v>
      </c>
      <c r="AP1509" s="456">
        <v>0</v>
      </c>
      <c r="AQ1509" s="457">
        <v>0</v>
      </c>
      <c r="AR1509" s="440">
        <v>1.9514876580013801E-2</v>
      </c>
      <c r="AS1509" s="462">
        <v>0</v>
      </c>
      <c r="AT1509" s="463">
        <v>0</v>
      </c>
      <c r="AU1509" s="423">
        <v>0</v>
      </c>
    </row>
    <row r="1510" spans="1:47" x14ac:dyDescent="0.2">
      <c r="A1510" s="231">
        <v>2012</v>
      </c>
      <c r="B1510" s="232">
        <v>26</v>
      </c>
      <c r="C1510" s="456">
        <v>7.1871967205827936</v>
      </c>
      <c r="D1510" s="457">
        <v>8.870319716979477</v>
      </c>
      <c r="E1510" s="437">
        <v>0.54974849548078197</v>
      </c>
      <c r="F1510" s="456">
        <v>0.35105759774987766</v>
      </c>
      <c r="G1510" s="457">
        <v>0.33862230344094607</v>
      </c>
      <c r="H1510" s="437">
        <v>0.11556061266364012</v>
      </c>
      <c r="I1510" s="456">
        <v>0.28624446164208456</v>
      </c>
      <c r="J1510" s="457">
        <v>0.36684019131496537</v>
      </c>
      <c r="K1510" s="437">
        <v>1.3253110476213878</v>
      </c>
      <c r="L1510" s="462">
        <v>2.4799213926000128E-3</v>
      </c>
      <c r="M1510" s="463">
        <v>3.0399045719422418E-3</v>
      </c>
      <c r="N1510" s="437">
        <v>6.8944557411491523E-3</v>
      </c>
      <c r="O1510" s="456">
        <v>2.0080143701380077E-2</v>
      </c>
      <c r="P1510" s="457">
        <v>2.098415528504045E-2</v>
      </c>
      <c r="Q1510" s="437">
        <v>1.9417524785681366E-2</v>
      </c>
      <c r="R1510" s="462">
        <v>0</v>
      </c>
      <c r="S1510" s="463">
        <v>0</v>
      </c>
      <c r="T1510" s="437">
        <v>791.26433674691771</v>
      </c>
      <c r="U1510" s="456">
        <v>1.6716878836115813E-2</v>
      </c>
      <c r="V1510" s="457">
        <v>2.1729192659960702E-2</v>
      </c>
      <c r="W1510" s="437">
        <v>0.12454476804505968</v>
      </c>
      <c r="X1510" s="456">
        <v>8.8573111123162133E-3</v>
      </c>
      <c r="Y1510" s="457">
        <v>1.1666035727912546E-2</v>
      </c>
      <c r="Z1510" s="437">
        <v>3.9414866775430973E-3</v>
      </c>
      <c r="AA1510" s="456">
        <v>8.1485283570164185E-3</v>
      </c>
      <c r="AB1510" s="457">
        <v>9.3213316010404886E-3</v>
      </c>
      <c r="AC1510" s="437">
        <v>7.9567750193730927E-3</v>
      </c>
      <c r="AD1510" s="456">
        <v>4.6018727397887597E-4</v>
      </c>
      <c r="AE1510" s="457">
        <v>4.3580609031659194E-4</v>
      </c>
      <c r="AF1510" s="437">
        <v>1.1481644625952307E-3</v>
      </c>
      <c r="AG1510" s="456">
        <v>1.4629041981675237E-2</v>
      </c>
      <c r="AH1510" s="457">
        <v>1.3869945390511996E-2</v>
      </c>
      <c r="AI1510" s="437">
        <v>1.4811313564148858E-3</v>
      </c>
      <c r="AJ1510" s="456">
        <v>2.6163422544435671E-3</v>
      </c>
      <c r="AK1510" s="457">
        <v>2.2956108985612493E-3</v>
      </c>
      <c r="AL1510" s="437">
        <v>9.1853123679755527E-5</v>
      </c>
      <c r="AM1510" s="456">
        <v>4.0685006670210149E-3</v>
      </c>
      <c r="AN1510" s="457">
        <v>4.0990606735197537E-3</v>
      </c>
      <c r="AO1510" s="437">
        <v>2.4961106770972744E-2</v>
      </c>
      <c r="AP1510" s="456">
        <v>0</v>
      </c>
      <c r="AQ1510" s="457">
        <v>0</v>
      </c>
      <c r="AR1510" s="440">
        <v>1.9577087575067102E-2</v>
      </c>
      <c r="AS1510" s="462">
        <v>0</v>
      </c>
      <c r="AT1510" s="463">
        <v>0</v>
      </c>
      <c r="AU1510" s="423">
        <v>0</v>
      </c>
    </row>
    <row r="1511" spans="1:47" x14ac:dyDescent="0.2">
      <c r="A1511" s="231">
        <v>2012</v>
      </c>
      <c r="B1511" s="232">
        <v>27</v>
      </c>
      <c r="C1511" s="456">
        <v>7.2699195326238133</v>
      </c>
      <c r="D1511" s="457">
        <v>8.8674491551505064</v>
      </c>
      <c r="E1511" s="437">
        <v>0.55018564184638785</v>
      </c>
      <c r="F1511" s="456">
        <v>0.36016574616381031</v>
      </c>
      <c r="G1511" s="457">
        <v>0.33922829365721918</v>
      </c>
      <c r="H1511" s="437">
        <v>0.1157273854141907</v>
      </c>
      <c r="I1511" s="456">
        <v>0.2916880789702318</v>
      </c>
      <c r="J1511" s="457">
        <v>0.36760574659544065</v>
      </c>
      <c r="K1511" s="437">
        <v>1.326194149914695</v>
      </c>
      <c r="L1511" s="462">
        <v>2.4879413222114633E-3</v>
      </c>
      <c r="M1511" s="463">
        <v>3.0406888671641618E-3</v>
      </c>
      <c r="N1511" s="437">
        <v>6.8951650371591108E-3</v>
      </c>
      <c r="O1511" s="456">
        <v>2.0357706274780528E-2</v>
      </c>
      <c r="P1511" s="457">
        <v>2.1010391606078961E-2</v>
      </c>
      <c r="Q1511" s="437">
        <v>1.9419180017726793E-2</v>
      </c>
      <c r="R1511" s="462">
        <v>0</v>
      </c>
      <c r="S1511" s="463">
        <v>0</v>
      </c>
      <c r="T1511" s="437">
        <v>791.34614754834377</v>
      </c>
      <c r="U1511" s="456">
        <v>1.7061972558818993E-2</v>
      </c>
      <c r="V1511" s="457">
        <v>2.1713675429733594E-2</v>
      </c>
      <c r="W1511" s="437">
        <v>0.12472456593827415</v>
      </c>
      <c r="X1511" s="456">
        <v>9.070974724234581E-3</v>
      </c>
      <c r="Y1511" s="457">
        <v>1.1688333098690306E-2</v>
      </c>
      <c r="Z1511" s="437">
        <v>3.9448999318617579E-3</v>
      </c>
      <c r="AA1511" s="456">
        <v>8.424032714951124E-3</v>
      </c>
      <c r="AB1511" s="457">
        <v>9.2664618070864534E-3</v>
      </c>
      <c r="AC1511" s="437">
        <v>7.9682548053306296E-3</v>
      </c>
      <c r="AD1511" s="456">
        <v>4.7291599481123352E-4</v>
      </c>
      <c r="AE1511" s="457">
        <v>4.3688995906975383E-4</v>
      </c>
      <c r="AF1511" s="437">
        <v>1.1498206655363114E-3</v>
      </c>
      <c r="AG1511" s="456">
        <v>1.498748829529109E-2</v>
      </c>
      <c r="AH1511" s="457">
        <v>1.3900567660784457E-2</v>
      </c>
      <c r="AI1511" s="437">
        <v>1.4832692108112681E-3</v>
      </c>
      <c r="AJ1511" s="456">
        <v>2.6823573809295997E-3</v>
      </c>
      <c r="AK1511" s="457">
        <v>2.3005554247530501E-3</v>
      </c>
      <c r="AL1511" s="437">
        <v>9.1985674320334238E-5</v>
      </c>
      <c r="AM1511" s="456">
        <v>4.173761096411592E-3</v>
      </c>
      <c r="AN1511" s="457">
        <v>4.1046714919115209E-3</v>
      </c>
      <c r="AO1511" s="437">
        <v>2.4997108173947954E-2</v>
      </c>
      <c r="AP1511" s="456">
        <v>0</v>
      </c>
      <c r="AQ1511" s="457">
        <v>0</v>
      </c>
      <c r="AR1511" s="440">
        <v>1.95889116529183E-2</v>
      </c>
      <c r="AS1511" s="462">
        <v>0</v>
      </c>
      <c r="AT1511" s="463">
        <v>0</v>
      </c>
      <c r="AU1511" s="423">
        <v>0</v>
      </c>
    </row>
    <row r="1512" spans="1:47" x14ac:dyDescent="0.2">
      <c r="A1512" s="231">
        <v>2012</v>
      </c>
      <c r="B1512" s="232">
        <v>28</v>
      </c>
      <c r="C1512" s="456">
        <v>7.3344091868093422</v>
      </c>
      <c r="D1512" s="457">
        <v>8.8532438873544343</v>
      </c>
      <c r="E1512" s="437">
        <v>0.55019208113113216</v>
      </c>
      <c r="F1512" s="456">
        <v>0.36786653443251593</v>
      </c>
      <c r="G1512" s="457">
        <v>0.33933070260062603</v>
      </c>
      <c r="H1512" s="437">
        <v>0.1157299099563301</v>
      </c>
      <c r="I1512" s="456">
        <v>0.29632127285289239</v>
      </c>
      <c r="J1512" s="457">
        <v>0.36800273388827431</v>
      </c>
      <c r="K1512" s="437">
        <v>1.3262065234215576</v>
      </c>
      <c r="L1512" s="462">
        <v>2.4957131844400059E-3</v>
      </c>
      <c r="M1512" s="463">
        <v>3.0427242382658815E-3</v>
      </c>
      <c r="N1512" s="437">
        <v>6.8951673587870381E-3</v>
      </c>
      <c r="O1512" s="456">
        <v>2.0593763120727936E-2</v>
      </c>
      <c r="P1512" s="457">
        <v>2.1020236475688535E-2</v>
      </c>
      <c r="Q1512" s="437">
        <v>1.9419201968258734E-2</v>
      </c>
      <c r="R1512" s="462">
        <v>0</v>
      </c>
      <c r="S1512" s="463">
        <v>0</v>
      </c>
      <c r="T1512" s="437">
        <v>791.3453748673578</v>
      </c>
      <c r="U1512" s="456">
        <v>1.735957001110881E-2</v>
      </c>
      <c r="V1512" s="457">
        <v>2.1694561131657759E-2</v>
      </c>
      <c r="W1512" s="437">
        <v>0.12472714117725084</v>
      </c>
      <c r="X1512" s="456">
        <v>9.2495461584957313E-3</v>
      </c>
      <c r="Y1512" s="457">
        <v>1.1688704033143048E-2</v>
      </c>
      <c r="Z1512" s="437">
        <v>3.9449509223736853E-3</v>
      </c>
      <c r="AA1512" s="456">
        <v>8.7468501334085746E-3</v>
      </c>
      <c r="AB1512" s="457">
        <v>9.3325909446640501E-3</v>
      </c>
      <c r="AC1512" s="437">
        <v>7.9684311727103926E-3</v>
      </c>
      <c r="AD1512" s="456">
        <v>4.8401850157222967E-4</v>
      </c>
      <c r="AE1512" s="457">
        <v>4.3759414104733166E-4</v>
      </c>
      <c r="AF1512" s="437">
        <v>1.1498448147090033E-3</v>
      </c>
      <c r="AG1512" s="456">
        <v>1.5268721093202486E-2</v>
      </c>
      <c r="AH1512" s="457">
        <v>1.3882899681236547E-2</v>
      </c>
      <c r="AI1512" s="437">
        <v>1.4833008518437274E-3</v>
      </c>
      <c r="AJ1512" s="456">
        <v>2.7311512796637924E-3</v>
      </c>
      <c r="AK1512" s="457">
        <v>2.2933213532837604E-3</v>
      </c>
      <c r="AL1512" s="437">
        <v>9.1987536667925091E-5</v>
      </c>
      <c r="AM1512" s="456">
        <v>4.2684144115213915E-3</v>
      </c>
      <c r="AN1512" s="457">
        <v>4.112639857368908E-3</v>
      </c>
      <c r="AO1512" s="437">
        <v>2.4997649126857001E-2</v>
      </c>
      <c r="AP1512" s="456">
        <v>0</v>
      </c>
      <c r="AQ1512" s="457">
        <v>0</v>
      </c>
      <c r="AR1512" s="440">
        <v>1.9588913668109099E-2</v>
      </c>
      <c r="AS1512" s="462">
        <v>0</v>
      </c>
      <c r="AT1512" s="463">
        <v>0</v>
      </c>
      <c r="AU1512" s="423">
        <v>0</v>
      </c>
    </row>
    <row r="1513" spans="1:47" x14ac:dyDescent="0.2">
      <c r="A1513" s="231">
        <v>2012</v>
      </c>
      <c r="B1513" s="232">
        <v>29</v>
      </c>
      <c r="C1513" s="456">
        <v>7.3784552650625477</v>
      </c>
      <c r="D1513" s="457">
        <v>8.8370845045193303</v>
      </c>
      <c r="E1513" s="437">
        <v>0.55021892468611533</v>
      </c>
      <c r="F1513" s="456">
        <v>0.37374435004645323</v>
      </c>
      <c r="G1513" s="457">
        <v>0.33947459299347604</v>
      </c>
      <c r="H1513" s="437">
        <v>0.11573991282845073</v>
      </c>
      <c r="I1513" s="456">
        <v>0.29992061799933306</v>
      </c>
      <c r="J1513" s="457">
        <v>0.3684771508428818</v>
      </c>
      <c r="K1513" s="437">
        <v>1.3262607114041627</v>
      </c>
      <c r="L1513" s="462">
        <v>2.5024833715653243E-3</v>
      </c>
      <c r="M1513" s="463">
        <v>3.0451193165573001E-3</v>
      </c>
      <c r="N1513" s="437">
        <v>6.8952402959703328E-3</v>
      </c>
      <c r="O1513" s="456">
        <v>2.0776071768786208E-2</v>
      </c>
      <c r="P1513" s="457">
        <v>2.1032490016414173E-2</v>
      </c>
      <c r="Q1513" s="437">
        <v>1.9419295894062112E-2</v>
      </c>
      <c r="R1513" s="462">
        <v>0</v>
      </c>
      <c r="S1513" s="463">
        <v>0</v>
      </c>
      <c r="T1513" s="437">
        <v>791.35216813729892</v>
      </c>
      <c r="U1513" s="456">
        <v>1.7580491594130446E-2</v>
      </c>
      <c r="V1513" s="457">
        <v>2.1674100892515022E-2</v>
      </c>
      <c r="W1513" s="437">
        <v>0.12473807693575641</v>
      </c>
      <c r="X1513" s="456">
        <v>9.3843457517931474E-3</v>
      </c>
      <c r="Y1513" s="457">
        <v>1.1689980066188177E-2</v>
      </c>
      <c r="Z1513" s="437">
        <v>3.9451618799598142E-3</v>
      </c>
      <c r="AA1513" s="456">
        <v>9.0511427606631972E-3</v>
      </c>
      <c r="AB1513" s="457">
        <v>9.410973349966276E-3</v>
      </c>
      <c r="AC1513" s="437">
        <v>7.9691339770777293E-3</v>
      </c>
      <c r="AD1513" s="456">
        <v>4.9282280946127E-4</v>
      </c>
      <c r="AE1513" s="457">
        <v>4.3844494055613267E-4</v>
      </c>
      <c r="AF1513" s="437">
        <v>1.1499450546219013E-3</v>
      </c>
      <c r="AG1513" s="456">
        <v>1.5467385348785619E-2</v>
      </c>
      <c r="AH1513" s="457">
        <v>1.3863246747002057E-2</v>
      </c>
      <c r="AI1513" s="437">
        <v>1.4834312798548473E-3</v>
      </c>
      <c r="AJ1513" s="456">
        <v>2.7629901844175393E-3</v>
      </c>
      <c r="AK1513" s="457">
        <v>2.2850877223507815E-3</v>
      </c>
      <c r="AL1513" s="437">
        <v>9.1995655383108612E-5</v>
      </c>
      <c r="AM1513" s="456">
        <v>4.3448878729459789E-3</v>
      </c>
      <c r="AN1513" s="457">
        <v>4.1222037413975853E-3</v>
      </c>
      <c r="AO1513" s="437">
        <v>2.4999806387596576E-2</v>
      </c>
      <c r="AP1513" s="456">
        <v>0</v>
      </c>
      <c r="AQ1513" s="457">
        <v>0</v>
      </c>
      <c r="AR1513" s="440">
        <v>1.9588912516130201E-2</v>
      </c>
      <c r="AS1513" s="462">
        <v>0</v>
      </c>
      <c r="AT1513" s="463">
        <v>0</v>
      </c>
      <c r="AU1513" s="423">
        <v>0</v>
      </c>
    </row>
    <row r="1514" spans="1:47" x14ac:dyDescent="0.2">
      <c r="A1514" s="231">
        <v>2012</v>
      </c>
      <c r="B1514" s="232">
        <v>30</v>
      </c>
      <c r="C1514" s="456">
        <v>7.4156162176228992</v>
      </c>
      <c r="D1514" s="457">
        <v>8.8408706190824322</v>
      </c>
      <c r="E1514" s="437">
        <v>0.55017105992088722</v>
      </c>
      <c r="F1514" s="456">
        <v>0.37703801362296618</v>
      </c>
      <c r="G1514" s="457">
        <v>0.33935884946404821</v>
      </c>
      <c r="H1514" s="437">
        <v>0.11572117031666221</v>
      </c>
      <c r="I1514" s="456">
        <v>0.30179103895482368</v>
      </c>
      <c r="J1514" s="457">
        <v>0.36832483424827489</v>
      </c>
      <c r="K1514" s="437">
        <v>1.3261477948777929</v>
      </c>
      <c r="L1514" s="462">
        <v>2.5041809684382453E-3</v>
      </c>
      <c r="M1514" s="463">
        <v>3.0441717967401435E-3</v>
      </c>
      <c r="N1514" s="437">
        <v>6.8951648388195534E-3</v>
      </c>
      <c r="O1514" s="456">
        <v>2.0872397253460021E-2</v>
      </c>
      <c r="P1514" s="457">
        <v>2.1026562633434259E-2</v>
      </c>
      <c r="Q1514" s="437">
        <v>1.941915170037891E-2</v>
      </c>
      <c r="R1514" s="462">
        <v>0</v>
      </c>
      <c r="S1514" s="463">
        <v>0</v>
      </c>
      <c r="T1514" s="437">
        <v>791.34552055853896</v>
      </c>
      <c r="U1514" s="456">
        <v>1.7715802916400791E-2</v>
      </c>
      <c r="V1514" s="457">
        <v>2.1669906191691977E-2</v>
      </c>
      <c r="W1514" s="437">
        <v>0.12471786246052259</v>
      </c>
      <c r="X1514" s="456">
        <v>9.4635781598020469E-3</v>
      </c>
      <c r="Y1514" s="457">
        <v>1.1687586097084871E-2</v>
      </c>
      <c r="Z1514" s="437">
        <v>3.9447959467178067E-3</v>
      </c>
      <c r="AA1514" s="456">
        <v>9.0832807782498491E-3</v>
      </c>
      <c r="AB1514" s="457">
        <v>9.366228485953797E-3</v>
      </c>
      <c r="AC1514" s="437">
        <v>7.9678253629832142E-3</v>
      </c>
      <c r="AD1514" s="456">
        <v>4.970032112178584E-4</v>
      </c>
      <c r="AE1514" s="457">
        <v>4.3808465009640655E-4</v>
      </c>
      <c r="AF1514" s="437">
        <v>1.1497604433169969E-3</v>
      </c>
      <c r="AG1514" s="456">
        <v>1.5616112715107109E-2</v>
      </c>
      <c r="AH1514" s="457">
        <v>1.3869244892018674E-2</v>
      </c>
      <c r="AI1514" s="437">
        <v>1.4831889861320038E-3</v>
      </c>
      <c r="AJ1514" s="456">
        <v>2.7934360776173039E-3</v>
      </c>
      <c r="AK1514" s="457">
        <v>2.287793720809912E-3</v>
      </c>
      <c r="AL1514" s="437">
        <v>9.1980579517561973E-5</v>
      </c>
      <c r="AM1514" s="456">
        <v>4.3777395366806663E-3</v>
      </c>
      <c r="AN1514" s="457">
        <v>4.1176659340811392E-3</v>
      </c>
      <c r="AO1514" s="437">
        <v>2.4995759953977001E-2</v>
      </c>
      <c r="AP1514" s="456">
        <v>0</v>
      </c>
      <c r="AQ1514" s="457">
        <v>0</v>
      </c>
      <c r="AR1514" s="440">
        <v>1.9588912583477301E-2</v>
      </c>
      <c r="AS1514" s="462">
        <v>0</v>
      </c>
      <c r="AT1514" s="463">
        <v>0</v>
      </c>
      <c r="AU1514" s="423">
        <v>0</v>
      </c>
    </row>
    <row r="1515" spans="1:47" x14ac:dyDescent="0.2">
      <c r="A1515" s="231">
        <v>2012</v>
      </c>
      <c r="B1515" s="232">
        <v>31</v>
      </c>
      <c r="C1515" s="456">
        <v>7.4190094659867452</v>
      </c>
      <c r="D1515" s="457">
        <v>8.8454014868996751</v>
      </c>
      <c r="E1515" s="437">
        <v>0.55015136946041121</v>
      </c>
      <c r="F1515" s="456">
        <v>0.37691514423446132</v>
      </c>
      <c r="G1515" s="457">
        <v>0.33926888394537014</v>
      </c>
      <c r="H1515" s="437">
        <v>0.11571398707187887</v>
      </c>
      <c r="I1515" s="456">
        <v>0.30167164343989944</v>
      </c>
      <c r="J1515" s="457">
        <v>0.3681764988260664</v>
      </c>
      <c r="K1515" s="437">
        <v>1.3260980786610057</v>
      </c>
      <c r="L1515" s="462">
        <v>2.5032807709846417E-3</v>
      </c>
      <c r="M1515" s="463">
        <v>3.0431200629808058E-3</v>
      </c>
      <c r="N1515" s="437">
        <v>6.8950227536407676E-3</v>
      </c>
      <c r="O1515" s="456">
        <v>2.0866683461969262E-2</v>
      </c>
      <c r="P1515" s="457">
        <v>2.1021030210923858E-2</v>
      </c>
      <c r="Q1515" s="437">
        <v>1.9418978365056596E-2</v>
      </c>
      <c r="R1515" s="462">
        <v>0</v>
      </c>
      <c r="S1515" s="463">
        <v>0</v>
      </c>
      <c r="T1515" s="437">
        <v>791.32822981166328</v>
      </c>
      <c r="U1515" s="456">
        <v>1.771305703266236E-2</v>
      </c>
      <c r="V1515" s="457">
        <v>2.1671823510134688E-2</v>
      </c>
      <c r="W1515" s="437">
        <v>0.12471015161933496</v>
      </c>
      <c r="X1515" s="456">
        <v>9.4621582538663585E-3</v>
      </c>
      <c r="Y1515" s="457">
        <v>1.1686271413449058E-2</v>
      </c>
      <c r="Z1515" s="437">
        <v>3.944650057402143E-3</v>
      </c>
      <c r="AA1515" s="456">
        <v>9.0227932849248401E-3</v>
      </c>
      <c r="AB1515" s="457">
        <v>9.3173274895942786E-3</v>
      </c>
      <c r="AC1515" s="437">
        <v>7.9673260331029512E-3</v>
      </c>
      <c r="AD1515" s="456">
        <v>4.9655041405255614E-4</v>
      </c>
      <c r="AE1515" s="457">
        <v>4.3777322097983249E-4</v>
      </c>
      <c r="AF1515" s="437">
        <v>1.149687583062777E-3</v>
      </c>
      <c r="AG1515" s="456">
        <v>1.5625944758627629E-2</v>
      </c>
      <c r="AH1515" s="457">
        <v>1.3877500412962544E-2</v>
      </c>
      <c r="AI1515" s="437">
        <v>1.4830949768406064E-3</v>
      </c>
      <c r="AJ1515" s="456">
        <v>2.7974466470885827E-3</v>
      </c>
      <c r="AK1515" s="457">
        <v>2.2911389216573419E-3</v>
      </c>
      <c r="AL1515" s="437">
        <v>9.1975005777100924E-5</v>
      </c>
      <c r="AM1515" s="456">
        <v>4.3723811948756077E-3</v>
      </c>
      <c r="AN1515" s="457">
        <v>4.1139223038128836E-3</v>
      </c>
      <c r="AO1515" s="437">
        <v>2.4994194865247635E-2</v>
      </c>
      <c r="AP1515" s="456">
        <v>0</v>
      </c>
      <c r="AQ1515" s="457">
        <v>0</v>
      </c>
      <c r="AR1515" s="440">
        <v>1.9588915224112501E-2</v>
      </c>
      <c r="AS1515" s="462">
        <v>0</v>
      </c>
      <c r="AT1515" s="463">
        <v>0</v>
      </c>
      <c r="AU1515" s="423">
        <v>0</v>
      </c>
    </row>
    <row r="1516" spans="1:47" x14ac:dyDescent="0.2">
      <c r="A1516" s="231">
        <v>2012</v>
      </c>
      <c r="B1516" s="232">
        <v>32</v>
      </c>
      <c r="C1516" s="456">
        <v>7.4190094659867452</v>
      </c>
      <c r="D1516" s="457">
        <v>8.8454014868996751</v>
      </c>
      <c r="E1516" s="419">
        <v>0.55015136946041121</v>
      </c>
      <c r="F1516" s="456">
        <v>0.37691514423446132</v>
      </c>
      <c r="G1516" s="457">
        <v>0.33926888394537014</v>
      </c>
      <c r="H1516" s="419">
        <v>0.11571398707187887</v>
      </c>
      <c r="I1516" s="456">
        <v>0.30167164343989944</v>
      </c>
      <c r="J1516" s="457">
        <v>0.3681764988260664</v>
      </c>
      <c r="K1516" s="419">
        <v>1.3260980786610057</v>
      </c>
      <c r="L1516" s="462">
        <v>2.5032807709846417E-3</v>
      </c>
      <c r="M1516" s="463">
        <v>3.0431200629808058E-3</v>
      </c>
      <c r="N1516" s="419">
        <v>6.8950227536407676E-3</v>
      </c>
      <c r="O1516" s="456">
        <v>2.0866683461969262E-2</v>
      </c>
      <c r="P1516" s="457">
        <v>2.1021030210923858E-2</v>
      </c>
      <c r="Q1516" s="419">
        <v>1.9418978365056596E-2</v>
      </c>
      <c r="R1516" s="462">
        <v>0</v>
      </c>
      <c r="S1516" s="463">
        <v>0</v>
      </c>
      <c r="T1516" s="419">
        <v>791.32822981166328</v>
      </c>
      <c r="U1516" s="456">
        <v>1.771305703266236E-2</v>
      </c>
      <c r="V1516" s="457">
        <v>2.1671823510134688E-2</v>
      </c>
      <c r="W1516" s="419">
        <v>0.12471015161933496</v>
      </c>
      <c r="X1516" s="456">
        <v>9.4621582538663585E-3</v>
      </c>
      <c r="Y1516" s="457">
        <v>1.1686271413449058E-2</v>
      </c>
      <c r="Z1516" s="419">
        <v>3.944650057402143E-3</v>
      </c>
      <c r="AA1516" s="456">
        <v>9.0227932849248401E-3</v>
      </c>
      <c r="AB1516" s="457">
        <v>9.3173274895942786E-3</v>
      </c>
      <c r="AC1516" s="419">
        <v>7.9673260331029512E-3</v>
      </c>
      <c r="AD1516" s="456">
        <v>4.9655041405255614E-4</v>
      </c>
      <c r="AE1516" s="457">
        <v>4.3777322097983249E-4</v>
      </c>
      <c r="AF1516" s="419">
        <v>1.149687583062777E-3</v>
      </c>
      <c r="AG1516" s="456">
        <v>1.5625944758627629E-2</v>
      </c>
      <c r="AH1516" s="457">
        <v>1.3877500412962544E-2</v>
      </c>
      <c r="AI1516" s="419">
        <v>1.4830949768406064E-3</v>
      </c>
      <c r="AJ1516" s="456">
        <v>2.7974466470885827E-3</v>
      </c>
      <c r="AK1516" s="457">
        <v>2.2911389216573419E-3</v>
      </c>
      <c r="AL1516" s="419">
        <v>9.1975005777100924E-5</v>
      </c>
      <c r="AM1516" s="456">
        <v>4.3723811948756077E-3</v>
      </c>
      <c r="AN1516" s="457">
        <v>4.1139223038128836E-3</v>
      </c>
      <c r="AO1516" s="419">
        <v>2.4994194865247635E-2</v>
      </c>
      <c r="AP1516" s="456">
        <v>0</v>
      </c>
      <c r="AQ1516" s="457">
        <v>0</v>
      </c>
      <c r="AR1516" s="440">
        <v>1.9588915224112501E-2</v>
      </c>
      <c r="AS1516" s="462">
        <v>0</v>
      </c>
      <c r="AT1516" s="463">
        <v>0</v>
      </c>
      <c r="AU1516" s="426">
        <v>0</v>
      </c>
    </row>
    <row r="1517" spans="1:47" x14ac:dyDescent="0.2">
      <c r="A1517" s="231">
        <v>2012</v>
      </c>
      <c r="B1517" s="232">
        <v>33</v>
      </c>
      <c r="C1517" s="456">
        <v>7.4190094659867452</v>
      </c>
      <c r="D1517" s="457">
        <v>8.8454014868996751</v>
      </c>
      <c r="E1517" s="419">
        <v>0.55015136946041121</v>
      </c>
      <c r="F1517" s="456">
        <v>0.37691514423446132</v>
      </c>
      <c r="G1517" s="457">
        <v>0.33926888394537014</v>
      </c>
      <c r="H1517" s="419">
        <v>0.11571398707187887</v>
      </c>
      <c r="I1517" s="456">
        <v>0.30167164343989944</v>
      </c>
      <c r="J1517" s="457">
        <v>0.3681764988260664</v>
      </c>
      <c r="K1517" s="419">
        <v>1.3260980786610057</v>
      </c>
      <c r="L1517" s="462">
        <v>2.5032807709846417E-3</v>
      </c>
      <c r="M1517" s="463">
        <v>3.0431200629808058E-3</v>
      </c>
      <c r="N1517" s="419">
        <v>6.8950227536407676E-3</v>
      </c>
      <c r="O1517" s="456">
        <v>2.0866683461969262E-2</v>
      </c>
      <c r="P1517" s="457">
        <v>2.1021030210923858E-2</v>
      </c>
      <c r="Q1517" s="419">
        <v>1.9418978365056596E-2</v>
      </c>
      <c r="R1517" s="462">
        <v>0</v>
      </c>
      <c r="S1517" s="463">
        <v>0</v>
      </c>
      <c r="T1517" s="419">
        <v>791.32822981166328</v>
      </c>
      <c r="U1517" s="456">
        <v>1.771305703266236E-2</v>
      </c>
      <c r="V1517" s="457">
        <v>2.1671823510134688E-2</v>
      </c>
      <c r="W1517" s="419">
        <v>0.12471015161933496</v>
      </c>
      <c r="X1517" s="456">
        <v>9.4621582538663585E-3</v>
      </c>
      <c r="Y1517" s="457">
        <v>1.1686271413449058E-2</v>
      </c>
      <c r="Z1517" s="419">
        <v>3.944650057402143E-3</v>
      </c>
      <c r="AA1517" s="456">
        <v>9.0227932849248401E-3</v>
      </c>
      <c r="AB1517" s="457">
        <v>9.3173274895942786E-3</v>
      </c>
      <c r="AC1517" s="419">
        <v>7.9673260331029512E-3</v>
      </c>
      <c r="AD1517" s="456">
        <v>4.9655041405255614E-4</v>
      </c>
      <c r="AE1517" s="457">
        <v>4.3777322097983249E-4</v>
      </c>
      <c r="AF1517" s="419">
        <v>1.149687583062777E-3</v>
      </c>
      <c r="AG1517" s="456">
        <v>1.5625944758627629E-2</v>
      </c>
      <c r="AH1517" s="457">
        <v>1.3877500412962544E-2</v>
      </c>
      <c r="AI1517" s="419">
        <v>1.4830949768406064E-3</v>
      </c>
      <c r="AJ1517" s="456">
        <v>2.7974466470885827E-3</v>
      </c>
      <c r="AK1517" s="457">
        <v>2.2911389216573419E-3</v>
      </c>
      <c r="AL1517" s="419">
        <v>9.1975005777100924E-5</v>
      </c>
      <c r="AM1517" s="456">
        <v>4.3723811948756077E-3</v>
      </c>
      <c r="AN1517" s="457">
        <v>4.1139223038128836E-3</v>
      </c>
      <c r="AO1517" s="419">
        <v>2.4994194865247635E-2</v>
      </c>
      <c r="AP1517" s="456">
        <v>0</v>
      </c>
      <c r="AQ1517" s="457">
        <v>0</v>
      </c>
      <c r="AR1517" s="440">
        <v>1.9588915224112501E-2</v>
      </c>
      <c r="AS1517" s="462">
        <v>0</v>
      </c>
      <c r="AT1517" s="463">
        <v>0</v>
      </c>
      <c r="AU1517" s="426">
        <v>0</v>
      </c>
    </row>
    <row r="1518" spans="1:47" x14ac:dyDescent="0.2">
      <c r="A1518" s="231">
        <v>2012</v>
      </c>
      <c r="B1518" s="232">
        <v>34</v>
      </c>
      <c r="C1518" s="456">
        <v>7.4190094659867452</v>
      </c>
      <c r="D1518" s="457">
        <v>8.8454014868996751</v>
      </c>
      <c r="E1518" s="419">
        <v>0.55015136946041121</v>
      </c>
      <c r="F1518" s="456">
        <v>0.37691514423446132</v>
      </c>
      <c r="G1518" s="457">
        <v>0.33926888394537014</v>
      </c>
      <c r="H1518" s="419">
        <v>0.11571398707187887</v>
      </c>
      <c r="I1518" s="456">
        <v>0.30167164343989944</v>
      </c>
      <c r="J1518" s="457">
        <v>0.3681764988260664</v>
      </c>
      <c r="K1518" s="419">
        <v>1.3260980786610057</v>
      </c>
      <c r="L1518" s="462">
        <v>2.5032807709846417E-3</v>
      </c>
      <c r="M1518" s="463">
        <v>3.0431200629808058E-3</v>
      </c>
      <c r="N1518" s="419">
        <v>6.8950227536407676E-3</v>
      </c>
      <c r="O1518" s="456">
        <v>2.0866683461969262E-2</v>
      </c>
      <c r="P1518" s="457">
        <v>2.1021030210923858E-2</v>
      </c>
      <c r="Q1518" s="419">
        <v>1.9418978365056596E-2</v>
      </c>
      <c r="R1518" s="462">
        <v>0</v>
      </c>
      <c r="S1518" s="463">
        <v>0</v>
      </c>
      <c r="T1518" s="419">
        <v>791.32822981166328</v>
      </c>
      <c r="U1518" s="456">
        <v>1.771305703266236E-2</v>
      </c>
      <c r="V1518" s="457">
        <v>2.1671823510134688E-2</v>
      </c>
      <c r="W1518" s="419">
        <v>0.12471015161933496</v>
      </c>
      <c r="X1518" s="456">
        <v>9.4621582538663585E-3</v>
      </c>
      <c r="Y1518" s="457">
        <v>1.1686271413449058E-2</v>
      </c>
      <c r="Z1518" s="419">
        <v>3.944650057402143E-3</v>
      </c>
      <c r="AA1518" s="456">
        <v>9.0227932849248401E-3</v>
      </c>
      <c r="AB1518" s="457">
        <v>9.3173274895942786E-3</v>
      </c>
      <c r="AC1518" s="419">
        <v>7.9673260331029512E-3</v>
      </c>
      <c r="AD1518" s="456">
        <v>4.9655041405255614E-4</v>
      </c>
      <c r="AE1518" s="457">
        <v>4.3777322097983249E-4</v>
      </c>
      <c r="AF1518" s="419">
        <v>1.149687583062777E-3</v>
      </c>
      <c r="AG1518" s="456">
        <v>1.5625944758627629E-2</v>
      </c>
      <c r="AH1518" s="457">
        <v>1.3877500412962544E-2</v>
      </c>
      <c r="AI1518" s="419">
        <v>1.4830949768406064E-3</v>
      </c>
      <c r="AJ1518" s="456">
        <v>2.7974466470885827E-3</v>
      </c>
      <c r="AK1518" s="457">
        <v>2.2911389216573419E-3</v>
      </c>
      <c r="AL1518" s="419">
        <v>9.1975005777100924E-5</v>
      </c>
      <c r="AM1518" s="456">
        <v>4.3723811948756077E-3</v>
      </c>
      <c r="AN1518" s="457">
        <v>4.1139223038128836E-3</v>
      </c>
      <c r="AO1518" s="419">
        <v>2.4994194865247635E-2</v>
      </c>
      <c r="AP1518" s="456">
        <v>0</v>
      </c>
      <c r="AQ1518" s="457">
        <v>0</v>
      </c>
      <c r="AR1518" s="440">
        <v>1.9588915224112501E-2</v>
      </c>
      <c r="AS1518" s="462">
        <v>0</v>
      </c>
      <c r="AT1518" s="463">
        <v>0</v>
      </c>
      <c r="AU1518" s="426">
        <v>0</v>
      </c>
    </row>
    <row r="1519" spans="1:47" x14ac:dyDescent="0.2">
      <c r="A1519" s="231">
        <v>2012</v>
      </c>
      <c r="B1519" s="232">
        <v>35</v>
      </c>
      <c r="C1519" s="456">
        <v>7.4190094659867452</v>
      </c>
      <c r="D1519" s="457">
        <v>8.8454014868996751</v>
      </c>
      <c r="E1519" s="419">
        <v>0.55015136946041121</v>
      </c>
      <c r="F1519" s="456">
        <v>0.37691514423446132</v>
      </c>
      <c r="G1519" s="457">
        <v>0.33926888394537014</v>
      </c>
      <c r="H1519" s="419">
        <v>0.11571398707187887</v>
      </c>
      <c r="I1519" s="456">
        <v>0.30167164343989944</v>
      </c>
      <c r="J1519" s="457">
        <v>0.3681764988260664</v>
      </c>
      <c r="K1519" s="419">
        <v>1.3260980786610057</v>
      </c>
      <c r="L1519" s="462">
        <v>2.5032807709846417E-3</v>
      </c>
      <c r="M1519" s="463">
        <v>3.0431200629808058E-3</v>
      </c>
      <c r="N1519" s="419">
        <v>6.8950227536407676E-3</v>
      </c>
      <c r="O1519" s="456">
        <v>2.0866683461969262E-2</v>
      </c>
      <c r="P1519" s="457">
        <v>2.1021030210923858E-2</v>
      </c>
      <c r="Q1519" s="419">
        <v>1.9418978365056596E-2</v>
      </c>
      <c r="R1519" s="462">
        <v>0</v>
      </c>
      <c r="S1519" s="463">
        <v>0</v>
      </c>
      <c r="T1519" s="419">
        <v>791.32822981166328</v>
      </c>
      <c r="U1519" s="456">
        <v>1.771305703266236E-2</v>
      </c>
      <c r="V1519" s="457">
        <v>2.1671823510134688E-2</v>
      </c>
      <c r="W1519" s="419">
        <v>0.12471015161933496</v>
      </c>
      <c r="X1519" s="456">
        <v>9.4621582538663585E-3</v>
      </c>
      <c r="Y1519" s="457">
        <v>1.1686271413449058E-2</v>
      </c>
      <c r="Z1519" s="419">
        <v>3.944650057402143E-3</v>
      </c>
      <c r="AA1519" s="456">
        <v>9.0227932849248401E-3</v>
      </c>
      <c r="AB1519" s="457">
        <v>9.3173274895942786E-3</v>
      </c>
      <c r="AC1519" s="419">
        <v>7.9673260331029512E-3</v>
      </c>
      <c r="AD1519" s="456">
        <v>4.9655041405255614E-4</v>
      </c>
      <c r="AE1519" s="457">
        <v>4.3777322097983249E-4</v>
      </c>
      <c r="AF1519" s="419">
        <v>1.149687583062777E-3</v>
      </c>
      <c r="AG1519" s="456">
        <v>1.5625944758627629E-2</v>
      </c>
      <c r="AH1519" s="457">
        <v>1.3877500412962544E-2</v>
      </c>
      <c r="AI1519" s="419">
        <v>1.4830949768406064E-3</v>
      </c>
      <c r="AJ1519" s="456">
        <v>2.7974466470885827E-3</v>
      </c>
      <c r="AK1519" s="457">
        <v>2.2911389216573419E-3</v>
      </c>
      <c r="AL1519" s="419">
        <v>9.1975005777100924E-5</v>
      </c>
      <c r="AM1519" s="456">
        <v>4.3723811948756077E-3</v>
      </c>
      <c r="AN1519" s="457">
        <v>4.1139223038128836E-3</v>
      </c>
      <c r="AO1519" s="419">
        <v>2.4994194865247635E-2</v>
      </c>
      <c r="AP1519" s="456">
        <v>0</v>
      </c>
      <c r="AQ1519" s="457">
        <v>0</v>
      </c>
      <c r="AR1519" s="440">
        <v>1.9588915224112501E-2</v>
      </c>
      <c r="AS1519" s="462">
        <v>0</v>
      </c>
      <c r="AT1519" s="463">
        <v>0</v>
      </c>
      <c r="AU1519" s="426">
        <v>0</v>
      </c>
    </row>
    <row r="1520" spans="1:47" x14ac:dyDescent="0.2">
      <c r="A1520" s="231">
        <v>2012</v>
      </c>
      <c r="B1520" s="232">
        <v>36</v>
      </c>
      <c r="C1520" s="456">
        <v>7.4190094659867452</v>
      </c>
      <c r="D1520" s="457">
        <v>8.8454014868996751</v>
      </c>
      <c r="E1520" s="419">
        <v>0.55015136946041121</v>
      </c>
      <c r="F1520" s="456">
        <v>0.37691514423446132</v>
      </c>
      <c r="G1520" s="457">
        <v>0.33926888394537014</v>
      </c>
      <c r="H1520" s="419">
        <v>0.11571398707187887</v>
      </c>
      <c r="I1520" s="456">
        <v>0.30167164343989944</v>
      </c>
      <c r="J1520" s="457">
        <v>0.3681764988260664</v>
      </c>
      <c r="K1520" s="419">
        <v>1.3260980786610057</v>
      </c>
      <c r="L1520" s="462">
        <v>2.5032807709846417E-3</v>
      </c>
      <c r="M1520" s="463">
        <v>3.0431200629808058E-3</v>
      </c>
      <c r="N1520" s="419">
        <v>6.8950227536407676E-3</v>
      </c>
      <c r="O1520" s="456">
        <v>2.0866683461969262E-2</v>
      </c>
      <c r="P1520" s="457">
        <v>2.1021030210923858E-2</v>
      </c>
      <c r="Q1520" s="419">
        <v>1.9418978365056596E-2</v>
      </c>
      <c r="R1520" s="462">
        <v>0</v>
      </c>
      <c r="S1520" s="463">
        <v>0</v>
      </c>
      <c r="T1520" s="419">
        <v>791.32822981166328</v>
      </c>
      <c r="U1520" s="456">
        <v>1.771305703266236E-2</v>
      </c>
      <c r="V1520" s="457">
        <v>2.1671823510134688E-2</v>
      </c>
      <c r="W1520" s="419">
        <v>0.12471015161933496</v>
      </c>
      <c r="X1520" s="456">
        <v>9.4621582538663585E-3</v>
      </c>
      <c r="Y1520" s="457">
        <v>1.1686271413449058E-2</v>
      </c>
      <c r="Z1520" s="419">
        <v>3.944650057402143E-3</v>
      </c>
      <c r="AA1520" s="456">
        <v>9.0227932849248401E-3</v>
      </c>
      <c r="AB1520" s="457">
        <v>9.3173274895942786E-3</v>
      </c>
      <c r="AC1520" s="419">
        <v>7.9673260331029512E-3</v>
      </c>
      <c r="AD1520" s="456">
        <v>4.9655041405255614E-4</v>
      </c>
      <c r="AE1520" s="457">
        <v>4.3777322097983249E-4</v>
      </c>
      <c r="AF1520" s="419">
        <v>1.149687583062777E-3</v>
      </c>
      <c r="AG1520" s="456">
        <v>1.5625944758627629E-2</v>
      </c>
      <c r="AH1520" s="457">
        <v>1.3877500412962544E-2</v>
      </c>
      <c r="AI1520" s="419">
        <v>1.4830949768406064E-3</v>
      </c>
      <c r="AJ1520" s="456">
        <v>2.7974466470885827E-3</v>
      </c>
      <c r="AK1520" s="457">
        <v>2.2911389216573419E-3</v>
      </c>
      <c r="AL1520" s="419">
        <v>9.1975005777100924E-5</v>
      </c>
      <c r="AM1520" s="456">
        <v>4.3723811948756077E-3</v>
      </c>
      <c r="AN1520" s="457">
        <v>4.1139223038128836E-3</v>
      </c>
      <c r="AO1520" s="419">
        <v>2.4994194865247635E-2</v>
      </c>
      <c r="AP1520" s="456">
        <v>0</v>
      </c>
      <c r="AQ1520" s="457">
        <v>0</v>
      </c>
      <c r="AR1520" s="440">
        <v>1.9588915224112501E-2</v>
      </c>
      <c r="AS1520" s="462">
        <v>0</v>
      </c>
      <c r="AT1520" s="463">
        <v>0</v>
      </c>
      <c r="AU1520" s="426">
        <v>0</v>
      </c>
    </row>
    <row r="1521" spans="1:47" x14ac:dyDescent="0.2">
      <c r="A1521" s="231">
        <v>2012</v>
      </c>
      <c r="B1521" s="232">
        <v>37</v>
      </c>
      <c r="C1521" s="456">
        <v>7.4190094659867452</v>
      </c>
      <c r="D1521" s="457">
        <v>8.8454014868996751</v>
      </c>
      <c r="E1521" s="419">
        <v>0.55015136946041121</v>
      </c>
      <c r="F1521" s="456">
        <v>0.37691514423446132</v>
      </c>
      <c r="G1521" s="457">
        <v>0.33926888394537014</v>
      </c>
      <c r="H1521" s="419">
        <v>0.11571398707187887</v>
      </c>
      <c r="I1521" s="456">
        <v>0.30167164343989944</v>
      </c>
      <c r="J1521" s="457">
        <v>0.3681764988260664</v>
      </c>
      <c r="K1521" s="419">
        <v>1.3260980786610057</v>
      </c>
      <c r="L1521" s="462">
        <v>2.5032807709846417E-3</v>
      </c>
      <c r="M1521" s="463">
        <v>3.0431200629808058E-3</v>
      </c>
      <c r="N1521" s="419">
        <v>6.8950227536407676E-3</v>
      </c>
      <c r="O1521" s="456">
        <v>2.0866683461969262E-2</v>
      </c>
      <c r="P1521" s="457">
        <v>2.1021030210923858E-2</v>
      </c>
      <c r="Q1521" s="419">
        <v>1.9418978365056596E-2</v>
      </c>
      <c r="R1521" s="462">
        <v>0</v>
      </c>
      <c r="S1521" s="463">
        <v>0</v>
      </c>
      <c r="T1521" s="419">
        <v>791.32822981166328</v>
      </c>
      <c r="U1521" s="456">
        <v>1.771305703266236E-2</v>
      </c>
      <c r="V1521" s="457">
        <v>2.1671823510134688E-2</v>
      </c>
      <c r="W1521" s="419">
        <v>0.12471015161933496</v>
      </c>
      <c r="X1521" s="456">
        <v>9.4621582538663585E-3</v>
      </c>
      <c r="Y1521" s="457">
        <v>1.1686271413449058E-2</v>
      </c>
      <c r="Z1521" s="419">
        <v>3.944650057402143E-3</v>
      </c>
      <c r="AA1521" s="456">
        <v>9.0227932849248401E-3</v>
      </c>
      <c r="AB1521" s="457">
        <v>9.3173274895942786E-3</v>
      </c>
      <c r="AC1521" s="419">
        <v>7.9673260331029512E-3</v>
      </c>
      <c r="AD1521" s="456">
        <v>4.9655041405255614E-4</v>
      </c>
      <c r="AE1521" s="457">
        <v>4.3777322097983249E-4</v>
      </c>
      <c r="AF1521" s="419">
        <v>1.149687583062777E-3</v>
      </c>
      <c r="AG1521" s="456">
        <v>1.5625944758627629E-2</v>
      </c>
      <c r="AH1521" s="457">
        <v>1.3877500412962544E-2</v>
      </c>
      <c r="AI1521" s="419">
        <v>1.4830949768406064E-3</v>
      </c>
      <c r="AJ1521" s="456">
        <v>2.7974466470885827E-3</v>
      </c>
      <c r="AK1521" s="457">
        <v>2.2911389216573419E-3</v>
      </c>
      <c r="AL1521" s="419">
        <v>9.1975005777100924E-5</v>
      </c>
      <c r="AM1521" s="456">
        <v>4.3723811948756077E-3</v>
      </c>
      <c r="AN1521" s="457">
        <v>4.1139223038128836E-3</v>
      </c>
      <c r="AO1521" s="419">
        <v>2.4994194865247635E-2</v>
      </c>
      <c r="AP1521" s="456">
        <v>0</v>
      </c>
      <c r="AQ1521" s="457">
        <v>0</v>
      </c>
      <c r="AR1521" s="440">
        <v>1.9588915224112501E-2</v>
      </c>
      <c r="AS1521" s="462">
        <v>0</v>
      </c>
      <c r="AT1521" s="463">
        <v>0</v>
      </c>
      <c r="AU1521" s="426">
        <v>0</v>
      </c>
    </row>
    <row r="1522" spans="1:47" x14ac:dyDescent="0.2">
      <c r="A1522" s="231">
        <v>2012</v>
      </c>
      <c r="B1522" s="232">
        <v>38</v>
      </c>
      <c r="C1522" s="456">
        <v>7.4190094659867452</v>
      </c>
      <c r="D1522" s="457">
        <v>8.8454014868996751</v>
      </c>
      <c r="E1522" s="419">
        <v>0.55015136946041121</v>
      </c>
      <c r="F1522" s="456">
        <v>0.37691514423446132</v>
      </c>
      <c r="G1522" s="457">
        <v>0.33926888394537014</v>
      </c>
      <c r="H1522" s="419">
        <v>0.11571398707187887</v>
      </c>
      <c r="I1522" s="456">
        <v>0.30167164343989944</v>
      </c>
      <c r="J1522" s="457">
        <v>0.3681764988260664</v>
      </c>
      <c r="K1522" s="419">
        <v>1.3260980786610057</v>
      </c>
      <c r="L1522" s="462">
        <v>2.5032807709846417E-3</v>
      </c>
      <c r="M1522" s="463">
        <v>3.0431200629808058E-3</v>
      </c>
      <c r="N1522" s="419">
        <v>6.8950227536407676E-3</v>
      </c>
      <c r="O1522" s="456">
        <v>2.0866683461969262E-2</v>
      </c>
      <c r="P1522" s="457">
        <v>2.1021030210923858E-2</v>
      </c>
      <c r="Q1522" s="419">
        <v>1.9418978365056596E-2</v>
      </c>
      <c r="R1522" s="462">
        <v>0</v>
      </c>
      <c r="S1522" s="463">
        <v>0</v>
      </c>
      <c r="T1522" s="419">
        <v>791.32822981166328</v>
      </c>
      <c r="U1522" s="456">
        <v>1.771305703266236E-2</v>
      </c>
      <c r="V1522" s="457">
        <v>2.1671823510134688E-2</v>
      </c>
      <c r="W1522" s="419">
        <v>0.12471015161933496</v>
      </c>
      <c r="X1522" s="456">
        <v>9.4621582538663585E-3</v>
      </c>
      <c r="Y1522" s="457">
        <v>1.1686271413449058E-2</v>
      </c>
      <c r="Z1522" s="419">
        <v>3.944650057402143E-3</v>
      </c>
      <c r="AA1522" s="456">
        <v>9.0227932849248401E-3</v>
      </c>
      <c r="AB1522" s="457">
        <v>9.3173274895942786E-3</v>
      </c>
      <c r="AC1522" s="419">
        <v>7.9673260331029512E-3</v>
      </c>
      <c r="AD1522" s="456">
        <v>4.9655041405255614E-4</v>
      </c>
      <c r="AE1522" s="457">
        <v>4.3777322097983249E-4</v>
      </c>
      <c r="AF1522" s="419">
        <v>1.149687583062777E-3</v>
      </c>
      <c r="AG1522" s="456">
        <v>1.5625944758627629E-2</v>
      </c>
      <c r="AH1522" s="457">
        <v>1.3877500412962544E-2</v>
      </c>
      <c r="AI1522" s="419">
        <v>1.4830949768406064E-3</v>
      </c>
      <c r="AJ1522" s="456">
        <v>2.7974466470885827E-3</v>
      </c>
      <c r="AK1522" s="457">
        <v>2.2911389216573419E-3</v>
      </c>
      <c r="AL1522" s="419">
        <v>9.1975005777100924E-5</v>
      </c>
      <c r="AM1522" s="456">
        <v>4.3723811948756077E-3</v>
      </c>
      <c r="AN1522" s="457">
        <v>4.1139223038128836E-3</v>
      </c>
      <c r="AO1522" s="419">
        <v>2.4994194865247635E-2</v>
      </c>
      <c r="AP1522" s="456">
        <v>0</v>
      </c>
      <c r="AQ1522" s="457">
        <v>0</v>
      </c>
      <c r="AR1522" s="440">
        <v>1.9588915224112501E-2</v>
      </c>
      <c r="AS1522" s="462">
        <v>0</v>
      </c>
      <c r="AT1522" s="463">
        <v>0</v>
      </c>
      <c r="AU1522" s="426">
        <v>0</v>
      </c>
    </row>
    <row r="1523" spans="1:47" x14ac:dyDescent="0.2">
      <c r="A1523" s="231">
        <v>2012</v>
      </c>
      <c r="B1523" s="232">
        <v>39</v>
      </c>
      <c r="C1523" s="456">
        <v>7.4190094659867452</v>
      </c>
      <c r="D1523" s="457">
        <v>8.8454014868996751</v>
      </c>
      <c r="E1523" s="419">
        <v>0.55015136946041121</v>
      </c>
      <c r="F1523" s="456">
        <v>0.37691514423446132</v>
      </c>
      <c r="G1523" s="457">
        <v>0.33926888394537014</v>
      </c>
      <c r="H1523" s="419">
        <v>0.11571398707187887</v>
      </c>
      <c r="I1523" s="456">
        <v>0.30167164343989944</v>
      </c>
      <c r="J1523" s="457">
        <v>0.3681764988260664</v>
      </c>
      <c r="K1523" s="419">
        <v>1.3260980786610057</v>
      </c>
      <c r="L1523" s="462">
        <v>2.5032807709846417E-3</v>
      </c>
      <c r="M1523" s="463">
        <v>3.0431200629808058E-3</v>
      </c>
      <c r="N1523" s="419">
        <v>6.8950227536407676E-3</v>
      </c>
      <c r="O1523" s="456">
        <v>2.0866683461969262E-2</v>
      </c>
      <c r="P1523" s="457">
        <v>2.1021030210923858E-2</v>
      </c>
      <c r="Q1523" s="419">
        <v>1.9418978365056596E-2</v>
      </c>
      <c r="R1523" s="462">
        <v>0</v>
      </c>
      <c r="S1523" s="463">
        <v>0</v>
      </c>
      <c r="T1523" s="419">
        <v>791.32822981166328</v>
      </c>
      <c r="U1523" s="456">
        <v>1.771305703266236E-2</v>
      </c>
      <c r="V1523" s="457">
        <v>2.1671823510134688E-2</v>
      </c>
      <c r="W1523" s="419">
        <v>0.12471015161933496</v>
      </c>
      <c r="X1523" s="456">
        <v>9.4621582538663585E-3</v>
      </c>
      <c r="Y1523" s="457">
        <v>1.1686271413449058E-2</v>
      </c>
      <c r="Z1523" s="419">
        <v>3.944650057402143E-3</v>
      </c>
      <c r="AA1523" s="456">
        <v>9.0227932849248401E-3</v>
      </c>
      <c r="AB1523" s="457">
        <v>9.3173274895942786E-3</v>
      </c>
      <c r="AC1523" s="419">
        <v>7.9673260331029512E-3</v>
      </c>
      <c r="AD1523" s="456">
        <v>4.9655041405255614E-4</v>
      </c>
      <c r="AE1523" s="457">
        <v>4.3777322097983249E-4</v>
      </c>
      <c r="AF1523" s="419">
        <v>1.149687583062777E-3</v>
      </c>
      <c r="AG1523" s="456">
        <v>1.5625944758627629E-2</v>
      </c>
      <c r="AH1523" s="457">
        <v>1.3877500412962544E-2</v>
      </c>
      <c r="AI1523" s="419">
        <v>1.4830949768406064E-3</v>
      </c>
      <c r="AJ1523" s="456">
        <v>2.7974466470885827E-3</v>
      </c>
      <c r="AK1523" s="457">
        <v>2.2911389216573419E-3</v>
      </c>
      <c r="AL1523" s="419">
        <v>9.1975005777100924E-5</v>
      </c>
      <c r="AM1523" s="456">
        <v>4.3723811948756077E-3</v>
      </c>
      <c r="AN1523" s="457">
        <v>4.1139223038128836E-3</v>
      </c>
      <c r="AO1523" s="419">
        <v>2.4994194865247635E-2</v>
      </c>
      <c r="AP1523" s="456">
        <v>0</v>
      </c>
      <c r="AQ1523" s="457">
        <v>0</v>
      </c>
      <c r="AR1523" s="440">
        <v>1.9588915224112501E-2</v>
      </c>
      <c r="AS1523" s="462">
        <v>0</v>
      </c>
      <c r="AT1523" s="463">
        <v>0</v>
      </c>
      <c r="AU1523" s="426">
        <v>0</v>
      </c>
    </row>
    <row r="1524" spans="1:47" ht="13.5" thickBot="1" x14ac:dyDescent="0.25">
      <c r="A1524" s="233">
        <v>2012</v>
      </c>
      <c r="B1524" s="234">
        <v>40</v>
      </c>
      <c r="C1524" s="458">
        <v>7.4190094659867452</v>
      </c>
      <c r="D1524" s="459">
        <v>8.8454014868996751</v>
      </c>
      <c r="E1524" s="430">
        <v>0.55015136946041121</v>
      </c>
      <c r="F1524" s="458">
        <v>0.37691514423446132</v>
      </c>
      <c r="G1524" s="459">
        <v>0.33926888394537014</v>
      </c>
      <c r="H1524" s="430">
        <v>0.11571398707187887</v>
      </c>
      <c r="I1524" s="458">
        <v>0.30167164343989944</v>
      </c>
      <c r="J1524" s="459">
        <v>0.3681764988260664</v>
      </c>
      <c r="K1524" s="430">
        <v>1.3260980786610057</v>
      </c>
      <c r="L1524" s="464">
        <v>2.5032807709846417E-3</v>
      </c>
      <c r="M1524" s="465">
        <v>3.0431200629808058E-3</v>
      </c>
      <c r="N1524" s="430">
        <v>6.8950227536407676E-3</v>
      </c>
      <c r="O1524" s="458">
        <v>2.0866683461969262E-2</v>
      </c>
      <c r="P1524" s="459">
        <v>2.1021030210923858E-2</v>
      </c>
      <c r="Q1524" s="430">
        <v>1.9418978365056596E-2</v>
      </c>
      <c r="R1524" s="464">
        <v>0</v>
      </c>
      <c r="S1524" s="465">
        <v>0</v>
      </c>
      <c r="T1524" s="430">
        <v>791.32822981166328</v>
      </c>
      <c r="U1524" s="458">
        <v>1.771305703266236E-2</v>
      </c>
      <c r="V1524" s="459">
        <v>2.1671823510134688E-2</v>
      </c>
      <c r="W1524" s="430">
        <v>0.12471015161933496</v>
      </c>
      <c r="X1524" s="458">
        <v>9.4621582538663585E-3</v>
      </c>
      <c r="Y1524" s="459">
        <v>1.1686271413449058E-2</v>
      </c>
      <c r="Z1524" s="430">
        <v>3.944650057402143E-3</v>
      </c>
      <c r="AA1524" s="458">
        <v>9.0227932849248401E-3</v>
      </c>
      <c r="AB1524" s="459">
        <v>9.3173274895942786E-3</v>
      </c>
      <c r="AC1524" s="430">
        <v>7.9673260331029512E-3</v>
      </c>
      <c r="AD1524" s="458">
        <v>4.9655041405255614E-4</v>
      </c>
      <c r="AE1524" s="459">
        <v>4.3777322097983249E-4</v>
      </c>
      <c r="AF1524" s="430">
        <v>1.149687583062777E-3</v>
      </c>
      <c r="AG1524" s="458">
        <v>1.5625944758627629E-2</v>
      </c>
      <c r="AH1524" s="459">
        <v>1.3877500412962544E-2</v>
      </c>
      <c r="AI1524" s="430">
        <v>1.4830949768406064E-3</v>
      </c>
      <c r="AJ1524" s="458">
        <v>2.7974466470885827E-3</v>
      </c>
      <c r="AK1524" s="459">
        <v>2.2911389216573419E-3</v>
      </c>
      <c r="AL1524" s="430">
        <v>9.1975005777100924E-5</v>
      </c>
      <c r="AM1524" s="458">
        <v>4.3723811948756077E-3</v>
      </c>
      <c r="AN1524" s="459">
        <v>4.1139223038128836E-3</v>
      </c>
      <c r="AO1524" s="430">
        <v>2.4994194865247635E-2</v>
      </c>
      <c r="AP1524" s="458">
        <v>0</v>
      </c>
      <c r="AQ1524" s="459">
        <v>0</v>
      </c>
      <c r="AR1524" s="441">
        <v>1.9588915224112501E-2</v>
      </c>
      <c r="AS1524" s="464">
        <v>0</v>
      </c>
      <c r="AT1524" s="465">
        <v>0</v>
      </c>
      <c r="AU1524" s="434">
        <v>0</v>
      </c>
    </row>
    <row r="1525" spans="1:47" x14ac:dyDescent="0.2">
      <c r="A1525" s="229">
        <v>2013</v>
      </c>
      <c r="B1525" s="230">
        <v>1</v>
      </c>
      <c r="C1525" s="454">
        <v>0</v>
      </c>
      <c r="D1525" s="455">
        <v>0</v>
      </c>
      <c r="E1525" s="436">
        <v>0.36412110169007966</v>
      </c>
      <c r="F1525" s="454">
        <v>0</v>
      </c>
      <c r="G1525" s="455">
        <v>0</v>
      </c>
      <c r="H1525" s="436">
        <v>6.0851677165799221E-2</v>
      </c>
      <c r="I1525" s="454">
        <v>0</v>
      </c>
      <c r="J1525" s="455">
        <v>0</v>
      </c>
      <c r="K1525" s="436">
        <v>0.75505087650088831</v>
      </c>
      <c r="L1525" s="460">
        <v>0</v>
      </c>
      <c r="M1525" s="461">
        <v>0</v>
      </c>
      <c r="N1525" s="436">
        <v>6.3969850213245862E-3</v>
      </c>
      <c r="O1525" s="454">
        <v>0</v>
      </c>
      <c r="P1525" s="455">
        <v>0</v>
      </c>
      <c r="Q1525" s="436">
        <v>1.3840449100347587E-2</v>
      </c>
      <c r="R1525" s="460">
        <v>0</v>
      </c>
      <c r="S1525" s="461">
        <v>0</v>
      </c>
      <c r="T1525" s="436">
        <v>772.84507285713642</v>
      </c>
      <c r="U1525" s="454">
        <v>0</v>
      </c>
      <c r="V1525" s="455">
        <v>0</v>
      </c>
      <c r="W1525" s="436">
        <v>6.5582547949550457E-2</v>
      </c>
      <c r="X1525" s="454">
        <v>0</v>
      </c>
      <c r="Y1525" s="455">
        <v>0</v>
      </c>
      <c r="Z1525" s="436">
        <v>2.949481094289128E-3</v>
      </c>
      <c r="AA1525" s="454">
        <v>0</v>
      </c>
      <c r="AB1525" s="455">
        <v>0</v>
      </c>
      <c r="AC1525" s="436">
        <v>4.1898612894997111E-3</v>
      </c>
      <c r="AD1525" s="454">
        <v>0</v>
      </c>
      <c r="AE1525" s="455">
        <v>0</v>
      </c>
      <c r="AF1525" s="436">
        <v>6.0459742563805942E-4</v>
      </c>
      <c r="AG1525" s="454">
        <v>0</v>
      </c>
      <c r="AH1525" s="455">
        <v>0</v>
      </c>
      <c r="AI1525" s="436">
        <v>7.7993076952553376E-4</v>
      </c>
      <c r="AJ1525" s="454">
        <v>0</v>
      </c>
      <c r="AK1525" s="455">
        <v>0</v>
      </c>
      <c r="AL1525" s="436">
        <v>4.836777169267535E-5</v>
      </c>
      <c r="AM1525" s="454">
        <v>0</v>
      </c>
      <c r="AN1525" s="455">
        <v>0</v>
      </c>
      <c r="AO1525" s="436">
        <v>1.3143954681898939E-2</v>
      </c>
      <c r="AP1525" s="454">
        <v>0</v>
      </c>
      <c r="AQ1525" s="455">
        <v>0</v>
      </c>
      <c r="AR1525" s="439">
        <v>4.0931502845467102E-3</v>
      </c>
      <c r="AS1525" s="460">
        <v>0</v>
      </c>
      <c r="AT1525" s="461">
        <v>0</v>
      </c>
      <c r="AU1525" s="415">
        <v>0</v>
      </c>
    </row>
    <row r="1526" spans="1:47" x14ac:dyDescent="0.2">
      <c r="A1526" s="231">
        <v>2013</v>
      </c>
      <c r="B1526" s="232">
        <v>2</v>
      </c>
      <c r="C1526" s="456">
        <v>1.5621114829102924</v>
      </c>
      <c r="D1526" s="457">
        <v>1.8739974877588859</v>
      </c>
      <c r="E1526" s="437">
        <v>0.36627142845513794</v>
      </c>
      <c r="F1526" s="456">
        <v>5.7477248765028341E-2</v>
      </c>
      <c r="G1526" s="457">
        <v>5.3015944384042786E-2</v>
      </c>
      <c r="H1526" s="437">
        <v>6.1671664533703915E-2</v>
      </c>
      <c r="I1526" s="456">
        <v>7.3959126871078612E-2</v>
      </c>
      <c r="J1526" s="457">
        <v>0.10902033342678417</v>
      </c>
      <c r="K1526" s="437">
        <v>0.75939525368205008</v>
      </c>
      <c r="L1526" s="462">
        <v>6.2235451642523891E-3</v>
      </c>
      <c r="M1526" s="463">
        <v>7.6318177490923064E-3</v>
      </c>
      <c r="N1526" s="437">
        <v>6.7038159004087607E-3</v>
      </c>
      <c r="O1526" s="456">
        <v>2.8071996253092044E-3</v>
      </c>
      <c r="P1526" s="457">
        <v>3.5610448346667582E-3</v>
      </c>
      <c r="Q1526" s="437">
        <v>1.384855615960065E-2</v>
      </c>
      <c r="R1526" s="462">
        <v>0</v>
      </c>
      <c r="S1526" s="463">
        <v>0</v>
      </c>
      <c r="T1526" s="437">
        <v>769.38427053836722</v>
      </c>
      <c r="U1526" s="456">
        <v>8.8841667592183225E-3</v>
      </c>
      <c r="V1526" s="457">
        <v>1.1719761279051085E-2</v>
      </c>
      <c r="W1526" s="437">
        <v>6.646627560863573E-2</v>
      </c>
      <c r="X1526" s="456">
        <v>4.2949755819162889E-3</v>
      </c>
      <c r="Y1526" s="457">
        <v>5.4705819605458802E-3</v>
      </c>
      <c r="Z1526" s="437">
        <v>2.9662925986870792E-3</v>
      </c>
      <c r="AA1526" s="456">
        <v>1.0582995400469013E-3</v>
      </c>
      <c r="AB1526" s="457">
        <v>9.5900972633189982E-4</v>
      </c>
      <c r="AC1526" s="437">
        <v>4.2463181802852622E-3</v>
      </c>
      <c r="AD1526" s="456">
        <v>7.160962247939565E-5</v>
      </c>
      <c r="AE1526" s="457">
        <v>6.4537171297483436E-5</v>
      </c>
      <c r="AF1526" s="437">
        <v>6.127451221923097E-4</v>
      </c>
      <c r="AG1526" s="456">
        <v>2.5351818040106749E-3</v>
      </c>
      <c r="AH1526" s="457">
        <v>2.341700423932995E-3</v>
      </c>
      <c r="AI1526" s="437">
        <v>7.9044020249094394E-4</v>
      </c>
      <c r="AJ1526" s="456">
        <v>4.5159492544284875E-4</v>
      </c>
      <c r="AK1526" s="457">
        <v>3.9116013743315951E-4</v>
      </c>
      <c r="AL1526" s="437">
        <v>4.9019576126710201E-5</v>
      </c>
      <c r="AM1526" s="456">
        <v>6.4301360413053261E-4</v>
      </c>
      <c r="AN1526" s="457">
        <v>6.0912716802856361E-4</v>
      </c>
      <c r="AO1526" s="437">
        <v>1.3321081568817849E-2</v>
      </c>
      <c r="AP1526" s="456">
        <v>0</v>
      </c>
      <c r="AQ1526" s="457">
        <v>0</v>
      </c>
      <c r="AR1526" s="440">
        <v>4.1035932122018203E-3</v>
      </c>
      <c r="AS1526" s="462">
        <v>0</v>
      </c>
      <c r="AT1526" s="463">
        <v>0</v>
      </c>
      <c r="AU1526" s="423">
        <v>0</v>
      </c>
    </row>
    <row r="1527" spans="1:47" x14ac:dyDescent="0.2">
      <c r="A1527" s="231">
        <v>2013</v>
      </c>
      <c r="B1527" s="232">
        <v>3</v>
      </c>
      <c r="C1527" s="456">
        <v>1.572095727543583</v>
      </c>
      <c r="D1527" s="457">
        <v>1.8801562950467383</v>
      </c>
      <c r="E1527" s="437">
        <v>0.36878379577441711</v>
      </c>
      <c r="F1527" s="456">
        <v>5.899402275091109E-2</v>
      </c>
      <c r="G1527" s="457">
        <v>5.4349246935269033E-2</v>
      </c>
      <c r="H1527" s="437">
        <v>6.2630192653281111E-2</v>
      </c>
      <c r="I1527" s="456">
        <v>7.4582003909918163E-2</v>
      </c>
      <c r="J1527" s="457">
        <v>0.10942222638362498</v>
      </c>
      <c r="K1527" s="437">
        <v>0.76447107984487739</v>
      </c>
      <c r="L1527" s="462">
        <v>6.232546433607121E-3</v>
      </c>
      <c r="M1527" s="463">
        <v>7.6451461832655826E-3</v>
      </c>
      <c r="N1527" s="437">
        <v>6.7078974255056576E-3</v>
      </c>
      <c r="O1527" s="456">
        <v>2.8291395839849754E-3</v>
      </c>
      <c r="P1527" s="457">
        <v>3.5893693003676182E-3</v>
      </c>
      <c r="Q1527" s="437">
        <v>1.3857968443486008E-2</v>
      </c>
      <c r="R1527" s="462">
        <v>0</v>
      </c>
      <c r="S1527" s="463">
        <v>0</v>
      </c>
      <c r="T1527" s="437">
        <v>769.85275256242085</v>
      </c>
      <c r="U1527" s="456">
        <v>9.0133653592616072E-3</v>
      </c>
      <c r="V1527" s="457">
        <v>1.1870983638737145E-2</v>
      </c>
      <c r="W1527" s="437">
        <v>6.7499323350397933E-2</v>
      </c>
      <c r="X1527" s="456">
        <v>4.3859360805485383E-3</v>
      </c>
      <c r="Y1527" s="457">
        <v>5.5955588660153979E-3</v>
      </c>
      <c r="Z1527" s="437">
        <v>2.9859408122331257E-3</v>
      </c>
      <c r="AA1527" s="456">
        <v>1.0875105662761146E-3</v>
      </c>
      <c r="AB1527" s="457">
        <v>9.808426226342586E-4</v>
      </c>
      <c r="AC1527" s="437">
        <v>4.3123189429854518E-3</v>
      </c>
      <c r="AD1527" s="456">
        <v>7.3552492577937115E-5</v>
      </c>
      <c r="AE1527" s="457">
        <v>6.6235068594018478E-5</v>
      </c>
      <c r="AF1527" s="437">
        <v>6.2226862425269038E-4</v>
      </c>
      <c r="AG1527" s="456">
        <v>2.601762215077416E-3</v>
      </c>
      <c r="AH1527" s="457">
        <v>2.4009586663761712E-3</v>
      </c>
      <c r="AI1527" s="437">
        <v>8.0272652186020774E-4</v>
      </c>
      <c r="AJ1527" s="456">
        <v>4.6447016788864469E-4</v>
      </c>
      <c r="AK1527" s="457">
        <v>4.0280689814118736E-4</v>
      </c>
      <c r="AL1527" s="437">
        <v>4.9781514843658045E-5</v>
      </c>
      <c r="AM1527" s="456">
        <v>6.5905007158717E-4</v>
      </c>
      <c r="AN1527" s="457">
        <v>6.2273633853088804E-4</v>
      </c>
      <c r="AO1527" s="437">
        <v>1.3528116415874815E-2</v>
      </c>
      <c r="AP1527" s="456">
        <v>0</v>
      </c>
      <c r="AQ1527" s="457">
        <v>0</v>
      </c>
      <c r="AR1527" s="440">
        <v>4.1158594504856301E-3</v>
      </c>
      <c r="AS1527" s="462">
        <v>0</v>
      </c>
      <c r="AT1527" s="463">
        <v>0</v>
      </c>
      <c r="AU1527" s="423">
        <v>0</v>
      </c>
    </row>
    <row r="1528" spans="1:47" x14ac:dyDescent="0.2">
      <c r="A1528" s="231">
        <v>2013</v>
      </c>
      <c r="B1528" s="232">
        <v>4</v>
      </c>
      <c r="C1528" s="456">
        <v>1.5798376841734703</v>
      </c>
      <c r="D1528" s="457">
        <v>1.8828721589921649</v>
      </c>
      <c r="E1528" s="437">
        <v>0.37155240860624822</v>
      </c>
      <c r="F1528" s="456">
        <v>6.0631826329562453E-2</v>
      </c>
      <c r="G1528" s="457">
        <v>5.5817969819488021E-2</v>
      </c>
      <c r="H1528" s="437">
        <v>6.3686060843460027E-2</v>
      </c>
      <c r="I1528" s="456">
        <v>7.511516873707845E-2</v>
      </c>
      <c r="J1528" s="457">
        <v>0.10952019214631052</v>
      </c>
      <c r="K1528" s="437">
        <v>0.77006510879238521</v>
      </c>
      <c r="L1528" s="462">
        <v>6.2394484391551678E-3</v>
      </c>
      <c r="M1528" s="463">
        <v>7.6435431275480286E-3</v>
      </c>
      <c r="N1528" s="437">
        <v>6.7124178576195561E-3</v>
      </c>
      <c r="O1528" s="456">
        <v>2.853342282734679E-3</v>
      </c>
      <c r="P1528" s="457">
        <v>3.6222176625185457E-3</v>
      </c>
      <c r="Q1528" s="437">
        <v>1.3868383292573753E-2</v>
      </c>
      <c r="R1528" s="462">
        <v>0</v>
      </c>
      <c r="S1528" s="463">
        <v>0</v>
      </c>
      <c r="T1528" s="437">
        <v>770.37189054213729</v>
      </c>
      <c r="U1528" s="456">
        <v>9.1561011448388265E-3</v>
      </c>
      <c r="V1528" s="457">
        <v>1.2066363653880186E-2</v>
      </c>
      <c r="W1528" s="437">
        <v>6.8637249774660306E-2</v>
      </c>
      <c r="X1528" s="456">
        <v>4.4841382759392692E-3</v>
      </c>
      <c r="Y1528" s="457">
        <v>5.7334727233040788E-3</v>
      </c>
      <c r="Z1528" s="437">
        <v>3.0075878365075346E-3</v>
      </c>
      <c r="AA1528" s="456">
        <v>1.1266684946835681E-3</v>
      </c>
      <c r="AB1528" s="457">
        <v>1.0296982880607778E-3</v>
      </c>
      <c r="AC1528" s="437">
        <v>4.3850192148255284E-3</v>
      </c>
      <c r="AD1528" s="456">
        <v>7.5675496201370489E-5</v>
      </c>
      <c r="AE1528" s="457">
        <v>6.8167495998143178E-5</v>
      </c>
      <c r="AF1528" s="437">
        <v>6.3275867541161138E-4</v>
      </c>
      <c r="AG1528" s="456">
        <v>2.6724171335623238E-3</v>
      </c>
      <c r="AH1528" s="457">
        <v>2.4618609971191921E-3</v>
      </c>
      <c r="AI1528" s="437">
        <v>8.1625950892275448E-4</v>
      </c>
      <c r="AJ1528" s="456">
        <v>4.7806295792210727E-4</v>
      </c>
      <c r="AK1528" s="457">
        <v>4.1453371851763105E-4</v>
      </c>
      <c r="AL1528" s="437">
        <v>5.0620746701068137E-5</v>
      </c>
      <c r="AM1528" s="456">
        <v>6.7670843321766404E-4</v>
      </c>
      <c r="AN1528" s="457">
        <v>6.3889001726933671E-4</v>
      </c>
      <c r="AO1528" s="437">
        <v>1.3756188818015254E-2</v>
      </c>
      <c r="AP1528" s="456">
        <v>0</v>
      </c>
      <c r="AQ1528" s="457">
        <v>0</v>
      </c>
      <c r="AR1528" s="440">
        <v>4.1299192147308001E-3</v>
      </c>
      <c r="AS1528" s="462">
        <v>0</v>
      </c>
      <c r="AT1528" s="463">
        <v>0</v>
      </c>
      <c r="AU1528" s="423">
        <v>0</v>
      </c>
    </row>
    <row r="1529" spans="1:47" x14ac:dyDescent="0.2">
      <c r="A1529" s="231">
        <v>2013</v>
      </c>
      <c r="B1529" s="232">
        <v>5</v>
      </c>
      <c r="C1529" s="456">
        <v>2.833861658155914</v>
      </c>
      <c r="D1529" s="457">
        <v>3.4118139619456898</v>
      </c>
      <c r="E1529" s="437">
        <v>0.43595914816582781</v>
      </c>
      <c r="F1529" s="456">
        <v>8.1346286409698876E-2</v>
      </c>
      <c r="G1529" s="457">
        <v>7.6701523263537297E-2</v>
      </c>
      <c r="H1529" s="437">
        <v>7.1231347880490417E-2</v>
      </c>
      <c r="I1529" s="456">
        <v>8.8438830524235873E-2</v>
      </c>
      <c r="J1529" s="457">
        <v>0.12324930281090481</v>
      </c>
      <c r="K1529" s="437">
        <v>1.0940145863714299</v>
      </c>
      <c r="L1529" s="462">
        <v>2.2682508906335702E-3</v>
      </c>
      <c r="M1529" s="463">
        <v>2.7861626168672877E-3</v>
      </c>
      <c r="N1529" s="437">
        <v>6.7148402827664202E-3</v>
      </c>
      <c r="O1529" s="456">
        <v>3.6039679524992869E-3</v>
      </c>
      <c r="P1529" s="457">
        <v>5.6601199154308838E-3</v>
      </c>
      <c r="Q1529" s="437">
        <v>1.8980398406588425E-2</v>
      </c>
      <c r="R1529" s="462">
        <v>0</v>
      </c>
      <c r="S1529" s="463">
        <v>0</v>
      </c>
      <c r="T1529" s="437">
        <v>770.64969126400661</v>
      </c>
      <c r="U1529" s="456">
        <v>7.1039380345092659E-3</v>
      </c>
      <c r="V1529" s="457">
        <v>9.2759811764330218E-3</v>
      </c>
      <c r="W1529" s="437">
        <v>7.6769179605147314E-2</v>
      </c>
      <c r="X1529" s="456">
        <v>4.5896400580139884E-3</v>
      </c>
      <c r="Y1529" s="457">
        <v>5.8849849461176966E-3</v>
      </c>
      <c r="Z1529" s="437">
        <v>3.0314359721786122E-3</v>
      </c>
      <c r="AA1529" s="456">
        <v>1.5175937384114971E-3</v>
      </c>
      <c r="AB1529" s="457">
        <v>1.4530625082545361E-3</v>
      </c>
      <c r="AC1529" s="437">
        <v>4.9045392958020871E-3</v>
      </c>
      <c r="AD1529" s="456">
        <v>1.0419173614591538E-4</v>
      </c>
      <c r="AE1529" s="457">
        <v>9.5833748746827969E-5</v>
      </c>
      <c r="AF1529" s="437">
        <v>7.0772597252005307E-4</v>
      </c>
      <c r="AG1529" s="456">
        <v>3.4661905194912357E-3</v>
      </c>
      <c r="AH1529" s="457">
        <v>3.270854571745811E-3</v>
      </c>
      <c r="AI1529" s="437">
        <v>9.1296704629064904E-4</v>
      </c>
      <c r="AJ1529" s="456">
        <v>6.2146816955124633E-4</v>
      </c>
      <c r="AK1529" s="457">
        <v>5.445554649856554E-4</v>
      </c>
      <c r="AL1529" s="437">
        <v>5.6618098440017916E-5</v>
      </c>
      <c r="AM1529" s="456">
        <v>9.3555836910669927E-4</v>
      </c>
      <c r="AN1529" s="457">
        <v>9.0924547622954954E-4</v>
      </c>
      <c r="AO1529" s="437">
        <v>1.5385963495642615E-2</v>
      </c>
      <c r="AP1529" s="456">
        <v>0</v>
      </c>
      <c r="AQ1529" s="457">
        <v>0</v>
      </c>
      <c r="AR1529" s="440">
        <v>6.3929794885125204E-3</v>
      </c>
      <c r="AS1529" s="462">
        <v>0</v>
      </c>
      <c r="AT1529" s="463">
        <v>0</v>
      </c>
      <c r="AU1529" s="423">
        <v>0</v>
      </c>
    </row>
    <row r="1530" spans="1:47" x14ac:dyDescent="0.2">
      <c r="A1530" s="231">
        <v>2013</v>
      </c>
      <c r="B1530" s="232">
        <v>6</v>
      </c>
      <c r="C1530" s="456">
        <v>2.8528570947684102</v>
      </c>
      <c r="D1530" s="457">
        <v>3.4283070324779219</v>
      </c>
      <c r="E1530" s="437">
        <v>0.43930872960171891</v>
      </c>
      <c r="F1530" s="456">
        <v>8.356929663810686E-2</v>
      </c>
      <c r="G1530" s="457">
        <v>7.8878853834639676E-2</v>
      </c>
      <c r="H1530" s="437">
        <v>7.2508970250449417E-2</v>
      </c>
      <c r="I1530" s="456">
        <v>8.9675878021176506E-2</v>
      </c>
      <c r="J1530" s="457">
        <v>0.12447707097879317</v>
      </c>
      <c r="K1530" s="437">
        <v>1.100779901550357</v>
      </c>
      <c r="L1530" s="462">
        <v>2.272425071437018E-3</v>
      </c>
      <c r="M1530" s="463">
        <v>2.7927776382213115E-3</v>
      </c>
      <c r="N1530" s="437">
        <v>6.7202826480539561E-3</v>
      </c>
      <c r="O1530" s="456">
        <v>3.63824108612923E-3</v>
      </c>
      <c r="P1530" s="457">
        <v>5.7171249642004275E-3</v>
      </c>
      <c r="Q1530" s="437">
        <v>1.8992946615253692E-2</v>
      </c>
      <c r="R1530" s="462">
        <v>0</v>
      </c>
      <c r="S1530" s="463">
        <v>0</v>
      </c>
      <c r="T1530" s="437">
        <v>771.27388066391723</v>
      </c>
      <c r="U1530" s="456">
        <v>7.2500792684945161E-3</v>
      </c>
      <c r="V1530" s="457">
        <v>9.496284810022149E-3</v>
      </c>
      <c r="W1530" s="437">
        <v>7.8146174614893094E-2</v>
      </c>
      <c r="X1530" s="456">
        <v>4.7033061897395903E-3</v>
      </c>
      <c r="Y1530" s="457">
        <v>6.0513462382354001E-3</v>
      </c>
      <c r="Z1530" s="437">
        <v>3.0576279007803043E-3</v>
      </c>
      <c r="AA1530" s="456">
        <v>1.5788262033766163E-3</v>
      </c>
      <c r="AB1530" s="457">
        <v>1.5488978290208266E-3</v>
      </c>
      <c r="AC1530" s="437">
        <v>4.9925141147229065E-3</v>
      </c>
      <c r="AD1530" s="456">
        <v>1.0717483961924506E-4</v>
      </c>
      <c r="AE1530" s="457">
        <v>9.8783257567762602E-5</v>
      </c>
      <c r="AF1530" s="437">
        <v>7.2042037293999208E-4</v>
      </c>
      <c r="AG1530" s="456">
        <v>3.5564067861987864E-3</v>
      </c>
      <c r="AH1530" s="457">
        <v>3.3519570408705188E-3</v>
      </c>
      <c r="AI1530" s="437">
        <v>9.2934253528903965E-4</v>
      </c>
      <c r="AJ1530" s="456">
        <v>6.3903231656221209E-4</v>
      </c>
      <c r="AK1530" s="457">
        <v>5.6013739871432376E-4</v>
      </c>
      <c r="AL1530" s="437">
        <v>5.7633588397343092E-5</v>
      </c>
      <c r="AM1530" s="456">
        <v>9.6092100744951258E-4</v>
      </c>
      <c r="AN1530" s="457">
        <v>9.3545331365293993E-4</v>
      </c>
      <c r="AO1530" s="437">
        <v>1.5661956598794134E-2</v>
      </c>
      <c r="AP1530" s="456">
        <v>0</v>
      </c>
      <c r="AQ1530" s="457">
        <v>0</v>
      </c>
      <c r="AR1530" s="440">
        <v>6.42106536055502E-3</v>
      </c>
      <c r="AS1530" s="462">
        <v>0</v>
      </c>
      <c r="AT1530" s="463">
        <v>0</v>
      </c>
      <c r="AU1530" s="423">
        <v>0</v>
      </c>
    </row>
    <row r="1531" spans="1:47" x14ac:dyDescent="0.2">
      <c r="A1531" s="231">
        <v>2013</v>
      </c>
      <c r="B1531" s="232">
        <v>7</v>
      </c>
      <c r="C1531" s="456">
        <v>3.4162850239932179</v>
      </c>
      <c r="D1531" s="457">
        <v>4.0787536659836352</v>
      </c>
      <c r="E1531" s="437">
        <v>0.44292027198976824</v>
      </c>
      <c r="F1531" s="456">
        <v>0.10357209783774819</v>
      </c>
      <c r="G1531" s="457">
        <v>9.9301516163159312E-2</v>
      </c>
      <c r="H1531" s="437">
        <v>7.3886861673676113E-2</v>
      </c>
      <c r="I1531" s="456">
        <v>0.11052225403036564</v>
      </c>
      <c r="J1531" s="457">
        <v>0.1546630600619453</v>
      </c>
      <c r="K1531" s="437">
        <v>1.1080787712008935</v>
      </c>
      <c r="L1531" s="462">
        <v>2.2767168692533609E-3</v>
      </c>
      <c r="M1531" s="463">
        <v>2.799652460229791E-3</v>
      </c>
      <c r="N1531" s="437">
        <v>6.7261717666991343E-3</v>
      </c>
      <c r="O1531" s="456">
        <v>4.3052270753497221E-3</v>
      </c>
      <c r="P1531" s="457">
        <v>6.4622040443226099E-3</v>
      </c>
      <c r="Q1531" s="437">
        <v>1.9006525969460654E-2</v>
      </c>
      <c r="R1531" s="462">
        <v>0</v>
      </c>
      <c r="S1531" s="463">
        <v>0</v>
      </c>
      <c r="T1531" s="437">
        <v>771.94977272019378</v>
      </c>
      <c r="U1531" s="456">
        <v>8.4230518143692378E-3</v>
      </c>
      <c r="V1531" s="457">
        <v>1.0987422746915342E-2</v>
      </c>
      <c r="W1531" s="437">
        <v>7.9631073062161342E-2</v>
      </c>
      <c r="X1531" s="456">
        <v>4.8236393958667198E-3</v>
      </c>
      <c r="Y1531" s="457">
        <v>6.230769724590017E-3</v>
      </c>
      <c r="Z1531" s="437">
        <v>3.0858702753544555E-3</v>
      </c>
      <c r="AA1531" s="456">
        <v>1.9597048202985501E-3</v>
      </c>
      <c r="AB1531" s="457">
        <v>1.9859235632412823E-3</v>
      </c>
      <c r="AC1531" s="437">
        <v>5.087381262499812E-3</v>
      </c>
      <c r="AD1531" s="456">
        <v>1.3300556754014699E-4</v>
      </c>
      <c r="AE1531" s="457">
        <v>1.2424993842426556E-4</v>
      </c>
      <c r="AF1531" s="437">
        <v>7.3410995405183313E-4</v>
      </c>
      <c r="AG1531" s="456">
        <v>4.4098240091471723E-3</v>
      </c>
      <c r="AH1531" s="457">
        <v>4.2159335530755956E-3</v>
      </c>
      <c r="AI1531" s="437">
        <v>9.4700157501964024E-4</v>
      </c>
      <c r="AJ1531" s="456">
        <v>7.8290631718646664E-4</v>
      </c>
      <c r="AK1531" s="457">
        <v>6.8893375545674509E-4</v>
      </c>
      <c r="AL1531" s="437">
        <v>5.8728794699867982E-5</v>
      </c>
      <c r="AM1531" s="456">
        <v>1.2017347094893727E-3</v>
      </c>
      <c r="AN1531" s="457">
        <v>1.1951714540268045E-3</v>
      </c>
      <c r="AO1531" s="437">
        <v>1.5959533113712194E-2</v>
      </c>
      <c r="AP1531" s="456">
        <v>0</v>
      </c>
      <c r="AQ1531" s="457">
        <v>0</v>
      </c>
      <c r="AR1531" s="440">
        <v>7.1898052684395003E-3</v>
      </c>
      <c r="AS1531" s="462">
        <v>0</v>
      </c>
      <c r="AT1531" s="463">
        <v>0</v>
      </c>
      <c r="AU1531" s="423">
        <v>0</v>
      </c>
    </row>
    <row r="1532" spans="1:47" x14ac:dyDescent="0.2">
      <c r="A1532" s="231">
        <v>2013</v>
      </c>
      <c r="B1532" s="232">
        <v>8</v>
      </c>
      <c r="C1532" s="456">
        <v>3.4536457216483938</v>
      </c>
      <c r="D1532" s="457">
        <v>4.116390871731201</v>
      </c>
      <c r="E1532" s="437">
        <v>0.4468315700645612</v>
      </c>
      <c r="F1532" s="456">
        <v>0.10686512373339596</v>
      </c>
      <c r="G1532" s="457">
        <v>0.1026188845023901</v>
      </c>
      <c r="H1532" s="437">
        <v>7.5378151668518467E-2</v>
      </c>
      <c r="I1532" s="456">
        <v>0.11251746061004227</v>
      </c>
      <c r="J1532" s="457">
        <v>0.15687773114029016</v>
      </c>
      <c r="K1532" s="437">
        <v>1.1159698398535067</v>
      </c>
      <c r="L1532" s="462">
        <v>2.2814242512996007E-3</v>
      </c>
      <c r="M1532" s="463">
        <v>2.8066452274825237E-3</v>
      </c>
      <c r="N1532" s="437">
        <v>6.7325415148536015E-3</v>
      </c>
      <c r="O1532" s="456">
        <v>4.3513718406258516E-3</v>
      </c>
      <c r="P1532" s="457">
        <v>6.5411673382398091E-3</v>
      </c>
      <c r="Q1532" s="437">
        <v>1.9021248461565353E-2</v>
      </c>
      <c r="R1532" s="462">
        <v>0</v>
      </c>
      <c r="S1532" s="463">
        <v>0</v>
      </c>
      <c r="T1532" s="437">
        <v>772.68179828073664</v>
      </c>
      <c r="U1532" s="456">
        <v>8.62892220250977E-3</v>
      </c>
      <c r="V1532" s="457">
        <v>1.1287163015237956E-2</v>
      </c>
      <c r="W1532" s="437">
        <v>8.123837494192665E-2</v>
      </c>
      <c r="X1532" s="456">
        <v>4.9516432603654301E-3</v>
      </c>
      <c r="Y1532" s="457">
        <v>6.4249911507726232E-3</v>
      </c>
      <c r="Z1532" s="437">
        <v>3.1164469114604875E-3</v>
      </c>
      <c r="AA1532" s="456">
        <v>2.0472583047253909E-3</v>
      </c>
      <c r="AB1532" s="457">
        <v>2.1116070166563427E-3</v>
      </c>
      <c r="AC1532" s="437">
        <v>5.1900668444445916E-3</v>
      </c>
      <c r="AD1532" s="456">
        <v>1.3741518560710095E-4</v>
      </c>
      <c r="AE1532" s="457">
        <v>1.2871357403540309E-4</v>
      </c>
      <c r="AF1532" s="437">
        <v>7.4892733592793774E-4</v>
      </c>
      <c r="AG1532" s="456">
        <v>4.5444226120589324E-3</v>
      </c>
      <c r="AH1532" s="457">
        <v>4.3447952065931491E-3</v>
      </c>
      <c r="AI1532" s="437">
        <v>9.6611614026753678E-4</v>
      </c>
      <c r="AJ1532" s="456">
        <v>8.085817975483228E-4</v>
      </c>
      <c r="AK1532" s="457">
        <v>7.1292632544646569E-4</v>
      </c>
      <c r="AL1532" s="437">
        <v>5.9914211166555768E-5</v>
      </c>
      <c r="AM1532" s="456">
        <v>1.2388063815178777E-3</v>
      </c>
      <c r="AN1532" s="457">
        <v>1.2339751597508113E-3</v>
      </c>
      <c r="AO1532" s="437">
        <v>1.6281670198668295E-2</v>
      </c>
      <c r="AP1532" s="456">
        <v>0</v>
      </c>
      <c r="AQ1532" s="457">
        <v>0</v>
      </c>
      <c r="AR1532" s="440">
        <v>7.2286864862633297E-3</v>
      </c>
      <c r="AS1532" s="462">
        <v>0</v>
      </c>
      <c r="AT1532" s="463">
        <v>0</v>
      </c>
      <c r="AU1532" s="423">
        <v>0</v>
      </c>
    </row>
    <row r="1533" spans="1:47" x14ac:dyDescent="0.2">
      <c r="A1533" s="231">
        <v>2013</v>
      </c>
      <c r="B1533" s="232">
        <v>9</v>
      </c>
      <c r="C1533" s="456">
        <v>3.7582054934205242</v>
      </c>
      <c r="D1533" s="457">
        <v>4.4413047759762119</v>
      </c>
      <c r="E1533" s="437">
        <v>0.45040486287499926</v>
      </c>
      <c r="F1533" s="456">
        <v>0.12956141398680424</v>
      </c>
      <c r="G1533" s="457">
        <v>0.12615086994249253</v>
      </c>
      <c r="H1533" s="437">
        <v>7.6973220653447388E-2</v>
      </c>
      <c r="I1533" s="456">
        <v>0.13974245613534247</v>
      </c>
      <c r="J1533" s="457">
        <v>0.19599134387850436</v>
      </c>
      <c r="K1533" s="437">
        <v>1.1235379074068281</v>
      </c>
      <c r="L1533" s="462">
        <v>2.2857152820804712E-3</v>
      </c>
      <c r="M1533" s="463">
        <v>2.8138039648262078E-3</v>
      </c>
      <c r="N1533" s="437">
        <v>6.736896428367797E-3</v>
      </c>
      <c r="O1533" s="456">
        <v>5.1553132439984039E-3</v>
      </c>
      <c r="P1533" s="457">
        <v>7.4062012126829297E-3</v>
      </c>
      <c r="Q1533" s="437">
        <v>1.903707971456951E-2</v>
      </c>
      <c r="R1533" s="462">
        <v>0</v>
      </c>
      <c r="S1533" s="463">
        <v>0</v>
      </c>
      <c r="T1533" s="437">
        <v>773.18033717061394</v>
      </c>
      <c r="U1533" s="456">
        <v>9.4877998411449036E-3</v>
      </c>
      <c r="V1533" s="457">
        <v>1.2535740917159793E-2</v>
      </c>
      <c r="W1533" s="437">
        <v>8.2957347466714251E-2</v>
      </c>
      <c r="X1533" s="456">
        <v>5.0880218209192613E-3</v>
      </c>
      <c r="Y1533" s="457">
        <v>6.6348383604845481E-3</v>
      </c>
      <c r="Z1533" s="437">
        <v>3.1494810566837284E-3</v>
      </c>
      <c r="AA1533" s="456">
        <v>2.4935225858318407E-3</v>
      </c>
      <c r="AB1533" s="457">
        <v>2.6501791534701974E-3</v>
      </c>
      <c r="AC1533" s="437">
        <v>5.2998870693634929E-3</v>
      </c>
      <c r="AD1533" s="456">
        <v>1.6640043537042372E-4</v>
      </c>
      <c r="AE1533" s="457">
        <v>1.5772656353535969E-4</v>
      </c>
      <c r="AF1533" s="437">
        <v>7.6477441176308312E-4</v>
      </c>
      <c r="AG1533" s="456">
        <v>5.510192438483945E-3</v>
      </c>
      <c r="AH1533" s="457">
        <v>5.3336311644350144E-3</v>
      </c>
      <c r="AI1533" s="437">
        <v>9.8655941077908623E-4</v>
      </c>
      <c r="AJ1533" s="456">
        <v>9.6800292325910614E-4</v>
      </c>
      <c r="AK1533" s="457">
        <v>8.5550320436431613E-4</v>
      </c>
      <c r="AL1533" s="437">
        <v>6.1181943738378267E-5</v>
      </c>
      <c r="AM1533" s="456">
        <v>1.5100973052112443E-3</v>
      </c>
      <c r="AN1533" s="457">
        <v>1.5340733977315013E-3</v>
      </c>
      <c r="AO1533" s="437">
        <v>1.6626192923592194E-2</v>
      </c>
      <c r="AP1533" s="456">
        <v>0</v>
      </c>
      <c r="AQ1533" s="457">
        <v>0</v>
      </c>
      <c r="AR1533" s="440">
        <v>8.1052564956339401E-3</v>
      </c>
      <c r="AS1533" s="462">
        <v>0</v>
      </c>
      <c r="AT1533" s="463">
        <v>0</v>
      </c>
      <c r="AU1533" s="423">
        <v>0</v>
      </c>
    </row>
    <row r="1534" spans="1:47" x14ac:dyDescent="0.2">
      <c r="A1534" s="231">
        <v>2013</v>
      </c>
      <c r="B1534" s="232">
        <v>10</v>
      </c>
      <c r="C1534" s="456">
        <v>3.803095493306289</v>
      </c>
      <c r="D1534" s="457">
        <v>4.4873702290271433</v>
      </c>
      <c r="E1534" s="437">
        <v>0.45497074320171238</v>
      </c>
      <c r="F1534" s="456">
        <v>0.1339100761123731</v>
      </c>
      <c r="G1534" s="457">
        <v>0.1306761274532833</v>
      </c>
      <c r="H1534" s="437">
        <v>7.871459821350954E-2</v>
      </c>
      <c r="I1534" s="456">
        <v>0.14243754085201274</v>
      </c>
      <c r="J1534" s="457">
        <v>0.19903397274916629</v>
      </c>
      <c r="K1534" s="437">
        <v>1.1327624861855852</v>
      </c>
      <c r="L1534" s="462">
        <v>2.2913069512701758E-3</v>
      </c>
      <c r="M1534" s="463">
        <v>2.8232652308901097E-3</v>
      </c>
      <c r="N1534" s="437">
        <v>6.7443248655376514E-3</v>
      </c>
      <c r="O1534" s="456">
        <v>5.2169681869771688E-3</v>
      </c>
      <c r="P1534" s="457">
        <v>7.5102045424951533E-3</v>
      </c>
      <c r="Q1534" s="437">
        <v>1.9054241280571271E-2</v>
      </c>
      <c r="R1534" s="462">
        <v>0</v>
      </c>
      <c r="S1534" s="463">
        <v>0</v>
      </c>
      <c r="T1534" s="437">
        <v>774.03395231866375</v>
      </c>
      <c r="U1534" s="456">
        <v>9.7423466717434029E-3</v>
      </c>
      <c r="V1534" s="457">
        <v>1.2936319880072378E-2</v>
      </c>
      <c r="W1534" s="437">
        <v>8.4834174423159311E-2</v>
      </c>
      <c r="X1534" s="456">
        <v>5.2339153194172388E-3</v>
      </c>
      <c r="Y1534" s="457">
        <v>6.8615399788707005E-3</v>
      </c>
      <c r="Z1534" s="437">
        <v>3.1851801473333045E-3</v>
      </c>
      <c r="AA1534" s="456">
        <v>2.624544351359683E-3</v>
      </c>
      <c r="AB1534" s="457">
        <v>2.87748979397306E-3</v>
      </c>
      <c r="AC1534" s="437">
        <v>5.4197879176668034E-3</v>
      </c>
      <c r="AD1534" s="456">
        <v>1.7226142769539843E-4</v>
      </c>
      <c r="AE1534" s="457">
        <v>1.639111848819499E-4</v>
      </c>
      <c r="AF1534" s="437">
        <v>7.8207637609776386E-4</v>
      </c>
      <c r="AG1534" s="456">
        <v>5.685122772698642E-3</v>
      </c>
      <c r="AH1534" s="457">
        <v>5.4989946554258535E-3</v>
      </c>
      <c r="AI1534" s="437">
        <v>1.0088786148358072E-3</v>
      </c>
      <c r="AJ1534" s="456">
        <v>1.0011848162686744E-3</v>
      </c>
      <c r="AK1534" s="457">
        <v>8.8546927154101998E-4</v>
      </c>
      <c r="AL1534" s="437">
        <v>6.2566123383204651E-5</v>
      </c>
      <c r="AM1534" s="456">
        <v>1.5596959963827513E-3</v>
      </c>
      <c r="AN1534" s="457">
        <v>1.5898879925541187E-3</v>
      </c>
      <c r="AO1534" s="437">
        <v>1.7002357411613826E-2</v>
      </c>
      <c r="AP1534" s="456">
        <v>0</v>
      </c>
      <c r="AQ1534" s="457">
        <v>0</v>
      </c>
      <c r="AR1534" s="440">
        <v>8.1577955399432193E-3</v>
      </c>
      <c r="AS1534" s="462">
        <v>0</v>
      </c>
      <c r="AT1534" s="463">
        <v>0</v>
      </c>
      <c r="AU1534" s="423">
        <v>0</v>
      </c>
    </row>
    <row r="1535" spans="1:47" x14ac:dyDescent="0.2">
      <c r="A1535" s="231">
        <v>2013</v>
      </c>
      <c r="B1535" s="232">
        <v>11</v>
      </c>
      <c r="C1535" s="456">
        <v>4.701567867205501</v>
      </c>
      <c r="D1535" s="457">
        <v>5.5588224120011756</v>
      </c>
      <c r="E1535" s="437">
        <v>0.4598943073258015</v>
      </c>
      <c r="F1535" s="456">
        <v>0.16901121683809123</v>
      </c>
      <c r="G1535" s="457">
        <v>0.16378542214784741</v>
      </c>
      <c r="H1535" s="437">
        <v>8.0592755217078024E-2</v>
      </c>
      <c r="I1535" s="456">
        <v>0.16587193048124738</v>
      </c>
      <c r="J1535" s="457">
        <v>0.2322586268540591</v>
      </c>
      <c r="K1535" s="437">
        <v>1.142709045153194</v>
      </c>
      <c r="L1535" s="462">
        <v>2.2964805533630308E-3</v>
      </c>
      <c r="M1535" s="463">
        <v>2.830870104426785E-3</v>
      </c>
      <c r="N1535" s="437">
        <v>6.7523427004577263E-3</v>
      </c>
      <c r="O1535" s="456">
        <v>6.967307988166375E-3</v>
      </c>
      <c r="P1535" s="457">
        <v>9.25628696039924E-3</v>
      </c>
      <c r="Q1535" s="437">
        <v>1.9072692563742475E-2</v>
      </c>
      <c r="R1535" s="462">
        <v>0</v>
      </c>
      <c r="S1535" s="463">
        <v>0</v>
      </c>
      <c r="T1535" s="437">
        <v>774.95391135765271</v>
      </c>
      <c r="U1535" s="456">
        <v>9.5459822395175253E-3</v>
      </c>
      <c r="V1535" s="457">
        <v>1.2634119449872801E-2</v>
      </c>
      <c r="W1535" s="437">
        <v>8.6858480195271953E-2</v>
      </c>
      <c r="X1535" s="456">
        <v>5.3889557844241038E-3</v>
      </c>
      <c r="Y1535" s="457">
        <v>7.1061299184466305E-3</v>
      </c>
      <c r="Z1535" s="437">
        <v>3.2236778748085141E-3</v>
      </c>
      <c r="AA1535" s="456">
        <v>3.2996807203875093E-3</v>
      </c>
      <c r="AB1535" s="457">
        <v>3.6167570943413979E-3</v>
      </c>
      <c r="AC1535" s="437">
        <v>5.5491132030371041E-3</v>
      </c>
      <c r="AD1535" s="456">
        <v>2.168929169710979E-4</v>
      </c>
      <c r="AE1535" s="457">
        <v>2.044576067974397E-4</v>
      </c>
      <c r="AF1535" s="437">
        <v>8.0073739333992946E-4</v>
      </c>
      <c r="AG1535" s="456">
        <v>7.1823989895220541E-3</v>
      </c>
      <c r="AH1535" s="457">
        <v>6.893924749935893E-3</v>
      </c>
      <c r="AI1535" s="437">
        <v>1.0329521734808444E-3</v>
      </c>
      <c r="AJ1535" s="456">
        <v>1.2459975490106781E-3</v>
      </c>
      <c r="AK1535" s="457">
        <v>1.0838135848326184E-3</v>
      </c>
      <c r="AL1535" s="437">
        <v>6.4059060540974107E-5</v>
      </c>
      <c r="AM1535" s="456">
        <v>1.9802910853767433E-3</v>
      </c>
      <c r="AN1535" s="457">
        <v>2.0132183553376454E-3</v>
      </c>
      <c r="AO1535" s="437">
        <v>1.7408077096915435E-2</v>
      </c>
      <c r="AP1535" s="456">
        <v>0</v>
      </c>
      <c r="AQ1535" s="457">
        <v>0</v>
      </c>
      <c r="AR1535" s="440">
        <v>9.9408382728681192E-3</v>
      </c>
      <c r="AS1535" s="462">
        <v>0</v>
      </c>
      <c r="AT1535" s="463">
        <v>0</v>
      </c>
      <c r="AU1535" s="423">
        <v>0</v>
      </c>
    </row>
    <row r="1536" spans="1:47" x14ac:dyDescent="0.2">
      <c r="A1536" s="231">
        <v>2013</v>
      </c>
      <c r="B1536" s="232">
        <v>12</v>
      </c>
      <c r="C1536" s="456">
        <v>4.7611138613547146</v>
      </c>
      <c r="D1536" s="457">
        <v>5.6219343774121118</v>
      </c>
      <c r="E1536" s="437">
        <v>0.46517052094233158</v>
      </c>
      <c r="F1536" s="456">
        <v>0.17485604056539431</v>
      </c>
      <c r="G1536" s="457">
        <v>0.16984526004944681</v>
      </c>
      <c r="H1536" s="437">
        <v>8.2605321702507742E-2</v>
      </c>
      <c r="I1536" s="456">
        <v>0.16926484715565007</v>
      </c>
      <c r="J1536" s="457">
        <v>0.2362199331669439</v>
      </c>
      <c r="K1536" s="437">
        <v>1.153377054428222</v>
      </c>
      <c r="L1536" s="462">
        <v>2.3018514563048708E-3</v>
      </c>
      <c r="M1536" s="463">
        <v>2.838984624447699E-3</v>
      </c>
      <c r="N1536" s="437">
        <v>6.7609377027163572E-3</v>
      </c>
      <c r="O1536" s="456">
        <v>7.0573538160457836E-3</v>
      </c>
      <c r="P1536" s="457">
        <v>9.3983781167001953E-3</v>
      </c>
      <c r="Q1536" s="437">
        <v>1.9092545328134477E-2</v>
      </c>
      <c r="R1536" s="462">
        <v>0</v>
      </c>
      <c r="S1536" s="463">
        <v>0</v>
      </c>
      <c r="T1536" s="437">
        <v>775.93962271531529</v>
      </c>
      <c r="U1536" s="456">
        <v>9.8066916244280676E-3</v>
      </c>
      <c r="V1536" s="457">
        <v>1.3024505297653061E-2</v>
      </c>
      <c r="W1536" s="437">
        <v>8.9027393651942302E-2</v>
      </c>
      <c r="X1536" s="456">
        <v>5.5536378873717665E-3</v>
      </c>
      <c r="Y1536" s="457">
        <v>7.3680818734770774E-3</v>
      </c>
      <c r="Z1536" s="437">
        <v>3.2649266064914864E-3</v>
      </c>
      <c r="AA1536" s="456">
        <v>3.4412192296163365E-3</v>
      </c>
      <c r="AB1536" s="457">
        <v>3.8373787457785928E-3</v>
      </c>
      <c r="AC1536" s="437">
        <v>5.6876794371045489E-3</v>
      </c>
      <c r="AD1536" s="456">
        <v>2.2468575911846169E-4</v>
      </c>
      <c r="AE1536" s="457">
        <v>2.1259238147236948E-4</v>
      </c>
      <c r="AF1536" s="437">
        <v>8.2073344455636289E-4</v>
      </c>
      <c r="AG1536" s="456">
        <v>7.4251870716702311E-3</v>
      </c>
      <c r="AH1536" s="457">
        <v>7.1321520097396805E-3</v>
      </c>
      <c r="AI1536" s="437">
        <v>1.0587454568391406E-3</v>
      </c>
      <c r="AJ1536" s="456">
        <v>1.2930481089337897E-3</v>
      </c>
      <c r="AK1536" s="457">
        <v>1.1287886885090739E-3</v>
      </c>
      <c r="AL1536" s="437">
        <v>6.5658619510970708E-5</v>
      </c>
      <c r="AM1536" s="456">
        <v>2.0445550351375678E-3</v>
      </c>
      <c r="AN1536" s="457">
        <v>2.0827344822974699E-3</v>
      </c>
      <c r="AO1536" s="437">
        <v>1.7842737431504278E-2</v>
      </c>
      <c r="AP1536" s="456">
        <v>0</v>
      </c>
      <c r="AQ1536" s="457">
        <v>0</v>
      </c>
      <c r="AR1536" s="440">
        <v>1.00168976060534E-2</v>
      </c>
      <c r="AS1536" s="462">
        <v>0</v>
      </c>
      <c r="AT1536" s="463">
        <v>0</v>
      </c>
      <c r="AU1536" s="423">
        <v>0</v>
      </c>
    </row>
    <row r="1537" spans="1:47" x14ac:dyDescent="0.2">
      <c r="A1537" s="231">
        <v>2013</v>
      </c>
      <c r="B1537" s="232">
        <v>13</v>
      </c>
      <c r="C1537" s="456">
        <v>4.823373418028627</v>
      </c>
      <c r="D1537" s="457">
        <v>5.688090381003521</v>
      </c>
      <c r="E1537" s="437">
        <v>0.47086067825537242</v>
      </c>
      <c r="F1537" s="456">
        <v>0.18114340578865629</v>
      </c>
      <c r="G1537" s="457">
        <v>0.17640254131150315</v>
      </c>
      <c r="H1537" s="437">
        <v>8.4775248296851791E-2</v>
      </c>
      <c r="I1537" s="456">
        <v>0.17293547448245702</v>
      </c>
      <c r="J1537" s="457">
        <v>0.24054462240505817</v>
      </c>
      <c r="K1537" s="437">
        <v>1.1648617215079018</v>
      </c>
      <c r="L1537" s="462">
        <v>2.3080269706040085E-3</v>
      </c>
      <c r="M1537" s="463">
        <v>2.8481928521131563E-3</v>
      </c>
      <c r="N1537" s="437">
        <v>6.7702232829718054E-3</v>
      </c>
      <c r="O1537" s="456">
        <v>7.1550559416672559E-3</v>
      </c>
      <c r="P1537" s="457">
        <v>9.5531354948129674E-3</v>
      </c>
      <c r="Q1537" s="437">
        <v>1.9113882049841061E-2</v>
      </c>
      <c r="R1537" s="462">
        <v>0</v>
      </c>
      <c r="S1537" s="463">
        <v>0</v>
      </c>
      <c r="T1537" s="437">
        <v>777.00378925722043</v>
      </c>
      <c r="U1537" s="456">
        <v>1.0086868890337695E-2</v>
      </c>
      <c r="V1537" s="457">
        <v>1.3446586012089531E-2</v>
      </c>
      <c r="W1537" s="437">
        <v>9.1366108318506833E-2</v>
      </c>
      <c r="X1537" s="456">
        <v>5.7302694160691042E-3</v>
      </c>
      <c r="Y1537" s="457">
        <v>7.650698105676295E-3</v>
      </c>
      <c r="Z1537" s="437">
        <v>3.3094144099377024E-3</v>
      </c>
      <c r="AA1537" s="456">
        <v>3.608999679326136E-3</v>
      </c>
      <c r="AB1537" s="457">
        <v>4.092226761254E-3</v>
      </c>
      <c r="AC1537" s="437">
        <v>5.8370933034536717E-3</v>
      </c>
      <c r="AD1537" s="456">
        <v>2.3314332570946501E-4</v>
      </c>
      <c r="AE1537" s="457">
        <v>2.2146281580330107E-4</v>
      </c>
      <c r="AF1537" s="437">
        <v>8.4229329448678417E-4</v>
      </c>
      <c r="AG1537" s="456">
        <v>7.6823719815020857E-3</v>
      </c>
      <c r="AH1537" s="457">
        <v>7.3861324174188843E-3</v>
      </c>
      <c r="AI1537" s="437">
        <v>1.0865575734705665E-3</v>
      </c>
      <c r="AJ1537" s="456">
        <v>1.3423272936661102E-3</v>
      </c>
      <c r="AK1537" s="457">
        <v>1.1761501268670526E-3</v>
      </c>
      <c r="AL1537" s="437">
        <v>6.7383323098627566E-5</v>
      </c>
      <c r="AM1537" s="456">
        <v>2.1148139091126802E-3</v>
      </c>
      <c r="AN1537" s="457">
        <v>2.1591985624876365E-3</v>
      </c>
      <c r="AO1537" s="437">
        <v>1.8311467383320242E-2</v>
      </c>
      <c r="AP1537" s="456">
        <v>0</v>
      </c>
      <c r="AQ1537" s="457">
        <v>0</v>
      </c>
      <c r="AR1537" s="440">
        <v>1.0099302190240401E-2</v>
      </c>
      <c r="AS1537" s="462">
        <v>0</v>
      </c>
      <c r="AT1537" s="463">
        <v>0</v>
      </c>
      <c r="AU1537" s="423">
        <v>0</v>
      </c>
    </row>
    <row r="1538" spans="1:47" x14ac:dyDescent="0.2">
      <c r="A1538" s="231">
        <v>2013</v>
      </c>
      <c r="B1538" s="232">
        <v>14</v>
      </c>
      <c r="C1538" s="456">
        <v>4.8761196619838962</v>
      </c>
      <c r="D1538" s="457">
        <v>5.7414169329584581</v>
      </c>
      <c r="E1538" s="437">
        <v>0.47563511679393938</v>
      </c>
      <c r="F1538" s="456">
        <v>0.18784236153567263</v>
      </c>
      <c r="G1538" s="457">
        <v>0.1833833469008174</v>
      </c>
      <c r="H1538" s="437">
        <v>8.7060390198130264E-2</v>
      </c>
      <c r="I1538" s="456">
        <v>0.17675972487215344</v>
      </c>
      <c r="J1538" s="457">
        <v>0.24500661297644824</v>
      </c>
      <c r="K1538" s="437">
        <v>1.1752057439959873</v>
      </c>
      <c r="L1538" s="462">
        <v>2.3131787495537307E-3</v>
      </c>
      <c r="M1538" s="463">
        <v>2.856062421219848E-3</v>
      </c>
      <c r="N1538" s="437">
        <v>6.7750425059023974E-3</v>
      </c>
      <c r="O1538" s="456">
        <v>7.2599450704645E-3</v>
      </c>
      <c r="P1538" s="457">
        <v>9.7190362610725511E-3</v>
      </c>
      <c r="Q1538" s="437">
        <v>1.9136716487269466E-2</v>
      </c>
      <c r="R1538" s="462">
        <v>0</v>
      </c>
      <c r="S1538" s="463">
        <v>0</v>
      </c>
      <c r="T1538" s="437">
        <v>777.55813752367442</v>
      </c>
      <c r="U1538" s="456">
        <v>1.0381569731412204E-2</v>
      </c>
      <c r="V1538" s="457">
        <v>1.388849426501204E-2</v>
      </c>
      <c r="W1538" s="437">
        <v>9.3828839714263451E-2</v>
      </c>
      <c r="X1538" s="456">
        <v>5.9186702091010871E-3</v>
      </c>
      <c r="Y1538" s="457">
        <v>7.9525638633021565E-3</v>
      </c>
      <c r="Z1538" s="437">
        <v>3.3569406128114427E-3</v>
      </c>
      <c r="AA1538" s="456">
        <v>3.7969841570564865E-3</v>
      </c>
      <c r="AB1538" s="457">
        <v>4.3654031131343824E-3</v>
      </c>
      <c r="AC1538" s="437">
        <v>5.9944253158755005E-3</v>
      </c>
      <c r="AD1538" s="456">
        <v>2.4221468694076022E-4</v>
      </c>
      <c r="AE1538" s="457">
        <v>2.3095614329156198E-4</v>
      </c>
      <c r="AF1538" s="437">
        <v>8.6499772223711652E-4</v>
      </c>
      <c r="AG1538" s="456">
        <v>7.9538319124873146E-3</v>
      </c>
      <c r="AH1538" s="457">
        <v>7.6555403083426159E-3</v>
      </c>
      <c r="AI1538" s="437">
        <v>1.1158471078689966E-3</v>
      </c>
      <c r="AJ1538" s="456">
        <v>1.3941200231278839E-3</v>
      </c>
      <c r="AK1538" s="457">
        <v>1.2263418259092901E-3</v>
      </c>
      <c r="AL1538" s="437">
        <v>6.9199815992251198E-5</v>
      </c>
      <c r="AM1538" s="456">
        <v>2.1902292409004044E-3</v>
      </c>
      <c r="AN1538" s="457">
        <v>2.2406943567064136E-3</v>
      </c>
      <c r="AO1538" s="437">
        <v>1.8805051583052991E-2</v>
      </c>
      <c r="AP1538" s="456">
        <v>0</v>
      </c>
      <c r="AQ1538" s="457">
        <v>0</v>
      </c>
      <c r="AR1538" s="440">
        <v>1.0187851254249199E-2</v>
      </c>
      <c r="AS1538" s="462">
        <v>0</v>
      </c>
      <c r="AT1538" s="463">
        <v>0</v>
      </c>
      <c r="AU1538" s="423">
        <v>0</v>
      </c>
    </row>
    <row r="1539" spans="1:47" x14ac:dyDescent="0.2">
      <c r="A1539" s="231">
        <v>2013</v>
      </c>
      <c r="B1539" s="232">
        <v>15</v>
      </c>
      <c r="C1539" s="456">
        <v>4.9443595206185478</v>
      </c>
      <c r="D1539" s="457">
        <v>5.8139904542976204</v>
      </c>
      <c r="E1539" s="437">
        <v>0.48208679135663129</v>
      </c>
      <c r="F1539" s="456">
        <v>0.19496903619224579</v>
      </c>
      <c r="G1539" s="457">
        <v>0.19083119430866038</v>
      </c>
      <c r="H1539" s="437">
        <v>8.9521312895960256E-2</v>
      </c>
      <c r="I1539" s="456">
        <v>0.18095321408461321</v>
      </c>
      <c r="J1539" s="457">
        <v>0.24999203590245589</v>
      </c>
      <c r="K1539" s="437">
        <v>1.1882394021296747</v>
      </c>
      <c r="L1539" s="462">
        <v>2.3206165081554098E-3</v>
      </c>
      <c r="M1539" s="463">
        <v>2.86657927649646E-3</v>
      </c>
      <c r="N1539" s="437">
        <v>6.7855428431369581E-3</v>
      </c>
      <c r="O1539" s="456">
        <v>7.371652176906514E-3</v>
      </c>
      <c r="P1539" s="457">
        <v>9.8957158820540628E-3</v>
      </c>
      <c r="Q1539" s="437">
        <v>1.9160898605251386E-2</v>
      </c>
      <c r="R1539" s="462">
        <v>0</v>
      </c>
      <c r="S1539" s="463">
        <v>0</v>
      </c>
      <c r="T1539" s="437">
        <v>778.76260188679055</v>
      </c>
      <c r="U1539" s="456">
        <v>1.0696339624391749E-2</v>
      </c>
      <c r="V1539" s="457">
        <v>1.4359544242523831E-2</v>
      </c>
      <c r="W1539" s="437">
        <v>9.6481000939058065E-2</v>
      </c>
      <c r="X1539" s="456">
        <v>6.1182191235550501E-3</v>
      </c>
      <c r="Y1539" s="457">
        <v>8.2729629542757852E-3</v>
      </c>
      <c r="Z1539" s="437">
        <v>3.4073837600449453E-3</v>
      </c>
      <c r="AA1539" s="456">
        <v>4.0071571182155059E-3</v>
      </c>
      <c r="AB1539" s="457">
        <v>4.6615601616673248E-3</v>
      </c>
      <c r="AC1539" s="437">
        <v>6.1638828618374259E-3</v>
      </c>
      <c r="AD1539" s="456">
        <v>2.519150156681827E-4</v>
      </c>
      <c r="AE1539" s="457">
        <v>2.4111608761550276E-4</v>
      </c>
      <c r="AF1539" s="437">
        <v>8.8944841504954002E-4</v>
      </c>
      <c r="AG1539" s="456">
        <v>8.2398508431864477E-3</v>
      </c>
      <c r="AH1539" s="457">
        <v>7.9414514214632918E-3</v>
      </c>
      <c r="AI1539" s="437">
        <v>1.1473882123501768E-3</v>
      </c>
      <c r="AJ1539" s="456">
        <v>1.4481021312268308E-3</v>
      </c>
      <c r="AK1539" s="457">
        <v>1.2789889967649113E-3</v>
      </c>
      <c r="AL1539" s="437">
        <v>7.1155850987322214E-5</v>
      </c>
      <c r="AM1539" s="456">
        <v>2.2713767609163376E-3</v>
      </c>
      <c r="AN1539" s="457">
        <v>2.3283787765257858E-3</v>
      </c>
      <c r="AO1539" s="437">
        <v>1.9336590920690445E-2</v>
      </c>
      <c r="AP1539" s="456">
        <v>0</v>
      </c>
      <c r="AQ1539" s="457">
        <v>0</v>
      </c>
      <c r="AR1539" s="440">
        <v>1.02827411800668E-2</v>
      </c>
      <c r="AS1539" s="462">
        <v>0</v>
      </c>
      <c r="AT1539" s="463">
        <v>0</v>
      </c>
      <c r="AU1539" s="423">
        <v>0</v>
      </c>
    </row>
    <row r="1540" spans="1:47" x14ac:dyDescent="0.2">
      <c r="A1540" s="231">
        <v>2013</v>
      </c>
      <c r="B1540" s="232">
        <v>16</v>
      </c>
      <c r="C1540" s="456">
        <v>5.553542050635313</v>
      </c>
      <c r="D1540" s="457">
        <v>6.9395618946379454</v>
      </c>
      <c r="E1540" s="437">
        <v>0.48890222784133708</v>
      </c>
      <c r="F1540" s="456">
        <v>0.21778972493887225</v>
      </c>
      <c r="G1540" s="457">
        <v>0.22020596217879876</v>
      </c>
      <c r="H1540" s="437">
        <v>9.2121084013123231E-2</v>
      </c>
      <c r="I1540" s="456">
        <v>0.20729648418890051</v>
      </c>
      <c r="J1540" s="457">
        <v>0.28661736931899567</v>
      </c>
      <c r="K1540" s="437">
        <v>1.2020064509311656</v>
      </c>
      <c r="L1540" s="462">
        <v>2.328140338631603E-3</v>
      </c>
      <c r="M1540" s="463">
        <v>2.8770162262766112E-3</v>
      </c>
      <c r="N1540" s="437">
        <v>6.796647827520718E-3</v>
      </c>
      <c r="O1540" s="456">
        <v>1.1125046320784778E-2</v>
      </c>
      <c r="P1540" s="457">
        <v>1.3311315753001896E-2</v>
      </c>
      <c r="Q1540" s="437">
        <v>1.9186491337688582E-2</v>
      </c>
      <c r="R1540" s="462">
        <v>0</v>
      </c>
      <c r="S1540" s="463">
        <v>0</v>
      </c>
      <c r="T1540" s="437">
        <v>780.03661116821161</v>
      </c>
      <c r="U1540" s="456">
        <v>1.1089785469329322E-2</v>
      </c>
      <c r="V1540" s="457">
        <v>1.5162288039190654E-2</v>
      </c>
      <c r="W1540" s="437">
        <v>9.9282832744008259E-2</v>
      </c>
      <c r="X1540" s="456">
        <v>6.32973076413467E-3</v>
      </c>
      <c r="Y1540" s="457">
        <v>8.6114263356107945E-3</v>
      </c>
      <c r="Z1540" s="437">
        <v>3.460673684007827E-3</v>
      </c>
      <c r="AA1540" s="456">
        <v>4.50542212193146E-3</v>
      </c>
      <c r="AB1540" s="457">
        <v>5.4283047470552763E-3</v>
      </c>
      <c r="AC1540" s="437">
        <v>6.3428713482104812E-3</v>
      </c>
      <c r="AD1540" s="456">
        <v>2.8110864303092665E-4</v>
      </c>
      <c r="AE1540" s="457">
        <v>2.7767650421126495E-4</v>
      </c>
      <c r="AF1540" s="437">
        <v>9.1527821154082235E-4</v>
      </c>
      <c r="AG1540" s="456">
        <v>9.1988863483195883E-3</v>
      </c>
      <c r="AH1540" s="457">
        <v>9.1546874446978808E-3</v>
      </c>
      <c r="AI1540" s="437">
        <v>1.1807081259462701E-3</v>
      </c>
      <c r="AJ1540" s="456">
        <v>1.6029077569714837E-3</v>
      </c>
      <c r="AK1540" s="457">
        <v>1.4540266779363136E-3</v>
      </c>
      <c r="AL1540" s="437">
        <v>7.3222146194340065E-5</v>
      </c>
      <c r="AM1540" s="456">
        <v>2.5487842018291377E-3</v>
      </c>
      <c r="AN1540" s="457">
        <v>2.7059616472773552E-3</v>
      </c>
      <c r="AO1540" s="437">
        <v>1.9898133861840379E-2</v>
      </c>
      <c r="AP1540" s="456">
        <v>0</v>
      </c>
      <c r="AQ1540" s="457">
        <v>0</v>
      </c>
      <c r="AR1540" s="440">
        <v>1.36522204952223E-2</v>
      </c>
      <c r="AS1540" s="462">
        <v>0</v>
      </c>
      <c r="AT1540" s="463">
        <v>0</v>
      </c>
      <c r="AU1540" s="423">
        <v>0</v>
      </c>
    </row>
    <row r="1541" spans="1:47" x14ac:dyDescent="0.2">
      <c r="A1541" s="231">
        <v>2013</v>
      </c>
      <c r="B1541" s="232">
        <v>17</v>
      </c>
      <c r="C1541" s="456">
        <v>5.6347486593760836</v>
      </c>
      <c r="D1541" s="457">
        <v>7.0291537985363037</v>
      </c>
      <c r="E1541" s="437">
        <v>0.49600645429515111</v>
      </c>
      <c r="F1541" s="456">
        <v>0.22624437207864917</v>
      </c>
      <c r="G1541" s="457">
        <v>0.2290877778690508</v>
      </c>
      <c r="H1541" s="437">
        <v>9.4830619833874169E-2</v>
      </c>
      <c r="I1541" s="456">
        <v>0.21245698601248333</v>
      </c>
      <c r="J1541" s="457">
        <v>0.29267427262890333</v>
      </c>
      <c r="K1541" s="437">
        <v>1.2163595830224259</v>
      </c>
      <c r="L1541" s="462">
        <v>2.3358364539217834E-3</v>
      </c>
      <c r="M1541" s="463">
        <v>2.8873586904425061E-3</v>
      </c>
      <c r="N1541" s="437">
        <v>6.8081987031541934E-3</v>
      </c>
      <c r="O1541" s="456">
        <v>1.1308474585507664E-2</v>
      </c>
      <c r="P1541" s="457">
        <v>1.3565141762845357E-2</v>
      </c>
      <c r="Q1541" s="437">
        <v>1.9213154114512805E-2</v>
      </c>
      <c r="R1541" s="462">
        <v>0</v>
      </c>
      <c r="S1541" s="463">
        <v>0</v>
      </c>
      <c r="T1541" s="437">
        <v>781.36527437948644</v>
      </c>
      <c r="U1541" s="456">
        <v>1.1437655837850383E-2</v>
      </c>
      <c r="V1541" s="457">
        <v>1.5671767170634166E-2</v>
      </c>
      <c r="W1541" s="437">
        <v>0.10220321459558887</v>
      </c>
      <c r="X1541" s="456">
        <v>6.5529353494462811E-3</v>
      </c>
      <c r="Y1541" s="457">
        <v>8.964228750919E-3</v>
      </c>
      <c r="Z1541" s="437">
        <v>3.5162192490788466E-3</v>
      </c>
      <c r="AA1541" s="456">
        <v>4.7341384688991024E-3</v>
      </c>
      <c r="AB1541" s="457">
        <v>5.7436583821680355E-3</v>
      </c>
      <c r="AC1541" s="437">
        <v>6.5294473105777968E-3</v>
      </c>
      <c r="AD1541" s="456">
        <v>2.9254844860848625E-4</v>
      </c>
      <c r="AE1541" s="457">
        <v>2.8971472366162449E-4</v>
      </c>
      <c r="AF1541" s="437">
        <v>9.422004210989062E-4</v>
      </c>
      <c r="AG1541" s="456">
        <v>9.5429963412211397E-3</v>
      </c>
      <c r="AH1541" s="457">
        <v>9.5035487401025145E-3</v>
      </c>
      <c r="AI1541" s="437">
        <v>1.215436642835245E-3</v>
      </c>
      <c r="AJ1541" s="456">
        <v>1.6685175629039296E-3</v>
      </c>
      <c r="AK1541" s="457">
        <v>1.5191643140549005E-3</v>
      </c>
      <c r="AL1541" s="437">
        <v>7.5375965215957795E-5</v>
      </c>
      <c r="AM1541" s="456">
        <v>2.6435348034329178E-3</v>
      </c>
      <c r="AN1541" s="457">
        <v>2.8079205277521998E-3</v>
      </c>
      <c r="AO1541" s="437">
        <v>2.0483423416974685E-2</v>
      </c>
      <c r="AP1541" s="456">
        <v>0</v>
      </c>
      <c r="AQ1541" s="457">
        <v>0</v>
      </c>
      <c r="AR1541" s="440">
        <v>1.3791964696618499E-2</v>
      </c>
      <c r="AS1541" s="462">
        <v>0</v>
      </c>
      <c r="AT1541" s="463">
        <v>0</v>
      </c>
      <c r="AU1541" s="423">
        <v>0</v>
      </c>
    </row>
    <row r="1542" spans="1:47" x14ac:dyDescent="0.2">
      <c r="A1542" s="231">
        <v>2013</v>
      </c>
      <c r="B1542" s="232">
        <v>18</v>
      </c>
      <c r="C1542" s="456">
        <v>5.715017771134776</v>
      </c>
      <c r="D1542" s="457">
        <v>7.1156780836095868</v>
      </c>
      <c r="E1542" s="437">
        <v>0.50338395429272842</v>
      </c>
      <c r="F1542" s="456">
        <v>0.23498515267550693</v>
      </c>
      <c r="G1542" s="457">
        <v>0.23813809372388706</v>
      </c>
      <c r="H1542" s="437">
        <v>9.7645083644279054E-2</v>
      </c>
      <c r="I1542" s="456">
        <v>0.21789195226619751</v>
      </c>
      <c r="J1542" s="457">
        <v>0.29896861854871665</v>
      </c>
      <c r="K1542" s="437">
        <v>1.2312773437139568</v>
      </c>
      <c r="L1542" s="462">
        <v>2.3438666966544941E-3</v>
      </c>
      <c r="M1542" s="463">
        <v>2.8978482797230114E-3</v>
      </c>
      <c r="N1542" s="437">
        <v>6.8202172262757403E-3</v>
      </c>
      <c r="O1542" s="456">
        <v>1.1501371097392387E-2</v>
      </c>
      <c r="P1542" s="457">
        <v>1.3828203015937915E-2</v>
      </c>
      <c r="Q1542" s="437">
        <v>1.924086125460836E-2</v>
      </c>
      <c r="R1542" s="462">
        <v>0</v>
      </c>
      <c r="S1542" s="463">
        <v>0</v>
      </c>
      <c r="T1542" s="437">
        <v>782.74254813775099</v>
      </c>
      <c r="U1542" s="456">
        <v>1.1794864442730462E-2</v>
      </c>
      <c r="V1542" s="457">
        <v>1.6185656466490419E-2</v>
      </c>
      <c r="W1542" s="437">
        <v>0.10523632210526906</v>
      </c>
      <c r="X1542" s="456">
        <v>6.788029443657616E-3</v>
      </c>
      <c r="Y1542" s="457">
        <v>9.3305522103604259E-3</v>
      </c>
      <c r="Z1542" s="437">
        <v>3.5738951000362095E-3</v>
      </c>
      <c r="AA1542" s="456">
        <v>4.9702892218772858E-3</v>
      </c>
      <c r="AB1542" s="457">
        <v>6.0590998757966055E-3</v>
      </c>
      <c r="AC1542" s="437">
        <v>6.7232238424641171E-3</v>
      </c>
      <c r="AD1542" s="456">
        <v>3.044074718905598E-4</v>
      </c>
      <c r="AE1542" s="457">
        <v>3.0201456420826336E-4</v>
      </c>
      <c r="AF1542" s="437">
        <v>9.701616368373154E-4</v>
      </c>
      <c r="AG1542" s="456">
        <v>9.8986433957932943E-3</v>
      </c>
      <c r="AH1542" s="457">
        <v>9.85996879492319E-3</v>
      </c>
      <c r="AI1542" s="437">
        <v>1.2515078489034532E-3</v>
      </c>
      <c r="AJ1542" s="456">
        <v>1.7365932992779124E-3</v>
      </c>
      <c r="AK1542" s="457">
        <v>1.586188175903341E-3</v>
      </c>
      <c r="AL1542" s="437">
        <v>7.7612881540519877E-5</v>
      </c>
      <c r="AM1542" s="456">
        <v>2.7415407333157924E-3</v>
      </c>
      <c r="AN1542" s="457">
        <v>2.9113443400581094E-3</v>
      </c>
      <c r="AO1542" s="437">
        <v>2.1091310959455656E-2</v>
      </c>
      <c r="AP1542" s="456">
        <v>0</v>
      </c>
      <c r="AQ1542" s="457">
        <v>0</v>
      </c>
      <c r="AR1542" s="440">
        <v>1.39375503627113E-2</v>
      </c>
      <c r="AS1542" s="462">
        <v>0</v>
      </c>
      <c r="AT1542" s="463">
        <v>0</v>
      </c>
      <c r="AU1542" s="423">
        <v>0</v>
      </c>
    </row>
    <row r="1543" spans="1:47" x14ac:dyDescent="0.2">
      <c r="A1543" s="231">
        <v>2013</v>
      </c>
      <c r="B1543" s="232">
        <v>19</v>
      </c>
      <c r="C1543" s="456">
        <v>5.8095836482527892</v>
      </c>
      <c r="D1543" s="457">
        <v>7.2158702904386196</v>
      </c>
      <c r="E1543" s="437">
        <v>0.51021886474078215</v>
      </c>
      <c r="F1543" s="456">
        <v>0.2441343769034609</v>
      </c>
      <c r="G1543" s="457">
        <v>0.24732228539041409</v>
      </c>
      <c r="H1543" s="437">
        <v>0.10048397617155834</v>
      </c>
      <c r="I1543" s="456">
        <v>0.22326478362171273</v>
      </c>
      <c r="J1543" s="457">
        <v>0.30487661186543386</v>
      </c>
      <c r="K1543" s="437">
        <v>1.2454349770690545</v>
      </c>
      <c r="L1543" s="462">
        <v>2.3485205792498332E-3</v>
      </c>
      <c r="M1543" s="463">
        <v>2.9039186974124135E-3</v>
      </c>
      <c r="N1543" s="437">
        <v>6.8298634183684408E-3</v>
      </c>
      <c r="O1543" s="456">
        <v>1.169253144951227E-2</v>
      </c>
      <c r="P1543" s="457">
        <v>1.408336659884985E-2</v>
      </c>
      <c r="Q1543" s="437">
        <v>1.9268972200683118E-2</v>
      </c>
      <c r="R1543" s="462">
        <v>0</v>
      </c>
      <c r="S1543" s="463">
        <v>0</v>
      </c>
      <c r="T1543" s="437">
        <v>783.85049671536001</v>
      </c>
      <c r="U1543" s="456">
        <v>1.2172294489866243E-2</v>
      </c>
      <c r="V1543" s="457">
        <v>1.6709361155855151E-2</v>
      </c>
      <c r="W1543" s="437">
        <v>0.10829594425908717</v>
      </c>
      <c r="X1543" s="456">
        <v>7.0339099993732314E-3</v>
      </c>
      <c r="Y1543" s="457">
        <v>9.7024815086979715E-3</v>
      </c>
      <c r="Z1543" s="437">
        <v>3.6324350819428365E-3</v>
      </c>
      <c r="AA1543" s="456">
        <v>5.0851449747883097E-3</v>
      </c>
      <c r="AB1543" s="457">
        <v>6.2490948338248696E-3</v>
      </c>
      <c r="AC1543" s="437">
        <v>6.9187113238477387E-3</v>
      </c>
      <c r="AD1543" s="456">
        <v>3.1615922417733012E-4</v>
      </c>
      <c r="AE1543" s="457">
        <v>3.1388569274734855E-4</v>
      </c>
      <c r="AF1543" s="437">
        <v>9.9836871469565327E-4</v>
      </c>
      <c r="AG1543" s="456">
        <v>1.0304952133367316E-2</v>
      </c>
      <c r="AH1543" s="457">
        <v>1.0254191754547037E-2</v>
      </c>
      <c r="AI1543" s="437">
        <v>1.2878964246958165E-3</v>
      </c>
      <c r="AJ1543" s="456">
        <v>1.8190076861782309E-3</v>
      </c>
      <c r="AK1543" s="457">
        <v>1.6646870071952502E-3</v>
      </c>
      <c r="AL1543" s="437">
        <v>7.9869512424821221E-5</v>
      </c>
      <c r="AM1543" s="456">
        <v>2.8343729803044448E-3</v>
      </c>
      <c r="AN1543" s="457">
        <v>3.0059212363187028E-3</v>
      </c>
      <c r="AO1543" s="437">
        <v>2.1704548332070518E-2</v>
      </c>
      <c r="AP1543" s="456">
        <v>0</v>
      </c>
      <c r="AQ1543" s="457">
        <v>0</v>
      </c>
      <c r="AR1543" s="440">
        <v>1.4086013491022901E-2</v>
      </c>
      <c r="AS1543" s="462">
        <v>0</v>
      </c>
      <c r="AT1543" s="463">
        <v>0</v>
      </c>
      <c r="AU1543" s="423">
        <v>0</v>
      </c>
    </row>
    <row r="1544" spans="1:47" x14ac:dyDescent="0.2">
      <c r="A1544" s="231">
        <v>2013</v>
      </c>
      <c r="B1544" s="232">
        <v>20</v>
      </c>
      <c r="C1544" s="456">
        <v>5.9030709688298755</v>
      </c>
      <c r="D1544" s="457">
        <v>7.3105802507558675</v>
      </c>
      <c r="E1544" s="437">
        <v>0.51769459238004556</v>
      </c>
      <c r="F1544" s="456">
        <v>0.25380042690190413</v>
      </c>
      <c r="G1544" s="457">
        <v>0.25662310723877152</v>
      </c>
      <c r="H1544" s="437">
        <v>0.10333549925756273</v>
      </c>
      <c r="I1544" s="456">
        <v>0.22917344689126104</v>
      </c>
      <c r="J1544" s="457">
        <v>0.3112770816493895</v>
      </c>
      <c r="K1544" s="437">
        <v>1.2605378289434743</v>
      </c>
      <c r="L1544" s="462">
        <v>2.3570528771563459E-3</v>
      </c>
      <c r="M1544" s="463">
        <v>2.9138916886627636E-3</v>
      </c>
      <c r="N1544" s="437">
        <v>6.8420500019300799E-3</v>
      </c>
      <c r="O1544" s="456">
        <v>1.1901867707046834E-2</v>
      </c>
      <c r="P1544" s="457">
        <v>1.4348860840580726E-2</v>
      </c>
      <c r="Q1544" s="437">
        <v>1.9297040290084402E-2</v>
      </c>
      <c r="R1544" s="462">
        <v>0</v>
      </c>
      <c r="S1544" s="463">
        <v>0</v>
      </c>
      <c r="T1544" s="437">
        <v>785.24899314178367</v>
      </c>
      <c r="U1544" s="456">
        <v>1.2565677930369334E-2</v>
      </c>
      <c r="V1544" s="457">
        <v>1.7229537523777427E-2</v>
      </c>
      <c r="W1544" s="437">
        <v>0.11136922001621267</v>
      </c>
      <c r="X1544" s="456">
        <v>7.2895906837741669E-3</v>
      </c>
      <c r="Y1544" s="457">
        <v>1.007371385286163E-2</v>
      </c>
      <c r="Z1544" s="437">
        <v>3.690883075774927E-3</v>
      </c>
      <c r="AA1544" s="456">
        <v>5.3324792081483833E-3</v>
      </c>
      <c r="AB1544" s="457">
        <v>6.5342833665510388E-3</v>
      </c>
      <c r="AC1544" s="437">
        <v>7.1150377677985507E-3</v>
      </c>
      <c r="AD1544" s="456">
        <v>3.292126108350574E-4</v>
      </c>
      <c r="AE1544" s="457">
        <v>3.264343864167698E-4</v>
      </c>
      <c r="AF1544" s="437">
        <v>1.0266994579821659E-3</v>
      </c>
      <c r="AG1544" s="456">
        <v>1.07009778990518E-2</v>
      </c>
      <c r="AH1544" s="457">
        <v>1.0627828866589058E-2</v>
      </c>
      <c r="AI1544" s="437">
        <v>1.3244442235289579E-3</v>
      </c>
      <c r="AJ1544" s="456">
        <v>1.8948055523238276E-3</v>
      </c>
      <c r="AK1544" s="457">
        <v>1.735122406351732E-3</v>
      </c>
      <c r="AL1544" s="437">
        <v>8.213598067861599E-5</v>
      </c>
      <c r="AM1544" s="456">
        <v>2.9418939209336793E-3</v>
      </c>
      <c r="AN1544" s="457">
        <v>3.1102135890706492E-3</v>
      </c>
      <c r="AO1544" s="437">
        <v>2.232045408083173E-2</v>
      </c>
      <c r="AP1544" s="456">
        <v>0</v>
      </c>
      <c r="AQ1544" s="457">
        <v>0</v>
      </c>
      <c r="AR1544" s="440">
        <v>1.42348125104616E-2</v>
      </c>
      <c r="AS1544" s="462">
        <v>0</v>
      </c>
      <c r="AT1544" s="463">
        <v>0</v>
      </c>
      <c r="AU1544" s="423">
        <v>0</v>
      </c>
    </row>
    <row r="1545" spans="1:47" x14ac:dyDescent="0.2">
      <c r="A1545" s="231">
        <v>2013</v>
      </c>
      <c r="B1545" s="232">
        <v>21</v>
      </c>
      <c r="C1545" s="456">
        <v>6.5139373993952407</v>
      </c>
      <c r="D1545" s="457">
        <v>8.3689090279955263</v>
      </c>
      <c r="E1545" s="437">
        <v>0.5249954369443558</v>
      </c>
      <c r="F1545" s="456">
        <v>0.28745421436546964</v>
      </c>
      <c r="G1545" s="457">
        <v>0.29523072949571738</v>
      </c>
      <c r="H1545" s="437">
        <v>0.10611959486491007</v>
      </c>
      <c r="I1545" s="456">
        <v>0.25292305854112007</v>
      </c>
      <c r="J1545" s="457">
        <v>0.34253260085442799</v>
      </c>
      <c r="K1545" s="437">
        <v>1.2752868302121307</v>
      </c>
      <c r="L1545" s="462">
        <v>2.3659075950071603E-3</v>
      </c>
      <c r="M1545" s="463">
        <v>2.9236234254650098E-3</v>
      </c>
      <c r="N1545" s="437">
        <v>6.853940496155635E-3</v>
      </c>
      <c r="O1545" s="456">
        <v>1.800026485038702E-2</v>
      </c>
      <c r="P1545" s="457">
        <v>1.9289242823141262E-2</v>
      </c>
      <c r="Q1545" s="437">
        <v>1.9324441019196167E-2</v>
      </c>
      <c r="R1545" s="462">
        <v>0</v>
      </c>
      <c r="S1545" s="463">
        <v>0</v>
      </c>
      <c r="T1545" s="437">
        <v>786.61448547925011</v>
      </c>
      <c r="U1545" s="456">
        <v>1.4125677937978571E-2</v>
      </c>
      <c r="V1545" s="457">
        <v>1.9370144128949059E-2</v>
      </c>
      <c r="W1545" s="437">
        <v>0.11436982343429811</v>
      </c>
      <c r="X1545" s="456">
        <v>7.5526126599276084E-3</v>
      </c>
      <c r="Y1545" s="457">
        <v>1.0436220248324621E-2</v>
      </c>
      <c r="Z1545" s="437">
        <v>3.7479641130085655E-3</v>
      </c>
      <c r="AA1545" s="456">
        <v>6.0906742522757558E-3</v>
      </c>
      <c r="AB1545" s="457">
        <v>7.549725602717711E-3</v>
      </c>
      <c r="AC1545" s="437">
        <v>7.3067406998226442E-3</v>
      </c>
      <c r="AD1545" s="456">
        <v>3.7482891722089701E-4</v>
      </c>
      <c r="AE1545" s="457">
        <v>3.7767650453786106E-4</v>
      </c>
      <c r="AF1545" s="437">
        <v>1.0543646663112465E-3</v>
      </c>
      <c r="AG1545" s="456">
        <v>1.210573019917228E-2</v>
      </c>
      <c r="AH1545" s="457">
        <v>1.221649266471592E-2</v>
      </c>
      <c r="AI1545" s="437">
        <v>1.360127532446704E-3</v>
      </c>
      <c r="AJ1545" s="456">
        <v>2.1462658875803032E-3</v>
      </c>
      <c r="AK1545" s="457">
        <v>1.9979526938130542E-3</v>
      </c>
      <c r="AL1545" s="437">
        <v>8.4349160749088643E-5</v>
      </c>
      <c r="AM1545" s="456">
        <v>3.3558103285046348E-3</v>
      </c>
      <c r="AN1545" s="457">
        <v>3.6031087277720746E-3</v>
      </c>
      <c r="AO1545" s="437">
        <v>2.2921848586641164E-2</v>
      </c>
      <c r="AP1545" s="456">
        <v>0</v>
      </c>
      <c r="AQ1545" s="457">
        <v>0</v>
      </c>
      <c r="AR1545" s="440">
        <v>1.8929294260137099E-2</v>
      </c>
      <c r="AS1545" s="462">
        <v>0</v>
      </c>
      <c r="AT1545" s="463">
        <v>0</v>
      </c>
      <c r="AU1545" s="423">
        <v>0</v>
      </c>
    </row>
    <row r="1546" spans="1:47" x14ac:dyDescent="0.2">
      <c r="A1546" s="231">
        <v>2013</v>
      </c>
      <c r="B1546" s="232">
        <v>22</v>
      </c>
      <c r="C1546" s="456">
        <v>6.618806574710784</v>
      </c>
      <c r="D1546" s="457">
        <v>8.4653434138025538</v>
      </c>
      <c r="E1546" s="437">
        <v>0.53191121958937582</v>
      </c>
      <c r="F1546" s="456">
        <v>0.29848540773817739</v>
      </c>
      <c r="G1546" s="457">
        <v>0.30475638701814728</v>
      </c>
      <c r="H1546" s="437">
        <v>0.10875816105773822</v>
      </c>
      <c r="I1546" s="456">
        <v>0.25956290159319834</v>
      </c>
      <c r="J1546" s="457">
        <v>0.34891878374566171</v>
      </c>
      <c r="K1546" s="437">
        <v>1.2892590978146463</v>
      </c>
      <c r="L1546" s="462">
        <v>2.3749195014591594E-3</v>
      </c>
      <c r="M1546" s="463">
        <v>2.9328828404321622E-3</v>
      </c>
      <c r="N1546" s="437">
        <v>6.8651950124627289E-3</v>
      </c>
      <c r="O1546" s="456">
        <v>1.8326543104963285E-2</v>
      </c>
      <c r="P1546" s="457">
        <v>1.961388968182837E-2</v>
      </c>
      <c r="Q1546" s="437">
        <v>1.9350382650948864E-2</v>
      </c>
      <c r="R1546" s="462">
        <v>0</v>
      </c>
      <c r="S1546" s="463">
        <v>0</v>
      </c>
      <c r="T1546" s="437">
        <v>787.90549728235328</v>
      </c>
      <c r="U1546" s="456">
        <v>1.4571544800095444E-2</v>
      </c>
      <c r="V1546" s="457">
        <v>1.9884452494075444E-2</v>
      </c>
      <c r="W1546" s="437">
        <v>0.1172133311714965</v>
      </c>
      <c r="X1546" s="456">
        <v>7.8207237314130117E-3</v>
      </c>
      <c r="Y1546" s="457">
        <v>1.0779729438579704E-2</v>
      </c>
      <c r="Z1546" s="437">
        <v>3.8020413498117034E-3</v>
      </c>
      <c r="AA1546" s="456">
        <v>6.3814997683850523E-3</v>
      </c>
      <c r="AB1546" s="457">
        <v>7.8400355015606771E-3</v>
      </c>
      <c r="AC1546" s="437">
        <v>7.4884011943734665E-3</v>
      </c>
      <c r="AD1546" s="456">
        <v>3.8984240814331076E-4</v>
      </c>
      <c r="AE1546" s="457">
        <v>3.9063549519924106E-4</v>
      </c>
      <c r="AF1546" s="437">
        <v>1.0805770733187546E-3</v>
      </c>
      <c r="AG1546" s="456">
        <v>1.2555176366184424E-2</v>
      </c>
      <c r="AH1546" s="457">
        <v>1.2598296114250401E-2</v>
      </c>
      <c r="AI1546" s="437">
        <v>1.393946486817636E-3</v>
      </c>
      <c r="AJ1546" s="456">
        <v>2.2319456072799368E-3</v>
      </c>
      <c r="AK1546" s="457">
        <v>2.0696860177359393E-3</v>
      </c>
      <c r="AL1546" s="437">
        <v>8.6446209496132781E-5</v>
      </c>
      <c r="AM1546" s="456">
        <v>3.4799790361175944E-3</v>
      </c>
      <c r="AN1546" s="457">
        <v>3.7108919726493062E-3</v>
      </c>
      <c r="AO1546" s="437">
        <v>2.3491758020516687E-2</v>
      </c>
      <c r="AP1546" s="456">
        <v>0</v>
      </c>
      <c r="AQ1546" s="457">
        <v>0</v>
      </c>
      <c r="AR1546" s="440">
        <v>1.9110855519615201E-2</v>
      </c>
      <c r="AS1546" s="462">
        <v>0</v>
      </c>
      <c r="AT1546" s="463">
        <v>0</v>
      </c>
      <c r="AU1546" s="423">
        <v>0</v>
      </c>
    </row>
    <row r="1547" spans="1:47" x14ac:dyDescent="0.2">
      <c r="A1547" s="231">
        <v>2013</v>
      </c>
      <c r="B1547" s="232">
        <v>23</v>
      </c>
      <c r="C1547" s="456">
        <v>6.723342661209025</v>
      </c>
      <c r="D1547" s="457">
        <v>8.5505494028141449</v>
      </c>
      <c r="E1547" s="437">
        <v>0.53818186040518723</v>
      </c>
      <c r="F1547" s="456">
        <v>0.30964346435847706</v>
      </c>
      <c r="G1547" s="457">
        <v>0.31336756006206906</v>
      </c>
      <c r="H1547" s="437">
        <v>0.11114935588969742</v>
      </c>
      <c r="I1547" s="456">
        <v>0.26630889467657148</v>
      </c>
      <c r="J1547" s="457">
        <v>0.35479689431120631</v>
      </c>
      <c r="K1547" s="437">
        <v>1.3019244217768695</v>
      </c>
      <c r="L1547" s="462">
        <v>2.3842208930733018E-3</v>
      </c>
      <c r="M1547" s="463">
        <v>2.941081406461825E-3</v>
      </c>
      <c r="N1547" s="437">
        <v>6.875408424837459E-3</v>
      </c>
      <c r="O1547" s="456">
        <v>1.8657327858907845E-2</v>
      </c>
      <c r="P1547" s="457">
        <v>1.9908382378703869E-2</v>
      </c>
      <c r="Q1547" s="437">
        <v>1.9373927157123993E-2</v>
      </c>
      <c r="R1547" s="462">
        <v>0</v>
      </c>
      <c r="S1547" s="463">
        <v>0</v>
      </c>
      <c r="T1547" s="437">
        <v>789.07781301366765</v>
      </c>
      <c r="U1547" s="456">
        <v>1.5017404993818734E-2</v>
      </c>
      <c r="V1547" s="457">
        <v>2.0334056488731309E-2</v>
      </c>
      <c r="W1547" s="437">
        <v>0.11979039266672302</v>
      </c>
      <c r="X1547" s="456">
        <v>8.0916283779071379E-3</v>
      </c>
      <c r="Y1547" s="457">
        <v>1.1091065514083055E-2</v>
      </c>
      <c r="Z1547" s="437">
        <v>3.8510576913650392E-3</v>
      </c>
      <c r="AA1547" s="456">
        <v>6.684175755454479E-3</v>
      </c>
      <c r="AB1547" s="457">
        <v>8.0713497587824989E-3</v>
      </c>
      <c r="AC1547" s="437">
        <v>7.6530471352256758E-3</v>
      </c>
      <c r="AD1547" s="456">
        <v>4.0511604102321717E-4</v>
      </c>
      <c r="AE1547" s="457">
        <v>4.0238775221101107E-4</v>
      </c>
      <c r="AF1547" s="437">
        <v>1.1043360208881962E-3</v>
      </c>
      <c r="AG1547" s="456">
        <v>1.3006430950746937E-2</v>
      </c>
      <c r="AH1547" s="457">
        <v>1.294720464397767E-2</v>
      </c>
      <c r="AI1547" s="437">
        <v>1.4245936122565495E-3</v>
      </c>
      <c r="AJ1547" s="456">
        <v>2.3173934291948381E-3</v>
      </c>
      <c r="AK1547" s="457">
        <v>2.1352794557543248E-3</v>
      </c>
      <c r="AL1547" s="437">
        <v>8.8346874893502586E-5</v>
      </c>
      <c r="AM1547" s="456">
        <v>3.6064030921040208E-3</v>
      </c>
      <c r="AN1547" s="457">
        <v>3.8072628544875992E-3</v>
      </c>
      <c r="AO1547" s="437">
        <v>2.400828317081927E-2</v>
      </c>
      <c r="AP1547" s="456">
        <v>0</v>
      </c>
      <c r="AQ1547" s="457">
        <v>0</v>
      </c>
      <c r="AR1547" s="440">
        <v>1.9274975068055599E-2</v>
      </c>
      <c r="AS1547" s="462">
        <v>0</v>
      </c>
      <c r="AT1547" s="463">
        <v>0</v>
      </c>
      <c r="AU1547" s="423">
        <v>0</v>
      </c>
    </row>
    <row r="1548" spans="1:47" x14ac:dyDescent="0.2">
      <c r="A1548" s="231">
        <v>2013</v>
      </c>
      <c r="B1548" s="232">
        <v>24</v>
      </c>
      <c r="C1548" s="456">
        <v>6.8264382824937089</v>
      </c>
      <c r="D1548" s="457">
        <v>8.620565755104403</v>
      </c>
      <c r="E1548" s="437">
        <v>0.54341484144148233</v>
      </c>
      <c r="F1548" s="456">
        <v>0.3206604885034644</v>
      </c>
      <c r="G1548" s="457">
        <v>0.32053294800955062</v>
      </c>
      <c r="H1548" s="437">
        <v>0.11314532489129694</v>
      </c>
      <c r="I1548" s="456">
        <v>0.27297729156597705</v>
      </c>
      <c r="J1548" s="457">
        <v>0.35975504395855945</v>
      </c>
      <c r="K1548" s="437">
        <v>1.3124953005213194</v>
      </c>
      <c r="L1548" s="462">
        <v>2.3933600136364823E-3</v>
      </c>
      <c r="M1548" s="463">
        <v>2.9477025013481786E-3</v>
      </c>
      <c r="N1548" s="437">
        <v>6.883909497575523E-3</v>
      </c>
      <c r="O1548" s="456">
        <v>1.8983708255756584E-2</v>
      </c>
      <c r="P1548" s="457">
        <v>2.015382175594773E-2</v>
      </c>
      <c r="Q1548" s="437">
        <v>1.9393551146970955E-2</v>
      </c>
      <c r="R1548" s="462">
        <v>0</v>
      </c>
      <c r="S1548" s="463">
        <v>0</v>
      </c>
      <c r="T1548" s="437">
        <v>790.0539929883671</v>
      </c>
      <c r="U1548" s="456">
        <v>1.5454852878888146E-2</v>
      </c>
      <c r="V1548" s="457">
        <v>2.0697198666743046E-2</v>
      </c>
      <c r="W1548" s="437">
        <v>0.12194176598105946</v>
      </c>
      <c r="X1548" s="456">
        <v>8.3591413683734295E-3</v>
      </c>
      <c r="Y1548" s="457">
        <v>1.1350896555800113E-2</v>
      </c>
      <c r="Z1548" s="437">
        <v>3.8919684931818699E-3</v>
      </c>
      <c r="AA1548" s="456">
        <v>6.9813356743205403E-3</v>
      </c>
      <c r="AB1548" s="457">
        <v>8.2367835252949995E-3</v>
      </c>
      <c r="AC1548" s="437">
        <v>7.790473425797347E-3</v>
      </c>
      <c r="AD1548" s="456">
        <v>4.2021677230540442E-4</v>
      </c>
      <c r="AE1548" s="457">
        <v>4.1217919798986754E-4</v>
      </c>
      <c r="AF1548" s="437">
        <v>1.1241676262321578E-3</v>
      </c>
      <c r="AG1548" s="456">
        <v>1.345171549787404E-2</v>
      </c>
      <c r="AH1548" s="457">
        <v>1.3241272862606164E-2</v>
      </c>
      <c r="AI1548" s="437">
        <v>1.4501783514125712E-3</v>
      </c>
      <c r="AJ1548" s="456">
        <v>2.4016439450858886E-3</v>
      </c>
      <c r="AK1548" s="457">
        <v>2.1907455413426929E-3</v>
      </c>
      <c r="AL1548" s="437">
        <v>8.9933386169098741E-5</v>
      </c>
      <c r="AM1548" s="456">
        <v>3.7312220001536884E-3</v>
      </c>
      <c r="AN1548" s="457">
        <v>3.8863513324783592E-3</v>
      </c>
      <c r="AO1548" s="437">
        <v>2.4439428608828286E-2</v>
      </c>
      <c r="AP1548" s="456">
        <v>0</v>
      </c>
      <c r="AQ1548" s="457">
        <v>0</v>
      </c>
      <c r="AR1548" s="440">
        <v>1.94118320154433E-2</v>
      </c>
      <c r="AS1548" s="462">
        <v>0</v>
      </c>
      <c r="AT1548" s="463">
        <v>0</v>
      </c>
      <c r="AU1548" s="423">
        <v>0</v>
      </c>
    </row>
    <row r="1549" spans="1:47" x14ac:dyDescent="0.2">
      <c r="A1549" s="231">
        <v>2013</v>
      </c>
      <c r="B1549" s="232">
        <v>25</v>
      </c>
      <c r="C1549" s="456">
        <v>6.9249499125596996</v>
      </c>
      <c r="D1549" s="457">
        <v>8.6711165659840255</v>
      </c>
      <c r="E1549" s="437">
        <v>0.54736438513344954</v>
      </c>
      <c r="F1549" s="456">
        <v>0.33127231488128916</v>
      </c>
      <c r="G1549" s="457">
        <v>0.32593372812336946</v>
      </c>
      <c r="H1549" s="437">
        <v>0.11465204298661345</v>
      </c>
      <c r="I1549" s="456">
        <v>0.27941244800047693</v>
      </c>
      <c r="J1549" s="457">
        <v>0.36357561484437428</v>
      </c>
      <c r="K1549" s="437">
        <v>1.3204763085349631</v>
      </c>
      <c r="L1549" s="462">
        <v>2.4022676774370258E-3</v>
      </c>
      <c r="M1549" s="463">
        <v>2.9527607656195487E-3</v>
      </c>
      <c r="N1549" s="437">
        <v>6.8903557966796926E-3</v>
      </c>
      <c r="O1549" s="456">
        <v>1.9298222835814199E-2</v>
      </c>
      <c r="P1549" s="457">
        <v>2.0339875603381935E-2</v>
      </c>
      <c r="Q1549" s="437">
        <v>1.9408388111113183E-2</v>
      </c>
      <c r="R1549" s="462">
        <v>0</v>
      </c>
      <c r="S1549" s="463">
        <v>0</v>
      </c>
      <c r="T1549" s="437">
        <v>790.79467032510183</v>
      </c>
      <c r="U1549" s="456">
        <v>1.5874110964328697E-2</v>
      </c>
      <c r="V1549" s="457">
        <v>2.0960573022264169E-2</v>
      </c>
      <c r="W1549" s="437">
        <v>0.12356557858706801</v>
      </c>
      <c r="X1549" s="456">
        <v>8.6166121277072225E-3</v>
      </c>
      <c r="Y1549" s="457">
        <v>1.1547025385493008E-2</v>
      </c>
      <c r="Z1549" s="437">
        <v>3.9228527479837029E-3</v>
      </c>
      <c r="AA1549" s="456">
        <v>7.276268704648532E-3</v>
      </c>
      <c r="AB1549" s="457">
        <v>8.3484586019750232E-3</v>
      </c>
      <c r="AC1549" s="437">
        <v>7.894217936032814E-3</v>
      </c>
      <c r="AD1549" s="456">
        <v>4.3482280439401339E-4</v>
      </c>
      <c r="AE1549" s="457">
        <v>4.1962611675394872E-4</v>
      </c>
      <c r="AF1549" s="437">
        <v>1.1391361052215849E-3</v>
      </c>
      <c r="AG1549" s="456">
        <v>1.387792881823284E-2</v>
      </c>
      <c r="AH1549" s="457">
        <v>1.3463375652281687E-2</v>
      </c>
      <c r="AI1549" s="437">
        <v>1.4694861389651062E-3</v>
      </c>
      <c r="AJ1549" s="456">
        <v>2.4818681781769297E-3</v>
      </c>
      <c r="AK1549" s="457">
        <v>2.2323720270796795E-3</v>
      </c>
      <c r="AL1549" s="437">
        <v>9.113092581968348E-5</v>
      </c>
      <c r="AM1549" s="456">
        <v>3.8521133621798689E-3</v>
      </c>
      <c r="AN1549" s="457">
        <v>3.9458876570301251E-3</v>
      </c>
      <c r="AO1549" s="437">
        <v>2.4764814119619748E-2</v>
      </c>
      <c r="AP1549" s="456">
        <v>0</v>
      </c>
      <c r="AQ1549" s="457">
        <v>0</v>
      </c>
      <c r="AR1549" s="440">
        <v>1.9514876580013801E-2</v>
      </c>
      <c r="AS1549" s="462">
        <v>0</v>
      </c>
      <c r="AT1549" s="463">
        <v>0</v>
      </c>
      <c r="AU1549" s="423">
        <v>0</v>
      </c>
    </row>
    <row r="1550" spans="1:47" x14ac:dyDescent="0.2">
      <c r="A1550" s="231">
        <v>2013</v>
      </c>
      <c r="B1550" s="232">
        <v>26</v>
      </c>
      <c r="C1550" s="456">
        <v>7.0468850844770232</v>
      </c>
      <c r="D1550" s="457">
        <v>8.7430691655115602</v>
      </c>
      <c r="E1550" s="437">
        <v>0.54975570703447252</v>
      </c>
      <c r="F1550" s="456">
        <v>0.34281824309439757</v>
      </c>
      <c r="G1550" s="457">
        <v>0.33085722636385972</v>
      </c>
      <c r="H1550" s="437">
        <v>0.11556425869794966</v>
      </c>
      <c r="I1550" s="456">
        <v>0.28655477543786495</v>
      </c>
      <c r="J1550" s="457">
        <v>0.36749712602572043</v>
      </c>
      <c r="K1550" s="437">
        <v>1.325308189808273</v>
      </c>
      <c r="L1550" s="462">
        <v>2.4112264576346596E-3</v>
      </c>
      <c r="M1550" s="463">
        <v>2.9564486063525901E-3</v>
      </c>
      <c r="N1550" s="437">
        <v>6.8942567573243895E-3</v>
      </c>
      <c r="O1550" s="456">
        <v>1.9595298657437924E-2</v>
      </c>
      <c r="P1550" s="457">
        <v>2.0457048640140609E-2</v>
      </c>
      <c r="Q1550" s="437">
        <v>1.9417387066290655E-2</v>
      </c>
      <c r="R1550" s="462">
        <v>0</v>
      </c>
      <c r="S1550" s="463">
        <v>0</v>
      </c>
      <c r="T1550" s="437">
        <v>791.24135329629053</v>
      </c>
      <c r="U1550" s="456">
        <v>1.6324489390141892E-2</v>
      </c>
      <c r="V1550" s="457">
        <v>2.1194944924786463E-2</v>
      </c>
      <c r="W1550" s="437">
        <v>0.12454856775134455</v>
      </c>
      <c r="X1550" s="456">
        <v>8.8569753161903061E-3</v>
      </c>
      <c r="Y1550" s="457">
        <v>1.166633348908982E-2</v>
      </c>
      <c r="Z1550" s="437">
        <v>3.9415544156365667E-3</v>
      </c>
      <c r="AA1550" s="456">
        <v>7.6187112215662881E-3</v>
      </c>
      <c r="AB1550" s="457">
        <v>8.450666899043769E-3</v>
      </c>
      <c r="AC1550" s="437">
        <v>7.9570257893136244E-3</v>
      </c>
      <c r="AD1550" s="456">
        <v>4.5068207769965605E-4</v>
      </c>
      <c r="AE1550" s="457">
        <v>4.2632669022647291E-4</v>
      </c>
      <c r="AF1550" s="437">
        <v>1.1481988261317373E-3</v>
      </c>
      <c r="AG1550" s="456">
        <v>1.4337005765931766E-2</v>
      </c>
      <c r="AH1550" s="457">
        <v>1.3664423975672618E-2</v>
      </c>
      <c r="AI1550" s="437">
        <v>1.4811767213178102E-3</v>
      </c>
      <c r="AJ1550" s="456">
        <v>2.5660230175573681E-3</v>
      </c>
      <c r="AK1550" s="457">
        <v>2.2670137182210968E-3</v>
      </c>
      <c r="AL1550" s="437">
        <v>9.185593804448819E-5</v>
      </c>
      <c r="AM1550" s="456">
        <v>3.9831291866864642E-3</v>
      </c>
      <c r="AN1550" s="457">
        <v>4.0002463269751942E-3</v>
      </c>
      <c r="AO1550" s="437">
        <v>2.4961879950064596E-2</v>
      </c>
      <c r="AP1550" s="456">
        <v>0</v>
      </c>
      <c r="AQ1550" s="457">
        <v>0</v>
      </c>
      <c r="AR1550" s="440">
        <v>1.9577087575067102E-2</v>
      </c>
      <c r="AS1550" s="462">
        <v>0</v>
      </c>
      <c r="AT1550" s="463">
        <v>0</v>
      </c>
      <c r="AU1550" s="423">
        <v>0</v>
      </c>
    </row>
    <row r="1551" spans="1:47" x14ac:dyDescent="0.2">
      <c r="A1551" s="231">
        <v>2013</v>
      </c>
      <c r="B1551" s="232">
        <v>27</v>
      </c>
      <c r="C1551" s="456">
        <v>7.1228602549560192</v>
      </c>
      <c r="D1551" s="457">
        <v>8.7353867121867044</v>
      </c>
      <c r="E1551" s="437">
        <v>0.55022193866696378</v>
      </c>
      <c r="F1551" s="456">
        <v>0.35179930016117006</v>
      </c>
      <c r="G1551" s="457">
        <v>0.3316048480081441</v>
      </c>
      <c r="H1551" s="437">
        <v>0.11574190598437802</v>
      </c>
      <c r="I1551" s="456">
        <v>0.29206139315498392</v>
      </c>
      <c r="J1551" s="457">
        <v>0.36830642528661944</v>
      </c>
      <c r="K1551" s="437">
        <v>1.3262505819648052</v>
      </c>
      <c r="L1551" s="462">
        <v>2.4200639835430873E-3</v>
      </c>
      <c r="M1551" s="463">
        <v>2.9592347949191737E-3</v>
      </c>
      <c r="N1551" s="437">
        <v>6.8950253781393427E-3</v>
      </c>
      <c r="O1551" s="456">
        <v>1.9863378510750068E-2</v>
      </c>
      <c r="P1551" s="457">
        <v>2.0488876713175192E-2</v>
      </c>
      <c r="Q1551" s="437">
        <v>1.941915934564532E-2</v>
      </c>
      <c r="R1551" s="462">
        <v>0</v>
      </c>
      <c r="S1551" s="463">
        <v>0</v>
      </c>
      <c r="T1551" s="437">
        <v>791.32875074716083</v>
      </c>
      <c r="U1551" s="456">
        <v>1.6678021765729044E-2</v>
      </c>
      <c r="V1551" s="457">
        <v>2.1215629140708965E-2</v>
      </c>
      <c r="W1551" s="437">
        <v>0.12474011850223389</v>
      </c>
      <c r="X1551" s="456">
        <v>9.0712248666816996E-3</v>
      </c>
      <c r="Y1551" s="457">
        <v>1.1689463081301704E-2</v>
      </c>
      <c r="Z1551" s="437">
        <v>3.9451974024132027E-3</v>
      </c>
      <c r="AA1551" s="456">
        <v>7.9688763631453278E-3</v>
      </c>
      <c r="AB1551" s="457">
        <v>8.5516058754071603E-3</v>
      </c>
      <c r="AC1551" s="437">
        <v>7.9692522181810822E-3</v>
      </c>
      <c r="AD1551" s="456">
        <v>4.6351285996358235E-4</v>
      </c>
      <c r="AE1551" s="457">
        <v>4.2791130373089791E-4</v>
      </c>
      <c r="AF1551" s="437">
        <v>1.149964599471162E-3</v>
      </c>
      <c r="AG1551" s="456">
        <v>1.4672415702767765E-2</v>
      </c>
      <c r="AH1551" s="457">
        <v>1.3670225807968509E-2</v>
      </c>
      <c r="AI1551" s="437">
        <v>1.4834535757342439E-3</v>
      </c>
      <c r="AJ1551" s="456">
        <v>2.6254690298930725E-3</v>
      </c>
      <c r="AK1551" s="457">
        <v>2.2639528286757965E-3</v>
      </c>
      <c r="AL1551" s="437">
        <v>9.199713973679678E-5</v>
      </c>
      <c r="AM1551" s="456">
        <v>4.0921780343126136E-3</v>
      </c>
      <c r="AN1551" s="457">
        <v>4.0162362999178565E-3</v>
      </c>
      <c r="AO1551" s="437">
        <v>2.5000231909591008E-2</v>
      </c>
      <c r="AP1551" s="456">
        <v>0</v>
      </c>
      <c r="AQ1551" s="457">
        <v>0</v>
      </c>
      <c r="AR1551" s="440">
        <v>1.95889116529183E-2</v>
      </c>
      <c r="AS1551" s="462">
        <v>0</v>
      </c>
      <c r="AT1551" s="463">
        <v>0</v>
      </c>
      <c r="AU1551" s="423">
        <v>0</v>
      </c>
    </row>
    <row r="1552" spans="1:47" x14ac:dyDescent="0.2">
      <c r="A1552" s="231">
        <v>2013</v>
      </c>
      <c r="B1552" s="232">
        <v>28</v>
      </c>
      <c r="C1552" s="456">
        <v>7.18272631415687</v>
      </c>
      <c r="D1552" s="457">
        <v>8.7189466822876405</v>
      </c>
      <c r="E1552" s="437">
        <v>0.55024673990604556</v>
      </c>
      <c r="F1552" s="456">
        <v>0.35937249013313249</v>
      </c>
      <c r="G1552" s="457">
        <v>0.33176381734191612</v>
      </c>
      <c r="H1552" s="437">
        <v>0.11575160503546311</v>
      </c>
      <c r="I1552" s="456">
        <v>0.29675166320162982</v>
      </c>
      <c r="J1552" s="457">
        <v>0.36877698795043912</v>
      </c>
      <c r="K1552" s="437">
        <v>1.3263014456077866</v>
      </c>
      <c r="L1552" s="462">
        <v>2.4281988879655643E-3</v>
      </c>
      <c r="M1552" s="463">
        <v>2.961845426769629E-3</v>
      </c>
      <c r="N1552" s="437">
        <v>6.8950527188430697E-3</v>
      </c>
      <c r="O1552" s="456">
        <v>2.0091081963135683E-2</v>
      </c>
      <c r="P1552" s="457">
        <v>2.0501930655819289E-2</v>
      </c>
      <c r="Q1552" s="437">
        <v>1.9419190812974149E-2</v>
      </c>
      <c r="R1552" s="462">
        <v>0</v>
      </c>
      <c r="S1552" s="463">
        <v>0</v>
      </c>
      <c r="T1552" s="437">
        <v>791.33025883508856</v>
      </c>
      <c r="U1552" s="456">
        <v>1.697239702226272E-2</v>
      </c>
      <c r="V1552" s="457">
        <v>2.1201309762561085E-2</v>
      </c>
      <c r="W1552" s="437">
        <v>0.1247505405753938</v>
      </c>
      <c r="X1552" s="456">
        <v>9.2505402487923771E-3</v>
      </c>
      <c r="Y1552" s="457">
        <v>1.1690758346645945E-2</v>
      </c>
      <c r="Z1552" s="437">
        <v>3.9453934723203046E-3</v>
      </c>
      <c r="AA1552" s="456">
        <v>8.3150912895765417E-3</v>
      </c>
      <c r="AB1552" s="457">
        <v>8.6494889028879089E-3</v>
      </c>
      <c r="AC1552" s="437">
        <v>7.9699309060763304E-3</v>
      </c>
      <c r="AD1552" s="456">
        <v>4.7460293871970182E-4</v>
      </c>
      <c r="AE1552" s="457">
        <v>4.2879636645713108E-4</v>
      </c>
      <c r="AF1552" s="437">
        <v>1.1500599195554055E-3</v>
      </c>
      <c r="AG1552" s="456">
        <v>1.494164228823527E-2</v>
      </c>
      <c r="AH1552" s="457">
        <v>1.3647981620381108E-2</v>
      </c>
      <c r="AI1552" s="437">
        <v>1.4835788003316034E-3</v>
      </c>
      <c r="AJ1552" s="456">
        <v>2.6709773512952235E-3</v>
      </c>
      <c r="AK1552" s="457">
        <v>2.2548656261910101E-3</v>
      </c>
      <c r="AL1552" s="437">
        <v>9.2004872068531397E-5</v>
      </c>
      <c r="AM1552" s="456">
        <v>4.1877242730663112E-3</v>
      </c>
      <c r="AN1552" s="457">
        <v>4.0269707005596228E-3</v>
      </c>
      <c r="AO1552" s="437">
        <v>2.5002341583714567E-2</v>
      </c>
      <c r="AP1552" s="456">
        <v>0</v>
      </c>
      <c r="AQ1552" s="457">
        <v>0</v>
      </c>
      <c r="AR1552" s="440">
        <v>1.9588913668109099E-2</v>
      </c>
      <c r="AS1552" s="462">
        <v>0</v>
      </c>
      <c r="AT1552" s="463">
        <v>0</v>
      </c>
      <c r="AU1552" s="423">
        <v>0</v>
      </c>
    </row>
    <row r="1553" spans="1:47" x14ac:dyDescent="0.2">
      <c r="A1553" s="231">
        <v>2013</v>
      </c>
      <c r="B1553" s="232">
        <v>29</v>
      </c>
      <c r="C1553" s="456">
        <v>7.2399888081487216</v>
      </c>
      <c r="D1553" s="457">
        <v>8.7228049524980253</v>
      </c>
      <c r="E1553" s="437">
        <v>0.55020092659958963</v>
      </c>
      <c r="F1553" s="456">
        <v>0.36475726368624967</v>
      </c>
      <c r="G1553" s="457">
        <v>0.33165123338528452</v>
      </c>
      <c r="H1553" s="437">
        <v>0.11573311367629052</v>
      </c>
      <c r="I1553" s="456">
        <v>0.29991759253226302</v>
      </c>
      <c r="J1553" s="457">
        <v>0.3686231692649995</v>
      </c>
      <c r="K1553" s="437">
        <v>1.3261893351137768</v>
      </c>
      <c r="L1553" s="462">
        <v>2.4314901632067035E-3</v>
      </c>
      <c r="M1553" s="463">
        <v>2.9609065022710812E-3</v>
      </c>
      <c r="N1553" s="437">
        <v>6.8950002661792636E-3</v>
      </c>
      <c r="O1553" s="456">
        <v>2.0245454669891035E-2</v>
      </c>
      <c r="P1553" s="457">
        <v>2.0496080288830029E-2</v>
      </c>
      <c r="Q1553" s="437">
        <v>1.9419088751791477E-2</v>
      </c>
      <c r="R1553" s="462">
        <v>0</v>
      </c>
      <c r="S1553" s="463">
        <v>0</v>
      </c>
      <c r="T1553" s="437">
        <v>791.32697756404571</v>
      </c>
      <c r="U1553" s="456">
        <v>1.7192124115068121E-2</v>
      </c>
      <c r="V1553" s="457">
        <v>2.1197216521154579E-2</v>
      </c>
      <c r="W1553" s="437">
        <v>0.12473074448861045</v>
      </c>
      <c r="X1553" s="456">
        <v>9.3824590704979713E-3</v>
      </c>
      <c r="Y1553" s="457">
        <v>1.1688421306258173E-2</v>
      </c>
      <c r="Z1553" s="437">
        <v>3.9450369397665899E-3</v>
      </c>
      <c r="AA1553" s="456">
        <v>8.3954401702402617E-3</v>
      </c>
      <c r="AB1553" s="457">
        <v>8.6054340367748977E-3</v>
      </c>
      <c r="AC1553" s="437">
        <v>7.9686619449422999E-3</v>
      </c>
      <c r="AD1553" s="456">
        <v>4.816248976866236E-4</v>
      </c>
      <c r="AE1553" s="457">
        <v>4.2844366040268824E-4</v>
      </c>
      <c r="AF1553" s="437">
        <v>1.1498784903495229E-3</v>
      </c>
      <c r="AG1553" s="456">
        <v>1.517697942298769E-2</v>
      </c>
      <c r="AH1553" s="457">
        <v>1.3653939696234784E-2</v>
      </c>
      <c r="AI1553" s="437">
        <v>1.4833439487102135E-3</v>
      </c>
      <c r="AJ1553" s="456">
        <v>2.7181873085389409E-3</v>
      </c>
      <c r="AK1553" s="457">
        <v>2.2575601073062694E-3</v>
      </c>
      <c r="AL1553" s="437">
        <v>9.1990222984283604E-5</v>
      </c>
      <c r="AM1553" s="456">
        <v>4.2438350127705273E-3</v>
      </c>
      <c r="AN1553" s="457">
        <v>4.0224897009465861E-3</v>
      </c>
      <c r="AO1553" s="437">
        <v>2.4998364667068895E-2</v>
      </c>
      <c r="AP1553" s="456">
        <v>0</v>
      </c>
      <c r="AQ1553" s="457">
        <v>0</v>
      </c>
      <c r="AR1553" s="440">
        <v>1.9588912516130201E-2</v>
      </c>
      <c r="AS1553" s="462">
        <v>0</v>
      </c>
      <c r="AT1553" s="463">
        <v>0</v>
      </c>
      <c r="AU1553" s="423">
        <v>0</v>
      </c>
    </row>
    <row r="1554" spans="1:47" x14ac:dyDescent="0.2">
      <c r="A1554" s="231">
        <v>2013</v>
      </c>
      <c r="B1554" s="232">
        <v>30</v>
      </c>
      <c r="C1554" s="456">
        <v>7.2764237697120109</v>
      </c>
      <c r="D1554" s="457">
        <v>8.727421782702292</v>
      </c>
      <c r="E1554" s="437">
        <v>0.55016550900549488</v>
      </c>
      <c r="F1554" s="456">
        <v>0.36797896730235491</v>
      </c>
      <c r="G1554" s="457">
        <v>0.33154912487479266</v>
      </c>
      <c r="H1554" s="437">
        <v>0.1157195773869213</v>
      </c>
      <c r="I1554" s="456">
        <v>0.30178863185085847</v>
      </c>
      <c r="J1554" s="457">
        <v>0.3684667194186616</v>
      </c>
      <c r="K1554" s="437">
        <v>1.3261163767652362</v>
      </c>
      <c r="L1554" s="462">
        <v>2.4330815498347113E-3</v>
      </c>
      <c r="M1554" s="463">
        <v>2.95987875311999E-3</v>
      </c>
      <c r="N1554" s="437">
        <v>6.8949566766825839E-3</v>
      </c>
      <c r="O1554" s="456">
        <v>2.0336826486140526E-2</v>
      </c>
      <c r="P1554" s="457">
        <v>2.0490354811611513E-2</v>
      </c>
      <c r="Q1554" s="437">
        <v>1.9418971105151183E-2</v>
      </c>
      <c r="R1554" s="462">
        <v>0</v>
      </c>
      <c r="S1554" s="463">
        <v>0</v>
      </c>
      <c r="T1554" s="437">
        <v>791.32008339798813</v>
      </c>
      <c r="U1554" s="456">
        <v>1.7324648551095317E-2</v>
      </c>
      <c r="V1554" s="457">
        <v>2.1193979031113658E-2</v>
      </c>
      <c r="W1554" s="437">
        <v>0.12471606754616212</v>
      </c>
      <c r="X1554" s="456">
        <v>9.4621331656325122E-3</v>
      </c>
      <c r="Y1554" s="457">
        <v>1.168663677582262E-2</v>
      </c>
      <c r="Z1554" s="437">
        <v>3.9447633723914272E-3</v>
      </c>
      <c r="AA1554" s="456">
        <v>8.4163165687026892E-3</v>
      </c>
      <c r="AB1554" s="457">
        <v>8.5565533769920935E-3</v>
      </c>
      <c r="AC1554" s="437">
        <v>7.9677294938765419E-3</v>
      </c>
      <c r="AD1554" s="456">
        <v>4.8569102192390134E-4</v>
      </c>
      <c r="AE1554" s="457">
        <v>4.2808016427248072E-4</v>
      </c>
      <c r="AF1554" s="437">
        <v>1.1497433809938289E-3</v>
      </c>
      <c r="AG1554" s="456">
        <v>1.5324822877651917E-2</v>
      </c>
      <c r="AH1554" s="457">
        <v>1.3661632510860311E-2</v>
      </c>
      <c r="AI1554" s="437">
        <v>1.4831692448600111E-3</v>
      </c>
      <c r="AJ1554" s="456">
        <v>2.7488020923557674E-3</v>
      </c>
      <c r="AK1554" s="457">
        <v>2.2607889456103454E-3</v>
      </c>
      <c r="AL1554" s="437">
        <v>9.1979566654434443E-5</v>
      </c>
      <c r="AM1554" s="456">
        <v>4.2755049228544702E-3</v>
      </c>
      <c r="AN1554" s="457">
        <v>4.0177208391390974E-3</v>
      </c>
      <c r="AO1554" s="437">
        <v>2.4995413481723284E-2</v>
      </c>
      <c r="AP1554" s="456">
        <v>0</v>
      </c>
      <c r="AQ1554" s="457">
        <v>0</v>
      </c>
      <c r="AR1554" s="440">
        <v>1.9588912583477301E-2</v>
      </c>
      <c r="AS1554" s="462">
        <v>0</v>
      </c>
      <c r="AT1554" s="463">
        <v>0</v>
      </c>
      <c r="AU1554" s="423">
        <v>0</v>
      </c>
    </row>
    <row r="1555" spans="1:47" x14ac:dyDescent="0.2">
      <c r="A1555" s="231">
        <v>2013</v>
      </c>
      <c r="B1555" s="232">
        <v>31</v>
      </c>
      <c r="C1555" s="456">
        <v>7.2804125389177381</v>
      </c>
      <c r="D1555" s="457">
        <v>8.7326433329663065</v>
      </c>
      <c r="E1555" s="437">
        <v>0.55015038978690134</v>
      </c>
      <c r="F1555" s="456">
        <v>0.36789107261287263</v>
      </c>
      <c r="G1555" s="457">
        <v>0.33147264049791714</v>
      </c>
      <c r="H1555" s="437">
        <v>0.11571367148246481</v>
      </c>
      <c r="I1555" s="456">
        <v>0.301684844358525</v>
      </c>
      <c r="J1555" s="457">
        <v>0.36832257720097134</v>
      </c>
      <c r="K1555" s="437">
        <v>1.3260877878437634</v>
      </c>
      <c r="L1555" s="462">
        <v>2.4321786681583994E-3</v>
      </c>
      <c r="M1555" s="463">
        <v>2.9588248308097479E-3</v>
      </c>
      <c r="N1555" s="437">
        <v>6.8949316272118675E-3</v>
      </c>
      <c r="O1555" s="456">
        <v>2.0331950958300569E-2</v>
      </c>
      <c r="P1555" s="457">
        <v>2.0485367137757792E-2</v>
      </c>
      <c r="Q1555" s="437">
        <v>1.9418894600284835E-2</v>
      </c>
      <c r="R1555" s="462">
        <v>0</v>
      </c>
      <c r="S1555" s="463">
        <v>0</v>
      </c>
      <c r="T1555" s="437">
        <v>791.31721934948587</v>
      </c>
      <c r="U1555" s="456">
        <v>1.7323385102033521E-2</v>
      </c>
      <c r="V1555" s="457">
        <v>2.11920164166884E-2</v>
      </c>
      <c r="W1555" s="437">
        <v>0.12470990849572178</v>
      </c>
      <c r="X1555" s="456">
        <v>9.4615436869031986E-3</v>
      </c>
      <c r="Y1555" s="457">
        <v>1.1685937394056727E-2</v>
      </c>
      <c r="Z1555" s="437">
        <v>3.9446418235387064E-3</v>
      </c>
      <c r="AA1555" s="456">
        <v>8.3546105788974614E-3</v>
      </c>
      <c r="AB1555" s="457">
        <v>8.5058336463928116E-3</v>
      </c>
      <c r="AC1555" s="437">
        <v>7.967328811091785E-3</v>
      </c>
      <c r="AD1555" s="456">
        <v>4.8527719596034972E-4</v>
      </c>
      <c r="AE1555" s="457">
        <v>4.2773690576123198E-4</v>
      </c>
      <c r="AF1555" s="437">
        <v>1.1496857103492758E-3</v>
      </c>
      <c r="AG1555" s="456">
        <v>1.5336644919960972E-2</v>
      </c>
      <c r="AH1555" s="457">
        <v>1.3671050366370938E-2</v>
      </c>
      <c r="AI1555" s="437">
        <v>1.4830948806847256E-3</v>
      </c>
      <c r="AJ1555" s="456">
        <v>2.7532950565985199E-3</v>
      </c>
      <c r="AK1555" s="457">
        <v>2.2644403430426975E-3</v>
      </c>
      <c r="AL1555" s="437">
        <v>9.1974848270089842E-5</v>
      </c>
      <c r="AM1555" s="456">
        <v>4.2703773898365559E-3</v>
      </c>
      <c r="AN1555" s="457">
        <v>4.0129905639327279E-3</v>
      </c>
      <c r="AO1555" s="437">
        <v>2.499418893107571E-2</v>
      </c>
      <c r="AP1555" s="456">
        <v>0</v>
      </c>
      <c r="AQ1555" s="457">
        <v>0</v>
      </c>
      <c r="AR1555" s="440">
        <v>1.9588915224112501E-2</v>
      </c>
      <c r="AS1555" s="462">
        <v>0</v>
      </c>
      <c r="AT1555" s="463">
        <v>0</v>
      </c>
      <c r="AU1555" s="423">
        <v>0</v>
      </c>
    </row>
    <row r="1556" spans="1:47" x14ac:dyDescent="0.2">
      <c r="A1556" s="231">
        <v>2013</v>
      </c>
      <c r="B1556" s="232">
        <v>32</v>
      </c>
      <c r="C1556" s="456">
        <v>7.2804125389177381</v>
      </c>
      <c r="D1556" s="457">
        <v>8.7326433329663065</v>
      </c>
      <c r="E1556" s="419">
        <v>0.55015038978690134</v>
      </c>
      <c r="F1556" s="456">
        <v>0.36789107261287263</v>
      </c>
      <c r="G1556" s="457">
        <v>0.33147264049791714</v>
      </c>
      <c r="H1556" s="419">
        <v>0.11571367148246481</v>
      </c>
      <c r="I1556" s="456">
        <v>0.301684844358525</v>
      </c>
      <c r="J1556" s="457">
        <v>0.36832257720097134</v>
      </c>
      <c r="K1556" s="419">
        <v>1.3260877878437634</v>
      </c>
      <c r="L1556" s="462">
        <v>2.4321786681583994E-3</v>
      </c>
      <c r="M1556" s="463">
        <v>2.9588248308097479E-3</v>
      </c>
      <c r="N1556" s="419">
        <v>6.8949316272118675E-3</v>
      </c>
      <c r="O1556" s="456">
        <v>2.0331950958300569E-2</v>
      </c>
      <c r="P1556" s="457">
        <v>2.0485367137757792E-2</v>
      </c>
      <c r="Q1556" s="419">
        <v>1.9418894600284835E-2</v>
      </c>
      <c r="R1556" s="462">
        <v>0</v>
      </c>
      <c r="S1556" s="463">
        <v>0</v>
      </c>
      <c r="T1556" s="419">
        <v>791.31721934948587</v>
      </c>
      <c r="U1556" s="456">
        <v>1.7323385102033521E-2</v>
      </c>
      <c r="V1556" s="457">
        <v>2.11920164166884E-2</v>
      </c>
      <c r="W1556" s="419">
        <v>0.12470990849572178</v>
      </c>
      <c r="X1556" s="456">
        <v>9.4615436869031986E-3</v>
      </c>
      <c r="Y1556" s="457">
        <v>1.1685937394056727E-2</v>
      </c>
      <c r="Z1556" s="419">
        <v>3.9446418235387064E-3</v>
      </c>
      <c r="AA1556" s="456">
        <v>8.3546105788974614E-3</v>
      </c>
      <c r="AB1556" s="457">
        <v>8.5058336463928116E-3</v>
      </c>
      <c r="AC1556" s="419">
        <v>7.967328811091785E-3</v>
      </c>
      <c r="AD1556" s="456">
        <v>4.8527719596034972E-4</v>
      </c>
      <c r="AE1556" s="457">
        <v>4.2773690576123198E-4</v>
      </c>
      <c r="AF1556" s="419">
        <v>1.1496857103492758E-3</v>
      </c>
      <c r="AG1556" s="456">
        <v>1.5336644919960972E-2</v>
      </c>
      <c r="AH1556" s="457">
        <v>1.3671050366370938E-2</v>
      </c>
      <c r="AI1556" s="419">
        <v>1.4830948806847256E-3</v>
      </c>
      <c r="AJ1556" s="456">
        <v>2.7532950565985199E-3</v>
      </c>
      <c r="AK1556" s="457">
        <v>2.2644403430426975E-3</v>
      </c>
      <c r="AL1556" s="419">
        <v>9.1974848270089842E-5</v>
      </c>
      <c r="AM1556" s="456">
        <v>4.2703773898365559E-3</v>
      </c>
      <c r="AN1556" s="457">
        <v>4.0129905639327279E-3</v>
      </c>
      <c r="AO1556" s="419">
        <v>2.499418893107571E-2</v>
      </c>
      <c r="AP1556" s="456">
        <v>0</v>
      </c>
      <c r="AQ1556" s="457">
        <v>0</v>
      </c>
      <c r="AR1556" s="440">
        <v>1.9588915224112501E-2</v>
      </c>
      <c r="AS1556" s="462">
        <v>0</v>
      </c>
      <c r="AT1556" s="463">
        <v>0</v>
      </c>
      <c r="AU1556" s="426">
        <v>0</v>
      </c>
    </row>
    <row r="1557" spans="1:47" x14ac:dyDescent="0.2">
      <c r="A1557" s="231">
        <v>2013</v>
      </c>
      <c r="B1557" s="232">
        <v>33</v>
      </c>
      <c r="C1557" s="456">
        <v>7.2804125389177381</v>
      </c>
      <c r="D1557" s="457">
        <v>8.7326433329663065</v>
      </c>
      <c r="E1557" s="419">
        <v>0.55015038978690134</v>
      </c>
      <c r="F1557" s="456">
        <v>0.36789107261287263</v>
      </c>
      <c r="G1557" s="457">
        <v>0.33147264049791714</v>
      </c>
      <c r="H1557" s="419">
        <v>0.11571367148246481</v>
      </c>
      <c r="I1557" s="456">
        <v>0.301684844358525</v>
      </c>
      <c r="J1557" s="457">
        <v>0.36832257720097134</v>
      </c>
      <c r="K1557" s="419">
        <v>1.3260877878437634</v>
      </c>
      <c r="L1557" s="462">
        <v>2.4321786681583994E-3</v>
      </c>
      <c r="M1557" s="463">
        <v>2.9588248308097479E-3</v>
      </c>
      <c r="N1557" s="419">
        <v>6.8949316272118675E-3</v>
      </c>
      <c r="O1557" s="456">
        <v>2.0331950958300569E-2</v>
      </c>
      <c r="P1557" s="457">
        <v>2.0485367137757792E-2</v>
      </c>
      <c r="Q1557" s="419">
        <v>1.9418894600284835E-2</v>
      </c>
      <c r="R1557" s="462">
        <v>0</v>
      </c>
      <c r="S1557" s="463">
        <v>0</v>
      </c>
      <c r="T1557" s="419">
        <v>791.31721934948587</v>
      </c>
      <c r="U1557" s="456">
        <v>1.7323385102033521E-2</v>
      </c>
      <c r="V1557" s="457">
        <v>2.11920164166884E-2</v>
      </c>
      <c r="W1557" s="419">
        <v>0.12470990849572178</v>
      </c>
      <c r="X1557" s="456">
        <v>9.4615436869031986E-3</v>
      </c>
      <c r="Y1557" s="457">
        <v>1.1685937394056727E-2</v>
      </c>
      <c r="Z1557" s="419">
        <v>3.9446418235387064E-3</v>
      </c>
      <c r="AA1557" s="456">
        <v>8.3546105788974614E-3</v>
      </c>
      <c r="AB1557" s="457">
        <v>8.5058336463928116E-3</v>
      </c>
      <c r="AC1557" s="419">
        <v>7.967328811091785E-3</v>
      </c>
      <c r="AD1557" s="456">
        <v>4.8527719596034972E-4</v>
      </c>
      <c r="AE1557" s="457">
        <v>4.2773690576123198E-4</v>
      </c>
      <c r="AF1557" s="419">
        <v>1.1496857103492758E-3</v>
      </c>
      <c r="AG1557" s="456">
        <v>1.5336644919960972E-2</v>
      </c>
      <c r="AH1557" s="457">
        <v>1.3671050366370938E-2</v>
      </c>
      <c r="AI1557" s="419">
        <v>1.4830948806847256E-3</v>
      </c>
      <c r="AJ1557" s="456">
        <v>2.7532950565985199E-3</v>
      </c>
      <c r="AK1557" s="457">
        <v>2.2644403430426975E-3</v>
      </c>
      <c r="AL1557" s="419">
        <v>9.1974848270089842E-5</v>
      </c>
      <c r="AM1557" s="456">
        <v>4.2703773898365559E-3</v>
      </c>
      <c r="AN1557" s="457">
        <v>4.0129905639327279E-3</v>
      </c>
      <c r="AO1557" s="419">
        <v>2.499418893107571E-2</v>
      </c>
      <c r="AP1557" s="456">
        <v>0</v>
      </c>
      <c r="AQ1557" s="457">
        <v>0</v>
      </c>
      <c r="AR1557" s="440">
        <v>1.9588915224112501E-2</v>
      </c>
      <c r="AS1557" s="462">
        <v>0</v>
      </c>
      <c r="AT1557" s="463">
        <v>0</v>
      </c>
      <c r="AU1557" s="426">
        <v>0</v>
      </c>
    </row>
    <row r="1558" spans="1:47" x14ac:dyDescent="0.2">
      <c r="A1558" s="231">
        <v>2013</v>
      </c>
      <c r="B1558" s="232">
        <v>34</v>
      </c>
      <c r="C1558" s="456">
        <v>7.2804125389177381</v>
      </c>
      <c r="D1558" s="457">
        <v>8.7326433329663065</v>
      </c>
      <c r="E1558" s="419">
        <v>0.55015038978690134</v>
      </c>
      <c r="F1558" s="456">
        <v>0.36789107261287263</v>
      </c>
      <c r="G1558" s="457">
        <v>0.33147264049791714</v>
      </c>
      <c r="H1558" s="419">
        <v>0.11571367148246481</v>
      </c>
      <c r="I1558" s="456">
        <v>0.301684844358525</v>
      </c>
      <c r="J1558" s="457">
        <v>0.36832257720097134</v>
      </c>
      <c r="K1558" s="419">
        <v>1.3260877878437634</v>
      </c>
      <c r="L1558" s="462">
        <v>2.4321786681583994E-3</v>
      </c>
      <c r="M1558" s="463">
        <v>2.9588248308097479E-3</v>
      </c>
      <c r="N1558" s="419">
        <v>6.8949316272118675E-3</v>
      </c>
      <c r="O1558" s="456">
        <v>2.0331950958300569E-2</v>
      </c>
      <c r="P1558" s="457">
        <v>2.0485367137757792E-2</v>
      </c>
      <c r="Q1558" s="419">
        <v>1.9418894600284835E-2</v>
      </c>
      <c r="R1558" s="462">
        <v>0</v>
      </c>
      <c r="S1558" s="463">
        <v>0</v>
      </c>
      <c r="T1558" s="419">
        <v>791.31721934948587</v>
      </c>
      <c r="U1558" s="456">
        <v>1.7323385102033521E-2</v>
      </c>
      <c r="V1558" s="457">
        <v>2.11920164166884E-2</v>
      </c>
      <c r="W1558" s="419">
        <v>0.12470990849572178</v>
      </c>
      <c r="X1558" s="456">
        <v>9.4615436869031986E-3</v>
      </c>
      <c r="Y1558" s="457">
        <v>1.1685937394056727E-2</v>
      </c>
      <c r="Z1558" s="419">
        <v>3.9446418235387064E-3</v>
      </c>
      <c r="AA1558" s="456">
        <v>8.3546105788974614E-3</v>
      </c>
      <c r="AB1558" s="457">
        <v>8.5058336463928116E-3</v>
      </c>
      <c r="AC1558" s="419">
        <v>7.967328811091785E-3</v>
      </c>
      <c r="AD1558" s="456">
        <v>4.8527719596034972E-4</v>
      </c>
      <c r="AE1558" s="457">
        <v>4.2773690576123198E-4</v>
      </c>
      <c r="AF1558" s="419">
        <v>1.1496857103492758E-3</v>
      </c>
      <c r="AG1558" s="456">
        <v>1.5336644919960972E-2</v>
      </c>
      <c r="AH1558" s="457">
        <v>1.3671050366370938E-2</v>
      </c>
      <c r="AI1558" s="419">
        <v>1.4830948806847256E-3</v>
      </c>
      <c r="AJ1558" s="456">
        <v>2.7532950565985199E-3</v>
      </c>
      <c r="AK1558" s="457">
        <v>2.2644403430426975E-3</v>
      </c>
      <c r="AL1558" s="419">
        <v>9.1974848270089842E-5</v>
      </c>
      <c r="AM1558" s="456">
        <v>4.2703773898365559E-3</v>
      </c>
      <c r="AN1558" s="457">
        <v>4.0129905639327279E-3</v>
      </c>
      <c r="AO1558" s="419">
        <v>2.499418893107571E-2</v>
      </c>
      <c r="AP1558" s="456">
        <v>0</v>
      </c>
      <c r="AQ1558" s="457">
        <v>0</v>
      </c>
      <c r="AR1558" s="440">
        <v>1.9588915224112501E-2</v>
      </c>
      <c r="AS1558" s="462">
        <v>0</v>
      </c>
      <c r="AT1558" s="463">
        <v>0</v>
      </c>
      <c r="AU1558" s="426">
        <v>0</v>
      </c>
    </row>
    <row r="1559" spans="1:47" x14ac:dyDescent="0.2">
      <c r="A1559" s="231">
        <v>2013</v>
      </c>
      <c r="B1559" s="232">
        <v>35</v>
      </c>
      <c r="C1559" s="456">
        <v>7.2804125389177381</v>
      </c>
      <c r="D1559" s="457">
        <v>8.7326433329663065</v>
      </c>
      <c r="E1559" s="419">
        <v>0.55015038978690134</v>
      </c>
      <c r="F1559" s="456">
        <v>0.36789107261287263</v>
      </c>
      <c r="G1559" s="457">
        <v>0.33147264049791714</v>
      </c>
      <c r="H1559" s="419">
        <v>0.11571367148246481</v>
      </c>
      <c r="I1559" s="456">
        <v>0.301684844358525</v>
      </c>
      <c r="J1559" s="457">
        <v>0.36832257720097134</v>
      </c>
      <c r="K1559" s="419">
        <v>1.3260877878437634</v>
      </c>
      <c r="L1559" s="462">
        <v>2.4321786681583994E-3</v>
      </c>
      <c r="M1559" s="463">
        <v>2.9588248308097479E-3</v>
      </c>
      <c r="N1559" s="419">
        <v>6.8949316272118675E-3</v>
      </c>
      <c r="O1559" s="456">
        <v>2.0331950958300569E-2</v>
      </c>
      <c r="P1559" s="457">
        <v>2.0485367137757792E-2</v>
      </c>
      <c r="Q1559" s="419">
        <v>1.9418894600284835E-2</v>
      </c>
      <c r="R1559" s="462">
        <v>0</v>
      </c>
      <c r="S1559" s="463">
        <v>0</v>
      </c>
      <c r="T1559" s="419">
        <v>791.31721934948587</v>
      </c>
      <c r="U1559" s="456">
        <v>1.7323385102033521E-2</v>
      </c>
      <c r="V1559" s="457">
        <v>2.11920164166884E-2</v>
      </c>
      <c r="W1559" s="419">
        <v>0.12470990849572178</v>
      </c>
      <c r="X1559" s="456">
        <v>9.4615436869031986E-3</v>
      </c>
      <c r="Y1559" s="457">
        <v>1.1685937394056727E-2</v>
      </c>
      <c r="Z1559" s="419">
        <v>3.9446418235387064E-3</v>
      </c>
      <c r="AA1559" s="456">
        <v>8.3546105788974614E-3</v>
      </c>
      <c r="AB1559" s="457">
        <v>8.5058336463928116E-3</v>
      </c>
      <c r="AC1559" s="419">
        <v>7.967328811091785E-3</v>
      </c>
      <c r="AD1559" s="456">
        <v>4.8527719596034972E-4</v>
      </c>
      <c r="AE1559" s="457">
        <v>4.2773690576123198E-4</v>
      </c>
      <c r="AF1559" s="419">
        <v>1.1496857103492758E-3</v>
      </c>
      <c r="AG1559" s="456">
        <v>1.5336644919960972E-2</v>
      </c>
      <c r="AH1559" s="457">
        <v>1.3671050366370938E-2</v>
      </c>
      <c r="AI1559" s="419">
        <v>1.4830948806847256E-3</v>
      </c>
      <c r="AJ1559" s="456">
        <v>2.7532950565985199E-3</v>
      </c>
      <c r="AK1559" s="457">
        <v>2.2644403430426975E-3</v>
      </c>
      <c r="AL1559" s="419">
        <v>9.1974848270089842E-5</v>
      </c>
      <c r="AM1559" s="456">
        <v>4.2703773898365559E-3</v>
      </c>
      <c r="AN1559" s="457">
        <v>4.0129905639327279E-3</v>
      </c>
      <c r="AO1559" s="419">
        <v>2.499418893107571E-2</v>
      </c>
      <c r="AP1559" s="456">
        <v>0</v>
      </c>
      <c r="AQ1559" s="457">
        <v>0</v>
      </c>
      <c r="AR1559" s="440">
        <v>1.9588915224112501E-2</v>
      </c>
      <c r="AS1559" s="462">
        <v>0</v>
      </c>
      <c r="AT1559" s="463">
        <v>0</v>
      </c>
      <c r="AU1559" s="426">
        <v>0</v>
      </c>
    </row>
    <row r="1560" spans="1:47" x14ac:dyDescent="0.2">
      <c r="A1560" s="231">
        <v>2013</v>
      </c>
      <c r="B1560" s="232">
        <v>36</v>
      </c>
      <c r="C1560" s="456">
        <v>7.2804125389177381</v>
      </c>
      <c r="D1560" s="457">
        <v>8.7326433329663065</v>
      </c>
      <c r="E1560" s="419">
        <v>0.55015038978690134</v>
      </c>
      <c r="F1560" s="456">
        <v>0.36789107261287263</v>
      </c>
      <c r="G1560" s="457">
        <v>0.33147264049791714</v>
      </c>
      <c r="H1560" s="419">
        <v>0.11571367148246481</v>
      </c>
      <c r="I1560" s="456">
        <v>0.301684844358525</v>
      </c>
      <c r="J1560" s="457">
        <v>0.36832257720097134</v>
      </c>
      <c r="K1560" s="419">
        <v>1.3260877878437634</v>
      </c>
      <c r="L1560" s="462">
        <v>2.4321786681583994E-3</v>
      </c>
      <c r="M1560" s="463">
        <v>2.9588248308097479E-3</v>
      </c>
      <c r="N1560" s="419">
        <v>6.8949316272118675E-3</v>
      </c>
      <c r="O1560" s="456">
        <v>2.0331950958300569E-2</v>
      </c>
      <c r="P1560" s="457">
        <v>2.0485367137757792E-2</v>
      </c>
      <c r="Q1560" s="419">
        <v>1.9418894600284835E-2</v>
      </c>
      <c r="R1560" s="462">
        <v>0</v>
      </c>
      <c r="S1560" s="463">
        <v>0</v>
      </c>
      <c r="T1560" s="419">
        <v>791.31721934948587</v>
      </c>
      <c r="U1560" s="456">
        <v>1.7323385102033521E-2</v>
      </c>
      <c r="V1560" s="457">
        <v>2.11920164166884E-2</v>
      </c>
      <c r="W1560" s="419">
        <v>0.12470990849572178</v>
      </c>
      <c r="X1560" s="456">
        <v>9.4615436869031986E-3</v>
      </c>
      <c r="Y1560" s="457">
        <v>1.1685937394056727E-2</v>
      </c>
      <c r="Z1560" s="419">
        <v>3.9446418235387064E-3</v>
      </c>
      <c r="AA1560" s="456">
        <v>8.3546105788974614E-3</v>
      </c>
      <c r="AB1560" s="457">
        <v>8.5058336463928116E-3</v>
      </c>
      <c r="AC1560" s="419">
        <v>7.967328811091785E-3</v>
      </c>
      <c r="AD1560" s="456">
        <v>4.8527719596034972E-4</v>
      </c>
      <c r="AE1560" s="457">
        <v>4.2773690576123198E-4</v>
      </c>
      <c r="AF1560" s="419">
        <v>1.1496857103492758E-3</v>
      </c>
      <c r="AG1560" s="456">
        <v>1.5336644919960972E-2</v>
      </c>
      <c r="AH1560" s="457">
        <v>1.3671050366370938E-2</v>
      </c>
      <c r="AI1560" s="419">
        <v>1.4830948806847256E-3</v>
      </c>
      <c r="AJ1560" s="456">
        <v>2.7532950565985199E-3</v>
      </c>
      <c r="AK1560" s="457">
        <v>2.2644403430426975E-3</v>
      </c>
      <c r="AL1560" s="419">
        <v>9.1974848270089842E-5</v>
      </c>
      <c r="AM1560" s="456">
        <v>4.2703773898365559E-3</v>
      </c>
      <c r="AN1560" s="457">
        <v>4.0129905639327279E-3</v>
      </c>
      <c r="AO1560" s="419">
        <v>2.499418893107571E-2</v>
      </c>
      <c r="AP1560" s="456">
        <v>0</v>
      </c>
      <c r="AQ1560" s="457">
        <v>0</v>
      </c>
      <c r="AR1560" s="440">
        <v>1.9588915224112501E-2</v>
      </c>
      <c r="AS1560" s="462">
        <v>0</v>
      </c>
      <c r="AT1560" s="463">
        <v>0</v>
      </c>
      <c r="AU1560" s="426">
        <v>0</v>
      </c>
    </row>
    <row r="1561" spans="1:47" x14ac:dyDescent="0.2">
      <c r="A1561" s="231">
        <v>2013</v>
      </c>
      <c r="B1561" s="232">
        <v>37</v>
      </c>
      <c r="C1561" s="456">
        <v>7.2804125389177381</v>
      </c>
      <c r="D1561" s="457">
        <v>8.7326433329663065</v>
      </c>
      <c r="E1561" s="419">
        <v>0.55015038978690134</v>
      </c>
      <c r="F1561" s="456">
        <v>0.36789107261287263</v>
      </c>
      <c r="G1561" s="457">
        <v>0.33147264049791714</v>
      </c>
      <c r="H1561" s="419">
        <v>0.11571367148246481</v>
      </c>
      <c r="I1561" s="456">
        <v>0.301684844358525</v>
      </c>
      <c r="J1561" s="457">
        <v>0.36832257720097134</v>
      </c>
      <c r="K1561" s="419">
        <v>1.3260877878437634</v>
      </c>
      <c r="L1561" s="462">
        <v>2.4321786681583994E-3</v>
      </c>
      <c r="M1561" s="463">
        <v>2.9588248308097479E-3</v>
      </c>
      <c r="N1561" s="419">
        <v>6.8949316272118675E-3</v>
      </c>
      <c r="O1561" s="456">
        <v>2.0331950958300569E-2</v>
      </c>
      <c r="P1561" s="457">
        <v>2.0485367137757792E-2</v>
      </c>
      <c r="Q1561" s="419">
        <v>1.9418894600284835E-2</v>
      </c>
      <c r="R1561" s="462">
        <v>0</v>
      </c>
      <c r="S1561" s="463">
        <v>0</v>
      </c>
      <c r="T1561" s="419">
        <v>791.31721934948587</v>
      </c>
      <c r="U1561" s="456">
        <v>1.7323385102033521E-2</v>
      </c>
      <c r="V1561" s="457">
        <v>2.11920164166884E-2</v>
      </c>
      <c r="W1561" s="419">
        <v>0.12470990849572178</v>
      </c>
      <c r="X1561" s="456">
        <v>9.4615436869031986E-3</v>
      </c>
      <c r="Y1561" s="457">
        <v>1.1685937394056727E-2</v>
      </c>
      <c r="Z1561" s="419">
        <v>3.9446418235387064E-3</v>
      </c>
      <c r="AA1561" s="456">
        <v>8.3546105788974614E-3</v>
      </c>
      <c r="AB1561" s="457">
        <v>8.5058336463928116E-3</v>
      </c>
      <c r="AC1561" s="419">
        <v>7.967328811091785E-3</v>
      </c>
      <c r="AD1561" s="456">
        <v>4.8527719596034972E-4</v>
      </c>
      <c r="AE1561" s="457">
        <v>4.2773690576123198E-4</v>
      </c>
      <c r="AF1561" s="419">
        <v>1.1496857103492758E-3</v>
      </c>
      <c r="AG1561" s="456">
        <v>1.5336644919960972E-2</v>
      </c>
      <c r="AH1561" s="457">
        <v>1.3671050366370938E-2</v>
      </c>
      <c r="AI1561" s="419">
        <v>1.4830948806847256E-3</v>
      </c>
      <c r="AJ1561" s="456">
        <v>2.7532950565985199E-3</v>
      </c>
      <c r="AK1561" s="457">
        <v>2.2644403430426975E-3</v>
      </c>
      <c r="AL1561" s="419">
        <v>9.1974848270089842E-5</v>
      </c>
      <c r="AM1561" s="456">
        <v>4.2703773898365559E-3</v>
      </c>
      <c r="AN1561" s="457">
        <v>4.0129905639327279E-3</v>
      </c>
      <c r="AO1561" s="419">
        <v>2.499418893107571E-2</v>
      </c>
      <c r="AP1561" s="456">
        <v>0</v>
      </c>
      <c r="AQ1561" s="457">
        <v>0</v>
      </c>
      <c r="AR1561" s="440">
        <v>1.9588915224112501E-2</v>
      </c>
      <c r="AS1561" s="462">
        <v>0</v>
      </c>
      <c r="AT1561" s="463">
        <v>0</v>
      </c>
      <c r="AU1561" s="426">
        <v>0</v>
      </c>
    </row>
    <row r="1562" spans="1:47" x14ac:dyDescent="0.2">
      <c r="A1562" s="231">
        <v>2013</v>
      </c>
      <c r="B1562" s="232">
        <v>38</v>
      </c>
      <c r="C1562" s="456">
        <v>7.2804125389177381</v>
      </c>
      <c r="D1562" s="457">
        <v>8.7326433329663065</v>
      </c>
      <c r="E1562" s="419">
        <v>0.55015038978690134</v>
      </c>
      <c r="F1562" s="456">
        <v>0.36789107261287263</v>
      </c>
      <c r="G1562" s="457">
        <v>0.33147264049791714</v>
      </c>
      <c r="H1562" s="419">
        <v>0.11571367148246481</v>
      </c>
      <c r="I1562" s="456">
        <v>0.301684844358525</v>
      </c>
      <c r="J1562" s="457">
        <v>0.36832257720097134</v>
      </c>
      <c r="K1562" s="419">
        <v>1.3260877878437634</v>
      </c>
      <c r="L1562" s="462">
        <v>2.4321786681583994E-3</v>
      </c>
      <c r="M1562" s="463">
        <v>2.9588248308097479E-3</v>
      </c>
      <c r="N1562" s="419">
        <v>6.8949316272118675E-3</v>
      </c>
      <c r="O1562" s="456">
        <v>2.0331950958300569E-2</v>
      </c>
      <c r="P1562" s="457">
        <v>2.0485367137757792E-2</v>
      </c>
      <c r="Q1562" s="419">
        <v>1.9418894600284835E-2</v>
      </c>
      <c r="R1562" s="462">
        <v>0</v>
      </c>
      <c r="S1562" s="463">
        <v>0</v>
      </c>
      <c r="T1562" s="419">
        <v>791.31721934948587</v>
      </c>
      <c r="U1562" s="456">
        <v>1.7323385102033521E-2</v>
      </c>
      <c r="V1562" s="457">
        <v>2.11920164166884E-2</v>
      </c>
      <c r="W1562" s="419">
        <v>0.12470990849572178</v>
      </c>
      <c r="X1562" s="456">
        <v>9.4615436869031986E-3</v>
      </c>
      <c r="Y1562" s="457">
        <v>1.1685937394056727E-2</v>
      </c>
      <c r="Z1562" s="419">
        <v>3.9446418235387064E-3</v>
      </c>
      <c r="AA1562" s="456">
        <v>8.3546105788974614E-3</v>
      </c>
      <c r="AB1562" s="457">
        <v>8.5058336463928116E-3</v>
      </c>
      <c r="AC1562" s="419">
        <v>7.967328811091785E-3</v>
      </c>
      <c r="AD1562" s="456">
        <v>4.8527719596034972E-4</v>
      </c>
      <c r="AE1562" s="457">
        <v>4.2773690576123198E-4</v>
      </c>
      <c r="AF1562" s="419">
        <v>1.1496857103492758E-3</v>
      </c>
      <c r="AG1562" s="456">
        <v>1.5336644919960972E-2</v>
      </c>
      <c r="AH1562" s="457">
        <v>1.3671050366370938E-2</v>
      </c>
      <c r="AI1562" s="419">
        <v>1.4830948806847256E-3</v>
      </c>
      <c r="AJ1562" s="456">
        <v>2.7532950565985199E-3</v>
      </c>
      <c r="AK1562" s="457">
        <v>2.2644403430426975E-3</v>
      </c>
      <c r="AL1562" s="419">
        <v>9.1974848270089842E-5</v>
      </c>
      <c r="AM1562" s="456">
        <v>4.2703773898365559E-3</v>
      </c>
      <c r="AN1562" s="457">
        <v>4.0129905639327279E-3</v>
      </c>
      <c r="AO1562" s="419">
        <v>2.499418893107571E-2</v>
      </c>
      <c r="AP1562" s="456">
        <v>0</v>
      </c>
      <c r="AQ1562" s="457">
        <v>0</v>
      </c>
      <c r="AR1562" s="440">
        <v>1.9588915224112501E-2</v>
      </c>
      <c r="AS1562" s="462">
        <v>0</v>
      </c>
      <c r="AT1562" s="463">
        <v>0</v>
      </c>
      <c r="AU1562" s="426">
        <v>0</v>
      </c>
    </row>
    <row r="1563" spans="1:47" x14ac:dyDescent="0.2">
      <c r="A1563" s="231">
        <v>2013</v>
      </c>
      <c r="B1563" s="232">
        <v>39</v>
      </c>
      <c r="C1563" s="456">
        <v>7.2804125389177381</v>
      </c>
      <c r="D1563" s="457">
        <v>8.7326433329663065</v>
      </c>
      <c r="E1563" s="419">
        <v>0.55015038978690134</v>
      </c>
      <c r="F1563" s="456">
        <v>0.36789107261287263</v>
      </c>
      <c r="G1563" s="457">
        <v>0.33147264049791714</v>
      </c>
      <c r="H1563" s="419">
        <v>0.11571367148246481</v>
      </c>
      <c r="I1563" s="456">
        <v>0.301684844358525</v>
      </c>
      <c r="J1563" s="457">
        <v>0.36832257720097134</v>
      </c>
      <c r="K1563" s="419">
        <v>1.3260877878437634</v>
      </c>
      <c r="L1563" s="462">
        <v>2.4321786681583994E-3</v>
      </c>
      <c r="M1563" s="463">
        <v>2.9588248308097479E-3</v>
      </c>
      <c r="N1563" s="419">
        <v>6.8949316272118675E-3</v>
      </c>
      <c r="O1563" s="456">
        <v>2.0331950958300569E-2</v>
      </c>
      <c r="P1563" s="457">
        <v>2.0485367137757792E-2</v>
      </c>
      <c r="Q1563" s="419">
        <v>1.9418894600284835E-2</v>
      </c>
      <c r="R1563" s="462">
        <v>0</v>
      </c>
      <c r="S1563" s="463">
        <v>0</v>
      </c>
      <c r="T1563" s="419">
        <v>791.31721934948587</v>
      </c>
      <c r="U1563" s="456">
        <v>1.7323385102033521E-2</v>
      </c>
      <c r="V1563" s="457">
        <v>2.11920164166884E-2</v>
      </c>
      <c r="W1563" s="419">
        <v>0.12470990849572178</v>
      </c>
      <c r="X1563" s="456">
        <v>9.4615436869031986E-3</v>
      </c>
      <c r="Y1563" s="457">
        <v>1.1685937394056727E-2</v>
      </c>
      <c r="Z1563" s="419">
        <v>3.9446418235387064E-3</v>
      </c>
      <c r="AA1563" s="456">
        <v>8.3546105788974614E-3</v>
      </c>
      <c r="AB1563" s="457">
        <v>8.5058336463928116E-3</v>
      </c>
      <c r="AC1563" s="419">
        <v>7.967328811091785E-3</v>
      </c>
      <c r="AD1563" s="456">
        <v>4.8527719596034972E-4</v>
      </c>
      <c r="AE1563" s="457">
        <v>4.2773690576123198E-4</v>
      </c>
      <c r="AF1563" s="419">
        <v>1.1496857103492758E-3</v>
      </c>
      <c r="AG1563" s="456">
        <v>1.5336644919960972E-2</v>
      </c>
      <c r="AH1563" s="457">
        <v>1.3671050366370938E-2</v>
      </c>
      <c r="AI1563" s="419">
        <v>1.4830948806847256E-3</v>
      </c>
      <c r="AJ1563" s="456">
        <v>2.7532950565985199E-3</v>
      </c>
      <c r="AK1563" s="457">
        <v>2.2644403430426975E-3</v>
      </c>
      <c r="AL1563" s="419">
        <v>9.1974848270089842E-5</v>
      </c>
      <c r="AM1563" s="456">
        <v>4.2703773898365559E-3</v>
      </c>
      <c r="AN1563" s="457">
        <v>4.0129905639327279E-3</v>
      </c>
      <c r="AO1563" s="419">
        <v>2.499418893107571E-2</v>
      </c>
      <c r="AP1563" s="456">
        <v>0</v>
      </c>
      <c r="AQ1563" s="457">
        <v>0</v>
      </c>
      <c r="AR1563" s="440">
        <v>1.9588915224112501E-2</v>
      </c>
      <c r="AS1563" s="462">
        <v>0</v>
      </c>
      <c r="AT1563" s="463">
        <v>0</v>
      </c>
      <c r="AU1563" s="426">
        <v>0</v>
      </c>
    </row>
    <row r="1564" spans="1:47" ht="13.5" thickBot="1" x14ac:dyDescent="0.25">
      <c r="A1564" s="233">
        <v>2013</v>
      </c>
      <c r="B1564" s="234">
        <v>40</v>
      </c>
      <c r="C1564" s="458">
        <v>7.2804125389177381</v>
      </c>
      <c r="D1564" s="459">
        <v>8.7326433329663065</v>
      </c>
      <c r="E1564" s="430">
        <v>0.55015038978690134</v>
      </c>
      <c r="F1564" s="458">
        <v>0.36789107261287263</v>
      </c>
      <c r="G1564" s="459">
        <v>0.33147264049791714</v>
      </c>
      <c r="H1564" s="430">
        <v>0.11571367148246481</v>
      </c>
      <c r="I1564" s="458">
        <v>0.301684844358525</v>
      </c>
      <c r="J1564" s="459">
        <v>0.36832257720097134</v>
      </c>
      <c r="K1564" s="430">
        <v>1.3260877878437634</v>
      </c>
      <c r="L1564" s="464">
        <v>2.4321786681583994E-3</v>
      </c>
      <c r="M1564" s="465">
        <v>2.9588248308097479E-3</v>
      </c>
      <c r="N1564" s="430">
        <v>6.8949316272118675E-3</v>
      </c>
      <c r="O1564" s="458">
        <v>2.0331950958300569E-2</v>
      </c>
      <c r="P1564" s="459">
        <v>2.0485367137757792E-2</v>
      </c>
      <c r="Q1564" s="430">
        <v>1.9418894600284835E-2</v>
      </c>
      <c r="R1564" s="464">
        <v>0</v>
      </c>
      <c r="S1564" s="465">
        <v>0</v>
      </c>
      <c r="T1564" s="430">
        <v>791.31721934948587</v>
      </c>
      <c r="U1564" s="458">
        <v>1.7323385102033521E-2</v>
      </c>
      <c r="V1564" s="459">
        <v>2.11920164166884E-2</v>
      </c>
      <c r="W1564" s="430">
        <v>0.12470990849572178</v>
      </c>
      <c r="X1564" s="458">
        <v>9.4615436869031986E-3</v>
      </c>
      <c r="Y1564" s="459">
        <v>1.1685937394056727E-2</v>
      </c>
      <c r="Z1564" s="430">
        <v>3.9446418235387064E-3</v>
      </c>
      <c r="AA1564" s="458">
        <v>8.3546105788974614E-3</v>
      </c>
      <c r="AB1564" s="459">
        <v>8.5058336463928116E-3</v>
      </c>
      <c r="AC1564" s="430">
        <v>7.967328811091785E-3</v>
      </c>
      <c r="AD1564" s="458">
        <v>4.8527719596034972E-4</v>
      </c>
      <c r="AE1564" s="459">
        <v>4.2773690576123198E-4</v>
      </c>
      <c r="AF1564" s="430">
        <v>1.1496857103492758E-3</v>
      </c>
      <c r="AG1564" s="458">
        <v>1.5336644919960972E-2</v>
      </c>
      <c r="AH1564" s="459">
        <v>1.3671050366370938E-2</v>
      </c>
      <c r="AI1564" s="430">
        <v>1.4830948806847256E-3</v>
      </c>
      <c r="AJ1564" s="458">
        <v>2.7532950565985199E-3</v>
      </c>
      <c r="AK1564" s="459">
        <v>2.2644403430426975E-3</v>
      </c>
      <c r="AL1564" s="430">
        <v>9.1974848270089842E-5</v>
      </c>
      <c r="AM1564" s="458">
        <v>4.2703773898365559E-3</v>
      </c>
      <c r="AN1564" s="459">
        <v>4.0129905639327279E-3</v>
      </c>
      <c r="AO1564" s="430">
        <v>2.499418893107571E-2</v>
      </c>
      <c r="AP1564" s="458">
        <v>0</v>
      </c>
      <c r="AQ1564" s="459">
        <v>0</v>
      </c>
      <c r="AR1564" s="441">
        <v>1.9588915224112501E-2</v>
      </c>
      <c r="AS1564" s="464">
        <v>0</v>
      </c>
      <c r="AT1564" s="465">
        <v>0</v>
      </c>
      <c r="AU1564" s="434">
        <v>0</v>
      </c>
    </row>
    <row r="1565" spans="1:47" x14ac:dyDescent="0.2">
      <c r="A1565" s="229">
        <v>2014</v>
      </c>
      <c r="B1565" s="230">
        <v>1</v>
      </c>
      <c r="C1565" s="454">
        <v>1.5542914033617701</v>
      </c>
      <c r="D1565" s="455">
        <v>1.8685507509303654</v>
      </c>
      <c r="E1565" s="436">
        <v>0.364665244307251</v>
      </c>
      <c r="F1565" s="454">
        <v>5.646733662031006E-2</v>
      </c>
      <c r="G1565" s="455">
        <v>5.2157097351662615E-2</v>
      </c>
      <c r="H1565" s="436">
        <v>6.1059594485015599E-2</v>
      </c>
      <c r="I1565" s="454">
        <v>7.3502918323358618E-2</v>
      </c>
      <c r="J1565" s="455">
        <v>0.10871025607295058</v>
      </c>
      <c r="K1565" s="436">
        <v>0.75614216590720285</v>
      </c>
      <c r="L1565" s="460">
        <v>6.0482907586398762E-3</v>
      </c>
      <c r="M1565" s="461">
        <v>7.413024629658818E-3</v>
      </c>
      <c r="N1565" s="436">
        <v>6.5469186116320468E-3</v>
      </c>
      <c r="O1565" s="454">
        <v>2.7927963451524532E-3</v>
      </c>
      <c r="P1565" s="455">
        <v>3.5428616503693565E-3</v>
      </c>
      <c r="Q1565" s="436">
        <v>1.3842459117425697E-2</v>
      </c>
      <c r="R1565" s="460">
        <v>0</v>
      </c>
      <c r="S1565" s="461">
        <v>0</v>
      </c>
      <c r="T1565" s="436">
        <v>751.37891840056511</v>
      </c>
      <c r="U1565" s="454">
        <v>8.7928674655325927E-3</v>
      </c>
      <c r="V1565" s="455">
        <v>1.1611256809442569E-2</v>
      </c>
      <c r="W1565" s="436">
        <v>6.580657206615656E-2</v>
      </c>
      <c r="X1565" s="454">
        <v>4.2346519849660608E-3</v>
      </c>
      <c r="Y1565" s="455">
        <v>5.3906903686334979E-3</v>
      </c>
      <c r="Z1565" s="436">
        <v>2.9537456568407483E-3</v>
      </c>
      <c r="AA1565" s="454">
        <v>1.0388586661865672E-3</v>
      </c>
      <c r="AB1565" s="455">
        <v>9.4164287393566388E-4</v>
      </c>
      <c r="AC1565" s="436">
        <v>4.2041786684047381E-3</v>
      </c>
      <c r="AD1565" s="454">
        <v>7.0322224621350175E-5</v>
      </c>
      <c r="AE1565" s="455">
        <v>6.3452690047333755E-5</v>
      </c>
      <c r="AF1565" s="436">
        <v>6.0666310345885901E-4</v>
      </c>
      <c r="AG1565" s="454">
        <v>2.4907739406177091E-3</v>
      </c>
      <c r="AH1565" s="455">
        <v>2.3040388350135778E-3</v>
      </c>
      <c r="AI1565" s="436">
        <v>7.8259578108485161E-4</v>
      </c>
      <c r="AJ1565" s="454">
        <v>4.4302959038857343E-4</v>
      </c>
      <c r="AK1565" s="455">
        <v>3.8385516864253977E-4</v>
      </c>
      <c r="AL1565" s="436">
        <v>4.8533072019581845E-5</v>
      </c>
      <c r="AM1565" s="454">
        <v>6.3233724933527558E-4</v>
      </c>
      <c r="AN1565" s="455">
        <v>6.0039367644672064E-4</v>
      </c>
      <c r="AO1565" s="436">
        <v>1.318885731742578E-2</v>
      </c>
      <c r="AP1565" s="454">
        <v>0</v>
      </c>
      <c r="AQ1565" s="455">
        <v>0</v>
      </c>
      <c r="AR1565" s="439">
        <v>4.0931502845467102E-3</v>
      </c>
      <c r="AS1565" s="460">
        <v>0</v>
      </c>
      <c r="AT1565" s="461">
        <v>0</v>
      </c>
      <c r="AU1565" s="415">
        <v>0</v>
      </c>
    </row>
    <row r="1566" spans="1:47" x14ac:dyDescent="0.2">
      <c r="A1566" s="231">
        <v>2014</v>
      </c>
      <c r="B1566" s="232">
        <v>2</v>
      </c>
      <c r="C1566" s="456">
        <v>1.5659995155206514</v>
      </c>
      <c r="D1566" s="457">
        <v>1.8774524395126035</v>
      </c>
      <c r="E1566" s="437">
        <v>0.36688410262844523</v>
      </c>
      <c r="F1566" s="456">
        <v>5.7859644430321232E-2</v>
      </c>
      <c r="G1566" s="457">
        <v>5.3349748731300793E-2</v>
      </c>
      <c r="H1566" s="437">
        <v>6.1905824359188351E-2</v>
      </c>
      <c r="I1566" s="456">
        <v>7.4185641478393641E-2</v>
      </c>
      <c r="J1566" s="457">
        <v>0.10927456310052977</v>
      </c>
      <c r="K1566" s="437">
        <v>0.76062323821467825</v>
      </c>
      <c r="L1566" s="462">
        <v>6.0564664170815576E-3</v>
      </c>
      <c r="M1566" s="463">
        <v>7.4250376450391842E-3</v>
      </c>
      <c r="N1566" s="437">
        <v>6.5504395585314406E-3</v>
      </c>
      <c r="O1566" s="456">
        <v>2.8128002109299556E-3</v>
      </c>
      <c r="P1566" s="457">
        <v>3.5678796818270774E-3</v>
      </c>
      <c r="Q1566" s="437">
        <v>1.3850774165536947E-2</v>
      </c>
      <c r="R1566" s="462">
        <v>0</v>
      </c>
      <c r="S1566" s="463">
        <v>0</v>
      </c>
      <c r="T1566" s="437">
        <v>751.78183501613717</v>
      </c>
      <c r="U1566" s="456">
        <v>8.920324479645917E-3</v>
      </c>
      <c r="V1566" s="457">
        <v>1.175698717084041E-2</v>
      </c>
      <c r="W1566" s="437">
        <v>6.6718651693763675E-2</v>
      </c>
      <c r="X1566" s="456">
        <v>4.3175091191171439E-3</v>
      </c>
      <c r="Y1566" s="457">
        <v>5.5010169468232787E-3</v>
      </c>
      <c r="Z1566" s="437">
        <v>2.971088559211433E-3</v>
      </c>
      <c r="AA1566" s="456">
        <v>1.0655554782358757E-3</v>
      </c>
      <c r="AB1566" s="457">
        <v>9.6072767979426448E-4</v>
      </c>
      <c r="AC1566" s="437">
        <v>4.2624475921322538E-3</v>
      </c>
      <c r="AD1566" s="456">
        <v>7.2100815776369068E-5</v>
      </c>
      <c r="AE1566" s="457">
        <v>6.4963864433978914E-5</v>
      </c>
      <c r="AF1566" s="437">
        <v>6.1507128692767771E-4</v>
      </c>
      <c r="AG1566" s="456">
        <v>2.551900945674502E-3</v>
      </c>
      <c r="AH1566" s="457">
        <v>2.3571254833383072E-3</v>
      </c>
      <c r="AI1566" s="437">
        <v>7.9344232235898E-4</v>
      </c>
      <c r="AJ1566" s="456">
        <v>4.5475704668911565E-4</v>
      </c>
      <c r="AK1566" s="457">
        <v>3.9414781320309554E-4</v>
      </c>
      <c r="AL1566" s="437">
        <v>4.9205687276859976E-5</v>
      </c>
      <c r="AM1566" s="456">
        <v>6.4712004037835978E-4</v>
      </c>
      <c r="AN1566" s="457">
        <v>6.1265965712536236E-4</v>
      </c>
      <c r="AO1566" s="437">
        <v>1.3371660247721129E-2</v>
      </c>
      <c r="AP1566" s="456">
        <v>0</v>
      </c>
      <c r="AQ1566" s="457">
        <v>0</v>
      </c>
      <c r="AR1566" s="440">
        <v>4.1035932122018203E-3</v>
      </c>
      <c r="AS1566" s="462">
        <v>0</v>
      </c>
      <c r="AT1566" s="463">
        <v>0</v>
      </c>
      <c r="AU1566" s="423">
        <v>0</v>
      </c>
    </row>
    <row r="1567" spans="1:47" x14ac:dyDescent="0.2">
      <c r="A1567" s="231">
        <v>2014</v>
      </c>
      <c r="B1567" s="232">
        <v>3</v>
      </c>
      <c r="C1567" s="456">
        <v>1.5756593155014464</v>
      </c>
      <c r="D1567" s="457">
        <v>1.8831708396208688</v>
      </c>
      <c r="E1567" s="437">
        <v>0.36935861860513719</v>
      </c>
      <c r="F1567" s="456">
        <v>5.936534464999875E-2</v>
      </c>
      <c r="G1567" s="457">
        <v>5.4679419246025526E-2</v>
      </c>
      <c r="H1567" s="437">
        <v>6.2849820520888736E-2</v>
      </c>
      <c r="I1567" s="456">
        <v>7.4785067659415019E-2</v>
      </c>
      <c r="J1567" s="457">
        <v>0.10954695399017125</v>
      </c>
      <c r="K1567" s="437">
        <v>0.76562368884916532</v>
      </c>
      <c r="L1567" s="462">
        <v>6.0626111428311079E-3</v>
      </c>
      <c r="M1567" s="463">
        <v>7.4229654609528645E-3</v>
      </c>
      <c r="N1567" s="437">
        <v>6.5543800865987892E-3</v>
      </c>
      <c r="O1567" s="456">
        <v>2.834982763957676E-3</v>
      </c>
      <c r="P1567" s="457">
        <v>3.5974064743518443E-3</v>
      </c>
      <c r="Q1567" s="437">
        <v>1.3860063244694514E-2</v>
      </c>
      <c r="R1567" s="462">
        <v>0</v>
      </c>
      <c r="S1567" s="463">
        <v>0</v>
      </c>
      <c r="T1567" s="437">
        <v>752.2338476680967</v>
      </c>
      <c r="U1567" s="456">
        <v>9.0597998486940338E-3</v>
      </c>
      <c r="V1567" s="457">
        <v>1.1946198023291091E-2</v>
      </c>
      <c r="W1567" s="437">
        <v>6.7736010813464684E-2</v>
      </c>
      <c r="X1567" s="456">
        <v>4.407240055381869E-3</v>
      </c>
      <c r="Y1567" s="457">
        <v>5.6243744262689426E-3</v>
      </c>
      <c r="Z1567" s="437">
        <v>2.9904434261922518E-3</v>
      </c>
      <c r="AA1567" s="456">
        <v>1.1018646402446183E-3</v>
      </c>
      <c r="AB1567" s="457">
        <v>1.0057626970789392E-3</v>
      </c>
      <c r="AC1567" s="437">
        <v>4.3274461174448624E-3</v>
      </c>
      <c r="AD1567" s="456">
        <v>7.4049530088807601E-5</v>
      </c>
      <c r="AE1567" s="457">
        <v>6.6708434337111848E-5</v>
      </c>
      <c r="AF1567" s="437">
        <v>6.2445084949593022E-4</v>
      </c>
      <c r="AG1567" s="456">
        <v>2.6168079038380717E-3</v>
      </c>
      <c r="AH1567" s="457">
        <v>2.4121143865688554E-3</v>
      </c>
      <c r="AI1567" s="437">
        <v>8.0554136770508524E-4</v>
      </c>
      <c r="AJ1567" s="456">
        <v>4.671532155814888E-4</v>
      </c>
      <c r="AK1567" s="457">
        <v>4.0458102199076272E-4</v>
      </c>
      <c r="AL1567" s="437">
        <v>4.9956067361877741E-5</v>
      </c>
      <c r="AM1567" s="456">
        <v>6.6343171601824808E-4</v>
      </c>
      <c r="AN1567" s="457">
        <v>6.2743822091565244E-4</v>
      </c>
      <c r="AO1567" s="437">
        <v>1.3575549202636147E-2</v>
      </c>
      <c r="AP1567" s="456">
        <v>0</v>
      </c>
      <c r="AQ1567" s="457">
        <v>0</v>
      </c>
      <c r="AR1567" s="440">
        <v>4.1158594504856301E-3</v>
      </c>
      <c r="AS1567" s="462">
        <v>0</v>
      </c>
      <c r="AT1567" s="463">
        <v>0</v>
      </c>
      <c r="AU1567" s="423">
        <v>0</v>
      </c>
    </row>
    <row r="1568" spans="1:47" x14ac:dyDescent="0.2">
      <c r="A1568" s="231">
        <v>2014</v>
      </c>
      <c r="B1568" s="232">
        <v>4</v>
      </c>
      <c r="C1568" s="456">
        <v>1.5582129153571136</v>
      </c>
      <c r="D1568" s="457">
        <v>1.859761220090042</v>
      </c>
      <c r="E1568" s="437">
        <v>0.37209843885769905</v>
      </c>
      <c r="F1568" s="456">
        <v>5.7292434314836611E-2</v>
      </c>
      <c r="G1568" s="457">
        <v>5.1945045208019985E-2</v>
      </c>
      <c r="H1568" s="437">
        <v>6.3894853690928941E-2</v>
      </c>
      <c r="I1568" s="456">
        <v>5.7895196997796987E-2</v>
      </c>
      <c r="J1568" s="457">
        <v>7.8216314686545954E-2</v>
      </c>
      <c r="K1568" s="437">
        <v>0.77115751764837159</v>
      </c>
      <c r="L1568" s="462">
        <v>2.2045464678205127E-3</v>
      </c>
      <c r="M1568" s="463">
        <v>2.7060972664601276E-3</v>
      </c>
      <c r="N1568" s="437">
        <v>6.5587266525321151E-3</v>
      </c>
      <c r="O1568" s="456">
        <v>2.8219463064415931E-3</v>
      </c>
      <c r="P1568" s="457">
        <v>3.5841812997302437E-3</v>
      </c>
      <c r="Q1568" s="437">
        <v>1.3870325855344012E-2</v>
      </c>
      <c r="R1568" s="462">
        <v>0</v>
      </c>
      <c r="S1568" s="463">
        <v>0</v>
      </c>
      <c r="T1568" s="437">
        <v>752.73348382545112</v>
      </c>
      <c r="U1568" s="456">
        <v>7.8943742502993151E-3</v>
      </c>
      <c r="V1568" s="457">
        <v>1.0251126555704421E-2</v>
      </c>
      <c r="W1568" s="437">
        <v>6.8862336996852958E-2</v>
      </c>
      <c r="X1568" s="456">
        <v>4.5040409505378446E-3</v>
      </c>
      <c r="Y1568" s="457">
        <v>5.7604404192959672E-3</v>
      </c>
      <c r="Z1568" s="437">
        <v>3.0118643644055651E-3</v>
      </c>
      <c r="AA1568" s="456">
        <v>1.0955814431278931E-3</v>
      </c>
      <c r="AB1568" s="457">
        <v>1.0219444302096282E-3</v>
      </c>
      <c r="AC1568" s="437">
        <v>4.3994002456167946E-3</v>
      </c>
      <c r="AD1568" s="456">
        <v>7.3814704882059956E-5</v>
      </c>
      <c r="AE1568" s="457">
        <v>6.5873806360483496E-5</v>
      </c>
      <c r="AF1568" s="437">
        <v>6.3483346589810797E-4</v>
      </c>
      <c r="AG1568" s="456">
        <v>2.431704706840124E-3</v>
      </c>
      <c r="AH1568" s="457">
        <v>2.2031029540364412E-3</v>
      </c>
      <c r="AI1568" s="437">
        <v>8.1893540641103744E-4</v>
      </c>
      <c r="AJ1568" s="456">
        <v>4.5135796843356755E-4</v>
      </c>
      <c r="AK1568" s="457">
        <v>3.9029442634143813E-4</v>
      </c>
      <c r="AL1568" s="437">
        <v>5.0786735189971901E-5</v>
      </c>
      <c r="AM1568" s="456">
        <v>6.5077190129939663E-4</v>
      </c>
      <c r="AN1568" s="457">
        <v>6.0135892004506246E-4</v>
      </c>
      <c r="AO1568" s="437">
        <v>1.3801295242302676E-2</v>
      </c>
      <c r="AP1568" s="456">
        <v>0</v>
      </c>
      <c r="AQ1568" s="457">
        <v>0</v>
      </c>
      <c r="AR1568" s="440">
        <v>4.1299192147308001E-3</v>
      </c>
      <c r="AS1568" s="462">
        <v>0</v>
      </c>
      <c r="AT1568" s="463">
        <v>0</v>
      </c>
      <c r="AU1568" s="423">
        <v>0</v>
      </c>
    </row>
    <row r="1569" spans="1:47" x14ac:dyDescent="0.2">
      <c r="A1569" s="231">
        <v>2014</v>
      </c>
      <c r="B1569" s="232">
        <v>5</v>
      </c>
      <c r="C1569" s="456">
        <v>2.837921300907964</v>
      </c>
      <c r="D1569" s="457">
        <v>3.4144036997717753</v>
      </c>
      <c r="E1569" s="437">
        <v>0.43647334458094339</v>
      </c>
      <c r="F1569" s="456">
        <v>8.1764599327469309E-2</v>
      </c>
      <c r="G1569" s="457">
        <v>7.7094827374304162E-2</v>
      </c>
      <c r="H1569" s="437">
        <v>7.1428028240301741E-2</v>
      </c>
      <c r="I1569" s="456">
        <v>8.868716858114073E-2</v>
      </c>
      <c r="J1569" s="457">
        <v>0.12345941272196181</v>
      </c>
      <c r="K1569" s="437">
        <v>1.0950359838304875</v>
      </c>
      <c r="L1569" s="462">
        <v>2.2075679114562314E-3</v>
      </c>
      <c r="M1569" s="463">
        <v>2.7111924787756965E-3</v>
      </c>
      <c r="N1569" s="437">
        <v>6.5610619332259019E-3</v>
      </c>
      <c r="O1569" s="456">
        <v>3.6096888147398804E-3</v>
      </c>
      <c r="P1569" s="457">
        <v>5.667252799559523E-3</v>
      </c>
      <c r="Q1569" s="437">
        <v>1.8982188149351011E-2</v>
      </c>
      <c r="R1569" s="462">
        <v>0</v>
      </c>
      <c r="S1569" s="463">
        <v>0</v>
      </c>
      <c r="T1569" s="437">
        <v>752.9999146770042</v>
      </c>
      <c r="U1569" s="456">
        <v>7.1413195402470434E-3</v>
      </c>
      <c r="V1569" s="457">
        <v>9.3471616875352298E-3</v>
      </c>
      <c r="W1569" s="437">
        <v>7.6981073704579586E-2</v>
      </c>
      <c r="X1569" s="456">
        <v>4.6082817972246341E-3</v>
      </c>
      <c r="Y1569" s="457">
        <v>5.9103334997036112E-3</v>
      </c>
      <c r="Z1569" s="437">
        <v>3.0354592711484313E-3</v>
      </c>
      <c r="AA1569" s="456">
        <v>1.5424937119563654E-3</v>
      </c>
      <c r="AB1569" s="457">
        <v>1.506602528835793E-3</v>
      </c>
      <c r="AC1569" s="437">
        <v>4.9180822912927077E-3</v>
      </c>
      <c r="AD1569" s="456">
        <v>1.0477828965615977E-4</v>
      </c>
      <c r="AE1569" s="457">
        <v>9.6427099385861632E-5</v>
      </c>
      <c r="AF1569" s="437">
        <v>7.0968037078476234E-4</v>
      </c>
      <c r="AG1569" s="456">
        <v>3.4802600784307109E-3</v>
      </c>
      <c r="AH1569" s="457">
        <v>3.2777367545214608E-3</v>
      </c>
      <c r="AI1569" s="437">
        <v>9.1548730001014236E-4</v>
      </c>
      <c r="AJ1569" s="456">
        <v>6.2388882432394999E-4</v>
      </c>
      <c r="AK1569" s="457">
        <v>5.4531981597446936E-4</v>
      </c>
      <c r="AL1569" s="437">
        <v>5.677437424597815E-5</v>
      </c>
      <c r="AM1569" s="456">
        <v>9.4106097270159816E-4</v>
      </c>
      <c r="AN1569" s="457">
        <v>9.163907631072124E-4</v>
      </c>
      <c r="AO1569" s="437">
        <v>1.5428432320994771E-2</v>
      </c>
      <c r="AP1569" s="456">
        <v>0</v>
      </c>
      <c r="AQ1569" s="457">
        <v>0</v>
      </c>
      <c r="AR1569" s="440">
        <v>6.3929794885125204E-3</v>
      </c>
      <c r="AS1569" s="462">
        <v>0</v>
      </c>
      <c r="AT1569" s="463">
        <v>0</v>
      </c>
      <c r="AU1569" s="423">
        <v>0</v>
      </c>
    </row>
    <row r="1570" spans="1:47" x14ac:dyDescent="0.2">
      <c r="A1570" s="231">
        <v>2014</v>
      </c>
      <c r="B1570" s="232">
        <v>6</v>
      </c>
      <c r="C1570" s="456">
        <v>2.856432901120455</v>
      </c>
      <c r="D1570" s="457">
        <v>3.4310133214666312</v>
      </c>
      <c r="E1570" s="437">
        <v>0.43974374666038357</v>
      </c>
      <c r="F1570" s="456">
        <v>8.3923562413334943E-2</v>
      </c>
      <c r="G1570" s="457">
        <v>7.9225310720811251E-2</v>
      </c>
      <c r="H1570" s="437">
        <v>7.2675346884545119E-2</v>
      </c>
      <c r="I1570" s="456">
        <v>8.9884370288931967E-2</v>
      </c>
      <c r="J1570" s="457">
        <v>0.12466187566970953</v>
      </c>
      <c r="K1570" s="437">
        <v>1.1016455709157906</v>
      </c>
      <c r="L1570" s="462">
        <v>2.211503586153846E-3</v>
      </c>
      <c r="M1570" s="463">
        <v>2.7174751534285121E-3</v>
      </c>
      <c r="N1570" s="437">
        <v>6.5662638549068269E-3</v>
      </c>
      <c r="O1570" s="456">
        <v>3.6434792456420421E-3</v>
      </c>
      <c r="P1570" s="457">
        <v>5.7262988009490956E-3</v>
      </c>
      <c r="Q1570" s="437">
        <v>1.8994475785680136E-2</v>
      </c>
      <c r="R1570" s="462">
        <v>0</v>
      </c>
      <c r="S1570" s="463">
        <v>0</v>
      </c>
      <c r="T1570" s="437">
        <v>753.59754972470239</v>
      </c>
      <c r="U1570" s="456">
        <v>7.2843548330396761E-3</v>
      </c>
      <c r="V1570" s="457">
        <v>9.5657141251427914E-3</v>
      </c>
      <c r="W1570" s="437">
        <v>7.8325410638208831E-2</v>
      </c>
      <c r="X1570" s="456">
        <v>4.7189617113613707E-3</v>
      </c>
      <c r="Y1570" s="457">
        <v>6.0727393307051401E-3</v>
      </c>
      <c r="Z1570" s="437">
        <v>3.0610264103213096E-3</v>
      </c>
      <c r="AA1570" s="456">
        <v>1.6015755930598424E-3</v>
      </c>
      <c r="AB1570" s="457">
        <v>1.601511949744588E-3</v>
      </c>
      <c r="AC1570" s="437">
        <v>5.0039687082655132E-3</v>
      </c>
      <c r="AD1570" s="456">
        <v>1.0767439904491906E-4</v>
      </c>
      <c r="AE1570" s="457">
        <v>9.932473480331238E-5</v>
      </c>
      <c r="AF1570" s="437">
        <v>7.2207331904543368E-4</v>
      </c>
      <c r="AG1570" s="456">
        <v>3.568330600411211E-3</v>
      </c>
      <c r="AH1570" s="457">
        <v>3.3579930722572324E-3</v>
      </c>
      <c r="AI1570" s="437">
        <v>9.3147411125904305E-4</v>
      </c>
      <c r="AJ1570" s="456">
        <v>6.4101293288971583E-4</v>
      </c>
      <c r="AK1570" s="457">
        <v>5.6053284955358924E-4</v>
      </c>
      <c r="AL1570" s="437">
        <v>5.7765816121661848E-5</v>
      </c>
      <c r="AM1570" s="456">
        <v>9.656291292287956E-4</v>
      </c>
      <c r="AN1570" s="457">
        <v>9.41968610064995E-4</v>
      </c>
      <c r="AO1570" s="437">
        <v>1.5697853518163742E-2</v>
      </c>
      <c r="AP1570" s="456">
        <v>0</v>
      </c>
      <c r="AQ1570" s="457">
        <v>0</v>
      </c>
      <c r="AR1570" s="440">
        <v>6.42106536055502E-3</v>
      </c>
      <c r="AS1570" s="462">
        <v>0</v>
      </c>
      <c r="AT1570" s="463">
        <v>0</v>
      </c>
      <c r="AU1570" s="423">
        <v>0</v>
      </c>
    </row>
    <row r="1571" spans="1:47" x14ac:dyDescent="0.2">
      <c r="A1571" s="231">
        <v>2014</v>
      </c>
      <c r="B1571" s="232">
        <v>7</v>
      </c>
      <c r="C1571" s="456">
        <v>3.4188193839662389</v>
      </c>
      <c r="D1571" s="457">
        <v>4.0802848664122262</v>
      </c>
      <c r="E1571" s="437">
        <v>0.44328854089565839</v>
      </c>
      <c r="F1571" s="456">
        <v>0.1039303909151809</v>
      </c>
      <c r="G1571" s="457">
        <v>9.9649047083660944E-2</v>
      </c>
      <c r="H1571" s="437">
        <v>7.4027324409276313E-2</v>
      </c>
      <c r="I1571" s="456">
        <v>0.11074593765906959</v>
      </c>
      <c r="J1571" s="457">
        <v>0.15487964407836094</v>
      </c>
      <c r="K1571" s="437">
        <v>1.1087988729828397</v>
      </c>
      <c r="L1571" s="462">
        <v>2.2158307209066658E-3</v>
      </c>
      <c r="M1571" s="463">
        <v>2.7238685033282605E-3</v>
      </c>
      <c r="N1571" s="437">
        <v>6.5719146302830088E-3</v>
      </c>
      <c r="O1571" s="456">
        <v>4.3109391104550606E-3</v>
      </c>
      <c r="P1571" s="457">
        <v>6.4714923728641143E-3</v>
      </c>
      <c r="Q1571" s="437">
        <v>1.9007776784494852E-2</v>
      </c>
      <c r="R1571" s="462">
        <v>0</v>
      </c>
      <c r="S1571" s="463">
        <v>0</v>
      </c>
      <c r="T1571" s="437">
        <v>754.24611485620574</v>
      </c>
      <c r="U1571" s="456">
        <v>8.452961471760936E-3</v>
      </c>
      <c r="V1571" s="457">
        <v>1.1044731193139434E-2</v>
      </c>
      <c r="W1571" s="437">
        <v>7.9782545318226081E-2</v>
      </c>
      <c r="X1571" s="456">
        <v>4.8367920477568205E-3</v>
      </c>
      <c r="Y1571" s="457">
        <v>6.2488327196833972E-3</v>
      </c>
      <c r="Z1571" s="437">
        <v>3.0887589261775657E-3</v>
      </c>
      <c r="AA1571" s="456">
        <v>1.9879578684873483E-3</v>
      </c>
      <c r="AB1571" s="457">
        <v>2.0378731729503328E-3</v>
      </c>
      <c r="AC1571" s="437">
        <v>5.097057041976407E-3</v>
      </c>
      <c r="AD1571" s="456">
        <v>1.335453346556439E-4</v>
      </c>
      <c r="AE1571" s="457">
        <v>1.2481950149364961E-4</v>
      </c>
      <c r="AF1571" s="437">
        <v>7.3550603780793747E-4</v>
      </c>
      <c r="AG1571" s="456">
        <v>4.4203968443348729E-3</v>
      </c>
      <c r="AH1571" s="457">
        <v>4.2216274379774273E-3</v>
      </c>
      <c r="AI1571" s="437">
        <v>9.488030641180105E-4</v>
      </c>
      <c r="AJ1571" s="456">
        <v>7.8439075205305865E-4</v>
      </c>
      <c r="AK1571" s="457">
        <v>6.891626903079073E-4</v>
      </c>
      <c r="AL1571" s="437">
        <v>5.8840467508031392E-5</v>
      </c>
      <c r="AM1571" s="456">
        <v>1.2069210795392531E-3</v>
      </c>
      <c r="AN1571" s="457">
        <v>1.2019561117082925E-3</v>
      </c>
      <c r="AO1571" s="437">
        <v>1.5989899188175605E-2</v>
      </c>
      <c r="AP1571" s="456">
        <v>0</v>
      </c>
      <c r="AQ1571" s="457">
        <v>0</v>
      </c>
      <c r="AR1571" s="440">
        <v>7.1898052684395003E-3</v>
      </c>
      <c r="AS1571" s="462">
        <v>0</v>
      </c>
      <c r="AT1571" s="463">
        <v>0</v>
      </c>
      <c r="AU1571" s="423">
        <v>0</v>
      </c>
    </row>
    <row r="1572" spans="1:47" x14ac:dyDescent="0.2">
      <c r="A1572" s="231">
        <v>2014</v>
      </c>
      <c r="B1572" s="232">
        <v>8</v>
      </c>
      <c r="C1572" s="456">
        <v>3.4554108818064289</v>
      </c>
      <c r="D1572" s="457">
        <v>4.1171185610362944</v>
      </c>
      <c r="E1572" s="437">
        <v>0.44713624117070666</v>
      </c>
      <c r="F1572" s="456">
        <v>0.10716846072767205</v>
      </c>
      <c r="G1572" s="457">
        <v>0.10293233234535483</v>
      </c>
      <c r="H1572" s="437">
        <v>7.549494653230443E-2</v>
      </c>
      <c r="I1572" s="456">
        <v>0.1127023252178488</v>
      </c>
      <c r="J1572" s="457">
        <v>0.15704473277617109</v>
      </c>
      <c r="K1572" s="437">
        <v>1.1165718959220436</v>
      </c>
      <c r="L1572" s="462">
        <v>2.2205382215264627E-3</v>
      </c>
      <c r="M1572" s="463">
        <v>2.731341030241986E-3</v>
      </c>
      <c r="N1572" s="437">
        <v>6.5780371065767094E-3</v>
      </c>
      <c r="O1572" s="456">
        <v>4.3563464793489682E-3</v>
      </c>
      <c r="P1572" s="457">
        <v>6.5497440389792787E-3</v>
      </c>
      <c r="Q1572" s="437">
        <v>1.9022226814039759E-2</v>
      </c>
      <c r="R1572" s="462">
        <v>0</v>
      </c>
      <c r="S1572" s="463">
        <v>0</v>
      </c>
      <c r="T1572" s="437">
        <v>754.94809126959478</v>
      </c>
      <c r="U1572" s="456">
        <v>8.6600383977543157E-3</v>
      </c>
      <c r="V1572" s="457">
        <v>1.1357157349822247E-2</v>
      </c>
      <c r="W1572" s="437">
        <v>8.1364215113145205E-2</v>
      </c>
      <c r="X1572" s="456">
        <v>4.9624172072989985E-3</v>
      </c>
      <c r="Y1572" s="457">
        <v>6.4399217838989019E-3</v>
      </c>
      <c r="Z1572" s="437">
        <v>3.1188376291706832E-3</v>
      </c>
      <c r="AA1572" s="456">
        <v>2.0804280269907751E-3</v>
      </c>
      <c r="AB1572" s="457">
        <v>2.1830499460406029E-3</v>
      </c>
      <c r="AC1572" s="437">
        <v>5.1981052133157277E-3</v>
      </c>
      <c r="AD1572" s="456">
        <v>1.3789287068771277E-4</v>
      </c>
      <c r="AE1572" s="457">
        <v>1.2926899349073628E-4</v>
      </c>
      <c r="AF1572" s="437">
        <v>7.5008716659085578E-4</v>
      </c>
      <c r="AG1572" s="456">
        <v>4.5515652194207121E-3</v>
      </c>
      <c r="AH1572" s="457">
        <v>4.3453149195544208E-3</v>
      </c>
      <c r="AI1572" s="437">
        <v>9.6761286759416401E-4</v>
      </c>
      <c r="AJ1572" s="456">
        <v>8.0928527480716333E-4</v>
      </c>
      <c r="AK1572" s="457">
        <v>7.1182611959846116E-4</v>
      </c>
      <c r="AL1572" s="437">
        <v>6.0006979707403495E-5</v>
      </c>
      <c r="AM1572" s="456">
        <v>1.2437045266487257E-3</v>
      </c>
      <c r="AN1572" s="457">
        <v>1.2414850745511485E-3</v>
      </c>
      <c r="AO1572" s="437">
        <v>1.6306877160759761E-2</v>
      </c>
      <c r="AP1572" s="456">
        <v>0</v>
      </c>
      <c r="AQ1572" s="457">
        <v>0</v>
      </c>
      <c r="AR1572" s="440">
        <v>7.2286864862633297E-3</v>
      </c>
      <c r="AS1572" s="462">
        <v>0</v>
      </c>
      <c r="AT1572" s="463">
        <v>0</v>
      </c>
      <c r="AU1572" s="423">
        <v>0</v>
      </c>
    </row>
    <row r="1573" spans="1:47" x14ac:dyDescent="0.2">
      <c r="A1573" s="231">
        <v>2014</v>
      </c>
      <c r="B1573" s="232">
        <v>9</v>
      </c>
      <c r="C1573" s="456">
        <v>3.759283557172818</v>
      </c>
      <c r="D1573" s="457">
        <v>4.4411814107565082</v>
      </c>
      <c r="E1573" s="437">
        <v>0.45066159730348837</v>
      </c>
      <c r="F1573" s="456">
        <v>0.12986365304881695</v>
      </c>
      <c r="G1573" s="457">
        <v>0.12648886052704938</v>
      </c>
      <c r="H1573" s="437">
        <v>7.7071614370296429E-2</v>
      </c>
      <c r="I1573" s="456">
        <v>0.13992756350073035</v>
      </c>
      <c r="J1573" s="457">
        <v>0.19613882756106243</v>
      </c>
      <c r="K1573" s="437">
        <v>1.124042213338184</v>
      </c>
      <c r="L1573" s="462">
        <v>2.2248980775178679E-3</v>
      </c>
      <c r="M1573" s="463">
        <v>2.7391237004341252E-3</v>
      </c>
      <c r="N1573" s="437">
        <v>6.5822012350643397E-3</v>
      </c>
      <c r="O1573" s="456">
        <v>5.1604844320254908E-3</v>
      </c>
      <c r="P1573" s="457">
        <v>7.415393166993506E-3</v>
      </c>
      <c r="Q1573" s="437">
        <v>1.903788798195389E-2</v>
      </c>
      <c r="R1573" s="462">
        <v>0</v>
      </c>
      <c r="S1573" s="463">
        <v>0</v>
      </c>
      <c r="T1573" s="437">
        <v>755.42589283630093</v>
      </c>
      <c r="U1573" s="456">
        <v>9.5219891360962573E-3</v>
      </c>
      <c r="V1573" s="457">
        <v>1.2622275831415793E-2</v>
      </c>
      <c r="W1573" s="437">
        <v>8.3063501981291255E-2</v>
      </c>
      <c r="X1573" s="456">
        <v>5.0969736128008069E-3</v>
      </c>
      <c r="Y1573" s="457">
        <v>6.6473346764090134E-3</v>
      </c>
      <c r="Z1573" s="437">
        <v>3.1514929162836727E-3</v>
      </c>
      <c r="AA1573" s="456">
        <v>2.5402665963546217E-3</v>
      </c>
      <c r="AB1573" s="457">
        <v>2.762590599430177E-3</v>
      </c>
      <c r="AC1573" s="437">
        <v>5.3066642326829163E-3</v>
      </c>
      <c r="AD1573" s="456">
        <v>1.6690553060088448E-4</v>
      </c>
      <c r="AE1573" s="457">
        <v>1.583840876294352E-4</v>
      </c>
      <c r="AF1573" s="437">
        <v>7.6575221126374085E-4</v>
      </c>
      <c r="AG1573" s="456">
        <v>5.514560221135334E-3</v>
      </c>
      <c r="AH1573" s="457">
        <v>5.3272668460079978E-3</v>
      </c>
      <c r="AI1573" s="437">
        <v>9.8782059565142113E-4</v>
      </c>
      <c r="AJ1573" s="456">
        <v>9.6792190529511291E-4</v>
      </c>
      <c r="AK1573" s="457">
        <v>8.5250325972556767E-4</v>
      </c>
      <c r="AL1573" s="437">
        <v>6.126018220744517E-5</v>
      </c>
      <c r="AM1573" s="456">
        <v>1.5157775932265753E-3</v>
      </c>
      <c r="AN1573" s="457">
        <v>1.5442795607462337E-3</v>
      </c>
      <c r="AO1573" s="437">
        <v>1.6647443424742427E-2</v>
      </c>
      <c r="AP1573" s="456">
        <v>0</v>
      </c>
      <c r="AQ1573" s="457">
        <v>0</v>
      </c>
      <c r="AR1573" s="440">
        <v>8.1052564956339401E-3</v>
      </c>
      <c r="AS1573" s="462">
        <v>0</v>
      </c>
      <c r="AT1573" s="463">
        <v>0</v>
      </c>
      <c r="AU1573" s="423">
        <v>0</v>
      </c>
    </row>
    <row r="1574" spans="1:47" x14ac:dyDescent="0.2">
      <c r="A1574" s="231">
        <v>2014</v>
      </c>
      <c r="B1574" s="232">
        <v>10</v>
      </c>
      <c r="C1574" s="456">
        <v>3.8045151300449005</v>
      </c>
      <c r="D1574" s="457">
        <v>4.4882663474326394</v>
      </c>
      <c r="E1574" s="437">
        <v>0.45516060961341681</v>
      </c>
      <c r="F1574" s="456">
        <v>0.13411930409600178</v>
      </c>
      <c r="G1574" s="457">
        <v>0.13089016353990221</v>
      </c>
      <c r="H1574" s="437">
        <v>7.8787662564882163E-2</v>
      </c>
      <c r="I1574" s="456">
        <v>0.1425643564850779</v>
      </c>
      <c r="J1574" s="457">
        <v>0.19915225938028439</v>
      </c>
      <c r="K1574" s="437">
        <v>1.1331308671268334</v>
      </c>
      <c r="L1574" s="462">
        <v>2.2296447223594802E-3</v>
      </c>
      <c r="M1574" s="463">
        <v>2.7460603747387446E-3</v>
      </c>
      <c r="N1574" s="437">
        <v>6.5893609902977577E-3</v>
      </c>
      <c r="O1574" s="456">
        <v>5.220239452854168E-3</v>
      </c>
      <c r="P1574" s="457">
        <v>7.5154799047342704E-3</v>
      </c>
      <c r="Q1574" s="437">
        <v>1.9054806609928147E-2</v>
      </c>
      <c r="R1574" s="462">
        <v>0</v>
      </c>
      <c r="S1574" s="463">
        <v>0</v>
      </c>
      <c r="T1574" s="437">
        <v>756.24818779971008</v>
      </c>
      <c r="U1574" s="456">
        <v>9.7610973662806202E-3</v>
      </c>
      <c r="V1574" s="457">
        <v>1.2973958560757011E-2</v>
      </c>
      <c r="W1574" s="437">
        <v>8.4912883320713964E-2</v>
      </c>
      <c r="X1574" s="456">
        <v>5.2404168734718612E-3</v>
      </c>
      <c r="Y1574" s="457">
        <v>6.8707668128427232E-3</v>
      </c>
      <c r="Z1574" s="437">
        <v>3.1866742382889303E-3</v>
      </c>
      <c r="AA1574" s="456">
        <v>2.6452774711552109E-3</v>
      </c>
      <c r="AB1574" s="457">
        <v>2.918179441870923E-3</v>
      </c>
      <c r="AC1574" s="437">
        <v>5.424820492390227E-3</v>
      </c>
      <c r="AD1574" s="456">
        <v>1.7257978246387417E-4</v>
      </c>
      <c r="AE1574" s="457">
        <v>1.6428316094689469E-4</v>
      </c>
      <c r="AF1574" s="437">
        <v>7.828023043557371E-4</v>
      </c>
      <c r="AG1574" s="456">
        <v>5.6905987528998126E-3</v>
      </c>
      <c r="AH1574" s="457">
        <v>5.5009088123754591E-3</v>
      </c>
      <c r="AI1574" s="437">
        <v>1.0098149881925737E-3</v>
      </c>
      <c r="AJ1574" s="456">
        <v>1.0018654618110883E-3</v>
      </c>
      <c r="AK1574" s="457">
        <v>8.8521527917774035E-4</v>
      </c>
      <c r="AL1574" s="437">
        <v>6.2624217525664286E-5</v>
      </c>
      <c r="AM1574" s="456">
        <v>1.562917396173772E-3</v>
      </c>
      <c r="AN1574" s="457">
        <v>1.5947732948978727E-3</v>
      </c>
      <c r="AO1574" s="437">
        <v>1.7018107202041013E-2</v>
      </c>
      <c r="AP1574" s="456">
        <v>0</v>
      </c>
      <c r="AQ1574" s="457">
        <v>0</v>
      </c>
      <c r="AR1574" s="440">
        <v>8.1577955399432193E-3</v>
      </c>
      <c r="AS1574" s="462">
        <v>0</v>
      </c>
      <c r="AT1574" s="463">
        <v>0</v>
      </c>
      <c r="AU1574" s="423">
        <v>0</v>
      </c>
    </row>
    <row r="1575" spans="1:47" x14ac:dyDescent="0.2">
      <c r="A1575" s="231">
        <v>2014</v>
      </c>
      <c r="B1575" s="232">
        <v>11</v>
      </c>
      <c r="C1575" s="456">
        <v>4.7027305761197713</v>
      </c>
      <c r="D1575" s="457">
        <v>5.5595067862281295</v>
      </c>
      <c r="E1575" s="437">
        <v>0.4600189359144648</v>
      </c>
      <c r="F1575" s="456">
        <v>0.16917137476984831</v>
      </c>
      <c r="G1575" s="457">
        <v>0.16396353976667954</v>
      </c>
      <c r="H1575" s="437">
        <v>8.0641011800608148E-2</v>
      </c>
      <c r="I1575" s="456">
        <v>0.16595227352858502</v>
      </c>
      <c r="J1575" s="457">
        <v>0.23231783866213768</v>
      </c>
      <c r="K1575" s="437">
        <v>1.1429565696784747</v>
      </c>
      <c r="L1575" s="462">
        <v>2.2345718902199263E-3</v>
      </c>
      <c r="M1575" s="463">
        <v>2.7535066119658805E-3</v>
      </c>
      <c r="N1575" s="437">
        <v>6.5970783340834503E-3</v>
      </c>
      <c r="O1575" s="456">
        <v>6.9699315513161927E-3</v>
      </c>
      <c r="P1575" s="457">
        <v>9.2606521516008875E-3</v>
      </c>
      <c r="Q1575" s="437">
        <v>1.9073028556538259E-2</v>
      </c>
      <c r="R1575" s="462">
        <v>0</v>
      </c>
      <c r="S1575" s="463">
        <v>0</v>
      </c>
      <c r="T1575" s="437">
        <v>757.135169105459</v>
      </c>
      <c r="U1575" s="456">
        <v>9.560088194902722E-3</v>
      </c>
      <c r="V1575" s="457">
        <v>1.2665537936539293E-2</v>
      </c>
      <c r="W1575" s="437">
        <v>8.6910312650251939E-2</v>
      </c>
      <c r="X1575" s="456">
        <v>5.3929899578072137E-3</v>
      </c>
      <c r="Y1575" s="457">
        <v>7.1120256077177122E-3</v>
      </c>
      <c r="Z1575" s="437">
        <v>3.2246583312293487E-3</v>
      </c>
      <c r="AA1575" s="456">
        <v>3.3214500940084188E-3</v>
      </c>
      <c r="AB1575" s="457">
        <v>3.6694950255364948E-3</v>
      </c>
      <c r="AC1575" s="437">
        <v>5.5524401786008325E-3</v>
      </c>
      <c r="AD1575" s="456">
        <v>2.1713753647342992E-4</v>
      </c>
      <c r="AE1575" s="457">
        <v>2.0479574807728701E-4</v>
      </c>
      <c r="AF1575" s="437">
        <v>8.0121731033952828E-4</v>
      </c>
      <c r="AG1575" s="456">
        <v>7.1857043993305732E-3</v>
      </c>
      <c r="AH1575" s="457">
        <v>6.8920343910900831E-3</v>
      </c>
      <c r="AI1575" s="437">
        <v>1.0335701354051178E-3</v>
      </c>
      <c r="AJ1575" s="456">
        <v>1.2462930111358495E-3</v>
      </c>
      <c r="AK1575" s="457">
        <v>1.082742917002616E-3</v>
      </c>
      <c r="AL1575" s="437">
        <v>6.4097462830828682E-5</v>
      </c>
      <c r="AM1575" s="456">
        <v>1.9830237086375046E-3</v>
      </c>
      <c r="AN1575" s="457">
        <v>2.0184762878400222E-3</v>
      </c>
      <c r="AO1575" s="437">
        <v>1.7418461090925055E-2</v>
      </c>
      <c r="AP1575" s="456">
        <v>0</v>
      </c>
      <c r="AQ1575" s="457">
        <v>0</v>
      </c>
      <c r="AR1575" s="440">
        <v>9.9408382728681192E-3</v>
      </c>
      <c r="AS1575" s="462">
        <v>0</v>
      </c>
      <c r="AT1575" s="463">
        <v>0</v>
      </c>
      <c r="AU1575" s="423">
        <v>0</v>
      </c>
    </row>
    <row r="1576" spans="1:47" x14ac:dyDescent="0.2">
      <c r="A1576" s="231">
        <v>2014</v>
      </c>
      <c r="B1576" s="232">
        <v>12</v>
      </c>
      <c r="C1576" s="456">
        <v>4.7604119609211901</v>
      </c>
      <c r="D1576" s="457">
        <v>5.6204440534661311</v>
      </c>
      <c r="E1576" s="437">
        <v>0.46527544383688685</v>
      </c>
      <c r="F1576" s="456">
        <v>0.17500954586155024</v>
      </c>
      <c r="G1576" s="457">
        <v>0.17002045807856156</v>
      </c>
      <c r="H1576" s="437">
        <v>8.2645371149902086E-2</v>
      </c>
      <c r="I1576" s="456">
        <v>0.16936176563209199</v>
      </c>
      <c r="J1576" s="457">
        <v>0.23631380927375509</v>
      </c>
      <c r="K1576" s="437">
        <v>1.1535633180942544</v>
      </c>
      <c r="L1576" s="462">
        <v>2.2402736546543248E-3</v>
      </c>
      <c r="M1576" s="463">
        <v>2.7619894878518595E-3</v>
      </c>
      <c r="N1576" s="437">
        <v>6.605450776944073E-3</v>
      </c>
      <c r="O1576" s="456">
        <v>7.0607676387215868E-3</v>
      </c>
      <c r="P1576" s="457">
        <v>9.4037504966984244E-3</v>
      </c>
      <c r="Q1576" s="437">
        <v>1.9092787201155023E-2</v>
      </c>
      <c r="R1576" s="462">
        <v>0</v>
      </c>
      <c r="S1576" s="463">
        <v>0</v>
      </c>
      <c r="T1576" s="437">
        <v>758.09554871577825</v>
      </c>
      <c r="U1576" s="456">
        <v>9.8205506303776814E-3</v>
      </c>
      <c r="V1576" s="457">
        <v>1.3056140275278409E-2</v>
      </c>
      <c r="W1576" s="437">
        <v>8.9070622476448938E-2</v>
      </c>
      <c r="X1576" s="456">
        <v>5.5569776340078543E-3</v>
      </c>
      <c r="Y1576" s="457">
        <v>7.3730431469003184E-3</v>
      </c>
      <c r="Z1576" s="437">
        <v>3.2657506621063541E-3</v>
      </c>
      <c r="AA1576" s="456">
        <v>3.478403835434604E-3</v>
      </c>
      <c r="AB1576" s="457">
        <v>3.9055013280413298E-3</v>
      </c>
      <c r="AC1576" s="437">
        <v>5.6904384043470271E-3</v>
      </c>
      <c r="AD1576" s="456">
        <v>2.2499445529010429E-4</v>
      </c>
      <c r="AE1576" s="457">
        <v>2.1299238669614129E-4</v>
      </c>
      <c r="AF1576" s="437">
        <v>8.2113156817283561E-4</v>
      </c>
      <c r="AG1576" s="456">
        <v>7.4242651514417942E-3</v>
      </c>
      <c r="AH1576" s="457">
        <v>7.1264202431433046E-3</v>
      </c>
      <c r="AI1576" s="437">
        <v>1.0592602943455651E-3</v>
      </c>
      <c r="AJ1576" s="456">
        <v>1.2919732565825695E-3</v>
      </c>
      <c r="AK1576" s="457">
        <v>1.1264550205815744E-3</v>
      </c>
      <c r="AL1576" s="437">
        <v>6.5690534079415407E-5</v>
      </c>
      <c r="AM1576" s="456">
        <v>2.0483471240784765E-3</v>
      </c>
      <c r="AN1576" s="457">
        <v>2.0892132623034324E-3</v>
      </c>
      <c r="AO1576" s="437">
        <v>1.7851403811740833E-2</v>
      </c>
      <c r="AP1576" s="456">
        <v>0</v>
      </c>
      <c r="AQ1576" s="457">
        <v>0</v>
      </c>
      <c r="AR1576" s="440">
        <v>1.00168976060534E-2</v>
      </c>
      <c r="AS1576" s="462">
        <v>0</v>
      </c>
      <c r="AT1576" s="463">
        <v>0</v>
      </c>
      <c r="AU1576" s="423">
        <v>0</v>
      </c>
    </row>
    <row r="1577" spans="1:47" x14ac:dyDescent="0.2">
      <c r="A1577" s="231">
        <v>2014</v>
      </c>
      <c r="B1577" s="232">
        <v>13</v>
      </c>
      <c r="C1577" s="456">
        <v>4.8210148275323208</v>
      </c>
      <c r="D1577" s="457">
        <v>5.6847997946957181</v>
      </c>
      <c r="E1577" s="437">
        <v>0.47092914276624076</v>
      </c>
      <c r="F1577" s="456">
        <v>0.1812585227131539</v>
      </c>
      <c r="G1577" s="457">
        <v>0.17653868599842679</v>
      </c>
      <c r="H1577" s="437">
        <v>8.4801524643268081E-2</v>
      </c>
      <c r="I1577" s="456">
        <v>0.17302857878389175</v>
      </c>
      <c r="J1577" s="457">
        <v>0.24065404367700857</v>
      </c>
      <c r="K1577" s="437">
        <v>1.1649842536896597</v>
      </c>
      <c r="L1577" s="462">
        <v>2.2465785572665133E-3</v>
      </c>
      <c r="M1577" s="463">
        <v>2.7711104046047718E-3</v>
      </c>
      <c r="N1577" s="437">
        <v>6.6144578167143791E-3</v>
      </c>
      <c r="O1577" s="456">
        <v>7.1584901780371466E-3</v>
      </c>
      <c r="P1577" s="457">
        <v>9.558270117355213E-3</v>
      </c>
      <c r="Q1577" s="437">
        <v>1.9113989987047039E-2</v>
      </c>
      <c r="R1577" s="462">
        <v>0</v>
      </c>
      <c r="S1577" s="463">
        <v>0</v>
      </c>
      <c r="T1577" s="437">
        <v>759.12920532763405</v>
      </c>
      <c r="U1577" s="456">
        <v>1.009781228851195E-2</v>
      </c>
      <c r="V1577" s="457">
        <v>1.3471725381276384E-2</v>
      </c>
      <c r="W1577" s="437">
        <v>9.1394345363144988E-2</v>
      </c>
      <c r="X1577" s="456">
        <v>5.7322023733365523E-3</v>
      </c>
      <c r="Y1577" s="457">
        <v>7.6537937266911498E-3</v>
      </c>
      <c r="Z1577" s="437">
        <v>3.3099563924974835E-3</v>
      </c>
      <c r="AA1577" s="456">
        <v>3.6547929025395397E-3</v>
      </c>
      <c r="AB1577" s="457">
        <v>4.1598419573781976E-3</v>
      </c>
      <c r="AC1577" s="437">
        <v>5.8388976711039832E-3</v>
      </c>
      <c r="AD1577" s="456">
        <v>2.3345469449918E-4</v>
      </c>
      <c r="AE1577" s="457">
        <v>2.2184727193840873E-4</v>
      </c>
      <c r="AF1577" s="437">
        <v>8.4255477467554715E-4</v>
      </c>
      <c r="AG1577" s="456">
        <v>7.6772651722341739E-3</v>
      </c>
      <c r="AH1577" s="457">
        <v>7.3780254937569718E-3</v>
      </c>
      <c r="AI1577" s="437">
        <v>1.0868946708678625E-3</v>
      </c>
      <c r="AJ1577" s="456">
        <v>1.3400599425207643E-3</v>
      </c>
      <c r="AK1577" s="457">
        <v>1.1731161876765304E-3</v>
      </c>
      <c r="AL1577" s="437">
        <v>6.7404270703220033E-5</v>
      </c>
      <c r="AM1577" s="456">
        <v>2.1189312718652353E-3</v>
      </c>
      <c r="AN1577" s="457">
        <v>2.1655854980209095E-3</v>
      </c>
      <c r="AO1577" s="437">
        <v>1.8317113044228835E-2</v>
      </c>
      <c r="AP1577" s="456">
        <v>0</v>
      </c>
      <c r="AQ1577" s="457">
        <v>0</v>
      </c>
      <c r="AR1577" s="440">
        <v>1.0099302190240401E-2</v>
      </c>
      <c r="AS1577" s="462">
        <v>0</v>
      </c>
      <c r="AT1577" s="463">
        <v>0</v>
      </c>
      <c r="AU1577" s="423">
        <v>0</v>
      </c>
    </row>
    <row r="1578" spans="1:47" x14ac:dyDescent="0.2">
      <c r="A1578" s="231">
        <v>2014</v>
      </c>
      <c r="B1578" s="232">
        <v>14</v>
      </c>
      <c r="C1578" s="456">
        <v>4.8719429938919934</v>
      </c>
      <c r="D1578" s="457">
        <v>5.736167998622312</v>
      </c>
      <c r="E1578" s="437">
        <v>0.47565110752988499</v>
      </c>
      <c r="F1578" s="456">
        <v>0.18790464192111012</v>
      </c>
      <c r="G1578" s="457">
        <v>0.18346741471277486</v>
      </c>
      <c r="H1578" s="437">
        <v>8.7067272984180252E-2</v>
      </c>
      <c r="I1578" s="456">
        <v>0.17683880555332979</v>
      </c>
      <c r="J1578" s="457">
        <v>0.24511733061204538</v>
      </c>
      <c r="K1578" s="437">
        <v>1.1752248256500379</v>
      </c>
      <c r="L1578" s="462">
        <v>2.2518913361771467E-3</v>
      </c>
      <c r="M1578" s="463">
        <v>2.7789992649380653E-3</v>
      </c>
      <c r="N1578" s="437">
        <v>6.6190788449227477E-3</v>
      </c>
      <c r="O1578" s="456">
        <v>7.2631432396092705E-3</v>
      </c>
      <c r="P1578" s="457">
        <v>9.7235903933825339E-3</v>
      </c>
      <c r="Q1578" s="437">
        <v>1.9136619686445536E-2</v>
      </c>
      <c r="R1578" s="462">
        <v>0</v>
      </c>
      <c r="S1578" s="463">
        <v>0</v>
      </c>
      <c r="T1578" s="437">
        <v>759.65987689260521</v>
      </c>
      <c r="U1578" s="456">
        <v>1.038927709010274E-2</v>
      </c>
      <c r="V1578" s="457">
        <v>1.3907536336137991E-2</v>
      </c>
      <c r="W1578" s="437">
        <v>9.3836318650580799E-2</v>
      </c>
      <c r="X1578" s="456">
        <v>5.9187682394466609E-3</v>
      </c>
      <c r="Y1578" s="457">
        <v>7.9530465720749986E-3</v>
      </c>
      <c r="Z1578" s="437">
        <v>3.3570765330545251E-3</v>
      </c>
      <c r="AA1578" s="456">
        <v>3.8525647668844472E-3</v>
      </c>
      <c r="AB1578" s="457">
        <v>4.4359215780273081E-3</v>
      </c>
      <c r="AC1578" s="437">
        <v>5.9949131657022914E-3</v>
      </c>
      <c r="AD1578" s="456">
        <v>2.4251420090339645E-4</v>
      </c>
      <c r="AE1578" s="457">
        <v>2.3131602340310155E-4</v>
      </c>
      <c r="AF1578" s="437">
        <v>8.6506652429644963E-4</v>
      </c>
      <c r="AG1578" s="456">
        <v>7.9435696599562781E-3</v>
      </c>
      <c r="AH1578" s="457">
        <v>7.6437720115736909E-3</v>
      </c>
      <c r="AI1578" s="437">
        <v>1.1159353532931764E-3</v>
      </c>
      <c r="AJ1578" s="456">
        <v>1.3904301785566528E-3</v>
      </c>
      <c r="AK1578" s="457">
        <v>1.2222960116885441E-3</v>
      </c>
      <c r="AL1578" s="437">
        <v>6.9205249465081797E-5</v>
      </c>
      <c r="AM1578" s="456">
        <v>2.194591584482469E-3</v>
      </c>
      <c r="AN1578" s="457">
        <v>2.247059551534755E-3</v>
      </c>
      <c r="AO1578" s="437">
        <v>1.8806534524365658E-2</v>
      </c>
      <c r="AP1578" s="456">
        <v>0</v>
      </c>
      <c r="AQ1578" s="457">
        <v>0</v>
      </c>
      <c r="AR1578" s="440">
        <v>1.0187851254249199E-2</v>
      </c>
      <c r="AS1578" s="462">
        <v>0</v>
      </c>
      <c r="AT1578" s="463">
        <v>0</v>
      </c>
      <c r="AU1578" s="423">
        <v>0</v>
      </c>
    </row>
    <row r="1579" spans="1:47" x14ac:dyDescent="0.2">
      <c r="A1579" s="231">
        <v>2014</v>
      </c>
      <c r="B1579" s="232">
        <v>15</v>
      </c>
      <c r="C1579" s="456">
        <v>4.9403951375576174</v>
      </c>
      <c r="D1579" s="457">
        <v>5.8092460824265473</v>
      </c>
      <c r="E1579" s="437">
        <v>0.48205495558862665</v>
      </c>
      <c r="F1579" s="456">
        <v>0.19496069656969725</v>
      </c>
      <c r="G1579" s="457">
        <v>0.19084264253695346</v>
      </c>
      <c r="H1579" s="437">
        <v>8.9509752946463891E-2</v>
      </c>
      <c r="I1579" s="456">
        <v>0.18098280081807386</v>
      </c>
      <c r="J1579" s="457">
        <v>0.25005053042494407</v>
      </c>
      <c r="K1579" s="437">
        <v>1.1881597080894915</v>
      </c>
      <c r="L1579" s="462">
        <v>2.2588943819776839E-3</v>
      </c>
      <c r="M1579" s="463">
        <v>2.7887431449099536E-3</v>
      </c>
      <c r="N1579" s="437">
        <v>6.6292703003912636E-3</v>
      </c>
      <c r="O1579" s="456">
        <v>7.373291974376652E-3</v>
      </c>
      <c r="P1579" s="457">
        <v>9.8979092908360235E-3</v>
      </c>
      <c r="Q1579" s="437">
        <v>1.9160606104913804E-2</v>
      </c>
      <c r="R1579" s="462">
        <v>0</v>
      </c>
      <c r="S1579" s="463">
        <v>0</v>
      </c>
      <c r="T1579" s="437">
        <v>760.82813387904048</v>
      </c>
      <c r="U1579" s="456">
        <v>1.0699888976272595E-2</v>
      </c>
      <c r="V1579" s="457">
        <v>1.4369678988243581E-2</v>
      </c>
      <c r="W1579" s="437">
        <v>9.6468622370606161E-2</v>
      </c>
      <c r="X1579" s="456">
        <v>6.1166127391074901E-3</v>
      </c>
      <c r="Y1579" s="457">
        <v>8.2710731558052943E-3</v>
      </c>
      <c r="Z1579" s="437">
        <v>3.4071453007506187E-3</v>
      </c>
      <c r="AA1579" s="456">
        <v>4.0516376505009928E-3</v>
      </c>
      <c r="AB1579" s="457">
        <v>4.711289683642734E-3</v>
      </c>
      <c r="AC1579" s="437">
        <v>6.1630840227341766E-3</v>
      </c>
      <c r="AD1579" s="456">
        <v>2.5208347945132018E-4</v>
      </c>
      <c r="AE1579" s="457">
        <v>2.4133372522110378E-4</v>
      </c>
      <c r="AF1579" s="437">
        <v>8.8933378666250149E-4</v>
      </c>
      <c r="AG1579" s="456">
        <v>8.2288868299403642E-3</v>
      </c>
      <c r="AH1579" s="457">
        <v>7.9305922722510188E-3</v>
      </c>
      <c r="AI1579" s="437">
        <v>1.1472393680542845E-3</v>
      </c>
      <c r="AJ1579" s="456">
        <v>1.4445654493272756E-3</v>
      </c>
      <c r="AK1579" s="457">
        <v>1.2755319061233852E-3</v>
      </c>
      <c r="AL1579" s="437">
        <v>7.1146722067886317E-5</v>
      </c>
      <c r="AM1579" s="456">
        <v>2.2743100345641691E-3</v>
      </c>
      <c r="AN1579" s="457">
        <v>2.3327400482603526E-3</v>
      </c>
      <c r="AO1579" s="437">
        <v>1.9334109375883413E-2</v>
      </c>
      <c r="AP1579" s="456">
        <v>0</v>
      </c>
      <c r="AQ1579" s="457">
        <v>0</v>
      </c>
      <c r="AR1579" s="440">
        <v>1.02827411800668E-2</v>
      </c>
      <c r="AS1579" s="462">
        <v>0</v>
      </c>
      <c r="AT1579" s="463">
        <v>0</v>
      </c>
      <c r="AU1579" s="423">
        <v>0</v>
      </c>
    </row>
    <row r="1580" spans="1:47" x14ac:dyDescent="0.2">
      <c r="A1580" s="231">
        <v>2014</v>
      </c>
      <c r="B1580" s="232">
        <v>16</v>
      </c>
      <c r="C1580" s="456">
        <v>5.5491598398139219</v>
      </c>
      <c r="D1580" s="457">
        <v>6.9342236251955036</v>
      </c>
      <c r="E1580" s="437">
        <v>0.48883165572649684</v>
      </c>
      <c r="F1580" s="456">
        <v>0.2177205410188903</v>
      </c>
      <c r="G1580" s="457">
        <v>0.22015006530327866</v>
      </c>
      <c r="H1580" s="437">
        <v>9.2094554409225121E-2</v>
      </c>
      <c r="I1580" s="456">
        <v>0.20728932487547175</v>
      </c>
      <c r="J1580" s="457">
        <v>0.28664443723798178</v>
      </c>
      <c r="K1580" s="437">
        <v>1.2018516878336409</v>
      </c>
      <c r="L1580" s="462">
        <v>2.2660770941270833E-3</v>
      </c>
      <c r="M1580" s="463">
        <v>2.7985145655176178E-3</v>
      </c>
      <c r="N1580" s="437">
        <v>6.6400544896927276E-3</v>
      </c>
      <c r="O1580" s="456">
        <v>1.1125721186594413E-2</v>
      </c>
      <c r="P1580" s="457">
        <v>1.3311743338889697E-2</v>
      </c>
      <c r="Q1580" s="437">
        <v>1.9186111354528808E-2</v>
      </c>
      <c r="R1580" s="462">
        <v>0</v>
      </c>
      <c r="S1580" s="463">
        <v>0</v>
      </c>
      <c r="T1580" s="437">
        <v>762.06730972265495</v>
      </c>
      <c r="U1580" s="456">
        <v>1.108904601431404E-2</v>
      </c>
      <c r="V1580" s="457">
        <v>1.5163581035111699E-2</v>
      </c>
      <c r="W1580" s="437">
        <v>9.9254345124975885E-2</v>
      </c>
      <c r="X1580" s="456">
        <v>6.3267377844919894E-3</v>
      </c>
      <c r="Y1580" s="457">
        <v>8.6075733535993758E-3</v>
      </c>
      <c r="Z1580" s="437">
        <v>3.4601331539077006E-3</v>
      </c>
      <c r="AA1580" s="456">
        <v>4.5437210544514916E-3</v>
      </c>
      <c r="AB1580" s="457">
        <v>5.4607803304905708E-3</v>
      </c>
      <c r="AC1580" s="437">
        <v>6.3410429400236707E-3</v>
      </c>
      <c r="AD1580" s="456">
        <v>2.8118096732824232E-4</v>
      </c>
      <c r="AE1580" s="457">
        <v>2.7778264955333632E-4</v>
      </c>
      <c r="AF1580" s="437">
        <v>9.1501379203290855E-4</v>
      </c>
      <c r="AG1580" s="456">
        <v>9.1863683515265634E-3</v>
      </c>
      <c r="AH1580" s="457">
        <v>9.1440043298025176E-3</v>
      </c>
      <c r="AI1580" s="437">
        <v>1.180369316162346E-3</v>
      </c>
      <c r="AJ1580" s="456">
        <v>1.5991874149129898E-3</v>
      </c>
      <c r="AK1580" s="457">
        <v>1.4508608648245267E-3</v>
      </c>
      <c r="AL1580" s="437">
        <v>7.320122683988316E-5</v>
      </c>
      <c r="AM1580" s="456">
        <v>2.5507982677939541E-3</v>
      </c>
      <c r="AN1580" s="457">
        <v>2.7088763364417237E-3</v>
      </c>
      <c r="AO1580" s="437">
        <v>1.9892419713307061E-2</v>
      </c>
      <c r="AP1580" s="456">
        <v>0</v>
      </c>
      <c r="AQ1580" s="457">
        <v>0</v>
      </c>
      <c r="AR1580" s="440">
        <v>1.36522204952223E-2</v>
      </c>
      <c r="AS1580" s="462">
        <v>0</v>
      </c>
      <c r="AT1580" s="463">
        <v>0</v>
      </c>
      <c r="AU1580" s="423">
        <v>0</v>
      </c>
    </row>
    <row r="1581" spans="1:47" x14ac:dyDescent="0.2">
      <c r="A1581" s="231">
        <v>2014</v>
      </c>
      <c r="B1581" s="232">
        <v>17</v>
      </c>
      <c r="C1581" s="456">
        <v>5.6300772817708049</v>
      </c>
      <c r="D1581" s="457">
        <v>7.0235729779938945</v>
      </c>
      <c r="E1581" s="437">
        <v>0.49591593792300176</v>
      </c>
      <c r="F1581" s="456">
        <v>0.22614463552277561</v>
      </c>
      <c r="G1581" s="457">
        <v>0.22899463659302507</v>
      </c>
      <c r="H1581" s="437">
        <v>9.4796605514883503E-2</v>
      </c>
      <c r="I1581" s="456">
        <v>0.2124335778342254</v>
      </c>
      <c r="J1581" s="457">
        <v>0.29269082766336146</v>
      </c>
      <c r="K1581" s="437">
        <v>1.2161736639881964</v>
      </c>
      <c r="L1581" s="462">
        <v>2.2736021968455472E-3</v>
      </c>
      <c r="M1581" s="463">
        <v>2.8084777569073196E-3</v>
      </c>
      <c r="N1581" s="437">
        <v>6.651318089184702E-3</v>
      </c>
      <c r="O1581" s="456">
        <v>1.130839960068496E-2</v>
      </c>
      <c r="P1581" s="457">
        <v>1.3564391462661045E-2</v>
      </c>
      <c r="Q1581" s="437">
        <v>1.9212694646645517E-2</v>
      </c>
      <c r="R1581" s="462">
        <v>0</v>
      </c>
      <c r="S1581" s="463">
        <v>0</v>
      </c>
      <c r="T1581" s="437">
        <v>763.35827034070087</v>
      </c>
      <c r="U1581" s="456">
        <v>1.1434740388573561E-2</v>
      </c>
      <c r="V1581" s="457">
        <v>1.5667792722519849E-2</v>
      </c>
      <c r="W1581" s="437">
        <v>0.10216636383668591</v>
      </c>
      <c r="X1581" s="456">
        <v>6.5491339502291735E-3</v>
      </c>
      <c r="Y1581" s="457">
        <v>8.9592553661359212E-3</v>
      </c>
      <c r="Z1581" s="437">
        <v>3.5155089845765558E-3</v>
      </c>
      <c r="AA1581" s="456">
        <v>4.7705102310850447E-3</v>
      </c>
      <c r="AB1581" s="457">
        <v>5.7644722894935043E-3</v>
      </c>
      <c r="AC1581" s="437">
        <v>6.5270816009503976E-3</v>
      </c>
      <c r="AD1581" s="456">
        <v>2.9258273871561607E-4</v>
      </c>
      <c r="AE1581" s="457">
        <v>2.8976198697594588E-4</v>
      </c>
      <c r="AF1581" s="437">
        <v>9.4185992094612825E-4</v>
      </c>
      <c r="AG1581" s="456">
        <v>9.5293297557307449E-3</v>
      </c>
      <c r="AH1581" s="457">
        <v>9.493226344511576E-3</v>
      </c>
      <c r="AI1581" s="437">
        <v>1.2149999735848386E-3</v>
      </c>
      <c r="AJ1581" s="456">
        <v>1.6645741375141316E-3</v>
      </c>
      <c r="AK1581" s="457">
        <v>1.516202925971648E-3</v>
      </c>
      <c r="AL1581" s="437">
        <v>7.5348821007854743E-5</v>
      </c>
      <c r="AM1581" s="456">
        <v>2.6451602766600279E-3</v>
      </c>
      <c r="AN1581" s="457">
        <v>2.8098870717674718E-3</v>
      </c>
      <c r="AO1581" s="437">
        <v>2.0476045037165994E-2</v>
      </c>
      <c r="AP1581" s="456">
        <v>0</v>
      </c>
      <c r="AQ1581" s="457">
        <v>0</v>
      </c>
      <c r="AR1581" s="440">
        <v>1.3791964696618499E-2</v>
      </c>
      <c r="AS1581" s="462">
        <v>0</v>
      </c>
      <c r="AT1581" s="463">
        <v>0</v>
      </c>
      <c r="AU1581" s="423">
        <v>0</v>
      </c>
    </row>
    <row r="1582" spans="1:47" x14ac:dyDescent="0.2">
      <c r="A1582" s="231">
        <v>2014</v>
      </c>
      <c r="B1582" s="232">
        <v>18</v>
      </c>
      <c r="C1582" s="456">
        <v>5.7219129913076738</v>
      </c>
      <c r="D1582" s="457">
        <v>7.1249715905117901</v>
      </c>
      <c r="E1582" s="437">
        <v>0.50325951102509303</v>
      </c>
      <c r="F1582" s="456">
        <v>0.23470373616211465</v>
      </c>
      <c r="G1582" s="457">
        <v>0.2378600809436652</v>
      </c>
      <c r="H1582" s="437">
        <v>9.7597761894409912E-2</v>
      </c>
      <c r="I1582" s="456">
        <v>0.21760189735231156</v>
      </c>
      <c r="J1582" s="457">
        <v>0.2985941995366479</v>
      </c>
      <c r="K1582" s="437">
        <v>1.2310106118025217</v>
      </c>
      <c r="L1582" s="462">
        <v>2.2786929698138275E-3</v>
      </c>
      <c r="M1582" s="463">
        <v>2.8152912651016721E-3</v>
      </c>
      <c r="N1582" s="437">
        <v>6.6630050507966113E-3</v>
      </c>
      <c r="O1582" s="456">
        <v>1.148986966196474E-2</v>
      </c>
      <c r="P1582" s="457">
        <v>1.3814371597874273E-2</v>
      </c>
      <c r="Q1582" s="437">
        <v>1.9240287948964142E-2</v>
      </c>
      <c r="R1582" s="462">
        <v>0</v>
      </c>
      <c r="S1582" s="463">
        <v>0</v>
      </c>
      <c r="T1582" s="437">
        <v>764.70010750797564</v>
      </c>
      <c r="U1582" s="456">
        <v>1.1787343710380135E-2</v>
      </c>
      <c r="V1582" s="457">
        <v>1.617203870592358E-2</v>
      </c>
      <c r="W1582" s="437">
        <v>0.10518544698609852</v>
      </c>
      <c r="X1582" s="456">
        <v>6.7831848199383094E-3</v>
      </c>
      <c r="Y1582" s="457">
        <v>9.324059616030481E-3</v>
      </c>
      <c r="Z1582" s="437">
        <v>3.5729297622256093E-3</v>
      </c>
      <c r="AA1582" s="456">
        <v>4.8762683569235649E-3</v>
      </c>
      <c r="AB1582" s="457">
        <v>5.94706367231788E-3</v>
      </c>
      <c r="AC1582" s="437">
        <v>6.7199723688998129E-3</v>
      </c>
      <c r="AD1582" s="456">
        <v>3.0358874624680646E-4</v>
      </c>
      <c r="AE1582" s="457">
        <v>3.0125058430222881E-4</v>
      </c>
      <c r="AF1582" s="437">
        <v>9.6969311751027483E-4</v>
      </c>
      <c r="AG1582" s="456">
        <v>9.9098031293606923E-3</v>
      </c>
      <c r="AH1582" s="457">
        <v>9.8737457774991308E-3</v>
      </c>
      <c r="AI1582" s="437">
        <v>1.2509030816753824E-3</v>
      </c>
      <c r="AJ1582" s="456">
        <v>1.7420249513287053E-3</v>
      </c>
      <c r="AK1582" s="457">
        <v>1.5922853603230183E-3</v>
      </c>
      <c r="AL1582" s="437">
        <v>7.7575383625997602E-5</v>
      </c>
      <c r="AM1582" s="456">
        <v>2.7319673775099132E-3</v>
      </c>
      <c r="AN1582" s="457">
        <v>2.9011299673667628E-3</v>
      </c>
      <c r="AO1582" s="437">
        <v>2.1081119913782493E-2</v>
      </c>
      <c r="AP1582" s="456">
        <v>0</v>
      </c>
      <c r="AQ1582" s="457">
        <v>0</v>
      </c>
      <c r="AR1582" s="440">
        <v>1.39375503627113E-2</v>
      </c>
      <c r="AS1582" s="462">
        <v>0</v>
      </c>
      <c r="AT1582" s="463">
        <v>0</v>
      </c>
      <c r="AU1582" s="423">
        <v>0</v>
      </c>
    </row>
    <row r="1583" spans="1:47" x14ac:dyDescent="0.2">
      <c r="A1583" s="231">
        <v>2014</v>
      </c>
      <c r="B1583" s="232">
        <v>19</v>
      </c>
      <c r="C1583" s="456">
        <v>5.8042318203708154</v>
      </c>
      <c r="D1583" s="457">
        <v>7.2098537277481336</v>
      </c>
      <c r="E1583" s="437">
        <v>0.51007470771136698</v>
      </c>
      <c r="F1583" s="456">
        <v>0.24396011915225965</v>
      </c>
      <c r="G1583" s="457">
        <v>0.24713163277365291</v>
      </c>
      <c r="H1583" s="437">
        <v>0.10042966006972179</v>
      </c>
      <c r="I1583" s="456">
        <v>0.22320459649128957</v>
      </c>
      <c r="J1583" s="457">
        <v>0.30487487475891739</v>
      </c>
      <c r="K1583" s="437">
        <v>1.2451278375400636</v>
      </c>
      <c r="L1583" s="462">
        <v>2.2859766953754281E-3</v>
      </c>
      <c r="M1583" s="463">
        <v>2.8241687877536958E-3</v>
      </c>
      <c r="N1583" s="437">
        <v>6.6723974602563877E-3</v>
      </c>
      <c r="O1583" s="456">
        <v>1.1690744756277507E-2</v>
      </c>
      <c r="P1583" s="457">
        <v>1.40796214195859E-2</v>
      </c>
      <c r="Q1583" s="437">
        <v>1.9268274051144254E-2</v>
      </c>
      <c r="R1583" s="462">
        <v>0</v>
      </c>
      <c r="S1583" s="463">
        <v>0</v>
      </c>
      <c r="T1583" s="437">
        <v>765.7785572983903</v>
      </c>
      <c r="U1583" s="456">
        <v>1.2162981881464361E-2</v>
      </c>
      <c r="V1583" s="457">
        <v>1.6689299365438368E-2</v>
      </c>
      <c r="W1583" s="437">
        <v>0.10823749600134264</v>
      </c>
      <c r="X1583" s="456">
        <v>7.0283285617951437E-3</v>
      </c>
      <c r="Y1583" s="457">
        <v>9.6949268406195926E-3</v>
      </c>
      <c r="Z1583" s="437">
        <v>3.6313137128553912E-3</v>
      </c>
      <c r="AA1583" s="456">
        <v>5.1132490572365517E-3</v>
      </c>
      <c r="AB1583" s="457">
        <v>6.2290787357076518E-3</v>
      </c>
      <c r="AC1583" s="437">
        <v>6.914944886478043E-3</v>
      </c>
      <c r="AD1583" s="456">
        <v>3.1609533415712061E-4</v>
      </c>
      <c r="AE1583" s="457">
        <v>3.1376131255481565E-4</v>
      </c>
      <c r="AF1583" s="437">
        <v>9.9782874531261553E-4</v>
      </c>
      <c r="AG1583" s="456">
        <v>1.028909002503565E-2</v>
      </c>
      <c r="AH1583" s="457">
        <v>1.0246692784723243E-2</v>
      </c>
      <c r="AI1583" s="437">
        <v>1.2871985343611135E-3</v>
      </c>
      <c r="AJ1583" s="456">
        <v>1.8147055821100939E-3</v>
      </c>
      <c r="AK1583" s="457">
        <v>1.6628214424653114E-3</v>
      </c>
      <c r="AL1583" s="437">
        <v>7.982631929550989E-5</v>
      </c>
      <c r="AM1583" s="456">
        <v>2.8348731899193453E-3</v>
      </c>
      <c r="AN1583" s="457">
        <v>3.0048619268914696E-3</v>
      </c>
      <c r="AO1583" s="437">
        <v>2.1692779343759214E-2</v>
      </c>
      <c r="AP1583" s="456">
        <v>0</v>
      </c>
      <c r="AQ1583" s="457">
        <v>0</v>
      </c>
      <c r="AR1583" s="440">
        <v>1.4086013491022901E-2</v>
      </c>
      <c r="AS1583" s="462">
        <v>0</v>
      </c>
      <c r="AT1583" s="463">
        <v>0</v>
      </c>
      <c r="AU1583" s="423">
        <v>0</v>
      </c>
    </row>
    <row r="1584" spans="1:47" x14ac:dyDescent="0.2">
      <c r="A1584" s="231">
        <v>2014</v>
      </c>
      <c r="B1584" s="232">
        <v>20</v>
      </c>
      <c r="C1584" s="456">
        <v>5.8970228418127144</v>
      </c>
      <c r="D1584" s="457">
        <v>7.3037688777814527</v>
      </c>
      <c r="E1584" s="437">
        <v>0.51754402341956451</v>
      </c>
      <c r="F1584" s="456">
        <v>0.25361931158254447</v>
      </c>
      <c r="G1584" s="457">
        <v>0.25641718789605566</v>
      </c>
      <c r="H1584" s="437">
        <v>0.10327807715369518</v>
      </c>
      <c r="I1584" s="456">
        <v>0.22912035129507718</v>
      </c>
      <c r="J1584" s="457">
        <v>0.31129389944991426</v>
      </c>
      <c r="K1584" s="437">
        <v>1.2602170956185061</v>
      </c>
      <c r="L1584" s="462">
        <v>2.2944675905467553E-3</v>
      </c>
      <c r="M1584" s="463">
        <v>2.833972116516465E-3</v>
      </c>
      <c r="N1584" s="437">
        <v>6.6842918819538496E-3</v>
      </c>
      <c r="O1584" s="456">
        <v>1.1900210240786231E-2</v>
      </c>
      <c r="P1584" s="457">
        <v>1.4344933783657627E-2</v>
      </c>
      <c r="Q1584" s="437">
        <v>1.9296353797257797E-2</v>
      </c>
      <c r="R1584" s="462">
        <v>0</v>
      </c>
      <c r="S1584" s="463">
        <v>0</v>
      </c>
      <c r="T1584" s="437">
        <v>767.14405206801621</v>
      </c>
      <c r="U1584" s="456">
        <v>1.2554737241552944E-2</v>
      </c>
      <c r="V1584" s="457">
        <v>1.7204963068374175E-2</v>
      </c>
      <c r="W1584" s="437">
        <v>0.11130742152309991</v>
      </c>
      <c r="X1584" s="456">
        <v>7.2836937807622308E-3</v>
      </c>
      <c r="Y1584" s="457">
        <v>1.0065722251687002E-2</v>
      </c>
      <c r="Z1584" s="437">
        <v>3.6897050589823912E-3</v>
      </c>
      <c r="AA1584" s="456">
        <v>5.3650798910488181E-3</v>
      </c>
      <c r="AB1584" s="457">
        <v>6.5071016542487215E-3</v>
      </c>
      <c r="AC1584" s="437">
        <v>7.1110627233998032E-3</v>
      </c>
      <c r="AD1584" s="456">
        <v>3.2917495709583868E-4</v>
      </c>
      <c r="AE1584" s="457">
        <v>3.263056732505877E-4</v>
      </c>
      <c r="AF1584" s="437">
        <v>1.0261297074273836E-3</v>
      </c>
      <c r="AG1584" s="456">
        <v>1.0683380607877926E-2</v>
      </c>
      <c r="AH1584" s="457">
        <v>1.062031540981123E-2</v>
      </c>
      <c r="AI1584" s="437">
        <v>1.3237069287600424E-3</v>
      </c>
      <c r="AJ1584" s="456">
        <v>1.8899390838257022E-3</v>
      </c>
      <c r="AK1584" s="457">
        <v>1.7332338538199568E-3</v>
      </c>
      <c r="AL1584" s="437">
        <v>8.2090300646491177E-5</v>
      </c>
      <c r="AM1584" s="456">
        <v>2.9427152454852864E-3</v>
      </c>
      <c r="AN1584" s="457">
        <v>3.1088372706022057E-3</v>
      </c>
      <c r="AO1584" s="437">
        <v>2.2308061037427523E-2</v>
      </c>
      <c r="AP1584" s="456">
        <v>0</v>
      </c>
      <c r="AQ1584" s="457">
        <v>0</v>
      </c>
      <c r="AR1584" s="440">
        <v>1.42348125104616E-2</v>
      </c>
      <c r="AS1584" s="462">
        <v>0</v>
      </c>
      <c r="AT1584" s="463">
        <v>0</v>
      </c>
      <c r="AU1584" s="423">
        <v>0</v>
      </c>
    </row>
    <row r="1585" spans="1:47" x14ac:dyDescent="0.2">
      <c r="A1585" s="231">
        <v>2014</v>
      </c>
      <c r="B1585" s="232">
        <v>21</v>
      </c>
      <c r="C1585" s="456">
        <v>6.5079006880242423</v>
      </c>
      <c r="D1585" s="457">
        <v>8.3618182336834224</v>
      </c>
      <c r="E1585" s="437">
        <v>0.52488348280213248</v>
      </c>
      <c r="F1585" s="456">
        <v>0.2873147162848157</v>
      </c>
      <c r="G1585" s="457">
        <v>0.29505750677739873</v>
      </c>
      <c r="H1585" s="437">
        <v>0.10607767328214703</v>
      </c>
      <c r="I1585" s="456">
        <v>0.25290101824182387</v>
      </c>
      <c r="J1585" s="457">
        <v>0.34259080180698381</v>
      </c>
      <c r="K1585" s="437">
        <v>1.2750459365074489</v>
      </c>
      <c r="L1585" s="462">
        <v>2.3032393656830766E-3</v>
      </c>
      <c r="M1585" s="463">
        <v>2.8436222898225597E-3</v>
      </c>
      <c r="N1585" s="437">
        <v>6.695970247166754E-3</v>
      </c>
      <c r="O1585" s="456">
        <v>1.7999399279189462E-2</v>
      </c>
      <c r="P1585" s="457">
        <v>1.9285830117946479E-2</v>
      </c>
      <c r="Q1585" s="437">
        <v>1.932388832183914E-2</v>
      </c>
      <c r="R1585" s="462">
        <v>0</v>
      </c>
      <c r="S1585" s="463">
        <v>0</v>
      </c>
      <c r="T1585" s="437">
        <v>768.48427536664042</v>
      </c>
      <c r="U1585" s="456">
        <v>1.4116011984220526E-2</v>
      </c>
      <c r="V1585" s="457">
        <v>1.9345891776101635E-2</v>
      </c>
      <c r="W1585" s="437">
        <v>0.11432463976621929</v>
      </c>
      <c r="X1585" s="456">
        <v>7.5480730523500971E-3</v>
      </c>
      <c r="Y1585" s="457">
        <v>1.0430216335834408E-2</v>
      </c>
      <c r="Z1585" s="437">
        <v>3.7470985555220293E-3</v>
      </c>
      <c r="AA1585" s="456">
        <v>6.1288723047436319E-3</v>
      </c>
      <c r="AB1585" s="457">
        <v>7.5203161709581131E-3</v>
      </c>
      <c r="AC1585" s="437">
        <v>7.3038471408925464E-3</v>
      </c>
      <c r="AD1585" s="456">
        <v>3.7487090456574319E-4</v>
      </c>
      <c r="AE1585" s="457">
        <v>3.7761293566631254E-4</v>
      </c>
      <c r="AF1585" s="437">
        <v>1.0539467738535494E-3</v>
      </c>
      <c r="AG1585" s="456">
        <v>1.2088623129441364E-2</v>
      </c>
      <c r="AH1585" s="457">
        <v>1.2210478059739143E-2</v>
      </c>
      <c r="AI1585" s="437">
        <v>1.3595920957301013E-3</v>
      </c>
      <c r="AJ1585" s="456">
        <v>2.1412898500367643E-3</v>
      </c>
      <c r="AK1585" s="457">
        <v>1.9962604995163789E-3</v>
      </c>
      <c r="AL1585" s="437">
        <v>8.4315711604537904E-5</v>
      </c>
      <c r="AM1585" s="456">
        <v>3.357409463406538E-3</v>
      </c>
      <c r="AN1585" s="457">
        <v>3.602249834449703E-3</v>
      </c>
      <c r="AO1585" s="437">
        <v>2.2912799366184587E-2</v>
      </c>
      <c r="AP1585" s="456">
        <v>0</v>
      </c>
      <c r="AQ1585" s="457">
        <v>0</v>
      </c>
      <c r="AR1585" s="440">
        <v>1.8929294260137099E-2</v>
      </c>
      <c r="AS1585" s="462">
        <v>0</v>
      </c>
      <c r="AT1585" s="463">
        <v>0</v>
      </c>
      <c r="AU1585" s="423">
        <v>0</v>
      </c>
    </row>
    <row r="1586" spans="1:47" x14ac:dyDescent="0.2">
      <c r="A1586" s="231">
        <v>2014</v>
      </c>
      <c r="B1586" s="232">
        <v>22</v>
      </c>
      <c r="C1586" s="456">
        <v>6.6117693555544435</v>
      </c>
      <c r="D1586" s="457">
        <v>8.4570443866893932</v>
      </c>
      <c r="E1586" s="437">
        <v>0.53183242593422708</v>
      </c>
      <c r="F1586" s="456">
        <v>0.29839990707679648</v>
      </c>
      <c r="G1586" s="457">
        <v>0.3046024892161982</v>
      </c>
      <c r="H1586" s="437">
        <v>0.10872837809922943</v>
      </c>
      <c r="I1586" s="456">
        <v>0.25960348020240659</v>
      </c>
      <c r="J1586" s="457">
        <v>0.34908083536428952</v>
      </c>
      <c r="K1586" s="437">
        <v>1.2890832525721201</v>
      </c>
      <c r="L1586" s="462">
        <v>2.3123440825005229E-3</v>
      </c>
      <c r="M1586" s="463">
        <v>2.8525544203558953E-3</v>
      </c>
      <c r="N1586" s="437">
        <v>6.7070150567617292E-3</v>
      </c>
      <c r="O1586" s="456">
        <v>1.8328208743835912E-2</v>
      </c>
      <c r="P1586" s="457">
        <v>1.9611985513795338E-2</v>
      </c>
      <c r="Q1586" s="437">
        <v>1.9349947563686628E-2</v>
      </c>
      <c r="R1586" s="462">
        <v>0</v>
      </c>
      <c r="S1586" s="463">
        <v>0</v>
      </c>
      <c r="T1586" s="437">
        <v>769.75228523711746</v>
      </c>
      <c r="U1586" s="456">
        <v>1.4559231234969014E-2</v>
      </c>
      <c r="V1586" s="457">
        <v>1.9847542475453235E-2</v>
      </c>
      <c r="W1586" s="437">
        <v>0.11718132289687319</v>
      </c>
      <c r="X1586" s="456">
        <v>7.8172460084442522E-3</v>
      </c>
      <c r="Y1586" s="457">
        <v>1.0775325538317329E-2</v>
      </c>
      <c r="Z1586" s="437">
        <v>3.8014213963901422E-3</v>
      </c>
      <c r="AA1586" s="456">
        <v>6.4278513634020516E-3</v>
      </c>
      <c r="AB1586" s="457">
        <v>7.7782284845449717E-3</v>
      </c>
      <c r="AC1586" s="437">
        <v>7.4863501815964255E-3</v>
      </c>
      <c r="AD1586" s="456">
        <v>3.9003428460202276E-4</v>
      </c>
      <c r="AE1586" s="457">
        <v>3.906135018699977E-4</v>
      </c>
      <c r="AF1586" s="437">
        <v>1.080280087359583E-3</v>
      </c>
      <c r="AG1586" s="456">
        <v>1.253742505554895E-2</v>
      </c>
      <c r="AH1586" s="457">
        <v>1.2597646616186273E-2</v>
      </c>
      <c r="AI1586" s="437">
        <v>1.3935645856135814E-3</v>
      </c>
      <c r="AJ1586" s="456">
        <v>2.2263574171746286E-3</v>
      </c>
      <c r="AK1586" s="457">
        <v>2.0692035702126192E-3</v>
      </c>
      <c r="AL1586" s="437">
        <v>8.6422579480667749E-5</v>
      </c>
      <c r="AM1586" s="456">
        <v>3.4829081920539915E-3</v>
      </c>
      <c r="AN1586" s="457">
        <v>3.7089849372348859E-3</v>
      </c>
      <c r="AO1586" s="437">
        <v>2.3485316691111521E-2</v>
      </c>
      <c r="AP1586" s="456">
        <v>0</v>
      </c>
      <c r="AQ1586" s="457">
        <v>0</v>
      </c>
      <c r="AR1586" s="440">
        <v>1.9110855519615201E-2</v>
      </c>
      <c r="AS1586" s="462">
        <v>0</v>
      </c>
      <c r="AT1586" s="463">
        <v>0</v>
      </c>
      <c r="AU1586" s="423">
        <v>0</v>
      </c>
    </row>
    <row r="1587" spans="1:47" x14ac:dyDescent="0.2">
      <c r="A1587" s="231">
        <v>2014</v>
      </c>
      <c r="B1587" s="232">
        <v>23</v>
      </c>
      <c r="C1587" s="456">
        <v>6.7166016659652303</v>
      </c>
      <c r="D1587" s="457">
        <v>8.5426687629082476</v>
      </c>
      <c r="E1587" s="437">
        <v>0.53812696961078077</v>
      </c>
      <c r="F1587" s="456">
        <v>0.30958652506749756</v>
      </c>
      <c r="G1587" s="457">
        <v>0.31322462201505857</v>
      </c>
      <c r="H1587" s="437">
        <v>0.11112934116049202</v>
      </c>
      <c r="I1587" s="456">
        <v>0.26637238376458577</v>
      </c>
      <c r="J1587" s="457">
        <v>0.3549940241013223</v>
      </c>
      <c r="K1587" s="437">
        <v>1.301801164381357</v>
      </c>
      <c r="L1587" s="462">
        <v>2.3214740973886527E-3</v>
      </c>
      <c r="M1587" s="463">
        <v>2.8604069249765717E-3</v>
      </c>
      <c r="N1587" s="437">
        <v>6.717045787775963E-3</v>
      </c>
      <c r="O1587" s="456">
        <v>1.8659670390455144E-2</v>
      </c>
      <c r="P1587" s="457">
        <v>1.9906747757207618E-2</v>
      </c>
      <c r="Q1587" s="437">
        <v>1.9373609986683554E-2</v>
      </c>
      <c r="R1587" s="462">
        <v>0</v>
      </c>
      <c r="S1587" s="463">
        <v>0</v>
      </c>
      <c r="T1587" s="437">
        <v>770.90281314698086</v>
      </c>
      <c r="U1587" s="456">
        <v>1.5003953984565858E-2</v>
      </c>
      <c r="V1587" s="457">
        <v>2.0291477119729517E-2</v>
      </c>
      <c r="W1587" s="437">
        <v>0.11976885055859454</v>
      </c>
      <c r="X1587" s="456">
        <v>8.0889545298704103E-3</v>
      </c>
      <c r="Y1587" s="457">
        <v>1.108785340973345E-2</v>
      </c>
      <c r="Z1587" s="437">
        <v>3.8506370866212914E-3</v>
      </c>
      <c r="AA1587" s="456">
        <v>6.7270958897969E-3</v>
      </c>
      <c r="AB1587" s="457">
        <v>7.9863280425979261E-3</v>
      </c>
      <c r="AC1587" s="437">
        <v>7.651661024497906E-3</v>
      </c>
      <c r="AD1587" s="456">
        <v>4.0535049547805676E-4</v>
      </c>
      <c r="AE1587" s="457">
        <v>4.0235751110279387E-4</v>
      </c>
      <c r="AF1587" s="437">
        <v>1.1041347639174598E-3</v>
      </c>
      <c r="AG1587" s="456">
        <v>1.299033489955953E-2</v>
      </c>
      <c r="AH1587" s="457">
        <v>1.2951042867723654E-2</v>
      </c>
      <c r="AI1587" s="437">
        <v>1.4243347358278819E-3</v>
      </c>
      <c r="AJ1587" s="456">
        <v>2.3121592264985016E-3</v>
      </c>
      <c r="AK1587" s="457">
        <v>2.136017168209299E-3</v>
      </c>
      <c r="AL1587" s="437">
        <v>8.8330858610646262E-5</v>
      </c>
      <c r="AM1587" s="456">
        <v>3.6094680040826155E-3</v>
      </c>
      <c r="AN1587" s="457">
        <v>3.8042963856251338E-3</v>
      </c>
      <c r="AO1587" s="437">
        <v>2.4003909319610457E-2</v>
      </c>
      <c r="AP1587" s="456">
        <v>0</v>
      </c>
      <c r="AQ1587" s="457">
        <v>0</v>
      </c>
      <c r="AR1587" s="440">
        <v>1.9274975068055599E-2</v>
      </c>
      <c r="AS1587" s="462">
        <v>0</v>
      </c>
      <c r="AT1587" s="463">
        <v>0</v>
      </c>
      <c r="AU1587" s="423">
        <v>0</v>
      </c>
    </row>
    <row r="1588" spans="1:47" x14ac:dyDescent="0.2">
      <c r="A1588" s="231">
        <v>2014</v>
      </c>
      <c r="B1588" s="232">
        <v>24</v>
      </c>
      <c r="C1588" s="456">
        <v>6.8196550031459653</v>
      </c>
      <c r="D1588" s="457">
        <v>8.6125363680457561</v>
      </c>
      <c r="E1588" s="437">
        <v>0.54339025948931041</v>
      </c>
      <c r="F1588" s="456">
        <v>0.32065006348235275</v>
      </c>
      <c r="G1588" s="457">
        <v>0.32042883732397565</v>
      </c>
      <c r="H1588" s="437">
        <v>0.11313668151333776</v>
      </c>
      <c r="I1588" s="456">
        <v>0.27307622015041516</v>
      </c>
      <c r="J1588" s="457">
        <v>0.35999766563261382</v>
      </c>
      <c r="K1588" s="437">
        <v>1.3124343498396021</v>
      </c>
      <c r="L1588" s="462">
        <v>2.330583825398528E-3</v>
      </c>
      <c r="M1588" s="463">
        <v>2.8670223258593134E-3</v>
      </c>
      <c r="N1588" s="437">
        <v>6.7254152044265497E-3</v>
      </c>
      <c r="O1588" s="456">
        <v>1.8987538379974189E-2</v>
      </c>
      <c r="P1588" s="457">
        <v>2.0153720377210842E-2</v>
      </c>
      <c r="Q1588" s="437">
        <v>1.9393361250640583E-2</v>
      </c>
      <c r="R1588" s="462">
        <v>0</v>
      </c>
      <c r="S1588" s="463">
        <v>0</v>
      </c>
      <c r="T1588" s="437">
        <v>771.86341421405029</v>
      </c>
      <c r="U1588" s="456">
        <v>1.5442028794735102E-2</v>
      </c>
      <c r="V1588" s="457">
        <v>2.0654510417835555E-2</v>
      </c>
      <c r="W1588" s="437">
        <v>0.12193230854522358</v>
      </c>
      <c r="X1588" s="456">
        <v>8.3574676536825859E-3</v>
      </c>
      <c r="Y1588" s="457">
        <v>1.1349154914688624E-2</v>
      </c>
      <c r="Z1588" s="437">
        <v>3.8917949490817477E-3</v>
      </c>
      <c r="AA1588" s="456">
        <v>7.0305281791437366E-3</v>
      </c>
      <c r="AB1588" s="457">
        <v>8.1505980412564412E-3</v>
      </c>
      <c r="AC1588" s="437">
        <v>7.7898776390294281E-3</v>
      </c>
      <c r="AD1588" s="456">
        <v>4.2054958257209938E-4</v>
      </c>
      <c r="AE1588" s="457">
        <v>4.1222287342885578E-4</v>
      </c>
      <c r="AF1588" s="437">
        <v>1.1240807123710894E-3</v>
      </c>
      <c r="AG1588" s="456">
        <v>1.3435955497132512E-2</v>
      </c>
      <c r="AH1588" s="457">
        <v>1.3246507604304883E-2</v>
      </c>
      <c r="AI1588" s="437">
        <v>1.4500632963915857E-3</v>
      </c>
      <c r="AJ1588" s="456">
        <v>2.3962300825503971E-3</v>
      </c>
      <c r="AK1588" s="457">
        <v>2.1916667375332386E-3</v>
      </c>
      <c r="AL1588" s="437">
        <v>8.9926325354705341E-5</v>
      </c>
      <c r="AM1588" s="456">
        <v>3.7352018648632579E-3</v>
      </c>
      <c r="AN1588" s="457">
        <v>3.8839071681091796E-3</v>
      </c>
      <c r="AO1588" s="437">
        <v>2.4437483319697719E-2</v>
      </c>
      <c r="AP1588" s="456">
        <v>0</v>
      </c>
      <c r="AQ1588" s="457">
        <v>0</v>
      </c>
      <c r="AR1588" s="440">
        <v>1.94118320154433E-2</v>
      </c>
      <c r="AS1588" s="462">
        <v>0</v>
      </c>
      <c r="AT1588" s="463">
        <v>0</v>
      </c>
      <c r="AU1588" s="423">
        <v>0</v>
      </c>
    </row>
    <row r="1589" spans="1:47" x14ac:dyDescent="0.2">
      <c r="A1589" s="231">
        <v>2014</v>
      </c>
      <c r="B1589" s="232">
        <v>25</v>
      </c>
      <c r="C1589" s="456">
        <v>6.9167291849048107</v>
      </c>
      <c r="D1589" s="457">
        <v>8.6611060901129822</v>
      </c>
      <c r="E1589" s="437">
        <v>0.54736613179925508</v>
      </c>
      <c r="F1589" s="456">
        <v>0.33135910378647493</v>
      </c>
      <c r="G1589" s="457">
        <v>0.32591239316645154</v>
      </c>
      <c r="H1589" s="437">
        <v>0.11465277633121497</v>
      </c>
      <c r="I1589" s="456">
        <v>0.27959596272624299</v>
      </c>
      <c r="J1589" s="457">
        <v>0.36393729670731173</v>
      </c>
      <c r="K1589" s="437">
        <v>1.3204654903847854</v>
      </c>
      <c r="L1589" s="462">
        <v>2.3399510605519188E-3</v>
      </c>
      <c r="M1589" s="463">
        <v>2.8726096890907852E-3</v>
      </c>
      <c r="N1589" s="437">
        <v>6.7317442791885868E-3</v>
      </c>
      <c r="O1589" s="456">
        <v>1.9306848256917572E-2</v>
      </c>
      <c r="P1589" s="457">
        <v>2.034438325829746E-2</v>
      </c>
      <c r="Q1589" s="437">
        <v>1.940828628975114E-2</v>
      </c>
      <c r="R1589" s="462">
        <v>0</v>
      </c>
      <c r="S1589" s="463">
        <v>0</v>
      </c>
      <c r="T1589" s="437">
        <v>772.59041673473052</v>
      </c>
      <c r="U1589" s="456">
        <v>1.5862479692044962E-2</v>
      </c>
      <c r="V1589" s="457">
        <v>2.0917627228882501E-2</v>
      </c>
      <c r="W1589" s="437">
        <v>0.1235664692780897</v>
      </c>
      <c r="X1589" s="456">
        <v>8.6162481269199294E-3</v>
      </c>
      <c r="Y1589" s="457">
        <v>1.1547102710344721E-2</v>
      </c>
      <c r="Z1589" s="437">
        <v>3.9228722898268908E-3</v>
      </c>
      <c r="AA1589" s="456">
        <v>7.3541550337728953E-3</v>
      </c>
      <c r="AB1589" s="457">
        <v>8.2767568290952435E-3</v>
      </c>
      <c r="AC1589" s="437">
        <v>7.8942696550488977E-3</v>
      </c>
      <c r="AD1589" s="456">
        <v>4.3545256009996296E-4</v>
      </c>
      <c r="AE1589" s="457">
        <v>4.1990950446325182E-4</v>
      </c>
      <c r="AF1589" s="437">
        <v>1.1391442374645983E-3</v>
      </c>
      <c r="AG1589" s="456">
        <v>1.3859758308826787E-2</v>
      </c>
      <c r="AH1589" s="457">
        <v>1.3468413718659334E-2</v>
      </c>
      <c r="AI1589" s="437">
        <v>1.4694963101168205E-3</v>
      </c>
      <c r="AJ1589" s="456">
        <v>2.4748997559555994E-3</v>
      </c>
      <c r="AK1589" s="457">
        <v>2.2324391667280373E-3</v>
      </c>
      <c r="AL1589" s="437">
        <v>9.1131550643146387E-5</v>
      </c>
      <c r="AM1589" s="456">
        <v>3.8591972210499244E-3</v>
      </c>
      <c r="AN1589" s="457">
        <v>3.9458410164353369E-3</v>
      </c>
      <c r="AO1589" s="437">
        <v>2.4765026043378512E-2</v>
      </c>
      <c r="AP1589" s="456">
        <v>0</v>
      </c>
      <c r="AQ1589" s="457">
        <v>0</v>
      </c>
      <c r="AR1589" s="440">
        <v>1.9514876580013801E-2</v>
      </c>
      <c r="AS1589" s="462">
        <v>0</v>
      </c>
      <c r="AT1589" s="463">
        <v>0</v>
      </c>
      <c r="AU1589" s="423">
        <v>0</v>
      </c>
    </row>
    <row r="1590" spans="1:47" x14ac:dyDescent="0.2">
      <c r="A1590" s="231">
        <v>2014</v>
      </c>
      <c r="B1590" s="232">
        <v>26</v>
      </c>
      <c r="C1590" s="456">
        <v>7.035686211385169</v>
      </c>
      <c r="D1590" s="457">
        <v>8.7288063924562476</v>
      </c>
      <c r="E1590" s="437">
        <v>0.54978436233011185</v>
      </c>
      <c r="F1590" s="456">
        <v>0.34298023000521433</v>
      </c>
      <c r="G1590" s="457">
        <v>0.33095453322238172</v>
      </c>
      <c r="H1590" s="437">
        <v>0.11557547826038453</v>
      </c>
      <c r="I1590" s="456">
        <v>0.28680693657045803</v>
      </c>
      <c r="J1590" s="457">
        <v>0.36792151341635287</v>
      </c>
      <c r="K1590" s="437">
        <v>1.3253508737601039</v>
      </c>
      <c r="L1590" s="462">
        <v>2.3494428114814304E-3</v>
      </c>
      <c r="M1590" s="463">
        <v>2.8777232225551219E-3</v>
      </c>
      <c r="N1590" s="437">
        <v>6.7355768066144784E-3</v>
      </c>
      <c r="O1590" s="456">
        <v>1.960702749897535E-2</v>
      </c>
      <c r="P1590" s="457">
        <v>2.0466702225912705E-2</v>
      </c>
      <c r="Q1590" s="437">
        <v>1.9417333712719857E-2</v>
      </c>
      <c r="R1590" s="462">
        <v>0</v>
      </c>
      <c r="S1590" s="463">
        <v>0</v>
      </c>
      <c r="T1590" s="437">
        <v>773.02817496238868</v>
      </c>
      <c r="U1590" s="456">
        <v>1.6320422538857817E-2</v>
      </c>
      <c r="V1590" s="457">
        <v>2.1175732280807952E-2</v>
      </c>
      <c r="W1590" s="437">
        <v>0.12456077479154451</v>
      </c>
      <c r="X1590" s="456">
        <v>8.8572383828877613E-3</v>
      </c>
      <c r="Y1590" s="457">
        <v>1.1667261603959866E-2</v>
      </c>
      <c r="Z1590" s="437">
        <v>3.9417830596425027E-3</v>
      </c>
      <c r="AA1590" s="456">
        <v>7.7586500510582381E-3</v>
      </c>
      <c r="AB1590" s="457">
        <v>8.4916247562671666E-3</v>
      </c>
      <c r="AC1590" s="437">
        <v>7.9578063419562962E-3</v>
      </c>
      <c r="AD1590" s="456">
        <v>4.5162987287295902E-4</v>
      </c>
      <c r="AE1590" s="457">
        <v>4.2703450312249149E-4</v>
      </c>
      <c r="AF1590" s="437">
        <v>1.1483110223245016E-3</v>
      </c>
      <c r="AG1590" s="456">
        <v>1.4307166778772955E-2</v>
      </c>
      <c r="AH1590" s="457">
        <v>1.3651137293701605E-2</v>
      </c>
      <c r="AI1590" s="437">
        <v>1.4813223664163497E-3</v>
      </c>
      <c r="AJ1590" s="456">
        <v>2.5549290942115917E-3</v>
      </c>
      <c r="AK1590" s="457">
        <v>2.2610364988625612E-3</v>
      </c>
      <c r="AL1590" s="437">
        <v>9.1864991664966723E-5</v>
      </c>
      <c r="AM1590" s="456">
        <v>3.9948081367583025E-3</v>
      </c>
      <c r="AN1590" s="457">
        <v>4.0081026961706718E-3</v>
      </c>
      <c r="AO1590" s="437">
        <v>2.496429176441339E-2</v>
      </c>
      <c r="AP1590" s="456">
        <v>0</v>
      </c>
      <c r="AQ1590" s="457">
        <v>0</v>
      </c>
      <c r="AR1590" s="440">
        <v>1.9577087575067102E-2</v>
      </c>
      <c r="AS1590" s="462">
        <v>0</v>
      </c>
      <c r="AT1590" s="463">
        <v>0</v>
      </c>
      <c r="AU1590" s="423">
        <v>0</v>
      </c>
    </row>
    <row r="1591" spans="1:47" x14ac:dyDescent="0.2">
      <c r="A1591" s="231">
        <v>2014</v>
      </c>
      <c r="B1591" s="232">
        <v>27</v>
      </c>
      <c r="C1591" s="456">
        <v>7.1101450529999557</v>
      </c>
      <c r="D1591" s="457">
        <v>8.7191000162664931</v>
      </c>
      <c r="E1591" s="437">
        <v>0.55027016836316267</v>
      </c>
      <c r="F1591" s="456">
        <v>0.35201893305586135</v>
      </c>
      <c r="G1591" s="457">
        <v>0.33174679585087241</v>
      </c>
      <c r="H1591" s="437">
        <v>0.11576039146123787</v>
      </c>
      <c r="I1591" s="456">
        <v>0.29237123878624616</v>
      </c>
      <c r="J1591" s="457">
        <v>0.3688069214309645</v>
      </c>
      <c r="K1591" s="437">
        <v>1.3263333347870132</v>
      </c>
      <c r="L1591" s="462">
        <v>2.3585051630112615E-3</v>
      </c>
      <c r="M1591" s="463">
        <v>2.8808302628019365E-3</v>
      </c>
      <c r="N1591" s="437">
        <v>6.7363592069081962E-3</v>
      </c>
      <c r="O1591" s="456">
        <v>1.9877614409572922E-2</v>
      </c>
      <c r="P1591" s="457">
        <v>2.0500981948098983E-2</v>
      </c>
      <c r="Q1591" s="437">
        <v>1.9419175801885225E-2</v>
      </c>
      <c r="R1591" s="462">
        <v>0</v>
      </c>
      <c r="S1591" s="463">
        <v>0</v>
      </c>
      <c r="T1591" s="437">
        <v>773.12043031501764</v>
      </c>
      <c r="U1591" s="456">
        <v>1.6674405010753037E-2</v>
      </c>
      <c r="V1591" s="457">
        <v>2.1196186621756926E-2</v>
      </c>
      <c r="W1591" s="437">
        <v>0.12476002944666892</v>
      </c>
      <c r="X1591" s="456">
        <v>9.0722178427266563E-3</v>
      </c>
      <c r="Y1591" s="457">
        <v>1.1691326539719738E-2</v>
      </c>
      <c r="Z1591" s="437">
        <v>3.9455786579188573E-3</v>
      </c>
      <c r="AA1591" s="456">
        <v>8.1358910278925868E-3</v>
      </c>
      <c r="AB1591" s="457">
        <v>8.6087663915175965E-3</v>
      </c>
      <c r="AC1591" s="437">
        <v>7.970543021853441E-3</v>
      </c>
      <c r="AD1591" s="456">
        <v>4.6467446354813113E-4</v>
      </c>
      <c r="AE1591" s="457">
        <v>4.2877394748646306E-4</v>
      </c>
      <c r="AF1591" s="437">
        <v>1.1501485451300112E-3</v>
      </c>
      <c r="AG1591" s="456">
        <v>1.4638109412984796E-2</v>
      </c>
      <c r="AH1591" s="457">
        <v>1.3654389720397599E-2</v>
      </c>
      <c r="AI1591" s="437">
        <v>1.4836928378600027E-3</v>
      </c>
      <c r="AJ1591" s="456">
        <v>2.6125096440377119E-3</v>
      </c>
      <c r="AK1591" s="457">
        <v>2.2567870126983963E-3</v>
      </c>
      <c r="AL1591" s="437">
        <v>9.2012034135751815E-5</v>
      </c>
      <c r="AM1591" s="456">
        <v>4.1062981869815669E-3</v>
      </c>
      <c r="AN1591" s="457">
        <v>4.0259303563047813E-3</v>
      </c>
      <c r="AO1591" s="437">
        <v>2.5004236068310093E-2</v>
      </c>
      <c r="AP1591" s="456">
        <v>0</v>
      </c>
      <c r="AQ1591" s="457">
        <v>0</v>
      </c>
      <c r="AR1591" s="440">
        <v>1.95889116529183E-2</v>
      </c>
      <c r="AS1591" s="462">
        <v>0</v>
      </c>
      <c r="AT1591" s="463">
        <v>0</v>
      </c>
      <c r="AU1591" s="423">
        <v>0</v>
      </c>
    </row>
    <row r="1592" spans="1:47" x14ac:dyDescent="0.2">
      <c r="A1592" s="231">
        <v>2014</v>
      </c>
      <c r="B1592" s="232">
        <v>28</v>
      </c>
      <c r="C1592" s="456">
        <v>7.1855366382227679</v>
      </c>
      <c r="D1592" s="457">
        <v>8.722962796983543</v>
      </c>
      <c r="E1592" s="437">
        <v>0.55022080009748797</v>
      </c>
      <c r="F1592" s="456">
        <v>0.3592429040996285</v>
      </c>
      <c r="G1592" s="457">
        <v>0.33163394957111975</v>
      </c>
      <c r="H1592" s="437">
        <v>0.11574142400872751</v>
      </c>
      <c r="I1592" s="456">
        <v>0.29663273589854955</v>
      </c>
      <c r="J1592" s="457">
        <v>0.36865283995364551</v>
      </c>
      <c r="K1592" s="437">
        <v>1.3262149809376249</v>
      </c>
      <c r="L1592" s="462">
        <v>2.3631070607908677E-3</v>
      </c>
      <c r="M1592" s="463">
        <v>2.8799208150683767E-3</v>
      </c>
      <c r="N1592" s="437">
        <v>6.7362929048506064E-3</v>
      </c>
      <c r="O1592" s="456">
        <v>2.0085315107922778E-2</v>
      </c>
      <c r="P1592" s="457">
        <v>2.0495141510981498E-2</v>
      </c>
      <c r="Q1592" s="437">
        <v>1.9418999420543599E-2</v>
      </c>
      <c r="R1592" s="462">
        <v>0</v>
      </c>
      <c r="S1592" s="463">
        <v>0</v>
      </c>
      <c r="T1592" s="437">
        <v>773.11145541377266</v>
      </c>
      <c r="U1592" s="456">
        <v>1.696847567238606E-2</v>
      </c>
      <c r="V1592" s="457">
        <v>2.1192086431846321E-2</v>
      </c>
      <c r="W1592" s="437">
        <v>0.12473957062363272</v>
      </c>
      <c r="X1592" s="456">
        <v>9.2487431176917264E-3</v>
      </c>
      <c r="Y1592" s="457">
        <v>1.1688970585072879E-2</v>
      </c>
      <c r="Z1592" s="437">
        <v>3.9452048117264073E-3</v>
      </c>
      <c r="AA1592" s="456">
        <v>8.2614115138041309E-3</v>
      </c>
      <c r="AB1592" s="457">
        <v>8.564667918086041E-3</v>
      </c>
      <c r="AC1592" s="437">
        <v>7.9692188952526864E-3</v>
      </c>
      <c r="AD1592" s="456">
        <v>4.7418288405800309E-4</v>
      </c>
      <c r="AE1592" s="457">
        <v>4.2842089308001721E-4</v>
      </c>
      <c r="AF1592" s="437">
        <v>1.1499607172327352E-3</v>
      </c>
      <c r="AG1592" s="456">
        <v>1.4949217386596129E-2</v>
      </c>
      <c r="AH1592" s="457">
        <v>1.3660339723052545E-2</v>
      </c>
      <c r="AI1592" s="437">
        <v>1.4834476496701084E-3</v>
      </c>
      <c r="AJ1592" s="456">
        <v>2.6742861275592697E-3</v>
      </c>
      <c r="AK1592" s="457">
        <v>2.2594855379659898E-3</v>
      </c>
      <c r="AL1592" s="437">
        <v>9.1996778406420299E-5</v>
      </c>
      <c r="AM1592" s="456">
        <v>4.1827907076323924E-3</v>
      </c>
      <c r="AN1592" s="457">
        <v>4.0214419947769472E-3</v>
      </c>
      <c r="AO1592" s="437">
        <v>2.500014610541465E-2</v>
      </c>
      <c r="AP1592" s="456">
        <v>0</v>
      </c>
      <c r="AQ1592" s="457">
        <v>0</v>
      </c>
      <c r="AR1592" s="440">
        <v>1.9588913668109099E-2</v>
      </c>
      <c r="AS1592" s="462">
        <v>0</v>
      </c>
      <c r="AT1592" s="463">
        <v>0</v>
      </c>
      <c r="AU1592" s="423">
        <v>0</v>
      </c>
    </row>
    <row r="1593" spans="1:47" x14ac:dyDescent="0.2">
      <c r="A1593" s="231">
        <v>2014</v>
      </c>
      <c r="B1593" s="232">
        <v>29</v>
      </c>
      <c r="C1593" s="456">
        <v>7.2434112167126008</v>
      </c>
      <c r="D1593" s="457">
        <v>8.7275870128437578</v>
      </c>
      <c r="E1593" s="437">
        <v>0.55018714779070121</v>
      </c>
      <c r="F1593" s="456">
        <v>0.3646370260439491</v>
      </c>
      <c r="G1593" s="457">
        <v>0.33153180998913923</v>
      </c>
      <c r="H1593" s="437">
        <v>0.11572826856233946</v>
      </c>
      <c r="I1593" s="456">
        <v>0.2997986255931806</v>
      </c>
      <c r="J1593" s="457">
        <v>0.36849677142852499</v>
      </c>
      <c r="K1593" s="437">
        <v>1.3261476383875139</v>
      </c>
      <c r="L1593" s="462">
        <v>2.3662830201781854E-3</v>
      </c>
      <c r="M1593" s="463">
        <v>2.878919356195133E-3</v>
      </c>
      <c r="N1593" s="437">
        <v>6.7362495059957788E-3</v>
      </c>
      <c r="O1593" s="456">
        <v>2.0239762292434006E-2</v>
      </c>
      <c r="P1593" s="457">
        <v>2.0489423841738751E-2</v>
      </c>
      <c r="Q1593" s="437">
        <v>1.9418895359491959E-2</v>
      </c>
      <c r="R1593" s="462">
        <v>0</v>
      </c>
      <c r="S1593" s="463">
        <v>0</v>
      </c>
      <c r="T1593" s="437">
        <v>773.10606113502968</v>
      </c>
      <c r="U1593" s="456">
        <v>1.7188864880828259E-2</v>
      </c>
      <c r="V1593" s="457">
        <v>2.118886845390295E-2</v>
      </c>
      <c r="W1593" s="437">
        <v>0.12472552888126721</v>
      </c>
      <c r="X1593" s="456">
        <v>9.3810907617880319E-3</v>
      </c>
      <c r="Y1593" s="457">
        <v>1.1687216620462236E-2</v>
      </c>
      <c r="Z1593" s="437">
        <v>3.9449396511876339E-3</v>
      </c>
      <c r="AA1593" s="456">
        <v>8.334971350172523E-3</v>
      </c>
      <c r="AB1593" s="457">
        <v>8.5157393885635473E-3</v>
      </c>
      <c r="AC1593" s="437">
        <v>7.968332234770354E-3</v>
      </c>
      <c r="AD1593" s="456">
        <v>4.8118328285348878E-4</v>
      </c>
      <c r="AE1593" s="457">
        <v>4.2805712581362105E-4</v>
      </c>
      <c r="AF1593" s="437">
        <v>1.1498292810789748E-3</v>
      </c>
      <c r="AG1593" s="456">
        <v>1.5186780040150149E-2</v>
      </c>
      <c r="AH1593" s="457">
        <v>1.3668054111180678E-2</v>
      </c>
      <c r="AI1593" s="437">
        <v>1.4832815977667518E-3</v>
      </c>
      <c r="AJ1593" s="456">
        <v>2.7221897746027121E-3</v>
      </c>
      <c r="AK1593" s="457">
        <v>2.2627184513321829E-3</v>
      </c>
      <c r="AL1593" s="437">
        <v>9.1986398244906002E-5</v>
      </c>
      <c r="AM1593" s="456">
        <v>4.2385098077589905E-3</v>
      </c>
      <c r="AN1593" s="457">
        <v>4.0166697135061375E-3</v>
      </c>
      <c r="AO1593" s="437">
        <v>2.4997313530339189E-2</v>
      </c>
      <c r="AP1593" s="456">
        <v>0</v>
      </c>
      <c r="AQ1593" s="457">
        <v>0</v>
      </c>
      <c r="AR1593" s="440">
        <v>1.9588912516130201E-2</v>
      </c>
      <c r="AS1593" s="462">
        <v>0</v>
      </c>
      <c r="AT1593" s="463">
        <v>0</v>
      </c>
      <c r="AU1593" s="423">
        <v>0</v>
      </c>
    </row>
    <row r="1594" spans="1:47" x14ac:dyDescent="0.2">
      <c r="A1594" s="231">
        <v>2014</v>
      </c>
      <c r="B1594" s="232">
        <v>30</v>
      </c>
      <c r="C1594" s="456">
        <v>7.2804198519652328</v>
      </c>
      <c r="D1594" s="457">
        <v>8.7328111298088409</v>
      </c>
      <c r="E1594" s="437">
        <v>0.55017315328344119</v>
      </c>
      <c r="F1594" s="456">
        <v>0.36788955339783386</v>
      </c>
      <c r="G1594" s="457">
        <v>0.33145621587865315</v>
      </c>
      <c r="H1594" s="437">
        <v>0.11572300197754812</v>
      </c>
      <c r="I1594" s="456">
        <v>0.30168543119253899</v>
      </c>
      <c r="J1594" s="457">
        <v>0.3683523769708551</v>
      </c>
      <c r="K1594" s="437">
        <v>1.3261172004633621</v>
      </c>
      <c r="L1594" s="462">
        <v>2.3678508170390136E-3</v>
      </c>
      <c r="M1594" s="463">
        <v>2.8778876037241102E-3</v>
      </c>
      <c r="N1594" s="437">
        <v>6.7362184308424177E-3</v>
      </c>
      <c r="O1594" s="456">
        <v>2.0331967094940093E-2</v>
      </c>
      <c r="P1594" s="457">
        <v>2.0484418942085303E-2</v>
      </c>
      <c r="Q1594" s="437">
        <v>1.9418835153564153E-2</v>
      </c>
      <c r="R1594" s="462">
        <v>0</v>
      </c>
      <c r="S1594" s="463">
        <v>0</v>
      </c>
      <c r="T1594" s="437">
        <v>773.10216692645429</v>
      </c>
      <c r="U1594" s="456">
        <v>1.7322775187109181E-2</v>
      </c>
      <c r="V1594" s="457">
        <v>2.1187208566577926E-2</v>
      </c>
      <c r="W1594" s="437">
        <v>0.12471968445013418</v>
      </c>
      <c r="X1594" s="456">
        <v>9.4615965918048474E-3</v>
      </c>
      <c r="Y1594" s="457">
        <v>1.1686509002523668E-2</v>
      </c>
      <c r="Z1594" s="437">
        <v>3.9448274678856587E-3</v>
      </c>
      <c r="AA1594" s="456">
        <v>8.3528898517897278E-3</v>
      </c>
      <c r="AB1594" s="457">
        <v>8.4649983321992521E-3</v>
      </c>
      <c r="AC1594" s="437">
        <v>7.9679569003174126E-3</v>
      </c>
      <c r="AD1594" s="456">
        <v>4.852724021809111E-4</v>
      </c>
      <c r="AE1594" s="457">
        <v>4.2771618835757901E-4</v>
      </c>
      <c r="AF1594" s="437">
        <v>1.1497769198927344E-3</v>
      </c>
      <c r="AG1594" s="456">
        <v>1.5336889943885712E-2</v>
      </c>
      <c r="AH1594" s="457">
        <v>1.3677515148000918E-2</v>
      </c>
      <c r="AI1594" s="437">
        <v>1.483212445382786E-3</v>
      </c>
      <c r="AJ1594" s="456">
        <v>2.7533729997993145E-3</v>
      </c>
      <c r="AK1594" s="457">
        <v>2.2663783377034554E-3</v>
      </c>
      <c r="AL1594" s="437">
        <v>9.1982118386790376E-5</v>
      </c>
      <c r="AM1594" s="456">
        <v>4.2702763919058532E-3</v>
      </c>
      <c r="AN1594" s="457">
        <v>4.0119862154162226E-3</v>
      </c>
      <c r="AO1594" s="437">
        <v>2.4996143135324538E-2</v>
      </c>
      <c r="AP1594" s="456">
        <v>0</v>
      </c>
      <c r="AQ1594" s="457">
        <v>0</v>
      </c>
      <c r="AR1594" s="440">
        <v>1.9588912583477301E-2</v>
      </c>
      <c r="AS1594" s="462">
        <v>0</v>
      </c>
      <c r="AT1594" s="463">
        <v>0</v>
      </c>
      <c r="AU1594" s="423">
        <v>0</v>
      </c>
    </row>
    <row r="1595" spans="1:47" x14ac:dyDescent="0.2">
      <c r="A1595" s="231">
        <v>2014</v>
      </c>
      <c r="B1595" s="232">
        <v>31</v>
      </c>
      <c r="C1595" s="456">
        <v>7.2847351955672801</v>
      </c>
      <c r="D1595" s="457">
        <v>8.7384028399869145</v>
      </c>
      <c r="E1595" s="437">
        <v>0.55016110305369592</v>
      </c>
      <c r="F1595" s="456">
        <v>0.36780624785864474</v>
      </c>
      <c r="G1595" s="457">
        <v>0.33138333801781583</v>
      </c>
      <c r="H1595" s="437">
        <v>0.11571863315703863</v>
      </c>
      <c r="I1595" s="456">
        <v>0.30158139834868841</v>
      </c>
      <c r="J1595" s="457">
        <v>0.36820488831492815</v>
      </c>
      <c r="K1595" s="437">
        <v>1.3260959419553999</v>
      </c>
      <c r="L1595" s="462">
        <v>2.3669260463257923E-3</v>
      </c>
      <c r="M1595" s="463">
        <v>2.876812231573172E-3</v>
      </c>
      <c r="N1595" s="437">
        <v>6.7361957002265976E-3</v>
      </c>
      <c r="O1595" s="456">
        <v>2.0327101965099063E-2</v>
      </c>
      <c r="P1595" s="457">
        <v>2.0479451779855107E-2</v>
      </c>
      <c r="Q1595" s="437">
        <v>1.9418763791601592E-2</v>
      </c>
      <c r="R1595" s="462">
        <v>0</v>
      </c>
      <c r="S1595" s="463">
        <v>0</v>
      </c>
      <c r="T1595" s="437">
        <v>773.10164770282461</v>
      </c>
      <c r="U1595" s="456">
        <v>1.7321821171652187E-2</v>
      </c>
      <c r="V1595" s="457">
        <v>2.1185406914965454E-2</v>
      </c>
      <c r="W1595" s="437">
        <v>0.1247150021247851</v>
      </c>
      <c r="X1595" s="456">
        <v>9.4612244358950482E-3</v>
      </c>
      <c r="Y1595" s="457">
        <v>1.1686051385851026E-2</v>
      </c>
      <c r="Z1595" s="437">
        <v>3.9447354142969401E-3</v>
      </c>
      <c r="AA1595" s="456">
        <v>8.2881273688771399E-3</v>
      </c>
      <c r="AB1595" s="457">
        <v>8.4117290019182084E-3</v>
      </c>
      <c r="AC1595" s="437">
        <v>7.9676520505936738E-3</v>
      </c>
      <c r="AD1595" s="456">
        <v>4.8484915537422058E-4</v>
      </c>
      <c r="AE1595" s="457">
        <v>4.2736315581239808E-4</v>
      </c>
      <c r="AF1595" s="437">
        <v>1.1497331464004543E-3</v>
      </c>
      <c r="AG1595" s="456">
        <v>1.5349701374421841E-2</v>
      </c>
      <c r="AH1595" s="457">
        <v>1.3687752234429099E-2</v>
      </c>
      <c r="AI1595" s="437">
        <v>1.4831552566118116E-3</v>
      </c>
      <c r="AJ1595" s="456">
        <v>2.7581772119679901E-3</v>
      </c>
      <c r="AK1595" s="457">
        <v>2.2702882212968485E-3</v>
      </c>
      <c r="AL1595" s="437">
        <v>9.197881146771173E-5</v>
      </c>
      <c r="AM1595" s="456">
        <v>4.2649799965795527E-3</v>
      </c>
      <c r="AN1595" s="457">
        <v>4.0070486688025412E-3</v>
      </c>
      <c r="AO1595" s="437">
        <v>2.4995200918272564E-2</v>
      </c>
      <c r="AP1595" s="456">
        <v>0</v>
      </c>
      <c r="AQ1595" s="457">
        <v>0</v>
      </c>
      <c r="AR1595" s="440">
        <v>1.9588915224112501E-2</v>
      </c>
      <c r="AS1595" s="462">
        <v>0</v>
      </c>
      <c r="AT1595" s="463">
        <v>0</v>
      </c>
      <c r="AU1595" s="423">
        <v>0</v>
      </c>
    </row>
    <row r="1596" spans="1:47" x14ac:dyDescent="0.2">
      <c r="A1596" s="231">
        <v>2014</v>
      </c>
      <c r="B1596" s="232">
        <v>32</v>
      </c>
      <c r="C1596" s="456">
        <v>7.2847351955672801</v>
      </c>
      <c r="D1596" s="457">
        <v>8.7384028399869145</v>
      </c>
      <c r="E1596" s="419">
        <v>0.55016110305369592</v>
      </c>
      <c r="F1596" s="456">
        <v>0.36780624785864474</v>
      </c>
      <c r="G1596" s="457">
        <v>0.33138333801781583</v>
      </c>
      <c r="H1596" s="419">
        <v>0.11571863315703863</v>
      </c>
      <c r="I1596" s="456">
        <v>0.30158139834868841</v>
      </c>
      <c r="J1596" s="457">
        <v>0.36820488831492815</v>
      </c>
      <c r="K1596" s="419">
        <v>1.3260959419553999</v>
      </c>
      <c r="L1596" s="462">
        <v>2.3669260463257923E-3</v>
      </c>
      <c r="M1596" s="463">
        <v>2.876812231573172E-3</v>
      </c>
      <c r="N1596" s="419">
        <v>6.7361957002265976E-3</v>
      </c>
      <c r="O1596" s="456">
        <v>2.0327101965099063E-2</v>
      </c>
      <c r="P1596" s="457">
        <v>2.0479451779855107E-2</v>
      </c>
      <c r="Q1596" s="419">
        <v>1.9418763791601592E-2</v>
      </c>
      <c r="R1596" s="462">
        <v>0</v>
      </c>
      <c r="S1596" s="463">
        <v>0</v>
      </c>
      <c r="T1596" s="419">
        <v>773.10164770282461</v>
      </c>
      <c r="U1596" s="456">
        <v>1.7321821171652187E-2</v>
      </c>
      <c r="V1596" s="457">
        <v>2.1185406914965454E-2</v>
      </c>
      <c r="W1596" s="419">
        <v>0.1247150021247851</v>
      </c>
      <c r="X1596" s="456">
        <v>9.4612244358950482E-3</v>
      </c>
      <c r="Y1596" s="457">
        <v>1.1686051385851026E-2</v>
      </c>
      <c r="Z1596" s="419">
        <v>3.9447354142969401E-3</v>
      </c>
      <c r="AA1596" s="456">
        <v>8.2881273688771399E-3</v>
      </c>
      <c r="AB1596" s="457">
        <v>8.4117290019182084E-3</v>
      </c>
      <c r="AC1596" s="419">
        <v>7.9676520505936738E-3</v>
      </c>
      <c r="AD1596" s="456">
        <v>4.8484915537422058E-4</v>
      </c>
      <c r="AE1596" s="457">
        <v>4.2736315581239808E-4</v>
      </c>
      <c r="AF1596" s="419">
        <v>1.1497331464004543E-3</v>
      </c>
      <c r="AG1596" s="456">
        <v>1.5349701374421841E-2</v>
      </c>
      <c r="AH1596" s="457">
        <v>1.3687752234429099E-2</v>
      </c>
      <c r="AI1596" s="419">
        <v>1.4831552566118116E-3</v>
      </c>
      <c r="AJ1596" s="456">
        <v>2.7581772119679901E-3</v>
      </c>
      <c r="AK1596" s="457">
        <v>2.2702882212968485E-3</v>
      </c>
      <c r="AL1596" s="419">
        <v>9.197881146771173E-5</v>
      </c>
      <c r="AM1596" s="456">
        <v>4.2649799965795527E-3</v>
      </c>
      <c r="AN1596" s="457">
        <v>4.0070486688025412E-3</v>
      </c>
      <c r="AO1596" s="419">
        <v>2.4995200918272564E-2</v>
      </c>
      <c r="AP1596" s="456">
        <v>0</v>
      </c>
      <c r="AQ1596" s="457">
        <v>0</v>
      </c>
      <c r="AR1596" s="440">
        <v>1.9588915224112501E-2</v>
      </c>
      <c r="AS1596" s="462">
        <v>0</v>
      </c>
      <c r="AT1596" s="463">
        <v>0</v>
      </c>
      <c r="AU1596" s="426">
        <v>0</v>
      </c>
    </row>
    <row r="1597" spans="1:47" x14ac:dyDescent="0.2">
      <c r="A1597" s="231">
        <v>2014</v>
      </c>
      <c r="B1597" s="232">
        <v>33</v>
      </c>
      <c r="C1597" s="456">
        <v>7.2847351955672801</v>
      </c>
      <c r="D1597" s="457">
        <v>8.7384028399869145</v>
      </c>
      <c r="E1597" s="419">
        <v>0.55016110305369592</v>
      </c>
      <c r="F1597" s="456">
        <v>0.36780624785864474</v>
      </c>
      <c r="G1597" s="457">
        <v>0.33138333801781583</v>
      </c>
      <c r="H1597" s="419">
        <v>0.11571863315703863</v>
      </c>
      <c r="I1597" s="456">
        <v>0.30158139834868841</v>
      </c>
      <c r="J1597" s="457">
        <v>0.36820488831492815</v>
      </c>
      <c r="K1597" s="419">
        <v>1.3260959419553999</v>
      </c>
      <c r="L1597" s="462">
        <v>2.3669260463257923E-3</v>
      </c>
      <c r="M1597" s="463">
        <v>2.876812231573172E-3</v>
      </c>
      <c r="N1597" s="419">
        <v>6.7361957002265976E-3</v>
      </c>
      <c r="O1597" s="456">
        <v>2.0327101965099063E-2</v>
      </c>
      <c r="P1597" s="457">
        <v>2.0479451779855107E-2</v>
      </c>
      <c r="Q1597" s="419">
        <v>1.9418763791601592E-2</v>
      </c>
      <c r="R1597" s="462">
        <v>0</v>
      </c>
      <c r="S1597" s="463">
        <v>0</v>
      </c>
      <c r="T1597" s="419">
        <v>773.10164770282461</v>
      </c>
      <c r="U1597" s="456">
        <v>1.7321821171652187E-2</v>
      </c>
      <c r="V1597" s="457">
        <v>2.1185406914965454E-2</v>
      </c>
      <c r="W1597" s="419">
        <v>0.1247150021247851</v>
      </c>
      <c r="X1597" s="456">
        <v>9.4612244358950482E-3</v>
      </c>
      <c r="Y1597" s="457">
        <v>1.1686051385851026E-2</v>
      </c>
      <c r="Z1597" s="419">
        <v>3.9447354142969401E-3</v>
      </c>
      <c r="AA1597" s="456">
        <v>8.2881273688771399E-3</v>
      </c>
      <c r="AB1597" s="457">
        <v>8.4117290019182084E-3</v>
      </c>
      <c r="AC1597" s="419">
        <v>7.9676520505936738E-3</v>
      </c>
      <c r="AD1597" s="456">
        <v>4.8484915537422058E-4</v>
      </c>
      <c r="AE1597" s="457">
        <v>4.2736315581239808E-4</v>
      </c>
      <c r="AF1597" s="419">
        <v>1.1497331464004543E-3</v>
      </c>
      <c r="AG1597" s="456">
        <v>1.5349701374421841E-2</v>
      </c>
      <c r="AH1597" s="457">
        <v>1.3687752234429099E-2</v>
      </c>
      <c r="AI1597" s="419">
        <v>1.4831552566118116E-3</v>
      </c>
      <c r="AJ1597" s="456">
        <v>2.7581772119679901E-3</v>
      </c>
      <c r="AK1597" s="457">
        <v>2.2702882212968485E-3</v>
      </c>
      <c r="AL1597" s="419">
        <v>9.197881146771173E-5</v>
      </c>
      <c r="AM1597" s="456">
        <v>4.2649799965795527E-3</v>
      </c>
      <c r="AN1597" s="457">
        <v>4.0070486688025412E-3</v>
      </c>
      <c r="AO1597" s="419">
        <v>2.4995200918272564E-2</v>
      </c>
      <c r="AP1597" s="456">
        <v>0</v>
      </c>
      <c r="AQ1597" s="457">
        <v>0</v>
      </c>
      <c r="AR1597" s="440">
        <v>1.9588915224112501E-2</v>
      </c>
      <c r="AS1597" s="462">
        <v>0</v>
      </c>
      <c r="AT1597" s="463">
        <v>0</v>
      </c>
      <c r="AU1597" s="426">
        <v>0</v>
      </c>
    </row>
    <row r="1598" spans="1:47" x14ac:dyDescent="0.2">
      <c r="A1598" s="231">
        <v>2014</v>
      </c>
      <c r="B1598" s="232">
        <v>34</v>
      </c>
      <c r="C1598" s="456">
        <v>7.2847351955672801</v>
      </c>
      <c r="D1598" s="457">
        <v>8.7384028399869145</v>
      </c>
      <c r="E1598" s="419">
        <v>0.55016110305369592</v>
      </c>
      <c r="F1598" s="456">
        <v>0.36780624785864474</v>
      </c>
      <c r="G1598" s="457">
        <v>0.33138333801781583</v>
      </c>
      <c r="H1598" s="419">
        <v>0.11571863315703863</v>
      </c>
      <c r="I1598" s="456">
        <v>0.30158139834868841</v>
      </c>
      <c r="J1598" s="457">
        <v>0.36820488831492815</v>
      </c>
      <c r="K1598" s="419">
        <v>1.3260959419553999</v>
      </c>
      <c r="L1598" s="462">
        <v>2.3669260463257923E-3</v>
      </c>
      <c r="M1598" s="463">
        <v>2.876812231573172E-3</v>
      </c>
      <c r="N1598" s="419">
        <v>6.7361957002265976E-3</v>
      </c>
      <c r="O1598" s="456">
        <v>2.0327101965099063E-2</v>
      </c>
      <c r="P1598" s="457">
        <v>2.0479451779855107E-2</v>
      </c>
      <c r="Q1598" s="419">
        <v>1.9418763791601592E-2</v>
      </c>
      <c r="R1598" s="462">
        <v>0</v>
      </c>
      <c r="S1598" s="463">
        <v>0</v>
      </c>
      <c r="T1598" s="419">
        <v>773.10164770282461</v>
      </c>
      <c r="U1598" s="456">
        <v>1.7321821171652187E-2</v>
      </c>
      <c r="V1598" s="457">
        <v>2.1185406914965454E-2</v>
      </c>
      <c r="W1598" s="419">
        <v>0.1247150021247851</v>
      </c>
      <c r="X1598" s="456">
        <v>9.4612244358950482E-3</v>
      </c>
      <c r="Y1598" s="457">
        <v>1.1686051385851026E-2</v>
      </c>
      <c r="Z1598" s="419">
        <v>3.9447354142969401E-3</v>
      </c>
      <c r="AA1598" s="456">
        <v>8.2881273688771399E-3</v>
      </c>
      <c r="AB1598" s="457">
        <v>8.4117290019182084E-3</v>
      </c>
      <c r="AC1598" s="419">
        <v>7.9676520505936738E-3</v>
      </c>
      <c r="AD1598" s="456">
        <v>4.8484915537422058E-4</v>
      </c>
      <c r="AE1598" s="457">
        <v>4.2736315581239808E-4</v>
      </c>
      <c r="AF1598" s="419">
        <v>1.1497331464004543E-3</v>
      </c>
      <c r="AG1598" s="456">
        <v>1.5349701374421841E-2</v>
      </c>
      <c r="AH1598" s="457">
        <v>1.3687752234429099E-2</v>
      </c>
      <c r="AI1598" s="419">
        <v>1.4831552566118116E-3</v>
      </c>
      <c r="AJ1598" s="456">
        <v>2.7581772119679901E-3</v>
      </c>
      <c r="AK1598" s="457">
        <v>2.2702882212968485E-3</v>
      </c>
      <c r="AL1598" s="419">
        <v>9.197881146771173E-5</v>
      </c>
      <c r="AM1598" s="456">
        <v>4.2649799965795527E-3</v>
      </c>
      <c r="AN1598" s="457">
        <v>4.0070486688025412E-3</v>
      </c>
      <c r="AO1598" s="419">
        <v>2.4995200918272564E-2</v>
      </c>
      <c r="AP1598" s="456">
        <v>0</v>
      </c>
      <c r="AQ1598" s="457">
        <v>0</v>
      </c>
      <c r="AR1598" s="440">
        <v>1.9588915224112501E-2</v>
      </c>
      <c r="AS1598" s="462">
        <v>0</v>
      </c>
      <c r="AT1598" s="463">
        <v>0</v>
      </c>
      <c r="AU1598" s="426">
        <v>0</v>
      </c>
    </row>
    <row r="1599" spans="1:47" x14ac:dyDescent="0.2">
      <c r="A1599" s="231">
        <v>2014</v>
      </c>
      <c r="B1599" s="232">
        <v>35</v>
      </c>
      <c r="C1599" s="456">
        <v>7.2847351955672801</v>
      </c>
      <c r="D1599" s="457">
        <v>8.7384028399869145</v>
      </c>
      <c r="E1599" s="419">
        <v>0.55016110305369592</v>
      </c>
      <c r="F1599" s="456">
        <v>0.36780624785864474</v>
      </c>
      <c r="G1599" s="457">
        <v>0.33138333801781583</v>
      </c>
      <c r="H1599" s="419">
        <v>0.11571863315703863</v>
      </c>
      <c r="I1599" s="456">
        <v>0.30158139834868841</v>
      </c>
      <c r="J1599" s="457">
        <v>0.36820488831492815</v>
      </c>
      <c r="K1599" s="419">
        <v>1.3260959419553999</v>
      </c>
      <c r="L1599" s="462">
        <v>2.3669260463257923E-3</v>
      </c>
      <c r="M1599" s="463">
        <v>2.876812231573172E-3</v>
      </c>
      <c r="N1599" s="419">
        <v>6.7361957002265976E-3</v>
      </c>
      <c r="O1599" s="456">
        <v>2.0327101965099063E-2</v>
      </c>
      <c r="P1599" s="457">
        <v>2.0479451779855107E-2</v>
      </c>
      <c r="Q1599" s="419">
        <v>1.9418763791601592E-2</v>
      </c>
      <c r="R1599" s="462">
        <v>0</v>
      </c>
      <c r="S1599" s="463">
        <v>0</v>
      </c>
      <c r="T1599" s="419">
        <v>773.10164770282461</v>
      </c>
      <c r="U1599" s="456">
        <v>1.7321821171652187E-2</v>
      </c>
      <c r="V1599" s="457">
        <v>2.1185406914965454E-2</v>
      </c>
      <c r="W1599" s="419">
        <v>0.1247150021247851</v>
      </c>
      <c r="X1599" s="456">
        <v>9.4612244358950482E-3</v>
      </c>
      <c r="Y1599" s="457">
        <v>1.1686051385851026E-2</v>
      </c>
      <c r="Z1599" s="419">
        <v>3.9447354142969401E-3</v>
      </c>
      <c r="AA1599" s="456">
        <v>8.2881273688771399E-3</v>
      </c>
      <c r="AB1599" s="457">
        <v>8.4117290019182084E-3</v>
      </c>
      <c r="AC1599" s="419">
        <v>7.9676520505936738E-3</v>
      </c>
      <c r="AD1599" s="456">
        <v>4.8484915537422058E-4</v>
      </c>
      <c r="AE1599" s="457">
        <v>4.2736315581239808E-4</v>
      </c>
      <c r="AF1599" s="419">
        <v>1.1497331464004543E-3</v>
      </c>
      <c r="AG1599" s="456">
        <v>1.5349701374421841E-2</v>
      </c>
      <c r="AH1599" s="457">
        <v>1.3687752234429099E-2</v>
      </c>
      <c r="AI1599" s="419">
        <v>1.4831552566118116E-3</v>
      </c>
      <c r="AJ1599" s="456">
        <v>2.7581772119679901E-3</v>
      </c>
      <c r="AK1599" s="457">
        <v>2.2702882212968485E-3</v>
      </c>
      <c r="AL1599" s="419">
        <v>9.197881146771173E-5</v>
      </c>
      <c r="AM1599" s="456">
        <v>4.2649799965795527E-3</v>
      </c>
      <c r="AN1599" s="457">
        <v>4.0070486688025412E-3</v>
      </c>
      <c r="AO1599" s="419">
        <v>2.4995200918272564E-2</v>
      </c>
      <c r="AP1599" s="456">
        <v>0</v>
      </c>
      <c r="AQ1599" s="457">
        <v>0</v>
      </c>
      <c r="AR1599" s="440">
        <v>1.9588915224112501E-2</v>
      </c>
      <c r="AS1599" s="462">
        <v>0</v>
      </c>
      <c r="AT1599" s="463">
        <v>0</v>
      </c>
      <c r="AU1599" s="426">
        <v>0</v>
      </c>
    </row>
    <row r="1600" spans="1:47" x14ac:dyDescent="0.2">
      <c r="A1600" s="231">
        <v>2014</v>
      </c>
      <c r="B1600" s="232">
        <v>36</v>
      </c>
      <c r="C1600" s="456">
        <v>7.2847351955672801</v>
      </c>
      <c r="D1600" s="457">
        <v>8.7384028399869145</v>
      </c>
      <c r="E1600" s="419">
        <v>0.55016110305369592</v>
      </c>
      <c r="F1600" s="456">
        <v>0.36780624785864474</v>
      </c>
      <c r="G1600" s="457">
        <v>0.33138333801781583</v>
      </c>
      <c r="H1600" s="419">
        <v>0.11571863315703863</v>
      </c>
      <c r="I1600" s="456">
        <v>0.30158139834868841</v>
      </c>
      <c r="J1600" s="457">
        <v>0.36820488831492815</v>
      </c>
      <c r="K1600" s="419">
        <v>1.3260959419553999</v>
      </c>
      <c r="L1600" s="462">
        <v>2.3669260463257923E-3</v>
      </c>
      <c r="M1600" s="463">
        <v>2.876812231573172E-3</v>
      </c>
      <c r="N1600" s="419">
        <v>6.7361957002265976E-3</v>
      </c>
      <c r="O1600" s="456">
        <v>2.0327101965099063E-2</v>
      </c>
      <c r="P1600" s="457">
        <v>2.0479451779855107E-2</v>
      </c>
      <c r="Q1600" s="419">
        <v>1.9418763791601592E-2</v>
      </c>
      <c r="R1600" s="462">
        <v>0</v>
      </c>
      <c r="S1600" s="463">
        <v>0</v>
      </c>
      <c r="T1600" s="419">
        <v>773.10164770282461</v>
      </c>
      <c r="U1600" s="456">
        <v>1.7321821171652187E-2</v>
      </c>
      <c r="V1600" s="457">
        <v>2.1185406914965454E-2</v>
      </c>
      <c r="W1600" s="419">
        <v>0.1247150021247851</v>
      </c>
      <c r="X1600" s="456">
        <v>9.4612244358950482E-3</v>
      </c>
      <c r="Y1600" s="457">
        <v>1.1686051385851026E-2</v>
      </c>
      <c r="Z1600" s="419">
        <v>3.9447354142969401E-3</v>
      </c>
      <c r="AA1600" s="456">
        <v>8.2881273688771399E-3</v>
      </c>
      <c r="AB1600" s="457">
        <v>8.4117290019182084E-3</v>
      </c>
      <c r="AC1600" s="419">
        <v>7.9676520505936738E-3</v>
      </c>
      <c r="AD1600" s="456">
        <v>4.8484915537422058E-4</v>
      </c>
      <c r="AE1600" s="457">
        <v>4.2736315581239808E-4</v>
      </c>
      <c r="AF1600" s="419">
        <v>1.1497331464004543E-3</v>
      </c>
      <c r="AG1600" s="456">
        <v>1.5349701374421841E-2</v>
      </c>
      <c r="AH1600" s="457">
        <v>1.3687752234429099E-2</v>
      </c>
      <c r="AI1600" s="419">
        <v>1.4831552566118116E-3</v>
      </c>
      <c r="AJ1600" s="456">
        <v>2.7581772119679901E-3</v>
      </c>
      <c r="AK1600" s="457">
        <v>2.2702882212968485E-3</v>
      </c>
      <c r="AL1600" s="419">
        <v>9.197881146771173E-5</v>
      </c>
      <c r="AM1600" s="456">
        <v>4.2649799965795527E-3</v>
      </c>
      <c r="AN1600" s="457">
        <v>4.0070486688025412E-3</v>
      </c>
      <c r="AO1600" s="419">
        <v>2.4995200918272564E-2</v>
      </c>
      <c r="AP1600" s="456">
        <v>0</v>
      </c>
      <c r="AQ1600" s="457">
        <v>0</v>
      </c>
      <c r="AR1600" s="440">
        <v>1.9588915224112501E-2</v>
      </c>
      <c r="AS1600" s="462">
        <v>0</v>
      </c>
      <c r="AT1600" s="463">
        <v>0</v>
      </c>
      <c r="AU1600" s="426">
        <v>0</v>
      </c>
    </row>
    <row r="1601" spans="1:47" x14ac:dyDescent="0.2">
      <c r="A1601" s="231">
        <v>2014</v>
      </c>
      <c r="B1601" s="232">
        <v>37</v>
      </c>
      <c r="C1601" s="456">
        <v>7.2847351955672801</v>
      </c>
      <c r="D1601" s="457">
        <v>8.7384028399869145</v>
      </c>
      <c r="E1601" s="419">
        <v>0.55016110305369592</v>
      </c>
      <c r="F1601" s="456">
        <v>0.36780624785864474</v>
      </c>
      <c r="G1601" s="457">
        <v>0.33138333801781583</v>
      </c>
      <c r="H1601" s="419">
        <v>0.11571863315703863</v>
      </c>
      <c r="I1601" s="456">
        <v>0.30158139834868841</v>
      </c>
      <c r="J1601" s="457">
        <v>0.36820488831492815</v>
      </c>
      <c r="K1601" s="419">
        <v>1.3260959419553999</v>
      </c>
      <c r="L1601" s="462">
        <v>2.3669260463257923E-3</v>
      </c>
      <c r="M1601" s="463">
        <v>2.876812231573172E-3</v>
      </c>
      <c r="N1601" s="419">
        <v>6.7361957002265976E-3</v>
      </c>
      <c r="O1601" s="456">
        <v>2.0327101965099063E-2</v>
      </c>
      <c r="P1601" s="457">
        <v>2.0479451779855107E-2</v>
      </c>
      <c r="Q1601" s="419">
        <v>1.9418763791601592E-2</v>
      </c>
      <c r="R1601" s="462">
        <v>0</v>
      </c>
      <c r="S1601" s="463">
        <v>0</v>
      </c>
      <c r="T1601" s="419">
        <v>773.10164770282461</v>
      </c>
      <c r="U1601" s="456">
        <v>1.7321821171652187E-2</v>
      </c>
      <c r="V1601" s="457">
        <v>2.1185406914965454E-2</v>
      </c>
      <c r="W1601" s="419">
        <v>0.1247150021247851</v>
      </c>
      <c r="X1601" s="456">
        <v>9.4612244358950482E-3</v>
      </c>
      <c r="Y1601" s="457">
        <v>1.1686051385851026E-2</v>
      </c>
      <c r="Z1601" s="419">
        <v>3.9447354142969401E-3</v>
      </c>
      <c r="AA1601" s="456">
        <v>8.2881273688771399E-3</v>
      </c>
      <c r="AB1601" s="457">
        <v>8.4117290019182084E-3</v>
      </c>
      <c r="AC1601" s="419">
        <v>7.9676520505936738E-3</v>
      </c>
      <c r="AD1601" s="456">
        <v>4.8484915537422058E-4</v>
      </c>
      <c r="AE1601" s="457">
        <v>4.2736315581239808E-4</v>
      </c>
      <c r="AF1601" s="419">
        <v>1.1497331464004543E-3</v>
      </c>
      <c r="AG1601" s="456">
        <v>1.5349701374421841E-2</v>
      </c>
      <c r="AH1601" s="457">
        <v>1.3687752234429099E-2</v>
      </c>
      <c r="AI1601" s="419">
        <v>1.4831552566118116E-3</v>
      </c>
      <c r="AJ1601" s="456">
        <v>2.7581772119679901E-3</v>
      </c>
      <c r="AK1601" s="457">
        <v>2.2702882212968485E-3</v>
      </c>
      <c r="AL1601" s="419">
        <v>9.197881146771173E-5</v>
      </c>
      <c r="AM1601" s="456">
        <v>4.2649799965795527E-3</v>
      </c>
      <c r="AN1601" s="457">
        <v>4.0070486688025412E-3</v>
      </c>
      <c r="AO1601" s="419">
        <v>2.4995200918272564E-2</v>
      </c>
      <c r="AP1601" s="456">
        <v>0</v>
      </c>
      <c r="AQ1601" s="457">
        <v>0</v>
      </c>
      <c r="AR1601" s="440">
        <v>1.9588915224112501E-2</v>
      </c>
      <c r="AS1601" s="462">
        <v>0</v>
      </c>
      <c r="AT1601" s="463">
        <v>0</v>
      </c>
      <c r="AU1601" s="426">
        <v>0</v>
      </c>
    </row>
    <row r="1602" spans="1:47" x14ac:dyDescent="0.2">
      <c r="A1602" s="231">
        <v>2014</v>
      </c>
      <c r="B1602" s="232">
        <v>38</v>
      </c>
      <c r="C1602" s="456">
        <v>7.2847351955672801</v>
      </c>
      <c r="D1602" s="457">
        <v>8.7384028399869145</v>
      </c>
      <c r="E1602" s="419">
        <v>0.55016110305369592</v>
      </c>
      <c r="F1602" s="456">
        <v>0.36780624785864474</v>
      </c>
      <c r="G1602" s="457">
        <v>0.33138333801781583</v>
      </c>
      <c r="H1602" s="419">
        <v>0.11571863315703863</v>
      </c>
      <c r="I1602" s="456">
        <v>0.30158139834868841</v>
      </c>
      <c r="J1602" s="457">
        <v>0.36820488831492815</v>
      </c>
      <c r="K1602" s="419">
        <v>1.3260959419553999</v>
      </c>
      <c r="L1602" s="462">
        <v>2.3669260463257923E-3</v>
      </c>
      <c r="M1602" s="463">
        <v>2.876812231573172E-3</v>
      </c>
      <c r="N1602" s="419">
        <v>6.7361957002265976E-3</v>
      </c>
      <c r="O1602" s="456">
        <v>2.0327101965099063E-2</v>
      </c>
      <c r="P1602" s="457">
        <v>2.0479451779855107E-2</v>
      </c>
      <c r="Q1602" s="419">
        <v>1.9418763791601592E-2</v>
      </c>
      <c r="R1602" s="462">
        <v>0</v>
      </c>
      <c r="S1602" s="463">
        <v>0</v>
      </c>
      <c r="T1602" s="419">
        <v>773.10164770282461</v>
      </c>
      <c r="U1602" s="456">
        <v>1.7321821171652187E-2</v>
      </c>
      <c r="V1602" s="457">
        <v>2.1185406914965454E-2</v>
      </c>
      <c r="W1602" s="419">
        <v>0.1247150021247851</v>
      </c>
      <c r="X1602" s="456">
        <v>9.4612244358950482E-3</v>
      </c>
      <c r="Y1602" s="457">
        <v>1.1686051385851026E-2</v>
      </c>
      <c r="Z1602" s="419">
        <v>3.9447354142969401E-3</v>
      </c>
      <c r="AA1602" s="456">
        <v>8.2881273688771399E-3</v>
      </c>
      <c r="AB1602" s="457">
        <v>8.4117290019182084E-3</v>
      </c>
      <c r="AC1602" s="419">
        <v>7.9676520505936738E-3</v>
      </c>
      <c r="AD1602" s="456">
        <v>4.8484915537422058E-4</v>
      </c>
      <c r="AE1602" s="457">
        <v>4.2736315581239808E-4</v>
      </c>
      <c r="AF1602" s="419">
        <v>1.1497331464004543E-3</v>
      </c>
      <c r="AG1602" s="456">
        <v>1.5349701374421841E-2</v>
      </c>
      <c r="AH1602" s="457">
        <v>1.3687752234429099E-2</v>
      </c>
      <c r="AI1602" s="419">
        <v>1.4831552566118116E-3</v>
      </c>
      <c r="AJ1602" s="456">
        <v>2.7581772119679901E-3</v>
      </c>
      <c r="AK1602" s="457">
        <v>2.2702882212968485E-3</v>
      </c>
      <c r="AL1602" s="419">
        <v>9.197881146771173E-5</v>
      </c>
      <c r="AM1602" s="456">
        <v>4.2649799965795527E-3</v>
      </c>
      <c r="AN1602" s="457">
        <v>4.0070486688025412E-3</v>
      </c>
      <c r="AO1602" s="419">
        <v>2.4995200918272564E-2</v>
      </c>
      <c r="AP1602" s="456">
        <v>0</v>
      </c>
      <c r="AQ1602" s="457">
        <v>0</v>
      </c>
      <c r="AR1602" s="440">
        <v>1.9588915224112501E-2</v>
      </c>
      <c r="AS1602" s="462">
        <v>0</v>
      </c>
      <c r="AT1602" s="463">
        <v>0</v>
      </c>
      <c r="AU1602" s="426">
        <v>0</v>
      </c>
    </row>
    <row r="1603" spans="1:47" x14ac:dyDescent="0.2">
      <c r="A1603" s="231">
        <v>2014</v>
      </c>
      <c r="B1603" s="232">
        <v>39</v>
      </c>
      <c r="C1603" s="456">
        <v>7.2847351955672801</v>
      </c>
      <c r="D1603" s="457">
        <v>8.7384028399869145</v>
      </c>
      <c r="E1603" s="419">
        <v>0.55016110305369592</v>
      </c>
      <c r="F1603" s="456">
        <v>0.36780624785864474</v>
      </c>
      <c r="G1603" s="457">
        <v>0.33138333801781583</v>
      </c>
      <c r="H1603" s="419">
        <v>0.11571863315703863</v>
      </c>
      <c r="I1603" s="456">
        <v>0.30158139834868841</v>
      </c>
      <c r="J1603" s="457">
        <v>0.36820488831492815</v>
      </c>
      <c r="K1603" s="419">
        <v>1.3260959419553999</v>
      </c>
      <c r="L1603" s="462">
        <v>2.3669260463257923E-3</v>
      </c>
      <c r="M1603" s="463">
        <v>2.876812231573172E-3</v>
      </c>
      <c r="N1603" s="419">
        <v>6.7361957002265976E-3</v>
      </c>
      <c r="O1603" s="456">
        <v>2.0327101965099063E-2</v>
      </c>
      <c r="P1603" s="457">
        <v>2.0479451779855107E-2</v>
      </c>
      <c r="Q1603" s="419">
        <v>1.9418763791601592E-2</v>
      </c>
      <c r="R1603" s="462">
        <v>0</v>
      </c>
      <c r="S1603" s="463">
        <v>0</v>
      </c>
      <c r="T1603" s="419">
        <v>773.10164770282461</v>
      </c>
      <c r="U1603" s="456">
        <v>1.7321821171652187E-2</v>
      </c>
      <c r="V1603" s="457">
        <v>2.1185406914965454E-2</v>
      </c>
      <c r="W1603" s="419">
        <v>0.1247150021247851</v>
      </c>
      <c r="X1603" s="456">
        <v>9.4612244358950482E-3</v>
      </c>
      <c r="Y1603" s="457">
        <v>1.1686051385851026E-2</v>
      </c>
      <c r="Z1603" s="419">
        <v>3.9447354142969401E-3</v>
      </c>
      <c r="AA1603" s="456">
        <v>8.2881273688771399E-3</v>
      </c>
      <c r="AB1603" s="457">
        <v>8.4117290019182084E-3</v>
      </c>
      <c r="AC1603" s="419">
        <v>7.9676520505936738E-3</v>
      </c>
      <c r="AD1603" s="456">
        <v>4.8484915537422058E-4</v>
      </c>
      <c r="AE1603" s="457">
        <v>4.2736315581239808E-4</v>
      </c>
      <c r="AF1603" s="419">
        <v>1.1497331464004543E-3</v>
      </c>
      <c r="AG1603" s="456">
        <v>1.5349701374421841E-2</v>
      </c>
      <c r="AH1603" s="457">
        <v>1.3687752234429099E-2</v>
      </c>
      <c r="AI1603" s="419">
        <v>1.4831552566118116E-3</v>
      </c>
      <c r="AJ1603" s="456">
        <v>2.7581772119679901E-3</v>
      </c>
      <c r="AK1603" s="457">
        <v>2.2702882212968485E-3</v>
      </c>
      <c r="AL1603" s="419">
        <v>9.197881146771173E-5</v>
      </c>
      <c r="AM1603" s="456">
        <v>4.2649799965795527E-3</v>
      </c>
      <c r="AN1603" s="457">
        <v>4.0070486688025412E-3</v>
      </c>
      <c r="AO1603" s="419">
        <v>2.4995200918272564E-2</v>
      </c>
      <c r="AP1603" s="456">
        <v>0</v>
      </c>
      <c r="AQ1603" s="457">
        <v>0</v>
      </c>
      <c r="AR1603" s="440">
        <v>1.9588915224112501E-2</v>
      </c>
      <c r="AS1603" s="462">
        <v>0</v>
      </c>
      <c r="AT1603" s="463">
        <v>0</v>
      </c>
      <c r="AU1603" s="426">
        <v>0</v>
      </c>
    </row>
    <row r="1604" spans="1:47" ht="13.5" thickBot="1" x14ac:dyDescent="0.25">
      <c r="A1604" s="233">
        <v>2014</v>
      </c>
      <c r="B1604" s="234">
        <v>40</v>
      </c>
      <c r="C1604" s="458">
        <v>7.2847351955672801</v>
      </c>
      <c r="D1604" s="459">
        <v>8.7384028399869145</v>
      </c>
      <c r="E1604" s="430">
        <v>0.55016110305369592</v>
      </c>
      <c r="F1604" s="458">
        <v>0.36780624785864474</v>
      </c>
      <c r="G1604" s="459">
        <v>0.33138333801781583</v>
      </c>
      <c r="H1604" s="430">
        <v>0.11571863315703863</v>
      </c>
      <c r="I1604" s="458">
        <v>0.30158139834868841</v>
      </c>
      <c r="J1604" s="459">
        <v>0.36820488831492815</v>
      </c>
      <c r="K1604" s="430">
        <v>1.3260959419553999</v>
      </c>
      <c r="L1604" s="464">
        <v>2.3669260463257923E-3</v>
      </c>
      <c r="M1604" s="465">
        <v>2.876812231573172E-3</v>
      </c>
      <c r="N1604" s="430">
        <v>6.7361957002265976E-3</v>
      </c>
      <c r="O1604" s="458">
        <v>2.0327101965099063E-2</v>
      </c>
      <c r="P1604" s="459">
        <v>2.0479451779855107E-2</v>
      </c>
      <c r="Q1604" s="430">
        <v>1.9418763791601592E-2</v>
      </c>
      <c r="R1604" s="464">
        <v>0</v>
      </c>
      <c r="S1604" s="465">
        <v>0</v>
      </c>
      <c r="T1604" s="430">
        <v>773.10164770282461</v>
      </c>
      <c r="U1604" s="458">
        <v>1.7321821171652187E-2</v>
      </c>
      <c r="V1604" s="459">
        <v>2.1185406914965454E-2</v>
      </c>
      <c r="W1604" s="430">
        <v>0.1247150021247851</v>
      </c>
      <c r="X1604" s="458">
        <v>9.4612244358950482E-3</v>
      </c>
      <c r="Y1604" s="459">
        <v>1.1686051385851026E-2</v>
      </c>
      <c r="Z1604" s="430">
        <v>3.9447354142969401E-3</v>
      </c>
      <c r="AA1604" s="458">
        <v>8.2881273688771399E-3</v>
      </c>
      <c r="AB1604" s="459">
        <v>8.4117290019182084E-3</v>
      </c>
      <c r="AC1604" s="430">
        <v>7.9676520505936738E-3</v>
      </c>
      <c r="AD1604" s="458">
        <v>4.8484915537422058E-4</v>
      </c>
      <c r="AE1604" s="459">
        <v>4.2736315581239808E-4</v>
      </c>
      <c r="AF1604" s="430">
        <v>1.1497331464004543E-3</v>
      </c>
      <c r="AG1604" s="458">
        <v>1.5349701374421841E-2</v>
      </c>
      <c r="AH1604" s="459">
        <v>1.3687752234429099E-2</v>
      </c>
      <c r="AI1604" s="430">
        <v>1.4831552566118116E-3</v>
      </c>
      <c r="AJ1604" s="458">
        <v>2.7581772119679901E-3</v>
      </c>
      <c r="AK1604" s="459">
        <v>2.2702882212968485E-3</v>
      </c>
      <c r="AL1604" s="430">
        <v>9.197881146771173E-5</v>
      </c>
      <c r="AM1604" s="458">
        <v>4.2649799965795527E-3</v>
      </c>
      <c r="AN1604" s="459">
        <v>4.0070486688025412E-3</v>
      </c>
      <c r="AO1604" s="430">
        <v>2.4995200918272564E-2</v>
      </c>
      <c r="AP1604" s="458">
        <v>0</v>
      </c>
      <c r="AQ1604" s="459">
        <v>0</v>
      </c>
      <c r="AR1604" s="441">
        <v>1.9588915224112501E-2</v>
      </c>
      <c r="AS1604" s="464">
        <v>0</v>
      </c>
      <c r="AT1604" s="465">
        <v>0</v>
      </c>
      <c r="AU1604" s="434">
        <v>0</v>
      </c>
    </row>
    <row r="1605" spans="1:47" x14ac:dyDescent="0.2">
      <c r="A1605" s="229">
        <v>2015</v>
      </c>
      <c r="B1605" s="230">
        <v>1</v>
      </c>
      <c r="C1605" s="454">
        <v>1.5581006010433183</v>
      </c>
      <c r="D1605" s="455">
        <v>1.8719345876340632</v>
      </c>
      <c r="E1605" s="436">
        <v>0.36526736249237302</v>
      </c>
      <c r="F1605" s="454">
        <v>5.6842386995232655E-2</v>
      </c>
      <c r="G1605" s="455">
        <v>5.2484750358660633E-2</v>
      </c>
      <c r="H1605" s="436">
        <v>6.1289802451591373E-2</v>
      </c>
      <c r="I1605" s="454">
        <v>7.3725052376311578E-2</v>
      </c>
      <c r="J1605" s="455">
        <v>0.10896223660719917</v>
      </c>
      <c r="K1605" s="436">
        <v>0.75734934384338193</v>
      </c>
      <c r="L1605" s="460">
        <v>5.7925921636817427E-3</v>
      </c>
      <c r="M1605" s="461">
        <v>7.1188432657050193E-3</v>
      </c>
      <c r="N1605" s="436">
        <v>6.500786271922734E-3</v>
      </c>
      <c r="O1605" s="454">
        <v>2.7982923531754845E-3</v>
      </c>
      <c r="P1605" s="455">
        <v>3.5495572056445037E-3</v>
      </c>
      <c r="Q1605" s="436">
        <v>1.3844659469713217E-2</v>
      </c>
      <c r="R1605" s="460">
        <v>0</v>
      </c>
      <c r="S1605" s="461">
        <v>0</v>
      </c>
      <c r="T1605" s="436">
        <v>746.08410820169695</v>
      </c>
      <c r="U1605" s="454">
        <v>8.8283856187699704E-3</v>
      </c>
      <c r="V1605" s="455">
        <v>1.1647308791601642E-2</v>
      </c>
      <c r="W1605" s="436">
        <v>6.6054738512565631E-2</v>
      </c>
      <c r="X1605" s="454">
        <v>4.2567532568665309E-3</v>
      </c>
      <c r="Y1605" s="455">
        <v>5.4205647071174107E-3</v>
      </c>
      <c r="Z1605" s="436">
        <v>2.9584632313444893E-3</v>
      </c>
      <c r="AA1605" s="454">
        <v>1.0460121768827249E-3</v>
      </c>
      <c r="AB1605" s="455">
        <v>9.4302984775331965E-4</v>
      </c>
      <c r="AC1605" s="436">
        <v>4.2200309903886769E-3</v>
      </c>
      <c r="AD1605" s="454">
        <v>7.0804104335646861E-5</v>
      </c>
      <c r="AE1605" s="455">
        <v>6.3871610672695312E-5</v>
      </c>
      <c r="AF1605" s="436">
        <v>6.0895128923667415E-4</v>
      </c>
      <c r="AG1605" s="454">
        <v>2.5071606824980416E-3</v>
      </c>
      <c r="AH1605" s="455">
        <v>2.3192385439034812E-3</v>
      </c>
      <c r="AI1605" s="436">
        <v>7.8554705449197673E-4</v>
      </c>
      <c r="AJ1605" s="454">
        <v>4.4612877932592693E-4</v>
      </c>
      <c r="AK1605" s="455">
        <v>3.8680293194741545E-4</v>
      </c>
      <c r="AL1605" s="436">
        <v>4.8716082298582038E-5</v>
      </c>
      <c r="AM1605" s="454">
        <v>6.3636617129997656E-4</v>
      </c>
      <c r="AN1605" s="455">
        <v>6.038636095273992E-4</v>
      </c>
      <c r="AO1605" s="436">
        <v>1.3238599041475233E-2</v>
      </c>
      <c r="AP1605" s="454">
        <v>0</v>
      </c>
      <c r="AQ1605" s="455">
        <v>0</v>
      </c>
      <c r="AR1605" s="439">
        <v>4.0931502845467102E-3</v>
      </c>
      <c r="AS1605" s="460">
        <v>0</v>
      </c>
      <c r="AT1605" s="461">
        <v>0</v>
      </c>
      <c r="AU1605" s="415">
        <v>0</v>
      </c>
    </row>
    <row r="1606" spans="1:47" x14ac:dyDescent="0.2">
      <c r="A1606" s="231">
        <v>2015</v>
      </c>
      <c r="B1606" s="232">
        <v>2</v>
      </c>
      <c r="C1606" s="456">
        <v>1.5694855967263457</v>
      </c>
      <c r="D1606" s="457">
        <v>1.8803985519802777</v>
      </c>
      <c r="E1606" s="437">
        <v>0.36744761988497715</v>
      </c>
      <c r="F1606" s="456">
        <v>5.8223246338995928E-2</v>
      </c>
      <c r="G1606" s="457">
        <v>5.3672420693838228E-2</v>
      </c>
      <c r="H1606" s="437">
        <v>6.2121024505614866E-2</v>
      </c>
      <c r="I1606" s="456">
        <v>7.4384207286268128E-2</v>
      </c>
      <c r="J1606" s="457">
        <v>0.1094016022686175</v>
      </c>
      <c r="K1606" s="437">
        <v>0.76175181192636932</v>
      </c>
      <c r="L1606" s="462">
        <v>5.7979838369621051E-3</v>
      </c>
      <c r="M1606" s="463">
        <v>7.1166500509571504E-3</v>
      </c>
      <c r="N1606" s="437">
        <v>6.5042231028632153E-3</v>
      </c>
      <c r="O1606" s="456">
        <v>2.8185415922101359E-3</v>
      </c>
      <c r="P1606" s="457">
        <v>3.575698751671348E-3</v>
      </c>
      <c r="Q1606" s="437">
        <v>1.3852819767580423E-2</v>
      </c>
      <c r="R1606" s="462">
        <v>0</v>
      </c>
      <c r="S1606" s="463">
        <v>0</v>
      </c>
      <c r="T1606" s="437">
        <v>746.47627336045343</v>
      </c>
      <c r="U1606" s="456">
        <v>8.9659143360211954E-3</v>
      </c>
      <c r="V1606" s="457">
        <v>1.182847305475245E-2</v>
      </c>
      <c r="W1606" s="437">
        <v>6.6950574165764873E-2</v>
      </c>
      <c r="X1606" s="456">
        <v>4.3383815393860667E-3</v>
      </c>
      <c r="Y1606" s="457">
        <v>5.5292107855293721E-3</v>
      </c>
      <c r="Z1606" s="437">
        <v>2.9754987203129126E-3</v>
      </c>
      <c r="AA1606" s="456">
        <v>1.0796597003625975E-3</v>
      </c>
      <c r="AB1606" s="457">
        <v>9.8383664447393134E-4</v>
      </c>
      <c r="AC1606" s="437">
        <v>4.2772602533471555E-3</v>
      </c>
      <c r="AD1606" s="456">
        <v>7.2587617937872815E-5</v>
      </c>
      <c r="AE1606" s="457">
        <v>6.5424605066872679E-5</v>
      </c>
      <c r="AF1606" s="437">
        <v>6.1721004439210933E-4</v>
      </c>
      <c r="AG1606" s="456">
        <v>2.56662769201641E-3</v>
      </c>
      <c r="AH1606" s="457">
        <v>2.3682453438290227E-3</v>
      </c>
      <c r="AI1606" s="437">
        <v>7.9620075889806554E-4</v>
      </c>
      <c r="AJ1606" s="456">
        <v>4.573819622929674E-4</v>
      </c>
      <c r="AK1606" s="457">
        <v>3.9594544624027149E-4</v>
      </c>
      <c r="AL1606" s="437">
        <v>4.9376766206615132E-5</v>
      </c>
      <c r="AM1606" s="456">
        <v>6.5141428668736895E-4</v>
      </c>
      <c r="AN1606" s="457">
        <v>6.1721019224106257E-4</v>
      </c>
      <c r="AO1606" s="437">
        <v>1.3418142185346807E-2</v>
      </c>
      <c r="AP1606" s="456">
        <v>0</v>
      </c>
      <c r="AQ1606" s="457">
        <v>0</v>
      </c>
      <c r="AR1606" s="440">
        <v>4.1035932122018203E-3</v>
      </c>
      <c r="AS1606" s="462">
        <v>0</v>
      </c>
      <c r="AT1606" s="463">
        <v>0</v>
      </c>
      <c r="AU1606" s="423">
        <v>0</v>
      </c>
    </row>
    <row r="1607" spans="1:47" x14ac:dyDescent="0.2">
      <c r="A1607" s="231">
        <v>2015</v>
      </c>
      <c r="B1607" s="232">
        <v>3</v>
      </c>
      <c r="C1607" s="456">
        <v>1.5542765009423489</v>
      </c>
      <c r="D1607" s="457">
        <v>1.8602574829953165</v>
      </c>
      <c r="E1607" s="437">
        <v>0.36989380727083476</v>
      </c>
      <c r="F1607" s="456">
        <v>5.6063833893077362E-2</v>
      </c>
      <c r="G1607" s="457">
        <v>5.0828789533977903E-2</v>
      </c>
      <c r="H1607" s="437">
        <v>6.3054052508825217E-2</v>
      </c>
      <c r="I1607" s="456">
        <v>5.7403267376577784E-2</v>
      </c>
      <c r="J1607" s="457">
        <v>7.7928955706974487E-2</v>
      </c>
      <c r="K1607" s="437">
        <v>0.76669473673337363</v>
      </c>
      <c r="L1607" s="462">
        <v>2.1081462271517731E-3</v>
      </c>
      <c r="M1607" s="463">
        <v>2.5935405352595503E-3</v>
      </c>
      <c r="N1607" s="437">
        <v>6.5080996779229936E-3</v>
      </c>
      <c r="O1607" s="456">
        <v>2.8036175245051472E-3</v>
      </c>
      <c r="P1607" s="457">
        <v>3.5592160299362089E-3</v>
      </c>
      <c r="Q1607" s="437">
        <v>1.3862009349134676E-2</v>
      </c>
      <c r="R1607" s="462">
        <v>0</v>
      </c>
      <c r="S1607" s="463">
        <v>0</v>
      </c>
      <c r="T1607" s="437">
        <v>746.92161607472462</v>
      </c>
      <c r="U1607" s="456">
        <v>7.7902484584400338E-3</v>
      </c>
      <c r="V1607" s="457">
        <v>1.0113736246201628E-2</v>
      </c>
      <c r="W1607" s="437">
        <v>6.7956249298666879E-2</v>
      </c>
      <c r="X1607" s="456">
        <v>4.4266937332251488E-3</v>
      </c>
      <c r="Y1607" s="457">
        <v>5.6506918062990156E-3</v>
      </c>
      <c r="Z1607" s="437">
        <v>2.9946320498796023E-3</v>
      </c>
      <c r="AA1607" s="456">
        <v>1.071301489350994E-3</v>
      </c>
      <c r="AB1607" s="457">
        <v>9.9497463475537026E-4</v>
      </c>
      <c r="AC1607" s="437">
        <v>4.3415092364302611E-3</v>
      </c>
      <c r="AD1607" s="456">
        <v>7.2202014795067648E-5</v>
      </c>
      <c r="AE1607" s="457">
        <v>6.4410805918599083E-5</v>
      </c>
      <c r="AF1607" s="437">
        <v>6.264808201053724E-4</v>
      </c>
      <c r="AG1607" s="456">
        <v>2.3797770007321175E-3</v>
      </c>
      <c r="AH1607" s="457">
        <v>2.1567185015839013E-3</v>
      </c>
      <c r="AI1607" s="437">
        <v>8.0816030985095028E-4</v>
      </c>
      <c r="AJ1607" s="456">
        <v>4.4105388711212536E-4</v>
      </c>
      <c r="AK1607" s="457">
        <v>3.8104183220390929E-4</v>
      </c>
      <c r="AL1607" s="437">
        <v>5.0118471237721733E-5</v>
      </c>
      <c r="AM1607" s="456">
        <v>6.3745045728122072E-4</v>
      </c>
      <c r="AN1607" s="457">
        <v>5.8953536463668475E-4</v>
      </c>
      <c r="AO1607" s="437">
        <v>1.3619682795352974E-2</v>
      </c>
      <c r="AP1607" s="456">
        <v>0</v>
      </c>
      <c r="AQ1607" s="457">
        <v>0</v>
      </c>
      <c r="AR1607" s="440">
        <v>4.1158594504856301E-3</v>
      </c>
      <c r="AS1607" s="462">
        <v>0</v>
      </c>
      <c r="AT1607" s="463">
        <v>0</v>
      </c>
      <c r="AU1607" s="423">
        <v>0</v>
      </c>
    </row>
    <row r="1608" spans="1:47" x14ac:dyDescent="0.2">
      <c r="A1608" s="231">
        <v>2015</v>
      </c>
      <c r="B1608" s="232">
        <v>4</v>
      </c>
      <c r="C1608" s="456">
        <v>1.5608867778059707</v>
      </c>
      <c r="D1608" s="457">
        <v>1.8616265401962293</v>
      </c>
      <c r="E1608" s="437">
        <v>0.37260046596547824</v>
      </c>
      <c r="F1608" s="456">
        <v>5.7599405024152929E-2</v>
      </c>
      <c r="G1608" s="457">
        <v>5.2229375998317153E-2</v>
      </c>
      <c r="H1608" s="437">
        <v>6.4086621529208618E-2</v>
      </c>
      <c r="I1608" s="456">
        <v>5.8069937784383428E-2</v>
      </c>
      <c r="J1608" s="457">
        <v>7.8367036152611105E-2</v>
      </c>
      <c r="K1608" s="437">
        <v>0.77216203477290968</v>
      </c>
      <c r="L1608" s="462">
        <v>2.1116234620907059E-3</v>
      </c>
      <c r="M1608" s="463">
        <v>2.5989521368413337E-3</v>
      </c>
      <c r="N1608" s="437">
        <v>6.5123656532035416E-3</v>
      </c>
      <c r="O1608" s="456">
        <v>2.8263599710015323E-3</v>
      </c>
      <c r="P1608" s="457">
        <v>3.5885729164754146E-3</v>
      </c>
      <c r="Q1608" s="437">
        <v>1.3872147086969221E-2</v>
      </c>
      <c r="R1608" s="462">
        <v>0</v>
      </c>
      <c r="S1608" s="463">
        <v>0</v>
      </c>
      <c r="T1608" s="437">
        <v>747.41134482093878</v>
      </c>
      <c r="U1608" s="456">
        <v>7.9417850522947517E-3</v>
      </c>
      <c r="V1608" s="457">
        <v>1.0338592883603052E-2</v>
      </c>
      <c r="W1608" s="437">
        <v>6.9068961826674269E-2</v>
      </c>
      <c r="X1608" s="456">
        <v>4.5222341544665879E-3</v>
      </c>
      <c r="Y1608" s="457">
        <v>5.7851453281666789E-3</v>
      </c>
      <c r="Z1608" s="437">
        <v>3.0157935414496461E-3</v>
      </c>
      <c r="AA1608" s="456">
        <v>1.1139764059014921E-3</v>
      </c>
      <c r="AB1608" s="457">
        <v>1.0567600997415214E-3</v>
      </c>
      <c r="AC1608" s="437">
        <v>4.4126051423039941E-3</v>
      </c>
      <c r="AD1608" s="456">
        <v>7.4243068875834385E-5</v>
      </c>
      <c r="AE1608" s="457">
        <v>6.6295011798801399E-5</v>
      </c>
      <c r="AF1608" s="437">
        <v>6.3673887931883202E-4</v>
      </c>
      <c r="AG1608" s="456">
        <v>2.4420130114656776E-3</v>
      </c>
      <c r="AH1608" s="457">
        <v>2.2089397589239229E-3</v>
      </c>
      <c r="AI1608" s="437">
        <v>8.2139357791215142E-4</v>
      </c>
      <c r="AJ1608" s="456">
        <v>4.531137916109684E-4</v>
      </c>
      <c r="AK1608" s="457">
        <v>3.9100359400968281E-4</v>
      </c>
      <c r="AL1608" s="437">
        <v>5.0939133350783461E-5</v>
      </c>
      <c r="AM1608" s="456">
        <v>6.5481638733667165E-4</v>
      </c>
      <c r="AN1608" s="457">
        <v>6.0626590033930814E-4</v>
      </c>
      <c r="AO1608" s="437">
        <v>1.3842712099185089E-2</v>
      </c>
      <c r="AP1608" s="456">
        <v>0</v>
      </c>
      <c r="AQ1608" s="457">
        <v>0</v>
      </c>
      <c r="AR1608" s="440">
        <v>4.1299192147308001E-3</v>
      </c>
      <c r="AS1608" s="462">
        <v>0</v>
      </c>
      <c r="AT1608" s="463">
        <v>0</v>
      </c>
      <c r="AU1608" s="423">
        <v>0</v>
      </c>
    </row>
    <row r="1609" spans="1:47" x14ac:dyDescent="0.2">
      <c r="A1609" s="231">
        <v>2015</v>
      </c>
      <c r="B1609" s="232">
        <v>5</v>
      </c>
      <c r="C1609" s="456">
        <v>2.8413988004162292</v>
      </c>
      <c r="D1609" s="457">
        <v>3.4170562504268793</v>
      </c>
      <c r="E1609" s="437">
        <v>0.43689574157068345</v>
      </c>
      <c r="F1609" s="456">
        <v>8.2110691891580004E-2</v>
      </c>
      <c r="G1609" s="457">
        <v>7.7426478661426282E-2</v>
      </c>
      <c r="H1609" s="437">
        <v>7.1589770469954253E-2</v>
      </c>
      <c r="I1609" s="456">
        <v>8.8890538514538597E-2</v>
      </c>
      <c r="J1609" s="457">
        <v>0.1236429884905081</v>
      </c>
      <c r="K1609" s="437">
        <v>1.0958756656501869</v>
      </c>
      <c r="L1609" s="462">
        <v>2.1144239569990141E-3</v>
      </c>
      <c r="M1609" s="463">
        <v>2.6036670197153848E-3</v>
      </c>
      <c r="N1609" s="437">
        <v>6.5145526717481318E-3</v>
      </c>
      <c r="O1609" s="456">
        <v>3.6148004607278045E-3</v>
      </c>
      <c r="P1609" s="457">
        <v>5.6760117528034471E-3</v>
      </c>
      <c r="Q1609" s="437">
        <v>1.8983613443170459E-2</v>
      </c>
      <c r="R1609" s="462">
        <v>0</v>
      </c>
      <c r="S1609" s="463">
        <v>0</v>
      </c>
      <c r="T1609" s="437">
        <v>747.6627017638632</v>
      </c>
      <c r="U1609" s="456">
        <v>7.1751391925336337E-3</v>
      </c>
      <c r="V1609" s="457">
        <v>9.4092640863730152E-3</v>
      </c>
      <c r="W1609" s="437">
        <v>7.7155434385774713E-2</v>
      </c>
      <c r="X1609" s="456">
        <v>4.6235187610948001E-3</v>
      </c>
      <c r="Y1609" s="457">
        <v>5.9311224959022919E-3</v>
      </c>
      <c r="Z1609" s="437">
        <v>3.0387755247935151E-3</v>
      </c>
      <c r="AA1609" s="456">
        <v>1.5650290549901738E-3</v>
      </c>
      <c r="AB1609" s="457">
        <v>1.5516675356175335E-3</v>
      </c>
      <c r="AC1609" s="437">
        <v>4.9292208731323327E-3</v>
      </c>
      <c r="AD1609" s="456">
        <v>1.052667481107727E-4</v>
      </c>
      <c r="AE1609" s="457">
        <v>9.6939228512118775E-5</v>
      </c>
      <c r="AF1609" s="437">
        <v>7.11287766002251E-4</v>
      </c>
      <c r="AG1609" s="456">
        <v>3.4918539870347942E-3</v>
      </c>
      <c r="AH1609" s="457">
        <v>3.2844675256597758E-3</v>
      </c>
      <c r="AI1609" s="437">
        <v>9.1756080850697479E-4</v>
      </c>
      <c r="AJ1609" s="456">
        <v>6.2580778566739999E-4</v>
      </c>
      <c r="AK1609" s="457">
        <v>5.4597468683889464E-4</v>
      </c>
      <c r="AL1609" s="437">
        <v>5.690300884309361E-5</v>
      </c>
      <c r="AM1609" s="456">
        <v>9.456764634896515E-4</v>
      </c>
      <c r="AN1609" s="457">
        <v>9.2238143911976269E-4</v>
      </c>
      <c r="AO1609" s="437">
        <v>1.5463389153619805E-2</v>
      </c>
      <c r="AP1609" s="456">
        <v>0</v>
      </c>
      <c r="AQ1609" s="457">
        <v>0</v>
      </c>
      <c r="AR1609" s="440">
        <v>6.3929794885125204E-3</v>
      </c>
      <c r="AS1609" s="462">
        <v>0</v>
      </c>
      <c r="AT1609" s="463">
        <v>0</v>
      </c>
      <c r="AU1609" s="423">
        <v>0</v>
      </c>
    </row>
    <row r="1610" spans="1:47" x14ac:dyDescent="0.2">
      <c r="A1610" s="231">
        <v>2015</v>
      </c>
      <c r="B1610" s="232">
        <v>6</v>
      </c>
      <c r="C1610" s="456">
        <v>2.8585946829702449</v>
      </c>
      <c r="D1610" s="457">
        <v>3.4323616874685574</v>
      </c>
      <c r="E1610" s="437">
        <v>0.44010056428642053</v>
      </c>
      <c r="F1610" s="456">
        <v>8.4218453998857495E-2</v>
      </c>
      <c r="G1610" s="457">
        <v>7.9503724710395976E-2</v>
      </c>
      <c r="H1610" s="437">
        <v>7.281162294105567E-2</v>
      </c>
      <c r="I1610" s="456">
        <v>9.0068497910420542E-2</v>
      </c>
      <c r="J1610" s="457">
        <v>0.12484441440562871</v>
      </c>
      <c r="K1610" s="437">
        <v>1.1023408893918585</v>
      </c>
      <c r="L1610" s="462">
        <v>2.1183612437012116E-3</v>
      </c>
      <c r="M1610" s="463">
        <v>2.6094147181307324E-3</v>
      </c>
      <c r="N1610" s="437">
        <v>6.519608217290784E-3</v>
      </c>
      <c r="O1610" s="456">
        <v>3.6482457557433347E-3</v>
      </c>
      <c r="P1610" s="457">
        <v>5.7341950955278583E-3</v>
      </c>
      <c r="Q1610" s="437">
        <v>1.8995648514199371E-2</v>
      </c>
      <c r="R1610" s="462">
        <v>0</v>
      </c>
      <c r="S1610" s="463">
        <v>0</v>
      </c>
      <c r="T1610" s="437">
        <v>748.24352912657798</v>
      </c>
      <c r="U1610" s="456">
        <v>7.3117670450656572E-3</v>
      </c>
      <c r="V1610" s="457">
        <v>9.6109198748435421E-3</v>
      </c>
      <c r="W1610" s="437">
        <v>7.8472277646247993E-2</v>
      </c>
      <c r="X1610" s="456">
        <v>4.7317448446597523E-3</v>
      </c>
      <c r="Y1610" s="457">
        <v>6.0902608733946527E-3</v>
      </c>
      <c r="Z1610" s="437">
        <v>3.0638295479987394E-3</v>
      </c>
      <c r="AA1610" s="456">
        <v>1.6252118868345217E-3</v>
      </c>
      <c r="AB1610" s="457">
        <v>1.636819581630488E-3</v>
      </c>
      <c r="AC1610" s="437">
        <v>5.0133440000873063E-3</v>
      </c>
      <c r="AD1610" s="456">
        <v>1.0811801108523365E-4</v>
      </c>
      <c r="AE1610" s="457">
        <v>9.9772404018402778E-5</v>
      </c>
      <c r="AF1610" s="437">
        <v>7.2342757073091989E-4</v>
      </c>
      <c r="AG1610" s="456">
        <v>3.5769589642706007E-3</v>
      </c>
      <c r="AH1610" s="457">
        <v>3.3637409497056783E-3</v>
      </c>
      <c r="AI1610" s="437">
        <v>9.3322114564396892E-4</v>
      </c>
      <c r="AJ1610" s="456">
        <v>6.4221366003904652E-4</v>
      </c>
      <c r="AK1610" s="457">
        <v>5.6102674973203368E-4</v>
      </c>
      <c r="AL1610" s="437">
        <v>5.7874151455493866E-5</v>
      </c>
      <c r="AM1610" s="456">
        <v>9.6990112786551886E-4</v>
      </c>
      <c r="AN1610" s="457">
        <v>9.4705613546753904E-4</v>
      </c>
      <c r="AO1610" s="437">
        <v>1.572730929331418E-2</v>
      </c>
      <c r="AP1610" s="456">
        <v>0</v>
      </c>
      <c r="AQ1610" s="457">
        <v>0</v>
      </c>
      <c r="AR1610" s="440">
        <v>6.42106536055502E-3</v>
      </c>
      <c r="AS1610" s="462">
        <v>0</v>
      </c>
      <c r="AT1610" s="463">
        <v>0</v>
      </c>
      <c r="AU1610" s="423">
        <v>0</v>
      </c>
    </row>
    <row r="1611" spans="1:47" x14ac:dyDescent="0.2">
      <c r="A1611" s="231">
        <v>2015</v>
      </c>
      <c r="B1611" s="232">
        <v>7</v>
      </c>
      <c r="C1611" s="456">
        <v>3.4204886453905741</v>
      </c>
      <c r="D1611" s="457">
        <v>4.0810073823415589</v>
      </c>
      <c r="E1611" s="437">
        <v>0.44358420162369583</v>
      </c>
      <c r="F1611" s="456">
        <v>0.10422524103367752</v>
      </c>
      <c r="G1611" s="457">
        <v>9.9942578565573204E-2</v>
      </c>
      <c r="H1611" s="437">
        <v>7.4140365857472135E-2</v>
      </c>
      <c r="I1611" s="456">
        <v>0.11092490879702877</v>
      </c>
      <c r="J1611" s="457">
        <v>0.15504875406547802</v>
      </c>
      <c r="K1611" s="437">
        <v>1.1093794513150683</v>
      </c>
      <c r="L1611" s="462">
        <v>2.1226509571134512E-3</v>
      </c>
      <c r="M1611" s="463">
        <v>2.6161450991933391E-3</v>
      </c>
      <c r="N1611" s="437">
        <v>6.525124428142258E-3</v>
      </c>
      <c r="O1611" s="456">
        <v>4.3157934243657726E-3</v>
      </c>
      <c r="P1611" s="457">
        <v>6.479551086916056E-3</v>
      </c>
      <c r="Q1611" s="437">
        <v>1.9008788805233736E-2</v>
      </c>
      <c r="R1611" s="462">
        <v>0</v>
      </c>
      <c r="S1611" s="463">
        <v>0</v>
      </c>
      <c r="T1611" s="437">
        <v>748.8763692781356</v>
      </c>
      <c r="U1611" s="456">
        <v>8.4837135124201293E-3</v>
      </c>
      <c r="V1611" s="457">
        <v>1.1103884772128026E-2</v>
      </c>
      <c r="W1611" s="437">
        <v>7.9904386398509789E-2</v>
      </c>
      <c r="X1611" s="456">
        <v>4.847229885908853E-3</v>
      </c>
      <c r="Y1611" s="457">
        <v>6.2632571951745496E-3</v>
      </c>
      <c r="Z1611" s="437">
        <v>3.0910672569378064E-3</v>
      </c>
      <c r="AA1611" s="456">
        <v>2.0207463754747723E-3</v>
      </c>
      <c r="AB1611" s="457">
        <v>2.0963120499887127E-3</v>
      </c>
      <c r="AC1611" s="437">
        <v>5.1048403080373866E-3</v>
      </c>
      <c r="AD1611" s="456">
        <v>1.3401016827130322E-4</v>
      </c>
      <c r="AE1611" s="457">
        <v>1.2533039455228016E-4</v>
      </c>
      <c r="AF1611" s="437">
        <v>7.3662903061539968E-4</v>
      </c>
      <c r="AG1611" s="456">
        <v>4.4272313615674663E-3</v>
      </c>
      <c r="AH1611" s="457">
        <v>4.2236202693193611E-3</v>
      </c>
      <c r="AI1611" s="437">
        <v>9.5025215523827716E-4</v>
      </c>
      <c r="AJ1611" s="456">
        <v>7.8504458995249759E-4</v>
      </c>
      <c r="AK1611" s="457">
        <v>6.8856178247230762E-4</v>
      </c>
      <c r="AL1611" s="437">
        <v>5.8930327468289735E-5</v>
      </c>
      <c r="AM1611" s="456">
        <v>1.2117124522168232E-3</v>
      </c>
      <c r="AN1611" s="457">
        <v>1.2086001181171753E-3</v>
      </c>
      <c r="AO1611" s="437">
        <v>1.6014309286109748E-2</v>
      </c>
      <c r="AP1611" s="456">
        <v>0</v>
      </c>
      <c r="AQ1611" s="457">
        <v>0</v>
      </c>
      <c r="AR1611" s="440">
        <v>7.1898052684395003E-3</v>
      </c>
      <c r="AS1611" s="462">
        <v>0</v>
      </c>
      <c r="AT1611" s="463">
        <v>0</v>
      </c>
      <c r="AU1611" s="423">
        <v>0</v>
      </c>
    </row>
    <row r="1612" spans="1:47" x14ac:dyDescent="0.2">
      <c r="A1612" s="231">
        <v>2015</v>
      </c>
      <c r="B1612" s="232">
        <v>8</v>
      </c>
      <c r="C1612" s="456">
        <v>3.4563856303900948</v>
      </c>
      <c r="D1612" s="457">
        <v>4.117068206971811</v>
      </c>
      <c r="E1612" s="437">
        <v>0.44738520683430683</v>
      </c>
      <c r="F1612" s="456">
        <v>0.10742325238736636</v>
      </c>
      <c r="G1612" s="457">
        <v>0.10320388009568346</v>
      </c>
      <c r="H1612" s="437">
        <v>7.5590133914218774E-2</v>
      </c>
      <c r="I1612" s="456">
        <v>0.1128524681644596</v>
      </c>
      <c r="J1612" s="457">
        <v>0.15717414157319309</v>
      </c>
      <c r="K1612" s="437">
        <v>1.1170580040733513</v>
      </c>
      <c r="L1612" s="462">
        <v>2.1273732286616782E-3</v>
      </c>
      <c r="M1612" s="463">
        <v>2.6240362755270163E-3</v>
      </c>
      <c r="N1612" s="437">
        <v>6.5311331550486351E-3</v>
      </c>
      <c r="O1612" s="456">
        <v>4.3606730115024837E-3</v>
      </c>
      <c r="P1612" s="457">
        <v>6.5573885336922587E-3</v>
      </c>
      <c r="Q1612" s="437">
        <v>1.9023055136325809E-2</v>
      </c>
      <c r="R1612" s="462">
        <v>0</v>
      </c>
      <c r="S1612" s="463">
        <v>0</v>
      </c>
      <c r="T1612" s="437">
        <v>749.56506921879577</v>
      </c>
      <c r="U1612" s="456">
        <v>8.6939277526865595E-3</v>
      </c>
      <c r="V1612" s="457">
        <v>1.1430375557451761E-2</v>
      </c>
      <c r="W1612" s="437">
        <v>8.1466871917921638E-2</v>
      </c>
      <c r="X1612" s="456">
        <v>4.9710746008237057E-3</v>
      </c>
      <c r="Y1612" s="457">
        <v>6.4519855763660499E-3</v>
      </c>
      <c r="Z1612" s="437">
        <v>3.120789104692536E-3</v>
      </c>
      <c r="AA1612" s="456">
        <v>2.120340906983932E-3</v>
      </c>
      <c r="AB1612" s="457">
        <v>2.2623960010637106E-3</v>
      </c>
      <c r="AC1612" s="437">
        <v>5.2046620160579723E-3</v>
      </c>
      <c r="AD1612" s="456">
        <v>1.3831810073265362E-4</v>
      </c>
      <c r="AE1612" s="457">
        <v>1.2978400015356903E-4</v>
      </c>
      <c r="AF1612" s="437">
        <v>7.5103387319195355E-4</v>
      </c>
      <c r="AG1612" s="456">
        <v>4.5551701105629389E-3</v>
      </c>
      <c r="AH1612" s="457">
        <v>4.3423408932339149E-3</v>
      </c>
      <c r="AI1612" s="437">
        <v>9.6883321301882274E-4</v>
      </c>
      <c r="AJ1612" s="456">
        <v>8.0918944998476655E-4</v>
      </c>
      <c r="AK1612" s="457">
        <v>7.0994007399560364E-4</v>
      </c>
      <c r="AL1612" s="437">
        <v>6.0082700623353203E-5</v>
      </c>
      <c r="AM1612" s="456">
        <v>1.2484931141963939E-3</v>
      </c>
      <c r="AN1612" s="457">
        <v>1.2490669359489042E-3</v>
      </c>
      <c r="AO1612" s="437">
        <v>1.6327468968389266E-2</v>
      </c>
      <c r="AP1612" s="456">
        <v>0</v>
      </c>
      <c r="AQ1612" s="457">
        <v>0</v>
      </c>
      <c r="AR1612" s="440">
        <v>7.2286864862633297E-3</v>
      </c>
      <c r="AS1612" s="462">
        <v>0</v>
      </c>
      <c r="AT1612" s="463">
        <v>0</v>
      </c>
      <c r="AU1612" s="423">
        <v>0</v>
      </c>
    </row>
    <row r="1613" spans="1:47" x14ac:dyDescent="0.2">
      <c r="A1613" s="231">
        <v>2015</v>
      </c>
      <c r="B1613" s="232">
        <v>9</v>
      </c>
      <c r="C1613" s="456">
        <v>3.7606157068178745</v>
      </c>
      <c r="D1613" s="457">
        <v>4.4421319892923039</v>
      </c>
      <c r="E1613" s="437">
        <v>0.45084660590107167</v>
      </c>
      <c r="F1613" s="456">
        <v>0.1300664730346684</v>
      </c>
      <c r="G1613" s="457">
        <v>0.12668088255200854</v>
      </c>
      <c r="H1613" s="437">
        <v>7.7142353417863505E-2</v>
      </c>
      <c r="I1613" s="456">
        <v>0.14004946692113718</v>
      </c>
      <c r="J1613" s="457">
        <v>0.19626478744296172</v>
      </c>
      <c r="K1613" s="437">
        <v>1.1243993062436881</v>
      </c>
      <c r="L1613" s="462">
        <v>2.1309125022716318E-3</v>
      </c>
      <c r="M1613" s="463">
        <v>2.6293792813607791E-3</v>
      </c>
      <c r="N1613" s="437">
        <v>6.535163403731844E-3</v>
      </c>
      <c r="O1613" s="456">
        <v>5.1636755872326153E-3</v>
      </c>
      <c r="P1613" s="457">
        <v>7.4200764618846393E-3</v>
      </c>
      <c r="Q1613" s="437">
        <v>1.903844432214092E-2</v>
      </c>
      <c r="R1613" s="462">
        <v>0</v>
      </c>
      <c r="S1613" s="463">
        <v>0</v>
      </c>
      <c r="T1613" s="437">
        <v>750.02865305237185</v>
      </c>
      <c r="U1613" s="456">
        <v>9.5409012026446104E-3</v>
      </c>
      <c r="V1613" s="457">
        <v>1.2647454320088904E-2</v>
      </c>
      <c r="W1613" s="437">
        <v>8.3139734018848999E-2</v>
      </c>
      <c r="X1613" s="456">
        <v>5.1032416564142031E-3</v>
      </c>
      <c r="Y1613" s="457">
        <v>6.656223211074363E-3</v>
      </c>
      <c r="Z1613" s="437">
        <v>3.152946045505995E-3</v>
      </c>
      <c r="AA1613" s="456">
        <v>2.5613772734593442E-3</v>
      </c>
      <c r="AB1613" s="457">
        <v>2.7853316194106112E-3</v>
      </c>
      <c r="AC1613" s="437">
        <v>5.3115366550653721E-3</v>
      </c>
      <c r="AD1613" s="456">
        <v>1.6721577111384136E-4</v>
      </c>
      <c r="AE1613" s="457">
        <v>1.5870249643011358E-4</v>
      </c>
      <c r="AF1613" s="437">
        <v>7.6645634353332309E-4</v>
      </c>
      <c r="AG1613" s="456">
        <v>5.5196936617039538E-3</v>
      </c>
      <c r="AH1613" s="457">
        <v>5.331521633688969E-3</v>
      </c>
      <c r="AI1613" s="437">
        <v>9.8872918671759043E-4</v>
      </c>
      <c r="AJ1613" s="456">
        <v>9.6853162009478922E-4</v>
      </c>
      <c r="AK1613" s="457">
        <v>8.5297053332441012E-4</v>
      </c>
      <c r="AL1613" s="437">
        <v>6.1316430318521654E-5</v>
      </c>
      <c r="AM1613" s="456">
        <v>1.5189577888439685E-3</v>
      </c>
      <c r="AN1613" s="457">
        <v>1.5480027850341977E-3</v>
      </c>
      <c r="AO1613" s="437">
        <v>1.6662752980951059E-2</v>
      </c>
      <c r="AP1613" s="456">
        <v>0</v>
      </c>
      <c r="AQ1613" s="457">
        <v>0</v>
      </c>
      <c r="AR1613" s="440">
        <v>8.1052564956339401E-3</v>
      </c>
      <c r="AS1613" s="462">
        <v>0</v>
      </c>
      <c r="AT1613" s="463">
        <v>0</v>
      </c>
      <c r="AU1613" s="423">
        <v>0</v>
      </c>
    </row>
    <row r="1614" spans="1:47" x14ac:dyDescent="0.2">
      <c r="A1614" s="231">
        <v>2015</v>
      </c>
      <c r="B1614" s="232">
        <v>10</v>
      </c>
      <c r="C1614" s="456">
        <v>3.8055116596986864</v>
      </c>
      <c r="D1614" s="457">
        <v>4.4889965276472426</v>
      </c>
      <c r="E1614" s="437">
        <v>0.45528090160838064</v>
      </c>
      <c r="F1614" s="456">
        <v>0.13424988396329676</v>
      </c>
      <c r="G1614" s="457">
        <v>0.13102095540781597</v>
      </c>
      <c r="H1614" s="437">
        <v>7.8834186159056394E-2</v>
      </c>
      <c r="I1614" s="456">
        <v>0.14263278486789843</v>
      </c>
      <c r="J1614" s="457">
        <v>0.19921597960834936</v>
      </c>
      <c r="K1614" s="437">
        <v>1.1333673586324065</v>
      </c>
      <c r="L1614" s="462">
        <v>2.1353997809358599E-3</v>
      </c>
      <c r="M1614" s="463">
        <v>2.636073541714302E-3</v>
      </c>
      <c r="N1614" s="437">
        <v>6.5421605072845095E-3</v>
      </c>
      <c r="O1614" s="456">
        <v>5.2221929831405278E-3</v>
      </c>
      <c r="P1614" s="457">
        <v>7.5184617924685532E-3</v>
      </c>
      <c r="Q1614" s="437">
        <v>1.9055089789313657E-2</v>
      </c>
      <c r="R1614" s="462">
        <v>0</v>
      </c>
      <c r="S1614" s="463">
        <v>0</v>
      </c>
      <c r="T1614" s="437">
        <v>750.83157297289165</v>
      </c>
      <c r="U1614" s="456">
        <v>9.7779491019309352E-3</v>
      </c>
      <c r="V1614" s="457">
        <v>1.2998584071244266E-2</v>
      </c>
      <c r="W1614" s="437">
        <v>8.4963166384131941E-2</v>
      </c>
      <c r="X1614" s="456">
        <v>5.244315435660939E-3</v>
      </c>
      <c r="Y1614" s="457">
        <v>6.8764257995702939E-3</v>
      </c>
      <c r="Z1614" s="437">
        <v>3.1876212205499844E-3</v>
      </c>
      <c r="AA1614" s="456">
        <v>2.6639792341460536E-3</v>
      </c>
      <c r="AB1614" s="457">
        <v>2.9423471100039843E-3</v>
      </c>
      <c r="AC1614" s="437">
        <v>5.4280324946249488E-3</v>
      </c>
      <c r="AD1614" s="456">
        <v>1.7278035288077829E-4</v>
      </c>
      <c r="AE1614" s="457">
        <v>1.6451417590967801E-4</v>
      </c>
      <c r="AF1614" s="437">
        <v>7.8326578944648269E-4</v>
      </c>
      <c r="AG1614" s="456">
        <v>5.6931450240884007E-3</v>
      </c>
      <c r="AH1614" s="457">
        <v>5.5023029337739372E-3</v>
      </c>
      <c r="AI1614" s="437">
        <v>1.0104123552401106E-3</v>
      </c>
      <c r="AJ1614" s="456">
        <v>1.0020535178602184E-3</v>
      </c>
      <c r="AK1614" s="457">
        <v>8.8515332549197914E-4</v>
      </c>
      <c r="AL1614" s="437">
        <v>6.2661222678391556E-5</v>
      </c>
      <c r="AM1614" s="456">
        <v>1.5651878083277064E-3</v>
      </c>
      <c r="AN1614" s="457">
        <v>1.5979073429769584E-3</v>
      </c>
      <c r="AO1614" s="437">
        <v>1.7028174778889956E-2</v>
      </c>
      <c r="AP1614" s="456">
        <v>0</v>
      </c>
      <c r="AQ1614" s="457">
        <v>0</v>
      </c>
      <c r="AR1614" s="440">
        <v>8.1577955399432193E-3</v>
      </c>
      <c r="AS1614" s="462">
        <v>0</v>
      </c>
      <c r="AT1614" s="463">
        <v>0</v>
      </c>
      <c r="AU1614" s="423">
        <v>0</v>
      </c>
    </row>
    <row r="1615" spans="1:47" x14ac:dyDescent="0.2">
      <c r="A1615" s="231">
        <v>2015</v>
      </c>
      <c r="B1615" s="232">
        <v>11</v>
      </c>
      <c r="C1615" s="456">
        <v>4.7019901665962909</v>
      </c>
      <c r="D1615" s="457">
        <v>5.5581483525114095</v>
      </c>
      <c r="E1615" s="437">
        <v>0.46012124243850272</v>
      </c>
      <c r="F1615" s="456">
        <v>0.16932017830742513</v>
      </c>
      <c r="G1615" s="457">
        <v>0.16411072939328605</v>
      </c>
      <c r="H1615" s="437">
        <v>8.0679941215436091E-2</v>
      </c>
      <c r="I1615" s="456">
        <v>0.16604607555223241</v>
      </c>
      <c r="J1615" s="457">
        <v>0.23242603830715169</v>
      </c>
      <c r="K1615" s="437">
        <v>1.143135941888916</v>
      </c>
      <c r="L1615" s="462">
        <v>2.1406096528116445E-3</v>
      </c>
      <c r="M1615" s="463">
        <v>2.6437848232718926E-3</v>
      </c>
      <c r="N1615" s="437">
        <v>6.5498200101496255E-3</v>
      </c>
      <c r="O1615" s="456">
        <v>6.9733074997623224E-3</v>
      </c>
      <c r="P1615" s="457">
        <v>9.2652591346372749E-3</v>
      </c>
      <c r="Q1615" s="437">
        <v>1.9073273195973579E-2</v>
      </c>
      <c r="R1615" s="462">
        <v>0</v>
      </c>
      <c r="S1615" s="463">
        <v>0</v>
      </c>
      <c r="T1615" s="437">
        <v>751.71011173546469</v>
      </c>
      <c r="U1615" s="456">
        <v>9.5742562759873525E-3</v>
      </c>
      <c r="V1615" s="457">
        <v>1.26859106417124E-2</v>
      </c>
      <c r="W1615" s="437">
        <v>8.6952209271993625E-2</v>
      </c>
      <c r="X1615" s="456">
        <v>5.3962069035300275E-3</v>
      </c>
      <c r="Y1615" s="457">
        <v>7.116799179515086E-3</v>
      </c>
      <c r="Z1615" s="437">
        <v>3.2254597500957789E-3</v>
      </c>
      <c r="AA1615" s="456">
        <v>3.3589400248084361E-3</v>
      </c>
      <c r="AB1615" s="457">
        <v>3.7099975503195469E-3</v>
      </c>
      <c r="AC1615" s="437">
        <v>5.5551124379284028E-3</v>
      </c>
      <c r="AD1615" s="456">
        <v>2.1743941725432876E-4</v>
      </c>
      <c r="AE1615" s="457">
        <v>2.0511909858527666E-4</v>
      </c>
      <c r="AF1615" s="437">
        <v>8.0160356775665356E-4</v>
      </c>
      <c r="AG1615" s="456">
        <v>7.1845971137147581E-3</v>
      </c>
      <c r="AH1615" s="457">
        <v>6.8902260621993552E-3</v>
      </c>
      <c r="AI1615" s="437">
        <v>1.0340684590644956E-3</v>
      </c>
      <c r="AJ1615" s="456">
        <v>1.2451885943172984E-3</v>
      </c>
      <c r="AK1615" s="457">
        <v>1.0815782683553017E-3</v>
      </c>
      <c r="AL1615" s="437">
        <v>6.4128212775353373E-5</v>
      </c>
      <c r="AM1615" s="456">
        <v>1.986792287446703E-3</v>
      </c>
      <c r="AN1615" s="457">
        <v>2.02319928493068E-3</v>
      </c>
      <c r="AO1615" s="437">
        <v>1.7426868305186475E-2</v>
      </c>
      <c r="AP1615" s="456">
        <v>0</v>
      </c>
      <c r="AQ1615" s="457">
        <v>0</v>
      </c>
      <c r="AR1615" s="440">
        <v>9.9408382728681192E-3</v>
      </c>
      <c r="AS1615" s="462">
        <v>0</v>
      </c>
      <c r="AT1615" s="463">
        <v>0</v>
      </c>
      <c r="AU1615" s="423">
        <v>0</v>
      </c>
    </row>
    <row r="1616" spans="1:47" x14ac:dyDescent="0.2">
      <c r="A1616" s="231">
        <v>2015</v>
      </c>
      <c r="B1616" s="232">
        <v>12</v>
      </c>
      <c r="C1616" s="456">
        <v>4.7580314745813723</v>
      </c>
      <c r="D1616" s="457">
        <v>5.6173219688572296</v>
      </c>
      <c r="E1616" s="437">
        <v>0.46534111386450699</v>
      </c>
      <c r="F1616" s="456">
        <v>0.17512191318765405</v>
      </c>
      <c r="G1616" s="457">
        <v>0.17012772933003559</v>
      </c>
      <c r="H1616" s="437">
        <v>8.2671050798660745E-2</v>
      </c>
      <c r="I1616" s="456">
        <v>0.16945217042764504</v>
      </c>
      <c r="J1616" s="457">
        <v>0.23643955295982824</v>
      </c>
      <c r="K1616" s="437">
        <v>1.1536814545539289</v>
      </c>
      <c r="L1616" s="462">
        <v>2.1463930379409086E-3</v>
      </c>
      <c r="M1616" s="463">
        <v>2.6521029686351395E-3</v>
      </c>
      <c r="N1616" s="437">
        <v>6.5580557744926915E-3</v>
      </c>
      <c r="O1616" s="456">
        <v>7.0641945046165909E-3</v>
      </c>
      <c r="P1616" s="457">
        <v>9.4081342881479381E-3</v>
      </c>
      <c r="Q1616" s="437">
        <v>1.9092846603753013E-2</v>
      </c>
      <c r="R1616" s="462">
        <v>0</v>
      </c>
      <c r="S1616" s="463">
        <v>0</v>
      </c>
      <c r="T1616" s="437">
        <v>752.65459766989807</v>
      </c>
      <c r="U1616" s="456">
        <v>9.8319676209814733E-3</v>
      </c>
      <c r="V1616" s="457">
        <v>1.3069337835756633E-2</v>
      </c>
      <c r="W1616" s="437">
        <v>8.9098182987757915E-2</v>
      </c>
      <c r="X1616" s="456">
        <v>5.558841234079316E-3</v>
      </c>
      <c r="Y1616" s="457">
        <v>7.3760161781505872E-3</v>
      </c>
      <c r="Z1616" s="437">
        <v>3.2662748306083876E-3</v>
      </c>
      <c r="AA1616" s="456">
        <v>3.5243048571614566E-3</v>
      </c>
      <c r="AB1616" s="457">
        <v>3.9430259176304822E-3</v>
      </c>
      <c r="AC1616" s="437">
        <v>5.6922055717127523E-3</v>
      </c>
      <c r="AD1616" s="456">
        <v>2.2529898173779706E-4</v>
      </c>
      <c r="AE1616" s="457">
        <v>2.1329423594387321E-4</v>
      </c>
      <c r="AF1616" s="437">
        <v>8.2138650029967301E-4</v>
      </c>
      <c r="AG1616" s="456">
        <v>7.419072914171653E-3</v>
      </c>
      <c r="AH1616" s="457">
        <v>7.1226779463603018E-3</v>
      </c>
      <c r="AI1616" s="437">
        <v>1.0595880057771517E-3</v>
      </c>
      <c r="AJ1616" s="456">
        <v>1.2897093911261959E-3</v>
      </c>
      <c r="AK1616" s="457">
        <v>1.1247266421151264E-3</v>
      </c>
      <c r="AL1616" s="437">
        <v>6.5710936713656313E-5</v>
      </c>
      <c r="AM1616" s="456">
        <v>2.0524362738932591E-3</v>
      </c>
      <c r="AN1616" s="457">
        <v>2.0937038289719676E-3</v>
      </c>
      <c r="AO1616" s="437">
        <v>1.7856953957271306E-2</v>
      </c>
      <c r="AP1616" s="456">
        <v>0</v>
      </c>
      <c r="AQ1616" s="457">
        <v>0</v>
      </c>
      <c r="AR1616" s="440">
        <v>1.00168976060534E-2</v>
      </c>
      <c r="AS1616" s="462">
        <v>0</v>
      </c>
      <c r="AT1616" s="463">
        <v>0</v>
      </c>
      <c r="AU1616" s="423">
        <v>0</v>
      </c>
    </row>
    <row r="1617" spans="1:47" x14ac:dyDescent="0.2">
      <c r="A1617" s="231">
        <v>2015</v>
      </c>
      <c r="B1617" s="232">
        <v>13</v>
      </c>
      <c r="C1617" s="456">
        <v>4.8168385388277342</v>
      </c>
      <c r="D1617" s="457">
        <v>5.6797447729116621</v>
      </c>
      <c r="E1617" s="437">
        <v>0.47094504348337252</v>
      </c>
      <c r="F1617" s="456">
        <v>0.18132068042751917</v>
      </c>
      <c r="G1617" s="457">
        <v>0.1765944130399717</v>
      </c>
      <c r="H1617" s="437">
        <v>8.4808507040116263E-2</v>
      </c>
      <c r="I1617" s="456">
        <v>0.17310605867503459</v>
      </c>
      <c r="J1617" s="457">
        <v>0.240784071103429</v>
      </c>
      <c r="K1617" s="437">
        <v>1.1650020690128937</v>
      </c>
      <c r="L1617" s="462">
        <v>2.1527592359223235E-3</v>
      </c>
      <c r="M1617" s="463">
        <v>2.6611022033639475E-3</v>
      </c>
      <c r="N1617" s="437">
        <v>6.5669051308534067E-3</v>
      </c>
      <c r="O1617" s="456">
        <v>7.1617476367706462E-3</v>
      </c>
      <c r="P1617" s="457">
        <v>9.5620927423941578E-3</v>
      </c>
      <c r="Q1617" s="437">
        <v>1.9113899634836864E-2</v>
      </c>
      <c r="R1617" s="462">
        <v>0</v>
      </c>
      <c r="S1617" s="463">
        <v>0</v>
      </c>
      <c r="T1617" s="437">
        <v>753.67112038294624</v>
      </c>
      <c r="U1617" s="456">
        <v>1.010619578371111E-2</v>
      </c>
      <c r="V1617" s="457">
        <v>1.34782017033909E-2</v>
      </c>
      <c r="W1617" s="437">
        <v>9.1401926597415001E-2</v>
      </c>
      <c r="X1617" s="456">
        <v>5.7323191350989837E-3</v>
      </c>
      <c r="Y1617" s="457">
        <v>7.6542802700019568E-3</v>
      </c>
      <c r="Z1617" s="437">
        <v>3.3100959484556446E-3</v>
      </c>
      <c r="AA1617" s="456">
        <v>3.7102478363860341E-3</v>
      </c>
      <c r="AB1617" s="457">
        <v>4.1975945322149568E-3</v>
      </c>
      <c r="AC1617" s="437">
        <v>5.8393748517573457E-3</v>
      </c>
      <c r="AD1617" s="456">
        <v>2.3374819599555072E-4</v>
      </c>
      <c r="AE1617" s="457">
        <v>2.221195138686954E-4</v>
      </c>
      <c r="AF1617" s="437">
        <v>8.4262331013627747E-4</v>
      </c>
      <c r="AG1617" s="456">
        <v>7.667132588319389E-3</v>
      </c>
      <c r="AH1617" s="457">
        <v>7.3711396468695463E-3</v>
      </c>
      <c r="AI1617" s="437">
        <v>1.0869833278536242E-3</v>
      </c>
      <c r="AJ1617" s="456">
        <v>1.3364279525705123E-3</v>
      </c>
      <c r="AK1617" s="457">
        <v>1.1705338774321537E-3</v>
      </c>
      <c r="AL1617" s="437">
        <v>6.7409856559211964E-5</v>
      </c>
      <c r="AM1617" s="456">
        <v>2.1232729432166721E-3</v>
      </c>
      <c r="AN1617" s="457">
        <v>2.1699135134527377E-3</v>
      </c>
      <c r="AO1617" s="437">
        <v>1.8318625773681405E-2</v>
      </c>
      <c r="AP1617" s="456">
        <v>0</v>
      </c>
      <c r="AQ1617" s="457">
        <v>0</v>
      </c>
      <c r="AR1617" s="440">
        <v>1.0099302190240401E-2</v>
      </c>
      <c r="AS1617" s="462">
        <v>0</v>
      </c>
      <c r="AT1617" s="463">
        <v>0</v>
      </c>
      <c r="AU1617" s="423">
        <v>0</v>
      </c>
    </row>
    <row r="1618" spans="1:47" x14ac:dyDescent="0.2">
      <c r="A1618" s="231">
        <v>2015</v>
      </c>
      <c r="B1618" s="232">
        <v>14</v>
      </c>
      <c r="C1618" s="456">
        <v>4.8680175850586354</v>
      </c>
      <c r="D1618" s="457">
        <v>5.7316737741642845</v>
      </c>
      <c r="E1618" s="437">
        <v>0.4756232026483474</v>
      </c>
      <c r="F1618" s="456">
        <v>0.18789894154349432</v>
      </c>
      <c r="G1618" s="457">
        <v>0.18345183360301873</v>
      </c>
      <c r="H1618" s="437">
        <v>8.7057045067263861E-2</v>
      </c>
      <c r="I1618" s="456">
        <v>0.1768682585759388</v>
      </c>
      <c r="J1618" s="457">
        <v>0.24519791046836401</v>
      </c>
      <c r="K1618" s="437">
        <v>1.1751549634230081</v>
      </c>
      <c r="L1618" s="462">
        <v>2.1576725544020852E-3</v>
      </c>
      <c r="M1618" s="463">
        <v>2.6682492920909206E-3</v>
      </c>
      <c r="N1618" s="437">
        <v>6.571457662033319E-3</v>
      </c>
      <c r="O1618" s="456">
        <v>7.2648592148749002E-3</v>
      </c>
      <c r="P1618" s="457">
        <v>9.7250914565104058E-3</v>
      </c>
      <c r="Q1618" s="437">
        <v>1.9136394756104853E-2</v>
      </c>
      <c r="R1618" s="462">
        <v>0</v>
      </c>
      <c r="S1618" s="463">
        <v>0</v>
      </c>
      <c r="T1618" s="437">
        <v>754.19306194701414</v>
      </c>
      <c r="U1618" s="456">
        <v>1.0393742083263869E-2</v>
      </c>
      <c r="V1618" s="457">
        <v>1.3904668186848088E-2</v>
      </c>
      <c r="W1618" s="437">
        <v>9.3825167978556182E-2</v>
      </c>
      <c r="X1618" s="456">
        <v>5.9172486045822531E-3</v>
      </c>
      <c r="Y1618" s="457">
        <v>7.951312095980427E-3</v>
      </c>
      <c r="Z1618" s="437">
        <v>3.3568709623568024E-3</v>
      </c>
      <c r="AA1618" s="456">
        <v>3.8974571851859148E-3</v>
      </c>
      <c r="AB1618" s="457">
        <v>4.4515157550287831E-3</v>
      </c>
      <c r="AC1618" s="437">
        <v>5.9942023136817651E-3</v>
      </c>
      <c r="AD1618" s="456">
        <v>2.4268152793604887E-4</v>
      </c>
      <c r="AE1618" s="457">
        <v>2.3144666074061853E-4</v>
      </c>
      <c r="AF1618" s="437">
        <v>8.6496450740359274E-4</v>
      </c>
      <c r="AG1618" s="456">
        <v>7.932744868172633E-3</v>
      </c>
      <c r="AH1618" s="457">
        <v>7.6380848603300796E-3</v>
      </c>
      <c r="AI1618" s="437">
        <v>1.1158047568200931E-3</v>
      </c>
      <c r="AJ1618" s="456">
        <v>1.3869400456009027E-3</v>
      </c>
      <c r="AK1618" s="457">
        <v>1.2203781211582831E-3</v>
      </c>
      <c r="AL1618" s="437">
        <v>6.9197127552514932E-5</v>
      </c>
      <c r="AM1618" s="456">
        <v>2.1975624417064081E-3</v>
      </c>
      <c r="AN1618" s="457">
        <v>2.249328224569773E-3</v>
      </c>
      <c r="AO1618" s="437">
        <v>1.8804331042645075E-2</v>
      </c>
      <c r="AP1618" s="456">
        <v>0</v>
      </c>
      <c r="AQ1618" s="457">
        <v>0</v>
      </c>
      <c r="AR1618" s="440">
        <v>1.0187851254249199E-2</v>
      </c>
      <c r="AS1618" s="462">
        <v>0</v>
      </c>
      <c r="AT1618" s="463">
        <v>0</v>
      </c>
      <c r="AU1618" s="423">
        <v>0</v>
      </c>
    </row>
    <row r="1619" spans="1:47" x14ac:dyDescent="0.2">
      <c r="A1619" s="231">
        <v>2015</v>
      </c>
      <c r="B1619" s="232">
        <v>15</v>
      </c>
      <c r="C1619" s="456">
        <v>4.9364677694300854</v>
      </c>
      <c r="D1619" s="457">
        <v>5.8049827902773909</v>
      </c>
      <c r="E1619" s="437">
        <v>0.48198942948831081</v>
      </c>
      <c r="F1619" s="456">
        <v>0.19489991751617528</v>
      </c>
      <c r="G1619" s="457">
        <v>0.19076553930207796</v>
      </c>
      <c r="H1619" s="437">
        <v>8.9485101965600847E-2</v>
      </c>
      <c r="I1619" s="456">
        <v>0.18097570606106228</v>
      </c>
      <c r="J1619" s="457">
        <v>0.25009771650688828</v>
      </c>
      <c r="K1619" s="437">
        <v>1.188010648338252</v>
      </c>
      <c r="L1619" s="462">
        <v>2.1642890329032229E-3</v>
      </c>
      <c r="M1619" s="463">
        <v>2.6772815682479293E-3</v>
      </c>
      <c r="N1619" s="437">
        <v>6.5814911788940949E-3</v>
      </c>
      <c r="O1619" s="456">
        <v>7.3738308773242346E-3</v>
      </c>
      <c r="P1619" s="457">
        <v>9.8975588249755903E-3</v>
      </c>
      <c r="Q1619" s="437">
        <v>1.9160253709543395E-2</v>
      </c>
      <c r="R1619" s="462">
        <v>0</v>
      </c>
      <c r="S1619" s="463">
        <v>0</v>
      </c>
      <c r="T1619" s="437">
        <v>755.3455142726234</v>
      </c>
      <c r="U1619" s="456">
        <v>1.0700711948706653E-2</v>
      </c>
      <c r="V1619" s="457">
        <v>1.4357597409341071E-2</v>
      </c>
      <c r="W1619" s="437">
        <v>9.6442039467487042E-2</v>
      </c>
      <c r="X1619" s="456">
        <v>6.1137456799703902E-3</v>
      </c>
      <c r="Y1619" s="457">
        <v>8.2674420189011305E-3</v>
      </c>
      <c r="Z1619" s="437">
        <v>3.4066378467557477E-3</v>
      </c>
      <c r="AA1619" s="456">
        <v>4.0885036638626205E-3</v>
      </c>
      <c r="AB1619" s="457">
        <v>4.7058434792136266E-3</v>
      </c>
      <c r="AC1619" s="437">
        <v>6.1613717055174558E-3</v>
      </c>
      <c r="AD1619" s="456">
        <v>2.5215520145029921E-4</v>
      </c>
      <c r="AE1619" s="457">
        <v>2.4134560553113678E-4</v>
      </c>
      <c r="AF1619" s="437">
        <v>8.8908846072593604E-4</v>
      </c>
      <c r="AG1619" s="456">
        <v>8.2172613944562229E-3</v>
      </c>
      <c r="AH1619" s="457">
        <v>7.9261989035720945E-3</v>
      </c>
      <c r="AI1619" s="437">
        <v>1.1469237849316433E-3</v>
      </c>
      <c r="AJ1619" s="456">
        <v>1.4411099347690804E-3</v>
      </c>
      <c r="AK1619" s="457">
        <v>1.2742287533642038E-3</v>
      </c>
      <c r="AL1619" s="437">
        <v>7.1127036536416117E-5</v>
      </c>
      <c r="AM1619" s="456">
        <v>2.2762295918056616E-3</v>
      </c>
      <c r="AN1619" s="457">
        <v>2.3332019464142751E-3</v>
      </c>
      <c r="AO1619" s="437">
        <v>1.9328773660052478E-2</v>
      </c>
      <c r="AP1619" s="456">
        <v>0</v>
      </c>
      <c r="AQ1619" s="457">
        <v>0</v>
      </c>
      <c r="AR1619" s="440">
        <v>1.02827411800668E-2</v>
      </c>
      <c r="AS1619" s="462">
        <v>0</v>
      </c>
      <c r="AT1619" s="463">
        <v>0</v>
      </c>
      <c r="AU1619" s="423">
        <v>0</v>
      </c>
    </row>
    <row r="1620" spans="1:47" x14ac:dyDescent="0.2">
      <c r="A1620" s="231">
        <v>2015</v>
      </c>
      <c r="B1620" s="232">
        <v>16</v>
      </c>
      <c r="C1620" s="456">
        <v>5.5445455451386305</v>
      </c>
      <c r="D1620" s="457">
        <v>6.9289586767025497</v>
      </c>
      <c r="E1620" s="437">
        <v>0.48874571637940317</v>
      </c>
      <c r="F1620" s="456">
        <v>0.21762660408221166</v>
      </c>
      <c r="G1620" s="457">
        <v>0.22002877850550093</v>
      </c>
      <c r="H1620" s="437">
        <v>9.2062443477778713E-2</v>
      </c>
      <c r="I1620" s="456">
        <v>0.20726713664387963</v>
      </c>
      <c r="J1620" s="457">
        <v>0.28668929449154512</v>
      </c>
      <c r="K1620" s="437">
        <v>1.2016739045371074</v>
      </c>
      <c r="L1620" s="462">
        <v>2.1712556976417412E-3</v>
      </c>
      <c r="M1620" s="463">
        <v>2.6866171804995069E-3</v>
      </c>
      <c r="N1620" s="437">
        <v>6.5921771832336534E-3</v>
      </c>
      <c r="O1620" s="456">
        <v>1.1125858609891039E-2</v>
      </c>
      <c r="P1620" s="457">
        <v>1.3310110085810633E-2</v>
      </c>
      <c r="Q1620" s="437">
        <v>1.9185633024619252E-2</v>
      </c>
      <c r="R1620" s="462">
        <v>0</v>
      </c>
      <c r="S1620" s="463">
        <v>0</v>
      </c>
      <c r="T1620" s="437">
        <v>756.56987445788138</v>
      </c>
      <c r="U1620" s="456">
        <v>1.1087231612504503E-2</v>
      </c>
      <c r="V1620" s="457">
        <v>1.5147404837295823E-2</v>
      </c>
      <c r="W1620" s="437">
        <v>9.9219766898499748E-2</v>
      </c>
      <c r="X1620" s="456">
        <v>6.3230979187792347E-3</v>
      </c>
      <c r="Y1620" s="457">
        <v>8.6028495174331494E-3</v>
      </c>
      <c r="Z1620" s="437">
        <v>3.4594621922195844E-3</v>
      </c>
      <c r="AA1620" s="456">
        <v>4.5812368454165014E-3</v>
      </c>
      <c r="AB1620" s="457">
        <v>5.4413889878689439E-3</v>
      </c>
      <c r="AC1620" s="437">
        <v>6.3388355036199228E-3</v>
      </c>
      <c r="AD1620" s="456">
        <v>2.8122028948573117E-4</v>
      </c>
      <c r="AE1620" s="457">
        <v>2.7773265431201715E-4</v>
      </c>
      <c r="AF1620" s="437">
        <v>9.1469507051211664E-4</v>
      </c>
      <c r="AG1620" s="456">
        <v>9.1728938751970308E-3</v>
      </c>
      <c r="AH1620" s="457">
        <v>9.1399545226982706E-3</v>
      </c>
      <c r="AI1620" s="437">
        <v>1.1799563747932906E-3</v>
      </c>
      <c r="AJ1620" s="456">
        <v>1.5952861031386639E-3</v>
      </c>
      <c r="AK1620" s="457">
        <v>1.449726680767108E-3</v>
      </c>
      <c r="AL1620" s="437">
        <v>7.3175707790308693E-5</v>
      </c>
      <c r="AM1620" s="456">
        <v>2.5525311612175708E-3</v>
      </c>
      <c r="AN1620" s="457">
        <v>2.7084028243182638E-3</v>
      </c>
      <c r="AO1620" s="437">
        <v>1.9885492487804021E-2</v>
      </c>
      <c r="AP1620" s="456">
        <v>0</v>
      </c>
      <c r="AQ1620" s="457">
        <v>0</v>
      </c>
      <c r="AR1620" s="440">
        <v>1.36522204952223E-2</v>
      </c>
      <c r="AS1620" s="462">
        <v>0</v>
      </c>
      <c r="AT1620" s="463">
        <v>0</v>
      </c>
      <c r="AU1620" s="423">
        <v>0</v>
      </c>
    </row>
    <row r="1621" spans="1:47" x14ac:dyDescent="0.2">
      <c r="A1621" s="231">
        <v>2015</v>
      </c>
      <c r="B1621" s="232">
        <v>17</v>
      </c>
      <c r="C1621" s="456">
        <v>5.6369759053348742</v>
      </c>
      <c r="D1621" s="457">
        <v>7.0331614656006334</v>
      </c>
      <c r="E1621" s="437">
        <v>0.49579488926568954</v>
      </c>
      <c r="F1621" s="456">
        <v>0.22587666902693235</v>
      </c>
      <c r="G1621" s="457">
        <v>0.22869371285228518</v>
      </c>
      <c r="H1621" s="437">
        <v>9.4751609795487413E-2</v>
      </c>
      <c r="I1621" s="456">
        <v>0.21214909245156133</v>
      </c>
      <c r="J1621" s="457">
        <v>0.29234788530620281</v>
      </c>
      <c r="K1621" s="437">
        <v>1.2159147443592599</v>
      </c>
      <c r="L1621" s="462">
        <v>2.1759200706598278E-3</v>
      </c>
      <c r="M1621" s="463">
        <v>2.6929892208972087E-3</v>
      </c>
      <c r="N1621" s="437">
        <v>6.6032835401691435E-3</v>
      </c>
      <c r="O1621" s="456">
        <v>1.1297066027442014E-2</v>
      </c>
      <c r="P1621" s="457">
        <v>1.3549541100070894E-2</v>
      </c>
      <c r="Q1621" s="437">
        <v>1.9212045422295057E-2</v>
      </c>
      <c r="R1621" s="462">
        <v>0</v>
      </c>
      <c r="S1621" s="463">
        <v>0</v>
      </c>
      <c r="T1621" s="437">
        <v>757.84622026193426</v>
      </c>
      <c r="U1621" s="456">
        <v>1.1428480928605607E-2</v>
      </c>
      <c r="V1621" s="457">
        <v>1.5641795652778394E-2</v>
      </c>
      <c r="W1621" s="437">
        <v>0.10211804463440514</v>
      </c>
      <c r="X1621" s="456">
        <v>6.5445021652482506E-3</v>
      </c>
      <c r="Y1621" s="457">
        <v>8.9530629105672912E-3</v>
      </c>
      <c r="Z1621" s="437">
        <v>3.5145790639856027E-3</v>
      </c>
      <c r="AA1621" s="456">
        <v>4.6831355811672902E-3</v>
      </c>
      <c r="AB1621" s="457">
        <v>5.6160267741243424E-3</v>
      </c>
      <c r="AC1621" s="437">
        <v>6.5239898939988133E-3</v>
      </c>
      <c r="AD1621" s="456">
        <v>2.9180498318456723E-4</v>
      </c>
      <c r="AE1621" s="457">
        <v>2.8893040460871482E-4</v>
      </c>
      <c r="AF1621" s="437">
        <v>9.4141331347328107E-4</v>
      </c>
      <c r="AG1621" s="456">
        <v>9.5396683197562001E-3</v>
      </c>
      <c r="AH1621" s="457">
        <v>9.5124676172589732E-3</v>
      </c>
      <c r="AI1621" s="437">
        <v>1.2144243322913524E-3</v>
      </c>
      <c r="AJ1621" s="456">
        <v>1.6696574532903624E-3</v>
      </c>
      <c r="AK1621" s="457">
        <v>1.5238170925881709E-3</v>
      </c>
      <c r="AL1621" s="437">
        <v>7.5313162442396301E-5</v>
      </c>
      <c r="AM1621" s="456">
        <v>2.6360977212258841E-3</v>
      </c>
      <c r="AN1621" s="457">
        <v>2.7975187199309639E-3</v>
      </c>
      <c r="AO1621" s="437">
        <v>2.0466327417794479E-2</v>
      </c>
      <c r="AP1621" s="456">
        <v>0</v>
      </c>
      <c r="AQ1621" s="457">
        <v>0</v>
      </c>
      <c r="AR1621" s="440">
        <v>1.3791964696618499E-2</v>
      </c>
      <c r="AS1621" s="462">
        <v>0</v>
      </c>
      <c r="AT1621" s="463">
        <v>0</v>
      </c>
      <c r="AU1621" s="423">
        <v>0</v>
      </c>
    </row>
    <row r="1622" spans="1:47" x14ac:dyDescent="0.2">
      <c r="A1622" s="231">
        <v>2015</v>
      </c>
      <c r="B1622" s="232">
        <v>18</v>
      </c>
      <c r="C1622" s="456">
        <v>5.7166552648794227</v>
      </c>
      <c r="D1622" s="457">
        <v>7.1193007660068615</v>
      </c>
      <c r="E1622" s="437">
        <v>0.50312310973933883</v>
      </c>
      <c r="F1622" s="456">
        <v>0.23453981712107924</v>
      </c>
      <c r="G1622" s="457">
        <v>0.23764286307077498</v>
      </c>
      <c r="H1622" s="437">
        <v>9.7546210077333495E-2</v>
      </c>
      <c r="I1622" s="456">
        <v>0.2175457069478568</v>
      </c>
      <c r="J1622" s="457">
        <v>0.29862195529874841</v>
      </c>
      <c r="K1622" s="437">
        <v>1.2307194143541476</v>
      </c>
      <c r="L1622" s="462">
        <v>2.183477628426661E-3</v>
      </c>
      <c r="M1622" s="463">
        <v>2.7024607091478414E-3</v>
      </c>
      <c r="N1622" s="437">
        <v>6.6148713619262481E-3</v>
      </c>
      <c r="O1622" s="456">
        <v>1.1488402333491963E-2</v>
      </c>
      <c r="P1622" s="457">
        <v>1.3809796430430153E-2</v>
      </c>
      <c r="Q1622" s="437">
        <v>1.9239596713617382E-2</v>
      </c>
      <c r="R1622" s="462">
        <v>0</v>
      </c>
      <c r="S1622" s="463">
        <v>0</v>
      </c>
      <c r="T1622" s="437">
        <v>759.17687713632256</v>
      </c>
      <c r="U1622" s="456">
        <v>1.1779538307737271E-2</v>
      </c>
      <c r="V1622" s="457">
        <v>1.6139841176020537E-2</v>
      </c>
      <c r="W1622" s="437">
        <v>0.10512979933527335</v>
      </c>
      <c r="X1622" s="456">
        <v>6.7778293703636113E-3</v>
      </c>
      <c r="Y1622" s="457">
        <v>9.316869211649946E-3</v>
      </c>
      <c r="Z1622" s="437">
        <v>3.571867799896225E-3</v>
      </c>
      <c r="AA1622" s="456">
        <v>4.9061285809444029E-3</v>
      </c>
      <c r="AB1622" s="457">
        <v>5.8856149952247264E-3</v>
      </c>
      <c r="AC1622" s="437">
        <v>6.7164200287421465E-3</v>
      </c>
      <c r="AD1622" s="456">
        <v>3.0353614294063619E-4</v>
      </c>
      <c r="AE1622" s="457">
        <v>3.0102827314713171E-4</v>
      </c>
      <c r="AF1622" s="437">
        <v>9.6917982190006333E-4</v>
      </c>
      <c r="AG1622" s="456">
        <v>9.8942935265171963E-3</v>
      </c>
      <c r="AH1622" s="457">
        <v>9.8728163260813247E-3</v>
      </c>
      <c r="AI1622" s="437">
        <v>1.2502416140715439E-3</v>
      </c>
      <c r="AJ1622" s="456">
        <v>1.7377814634953524E-3</v>
      </c>
      <c r="AK1622" s="457">
        <v>1.5923370319354765E-3</v>
      </c>
      <c r="AL1622" s="437">
        <v>7.7534376945088783E-5</v>
      </c>
      <c r="AM1622" s="456">
        <v>2.7326511608451762E-3</v>
      </c>
      <c r="AN1622" s="457">
        <v>2.897582600461213E-3</v>
      </c>
      <c r="AO1622" s="437">
        <v>2.1069965621740915E-2</v>
      </c>
      <c r="AP1622" s="456">
        <v>0</v>
      </c>
      <c r="AQ1622" s="457">
        <v>0</v>
      </c>
      <c r="AR1622" s="440">
        <v>1.39375503627113E-2</v>
      </c>
      <c r="AS1622" s="462">
        <v>0</v>
      </c>
      <c r="AT1622" s="463">
        <v>0</v>
      </c>
      <c r="AU1622" s="423">
        <v>0</v>
      </c>
    </row>
    <row r="1623" spans="1:47" x14ac:dyDescent="0.2">
      <c r="A1623" s="231">
        <v>2015</v>
      </c>
      <c r="B1623" s="232">
        <v>19</v>
      </c>
      <c r="C1623" s="456">
        <v>5.798293083729833</v>
      </c>
      <c r="D1623" s="457">
        <v>7.2033969622580187</v>
      </c>
      <c r="E1623" s="437">
        <v>0.50993138338740285</v>
      </c>
      <c r="F1623" s="456">
        <v>0.24379037745538068</v>
      </c>
      <c r="G1623" s="457">
        <v>0.2468983973976451</v>
      </c>
      <c r="H1623" s="437">
        <v>0.10037513691326937</v>
      </c>
      <c r="I1623" s="456">
        <v>0.22315490426377513</v>
      </c>
      <c r="J1623" s="457">
        <v>0.30492086925821998</v>
      </c>
      <c r="K1623" s="437">
        <v>1.2448233792357664</v>
      </c>
      <c r="L1623" s="462">
        <v>2.1906959616741144E-3</v>
      </c>
      <c r="M1623" s="463">
        <v>2.7111587303875573E-3</v>
      </c>
      <c r="N1623" s="437">
        <v>6.6241934935003062E-3</v>
      </c>
      <c r="O1623" s="456">
        <v>1.1689402584292113E-2</v>
      </c>
      <c r="P1623" s="457">
        <v>1.4074889757422928E-2</v>
      </c>
      <c r="Q1623" s="437">
        <v>1.9267593036484846E-2</v>
      </c>
      <c r="R1623" s="462">
        <v>0</v>
      </c>
      <c r="S1623" s="463">
        <v>0</v>
      </c>
      <c r="T1623" s="437">
        <v>760.24819074842901</v>
      </c>
      <c r="U1623" s="456">
        <v>1.2153632309258183E-2</v>
      </c>
      <c r="V1623" s="457">
        <v>1.6652573328538596E-2</v>
      </c>
      <c r="W1623" s="437">
        <v>0.10817873929006253</v>
      </c>
      <c r="X1623" s="456">
        <v>7.0226617151904489E-3</v>
      </c>
      <c r="Y1623" s="457">
        <v>9.6873168518366894E-3</v>
      </c>
      <c r="Z1623" s="437">
        <v>3.6302018345848734E-3</v>
      </c>
      <c r="AA1623" s="456">
        <v>5.1475079211960274E-3</v>
      </c>
      <c r="AB1623" s="457">
        <v>6.159712714348395E-3</v>
      </c>
      <c r="AC1623" s="437">
        <v>6.9112092160287962E-3</v>
      </c>
      <c r="AD1623" s="456">
        <v>3.1606687497085352E-4</v>
      </c>
      <c r="AE1623" s="457">
        <v>3.1353221616032417E-4</v>
      </c>
      <c r="AF1623" s="437">
        <v>9.9728808257144364E-4</v>
      </c>
      <c r="AG1623" s="456">
        <v>1.0271876373410819E-2</v>
      </c>
      <c r="AH1623" s="457">
        <v>1.0245856805687322E-2</v>
      </c>
      <c r="AI1623" s="437">
        <v>1.2865017759779791E-3</v>
      </c>
      <c r="AJ1623" s="456">
        <v>1.8099148349182542E-3</v>
      </c>
      <c r="AK1623" s="457">
        <v>1.66289280994917E-3</v>
      </c>
      <c r="AL1623" s="437">
        <v>7.9783051048496273E-5</v>
      </c>
      <c r="AM1623" s="456">
        <v>2.8358649592055453E-3</v>
      </c>
      <c r="AN1623" s="457">
        <v>3.0009561727742324E-3</v>
      </c>
      <c r="AO1623" s="437">
        <v>2.1681034383342023E-2</v>
      </c>
      <c r="AP1623" s="456">
        <v>0</v>
      </c>
      <c r="AQ1623" s="457">
        <v>0</v>
      </c>
      <c r="AR1623" s="440">
        <v>1.4086013491022901E-2</v>
      </c>
      <c r="AS1623" s="462">
        <v>0</v>
      </c>
      <c r="AT1623" s="463">
        <v>0</v>
      </c>
      <c r="AU1623" s="423">
        <v>0</v>
      </c>
    </row>
    <row r="1624" spans="1:47" x14ac:dyDescent="0.2">
      <c r="A1624" s="231">
        <v>2015</v>
      </c>
      <c r="B1624" s="232">
        <v>20</v>
      </c>
      <c r="C1624" s="456">
        <v>5.891549001221728</v>
      </c>
      <c r="D1624" s="457">
        <v>7.2978050466638731</v>
      </c>
      <c r="E1624" s="437">
        <v>0.51743673156986647</v>
      </c>
      <c r="F1624" s="456">
        <v>0.25350031341343388</v>
      </c>
      <c r="G1624" s="457">
        <v>0.25622915964302695</v>
      </c>
      <c r="H1624" s="437">
        <v>0.10323794609508896</v>
      </c>
      <c r="I1624" s="456">
        <v>0.22910201161874649</v>
      </c>
      <c r="J1624" s="457">
        <v>0.31137456642429534</v>
      </c>
      <c r="K1624" s="437">
        <v>1.2599866439449174</v>
      </c>
      <c r="L1624" s="462">
        <v>2.1990396801005035E-3</v>
      </c>
      <c r="M1624" s="463">
        <v>2.7208255526119597E-3</v>
      </c>
      <c r="N1624" s="437">
        <v>6.6360523530061884E-3</v>
      </c>
      <c r="O1624" s="456">
        <v>1.1899889045562906E-2</v>
      </c>
      <c r="P1624" s="457">
        <v>1.4341451933547772E-2</v>
      </c>
      <c r="Q1624" s="437">
        <v>1.9295777772776898E-2</v>
      </c>
      <c r="R1624" s="462">
        <v>0</v>
      </c>
      <c r="S1624" s="463">
        <v>0</v>
      </c>
      <c r="T1624" s="437">
        <v>761.60802523672055</v>
      </c>
      <c r="U1624" s="456">
        <v>1.2547306338373176E-2</v>
      </c>
      <c r="V1624" s="457">
        <v>1.717039068179162E-2</v>
      </c>
      <c r="W1624" s="437">
        <v>0.11126427884563465</v>
      </c>
      <c r="X1624" s="456">
        <v>7.2793625237352021E-3</v>
      </c>
      <c r="Y1624" s="457">
        <v>1.0059992851739903E-2</v>
      </c>
      <c r="Z1624" s="437">
        <v>3.6888874285368966E-3</v>
      </c>
      <c r="AA1624" s="456">
        <v>5.4019545755331216E-3</v>
      </c>
      <c r="AB1624" s="457">
        <v>6.4370729615756666E-3</v>
      </c>
      <c r="AC1624" s="437">
        <v>7.1083299176415062E-3</v>
      </c>
      <c r="AD1624" s="456">
        <v>3.2922260198943909E-4</v>
      </c>
      <c r="AE1624" s="457">
        <v>3.2614299633111209E-4</v>
      </c>
      <c r="AF1624" s="437">
        <v>1.0257318049268955E-3</v>
      </c>
      <c r="AG1624" s="456">
        <v>1.0667882273431992E-2</v>
      </c>
      <c r="AH1624" s="457">
        <v>1.0621496972628122E-2</v>
      </c>
      <c r="AI1624" s="437">
        <v>1.3231947233857168E-3</v>
      </c>
      <c r="AJ1624" s="456">
        <v>1.885425749412577E-3</v>
      </c>
      <c r="AK1624" s="457">
        <v>1.7337132311772854E-3</v>
      </c>
      <c r="AL1624" s="437">
        <v>8.2058570135919181E-5</v>
      </c>
      <c r="AM1624" s="456">
        <v>2.9443516941648801E-3</v>
      </c>
      <c r="AN1624" s="457">
        <v>3.1054055159222024E-3</v>
      </c>
      <c r="AO1624" s="437">
        <v>2.2299427038299693E-2</v>
      </c>
      <c r="AP1624" s="456">
        <v>0</v>
      </c>
      <c r="AQ1624" s="457">
        <v>0</v>
      </c>
      <c r="AR1624" s="440">
        <v>1.42348125104616E-2</v>
      </c>
      <c r="AS1624" s="462">
        <v>0</v>
      </c>
      <c r="AT1624" s="463">
        <v>0</v>
      </c>
      <c r="AU1624" s="423">
        <v>0</v>
      </c>
    </row>
    <row r="1625" spans="1:47" x14ac:dyDescent="0.2">
      <c r="A1625" s="231">
        <v>2015</v>
      </c>
      <c r="B1625" s="232">
        <v>21</v>
      </c>
      <c r="C1625" s="456">
        <v>6.500946883543536</v>
      </c>
      <c r="D1625" s="457">
        <v>8.3538306435943834</v>
      </c>
      <c r="E1625" s="437">
        <v>0.52480737039569381</v>
      </c>
      <c r="F1625" s="456">
        <v>0.28723523649239641</v>
      </c>
      <c r="G1625" s="457">
        <v>0.29486766847834406</v>
      </c>
      <c r="H1625" s="437">
        <v>0.10604926296603959</v>
      </c>
      <c r="I1625" s="456">
        <v>0.25294243509191222</v>
      </c>
      <c r="J1625" s="457">
        <v>0.3427796305419159</v>
      </c>
      <c r="K1625" s="437">
        <v>1.2748754472930988</v>
      </c>
      <c r="L1625" s="462">
        <v>2.2078239408706789E-3</v>
      </c>
      <c r="M1625" s="463">
        <v>2.7301361072970647E-3</v>
      </c>
      <c r="N1625" s="437">
        <v>6.6476962132383261E-3</v>
      </c>
      <c r="O1625" s="456">
        <v>1.8001423893526027E-2</v>
      </c>
      <c r="P1625" s="457">
        <v>1.9282758410398851E-2</v>
      </c>
      <c r="Q1625" s="437">
        <v>1.932344158011419E-2</v>
      </c>
      <c r="R1625" s="462">
        <v>0</v>
      </c>
      <c r="S1625" s="463">
        <v>0</v>
      </c>
      <c r="T1625" s="437">
        <v>762.94346359715723</v>
      </c>
      <c r="U1625" s="456">
        <v>1.4105401619791597E-2</v>
      </c>
      <c r="V1625" s="457">
        <v>1.9295628590549951E-2</v>
      </c>
      <c r="W1625" s="437">
        <v>0.11429404549072313</v>
      </c>
      <c r="X1625" s="456">
        <v>7.544747509126341E-3</v>
      </c>
      <c r="Y1625" s="457">
        <v>1.0426005549596556E-2</v>
      </c>
      <c r="Z1625" s="437">
        <v>3.7465040897564552E-3</v>
      </c>
      <c r="AA1625" s="456">
        <v>6.1767782143674534E-3</v>
      </c>
      <c r="AB1625" s="457">
        <v>7.412498919574179E-3</v>
      </c>
      <c r="AC1625" s="437">
        <v>7.301882615604399E-3</v>
      </c>
      <c r="AD1625" s="456">
        <v>3.7506357785921206E-4</v>
      </c>
      <c r="AE1625" s="457">
        <v>3.7747446619638779E-4</v>
      </c>
      <c r="AF1625" s="437">
        <v>1.0536646767373261E-3</v>
      </c>
      <c r="AG1625" s="456">
        <v>1.2071126939896483E-2</v>
      </c>
      <c r="AH1625" s="457">
        <v>1.2216861984605186E-2</v>
      </c>
      <c r="AI1625" s="437">
        <v>1.3592282526085767E-3</v>
      </c>
      <c r="AJ1625" s="456">
        <v>2.1357662626386833E-3</v>
      </c>
      <c r="AK1625" s="457">
        <v>1.9978829940615964E-3</v>
      </c>
      <c r="AL1625" s="437">
        <v>8.4293013622986325E-5</v>
      </c>
      <c r="AM1625" s="456">
        <v>3.3604582918595818E-3</v>
      </c>
      <c r="AN1625" s="457">
        <v>3.5975571200869603E-3</v>
      </c>
      <c r="AO1625" s="437">
        <v>2.2906631550046588E-2</v>
      </c>
      <c r="AP1625" s="456">
        <v>0</v>
      </c>
      <c r="AQ1625" s="457">
        <v>0</v>
      </c>
      <c r="AR1625" s="440">
        <v>1.8929294260137099E-2</v>
      </c>
      <c r="AS1625" s="462">
        <v>0</v>
      </c>
      <c r="AT1625" s="463">
        <v>0</v>
      </c>
      <c r="AU1625" s="423">
        <v>0</v>
      </c>
    </row>
    <row r="1626" spans="1:47" x14ac:dyDescent="0.2">
      <c r="A1626" s="231">
        <v>2015</v>
      </c>
      <c r="B1626" s="232">
        <v>22</v>
      </c>
      <c r="C1626" s="456">
        <v>6.6051147809735804</v>
      </c>
      <c r="D1626" s="457">
        <v>8.4494504741511953</v>
      </c>
      <c r="E1626" s="437">
        <v>0.53178314252511505</v>
      </c>
      <c r="F1626" s="456">
        <v>0.29834906702636188</v>
      </c>
      <c r="G1626" s="457">
        <v>0.30442401489555926</v>
      </c>
      <c r="H1626" s="437">
        <v>0.10870968356251237</v>
      </c>
      <c r="I1626" s="456">
        <v>0.25966705732854062</v>
      </c>
      <c r="J1626" s="457">
        <v>0.3493027926896573</v>
      </c>
      <c r="K1626" s="437">
        <v>1.2889690437163248</v>
      </c>
      <c r="L1626" s="462">
        <v>2.2166880211422916E-3</v>
      </c>
      <c r="M1626" s="463">
        <v>2.7387048826655975E-3</v>
      </c>
      <c r="N1626" s="437">
        <v>6.6587329264449673E-3</v>
      </c>
      <c r="O1626" s="456">
        <v>1.8330890701637074E-2</v>
      </c>
      <c r="P1626" s="457">
        <v>1.9609235049754078E-2</v>
      </c>
      <c r="Q1626" s="437">
        <v>1.9349639147489443E-2</v>
      </c>
      <c r="R1626" s="462">
        <v>0</v>
      </c>
      <c r="S1626" s="463">
        <v>0</v>
      </c>
      <c r="T1626" s="437">
        <v>764.21042019642164</v>
      </c>
      <c r="U1626" s="456">
        <v>1.4547554015535109E-2</v>
      </c>
      <c r="V1626" s="457">
        <v>1.9792234440072561E-2</v>
      </c>
      <c r="W1626" s="437">
        <v>0.11716096826812523</v>
      </c>
      <c r="X1626" s="456">
        <v>7.8147246576051252E-3</v>
      </c>
      <c r="Y1626" s="457">
        <v>1.0772252995797404E-2</v>
      </c>
      <c r="Z1626" s="437">
        <v>3.8010498995466476E-3</v>
      </c>
      <c r="AA1626" s="456">
        <v>6.472532543285385E-3</v>
      </c>
      <c r="AB1626" s="457">
        <v>7.6491302210659664E-3</v>
      </c>
      <c r="AC1626" s="437">
        <v>7.4850597237095641E-3</v>
      </c>
      <c r="AD1626" s="456">
        <v>3.9026887816248737E-4</v>
      </c>
      <c r="AE1626" s="457">
        <v>3.9047029180148339E-4</v>
      </c>
      <c r="AF1626" s="437">
        <v>1.080096796431343E-3</v>
      </c>
      <c r="AG1626" s="456">
        <v>1.2521568281037787E-2</v>
      </c>
      <c r="AH1626" s="457">
        <v>1.2608145408407498E-2</v>
      </c>
      <c r="AI1626" s="437">
        <v>1.3933246885843228E-3</v>
      </c>
      <c r="AJ1626" s="456">
        <v>2.2211824996754251E-3</v>
      </c>
      <c r="AK1626" s="457">
        <v>2.0719526881820809E-3</v>
      </c>
      <c r="AL1626" s="437">
        <v>8.6407566789734465E-5</v>
      </c>
      <c r="AM1626" s="456">
        <v>3.4860913544452572E-3</v>
      </c>
      <c r="AN1626" s="457">
        <v>3.7033639439584E-3</v>
      </c>
      <c r="AO1626" s="437">
        <v>2.3481240141975446E-2</v>
      </c>
      <c r="AP1626" s="456">
        <v>0</v>
      </c>
      <c r="AQ1626" s="457">
        <v>0</v>
      </c>
      <c r="AR1626" s="440">
        <v>1.9110855519615201E-2</v>
      </c>
      <c r="AS1626" s="462">
        <v>0</v>
      </c>
      <c r="AT1626" s="463">
        <v>0</v>
      </c>
      <c r="AU1626" s="423">
        <v>0</v>
      </c>
    </row>
    <row r="1627" spans="1:47" x14ac:dyDescent="0.2">
      <c r="A1627" s="231">
        <v>2015</v>
      </c>
      <c r="B1627" s="232">
        <v>23</v>
      </c>
      <c r="C1627" s="456">
        <v>6.7098800123652103</v>
      </c>
      <c r="D1627" s="457">
        <v>8.5348862232080087</v>
      </c>
      <c r="E1627" s="437">
        <v>0.53810425245830629</v>
      </c>
      <c r="F1627" s="456">
        <v>0.30958014398327699</v>
      </c>
      <c r="G1627" s="457">
        <v>0.31308479118059646</v>
      </c>
      <c r="H1627" s="437">
        <v>0.1111210244201823</v>
      </c>
      <c r="I1627" s="456">
        <v>0.26647054477113269</v>
      </c>
      <c r="J1627" s="457">
        <v>0.35526034128898709</v>
      </c>
      <c r="K1627" s="437">
        <v>1.3017394662923236</v>
      </c>
      <c r="L1627" s="462">
        <v>2.2257128717915807E-3</v>
      </c>
      <c r="M1627" s="463">
        <v>2.7465239301815922E-3</v>
      </c>
      <c r="N1627" s="437">
        <v>6.6687000026866734E-3</v>
      </c>
      <c r="O1627" s="456">
        <v>1.8663830783839288E-2</v>
      </c>
      <c r="P1627" s="457">
        <v>1.9905495360754304E-2</v>
      </c>
      <c r="Q1627" s="437">
        <v>1.9373336164249827E-2</v>
      </c>
      <c r="R1627" s="462">
        <v>0</v>
      </c>
      <c r="S1627" s="463">
        <v>0</v>
      </c>
      <c r="T1627" s="437">
        <v>765.3542966624799</v>
      </c>
      <c r="U1627" s="456">
        <v>1.4992844127126941E-2</v>
      </c>
      <c r="V1627" s="457">
        <v>2.0236480211226555E-2</v>
      </c>
      <c r="W1627" s="437">
        <v>0.11975986827324138</v>
      </c>
      <c r="X1627" s="456">
        <v>8.0873598002870854E-3</v>
      </c>
      <c r="Y1627" s="457">
        <v>1.108613571600261E-2</v>
      </c>
      <c r="Z1627" s="437">
        <v>3.8504694122230205E-3</v>
      </c>
      <c r="AA1627" s="456">
        <v>6.7778347013668899E-3</v>
      </c>
      <c r="AB1627" s="457">
        <v>7.8572535778155279E-3</v>
      </c>
      <c r="AC1627" s="437">
        <v>7.6510881858573507E-3</v>
      </c>
      <c r="AD1627" s="456">
        <v>4.0567920397946178E-4</v>
      </c>
      <c r="AE1627" s="457">
        <v>4.0229109458336343E-4</v>
      </c>
      <c r="AF1627" s="437">
        <v>1.1040525271941728E-3</v>
      </c>
      <c r="AG1627" s="456">
        <v>1.2974767222735004E-2</v>
      </c>
      <c r="AH1627" s="457">
        <v>1.2962642055176771E-2</v>
      </c>
      <c r="AI1627" s="437">
        <v>1.4242274867261539E-3</v>
      </c>
      <c r="AJ1627" s="456">
        <v>2.3068044437322011E-3</v>
      </c>
      <c r="AK1627" s="457">
        <v>2.1388760276046157E-3</v>
      </c>
      <c r="AL1627" s="437">
        <v>8.8324267633813132E-5</v>
      </c>
      <c r="AM1627" s="456">
        <v>3.6135383871839706E-3</v>
      </c>
      <c r="AN1627" s="457">
        <v>3.7992664536160752E-3</v>
      </c>
      <c r="AO1627" s="437">
        <v>2.4002102603218632E-2</v>
      </c>
      <c r="AP1627" s="456">
        <v>0</v>
      </c>
      <c r="AQ1627" s="457">
        <v>0</v>
      </c>
      <c r="AR1627" s="440">
        <v>1.9274975068055599E-2</v>
      </c>
      <c r="AS1627" s="462">
        <v>0</v>
      </c>
      <c r="AT1627" s="463">
        <v>0</v>
      </c>
      <c r="AU1627" s="423">
        <v>0</v>
      </c>
    </row>
    <row r="1628" spans="1:47" x14ac:dyDescent="0.2">
      <c r="A1628" s="231">
        <v>2015</v>
      </c>
      <c r="B1628" s="232">
        <v>24</v>
      </c>
      <c r="C1628" s="456">
        <v>6.8114883053177513</v>
      </c>
      <c r="D1628" s="457">
        <v>8.6027614098652965</v>
      </c>
      <c r="E1628" s="437">
        <v>0.54339274118919245</v>
      </c>
      <c r="F1628" s="456">
        <v>0.32073704705646078</v>
      </c>
      <c r="G1628" s="457">
        <v>0.32037152088193027</v>
      </c>
      <c r="H1628" s="437">
        <v>0.11313777159817465</v>
      </c>
      <c r="I1628" s="456">
        <v>0.27325738705907276</v>
      </c>
      <c r="J1628" s="457">
        <v>0.36038114763086038</v>
      </c>
      <c r="K1628" s="437">
        <v>1.3124227129449519</v>
      </c>
      <c r="L1628" s="462">
        <v>2.2351776078723658E-3</v>
      </c>
      <c r="M1628" s="463">
        <v>2.753633999168394E-3</v>
      </c>
      <c r="N1628" s="437">
        <v>6.6770642507735624E-3</v>
      </c>
      <c r="O1628" s="456">
        <v>1.8996455004859227E-2</v>
      </c>
      <c r="P1628" s="457">
        <v>2.0157184560068906E-2</v>
      </c>
      <c r="Q1628" s="437">
        <v>1.939322729370805E-2</v>
      </c>
      <c r="R1628" s="462">
        <v>0</v>
      </c>
      <c r="S1628" s="463">
        <v>0</v>
      </c>
      <c r="T1628" s="437">
        <v>766.31435747174555</v>
      </c>
      <c r="U1628" s="456">
        <v>1.5431961066455377E-2</v>
      </c>
      <c r="V1628" s="457">
        <v>2.059993431705472E-2</v>
      </c>
      <c r="W1628" s="437">
        <v>0.12193358467424223</v>
      </c>
      <c r="X1628" s="456">
        <v>8.3571815475480139E-3</v>
      </c>
      <c r="Y1628" s="457">
        <v>1.1349267232655296E-2</v>
      </c>
      <c r="Z1628" s="437">
        <v>3.8918162493126176E-3</v>
      </c>
      <c r="AA1628" s="456">
        <v>7.1090339032384361E-3</v>
      </c>
      <c r="AB1628" s="457">
        <v>8.0378125397112341E-3</v>
      </c>
      <c r="AC1628" s="437">
        <v>7.789957431528491E-3</v>
      </c>
      <c r="AD1628" s="456">
        <v>4.2116640160716766E-4</v>
      </c>
      <c r="AE1628" s="457">
        <v>4.1240244718870054E-4</v>
      </c>
      <c r="AF1628" s="437">
        <v>1.1240918751385027E-3</v>
      </c>
      <c r="AG1628" s="456">
        <v>1.3418013127651012E-2</v>
      </c>
      <c r="AH1628" s="457">
        <v>1.3257593145635772E-2</v>
      </c>
      <c r="AI1628" s="437">
        <v>1.450079720676467E-3</v>
      </c>
      <c r="AJ1628" s="456">
        <v>2.3893530275274888E-3</v>
      </c>
      <c r="AK1628" s="457">
        <v>2.1935776088749109E-3</v>
      </c>
      <c r="AL1628" s="437">
        <v>8.9927352977084513E-5</v>
      </c>
      <c r="AM1628" s="456">
        <v>3.7422732059265999E-3</v>
      </c>
      <c r="AN1628" s="457">
        <v>3.8813973192913724E-3</v>
      </c>
      <c r="AO1628" s="437">
        <v>2.4437757676113569E-2</v>
      </c>
      <c r="AP1628" s="456">
        <v>0</v>
      </c>
      <c r="AQ1628" s="457">
        <v>0</v>
      </c>
      <c r="AR1628" s="440">
        <v>1.94118320154433E-2</v>
      </c>
      <c r="AS1628" s="462">
        <v>0</v>
      </c>
      <c r="AT1628" s="463">
        <v>0</v>
      </c>
      <c r="AU1628" s="423">
        <v>0</v>
      </c>
    </row>
    <row r="1629" spans="1:47" x14ac:dyDescent="0.2">
      <c r="A1629" s="231">
        <v>2015</v>
      </c>
      <c r="B1629" s="232">
        <v>25</v>
      </c>
      <c r="C1629" s="456">
        <v>6.9056293858171225</v>
      </c>
      <c r="D1629" s="457">
        <v>8.6471341544215932</v>
      </c>
      <c r="E1629" s="437">
        <v>0.54739592599203912</v>
      </c>
      <c r="F1629" s="456">
        <v>0.33151877863133272</v>
      </c>
      <c r="G1629" s="457">
        <v>0.3259710437303508</v>
      </c>
      <c r="H1629" s="437">
        <v>0.11466464084906222</v>
      </c>
      <c r="I1629" s="456">
        <v>0.27984319589344653</v>
      </c>
      <c r="J1629" s="457">
        <v>0.36438238197891315</v>
      </c>
      <c r="K1629" s="437">
        <v>1.3205074135482922</v>
      </c>
      <c r="L1629" s="462">
        <v>2.2449573304910973E-3</v>
      </c>
      <c r="M1629" s="463">
        <v>2.7605248097226564E-3</v>
      </c>
      <c r="N1629" s="437">
        <v>6.6833830957950882E-3</v>
      </c>
      <c r="O1629" s="456">
        <v>1.9318776684723805E-2</v>
      </c>
      <c r="P1629" s="457">
        <v>2.0352838771777414E-2</v>
      </c>
      <c r="Q1629" s="437">
        <v>1.9408225201923857E-2</v>
      </c>
      <c r="R1629" s="462">
        <v>0</v>
      </c>
      <c r="S1629" s="463">
        <v>0</v>
      </c>
      <c r="T1629" s="437">
        <v>767.03821594215151</v>
      </c>
      <c r="U1629" s="456">
        <v>1.5859717579736626E-2</v>
      </c>
      <c r="V1629" s="457">
        <v>2.0886173454997096E-2</v>
      </c>
      <c r="W1629" s="437">
        <v>0.12357908841057631</v>
      </c>
      <c r="X1629" s="456">
        <v>8.6165426408530178E-3</v>
      </c>
      <c r="Y1629" s="457">
        <v>1.1548045495442078E-2</v>
      </c>
      <c r="Z1629" s="437">
        <v>3.9231121424791043E-3</v>
      </c>
      <c r="AA1629" s="456">
        <v>7.4924069750503634E-3</v>
      </c>
      <c r="AB1629" s="457">
        <v>8.2735831852389884E-3</v>
      </c>
      <c r="AC1629" s="437">
        <v>7.8950798610784891E-3</v>
      </c>
      <c r="AD1629" s="456">
        <v>4.3637572808714328E-4</v>
      </c>
      <c r="AE1629" s="457">
        <v>4.2050401838397163E-4</v>
      </c>
      <c r="AF1629" s="437">
        <v>1.1392609417600692E-3</v>
      </c>
      <c r="AG1629" s="456">
        <v>1.3830579335308181E-2</v>
      </c>
      <c r="AH1629" s="457">
        <v>1.3461516507591155E-2</v>
      </c>
      <c r="AI1629" s="437">
        <v>1.4696466282722183E-3</v>
      </c>
      <c r="AJ1629" s="456">
        <v>2.4640583294668109E-3</v>
      </c>
      <c r="AK1629" s="457">
        <v>2.2284428512608185E-3</v>
      </c>
      <c r="AL1629" s="437">
        <v>9.1140880523116508E-5</v>
      </c>
      <c r="AM1629" s="456">
        <v>3.8706988640821965E-3</v>
      </c>
      <c r="AN1629" s="457">
        <v>3.9510491751452844E-3</v>
      </c>
      <c r="AO1629" s="437">
        <v>2.4767561334348001E-2</v>
      </c>
      <c r="AP1629" s="456">
        <v>0</v>
      </c>
      <c r="AQ1629" s="457">
        <v>0</v>
      </c>
      <c r="AR1629" s="440">
        <v>1.9514876580013801E-2</v>
      </c>
      <c r="AS1629" s="462">
        <v>0</v>
      </c>
      <c r="AT1629" s="463">
        <v>0</v>
      </c>
      <c r="AU1629" s="423">
        <v>0</v>
      </c>
    </row>
    <row r="1630" spans="1:47" x14ac:dyDescent="0.2">
      <c r="A1630" s="231">
        <v>2015</v>
      </c>
      <c r="B1630" s="232">
        <v>26</v>
      </c>
      <c r="C1630" s="456">
        <v>7.0230192637750681</v>
      </c>
      <c r="D1630" s="457">
        <v>8.7126764640608396</v>
      </c>
      <c r="E1630" s="437">
        <v>0.54983404561494631</v>
      </c>
      <c r="F1630" s="456">
        <v>0.34319792152272438</v>
      </c>
      <c r="G1630" s="457">
        <v>0.33105915434383515</v>
      </c>
      <c r="H1630" s="437">
        <v>0.11559472104000854</v>
      </c>
      <c r="I1630" s="456">
        <v>0.28711273053787528</v>
      </c>
      <c r="J1630" s="457">
        <v>0.3684443769972775</v>
      </c>
      <c r="K1630" s="437">
        <v>1.3254345401384029</v>
      </c>
      <c r="L1630" s="462">
        <v>2.2545662382248114E-3</v>
      </c>
      <c r="M1630" s="463">
        <v>2.7658916719425367E-3</v>
      </c>
      <c r="N1630" s="437">
        <v>6.6872330853485276E-3</v>
      </c>
      <c r="O1630" s="456">
        <v>1.962147268325163E-2</v>
      </c>
      <c r="P1630" s="457">
        <v>2.0477614045587466E-2</v>
      </c>
      <c r="Q1630" s="437">
        <v>1.9417390389115732E-2</v>
      </c>
      <c r="R1630" s="462">
        <v>0</v>
      </c>
      <c r="S1630" s="463">
        <v>0</v>
      </c>
      <c r="T1630" s="437">
        <v>767.48030888620701</v>
      </c>
      <c r="U1630" s="456">
        <v>1.6318068719762709E-2</v>
      </c>
      <c r="V1630" s="457">
        <v>2.1144116916018845E-2</v>
      </c>
      <c r="W1630" s="437">
        <v>0.12458154334641997</v>
      </c>
      <c r="X1630" s="456">
        <v>8.8581955447263275E-3</v>
      </c>
      <c r="Y1630" s="457">
        <v>1.1669129494812424E-2</v>
      </c>
      <c r="Z1630" s="437">
        <v>3.9421724385511987E-3</v>
      </c>
      <c r="AA1630" s="456">
        <v>7.9244089820263049E-3</v>
      </c>
      <c r="AB1630" s="457">
        <v>8.5064476153227549E-3</v>
      </c>
      <c r="AC1630" s="437">
        <v>7.9591238875055381E-3</v>
      </c>
      <c r="AD1630" s="456">
        <v>4.5276908847576079E-4</v>
      </c>
      <c r="AE1630" s="457">
        <v>4.2779309153659925E-4</v>
      </c>
      <c r="AF1630" s="437">
        <v>1.1485019351216755E-3</v>
      </c>
      <c r="AG1630" s="456">
        <v>1.4273371659012398E-2</v>
      </c>
      <c r="AH1630" s="457">
        <v>1.3641237141261836E-2</v>
      </c>
      <c r="AI1630" s="437">
        <v>1.4815687313056629E-3</v>
      </c>
      <c r="AJ1630" s="456">
        <v>2.5421878874368124E-3</v>
      </c>
      <c r="AK1630" s="457">
        <v>2.2557026946602794E-3</v>
      </c>
      <c r="AL1630" s="437">
        <v>9.1880255533829293E-5</v>
      </c>
      <c r="AM1630" s="456">
        <v>4.0087946345095573E-3</v>
      </c>
      <c r="AN1630" s="457">
        <v>4.0153039899894945E-3</v>
      </c>
      <c r="AO1630" s="437">
        <v>2.496842440002444E-2</v>
      </c>
      <c r="AP1630" s="456">
        <v>0</v>
      </c>
      <c r="AQ1630" s="457">
        <v>0</v>
      </c>
      <c r="AR1630" s="440">
        <v>1.9577087575067102E-2</v>
      </c>
      <c r="AS1630" s="462">
        <v>0</v>
      </c>
      <c r="AT1630" s="463">
        <v>0</v>
      </c>
      <c r="AU1630" s="423">
        <v>0</v>
      </c>
    </row>
    <row r="1631" spans="1:47" x14ac:dyDescent="0.2">
      <c r="A1631" s="231">
        <v>2015</v>
      </c>
      <c r="B1631" s="232">
        <v>27</v>
      </c>
      <c r="C1631" s="456">
        <v>7.1129285474603696</v>
      </c>
      <c r="D1631" s="457">
        <v>8.723323374299893</v>
      </c>
      <c r="E1631" s="437">
        <v>0.5502443109271461</v>
      </c>
      <c r="F1631" s="456">
        <v>0.35189432876326765</v>
      </c>
      <c r="G1631" s="457">
        <v>0.33157912317614108</v>
      </c>
      <c r="H1631" s="437">
        <v>0.11575080432827325</v>
      </c>
      <c r="I1631" s="456">
        <v>0.29225153103731544</v>
      </c>
      <c r="J1631" s="457">
        <v>0.36870682843735658</v>
      </c>
      <c r="K1631" s="437">
        <v>1.3262464434552763</v>
      </c>
      <c r="L1631" s="462">
        <v>2.2601462251706727E-3</v>
      </c>
      <c r="M1631" s="463">
        <v>2.7655610455395315E-3</v>
      </c>
      <c r="N1631" s="437">
        <v>6.6878873510894101E-3</v>
      </c>
      <c r="O1631" s="456">
        <v>1.9871920065125236E-2</v>
      </c>
      <c r="P1631" s="457">
        <v>2.0492963786775637E-2</v>
      </c>
      <c r="Q1631" s="437">
        <v>1.9418940007527082E-2</v>
      </c>
      <c r="R1631" s="462">
        <v>0</v>
      </c>
      <c r="S1631" s="463">
        <v>0</v>
      </c>
      <c r="T1631" s="437">
        <v>767.55701279392065</v>
      </c>
      <c r="U1631" s="456">
        <v>1.6671673767101138E-2</v>
      </c>
      <c r="V1631" s="457">
        <v>2.1174407460176143E-2</v>
      </c>
      <c r="W1631" s="437">
        <v>0.12474980402540425</v>
      </c>
      <c r="X1631" s="456">
        <v>9.070427411928584E-3</v>
      </c>
      <c r="Y1631" s="457">
        <v>1.1689577797722128E-2</v>
      </c>
      <c r="Z1631" s="437">
        <v>3.9453973090548648E-3</v>
      </c>
      <c r="AA1631" s="456">
        <v>8.0866028811431845E-3</v>
      </c>
      <c r="AB1631" s="457">
        <v>8.4799237171152737E-3</v>
      </c>
      <c r="AC1631" s="437">
        <v>7.9698755961012512E-3</v>
      </c>
      <c r="AD1631" s="456">
        <v>4.6427113166301999E-4</v>
      </c>
      <c r="AE1631" s="457">
        <v>4.2829285711524194E-4</v>
      </c>
      <c r="AF1631" s="437">
        <v>1.150053242258485E-3</v>
      </c>
      <c r="AG1631" s="456">
        <v>1.4645079566445922E-2</v>
      </c>
      <c r="AH1631" s="457">
        <v>1.3672975037596772E-2</v>
      </c>
      <c r="AI1631" s="437">
        <v>1.483569756236348E-3</v>
      </c>
      <c r="AJ1631" s="456">
        <v>2.6156012906204699E-3</v>
      </c>
      <c r="AK1631" s="457">
        <v>2.2633235601376275E-3</v>
      </c>
      <c r="AL1631" s="437">
        <v>9.2004373079535237E-5</v>
      </c>
      <c r="AM1631" s="456">
        <v>4.1016427273932099E-3</v>
      </c>
      <c r="AN1631" s="457">
        <v>4.0178120896035658E-3</v>
      </c>
      <c r="AO1631" s="437">
        <v>2.5002164523027223E-2</v>
      </c>
      <c r="AP1631" s="456">
        <v>0</v>
      </c>
      <c r="AQ1631" s="457">
        <v>0</v>
      </c>
      <c r="AR1631" s="440">
        <v>1.95889116529183E-2</v>
      </c>
      <c r="AS1631" s="462">
        <v>0</v>
      </c>
      <c r="AT1631" s="463">
        <v>0</v>
      </c>
      <c r="AU1631" s="423">
        <v>0</v>
      </c>
    </row>
    <row r="1632" spans="1:47" x14ac:dyDescent="0.2">
      <c r="A1632" s="231">
        <v>2015</v>
      </c>
      <c r="B1632" s="232">
        <v>28</v>
      </c>
      <c r="C1632" s="456">
        <v>7.1889527973580316</v>
      </c>
      <c r="D1632" s="457">
        <v>8.7279567916720495</v>
      </c>
      <c r="E1632" s="437">
        <v>0.55020955903525937</v>
      </c>
      <c r="F1632" s="456">
        <v>0.35912805377331386</v>
      </c>
      <c r="G1632" s="457">
        <v>0.33147684478220141</v>
      </c>
      <c r="H1632" s="437">
        <v>0.11573739487797317</v>
      </c>
      <c r="I1632" s="456">
        <v>0.29651391332931798</v>
      </c>
      <c r="J1632" s="457">
        <v>0.36855031373069608</v>
      </c>
      <c r="K1632" s="437">
        <v>1.3261771911045799</v>
      </c>
      <c r="L1632" s="462">
        <v>2.2645961545462597E-3</v>
      </c>
      <c r="M1632" s="463">
        <v>2.764597880652607E-3</v>
      </c>
      <c r="N1632" s="437">
        <v>6.6878443158035258E-3</v>
      </c>
      <c r="O1632" s="456">
        <v>2.0079708578002169E-2</v>
      </c>
      <c r="P1632" s="457">
        <v>2.0487228169171881E-2</v>
      </c>
      <c r="Q1632" s="437">
        <v>1.9418840631169828E-2</v>
      </c>
      <c r="R1632" s="462">
        <v>0</v>
      </c>
      <c r="S1632" s="463">
        <v>0</v>
      </c>
      <c r="T1632" s="437">
        <v>767.55363807771198</v>
      </c>
      <c r="U1632" s="456">
        <v>1.6966448783836741E-2</v>
      </c>
      <c r="V1632" s="457">
        <v>2.1171154034255141E-2</v>
      </c>
      <c r="W1632" s="437">
        <v>0.12473533347896458</v>
      </c>
      <c r="X1632" s="456">
        <v>9.2473797577433785E-3</v>
      </c>
      <c r="Y1632" s="457">
        <v>1.1687832407050418E-2</v>
      </c>
      <c r="Z1632" s="437">
        <v>3.9451235052112817E-3</v>
      </c>
      <c r="AA1632" s="456">
        <v>8.2052295264317329E-3</v>
      </c>
      <c r="AB1632" s="457">
        <v>8.4308981269115898E-3</v>
      </c>
      <c r="AC1632" s="437">
        <v>7.9689500098742393E-3</v>
      </c>
      <c r="AD1632" s="456">
        <v>4.7375758089457072E-4</v>
      </c>
      <c r="AE1632" s="457">
        <v>4.2792819815151559E-4</v>
      </c>
      <c r="AF1632" s="437">
        <v>1.1499213969785936E-3</v>
      </c>
      <c r="AG1632" s="456">
        <v>1.4958451895534471E-2</v>
      </c>
      <c r="AH1632" s="457">
        <v>1.368070836505967E-2</v>
      </c>
      <c r="AI1632" s="437">
        <v>1.4833971510339265E-3</v>
      </c>
      <c r="AJ1632" s="456">
        <v>2.6780803316603739E-3</v>
      </c>
      <c r="AK1632" s="457">
        <v>2.26656246585901E-3</v>
      </c>
      <c r="AL1632" s="437">
        <v>9.1993696297105353E-5</v>
      </c>
      <c r="AM1632" s="456">
        <v>4.1777607569172372E-3</v>
      </c>
      <c r="AN1632" s="457">
        <v>4.0130321995060954E-3</v>
      </c>
      <c r="AO1632" s="437">
        <v>2.4999286438974446E-2</v>
      </c>
      <c r="AP1632" s="456">
        <v>0</v>
      </c>
      <c r="AQ1632" s="457">
        <v>0</v>
      </c>
      <c r="AR1632" s="440">
        <v>1.9588913668109099E-2</v>
      </c>
      <c r="AS1632" s="462">
        <v>0</v>
      </c>
      <c r="AT1632" s="463">
        <v>0</v>
      </c>
      <c r="AU1632" s="423">
        <v>0</v>
      </c>
    </row>
    <row r="1633" spans="1:47" x14ac:dyDescent="0.2">
      <c r="A1633" s="231">
        <v>2015</v>
      </c>
      <c r="B1633" s="232">
        <v>29</v>
      </c>
      <c r="C1633" s="456">
        <v>7.2474047325544086</v>
      </c>
      <c r="D1633" s="457">
        <v>8.7332006742529167</v>
      </c>
      <c r="E1633" s="437">
        <v>0.5501945637262764</v>
      </c>
      <c r="F1633" s="456">
        <v>0.36455143134941381</v>
      </c>
      <c r="G1633" s="457">
        <v>0.3314010217321981</v>
      </c>
      <c r="H1633" s="437">
        <v>0.1157318017572624</v>
      </c>
      <c r="I1633" s="456">
        <v>0.29969482428763389</v>
      </c>
      <c r="J1633" s="457">
        <v>0.36840583475036376</v>
      </c>
      <c r="K1633" s="437">
        <v>1.3261467599198904</v>
      </c>
      <c r="L1633" s="462">
        <v>2.2677069121001159E-3</v>
      </c>
      <c r="M1633" s="463">
        <v>2.7636059660370864E-3</v>
      </c>
      <c r="N1633" s="437">
        <v>6.6878163317512047E-3</v>
      </c>
      <c r="O1633" s="456">
        <v>2.0234946096048558E-2</v>
      </c>
      <c r="P1633" s="457">
        <v>2.0482239379671585E-2</v>
      </c>
      <c r="Q1633" s="437">
        <v>1.9418718818306976E-2</v>
      </c>
      <c r="R1633" s="462">
        <v>0</v>
      </c>
      <c r="S1633" s="463">
        <v>0</v>
      </c>
      <c r="T1633" s="437">
        <v>767.54786478967321</v>
      </c>
      <c r="U1633" s="456">
        <v>1.7188207974574838E-2</v>
      </c>
      <c r="V1633" s="457">
        <v>2.1169500429603388E-2</v>
      </c>
      <c r="W1633" s="437">
        <v>0.12472927131532242</v>
      </c>
      <c r="X1633" s="456">
        <v>9.3805521861677274E-3</v>
      </c>
      <c r="Y1633" s="457">
        <v>1.1687122629010118E-2</v>
      </c>
      <c r="Z1633" s="437">
        <v>3.9450050300277413E-3</v>
      </c>
      <c r="AA1633" s="456">
        <v>8.2754993490772259E-3</v>
      </c>
      <c r="AB1633" s="457">
        <v>8.380029251516298E-3</v>
      </c>
      <c r="AC1633" s="437">
        <v>7.9685642007822702E-3</v>
      </c>
      <c r="AD1633" s="456">
        <v>4.8077640725278383E-4</v>
      </c>
      <c r="AE1633" s="457">
        <v>4.2758686493572822E-4</v>
      </c>
      <c r="AF1633" s="437">
        <v>1.1498657451797227E-3</v>
      </c>
      <c r="AG1633" s="456">
        <v>1.5198280112612029E-2</v>
      </c>
      <c r="AH1633" s="457">
        <v>1.3690183854623398E-2</v>
      </c>
      <c r="AI1633" s="437">
        <v>1.4833260941138737E-3</v>
      </c>
      <c r="AJ1633" s="456">
        <v>2.7265637917363778E-3</v>
      </c>
      <c r="AK1633" s="457">
        <v>2.2702341241002551E-3</v>
      </c>
      <c r="AL1633" s="437">
        <v>9.1989180112105314E-5</v>
      </c>
      <c r="AM1633" s="456">
        <v>4.2335250989103774E-3</v>
      </c>
      <c r="AN1633" s="457">
        <v>4.0083393753705772E-3</v>
      </c>
      <c r="AO1633" s="437">
        <v>2.4998055521167867E-2</v>
      </c>
      <c r="AP1633" s="456">
        <v>0</v>
      </c>
      <c r="AQ1633" s="457">
        <v>0</v>
      </c>
      <c r="AR1633" s="440">
        <v>1.9588912516130201E-2</v>
      </c>
      <c r="AS1633" s="462">
        <v>0</v>
      </c>
      <c r="AT1633" s="463">
        <v>0</v>
      </c>
      <c r="AU1633" s="423">
        <v>0</v>
      </c>
    </row>
    <row r="1634" spans="1:47" x14ac:dyDescent="0.2">
      <c r="A1634" s="231">
        <v>2015</v>
      </c>
      <c r="B1634" s="232">
        <v>30</v>
      </c>
      <c r="C1634" s="456">
        <v>7.2847357399868526</v>
      </c>
      <c r="D1634" s="457">
        <v>8.738799605099107</v>
      </c>
      <c r="E1634" s="437">
        <v>0.55018594379714936</v>
      </c>
      <c r="F1634" s="456">
        <v>0.36780799930415453</v>
      </c>
      <c r="G1634" s="457">
        <v>0.33132921947744109</v>
      </c>
      <c r="H1634" s="437">
        <v>0.11572842512255553</v>
      </c>
      <c r="I1634" s="456">
        <v>0.30158111256324455</v>
      </c>
      <c r="J1634" s="457">
        <v>0.36825839643211067</v>
      </c>
      <c r="K1634" s="437">
        <v>1.3261277937358316</v>
      </c>
      <c r="L1634" s="462">
        <v>2.2692170235514243E-3</v>
      </c>
      <c r="M1634" s="463">
        <v>2.7625713024848116E-3</v>
      </c>
      <c r="N1634" s="437">
        <v>6.6878051917956278E-3</v>
      </c>
      <c r="O1634" s="456">
        <v>2.0327143708997759E-2</v>
      </c>
      <c r="P1634" s="457">
        <v>2.0477266856094502E-2</v>
      </c>
      <c r="Q1634" s="437">
        <v>1.9418707164448074E-2</v>
      </c>
      <c r="R1634" s="462">
        <v>0</v>
      </c>
      <c r="S1634" s="463">
        <v>0</v>
      </c>
      <c r="T1634" s="437">
        <v>767.54743101045506</v>
      </c>
      <c r="U1634" s="456">
        <v>1.7322429945614965E-2</v>
      </c>
      <c r="V1634" s="457">
        <v>2.1168151586170948E-2</v>
      </c>
      <c r="W1634" s="437">
        <v>0.12472573164635835</v>
      </c>
      <c r="X1634" s="456">
        <v>9.4612380838624693E-3</v>
      </c>
      <c r="Y1634" s="457">
        <v>1.1686699169278194E-2</v>
      </c>
      <c r="Z1634" s="437">
        <v>3.9449357233919359E-3</v>
      </c>
      <c r="AA1634" s="456">
        <v>8.2897941172061021E-3</v>
      </c>
      <c r="AB1634" s="457">
        <v>8.3266924907561702E-3</v>
      </c>
      <c r="AC1634" s="437">
        <v>7.9683373786175356E-3</v>
      </c>
      <c r="AD1634" s="456">
        <v>4.8485298094272941E-4</v>
      </c>
      <c r="AE1634" s="457">
        <v>4.2723801802891308E-4</v>
      </c>
      <c r="AF1634" s="437">
        <v>1.1498311686487712E-3</v>
      </c>
      <c r="AG1634" s="456">
        <v>1.5349490948281582E-2</v>
      </c>
      <c r="AH1634" s="457">
        <v>1.3700500051929682E-2</v>
      </c>
      <c r="AI1634" s="437">
        <v>1.4832818540595099E-3</v>
      </c>
      <c r="AJ1634" s="456">
        <v>2.7581067734035901E-3</v>
      </c>
      <c r="AK1634" s="457">
        <v>2.2741574002359188E-3</v>
      </c>
      <c r="AL1634" s="437">
        <v>9.1986555824602784E-5</v>
      </c>
      <c r="AM1634" s="456">
        <v>4.2650797558726316E-3</v>
      </c>
      <c r="AN1634" s="457">
        <v>4.0034851445444547E-3</v>
      </c>
      <c r="AO1634" s="437">
        <v>2.4997325905416957E-2</v>
      </c>
      <c r="AP1634" s="456">
        <v>0</v>
      </c>
      <c r="AQ1634" s="457">
        <v>0</v>
      </c>
      <c r="AR1634" s="440">
        <v>1.9588912583477301E-2</v>
      </c>
      <c r="AS1634" s="462">
        <v>0</v>
      </c>
      <c r="AT1634" s="463">
        <v>0</v>
      </c>
      <c r="AU1634" s="423">
        <v>0</v>
      </c>
    </row>
    <row r="1635" spans="1:47" x14ac:dyDescent="0.2">
      <c r="A1635" s="231">
        <v>2015</v>
      </c>
      <c r="B1635" s="232">
        <v>31</v>
      </c>
      <c r="C1635" s="456">
        <v>7.2893380281370579</v>
      </c>
      <c r="D1635" s="457">
        <v>8.7447604112048349</v>
      </c>
      <c r="E1635" s="437">
        <v>0.55017983250982039</v>
      </c>
      <c r="F1635" s="456">
        <v>0.36772857006052884</v>
      </c>
      <c r="G1635" s="457">
        <v>0.33125926124828875</v>
      </c>
      <c r="H1635" s="437">
        <v>0.11572612443080284</v>
      </c>
      <c r="I1635" s="456">
        <v>0.30147682633487294</v>
      </c>
      <c r="J1635" s="457">
        <v>0.36810818006026691</v>
      </c>
      <c r="K1635" s="437">
        <v>1.326117113394258</v>
      </c>
      <c r="L1635" s="462">
        <v>2.2682976798613316E-3</v>
      </c>
      <c r="M1635" s="463">
        <v>2.7614888736900893E-3</v>
      </c>
      <c r="N1635" s="437">
        <v>6.6878080738809586E-3</v>
      </c>
      <c r="O1635" s="456">
        <v>2.0322269166841118E-2</v>
      </c>
      <c r="P1635" s="457">
        <v>2.0472231131858573E-2</v>
      </c>
      <c r="Q1635" s="437">
        <v>1.9418681153765167E-2</v>
      </c>
      <c r="R1635" s="462">
        <v>0</v>
      </c>
      <c r="S1635" s="463">
        <v>0</v>
      </c>
      <c r="T1635" s="437">
        <v>767.54578133997552</v>
      </c>
      <c r="U1635" s="456">
        <v>1.7321764111932678E-2</v>
      </c>
      <c r="V1635" s="457">
        <v>2.1166629899833804E-2</v>
      </c>
      <c r="W1635" s="437">
        <v>0.12472302534881771</v>
      </c>
      <c r="X1635" s="456">
        <v>9.4610621876066864E-3</v>
      </c>
      <c r="Y1635" s="457">
        <v>1.1686447468580366E-2</v>
      </c>
      <c r="Z1635" s="437">
        <v>3.9448884675450605E-3</v>
      </c>
      <c r="AA1635" s="456">
        <v>8.2219805996451307E-3</v>
      </c>
      <c r="AB1635" s="457">
        <v>8.270793134141672E-3</v>
      </c>
      <c r="AC1635" s="437">
        <v>7.9681615082587091E-3</v>
      </c>
      <c r="AD1635" s="456">
        <v>4.8441956007826131E-4</v>
      </c>
      <c r="AE1635" s="457">
        <v>4.2687525692046879E-4</v>
      </c>
      <c r="AF1635" s="437">
        <v>1.149807884456468E-3</v>
      </c>
      <c r="AG1635" s="456">
        <v>1.5363300437577023E-2</v>
      </c>
      <c r="AH1635" s="457">
        <v>1.3711535959024699E-2</v>
      </c>
      <c r="AI1635" s="437">
        <v>1.4832506924086924E-3</v>
      </c>
      <c r="AJ1635" s="456">
        <v>2.763220353018831E-3</v>
      </c>
      <c r="AK1635" s="457">
        <v>2.2783265981156015E-3</v>
      </c>
      <c r="AL1635" s="437">
        <v>9.1984652362804665E-5</v>
      </c>
      <c r="AM1635" s="456">
        <v>4.2596094071060209E-3</v>
      </c>
      <c r="AN1635" s="457">
        <v>3.9983568830343381E-3</v>
      </c>
      <c r="AO1635" s="437">
        <v>2.4996837933921313E-2</v>
      </c>
      <c r="AP1635" s="456">
        <v>0</v>
      </c>
      <c r="AQ1635" s="457">
        <v>0</v>
      </c>
      <c r="AR1635" s="440">
        <v>1.9588915224112501E-2</v>
      </c>
      <c r="AS1635" s="462">
        <v>0</v>
      </c>
      <c r="AT1635" s="463">
        <v>0</v>
      </c>
      <c r="AU1635" s="423">
        <v>0</v>
      </c>
    </row>
    <row r="1636" spans="1:47" x14ac:dyDescent="0.2">
      <c r="A1636" s="231">
        <v>2015</v>
      </c>
      <c r="B1636" s="232">
        <v>32</v>
      </c>
      <c r="C1636" s="456">
        <v>7.2893380281370579</v>
      </c>
      <c r="D1636" s="457">
        <v>8.7447604112048349</v>
      </c>
      <c r="E1636" s="419">
        <v>0.55017983250982039</v>
      </c>
      <c r="F1636" s="456">
        <v>0.36772857006052884</v>
      </c>
      <c r="G1636" s="457">
        <v>0.33125926124828875</v>
      </c>
      <c r="H1636" s="419">
        <v>0.11572612443080284</v>
      </c>
      <c r="I1636" s="456">
        <v>0.30147682633487294</v>
      </c>
      <c r="J1636" s="457">
        <v>0.36810818006026691</v>
      </c>
      <c r="K1636" s="419">
        <v>1.326117113394258</v>
      </c>
      <c r="L1636" s="462">
        <v>2.2682976798613316E-3</v>
      </c>
      <c r="M1636" s="463">
        <v>2.7614888736900893E-3</v>
      </c>
      <c r="N1636" s="419">
        <v>6.6878080738809586E-3</v>
      </c>
      <c r="O1636" s="456">
        <v>2.0322269166841118E-2</v>
      </c>
      <c r="P1636" s="457">
        <v>2.0472231131858573E-2</v>
      </c>
      <c r="Q1636" s="419">
        <v>1.9418681153765167E-2</v>
      </c>
      <c r="R1636" s="462">
        <v>0</v>
      </c>
      <c r="S1636" s="463">
        <v>0</v>
      </c>
      <c r="T1636" s="419">
        <v>767.54578133997552</v>
      </c>
      <c r="U1636" s="456">
        <v>1.7321764111932678E-2</v>
      </c>
      <c r="V1636" s="457">
        <v>2.1166629899833804E-2</v>
      </c>
      <c r="W1636" s="419">
        <v>0.12472302534881771</v>
      </c>
      <c r="X1636" s="456">
        <v>9.4610621876066864E-3</v>
      </c>
      <c r="Y1636" s="457">
        <v>1.1686447468580366E-2</v>
      </c>
      <c r="Z1636" s="419">
        <v>3.9448884675450605E-3</v>
      </c>
      <c r="AA1636" s="456">
        <v>8.2219805996451307E-3</v>
      </c>
      <c r="AB1636" s="457">
        <v>8.270793134141672E-3</v>
      </c>
      <c r="AC1636" s="419">
        <v>7.9681615082587091E-3</v>
      </c>
      <c r="AD1636" s="456">
        <v>4.8441956007826131E-4</v>
      </c>
      <c r="AE1636" s="457">
        <v>4.2687525692046879E-4</v>
      </c>
      <c r="AF1636" s="419">
        <v>1.149807884456468E-3</v>
      </c>
      <c r="AG1636" s="456">
        <v>1.5363300437577023E-2</v>
      </c>
      <c r="AH1636" s="457">
        <v>1.3711535959024699E-2</v>
      </c>
      <c r="AI1636" s="419">
        <v>1.4832506924086924E-3</v>
      </c>
      <c r="AJ1636" s="456">
        <v>2.763220353018831E-3</v>
      </c>
      <c r="AK1636" s="457">
        <v>2.2783265981156015E-3</v>
      </c>
      <c r="AL1636" s="419">
        <v>9.1984652362804665E-5</v>
      </c>
      <c r="AM1636" s="456">
        <v>4.2596094071060209E-3</v>
      </c>
      <c r="AN1636" s="457">
        <v>3.9983568830343381E-3</v>
      </c>
      <c r="AO1636" s="419">
        <v>2.4996837933921313E-2</v>
      </c>
      <c r="AP1636" s="456">
        <v>0</v>
      </c>
      <c r="AQ1636" s="457">
        <v>0</v>
      </c>
      <c r="AR1636" s="440">
        <v>1.9588915224112501E-2</v>
      </c>
      <c r="AS1636" s="462">
        <v>0</v>
      </c>
      <c r="AT1636" s="463">
        <v>0</v>
      </c>
      <c r="AU1636" s="426">
        <v>0</v>
      </c>
    </row>
    <row r="1637" spans="1:47" x14ac:dyDescent="0.2">
      <c r="A1637" s="231">
        <v>2015</v>
      </c>
      <c r="B1637" s="232">
        <v>33</v>
      </c>
      <c r="C1637" s="456">
        <v>7.2893380281370579</v>
      </c>
      <c r="D1637" s="457">
        <v>8.7447604112048349</v>
      </c>
      <c r="E1637" s="419">
        <v>0.55017983250982039</v>
      </c>
      <c r="F1637" s="456">
        <v>0.36772857006052884</v>
      </c>
      <c r="G1637" s="457">
        <v>0.33125926124828875</v>
      </c>
      <c r="H1637" s="419">
        <v>0.11572612443080284</v>
      </c>
      <c r="I1637" s="456">
        <v>0.30147682633487294</v>
      </c>
      <c r="J1637" s="457">
        <v>0.36810818006026691</v>
      </c>
      <c r="K1637" s="419">
        <v>1.326117113394258</v>
      </c>
      <c r="L1637" s="462">
        <v>2.2682976798613316E-3</v>
      </c>
      <c r="M1637" s="463">
        <v>2.7614888736900893E-3</v>
      </c>
      <c r="N1637" s="419">
        <v>6.6878080738809586E-3</v>
      </c>
      <c r="O1637" s="456">
        <v>2.0322269166841118E-2</v>
      </c>
      <c r="P1637" s="457">
        <v>2.0472231131858573E-2</v>
      </c>
      <c r="Q1637" s="419">
        <v>1.9418681153765167E-2</v>
      </c>
      <c r="R1637" s="462">
        <v>0</v>
      </c>
      <c r="S1637" s="463">
        <v>0</v>
      </c>
      <c r="T1637" s="419">
        <v>767.54578133997552</v>
      </c>
      <c r="U1637" s="456">
        <v>1.7321764111932678E-2</v>
      </c>
      <c r="V1637" s="457">
        <v>2.1166629899833804E-2</v>
      </c>
      <c r="W1637" s="419">
        <v>0.12472302534881771</v>
      </c>
      <c r="X1637" s="456">
        <v>9.4610621876066864E-3</v>
      </c>
      <c r="Y1637" s="457">
        <v>1.1686447468580366E-2</v>
      </c>
      <c r="Z1637" s="419">
        <v>3.9448884675450605E-3</v>
      </c>
      <c r="AA1637" s="456">
        <v>8.2219805996451307E-3</v>
      </c>
      <c r="AB1637" s="457">
        <v>8.270793134141672E-3</v>
      </c>
      <c r="AC1637" s="419">
        <v>7.9681615082587091E-3</v>
      </c>
      <c r="AD1637" s="456">
        <v>4.8441956007826131E-4</v>
      </c>
      <c r="AE1637" s="457">
        <v>4.2687525692046879E-4</v>
      </c>
      <c r="AF1637" s="419">
        <v>1.149807884456468E-3</v>
      </c>
      <c r="AG1637" s="456">
        <v>1.5363300437577023E-2</v>
      </c>
      <c r="AH1637" s="457">
        <v>1.3711535959024699E-2</v>
      </c>
      <c r="AI1637" s="419">
        <v>1.4832506924086924E-3</v>
      </c>
      <c r="AJ1637" s="456">
        <v>2.763220353018831E-3</v>
      </c>
      <c r="AK1637" s="457">
        <v>2.2783265981156015E-3</v>
      </c>
      <c r="AL1637" s="419">
        <v>9.1984652362804665E-5</v>
      </c>
      <c r="AM1637" s="456">
        <v>4.2596094071060209E-3</v>
      </c>
      <c r="AN1637" s="457">
        <v>3.9983568830343381E-3</v>
      </c>
      <c r="AO1637" s="419">
        <v>2.4996837933921313E-2</v>
      </c>
      <c r="AP1637" s="456">
        <v>0</v>
      </c>
      <c r="AQ1637" s="457">
        <v>0</v>
      </c>
      <c r="AR1637" s="440">
        <v>1.9588915224112501E-2</v>
      </c>
      <c r="AS1637" s="462">
        <v>0</v>
      </c>
      <c r="AT1637" s="463">
        <v>0</v>
      </c>
      <c r="AU1637" s="426">
        <v>0</v>
      </c>
    </row>
    <row r="1638" spans="1:47" x14ac:dyDescent="0.2">
      <c r="A1638" s="231">
        <v>2015</v>
      </c>
      <c r="B1638" s="232">
        <v>34</v>
      </c>
      <c r="C1638" s="456">
        <v>7.2893380281370579</v>
      </c>
      <c r="D1638" s="457">
        <v>8.7447604112048349</v>
      </c>
      <c r="E1638" s="419">
        <v>0.55017983250982039</v>
      </c>
      <c r="F1638" s="456">
        <v>0.36772857006052884</v>
      </c>
      <c r="G1638" s="457">
        <v>0.33125926124828875</v>
      </c>
      <c r="H1638" s="419">
        <v>0.11572612443080284</v>
      </c>
      <c r="I1638" s="456">
        <v>0.30147682633487294</v>
      </c>
      <c r="J1638" s="457">
        <v>0.36810818006026691</v>
      </c>
      <c r="K1638" s="419">
        <v>1.326117113394258</v>
      </c>
      <c r="L1638" s="462">
        <v>2.2682976798613316E-3</v>
      </c>
      <c r="M1638" s="463">
        <v>2.7614888736900893E-3</v>
      </c>
      <c r="N1638" s="419">
        <v>6.6878080738809586E-3</v>
      </c>
      <c r="O1638" s="456">
        <v>2.0322269166841118E-2</v>
      </c>
      <c r="P1638" s="457">
        <v>2.0472231131858573E-2</v>
      </c>
      <c r="Q1638" s="419">
        <v>1.9418681153765167E-2</v>
      </c>
      <c r="R1638" s="462">
        <v>0</v>
      </c>
      <c r="S1638" s="463">
        <v>0</v>
      </c>
      <c r="T1638" s="419">
        <v>767.54578133997552</v>
      </c>
      <c r="U1638" s="456">
        <v>1.7321764111932678E-2</v>
      </c>
      <c r="V1638" s="457">
        <v>2.1166629899833804E-2</v>
      </c>
      <c r="W1638" s="419">
        <v>0.12472302534881771</v>
      </c>
      <c r="X1638" s="456">
        <v>9.4610621876066864E-3</v>
      </c>
      <c r="Y1638" s="457">
        <v>1.1686447468580366E-2</v>
      </c>
      <c r="Z1638" s="419">
        <v>3.9448884675450605E-3</v>
      </c>
      <c r="AA1638" s="456">
        <v>8.2219805996451307E-3</v>
      </c>
      <c r="AB1638" s="457">
        <v>8.270793134141672E-3</v>
      </c>
      <c r="AC1638" s="419">
        <v>7.9681615082587091E-3</v>
      </c>
      <c r="AD1638" s="456">
        <v>4.8441956007826131E-4</v>
      </c>
      <c r="AE1638" s="457">
        <v>4.2687525692046879E-4</v>
      </c>
      <c r="AF1638" s="419">
        <v>1.149807884456468E-3</v>
      </c>
      <c r="AG1638" s="456">
        <v>1.5363300437577023E-2</v>
      </c>
      <c r="AH1638" s="457">
        <v>1.3711535959024699E-2</v>
      </c>
      <c r="AI1638" s="419">
        <v>1.4832506924086924E-3</v>
      </c>
      <c r="AJ1638" s="456">
        <v>2.763220353018831E-3</v>
      </c>
      <c r="AK1638" s="457">
        <v>2.2783265981156015E-3</v>
      </c>
      <c r="AL1638" s="419">
        <v>9.1984652362804665E-5</v>
      </c>
      <c r="AM1638" s="456">
        <v>4.2596094071060209E-3</v>
      </c>
      <c r="AN1638" s="457">
        <v>3.9983568830343381E-3</v>
      </c>
      <c r="AO1638" s="419">
        <v>2.4996837933921313E-2</v>
      </c>
      <c r="AP1638" s="456">
        <v>0</v>
      </c>
      <c r="AQ1638" s="457">
        <v>0</v>
      </c>
      <c r="AR1638" s="440">
        <v>1.9588915224112501E-2</v>
      </c>
      <c r="AS1638" s="462">
        <v>0</v>
      </c>
      <c r="AT1638" s="463">
        <v>0</v>
      </c>
      <c r="AU1638" s="426">
        <v>0</v>
      </c>
    </row>
    <row r="1639" spans="1:47" x14ac:dyDescent="0.2">
      <c r="A1639" s="231">
        <v>2015</v>
      </c>
      <c r="B1639" s="232">
        <v>35</v>
      </c>
      <c r="C1639" s="456">
        <v>7.2893380281370579</v>
      </c>
      <c r="D1639" s="457">
        <v>8.7447604112048349</v>
      </c>
      <c r="E1639" s="419">
        <v>0.55017983250982039</v>
      </c>
      <c r="F1639" s="456">
        <v>0.36772857006052884</v>
      </c>
      <c r="G1639" s="457">
        <v>0.33125926124828875</v>
      </c>
      <c r="H1639" s="419">
        <v>0.11572612443080284</v>
      </c>
      <c r="I1639" s="456">
        <v>0.30147682633487294</v>
      </c>
      <c r="J1639" s="457">
        <v>0.36810818006026691</v>
      </c>
      <c r="K1639" s="419">
        <v>1.326117113394258</v>
      </c>
      <c r="L1639" s="462">
        <v>2.2682976798613316E-3</v>
      </c>
      <c r="M1639" s="463">
        <v>2.7614888736900893E-3</v>
      </c>
      <c r="N1639" s="419">
        <v>6.6878080738809586E-3</v>
      </c>
      <c r="O1639" s="456">
        <v>2.0322269166841118E-2</v>
      </c>
      <c r="P1639" s="457">
        <v>2.0472231131858573E-2</v>
      </c>
      <c r="Q1639" s="419">
        <v>1.9418681153765167E-2</v>
      </c>
      <c r="R1639" s="462">
        <v>0</v>
      </c>
      <c r="S1639" s="463">
        <v>0</v>
      </c>
      <c r="T1639" s="419">
        <v>767.54578133997552</v>
      </c>
      <c r="U1639" s="456">
        <v>1.7321764111932678E-2</v>
      </c>
      <c r="V1639" s="457">
        <v>2.1166629899833804E-2</v>
      </c>
      <c r="W1639" s="419">
        <v>0.12472302534881771</v>
      </c>
      <c r="X1639" s="456">
        <v>9.4610621876066864E-3</v>
      </c>
      <c r="Y1639" s="457">
        <v>1.1686447468580366E-2</v>
      </c>
      <c r="Z1639" s="419">
        <v>3.9448884675450605E-3</v>
      </c>
      <c r="AA1639" s="456">
        <v>8.2219805996451307E-3</v>
      </c>
      <c r="AB1639" s="457">
        <v>8.270793134141672E-3</v>
      </c>
      <c r="AC1639" s="419">
        <v>7.9681615082587091E-3</v>
      </c>
      <c r="AD1639" s="456">
        <v>4.8441956007826131E-4</v>
      </c>
      <c r="AE1639" s="457">
        <v>4.2687525692046879E-4</v>
      </c>
      <c r="AF1639" s="419">
        <v>1.149807884456468E-3</v>
      </c>
      <c r="AG1639" s="456">
        <v>1.5363300437577023E-2</v>
      </c>
      <c r="AH1639" s="457">
        <v>1.3711535959024699E-2</v>
      </c>
      <c r="AI1639" s="419">
        <v>1.4832506924086924E-3</v>
      </c>
      <c r="AJ1639" s="456">
        <v>2.763220353018831E-3</v>
      </c>
      <c r="AK1639" s="457">
        <v>2.2783265981156015E-3</v>
      </c>
      <c r="AL1639" s="419">
        <v>9.1984652362804665E-5</v>
      </c>
      <c r="AM1639" s="456">
        <v>4.2596094071060209E-3</v>
      </c>
      <c r="AN1639" s="457">
        <v>3.9983568830343381E-3</v>
      </c>
      <c r="AO1639" s="419">
        <v>2.4996837933921313E-2</v>
      </c>
      <c r="AP1639" s="456">
        <v>0</v>
      </c>
      <c r="AQ1639" s="457">
        <v>0</v>
      </c>
      <c r="AR1639" s="440">
        <v>1.9588915224112501E-2</v>
      </c>
      <c r="AS1639" s="462">
        <v>0</v>
      </c>
      <c r="AT1639" s="463">
        <v>0</v>
      </c>
      <c r="AU1639" s="426">
        <v>0</v>
      </c>
    </row>
    <row r="1640" spans="1:47" x14ac:dyDescent="0.2">
      <c r="A1640" s="231">
        <v>2015</v>
      </c>
      <c r="B1640" s="232">
        <v>36</v>
      </c>
      <c r="C1640" s="456">
        <v>7.2893380281370579</v>
      </c>
      <c r="D1640" s="457">
        <v>8.7447604112048349</v>
      </c>
      <c r="E1640" s="419">
        <v>0.55017983250982039</v>
      </c>
      <c r="F1640" s="456">
        <v>0.36772857006052884</v>
      </c>
      <c r="G1640" s="457">
        <v>0.33125926124828875</v>
      </c>
      <c r="H1640" s="419">
        <v>0.11572612443080284</v>
      </c>
      <c r="I1640" s="456">
        <v>0.30147682633487294</v>
      </c>
      <c r="J1640" s="457">
        <v>0.36810818006026691</v>
      </c>
      <c r="K1640" s="419">
        <v>1.326117113394258</v>
      </c>
      <c r="L1640" s="462">
        <v>2.2682976798613316E-3</v>
      </c>
      <c r="M1640" s="463">
        <v>2.7614888736900893E-3</v>
      </c>
      <c r="N1640" s="419">
        <v>6.6878080738809586E-3</v>
      </c>
      <c r="O1640" s="456">
        <v>2.0322269166841118E-2</v>
      </c>
      <c r="P1640" s="457">
        <v>2.0472231131858573E-2</v>
      </c>
      <c r="Q1640" s="419">
        <v>1.9418681153765167E-2</v>
      </c>
      <c r="R1640" s="462">
        <v>0</v>
      </c>
      <c r="S1640" s="463">
        <v>0</v>
      </c>
      <c r="T1640" s="419">
        <v>767.54578133997552</v>
      </c>
      <c r="U1640" s="456">
        <v>1.7321764111932678E-2</v>
      </c>
      <c r="V1640" s="457">
        <v>2.1166629899833804E-2</v>
      </c>
      <c r="W1640" s="419">
        <v>0.12472302534881771</v>
      </c>
      <c r="X1640" s="456">
        <v>9.4610621876066864E-3</v>
      </c>
      <c r="Y1640" s="457">
        <v>1.1686447468580366E-2</v>
      </c>
      <c r="Z1640" s="419">
        <v>3.9448884675450605E-3</v>
      </c>
      <c r="AA1640" s="456">
        <v>8.2219805996451307E-3</v>
      </c>
      <c r="AB1640" s="457">
        <v>8.270793134141672E-3</v>
      </c>
      <c r="AC1640" s="419">
        <v>7.9681615082587091E-3</v>
      </c>
      <c r="AD1640" s="456">
        <v>4.8441956007826131E-4</v>
      </c>
      <c r="AE1640" s="457">
        <v>4.2687525692046879E-4</v>
      </c>
      <c r="AF1640" s="419">
        <v>1.149807884456468E-3</v>
      </c>
      <c r="AG1640" s="456">
        <v>1.5363300437577023E-2</v>
      </c>
      <c r="AH1640" s="457">
        <v>1.3711535959024699E-2</v>
      </c>
      <c r="AI1640" s="419">
        <v>1.4832506924086924E-3</v>
      </c>
      <c r="AJ1640" s="456">
        <v>2.763220353018831E-3</v>
      </c>
      <c r="AK1640" s="457">
        <v>2.2783265981156015E-3</v>
      </c>
      <c r="AL1640" s="419">
        <v>9.1984652362804665E-5</v>
      </c>
      <c r="AM1640" s="456">
        <v>4.2596094071060209E-3</v>
      </c>
      <c r="AN1640" s="457">
        <v>3.9983568830343381E-3</v>
      </c>
      <c r="AO1640" s="419">
        <v>2.4996837933921313E-2</v>
      </c>
      <c r="AP1640" s="456">
        <v>0</v>
      </c>
      <c r="AQ1640" s="457">
        <v>0</v>
      </c>
      <c r="AR1640" s="440">
        <v>1.9588915224112501E-2</v>
      </c>
      <c r="AS1640" s="462">
        <v>0</v>
      </c>
      <c r="AT1640" s="463">
        <v>0</v>
      </c>
      <c r="AU1640" s="426">
        <v>0</v>
      </c>
    </row>
    <row r="1641" spans="1:47" x14ac:dyDescent="0.2">
      <c r="A1641" s="231">
        <v>2015</v>
      </c>
      <c r="B1641" s="232">
        <v>37</v>
      </c>
      <c r="C1641" s="456">
        <v>7.2893380281370579</v>
      </c>
      <c r="D1641" s="457">
        <v>8.7447604112048349</v>
      </c>
      <c r="E1641" s="419">
        <v>0.55017983250982039</v>
      </c>
      <c r="F1641" s="456">
        <v>0.36772857006052884</v>
      </c>
      <c r="G1641" s="457">
        <v>0.33125926124828875</v>
      </c>
      <c r="H1641" s="419">
        <v>0.11572612443080284</v>
      </c>
      <c r="I1641" s="456">
        <v>0.30147682633487294</v>
      </c>
      <c r="J1641" s="457">
        <v>0.36810818006026691</v>
      </c>
      <c r="K1641" s="419">
        <v>1.326117113394258</v>
      </c>
      <c r="L1641" s="462">
        <v>2.2682976798613316E-3</v>
      </c>
      <c r="M1641" s="463">
        <v>2.7614888736900893E-3</v>
      </c>
      <c r="N1641" s="419">
        <v>6.6878080738809586E-3</v>
      </c>
      <c r="O1641" s="456">
        <v>2.0322269166841118E-2</v>
      </c>
      <c r="P1641" s="457">
        <v>2.0472231131858573E-2</v>
      </c>
      <c r="Q1641" s="419">
        <v>1.9418681153765167E-2</v>
      </c>
      <c r="R1641" s="462">
        <v>0</v>
      </c>
      <c r="S1641" s="463">
        <v>0</v>
      </c>
      <c r="T1641" s="419">
        <v>767.54578133997552</v>
      </c>
      <c r="U1641" s="456">
        <v>1.7321764111932678E-2</v>
      </c>
      <c r="V1641" s="457">
        <v>2.1166629899833804E-2</v>
      </c>
      <c r="W1641" s="419">
        <v>0.12472302534881771</v>
      </c>
      <c r="X1641" s="456">
        <v>9.4610621876066864E-3</v>
      </c>
      <c r="Y1641" s="457">
        <v>1.1686447468580366E-2</v>
      </c>
      <c r="Z1641" s="419">
        <v>3.9448884675450605E-3</v>
      </c>
      <c r="AA1641" s="456">
        <v>8.2219805996451307E-3</v>
      </c>
      <c r="AB1641" s="457">
        <v>8.270793134141672E-3</v>
      </c>
      <c r="AC1641" s="419">
        <v>7.9681615082587091E-3</v>
      </c>
      <c r="AD1641" s="456">
        <v>4.8441956007826131E-4</v>
      </c>
      <c r="AE1641" s="457">
        <v>4.2687525692046879E-4</v>
      </c>
      <c r="AF1641" s="419">
        <v>1.149807884456468E-3</v>
      </c>
      <c r="AG1641" s="456">
        <v>1.5363300437577023E-2</v>
      </c>
      <c r="AH1641" s="457">
        <v>1.3711535959024699E-2</v>
      </c>
      <c r="AI1641" s="419">
        <v>1.4832506924086924E-3</v>
      </c>
      <c r="AJ1641" s="456">
        <v>2.763220353018831E-3</v>
      </c>
      <c r="AK1641" s="457">
        <v>2.2783265981156015E-3</v>
      </c>
      <c r="AL1641" s="419">
        <v>9.1984652362804665E-5</v>
      </c>
      <c r="AM1641" s="456">
        <v>4.2596094071060209E-3</v>
      </c>
      <c r="AN1641" s="457">
        <v>3.9983568830343381E-3</v>
      </c>
      <c r="AO1641" s="419">
        <v>2.4996837933921313E-2</v>
      </c>
      <c r="AP1641" s="456">
        <v>0</v>
      </c>
      <c r="AQ1641" s="457">
        <v>0</v>
      </c>
      <c r="AR1641" s="440">
        <v>1.9588915224112501E-2</v>
      </c>
      <c r="AS1641" s="462">
        <v>0</v>
      </c>
      <c r="AT1641" s="463">
        <v>0</v>
      </c>
      <c r="AU1641" s="426">
        <v>0</v>
      </c>
    </row>
    <row r="1642" spans="1:47" x14ac:dyDescent="0.2">
      <c r="A1642" s="231">
        <v>2015</v>
      </c>
      <c r="B1642" s="232">
        <v>38</v>
      </c>
      <c r="C1642" s="456">
        <v>7.2893380281370579</v>
      </c>
      <c r="D1642" s="457">
        <v>8.7447604112048349</v>
      </c>
      <c r="E1642" s="419">
        <v>0.55017983250982039</v>
      </c>
      <c r="F1642" s="456">
        <v>0.36772857006052884</v>
      </c>
      <c r="G1642" s="457">
        <v>0.33125926124828875</v>
      </c>
      <c r="H1642" s="419">
        <v>0.11572612443080284</v>
      </c>
      <c r="I1642" s="456">
        <v>0.30147682633487294</v>
      </c>
      <c r="J1642" s="457">
        <v>0.36810818006026691</v>
      </c>
      <c r="K1642" s="419">
        <v>1.326117113394258</v>
      </c>
      <c r="L1642" s="462">
        <v>2.2682976798613316E-3</v>
      </c>
      <c r="M1642" s="463">
        <v>2.7614888736900893E-3</v>
      </c>
      <c r="N1642" s="419">
        <v>6.6878080738809586E-3</v>
      </c>
      <c r="O1642" s="456">
        <v>2.0322269166841118E-2</v>
      </c>
      <c r="P1642" s="457">
        <v>2.0472231131858573E-2</v>
      </c>
      <c r="Q1642" s="419">
        <v>1.9418681153765167E-2</v>
      </c>
      <c r="R1642" s="462">
        <v>0</v>
      </c>
      <c r="S1642" s="463">
        <v>0</v>
      </c>
      <c r="T1642" s="419">
        <v>767.54578133997552</v>
      </c>
      <c r="U1642" s="456">
        <v>1.7321764111932678E-2</v>
      </c>
      <c r="V1642" s="457">
        <v>2.1166629899833804E-2</v>
      </c>
      <c r="W1642" s="419">
        <v>0.12472302534881771</v>
      </c>
      <c r="X1642" s="456">
        <v>9.4610621876066864E-3</v>
      </c>
      <c r="Y1642" s="457">
        <v>1.1686447468580366E-2</v>
      </c>
      <c r="Z1642" s="419">
        <v>3.9448884675450605E-3</v>
      </c>
      <c r="AA1642" s="456">
        <v>8.2219805996451307E-3</v>
      </c>
      <c r="AB1642" s="457">
        <v>8.270793134141672E-3</v>
      </c>
      <c r="AC1642" s="419">
        <v>7.9681615082587091E-3</v>
      </c>
      <c r="AD1642" s="456">
        <v>4.8441956007826131E-4</v>
      </c>
      <c r="AE1642" s="457">
        <v>4.2687525692046879E-4</v>
      </c>
      <c r="AF1642" s="419">
        <v>1.149807884456468E-3</v>
      </c>
      <c r="AG1642" s="456">
        <v>1.5363300437577023E-2</v>
      </c>
      <c r="AH1642" s="457">
        <v>1.3711535959024699E-2</v>
      </c>
      <c r="AI1642" s="419">
        <v>1.4832506924086924E-3</v>
      </c>
      <c r="AJ1642" s="456">
        <v>2.763220353018831E-3</v>
      </c>
      <c r="AK1642" s="457">
        <v>2.2783265981156015E-3</v>
      </c>
      <c r="AL1642" s="419">
        <v>9.1984652362804665E-5</v>
      </c>
      <c r="AM1642" s="456">
        <v>4.2596094071060209E-3</v>
      </c>
      <c r="AN1642" s="457">
        <v>3.9983568830343381E-3</v>
      </c>
      <c r="AO1642" s="419">
        <v>2.4996837933921313E-2</v>
      </c>
      <c r="AP1642" s="456">
        <v>0</v>
      </c>
      <c r="AQ1642" s="457">
        <v>0</v>
      </c>
      <c r="AR1642" s="440">
        <v>1.9588915224112501E-2</v>
      </c>
      <c r="AS1642" s="462">
        <v>0</v>
      </c>
      <c r="AT1642" s="463">
        <v>0</v>
      </c>
      <c r="AU1642" s="426">
        <v>0</v>
      </c>
    </row>
    <row r="1643" spans="1:47" x14ac:dyDescent="0.2">
      <c r="A1643" s="231">
        <v>2015</v>
      </c>
      <c r="B1643" s="232">
        <v>39</v>
      </c>
      <c r="C1643" s="456">
        <v>7.2893380281370579</v>
      </c>
      <c r="D1643" s="457">
        <v>8.7447604112048349</v>
      </c>
      <c r="E1643" s="419">
        <v>0.55017983250982039</v>
      </c>
      <c r="F1643" s="456">
        <v>0.36772857006052884</v>
      </c>
      <c r="G1643" s="457">
        <v>0.33125926124828875</v>
      </c>
      <c r="H1643" s="419">
        <v>0.11572612443080284</v>
      </c>
      <c r="I1643" s="456">
        <v>0.30147682633487294</v>
      </c>
      <c r="J1643" s="457">
        <v>0.36810818006026691</v>
      </c>
      <c r="K1643" s="419">
        <v>1.326117113394258</v>
      </c>
      <c r="L1643" s="462">
        <v>2.2682976798613316E-3</v>
      </c>
      <c r="M1643" s="463">
        <v>2.7614888736900893E-3</v>
      </c>
      <c r="N1643" s="419">
        <v>6.6878080738809586E-3</v>
      </c>
      <c r="O1643" s="456">
        <v>2.0322269166841118E-2</v>
      </c>
      <c r="P1643" s="457">
        <v>2.0472231131858573E-2</v>
      </c>
      <c r="Q1643" s="419">
        <v>1.9418681153765167E-2</v>
      </c>
      <c r="R1643" s="462">
        <v>0</v>
      </c>
      <c r="S1643" s="463">
        <v>0</v>
      </c>
      <c r="T1643" s="419">
        <v>767.54578133997552</v>
      </c>
      <c r="U1643" s="456">
        <v>1.7321764111932678E-2</v>
      </c>
      <c r="V1643" s="457">
        <v>2.1166629899833804E-2</v>
      </c>
      <c r="W1643" s="419">
        <v>0.12472302534881771</v>
      </c>
      <c r="X1643" s="456">
        <v>9.4610621876066864E-3</v>
      </c>
      <c r="Y1643" s="457">
        <v>1.1686447468580366E-2</v>
      </c>
      <c r="Z1643" s="419">
        <v>3.9448884675450605E-3</v>
      </c>
      <c r="AA1643" s="456">
        <v>8.2219805996451307E-3</v>
      </c>
      <c r="AB1643" s="457">
        <v>8.270793134141672E-3</v>
      </c>
      <c r="AC1643" s="419">
        <v>7.9681615082587091E-3</v>
      </c>
      <c r="AD1643" s="456">
        <v>4.8441956007826131E-4</v>
      </c>
      <c r="AE1643" s="457">
        <v>4.2687525692046879E-4</v>
      </c>
      <c r="AF1643" s="419">
        <v>1.149807884456468E-3</v>
      </c>
      <c r="AG1643" s="456">
        <v>1.5363300437577023E-2</v>
      </c>
      <c r="AH1643" s="457">
        <v>1.3711535959024699E-2</v>
      </c>
      <c r="AI1643" s="419">
        <v>1.4832506924086924E-3</v>
      </c>
      <c r="AJ1643" s="456">
        <v>2.763220353018831E-3</v>
      </c>
      <c r="AK1643" s="457">
        <v>2.2783265981156015E-3</v>
      </c>
      <c r="AL1643" s="419">
        <v>9.1984652362804665E-5</v>
      </c>
      <c r="AM1643" s="456">
        <v>4.2596094071060209E-3</v>
      </c>
      <c r="AN1643" s="457">
        <v>3.9983568830343381E-3</v>
      </c>
      <c r="AO1643" s="419">
        <v>2.4996837933921313E-2</v>
      </c>
      <c r="AP1643" s="456">
        <v>0</v>
      </c>
      <c r="AQ1643" s="457">
        <v>0</v>
      </c>
      <c r="AR1643" s="440">
        <v>1.9588915224112501E-2</v>
      </c>
      <c r="AS1643" s="462">
        <v>0</v>
      </c>
      <c r="AT1643" s="463">
        <v>0</v>
      </c>
      <c r="AU1643" s="426">
        <v>0</v>
      </c>
    </row>
    <row r="1644" spans="1:47" ht="13.5" thickBot="1" x14ac:dyDescent="0.25">
      <c r="A1644" s="233">
        <v>2015</v>
      </c>
      <c r="B1644" s="234">
        <v>40</v>
      </c>
      <c r="C1644" s="458">
        <v>7.2893380281370579</v>
      </c>
      <c r="D1644" s="459">
        <v>8.7447604112048349</v>
      </c>
      <c r="E1644" s="430">
        <v>0.55017983250982039</v>
      </c>
      <c r="F1644" s="458">
        <v>0.36772857006052884</v>
      </c>
      <c r="G1644" s="459">
        <v>0.33125926124828875</v>
      </c>
      <c r="H1644" s="430">
        <v>0.11572612443080284</v>
      </c>
      <c r="I1644" s="458">
        <v>0.30147682633487294</v>
      </c>
      <c r="J1644" s="459">
        <v>0.36810818006026691</v>
      </c>
      <c r="K1644" s="430">
        <v>1.326117113394258</v>
      </c>
      <c r="L1644" s="464">
        <v>2.2682976798613316E-3</v>
      </c>
      <c r="M1644" s="465">
        <v>2.7614888736900893E-3</v>
      </c>
      <c r="N1644" s="430">
        <v>6.6878080738809586E-3</v>
      </c>
      <c r="O1644" s="458">
        <v>2.0322269166841118E-2</v>
      </c>
      <c r="P1644" s="459">
        <v>2.0472231131858573E-2</v>
      </c>
      <c r="Q1644" s="430">
        <v>1.9418681153765167E-2</v>
      </c>
      <c r="R1644" s="464">
        <v>0</v>
      </c>
      <c r="S1644" s="465">
        <v>0</v>
      </c>
      <c r="T1644" s="430">
        <v>767.54578133997552</v>
      </c>
      <c r="U1644" s="458">
        <v>1.7321764111932678E-2</v>
      </c>
      <c r="V1644" s="459">
        <v>2.1166629899833804E-2</v>
      </c>
      <c r="W1644" s="430">
        <v>0.12472302534881771</v>
      </c>
      <c r="X1644" s="458">
        <v>9.4610621876066864E-3</v>
      </c>
      <c r="Y1644" s="459">
        <v>1.1686447468580366E-2</v>
      </c>
      <c r="Z1644" s="430">
        <v>3.9448884675450605E-3</v>
      </c>
      <c r="AA1644" s="458">
        <v>8.2219805996451307E-3</v>
      </c>
      <c r="AB1644" s="459">
        <v>8.270793134141672E-3</v>
      </c>
      <c r="AC1644" s="430">
        <v>7.9681615082587091E-3</v>
      </c>
      <c r="AD1644" s="458">
        <v>4.8441956007826131E-4</v>
      </c>
      <c r="AE1644" s="459">
        <v>4.2687525692046879E-4</v>
      </c>
      <c r="AF1644" s="430">
        <v>1.149807884456468E-3</v>
      </c>
      <c r="AG1644" s="458">
        <v>1.5363300437577023E-2</v>
      </c>
      <c r="AH1644" s="459">
        <v>1.3711535959024699E-2</v>
      </c>
      <c r="AI1644" s="430">
        <v>1.4832506924086924E-3</v>
      </c>
      <c r="AJ1644" s="458">
        <v>2.763220353018831E-3</v>
      </c>
      <c r="AK1644" s="459">
        <v>2.2783265981156015E-3</v>
      </c>
      <c r="AL1644" s="430">
        <v>9.1984652362804665E-5</v>
      </c>
      <c r="AM1644" s="458">
        <v>4.2596094071060209E-3</v>
      </c>
      <c r="AN1644" s="459">
        <v>3.9983568830343381E-3</v>
      </c>
      <c r="AO1644" s="430">
        <v>2.4996837933921313E-2</v>
      </c>
      <c r="AP1644" s="458">
        <v>0</v>
      </c>
      <c r="AQ1644" s="459">
        <v>0</v>
      </c>
      <c r="AR1644" s="441">
        <v>1.9588915224112501E-2</v>
      </c>
      <c r="AS1644" s="464">
        <v>0</v>
      </c>
      <c r="AT1644" s="465">
        <v>0</v>
      </c>
      <c r="AU1644" s="434">
        <v>0</v>
      </c>
    </row>
    <row r="1645" spans="1:47" x14ac:dyDescent="0.2">
      <c r="A1645" s="229">
        <v>2016</v>
      </c>
      <c r="B1645" s="230">
        <v>1</v>
      </c>
      <c r="C1645" s="454">
        <v>1.5615205784140933</v>
      </c>
      <c r="D1645" s="455">
        <v>1.8748238482129911</v>
      </c>
      <c r="E1645" s="436">
        <v>0.3658184282062209</v>
      </c>
      <c r="F1645" s="454">
        <v>5.7199187752312065E-2</v>
      </c>
      <c r="G1645" s="455">
        <v>5.2800805335849035E-2</v>
      </c>
      <c r="H1645" s="436">
        <v>6.1500252305314175E-2</v>
      </c>
      <c r="I1645" s="454">
        <v>7.3919916960568377E-2</v>
      </c>
      <c r="J1645" s="455">
        <v>0.10908302710629321</v>
      </c>
      <c r="K1645" s="436">
        <v>0.75845387929221719</v>
      </c>
      <c r="L1645" s="460">
        <v>5.4660956629979983E-3</v>
      </c>
      <c r="M1645" s="461">
        <v>6.7329054095543999E-3</v>
      </c>
      <c r="N1645" s="436">
        <v>6.3004440826068993E-3</v>
      </c>
      <c r="O1645" s="454">
        <v>2.8039381558918261E-3</v>
      </c>
      <c r="P1645" s="455">
        <v>3.5572635253849267E-3</v>
      </c>
      <c r="Q1645" s="436">
        <v>1.3846633744465476E-2</v>
      </c>
      <c r="R1645" s="460">
        <v>0</v>
      </c>
      <c r="S1645" s="461">
        <v>0</v>
      </c>
      <c r="T1645" s="436">
        <v>723.090042560038</v>
      </c>
      <c r="U1645" s="454">
        <v>8.8731512755526702E-3</v>
      </c>
      <c r="V1645" s="455">
        <v>1.1718122617283082E-2</v>
      </c>
      <c r="W1645" s="436">
        <v>6.6281524429889466E-2</v>
      </c>
      <c r="X1645" s="454">
        <v>4.2772317948888607E-3</v>
      </c>
      <c r="Y1645" s="455">
        <v>5.448196163072799E-3</v>
      </c>
      <c r="Z1645" s="436">
        <v>2.9627728228776369E-3</v>
      </c>
      <c r="AA1645" s="454">
        <v>1.0598496893385616E-3</v>
      </c>
      <c r="AB1645" s="455">
        <v>9.6612993421063055E-4</v>
      </c>
      <c r="AC1645" s="436">
        <v>4.2345199524044452E-3</v>
      </c>
      <c r="AD1645" s="454">
        <v>7.128169847439571E-5</v>
      </c>
      <c r="AE1645" s="455">
        <v>6.4322542156280968E-5</v>
      </c>
      <c r="AF1645" s="436">
        <v>6.1104142348281532E-4</v>
      </c>
      <c r="AG1645" s="454">
        <v>2.5216104971988933E-3</v>
      </c>
      <c r="AH1645" s="455">
        <v>2.3300504089817831E-3</v>
      </c>
      <c r="AI1645" s="436">
        <v>7.8824358480872943E-4</v>
      </c>
      <c r="AJ1645" s="454">
        <v>4.487048425082522E-4</v>
      </c>
      <c r="AK1645" s="455">
        <v>3.8854218424000262E-4</v>
      </c>
      <c r="AL1645" s="436">
        <v>4.8883346973522552E-5</v>
      </c>
      <c r="AM1645" s="454">
        <v>6.4058059901312022E-4</v>
      </c>
      <c r="AN1645" s="455">
        <v>6.0831223500026497E-4</v>
      </c>
      <c r="AO1645" s="436">
        <v>1.328403462413616E-2</v>
      </c>
      <c r="AP1645" s="454">
        <v>0</v>
      </c>
      <c r="AQ1645" s="455">
        <v>0</v>
      </c>
      <c r="AR1645" s="439">
        <v>4.0931502845467102E-3</v>
      </c>
      <c r="AS1645" s="460">
        <v>0</v>
      </c>
      <c r="AT1645" s="461">
        <v>0</v>
      </c>
      <c r="AU1645" s="415">
        <v>0</v>
      </c>
    </row>
    <row r="1646" spans="1:47" x14ac:dyDescent="0.2">
      <c r="A1646" s="231">
        <v>2016</v>
      </c>
      <c r="B1646" s="232">
        <v>2</v>
      </c>
      <c r="C1646" s="456">
        <v>1.5483391713623442</v>
      </c>
      <c r="D1646" s="457">
        <v>1.8576864838381209</v>
      </c>
      <c r="E1646" s="437">
        <v>0.36796806496326379</v>
      </c>
      <c r="F1646" s="456">
        <v>5.4958191881555797E-2</v>
      </c>
      <c r="G1646" s="457">
        <v>4.9848140960875593E-2</v>
      </c>
      <c r="H1646" s="437">
        <v>6.2320135611117169E-2</v>
      </c>
      <c r="I1646" s="456">
        <v>5.6900048615188638E-2</v>
      </c>
      <c r="J1646" s="457">
        <v>7.7573732908887527E-2</v>
      </c>
      <c r="K1646" s="437">
        <v>0.76279578777778856</v>
      </c>
      <c r="L1646" s="462">
        <v>1.9873184648917228E-3</v>
      </c>
      <c r="M1646" s="463">
        <v>2.4533270700881253E-3</v>
      </c>
      <c r="N1646" s="437">
        <v>6.3037352475487814E-3</v>
      </c>
      <c r="O1646" s="456">
        <v>2.7872043530209343E-3</v>
      </c>
      <c r="P1646" s="457">
        <v>3.5375749647630628E-3</v>
      </c>
      <c r="Q1646" s="437">
        <v>1.3854703255882755E-2</v>
      </c>
      <c r="R1646" s="462">
        <v>0</v>
      </c>
      <c r="S1646" s="463">
        <v>0</v>
      </c>
      <c r="T1646" s="437">
        <v>723.46581248891277</v>
      </c>
      <c r="U1646" s="456">
        <v>7.6917049256169925E-3</v>
      </c>
      <c r="V1646" s="457">
        <v>9.9908904833026242E-3</v>
      </c>
      <c r="W1646" s="437">
        <v>6.7165129359972098E-2</v>
      </c>
      <c r="X1646" s="456">
        <v>4.3574216528282353E-3</v>
      </c>
      <c r="Y1646" s="457">
        <v>5.5549425083905981E-3</v>
      </c>
      <c r="Z1646" s="437">
        <v>2.9795788877588331E-3</v>
      </c>
      <c r="AA1646" s="456">
        <v>1.0494777576960865E-3</v>
      </c>
      <c r="AB1646" s="457">
        <v>9.7370215522810122E-4</v>
      </c>
      <c r="AC1646" s="437">
        <v>4.2909741713630664E-3</v>
      </c>
      <c r="AD1646" s="456">
        <v>7.0753785345820973E-5</v>
      </c>
      <c r="AE1646" s="457">
        <v>6.3133258987733827E-5</v>
      </c>
      <c r="AF1646" s="437">
        <v>6.1918781926907217E-4</v>
      </c>
      <c r="AG1646" s="456">
        <v>2.3330326130455718E-3</v>
      </c>
      <c r="AH1646" s="457">
        <v>2.1155483794932286E-3</v>
      </c>
      <c r="AI1646" s="437">
        <v>7.9875252093386734E-4</v>
      </c>
      <c r="AJ1646" s="456">
        <v>4.3182951160714142E-4</v>
      </c>
      <c r="AK1646" s="457">
        <v>3.7286721269901897E-4</v>
      </c>
      <c r="AL1646" s="437">
        <v>4.9535028730944855E-5</v>
      </c>
      <c r="AM1646" s="456">
        <v>6.2543141621156453E-4</v>
      </c>
      <c r="AN1646" s="457">
        <v>5.7919261725695667E-4</v>
      </c>
      <c r="AO1646" s="437">
        <v>1.3461145386908735E-2</v>
      </c>
      <c r="AP1646" s="456">
        <v>0</v>
      </c>
      <c r="AQ1646" s="457">
        <v>0</v>
      </c>
      <c r="AR1646" s="440">
        <v>4.1035932122018203E-3</v>
      </c>
      <c r="AS1646" s="462">
        <v>0</v>
      </c>
      <c r="AT1646" s="463">
        <v>0</v>
      </c>
      <c r="AU1646" s="423">
        <v>0</v>
      </c>
    </row>
    <row r="1647" spans="1:47" x14ac:dyDescent="0.2">
      <c r="A1647" s="231">
        <v>2016</v>
      </c>
      <c r="B1647" s="232">
        <v>3</v>
      </c>
      <c r="C1647" s="456">
        <v>1.5568799193084637</v>
      </c>
      <c r="D1647" s="457">
        <v>1.8620532931767486</v>
      </c>
      <c r="E1647" s="437">
        <v>0.37038118255853786</v>
      </c>
      <c r="F1647" s="456">
        <v>5.6363658706443255E-2</v>
      </c>
      <c r="G1647" s="457">
        <v>5.1108134473348325E-2</v>
      </c>
      <c r="H1647" s="437">
        <v>6.3240501953923126E-2</v>
      </c>
      <c r="I1647" s="456">
        <v>5.7574064295811397E-2</v>
      </c>
      <c r="J1647" s="457">
        <v>7.8074838276519384E-2</v>
      </c>
      <c r="K1647" s="437">
        <v>0.7676708092810246</v>
      </c>
      <c r="L1647" s="462">
        <v>1.990442852582079E-3</v>
      </c>
      <c r="M1647" s="463">
        <v>2.4581732615371428E-3</v>
      </c>
      <c r="N1647" s="437">
        <v>6.3074206948432509E-3</v>
      </c>
      <c r="O1647" s="456">
        <v>2.807940370381424E-3</v>
      </c>
      <c r="P1647" s="457">
        <v>3.5636707889257751E-3</v>
      </c>
      <c r="Q1647" s="437">
        <v>1.3863758025593892E-2</v>
      </c>
      <c r="R1647" s="462">
        <v>0</v>
      </c>
      <c r="S1647" s="463">
        <v>0</v>
      </c>
      <c r="T1647" s="437">
        <v>723.89043271576588</v>
      </c>
      <c r="U1647" s="456">
        <v>7.8365690180726942E-3</v>
      </c>
      <c r="V1647" s="457">
        <v>1.0204016396558347E-2</v>
      </c>
      <c r="W1647" s="437">
        <v>6.8157071026316282E-2</v>
      </c>
      <c r="X1647" s="456">
        <v>4.4444796923974149E-3</v>
      </c>
      <c r="Y1647" s="457">
        <v>5.6747635926953678E-3</v>
      </c>
      <c r="Z1647" s="437">
        <v>2.9984431396261994E-3</v>
      </c>
      <c r="AA1647" s="456">
        <v>1.0892387043840758E-3</v>
      </c>
      <c r="AB1647" s="457">
        <v>1.0312521049605239E-3</v>
      </c>
      <c r="AC1647" s="437">
        <v>4.3543430814711034E-3</v>
      </c>
      <c r="AD1647" s="456">
        <v>7.2620593658871173E-5</v>
      </c>
      <c r="AE1647" s="457">
        <v>6.4826411362310662E-5</v>
      </c>
      <c r="AF1647" s="437">
        <v>6.2833177834537739E-4</v>
      </c>
      <c r="AG1647" s="456">
        <v>2.3898523900633909E-3</v>
      </c>
      <c r="AH1647" s="457">
        <v>2.1621199987178394E-3</v>
      </c>
      <c r="AI1647" s="437">
        <v>8.1054808875701196E-4</v>
      </c>
      <c r="AJ1647" s="456">
        <v>4.4277072255468377E-4</v>
      </c>
      <c r="AK1647" s="457">
        <v>3.8163169892113647E-4</v>
      </c>
      <c r="AL1647" s="437">
        <v>5.0266603957189913E-5</v>
      </c>
      <c r="AM1647" s="456">
        <v>6.4140214431463621E-4</v>
      </c>
      <c r="AN1647" s="457">
        <v>5.9442371361053824E-4</v>
      </c>
      <c r="AO1647" s="437">
        <v>1.3659946299331326E-2</v>
      </c>
      <c r="AP1647" s="456">
        <v>0</v>
      </c>
      <c r="AQ1647" s="457">
        <v>0</v>
      </c>
      <c r="AR1647" s="440">
        <v>4.1158594504856301E-3</v>
      </c>
      <c r="AS1647" s="462">
        <v>0</v>
      </c>
      <c r="AT1647" s="463">
        <v>0</v>
      </c>
      <c r="AU1647" s="423">
        <v>0</v>
      </c>
    </row>
    <row r="1648" spans="1:47" x14ac:dyDescent="0.2">
      <c r="A1648" s="231">
        <v>2016</v>
      </c>
      <c r="B1648" s="232">
        <v>4</v>
      </c>
      <c r="C1648" s="456">
        <v>1.5631460390208562</v>
      </c>
      <c r="D1648" s="457">
        <v>1.8633679111869677</v>
      </c>
      <c r="E1648" s="437">
        <v>0.37301055798490684</v>
      </c>
      <c r="F1648" s="456">
        <v>5.7852684217414962E-2</v>
      </c>
      <c r="G1648" s="457">
        <v>5.2473054561346856E-2</v>
      </c>
      <c r="H1648" s="437">
        <v>6.4243455094816493E-2</v>
      </c>
      <c r="I1648" s="456">
        <v>5.821305269975157E-2</v>
      </c>
      <c r="J1648" s="457">
        <v>7.8493523927999395E-2</v>
      </c>
      <c r="K1648" s="437">
        <v>0.77298426740767867</v>
      </c>
      <c r="L1648" s="462">
        <v>1.9936471451715552E-3</v>
      </c>
      <c r="M1648" s="463">
        <v>2.4632171534561174E-3</v>
      </c>
      <c r="N1648" s="437">
        <v>6.3114460791705244E-3</v>
      </c>
      <c r="O1648" s="456">
        <v>2.8303042363145322E-3</v>
      </c>
      <c r="P1648" s="457">
        <v>3.5941188572700933E-3</v>
      </c>
      <c r="Q1648" s="437">
        <v>1.3873627321530108E-2</v>
      </c>
      <c r="R1648" s="462">
        <v>0</v>
      </c>
      <c r="S1648" s="463">
        <v>0</v>
      </c>
      <c r="T1648" s="437">
        <v>724.35331049982403</v>
      </c>
      <c r="U1648" s="456">
        <v>7.9848801401228332E-3</v>
      </c>
      <c r="V1648" s="457">
        <v>1.04276512972458E-2</v>
      </c>
      <c r="W1648" s="437">
        <v>6.9237990590870893E-2</v>
      </c>
      <c r="X1648" s="456">
        <v>4.5370980880900507E-3</v>
      </c>
      <c r="Y1648" s="457">
        <v>5.8053111781081043E-3</v>
      </c>
      <c r="Z1648" s="437">
        <v>3.0190058089021965E-3</v>
      </c>
      <c r="AA1648" s="456">
        <v>1.1303528645623762E-3</v>
      </c>
      <c r="AB1648" s="457">
        <v>1.0924295279902585E-3</v>
      </c>
      <c r="AC1648" s="437">
        <v>4.4233964155698689E-3</v>
      </c>
      <c r="AD1648" s="456">
        <v>7.4598560326893479E-5</v>
      </c>
      <c r="AE1648" s="457">
        <v>6.6670764559372949E-5</v>
      </c>
      <c r="AF1648" s="437">
        <v>6.3829663643739823E-4</v>
      </c>
      <c r="AG1648" s="456">
        <v>2.4505317200962523E-3</v>
      </c>
      <c r="AH1648" s="457">
        <v>2.2135764213822473E-3</v>
      </c>
      <c r="AI1648" s="437">
        <v>8.2340305199290586E-4</v>
      </c>
      <c r="AJ1648" s="456">
        <v>4.545126932028847E-4</v>
      </c>
      <c r="AK1648" s="457">
        <v>3.9131557774294332E-4</v>
      </c>
      <c r="AL1648" s="437">
        <v>5.1063780275581779E-5</v>
      </c>
      <c r="AM1648" s="456">
        <v>6.5819198806514254E-4</v>
      </c>
      <c r="AN1648" s="457">
        <v>6.1070560152829366E-4</v>
      </c>
      <c r="AO1648" s="437">
        <v>1.3876572603235464E-2</v>
      </c>
      <c r="AP1648" s="456">
        <v>0</v>
      </c>
      <c r="AQ1648" s="457">
        <v>0</v>
      </c>
      <c r="AR1648" s="440">
        <v>4.1299192147308001E-3</v>
      </c>
      <c r="AS1648" s="462">
        <v>0</v>
      </c>
      <c r="AT1648" s="463">
        <v>0</v>
      </c>
      <c r="AU1648" s="423">
        <v>0</v>
      </c>
    </row>
    <row r="1649" spans="1:47" x14ac:dyDescent="0.2">
      <c r="A1649" s="231">
        <v>2016</v>
      </c>
      <c r="B1649" s="232">
        <v>5</v>
      </c>
      <c r="C1649" s="456">
        <v>2.8434809153905514</v>
      </c>
      <c r="D1649" s="457">
        <v>3.4182589279907529</v>
      </c>
      <c r="E1649" s="437">
        <v>0.43724173787161175</v>
      </c>
      <c r="F1649" s="456">
        <v>8.2398475652405753E-2</v>
      </c>
      <c r="G1649" s="457">
        <v>7.770276018439197E-2</v>
      </c>
      <c r="H1649" s="437">
        <v>7.1721501044513997E-2</v>
      </c>
      <c r="I1649" s="456">
        <v>8.9070487894771469E-2</v>
      </c>
      <c r="J1649" s="457">
        <v>0.12381497174081525</v>
      </c>
      <c r="K1649" s="437">
        <v>1.0965542306885927</v>
      </c>
      <c r="L1649" s="462">
        <v>1.9964711683781288E-3</v>
      </c>
      <c r="M1649" s="463">
        <v>2.4675193231080139E-3</v>
      </c>
      <c r="N1649" s="437">
        <v>6.3134869522730461E-3</v>
      </c>
      <c r="O1649" s="456">
        <v>3.6194689594885587E-3</v>
      </c>
      <c r="P1649" s="457">
        <v>5.6839298971191731E-3</v>
      </c>
      <c r="Q1649" s="437">
        <v>1.8984864992474461E-2</v>
      </c>
      <c r="R1649" s="462">
        <v>0</v>
      </c>
      <c r="S1649" s="463">
        <v>0</v>
      </c>
      <c r="T1649" s="437">
        <v>724.58620454927063</v>
      </c>
      <c r="U1649" s="456">
        <v>7.2018227433948987E-3</v>
      </c>
      <c r="V1649" s="457">
        <v>9.4598244360225743E-3</v>
      </c>
      <c r="W1649" s="437">
        <v>7.7297419704026635E-2</v>
      </c>
      <c r="X1649" s="456">
        <v>4.6359596146760655E-3</v>
      </c>
      <c r="Y1649" s="457">
        <v>5.9480739036576902E-3</v>
      </c>
      <c r="Z1649" s="437">
        <v>3.0414880051068491E-3</v>
      </c>
      <c r="AA1649" s="456">
        <v>1.5879988975888786E-3</v>
      </c>
      <c r="AB1649" s="457">
        <v>1.5929986900074624E-3</v>
      </c>
      <c r="AC1649" s="437">
        <v>4.9382942891329712E-3</v>
      </c>
      <c r="AD1649" s="456">
        <v>1.0569966715328548E-4</v>
      </c>
      <c r="AE1649" s="457">
        <v>9.7389320342916417E-5</v>
      </c>
      <c r="AF1649" s="437">
        <v>7.1259574110574785E-4</v>
      </c>
      <c r="AG1649" s="456">
        <v>3.5002842326383454E-3</v>
      </c>
      <c r="AH1649" s="457">
        <v>3.2890237647988031E-3</v>
      </c>
      <c r="AI1649" s="437">
        <v>9.1924914870218579E-4</v>
      </c>
      <c r="AJ1649" s="456">
        <v>6.2698498491782484E-4</v>
      </c>
      <c r="AK1649" s="457">
        <v>5.4614841302485769E-4</v>
      </c>
      <c r="AL1649" s="437">
        <v>5.7007706011287699E-5</v>
      </c>
      <c r="AM1649" s="456">
        <v>9.4984146522775485E-4</v>
      </c>
      <c r="AN1649" s="457">
        <v>9.2770878008944493E-4</v>
      </c>
      <c r="AO1649" s="437">
        <v>1.5491835340121286E-2</v>
      </c>
      <c r="AP1649" s="456">
        <v>0</v>
      </c>
      <c r="AQ1649" s="457">
        <v>0</v>
      </c>
      <c r="AR1649" s="440">
        <v>6.3929794885125204E-3</v>
      </c>
      <c r="AS1649" s="462">
        <v>0</v>
      </c>
      <c r="AT1649" s="463">
        <v>0</v>
      </c>
      <c r="AU1649" s="423">
        <v>0</v>
      </c>
    </row>
    <row r="1650" spans="1:47" x14ac:dyDescent="0.2">
      <c r="A1650" s="231">
        <v>2016</v>
      </c>
      <c r="B1650" s="232">
        <v>6</v>
      </c>
      <c r="C1650" s="456">
        <v>2.8600258796635694</v>
      </c>
      <c r="D1650" s="457">
        <v>3.4329076930501734</v>
      </c>
      <c r="E1650" s="437">
        <v>0.44038540328676706</v>
      </c>
      <c r="F1650" s="456">
        <v>8.4460857335702966E-2</v>
      </c>
      <c r="G1650" s="457">
        <v>7.9750943093013241E-2</v>
      </c>
      <c r="H1650" s="437">
        <v>7.2920538041642682E-2</v>
      </c>
      <c r="I1650" s="456">
        <v>9.0216332534427832E-2</v>
      </c>
      <c r="J1650" s="457">
        <v>0.12497668758024731</v>
      </c>
      <c r="K1650" s="437">
        <v>1.1029053194803191</v>
      </c>
      <c r="L1650" s="462">
        <v>2.0003508134392024E-3</v>
      </c>
      <c r="M1650" s="463">
        <v>2.4735948264094378E-3</v>
      </c>
      <c r="N1650" s="437">
        <v>6.3182983630497638E-3</v>
      </c>
      <c r="O1650" s="456">
        <v>3.6523032327249929E-3</v>
      </c>
      <c r="P1650" s="457">
        <v>5.7414878200685113E-3</v>
      </c>
      <c r="Q1650" s="437">
        <v>1.8996661526819336E-2</v>
      </c>
      <c r="R1650" s="462">
        <v>0</v>
      </c>
      <c r="S1650" s="463">
        <v>0</v>
      </c>
      <c r="T1650" s="437">
        <v>725.13857624894251</v>
      </c>
      <c r="U1650" s="456">
        <v>7.3396152433447192E-3</v>
      </c>
      <c r="V1650" s="457">
        <v>9.6718232122717639E-3</v>
      </c>
      <c r="W1650" s="437">
        <v>7.8589746840451224E-2</v>
      </c>
      <c r="X1650" s="456">
        <v>4.7418819272187695E-3</v>
      </c>
      <c r="Y1650" s="457">
        <v>6.1041807302686605E-3</v>
      </c>
      <c r="Z1650" s="437">
        <v>3.0660672986300309E-3</v>
      </c>
      <c r="AA1650" s="456">
        <v>1.6520267467984863E-3</v>
      </c>
      <c r="AB1650" s="457">
        <v>1.6925961637005173E-3</v>
      </c>
      <c r="AC1650" s="437">
        <v>5.0208561233647383E-3</v>
      </c>
      <c r="AD1650" s="456">
        <v>1.0849972204162593E-4</v>
      </c>
      <c r="AE1650" s="457">
        <v>1.0020696644212505E-4</v>
      </c>
      <c r="AF1650" s="437">
        <v>7.2450937741851433E-4</v>
      </c>
      <c r="AG1650" s="456">
        <v>3.5826127315316944E-3</v>
      </c>
      <c r="AH1650" s="457">
        <v>3.3643132934823143E-3</v>
      </c>
      <c r="AI1650" s="437">
        <v>9.3461723069450571E-4</v>
      </c>
      <c r="AJ1650" s="456">
        <v>6.4276122724132639E-4</v>
      </c>
      <c r="AK1650" s="457">
        <v>5.6017956616191407E-4</v>
      </c>
      <c r="AL1650" s="437">
        <v>5.7960788315861591E-5</v>
      </c>
      <c r="AM1650" s="456">
        <v>9.7381575138399566E-4</v>
      </c>
      <c r="AN1650" s="457">
        <v>9.5287021343040798E-4</v>
      </c>
      <c r="AO1650" s="437">
        <v>1.5750828322873878E-2</v>
      </c>
      <c r="AP1650" s="456">
        <v>0</v>
      </c>
      <c r="AQ1650" s="457">
        <v>0</v>
      </c>
      <c r="AR1650" s="440">
        <v>6.42106536055502E-3</v>
      </c>
      <c r="AS1650" s="462">
        <v>0</v>
      </c>
      <c r="AT1650" s="463">
        <v>0</v>
      </c>
      <c r="AU1650" s="423">
        <v>0</v>
      </c>
    </row>
    <row r="1651" spans="1:47" x14ac:dyDescent="0.2">
      <c r="A1651" s="231">
        <v>2016</v>
      </c>
      <c r="B1651" s="232">
        <v>7</v>
      </c>
      <c r="C1651" s="456">
        <v>3.4214004787028842</v>
      </c>
      <c r="D1651" s="457">
        <v>4.0808016993981697</v>
      </c>
      <c r="E1651" s="437">
        <v>0.44382257353218046</v>
      </c>
      <c r="F1651" s="456">
        <v>0.10447179341444317</v>
      </c>
      <c r="G1651" s="457">
        <v>0.1002146904900108</v>
      </c>
      <c r="H1651" s="437">
        <v>7.4231731049246685E-2</v>
      </c>
      <c r="I1651" s="456">
        <v>0.1110709539423026</v>
      </c>
      <c r="J1651" s="457">
        <v>0.15516416221513388</v>
      </c>
      <c r="K1651" s="437">
        <v>1.1098489247200019</v>
      </c>
      <c r="L1651" s="462">
        <v>2.0046215826666157E-3</v>
      </c>
      <c r="M1651" s="463">
        <v>2.4807408682534383E-3</v>
      </c>
      <c r="N1651" s="437">
        <v>6.3235556885164303E-3</v>
      </c>
      <c r="O1651" s="456">
        <v>4.3200300050354875E-3</v>
      </c>
      <c r="P1651" s="457">
        <v>6.4873336192440064E-3</v>
      </c>
      <c r="Q1651" s="437">
        <v>1.9009535778986994E-2</v>
      </c>
      <c r="R1651" s="462">
        <v>0</v>
      </c>
      <c r="S1651" s="463">
        <v>0</v>
      </c>
      <c r="T1651" s="437">
        <v>725.74271794519257</v>
      </c>
      <c r="U1651" s="456">
        <v>8.5165156161119485E-3</v>
      </c>
      <c r="V1651" s="457">
        <v>1.1185366018248492E-2</v>
      </c>
      <c r="W1651" s="437">
        <v>8.0002827408763383E-2</v>
      </c>
      <c r="X1651" s="456">
        <v>4.8556233908686307E-3</v>
      </c>
      <c r="Y1651" s="457">
        <v>6.2748720008789444E-3</v>
      </c>
      <c r="Z1651" s="437">
        <v>3.0929422993948019E-3</v>
      </c>
      <c r="AA1651" s="456">
        <v>2.0592839417078214E-3</v>
      </c>
      <c r="AB1651" s="457">
        <v>2.1853389183611174E-3</v>
      </c>
      <c r="AC1651" s="437">
        <v>5.1111306930159486E-3</v>
      </c>
      <c r="AD1651" s="456">
        <v>1.3442248573345214E-4</v>
      </c>
      <c r="AE1651" s="457">
        <v>1.2585522815251524E-4</v>
      </c>
      <c r="AF1651" s="437">
        <v>7.3753685095066844E-4</v>
      </c>
      <c r="AG1651" s="456">
        <v>4.4307392215653073E-3</v>
      </c>
      <c r="AH1651" s="457">
        <v>4.2188886210645319E-3</v>
      </c>
      <c r="AI1651" s="437">
        <v>9.5142234536072672E-4</v>
      </c>
      <c r="AJ1651" s="456">
        <v>7.8495974613543708E-4</v>
      </c>
      <c r="AK1651" s="457">
        <v>6.8620234317009305E-4</v>
      </c>
      <c r="AL1651" s="437">
        <v>5.9002943905749462E-5</v>
      </c>
      <c r="AM1651" s="456">
        <v>1.2163513468898394E-3</v>
      </c>
      <c r="AN1651" s="457">
        <v>1.2166397663292727E-3</v>
      </c>
      <c r="AO1651" s="437">
        <v>1.603406130333054E-2</v>
      </c>
      <c r="AP1651" s="456">
        <v>0</v>
      </c>
      <c r="AQ1651" s="457">
        <v>0</v>
      </c>
      <c r="AR1651" s="440">
        <v>7.1898052684395003E-3</v>
      </c>
      <c r="AS1651" s="462">
        <v>0</v>
      </c>
      <c r="AT1651" s="463">
        <v>0</v>
      </c>
      <c r="AU1651" s="423">
        <v>0</v>
      </c>
    </row>
    <row r="1652" spans="1:47" x14ac:dyDescent="0.2">
      <c r="A1652" s="231">
        <v>2016</v>
      </c>
      <c r="B1652" s="232">
        <v>8</v>
      </c>
      <c r="C1652" s="456">
        <v>3.4576204370833357</v>
      </c>
      <c r="D1652" s="457">
        <v>4.1177892116683008</v>
      </c>
      <c r="E1652" s="437">
        <v>0.44756061186471618</v>
      </c>
      <c r="F1652" s="456">
        <v>0.107593167434569</v>
      </c>
      <c r="G1652" s="457">
        <v>0.10337834276872208</v>
      </c>
      <c r="H1652" s="437">
        <v>7.5657553148233442E-2</v>
      </c>
      <c r="I1652" s="456">
        <v>0.11295202465892246</v>
      </c>
      <c r="J1652" s="457">
        <v>0.15726365575526083</v>
      </c>
      <c r="K1652" s="437">
        <v>1.1174004606598702</v>
      </c>
      <c r="L1652" s="462">
        <v>2.0085049464469897E-3</v>
      </c>
      <c r="M1652" s="463">
        <v>2.4863658521543167E-3</v>
      </c>
      <c r="N1652" s="437">
        <v>6.3292748590652271E-3</v>
      </c>
      <c r="O1652" s="456">
        <v>4.3633289852579226E-3</v>
      </c>
      <c r="P1652" s="457">
        <v>6.5618929386914784E-3</v>
      </c>
      <c r="Q1652" s="437">
        <v>1.9023527577018109E-2</v>
      </c>
      <c r="R1652" s="462">
        <v>0</v>
      </c>
      <c r="S1652" s="463">
        <v>0</v>
      </c>
      <c r="T1652" s="437">
        <v>726.39782599000989</v>
      </c>
      <c r="U1652" s="456">
        <v>8.7119176434403076E-3</v>
      </c>
      <c r="V1652" s="457">
        <v>1.1467917759342474E-2</v>
      </c>
      <c r="W1652" s="437">
        <v>8.1539497682722381E-2</v>
      </c>
      <c r="X1652" s="456">
        <v>4.9771488474182057E-3</v>
      </c>
      <c r="Y1652" s="457">
        <v>6.4605114202300274E-3</v>
      </c>
      <c r="Z1652" s="437">
        <v>3.1221702025121113E-3</v>
      </c>
      <c r="AA1652" s="456">
        <v>2.137747853932987E-3</v>
      </c>
      <c r="AB1652" s="457">
        <v>2.2980002713897168E-3</v>
      </c>
      <c r="AC1652" s="437">
        <v>5.209301708905564E-3</v>
      </c>
      <c r="AD1652" s="456">
        <v>1.3857767070035978E-4</v>
      </c>
      <c r="AE1652" s="457">
        <v>1.3008788275647168E-4</v>
      </c>
      <c r="AF1652" s="437">
        <v>7.5170382756471678E-4</v>
      </c>
      <c r="AG1652" s="456">
        <v>4.5595248506604446E-3</v>
      </c>
      <c r="AH1652" s="457">
        <v>4.3434963528608062E-3</v>
      </c>
      <c r="AI1652" s="437">
        <v>9.6969702803105799E-4</v>
      </c>
      <c r="AJ1652" s="456">
        <v>8.0971351230922834E-4</v>
      </c>
      <c r="AK1652" s="457">
        <v>7.0960271540085839E-4</v>
      </c>
      <c r="AL1652" s="437">
        <v>6.0136321204242344E-5</v>
      </c>
      <c r="AM1652" s="456">
        <v>1.2511386541465361E-3</v>
      </c>
      <c r="AN1652" s="457">
        <v>1.2531189523156234E-3</v>
      </c>
      <c r="AO1652" s="437">
        <v>1.6342027260193525E-2</v>
      </c>
      <c r="AP1652" s="456">
        <v>0</v>
      </c>
      <c r="AQ1652" s="457">
        <v>0</v>
      </c>
      <c r="AR1652" s="440">
        <v>7.2286864862633297E-3</v>
      </c>
      <c r="AS1652" s="462">
        <v>0</v>
      </c>
      <c r="AT1652" s="463">
        <v>0</v>
      </c>
      <c r="AU1652" s="423">
        <v>0</v>
      </c>
    </row>
    <row r="1653" spans="1:47" x14ac:dyDescent="0.2">
      <c r="A1653" s="231">
        <v>2016</v>
      </c>
      <c r="B1653" s="232">
        <v>9</v>
      </c>
      <c r="C1653" s="456">
        <v>3.7615826240033354</v>
      </c>
      <c r="D1653" s="457">
        <v>4.4426744888665857</v>
      </c>
      <c r="E1653" s="437">
        <v>0.45095946467821119</v>
      </c>
      <c r="F1653" s="456">
        <v>0.13019281679165651</v>
      </c>
      <c r="G1653" s="457">
        <v>0.12682435051060115</v>
      </c>
      <c r="H1653" s="437">
        <v>7.7186395143895983E-2</v>
      </c>
      <c r="I1653" s="456">
        <v>0.14011603335045397</v>
      </c>
      <c r="J1653" s="457">
        <v>0.19630912536611689</v>
      </c>
      <c r="K1653" s="437">
        <v>1.1246245933321006</v>
      </c>
      <c r="L1653" s="462">
        <v>2.0118173697354939E-3</v>
      </c>
      <c r="M1653" s="463">
        <v>2.4915365745614812E-3</v>
      </c>
      <c r="N1653" s="437">
        <v>6.3330726155995162E-3</v>
      </c>
      <c r="O1653" s="456">
        <v>5.1655711819392613E-3</v>
      </c>
      <c r="P1653" s="457">
        <v>7.4235146905814496E-3</v>
      </c>
      <c r="Q1653" s="437">
        <v>1.903874816209428E-2</v>
      </c>
      <c r="R1653" s="462">
        <v>0</v>
      </c>
      <c r="S1653" s="463">
        <v>0</v>
      </c>
      <c r="T1653" s="437">
        <v>726.83435837390357</v>
      </c>
      <c r="U1653" s="456">
        <v>9.5570128426011765E-3</v>
      </c>
      <c r="V1653" s="457">
        <v>1.2686126149146566E-2</v>
      </c>
      <c r="W1653" s="437">
        <v>8.3187264070171088E-2</v>
      </c>
      <c r="X1653" s="456">
        <v>5.1070165463515923E-3</v>
      </c>
      <c r="Y1653" s="457">
        <v>6.6616404992510527E-3</v>
      </c>
      <c r="Z1653" s="437">
        <v>3.1538349664140012E-3</v>
      </c>
      <c r="AA1653" s="456">
        <v>2.5791132616430051E-3</v>
      </c>
      <c r="AB1653" s="457">
        <v>2.8303874621979684E-3</v>
      </c>
      <c r="AC1653" s="437">
        <v>5.3145736057188626E-3</v>
      </c>
      <c r="AD1653" s="456">
        <v>1.6740885554673818E-4</v>
      </c>
      <c r="AE1653" s="457">
        <v>1.5897508681810175E-4</v>
      </c>
      <c r="AF1653" s="437">
        <v>7.6689335424498257E-4</v>
      </c>
      <c r="AG1653" s="456">
        <v>5.5221941820756525E-3</v>
      </c>
      <c r="AH1653" s="457">
        <v>5.3295971524067653E-3</v>
      </c>
      <c r="AI1653" s="437">
        <v>9.8929296965962052E-4</v>
      </c>
      <c r="AJ1653" s="456">
        <v>9.6872885194326471E-4</v>
      </c>
      <c r="AK1653" s="457">
        <v>8.5196661386353076E-4</v>
      </c>
      <c r="AL1653" s="437">
        <v>6.1351461765370477E-5</v>
      </c>
      <c r="AM1653" s="456">
        <v>1.5211338294722509E-3</v>
      </c>
      <c r="AN1653" s="457">
        <v>1.5522997875492982E-3</v>
      </c>
      <c r="AO1653" s="437">
        <v>1.6672247623097304E-2</v>
      </c>
      <c r="AP1653" s="456">
        <v>0</v>
      </c>
      <c r="AQ1653" s="457">
        <v>0</v>
      </c>
      <c r="AR1653" s="440">
        <v>8.1052564956339401E-3</v>
      </c>
      <c r="AS1653" s="462">
        <v>0</v>
      </c>
      <c r="AT1653" s="463">
        <v>0</v>
      </c>
      <c r="AU1653" s="423">
        <v>0</v>
      </c>
    </row>
    <row r="1654" spans="1:47" x14ac:dyDescent="0.2">
      <c r="A1654" s="231">
        <v>2016</v>
      </c>
      <c r="B1654" s="232">
        <v>10</v>
      </c>
      <c r="C1654" s="456">
        <v>3.8049789949676014</v>
      </c>
      <c r="D1654" s="457">
        <v>4.4878015889963159</v>
      </c>
      <c r="E1654" s="437">
        <v>0.45537703027876575</v>
      </c>
      <c r="F1654" s="456">
        <v>0.13437024117953644</v>
      </c>
      <c r="G1654" s="457">
        <v>0.13116227352741319</v>
      </c>
      <c r="H1654" s="437">
        <v>7.8870702751401831E-2</v>
      </c>
      <c r="I1654" s="456">
        <v>0.14271355971306879</v>
      </c>
      <c r="J1654" s="457">
        <v>0.19929023092994202</v>
      </c>
      <c r="K1654" s="437">
        <v>1.1335380901562697</v>
      </c>
      <c r="L1654" s="462">
        <v>2.0165402983804504E-3</v>
      </c>
      <c r="M1654" s="463">
        <v>2.4985044472014546E-3</v>
      </c>
      <c r="N1654" s="437">
        <v>6.3398508949446125E-3</v>
      </c>
      <c r="O1654" s="456">
        <v>5.2247032010593521E-3</v>
      </c>
      <c r="P1654" s="457">
        <v>7.5227985973689796E-3</v>
      </c>
      <c r="Q1654" s="437">
        <v>1.9055348935086126E-2</v>
      </c>
      <c r="R1654" s="462">
        <v>0</v>
      </c>
      <c r="S1654" s="463">
        <v>0</v>
      </c>
      <c r="T1654" s="437">
        <v>727.61297090092046</v>
      </c>
      <c r="U1654" s="456">
        <v>9.7940005882957617E-3</v>
      </c>
      <c r="V1654" s="457">
        <v>1.3038279547556271E-2</v>
      </c>
      <c r="W1654" s="437">
        <v>8.5002540857454276E-2</v>
      </c>
      <c r="X1654" s="456">
        <v>5.2474190414425912E-3</v>
      </c>
      <c r="Y1654" s="457">
        <v>6.8809837892370527E-3</v>
      </c>
      <c r="Z1654" s="437">
        <v>3.1883731215545988E-3</v>
      </c>
      <c r="AA1654" s="456">
        <v>2.6937783198171341E-3</v>
      </c>
      <c r="AB1654" s="457">
        <v>3.0000231472839104E-3</v>
      </c>
      <c r="AC1654" s="437">
        <v>5.4305420221097793E-3</v>
      </c>
      <c r="AD1654" s="456">
        <v>1.7302343511522712E-4</v>
      </c>
      <c r="AE1654" s="457">
        <v>1.6483745369668036E-4</v>
      </c>
      <c r="AF1654" s="437">
        <v>7.8362714357874911E-4</v>
      </c>
      <c r="AG1654" s="456">
        <v>5.6923204615669304E-3</v>
      </c>
      <c r="AH1654" s="457">
        <v>5.4972577225464612E-3</v>
      </c>
      <c r="AI1654" s="437">
        <v>1.0108800935003843E-3</v>
      </c>
      <c r="AJ1654" s="456">
        <v>1.0011868292823488E-3</v>
      </c>
      <c r="AK1654" s="457">
        <v>8.8313364097155332E-4</v>
      </c>
      <c r="AL1654" s="437">
        <v>6.2690208799912918E-5</v>
      </c>
      <c r="AM1654" s="456">
        <v>1.5681713239870988E-3</v>
      </c>
      <c r="AN1654" s="457">
        <v>1.6031673692970536E-3</v>
      </c>
      <c r="AO1654" s="437">
        <v>1.7036066097502207E-2</v>
      </c>
      <c r="AP1654" s="456">
        <v>0</v>
      </c>
      <c r="AQ1654" s="457">
        <v>0</v>
      </c>
      <c r="AR1654" s="440">
        <v>8.1577955399432193E-3</v>
      </c>
      <c r="AS1654" s="462">
        <v>0</v>
      </c>
      <c r="AT1654" s="463">
        <v>0</v>
      </c>
      <c r="AU1654" s="423">
        <v>0</v>
      </c>
    </row>
    <row r="1655" spans="1:47" x14ac:dyDescent="0.2">
      <c r="A1655" s="231">
        <v>2016</v>
      </c>
      <c r="B1655" s="232">
        <v>11</v>
      </c>
      <c r="C1655" s="456">
        <v>4.6996151168728248</v>
      </c>
      <c r="D1655" s="457">
        <v>5.5547918961794664</v>
      </c>
      <c r="E1655" s="437">
        <v>0.46018148009096366</v>
      </c>
      <c r="F1655" s="456">
        <v>0.16942887355027073</v>
      </c>
      <c r="G1655" s="457">
        <v>0.16424021347381115</v>
      </c>
      <c r="H1655" s="437">
        <v>8.0703561503679827E-2</v>
      </c>
      <c r="I1655" s="456">
        <v>0.16613482543729877</v>
      </c>
      <c r="J1655" s="457">
        <v>0.23252546828589041</v>
      </c>
      <c r="K1655" s="437">
        <v>1.1432463343998889</v>
      </c>
      <c r="L1655" s="462">
        <v>2.0217923723372757E-3</v>
      </c>
      <c r="M1655" s="463">
        <v>2.5060643450893838E-3</v>
      </c>
      <c r="N1655" s="437">
        <v>6.3471985039617838E-3</v>
      </c>
      <c r="O1655" s="456">
        <v>6.9767093328537812E-3</v>
      </c>
      <c r="P1655" s="457">
        <v>9.2704086877167559E-3</v>
      </c>
      <c r="Q1655" s="437">
        <v>1.9073380637045573E-2</v>
      </c>
      <c r="R1655" s="462">
        <v>0</v>
      </c>
      <c r="S1655" s="463">
        <v>0</v>
      </c>
      <c r="T1655" s="437">
        <v>728.4564316158112</v>
      </c>
      <c r="U1655" s="456">
        <v>9.5851074478429579E-3</v>
      </c>
      <c r="V1655" s="457">
        <v>1.2712176834773197E-2</v>
      </c>
      <c r="W1655" s="437">
        <v>8.697790225182149E-2</v>
      </c>
      <c r="X1655" s="456">
        <v>5.39801899602688E-3</v>
      </c>
      <c r="Y1655" s="457">
        <v>7.1195768366657036E-3</v>
      </c>
      <c r="Z1655" s="437">
        <v>3.2259458018168217E-3</v>
      </c>
      <c r="AA1655" s="456">
        <v>3.4026694102828321E-3</v>
      </c>
      <c r="AB1655" s="457">
        <v>3.7791233142901596E-3</v>
      </c>
      <c r="AC1655" s="437">
        <v>5.5567421448799188E-3</v>
      </c>
      <c r="AD1655" s="456">
        <v>2.1773199684741855E-4</v>
      </c>
      <c r="AE1655" s="457">
        <v>2.0548587419377834E-4</v>
      </c>
      <c r="AF1655" s="437">
        <v>8.0183971468618333E-4</v>
      </c>
      <c r="AG1655" s="456">
        <v>7.1796723362286203E-3</v>
      </c>
      <c r="AH1655" s="457">
        <v>6.8816158079872958E-3</v>
      </c>
      <c r="AI1655" s="437">
        <v>1.0343721325593654E-3</v>
      </c>
      <c r="AJ1655" s="456">
        <v>1.2430318766281007E-3</v>
      </c>
      <c r="AK1655" s="457">
        <v>1.0784900606048515E-3</v>
      </c>
      <c r="AL1655" s="437">
        <v>6.4147115835693232E-5</v>
      </c>
      <c r="AM1655" s="456">
        <v>1.9907203220017548E-3</v>
      </c>
      <c r="AN1655" s="457">
        <v>2.0295150165051275E-3</v>
      </c>
      <c r="AO1655" s="437">
        <v>1.7431964051766762E-2</v>
      </c>
      <c r="AP1655" s="456">
        <v>0</v>
      </c>
      <c r="AQ1655" s="457">
        <v>0</v>
      </c>
      <c r="AR1655" s="440">
        <v>9.9408382728681192E-3</v>
      </c>
      <c r="AS1655" s="462">
        <v>0</v>
      </c>
      <c r="AT1655" s="463">
        <v>0</v>
      </c>
      <c r="AU1655" s="423">
        <v>0</v>
      </c>
    </row>
    <row r="1656" spans="1:47" x14ac:dyDescent="0.2">
      <c r="A1656" s="231">
        <v>2016</v>
      </c>
      <c r="B1656" s="232">
        <v>12</v>
      </c>
      <c r="C1656" s="456">
        <v>4.753885078591817</v>
      </c>
      <c r="D1656" s="457">
        <v>5.6120539640327154</v>
      </c>
      <c r="E1656" s="437">
        <v>0.46535509494792499</v>
      </c>
      <c r="F1656" s="456">
        <v>0.17518096110225392</v>
      </c>
      <c r="G1656" s="457">
        <v>0.17021164811439057</v>
      </c>
      <c r="H1656" s="437">
        <v>8.2676786763086083E-2</v>
      </c>
      <c r="I1656" s="456">
        <v>0.16952886809083725</v>
      </c>
      <c r="J1656" s="457">
        <v>0.23654349384559117</v>
      </c>
      <c r="K1656" s="437">
        <v>1.1536970575134124</v>
      </c>
      <c r="L1656" s="462">
        <v>2.0275911149773072E-3</v>
      </c>
      <c r="M1656" s="463">
        <v>2.5142684952109084E-3</v>
      </c>
      <c r="N1656" s="437">
        <v>6.3551211400573676E-3</v>
      </c>
      <c r="O1656" s="456">
        <v>7.0674390593316152E-3</v>
      </c>
      <c r="P1656" s="457">
        <v>9.4129016533900205E-3</v>
      </c>
      <c r="Q1656" s="437">
        <v>1.9092775621413757E-2</v>
      </c>
      <c r="R1656" s="462">
        <v>0</v>
      </c>
      <c r="S1656" s="463">
        <v>0</v>
      </c>
      <c r="T1656" s="437">
        <v>729.36595959473311</v>
      </c>
      <c r="U1656" s="456">
        <v>9.8398542311050191E-3</v>
      </c>
      <c r="V1656" s="457">
        <v>1.3090522608226126E-2</v>
      </c>
      <c r="W1656" s="437">
        <v>8.9104387303580682E-2</v>
      </c>
      <c r="X1656" s="456">
        <v>5.5589309155962994E-3</v>
      </c>
      <c r="Y1656" s="457">
        <v>7.3764511637604991E-3</v>
      </c>
      <c r="Z1656" s="437">
        <v>3.266394222235328E-3</v>
      </c>
      <c r="AA1656" s="456">
        <v>3.5770992457789803E-3</v>
      </c>
      <c r="AB1656" s="457">
        <v>4.0161146638140171E-3</v>
      </c>
      <c r="AC1656" s="437">
        <v>5.6926042918092621E-3</v>
      </c>
      <c r="AD1656" s="456">
        <v>2.2557946820102903E-4</v>
      </c>
      <c r="AE1656" s="457">
        <v>2.1364239318661231E-4</v>
      </c>
      <c r="AF1656" s="437">
        <v>8.2144311300141632E-4</v>
      </c>
      <c r="AG1656" s="456">
        <v>7.4094009814108614E-3</v>
      </c>
      <c r="AH1656" s="457">
        <v>7.1105680273469279E-3</v>
      </c>
      <c r="AI1656" s="437">
        <v>1.0596625599947269E-3</v>
      </c>
      <c r="AJ1656" s="456">
        <v>1.2862399439819154E-3</v>
      </c>
      <c r="AK1656" s="457">
        <v>1.1206590653298494E-3</v>
      </c>
      <c r="AL1656" s="437">
        <v>6.5715501001140778E-5</v>
      </c>
      <c r="AM1656" s="456">
        <v>2.0566007496486769E-3</v>
      </c>
      <c r="AN1656" s="457">
        <v>2.1000996226386726E-3</v>
      </c>
      <c r="AO1656" s="437">
        <v>1.7858193025607576E-2</v>
      </c>
      <c r="AP1656" s="456">
        <v>0</v>
      </c>
      <c r="AQ1656" s="457">
        <v>0</v>
      </c>
      <c r="AR1656" s="440">
        <v>1.00168976060534E-2</v>
      </c>
      <c r="AS1656" s="462">
        <v>0</v>
      </c>
      <c r="AT1656" s="463">
        <v>0</v>
      </c>
      <c r="AU1656" s="423">
        <v>0</v>
      </c>
    </row>
    <row r="1657" spans="1:47" x14ac:dyDescent="0.2">
      <c r="A1657" s="231">
        <v>2016</v>
      </c>
      <c r="B1657" s="232">
        <v>13</v>
      </c>
      <c r="C1657" s="456">
        <v>4.8129428084665031</v>
      </c>
      <c r="D1657" s="457">
        <v>5.6750206021864145</v>
      </c>
      <c r="E1657" s="437">
        <v>0.47091597543844138</v>
      </c>
      <c r="F1657" s="456">
        <v>0.18131395388430271</v>
      </c>
      <c r="G1657" s="457">
        <v>0.17661324868800379</v>
      </c>
      <c r="H1657" s="437">
        <v>8.4797599751639502E-2</v>
      </c>
      <c r="I1657" s="456">
        <v>0.17313605405162372</v>
      </c>
      <c r="J1657" s="457">
        <v>0.24083780703668992</v>
      </c>
      <c r="K1657" s="437">
        <v>1.1649299799741213</v>
      </c>
      <c r="L1657" s="462">
        <v>2.0334687797716432E-3</v>
      </c>
      <c r="M1657" s="463">
        <v>2.5224791102697619E-3</v>
      </c>
      <c r="N1657" s="437">
        <v>6.3636274619128909E-3</v>
      </c>
      <c r="O1657" s="456">
        <v>7.1634907183217491E-3</v>
      </c>
      <c r="P1657" s="457">
        <v>9.5646698270870321E-3</v>
      </c>
      <c r="Q1657" s="437">
        <v>1.9113643838296227E-2</v>
      </c>
      <c r="R1657" s="462">
        <v>0</v>
      </c>
      <c r="S1657" s="463">
        <v>0</v>
      </c>
      <c r="T1657" s="437">
        <v>730.34206312077754</v>
      </c>
      <c r="U1657" s="456">
        <v>1.0110250091776657E-2</v>
      </c>
      <c r="V1657" s="457">
        <v>1.349169765540457E-2</v>
      </c>
      <c r="W1657" s="437">
        <v>9.139010253777699E-2</v>
      </c>
      <c r="X1657" s="456">
        <v>5.7308468130689953E-3</v>
      </c>
      <c r="Y1657" s="457">
        <v>7.6525386100321667E-3</v>
      </c>
      <c r="Z1657" s="437">
        <v>3.3098666547017267E-3</v>
      </c>
      <c r="AA1657" s="456">
        <v>3.7527457801922546E-3</v>
      </c>
      <c r="AB1657" s="457">
        <v>4.2533350017678554E-3</v>
      </c>
      <c r="AC1657" s="437">
        <v>5.8386294763777113E-3</v>
      </c>
      <c r="AD1657" s="456">
        <v>2.3390698161019887E-4</v>
      </c>
      <c r="AE1657" s="457">
        <v>2.2234140423333632E-4</v>
      </c>
      <c r="AF1657" s="437">
        <v>8.4251435660844074E-4</v>
      </c>
      <c r="AG1657" s="456">
        <v>7.6568132545866167E-3</v>
      </c>
      <c r="AH1657" s="457">
        <v>7.3596631713036221E-3</v>
      </c>
      <c r="AI1657" s="437">
        <v>1.0868436148459392E-3</v>
      </c>
      <c r="AJ1657" s="456">
        <v>1.333101584757026E-3</v>
      </c>
      <c r="AK1657" s="457">
        <v>1.166930668593991E-3</v>
      </c>
      <c r="AL1657" s="437">
        <v>6.7401180180780575E-5</v>
      </c>
      <c r="AM1657" s="456">
        <v>2.1261052271376413E-3</v>
      </c>
      <c r="AN1657" s="457">
        <v>2.1745540387635063E-3</v>
      </c>
      <c r="AO1657" s="437">
        <v>1.8316253600864113E-2</v>
      </c>
      <c r="AP1657" s="456">
        <v>0</v>
      </c>
      <c r="AQ1657" s="457">
        <v>0</v>
      </c>
      <c r="AR1657" s="440">
        <v>1.0099302190240401E-2</v>
      </c>
      <c r="AS1657" s="462">
        <v>0</v>
      </c>
      <c r="AT1657" s="463">
        <v>0</v>
      </c>
      <c r="AU1657" s="423">
        <v>0</v>
      </c>
    </row>
    <row r="1658" spans="1:47" x14ac:dyDescent="0.2">
      <c r="A1658" s="231">
        <v>2016</v>
      </c>
      <c r="B1658" s="232">
        <v>14</v>
      </c>
      <c r="C1658" s="456">
        <v>4.8641576214258002</v>
      </c>
      <c r="D1658" s="457">
        <v>5.7271768990717193</v>
      </c>
      <c r="E1658" s="437">
        <v>0.47555757475004873</v>
      </c>
      <c r="F1658" s="456">
        <v>0.1878401319695624</v>
      </c>
      <c r="G1658" s="457">
        <v>0.18341492154875058</v>
      </c>
      <c r="H1658" s="437">
        <v>8.7032403008447959E-2</v>
      </c>
      <c r="I1658" s="456">
        <v>0.17686347305130251</v>
      </c>
      <c r="J1658" s="457">
        <v>0.24521669368116852</v>
      </c>
      <c r="K1658" s="437">
        <v>1.1750071647624751</v>
      </c>
      <c r="L1658" s="462">
        <v>2.0380650219619604E-3</v>
      </c>
      <c r="M1658" s="463">
        <v>2.5290290419652567E-3</v>
      </c>
      <c r="N1658" s="437">
        <v>6.3679751198801844E-3</v>
      </c>
      <c r="O1658" s="456">
        <v>7.2654767961659568E-3</v>
      </c>
      <c r="P1658" s="457">
        <v>9.725917036307952E-3</v>
      </c>
      <c r="Q1658" s="437">
        <v>1.9135982443180825E-2</v>
      </c>
      <c r="R1658" s="462">
        <v>0</v>
      </c>
      <c r="S1658" s="463">
        <v>0</v>
      </c>
      <c r="T1658" s="437">
        <v>730.83964331612458</v>
      </c>
      <c r="U1658" s="456">
        <v>1.0394258020071616E-2</v>
      </c>
      <c r="V1658" s="457">
        <v>1.3910481548590245E-2</v>
      </c>
      <c r="W1658" s="437">
        <v>9.3798710653224621E-2</v>
      </c>
      <c r="X1658" s="456">
        <v>5.914468557438976E-3</v>
      </c>
      <c r="Y1658" s="457">
        <v>7.9477536594494726E-3</v>
      </c>
      <c r="Z1658" s="437">
        <v>3.3563559460343694E-3</v>
      </c>
      <c r="AA1658" s="456">
        <v>3.9321474030556474E-3</v>
      </c>
      <c r="AB1658" s="457">
        <v>4.4908622414110578E-3</v>
      </c>
      <c r="AC1658" s="437">
        <v>5.9925048745328715E-3</v>
      </c>
      <c r="AD1658" s="456">
        <v>2.4274945134518034E-4</v>
      </c>
      <c r="AE1658" s="457">
        <v>2.3156402070174508E-4</v>
      </c>
      <c r="AF1658" s="437">
        <v>8.6471916321847466E-4</v>
      </c>
      <c r="AG1658" s="456">
        <v>7.9216920018889535E-3</v>
      </c>
      <c r="AH1658" s="457">
        <v>7.6273277449376469E-3</v>
      </c>
      <c r="AI1658" s="437">
        <v>1.115487859555155E-3</v>
      </c>
      <c r="AJ1658" s="456">
        <v>1.3836570682698142E-3</v>
      </c>
      <c r="AK1658" s="457">
        <v>1.2171974289336238E-3</v>
      </c>
      <c r="AL1658" s="437">
        <v>6.9177599762251221E-5</v>
      </c>
      <c r="AM1658" s="456">
        <v>2.1993803636769049E-3</v>
      </c>
      <c r="AN1658" s="457">
        <v>2.2524455074293685E-3</v>
      </c>
      <c r="AO1658" s="437">
        <v>1.8799002100417728E-2</v>
      </c>
      <c r="AP1658" s="456">
        <v>0</v>
      </c>
      <c r="AQ1658" s="457">
        <v>0</v>
      </c>
      <c r="AR1658" s="440">
        <v>1.0187851254249199E-2</v>
      </c>
      <c r="AS1658" s="462">
        <v>0</v>
      </c>
      <c r="AT1658" s="463">
        <v>0</v>
      </c>
      <c r="AU1658" s="423">
        <v>0</v>
      </c>
    </row>
    <row r="1659" spans="1:47" x14ac:dyDescent="0.2">
      <c r="A1659" s="231">
        <v>2016</v>
      </c>
      <c r="B1659" s="232">
        <v>15</v>
      </c>
      <c r="C1659" s="456">
        <v>4.9323542248547358</v>
      </c>
      <c r="D1659" s="457">
        <v>5.8002872407663055</v>
      </c>
      <c r="E1659" s="437">
        <v>0.48190348985726661</v>
      </c>
      <c r="F1659" s="456">
        <v>0.19481496535029913</v>
      </c>
      <c r="G1659" s="457">
        <v>0.190698802612498</v>
      </c>
      <c r="H1659" s="437">
        <v>8.9453395740448138E-2</v>
      </c>
      <c r="I1659" s="456">
        <v>0.18095765052466065</v>
      </c>
      <c r="J1659" s="457">
        <v>0.25010709843726764</v>
      </c>
      <c r="K1659" s="437">
        <v>1.1878385568050278</v>
      </c>
      <c r="L1659" s="462">
        <v>2.0444386482805356E-3</v>
      </c>
      <c r="M1659" s="463">
        <v>2.5376311214918468E-3</v>
      </c>
      <c r="N1659" s="437">
        <v>6.3776657409322767E-3</v>
      </c>
      <c r="O1659" s="456">
        <v>7.3740126456206109E-3</v>
      </c>
      <c r="P1659" s="457">
        <v>9.8976008662444905E-3</v>
      </c>
      <c r="Q1659" s="437">
        <v>1.9159808168187548E-2</v>
      </c>
      <c r="R1659" s="462">
        <v>0</v>
      </c>
      <c r="S1659" s="463">
        <v>0</v>
      </c>
      <c r="T1659" s="437">
        <v>731.95514222713211</v>
      </c>
      <c r="U1659" s="456">
        <v>1.069910513780092E-2</v>
      </c>
      <c r="V1659" s="457">
        <v>1.435855232995471E-2</v>
      </c>
      <c r="W1659" s="437">
        <v>9.6407869467049864E-2</v>
      </c>
      <c r="X1659" s="456">
        <v>6.1102539773436604E-3</v>
      </c>
      <c r="Y1659" s="457">
        <v>8.2628378579813044E-3</v>
      </c>
      <c r="Z1659" s="437">
        <v>3.4059734075094516E-3</v>
      </c>
      <c r="AA1659" s="456">
        <v>4.1215600651437643E-3</v>
      </c>
      <c r="AB1659" s="457">
        <v>4.7370080371720224E-3</v>
      </c>
      <c r="AC1659" s="437">
        <v>6.1591916965586437E-3</v>
      </c>
      <c r="AD1659" s="456">
        <v>2.5219001558412905E-4</v>
      </c>
      <c r="AE1659" s="457">
        <v>2.4141759441304007E-4</v>
      </c>
      <c r="AF1659" s="437">
        <v>8.8877298093808696E-4</v>
      </c>
      <c r="AG1659" s="456">
        <v>8.2052328810569477E-3</v>
      </c>
      <c r="AH1659" s="457">
        <v>7.9154999855304102E-3</v>
      </c>
      <c r="AI1659" s="437">
        <v>1.1465161077783693E-3</v>
      </c>
      <c r="AJ1659" s="456">
        <v>1.4376328422525027E-3</v>
      </c>
      <c r="AK1659" s="457">
        <v>1.2711540553951627E-3</v>
      </c>
      <c r="AL1659" s="437">
        <v>7.1101769831035164E-5</v>
      </c>
      <c r="AM1659" s="456">
        <v>2.2777186430363583E-3</v>
      </c>
      <c r="AN1659" s="457">
        <v>2.3356189483927101E-3</v>
      </c>
      <c r="AO1659" s="437">
        <v>1.9321919271853418E-2</v>
      </c>
      <c r="AP1659" s="456">
        <v>0</v>
      </c>
      <c r="AQ1659" s="457">
        <v>0</v>
      </c>
      <c r="AR1659" s="440">
        <v>1.02827411800668E-2</v>
      </c>
      <c r="AS1659" s="462">
        <v>0</v>
      </c>
      <c r="AT1659" s="463">
        <v>0</v>
      </c>
      <c r="AU1659" s="423">
        <v>0</v>
      </c>
    </row>
    <row r="1660" spans="1:47" x14ac:dyDescent="0.2">
      <c r="A1660" s="231">
        <v>2016</v>
      </c>
      <c r="B1660" s="232">
        <v>16</v>
      </c>
      <c r="C1660" s="456">
        <v>5.5514763659373427</v>
      </c>
      <c r="D1660" s="457">
        <v>6.9382229338479871</v>
      </c>
      <c r="E1660" s="437">
        <v>0.48862849502887468</v>
      </c>
      <c r="F1660" s="456">
        <v>0.21736930334650068</v>
      </c>
      <c r="G1660" s="457">
        <v>0.21978747289361122</v>
      </c>
      <c r="H1660" s="437">
        <v>9.2018374279176376E-2</v>
      </c>
      <c r="I1660" s="456">
        <v>0.20699000923790528</v>
      </c>
      <c r="J1660" s="457">
        <v>0.28631650476484738</v>
      </c>
      <c r="K1660" s="437">
        <v>1.2014249795288188</v>
      </c>
      <c r="L1660" s="462">
        <v>2.0486668663833442E-3</v>
      </c>
      <c r="M1660" s="463">
        <v>2.5435407836709709E-3</v>
      </c>
      <c r="N1660" s="437">
        <v>6.3879723195383389E-3</v>
      </c>
      <c r="O1660" s="456">
        <v>1.1114581811391853E-2</v>
      </c>
      <c r="P1660" s="457">
        <v>1.3296962531252387E-2</v>
      </c>
      <c r="Q1660" s="437">
        <v>1.9185045269215276E-2</v>
      </c>
      <c r="R1660" s="462">
        <v>0</v>
      </c>
      <c r="S1660" s="463">
        <v>0</v>
      </c>
      <c r="T1660" s="437">
        <v>733.13486761064462</v>
      </c>
      <c r="U1660" s="456">
        <v>1.1080877217552791E-2</v>
      </c>
      <c r="V1660" s="457">
        <v>1.5139587206353979E-2</v>
      </c>
      <c r="W1660" s="437">
        <v>9.9172355407273177E-2</v>
      </c>
      <c r="X1660" s="456">
        <v>6.3186551877125957E-3</v>
      </c>
      <c r="Y1660" s="457">
        <v>8.5968992440364402E-3</v>
      </c>
      <c r="Z1660" s="437">
        <v>3.4585523815886718E-3</v>
      </c>
      <c r="AA1660" s="456">
        <v>4.4965991412148892E-3</v>
      </c>
      <c r="AB1660" s="457">
        <v>5.3556795511796786E-3</v>
      </c>
      <c r="AC1660" s="437">
        <v>6.3358116755677851E-3</v>
      </c>
      <c r="AD1660" s="456">
        <v>2.8047290399791963E-4</v>
      </c>
      <c r="AE1660" s="457">
        <v>2.7707227272807039E-4</v>
      </c>
      <c r="AF1660" s="437">
        <v>9.1425671686508022E-4</v>
      </c>
      <c r="AG1660" s="456">
        <v>9.1829129366711847E-3</v>
      </c>
      <c r="AH1660" s="457">
        <v>9.1500596389379393E-3</v>
      </c>
      <c r="AI1660" s="437">
        <v>1.1793926921743918E-3</v>
      </c>
      <c r="AJ1660" s="456">
        <v>1.6002012253817578E-3</v>
      </c>
      <c r="AK1660" s="457">
        <v>1.4545666743800802E-3</v>
      </c>
      <c r="AL1660" s="437">
        <v>7.3140662520930513E-5</v>
      </c>
      <c r="AM1660" s="456">
        <v>2.5437472485077988E-3</v>
      </c>
      <c r="AN1660" s="457">
        <v>2.6998493787688833E-3</v>
      </c>
      <c r="AO1660" s="437">
        <v>1.9875981112438046E-2</v>
      </c>
      <c r="AP1660" s="456">
        <v>0</v>
      </c>
      <c r="AQ1660" s="457">
        <v>0</v>
      </c>
      <c r="AR1660" s="440">
        <v>1.36522204952223E-2</v>
      </c>
      <c r="AS1660" s="462">
        <v>0</v>
      </c>
      <c r="AT1660" s="463">
        <v>0</v>
      </c>
      <c r="AU1660" s="423">
        <v>0</v>
      </c>
    </row>
    <row r="1661" spans="1:47" x14ac:dyDescent="0.2">
      <c r="A1661" s="231">
        <v>2016</v>
      </c>
      <c r="B1661" s="232">
        <v>17</v>
      </c>
      <c r="C1661" s="456">
        <v>5.6318288224894628</v>
      </c>
      <c r="D1661" s="457">
        <v>7.0271993918819886</v>
      </c>
      <c r="E1661" s="437">
        <v>0.49566233235279455</v>
      </c>
      <c r="F1661" s="456">
        <v>0.22571899551091665</v>
      </c>
      <c r="G1661" s="457">
        <v>0.22853611049366396</v>
      </c>
      <c r="H1661" s="437">
        <v>9.4701338497781298E-2</v>
      </c>
      <c r="I1661" s="456">
        <v>0.21209766795326937</v>
      </c>
      <c r="J1661" s="457">
        <v>0.29234296773056295</v>
      </c>
      <c r="K1661" s="437">
        <v>1.2156357002418108</v>
      </c>
      <c r="L1661" s="462">
        <v>2.0556420311823305E-3</v>
      </c>
      <c r="M1661" s="463">
        <v>2.5524281741064764E-3</v>
      </c>
      <c r="N1661" s="437">
        <v>6.3987341077927909E-3</v>
      </c>
      <c r="O1661" s="456">
        <v>1.1295753266867057E-2</v>
      </c>
      <c r="P1661" s="457">
        <v>1.354696011468166E-2</v>
      </c>
      <c r="Q1661" s="437">
        <v>1.9211464540939277E-2</v>
      </c>
      <c r="R1661" s="462">
        <v>0</v>
      </c>
      <c r="S1661" s="463">
        <v>0</v>
      </c>
      <c r="T1661" s="437">
        <v>734.37091788403052</v>
      </c>
      <c r="U1661" s="456">
        <v>1.1420688187069821E-2</v>
      </c>
      <c r="V1661" s="457">
        <v>1.5628751677566551E-2</v>
      </c>
      <c r="W1661" s="437">
        <v>0.10206385426534376</v>
      </c>
      <c r="X1661" s="456">
        <v>6.5393963474803954E-3</v>
      </c>
      <c r="Y1661" s="457">
        <v>8.9461385150555323E-3</v>
      </c>
      <c r="Z1661" s="437">
        <v>3.5135513785710727E-3</v>
      </c>
      <c r="AA1661" s="456">
        <v>4.7108338397172612E-3</v>
      </c>
      <c r="AB1661" s="457">
        <v>5.6169855198175082E-3</v>
      </c>
      <c r="AC1661" s="437">
        <v>6.5205319626564289E-3</v>
      </c>
      <c r="AD1661" s="456">
        <v>2.9175219240556126E-4</v>
      </c>
      <c r="AE1661" s="457">
        <v>2.8886202018195927E-4</v>
      </c>
      <c r="AF1661" s="437">
        <v>9.4091422844892053E-4</v>
      </c>
      <c r="AG1661" s="456">
        <v>9.5249105769392214E-3</v>
      </c>
      <c r="AH1661" s="457">
        <v>9.5028556223140555E-3</v>
      </c>
      <c r="AI1661" s="437">
        <v>1.2137802039188315E-3</v>
      </c>
      <c r="AJ1661" s="456">
        <v>1.6656318839030123E-3</v>
      </c>
      <c r="AK1661" s="457">
        <v>1.5212701979817847E-3</v>
      </c>
      <c r="AL1661" s="437">
        <v>7.5273200578351694E-5</v>
      </c>
      <c r="AM1661" s="456">
        <v>2.6367156316517209E-3</v>
      </c>
      <c r="AN1661" s="457">
        <v>2.797714727763499E-3</v>
      </c>
      <c r="AO1661" s="437">
        <v>2.0455484909258616E-2</v>
      </c>
      <c r="AP1661" s="456">
        <v>0</v>
      </c>
      <c r="AQ1661" s="457">
        <v>0</v>
      </c>
      <c r="AR1661" s="440">
        <v>1.3791964696618499E-2</v>
      </c>
      <c r="AS1661" s="462">
        <v>0</v>
      </c>
      <c r="AT1661" s="463">
        <v>0</v>
      </c>
      <c r="AU1661" s="423">
        <v>0</v>
      </c>
    </row>
    <row r="1662" spans="1:47" x14ac:dyDescent="0.2">
      <c r="A1662" s="231">
        <v>2016</v>
      </c>
      <c r="B1662" s="232">
        <v>18</v>
      </c>
      <c r="C1662" s="456">
        <v>5.7108306496441568</v>
      </c>
      <c r="D1662" s="457">
        <v>7.1125529519761894</v>
      </c>
      <c r="E1662" s="437">
        <v>0.50298196337250944</v>
      </c>
      <c r="F1662" s="456">
        <v>0.23437647528249264</v>
      </c>
      <c r="G1662" s="457">
        <v>0.23747191299806272</v>
      </c>
      <c r="H1662" s="437">
        <v>9.7492942212688713E-2</v>
      </c>
      <c r="I1662" s="456">
        <v>0.21750075411713524</v>
      </c>
      <c r="J1662" s="457">
        <v>0.29863546017782194</v>
      </c>
      <c r="K1662" s="437">
        <v>1.2304208823732075</v>
      </c>
      <c r="L1662" s="462">
        <v>2.0630557788658796E-3</v>
      </c>
      <c r="M1662" s="463">
        <v>2.5616422534471815E-3</v>
      </c>
      <c r="N1662" s="437">
        <v>6.4099462840742612E-3</v>
      </c>
      <c r="O1662" s="456">
        <v>1.1487251461240426E-2</v>
      </c>
      <c r="P1662" s="457">
        <v>1.380709752798644E-2</v>
      </c>
      <c r="Q1662" s="437">
        <v>1.9238939160958261E-2</v>
      </c>
      <c r="R1662" s="462">
        <v>0</v>
      </c>
      <c r="S1662" s="463">
        <v>0</v>
      </c>
      <c r="T1662" s="437">
        <v>735.65663450102306</v>
      </c>
      <c r="U1662" s="456">
        <v>1.1770248914786221E-2</v>
      </c>
      <c r="V1662" s="457">
        <v>1.6122923369262635E-2</v>
      </c>
      <c r="W1662" s="437">
        <v>0.10507242650385118</v>
      </c>
      <c r="X1662" s="456">
        <v>6.7724075035994888E-3</v>
      </c>
      <c r="Y1662" s="457">
        <v>9.3095292576215027E-3</v>
      </c>
      <c r="Z1662" s="437">
        <v>3.5707744020995053E-3</v>
      </c>
      <c r="AA1662" s="456">
        <v>4.9379720757352537E-3</v>
      </c>
      <c r="AB1662" s="457">
        <v>5.8814715415818905E-3</v>
      </c>
      <c r="AC1662" s="437">
        <v>6.7127545769384029E-3</v>
      </c>
      <c r="AD1662" s="456">
        <v>3.0350622651658299E-4</v>
      </c>
      <c r="AE1662" s="457">
        <v>3.0096015227581741E-4</v>
      </c>
      <c r="AF1662" s="437">
        <v>9.6865023877073511E-4</v>
      </c>
      <c r="AG1662" s="456">
        <v>9.8779147163105142E-3</v>
      </c>
      <c r="AH1662" s="457">
        <v>9.8630173204129323E-3</v>
      </c>
      <c r="AI1662" s="437">
        <v>1.2495609152978046E-3</v>
      </c>
      <c r="AJ1662" s="456">
        <v>1.7332321974153767E-3</v>
      </c>
      <c r="AK1662" s="457">
        <v>1.5896929017962292E-3</v>
      </c>
      <c r="AL1662" s="437">
        <v>7.7491978771274418E-5</v>
      </c>
      <c r="AM1662" s="456">
        <v>2.7335595301022117E-3</v>
      </c>
      <c r="AN1662" s="457">
        <v>2.8975802697438924E-3</v>
      </c>
      <c r="AO1662" s="437">
        <v>2.1058463773955715E-2</v>
      </c>
      <c r="AP1662" s="456">
        <v>0</v>
      </c>
      <c r="AQ1662" s="457">
        <v>0</v>
      </c>
      <c r="AR1662" s="440">
        <v>1.39375503627113E-2</v>
      </c>
      <c r="AS1662" s="462">
        <v>0</v>
      </c>
      <c r="AT1662" s="463">
        <v>0</v>
      </c>
      <c r="AU1662" s="423">
        <v>0</v>
      </c>
    </row>
    <row r="1663" spans="1:47" x14ac:dyDescent="0.2">
      <c r="A1663" s="231">
        <v>2016</v>
      </c>
      <c r="B1663" s="232">
        <v>19</v>
      </c>
      <c r="C1663" s="456">
        <v>5.7929245041434543</v>
      </c>
      <c r="D1663" s="457">
        <v>7.1971099770335423</v>
      </c>
      <c r="E1663" s="437">
        <v>0.50982796705739353</v>
      </c>
      <c r="F1663" s="456">
        <v>0.24367581025973464</v>
      </c>
      <c r="G1663" s="457">
        <v>0.24677243544061869</v>
      </c>
      <c r="H1663" s="437">
        <v>0.10033595317731817</v>
      </c>
      <c r="I1663" s="456">
        <v>0.22313963707710149</v>
      </c>
      <c r="J1663" s="457">
        <v>0.30496628945111748</v>
      </c>
      <c r="K1663" s="437">
        <v>1.2446004436924674</v>
      </c>
      <c r="L1663" s="462">
        <v>2.0701303008749568E-3</v>
      </c>
      <c r="M1663" s="463">
        <v>2.5701929111558936E-3</v>
      </c>
      <c r="N1663" s="437">
        <v>6.4190455245296367E-3</v>
      </c>
      <c r="O1663" s="456">
        <v>1.1689247424153048E-2</v>
      </c>
      <c r="P1663" s="457">
        <v>1.4073409596787805E-2</v>
      </c>
      <c r="Q1663" s="437">
        <v>1.9267087931498391E-2</v>
      </c>
      <c r="R1663" s="462">
        <v>0</v>
      </c>
      <c r="S1663" s="463">
        <v>0</v>
      </c>
      <c r="T1663" s="437">
        <v>736.70079332329135</v>
      </c>
      <c r="U1663" s="456">
        <v>1.2146187762798324E-2</v>
      </c>
      <c r="V1663" s="457">
        <v>1.6637960965545491E-2</v>
      </c>
      <c r="W1663" s="437">
        <v>0.10813641755681955</v>
      </c>
      <c r="X1663" s="456">
        <v>7.0185077648947884E-3</v>
      </c>
      <c r="Y1663" s="457">
        <v>9.6817584033855632E-3</v>
      </c>
      <c r="Z1663" s="437">
        <v>3.6293924140046682E-3</v>
      </c>
      <c r="AA1663" s="456">
        <v>5.1818343878775588E-3</v>
      </c>
      <c r="AB1663" s="457">
        <v>6.1567630107653478E-3</v>
      </c>
      <c r="AC1663" s="437">
        <v>6.9085117515409206E-3</v>
      </c>
      <c r="AD1663" s="456">
        <v>3.1611045762245288E-4</v>
      </c>
      <c r="AE1663" s="457">
        <v>3.1353146241351463E-4</v>
      </c>
      <c r="AF1663" s="437">
        <v>9.9689704130082111E-4</v>
      </c>
      <c r="AG1663" s="456">
        <v>1.0257181179302468E-2</v>
      </c>
      <c r="AH1663" s="457">
        <v>1.0237769446506039E-2</v>
      </c>
      <c r="AI1663" s="437">
        <v>1.2859981740655296E-3</v>
      </c>
      <c r="AJ1663" s="456">
        <v>1.8056363344094173E-3</v>
      </c>
      <c r="AK1663" s="457">
        <v>1.6605475513956159E-3</v>
      </c>
      <c r="AL1663" s="437">
        <v>7.9751752070335183E-5</v>
      </c>
      <c r="AM1663" s="456">
        <v>2.8373975012241578E-3</v>
      </c>
      <c r="AN1663" s="457">
        <v>3.0014963430860671E-3</v>
      </c>
      <c r="AO1663" s="437">
        <v>2.1672566022642965E-2</v>
      </c>
      <c r="AP1663" s="456">
        <v>0</v>
      </c>
      <c r="AQ1663" s="457">
        <v>0</v>
      </c>
      <c r="AR1663" s="440">
        <v>1.4086013491022901E-2</v>
      </c>
      <c r="AS1663" s="462">
        <v>0</v>
      </c>
      <c r="AT1663" s="463">
        <v>0</v>
      </c>
      <c r="AU1663" s="423">
        <v>0</v>
      </c>
    </row>
    <row r="1664" spans="1:47" x14ac:dyDescent="0.2">
      <c r="A1664" s="231">
        <v>2016</v>
      </c>
      <c r="B1664" s="232">
        <v>20</v>
      </c>
      <c r="C1664" s="456">
        <v>5.8852442719796354</v>
      </c>
      <c r="D1664" s="457">
        <v>7.2903989161205223</v>
      </c>
      <c r="E1664" s="437">
        <v>0.51736241293192664</v>
      </c>
      <c r="F1664" s="456">
        <v>0.25343071315252486</v>
      </c>
      <c r="G1664" s="457">
        <v>0.25612138302613746</v>
      </c>
      <c r="H1664" s="437">
        <v>0.10320998616617225</v>
      </c>
      <c r="I1664" s="456">
        <v>0.22914081203152084</v>
      </c>
      <c r="J1664" s="457">
        <v>0.31151018071784159</v>
      </c>
      <c r="K1664" s="437">
        <v>1.2598225860676524</v>
      </c>
      <c r="L1664" s="462">
        <v>2.0784276119116597E-3</v>
      </c>
      <c r="M1664" s="463">
        <v>2.5794703888055832E-3</v>
      </c>
      <c r="N1664" s="437">
        <v>6.4305711047936169E-3</v>
      </c>
      <c r="O1664" s="456">
        <v>1.1901386896812378E-2</v>
      </c>
      <c r="P1664" s="457">
        <v>1.434115190033388E-2</v>
      </c>
      <c r="Q1664" s="437">
        <v>1.9295358357219031E-2</v>
      </c>
      <c r="R1664" s="462">
        <v>0</v>
      </c>
      <c r="S1664" s="463">
        <v>0</v>
      </c>
      <c r="T1664" s="437">
        <v>738.02456204828013</v>
      </c>
      <c r="U1664" s="456">
        <v>1.2537523563700298E-2</v>
      </c>
      <c r="V1664" s="457">
        <v>1.7145938784871091E-2</v>
      </c>
      <c r="W1664" s="437">
        <v>0.1112339026505314</v>
      </c>
      <c r="X1664" s="456">
        <v>7.2761688850041554E-3</v>
      </c>
      <c r="Y1664" s="457">
        <v>1.0055858697331664E-2</v>
      </c>
      <c r="Z1664" s="437">
        <v>3.6883067205136632E-3</v>
      </c>
      <c r="AA1664" s="456">
        <v>5.4432511196503509E-3</v>
      </c>
      <c r="AB1664" s="457">
        <v>6.4102038580723577E-3</v>
      </c>
      <c r="AC1664" s="437">
        <v>7.106388360613101E-3</v>
      </c>
      <c r="AD1664" s="456">
        <v>3.2939413069530673E-4</v>
      </c>
      <c r="AE1664" s="457">
        <v>3.2618634381670461E-4</v>
      </c>
      <c r="AF1664" s="437">
        <v>1.0254513227287961E-3</v>
      </c>
      <c r="AG1664" s="456">
        <v>1.0652585135195562E-2</v>
      </c>
      <c r="AH1664" s="457">
        <v>1.0617413086247314E-2</v>
      </c>
      <c r="AI1664" s="437">
        <v>1.3228350478735151E-3</v>
      </c>
      <c r="AJ1664" s="456">
        <v>1.8806176938788986E-3</v>
      </c>
      <c r="AK1664" s="457">
        <v>1.7322210037880087E-3</v>
      </c>
      <c r="AL1664" s="437">
        <v>8.2036137394991636E-5</v>
      </c>
      <c r="AM1664" s="456">
        <v>2.9470118221104104E-3</v>
      </c>
      <c r="AN1664" s="457">
        <v>3.1052689446178262E-3</v>
      </c>
      <c r="AO1664" s="437">
        <v>2.2293330202283603E-2</v>
      </c>
      <c r="AP1664" s="456">
        <v>0</v>
      </c>
      <c r="AQ1664" s="457">
        <v>0</v>
      </c>
      <c r="AR1664" s="440">
        <v>1.42348125104616E-2</v>
      </c>
      <c r="AS1664" s="462">
        <v>0</v>
      </c>
      <c r="AT1664" s="463">
        <v>0</v>
      </c>
      <c r="AU1664" s="423">
        <v>0</v>
      </c>
    </row>
    <row r="1665" spans="1:47" x14ac:dyDescent="0.2">
      <c r="A1665" s="231">
        <v>2016</v>
      </c>
      <c r="B1665" s="232">
        <v>21</v>
      </c>
      <c r="C1665" s="456">
        <v>6.4943746643058358</v>
      </c>
      <c r="D1665" s="457">
        <v>8.3458380485814203</v>
      </c>
      <c r="E1665" s="437">
        <v>0.52475631311300586</v>
      </c>
      <c r="F1665" s="456">
        <v>0.28718638447566336</v>
      </c>
      <c r="G1665" s="457">
        <v>0.2947597984011478</v>
      </c>
      <c r="H1665" s="437">
        <v>0.10602982502660692</v>
      </c>
      <c r="I1665" s="456">
        <v>0.25300764601690029</v>
      </c>
      <c r="J1665" s="457">
        <v>0.34296110643364325</v>
      </c>
      <c r="K1665" s="437">
        <v>1.2747611559821879</v>
      </c>
      <c r="L1665" s="462">
        <v>2.0869240802151947E-3</v>
      </c>
      <c r="M1665" s="463">
        <v>2.5883407838960767E-3</v>
      </c>
      <c r="N1665" s="437">
        <v>6.4418994493205366E-3</v>
      </c>
      <c r="O1665" s="456">
        <v>1.8004291005343082E-2</v>
      </c>
      <c r="P1665" s="457">
        <v>1.928257571539229E-2</v>
      </c>
      <c r="Q1665" s="437">
        <v>1.9323140972782583E-2</v>
      </c>
      <c r="R1665" s="462">
        <v>0</v>
      </c>
      <c r="S1665" s="463">
        <v>0</v>
      </c>
      <c r="T1665" s="437">
        <v>739.32438343331523</v>
      </c>
      <c r="U1665" s="456">
        <v>1.4093771905396473E-2</v>
      </c>
      <c r="V1665" s="457">
        <v>1.926330798085981E-2</v>
      </c>
      <c r="W1665" s="437">
        <v>0.1142731869256681</v>
      </c>
      <c r="X1665" s="456">
        <v>7.5423227479038991E-3</v>
      </c>
      <c r="Y1665" s="457">
        <v>1.0422954379276891E-2</v>
      </c>
      <c r="Z1665" s="437">
        <v>3.7461187918524344E-3</v>
      </c>
      <c r="AA1665" s="456">
        <v>6.218481219442561E-3</v>
      </c>
      <c r="AB1665" s="457">
        <v>7.362081122140862E-3</v>
      </c>
      <c r="AC1665" s="437">
        <v>7.3005613809649181E-3</v>
      </c>
      <c r="AD1665" s="456">
        <v>3.7528544894615976E-4</v>
      </c>
      <c r="AE1665" s="457">
        <v>3.7751611135835358E-4</v>
      </c>
      <c r="AF1665" s="437">
        <v>1.0534707625669483E-3</v>
      </c>
      <c r="AG1665" s="456">
        <v>1.2056082901972635E-2</v>
      </c>
      <c r="AH1665" s="457">
        <v>1.221646043353969E-2</v>
      </c>
      <c r="AI1665" s="437">
        <v>1.3589785635763521E-3</v>
      </c>
      <c r="AJ1665" s="456">
        <v>2.130854060241457E-3</v>
      </c>
      <c r="AK1665" s="457">
        <v>1.9972941832816439E-3</v>
      </c>
      <c r="AL1665" s="437">
        <v>8.4277577530509967E-5</v>
      </c>
      <c r="AM1665" s="456">
        <v>3.3634757935217903E-3</v>
      </c>
      <c r="AN1665" s="457">
        <v>3.5965288542418369E-3</v>
      </c>
      <c r="AO1665" s="437">
        <v>2.2902467034828393E-2</v>
      </c>
      <c r="AP1665" s="456">
        <v>0</v>
      </c>
      <c r="AQ1665" s="457">
        <v>0</v>
      </c>
      <c r="AR1665" s="440">
        <v>1.8929294260137099E-2</v>
      </c>
      <c r="AS1665" s="462">
        <v>0</v>
      </c>
      <c r="AT1665" s="463">
        <v>0</v>
      </c>
      <c r="AU1665" s="423">
        <v>0</v>
      </c>
    </row>
    <row r="1666" spans="1:47" x14ac:dyDescent="0.2">
      <c r="A1666" s="231">
        <v>2016</v>
      </c>
      <c r="B1666" s="232">
        <v>22</v>
      </c>
      <c r="C1666" s="456">
        <v>6.5984533026634713</v>
      </c>
      <c r="D1666" s="457">
        <v>8.4412803931442344</v>
      </c>
      <c r="E1666" s="437">
        <v>0.53175587346769237</v>
      </c>
      <c r="F1666" s="456">
        <v>0.29834242186613519</v>
      </c>
      <c r="G1666" s="457">
        <v>0.3043514814049717</v>
      </c>
      <c r="H1666" s="437">
        <v>0.10870003503312793</v>
      </c>
      <c r="I1666" s="456">
        <v>0.25976498753613991</v>
      </c>
      <c r="J1666" s="457">
        <v>0.34952863011429408</v>
      </c>
      <c r="K1666" s="437">
        <v>1.2889014915290697</v>
      </c>
      <c r="L1666" s="462">
        <v>2.0956237551788834E-3</v>
      </c>
      <c r="M1666" s="463">
        <v>2.5967750336762202E-3</v>
      </c>
      <c r="N1666" s="437">
        <v>6.4526079539287476E-3</v>
      </c>
      <c r="O1666" s="456">
        <v>1.8335181854615724E-2</v>
      </c>
      <c r="P1666" s="457">
        <v>1.961043923270845E-2</v>
      </c>
      <c r="Q1666" s="437">
        <v>1.9349391896233827E-2</v>
      </c>
      <c r="R1666" s="462">
        <v>0</v>
      </c>
      <c r="S1666" s="463">
        <v>0</v>
      </c>
      <c r="T1666" s="437">
        <v>740.55321264570887</v>
      </c>
      <c r="U1666" s="456">
        <v>1.4536424680026616E-2</v>
      </c>
      <c r="V1666" s="457">
        <v>1.9759465259369682E-2</v>
      </c>
      <c r="W1666" s="437">
        <v>0.1171507534217426</v>
      </c>
      <c r="X1666" s="456">
        <v>7.8131650906025155E-3</v>
      </c>
      <c r="Y1666" s="457">
        <v>1.0770520010792678E-2</v>
      </c>
      <c r="Z1666" s="437">
        <v>3.8008446352203198E-3</v>
      </c>
      <c r="AA1666" s="456">
        <v>6.520121204050832E-3</v>
      </c>
      <c r="AB1666" s="457">
        <v>7.5971087845206854E-3</v>
      </c>
      <c r="AC1666" s="437">
        <v>7.4844023554244288E-3</v>
      </c>
      <c r="AD1666" s="456">
        <v>3.9058194543496256E-4</v>
      </c>
      <c r="AE1666" s="457">
        <v>3.9058314870048504E-4</v>
      </c>
      <c r="AF1666" s="437">
        <v>1.080000833847168E-3</v>
      </c>
      <c r="AG1666" s="456">
        <v>1.2506762914555707E-2</v>
      </c>
      <c r="AH1666" s="457">
        <v>1.2609067691638262E-2</v>
      </c>
      <c r="AI1666" s="437">
        <v>1.3932011074414138E-3</v>
      </c>
      <c r="AJ1666" s="456">
        <v>2.2160807691296016E-3</v>
      </c>
      <c r="AK1666" s="457">
        <v>2.0715255830823869E-3</v>
      </c>
      <c r="AL1666" s="437">
        <v>8.640024932607663E-5</v>
      </c>
      <c r="AM1666" s="456">
        <v>3.4899602748568077E-3</v>
      </c>
      <c r="AN1666" s="457">
        <v>3.702801019207798E-3</v>
      </c>
      <c r="AO1666" s="437">
        <v>2.3479214134921919E-2</v>
      </c>
      <c r="AP1666" s="456">
        <v>0</v>
      </c>
      <c r="AQ1666" s="457">
        <v>0</v>
      </c>
      <c r="AR1666" s="440">
        <v>1.9110855519615201E-2</v>
      </c>
      <c r="AS1666" s="462">
        <v>0</v>
      </c>
      <c r="AT1666" s="463">
        <v>0</v>
      </c>
      <c r="AU1666" s="423">
        <v>0</v>
      </c>
    </row>
    <row r="1667" spans="1:47" x14ac:dyDescent="0.2">
      <c r="A1667" s="231">
        <v>2016</v>
      </c>
      <c r="B1667" s="232">
        <v>23</v>
      </c>
      <c r="C1667" s="456">
        <v>6.7017751632131173</v>
      </c>
      <c r="D1667" s="457">
        <v>8.524732647185326</v>
      </c>
      <c r="E1667" s="437">
        <v>0.53810298976725224</v>
      </c>
      <c r="F1667" s="456">
        <v>0.30966331160464911</v>
      </c>
      <c r="G1667" s="457">
        <v>0.31309096463460667</v>
      </c>
      <c r="H1667" s="437">
        <v>0.1111206182992646</v>
      </c>
      <c r="I1667" s="456">
        <v>0.26664966046793448</v>
      </c>
      <c r="J1667" s="457">
        <v>0.35560295612744036</v>
      </c>
      <c r="K1667" s="437">
        <v>1.3017236420867235</v>
      </c>
      <c r="L1667" s="462">
        <v>2.1049098979232603E-3</v>
      </c>
      <c r="M1667" s="463">
        <v>2.604947925313105E-3</v>
      </c>
      <c r="N1667" s="437">
        <v>6.4623262802255832E-3</v>
      </c>
      <c r="O1667" s="456">
        <v>1.8672832847372988E-2</v>
      </c>
      <c r="P1667" s="457">
        <v>1.9911292702720743E-2</v>
      </c>
      <c r="Q1667" s="437">
        <v>1.9373273727241565E-2</v>
      </c>
      <c r="R1667" s="462">
        <v>0</v>
      </c>
      <c r="S1667" s="463">
        <v>0</v>
      </c>
      <c r="T1667" s="437">
        <v>741.66949696672691</v>
      </c>
      <c r="U1667" s="456">
        <v>1.4982776395257195E-2</v>
      </c>
      <c r="V1667" s="457">
        <v>2.0203192116015897E-2</v>
      </c>
      <c r="W1667" s="437">
        <v>0.11975954923023921</v>
      </c>
      <c r="X1667" s="456">
        <v>8.0870682043654718E-3</v>
      </c>
      <c r="Y1667" s="457">
        <v>1.1086197933228247E-2</v>
      </c>
      <c r="Z1667" s="437">
        <v>3.8504699915414458E-3</v>
      </c>
      <c r="AA1667" s="456">
        <v>6.852282855510497E-3</v>
      </c>
      <c r="AB1667" s="457">
        <v>7.8185949342176719E-3</v>
      </c>
      <c r="AC1667" s="437">
        <v>7.6510735534336379E-3</v>
      </c>
      <c r="AD1667" s="456">
        <v>4.0627120200261666E-4</v>
      </c>
      <c r="AE1667" s="457">
        <v>4.0263677899497681E-4</v>
      </c>
      <c r="AF1667" s="437">
        <v>1.1040510010771314E-3</v>
      </c>
      <c r="AG1667" s="456">
        <v>1.2957683251520434E-2</v>
      </c>
      <c r="AH1667" s="457">
        <v>1.2963402824307508E-2</v>
      </c>
      <c r="AI1667" s="437">
        <v>1.4242235743374264E-3</v>
      </c>
      <c r="AJ1667" s="456">
        <v>2.3002334775441961E-3</v>
      </c>
      <c r="AK1667" s="457">
        <v>2.1376160698263393E-3</v>
      </c>
      <c r="AL1667" s="437">
        <v>8.8324055003242714E-5</v>
      </c>
      <c r="AM1667" s="456">
        <v>3.620322822045342E-3</v>
      </c>
      <c r="AN1667" s="457">
        <v>3.8010149986760864E-3</v>
      </c>
      <c r="AO1667" s="437">
        <v>2.4002090010819831E-2</v>
      </c>
      <c r="AP1667" s="456">
        <v>0</v>
      </c>
      <c r="AQ1667" s="457">
        <v>0</v>
      </c>
      <c r="AR1667" s="440">
        <v>1.9274975068055599E-2</v>
      </c>
      <c r="AS1667" s="462">
        <v>0</v>
      </c>
      <c r="AT1667" s="463">
        <v>0</v>
      </c>
      <c r="AU1667" s="423">
        <v>0</v>
      </c>
    </row>
    <row r="1668" spans="1:47" x14ac:dyDescent="0.2">
      <c r="A1668" s="231">
        <v>2016</v>
      </c>
      <c r="B1668" s="232">
        <v>24</v>
      </c>
      <c r="C1668" s="456">
        <v>6.8004822466201231</v>
      </c>
      <c r="D1668" s="457">
        <v>8.5884400430720547</v>
      </c>
      <c r="E1668" s="437">
        <v>0.54341684530249468</v>
      </c>
      <c r="F1668" s="456">
        <v>0.32089095132179751</v>
      </c>
      <c r="G1668" s="457">
        <v>0.32048689585877732</v>
      </c>
      <c r="H1668" s="437">
        <v>0.11314775339545005</v>
      </c>
      <c r="I1668" s="456">
        <v>0.27350197036702872</v>
      </c>
      <c r="J1668" s="457">
        <v>0.36078754848461858</v>
      </c>
      <c r="K1668" s="437">
        <v>1.3124606254002724</v>
      </c>
      <c r="L1668" s="462">
        <v>2.1146854453741033E-3</v>
      </c>
      <c r="M1668" s="463">
        <v>2.6131475480335961E-3</v>
      </c>
      <c r="N1668" s="437">
        <v>6.4704588175786368E-3</v>
      </c>
      <c r="O1668" s="456">
        <v>1.9008519280372754E-2</v>
      </c>
      <c r="P1668" s="457">
        <v>2.0167698083354686E-2</v>
      </c>
      <c r="Q1668" s="437">
        <v>1.9393182224193759E-2</v>
      </c>
      <c r="R1668" s="462">
        <v>0</v>
      </c>
      <c r="S1668" s="463">
        <v>0</v>
      </c>
      <c r="T1668" s="437">
        <v>742.60286325450454</v>
      </c>
      <c r="U1668" s="456">
        <v>1.5428963694314009E-2</v>
      </c>
      <c r="V1668" s="457">
        <v>2.0587827539890038E-2</v>
      </c>
      <c r="W1668" s="437">
        <v>0.12194441451562933</v>
      </c>
      <c r="X1668" s="456">
        <v>8.3574184675763129E-3</v>
      </c>
      <c r="Y1668" s="457">
        <v>1.1350097831276221E-2</v>
      </c>
      <c r="Z1668" s="437">
        <v>3.8920172155577485E-3</v>
      </c>
      <c r="AA1668" s="456">
        <v>7.2414306924701325E-3</v>
      </c>
      <c r="AB1668" s="457">
        <v>8.1019434879219584E-3</v>
      </c>
      <c r="AC1668" s="437">
        <v>7.7906452849742991E-3</v>
      </c>
      <c r="AD1668" s="456">
        <v>4.2205525281230631E-4</v>
      </c>
      <c r="AE1668" s="457">
        <v>4.1314378579515273E-4</v>
      </c>
      <c r="AF1668" s="437">
        <v>1.1241910850196336E-3</v>
      </c>
      <c r="AG1668" s="456">
        <v>1.339001105617282E-2</v>
      </c>
      <c r="AH1668" s="457">
        <v>1.3241282220326769E-2</v>
      </c>
      <c r="AI1668" s="437">
        <v>1.450207723937366E-3</v>
      </c>
      <c r="AJ1668" s="456">
        <v>2.3789345297227349E-3</v>
      </c>
      <c r="AK1668" s="457">
        <v>2.1867136914608567E-3</v>
      </c>
      <c r="AL1668" s="437">
        <v>8.9935317738498136E-5</v>
      </c>
      <c r="AM1668" s="456">
        <v>3.7533740300840072E-3</v>
      </c>
      <c r="AN1668" s="457">
        <v>3.8904325265726823E-3</v>
      </c>
      <c r="AO1668" s="437">
        <v>2.4439931912825456E-2</v>
      </c>
      <c r="AP1668" s="456">
        <v>0</v>
      </c>
      <c r="AQ1668" s="457">
        <v>0</v>
      </c>
      <c r="AR1668" s="440">
        <v>1.94118320154433E-2</v>
      </c>
      <c r="AS1668" s="462">
        <v>0</v>
      </c>
      <c r="AT1668" s="463">
        <v>0</v>
      </c>
      <c r="AU1668" s="423">
        <v>0</v>
      </c>
    </row>
    <row r="1669" spans="1:47" x14ac:dyDescent="0.2">
      <c r="A1669" s="231">
        <v>2016</v>
      </c>
      <c r="B1669" s="232">
        <v>25</v>
      </c>
      <c r="C1669" s="456">
        <v>6.8931139996435595</v>
      </c>
      <c r="D1669" s="457">
        <v>8.630812682152305</v>
      </c>
      <c r="E1669" s="437">
        <v>0.54743906414562282</v>
      </c>
      <c r="F1669" s="456">
        <v>0.33172792065491874</v>
      </c>
      <c r="G1669" s="457">
        <v>0.32613114309992514</v>
      </c>
      <c r="H1669" s="437">
        <v>0.11468183402171436</v>
      </c>
      <c r="I1669" s="456">
        <v>0.28014395968110645</v>
      </c>
      <c r="J1669" s="457">
        <v>0.36486671991181302</v>
      </c>
      <c r="K1669" s="437">
        <v>1.3205837644450809</v>
      </c>
      <c r="L1669" s="462">
        <v>2.1244881072971732E-3</v>
      </c>
      <c r="M1669" s="463">
        <v>2.6201772924068006E-3</v>
      </c>
      <c r="N1669" s="437">
        <v>6.4766199602987783E-3</v>
      </c>
      <c r="O1669" s="456">
        <v>1.9333289274462536E-2</v>
      </c>
      <c r="P1669" s="457">
        <v>2.0365822621743291E-2</v>
      </c>
      <c r="Q1669" s="437">
        <v>1.9408279850046884E-2</v>
      </c>
      <c r="R1669" s="462">
        <v>0</v>
      </c>
      <c r="S1669" s="463">
        <v>0</v>
      </c>
      <c r="T1669" s="437">
        <v>743.30842704536519</v>
      </c>
      <c r="U1669" s="456">
        <v>1.5857115019576512E-2</v>
      </c>
      <c r="V1669" s="457">
        <v>2.0873705487589298E-2</v>
      </c>
      <c r="W1669" s="437">
        <v>0.12359773578667149</v>
      </c>
      <c r="X1669" s="456">
        <v>8.6174177086960329E-3</v>
      </c>
      <c r="Y1669" s="457">
        <v>1.1549844678750327E-2</v>
      </c>
      <c r="Z1669" s="437">
        <v>3.9234616989987335E-3</v>
      </c>
      <c r="AA1669" s="456">
        <v>7.6512246553477378E-3</v>
      </c>
      <c r="AB1669" s="457">
        <v>8.3546286647413013E-3</v>
      </c>
      <c r="AC1669" s="437">
        <v>7.8962687288571601E-3</v>
      </c>
      <c r="AD1669" s="456">
        <v>4.3747218723001822E-4</v>
      </c>
      <c r="AE1669" s="457">
        <v>4.2140986106429254E-4</v>
      </c>
      <c r="AF1669" s="437">
        <v>1.1394346124398776E-3</v>
      </c>
      <c r="AG1669" s="456">
        <v>1.3798155952133673E-2</v>
      </c>
      <c r="AH1669" s="457">
        <v>1.3442439054142634E-2</v>
      </c>
      <c r="AI1669" s="437">
        <v>1.4698698128752328E-3</v>
      </c>
      <c r="AJ1669" s="456">
        <v>2.451813751668498E-3</v>
      </c>
      <c r="AK1669" s="457">
        <v>2.2203074602618069E-3</v>
      </c>
      <c r="AL1669" s="437">
        <v>9.1154619574449513E-5</v>
      </c>
      <c r="AM1669" s="456">
        <v>3.884175994525149E-3</v>
      </c>
      <c r="AN1669" s="457">
        <v>3.9620065381936647E-3</v>
      </c>
      <c r="AO1669" s="437">
        <v>2.4771264396546283E-2</v>
      </c>
      <c r="AP1669" s="456">
        <v>0</v>
      </c>
      <c r="AQ1669" s="457">
        <v>0</v>
      </c>
      <c r="AR1669" s="440">
        <v>1.9514876580013801E-2</v>
      </c>
      <c r="AS1669" s="462">
        <v>0</v>
      </c>
      <c r="AT1669" s="463">
        <v>0</v>
      </c>
      <c r="AU1669" s="423">
        <v>0</v>
      </c>
    </row>
    <row r="1670" spans="1:47" x14ac:dyDescent="0.2">
      <c r="A1670" s="231">
        <v>2016</v>
      </c>
      <c r="B1670" s="232">
        <v>26</v>
      </c>
      <c r="C1670" s="456">
        <v>7.0258004169222774</v>
      </c>
      <c r="D1670" s="457">
        <v>8.71662528691731</v>
      </c>
      <c r="E1670" s="437">
        <v>0.54980597443545198</v>
      </c>
      <c r="F1670" s="456">
        <v>0.34307526244373615</v>
      </c>
      <c r="G1670" s="457">
        <v>0.33094600504932636</v>
      </c>
      <c r="H1670" s="437">
        <v>0.1155837750736846</v>
      </c>
      <c r="I1670" s="456">
        <v>0.28699573731890821</v>
      </c>
      <c r="J1670" s="457">
        <v>0.36830971987120642</v>
      </c>
      <c r="K1670" s="437">
        <v>1.3253460245644646</v>
      </c>
      <c r="L1670" s="462">
        <v>2.1307137551091655E-3</v>
      </c>
      <c r="M1670" s="463">
        <v>2.6221534840243583E-3</v>
      </c>
      <c r="N1670" s="437">
        <v>6.4802569378053674E-3</v>
      </c>
      <c r="O1670" s="456">
        <v>1.9615757233619042E-2</v>
      </c>
      <c r="P1670" s="457">
        <v>2.0471413172892888E-2</v>
      </c>
      <c r="Q1670" s="437">
        <v>1.9417177065056669E-2</v>
      </c>
      <c r="R1670" s="462">
        <v>0</v>
      </c>
      <c r="S1670" s="463">
        <v>0</v>
      </c>
      <c r="T1670" s="437">
        <v>743.72733106882663</v>
      </c>
      <c r="U1670" s="456">
        <v>1.6315019296555985E-2</v>
      </c>
      <c r="V1670" s="457">
        <v>2.1140305254969124E-2</v>
      </c>
      <c r="W1670" s="437">
        <v>0.12456959738920884</v>
      </c>
      <c r="X1670" s="456">
        <v>8.8564357886555048E-3</v>
      </c>
      <c r="Y1670" s="457">
        <v>1.1667298514113338E-2</v>
      </c>
      <c r="Z1670" s="437">
        <v>3.9419738509684369E-3</v>
      </c>
      <c r="AA1670" s="456">
        <v>7.8753863259092647E-3</v>
      </c>
      <c r="AB1670" s="457">
        <v>8.4419048102814687E-3</v>
      </c>
      <c r="AC1670" s="437">
        <v>7.9583622322279557E-3</v>
      </c>
      <c r="AD1670" s="456">
        <v>4.5237401501795424E-4</v>
      </c>
      <c r="AE1670" s="457">
        <v>4.2746263079310252E-4</v>
      </c>
      <c r="AF1670" s="437">
        <v>1.148392942213959E-3</v>
      </c>
      <c r="AG1670" s="456">
        <v>1.428030910668434E-2</v>
      </c>
      <c r="AH1670" s="457">
        <v>1.3650746627034313E-2</v>
      </c>
      <c r="AI1670" s="437">
        <v>1.4814276945353724E-3</v>
      </c>
      <c r="AJ1670" s="456">
        <v>2.5452381920946141E-3</v>
      </c>
      <c r="AK1670" s="457">
        <v>2.2594437663781461E-3</v>
      </c>
      <c r="AL1670" s="437">
        <v>9.1871442668475919E-5</v>
      </c>
      <c r="AM1670" s="456">
        <v>4.0041860744350977E-3</v>
      </c>
      <c r="AN1670" s="457">
        <v>4.0108716594932994E-3</v>
      </c>
      <c r="AO1670" s="437">
        <v>2.4966044132915682E-2</v>
      </c>
      <c r="AP1670" s="456">
        <v>0</v>
      </c>
      <c r="AQ1670" s="457">
        <v>0</v>
      </c>
      <c r="AR1670" s="440">
        <v>1.9577087575067102E-2</v>
      </c>
      <c r="AS1670" s="462">
        <v>0</v>
      </c>
      <c r="AT1670" s="463">
        <v>0</v>
      </c>
      <c r="AU1670" s="423">
        <v>0</v>
      </c>
    </row>
    <row r="1671" spans="1:47" x14ac:dyDescent="0.2">
      <c r="A1671" s="231">
        <v>2016</v>
      </c>
      <c r="B1671" s="232">
        <v>27</v>
      </c>
      <c r="C1671" s="456">
        <v>7.1163233344023045</v>
      </c>
      <c r="D1671" s="457">
        <v>8.7280345383726559</v>
      </c>
      <c r="E1671" s="437">
        <v>0.55022861353758956</v>
      </c>
      <c r="F1671" s="456">
        <v>0.35178042004979299</v>
      </c>
      <c r="G1671" s="457">
        <v>0.33147581230757145</v>
      </c>
      <c r="H1671" s="437">
        <v>0.11574498233449224</v>
      </c>
      <c r="I1671" s="456">
        <v>0.29213450891128762</v>
      </c>
      <c r="J1671" s="457">
        <v>0.36856878759254807</v>
      </c>
      <c r="K1671" s="437">
        <v>1.3262019652138952</v>
      </c>
      <c r="L1671" s="462">
        <v>2.1360971683078399E-3</v>
      </c>
      <c r="M1671" s="463">
        <v>2.6217697906862122E-3</v>
      </c>
      <c r="N1671" s="437">
        <v>6.480900707237525E-3</v>
      </c>
      <c r="O1671" s="456">
        <v>1.9866240834237461E-2</v>
      </c>
      <c r="P1671" s="457">
        <v>2.0486856666190972E-2</v>
      </c>
      <c r="Q1671" s="437">
        <v>1.9418760372838906E-2</v>
      </c>
      <c r="R1671" s="462">
        <v>0</v>
      </c>
      <c r="S1671" s="463">
        <v>0</v>
      </c>
      <c r="T1671" s="437">
        <v>743.80235616520497</v>
      </c>
      <c r="U1671" s="456">
        <v>1.6669274533629604E-2</v>
      </c>
      <c r="V1671" s="457">
        <v>2.1171407022054098E-2</v>
      </c>
      <c r="W1671" s="437">
        <v>0.12474351225740236</v>
      </c>
      <c r="X1671" s="456">
        <v>9.0690714763360467E-3</v>
      </c>
      <c r="Y1671" s="457">
        <v>1.1688333158924806E-2</v>
      </c>
      <c r="Z1671" s="437">
        <v>3.9452796899123654E-3</v>
      </c>
      <c r="AA1671" s="456">
        <v>8.0305440160532739E-3</v>
      </c>
      <c r="AB1671" s="457">
        <v>8.4103629091974545E-3</v>
      </c>
      <c r="AC1671" s="437">
        <v>7.9694798122968147E-3</v>
      </c>
      <c r="AD1671" s="456">
        <v>4.6385107390001489E-4</v>
      </c>
      <c r="AE1671" s="457">
        <v>4.2794899581670047E-4</v>
      </c>
      <c r="AF1671" s="437">
        <v>1.1499963690261531E-3</v>
      </c>
      <c r="AG1671" s="456">
        <v>1.4654222400548483E-2</v>
      </c>
      <c r="AH1671" s="457">
        <v>1.3684255916756125E-2</v>
      </c>
      <c r="AI1671" s="437">
        <v>1.483496168079349E-3</v>
      </c>
      <c r="AJ1671" s="456">
        <v>2.619358933762739E-3</v>
      </c>
      <c r="AK1671" s="457">
        <v>2.2676010136524331E-3</v>
      </c>
      <c r="AL1671" s="437">
        <v>9.1999746546033906E-5</v>
      </c>
      <c r="AM1671" s="456">
        <v>4.096640151220559E-3</v>
      </c>
      <c r="AN1671" s="457">
        <v>4.0130784109209056E-3</v>
      </c>
      <c r="AO1671" s="437">
        <v>2.5000952581315562E-2</v>
      </c>
      <c r="AP1671" s="456">
        <v>0</v>
      </c>
      <c r="AQ1671" s="457">
        <v>0</v>
      </c>
      <c r="AR1671" s="440">
        <v>1.95889116529183E-2</v>
      </c>
      <c r="AS1671" s="462">
        <v>0</v>
      </c>
      <c r="AT1671" s="463">
        <v>0</v>
      </c>
      <c r="AU1671" s="423">
        <v>0</v>
      </c>
    </row>
    <row r="1672" spans="1:47" x14ac:dyDescent="0.2">
      <c r="A1672" s="231">
        <v>2016</v>
      </c>
      <c r="B1672" s="232">
        <v>28</v>
      </c>
      <c r="C1672" s="456">
        <v>7.1929231789319203</v>
      </c>
      <c r="D1672" s="457">
        <v>8.733278390288266</v>
      </c>
      <c r="E1672" s="437">
        <v>0.55021352386455391</v>
      </c>
      <c r="F1672" s="456">
        <v>0.35904268835413422</v>
      </c>
      <c r="G1672" s="457">
        <v>0.33140033168409416</v>
      </c>
      <c r="H1672" s="437">
        <v>0.11573971960035434</v>
      </c>
      <c r="I1672" s="456">
        <v>0.29641144849095269</v>
      </c>
      <c r="J1672" s="457">
        <v>0.36842457028263442</v>
      </c>
      <c r="K1672" s="437">
        <v>1.3261725638217154</v>
      </c>
      <c r="L1672" s="462">
        <v>2.1404373668560818E-3</v>
      </c>
      <c r="M1672" s="463">
        <v>2.6208302119838938E-3</v>
      </c>
      <c r="N1672" s="437">
        <v>6.4808774553224173E-3</v>
      </c>
      <c r="O1672" s="456">
        <v>2.0074839210785608E-2</v>
      </c>
      <c r="P1672" s="457">
        <v>2.0481877012827422E-2</v>
      </c>
      <c r="Q1672" s="437">
        <v>1.9418697571955613E-2</v>
      </c>
      <c r="R1672" s="462">
        <v>0</v>
      </c>
      <c r="S1672" s="463">
        <v>0</v>
      </c>
      <c r="T1672" s="437">
        <v>743.79864477737681</v>
      </c>
      <c r="U1672" s="456">
        <v>1.6965375590157272E-2</v>
      </c>
      <c r="V1672" s="457">
        <v>2.1169746622945244E-2</v>
      </c>
      <c r="W1672" s="437">
        <v>0.12473778541849882</v>
      </c>
      <c r="X1672" s="456">
        <v>9.2468203499458425E-3</v>
      </c>
      <c r="Y1672" s="457">
        <v>1.1687636604566148E-2</v>
      </c>
      <c r="Z1672" s="437">
        <v>3.9451645982748057E-3</v>
      </c>
      <c r="AA1672" s="456">
        <v>8.1456002146885163E-3</v>
      </c>
      <c r="AB1672" s="457">
        <v>8.359469234117671E-3</v>
      </c>
      <c r="AC1672" s="437">
        <v>7.9691009728690906E-3</v>
      </c>
      <c r="AD1672" s="456">
        <v>4.7335453513551874E-4</v>
      </c>
      <c r="AE1672" s="457">
        <v>4.2760762809357399E-4</v>
      </c>
      <c r="AF1672" s="437">
        <v>1.1499427224248814E-3</v>
      </c>
      <c r="AG1672" s="456">
        <v>1.4969887733122149E-2</v>
      </c>
      <c r="AH1672" s="457">
        <v>1.3693743348382784E-2</v>
      </c>
      <c r="AI1672" s="437">
        <v>1.4834265313983892E-3</v>
      </c>
      <c r="AJ1672" s="456">
        <v>2.6824383456963735E-3</v>
      </c>
      <c r="AK1672" s="457">
        <v>2.2712777772578002E-3</v>
      </c>
      <c r="AL1672" s="437">
        <v>9.1995483392014502E-5</v>
      </c>
      <c r="AM1672" s="456">
        <v>4.1727670347491575E-3</v>
      </c>
      <c r="AN1672" s="457">
        <v>4.0083874044315806E-3</v>
      </c>
      <c r="AO1672" s="437">
        <v>2.4999761522725854E-2</v>
      </c>
      <c r="AP1672" s="456">
        <v>0</v>
      </c>
      <c r="AQ1672" s="457">
        <v>0</v>
      </c>
      <c r="AR1672" s="440">
        <v>1.9588913668109099E-2</v>
      </c>
      <c r="AS1672" s="462">
        <v>0</v>
      </c>
      <c r="AT1672" s="463">
        <v>0</v>
      </c>
      <c r="AU1672" s="423">
        <v>0</v>
      </c>
    </row>
    <row r="1673" spans="1:47" x14ac:dyDescent="0.2">
      <c r="A1673" s="231">
        <v>2016</v>
      </c>
      <c r="B1673" s="232">
        <v>29</v>
      </c>
      <c r="C1673" s="456">
        <v>7.2516807253931823</v>
      </c>
      <c r="D1673" s="457">
        <v>8.7388819371319038</v>
      </c>
      <c r="E1673" s="437">
        <v>0.55020588416974681</v>
      </c>
      <c r="F1673" s="456">
        <v>0.36446856674931621</v>
      </c>
      <c r="G1673" s="457">
        <v>0.33132850318412443</v>
      </c>
      <c r="H1673" s="437">
        <v>0.11573627020280336</v>
      </c>
      <c r="I1673" s="456">
        <v>0.29959062155869221</v>
      </c>
      <c r="J1673" s="457">
        <v>0.3682771994258448</v>
      </c>
      <c r="K1673" s="437">
        <v>1.3261538712867262</v>
      </c>
      <c r="L1673" s="462">
        <v>2.1434449313938887E-3</v>
      </c>
      <c r="M1673" s="463">
        <v>2.6198467523514493E-3</v>
      </c>
      <c r="N1673" s="437">
        <v>6.4808645960964537E-3</v>
      </c>
      <c r="O1673" s="456">
        <v>2.0230048765191612E-2</v>
      </c>
      <c r="P1673" s="457">
        <v>2.0476888925779913E-2</v>
      </c>
      <c r="Q1673" s="437">
        <v>1.9418684983627754E-2</v>
      </c>
      <c r="R1673" s="462">
        <v>0</v>
      </c>
      <c r="S1673" s="463">
        <v>0</v>
      </c>
      <c r="T1673" s="437">
        <v>743.79662723126899</v>
      </c>
      <c r="U1673" s="456">
        <v>1.7187415076469439E-2</v>
      </c>
      <c r="V1673" s="457">
        <v>2.1168424888149732E-2</v>
      </c>
      <c r="W1673" s="437">
        <v>0.12473407611099531</v>
      </c>
      <c r="X1673" s="456">
        <v>9.3801582270351524E-3</v>
      </c>
      <c r="Y1673" s="457">
        <v>1.1687212557255099E-2</v>
      </c>
      <c r="Z1673" s="437">
        <v>3.9450933688539996E-3</v>
      </c>
      <c r="AA1673" s="456">
        <v>8.2118731461200897E-3</v>
      </c>
      <c r="AB1673" s="457">
        <v>8.3061035498663369E-3</v>
      </c>
      <c r="AC1673" s="437">
        <v>7.9688784463605705E-3</v>
      </c>
      <c r="AD1673" s="456">
        <v>4.8035749186180719E-4</v>
      </c>
      <c r="AE1673" s="457">
        <v>4.2725870857731349E-4</v>
      </c>
      <c r="AF1673" s="437">
        <v>1.1499100130660468E-3</v>
      </c>
      <c r="AG1673" s="456">
        <v>1.5210873413311369E-2</v>
      </c>
      <c r="AH1673" s="457">
        <v>1.3704061608809907E-2</v>
      </c>
      <c r="AI1673" s="437">
        <v>1.483383282831621E-3</v>
      </c>
      <c r="AJ1673" s="456">
        <v>2.7312949282400517E-3</v>
      </c>
      <c r="AK1673" s="457">
        <v>2.2752075422086677E-3</v>
      </c>
      <c r="AL1673" s="437">
        <v>9.1992775797816894E-5</v>
      </c>
      <c r="AM1673" s="456">
        <v>4.2283029763960228E-3</v>
      </c>
      <c r="AN1673" s="457">
        <v>4.0035311972191285E-3</v>
      </c>
      <c r="AO1673" s="437">
        <v>2.4999026982404055E-2</v>
      </c>
      <c r="AP1673" s="456">
        <v>0</v>
      </c>
      <c r="AQ1673" s="457">
        <v>0</v>
      </c>
      <c r="AR1673" s="440">
        <v>1.9588912516130201E-2</v>
      </c>
      <c r="AS1673" s="462">
        <v>0</v>
      </c>
      <c r="AT1673" s="463">
        <v>0</v>
      </c>
      <c r="AU1673" s="423">
        <v>0</v>
      </c>
    </row>
    <row r="1674" spans="1:47" x14ac:dyDescent="0.2">
      <c r="A1674" s="231">
        <v>2016</v>
      </c>
      <c r="B1674" s="232">
        <v>30</v>
      </c>
      <c r="C1674" s="456">
        <v>7.2893181105354001</v>
      </c>
      <c r="D1674" s="457">
        <v>8.7448536366898075</v>
      </c>
      <c r="E1674" s="437">
        <v>0.55020042368083633</v>
      </c>
      <c r="F1674" s="456">
        <v>0.36772837396748626</v>
      </c>
      <c r="G1674" s="457">
        <v>0.33125985363695715</v>
      </c>
      <c r="H1674" s="437">
        <v>0.11573448800259503</v>
      </c>
      <c r="I1674" s="456">
        <v>0.30147623470977991</v>
      </c>
      <c r="J1674" s="457">
        <v>0.36812701021735711</v>
      </c>
      <c r="K1674" s="437">
        <v>1.3261428474748991</v>
      </c>
      <c r="L1674" s="462">
        <v>2.1449060598483184E-3</v>
      </c>
      <c r="M1674" s="463">
        <v>2.6188175762995834E-3</v>
      </c>
      <c r="N1674" s="437">
        <v>6.4808505136498993E-3</v>
      </c>
      <c r="O1674" s="456">
        <v>2.0322254855776923E-2</v>
      </c>
      <c r="P1674" s="457">
        <v>2.0471880083623495E-2</v>
      </c>
      <c r="Q1674" s="437">
        <v>1.9418618115921531E-2</v>
      </c>
      <c r="R1674" s="462">
        <v>0</v>
      </c>
      <c r="S1674" s="463">
        <v>0</v>
      </c>
      <c r="T1674" s="437">
        <v>743.79524082024852</v>
      </c>
      <c r="U1674" s="456">
        <v>1.7321908769237757E-2</v>
      </c>
      <c r="V1674" s="457">
        <v>2.1167405629381891E-2</v>
      </c>
      <c r="W1674" s="437">
        <v>0.12473212917598743</v>
      </c>
      <c r="X1674" s="456">
        <v>9.4610235853613417E-3</v>
      </c>
      <c r="Y1674" s="457">
        <v>1.1686961061567334E-2</v>
      </c>
      <c r="Z1674" s="437">
        <v>3.9450591990305376E-3</v>
      </c>
      <c r="AA1674" s="456">
        <v>8.2224872749632558E-3</v>
      </c>
      <c r="AB1674" s="457">
        <v>8.250214351625396E-3</v>
      </c>
      <c r="AC1674" s="437">
        <v>7.9687590206224974E-3</v>
      </c>
      <c r="AD1674" s="456">
        <v>4.844202437496137E-4</v>
      </c>
      <c r="AE1674" s="457">
        <v>4.26901300382095E-4</v>
      </c>
      <c r="AF1674" s="437">
        <v>1.14989244489395E-3</v>
      </c>
      <c r="AG1674" s="456">
        <v>1.5363204587714896E-2</v>
      </c>
      <c r="AH1674" s="457">
        <v>1.3715185509869389E-2</v>
      </c>
      <c r="AI1674" s="437">
        <v>1.4833615114496338E-3</v>
      </c>
      <c r="AJ1674" s="456">
        <v>2.7631915427138807E-3</v>
      </c>
      <c r="AK1674" s="457">
        <v>2.2793881572235716E-3</v>
      </c>
      <c r="AL1674" s="437">
        <v>9.1991159958259251E-5</v>
      </c>
      <c r="AM1674" s="456">
        <v>4.259634996973764E-3</v>
      </c>
      <c r="AN1674" s="457">
        <v>3.9985040111094874E-3</v>
      </c>
      <c r="AO1674" s="437">
        <v>2.499864220620052E-2</v>
      </c>
      <c r="AP1674" s="456">
        <v>0</v>
      </c>
      <c r="AQ1674" s="457">
        <v>0</v>
      </c>
      <c r="AR1674" s="440">
        <v>1.9588912583477301E-2</v>
      </c>
      <c r="AS1674" s="462">
        <v>0</v>
      </c>
      <c r="AT1674" s="463">
        <v>0</v>
      </c>
      <c r="AU1674" s="423">
        <v>0</v>
      </c>
    </row>
    <row r="1675" spans="1:47" x14ac:dyDescent="0.2">
      <c r="A1675" s="231">
        <v>2016</v>
      </c>
      <c r="B1675" s="232">
        <v>31</v>
      </c>
      <c r="C1675" s="456">
        <v>7.2942026331785588</v>
      </c>
      <c r="D1675" s="457">
        <v>8.7511427668924409</v>
      </c>
      <c r="E1675" s="437">
        <v>0.55019755894771705</v>
      </c>
      <c r="F1675" s="456">
        <v>0.36765024647890954</v>
      </c>
      <c r="G1675" s="457">
        <v>0.33119071967468056</v>
      </c>
      <c r="H1675" s="437">
        <v>0.11573321886499401</v>
      </c>
      <c r="I1675" s="456">
        <v>0.30136973537561007</v>
      </c>
      <c r="J1675" s="457">
        <v>0.36797198180087243</v>
      </c>
      <c r="K1675" s="437">
        <v>1.3261407011001831</v>
      </c>
      <c r="L1675" s="462">
        <v>2.1439995451877896E-3</v>
      </c>
      <c r="M1675" s="463">
        <v>2.61774597369223E-3</v>
      </c>
      <c r="N1675" s="437">
        <v>6.4808611891450782E-3</v>
      </c>
      <c r="O1675" s="456">
        <v>2.0317310821670469E-2</v>
      </c>
      <c r="P1675" s="457">
        <v>2.0466746001358217E-2</v>
      </c>
      <c r="Q1675" s="437">
        <v>1.9418648882859331E-2</v>
      </c>
      <c r="R1675" s="462">
        <v>0</v>
      </c>
      <c r="S1675" s="463">
        <v>0</v>
      </c>
      <c r="T1675" s="437">
        <v>743.79703990807127</v>
      </c>
      <c r="U1675" s="456">
        <v>1.7321420078325166E-2</v>
      </c>
      <c r="V1675" s="457">
        <v>2.1166081909176994E-2</v>
      </c>
      <c r="W1675" s="437">
        <v>0.12473087204558632</v>
      </c>
      <c r="X1675" s="456">
        <v>9.4609899203961512E-3</v>
      </c>
      <c r="Y1675" s="457">
        <v>1.1686872760573409E-2</v>
      </c>
      <c r="Z1675" s="437">
        <v>3.9450341568304792E-3</v>
      </c>
      <c r="AA1675" s="456">
        <v>8.1515285850506866E-3</v>
      </c>
      <c r="AB1675" s="457">
        <v>8.1917329810439476E-3</v>
      </c>
      <c r="AC1675" s="437">
        <v>7.9686672446421039E-3</v>
      </c>
      <c r="AD1675" s="456">
        <v>4.8397250283786964E-4</v>
      </c>
      <c r="AE1675" s="457">
        <v>4.265268842391978E-4</v>
      </c>
      <c r="AF1675" s="437">
        <v>1.1498789523180617E-3</v>
      </c>
      <c r="AG1675" s="456">
        <v>1.5377882051141855E-2</v>
      </c>
      <c r="AH1675" s="457">
        <v>1.3726923654944111E-2</v>
      </c>
      <c r="AI1675" s="437">
        <v>1.4833430297421656E-3</v>
      </c>
      <c r="AJ1675" s="456">
        <v>2.7685913826480096E-3</v>
      </c>
      <c r="AK1675" s="457">
        <v>2.2837909717117258E-3</v>
      </c>
      <c r="AL1675" s="437">
        <v>9.199023494580663E-5</v>
      </c>
      <c r="AM1675" s="456">
        <v>4.2539554802597038E-3</v>
      </c>
      <c r="AN1675" s="457">
        <v>3.9931886998844481E-3</v>
      </c>
      <c r="AO1675" s="437">
        <v>2.4998369374591382E-2</v>
      </c>
      <c r="AP1675" s="456">
        <v>0</v>
      </c>
      <c r="AQ1675" s="457">
        <v>0</v>
      </c>
      <c r="AR1675" s="440">
        <v>1.9588915224112501E-2</v>
      </c>
      <c r="AS1675" s="462">
        <v>0</v>
      </c>
      <c r="AT1675" s="463">
        <v>0</v>
      </c>
      <c r="AU1675" s="423">
        <v>0</v>
      </c>
    </row>
    <row r="1676" spans="1:47" x14ac:dyDescent="0.2">
      <c r="A1676" s="231">
        <v>2016</v>
      </c>
      <c r="B1676" s="232">
        <v>32</v>
      </c>
      <c r="C1676" s="456">
        <v>7.2942026331785588</v>
      </c>
      <c r="D1676" s="457">
        <v>8.7511427668924409</v>
      </c>
      <c r="E1676" s="419">
        <v>0.55019755894771705</v>
      </c>
      <c r="F1676" s="456">
        <v>0.36765024647890954</v>
      </c>
      <c r="G1676" s="457">
        <v>0.33119071967468056</v>
      </c>
      <c r="H1676" s="419">
        <v>0.11573321886499401</v>
      </c>
      <c r="I1676" s="456">
        <v>0.30136973537561007</v>
      </c>
      <c r="J1676" s="457">
        <v>0.36797198180087243</v>
      </c>
      <c r="K1676" s="419">
        <v>1.3261407011001831</v>
      </c>
      <c r="L1676" s="462">
        <v>2.1439995451877896E-3</v>
      </c>
      <c r="M1676" s="463">
        <v>2.61774597369223E-3</v>
      </c>
      <c r="N1676" s="419">
        <v>6.4808611891450782E-3</v>
      </c>
      <c r="O1676" s="456">
        <v>2.0317310821670469E-2</v>
      </c>
      <c r="P1676" s="457">
        <v>2.0466746001358217E-2</v>
      </c>
      <c r="Q1676" s="419">
        <v>1.9418648882859331E-2</v>
      </c>
      <c r="R1676" s="462">
        <v>0</v>
      </c>
      <c r="S1676" s="463">
        <v>0</v>
      </c>
      <c r="T1676" s="419">
        <v>743.79703990807127</v>
      </c>
      <c r="U1676" s="456">
        <v>1.7321420078325166E-2</v>
      </c>
      <c r="V1676" s="457">
        <v>2.1166081909176994E-2</v>
      </c>
      <c r="W1676" s="419">
        <v>0.12473087204558632</v>
      </c>
      <c r="X1676" s="456">
        <v>9.4609899203961512E-3</v>
      </c>
      <c r="Y1676" s="457">
        <v>1.1686872760573409E-2</v>
      </c>
      <c r="Z1676" s="419">
        <v>3.9450341568304792E-3</v>
      </c>
      <c r="AA1676" s="456">
        <v>8.1515285850506866E-3</v>
      </c>
      <c r="AB1676" s="457">
        <v>8.1917329810439476E-3</v>
      </c>
      <c r="AC1676" s="419">
        <v>7.9686672446421039E-3</v>
      </c>
      <c r="AD1676" s="456">
        <v>4.8397250283786964E-4</v>
      </c>
      <c r="AE1676" s="457">
        <v>4.265268842391978E-4</v>
      </c>
      <c r="AF1676" s="419">
        <v>1.1498789523180617E-3</v>
      </c>
      <c r="AG1676" s="456">
        <v>1.5377882051141855E-2</v>
      </c>
      <c r="AH1676" s="457">
        <v>1.3726923654944111E-2</v>
      </c>
      <c r="AI1676" s="419">
        <v>1.4833430297421656E-3</v>
      </c>
      <c r="AJ1676" s="456">
        <v>2.7685913826480096E-3</v>
      </c>
      <c r="AK1676" s="457">
        <v>2.2837909717117258E-3</v>
      </c>
      <c r="AL1676" s="419">
        <v>9.199023494580663E-5</v>
      </c>
      <c r="AM1676" s="456">
        <v>4.2539554802597038E-3</v>
      </c>
      <c r="AN1676" s="457">
        <v>3.9931886998844481E-3</v>
      </c>
      <c r="AO1676" s="419">
        <v>2.4998369374591382E-2</v>
      </c>
      <c r="AP1676" s="456">
        <v>0</v>
      </c>
      <c r="AQ1676" s="457">
        <v>0</v>
      </c>
      <c r="AR1676" s="440">
        <v>1.9588915224112501E-2</v>
      </c>
      <c r="AS1676" s="462">
        <v>0</v>
      </c>
      <c r="AT1676" s="463">
        <v>0</v>
      </c>
      <c r="AU1676" s="426">
        <v>0</v>
      </c>
    </row>
    <row r="1677" spans="1:47" x14ac:dyDescent="0.2">
      <c r="A1677" s="231">
        <v>2016</v>
      </c>
      <c r="B1677" s="232">
        <v>33</v>
      </c>
      <c r="C1677" s="456">
        <v>7.2942026331785588</v>
      </c>
      <c r="D1677" s="457">
        <v>8.7511427668924409</v>
      </c>
      <c r="E1677" s="419">
        <v>0.55019755894771705</v>
      </c>
      <c r="F1677" s="456">
        <v>0.36765024647890954</v>
      </c>
      <c r="G1677" s="457">
        <v>0.33119071967468056</v>
      </c>
      <c r="H1677" s="419">
        <v>0.11573321886499401</v>
      </c>
      <c r="I1677" s="456">
        <v>0.30136973537561007</v>
      </c>
      <c r="J1677" s="457">
        <v>0.36797198180087243</v>
      </c>
      <c r="K1677" s="419">
        <v>1.3261407011001831</v>
      </c>
      <c r="L1677" s="462">
        <v>2.1439995451877896E-3</v>
      </c>
      <c r="M1677" s="463">
        <v>2.61774597369223E-3</v>
      </c>
      <c r="N1677" s="419">
        <v>6.4808611891450782E-3</v>
      </c>
      <c r="O1677" s="456">
        <v>2.0317310821670469E-2</v>
      </c>
      <c r="P1677" s="457">
        <v>2.0466746001358217E-2</v>
      </c>
      <c r="Q1677" s="419">
        <v>1.9418648882859331E-2</v>
      </c>
      <c r="R1677" s="462">
        <v>0</v>
      </c>
      <c r="S1677" s="463">
        <v>0</v>
      </c>
      <c r="T1677" s="419">
        <v>743.79703990807127</v>
      </c>
      <c r="U1677" s="456">
        <v>1.7321420078325166E-2</v>
      </c>
      <c r="V1677" s="457">
        <v>2.1166081909176994E-2</v>
      </c>
      <c r="W1677" s="419">
        <v>0.12473087204558632</v>
      </c>
      <c r="X1677" s="456">
        <v>9.4609899203961512E-3</v>
      </c>
      <c r="Y1677" s="457">
        <v>1.1686872760573409E-2</v>
      </c>
      <c r="Z1677" s="419">
        <v>3.9450341568304792E-3</v>
      </c>
      <c r="AA1677" s="456">
        <v>8.1515285850506866E-3</v>
      </c>
      <c r="AB1677" s="457">
        <v>8.1917329810439476E-3</v>
      </c>
      <c r="AC1677" s="419">
        <v>7.9686672446421039E-3</v>
      </c>
      <c r="AD1677" s="456">
        <v>4.8397250283786964E-4</v>
      </c>
      <c r="AE1677" s="457">
        <v>4.265268842391978E-4</v>
      </c>
      <c r="AF1677" s="419">
        <v>1.1498789523180617E-3</v>
      </c>
      <c r="AG1677" s="456">
        <v>1.5377882051141855E-2</v>
      </c>
      <c r="AH1677" s="457">
        <v>1.3726923654944111E-2</v>
      </c>
      <c r="AI1677" s="419">
        <v>1.4833430297421656E-3</v>
      </c>
      <c r="AJ1677" s="456">
        <v>2.7685913826480096E-3</v>
      </c>
      <c r="AK1677" s="457">
        <v>2.2837909717117258E-3</v>
      </c>
      <c r="AL1677" s="419">
        <v>9.199023494580663E-5</v>
      </c>
      <c r="AM1677" s="456">
        <v>4.2539554802597038E-3</v>
      </c>
      <c r="AN1677" s="457">
        <v>3.9931886998844481E-3</v>
      </c>
      <c r="AO1677" s="419">
        <v>2.4998369374591382E-2</v>
      </c>
      <c r="AP1677" s="456">
        <v>0</v>
      </c>
      <c r="AQ1677" s="457">
        <v>0</v>
      </c>
      <c r="AR1677" s="440">
        <v>1.9588915224112501E-2</v>
      </c>
      <c r="AS1677" s="462">
        <v>0</v>
      </c>
      <c r="AT1677" s="463">
        <v>0</v>
      </c>
      <c r="AU1677" s="426">
        <v>0</v>
      </c>
    </row>
    <row r="1678" spans="1:47" x14ac:dyDescent="0.2">
      <c r="A1678" s="231">
        <v>2016</v>
      </c>
      <c r="B1678" s="232">
        <v>34</v>
      </c>
      <c r="C1678" s="456">
        <v>7.2942026331785588</v>
      </c>
      <c r="D1678" s="457">
        <v>8.7511427668924409</v>
      </c>
      <c r="E1678" s="419">
        <v>0.55019755894771705</v>
      </c>
      <c r="F1678" s="456">
        <v>0.36765024647890954</v>
      </c>
      <c r="G1678" s="457">
        <v>0.33119071967468056</v>
      </c>
      <c r="H1678" s="419">
        <v>0.11573321886499401</v>
      </c>
      <c r="I1678" s="456">
        <v>0.30136973537561007</v>
      </c>
      <c r="J1678" s="457">
        <v>0.36797198180087243</v>
      </c>
      <c r="K1678" s="419">
        <v>1.3261407011001831</v>
      </c>
      <c r="L1678" s="462">
        <v>2.1439995451877896E-3</v>
      </c>
      <c r="M1678" s="463">
        <v>2.61774597369223E-3</v>
      </c>
      <c r="N1678" s="419">
        <v>6.4808611891450782E-3</v>
      </c>
      <c r="O1678" s="456">
        <v>2.0317310821670469E-2</v>
      </c>
      <c r="P1678" s="457">
        <v>2.0466746001358217E-2</v>
      </c>
      <c r="Q1678" s="419">
        <v>1.9418648882859331E-2</v>
      </c>
      <c r="R1678" s="462">
        <v>0</v>
      </c>
      <c r="S1678" s="463">
        <v>0</v>
      </c>
      <c r="T1678" s="419">
        <v>743.79703990807127</v>
      </c>
      <c r="U1678" s="456">
        <v>1.7321420078325166E-2</v>
      </c>
      <c r="V1678" s="457">
        <v>2.1166081909176994E-2</v>
      </c>
      <c r="W1678" s="419">
        <v>0.12473087204558632</v>
      </c>
      <c r="X1678" s="456">
        <v>9.4609899203961512E-3</v>
      </c>
      <c r="Y1678" s="457">
        <v>1.1686872760573409E-2</v>
      </c>
      <c r="Z1678" s="419">
        <v>3.9450341568304792E-3</v>
      </c>
      <c r="AA1678" s="456">
        <v>8.1515285850506866E-3</v>
      </c>
      <c r="AB1678" s="457">
        <v>8.1917329810439476E-3</v>
      </c>
      <c r="AC1678" s="419">
        <v>7.9686672446421039E-3</v>
      </c>
      <c r="AD1678" s="456">
        <v>4.8397250283786964E-4</v>
      </c>
      <c r="AE1678" s="457">
        <v>4.265268842391978E-4</v>
      </c>
      <c r="AF1678" s="419">
        <v>1.1498789523180617E-3</v>
      </c>
      <c r="AG1678" s="456">
        <v>1.5377882051141855E-2</v>
      </c>
      <c r="AH1678" s="457">
        <v>1.3726923654944111E-2</v>
      </c>
      <c r="AI1678" s="419">
        <v>1.4833430297421656E-3</v>
      </c>
      <c r="AJ1678" s="456">
        <v>2.7685913826480096E-3</v>
      </c>
      <c r="AK1678" s="457">
        <v>2.2837909717117258E-3</v>
      </c>
      <c r="AL1678" s="419">
        <v>9.199023494580663E-5</v>
      </c>
      <c r="AM1678" s="456">
        <v>4.2539554802597038E-3</v>
      </c>
      <c r="AN1678" s="457">
        <v>3.9931886998844481E-3</v>
      </c>
      <c r="AO1678" s="419">
        <v>2.4998369374591382E-2</v>
      </c>
      <c r="AP1678" s="456">
        <v>0</v>
      </c>
      <c r="AQ1678" s="457">
        <v>0</v>
      </c>
      <c r="AR1678" s="440">
        <v>1.9588915224112501E-2</v>
      </c>
      <c r="AS1678" s="462">
        <v>0</v>
      </c>
      <c r="AT1678" s="463">
        <v>0</v>
      </c>
      <c r="AU1678" s="426">
        <v>0</v>
      </c>
    </row>
    <row r="1679" spans="1:47" x14ac:dyDescent="0.2">
      <c r="A1679" s="231">
        <v>2016</v>
      </c>
      <c r="B1679" s="232">
        <v>35</v>
      </c>
      <c r="C1679" s="456">
        <v>7.2942026331785588</v>
      </c>
      <c r="D1679" s="457">
        <v>8.7511427668924409</v>
      </c>
      <c r="E1679" s="419">
        <v>0.55019755894771705</v>
      </c>
      <c r="F1679" s="456">
        <v>0.36765024647890954</v>
      </c>
      <c r="G1679" s="457">
        <v>0.33119071967468056</v>
      </c>
      <c r="H1679" s="419">
        <v>0.11573321886499401</v>
      </c>
      <c r="I1679" s="456">
        <v>0.30136973537561007</v>
      </c>
      <c r="J1679" s="457">
        <v>0.36797198180087243</v>
      </c>
      <c r="K1679" s="419">
        <v>1.3261407011001831</v>
      </c>
      <c r="L1679" s="462">
        <v>2.1439995451877896E-3</v>
      </c>
      <c r="M1679" s="463">
        <v>2.61774597369223E-3</v>
      </c>
      <c r="N1679" s="419">
        <v>6.4808611891450782E-3</v>
      </c>
      <c r="O1679" s="456">
        <v>2.0317310821670469E-2</v>
      </c>
      <c r="P1679" s="457">
        <v>2.0466746001358217E-2</v>
      </c>
      <c r="Q1679" s="419">
        <v>1.9418648882859331E-2</v>
      </c>
      <c r="R1679" s="462">
        <v>0</v>
      </c>
      <c r="S1679" s="463">
        <v>0</v>
      </c>
      <c r="T1679" s="419">
        <v>743.79703990807127</v>
      </c>
      <c r="U1679" s="456">
        <v>1.7321420078325166E-2</v>
      </c>
      <c r="V1679" s="457">
        <v>2.1166081909176994E-2</v>
      </c>
      <c r="W1679" s="419">
        <v>0.12473087204558632</v>
      </c>
      <c r="X1679" s="456">
        <v>9.4609899203961512E-3</v>
      </c>
      <c r="Y1679" s="457">
        <v>1.1686872760573409E-2</v>
      </c>
      <c r="Z1679" s="419">
        <v>3.9450341568304792E-3</v>
      </c>
      <c r="AA1679" s="456">
        <v>8.1515285850506866E-3</v>
      </c>
      <c r="AB1679" s="457">
        <v>8.1917329810439476E-3</v>
      </c>
      <c r="AC1679" s="419">
        <v>7.9686672446421039E-3</v>
      </c>
      <c r="AD1679" s="456">
        <v>4.8397250283786964E-4</v>
      </c>
      <c r="AE1679" s="457">
        <v>4.265268842391978E-4</v>
      </c>
      <c r="AF1679" s="419">
        <v>1.1498789523180617E-3</v>
      </c>
      <c r="AG1679" s="456">
        <v>1.5377882051141855E-2</v>
      </c>
      <c r="AH1679" s="457">
        <v>1.3726923654944111E-2</v>
      </c>
      <c r="AI1679" s="419">
        <v>1.4833430297421656E-3</v>
      </c>
      <c r="AJ1679" s="456">
        <v>2.7685913826480096E-3</v>
      </c>
      <c r="AK1679" s="457">
        <v>2.2837909717117258E-3</v>
      </c>
      <c r="AL1679" s="419">
        <v>9.199023494580663E-5</v>
      </c>
      <c r="AM1679" s="456">
        <v>4.2539554802597038E-3</v>
      </c>
      <c r="AN1679" s="457">
        <v>3.9931886998844481E-3</v>
      </c>
      <c r="AO1679" s="419">
        <v>2.4998369374591382E-2</v>
      </c>
      <c r="AP1679" s="456">
        <v>0</v>
      </c>
      <c r="AQ1679" s="457">
        <v>0</v>
      </c>
      <c r="AR1679" s="440">
        <v>1.9588915224112501E-2</v>
      </c>
      <c r="AS1679" s="462">
        <v>0</v>
      </c>
      <c r="AT1679" s="463">
        <v>0</v>
      </c>
      <c r="AU1679" s="426">
        <v>0</v>
      </c>
    </row>
    <row r="1680" spans="1:47" x14ac:dyDescent="0.2">
      <c r="A1680" s="231">
        <v>2016</v>
      </c>
      <c r="B1680" s="232">
        <v>36</v>
      </c>
      <c r="C1680" s="456">
        <v>7.2942026331785588</v>
      </c>
      <c r="D1680" s="457">
        <v>8.7511427668924409</v>
      </c>
      <c r="E1680" s="419">
        <v>0.55019755894771705</v>
      </c>
      <c r="F1680" s="456">
        <v>0.36765024647890954</v>
      </c>
      <c r="G1680" s="457">
        <v>0.33119071967468056</v>
      </c>
      <c r="H1680" s="419">
        <v>0.11573321886499401</v>
      </c>
      <c r="I1680" s="456">
        <v>0.30136973537561007</v>
      </c>
      <c r="J1680" s="457">
        <v>0.36797198180087243</v>
      </c>
      <c r="K1680" s="419">
        <v>1.3261407011001831</v>
      </c>
      <c r="L1680" s="462">
        <v>2.1439995451877896E-3</v>
      </c>
      <c r="M1680" s="463">
        <v>2.61774597369223E-3</v>
      </c>
      <c r="N1680" s="419">
        <v>6.4808611891450782E-3</v>
      </c>
      <c r="O1680" s="456">
        <v>2.0317310821670469E-2</v>
      </c>
      <c r="P1680" s="457">
        <v>2.0466746001358217E-2</v>
      </c>
      <c r="Q1680" s="419">
        <v>1.9418648882859331E-2</v>
      </c>
      <c r="R1680" s="462">
        <v>0</v>
      </c>
      <c r="S1680" s="463">
        <v>0</v>
      </c>
      <c r="T1680" s="419">
        <v>743.79703990807127</v>
      </c>
      <c r="U1680" s="456">
        <v>1.7321420078325166E-2</v>
      </c>
      <c r="V1680" s="457">
        <v>2.1166081909176994E-2</v>
      </c>
      <c r="W1680" s="419">
        <v>0.12473087204558632</v>
      </c>
      <c r="X1680" s="456">
        <v>9.4609899203961512E-3</v>
      </c>
      <c r="Y1680" s="457">
        <v>1.1686872760573409E-2</v>
      </c>
      <c r="Z1680" s="419">
        <v>3.9450341568304792E-3</v>
      </c>
      <c r="AA1680" s="456">
        <v>8.1515285850506866E-3</v>
      </c>
      <c r="AB1680" s="457">
        <v>8.1917329810439476E-3</v>
      </c>
      <c r="AC1680" s="419">
        <v>7.9686672446421039E-3</v>
      </c>
      <c r="AD1680" s="456">
        <v>4.8397250283786964E-4</v>
      </c>
      <c r="AE1680" s="457">
        <v>4.265268842391978E-4</v>
      </c>
      <c r="AF1680" s="419">
        <v>1.1498789523180617E-3</v>
      </c>
      <c r="AG1680" s="456">
        <v>1.5377882051141855E-2</v>
      </c>
      <c r="AH1680" s="457">
        <v>1.3726923654944111E-2</v>
      </c>
      <c r="AI1680" s="419">
        <v>1.4833430297421656E-3</v>
      </c>
      <c r="AJ1680" s="456">
        <v>2.7685913826480096E-3</v>
      </c>
      <c r="AK1680" s="457">
        <v>2.2837909717117258E-3</v>
      </c>
      <c r="AL1680" s="419">
        <v>9.199023494580663E-5</v>
      </c>
      <c r="AM1680" s="456">
        <v>4.2539554802597038E-3</v>
      </c>
      <c r="AN1680" s="457">
        <v>3.9931886998844481E-3</v>
      </c>
      <c r="AO1680" s="419">
        <v>2.4998369374591382E-2</v>
      </c>
      <c r="AP1680" s="456">
        <v>0</v>
      </c>
      <c r="AQ1680" s="457">
        <v>0</v>
      </c>
      <c r="AR1680" s="440">
        <v>1.9588915224112501E-2</v>
      </c>
      <c r="AS1680" s="462">
        <v>0</v>
      </c>
      <c r="AT1680" s="463">
        <v>0</v>
      </c>
      <c r="AU1680" s="426">
        <v>0</v>
      </c>
    </row>
    <row r="1681" spans="1:47" x14ac:dyDescent="0.2">
      <c r="A1681" s="231">
        <v>2016</v>
      </c>
      <c r="B1681" s="232">
        <v>37</v>
      </c>
      <c r="C1681" s="456">
        <v>7.2942026331785588</v>
      </c>
      <c r="D1681" s="457">
        <v>8.7511427668924409</v>
      </c>
      <c r="E1681" s="419">
        <v>0.55019755894771705</v>
      </c>
      <c r="F1681" s="456">
        <v>0.36765024647890954</v>
      </c>
      <c r="G1681" s="457">
        <v>0.33119071967468056</v>
      </c>
      <c r="H1681" s="419">
        <v>0.11573321886499401</v>
      </c>
      <c r="I1681" s="456">
        <v>0.30136973537561007</v>
      </c>
      <c r="J1681" s="457">
        <v>0.36797198180087243</v>
      </c>
      <c r="K1681" s="419">
        <v>1.3261407011001831</v>
      </c>
      <c r="L1681" s="462">
        <v>2.1439995451877896E-3</v>
      </c>
      <c r="M1681" s="463">
        <v>2.61774597369223E-3</v>
      </c>
      <c r="N1681" s="419">
        <v>6.4808611891450782E-3</v>
      </c>
      <c r="O1681" s="456">
        <v>2.0317310821670469E-2</v>
      </c>
      <c r="P1681" s="457">
        <v>2.0466746001358217E-2</v>
      </c>
      <c r="Q1681" s="419">
        <v>1.9418648882859331E-2</v>
      </c>
      <c r="R1681" s="462">
        <v>0</v>
      </c>
      <c r="S1681" s="463">
        <v>0</v>
      </c>
      <c r="T1681" s="419">
        <v>743.79703990807127</v>
      </c>
      <c r="U1681" s="456">
        <v>1.7321420078325166E-2</v>
      </c>
      <c r="V1681" s="457">
        <v>2.1166081909176994E-2</v>
      </c>
      <c r="W1681" s="419">
        <v>0.12473087204558632</v>
      </c>
      <c r="X1681" s="456">
        <v>9.4609899203961512E-3</v>
      </c>
      <c r="Y1681" s="457">
        <v>1.1686872760573409E-2</v>
      </c>
      <c r="Z1681" s="419">
        <v>3.9450341568304792E-3</v>
      </c>
      <c r="AA1681" s="456">
        <v>8.1515285850506866E-3</v>
      </c>
      <c r="AB1681" s="457">
        <v>8.1917329810439476E-3</v>
      </c>
      <c r="AC1681" s="419">
        <v>7.9686672446421039E-3</v>
      </c>
      <c r="AD1681" s="456">
        <v>4.8397250283786964E-4</v>
      </c>
      <c r="AE1681" s="457">
        <v>4.265268842391978E-4</v>
      </c>
      <c r="AF1681" s="419">
        <v>1.1498789523180617E-3</v>
      </c>
      <c r="AG1681" s="456">
        <v>1.5377882051141855E-2</v>
      </c>
      <c r="AH1681" s="457">
        <v>1.3726923654944111E-2</v>
      </c>
      <c r="AI1681" s="419">
        <v>1.4833430297421656E-3</v>
      </c>
      <c r="AJ1681" s="456">
        <v>2.7685913826480096E-3</v>
      </c>
      <c r="AK1681" s="457">
        <v>2.2837909717117258E-3</v>
      </c>
      <c r="AL1681" s="419">
        <v>9.199023494580663E-5</v>
      </c>
      <c r="AM1681" s="456">
        <v>4.2539554802597038E-3</v>
      </c>
      <c r="AN1681" s="457">
        <v>3.9931886998844481E-3</v>
      </c>
      <c r="AO1681" s="419">
        <v>2.4998369374591382E-2</v>
      </c>
      <c r="AP1681" s="456">
        <v>0</v>
      </c>
      <c r="AQ1681" s="457">
        <v>0</v>
      </c>
      <c r="AR1681" s="440">
        <v>1.9588915224112501E-2</v>
      </c>
      <c r="AS1681" s="462">
        <v>0</v>
      </c>
      <c r="AT1681" s="463">
        <v>0</v>
      </c>
      <c r="AU1681" s="426">
        <v>0</v>
      </c>
    </row>
    <row r="1682" spans="1:47" x14ac:dyDescent="0.2">
      <c r="A1682" s="231">
        <v>2016</v>
      </c>
      <c r="B1682" s="232">
        <v>38</v>
      </c>
      <c r="C1682" s="456">
        <v>7.2942026331785588</v>
      </c>
      <c r="D1682" s="457">
        <v>8.7511427668924409</v>
      </c>
      <c r="E1682" s="419">
        <v>0.55019755894771705</v>
      </c>
      <c r="F1682" s="456">
        <v>0.36765024647890954</v>
      </c>
      <c r="G1682" s="457">
        <v>0.33119071967468056</v>
      </c>
      <c r="H1682" s="419">
        <v>0.11573321886499401</v>
      </c>
      <c r="I1682" s="456">
        <v>0.30136973537561007</v>
      </c>
      <c r="J1682" s="457">
        <v>0.36797198180087243</v>
      </c>
      <c r="K1682" s="419">
        <v>1.3261407011001831</v>
      </c>
      <c r="L1682" s="462">
        <v>2.1439995451877896E-3</v>
      </c>
      <c r="M1682" s="463">
        <v>2.61774597369223E-3</v>
      </c>
      <c r="N1682" s="419">
        <v>6.4808611891450782E-3</v>
      </c>
      <c r="O1682" s="456">
        <v>2.0317310821670469E-2</v>
      </c>
      <c r="P1682" s="457">
        <v>2.0466746001358217E-2</v>
      </c>
      <c r="Q1682" s="419">
        <v>1.9418648882859331E-2</v>
      </c>
      <c r="R1682" s="462">
        <v>0</v>
      </c>
      <c r="S1682" s="463">
        <v>0</v>
      </c>
      <c r="T1682" s="419">
        <v>743.79703990807127</v>
      </c>
      <c r="U1682" s="456">
        <v>1.7321420078325166E-2</v>
      </c>
      <c r="V1682" s="457">
        <v>2.1166081909176994E-2</v>
      </c>
      <c r="W1682" s="419">
        <v>0.12473087204558632</v>
      </c>
      <c r="X1682" s="456">
        <v>9.4609899203961512E-3</v>
      </c>
      <c r="Y1682" s="457">
        <v>1.1686872760573409E-2</v>
      </c>
      <c r="Z1682" s="419">
        <v>3.9450341568304792E-3</v>
      </c>
      <c r="AA1682" s="456">
        <v>8.1515285850506866E-3</v>
      </c>
      <c r="AB1682" s="457">
        <v>8.1917329810439476E-3</v>
      </c>
      <c r="AC1682" s="419">
        <v>7.9686672446421039E-3</v>
      </c>
      <c r="AD1682" s="456">
        <v>4.8397250283786964E-4</v>
      </c>
      <c r="AE1682" s="457">
        <v>4.265268842391978E-4</v>
      </c>
      <c r="AF1682" s="419">
        <v>1.1498789523180617E-3</v>
      </c>
      <c r="AG1682" s="456">
        <v>1.5377882051141855E-2</v>
      </c>
      <c r="AH1682" s="457">
        <v>1.3726923654944111E-2</v>
      </c>
      <c r="AI1682" s="419">
        <v>1.4833430297421656E-3</v>
      </c>
      <c r="AJ1682" s="456">
        <v>2.7685913826480096E-3</v>
      </c>
      <c r="AK1682" s="457">
        <v>2.2837909717117258E-3</v>
      </c>
      <c r="AL1682" s="419">
        <v>9.199023494580663E-5</v>
      </c>
      <c r="AM1682" s="456">
        <v>4.2539554802597038E-3</v>
      </c>
      <c r="AN1682" s="457">
        <v>3.9931886998844481E-3</v>
      </c>
      <c r="AO1682" s="419">
        <v>2.4998369374591382E-2</v>
      </c>
      <c r="AP1682" s="456">
        <v>0</v>
      </c>
      <c r="AQ1682" s="457">
        <v>0</v>
      </c>
      <c r="AR1682" s="440">
        <v>1.9588915224112501E-2</v>
      </c>
      <c r="AS1682" s="462">
        <v>0</v>
      </c>
      <c r="AT1682" s="463">
        <v>0</v>
      </c>
      <c r="AU1682" s="426">
        <v>0</v>
      </c>
    </row>
    <row r="1683" spans="1:47" x14ac:dyDescent="0.2">
      <c r="A1683" s="231">
        <v>2016</v>
      </c>
      <c r="B1683" s="232">
        <v>39</v>
      </c>
      <c r="C1683" s="456">
        <v>7.2942026331785588</v>
      </c>
      <c r="D1683" s="457">
        <v>8.7511427668924409</v>
      </c>
      <c r="E1683" s="419">
        <v>0.55019755894771705</v>
      </c>
      <c r="F1683" s="456">
        <v>0.36765024647890954</v>
      </c>
      <c r="G1683" s="457">
        <v>0.33119071967468056</v>
      </c>
      <c r="H1683" s="419">
        <v>0.11573321886499401</v>
      </c>
      <c r="I1683" s="456">
        <v>0.30136973537561007</v>
      </c>
      <c r="J1683" s="457">
        <v>0.36797198180087243</v>
      </c>
      <c r="K1683" s="419">
        <v>1.3261407011001831</v>
      </c>
      <c r="L1683" s="462">
        <v>2.1439995451877896E-3</v>
      </c>
      <c r="M1683" s="463">
        <v>2.61774597369223E-3</v>
      </c>
      <c r="N1683" s="419">
        <v>6.4808611891450782E-3</v>
      </c>
      <c r="O1683" s="456">
        <v>2.0317310821670469E-2</v>
      </c>
      <c r="P1683" s="457">
        <v>2.0466746001358217E-2</v>
      </c>
      <c r="Q1683" s="419">
        <v>1.9418648882859331E-2</v>
      </c>
      <c r="R1683" s="462">
        <v>0</v>
      </c>
      <c r="S1683" s="463">
        <v>0</v>
      </c>
      <c r="T1683" s="419">
        <v>743.79703990807127</v>
      </c>
      <c r="U1683" s="456">
        <v>1.7321420078325166E-2</v>
      </c>
      <c r="V1683" s="457">
        <v>2.1166081909176994E-2</v>
      </c>
      <c r="W1683" s="419">
        <v>0.12473087204558632</v>
      </c>
      <c r="X1683" s="456">
        <v>9.4609899203961512E-3</v>
      </c>
      <c r="Y1683" s="457">
        <v>1.1686872760573409E-2</v>
      </c>
      <c r="Z1683" s="419">
        <v>3.9450341568304792E-3</v>
      </c>
      <c r="AA1683" s="456">
        <v>8.1515285850506866E-3</v>
      </c>
      <c r="AB1683" s="457">
        <v>8.1917329810439476E-3</v>
      </c>
      <c r="AC1683" s="419">
        <v>7.9686672446421039E-3</v>
      </c>
      <c r="AD1683" s="456">
        <v>4.8397250283786964E-4</v>
      </c>
      <c r="AE1683" s="457">
        <v>4.265268842391978E-4</v>
      </c>
      <c r="AF1683" s="419">
        <v>1.1498789523180617E-3</v>
      </c>
      <c r="AG1683" s="456">
        <v>1.5377882051141855E-2</v>
      </c>
      <c r="AH1683" s="457">
        <v>1.3726923654944111E-2</v>
      </c>
      <c r="AI1683" s="419">
        <v>1.4833430297421656E-3</v>
      </c>
      <c r="AJ1683" s="456">
        <v>2.7685913826480096E-3</v>
      </c>
      <c r="AK1683" s="457">
        <v>2.2837909717117258E-3</v>
      </c>
      <c r="AL1683" s="419">
        <v>9.199023494580663E-5</v>
      </c>
      <c r="AM1683" s="456">
        <v>4.2539554802597038E-3</v>
      </c>
      <c r="AN1683" s="457">
        <v>3.9931886998844481E-3</v>
      </c>
      <c r="AO1683" s="419">
        <v>2.4998369374591382E-2</v>
      </c>
      <c r="AP1683" s="456">
        <v>0</v>
      </c>
      <c r="AQ1683" s="457">
        <v>0</v>
      </c>
      <c r="AR1683" s="440">
        <v>1.9588915224112501E-2</v>
      </c>
      <c r="AS1683" s="462">
        <v>0</v>
      </c>
      <c r="AT1683" s="463">
        <v>0</v>
      </c>
      <c r="AU1683" s="426">
        <v>0</v>
      </c>
    </row>
    <row r="1684" spans="1:47" ht="13.5" thickBot="1" x14ac:dyDescent="0.25">
      <c r="A1684" s="233">
        <v>2016</v>
      </c>
      <c r="B1684" s="234">
        <v>40</v>
      </c>
      <c r="C1684" s="458">
        <v>7.2942026331785588</v>
      </c>
      <c r="D1684" s="459">
        <v>8.7511427668924409</v>
      </c>
      <c r="E1684" s="430">
        <v>0.55019755894771705</v>
      </c>
      <c r="F1684" s="458">
        <v>0.36765024647890954</v>
      </c>
      <c r="G1684" s="459">
        <v>0.33119071967468056</v>
      </c>
      <c r="H1684" s="430">
        <v>0.11573321886499401</v>
      </c>
      <c r="I1684" s="458">
        <v>0.30136973537561007</v>
      </c>
      <c r="J1684" s="459">
        <v>0.36797198180087243</v>
      </c>
      <c r="K1684" s="430">
        <v>1.3261407011001831</v>
      </c>
      <c r="L1684" s="464">
        <v>2.1439995451877896E-3</v>
      </c>
      <c r="M1684" s="465">
        <v>2.61774597369223E-3</v>
      </c>
      <c r="N1684" s="430">
        <v>6.4808611891450782E-3</v>
      </c>
      <c r="O1684" s="458">
        <v>2.0317310821670469E-2</v>
      </c>
      <c r="P1684" s="459">
        <v>2.0466746001358217E-2</v>
      </c>
      <c r="Q1684" s="430">
        <v>1.9418648882859331E-2</v>
      </c>
      <c r="R1684" s="464">
        <v>0</v>
      </c>
      <c r="S1684" s="465">
        <v>0</v>
      </c>
      <c r="T1684" s="430">
        <v>743.79703990807127</v>
      </c>
      <c r="U1684" s="458">
        <v>1.7321420078325166E-2</v>
      </c>
      <c r="V1684" s="459">
        <v>2.1166081909176994E-2</v>
      </c>
      <c r="W1684" s="430">
        <v>0.12473087204558632</v>
      </c>
      <c r="X1684" s="458">
        <v>9.4609899203961512E-3</v>
      </c>
      <c r="Y1684" s="459">
        <v>1.1686872760573409E-2</v>
      </c>
      <c r="Z1684" s="430">
        <v>3.9450341568304792E-3</v>
      </c>
      <c r="AA1684" s="458">
        <v>8.1515285850506866E-3</v>
      </c>
      <c r="AB1684" s="459">
        <v>8.1917329810439476E-3</v>
      </c>
      <c r="AC1684" s="430">
        <v>7.9686672446421039E-3</v>
      </c>
      <c r="AD1684" s="458">
        <v>4.8397250283786964E-4</v>
      </c>
      <c r="AE1684" s="459">
        <v>4.265268842391978E-4</v>
      </c>
      <c r="AF1684" s="430">
        <v>1.1498789523180617E-3</v>
      </c>
      <c r="AG1684" s="458">
        <v>1.5377882051141855E-2</v>
      </c>
      <c r="AH1684" s="459">
        <v>1.3726923654944111E-2</v>
      </c>
      <c r="AI1684" s="430">
        <v>1.4833430297421656E-3</v>
      </c>
      <c r="AJ1684" s="458">
        <v>2.7685913826480096E-3</v>
      </c>
      <c r="AK1684" s="459">
        <v>2.2837909717117258E-3</v>
      </c>
      <c r="AL1684" s="430">
        <v>9.199023494580663E-5</v>
      </c>
      <c r="AM1684" s="458">
        <v>4.2539554802597038E-3</v>
      </c>
      <c r="AN1684" s="459">
        <v>3.9931886998844481E-3</v>
      </c>
      <c r="AO1684" s="430">
        <v>2.4998369374591382E-2</v>
      </c>
      <c r="AP1684" s="458">
        <v>0</v>
      </c>
      <c r="AQ1684" s="459">
        <v>0</v>
      </c>
      <c r="AR1684" s="441">
        <v>1.9588915224112501E-2</v>
      </c>
      <c r="AS1684" s="464">
        <v>0</v>
      </c>
      <c r="AT1684" s="465">
        <v>0</v>
      </c>
      <c r="AU1684" s="434">
        <v>0</v>
      </c>
    </row>
    <row r="1685" spans="1:47" x14ac:dyDescent="0.2">
      <c r="A1685" s="229">
        <v>2017</v>
      </c>
      <c r="B1685" s="230">
        <v>1</v>
      </c>
      <c r="C1685" s="454">
        <v>1.0930069642535278</v>
      </c>
      <c r="D1685" s="455">
        <v>1.5592771333552988</v>
      </c>
      <c r="E1685" s="436">
        <v>0.36632871917684151</v>
      </c>
      <c r="F1685" s="454">
        <v>4.5725135748438145E-2</v>
      </c>
      <c r="G1685" s="455">
        <v>4.8081413101891457E-2</v>
      </c>
      <c r="H1685" s="436">
        <v>6.1694968648510845E-2</v>
      </c>
      <c r="I1685" s="454">
        <v>5.0645414867375789E-2</v>
      </c>
      <c r="J1685" s="455">
        <v>9.2952716381861852E-2</v>
      </c>
      <c r="K1685" s="436">
        <v>0.75947801368318324</v>
      </c>
      <c r="L1685" s="460">
        <v>1.8759228964170657E-3</v>
      </c>
      <c r="M1685" s="461">
        <v>2.4097658462162962E-3</v>
      </c>
      <c r="N1685" s="436">
        <v>6.1000155596279519E-3</v>
      </c>
      <c r="O1685" s="454">
        <v>2.6561746199312325E-3</v>
      </c>
      <c r="P1685" s="455">
        <v>3.5191912564227503E-3</v>
      </c>
      <c r="Q1685" s="436">
        <v>1.3848509055143159E-2</v>
      </c>
      <c r="R1685" s="460">
        <v>0</v>
      </c>
      <c r="S1685" s="461">
        <v>0</v>
      </c>
      <c r="T1685" s="436">
        <v>700.08723455094093</v>
      </c>
      <c r="U1685" s="454">
        <v>6.5605604802406407E-3</v>
      </c>
      <c r="V1685" s="455">
        <v>1.0385853979955855E-2</v>
      </c>
      <c r="W1685" s="436">
        <v>6.6491398258353804E-2</v>
      </c>
      <c r="X1685" s="454">
        <v>4.2959127724399512E-3</v>
      </c>
      <c r="Y1685" s="455">
        <v>5.4733849360914149E-3</v>
      </c>
      <c r="Z1685" s="436">
        <v>2.9667617446806974E-3</v>
      </c>
      <c r="AA1685" s="454">
        <v>8.7170166624371992E-4</v>
      </c>
      <c r="AB1685" s="455">
        <v>9.2413853443547116E-4</v>
      </c>
      <c r="AC1685" s="436">
        <v>4.2479300190895724E-3</v>
      </c>
      <c r="AD1685" s="454">
        <v>5.793454345567245E-5</v>
      </c>
      <c r="AE1685" s="455">
        <v>5.9768977878081123E-5</v>
      </c>
      <c r="AF1685" s="436">
        <v>6.1297657460596469E-4</v>
      </c>
      <c r="AG1685" s="454">
        <v>1.9403894022237266E-3</v>
      </c>
      <c r="AH1685" s="455">
        <v>2.0446574949691083E-3</v>
      </c>
      <c r="AI1685" s="436">
        <v>7.9073992626336163E-4</v>
      </c>
      <c r="AJ1685" s="454">
        <v>3.5548575468992237E-4</v>
      </c>
      <c r="AK1685" s="455">
        <v>3.4979402065946807E-4</v>
      </c>
      <c r="AL1685" s="436">
        <v>4.903816679714735E-5</v>
      </c>
      <c r="AM1685" s="454">
        <v>5.1738720371500961E-4</v>
      </c>
      <c r="AN1685" s="455">
        <v>5.5833467273120425E-4</v>
      </c>
      <c r="AO1685" s="436">
        <v>1.3326118319745967E-2</v>
      </c>
      <c r="AP1685" s="454">
        <v>0</v>
      </c>
      <c r="AQ1685" s="455">
        <v>0</v>
      </c>
      <c r="AR1685" s="439">
        <v>4.0931502845467102E-3</v>
      </c>
      <c r="AS1685" s="460">
        <v>0</v>
      </c>
      <c r="AT1685" s="461">
        <v>0</v>
      </c>
      <c r="AU1685" s="415">
        <v>0</v>
      </c>
    </row>
    <row r="1686" spans="1:47" x14ac:dyDescent="0.2">
      <c r="A1686" s="231">
        <v>2017</v>
      </c>
      <c r="B1686" s="232">
        <v>2</v>
      </c>
      <c r="C1686" s="456">
        <v>1.1015284065543971</v>
      </c>
      <c r="D1686" s="457">
        <v>1.5661535668423521</v>
      </c>
      <c r="E1686" s="437">
        <v>0.36844430049869831</v>
      </c>
      <c r="F1686" s="456">
        <v>4.6808069605626342E-2</v>
      </c>
      <c r="G1686" s="457">
        <v>4.915017327085125E-2</v>
      </c>
      <c r="H1686" s="437">
        <v>6.2501999158118354E-2</v>
      </c>
      <c r="I1686" s="456">
        <v>5.1187356713258254E-2</v>
      </c>
      <c r="J1686" s="457">
        <v>9.3402432619701395E-2</v>
      </c>
      <c r="K1686" s="437">
        <v>0.7637535950115163</v>
      </c>
      <c r="L1686" s="462">
        <v>1.8787029573536613E-3</v>
      </c>
      <c r="M1686" s="463">
        <v>2.4142082635096864E-3</v>
      </c>
      <c r="N1686" s="437">
        <v>6.1031644514800715E-3</v>
      </c>
      <c r="O1686" s="456">
        <v>2.6741927216320316E-3</v>
      </c>
      <c r="P1686" s="457">
        <v>3.5419847118669467E-3</v>
      </c>
      <c r="Q1686" s="437">
        <v>1.3856479023703233E-2</v>
      </c>
      <c r="R1686" s="462">
        <v>0</v>
      </c>
      <c r="S1686" s="463">
        <v>0</v>
      </c>
      <c r="T1686" s="437">
        <v>700.44893567080976</v>
      </c>
      <c r="U1686" s="456">
        <v>6.6779465845159076E-3</v>
      </c>
      <c r="V1686" s="457">
        <v>1.0580249481946594E-2</v>
      </c>
      <c r="W1686" s="437">
        <v>6.7361135406830863E-2</v>
      </c>
      <c r="X1686" s="456">
        <v>4.3748401527740526E-3</v>
      </c>
      <c r="Y1686" s="457">
        <v>5.5784239991620993E-3</v>
      </c>
      <c r="Z1686" s="437">
        <v>2.9833086645752703E-3</v>
      </c>
      <c r="AA1686" s="456">
        <v>9.0311752376870413E-4</v>
      </c>
      <c r="AB1686" s="457">
        <v>9.7605798230599209E-4</v>
      </c>
      <c r="AC1686" s="437">
        <v>4.3034933359520433E-3</v>
      </c>
      <c r="AD1686" s="456">
        <v>5.9354382783153774E-5</v>
      </c>
      <c r="AE1686" s="457">
        <v>6.1194981703832386E-5</v>
      </c>
      <c r="AF1686" s="437">
        <v>6.2099444631410182E-4</v>
      </c>
      <c r="AG1686" s="456">
        <v>1.9839580161876156E-3</v>
      </c>
      <c r="AH1686" s="457">
        <v>2.083452724704176E-3</v>
      </c>
      <c r="AI1686" s="437">
        <v>8.0108286293887969E-4</v>
      </c>
      <c r="AJ1686" s="456">
        <v>3.6377419708343695E-4</v>
      </c>
      <c r="AK1686" s="457">
        <v>3.5699266633421322E-4</v>
      </c>
      <c r="AL1686" s="437">
        <v>4.967957080648082E-5</v>
      </c>
      <c r="AM1686" s="456">
        <v>5.2973256040624158E-4</v>
      </c>
      <c r="AN1686" s="457">
        <v>5.7140996803972937E-4</v>
      </c>
      <c r="AO1686" s="437">
        <v>1.350041712851369E-2</v>
      </c>
      <c r="AP1686" s="456">
        <v>0</v>
      </c>
      <c r="AQ1686" s="457">
        <v>0</v>
      </c>
      <c r="AR1686" s="440">
        <v>4.1035932122018203E-3</v>
      </c>
      <c r="AS1686" s="462">
        <v>0</v>
      </c>
      <c r="AT1686" s="463">
        <v>0</v>
      </c>
      <c r="AU1686" s="423">
        <v>0</v>
      </c>
    </row>
    <row r="1687" spans="1:47" x14ac:dyDescent="0.2">
      <c r="A1687" s="231">
        <v>2017</v>
      </c>
      <c r="B1687" s="232">
        <v>3</v>
      </c>
      <c r="C1687" s="456">
        <v>1.1087873322149024</v>
      </c>
      <c r="D1687" s="457">
        <v>1.5708531876599616</v>
      </c>
      <c r="E1687" s="437">
        <v>0.37077953677530906</v>
      </c>
      <c r="F1687" s="456">
        <v>4.7955250381186483E-2</v>
      </c>
      <c r="G1687" s="457">
        <v>5.0317498311460179E-2</v>
      </c>
      <c r="H1687" s="437">
        <v>6.3392629801520523E-2</v>
      </c>
      <c r="I1687" s="456">
        <v>5.1687495272889961E-2</v>
      </c>
      <c r="J1687" s="457">
        <v>9.3708685451137599E-2</v>
      </c>
      <c r="K1687" s="437">
        <v>0.76846995313795119</v>
      </c>
      <c r="L1687" s="462">
        <v>1.8815583103118042E-3</v>
      </c>
      <c r="M1687" s="463">
        <v>2.4188417006116062E-3</v>
      </c>
      <c r="N1687" s="437">
        <v>6.1066034964539911E-3</v>
      </c>
      <c r="O1687" s="456">
        <v>2.6937009076190275E-3</v>
      </c>
      <c r="P1687" s="457">
        <v>3.5691499425142192E-3</v>
      </c>
      <c r="Q1687" s="437">
        <v>1.3865202542611846E-2</v>
      </c>
      <c r="R1687" s="462">
        <v>0</v>
      </c>
      <c r="S1687" s="463">
        <v>0</v>
      </c>
      <c r="T1687" s="437">
        <v>700.84364229658047</v>
      </c>
      <c r="U1687" s="456">
        <v>6.7967123121196911E-3</v>
      </c>
      <c r="V1687" s="457">
        <v>1.0782146797545028E-2</v>
      </c>
      <c r="W1687" s="437">
        <v>6.8321052336441285E-2</v>
      </c>
      <c r="X1687" s="456">
        <v>4.4590023619536226E-3</v>
      </c>
      <c r="Y1687" s="457">
        <v>5.6944067964986387E-3</v>
      </c>
      <c r="Z1687" s="437">
        <v>3.0015635547375147E-3</v>
      </c>
      <c r="AA1687" s="456">
        <v>9.3549254866237184E-4</v>
      </c>
      <c r="AB1687" s="457">
        <v>1.0312318002104019E-3</v>
      </c>
      <c r="AC1687" s="437">
        <v>4.3648232642452094E-3</v>
      </c>
      <c r="AD1687" s="456">
        <v>6.0859136418192411E-5</v>
      </c>
      <c r="AE1687" s="457">
        <v>6.2763767449363156E-5</v>
      </c>
      <c r="AF1687" s="437">
        <v>6.2984392883679897E-4</v>
      </c>
      <c r="AG1687" s="456">
        <v>2.0305273439345578E-3</v>
      </c>
      <c r="AH1687" s="457">
        <v>2.1268557920658768E-3</v>
      </c>
      <c r="AI1687" s="437">
        <v>8.1249945348048401E-4</v>
      </c>
      <c r="AJ1687" s="456">
        <v>3.7269491924786903E-4</v>
      </c>
      <c r="AK1687" s="457">
        <v>3.6509375103578823E-4</v>
      </c>
      <c r="AL1687" s="437">
        <v>5.0387536615330415E-5</v>
      </c>
      <c r="AM1687" s="456">
        <v>5.426937258095157E-4</v>
      </c>
      <c r="AN1687" s="457">
        <v>5.8543350477126656E-4</v>
      </c>
      <c r="AO1687" s="437">
        <v>1.3692808934168493E-2</v>
      </c>
      <c r="AP1687" s="456">
        <v>0</v>
      </c>
      <c r="AQ1687" s="457">
        <v>0</v>
      </c>
      <c r="AR1687" s="440">
        <v>4.1158594504856301E-3</v>
      </c>
      <c r="AS1687" s="462">
        <v>0</v>
      </c>
      <c r="AT1687" s="463">
        <v>0</v>
      </c>
      <c r="AU1687" s="423">
        <v>0</v>
      </c>
    </row>
    <row r="1688" spans="1:47" x14ac:dyDescent="0.2">
      <c r="A1688" s="231">
        <v>2017</v>
      </c>
      <c r="B1688" s="232">
        <v>4</v>
      </c>
      <c r="C1688" s="456">
        <v>1.1143821195766277</v>
      </c>
      <c r="D1688" s="457">
        <v>1.572592340305029</v>
      </c>
      <c r="E1688" s="437">
        <v>0.37334532034669626</v>
      </c>
      <c r="F1688" s="456">
        <v>4.9180683877744276E-2</v>
      </c>
      <c r="G1688" s="457">
        <v>5.1580037403987811E-2</v>
      </c>
      <c r="H1688" s="437">
        <v>6.4370852216109234E-2</v>
      </c>
      <c r="I1688" s="456">
        <v>5.2154356784404596E-2</v>
      </c>
      <c r="J1688" s="457">
        <v>9.388129701929819E-2</v>
      </c>
      <c r="K1688" s="437">
        <v>0.77364529360357981</v>
      </c>
      <c r="L1688" s="462">
        <v>1.8847327125570445E-3</v>
      </c>
      <c r="M1688" s="463">
        <v>2.4235758978119791E-3</v>
      </c>
      <c r="N1688" s="437">
        <v>6.1104271724933927E-3</v>
      </c>
      <c r="O1688" s="456">
        <v>2.714890798145281E-3</v>
      </c>
      <c r="P1688" s="457">
        <v>3.5991361927261304E-3</v>
      </c>
      <c r="Q1688" s="437">
        <v>1.3874868179199673E-2</v>
      </c>
      <c r="R1688" s="462">
        <v>0</v>
      </c>
      <c r="S1688" s="463">
        <v>0</v>
      </c>
      <c r="T1688" s="437">
        <v>701.28268502283822</v>
      </c>
      <c r="U1688" s="456">
        <v>6.9135354741417694E-3</v>
      </c>
      <c r="V1688" s="457">
        <v>1.0971297672487423E-2</v>
      </c>
      <c r="W1688" s="437">
        <v>6.9375278355821107E-2</v>
      </c>
      <c r="X1688" s="456">
        <v>4.5492363068607867E-3</v>
      </c>
      <c r="Y1688" s="457">
        <v>5.8217925959473992E-3</v>
      </c>
      <c r="Z1688" s="437">
        <v>3.021628292172614E-3</v>
      </c>
      <c r="AA1688" s="456">
        <v>9.7102785444743312E-4</v>
      </c>
      <c r="AB1688" s="457">
        <v>1.0853891481565213E-3</v>
      </c>
      <c r="AC1688" s="437">
        <v>4.4321685919987324E-3</v>
      </c>
      <c r="AD1688" s="456">
        <v>6.2484254816890509E-5</v>
      </c>
      <c r="AE1688" s="457">
        <v>6.4472707805261629E-5</v>
      </c>
      <c r="AF1688" s="437">
        <v>6.3956313908076058E-4</v>
      </c>
      <c r="AG1688" s="456">
        <v>2.079825289470363E-3</v>
      </c>
      <c r="AH1688" s="457">
        <v>2.1745567685557739E-3</v>
      </c>
      <c r="AI1688" s="437">
        <v>8.25036189959772E-4</v>
      </c>
      <c r="AJ1688" s="456">
        <v>3.821312185006469E-4</v>
      </c>
      <c r="AK1688" s="457">
        <v>3.7417010997999647E-4</v>
      </c>
      <c r="AL1688" s="437">
        <v>5.1165060350628739E-5</v>
      </c>
      <c r="AM1688" s="456">
        <v>5.5660359179724307E-4</v>
      </c>
      <c r="AN1688" s="457">
        <v>6.002871075652781E-4</v>
      </c>
      <c r="AO1688" s="437">
        <v>1.3904096311233185E-2</v>
      </c>
      <c r="AP1688" s="456">
        <v>0</v>
      </c>
      <c r="AQ1688" s="457">
        <v>0</v>
      </c>
      <c r="AR1688" s="440">
        <v>4.1299192147308001E-3</v>
      </c>
      <c r="AS1688" s="462">
        <v>0</v>
      </c>
      <c r="AT1688" s="463">
        <v>0</v>
      </c>
      <c r="AU1688" s="423">
        <v>0</v>
      </c>
    </row>
    <row r="1689" spans="1:47" x14ac:dyDescent="0.2">
      <c r="A1689" s="231">
        <v>2017</v>
      </c>
      <c r="B1689" s="232">
        <v>5</v>
      </c>
      <c r="C1689" s="456">
        <v>1.8291535780207655</v>
      </c>
      <c r="D1689" s="457">
        <v>2.6662529968018398</v>
      </c>
      <c r="E1689" s="437">
        <v>0.43751379997444306</v>
      </c>
      <c r="F1689" s="456">
        <v>6.4164526679432066E-2</v>
      </c>
      <c r="G1689" s="457">
        <v>7.2659742375462827E-2</v>
      </c>
      <c r="H1689" s="437">
        <v>7.1825998758224263E-2</v>
      </c>
      <c r="I1689" s="456">
        <v>7.4688064749752911E-2</v>
      </c>
      <c r="J1689" s="457">
        <v>0.14094811750571457</v>
      </c>
      <c r="K1689" s="437">
        <v>1.0970946798927097</v>
      </c>
      <c r="L1689" s="462">
        <v>1.8875238060225574E-3</v>
      </c>
      <c r="M1689" s="463">
        <v>2.4283384966655151E-3</v>
      </c>
      <c r="N1689" s="437">
        <v>6.1122701018182747E-3</v>
      </c>
      <c r="O1689" s="456">
        <v>3.3150572069212993E-3</v>
      </c>
      <c r="P1689" s="457">
        <v>5.6911626347597392E-3</v>
      </c>
      <c r="Q1689" s="437">
        <v>1.8985740482804322E-2</v>
      </c>
      <c r="R1689" s="462">
        <v>0</v>
      </c>
      <c r="S1689" s="463">
        <v>0</v>
      </c>
      <c r="T1689" s="437">
        <v>701.49409896665429</v>
      </c>
      <c r="U1689" s="456">
        <v>5.7227439260223046E-3</v>
      </c>
      <c r="V1689" s="457">
        <v>9.3453202680076775E-3</v>
      </c>
      <c r="W1689" s="437">
        <v>7.7410053159130132E-2</v>
      </c>
      <c r="X1689" s="456">
        <v>4.6458309926325509E-3</v>
      </c>
      <c r="Y1689" s="457">
        <v>5.9615429498058366E-3</v>
      </c>
      <c r="Z1689" s="437">
        <v>3.0436266210798614E-3</v>
      </c>
      <c r="AA1689" s="456">
        <v>1.2496274513187631E-3</v>
      </c>
      <c r="AB1689" s="457">
        <v>1.5059877202957335E-3</v>
      </c>
      <c r="AC1689" s="437">
        <v>4.9454844576264662E-3</v>
      </c>
      <c r="AD1689" s="456">
        <v>8.0829090028363543E-5</v>
      </c>
      <c r="AE1689" s="457">
        <v>8.9037497847282992E-5</v>
      </c>
      <c r="AF1689" s="437">
        <v>7.1363421706680463E-4</v>
      </c>
      <c r="AG1689" s="456">
        <v>2.7214893422617559E-3</v>
      </c>
      <c r="AH1689" s="457">
        <v>3.0738941809552692E-3</v>
      </c>
      <c r="AI1689" s="437">
        <v>9.2058838704273333E-4</v>
      </c>
      <c r="AJ1689" s="456">
        <v>4.8027970526510718E-4</v>
      </c>
      <c r="AK1689" s="457">
        <v>4.8907084309037917E-4</v>
      </c>
      <c r="AL1689" s="437">
        <v>5.7090766645206124E-5</v>
      </c>
      <c r="AM1689" s="456">
        <v>7.364042330804412E-4</v>
      </c>
      <c r="AN1689" s="457">
        <v>8.7174396739693038E-4</v>
      </c>
      <c r="AO1689" s="437">
        <v>1.551441531284984E-2</v>
      </c>
      <c r="AP1689" s="456">
        <v>0</v>
      </c>
      <c r="AQ1689" s="457">
        <v>0</v>
      </c>
      <c r="AR1689" s="440">
        <v>6.3929794885125204E-3</v>
      </c>
      <c r="AS1689" s="462">
        <v>0</v>
      </c>
      <c r="AT1689" s="463">
        <v>0</v>
      </c>
      <c r="AU1689" s="423">
        <v>0</v>
      </c>
    </row>
    <row r="1690" spans="1:47" x14ac:dyDescent="0.2">
      <c r="A1690" s="231">
        <v>2017</v>
      </c>
      <c r="B1690" s="232">
        <v>6</v>
      </c>
      <c r="C1690" s="456">
        <v>1.8412315517351441</v>
      </c>
      <c r="D1690" s="457">
        <v>2.6785709585497459</v>
      </c>
      <c r="E1690" s="437">
        <v>0.44061337094091502</v>
      </c>
      <c r="F1690" s="456">
        <v>6.5765196062139292E-2</v>
      </c>
      <c r="G1690" s="457">
        <v>7.4492163172000955E-2</v>
      </c>
      <c r="H1690" s="437">
        <v>7.3008135224865836E-2</v>
      </c>
      <c r="I1690" s="456">
        <v>7.5510494355970237E-2</v>
      </c>
      <c r="J1690" s="457">
        <v>0.14183284140877481</v>
      </c>
      <c r="K1690" s="437">
        <v>1.1033563717465598</v>
      </c>
      <c r="L1690" s="462">
        <v>1.891369699926114E-3</v>
      </c>
      <c r="M1690" s="463">
        <v>2.4349943342093609E-3</v>
      </c>
      <c r="N1690" s="437">
        <v>6.116878711488233E-3</v>
      </c>
      <c r="O1690" s="456">
        <v>3.3446972883319557E-3</v>
      </c>
      <c r="P1690" s="457">
        <v>5.7484258304679866E-3</v>
      </c>
      <c r="Q1690" s="437">
        <v>1.8997400637925817E-2</v>
      </c>
      <c r="R1690" s="462">
        <v>0</v>
      </c>
      <c r="S1690" s="463">
        <v>0</v>
      </c>
      <c r="T1690" s="437">
        <v>702.02282118585708</v>
      </c>
      <c r="U1690" s="456">
        <v>5.8326738717301577E-3</v>
      </c>
      <c r="V1690" s="457">
        <v>9.5510274793847872E-3</v>
      </c>
      <c r="W1690" s="437">
        <v>7.8684039012045653E-2</v>
      </c>
      <c r="X1690" s="456">
        <v>4.7500322137959293E-3</v>
      </c>
      <c r="Y1690" s="457">
        <v>6.115378357893852E-3</v>
      </c>
      <c r="Z1690" s="437">
        <v>3.0678599737515755E-3</v>
      </c>
      <c r="AA1690" s="456">
        <v>1.3042824256378203E-3</v>
      </c>
      <c r="AB1690" s="457">
        <v>1.613781856080057E-3</v>
      </c>
      <c r="AC1690" s="437">
        <v>5.0268769851995266E-3</v>
      </c>
      <c r="AD1690" s="456">
        <v>8.2978794515508429E-5</v>
      </c>
      <c r="AE1690" s="457">
        <v>9.1568917515698971E-5</v>
      </c>
      <c r="AF1690" s="437">
        <v>7.2537931523448148E-4</v>
      </c>
      <c r="AG1690" s="456">
        <v>2.7843351235727703E-3</v>
      </c>
      <c r="AH1690" s="457">
        <v>3.1375076365111913E-3</v>
      </c>
      <c r="AI1690" s="437">
        <v>9.3573940408279955E-4</v>
      </c>
      <c r="AJ1690" s="456">
        <v>4.9221712668644083E-4</v>
      </c>
      <c r="AK1690" s="457">
        <v>5.0078393761488036E-4</v>
      </c>
      <c r="AL1690" s="437">
        <v>5.8030330983536258E-5</v>
      </c>
      <c r="AM1690" s="456">
        <v>7.5513538304948253E-4</v>
      </c>
      <c r="AN1690" s="457">
        <v>8.9509977677951723E-4</v>
      </c>
      <c r="AO1690" s="437">
        <v>1.5769756989617578E-2</v>
      </c>
      <c r="AP1690" s="456">
        <v>0</v>
      </c>
      <c r="AQ1690" s="457">
        <v>0</v>
      </c>
      <c r="AR1690" s="440">
        <v>6.42106536055502E-3</v>
      </c>
      <c r="AS1690" s="462">
        <v>0</v>
      </c>
      <c r="AT1690" s="463">
        <v>0</v>
      </c>
      <c r="AU1690" s="423">
        <v>0</v>
      </c>
    </row>
    <row r="1691" spans="1:47" x14ac:dyDescent="0.2">
      <c r="A1691" s="231">
        <v>2017</v>
      </c>
      <c r="B1691" s="232">
        <v>7</v>
      </c>
      <c r="C1691" s="456">
        <v>2.0785911306643943</v>
      </c>
      <c r="D1691" s="457">
        <v>3.0279699374496936</v>
      </c>
      <c r="E1691" s="437">
        <v>0.44398856530888053</v>
      </c>
      <c r="F1691" s="456">
        <v>7.6652023986964066E-2</v>
      </c>
      <c r="G1691" s="457">
        <v>8.9719269009639904E-2</v>
      </c>
      <c r="H1691" s="437">
        <v>7.4295834595490523E-2</v>
      </c>
      <c r="I1691" s="456">
        <v>8.8962983437999896E-2</v>
      </c>
      <c r="J1691" s="457">
        <v>0.16933119792032106</v>
      </c>
      <c r="K1691" s="437">
        <v>1.1101754906869876</v>
      </c>
      <c r="L1691" s="462">
        <v>1.8948332870673483E-3</v>
      </c>
      <c r="M1691" s="463">
        <v>2.4401213300497197E-3</v>
      </c>
      <c r="N1691" s="437">
        <v>6.1218715520107506E-3</v>
      </c>
      <c r="O1691" s="456">
        <v>3.834634259614781E-3</v>
      </c>
      <c r="P1691" s="457">
        <v>6.4919028683983462E-3</v>
      </c>
      <c r="Q1691" s="437">
        <v>1.9010014103131134E-2</v>
      </c>
      <c r="R1691" s="462">
        <v>0</v>
      </c>
      <c r="S1691" s="463">
        <v>0</v>
      </c>
      <c r="T1691" s="437">
        <v>702.59611852684122</v>
      </c>
      <c r="U1691" s="456">
        <v>6.3859246125770701E-3</v>
      </c>
      <c r="V1691" s="457">
        <v>1.0547762619788965E-2</v>
      </c>
      <c r="W1691" s="437">
        <v>8.0071917857439071E-2</v>
      </c>
      <c r="X1691" s="456">
        <v>4.8615283493256035E-3</v>
      </c>
      <c r="Y1691" s="457">
        <v>6.2830558953372098E-3</v>
      </c>
      <c r="Z1691" s="437">
        <v>3.0942488149197779E-3</v>
      </c>
      <c r="AA1691" s="456">
        <v>1.5146285197524549E-3</v>
      </c>
      <c r="AB1691" s="457">
        <v>1.9438021649055754E-3</v>
      </c>
      <c r="AC1691" s="437">
        <v>5.1155399463167894E-3</v>
      </c>
      <c r="AD1691" s="456">
        <v>9.6662071349815911E-5</v>
      </c>
      <c r="AE1691" s="457">
        <v>1.098715244628219E-4</v>
      </c>
      <c r="AF1691" s="437">
        <v>7.3817321171551378E-4</v>
      </c>
      <c r="AG1691" s="456">
        <v>3.2484473030408752E-3</v>
      </c>
      <c r="AH1691" s="457">
        <v>3.7810538103043357E-3</v>
      </c>
      <c r="AI1691" s="437">
        <v>9.5224388504878662E-4</v>
      </c>
      <c r="AJ1691" s="456">
        <v>5.6583120958274876E-4</v>
      </c>
      <c r="AK1691" s="457">
        <v>5.8750540285223128E-4</v>
      </c>
      <c r="AL1691" s="437">
        <v>5.9053847863649378E-5</v>
      </c>
      <c r="AM1691" s="456">
        <v>8.8783541461934571E-4</v>
      </c>
      <c r="AN1691" s="457">
        <v>1.0933542996532754E-3</v>
      </c>
      <c r="AO1691" s="437">
        <v>1.6047888168922983E-2</v>
      </c>
      <c r="AP1691" s="456">
        <v>0</v>
      </c>
      <c r="AQ1691" s="457">
        <v>0</v>
      </c>
      <c r="AR1691" s="440">
        <v>7.1898052684395003E-3</v>
      </c>
      <c r="AS1691" s="462">
        <v>0</v>
      </c>
      <c r="AT1691" s="463">
        <v>0</v>
      </c>
      <c r="AU1691" s="423">
        <v>0</v>
      </c>
    </row>
    <row r="1692" spans="1:47" x14ac:dyDescent="0.2">
      <c r="A1692" s="231">
        <v>2017</v>
      </c>
      <c r="B1692" s="232">
        <v>8</v>
      </c>
      <c r="C1692" s="456">
        <v>2.1020585505918952</v>
      </c>
      <c r="D1692" s="457">
        <v>3.056621495931231</v>
      </c>
      <c r="E1692" s="437">
        <v>0.44766802199922884</v>
      </c>
      <c r="F1692" s="456">
        <v>7.8874995836048678E-2</v>
      </c>
      <c r="G1692" s="457">
        <v>9.2399887779183759E-2</v>
      </c>
      <c r="H1692" s="437">
        <v>7.5699069670392985E-2</v>
      </c>
      <c r="I1692" s="456">
        <v>9.0276564415979768E-2</v>
      </c>
      <c r="J1692" s="457">
        <v>0.17104678652137117</v>
      </c>
      <c r="K1692" s="437">
        <v>1.1176154973335581</v>
      </c>
      <c r="L1692" s="462">
        <v>1.8984360557558141E-3</v>
      </c>
      <c r="M1692" s="463">
        <v>2.4456435441604306E-3</v>
      </c>
      <c r="N1692" s="437">
        <v>6.1273234259006442E-3</v>
      </c>
      <c r="O1692" s="456">
        <v>3.8721283953558625E-3</v>
      </c>
      <c r="P1692" s="457">
        <v>6.565069068155043E-3</v>
      </c>
      <c r="Q1692" s="437">
        <v>1.9023850105280144E-2</v>
      </c>
      <c r="R1692" s="462">
        <v>0</v>
      </c>
      <c r="S1692" s="463">
        <v>0</v>
      </c>
      <c r="T1692" s="437">
        <v>703.22145646133879</v>
      </c>
      <c r="U1692" s="456">
        <v>6.5268709967843154E-3</v>
      </c>
      <c r="V1692" s="457">
        <v>1.0794776449103469E-2</v>
      </c>
      <c r="W1692" s="437">
        <v>8.1584256000296076E-2</v>
      </c>
      <c r="X1692" s="456">
        <v>4.980787978981137E-3</v>
      </c>
      <c r="Y1692" s="457">
        <v>6.4656674231748619E-3</v>
      </c>
      <c r="Z1692" s="437">
        <v>3.1230131979511394E-3</v>
      </c>
      <c r="AA1692" s="456">
        <v>1.5703051577729073E-3</v>
      </c>
      <c r="AB1692" s="457">
        <v>2.044466241425178E-3</v>
      </c>
      <c r="AC1692" s="437">
        <v>5.212164536119228E-3</v>
      </c>
      <c r="AD1692" s="456">
        <v>9.957038652952388E-5</v>
      </c>
      <c r="AE1692" s="457">
        <v>1.1342391779804113E-4</v>
      </c>
      <c r="AF1692" s="437">
        <v>7.5211561744333542E-4</v>
      </c>
      <c r="AG1692" s="456">
        <v>3.3402652346898507E-3</v>
      </c>
      <c r="AH1692" s="457">
        <v>3.8856673047980186E-3</v>
      </c>
      <c r="AI1692" s="437">
        <v>9.702295605479186E-4</v>
      </c>
      <c r="AJ1692" s="456">
        <v>5.8341581799427062E-4</v>
      </c>
      <c r="AK1692" s="457">
        <v>6.0709319566464373E-4</v>
      </c>
      <c r="AL1692" s="437">
        <v>6.0169261485752375E-5</v>
      </c>
      <c r="AM1692" s="456">
        <v>9.1248809633027843E-4</v>
      </c>
      <c r="AN1692" s="457">
        <v>1.1243431830955733E-3</v>
      </c>
      <c r="AO1692" s="437">
        <v>1.6351001732686637E-2</v>
      </c>
      <c r="AP1692" s="456">
        <v>0</v>
      </c>
      <c r="AQ1692" s="457">
        <v>0</v>
      </c>
      <c r="AR1692" s="440">
        <v>7.2286864862633297E-3</v>
      </c>
      <c r="AS1692" s="462">
        <v>0</v>
      </c>
      <c r="AT1692" s="463">
        <v>0</v>
      </c>
      <c r="AU1692" s="423">
        <v>0</v>
      </c>
    </row>
    <row r="1693" spans="1:47" x14ac:dyDescent="0.2">
      <c r="A1693" s="231">
        <v>2017</v>
      </c>
      <c r="B1693" s="232">
        <v>9</v>
      </c>
      <c r="C1693" s="456">
        <v>2.1631122402042076</v>
      </c>
      <c r="D1693" s="457">
        <v>3.1336049263746149</v>
      </c>
      <c r="E1693" s="437">
        <v>0.45105042039307863</v>
      </c>
      <c r="F1693" s="456">
        <v>9.0377613233870641E-2</v>
      </c>
      <c r="G1693" s="457">
        <v>0.10874332089907329</v>
      </c>
      <c r="H1693" s="437">
        <v>7.7220697576056055E-2</v>
      </c>
      <c r="I1693" s="456">
        <v>0.10706309696478319</v>
      </c>
      <c r="J1693" s="457">
        <v>0.20502393977644454</v>
      </c>
      <c r="K1693" s="437">
        <v>1.1247885035694922</v>
      </c>
      <c r="L1693" s="462">
        <v>1.9019970895342226E-3</v>
      </c>
      <c r="M1693" s="463">
        <v>2.4512197059907205E-3</v>
      </c>
      <c r="N1693" s="437">
        <v>6.1309977610488732E-3</v>
      </c>
      <c r="O1693" s="456">
        <v>4.4558760534399037E-3</v>
      </c>
      <c r="P1693" s="457">
        <v>7.4279787037798877E-3</v>
      </c>
      <c r="Q1693" s="437">
        <v>1.9039052223527319E-2</v>
      </c>
      <c r="R1693" s="462">
        <v>0</v>
      </c>
      <c r="S1693" s="463">
        <v>0</v>
      </c>
      <c r="T1693" s="437">
        <v>703.64331563416943</v>
      </c>
      <c r="U1693" s="456">
        <v>6.7848836391461477E-3</v>
      </c>
      <c r="V1693" s="457">
        <v>1.1402339682238791E-2</v>
      </c>
      <c r="W1693" s="437">
        <v>8.3224119144480635E-2</v>
      </c>
      <c r="X1693" s="456">
        <v>5.110022270140218E-3</v>
      </c>
      <c r="Y1693" s="457">
        <v>6.6659467790374551E-3</v>
      </c>
      <c r="Z1693" s="437">
        <v>3.1545505336649689E-3</v>
      </c>
      <c r="AA1693" s="456">
        <v>1.7996425937134037E-3</v>
      </c>
      <c r="AB1693" s="457">
        <v>2.4193024881824787E-3</v>
      </c>
      <c r="AC1693" s="437">
        <v>5.3169291121586207E-3</v>
      </c>
      <c r="AD1693" s="456">
        <v>1.138155122940522E-4</v>
      </c>
      <c r="AE1693" s="457">
        <v>1.3275900649529972E-4</v>
      </c>
      <c r="AF1693" s="437">
        <v>7.672333763051926E-4</v>
      </c>
      <c r="AG1693" s="456">
        <v>3.8293158818178763E-3</v>
      </c>
      <c r="AH1693" s="457">
        <v>4.5723425740715386E-3</v>
      </c>
      <c r="AI1693" s="437">
        <v>9.8973148809548459E-4</v>
      </c>
      <c r="AJ1693" s="456">
        <v>6.5873366597654799E-4</v>
      </c>
      <c r="AK1693" s="457">
        <v>6.9545982862656162E-4</v>
      </c>
      <c r="AL1693" s="437">
        <v>6.1378645256610277E-5</v>
      </c>
      <c r="AM1693" s="456">
        <v>1.0520079696796879E-3</v>
      </c>
      <c r="AN1693" s="457">
        <v>1.3382433315436496E-3</v>
      </c>
      <c r="AO1693" s="437">
        <v>1.6679679186445442E-2</v>
      </c>
      <c r="AP1693" s="456">
        <v>0</v>
      </c>
      <c r="AQ1693" s="457">
        <v>0</v>
      </c>
      <c r="AR1693" s="440">
        <v>8.1052564956339401E-3</v>
      </c>
      <c r="AS1693" s="462">
        <v>0</v>
      </c>
      <c r="AT1693" s="463">
        <v>0</v>
      </c>
      <c r="AU1693" s="423">
        <v>0</v>
      </c>
    </row>
    <row r="1694" spans="1:47" x14ac:dyDescent="0.2">
      <c r="A1694" s="231">
        <v>2017</v>
      </c>
      <c r="B1694" s="232">
        <v>10</v>
      </c>
      <c r="C1694" s="456">
        <v>2.1892703103237015</v>
      </c>
      <c r="D1694" s="457">
        <v>3.165928133183761</v>
      </c>
      <c r="E1694" s="437">
        <v>0.45543299142358412</v>
      </c>
      <c r="F1694" s="456">
        <v>9.3225703797192874E-2</v>
      </c>
      <c r="G1694" s="457">
        <v>0.11228749985218457</v>
      </c>
      <c r="H1694" s="437">
        <v>7.8892502854600061E-2</v>
      </c>
      <c r="I1694" s="456">
        <v>0.1088312319364298</v>
      </c>
      <c r="J1694" s="457">
        <v>0.20745246807287163</v>
      </c>
      <c r="K1694" s="437">
        <v>1.1336424610437124</v>
      </c>
      <c r="L1694" s="462">
        <v>1.9067410860985378E-3</v>
      </c>
      <c r="M1694" s="463">
        <v>2.4581894074058703E-3</v>
      </c>
      <c r="N1694" s="437">
        <v>6.1374942368962494E-3</v>
      </c>
      <c r="O1694" s="456">
        <v>4.5069455929241482E-3</v>
      </c>
      <c r="P1694" s="457">
        <v>7.5272247332571198E-3</v>
      </c>
      <c r="Q1694" s="437">
        <v>1.9055475193621326E-2</v>
      </c>
      <c r="R1694" s="462">
        <v>0</v>
      </c>
      <c r="S1694" s="463">
        <v>0</v>
      </c>
      <c r="T1694" s="437">
        <v>704.38899172636206</v>
      </c>
      <c r="U1694" s="456">
        <v>6.9461639175739153E-3</v>
      </c>
      <c r="V1694" s="457">
        <v>1.1689404916363342E-2</v>
      </c>
      <c r="W1694" s="437">
        <v>8.5025958202874993E-2</v>
      </c>
      <c r="X1694" s="456">
        <v>5.2491791945570463E-3</v>
      </c>
      <c r="Y1694" s="457">
        <v>6.883577711635027E-3</v>
      </c>
      <c r="Z1694" s="437">
        <v>3.18882473971415E-3</v>
      </c>
      <c r="AA1694" s="456">
        <v>1.8832648821582865E-3</v>
      </c>
      <c r="AB1694" s="457">
        <v>2.5612377551344997E-3</v>
      </c>
      <c r="AC1694" s="437">
        <v>5.4320433325763884E-3</v>
      </c>
      <c r="AD1694" s="456">
        <v>1.1762050786502652E-4</v>
      </c>
      <c r="AE1694" s="457">
        <v>1.3753146953530431E-4</v>
      </c>
      <c r="AF1694" s="437">
        <v>7.8384429091459592E-4</v>
      </c>
      <c r="AG1694" s="456">
        <v>3.9436698089185193E-3</v>
      </c>
      <c r="AH1694" s="457">
        <v>4.7080389069256504E-3</v>
      </c>
      <c r="AI1694" s="437">
        <v>1.0111586109830422E-3</v>
      </c>
      <c r="AJ1694" s="456">
        <v>6.8024356843759308E-4</v>
      </c>
      <c r="AK1694" s="457">
        <v>7.2047852425982705E-4</v>
      </c>
      <c r="AL1694" s="437">
        <v>6.2707589267896571E-5</v>
      </c>
      <c r="AM1694" s="456">
        <v>1.0844447711300931E-3</v>
      </c>
      <c r="AN1694" s="457">
        <v>1.3800883612585188E-3</v>
      </c>
      <c r="AO1694" s="437">
        <v>1.7040802717203058E-2</v>
      </c>
      <c r="AP1694" s="456">
        <v>0</v>
      </c>
      <c r="AQ1694" s="457">
        <v>0</v>
      </c>
      <c r="AR1694" s="440">
        <v>8.1577955399432193E-3</v>
      </c>
      <c r="AS1694" s="462">
        <v>0</v>
      </c>
      <c r="AT1694" s="463">
        <v>0</v>
      </c>
      <c r="AU1694" s="423">
        <v>0</v>
      </c>
    </row>
    <row r="1695" spans="1:47" x14ac:dyDescent="0.2">
      <c r="A1695" s="231">
        <v>2017</v>
      </c>
      <c r="B1695" s="232">
        <v>11</v>
      </c>
      <c r="C1695" s="456">
        <v>2.6798322438487259</v>
      </c>
      <c r="D1695" s="457">
        <v>3.9031153217239352</v>
      </c>
      <c r="E1695" s="437">
        <v>0.46019272115650323</v>
      </c>
      <c r="F1695" s="456">
        <v>0.11425686483583844</v>
      </c>
      <c r="G1695" s="457">
        <v>0.13950936810487954</v>
      </c>
      <c r="H1695" s="437">
        <v>8.0708073585113047E-2</v>
      </c>
      <c r="I1695" s="456">
        <v>0.12576731604070679</v>
      </c>
      <c r="J1695" s="457">
        <v>0.24130444003007029</v>
      </c>
      <c r="K1695" s="437">
        <v>1.1432583495767998</v>
      </c>
      <c r="L1695" s="462">
        <v>1.9119885183935899E-3</v>
      </c>
      <c r="M1695" s="463">
        <v>2.4658008188783412E-3</v>
      </c>
      <c r="N1695" s="437">
        <v>6.1445436025875863E-3</v>
      </c>
      <c r="O1695" s="456">
        <v>5.6837913235370597E-3</v>
      </c>
      <c r="P1695" s="457">
        <v>9.2755109286658862E-3</v>
      </c>
      <c r="Q1695" s="437">
        <v>1.9073313198357374E-2</v>
      </c>
      <c r="R1695" s="462">
        <v>0</v>
      </c>
      <c r="S1695" s="463">
        <v>0</v>
      </c>
      <c r="T1695" s="437">
        <v>705.19784429489107</v>
      </c>
      <c r="U1695" s="456">
        <v>6.6132579828296952E-3</v>
      </c>
      <c r="V1695" s="457">
        <v>1.11880975138726E-2</v>
      </c>
      <c r="W1695" s="437">
        <v>8.6982641591424825E-2</v>
      </c>
      <c r="X1695" s="456">
        <v>5.3981026780248907E-3</v>
      </c>
      <c r="Y1695" s="457">
        <v>7.1199333980027906E-3</v>
      </c>
      <c r="Z1695" s="437">
        <v>3.2260367345135744E-3</v>
      </c>
      <c r="AA1695" s="456">
        <v>2.3088590907836049E-3</v>
      </c>
      <c r="AB1695" s="457">
        <v>3.1866302554434001E-3</v>
      </c>
      <c r="AC1695" s="437">
        <v>5.557054138154563E-3</v>
      </c>
      <c r="AD1695" s="456">
        <v>1.4372097451255506E-4</v>
      </c>
      <c r="AE1695" s="457">
        <v>1.6973319167899295E-4</v>
      </c>
      <c r="AF1695" s="437">
        <v>8.0188257617239036E-4</v>
      </c>
      <c r="AG1695" s="456">
        <v>4.8360534197959427E-3</v>
      </c>
      <c r="AH1695" s="457">
        <v>5.8505054923091741E-3</v>
      </c>
      <c r="AI1695" s="437">
        <v>1.0344288785279078E-3</v>
      </c>
      <c r="AJ1695" s="456">
        <v>8.1626375310700397E-4</v>
      </c>
      <c r="AK1695" s="457">
        <v>8.6571475302741328E-4</v>
      </c>
      <c r="AL1695" s="437">
        <v>6.415062352516958E-5</v>
      </c>
      <c r="AM1695" s="456">
        <v>1.3409910717141857E-3</v>
      </c>
      <c r="AN1695" s="457">
        <v>1.7381884941666346E-3</v>
      </c>
      <c r="AO1695" s="437">
        <v>1.7432942695679236E-2</v>
      </c>
      <c r="AP1695" s="456">
        <v>0</v>
      </c>
      <c r="AQ1695" s="457">
        <v>0</v>
      </c>
      <c r="AR1695" s="440">
        <v>9.9408382728681192E-3</v>
      </c>
      <c r="AS1695" s="462">
        <v>0</v>
      </c>
      <c r="AT1695" s="463">
        <v>0</v>
      </c>
      <c r="AU1695" s="423">
        <v>0</v>
      </c>
    </row>
    <row r="1696" spans="1:47" x14ac:dyDescent="0.2">
      <c r="A1696" s="231">
        <v>2017</v>
      </c>
      <c r="B1696" s="232">
        <v>12</v>
      </c>
      <c r="C1696" s="456">
        <v>2.7130812782740721</v>
      </c>
      <c r="D1696" s="457">
        <v>3.9454246214910462</v>
      </c>
      <c r="E1696" s="437">
        <v>0.46532474307190508</v>
      </c>
      <c r="F1696" s="456">
        <v>0.11803290701366882</v>
      </c>
      <c r="G1696" s="457">
        <v>0.14429328244929746</v>
      </c>
      <c r="H1696" s="437">
        <v>8.2665302465604634E-2</v>
      </c>
      <c r="I1696" s="456">
        <v>0.12801521106420022</v>
      </c>
      <c r="J1696" s="457">
        <v>0.24449834343762264</v>
      </c>
      <c r="K1696" s="437">
        <v>1.1536250351698796</v>
      </c>
      <c r="L1696" s="462">
        <v>1.9173051266553138E-3</v>
      </c>
      <c r="M1696" s="463">
        <v>2.4733957688951804E-3</v>
      </c>
      <c r="N1696" s="437">
        <v>6.1521567223668137E-3</v>
      </c>
      <c r="O1696" s="456">
        <v>5.7564878708532066E-3</v>
      </c>
      <c r="P1696" s="457">
        <v>9.4158567108487412E-3</v>
      </c>
      <c r="Q1696" s="437">
        <v>1.9092602853349728E-2</v>
      </c>
      <c r="R1696" s="462">
        <v>0</v>
      </c>
      <c r="S1696" s="463">
        <v>0</v>
      </c>
      <c r="T1696" s="437">
        <v>706.07167762993765</v>
      </c>
      <c r="U1696" s="456">
        <v>6.7803616217871013E-3</v>
      </c>
      <c r="V1696" s="457">
        <v>1.1489715992093055E-2</v>
      </c>
      <c r="W1696" s="437">
        <v>8.9092049814519791E-2</v>
      </c>
      <c r="X1696" s="456">
        <v>5.5575283667337622E-3</v>
      </c>
      <c r="Y1696" s="457">
        <v>7.3747068704574639E-3</v>
      </c>
      <c r="Z1696" s="437">
        <v>3.2661591730030852E-3</v>
      </c>
      <c r="AA1696" s="456">
        <v>2.4186395576369021E-3</v>
      </c>
      <c r="AB1696" s="457">
        <v>3.3669962017181076E-3</v>
      </c>
      <c r="AC1696" s="437">
        <v>5.6918100002668797E-3</v>
      </c>
      <c r="AD1696" s="456">
        <v>1.4878836423626445E-4</v>
      </c>
      <c r="AE1696" s="457">
        <v>1.7618493741590981E-4</v>
      </c>
      <c r="AF1696" s="437">
        <v>8.2132970079494853E-4</v>
      </c>
      <c r="AG1696" s="456">
        <v>4.987787308426939E-3</v>
      </c>
      <c r="AH1696" s="457">
        <v>6.0357487832526603E-3</v>
      </c>
      <c r="AI1696" s="437">
        <v>1.0595148424201424E-3</v>
      </c>
      <c r="AJ1696" s="456">
        <v>8.4483953100020432E-4</v>
      </c>
      <c r="AK1696" s="457">
        <v>9.0003828101596324E-4</v>
      </c>
      <c r="AL1696" s="437">
        <v>6.570633781881769E-5</v>
      </c>
      <c r="AM1696" s="456">
        <v>1.3838356898177165E-3</v>
      </c>
      <c r="AN1696" s="457">
        <v>1.7939592207590041E-3</v>
      </c>
      <c r="AO1696" s="437">
        <v>1.7855692215980889E-2</v>
      </c>
      <c r="AP1696" s="456">
        <v>0</v>
      </c>
      <c r="AQ1696" s="457">
        <v>0</v>
      </c>
      <c r="AR1696" s="440">
        <v>1.00168976060534E-2</v>
      </c>
      <c r="AS1696" s="462">
        <v>0</v>
      </c>
      <c r="AT1696" s="463">
        <v>0</v>
      </c>
      <c r="AU1696" s="423">
        <v>0</v>
      </c>
    </row>
    <row r="1697" spans="1:47" x14ac:dyDescent="0.2">
      <c r="A1697" s="231">
        <v>2017</v>
      </c>
      <c r="B1697" s="232">
        <v>13</v>
      </c>
      <c r="C1697" s="456">
        <v>2.7490733863527241</v>
      </c>
      <c r="D1697" s="457">
        <v>3.9916536952956729</v>
      </c>
      <c r="E1697" s="437">
        <v>0.47085083492528884</v>
      </c>
      <c r="F1697" s="456">
        <v>0.12206939852619621</v>
      </c>
      <c r="G1697" s="457">
        <v>0.14943256602765784</v>
      </c>
      <c r="H1697" s="437">
        <v>8.4772975399575859E-2</v>
      </c>
      <c r="I1697" s="456">
        <v>0.13041160767578952</v>
      </c>
      <c r="J1697" s="457">
        <v>0.24791954751547549</v>
      </c>
      <c r="K1697" s="437">
        <v>1.1647885606936761</v>
      </c>
      <c r="L1697" s="462">
        <v>1.9227753333112003E-3</v>
      </c>
      <c r="M1697" s="463">
        <v>2.4810758424306588E-3</v>
      </c>
      <c r="N1697" s="437">
        <v>6.1603472479833579E-3</v>
      </c>
      <c r="O1697" s="456">
        <v>5.833798810693464E-3</v>
      </c>
      <c r="P1697" s="457">
        <v>9.5659402327058305E-3</v>
      </c>
      <c r="Q1697" s="437">
        <v>1.9113346825229711E-2</v>
      </c>
      <c r="R1697" s="462">
        <v>0</v>
      </c>
      <c r="S1697" s="463">
        <v>0</v>
      </c>
      <c r="T1697" s="437">
        <v>707.01193090483252</v>
      </c>
      <c r="U1697" s="456">
        <v>6.9579678136331953E-3</v>
      </c>
      <c r="V1697" s="457">
        <v>1.1809148922792711E-2</v>
      </c>
      <c r="W1697" s="437">
        <v>9.1363657483910191E-2</v>
      </c>
      <c r="X1697" s="456">
        <v>5.728183935543303E-3</v>
      </c>
      <c r="Y1697" s="457">
        <v>7.6490684803804838E-3</v>
      </c>
      <c r="Z1697" s="437">
        <v>3.3093663851732243E-3</v>
      </c>
      <c r="AA1697" s="456">
        <v>2.530779417236147E-3</v>
      </c>
      <c r="AB1697" s="457">
        <v>3.5480884316216352E-3</v>
      </c>
      <c r="AC1697" s="437">
        <v>5.8369373777930307E-3</v>
      </c>
      <c r="AD1697" s="456">
        <v>1.5418713583558252E-4</v>
      </c>
      <c r="AE1697" s="457">
        <v>1.8308790457444523E-4</v>
      </c>
      <c r="AF1697" s="437">
        <v>8.4226995783218963E-4</v>
      </c>
      <c r="AG1697" s="456">
        <v>5.1511426845649213E-3</v>
      </c>
      <c r="AH1697" s="457">
        <v>6.2374055598444491E-3</v>
      </c>
      <c r="AI1697" s="437">
        <v>1.0865294222474379E-3</v>
      </c>
      <c r="AJ1697" s="456">
        <v>8.7574982197129571E-4</v>
      </c>
      <c r="AK1697" s="457">
        <v>9.3763947900173529E-4</v>
      </c>
      <c r="AL1697" s="437">
        <v>6.738159525514598E-5</v>
      </c>
      <c r="AM1697" s="456">
        <v>1.4292627479423876E-3</v>
      </c>
      <c r="AN1697" s="457">
        <v>1.8529637265192792E-3</v>
      </c>
      <c r="AO1697" s="437">
        <v>1.8310973153976322E-2</v>
      </c>
      <c r="AP1697" s="456">
        <v>0</v>
      </c>
      <c r="AQ1697" s="457">
        <v>0</v>
      </c>
      <c r="AR1697" s="440">
        <v>1.0099302190240401E-2</v>
      </c>
      <c r="AS1697" s="462">
        <v>0</v>
      </c>
      <c r="AT1697" s="463">
        <v>0</v>
      </c>
      <c r="AU1697" s="423">
        <v>0</v>
      </c>
    </row>
    <row r="1698" spans="1:47" x14ac:dyDescent="0.2">
      <c r="A1698" s="231">
        <v>2017</v>
      </c>
      <c r="B1698" s="232">
        <v>14</v>
      </c>
      <c r="C1698" s="456">
        <v>2.7808024450287587</v>
      </c>
      <c r="D1698" s="457">
        <v>4.0302668665822852</v>
      </c>
      <c r="E1698" s="437">
        <v>0.47547347520607475</v>
      </c>
      <c r="F1698" s="456">
        <v>0.12638102545093385</v>
      </c>
      <c r="G1698" s="457">
        <v>0.15490888518509</v>
      </c>
      <c r="H1698" s="437">
        <v>8.7000837577892898E-2</v>
      </c>
      <c r="I1698" s="456">
        <v>0.13288129934436713</v>
      </c>
      <c r="J1698" s="457">
        <v>0.25134863937256763</v>
      </c>
      <c r="K1698" s="437">
        <v>1.1748376123659308</v>
      </c>
      <c r="L1698" s="462">
        <v>1.9271916084153706E-3</v>
      </c>
      <c r="M1698" s="463">
        <v>2.4873714266372138E-3</v>
      </c>
      <c r="N1698" s="437">
        <v>6.164500213082587E-3</v>
      </c>
      <c r="O1698" s="456">
        <v>5.9164948848610521E-3</v>
      </c>
      <c r="P1698" s="457">
        <v>9.7264791740585225E-3</v>
      </c>
      <c r="Q1698" s="437">
        <v>1.9135584512302725E-2</v>
      </c>
      <c r="R1698" s="462">
        <v>0</v>
      </c>
      <c r="S1698" s="463">
        <v>0</v>
      </c>
      <c r="T1698" s="437">
        <v>707.48870966149116</v>
      </c>
      <c r="U1698" s="456">
        <v>7.1452682036224182E-3</v>
      </c>
      <c r="V1698" s="457">
        <v>1.2143656652754502E-2</v>
      </c>
      <c r="W1698" s="437">
        <v>9.3764715673382779E-2</v>
      </c>
      <c r="X1698" s="456">
        <v>5.9111363042617486E-3</v>
      </c>
      <c r="Y1698" s="457">
        <v>7.9433188418152438E-3</v>
      </c>
      <c r="Z1698" s="437">
        <v>3.3556997882847879E-3</v>
      </c>
      <c r="AA1698" s="456">
        <v>2.6493735126627027E-3</v>
      </c>
      <c r="AB1698" s="457">
        <v>3.7355982860446607E-3</v>
      </c>
      <c r="AC1698" s="437">
        <v>5.99033604985145E-3</v>
      </c>
      <c r="AD1698" s="456">
        <v>1.5995917649512E-4</v>
      </c>
      <c r="AE1698" s="457">
        <v>1.9045199757378224E-4</v>
      </c>
      <c r="AF1698" s="437">
        <v>8.644058625438798E-4</v>
      </c>
      <c r="AG1698" s="456">
        <v>5.3258412492752536E-3</v>
      </c>
      <c r="AH1698" s="457">
        <v>6.4533782787512825E-3</v>
      </c>
      <c r="AI1698" s="437">
        <v>1.1150833306365659E-3</v>
      </c>
      <c r="AJ1698" s="456">
        <v>9.0894451099000006E-4</v>
      </c>
      <c r="AK1698" s="457">
        <v>9.7821647841894103E-4</v>
      </c>
      <c r="AL1698" s="437">
        <v>6.9152461381154979E-5</v>
      </c>
      <c r="AM1698" s="456">
        <v>1.4776003870880011E-3</v>
      </c>
      <c r="AN1698" s="457">
        <v>1.9152542283590759E-3</v>
      </c>
      <c r="AO1698" s="437">
        <v>1.8792179510494982E-2</v>
      </c>
      <c r="AP1698" s="456">
        <v>0</v>
      </c>
      <c r="AQ1698" s="457">
        <v>0</v>
      </c>
      <c r="AR1698" s="440">
        <v>1.0187851254249199E-2</v>
      </c>
      <c r="AS1698" s="462">
        <v>0</v>
      </c>
      <c r="AT1698" s="463">
        <v>0</v>
      </c>
      <c r="AU1698" s="423">
        <v>0</v>
      </c>
    </row>
    <row r="1699" spans="1:47" x14ac:dyDescent="0.2">
      <c r="A1699" s="231">
        <v>2017</v>
      </c>
      <c r="B1699" s="232">
        <v>15</v>
      </c>
      <c r="C1699" s="456">
        <v>2.8279448442033717</v>
      </c>
      <c r="D1699" s="457">
        <v>4.092267767764076</v>
      </c>
      <c r="E1699" s="437">
        <v>0.48179042063674865</v>
      </c>
      <c r="F1699" s="456">
        <v>0.13090083072532918</v>
      </c>
      <c r="G1699" s="457">
        <v>0.16067771452793683</v>
      </c>
      <c r="H1699" s="437">
        <v>8.9410633689270727E-2</v>
      </c>
      <c r="I1699" s="456">
        <v>0.13544533163458533</v>
      </c>
      <c r="J1699" s="457">
        <v>0.25489527885023677</v>
      </c>
      <c r="K1699" s="437">
        <v>1.1876000091431305</v>
      </c>
      <c r="L1699" s="462">
        <v>1.9309481139026211E-3</v>
      </c>
      <c r="M1699" s="463">
        <v>2.4927512391109533E-3</v>
      </c>
      <c r="N1699" s="437">
        <v>6.1738540756383041E-3</v>
      </c>
      <c r="O1699" s="456">
        <v>5.9985183858613589E-3</v>
      </c>
      <c r="P1699" s="457">
        <v>9.8881439061037843E-3</v>
      </c>
      <c r="Q1699" s="437">
        <v>1.9159267209404276E-2</v>
      </c>
      <c r="R1699" s="462">
        <v>0</v>
      </c>
      <c r="S1699" s="463">
        <v>0</v>
      </c>
      <c r="T1699" s="437">
        <v>708.56240977752304</v>
      </c>
      <c r="U1699" s="456">
        <v>7.3445268433795629E-3</v>
      </c>
      <c r="V1699" s="457">
        <v>1.2497649769707653E-2</v>
      </c>
      <c r="W1699" s="437">
        <v>9.6361764026353311E-2</v>
      </c>
      <c r="X1699" s="456">
        <v>6.1059826405822871E-3</v>
      </c>
      <c r="Y1699" s="457">
        <v>8.2570800823149933E-3</v>
      </c>
      <c r="Z1699" s="437">
        <v>3.405094306115524E-3</v>
      </c>
      <c r="AA1699" s="456">
        <v>2.7026644332544809E-3</v>
      </c>
      <c r="AB1699" s="457">
        <v>3.8502726073437565E-3</v>
      </c>
      <c r="AC1699" s="437">
        <v>6.156252068193686E-3</v>
      </c>
      <c r="AD1699" s="456">
        <v>1.6564359915447382E-4</v>
      </c>
      <c r="AE1699" s="457">
        <v>1.9781602600584875E-4</v>
      </c>
      <c r="AF1699" s="437">
        <v>8.8834750155169465E-4</v>
      </c>
      <c r="AG1699" s="456">
        <v>5.5273402760891745E-3</v>
      </c>
      <c r="AH1699" s="457">
        <v>6.7016015537926191E-3</v>
      </c>
      <c r="AI1699" s="437">
        <v>1.145967288868415E-3</v>
      </c>
      <c r="AJ1699" s="456">
        <v>9.495262134166998E-4</v>
      </c>
      <c r="AK1699" s="457">
        <v>1.0274115053511312E-3</v>
      </c>
      <c r="AL1699" s="437">
        <v>7.1067770192691487E-5</v>
      </c>
      <c r="AM1699" s="456">
        <v>1.5230174527680218E-3</v>
      </c>
      <c r="AN1699" s="457">
        <v>1.9738992492170848E-3</v>
      </c>
      <c r="AO1699" s="437">
        <v>1.9312672072835588E-2</v>
      </c>
      <c r="AP1699" s="456">
        <v>0</v>
      </c>
      <c r="AQ1699" s="457">
        <v>0</v>
      </c>
      <c r="AR1699" s="440">
        <v>1.02827411800668E-2</v>
      </c>
      <c r="AS1699" s="462">
        <v>0</v>
      </c>
      <c r="AT1699" s="463">
        <v>0</v>
      </c>
      <c r="AU1699" s="423">
        <v>0</v>
      </c>
    </row>
    <row r="1700" spans="1:47" x14ac:dyDescent="0.2">
      <c r="A1700" s="231">
        <v>2017</v>
      </c>
      <c r="B1700" s="232">
        <v>16</v>
      </c>
      <c r="C1700" s="456">
        <v>3.165597449519935</v>
      </c>
      <c r="D1700" s="457">
        <v>4.8717517774001049</v>
      </c>
      <c r="E1700" s="437">
        <v>0.48849894860226567</v>
      </c>
      <c r="F1700" s="456">
        <v>0.14490159227586563</v>
      </c>
      <c r="G1700" s="457">
        <v>0.18464854684292351</v>
      </c>
      <c r="H1700" s="437">
        <v>9.1969301164032624E-2</v>
      </c>
      <c r="I1700" s="456">
        <v>0.15401075945137543</v>
      </c>
      <c r="J1700" s="457">
        <v>0.29095869405848457</v>
      </c>
      <c r="K1700" s="437">
        <v>1.2011527404838096</v>
      </c>
      <c r="L1700" s="462">
        <v>1.9373188373053392E-3</v>
      </c>
      <c r="M1700" s="463">
        <v>2.5011401448490778E-3</v>
      </c>
      <c r="N1700" s="437">
        <v>6.1838015002716965E-3</v>
      </c>
      <c r="O1700" s="456">
        <v>8.4108969544510106E-3</v>
      </c>
      <c r="P1700" s="457">
        <v>1.3295208094145522E-2</v>
      </c>
      <c r="Q1700" s="437">
        <v>1.9184456878572276E-2</v>
      </c>
      <c r="R1700" s="462">
        <v>0</v>
      </c>
      <c r="S1700" s="463">
        <v>0</v>
      </c>
      <c r="T1700" s="437">
        <v>709.70305821412285</v>
      </c>
      <c r="U1700" s="456">
        <v>7.5311133820805043E-3</v>
      </c>
      <c r="V1700" s="457">
        <v>1.3073977048234865E-2</v>
      </c>
      <c r="W1700" s="437">
        <v>9.9119306025445927E-2</v>
      </c>
      <c r="X1700" s="456">
        <v>6.3137373866889411E-3</v>
      </c>
      <c r="Y1700" s="457">
        <v>8.5901788023410412E-3</v>
      </c>
      <c r="Z1700" s="437">
        <v>3.4575474742511653E-3</v>
      </c>
      <c r="AA1700" s="456">
        <v>2.9922877185802237E-3</v>
      </c>
      <c r="AB1700" s="457">
        <v>4.3980543784183498E-3</v>
      </c>
      <c r="AC1700" s="437">
        <v>6.3324264354702037E-3</v>
      </c>
      <c r="AD1700" s="456">
        <v>1.8303938674703592E-4</v>
      </c>
      <c r="AE1700" s="457">
        <v>2.2648730791839674E-4</v>
      </c>
      <c r="AF1700" s="437">
        <v>9.1377061509890416E-4</v>
      </c>
      <c r="AG1700" s="456">
        <v>6.1191839594056906E-3</v>
      </c>
      <c r="AH1700" s="457">
        <v>7.7072099584944631E-3</v>
      </c>
      <c r="AI1700" s="437">
        <v>1.1787638497188294E-3</v>
      </c>
      <c r="AJ1700" s="456">
        <v>1.0401746563961627E-3</v>
      </c>
      <c r="AK1700" s="457">
        <v>1.1610735142374793E-3</v>
      </c>
      <c r="AL1700" s="437">
        <v>7.3101672138792828E-5</v>
      </c>
      <c r="AM1700" s="456">
        <v>1.6940514892305682E-3</v>
      </c>
      <c r="AN1700" s="457">
        <v>2.2844684431066516E-3</v>
      </c>
      <c r="AO1700" s="437">
        <v>1.9865348627873911E-2</v>
      </c>
      <c r="AP1700" s="456">
        <v>0</v>
      </c>
      <c r="AQ1700" s="457">
        <v>0</v>
      </c>
      <c r="AR1700" s="440">
        <v>1.36522204952223E-2</v>
      </c>
      <c r="AS1700" s="462">
        <v>0</v>
      </c>
      <c r="AT1700" s="463">
        <v>0</v>
      </c>
      <c r="AU1700" s="423">
        <v>0</v>
      </c>
    </row>
    <row r="1701" spans="1:47" x14ac:dyDescent="0.2">
      <c r="A1701" s="231">
        <v>2017</v>
      </c>
      <c r="B1701" s="232">
        <v>17</v>
      </c>
      <c r="C1701" s="456">
        <v>3.2138262652136986</v>
      </c>
      <c r="D1701" s="457">
        <v>4.9357958108899505</v>
      </c>
      <c r="E1701" s="437">
        <v>0.49552624711449733</v>
      </c>
      <c r="F1701" s="456">
        <v>0.15037963782101904</v>
      </c>
      <c r="G1701" s="457">
        <v>0.19166604460918041</v>
      </c>
      <c r="H1701" s="437">
        <v>9.4649341602520254E-2</v>
      </c>
      <c r="I1701" s="456">
        <v>0.1574000061967398</v>
      </c>
      <c r="J1701" s="457">
        <v>0.2957826957462889</v>
      </c>
      <c r="K1701" s="437">
        <v>1.2153503744230547</v>
      </c>
      <c r="L1701" s="462">
        <v>1.9441257894348737E-3</v>
      </c>
      <c r="M1701" s="463">
        <v>2.5098870451725564E-3</v>
      </c>
      <c r="N1701" s="437">
        <v>6.1942168258789371E-3</v>
      </c>
      <c r="O1701" s="456">
        <v>8.5481582022776254E-3</v>
      </c>
      <c r="P1701" s="457">
        <v>1.3545150932946932E-2</v>
      </c>
      <c r="Q1701" s="437">
        <v>1.9210876458446224E-2</v>
      </c>
      <c r="R1701" s="462">
        <v>0</v>
      </c>
      <c r="S1701" s="463">
        <v>0</v>
      </c>
      <c r="T1701" s="437">
        <v>710.89974283482695</v>
      </c>
      <c r="U1701" s="456">
        <v>7.753596328256303E-3</v>
      </c>
      <c r="V1701" s="457">
        <v>1.3462026000771768E-2</v>
      </c>
      <c r="W1701" s="437">
        <v>0.10200768946218829</v>
      </c>
      <c r="X1701" s="456">
        <v>6.5341947299744543E-3</v>
      </c>
      <c r="Y1701" s="457">
        <v>8.9390403516164344E-3</v>
      </c>
      <c r="Z1701" s="437">
        <v>3.5124851145943406E-3</v>
      </c>
      <c r="AA1701" s="456">
        <v>3.1362767735219864E-3</v>
      </c>
      <c r="AB1701" s="457">
        <v>4.6050188782927742E-3</v>
      </c>
      <c r="AC1701" s="437">
        <v>6.5169571374821648E-3</v>
      </c>
      <c r="AD1701" s="456">
        <v>1.903693548126647E-4</v>
      </c>
      <c r="AE1701" s="457">
        <v>2.3588141053499479E-4</v>
      </c>
      <c r="AF1701" s="437">
        <v>9.4039663338378945E-4</v>
      </c>
      <c r="AG1701" s="456">
        <v>6.3422764528507153E-3</v>
      </c>
      <c r="AH1701" s="457">
        <v>7.9902301005186603E-3</v>
      </c>
      <c r="AI1701" s="437">
        <v>1.2131131138095586E-3</v>
      </c>
      <c r="AJ1701" s="456">
        <v>1.0825190473487778E-3</v>
      </c>
      <c r="AK1701" s="457">
        <v>1.2143573169525242E-3</v>
      </c>
      <c r="AL1701" s="437">
        <v>7.5231761773905754E-5</v>
      </c>
      <c r="AM1701" s="456">
        <v>1.75520972531847E-3</v>
      </c>
      <c r="AN1701" s="457">
        <v>2.3626736096952141E-3</v>
      </c>
      <c r="AO1701" s="437">
        <v>2.0444237514574973E-2</v>
      </c>
      <c r="AP1701" s="456">
        <v>0</v>
      </c>
      <c r="AQ1701" s="457">
        <v>0</v>
      </c>
      <c r="AR1701" s="440">
        <v>1.3791964696618499E-2</v>
      </c>
      <c r="AS1701" s="462">
        <v>0</v>
      </c>
      <c r="AT1701" s="463">
        <v>0</v>
      </c>
      <c r="AU1701" s="423">
        <v>0</v>
      </c>
    </row>
    <row r="1702" spans="1:47" x14ac:dyDescent="0.2">
      <c r="A1702" s="231">
        <v>2017</v>
      </c>
      <c r="B1702" s="232">
        <v>18</v>
      </c>
      <c r="C1702" s="456">
        <v>3.2622145518686354</v>
      </c>
      <c r="D1702" s="457">
        <v>4.9983291283912816</v>
      </c>
      <c r="E1702" s="437">
        <v>0.50287897094865208</v>
      </c>
      <c r="F1702" s="456">
        <v>0.15610533797884235</v>
      </c>
      <c r="G1702" s="457">
        <v>0.19887407956133266</v>
      </c>
      <c r="H1702" s="437">
        <v>9.7453824974594982E-2</v>
      </c>
      <c r="I1702" s="456">
        <v>0.16099840364740825</v>
      </c>
      <c r="J1702" s="457">
        <v>0.30082655104620598</v>
      </c>
      <c r="K1702" s="437">
        <v>1.230202682138801</v>
      </c>
      <c r="L1702" s="462">
        <v>1.9513187144482886E-3</v>
      </c>
      <c r="M1702" s="463">
        <v>2.519008739315817E-3</v>
      </c>
      <c r="N1702" s="437">
        <v>6.205128071014406E-3</v>
      </c>
      <c r="O1702" s="456">
        <v>8.6938015284870173E-3</v>
      </c>
      <c r="P1702" s="457">
        <v>1.3806444511508552E-2</v>
      </c>
      <c r="Q1702" s="437">
        <v>1.9238473207550701E-2</v>
      </c>
      <c r="R1702" s="462">
        <v>0</v>
      </c>
      <c r="S1702" s="463">
        <v>0</v>
      </c>
      <c r="T1702" s="437">
        <v>712.1498894135932</v>
      </c>
      <c r="U1702" s="456">
        <v>7.9845676593870776E-3</v>
      </c>
      <c r="V1702" s="457">
        <v>1.3857608015093392E-2</v>
      </c>
      <c r="W1702" s="437">
        <v>0.10503026735011058</v>
      </c>
      <c r="X1702" s="456">
        <v>6.7684232812556125E-3</v>
      </c>
      <c r="Y1702" s="457">
        <v>9.3041299087702218E-3</v>
      </c>
      <c r="Z1702" s="437">
        <v>3.5699698128997545E-3</v>
      </c>
      <c r="AA1702" s="456">
        <v>3.2880140310412144E-3</v>
      </c>
      <c r="AB1702" s="457">
        <v>4.8193933031068789E-3</v>
      </c>
      <c r="AC1702" s="437">
        <v>6.7100644599198981E-3</v>
      </c>
      <c r="AD1702" s="456">
        <v>1.9805289672005348E-4</v>
      </c>
      <c r="AE1702" s="457">
        <v>2.4557219730444042E-4</v>
      </c>
      <c r="AF1702" s="437">
        <v>9.6826216196425332E-4</v>
      </c>
      <c r="AG1702" s="456">
        <v>6.5750802478117707E-3</v>
      </c>
      <c r="AH1702" s="457">
        <v>8.2803561236501622E-3</v>
      </c>
      <c r="AI1702" s="437">
        <v>1.2490592481618748E-3</v>
      </c>
      <c r="AJ1702" s="456">
        <v>1.1268970320093261E-3</v>
      </c>
      <c r="AK1702" s="457">
        <v>1.2693943311914825E-3</v>
      </c>
      <c r="AL1702" s="437">
        <v>7.7460977449339465E-5</v>
      </c>
      <c r="AM1702" s="456">
        <v>1.8191746824101447E-3</v>
      </c>
      <c r="AN1702" s="457">
        <v>2.4428874207293914E-3</v>
      </c>
      <c r="AO1702" s="437">
        <v>2.1050021253511866E-2</v>
      </c>
      <c r="AP1702" s="456">
        <v>0</v>
      </c>
      <c r="AQ1702" s="457">
        <v>0</v>
      </c>
      <c r="AR1702" s="440">
        <v>1.39375503627113E-2</v>
      </c>
      <c r="AS1702" s="462">
        <v>0</v>
      </c>
      <c r="AT1702" s="463">
        <v>0</v>
      </c>
      <c r="AU1702" s="423">
        <v>0</v>
      </c>
    </row>
    <row r="1703" spans="1:47" x14ac:dyDescent="0.2">
      <c r="A1703" s="231">
        <v>2017</v>
      </c>
      <c r="B1703" s="232">
        <v>19</v>
      </c>
      <c r="C1703" s="456">
        <v>3.3117472275383015</v>
      </c>
      <c r="D1703" s="457">
        <v>5.0592623487651993</v>
      </c>
      <c r="E1703" s="437">
        <v>0.50975289607476937</v>
      </c>
      <c r="F1703" s="456">
        <v>0.16223914903907088</v>
      </c>
      <c r="G1703" s="457">
        <v>0.20635408508757061</v>
      </c>
      <c r="H1703" s="437">
        <v>0.10030756406036052</v>
      </c>
      <c r="I1703" s="456">
        <v>0.1647600781679214</v>
      </c>
      <c r="J1703" s="457">
        <v>0.30591441409643211</v>
      </c>
      <c r="K1703" s="437">
        <v>1.2444379188408821</v>
      </c>
      <c r="L1703" s="462">
        <v>1.958340830857253E-3</v>
      </c>
      <c r="M1703" s="463">
        <v>2.5272883511414271E-3</v>
      </c>
      <c r="N1703" s="437">
        <v>6.2139692272703724E-3</v>
      </c>
      <c r="O1703" s="456">
        <v>8.8479162229979248E-3</v>
      </c>
      <c r="P1703" s="457">
        <v>1.4073927234249774E-2</v>
      </c>
      <c r="Q1703" s="437">
        <v>1.9266728819316365E-2</v>
      </c>
      <c r="R1703" s="462">
        <v>0</v>
      </c>
      <c r="S1703" s="463">
        <v>0</v>
      </c>
      <c r="T1703" s="437">
        <v>713.1654692412128</v>
      </c>
      <c r="U1703" s="456">
        <v>8.2301123046848879E-3</v>
      </c>
      <c r="V1703" s="457">
        <v>1.425992212328772E-2</v>
      </c>
      <c r="W1703" s="437">
        <v>0.1081057435318564</v>
      </c>
      <c r="X1703" s="456">
        <v>7.0154539563134916E-3</v>
      </c>
      <c r="Y1703" s="457">
        <v>9.6776730544594677E-3</v>
      </c>
      <c r="Z1703" s="437">
        <v>3.6288129571827601E-3</v>
      </c>
      <c r="AA1703" s="456">
        <v>3.4534390906425586E-3</v>
      </c>
      <c r="AB1703" s="457">
        <v>5.022586920144523E-3</v>
      </c>
      <c r="AC1703" s="437">
        <v>6.9065442542228569E-3</v>
      </c>
      <c r="AD1703" s="456">
        <v>2.0631273981715732E-4</v>
      </c>
      <c r="AE1703" s="457">
        <v>2.5562310756365705E-4</v>
      </c>
      <c r="AF1703" s="437">
        <v>9.9661661924405564E-4</v>
      </c>
      <c r="AG1703" s="456">
        <v>6.8232087323065642E-3</v>
      </c>
      <c r="AH1703" s="457">
        <v>8.5842709769317835E-3</v>
      </c>
      <c r="AI1703" s="437">
        <v>1.2856343521137014E-3</v>
      </c>
      <c r="AJ1703" s="456">
        <v>1.1738121226730267E-3</v>
      </c>
      <c r="AK1703" s="457">
        <v>1.3267411488550715E-3</v>
      </c>
      <c r="AL1703" s="437">
        <v>7.972928723761387E-5</v>
      </c>
      <c r="AM1703" s="456">
        <v>1.8880094598487539E-3</v>
      </c>
      <c r="AN1703" s="457">
        <v>2.5254928529979291E-3</v>
      </c>
      <c r="AO1703" s="437">
        <v>2.1666411422928206E-2</v>
      </c>
      <c r="AP1703" s="456">
        <v>0</v>
      </c>
      <c r="AQ1703" s="457">
        <v>0</v>
      </c>
      <c r="AR1703" s="440">
        <v>1.4086013491022901E-2</v>
      </c>
      <c r="AS1703" s="462">
        <v>0</v>
      </c>
      <c r="AT1703" s="463">
        <v>0</v>
      </c>
      <c r="AU1703" s="423">
        <v>0</v>
      </c>
    </row>
    <row r="1704" spans="1:47" x14ac:dyDescent="0.2">
      <c r="A1704" s="231">
        <v>2017</v>
      </c>
      <c r="B1704" s="232">
        <v>20</v>
      </c>
      <c r="C1704" s="456">
        <v>3.3678155347818883</v>
      </c>
      <c r="D1704" s="457">
        <v>5.1272973970674247</v>
      </c>
      <c r="E1704" s="437">
        <v>0.51730674725815129</v>
      </c>
      <c r="F1704" s="456">
        <v>0.16866036695310499</v>
      </c>
      <c r="G1704" s="457">
        <v>0.21387129091476959</v>
      </c>
      <c r="H1704" s="437">
        <v>0.10318911651107381</v>
      </c>
      <c r="I1704" s="456">
        <v>0.16875066646428699</v>
      </c>
      <c r="J1704" s="457">
        <v>0.31117034843994457</v>
      </c>
      <c r="K1704" s="437">
        <v>1.2596985957720346</v>
      </c>
      <c r="L1704" s="462">
        <v>1.9663220720728524E-3</v>
      </c>
      <c r="M1704" s="463">
        <v>2.5362283732754281E-3</v>
      </c>
      <c r="N1704" s="437">
        <v>6.2251391184405935E-3</v>
      </c>
      <c r="O1704" s="456">
        <v>9.0087972005264295E-3</v>
      </c>
      <c r="P1704" s="457">
        <v>1.4341817256350382E-2</v>
      </c>
      <c r="Q1704" s="437">
        <v>1.9295034504967539E-2</v>
      </c>
      <c r="R1704" s="462">
        <v>0</v>
      </c>
      <c r="S1704" s="463">
        <v>0</v>
      </c>
      <c r="T1704" s="437">
        <v>714.44809644516135</v>
      </c>
      <c r="U1704" s="456">
        <v>8.4867099352711941E-3</v>
      </c>
      <c r="V1704" s="457">
        <v>1.4660447737486775E-2</v>
      </c>
      <c r="W1704" s="437">
        <v>0.1112115636504767</v>
      </c>
      <c r="X1704" s="456">
        <v>7.273817255092338E-3</v>
      </c>
      <c r="Y1704" s="457">
        <v>1.0052838022006705E-2</v>
      </c>
      <c r="Z1704" s="437">
        <v>3.6878763254428798E-3</v>
      </c>
      <c r="AA1704" s="456">
        <v>3.6243050633541171E-3</v>
      </c>
      <c r="AB1704" s="457">
        <v>5.2116621425064274E-3</v>
      </c>
      <c r="AC1704" s="437">
        <v>7.1049572279293172E-3</v>
      </c>
      <c r="AD1704" s="456">
        <v>2.1495789897188803E-4</v>
      </c>
      <c r="AE1704" s="457">
        <v>2.6570716565717256E-4</v>
      </c>
      <c r="AF1704" s="437">
        <v>1.0252452720679276E-3</v>
      </c>
      <c r="AG1704" s="456">
        <v>7.0832325929824124E-3</v>
      </c>
      <c r="AH1704" s="457">
        <v>8.8921873864229468E-3</v>
      </c>
      <c r="AI1704" s="437">
        <v>1.3225691314179993E-3</v>
      </c>
      <c r="AJ1704" s="456">
        <v>1.2229168653428559E-3</v>
      </c>
      <c r="AK1704" s="457">
        <v>1.3848594986125369E-3</v>
      </c>
      <c r="AL1704" s="437">
        <v>8.2019780835118611E-5</v>
      </c>
      <c r="AM1704" s="456">
        <v>1.9600104107963035E-3</v>
      </c>
      <c r="AN1704" s="457">
        <v>2.6078620552431988E-3</v>
      </c>
      <c r="AO1704" s="437">
        <v>2.2288850532713091E-2</v>
      </c>
      <c r="AP1704" s="456">
        <v>0</v>
      </c>
      <c r="AQ1704" s="457">
        <v>0</v>
      </c>
      <c r="AR1704" s="440">
        <v>1.42348125104616E-2</v>
      </c>
      <c r="AS1704" s="462">
        <v>0</v>
      </c>
      <c r="AT1704" s="463">
        <v>0</v>
      </c>
      <c r="AU1704" s="423">
        <v>0</v>
      </c>
    </row>
    <row r="1705" spans="1:47" x14ac:dyDescent="0.2">
      <c r="A1705" s="231">
        <v>2017</v>
      </c>
      <c r="B1705" s="232">
        <v>21</v>
      </c>
      <c r="C1705" s="456">
        <v>3.703457666730785</v>
      </c>
      <c r="D1705" s="457">
        <v>5.8557469203353101</v>
      </c>
      <c r="E1705" s="437">
        <v>0.52472597726601511</v>
      </c>
      <c r="F1705" s="456">
        <v>0.1886597648575801</v>
      </c>
      <c r="G1705" s="457">
        <v>0.24426987169455414</v>
      </c>
      <c r="H1705" s="437">
        <v>0.10601917459371331</v>
      </c>
      <c r="I1705" s="456">
        <v>0.18525708340567515</v>
      </c>
      <c r="J1705" s="457">
        <v>0.34118640160597918</v>
      </c>
      <c r="K1705" s="437">
        <v>1.2746885269300221</v>
      </c>
      <c r="L1705" s="462">
        <v>1.9746079686131391E-3</v>
      </c>
      <c r="M1705" s="463">
        <v>2.5450263017629438E-3</v>
      </c>
      <c r="N1705" s="437">
        <v>6.2361394570437196E-3</v>
      </c>
      <c r="O1705" s="456">
        <v>1.2421726437355857E-2</v>
      </c>
      <c r="P1705" s="457">
        <v>1.9284816914618464E-2</v>
      </c>
      <c r="Q1705" s="437">
        <v>1.9322894905865674E-2</v>
      </c>
      <c r="R1705" s="462">
        <v>0</v>
      </c>
      <c r="S1705" s="463">
        <v>0</v>
      </c>
      <c r="T1705" s="437">
        <v>715.71029205713035</v>
      </c>
      <c r="U1705" s="456">
        <v>9.4094887786888397E-3</v>
      </c>
      <c r="V1705" s="457">
        <v>1.6343752926292789E-2</v>
      </c>
      <c r="W1705" s="437">
        <v>0.11426141668678266</v>
      </c>
      <c r="X1705" s="456">
        <v>7.5408295781943706E-3</v>
      </c>
      <c r="Y1705" s="457">
        <v>1.0421192662120968E-2</v>
      </c>
      <c r="Z1705" s="437">
        <v>3.745875099287557E-3</v>
      </c>
      <c r="AA1705" s="456">
        <v>4.0847343080247277E-3</v>
      </c>
      <c r="AB1705" s="457">
        <v>5.9328409873736871E-3</v>
      </c>
      <c r="AC1705" s="437">
        <v>7.2998176310427182E-3</v>
      </c>
      <c r="AD1705" s="456">
        <v>2.4164583113338967E-4</v>
      </c>
      <c r="AE1705" s="457">
        <v>3.0504323760462918E-4</v>
      </c>
      <c r="AF1705" s="437">
        <v>1.0533634321871043E-3</v>
      </c>
      <c r="AG1705" s="456">
        <v>7.9141496625269349E-3</v>
      </c>
      <c r="AH1705" s="457">
        <v>1.0156097271935331E-2</v>
      </c>
      <c r="AI1705" s="437">
        <v>1.3588401586982642E-3</v>
      </c>
      <c r="AJ1705" s="456">
        <v>1.3666125811021754E-3</v>
      </c>
      <c r="AK1705" s="457">
        <v>1.5834278660876045E-3</v>
      </c>
      <c r="AL1705" s="437">
        <v>8.4268956502273003E-5</v>
      </c>
      <c r="AM1705" s="456">
        <v>2.2057138763582891E-3</v>
      </c>
      <c r="AN1705" s="457">
        <v>2.9952498866944659E-3</v>
      </c>
      <c r="AO1705" s="437">
        <v>2.2900096165646033E-2</v>
      </c>
      <c r="AP1705" s="456">
        <v>0</v>
      </c>
      <c r="AQ1705" s="457">
        <v>0</v>
      </c>
      <c r="AR1705" s="440">
        <v>1.8929294260137099E-2</v>
      </c>
      <c r="AS1705" s="462">
        <v>0</v>
      </c>
      <c r="AT1705" s="463">
        <v>0</v>
      </c>
      <c r="AU1705" s="423">
        <v>0</v>
      </c>
    </row>
    <row r="1706" spans="1:47" x14ac:dyDescent="0.2">
      <c r="A1706" s="231">
        <v>2017</v>
      </c>
      <c r="B1706" s="232">
        <v>22</v>
      </c>
      <c r="C1706" s="456">
        <v>3.7650602763263157</v>
      </c>
      <c r="D1706" s="457">
        <v>5.9231842613819676</v>
      </c>
      <c r="E1706" s="437">
        <v>0.53175159195607058</v>
      </c>
      <c r="F1706" s="456">
        <v>0.19593765751886616</v>
      </c>
      <c r="G1706" s="457">
        <v>0.25196918782541167</v>
      </c>
      <c r="H1706" s="437">
        <v>0.10869846952623392</v>
      </c>
      <c r="I1706" s="456">
        <v>0.18976437463842014</v>
      </c>
      <c r="J1706" s="457">
        <v>0.34654607594935272</v>
      </c>
      <c r="K1706" s="437">
        <v>1.2888818822667738</v>
      </c>
      <c r="L1706" s="462">
        <v>1.9834964281839128E-3</v>
      </c>
      <c r="M1706" s="463">
        <v>2.5538554251300243E-3</v>
      </c>
      <c r="N1706" s="437">
        <v>6.2465717384995829E-3</v>
      </c>
      <c r="O1706" s="456">
        <v>1.2653190337150304E-2</v>
      </c>
      <c r="P1706" s="457">
        <v>1.9617114881570353E-2</v>
      </c>
      <c r="Q1706" s="437">
        <v>1.9349290517605512E-2</v>
      </c>
      <c r="R1706" s="462">
        <v>0</v>
      </c>
      <c r="S1706" s="463">
        <v>0</v>
      </c>
      <c r="T1706" s="437">
        <v>716.9073362978279</v>
      </c>
      <c r="U1706" s="456">
        <v>9.6962049456093546E-3</v>
      </c>
      <c r="V1706" s="457">
        <v>1.6733011843579056E-2</v>
      </c>
      <c r="W1706" s="437">
        <v>0.11714892047358758</v>
      </c>
      <c r="X1706" s="456">
        <v>7.8128924412660637E-3</v>
      </c>
      <c r="Y1706" s="457">
        <v>1.0770448259330941E-2</v>
      </c>
      <c r="Z1706" s="437">
        <v>3.8008088350488137E-3</v>
      </c>
      <c r="AA1706" s="456">
        <v>4.2980469849544988E-3</v>
      </c>
      <c r="AB1706" s="457">
        <v>6.1293094967009906E-3</v>
      </c>
      <c r="AC1706" s="437">
        <v>7.4842893631184154E-3</v>
      </c>
      <c r="AD1706" s="456">
        <v>2.5161223914910716E-4</v>
      </c>
      <c r="AE1706" s="457">
        <v>3.1555125110831021E-4</v>
      </c>
      <c r="AF1706" s="437">
        <v>1.0799824805508751E-3</v>
      </c>
      <c r="AG1706" s="456">
        <v>8.2037645105734937E-3</v>
      </c>
      <c r="AH1706" s="457">
        <v>1.0469005863022306E-2</v>
      </c>
      <c r="AI1706" s="437">
        <v>1.3931797859984805E-3</v>
      </c>
      <c r="AJ1706" s="456">
        <v>1.4205363902509815E-3</v>
      </c>
      <c r="AK1706" s="457">
        <v>1.6417357950188455E-3</v>
      </c>
      <c r="AL1706" s="437">
        <v>8.6398734112994957E-5</v>
      </c>
      <c r="AM1706" s="456">
        <v>2.289281096095142E-3</v>
      </c>
      <c r="AN1706" s="457">
        <v>3.0813414275004877E-3</v>
      </c>
      <c r="AO1706" s="437">
        <v>2.3478836774099298E-2</v>
      </c>
      <c r="AP1706" s="456">
        <v>0</v>
      </c>
      <c r="AQ1706" s="457">
        <v>0</v>
      </c>
      <c r="AR1706" s="440">
        <v>1.9110855519615201E-2</v>
      </c>
      <c r="AS1706" s="462">
        <v>0</v>
      </c>
      <c r="AT1706" s="463">
        <v>0</v>
      </c>
      <c r="AU1706" s="423">
        <v>0</v>
      </c>
    </row>
    <row r="1707" spans="1:47" x14ac:dyDescent="0.2">
      <c r="A1707" s="231">
        <v>2017</v>
      </c>
      <c r="B1707" s="232">
        <v>23</v>
      </c>
      <c r="C1707" s="456">
        <v>3.825472714893198</v>
      </c>
      <c r="D1707" s="457">
        <v>5.980576352736831</v>
      </c>
      <c r="E1707" s="437">
        <v>0.53812314036441655</v>
      </c>
      <c r="F1707" s="456">
        <v>0.2033159343233347</v>
      </c>
      <c r="G1707" s="457">
        <v>0.25901743744250777</v>
      </c>
      <c r="H1707" s="437">
        <v>0.11112857729346873</v>
      </c>
      <c r="I1707" s="456">
        <v>0.19435220159923214</v>
      </c>
      <c r="J1707" s="457">
        <v>0.35150056928168472</v>
      </c>
      <c r="K1707" s="437">
        <v>1.3017547779262841</v>
      </c>
      <c r="L1707" s="462">
        <v>1.9930172196343412E-3</v>
      </c>
      <c r="M1707" s="463">
        <v>2.5631511960793663E-3</v>
      </c>
      <c r="N1707" s="437">
        <v>6.256009432989984E-3</v>
      </c>
      <c r="O1707" s="456">
        <v>1.2888200948273554E-2</v>
      </c>
      <c r="P1707" s="457">
        <v>1.9922609404890278E-2</v>
      </c>
      <c r="Q1707" s="437">
        <v>1.9373203035883583E-2</v>
      </c>
      <c r="R1707" s="462">
        <v>0</v>
      </c>
      <c r="S1707" s="463">
        <v>0</v>
      </c>
      <c r="T1707" s="437">
        <v>717.99015800907432</v>
      </c>
      <c r="U1707" s="456">
        <v>9.9893938054898771E-3</v>
      </c>
      <c r="V1707" s="457">
        <v>1.7099924404770317E-2</v>
      </c>
      <c r="W1707" s="437">
        <v>0.11976841609110336</v>
      </c>
      <c r="X1707" s="456">
        <v>8.0872974633986044E-3</v>
      </c>
      <c r="Y1707" s="457">
        <v>1.1086899365440188E-2</v>
      </c>
      <c r="Z1707" s="437">
        <v>3.8506343166397651E-3</v>
      </c>
      <c r="AA1707" s="456">
        <v>4.5512645387450904E-3</v>
      </c>
      <c r="AB1707" s="457">
        <v>6.3854873445522943E-3</v>
      </c>
      <c r="AC1707" s="437">
        <v>7.6516237877057892E-3</v>
      </c>
      <c r="AD1707" s="456">
        <v>2.6185840447804368E-4</v>
      </c>
      <c r="AE1707" s="457">
        <v>3.2539731247674587E-4</v>
      </c>
      <c r="AF1707" s="437">
        <v>1.104132001889195E-3</v>
      </c>
      <c r="AG1707" s="456">
        <v>8.4881765744532853E-3</v>
      </c>
      <c r="AH1707" s="457">
        <v>1.0738072735365575E-2</v>
      </c>
      <c r="AI1707" s="437">
        <v>1.4243278828277221E-3</v>
      </c>
      <c r="AJ1707" s="456">
        <v>1.4723567661718018E-3</v>
      </c>
      <c r="AK1707" s="457">
        <v>1.6899405651912376E-3</v>
      </c>
      <c r="AL1707" s="437">
        <v>8.8330444950826566E-5</v>
      </c>
      <c r="AM1707" s="456">
        <v>2.376379900450623E-3</v>
      </c>
      <c r="AN1707" s="457">
        <v>3.1652840533255076E-3</v>
      </c>
      <c r="AO1707" s="437">
        <v>2.4003822633170784E-2</v>
      </c>
      <c r="AP1707" s="456">
        <v>0</v>
      </c>
      <c r="AQ1707" s="457">
        <v>0</v>
      </c>
      <c r="AR1707" s="440">
        <v>1.9274975068055599E-2</v>
      </c>
      <c r="AS1707" s="462">
        <v>0</v>
      </c>
      <c r="AT1707" s="463">
        <v>0</v>
      </c>
      <c r="AU1707" s="423">
        <v>0</v>
      </c>
    </row>
    <row r="1708" spans="1:47" x14ac:dyDescent="0.2">
      <c r="A1708" s="231">
        <v>2017</v>
      </c>
      <c r="B1708" s="232">
        <v>24</v>
      </c>
      <c r="C1708" s="456">
        <v>3.884007319809077</v>
      </c>
      <c r="D1708" s="457">
        <v>6.0253139652657959</v>
      </c>
      <c r="E1708" s="437">
        <v>0.54345715096967961</v>
      </c>
      <c r="F1708" s="456">
        <v>0.21062639076681017</v>
      </c>
      <c r="G1708" s="457">
        <v>0.26494895175582761</v>
      </c>
      <c r="H1708" s="437">
        <v>0.11316332446699778</v>
      </c>
      <c r="I1708" s="456">
        <v>0.19891738519849075</v>
      </c>
      <c r="J1708" s="457">
        <v>0.35578105237790847</v>
      </c>
      <c r="K1708" s="437">
        <v>1.312531247406161</v>
      </c>
      <c r="L1708" s="462">
        <v>2.0027438608404306E-3</v>
      </c>
      <c r="M1708" s="463">
        <v>2.571574399283729E-3</v>
      </c>
      <c r="N1708" s="437">
        <v>6.2639167897317362E-3</v>
      </c>
      <c r="O1708" s="456">
        <v>1.312141553114367E-2</v>
      </c>
      <c r="P1708" s="457">
        <v>2.0181394082444949E-2</v>
      </c>
      <c r="Q1708" s="437">
        <v>1.9393249086509502E-2</v>
      </c>
      <c r="R1708" s="462">
        <v>0</v>
      </c>
      <c r="S1708" s="463">
        <v>0</v>
      </c>
      <c r="T1708" s="437">
        <v>718.89870639582716</v>
      </c>
      <c r="U1708" s="456">
        <v>1.0278423723940094E-2</v>
      </c>
      <c r="V1708" s="457">
        <v>1.7403448237352192E-2</v>
      </c>
      <c r="W1708" s="437">
        <v>0.1219609829168067</v>
      </c>
      <c r="X1708" s="456">
        <v>8.3582757331588705E-3</v>
      </c>
      <c r="Y1708" s="457">
        <v>1.1351722315940168E-2</v>
      </c>
      <c r="Z1708" s="437">
        <v>3.892342577256778E-3</v>
      </c>
      <c r="AA1708" s="456">
        <v>4.8222205485576866E-3</v>
      </c>
      <c r="AB1708" s="457">
        <v>6.6255422782981093E-3</v>
      </c>
      <c r="AC1708" s="437">
        <v>7.7917061829353576E-3</v>
      </c>
      <c r="AD1708" s="456">
        <v>2.7212198055818039E-4</v>
      </c>
      <c r="AE1708" s="457">
        <v>3.3385364398281342E-4</v>
      </c>
      <c r="AF1708" s="437">
        <v>1.1243454127058991E-3</v>
      </c>
      <c r="AG1708" s="456">
        <v>8.7645699249118015E-3</v>
      </c>
      <c r="AH1708" s="457">
        <v>1.0957236117865383E-2</v>
      </c>
      <c r="AI1708" s="437">
        <v>1.4504060941889023E-3</v>
      </c>
      <c r="AJ1708" s="456">
        <v>1.5219352937598377E-3</v>
      </c>
      <c r="AK1708" s="457">
        <v>1.7279473994947679E-3</v>
      </c>
      <c r="AL1708" s="437">
        <v>8.9947644933425225E-5</v>
      </c>
      <c r="AM1708" s="456">
        <v>2.4641118985566026E-3</v>
      </c>
      <c r="AN1708" s="457">
        <v>3.238319874411194E-3</v>
      </c>
      <c r="AO1708" s="437">
        <v>2.4443270835223768E-2</v>
      </c>
      <c r="AP1708" s="456">
        <v>0</v>
      </c>
      <c r="AQ1708" s="457">
        <v>0</v>
      </c>
      <c r="AR1708" s="440">
        <v>1.94118320154433E-2</v>
      </c>
      <c r="AS1708" s="462">
        <v>0</v>
      </c>
      <c r="AT1708" s="463">
        <v>0</v>
      </c>
      <c r="AU1708" s="423">
        <v>0</v>
      </c>
    </row>
    <row r="1709" spans="1:47" x14ac:dyDescent="0.2">
      <c r="A1709" s="231">
        <v>2017</v>
      </c>
      <c r="B1709" s="232">
        <v>25</v>
      </c>
      <c r="C1709" s="456">
        <v>3.9483249583600952</v>
      </c>
      <c r="D1709" s="457">
        <v>6.0702450872871685</v>
      </c>
      <c r="E1709" s="437">
        <v>0.54740680860821411</v>
      </c>
      <c r="F1709" s="456">
        <v>0.21742792640666009</v>
      </c>
      <c r="G1709" s="457">
        <v>0.26922389218143822</v>
      </c>
      <c r="H1709" s="437">
        <v>0.11466913574510215</v>
      </c>
      <c r="I1709" s="456">
        <v>0.20299451860261536</v>
      </c>
      <c r="J1709" s="457">
        <v>0.35847951284888491</v>
      </c>
      <c r="K1709" s="437">
        <v>1.3204932012069357</v>
      </c>
      <c r="L1709" s="462">
        <v>2.0092990597429788E-3</v>
      </c>
      <c r="M1709" s="463">
        <v>2.5753548031441785E-3</v>
      </c>
      <c r="N1709" s="437">
        <v>6.2697900237310665E-3</v>
      </c>
      <c r="O1709" s="456">
        <v>1.3331421672549814E-2</v>
      </c>
      <c r="P1709" s="457">
        <v>2.0360249279952142E-2</v>
      </c>
      <c r="Q1709" s="437">
        <v>1.9408097746375592E-2</v>
      </c>
      <c r="R1709" s="462">
        <v>0</v>
      </c>
      <c r="S1709" s="463">
        <v>0</v>
      </c>
      <c r="T1709" s="437">
        <v>719.57111191454874</v>
      </c>
      <c r="U1709" s="456">
        <v>1.0554584228438461E-2</v>
      </c>
      <c r="V1709" s="457">
        <v>1.7636067955849852E-2</v>
      </c>
      <c r="W1709" s="437">
        <v>0.12358409324513851</v>
      </c>
      <c r="X1709" s="456">
        <v>8.6157534966779872E-3</v>
      </c>
      <c r="Y1709" s="457">
        <v>1.1547913606020591E-2</v>
      </c>
      <c r="Z1709" s="437">
        <v>3.9232246589569015E-3</v>
      </c>
      <c r="AA1709" s="456">
        <v>4.9576574631307905E-3</v>
      </c>
      <c r="AB1709" s="457">
        <v>6.7122741994484871E-3</v>
      </c>
      <c r="AC1709" s="437">
        <v>7.8953996531333295E-3</v>
      </c>
      <c r="AD1709" s="456">
        <v>2.8103640225395901E-4</v>
      </c>
      <c r="AE1709" s="457">
        <v>3.3940925352648316E-4</v>
      </c>
      <c r="AF1709" s="437">
        <v>1.1393073746475521E-3</v>
      </c>
      <c r="AG1709" s="456">
        <v>9.0528300270837428E-3</v>
      </c>
      <c r="AH1709" s="457">
        <v>1.1139555328061396E-2</v>
      </c>
      <c r="AI1709" s="437">
        <v>1.4697061885794844E-3</v>
      </c>
      <c r="AJ1709" s="456">
        <v>1.5782559707315004E-3</v>
      </c>
      <c r="AK1709" s="457">
        <v>1.7638496600807891E-3</v>
      </c>
      <c r="AL1709" s="437">
        <v>9.1144642074600038E-5</v>
      </c>
      <c r="AM1709" s="456">
        <v>2.536952258544581E-3</v>
      </c>
      <c r="AN1709" s="457">
        <v>3.2826099341268494E-3</v>
      </c>
      <c r="AO1709" s="437">
        <v>2.4768542880922461E-2</v>
      </c>
      <c r="AP1709" s="456">
        <v>0</v>
      </c>
      <c r="AQ1709" s="457">
        <v>0</v>
      </c>
      <c r="AR1709" s="440">
        <v>1.9514876580013801E-2</v>
      </c>
      <c r="AS1709" s="462">
        <v>0</v>
      </c>
      <c r="AT1709" s="463">
        <v>0</v>
      </c>
      <c r="AU1709" s="423">
        <v>0</v>
      </c>
    </row>
    <row r="1710" spans="1:47" x14ac:dyDescent="0.2">
      <c r="A1710" s="231">
        <v>2017</v>
      </c>
      <c r="B1710" s="232">
        <v>26</v>
      </c>
      <c r="C1710" s="456">
        <v>4.0260220172889438</v>
      </c>
      <c r="D1710" s="457">
        <v>6.1309403153168587</v>
      </c>
      <c r="E1710" s="437">
        <v>0.54978440881872337</v>
      </c>
      <c r="F1710" s="456">
        <v>0.22463690339565873</v>
      </c>
      <c r="G1710" s="457">
        <v>0.27303456531516501</v>
      </c>
      <c r="H1710" s="437">
        <v>0.1155760063116666</v>
      </c>
      <c r="I1710" s="456">
        <v>0.20752678430717464</v>
      </c>
      <c r="J1710" s="457">
        <v>0.36145571654322267</v>
      </c>
      <c r="K1710" s="437">
        <v>1.3252968145454493</v>
      </c>
      <c r="L1710" s="462">
        <v>2.0152704632417661E-3</v>
      </c>
      <c r="M1710" s="463">
        <v>2.577223025740049E-3</v>
      </c>
      <c r="N1710" s="437">
        <v>6.2733164425445367E-3</v>
      </c>
      <c r="O1710" s="456">
        <v>1.3526289190957842E-2</v>
      </c>
      <c r="P1710" s="457">
        <v>2.046595771683557E-2</v>
      </c>
      <c r="Q1710" s="437">
        <v>1.941701367021631E-2</v>
      </c>
      <c r="R1710" s="462">
        <v>0</v>
      </c>
      <c r="S1710" s="463">
        <v>0</v>
      </c>
      <c r="T1710" s="437">
        <v>719.97555898458631</v>
      </c>
      <c r="U1710" s="456">
        <v>1.0848675868450534E-2</v>
      </c>
      <c r="V1710" s="457">
        <v>1.7851576551301502E-2</v>
      </c>
      <c r="W1710" s="437">
        <v>0.12456139044503781</v>
      </c>
      <c r="X1710" s="456">
        <v>8.8551619556694969E-3</v>
      </c>
      <c r="Y1710" s="457">
        <v>1.166595495580495E-2</v>
      </c>
      <c r="Z1710" s="437">
        <v>3.9418140941965977E-3</v>
      </c>
      <c r="AA1710" s="456">
        <v>5.0945635010534304E-3</v>
      </c>
      <c r="AB1710" s="457">
        <v>6.7751680294853662E-3</v>
      </c>
      <c r="AC1710" s="437">
        <v>7.9578380861606308E-3</v>
      </c>
      <c r="AD1710" s="456">
        <v>2.9035615370097406E-4</v>
      </c>
      <c r="AE1710" s="457">
        <v>3.441101840739913E-4</v>
      </c>
      <c r="AF1710" s="437">
        <v>1.148316822330474E-3</v>
      </c>
      <c r="AG1710" s="456">
        <v>9.3603340641005145E-3</v>
      </c>
      <c r="AH1710" s="457">
        <v>1.1305923976774617E-2</v>
      </c>
      <c r="AI1710" s="437">
        <v>1.4813291520193003E-3</v>
      </c>
      <c r="AJ1710" s="456">
        <v>1.6375358643896146E-3</v>
      </c>
      <c r="AK1710" s="457">
        <v>1.7946427497832235E-3</v>
      </c>
      <c r="AL1710" s="437">
        <v>9.1865334092024718E-5</v>
      </c>
      <c r="AM1710" s="456">
        <v>2.6128404134970079E-3</v>
      </c>
      <c r="AN1710" s="457">
        <v>3.321034614566926E-3</v>
      </c>
      <c r="AO1710" s="437">
        <v>2.4964423767291598E-2</v>
      </c>
      <c r="AP1710" s="456">
        <v>0</v>
      </c>
      <c r="AQ1710" s="457">
        <v>0</v>
      </c>
      <c r="AR1710" s="440">
        <v>1.9577087575067102E-2</v>
      </c>
      <c r="AS1710" s="462">
        <v>0</v>
      </c>
      <c r="AT1710" s="463">
        <v>0</v>
      </c>
      <c r="AU1710" s="423">
        <v>0</v>
      </c>
    </row>
    <row r="1711" spans="1:47" x14ac:dyDescent="0.2">
      <c r="A1711" s="231">
        <v>2017</v>
      </c>
      <c r="B1711" s="232">
        <v>27</v>
      </c>
      <c r="C1711" s="456">
        <v>4.0802722631115556</v>
      </c>
      <c r="D1711" s="457">
        <v>6.1394622900211084</v>
      </c>
      <c r="E1711" s="437">
        <v>0.55022812659178877</v>
      </c>
      <c r="F1711" s="456">
        <v>0.23027913231801189</v>
      </c>
      <c r="G1711" s="457">
        <v>0.27347357593929345</v>
      </c>
      <c r="H1711" s="437">
        <v>0.11574528135565189</v>
      </c>
      <c r="I1711" s="456">
        <v>0.21089301519971632</v>
      </c>
      <c r="J1711" s="457">
        <v>0.36162873083344738</v>
      </c>
      <c r="K1711" s="437">
        <v>1.3261893021950522</v>
      </c>
      <c r="L1711" s="462">
        <v>2.0204696113563432E-3</v>
      </c>
      <c r="M1711" s="463">
        <v>2.5768264554522982E-3</v>
      </c>
      <c r="N1711" s="437">
        <v>6.2739537412476376E-3</v>
      </c>
      <c r="O1711" s="456">
        <v>1.3699580143695864E-2</v>
      </c>
      <c r="P1711" s="457">
        <v>2.0482159664334618E-2</v>
      </c>
      <c r="Q1711" s="437">
        <v>1.9418628340952135E-2</v>
      </c>
      <c r="R1711" s="462">
        <v>0</v>
      </c>
      <c r="S1711" s="463">
        <v>0</v>
      </c>
      <c r="T1711" s="437">
        <v>720.05044457914323</v>
      </c>
      <c r="U1711" s="456">
        <v>1.1078083947163159E-2</v>
      </c>
      <c r="V1711" s="457">
        <v>1.7877060242831647E-2</v>
      </c>
      <c r="W1711" s="437">
        <v>0.12474382882625303</v>
      </c>
      <c r="X1711" s="456">
        <v>9.0685632814584086E-3</v>
      </c>
      <c r="Y1711" s="457">
        <v>1.16880361284722E-2</v>
      </c>
      <c r="Z1711" s="437">
        <v>3.9452789803403393E-3</v>
      </c>
      <c r="AA1711" s="456">
        <v>5.192291309040472E-3</v>
      </c>
      <c r="AB1711" s="457">
        <v>6.7480217541615499E-3</v>
      </c>
      <c r="AC1711" s="437">
        <v>7.9694951160955482E-3</v>
      </c>
      <c r="AD1711" s="456">
        <v>2.9767399847174109E-4</v>
      </c>
      <c r="AE1711" s="457">
        <v>3.4450082032045899E-4</v>
      </c>
      <c r="AF1711" s="437">
        <v>1.1499982768434398E-3</v>
      </c>
      <c r="AG1711" s="456">
        <v>9.6032760119864492E-3</v>
      </c>
      <c r="AH1711" s="457">
        <v>1.1333942169964988E-2</v>
      </c>
      <c r="AI1711" s="437">
        <v>1.4834989853021003E-3</v>
      </c>
      <c r="AJ1711" s="456">
        <v>1.6854946290492724E-3</v>
      </c>
      <c r="AK1711" s="457">
        <v>1.8014411593520593E-3</v>
      </c>
      <c r="AL1711" s="437">
        <v>9.199990960619974E-5</v>
      </c>
      <c r="AM1711" s="456">
        <v>2.6721948787264294E-3</v>
      </c>
      <c r="AN1711" s="457">
        <v>3.3225313547621885E-3</v>
      </c>
      <c r="AO1711" s="437">
        <v>2.5001023285970796E-2</v>
      </c>
      <c r="AP1711" s="456">
        <v>0</v>
      </c>
      <c r="AQ1711" s="457">
        <v>0</v>
      </c>
      <c r="AR1711" s="440">
        <v>1.95889116529183E-2</v>
      </c>
      <c r="AS1711" s="462">
        <v>0</v>
      </c>
      <c r="AT1711" s="463">
        <v>0</v>
      </c>
      <c r="AU1711" s="423">
        <v>0</v>
      </c>
    </row>
    <row r="1712" spans="1:47" x14ac:dyDescent="0.2">
      <c r="A1712" s="231">
        <v>2017</v>
      </c>
      <c r="B1712" s="232">
        <v>28</v>
      </c>
      <c r="C1712" s="456">
        <v>4.1260487665702374</v>
      </c>
      <c r="D1712" s="457">
        <v>6.1433640171224999</v>
      </c>
      <c r="E1712" s="437">
        <v>0.55022136445204484</v>
      </c>
      <c r="F1712" s="456">
        <v>0.23497179306890378</v>
      </c>
      <c r="G1712" s="457">
        <v>0.27341259781536137</v>
      </c>
      <c r="H1712" s="437">
        <v>0.11574226611353897</v>
      </c>
      <c r="I1712" s="456">
        <v>0.21368353538682222</v>
      </c>
      <c r="J1712" s="457">
        <v>0.36146886364354541</v>
      </c>
      <c r="K1712" s="437">
        <v>1.3261754507779677</v>
      </c>
      <c r="L1712" s="462">
        <v>2.0246419153134225E-3</v>
      </c>
      <c r="M1712" s="463">
        <v>2.5758569553804419E-3</v>
      </c>
      <c r="N1712" s="437">
        <v>6.2739486351257199E-3</v>
      </c>
      <c r="O1712" s="456">
        <v>1.3843456185739053E-2</v>
      </c>
      <c r="P1712" s="457">
        <v>2.0477159104067916E-2</v>
      </c>
      <c r="Q1712" s="437">
        <v>1.9418639392590704E-2</v>
      </c>
      <c r="R1712" s="462">
        <v>0</v>
      </c>
      <c r="S1712" s="463">
        <v>0</v>
      </c>
      <c r="T1712" s="437">
        <v>720.04929592332212</v>
      </c>
      <c r="U1712" s="456">
        <v>1.1269271502614886E-2</v>
      </c>
      <c r="V1712" s="457">
        <v>1.7875599012205846E-2</v>
      </c>
      <c r="W1712" s="437">
        <v>0.12474065891865645</v>
      </c>
      <c r="X1712" s="456">
        <v>9.2464771236958534E-3</v>
      </c>
      <c r="Y1712" s="457">
        <v>1.168760373257589E-2</v>
      </c>
      <c r="Z1712" s="437">
        <v>3.9452224122279219E-3</v>
      </c>
      <c r="AA1712" s="456">
        <v>5.2636222156945654E-3</v>
      </c>
      <c r="AB1712" s="457">
        <v>6.705013449894325E-3</v>
      </c>
      <c r="AC1712" s="437">
        <v>7.9692844501446144E-3</v>
      </c>
      <c r="AD1712" s="456">
        <v>3.0370767551828086E-4</v>
      </c>
      <c r="AE1712" s="457">
        <v>3.4421315186460965E-4</v>
      </c>
      <c r="AF1712" s="437">
        <v>1.1499709166719445E-3</v>
      </c>
      <c r="AG1712" s="456">
        <v>9.8079066841358607E-3</v>
      </c>
      <c r="AH1712" s="457">
        <v>1.1342089328094737E-2</v>
      </c>
      <c r="AI1712" s="437">
        <v>1.4834608818375665E-3</v>
      </c>
      <c r="AJ1712" s="456">
        <v>1.7262323943700408E-3</v>
      </c>
      <c r="AK1712" s="457">
        <v>1.8045284544803771E-3</v>
      </c>
      <c r="AL1712" s="437">
        <v>9.1997557128380532E-5</v>
      </c>
      <c r="AM1712" s="456">
        <v>2.7208596724795772E-3</v>
      </c>
      <c r="AN1712" s="457">
        <v>3.318362478711809E-3</v>
      </c>
      <c r="AO1712" s="437">
        <v>2.5000354958093191E-2</v>
      </c>
      <c r="AP1712" s="456">
        <v>0</v>
      </c>
      <c r="AQ1712" s="457">
        <v>0</v>
      </c>
      <c r="AR1712" s="440">
        <v>1.9588913668109099E-2</v>
      </c>
      <c r="AS1712" s="462">
        <v>0</v>
      </c>
      <c r="AT1712" s="463">
        <v>0</v>
      </c>
      <c r="AU1712" s="423">
        <v>0</v>
      </c>
    </row>
    <row r="1713" spans="1:47" x14ac:dyDescent="0.2">
      <c r="A1713" s="231">
        <v>2017</v>
      </c>
      <c r="B1713" s="232">
        <v>29</v>
      </c>
      <c r="C1713" s="456">
        <v>4.161170349362517</v>
      </c>
      <c r="D1713" s="457">
        <v>6.1475199281942201</v>
      </c>
      <c r="E1713" s="437">
        <v>0.55021599802271337</v>
      </c>
      <c r="F1713" s="456">
        <v>0.23847774426496191</v>
      </c>
      <c r="G1713" s="457">
        <v>0.27335417663738748</v>
      </c>
      <c r="H1713" s="437">
        <v>0.11574059013131212</v>
      </c>
      <c r="I1713" s="456">
        <v>0.21575501177856649</v>
      </c>
      <c r="J1713" s="457">
        <v>0.36130538027424608</v>
      </c>
      <c r="K1713" s="437">
        <v>1.3261656484232407</v>
      </c>
      <c r="L1713" s="462">
        <v>2.027540182679444E-3</v>
      </c>
      <c r="M1713" s="463">
        <v>2.574847332345817E-3</v>
      </c>
      <c r="N1713" s="437">
        <v>6.2739424051916452E-3</v>
      </c>
      <c r="O1713" s="456">
        <v>1.3950558994259401E-2</v>
      </c>
      <c r="P1713" s="457">
        <v>2.0472142348570151E-2</v>
      </c>
      <c r="Q1713" s="437">
        <v>1.9418600941030442E-2</v>
      </c>
      <c r="R1713" s="462">
        <v>0</v>
      </c>
      <c r="S1713" s="463">
        <v>0</v>
      </c>
      <c r="T1713" s="437">
        <v>720.04797454877303</v>
      </c>
      <c r="U1713" s="456">
        <v>1.1412640148040325E-2</v>
      </c>
      <c r="V1713" s="457">
        <v>1.7874343742593231E-2</v>
      </c>
      <c r="W1713" s="437">
        <v>0.12473876645203814</v>
      </c>
      <c r="X1713" s="456">
        <v>9.3800177802328931E-3</v>
      </c>
      <c r="Y1713" s="457">
        <v>1.168736972768432E-2</v>
      </c>
      <c r="Z1713" s="437">
        <v>3.9451835327519768E-3</v>
      </c>
      <c r="AA1713" s="456">
        <v>5.303408178860795E-3</v>
      </c>
      <c r="AB1713" s="457">
        <v>6.6599878117600594E-3</v>
      </c>
      <c r="AC1713" s="437">
        <v>7.9691638726931656E-3</v>
      </c>
      <c r="AD1713" s="456">
        <v>3.0814669604060756E-4</v>
      </c>
      <c r="AE1713" s="457">
        <v>3.4391860000316279E-4</v>
      </c>
      <c r="AF1713" s="437">
        <v>1.1499520486463193E-3</v>
      </c>
      <c r="AG1713" s="456">
        <v>9.9643618345427159E-3</v>
      </c>
      <c r="AH1713" s="457">
        <v>1.1350890600656872E-2</v>
      </c>
      <c r="AI1713" s="437">
        <v>1.4834378086341514E-3</v>
      </c>
      <c r="AJ1713" s="456">
        <v>1.7578129410003517E-3</v>
      </c>
      <c r="AK1713" s="457">
        <v>1.8078167458470216E-3</v>
      </c>
      <c r="AL1713" s="437">
        <v>9.1996237527884817E-5</v>
      </c>
      <c r="AM1713" s="456">
        <v>2.7562603048757964E-3</v>
      </c>
      <c r="AN1713" s="457">
        <v>3.3140400953190572E-3</v>
      </c>
      <c r="AO1713" s="437">
        <v>2.4999959802778336E-2</v>
      </c>
      <c r="AP1713" s="456">
        <v>0</v>
      </c>
      <c r="AQ1713" s="457">
        <v>0</v>
      </c>
      <c r="AR1713" s="440">
        <v>1.9588912516130201E-2</v>
      </c>
      <c r="AS1713" s="462">
        <v>0</v>
      </c>
      <c r="AT1713" s="463">
        <v>0</v>
      </c>
      <c r="AU1713" s="423">
        <v>0</v>
      </c>
    </row>
    <row r="1714" spans="1:47" x14ac:dyDescent="0.2">
      <c r="A1714" s="231">
        <v>2017</v>
      </c>
      <c r="B1714" s="232">
        <v>30</v>
      </c>
      <c r="C1714" s="456">
        <v>4.1836312340458752</v>
      </c>
      <c r="D1714" s="457">
        <v>6.1519129046745746</v>
      </c>
      <c r="E1714" s="437">
        <v>0.55021502564431146</v>
      </c>
      <c r="F1714" s="456">
        <v>0.24058030902414138</v>
      </c>
      <c r="G1714" s="457">
        <v>0.2732960652158522</v>
      </c>
      <c r="H1714" s="437">
        <v>0.11574009870237652</v>
      </c>
      <c r="I1714" s="456">
        <v>0.21697609532893347</v>
      </c>
      <c r="J1714" s="457">
        <v>0.36113564412560228</v>
      </c>
      <c r="K1714" s="437">
        <v>1.3261646284549646</v>
      </c>
      <c r="L1714" s="462">
        <v>2.0289307653676282E-3</v>
      </c>
      <c r="M1714" s="463">
        <v>2.5737917836166102E-3</v>
      </c>
      <c r="N1714" s="437">
        <v>6.2739526411657561E-3</v>
      </c>
      <c r="O1714" s="456">
        <v>1.4014076196962898E-2</v>
      </c>
      <c r="P1714" s="457">
        <v>2.0467022364307974E-2</v>
      </c>
      <c r="Q1714" s="437">
        <v>1.9418644230927099E-2</v>
      </c>
      <c r="R1714" s="462">
        <v>0</v>
      </c>
      <c r="S1714" s="463">
        <v>0</v>
      </c>
      <c r="T1714" s="437">
        <v>720.04881724957522</v>
      </c>
      <c r="U1714" s="456">
        <v>1.1499346177801748E-2</v>
      </c>
      <c r="V1714" s="457">
        <v>1.7873246838980738E-2</v>
      </c>
      <c r="W1714" s="437">
        <v>0.12473813466238298</v>
      </c>
      <c r="X1714" s="456">
        <v>9.4609927789835579E-3</v>
      </c>
      <c r="Y1714" s="457">
        <v>1.1687299544285755E-2</v>
      </c>
      <c r="Z1714" s="437">
        <v>3.9451751776490218E-3</v>
      </c>
      <c r="AA1714" s="456">
        <v>5.3071815506590568E-3</v>
      </c>
      <c r="AB1714" s="457">
        <v>6.6129021474737419E-3</v>
      </c>
      <c r="AC1714" s="437">
        <v>7.9691350178335493E-3</v>
      </c>
      <c r="AD1714" s="456">
        <v>3.107045797096488E-4</v>
      </c>
      <c r="AE1714" s="457">
        <v>3.4361448067446627E-4</v>
      </c>
      <c r="AF1714" s="437">
        <v>1.149947781561115E-3</v>
      </c>
      <c r="AG1714" s="456">
        <v>1.006336879837604E-2</v>
      </c>
      <c r="AH1714" s="457">
        <v>1.136022613556922E-2</v>
      </c>
      <c r="AI1714" s="437">
        <v>1.4834322207577049E-3</v>
      </c>
      <c r="AJ1714" s="456">
        <v>1.7784554907887362E-3</v>
      </c>
      <c r="AK1714" s="457">
        <v>1.8112886255657742E-3</v>
      </c>
      <c r="AL1714" s="437">
        <v>9.1995645760679551E-5</v>
      </c>
      <c r="AM1714" s="456">
        <v>2.7760535513229761E-3</v>
      </c>
      <c r="AN1714" s="457">
        <v>3.3095486444219375E-3</v>
      </c>
      <c r="AO1714" s="437">
        <v>2.4999840904583636E-2</v>
      </c>
      <c r="AP1714" s="456">
        <v>0</v>
      </c>
      <c r="AQ1714" s="457">
        <v>0</v>
      </c>
      <c r="AR1714" s="440">
        <v>1.9588912583477301E-2</v>
      </c>
      <c r="AS1714" s="462">
        <v>0</v>
      </c>
      <c r="AT1714" s="463">
        <v>0</v>
      </c>
      <c r="AU1714" s="423">
        <v>0</v>
      </c>
    </row>
    <row r="1715" spans="1:47" x14ac:dyDescent="0.2">
      <c r="A1715" s="231">
        <v>2017</v>
      </c>
      <c r="B1715" s="232">
        <v>31</v>
      </c>
      <c r="C1715" s="456">
        <v>4.1864001187071613</v>
      </c>
      <c r="D1715" s="457">
        <v>6.1563325324549254</v>
      </c>
      <c r="E1715" s="437">
        <v>0.55021158360921685</v>
      </c>
      <c r="F1715" s="456">
        <v>0.24052755820485833</v>
      </c>
      <c r="G1715" s="457">
        <v>0.27323993641254291</v>
      </c>
      <c r="H1715" s="437">
        <v>0.11573924532614444</v>
      </c>
      <c r="I1715" s="456">
        <v>0.21689456945983801</v>
      </c>
      <c r="J1715" s="457">
        <v>0.36096720212676986</v>
      </c>
      <c r="K1715" s="437">
        <v>1.3261577230286739</v>
      </c>
      <c r="L1715" s="462">
        <v>2.0280757849976683E-3</v>
      </c>
      <c r="M1715" s="463">
        <v>2.5727399941517051E-3</v>
      </c>
      <c r="N1715" s="437">
        <v>6.2739310965899886E-3</v>
      </c>
      <c r="O1715" s="456">
        <v>1.4010745061372964E-2</v>
      </c>
      <c r="P1715" s="457">
        <v>2.046197793360905E-2</v>
      </c>
      <c r="Q1715" s="437">
        <v>1.941858141456021E-2</v>
      </c>
      <c r="R1715" s="462">
        <v>0</v>
      </c>
      <c r="S1715" s="463">
        <v>0</v>
      </c>
      <c r="T1715" s="437">
        <v>720.04625452461983</v>
      </c>
      <c r="U1715" s="456">
        <v>1.1498913239015793E-2</v>
      </c>
      <c r="V1715" s="457">
        <v>1.7871961393107014E-2</v>
      </c>
      <c r="W1715" s="437">
        <v>0.12473708502258753</v>
      </c>
      <c r="X1715" s="456">
        <v>9.4610306183252578E-3</v>
      </c>
      <c r="Y1715" s="457">
        <v>1.1687297282631435E-2</v>
      </c>
      <c r="Z1715" s="437">
        <v>3.945151482026084E-3</v>
      </c>
      <c r="AA1715" s="456">
        <v>5.2605360973371354E-3</v>
      </c>
      <c r="AB1715" s="457">
        <v>6.5658198077683675E-3</v>
      </c>
      <c r="AC1715" s="437">
        <v>7.969072250335052E-3</v>
      </c>
      <c r="AD1715" s="456">
        <v>3.1039933125773017E-4</v>
      </c>
      <c r="AE1715" s="457">
        <v>3.4330993937304585E-4</v>
      </c>
      <c r="AF1715" s="437">
        <v>1.1499383257013484E-3</v>
      </c>
      <c r="AG1715" s="456">
        <v>1.0073017666121658E-2</v>
      </c>
      <c r="AH1715" s="457">
        <v>1.1369667670916728E-2</v>
      </c>
      <c r="AI1715" s="437">
        <v>1.4834208944140589E-3</v>
      </c>
      <c r="AJ1715" s="456">
        <v>1.781887376824484E-3</v>
      </c>
      <c r="AK1715" s="457">
        <v>1.8147760111308934E-3</v>
      </c>
      <c r="AL1715" s="437">
        <v>9.1995125952598885E-5</v>
      </c>
      <c r="AM1715" s="456">
        <v>2.7722121956614216E-3</v>
      </c>
      <c r="AN1715" s="457">
        <v>3.3050264607507253E-3</v>
      </c>
      <c r="AO1715" s="437">
        <v>2.4999665016220616E-2</v>
      </c>
      <c r="AP1715" s="456">
        <v>0</v>
      </c>
      <c r="AQ1715" s="457">
        <v>0</v>
      </c>
      <c r="AR1715" s="440">
        <v>1.9588915224112501E-2</v>
      </c>
      <c r="AS1715" s="462">
        <v>0</v>
      </c>
      <c r="AT1715" s="463">
        <v>0</v>
      </c>
      <c r="AU1715" s="423">
        <v>0</v>
      </c>
    </row>
    <row r="1716" spans="1:47" x14ac:dyDescent="0.2">
      <c r="A1716" s="231">
        <v>2017</v>
      </c>
      <c r="B1716" s="232">
        <v>32</v>
      </c>
      <c r="C1716" s="456">
        <v>4.1864001187071613</v>
      </c>
      <c r="D1716" s="457">
        <v>6.1563325324549254</v>
      </c>
      <c r="E1716" s="419">
        <v>0.55021158360921685</v>
      </c>
      <c r="F1716" s="456">
        <v>0.24052755820485833</v>
      </c>
      <c r="G1716" s="457">
        <v>0.27323993641254291</v>
      </c>
      <c r="H1716" s="419">
        <v>0.11573924532614444</v>
      </c>
      <c r="I1716" s="456">
        <v>0.21689456945983801</v>
      </c>
      <c r="J1716" s="457">
        <v>0.36096720212676986</v>
      </c>
      <c r="K1716" s="419">
        <v>1.3261577230286739</v>
      </c>
      <c r="L1716" s="462">
        <v>2.0280757849976683E-3</v>
      </c>
      <c r="M1716" s="463">
        <v>2.5727399941517051E-3</v>
      </c>
      <c r="N1716" s="419">
        <v>6.2739310965899886E-3</v>
      </c>
      <c r="O1716" s="456">
        <v>1.4010745061372964E-2</v>
      </c>
      <c r="P1716" s="457">
        <v>2.046197793360905E-2</v>
      </c>
      <c r="Q1716" s="419">
        <v>1.941858141456021E-2</v>
      </c>
      <c r="R1716" s="462">
        <v>0</v>
      </c>
      <c r="S1716" s="463">
        <v>0</v>
      </c>
      <c r="T1716" s="419">
        <v>720.04625452461983</v>
      </c>
      <c r="U1716" s="456">
        <v>1.1498913239015793E-2</v>
      </c>
      <c r="V1716" s="457">
        <v>1.7871961393107014E-2</v>
      </c>
      <c r="W1716" s="419">
        <v>0.12473708502258753</v>
      </c>
      <c r="X1716" s="456">
        <v>9.4610306183252578E-3</v>
      </c>
      <c r="Y1716" s="457">
        <v>1.1687297282631435E-2</v>
      </c>
      <c r="Z1716" s="419">
        <v>3.945151482026084E-3</v>
      </c>
      <c r="AA1716" s="456">
        <v>5.2605360973371354E-3</v>
      </c>
      <c r="AB1716" s="457">
        <v>6.5658198077683675E-3</v>
      </c>
      <c r="AC1716" s="419">
        <v>7.969072250335052E-3</v>
      </c>
      <c r="AD1716" s="456">
        <v>3.1039933125773017E-4</v>
      </c>
      <c r="AE1716" s="457">
        <v>3.4330993937304585E-4</v>
      </c>
      <c r="AF1716" s="419">
        <v>1.1499383257013484E-3</v>
      </c>
      <c r="AG1716" s="456">
        <v>1.0073017666121658E-2</v>
      </c>
      <c r="AH1716" s="457">
        <v>1.1369667670916728E-2</v>
      </c>
      <c r="AI1716" s="419">
        <v>1.4834208944140589E-3</v>
      </c>
      <c r="AJ1716" s="456">
        <v>1.781887376824484E-3</v>
      </c>
      <c r="AK1716" s="457">
        <v>1.8147760111308934E-3</v>
      </c>
      <c r="AL1716" s="419">
        <v>9.1995125952598885E-5</v>
      </c>
      <c r="AM1716" s="456">
        <v>2.7722121956614216E-3</v>
      </c>
      <c r="AN1716" s="457">
        <v>3.3050264607507253E-3</v>
      </c>
      <c r="AO1716" s="419">
        <v>2.4999665016220616E-2</v>
      </c>
      <c r="AP1716" s="456">
        <v>0</v>
      </c>
      <c r="AQ1716" s="457">
        <v>0</v>
      </c>
      <c r="AR1716" s="440">
        <v>1.9588915224112501E-2</v>
      </c>
      <c r="AS1716" s="462">
        <v>0</v>
      </c>
      <c r="AT1716" s="463">
        <v>0</v>
      </c>
      <c r="AU1716" s="426">
        <v>0</v>
      </c>
    </row>
    <row r="1717" spans="1:47" x14ac:dyDescent="0.2">
      <c r="A1717" s="231">
        <v>2017</v>
      </c>
      <c r="B1717" s="232">
        <v>33</v>
      </c>
      <c r="C1717" s="456">
        <v>4.1864001187071613</v>
      </c>
      <c r="D1717" s="457">
        <v>6.1563325324549254</v>
      </c>
      <c r="E1717" s="419">
        <v>0.55021158360921685</v>
      </c>
      <c r="F1717" s="456">
        <v>0.24052755820485833</v>
      </c>
      <c r="G1717" s="457">
        <v>0.27323993641254291</v>
      </c>
      <c r="H1717" s="419">
        <v>0.11573924532614444</v>
      </c>
      <c r="I1717" s="456">
        <v>0.21689456945983801</v>
      </c>
      <c r="J1717" s="457">
        <v>0.36096720212676986</v>
      </c>
      <c r="K1717" s="419">
        <v>1.3261577230286739</v>
      </c>
      <c r="L1717" s="462">
        <v>2.0280757849976683E-3</v>
      </c>
      <c r="M1717" s="463">
        <v>2.5727399941517051E-3</v>
      </c>
      <c r="N1717" s="419">
        <v>6.2739310965899886E-3</v>
      </c>
      <c r="O1717" s="456">
        <v>1.4010745061372964E-2</v>
      </c>
      <c r="P1717" s="457">
        <v>2.046197793360905E-2</v>
      </c>
      <c r="Q1717" s="419">
        <v>1.941858141456021E-2</v>
      </c>
      <c r="R1717" s="462">
        <v>0</v>
      </c>
      <c r="S1717" s="463">
        <v>0</v>
      </c>
      <c r="T1717" s="419">
        <v>720.04625452461983</v>
      </c>
      <c r="U1717" s="456">
        <v>1.1498913239015793E-2</v>
      </c>
      <c r="V1717" s="457">
        <v>1.7871961393107014E-2</v>
      </c>
      <c r="W1717" s="419">
        <v>0.12473708502258753</v>
      </c>
      <c r="X1717" s="456">
        <v>9.4610306183252578E-3</v>
      </c>
      <c r="Y1717" s="457">
        <v>1.1687297282631435E-2</v>
      </c>
      <c r="Z1717" s="419">
        <v>3.945151482026084E-3</v>
      </c>
      <c r="AA1717" s="456">
        <v>5.2605360973371354E-3</v>
      </c>
      <c r="AB1717" s="457">
        <v>6.5658198077683675E-3</v>
      </c>
      <c r="AC1717" s="419">
        <v>7.969072250335052E-3</v>
      </c>
      <c r="AD1717" s="456">
        <v>3.1039933125773017E-4</v>
      </c>
      <c r="AE1717" s="457">
        <v>3.4330993937304585E-4</v>
      </c>
      <c r="AF1717" s="419">
        <v>1.1499383257013484E-3</v>
      </c>
      <c r="AG1717" s="456">
        <v>1.0073017666121658E-2</v>
      </c>
      <c r="AH1717" s="457">
        <v>1.1369667670916728E-2</v>
      </c>
      <c r="AI1717" s="419">
        <v>1.4834208944140589E-3</v>
      </c>
      <c r="AJ1717" s="456">
        <v>1.781887376824484E-3</v>
      </c>
      <c r="AK1717" s="457">
        <v>1.8147760111308934E-3</v>
      </c>
      <c r="AL1717" s="419">
        <v>9.1995125952598885E-5</v>
      </c>
      <c r="AM1717" s="456">
        <v>2.7722121956614216E-3</v>
      </c>
      <c r="AN1717" s="457">
        <v>3.3050264607507253E-3</v>
      </c>
      <c r="AO1717" s="419">
        <v>2.4999665016220616E-2</v>
      </c>
      <c r="AP1717" s="456">
        <v>0</v>
      </c>
      <c r="AQ1717" s="457">
        <v>0</v>
      </c>
      <c r="AR1717" s="440">
        <v>1.9588915224112501E-2</v>
      </c>
      <c r="AS1717" s="462">
        <v>0</v>
      </c>
      <c r="AT1717" s="463">
        <v>0</v>
      </c>
      <c r="AU1717" s="426">
        <v>0</v>
      </c>
    </row>
    <row r="1718" spans="1:47" x14ac:dyDescent="0.2">
      <c r="A1718" s="231">
        <v>2017</v>
      </c>
      <c r="B1718" s="232">
        <v>34</v>
      </c>
      <c r="C1718" s="456">
        <v>4.1864001187071613</v>
      </c>
      <c r="D1718" s="457">
        <v>6.1563325324549254</v>
      </c>
      <c r="E1718" s="419">
        <v>0.55021158360921685</v>
      </c>
      <c r="F1718" s="456">
        <v>0.24052755820485833</v>
      </c>
      <c r="G1718" s="457">
        <v>0.27323993641254291</v>
      </c>
      <c r="H1718" s="419">
        <v>0.11573924532614444</v>
      </c>
      <c r="I1718" s="456">
        <v>0.21689456945983801</v>
      </c>
      <c r="J1718" s="457">
        <v>0.36096720212676986</v>
      </c>
      <c r="K1718" s="419">
        <v>1.3261577230286739</v>
      </c>
      <c r="L1718" s="462">
        <v>2.0280757849976683E-3</v>
      </c>
      <c r="M1718" s="463">
        <v>2.5727399941517051E-3</v>
      </c>
      <c r="N1718" s="419">
        <v>6.2739310965899886E-3</v>
      </c>
      <c r="O1718" s="456">
        <v>1.4010745061372964E-2</v>
      </c>
      <c r="P1718" s="457">
        <v>2.046197793360905E-2</v>
      </c>
      <c r="Q1718" s="419">
        <v>1.941858141456021E-2</v>
      </c>
      <c r="R1718" s="462">
        <v>0</v>
      </c>
      <c r="S1718" s="463">
        <v>0</v>
      </c>
      <c r="T1718" s="419">
        <v>720.04625452461983</v>
      </c>
      <c r="U1718" s="456">
        <v>1.1498913239015793E-2</v>
      </c>
      <c r="V1718" s="457">
        <v>1.7871961393107014E-2</v>
      </c>
      <c r="W1718" s="419">
        <v>0.12473708502258753</v>
      </c>
      <c r="X1718" s="456">
        <v>9.4610306183252578E-3</v>
      </c>
      <c r="Y1718" s="457">
        <v>1.1687297282631435E-2</v>
      </c>
      <c r="Z1718" s="419">
        <v>3.945151482026084E-3</v>
      </c>
      <c r="AA1718" s="456">
        <v>5.2605360973371354E-3</v>
      </c>
      <c r="AB1718" s="457">
        <v>6.5658198077683675E-3</v>
      </c>
      <c r="AC1718" s="419">
        <v>7.969072250335052E-3</v>
      </c>
      <c r="AD1718" s="456">
        <v>3.1039933125773017E-4</v>
      </c>
      <c r="AE1718" s="457">
        <v>3.4330993937304585E-4</v>
      </c>
      <c r="AF1718" s="419">
        <v>1.1499383257013484E-3</v>
      </c>
      <c r="AG1718" s="456">
        <v>1.0073017666121658E-2</v>
      </c>
      <c r="AH1718" s="457">
        <v>1.1369667670916728E-2</v>
      </c>
      <c r="AI1718" s="419">
        <v>1.4834208944140589E-3</v>
      </c>
      <c r="AJ1718" s="456">
        <v>1.781887376824484E-3</v>
      </c>
      <c r="AK1718" s="457">
        <v>1.8147760111308934E-3</v>
      </c>
      <c r="AL1718" s="419">
        <v>9.1995125952598885E-5</v>
      </c>
      <c r="AM1718" s="456">
        <v>2.7722121956614216E-3</v>
      </c>
      <c r="AN1718" s="457">
        <v>3.3050264607507253E-3</v>
      </c>
      <c r="AO1718" s="419">
        <v>2.4999665016220616E-2</v>
      </c>
      <c r="AP1718" s="456">
        <v>0</v>
      </c>
      <c r="AQ1718" s="457">
        <v>0</v>
      </c>
      <c r="AR1718" s="440">
        <v>1.9588915224112501E-2</v>
      </c>
      <c r="AS1718" s="462">
        <v>0</v>
      </c>
      <c r="AT1718" s="463">
        <v>0</v>
      </c>
      <c r="AU1718" s="426">
        <v>0</v>
      </c>
    </row>
    <row r="1719" spans="1:47" x14ac:dyDescent="0.2">
      <c r="A1719" s="231">
        <v>2017</v>
      </c>
      <c r="B1719" s="232">
        <v>35</v>
      </c>
      <c r="C1719" s="456">
        <v>4.1864001187071613</v>
      </c>
      <c r="D1719" s="457">
        <v>6.1563325324549254</v>
      </c>
      <c r="E1719" s="419">
        <v>0.55021158360921685</v>
      </c>
      <c r="F1719" s="456">
        <v>0.24052755820485833</v>
      </c>
      <c r="G1719" s="457">
        <v>0.27323993641254291</v>
      </c>
      <c r="H1719" s="419">
        <v>0.11573924532614444</v>
      </c>
      <c r="I1719" s="456">
        <v>0.21689456945983801</v>
      </c>
      <c r="J1719" s="457">
        <v>0.36096720212676986</v>
      </c>
      <c r="K1719" s="419">
        <v>1.3261577230286739</v>
      </c>
      <c r="L1719" s="462">
        <v>2.0280757849976683E-3</v>
      </c>
      <c r="M1719" s="463">
        <v>2.5727399941517051E-3</v>
      </c>
      <c r="N1719" s="419">
        <v>6.2739310965899886E-3</v>
      </c>
      <c r="O1719" s="456">
        <v>1.4010745061372964E-2</v>
      </c>
      <c r="P1719" s="457">
        <v>2.046197793360905E-2</v>
      </c>
      <c r="Q1719" s="419">
        <v>1.941858141456021E-2</v>
      </c>
      <c r="R1719" s="462">
        <v>0</v>
      </c>
      <c r="S1719" s="463">
        <v>0</v>
      </c>
      <c r="T1719" s="419">
        <v>720.04625452461983</v>
      </c>
      <c r="U1719" s="456">
        <v>1.1498913239015793E-2</v>
      </c>
      <c r="V1719" s="457">
        <v>1.7871961393107014E-2</v>
      </c>
      <c r="W1719" s="419">
        <v>0.12473708502258753</v>
      </c>
      <c r="X1719" s="456">
        <v>9.4610306183252578E-3</v>
      </c>
      <c r="Y1719" s="457">
        <v>1.1687297282631435E-2</v>
      </c>
      <c r="Z1719" s="419">
        <v>3.945151482026084E-3</v>
      </c>
      <c r="AA1719" s="456">
        <v>5.2605360973371354E-3</v>
      </c>
      <c r="AB1719" s="457">
        <v>6.5658198077683675E-3</v>
      </c>
      <c r="AC1719" s="419">
        <v>7.969072250335052E-3</v>
      </c>
      <c r="AD1719" s="456">
        <v>3.1039933125773017E-4</v>
      </c>
      <c r="AE1719" s="457">
        <v>3.4330993937304585E-4</v>
      </c>
      <c r="AF1719" s="419">
        <v>1.1499383257013484E-3</v>
      </c>
      <c r="AG1719" s="456">
        <v>1.0073017666121658E-2</v>
      </c>
      <c r="AH1719" s="457">
        <v>1.1369667670916728E-2</v>
      </c>
      <c r="AI1719" s="419">
        <v>1.4834208944140589E-3</v>
      </c>
      <c r="AJ1719" s="456">
        <v>1.781887376824484E-3</v>
      </c>
      <c r="AK1719" s="457">
        <v>1.8147760111308934E-3</v>
      </c>
      <c r="AL1719" s="419">
        <v>9.1995125952598885E-5</v>
      </c>
      <c r="AM1719" s="456">
        <v>2.7722121956614216E-3</v>
      </c>
      <c r="AN1719" s="457">
        <v>3.3050264607507253E-3</v>
      </c>
      <c r="AO1719" s="419">
        <v>2.4999665016220616E-2</v>
      </c>
      <c r="AP1719" s="456">
        <v>0</v>
      </c>
      <c r="AQ1719" s="457">
        <v>0</v>
      </c>
      <c r="AR1719" s="440">
        <v>1.9588915224112501E-2</v>
      </c>
      <c r="AS1719" s="462">
        <v>0</v>
      </c>
      <c r="AT1719" s="463">
        <v>0</v>
      </c>
      <c r="AU1719" s="426">
        <v>0</v>
      </c>
    </row>
    <row r="1720" spans="1:47" x14ac:dyDescent="0.2">
      <c r="A1720" s="231">
        <v>2017</v>
      </c>
      <c r="B1720" s="232">
        <v>36</v>
      </c>
      <c r="C1720" s="456">
        <v>4.1864001187071613</v>
      </c>
      <c r="D1720" s="457">
        <v>6.1563325324549254</v>
      </c>
      <c r="E1720" s="419">
        <v>0.55021158360921685</v>
      </c>
      <c r="F1720" s="456">
        <v>0.24052755820485833</v>
      </c>
      <c r="G1720" s="457">
        <v>0.27323993641254291</v>
      </c>
      <c r="H1720" s="419">
        <v>0.11573924532614444</v>
      </c>
      <c r="I1720" s="456">
        <v>0.21689456945983801</v>
      </c>
      <c r="J1720" s="457">
        <v>0.36096720212676986</v>
      </c>
      <c r="K1720" s="419">
        <v>1.3261577230286739</v>
      </c>
      <c r="L1720" s="462">
        <v>2.0280757849976683E-3</v>
      </c>
      <c r="M1720" s="463">
        <v>2.5727399941517051E-3</v>
      </c>
      <c r="N1720" s="419">
        <v>6.2739310965899886E-3</v>
      </c>
      <c r="O1720" s="456">
        <v>1.4010745061372964E-2</v>
      </c>
      <c r="P1720" s="457">
        <v>2.046197793360905E-2</v>
      </c>
      <c r="Q1720" s="419">
        <v>1.941858141456021E-2</v>
      </c>
      <c r="R1720" s="462">
        <v>0</v>
      </c>
      <c r="S1720" s="463">
        <v>0</v>
      </c>
      <c r="T1720" s="419">
        <v>720.04625452461983</v>
      </c>
      <c r="U1720" s="456">
        <v>1.1498913239015793E-2</v>
      </c>
      <c r="V1720" s="457">
        <v>1.7871961393107014E-2</v>
      </c>
      <c r="W1720" s="419">
        <v>0.12473708502258753</v>
      </c>
      <c r="X1720" s="456">
        <v>9.4610306183252578E-3</v>
      </c>
      <c r="Y1720" s="457">
        <v>1.1687297282631435E-2</v>
      </c>
      <c r="Z1720" s="419">
        <v>3.945151482026084E-3</v>
      </c>
      <c r="AA1720" s="456">
        <v>5.2605360973371354E-3</v>
      </c>
      <c r="AB1720" s="457">
        <v>6.5658198077683675E-3</v>
      </c>
      <c r="AC1720" s="419">
        <v>7.969072250335052E-3</v>
      </c>
      <c r="AD1720" s="456">
        <v>3.1039933125773017E-4</v>
      </c>
      <c r="AE1720" s="457">
        <v>3.4330993937304585E-4</v>
      </c>
      <c r="AF1720" s="419">
        <v>1.1499383257013484E-3</v>
      </c>
      <c r="AG1720" s="456">
        <v>1.0073017666121658E-2</v>
      </c>
      <c r="AH1720" s="457">
        <v>1.1369667670916728E-2</v>
      </c>
      <c r="AI1720" s="419">
        <v>1.4834208944140589E-3</v>
      </c>
      <c r="AJ1720" s="456">
        <v>1.781887376824484E-3</v>
      </c>
      <c r="AK1720" s="457">
        <v>1.8147760111308934E-3</v>
      </c>
      <c r="AL1720" s="419">
        <v>9.1995125952598885E-5</v>
      </c>
      <c r="AM1720" s="456">
        <v>2.7722121956614216E-3</v>
      </c>
      <c r="AN1720" s="457">
        <v>3.3050264607507253E-3</v>
      </c>
      <c r="AO1720" s="419">
        <v>2.4999665016220616E-2</v>
      </c>
      <c r="AP1720" s="456">
        <v>0</v>
      </c>
      <c r="AQ1720" s="457">
        <v>0</v>
      </c>
      <c r="AR1720" s="440">
        <v>1.9588915224112501E-2</v>
      </c>
      <c r="AS1720" s="462">
        <v>0</v>
      </c>
      <c r="AT1720" s="463">
        <v>0</v>
      </c>
      <c r="AU1720" s="426">
        <v>0</v>
      </c>
    </row>
    <row r="1721" spans="1:47" x14ac:dyDescent="0.2">
      <c r="A1721" s="231">
        <v>2017</v>
      </c>
      <c r="B1721" s="232">
        <v>37</v>
      </c>
      <c r="C1721" s="456">
        <v>4.1864001187071613</v>
      </c>
      <c r="D1721" s="457">
        <v>6.1563325324549254</v>
      </c>
      <c r="E1721" s="419">
        <v>0.55021158360921685</v>
      </c>
      <c r="F1721" s="456">
        <v>0.24052755820485833</v>
      </c>
      <c r="G1721" s="457">
        <v>0.27323993641254291</v>
      </c>
      <c r="H1721" s="419">
        <v>0.11573924532614444</v>
      </c>
      <c r="I1721" s="456">
        <v>0.21689456945983801</v>
      </c>
      <c r="J1721" s="457">
        <v>0.36096720212676986</v>
      </c>
      <c r="K1721" s="419">
        <v>1.3261577230286739</v>
      </c>
      <c r="L1721" s="462">
        <v>2.0280757849976683E-3</v>
      </c>
      <c r="M1721" s="463">
        <v>2.5727399941517051E-3</v>
      </c>
      <c r="N1721" s="419">
        <v>6.2739310965899886E-3</v>
      </c>
      <c r="O1721" s="456">
        <v>1.4010745061372964E-2</v>
      </c>
      <c r="P1721" s="457">
        <v>2.046197793360905E-2</v>
      </c>
      <c r="Q1721" s="419">
        <v>1.941858141456021E-2</v>
      </c>
      <c r="R1721" s="462">
        <v>0</v>
      </c>
      <c r="S1721" s="463">
        <v>0</v>
      </c>
      <c r="T1721" s="419">
        <v>720.04625452461983</v>
      </c>
      <c r="U1721" s="456">
        <v>1.1498913239015793E-2</v>
      </c>
      <c r="V1721" s="457">
        <v>1.7871961393107014E-2</v>
      </c>
      <c r="W1721" s="419">
        <v>0.12473708502258753</v>
      </c>
      <c r="X1721" s="456">
        <v>9.4610306183252578E-3</v>
      </c>
      <c r="Y1721" s="457">
        <v>1.1687297282631435E-2</v>
      </c>
      <c r="Z1721" s="419">
        <v>3.945151482026084E-3</v>
      </c>
      <c r="AA1721" s="456">
        <v>5.2605360973371354E-3</v>
      </c>
      <c r="AB1721" s="457">
        <v>6.5658198077683675E-3</v>
      </c>
      <c r="AC1721" s="419">
        <v>7.969072250335052E-3</v>
      </c>
      <c r="AD1721" s="456">
        <v>3.1039933125773017E-4</v>
      </c>
      <c r="AE1721" s="457">
        <v>3.4330993937304585E-4</v>
      </c>
      <c r="AF1721" s="419">
        <v>1.1499383257013484E-3</v>
      </c>
      <c r="AG1721" s="456">
        <v>1.0073017666121658E-2</v>
      </c>
      <c r="AH1721" s="457">
        <v>1.1369667670916728E-2</v>
      </c>
      <c r="AI1721" s="419">
        <v>1.4834208944140589E-3</v>
      </c>
      <c r="AJ1721" s="456">
        <v>1.781887376824484E-3</v>
      </c>
      <c r="AK1721" s="457">
        <v>1.8147760111308934E-3</v>
      </c>
      <c r="AL1721" s="419">
        <v>9.1995125952598885E-5</v>
      </c>
      <c r="AM1721" s="456">
        <v>2.7722121956614216E-3</v>
      </c>
      <c r="AN1721" s="457">
        <v>3.3050264607507253E-3</v>
      </c>
      <c r="AO1721" s="419">
        <v>2.4999665016220616E-2</v>
      </c>
      <c r="AP1721" s="456">
        <v>0</v>
      </c>
      <c r="AQ1721" s="457">
        <v>0</v>
      </c>
      <c r="AR1721" s="440">
        <v>1.9588915224112501E-2</v>
      </c>
      <c r="AS1721" s="462">
        <v>0</v>
      </c>
      <c r="AT1721" s="463">
        <v>0</v>
      </c>
      <c r="AU1721" s="426">
        <v>0</v>
      </c>
    </row>
    <row r="1722" spans="1:47" x14ac:dyDescent="0.2">
      <c r="A1722" s="231">
        <v>2017</v>
      </c>
      <c r="B1722" s="232">
        <v>38</v>
      </c>
      <c r="C1722" s="456">
        <v>4.1864001187071613</v>
      </c>
      <c r="D1722" s="457">
        <v>6.1563325324549254</v>
      </c>
      <c r="E1722" s="419">
        <v>0.55021158360921685</v>
      </c>
      <c r="F1722" s="456">
        <v>0.24052755820485833</v>
      </c>
      <c r="G1722" s="457">
        <v>0.27323993641254291</v>
      </c>
      <c r="H1722" s="419">
        <v>0.11573924532614444</v>
      </c>
      <c r="I1722" s="456">
        <v>0.21689456945983801</v>
      </c>
      <c r="J1722" s="457">
        <v>0.36096720212676986</v>
      </c>
      <c r="K1722" s="419">
        <v>1.3261577230286739</v>
      </c>
      <c r="L1722" s="462">
        <v>2.0280757849976683E-3</v>
      </c>
      <c r="M1722" s="463">
        <v>2.5727399941517051E-3</v>
      </c>
      <c r="N1722" s="419">
        <v>6.2739310965899886E-3</v>
      </c>
      <c r="O1722" s="456">
        <v>1.4010745061372964E-2</v>
      </c>
      <c r="P1722" s="457">
        <v>2.046197793360905E-2</v>
      </c>
      <c r="Q1722" s="419">
        <v>1.941858141456021E-2</v>
      </c>
      <c r="R1722" s="462">
        <v>0</v>
      </c>
      <c r="S1722" s="463">
        <v>0</v>
      </c>
      <c r="T1722" s="419">
        <v>720.04625452461983</v>
      </c>
      <c r="U1722" s="456">
        <v>1.1498913239015793E-2</v>
      </c>
      <c r="V1722" s="457">
        <v>1.7871961393107014E-2</v>
      </c>
      <c r="W1722" s="419">
        <v>0.12473708502258753</v>
      </c>
      <c r="X1722" s="456">
        <v>9.4610306183252578E-3</v>
      </c>
      <c r="Y1722" s="457">
        <v>1.1687297282631435E-2</v>
      </c>
      <c r="Z1722" s="419">
        <v>3.945151482026084E-3</v>
      </c>
      <c r="AA1722" s="456">
        <v>5.2605360973371354E-3</v>
      </c>
      <c r="AB1722" s="457">
        <v>6.5658198077683675E-3</v>
      </c>
      <c r="AC1722" s="419">
        <v>7.969072250335052E-3</v>
      </c>
      <c r="AD1722" s="456">
        <v>3.1039933125773017E-4</v>
      </c>
      <c r="AE1722" s="457">
        <v>3.4330993937304585E-4</v>
      </c>
      <c r="AF1722" s="419">
        <v>1.1499383257013484E-3</v>
      </c>
      <c r="AG1722" s="456">
        <v>1.0073017666121658E-2</v>
      </c>
      <c r="AH1722" s="457">
        <v>1.1369667670916728E-2</v>
      </c>
      <c r="AI1722" s="419">
        <v>1.4834208944140589E-3</v>
      </c>
      <c r="AJ1722" s="456">
        <v>1.781887376824484E-3</v>
      </c>
      <c r="AK1722" s="457">
        <v>1.8147760111308934E-3</v>
      </c>
      <c r="AL1722" s="419">
        <v>9.1995125952598885E-5</v>
      </c>
      <c r="AM1722" s="456">
        <v>2.7722121956614216E-3</v>
      </c>
      <c r="AN1722" s="457">
        <v>3.3050264607507253E-3</v>
      </c>
      <c r="AO1722" s="419">
        <v>2.4999665016220616E-2</v>
      </c>
      <c r="AP1722" s="456">
        <v>0</v>
      </c>
      <c r="AQ1722" s="457">
        <v>0</v>
      </c>
      <c r="AR1722" s="440">
        <v>1.9588915224112501E-2</v>
      </c>
      <c r="AS1722" s="462">
        <v>0</v>
      </c>
      <c r="AT1722" s="463">
        <v>0</v>
      </c>
      <c r="AU1722" s="426">
        <v>0</v>
      </c>
    </row>
    <row r="1723" spans="1:47" x14ac:dyDescent="0.2">
      <c r="A1723" s="231">
        <v>2017</v>
      </c>
      <c r="B1723" s="232">
        <v>39</v>
      </c>
      <c r="C1723" s="456">
        <v>4.1864001187071613</v>
      </c>
      <c r="D1723" s="457">
        <v>6.1563325324549254</v>
      </c>
      <c r="E1723" s="419">
        <v>0.55021158360921685</v>
      </c>
      <c r="F1723" s="456">
        <v>0.24052755820485833</v>
      </c>
      <c r="G1723" s="457">
        <v>0.27323993641254291</v>
      </c>
      <c r="H1723" s="419">
        <v>0.11573924532614444</v>
      </c>
      <c r="I1723" s="456">
        <v>0.21689456945983801</v>
      </c>
      <c r="J1723" s="457">
        <v>0.36096720212676986</v>
      </c>
      <c r="K1723" s="419">
        <v>1.3261577230286739</v>
      </c>
      <c r="L1723" s="462">
        <v>2.0280757849976683E-3</v>
      </c>
      <c r="M1723" s="463">
        <v>2.5727399941517051E-3</v>
      </c>
      <c r="N1723" s="419">
        <v>6.2739310965899886E-3</v>
      </c>
      <c r="O1723" s="456">
        <v>1.4010745061372964E-2</v>
      </c>
      <c r="P1723" s="457">
        <v>2.046197793360905E-2</v>
      </c>
      <c r="Q1723" s="419">
        <v>1.941858141456021E-2</v>
      </c>
      <c r="R1723" s="462">
        <v>0</v>
      </c>
      <c r="S1723" s="463">
        <v>0</v>
      </c>
      <c r="T1723" s="419">
        <v>720.04625452461983</v>
      </c>
      <c r="U1723" s="456">
        <v>1.1498913239015793E-2</v>
      </c>
      <c r="V1723" s="457">
        <v>1.7871961393107014E-2</v>
      </c>
      <c r="W1723" s="419">
        <v>0.12473708502258753</v>
      </c>
      <c r="X1723" s="456">
        <v>9.4610306183252578E-3</v>
      </c>
      <c r="Y1723" s="457">
        <v>1.1687297282631435E-2</v>
      </c>
      <c r="Z1723" s="419">
        <v>3.945151482026084E-3</v>
      </c>
      <c r="AA1723" s="456">
        <v>5.2605360973371354E-3</v>
      </c>
      <c r="AB1723" s="457">
        <v>6.5658198077683675E-3</v>
      </c>
      <c r="AC1723" s="419">
        <v>7.969072250335052E-3</v>
      </c>
      <c r="AD1723" s="456">
        <v>3.1039933125773017E-4</v>
      </c>
      <c r="AE1723" s="457">
        <v>3.4330993937304585E-4</v>
      </c>
      <c r="AF1723" s="419">
        <v>1.1499383257013484E-3</v>
      </c>
      <c r="AG1723" s="456">
        <v>1.0073017666121658E-2</v>
      </c>
      <c r="AH1723" s="457">
        <v>1.1369667670916728E-2</v>
      </c>
      <c r="AI1723" s="419">
        <v>1.4834208944140589E-3</v>
      </c>
      <c r="AJ1723" s="456">
        <v>1.781887376824484E-3</v>
      </c>
      <c r="AK1723" s="457">
        <v>1.8147760111308934E-3</v>
      </c>
      <c r="AL1723" s="419">
        <v>9.1995125952598885E-5</v>
      </c>
      <c r="AM1723" s="456">
        <v>2.7722121956614216E-3</v>
      </c>
      <c r="AN1723" s="457">
        <v>3.3050264607507253E-3</v>
      </c>
      <c r="AO1723" s="419">
        <v>2.4999665016220616E-2</v>
      </c>
      <c r="AP1723" s="456">
        <v>0</v>
      </c>
      <c r="AQ1723" s="457">
        <v>0</v>
      </c>
      <c r="AR1723" s="440">
        <v>1.9588915224112501E-2</v>
      </c>
      <c r="AS1723" s="462">
        <v>0</v>
      </c>
      <c r="AT1723" s="463">
        <v>0</v>
      </c>
      <c r="AU1723" s="426">
        <v>0</v>
      </c>
    </row>
    <row r="1724" spans="1:47" ht="13.5" thickBot="1" x14ac:dyDescent="0.25">
      <c r="A1724" s="233">
        <v>2017</v>
      </c>
      <c r="B1724" s="234">
        <v>40</v>
      </c>
      <c r="C1724" s="458">
        <v>4.1864001187071613</v>
      </c>
      <c r="D1724" s="459">
        <v>6.1563325324549254</v>
      </c>
      <c r="E1724" s="430">
        <v>0.55021158360921685</v>
      </c>
      <c r="F1724" s="458">
        <v>0.24052755820485833</v>
      </c>
      <c r="G1724" s="459">
        <v>0.27323993641254291</v>
      </c>
      <c r="H1724" s="430">
        <v>0.11573924532614444</v>
      </c>
      <c r="I1724" s="458">
        <v>0.21689456945983801</v>
      </c>
      <c r="J1724" s="459">
        <v>0.36096720212676986</v>
      </c>
      <c r="K1724" s="430">
        <v>1.3261577230286739</v>
      </c>
      <c r="L1724" s="464">
        <v>2.0280757849976683E-3</v>
      </c>
      <c r="M1724" s="465">
        <v>2.5727399941517051E-3</v>
      </c>
      <c r="N1724" s="430">
        <v>6.2739310965899886E-3</v>
      </c>
      <c r="O1724" s="458">
        <v>1.4010745061372964E-2</v>
      </c>
      <c r="P1724" s="459">
        <v>2.046197793360905E-2</v>
      </c>
      <c r="Q1724" s="430">
        <v>1.941858141456021E-2</v>
      </c>
      <c r="R1724" s="464">
        <v>0</v>
      </c>
      <c r="S1724" s="465">
        <v>0</v>
      </c>
      <c r="T1724" s="430">
        <v>720.04625452461983</v>
      </c>
      <c r="U1724" s="458">
        <v>1.1498913239015793E-2</v>
      </c>
      <c r="V1724" s="459">
        <v>1.7871961393107014E-2</v>
      </c>
      <c r="W1724" s="430">
        <v>0.12473708502258753</v>
      </c>
      <c r="X1724" s="458">
        <v>9.4610306183252578E-3</v>
      </c>
      <c r="Y1724" s="459">
        <v>1.1687297282631435E-2</v>
      </c>
      <c r="Z1724" s="430">
        <v>3.945151482026084E-3</v>
      </c>
      <c r="AA1724" s="458">
        <v>5.2605360973371354E-3</v>
      </c>
      <c r="AB1724" s="459">
        <v>6.5658198077683675E-3</v>
      </c>
      <c r="AC1724" s="430">
        <v>7.969072250335052E-3</v>
      </c>
      <c r="AD1724" s="458">
        <v>3.1039933125773017E-4</v>
      </c>
      <c r="AE1724" s="459">
        <v>3.4330993937304585E-4</v>
      </c>
      <c r="AF1724" s="430">
        <v>1.1499383257013484E-3</v>
      </c>
      <c r="AG1724" s="458">
        <v>1.0073017666121658E-2</v>
      </c>
      <c r="AH1724" s="459">
        <v>1.1369667670916728E-2</v>
      </c>
      <c r="AI1724" s="430">
        <v>1.4834208944140589E-3</v>
      </c>
      <c r="AJ1724" s="458">
        <v>1.781887376824484E-3</v>
      </c>
      <c r="AK1724" s="459">
        <v>1.8147760111308934E-3</v>
      </c>
      <c r="AL1724" s="430">
        <v>9.1995125952598885E-5</v>
      </c>
      <c r="AM1724" s="458">
        <v>2.7722121956614216E-3</v>
      </c>
      <c r="AN1724" s="459">
        <v>3.3050264607507253E-3</v>
      </c>
      <c r="AO1724" s="430">
        <v>2.4999665016220616E-2</v>
      </c>
      <c r="AP1724" s="458">
        <v>0</v>
      </c>
      <c r="AQ1724" s="459">
        <v>0</v>
      </c>
      <c r="AR1724" s="441">
        <v>1.9588915224112501E-2</v>
      </c>
      <c r="AS1724" s="464">
        <v>0</v>
      </c>
      <c r="AT1724" s="465">
        <v>0</v>
      </c>
      <c r="AU1724" s="434">
        <v>0</v>
      </c>
    </row>
    <row r="1725" spans="1:47" x14ac:dyDescent="0.2">
      <c r="A1725" s="229">
        <v>2018</v>
      </c>
      <c r="B1725" s="230">
        <v>1</v>
      </c>
      <c r="C1725" s="454">
        <v>1.052415042642981</v>
      </c>
      <c r="D1725" s="455">
        <v>1.2317244052869623</v>
      </c>
      <c r="E1725" s="436">
        <v>0.36679344086270105</v>
      </c>
      <c r="F1725" s="454">
        <v>4.4681099481383657E-2</v>
      </c>
      <c r="G1725" s="455">
        <v>4.146035803963756E-2</v>
      </c>
      <c r="H1725" s="436">
        <v>6.1872719672604028E-2</v>
      </c>
      <c r="I1725" s="454">
        <v>4.8386151726089233E-2</v>
      </c>
      <c r="J1725" s="455">
        <v>6.6285031753913273E-2</v>
      </c>
      <c r="K1725" s="436">
        <v>0.56439885026789949</v>
      </c>
      <c r="L1725" s="460">
        <v>1.7991720237764577E-3</v>
      </c>
      <c r="M1725" s="461">
        <v>2.3535035051513798E-3</v>
      </c>
      <c r="N1725" s="436">
        <v>5.6983831974438022E-3</v>
      </c>
      <c r="O1725" s="454">
        <v>2.5463185953174044E-3</v>
      </c>
      <c r="P1725" s="455">
        <v>3.2311018247943501E-3</v>
      </c>
      <c r="Q1725" s="436">
        <v>1.3850210488895372E-2</v>
      </c>
      <c r="R1725" s="460">
        <v>0</v>
      </c>
      <c r="S1725" s="461">
        <v>0</v>
      </c>
      <c r="T1725" s="436">
        <v>653.99265897025919</v>
      </c>
      <c r="U1725" s="454">
        <v>6.3453182509135104E-3</v>
      </c>
      <c r="V1725" s="455">
        <v>8.3025750498742085E-3</v>
      </c>
      <c r="W1725" s="436">
        <v>6.6682927216561688E-2</v>
      </c>
      <c r="X1725" s="454">
        <v>4.3129873200237053E-3</v>
      </c>
      <c r="Y1725" s="455">
        <v>5.4964060849652871E-3</v>
      </c>
      <c r="Z1725" s="436">
        <v>2.9703999550216771E-3</v>
      </c>
      <c r="AA1725" s="454">
        <v>8.6323268252977024E-4</v>
      </c>
      <c r="AB1725" s="455">
        <v>8.3785736324992711E-4</v>
      </c>
      <c r="AC1725" s="436">
        <v>4.2601663073480178E-3</v>
      </c>
      <c r="AD1725" s="454">
        <v>5.6609786639644001E-5</v>
      </c>
      <c r="AE1725" s="455">
        <v>5.1746915196822707E-5</v>
      </c>
      <c r="AF1725" s="436">
        <v>6.1474209329954359E-4</v>
      </c>
      <c r="AG1725" s="454">
        <v>1.8932827579347838E-3</v>
      </c>
      <c r="AH1725" s="455">
        <v>1.752920097219239E-3</v>
      </c>
      <c r="AI1725" s="436">
        <v>7.9301732422066922E-4</v>
      </c>
      <c r="AJ1725" s="454">
        <v>3.4722274014976098E-4</v>
      </c>
      <c r="AK1725" s="455">
        <v>3.072441454339395E-4</v>
      </c>
      <c r="AL1725" s="436">
        <v>4.9179419451232927E-5</v>
      </c>
      <c r="AM1725" s="454">
        <v>5.0592023199878074E-4</v>
      </c>
      <c r="AN1725" s="455">
        <v>4.7700360282654003E-4</v>
      </c>
      <c r="AO1725" s="436">
        <v>1.3364493051216963E-2</v>
      </c>
      <c r="AP1725" s="454">
        <v>0</v>
      </c>
      <c r="AQ1725" s="455">
        <v>0</v>
      </c>
      <c r="AR1725" s="439">
        <v>4.0931502845467102E-3</v>
      </c>
      <c r="AS1725" s="460">
        <v>0</v>
      </c>
      <c r="AT1725" s="461">
        <v>0</v>
      </c>
      <c r="AU1725" s="415">
        <v>0</v>
      </c>
    </row>
    <row r="1726" spans="1:47" x14ac:dyDescent="0.2">
      <c r="A1726" s="231">
        <v>2018</v>
      </c>
      <c r="B1726" s="232">
        <v>2</v>
      </c>
      <c r="C1726" s="456">
        <v>1.0604608830535489</v>
      </c>
      <c r="D1726" s="457">
        <v>1.2379397152217511</v>
      </c>
      <c r="E1726" s="437">
        <v>0.36883213856012553</v>
      </c>
      <c r="F1726" s="456">
        <v>4.5698232714207275E-2</v>
      </c>
      <c r="G1726" s="457">
        <v>4.2375962353810498E-2</v>
      </c>
      <c r="H1726" s="437">
        <v>6.2650157716493363E-2</v>
      </c>
      <c r="I1726" s="456">
        <v>4.8897222094748415E-2</v>
      </c>
      <c r="J1726" s="457">
        <v>6.669504812686522E-2</v>
      </c>
      <c r="K1726" s="437">
        <v>0.56805520894090988</v>
      </c>
      <c r="L1726" s="462">
        <v>1.8017417762759282E-3</v>
      </c>
      <c r="M1726" s="463">
        <v>2.3577513973120812E-3</v>
      </c>
      <c r="N1726" s="437">
        <v>5.7012103304344029E-3</v>
      </c>
      <c r="O1726" s="456">
        <v>2.5632272520948922E-3</v>
      </c>
      <c r="P1726" s="457">
        <v>3.2529830421033257E-3</v>
      </c>
      <c r="Q1726" s="437">
        <v>1.3857854936057771E-2</v>
      </c>
      <c r="R1726" s="462">
        <v>0</v>
      </c>
      <c r="S1726" s="463">
        <v>0</v>
      </c>
      <c r="T1726" s="437">
        <v>654.31609232982407</v>
      </c>
      <c r="U1726" s="456">
        <v>6.4574061304689184E-3</v>
      </c>
      <c r="V1726" s="457">
        <v>8.473477048918366E-3</v>
      </c>
      <c r="W1726" s="437">
        <v>6.75208308403627E-2</v>
      </c>
      <c r="X1726" s="456">
        <v>4.3890525527468622E-3</v>
      </c>
      <c r="Y1726" s="457">
        <v>5.5976204750893821E-3</v>
      </c>
      <c r="Z1726" s="437">
        <v>2.9863385208919115E-3</v>
      </c>
      <c r="AA1726" s="456">
        <v>8.9260591195731986E-4</v>
      </c>
      <c r="AB1726" s="457">
        <v>8.8359516653834132E-4</v>
      </c>
      <c r="AC1726" s="437">
        <v>4.3136987180954272E-3</v>
      </c>
      <c r="AD1726" s="456">
        <v>5.7940736907171925E-5</v>
      </c>
      <c r="AE1726" s="457">
        <v>5.2967446014822151E-5</v>
      </c>
      <c r="AF1726" s="437">
        <v>6.2246702993199506E-4</v>
      </c>
      <c r="AG1726" s="456">
        <v>1.9344496594578E-3</v>
      </c>
      <c r="AH1726" s="457">
        <v>1.7865608935213879E-3</v>
      </c>
      <c r="AI1726" s="437">
        <v>8.0298252424856691E-4</v>
      </c>
      <c r="AJ1726" s="456">
        <v>3.5502900973740731E-4</v>
      </c>
      <c r="AK1726" s="457">
        <v>3.1330258252705101E-4</v>
      </c>
      <c r="AL1726" s="437">
        <v>4.9797375495869578E-5</v>
      </c>
      <c r="AM1726" s="456">
        <v>5.1749776532602511E-4</v>
      </c>
      <c r="AN1726" s="457">
        <v>4.8824357467673564E-4</v>
      </c>
      <c r="AO1726" s="437">
        <v>1.3532432208908214E-2</v>
      </c>
      <c r="AP1726" s="456">
        <v>0</v>
      </c>
      <c r="AQ1726" s="457">
        <v>0</v>
      </c>
      <c r="AR1726" s="440">
        <v>4.1035932122018203E-3</v>
      </c>
      <c r="AS1726" s="462">
        <v>0</v>
      </c>
      <c r="AT1726" s="463">
        <v>0</v>
      </c>
      <c r="AU1726" s="423">
        <v>0</v>
      </c>
    </row>
    <row r="1727" spans="1:47" x14ac:dyDescent="0.2">
      <c r="A1727" s="231">
        <v>2018</v>
      </c>
      <c r="B1727" s="232">
        <v>3</v>
      </c>
      <c r="C1727" s="456">
        <v>1.0670521965927646</v>
      </c>
      <c r="D1727" s="457">
        <v>1.2421866002514079</v>
      </c>
      <c r="E1727" s="437">
        <v>0.37110400257309889</v>
      </c>
      <c r="F1727" s="456">
        <v>4.6786840476899023E-2</v>
      </c>
      <c r="G1727" s="457">
        <v>4.3381410323756683E-2</v>
      </c>
      <c r="H1727" s="437">
        <v>6.351639267278382E-2</v>
      </c>
      <c r="I1727" s="456">
        <v>4.938271364508276E-2</v>
      </c>
      <c r="J1727" s="457">
        <v>6.7038367688140407E-2</v>
      </c>
      <c r="K1727" s="437">
        <v>0.57212401403709245</v>
      </c>
      <c r="L1727" s="462">
        <v>1.8046104425908191E-3</v>
      </c>
      <c r="M1727" s="463">
        <v>2.3620927530005596E-3</v>
      </c>
      <c r="N1727" s="437">
        <v>5.7043604512889276E-3</v>
      </c>
      <c r="O1727" s="456">
        <v>2.5816797315446629E-3</v>
      </c>
      <c r="P1727" s="457">
        <v>3.2774719002243461E-3</v>
      </c>
      <c r="Q1727" s="437">
        <v>1.3866404153900135E-2</v>
      </c>
      <c r="R1727" s="462">
        <v>0</v>
      </c>
      <c r="S1727" s="463">
        <v>0</v>
      </c>
      <c r="T1727" s="437">
        <v>654.67904781750929</v>
      </c>
      <c r="U1727" s="456">
        <v>6.5671219947207315E-3</v>
      </c>
      <c r="V1727" s="457">
        <v>8.6380269947731059E-3</v>
      </c>
      <c r="W1727" s="437">
        <v>6.8454472962076254E-2</v>
      </c>
      <c r="X1727" s="456">
        <v>4.4708508477793504E-3</v>
      </c>
      <c r="Y1727" s="457">
        <v>5.7104367679889139E-3</v>
      </c>
      <c r="Z1727" s="437">
        <v>3.0041088040299799E-3</v>
      </c>
      <c r="AA1727" s="456">
        <v>9.2487861101122606E-4</v>
      </c>
      <c r="AB1727" s="457">
        <v>9.2841765915675886E-4</v>
      </c>
      <c r="AC1727" s="437">
        <v>4.3733399401120303E-3</v>
      </c>
      <c r="AD1727" s="456">
        <v>5.9382284358502695E-5</v>
      </c>
      <c r="AE1727" s="457">
        <v>5.4316337118641786E-5</v>
      </c>
      <c r="AF1727" s="437">
        <v>6.3107385173197196E-4</v>
      </c>
      <c r="AG1727" s="456">
        <v>1.9780906538549529E-3</v>
      </c>
      <c r="AH1727" s="457">
        <v>1.8242422735323331E-3</v>
      </c>
      <c r="AI1727" s="437">
        <v>8.1408532223759943E-4</v>
      </c>
      <c r="AJ1727" s="456">
        <v>3.6330579938380093E-4</v>
      </c>
      <c r="AK1727" s="457">
        <v>3.2024119225982972E-4</v>
      </c>
      <c r="AL1727" s="437">
        <v>5.0485896869924873E-5</v>
      </c>
      <c r="AM1727" s="456">
        <v>5.2994296306002327E-4</v>
      </c>
      <c r="AN1727" s="457">
        <v>5.0030516081413896E-4</v>
      </c>
      <c r="AO1727" s="437">
        <v>1.3719564378435802E-2</v>
      </c>
      <c r="AP1727" s="456">
        <v>0</v>
      </c>
      <c r="AQ1727" s="457">
        <v>0</v>
      </c>
      <c r="AR1727" s="440">
        <v>4.1158594504856301E-3</v>
      </c>
      <c r="AS1727" s="462">
        <v>0</v>
      </c>
      <c r="AT1727" s="463">
        <v>0</v>
      </c>
      <c r="AU1727" s="423">
        <v>0</v>
      </c>
    </row>
    <row r="1728" spans="1:47" x14ac:dyDescent="0.2">
      <c r="A1728" s="231">
        <v>2018</v>
      </c>
      <c r="B1728" s="232">
        <v>4</v>
      </c>
      <c r="C1728" s="456">
        <v>1.0722987021791741</v>
      </c>
      <c r="D1728" s="457">
        <v>1.2445083779233828</v>
      </c>
      <c r="E1728" s="437">
        <v>0.37361031248009918</v>
      </c>
      <c r="F1728" s="456">
        <v>4.7954723180988312E-2</v>
      </c>
      <c r="G1728" s="457">
        <v>4.4488408742116972E-2</v>
      </c>
      <c r="H1728" s="437">
        <v>6.4472284157941789E-2</v>
      </c>
      <c r="I1728" s="456">
        <v>4.9832622890105718E-2</v>
      </c>
      <c r="J1728" s="457">
        <v>6.7292119676450823E-2</v>
      </c>
      <c r="K1728" s="437">
        <v>0.57661765928560138</v>
      </c>
      <c r="L1728" s="462">
        <v>1.8077687717083484E-3</v>
      </c>
      <c r="M1728" s="463">
        <v>2.3672809474594042E-3</v>
      </c>
      <c r="N1728" s="437">
        <v>5.7078340849428871E-3</v>
      </c>
      <c r="O1728" s="456">
        <v>2.6015348989215127E-3</v>
      </c>
      <c r="P1728" s="457">
        <v>3.3046183733323963E-3</v>
      </c>
      <c r="Q1728" s="437">
        <v>1.3875818305695028E-2</v>
      </c>
      <c r="R1728" s="462">
        <v>0</v>
      </c>
      <c r="S1728" s="463">
        <v>0</v>
      </c>
      <c r="T1728" s="437">
        <v>655.07745371822659</v>
      </c>
      <c r="U1728" s="456">
        <v>6.6843614689038955E-3</v>
      </c>
      <c r="V1728" s="457">
        <v>8.8265865622109661E-3</v>
      </c>
      <c r="W1728" s="437">
        <v>6.9484612280325209E-2</v>
      </c>
      <c r="X1728" s="456">
        <v>4.5588599545301036E-3</v>
      </c>
      <c r="Y1728" s="457">
        <v>5.8348553456982893E-3</v>
      </c>
      <c r="Z1728" s="437">
        <v>3.023699876644833E-3</v>
      </c>
      <c r="AA1728" s="456">
        <v>9.6186923599416189E-4</v>
      </c>
      <c r="AB1728" s="457">
        <v>9.8538470018191154E-4</v>
      </c>
      <c r="AC1728" s="437">
        <v>4.4391544799388645E-3</v>
      </c>
      <c r="AD1728" s="456">
        <v>6.0934562482558187E-5</v>
      </c>
      <c r="AE1728" s="457">
        <v>5.5815340001474722E-5</v>
      </c>
      <c r="AF1728" s="437">
        <v>6.4057033355425597E-4</v>
      </c>
      <c r="AG1728" s="456">
        <v>2.0245016615283778E-3</v>
      </c>
      <c r="AH1728" s="457">
        <v>1.8643954606014511E-3</v>
      </c>
      <c r="AI1728" s="437">
        <v>8.263364185785144E-4</v>
      </c>
      <c r="AJ1728" s="456">
        <v>3.7211826295662637E-4</v>
      </c>
      <c r="AK1728" s="457">
        <v>3.2757347006590043E-4</v>
      </c>
      <c r="AL1728" s="437">
        <v>5.124561544911422E-5</v>
      </c>
      <c r="AM1728" s="456">
        <v>5.4337147695434707E-4</v>
      </c>
      <c r="AN1728" s="457">
        <v>5.1389318300757141E-4</v>
      </c>
      <c r="AO1728" s="437">
        <v>1.3926007263331441E-2</v>
      </c>
      <c r="AP1728" s="456">
        <v>0</v>
      </c>
      <c r="AQ1728" s="457">
        <v>0</v>
      </c>
      <c r="AR1728" s="440">
        <v>4.1299192147308001E-3</v>
      </c>
      <c r="AS1728" s="462">
        <v>0</v>
      </c>
      <c r="AT1728" s="463">
        <v>0</v>
      </c>
      <c r="AU1728" s="423">
        <v>0</v>
      </c>
    </row>
    <row r="1729" spans="1:47" x14ac:dyDescent="0.2">
      <c r="A1729" s="231">
        <v>2018</v>
      </c>
      <c r="B1729" s="232">
        <v>5</v>
      </c>
      <c r="C1729" s="456">
        <v>1.7521993952205435</v>
      </c>
      <c r="D1729" s="457">
        <v>2.0746880805624395</v>
      </c>
      <c r="E1729" s="437">
        <v>0.43773481592266322</v>
      </c>
      <c r="F1729" s="456">
        <v>6.2055793389129442E-2</v>
      </c>
      <c r="G1729" s="457">
        <v>6.0081670872299459E-2</v>
      </c>
      <c r="H1729" s="437">
        <v>7.191053444428798E-2</v>
      </c>
      <c r="I1729" s="456">
        <v>7.0992277761074862E-2</v>
      </c>
      <c r="J1729" s="457">
        <v>9.9083027980603727E-2</v>
      </c>
      <c r="K1729" s="437">
        <v>0.74352613298950987</v>
      </c>
      <c r="L1729" s="462">
        <v>1.8106149203915578E-3</v>
      </c>
      <c r="M1729" s="463">
        <v>2.3726628919733036E-3</v>
      </c>
      <c r="N1729" s="437">
        <v>5.7095085688125859E-3</v>
      </c>
      <c r="O1729" s="456">
        <v>3.1762392806941541E-3</v>
      </c>
      <c r="P1729" s="457">
        <v>4.9900411770929746E-3</v>
      </c>
      <c r="Q1729" s="437">
        <v>1.8986495293938529E-2</v>
      </c>
      <c r="R1729" s="462">
        <v>0</v>
      </c>
      <c r="S1729" s="463">
        <v>0</v>
      </c>
      <c r="T1729" s="437">
        <v>655.26909861686886</v>
      </c>
      <c r="U1729" s="456">
        <v>5.5005535904117265E-3</v>
      </c>
      <c r="V1729" s="457">
        <v>7.3248684851710284E-3</v>
      </c>
      <c r="W1729" s="437">
        <v>7.7501169973084219E-2</v>
      </c>
      <c r="X1729" s="456">
        <v>4.6537729374916759E-3</v>
      </c>
      <c r="Y1729" s="457">
        <v>5.9723780133021723E-3</v>
      </c>
      <c r="Z1729" s="437">
        <v>3.0453560553004313E-3</v>
      </c>
      <c r="AA1729" s="456">
        <v>1.2324625910866312E-3</v>
      </c>
      <c r="AB1729" s="457">
        <v>1.3326254225930056E-3</v>
      </c>
      <c r="AC1729" s="437">
        <v>4.9513064063094149E-3</v>
      </c>
      <c r="AD1729" s="456">
        <v>7.8210492730785804E-5</v>
      </c>
      <c r="AE1729" s="457">
        <v>7.4212902519472609E-5</v>
      </c>
      <c r="AF1729" s="437">
        <v>7.1447490426886724E-4</v>
      </c>
      <c r="AG1729" s="456">
        <v>2.6266159826682824E-3</v>
      </c>
      <c r="AH1729" s="457">
        <v>2.5222845710951513E-3</v>
      </c>
      <c r="AI1729" s="437">
        <v>9.2167169615158678E-4</v>
      </c>
      <c r="AJ1729" s="456">
        <v>4.6419182864915876E-4</v>
      </c>
      <c r="AK1729" s="457">
        <v>4.1519161314164496E-4</v>
      </c>
      <c r="AL1729" s="437">
        <v>5.7157949536216543E-5</v>
      </c>
      <c r="AM1729" s="456">
        <v>7.1276493201069264E-4</v>
      </c>
      <c r="AN1729" s="457">
        <v>7.1191850970517094E-4</v>
      </c>
      <c r="AO1729" s="437">
        <v>1.5532661785769451E-2</v>
      </c>
      <c r="AP1729" s="456">
        <v>0</v>
      </c>
      <c r="AQ1729" s="457">
        <v>0</v>
      </c>
      <c r="AR1729" s="440">
        <v>6.3929794885125204E-3</v>
      </c>
      <c r="AS1729" s="462">
        <v>0</v>
      </c>
      <c r="AT1729" s="463">
        <v>0</v>
      </c>
      <c r="AU1729" s="423">
        <v>0</v>
      </c>
    </row>
    <row r="1730" spans="1:47" x14ac:dyDescent="0.2">
      <c r="A1730" s="231">
        <v>2018</v>
      </c>
      <c r="B1730" s="232">
        <v>6</v>
      </c>
      <c r="C1730" s="456">
        <v>1.7640709065428541</v>
      </c>
      <c r="D1730" s="457">
        <v>2.0860896836016645</v>
      </c>
      <c r="E1730" s="437">
        <v>0.44077446278186189</v>
      </c>
      <c r="F1730" s="456">
        <v>6.3562797979426183E-2</v>
      </c>
      <c r="G1730" s="457">
        <v>6.1618485200270259E-2</v>
      </c>
      <c r="H1730" s="437">
        <v>7.3069715266072907E-2</v>
      </c>
      <c r="I1730" s="456">
        <v>7.1769562299842729E-2</v>
      </c>
      <c r="J1730" s="457">
        <v>9.9854570862574446E-2</v>
      </c>
      <c r="K1730" s="437">
        <v>0.74897771396284796</v>
      </c>
      <c r="L1730" s="462">
        <v>1.8137453285248151E-3</v>
      </c>
      <c r="M1730" s="463">
        <v>2.3773451026595309E-3</v>
      </c>
      <c r="N1730" s="437">
        <v>5.7137215964934741E-3</v>
      </c>
      <c r="O1730" s="456">
        <v>3.2034615532254922E-3</v>
      </c>
      <c r="P1730" s="457">
        <v>5.0377232256872684E-3</v>
      </c>
      <c r="Q1730" s="437">
        <v>1.899794026580396E-2</v>
      </c>
      <c r="R1730" s="462">
        <v>0</v>
      </c>
      <c r="S1730" s="463">
        <v>0</v>
      </c>
      <c r="T1730" s="437">
        <v>655.75231612196058</v>
      </c>
      <c r="U1730" s="456">
        <v>5.597475510619925E-3</v>
      </c>
      <c r="V1730" s="457">
        <v>7.473199049495235E-3</v>
      </c>
      <c r="W1730" s="437">
        <v>7.8750425352501277E-2</v>
      </c>
      <c r="X1730" s="456">
        <v>4.7557635287388137E-3</v>
      </c>
      <c r="Y1730" s="457">
        <v>6.1232547228860989E-3</v>
      </c>
      <c r="Z1730" s="437">
        <v>3.0691213043050215E-3</v>
      </c>
      <c r="AA1730" s="456">
        <v>1.2727088258885299E-3</v>
      </c>
      <c r="AB1730" s="457">
        <v>1.3932500241042689E-3</v>
      </c>
      <c r="AC1730" s="437">
        <v>5.0311173320698411E-3</v>
      </c>
      <c r="AD1730" s="456">
        <v>8.0201122640946593E-5</v>
      </c>
      <c r="AE1730" s="457">
        <v>7.6263551818858645E-5</v>
      </c>
      <c r="AF1730" s="437">
        <v>7.2599121396498792E-4</v>
      </c>
      <c r="AG1730" s="456">
        <v>2.6881420504481146E-3</v>
      </c>
      <c r="AH1730" s="457">
        <v>2.5815563130880356E-3</v>
      </c>
      <c r="AI1730" s="437">
        <v>9.3652917419719786E-4</v>
      </c>
      <c r="AJ1730" s="456">
        <v>4.7611527602783323E-4</v>
      </c>
      <c r="AK1730" s="457">
        <v>4.2647515041230349E-4</v>
      </c>
      <c r="AL1730" s="437">
        <v>5.8079341179902666E-5</v>
      </c>
      <c r="AM1730" s="456">
        <v>7.297564901365813E-4</v>
      </c>
      <c r="AN1730" s="457">
        <v>7.2984342232819649E-4</v>
      </c>
      <c r="AO1730" s="437">
        <v>1.5783057847979686E-2</v>
      </c>
      <c r="AP1730" s="456">
        <v>0</v>
      </c>
      <c r="AQ1730" s="457">
        <v>0</v>
      </c>
      <c r="AR1730" s="440">
        <v>6.42106536055502E-3</v>
      </c>
      <c r="AS1730" s="462">
        <v>0</v>
      </c>
      <c r="AT1730" s="463">
        <v>0</v>
      </c>
      <c r="AU1730" s="423">
        <v>0</v>
      </c>
    </row>
    <row r="1731" spans="1:47" x14ac:dyDescent="0.2">
      <c r="A1731" s="231">
        <v>2018</v>
      </c>
      <c r="B1731" s="232">
        <v>7</v>
      </c>
      <c r="C1731" s="456">
        <v>1.9895738644945862</v>
      </c>
      <c r="D1731" s="457">
        <v>2.3510046428662164</v>
      </c>
      <c r="E1731" s="437">
        <v>0.44409259674092011</v>
      </c>
      <c r="F1731" s="456">
        <v>7.3758976964429415E-2</v>
      </c>
      <c r="G1731" s="457">
        <v>7.281869337375485E-2</v>
      </c>
      <c r="H1731" s="437">
        <v>7.4335428847281712E-2</v>
      </c>
      <c r="I1731" s="456">
        <v>8.4399651922013111E-2</v>
      </c>
      <c r="J1731" s="457">
        <v>0.11854658298905288</v>
      </c>
      <c r="K1731" s="437">
        <v>0.81507576281509719</v>
      </c>
      <c r="L1731" s="462">
        <v>1.8170039225524029E-3</v>
      </c>
      <c r="M1731" s="463">
        <v>2.3823945632773283E-3</v>
      </c>
      <c r="N1731" s="437">
        <v>5.7183002294440765E-3</v>
      </c>
      <c r="O1731" s="456">
        <v>3.6718398408356065E-3</v>
      </c>
      <c r="P1731" s="457">
        <v>5.5153323520771083E-3</v>
      </c>
      <c r="Q1731" s="437">
        <v>1.9010358922668273E-2</v>
      </c>
      <c r="R1731" s="462">
        <v>0</v>
      </c>
      <c r="S1731" s="463">
        <v>0</v>
      </c>
      <c r="T1731" s="437">
        <v>656.27894781788166</v>
      </c>
      <c r="U1731" s="456">
        <v>6.1062892231334674E-3</v>
      </c>
      <c r="V1731" s="457">
        <v>8.118362144029596E-3</v>
      </c>
      <c r="W1731" s="437">
        <v>8.0114576054253553E-2</v>
      </c>
      <c r="X1731" s="456">
        <v>4.8650569532925746E-3</v>
      </c>
      <c r="Y1731" s="457">
        <v>6.2879893126704936E-3</v>
      </c>
      <c r="Z1731" s="437">
        <v>3.0950587302024202E-3</v>
      </c>
      <c r="AA1731" s="456">
        <v>1.4706582601655637E-3</v>
      </c>
      <c r="AB1731" s="457">
        <v>1.6511173862637884E-3</v>
      </c>
      <c r="AC1731" s="437">
        <v>5.1182683151210781E-3</v>
      </c>
      <c r="AD1731" s="456">
        <v>9.3007428571596057E-5</v>
      </c>
      <c r="AE1731" s="457">
        <v>8.985572994215781E-5</v>
      </c>
      <c r="AF1731" s="437">
        <v>7.3856707096392612E-4</v>
      </c>
      <c r="AG1731" s="456">
        <v>3.1227506647886942E-3</v>
      </c>
      <c r="AH1731" s="457">
        <v>3.0519729053215747E-3</v>
      </c>
      <c r="AI1731" s="437">
        <v>9.527509523940596E-4</v>
      </c>
      <c r="AJ1731" s="456">
        <v>5.4510294359776915E-4</v>
      </c>
      <c r="AK1731" s="457">
        <v>4.9225205182116063E-4</v>
      </c>
      <c r="AL1731" s="437">
        <v>5.9085367777469585E-5</v>
      </c>
      <c r="AM1731" s="456">
        <v>8.5399592796360957E-4</v>
      </c>
      <c r="AN1731" s="457">
        <v>8.7372011124770791E-4</v>
      </c>
      <c r="AO1731" s="437">
        <v>1.6056449780965949E-2</v>
      </c>
      <c r="AP1731" s="456">
        <v>0</v>
      </c>
      <c r="AQ1731" s="457">
        <v>0</v>
      </c>
      <c r="AR1731" s="440">
        <v>7.1898052684395003E-3</v>
      </c>
      <c r="AS1731" s="462">
        <v>0</v>
      </c>
      <c r="AT1731" s="463">
        <v>0</v>
      </c>
      <c r="AU1731" s="423">
        <v>0</v>
      </c>
    </row>
    <row r="1732" spans="1:47" x14ac:dyDescent="0.2">
      <c r="A1732" s="231">
        <v>2018</v>
      </c>
      <c r="B1732" s="232">
        <v>8</v>
      </c>
      <c r="C1732" s="456">
        <v>2.0114181906407271</v>
      </c>
      <c r="D1732" s="457">
        <v>2.3737975614149622</v>
      </c>
      <c r="E1732" s="437">
        <v>0.44775351310087741</v>
      </c>
      <c r="F1732" s="456">
        <v>7.5900177203271829E-2</v>
      </c>
      <c r="G1732" s="457">
        <v>7.5079832500185989E-2</v>
      </c>
      <c r="H1732" s="437">
        <v>7.5731433286901267E-2</v>
      </c>
      <c r="I1732" s="456">
        <v>8.5684169012594125E-2</v>
      </c>
      <c r="J1732" s="457">
        <v>0.11996849645940136</v>
      </c>
      <c r="K1732" s="437">
        <v>0.82163463284515981</v>
      </c>
      <c r="L1732" s="462">
        <v>1.8208625284392361E-3</v>
      </c>
      <c r="M1732" s="463">
        <v>2.3883180571589746E-3</v>
      </c>
      <c r="N1732" s="437">
        <v>5.7233832618248876E-3</v>
      </c>
      <c r="O1732" s="456">
        <v>3.7082005365530013E-3</v>
      </c>
      <c r="P1732" s="457">
        <v>5.578175817546562E-3</v>
      </c>
      <c r="Q1732" s="437">
        <v>1.9024095583597526E-2</v>
      </c>
      <c r="R1732" s="462">
        <v>0</v>
      </c>
      <c r="S1732" s="463">
        <v>0</v>
      </c>
      <c r="T1732" s="437">
        <v>656.8615845211483</v>
      </c>
      <c r="U1732" s="456">
        <v>6.2425071430294455E-3</v>
      </c>
      <c r="V1732" s="457">
        <v>8.326840640301484E-3</v>
      </c>
      <c r="W1732" s="437">
        <v>8.1619145247262229E-2</v>
      </c>
      <c r="X1732" s="456">
        <v>4.983715949785748E-3</v>
      </c>
      <c r="Y1732" s="457">
        <v>6.4697635044128707E-3</v>
      </c>
      <c r="Z1732" s="437">
        <v>3.1236815789554163E-3</v>
      </c>
      <c r="AA1732" s="456">
        <v>1.5314790952764884E-3</v>
      </c>
      <c r="AB1732" s="457">
        <v>1.7443878593462971E-3</v>
      </c>
      <c r="AC1732" s="437">
        <v>5.214388743841762E-3</v>
      </c>
      <c r="AD1732" s="456">
        <v>9.5840980439678179E-5</v>
      </c>
      <c r="AE1732" s="457">
        <v>9.2869235905260043E-5</v>
      </c>
      <c r="AF1732" s="437">
        <v>7.5243649858868942E-4</v>
      </c>
      <c r="AG1732" s="456">
        <v>3.2093529893009406E-3</v>
      </c>
      <c r="AH1732" s="457">
        <v>3.138296248593003E-3</v>
      </c>
      <c r="AI1732" s="437">
        <v>9.7064396385637968E-4</v>
      </c>
      <c r="AJ1732" s="456">
        <v>5.6145344313668247E-4</v>
      </c>
      <c r="AK1732" s="457">
        <v>5.080755827914055E-4</v>
      </c>
      <c r="AL1732" s="437">
        <v>6.0195034541178764E-5</v>
      </c>
      <c r="AM1732" s="456">
        <v>8.7827288834088938E-4</v>
      </c>
      <c r="AN1732" s="457">
        <v>9.0050432526582881E-4</v>
      </c>
      <c r="AO1732" s="437">
        <v>1.6357995293210109E-2</v>
      </c>
      <c r="AP1732" s="456">
        <v>0</v>
      </c>
      <c r="AQ1732" s="457">
        <v>0</v>
      </c>
      <c r="AR1732" s="440">
        <v>7.2286864862633297E-3</v>
      </c>
      <c r="AS1732" s="462">
        <v>0</v>
      </c>
      <c r="AT1732" s="463">
        <v>0</v>
      </c>
      <c r="AU1732" s="423">
        <v>0</v>
      </c>
    </row>
    <row r="1733" spans="1:47" x14ac:dyDescent="0.2">
      <c r="A1733" s="231">
        <v>2018</v>
      </c>
      <c r="B1733" s="232">
        <v>9</v>
      </c>
      <c r="C1733" s="456">
        <v>2.0686110391817976</v>
      </c>
      <c r="D1733" s="457">
        <v>2.4312787274881651</v>
      </c>
      <c r="E1733" s="437">
        <v>0.45110245274460531</v>
      </c>
      <c r="F1733" s="456">
        <v>8.6701257690058084E-2</v>
      </c>
      <c r="G1733" s="457">
        <v>8.7105668392510507E-2</v>
      </c>
      <c r="H1733" s="437">
        <v>7.7240848651643851E-2</v>
      </c>
      <c r="I1733" s="456">
        <v>0.10148351947644643</v>
      </c>
      <c r="J1733" s="457">
        <v>0.14316161228443045</v>
      </c>
      <c r="K1733" s="437">
        <v>0.82813426784765187</v>
      </c>
      <c r="L1733" s="462">
        <v>1.8245310373597892E-3</v>
      </c>
      <c r="M1733" s="463">
        <v>2.3939344609167404E-3</v>
      </c>
      <c r="N1733" s="437">
        <v>5.7267581695678235E-3</v>
      </c>
      <c r="O1733" s="456">
        <v>4.2673037058022934E-3</v>
      </c>
      <c r="P1733" s="457">
        <v>6.1341430707511626E-3</v>
      </c>
      <c r="Q1733" s="437">
        <v>1.9039127682882354E-2</v>
      </c>
      <c r="R1733" s="462">
        <v>0</v>
      </c>
      <c r="S1733" s="463">
        <v>0</v>
      </c>
      <c r="T1733" s="437">
        <v>657.24906611671668</v>
      </c>
      <c r="U1733" s="456">
        <v>6.4730398412525354E-3</v>
      </c>
      <c r="V1733" s="457">
        <v>8.7107609278318041E-3</v>
      </c>
      <c r="W1733" s="437">
        <v>8.3245900739274514E-2</v>
      </c>
      <c r="X1733" s="456">
        <v>5.1117015216766036E-3</v>
      </c>
      <c r="Y1733" s="457">
        <v>6.6684055399618683E-3</v>
      </c>
      <c r="Z1733" s="437">
        <v>3.1549636854579744E-3</v>
      </c>
      <c r="AA1733" s="456">
        <v>1.7537090572683678E-3</v>
      </c>
      <c r="AB1733" s="457">
        <v>2.0372068834459117E-3</v>
      </c>
      <c r="AC1733" s="437">
        <v>5.318323368002577E-3</v>
      </c>
      <c r="AD1733" s="456">
        <v>1.0924978318244031E-4</v>
      </c>
      <c r="AE1733" s="457">
        <v>1.0728495684826514E-4</v>
      </c>
      <c r="AF1733" s="437">
        <v>7.6743416205571151E-4</v>
      </c>
      <c r="AG1733" s="456">
        <v>3.6667686661707639E-3</v>
      </c>
      <c r="AH1733" s="457">
        <v>3.6396748581658282E-3</v>
      </c>
      <c r="AI1733" s="437">
        <v>9.8999067511416211E-4</v>
      </c>
      <c r="AJ1733" s="456">
        <v>6.3171717863238705E-4</v>
      </c>
      <c r="AK1733" s="457">
        <v>5.7519682737605432E-4</v>
      </c>
      <c r="AL1733" s="437">
        <v>6.1394707010480368E-5</v>
      </c>
      <c r="AM1733" s="456">
        <v>1.0097107809357191E-3</v>
      </c>
      <c r="AN1733" s="457">
        <v>1.0559587845271308E-3</v>
      </c>
      <c r="AO1733" s="437">
        <v>1.6684020828769849E-2</v>
      </c>
      <c r="AP1733" s="456">
        <v>0</v>
      </c>
      <c r="AQ1733" s="457">
        <v>0</v>
      </c>
      <c r="AR1733" s="440">
        <v>8.1052564956339401E-3</v>
      </c>
      <c r="AS1733" s="462">
        <v>0</v>
      </c>
      <c r="AT1733" s="463">
        <v>0</v>
      </c>
      <c r="AU1733" s="423">
        <v>0</v>
      </c>
    </row>
    <row r="1734" spans="1:47" x14ac:dyDescent="0.2">
      <c r="A1734" s="231">
        <v>2018</v>
      </c>
      <c r="B1734" s="232">
        <v>10</v>
      </c>
      <c r="C1734" s="456">
        <v>2.0930455565912709</v>
      </c>
      <c r="D1734" s="457">
        <v>2.4572965001582125</v>
      </c>
      <c r="E1734" s="437">
        <v>0.45544124460890917</v>
      </c>
      <c r="F1734" s="456">
        <v>8.9415814246018188E-2</v>
      </c>
      <c r="G1734" s="457">
        <v>9.0038101070712473E-2</v>
      </c>
      <c r="H1734" s="437">
        <v>7.8896091887413769E-2</v>
      </c>
      <c r="I1734" s="456">
        <v>0.10318999946384788</v>
      </c>
      <c r="J1734" s="457">
        <v>0.14511658092152341</v>
      </c>
      <c r="K1734" s="437">
        <v>0.83591692519486283</v>
      </c>
      <c r="L1734" s="462">
        <v>1.8293429665032703E-3</v>
      </c>
      <c r="M1734" s="463">
        <v>2.4009571750881783E-3</v>
      </c>
      <c r="N1734" s="437">
        <v>5.7327655467167594E-3</v>
      </c>
      <c r="O1734" s="456">
        <v>4.3161417874669657E-3</v>
      </c>
      <c r="P1734" s="457">
        <v>6.215890698868156E-3</v>
      </c>
      <c r="Q1734" s="437">
        <v>1.9055421112549209E-2</v>
      </c>
      <c r="R1734" s="462">
        <v>0</v>
      </c>
      <c r="S1734" s="463">
        <v>0</v>
      </c>
      <c r="T1734" s="437">
        <v>657.93882424499236</v>
      </c>
      <c r="U1734" s="456">
        <v>6.6264553693078003E-3</v>
      </c>
      <c r="V1734" s="457">
        <v>8.9458070796850364E-3</v>
      </c>
      <c r="W1734" s="437">
        <v>8.5029746239159279E-2</v>
      </c>
      <c r="X1734" s="456">
        <v>5.2492619948179354E-3</v>
      </c>
      <c r="Y1734" s="457">
        <v>6.8838580155182053E-3</v>
      </c>
      <c r="Z1734" s="437">
        <v>3.1888934373219486E-3</v>
      </c>
      <c r="AA1734" s="456">
        <v>1.8390333006520726E-3</v>
      </c>
      <c r="AB1734" s="457">
        <v>2.1588429764777951E-3</v>
      </c>
      <c r="AC1734" s="437">
        <v>5.4322842063929538E-3</v>
      </c>
      <c r="AD1734" s="456">
        <v>1.1290352074280524E-4</v>
      </c>
      <c r="AE1734" s="457">
        <v>1.112403418333633E-4</v>
      </c>
      <c r="AF1734" s="437">
        <v>7.8387995527185296E-4</v>
      </c>
      <c r="AG1734" s="456">
        <v>3.7742548162517462E-3</v>
      </c>
      <c r="AH1734" s="457">
        <v>3.7508096239191983E-3</v>
      </c>
      <c r="AI1734" s="437">
        <v>1.0112046616854371E-3</v>
      </c>
      <c r="AJ1734" s="456">
        <v>6.5172636966008871E-4</v>
      </c>
      <c r="AK1734" s="457">
        <v>5.9541334088403686E-4</v>
      </c>
      <c r="AL1734" s="437">
        <v>6.2710360198810314E-5</v>
      </c>
      <c r="AM1734" s="456">
        <v>1.0410712522576926E-3</v>
      </c>
      <c r="AN1734" s="457">
        <v>1.0909400744346053E-3</v>
      </c>
      <c r="AO1734" s="437">
        <v>1.7041566890786456E-2</v>
      </c>
      <c r="AP1734" s="456">
        <v>0</v>
      </c>
      <c r="AQ1734" s="457">
        <v>0</v>
      </c>
      <c r="AR1734" s="440">
        <v>8.1577955399432193E-3</v>
      </c>
      <c r="AS1734" s="462">
        <v>0</v>
      </c>
      <c r="AT1734" s="463">
        <v>0</v>
      </c>
      <c r="AU1734" s="423">
        <v>0</v>
      </c>
    </row>
    <row r="1735" spans="1:47" x14ac:dyDescent="0.2">
      <c r="A1735" s="231">
        <v>2018</v>
      </c>
      <c r="B1735" s="232">
        <v>11</v>
      </c>
      <c r="C1735" s="456">
        <v>2.5597941192149687</v>
      </c>
      <c r="D1735" s="457">
        <v>3.0182387835616997</v>
      </c>
      <c r="E1735" s="437">
        <v>0.46016128294422648</v>
      </c>
      <c r="F1735" s="456">
        <v>0.10910396608992542</v>
      </c>
      <c r="G1735" s="457">
        <v>0.10990627792188024</v>
      </c>
      <c r="H1735" s="437">
        <v>8.0696314194355898E-2</v>
      </c>
      <c r="I1735" s="456">
        <v>0.11911484760844672</v>
      </c>
      <c r="J1735" s="457">
        <v>0.16828979970240995</v>
      </c>
      <c r="K1735" s="437">
        <v>0.84438150002693979</v>
      </c>
      <c r="L1735" s="462">
        <v>1.83420604638857E-3</v>
      </c>
      <c r="M1735" s="463">
        <v>2.4079870413042767E-3</v>
      </c>
      <c r="N1735" s="437">
        <v>5.7392950173865108E-3</v>
      </c>
      <c r="O1735" s="456">
        <v>5.4420087725905539E-3</v>
      </c>
      <c r="P1735" s="457">
        <v>7.2324105370624751E-3</v>
      </c>
      <c r="Q1735" s="437">
        <v>1.9073136963226555E-2</v>
      </c>
      <c r="R1735" s="462">
        <v>0</v>
      </c>
      <c r="S1735" s="463">
        <v>0</v>
      </c>
      <c r="T1735" s="437">
        <v>658.68848407859775</v>
      </c>
      <c r="U1735" s="456">
        <v>6.2901398185829472E-3</v>
      </c>
      <c r="V1735" s="457">
        <v>8.5049950310948624E-3</v>
      </c>
      <c r="W1735" s="437">
        <v>8.6969941312754109E-2</v>
      </c>
      <c r="X1735" s="456">
        <v>5.3967451794565717E-3</v>
      </c>
      <c r="Y1735" s="457">
        <v>7.1182176594696443E-3</v>
      </c>
      <c r="Z1735" s="437">
        <v>3.2257972098690729E-3</v>
      </c>
      <c r="AA1735" s="456">
        <v>2.2375593004403359E-3</v>
      </c>
      <c r="AB1735" s="457">
        <v>2.6300633799880915E-3</v>
      </c>
      <c r="AC1735" s="437">
        <v>5.5562426174677456E-3</v>
      </c>
      <c r="AD1735" s="456">
        <v>1.3732889162518678E-4</v>
      </c>
      <c r="AE1735" s="457">
        <v>1.3499707829754226E-4</v>
      </c>
      <c r="AF1735" s="437">
        <v>8.017660847504343E-4</v>
      </c>
      <c r="AG1735" s="456">
        <v>4.6096185244147558E-3</v>
      </c>
      <c r="AH1735" s="457">
        <v>4.5814447373309902E-3</v>
      </c>
      <c r="AI1735" s="437">
        <v>1.0342776938212608E-3</v>
      </c>
      <c r="AJ1735" s="456">
        <v>7.7914315459931723E-4</v>
      </c>
      <c r="AK1735" s="457">
        <v>7.0561248228141618E-4</v>
      </c>
      <c r="AL1735" s="437">
        <v>6.4141323105201876E-5</v>
      </c>
      <c r="AM1735" s="456">
        <v>1.2811621400192806E-3</v>
      </c>
      <c r="AN1735" s="457">
        <v>1.3482646406806492E-3</v>
      </c>
      <c r="AO1735" s="437">
        <v>1.7430413342541206E-2</v>
      </c>
      <c r="AP1735" s="456">
        <v>0</v>
      </c>
      <c r="AQ1735" s="457">
        <v>0</v>
      </c>
      <c r="AR1735" s="440">
        <v>9.9408382728681192E-3</v>
      </c>
      <c r="AS1735" s="462">
        <v>0</v>
      </c>
      <c r="AT1735" s="463">
        <v>0</v>
      </c>
      <c r="AU1735" s="423">
        <v>0</v>
      </c>
    </row>
    <row r="1736" spans="1:47" x14ac:dyDescent="0.2">
      <c r="A1736" s="231">
        <v>2018</v>
      </c>
      <c r="B1736" s="232">
        <v>12</v>
      </c>
      <c r="C1736" s="456">
        <v>2.5918070827344684</v>
      </c>
      <c r="D1736" s="457">
        <v>3.0532377183632686</v>
      </c>
      <c r="E1736" s="437">
        <v>0.46526009189165185</v>
      </c>
      <c r="F1736" s="456">
        <v>0.11268970627766997</v>
      </c>
      <c r="G1736" s="457">
        <v>0.11380485490232636</v>
      </c>
      <c r="H1736" s="437">
        <v>8.2641000679163606E-2</v>
      </c>
      <c r="I1736" s="456">
        <v>0.12126372398494291</v>
      </c>
      <c r="J1736" s="457">
        <v>0.17080804958612653</v>
      </c>
      <c r="K1736" s="437">
        <v>0.85352627961550676</v>
      </c>
      <c r="L1736" s="462">
        <v>1.839210311395499E-3</v>
      </c>
      <c r="M1736" s="463">
        <v>2.4150844320887429E-3</v>
      </c>
      <c r="N1736" s="437">
        <v>5.7463592857209655E-3</v>
      </c>
      <c r="O1736" s="456">
        <v>5.5107432930904662E-3</v>
      </c>
      <c r="P1736" s="457">
        <v>7.3405505450553719E-3</v>
      </c>
      <c r="Q1736" s="437">
        <v>1.9092265101101832E-2</v>
      </c>
      <c r="R1736" s="462">
        <v>0</v>
      </c>
      <c r="S1736" s="463">
        <v>0</v>
      </c>
      <c r="T1736" s="437">
        <v>659.49930680893647</v>
      </c>
      <c r="U1736" s="456">
        <v>6.4483334338602564E-3</v>
      </c>
      <c r="V1736" s="457">
        <v>8.748158608598379E-3</v>
      </c>
      <c r="W1736" s="437">
        <v>8.9065838498171762E-2</v>
      </c>
      <c r="X1736" s="456">
        <v>5.5549582729099841E-3</v>
      </c>
      <c r="Y1736" s="457">
        <v>7.3713480472246441E-3</v>
      </c>
      <c r="Z1736" s="437">
        <v>3.2656587536120745E-3</v>
      </c>
      <c r="AA1736" s="456">
        <v>2.3381771786127586E-3</v>
      </c>
      <c r="AB1736" s="457">
        <v>2.7694088166620567E-3</v>
      </c>
      <c r="AC1736" s="437">
        <v>5.6901442509562066E-3</v>
      </c>
      <c r="AD1736" s="456">
        <v>1.4212305931330746E-4</v>
      </c>
      <c r="AE1736" s="457">
        <v>1.4021328012542848E-4</v>
      </c>
      <c r="AF1736" s="437">
        <v>8.2108783303563924E-4</v>
      </c>
      <c r="AG1736" s="456">
        <v>4.7544834279547275E-3</v>
      </c>
      <c r="AH1736" s="457">
        <v>4.7339680670863632E-3</v>
      </c>
      <c r="AI1736" s="437">
        <v>1.0592028564030749E-3</v>
      </c>
      <c r="AJ1736" s="456">
        <v>8.0651054739313774E-4</v>
      </c>
      <c r="AK1736" s="457">
        <v>7.3391788431945713E-4</v>
      </c>
      <c r="AL1736" s="437">
        <v>6.5687021937802184E-5</v>
      </c>
      <c r="AM1736" s="456">
        <v>1.3216211545020644E-3</v>
      </c>
      <c r="AN1736" s="457">
        <v>1.3931957313182853E-3</v>
      </c>
      <c r="AO1736" s="437">
        <v>1.7850450539122629E-2</v>
      </c>
      <c r="AP1736" s="456">
        <v>0</v>
      </c>
      <c r="AQ1736" s="457">
        <v>0</v>
      </c>
      <c r="AR1736" s="440">
        <v>1.00168976060534E-2</v>
      </c>
      <c r="AS1736" s="462">
        <v>0</v>
      </c>
      <c r="AT1736" s="463">
        <v>0</v>
      </c>
      <c r="AU1736" s="423">
        <v>0</v>
      </c>
    </row>
    <row r="1737" spans="1:47" x14ac:dyDescent="0.2">
      <c r="A1737" s="231">
        <v>2018</v>
      </c>
      <c r="B1737" s="232">
        <v>13</v>
      </c>
      <c r="C1737" s="456">
        <v>2.6263115892576629</v>
      </c>
      <c r="D1737" s="457">
        <v>3.0911989482358995</v>
      </c>
      <c r="E1737" s="437">
        <v>0.47076841309009226</v>
      </c>
      <c r="F1737" s="456">
        <v>0.11654099979234288</v>
      </c>
      <c r="G1737" s="457">
        <v>0.11801125475126857</v>
      </c>
      <c r="H1737" s="437">
        <v>8.474211259331603E-2</v>
      </c>
      <c r="I1737" s="456">
        <v>0.12357094847224283</v>
      </c>
      <c r="J1737" s="457">
        <v>0.17352679736604629</v>
      </c>
      <c r="K1737" s="437">
        <v>0.86341393143861545</v>
      </c>
      <c r="L1737" s="462">
        <v>1.8445114819517553E-3</v>
      </c>
      <c r="M1737" s="463">
        <v>2.4224908439020149E-3</v>
      </c>
      <c r="N1737" s="437">
        <v>5.7539878157742948E-3</v>
      </c>
      <c r="O1737" s="456">
        <v>5.5844382570017564E-3</v>
      </c>
      <c r="P1737" s="457">
        <v>7.4570010332355779E-3</v>
      </c>
      <c r="Q1737" s="437">
        <v>1.9112959132735349E-2</v>
      </c>
      <c r="R1737" s="462">
        <v>0</v>
      </c>
      <c r="S1737" s="463">
        <v>0</v>
      </c>
      <c r="T1737" s="437">
        <v>660.37292485950616</v>
      </c>
      <c r="U1737" s="456">
        <v>6.6175240731744375E-3</v>
      </c>
      <c r="V1737" s="457">
        <v>9.008176378617715E-3</v>
      </c>
      <c r="W1737" s="437">
        <v>9.1330352520239966E-2</v>
      </c>
      <c r="X1737" s="456">
        <v>5.7249599686155931E-3</v>
      </c>
      <c r="Y1737" s="457">
        <v>7.6447608099129748E-3</v>
      </c>
      <c r="Z1737" s="437">
        <v>3.308719166038517E-3</v>
      </c>
      <c r="AA1737" s="456">
        <v>2.4447771200879808E-3</v>
      </c>
      <c r="AB1737" s="457">
        <v>2.9145089980364886E-3</v>
      </c>
      <c r="AC1737" s="437">
        <v>5.8348129175146415E-3</v>
      </c>
      <c r="AD1737" s="456">
        <v>1.4727065774778583E-4</v>
      </c>
      <c r="AE1737" s="457">
        <v>1.4583486284370451E-4</v>
      </c>
      <c r="AF1737" s="437">
        <v>8.4196462163634803E-4</v>
      </c>
      <c r="AG1737" s="456">
        <v>4.9103634989860765E-3</v>
      </c>
      <c r="AH1737" s="457">
        <v>4.8995419533073145E-3</v>
      </c>
      <c r="AI1737" s="437">
        <v>1.0861338524414024E-3</v>
      </c>
      <c r="AJ1737" s="456">
        <v>8.3598162150066947E-4</v>
      </c>
      <c r="AK1737" s="457">
        <v>7.6471429373826515E-4</v>
      </c>
      <c r="AL1737" s="437">
        <v>6.7357159027630405E-5</v>
      </c>
      <c r="AM1737" s="456">
        <v>1.3649814469705605E-3</v>
      </c>
      <c r="AN1737" s="457">
        <v>1.4413444312921064E-3</v>
      </c>
      <c r="AO1737" s="437">
        <v>1.8304298323920509E-2</v>
      </c>
      <c r="AP1737" s="456">
        <v>0</v>
      </c>
      <c r="AQ1737" s="457">
        <v>0</v>
      </c>
      <c r="AR1737" s="440">
        <v>1.0099302190240401E-2</v>
      </c>
      <c r="AS1737" s="462">
        <v>0</v>
      </c>
      <c r="AT1737" s="463">
        <v>0</v>
      </c>
      <c r="AU1737" s="423">
        <v>0</v>
      </c>
    </row>
    <row r="1738" spans="1:47" x14ac:dyDescent="0.2">
      <c r="A1738" s="231">
        <v>2018</v>
      </c>
      <c r="B1738" s="232">
        <v>14</v>
      </c>
      <c r="C1738" s="456">
        <v>2.6622749534341721</v>
      </c>
      <c r="D1738" s="457">
        <v>3.1302176928607408</v>
      </c>
      <c r="E1738" s="437">
        <v>0.47536376543252257</v>
      </c>
      <c r="F1738" s="456">
        <v>0.12057161713849271</v>
      </c>
      <c r="G1738" s="457">
        <v>0.12241672335702883</v>
      </c>
      <c r="H1738" s="437">
        <v>8.6959192111304123E-2</v>
      </c>
      <c r="I1738" s="456">
        <v>0.12579342333548033</v>
      </c>
      <c r="J1738" s="457">
        <v>0.17604159726638599</v>
      </c>
      <c r="K1738" s="437">
        <v>0.87264242940309877</v>
      </c>
      <c r="L1738" s="462">
        <v>1.8465760754446477E-3</v>
      </c>
      <c r="M1738" s="463">
        <v>2.4257086479437741E-3</v>
      </c>
      <c r="N1738" s="437">
        <v>5.7578208358795126E-3</v>
      </c>
      <c r="O1738" s="456">
        <v>5.6575025514824856E-3</v>
      </c>
      <c r="P1738" s="457">
        <v>7.5743128282298698E-3</v>
      </c>
      <c r="Q1738" s="437">
        <v>1.9135118926060981E-2</v>
      </c>
      <c r="R1738" s="462">
        <v>0</v>
      </c>
      <c r="S1738" s="463">
        <v>0</v>
      </c>
      <c r="T1738" s="437">
        <v>660.81528883029819</v>
      </c>
      <c r="U1738" s="456">
        <v>6.7940884750130812E-3</v>
      </c>
      <c r="V1738" s="457">
        <v>9.278304562219418E-3</v>
      </c>
      <c r="W1738" s="437">
        <v>9.3719852523712885E-2</v>
      </c>
      <c r="X1738" s="456">
        <v>5.9070520397233456E-3</v>
      </c>
      <c r="Y1738" s="457">
        <v>7.9377612211508561E-3</v>
      </c>
      <c r="Z1738" s="437">
        <v>3.354845600391215E-3</v>
      </c>
      <c r="AA1738" s="456">
        <v>2.4912503599222409E-3</v>
      </c>
      <c r="AB1738" s="457">
        <v>3.0022183537508785E-3</v>
      </c>
      <c r="AC1738" s="437">
        <v>5.9874703639874365E-3</v>
      </c>
      <c r="AD1738" s="456">
        <v>1.5233047930585651E-4</v>
      </c>
      <c r="AE1738" s="457">
        <v>1.5142571681829421E-4</v>
      </c>
      <c r="AF1738" s="437">
        <v>8.6399257598679272E-4</v>
      </c>
      <c r="AG1738" s="456">
        <v>5.0903257476202987E-3</v>
      </c>
      <c r="AH1738" s="457">
        <v>5.0891416851468595E-3</v>
      </c>
      <c r="AI1738" s="437">
        <v>1.1145497254702707E-3</v>
      </c>
      <c r="AJ1738" s="456">
        <v>8.7234468451202784E-4</v>
      </c>
      <c r="AK1738" s="457">
        <v>8.0231609320557192E-4</v>
      </c>
      <c r="AL1738" s="437">
        <v>6.9119392395560855E-5</v>
      </c>
      <c r="AM1738" s="456">
        <v>1.4053203935085609E-3</v>
      </c>
      <c r="AN1738" s="457">
        <v>1.4862740870485278E-3</v>
      </c>
      <c r="AO1738" s="437">
        <v>1.8783200377330566E-2</v>
      </c>
      <c r="AP1738" s="456">
        <v>0</v>
      </c>
      <c r="AQ1738" s="457">
        <v>0</v>
      </c>
      <c r="AR1738" s="440">
        <v>1.0187851254249199E-2</v>
      </c>
      <c r="AS1738" s="462">
        <v>0</v>
      </c>
      <c r="AT1738" s="463">
        <v>0</v>
      </c>
      <c r="AU1738" s="423">
        <v>0</v>
      </c>
    </row>
    <row r="1739" spans="1:47" x14ac:dyDescent="0.2">
      <c r="A1739" s="231">
        <v>2018</v>
      </c>
      <c r="B1739" s="232">
        <v>15</v>
      </c>
      <c r="C1739" s="456">
        <v>2.7019380604932826</v>
      </c>
      <c r="D1739" s="457">
        <v>3.1740266260566474</v>
      </c>
      <c r="E1739" s="437">
        <v>0.48166398015249812</v>
      </c>
      <c r="F1739" s="456">
        <v>0.1249642995759664</v>
      </c>
      <c r="G1739" s="457">
        <v>0.12721039899348424</v>
      </c>
      <c r="H1739" s="437">
        <v>8.9362516174373727E-2</v>
      </c>
      <c r="I1739" s="456">
        <v>0.1284255516054961</v>
      </c>
      <c r="J1739" s="457">
        <v>0.17915392857101303</v>
      </c>
      <c r="K1739" s="437">
        <v>0.88394369517312787</v>
      </c>
      <c r="L1739" s="462">
        <v>1.8524310199456626E-3</v>
      </c>
      <c r="M1739" s="463">
        <v>2.4335203556211408E-3</v>
      </c>
      <c r="N1739" s="437">
        <v>5.7665520917563381E-3</v>
      </c>
      <c r="O1739" s="456">
        <v>5.7413703327221562E-3</v>
      </c>
      <c r="P1739" s="457">
        <v>7.7067424824293334E-3</v>
      </c>
      <c r="Q1739" s="437">
        <v>1.915871423669354E-2</v>
      </c>
      <c r="R1739" s="462">
        <v>0</v>
      </c>
      <c r="S1739" s="463">
        <v>0</v>
      </c>
      <c r="T1739" s="437">
        <v>661.81575366805782</v>
      </c>
      <c r="U1739" s="456">
        <v>6.9848481520854372E-3</v>
      </c>
      <c r="V1739" s="457">
        <v>9.5674173960864934E-3</v>
      </c>
      <c r="W1739" s="437">
        <v>9.630990297580258E-2</v>
      </c>
      <c r="X1739" s="456">
        <v>6.1012721309934379E-3</v>
      </c>
      <c r="Y1739" s="457">
        <v>8.2506451446681863E-3</v>
      </c>
      <c r="Z1739" s="437">
        <v>3.4041075898970669E-3</v>
      </c>
      <c r="AA1739" s="456">
        <v>2.6054976945915059E-3</v>
      </c>
      <c r="AB1739" s="457">
        <v>3.1468850085793498E-3</v>
      </c>
      <c r="AC1739" s="437">
        <v>6.1529326042042351E-3</v>
      </c>
      <c r="AD1739" s="456">
        <v>1.5818364778427178E-4</v>
      </c>
      <c r="AE1739" s="457">
        <v>1.5779703205008521E-4</v>
      </c>
      <c r="AF1739" s="437">
        <v>8.8787015855603865E-4</v>
      </c>
      <c r="AG1739" s="456">
        <v>5.2696161225715202E-3</v>
      </c>
      <c r="AH1739" s="457">
        <v>5.2818715759891128E-3</v>
      </c>
      <c r="AI1739" s="437">
        <v>1.1453519176012989E-3</v>
      </c>
      <c r="AJ1739" s="456">
        <v>9.0640912963764096E-4</v>
      </c>
      <c r="AK1739" s="457">
        <v>8.3852004419774728E-4</v>
      </c>
      <c r="AL1739" s="437">
        <v>7.1029559788968191E-5</v>
      </c>
      <c r="AM1739" s="456">
        <v>1.4543381118951085E-3</v>
      </c>
      <c r="AN1739" s="457">
        <v>1.5399442937700442E-3</v>
      </c>
      <c r="AO1739" s="437">
        <v>1.9302287155646986E-2</v>
      </c>
      <c r="AP1739" s="456">
        <v>0</v>
      </c>
      <c r="AQ1739" s="457">
        <v>0</v>
      </c>
      <c r="AR1739" s="440">
        <v>1.02827411800668E-2</v>
      </c>
      <c r="AS1739" s="462">
        <v>0</v>
      </c>
      <c r="AT1739" s="463">
        <v>0</v>
      </c>
      <c r="AU1739" s="423">
        <v>0</v>
      </c>
    </row>
    <row r="1740" spans="1:47" x14ac:dyDescent="0.2">
      <c r="A1740" s="231">
        <v>2018</v>
      </c>
      <c r="B1740" s="232">
        <v>16</v>
      </c>
      <c r="C1740" s="456">
        <v>3.0231743676203204</v>
      </c>
      <c r="D1740" s="457">
        <v>3.7675379297062417</v>
      </c>
      <c r="E1740" s="437">
        <v>0.48836647774689962</v>
      </c>
      <c r="F1740" s="456">
        <v>0.13814275004907461</v>
      </c>
      <c r="G1740" s="457">
        <v>0.14491795022536144</v>
      </c>
      <c r="H1740" s="437">
        <v>9.1918819986897701E-2</v>
      </c>
      <c r="I1740" s="456">
        <v>0.14595052033972256</v>
      </c>
      <c r="J1740" s="457">
        <v>0.20414996628880494</v>
      </c>
      <c r="K1740" s="437">
        <v>0.89596347387044539</v>
      </c>
      <c r="L1740" s="462">
        <v>1.8587270088710145E-3</v>
      </c>
      <c r="M1740" s="463">
        <v>2.4417777447963943E-3</v>
      </c>
      <c r="N1740" s="437">
        <v>5.7758195216397103E-3</v>
      </c>
      <c r="O1740" s="456">
        <v>8.0504837863572577E-3</v>
      </c>
      <c r="P1740" s="457">
        <v>9.6307348634701931E-3</v>
      </c>
      <c r="Q1740" s="437">
        <v>1.9183915984512578E-2</v>
      </c>
      <c r="R1740" s="462">
        <v>0</v>
      </c>
      <c r="S1740" s="463">
        <v>0</v>
      </c>
      <c r="T1740" s="437">
        <v>662.88154282042296</v>
      </c>
      <c r="U1740" s="456">
        <v>7.1560842112160005E-3</v>
      </c>
      <c r="V1740" s="457">
        <v>9.9614385763167473E-3</v>
      </c>
      <c r="W1740" s="437">
        <v>9.9064935458498149E-2</v>
      </c>
      <c r="X1740" s="456">
        <v>6.3087734227559103E-3</v>
      </c>
      <c r="Y1740" s="457">
        <v>8.5833416491168466E-3</v>
      </c>
      <c r="Z1740" s="437">
        <v>3.4565098559578059E-3</v>
      </c>
      <c r="AA1740" s="456">
        <v>2.8824144223631933E-3</v>
      </c>
      <c r="AB1740" s="457">
        <v>3.562498872193834E-3</v>
      </c>
      <c r="AC1740" s="437">
        <v>6.3289427659689876E-3</v>
      </c>
      <c r="AD1740" s="456">
        <v>1.7458323365532053E-4</v>
      </c>
      <c r="AE1740" s="457">
        <v>1.7921881761402618E-4</v>
      </c>
      <c r="AF1740" s="437">
        <v>9.1326869262513982E-4</v>
      </c>
      <c r="AG1740" s="456">
        <v>5.8253914334237969E-3</v>
      </c>
      <c r="AH1740" s="457">
        <v>6.0217884279561698E-3</v>
      </c>
      <c r="AI1740" s="437">
        <v>1.1781150074900272E-3</v>
      </c>
      <c r="AJ1740" s="456">
        <v>9.914854523217346E-4</v>
      </c>
      <c r="AK1740" s="457">
        <v>9.4092797259315265E-4</v>
      </c>
      <c r="AL1740" s="437">
        <v>7.3061482973227842E-5</v>
      </c>
      <c r="AM1740" s="456">
        <v>1.6155736032280161E-3</v>
      </c>
      <c r="AN1740" s="457">
        <v>1.7658941872331351E-3</v>
      </c>
      <c r="AO1740" s="437">
        <v>1.9854437527122661E-2</v>
      </c>
      <c r="AP1740" s="456">
        <v>0</v>
      </c>
      <c r="AQ1740" s="457">
        <v>0</v>
      </c>
      <c r="AR1740" s="440">
        <v>1.36522204952223E-2</v>
      </c>
      <c r="AS1740" s="462">
        <v>0</v>
      </c>
      <c r="AT1740" s="463">
        <v>0</v>
      </c>
      <c r="AU1740" s="423">
        <v>0</v>
      </c>
    </row>
    <row r="1741" spans="1:47" x14ac:dyDescent="0.2">
      <c r="A1741" s="231">
        <v>2018</v>
      </c>
      <c r="B1741" s="232">
        <v>17</v>
      </c>
      <c r="C1741" s="456">
        <v>3.0698098703939154</v>
      </c>
      <c r="D1741" s="457">
        <v>3.8202312585981821</v>
      </c>
      <c r="E1741" s="437">
        <v>0.49542494956631383</v>
      </c>
      <c r="F1741" s="456">
        <v>0.14341187801591557</v>
      </c>
      <c r="G1741" s="457">
        <v>0.15067004913425017</v>
      </c>
      <c r="H1741" s="437">
        <v>9.4611126661757236E-2</v>
      </c>
      <c r="I1741" s="456">
        <v>0.14923827806114373</v>
      </c>
      <c r="J1741" s="457">
        <v>0.20798232929370042</v>
      </c>
      <c r="K1741" s="437">
        <v>0.90862471116045451</v>
      </c>
      <c r="L1741" s="462">
        <v>1.8654128285515215E-3</v>
      </c>
      <c r="M1741" s="463">
        <v>2.4504385815126034E-3</v>
      </c>
      <c r="N1741" s="437">
        <v>5.7855929742978212E-3</v>
      </c>
      <c r="O1741" s="456">
        <v>8.1825300075082617E-3</v>
      </c>
      <c r="P1741" s="457">
        <v>9.8126049094322473E-3</v>
      </c>
      <c r="Q1741" s="437">
        <v>1.921039769233077E-2</v>
      </c>
      <c r="R1741" s="462">
        <v>0</v>
      </c>
      <c r="S1741" s="463">
        <v>0</v>
      </c>
      <c r="T1741" s="437">
        <v>664.00264660035214</v>
      </c>
      <c r="U1741" s="456">
        <v>7.3704378877252671E-3</v>
      </c>
      <c r="V1741" s="457">
        <v>1.0281245825054861E-2</v>
      </c>
      <c r="W1741" s="437">
        <v>0.10196662416405933</v>
      </c>
      <c r="X1741" s="456">
        <v>6.5303729094320796E-3</v>
      </c>
      <c r="Y1741" s="457">
        <v>8.9338353011855984E-3</v>
      </c>
      <c r="Z1741" s="437">
        <v>3.5116984968954772E-3</v>
      </c>
      <c r="AA1741" s="456">
        <v>3.0217802585271285E-3</v>
      </c>
      <c r="AB1741" s="457">
        <v>3.733385682865251E-3</v>
      </c>
      <c r="AC1741" s="437">
        <v>6.5143200654423005E-3</v>
      </c>
      <c r="AD1741" s="456">
        <v>1.8163083240753784E-4</v>
      </c>
      <c r="AE1741" s="457">
        <v>1.8688993932888638E-4</v>
      </c>
      <c r="AF1741" s="437">
        <v>9.4001956926703862E-4</v>
      </c>
      <c r="AG1741" s="456">
        <v>6.0397286176618629E-3</v>
      </c>
      <c r="AH1741" s="457">
        <v>6.2532345943954624E-3</v>
      </c>
      <c r="AI1741" s="437">
        <v>1.212624527032331E-3</v>
      </c>
      <c r="AJ1741" s="456">
        <v>1.0321182057457562E-3</v>
      </c>
      <c r="AK1741" s="457">
        <v>9.8438979319690899E-4</v>
      </c>
      <c r="AL1741" s="437">
        <v>7.520143590529557E-5</v>
      </c>
      <c r="AM1741" s="456">
        <v>1.6744955847181383E-3</v>
      </c>
      <c r="AN1741" s="457">
        <v>1.830157918552998E-3</v>
      </c>
      <c r="AO1741" s="437">
        <v>2.0436008900502029E-2</v>
      </c>
      <c r="AP1741" s="456">
        <v>0</v>
      </c>
      <c r="AQ1741" s="457">
        <v>0</v>
      </c>
      <c r="AR1741" s="440">
        <v>1.3791964696618499E-2</v>
      </c>
      <c r="AS1741" s="462">
        <v>0</v>
      </c>
      <c r="AT1741" s="463">
        <v>0</v>
      </c>
      <c r="AU1741" s="423">
        <v>0</v>
      </c>
    </row>
    <row r="1742" spans="1:47" x14ac:dyDescent="0.2">
      <c r="A1742" s="231">
        <v>2018</v>
      </c>
      <c r="B1742" s="232">
        <v>18</v>
      </c>
      <c r="C1742" s="456">
        <v>3.1158945690086126</v>
      </c>
      <c r="D1742" s="457">
        <v>3.8711242710632559</v>
      </c>
      <c r="E1742" s="437">
        <v>0.50280541452569993</v>
      </c>
      <c r="F1742" s="456">
        <v>0.1489189778850574</v>
      </c>
      <c r="G1742" s="457">
        <v>0.15657546889758242</v>
      </c>
      <c r="H1742" s="437">
        <v>9.7425876344061815E-2</v>
      </c>
      <c r="I1742" s="456">
        <v>0.15274670293276854</v>
      </c>
      <c r="J1742" s="457">
        <v>0.21202822733687152</v>
      </c>
      <c r="K1742" s="437">
        <v>0.92186099923292975</v>
      </c>
      <c r="L1742" s="462">
        <v>1.8726189101023274E-3</v>
      </c>
      <c r="M1742" s="463">
        <v>2.4592760138246045E-3</v>
      </c>
      <c r="N1742" s="437">
        <v>5.7958344028785401E-3</v>
      </c>
      <c r="O1742" s="456">
        <v>8.3231317083102569E-3</v>
      </c>
      <c r="P1742" s="457">
        <v>1.0002726816415543E-2</v>
      </c>
      <c r="Q1742" s="437">
        <v>1.9238147802687219E-2</v>
      </c>
      <c r="R1742" s="462">
        <v>0</v>
      </c>
      <c r="S1742" s="463">
        <v>0</v>
      </c>
      <c r="T1742" s="437">
        <v>665.17601336593759</v>
      </c>
      <c r="U1742" s="456">
        <v>7.5905291494507985E-3</v>
      </c>
      <c r="V1742" s="457">
        <v>1.0600664883286036E-2</v>
      </c>
      <c r="W1742" s="437">
        <v>0.10500023283811515</v>
      </c>
      <c r="X1742" s="456">
        <v>6.7654935123046449E-3</v>
      </c>
      <c r="Y1742" s="457">
        <v>9.3001753795855808E-3</v>
      </c>
      <c r="Z1742" s="437">
        <v>3.5694033513917599E-3</v>
      </c>
      <c r="AA1742" s="456">
        <v>3.1712149583439267E-3</v>
      </c>
      <c r="AB1742" s="457">
        <v>3.8950215881425896E-3</v>
      </c>
      <c r="AC1742" s="437">
        <v>6.7081355853076752E-3</v>
      </c>
      <c r="AD1742" s="456">
        <v>1.8905477606820283E-4</v>
      </c>
      <c r="AE1742" s="457">
        <v>1.9480483234530452E-4</v>
      </c>
      <c r="AF1742" s="437">
        <v>9.6798443267569439E-4</v>
      </c>
      <c r="AG1742" s="456">
        <v>6.2621853046237585E-3</v>
      </c>
      <c r="AH1742" s="457">
        <v>6.4925971557490952E-3</v>
      </c>
      <c r="AI1742" s="437">
        <v>1.2487002808588186E-3</v>
      </c>
      <c r="AJ1742" s="456">
        <v>1.0742700353056544E-3</v>
      </c>
      <c r="AK1742" s="457">
        <v>1.0296783277670134E-3</v>
      </c>
      <c r="AL1742" s="437">
        <v>7.7438643486432175E-5</v>
      </c>
      <c r="AM1742" s="456">
        <v>1.7364594126894207E-3</v>
      </c>
      <c r="AN1742" s="457">
        <v>1.8955255188587519E-3</v>
      </c>
      <c r="AO1742" s="437">
        <v>2.1044001151356032E-2</v>
      </c>
      <c r="AP1742" s="456">
        <v>0</v>
      </c>
      <c r="AQ1742" s="457">
        <v>0</v>
      </c>
      <c r="AR1742" s="440">
        <v>1.39375503627113E-2</v>
      </c>
      <c r="AS1742" s="462">
        <v>0</v>
      </c>
      <c r="AT1742" s="463">
        <v>0</v>
      </c>
      <c r="AU1742" s="423">
        <v>0</v>
      </c>
    </row>
    <row r="1743" spans="1:47" x14ac:dyDescent="0.2">
      <c r="A1743" s="231">
        <v>2018</v>
      </c>
      <c r="B1743" s="232">
        <v>19</v>
      </c>
      <c r="C1743" s="456">
        <v>3.1637346240847393</v>
      </c>
      <c r="D1743" s="457">
        <v>3.9216994193198631</v>
      </c>
      <c r="E1743" s="437">
        <v>0.50969652770559226</v>
      </c>
      <c r="F1743" s="456">
        <v>0.15480147911189726</v>
      </c>
      <c r="G1743" s="457">
        <v>0.16268587506215371</v>
      </c>
      <c r="H1743" s="437">
        <v>0.10028660390750767</v>
      </c>
      <c r="I1743" s="456">
        <v>0.15639000498107228</v>
      </c>
      <c r="J1743" s="457">
        <v>0.21608194206004555</v>
      </c>
      <c r="K1743" s="437">
        <v>0.9347135275102586</v>
      </c>
      <c r="L1743" s="462">
        <v>1.8794663146918969E-3</v>
      </c>
      <c r="M1743" s="463">
        <v>2.4672369189213273E-3</v>
      </c>
      <c r="N1743" s="437">
        <v>5.8040926831124245E-3</v>
      </c>
      <c r="O1743" s="456">
        <v>8.4709298616380893E-3</v>
      </c>
      <c r="P1743" s="457">
        <v>1.0196575271712156E-2</v>
      </c>
      <c r="Q1743" s="437">
        <v>1.926640644148802E-2</v>
      </c>
      <c r="R1743" s="462">
        <v>0</v>
      </c>
      <c r="S1743" s="463">
        <v>0</v>
      </c>
      <c r="T1743" s="437">
        <v>666.12594660750472</v>
      </c>
      <c r="U1743" s="456">
        <v>7.8252633981899071E-3</v>
      </c>
      <c r="V1743" s="457">
        <v>1.0928603343378649E-2</v>
      </c>
      <c r="W1743" s="437">
        <v>0.10808331706160869</v>
      </c>
      <c r="X1743" s="456">
        <v>7.0132113356274539E-3</v>
      </c>
      <c r="Y1743" s="457">
        <v>9.6747460862728618E-3</v>
      </c>
      <c r="Z1743" s="437">
        <v>3.6283791742070925E-3</v>
      </c>
      <c r="AA1743" s="456">
        <v>3.3279558440297268E-3</v>
      </c>
      <c r="AB1743" s="457">
        <v>4.0501895646814804E-3</v>
      </c>
      <c r="AC1743" s="437">
        <v>6.9051011880391826E-3</v>
      </c>
      <c r="AD1743" s="456">
        <v>1.9697114178095533E-4</v>
      </c>
      <c r="AE1743" s="457">
        <v>2.0297042161847924E-4</v>
      </c>
      <c r="AF1743" s="437">
        <v>9.96408048614561E-4</v>
      </c>
      <c r="AG1743" s="456">
        <v>6.5003050517819395E-3</v>
      </c>
      <c r="AH1743" s="457">
        <v>6.7423720462026372E-3</v>
      </c>
      <c r="AI1743" s="437">
        <v>1.2853652303433593E-3</v>
      </c>
      <c r="AJ1743" s="456">
        <v>1.1192873058054886E-3</v>
      </c>
      <c r="AK1743" s="457">
        <v>1.0768962502699618E-3</v>
      </c>
      <c r="AL1743" s="437">
        <v>7.9712651567792652E-5</v>
      </c>
      <c r="AM1743" s="456">
        <v>1.8024438769154803E-3</v>
      </c>
      <c r="AN1743" s="457">
        <v>1.9625615517726517E-3</v>
      </c>
      <c r="AO1743" s="437">
        <v>2.1661898379605658E-2</v>
      </c>
      <c r="AP1743" s="456">
        <v>0</v>
      </c>
      <c r="AQ1743" s="457">
        <v>0</v>
      </c>
      <c r="AR1743" s="440">
        <v>1.4086013491022901E-2</v>
      </c>
      <c r="AS1743" s="462">
        <v>0</v>
      </c>
      <c r="AT1743" s="463">
        <v>0</v>
      </c>
      <c r="AU1743" s="423">
        <v>0</v>
      </c>
    </row>
    <row r="1744" spans="1:47" x14ac:dyDescent="0.2">
      <c r="A1744" s="231">
        <v>2018</v>
      </c>
      <c r="B1744" s="232">
        <v>20</v>
      </c>
      <c r="C1744" s="456">
        <v>3.2176343034001826</v>
      </c>
      <c r="D1744" s="457">
        <v>3.9773891821061143</v>
      </c>
      <c r="E1744" s="437">
        <v>0.5172778984949965</v>
      </c>
      <c r="F1744" s="456">
        <v>0.16096800091159211</v>
      </c>
      <c r="G1744" s="457">
        <v>0.16883642194124263</v>
      </c>
      <c r="H1744" s="437">
        <v>0.10317817859268004</v>
      </c>
      <c r="I1744" s="456">
        <v>0.16025974285706091</v>
      </c>
      <c r="J1744" s="457">
        <v>0.22025665669399563</v>
      </c>
      <c r="K1744" s="437">
        <v>0.9483104139741666</v>
      </c>
      <c r="L1744" s="462">
        <v>1.8873474259887893E-3</v>
      </c>
      <c r="M1744" s="463">
        <v>2.4760918572158432E-3</v>
      </c>
      <c r="N1744" s="437">
        <v>5.8146030769462955E-3</v>
      </c>
      <c r="O1744" s="456">
        <v>8.6255689262822767E-3</v>
      </c>
      <c r="P1744" s="457">
        <v>1.0391339668045049E-2</v>
      </c>
      <c r="Q1744" s="437">
        <v>1.9294927419612647E-2</v>
      </c>
      <c r="R1744" s="462">
        <v>0</v>
      </c>
      <c r="S1744" s="463">
        <v>0</v>
      </c>
      <c r="T1744" s="437">
        <v>667.33111075155625</v>
      </c>
      <c r="U1744" s="456">
        <v>8.0714638834328833E-3</v>
      </c>
      <c r="V1744" s="457">
        <v>1.1257675861231591E-2</v>
      </c>
      <c r="W1744" s="437">
        <v>0.11119961054880724</v>
      </c>
      <c r="X1744" s="456">
        <v>7.2723977345024631E-3</v>
      </c>
      <c r="Y1744" s="457">
        <v>1.0051069708677255E-2</v>
      </c>
      <c r="Z1744" s="437">
        <v>3.6876502445527988E-3</v>
      </c>
      <c r="AA1744" s="456">
        <v>3.4947474337722749E-3</v>
      </c>
      <c r="AB1744" s="457">
        <v>4.203931221275721E-3</v>
      </c>
      <c r="AC1744" s="437">
        <v>7.104204665734931E-3</v>
      </c>
      <c r="AD1744" s="456">
        <v>2.0528546748058287E-4</v>
      </c>
      <c r="AE1744" s="457">
        <v>2.1120220969386065E-4</v>
      </c>
      <c r="AF1744" s="437">
        <v>1.0251361605443574E-3</v>
      </c>
      <c r="AG1744" s="456">
        <v>6.7491213788129526E-3</v>
      </c>
      <c r="AH1744" s="457">
        <v>6.9937444725031257E-3</v>
      </c>
      <c r="AI1744" s="437">
        <v>1.3224242230341062E-3</v>
      </c>
      <c r="AJ1744" s="456">
        <v>1.1661417072672885E-3</v>
      </c>
      <c r="AK1744" s="457">
        <v>1.1242704935621158E-3</v>
      </c>
      <c r="AL1744" s="437">
        <v>8.2010870773094021E-5</v>
      </c>
      <c r="AM1744" s="456">
        <v>1.8718582797987158E-3</v>
      </c>
      <c r="AN1744" s="457">
        <v>2.0301278654872874E-3</v>
      </c>
      <c r="AO1744" s="437">
        <v>2.2286449812909396E-2</v>
      </c>
      <c r="AP1744" s="456">
        <v>0</v>
      </c>
      <c r="AQ1744" s="457">
        <v>0</v>
      </c>
      <c r="AR1744" s="440">
        <v>1.42348125104616E-2</v>
      </c>
      <c r="AS1744" s="462">
        <v>0</v>
      </c>
      <c r="AT1744" s="463">
        <v>0</v>
      </c>
      <c r="AU1744" s="423">
        <v>0</v>
      </c>
    </row>
    <row r="1745" spans="1:47" x14ac:dyDescent="0.2">
      <c r="A1745" s="231">
        <v>2018</v>
      </c>
      <c r="B1745" s="232">
        <v>21</v>
      </c>
      <c r="C1745" s="456">
        <v>3.5362643548032229</v>
      </c>
      <c r="D1745" s="457">
        <v>4.5325155787930234</v>
      </c>
      <c r="E1745" s="437">
        <v>0.52471998904879391</v>
      </c>
      <c r="F1745" s="456">
        <v>0.17982573490180914</v>
      </c>
      <c r="G1745" s="457">
        <v>0.19151025142415659</v>
      </c>
      <c r="H1745" s="437">
        <v>0.10601657330242721</v>
      </c>
      <c r="I1745" s="456">
        <v>0.17594684853812528</v>
      </c>
      <c r="J1745" s="457">
        <v>0.24140439633963079</v>
      </c>
      <c r="K1745" s="437">
        <v>0.96165734101457623</v>
      </c>
      <c r="L1745" s="462">
        <v>1.8959141449274985E-3</v>
      </c>
      <c r="M1745" s="463">
        <v>2.4852559891190657E-3</v>
      </c>
      <c r="N1745" s="437">
        <v>5.8248967380080223E-3</v>
      </c>
      <c r="O1745" s="456">
        <v>1.1896337629459635E-2</v>
      </c>
      <c r="P1745" s="457">
        <v>1.2737535872463433E-2</v>
      </c>
      <c r="Q1745" s="437">
        <v>1.9322839009618783E-2</v>
      </c>
      <c r="R1745" s="462">
        <v>0</v>
      </c>
      <c r="S1745" s="463">
        <v>0</v>
      </c>
      <c r="T1745" s="437">
        <v>668.51321753497325</v>
      </c>
      <c r="U1745" s="456">
        <v>8.9372543466146991E-3</v>
      </c>
      <c r="V1745" s="457">
        <v>1.2461308221647552E-2</v>
      </c>
      <c r="W1745" s="437">
        <v>0.11425862580028041</v>
      </c>
      <c r="X1745" s="456">
        <v>7.5405737834211579E-3</v>
      </c>
      <c r="Y1745" s="457">
        <v>1.0421039242813552E-2</v>
      </c>
      <c r="Z1745" s="437">
        <v>3.7458379982391109E-3</v>
      </c>
      <c r="AA1745" s="456">
        <v>3.9459108615260705E-3</v>
      </c>
      <c r="AB1745" s="457">
        <v>4.754579329974265E-3</v>
      </c>
      <c r="AC1745" s="437">
        <v>7.2996167140403703E-3</v>
      </c>
      <c r="AD1745" s="456">
        <v>2.3054588021795557E-4</v>
      </c>
      <c r="AE1745" s="457">
        <v>2.4078543090743542E-4</v>
      </c>
      <c r="AF1745" s="437">
        <v>1.0533380410113155E-3</v>
      </c>
      <c r="AG1745" s="456">
        <v>7.5281782987636405E-3</v>
      </c>
      <c r="AH1745" s="457">
        <v>7.9321336090292082E-3</v>
      </c>
      <c r="AI1745" s="437">
        <v>1.3588048457048448E-3</v>
      </c>
      <c r="AJ1745" s="456">
        <v>1.3002356336074686E-3</v>
      </c>
      <c r="AK1745" s="457">
        <v>1.2745507993535015E-3</v>
      </c>
      <c r="AL1745" s="437">
        <v>8.4266877544864597E-5</v>
      </c>
      <c r="AM1745" s="456">
        <v>2.1046959701705387E-3</v>
      </c>
      <c r="AN1745" s="457">
        <v>2.3165166548159018E-3</v>
      </c>
      <c r="AO1745" s="437">
        <v>2.2899565334949298E-2</v>
      </c>
      <c r="AP1745" s="456">
        <v>0</v>
      </c>
      <c r="AQ1745" s="457">
        <v>0</v>
      </c>
      <c r="AR1745" s="440">
        <v>1.8929294260137099E-2</v>
      </c>
      <c r="AS1745" s="462">
        <v>0</v>
      </c>
      <c r="AT1745" s="463">
        <v>0</v>
      </c>
      <c r="AU1745" s="423">
        <v>0</v>
      </c>
    </row>
    <row r="1746" spans="1:47" x14ac:dyDescent="0.2">
      <c r="A1746" s="231">
        <v>2018</v>
      </c>
      <c r="B1746" s="232">
        <v>22</v>
      </c>
      <c r="C1746" s="456">
        <v>3.5939583094315259</v>
      </c>
      <c r="D1746" s="457">
        <v>4.5853820254130593</v>
      </c>
      <c r="E1746" s="437">
        <v>0.53176758339312191</v>
      </c>
      <c r="F1746" s="456">
        <v>0.1868222269638693</v>
      </c>
      <c r="G1746" s="457">
        <v>0.19780674190811923</v>
      </c>
      <c r="H1746" s="437">
        <v>0.10870459650060256</v>
      </c>
      <c r="I1746" s="456">
        <v>0.18033757224285563</v>
      </c>
      <c r="J1746" s="457">
        <v>0.24565442729910983</v>
      </c>
      <c r="K1746" s="437">
        <v>0.97429731548311771</v>
      </c>
      <c r="L1746" s="462">
        <v>1.9051411313217132E-3</v>
      </c>
      <c r="M1746" s="463">
        <v>2.4951623927595206E-3</v>
      </c>
      <c r="N1746" s="437">
        <v>5.8346396785386818E-3</v>
      </c>
      <c r="O1746" s="456">
        <v>1.2119916018230238E-2</v>
      </c>
      <c r="P1746" s="457">
        <v>1.2959957622999591E-2</v>
      </c>
      <c r="Q1746" s="437">
        <v>1.9349217292908238E-2</v>
      </c>
      <c r="R1746" s="462">
        <v>0</v>
      </c>
      <c r="S1746" s="463">
        <v>0</v>
      </c>
      <c r="T1746" s="437">
        <v>669.63065103121721</v>
      </c>
      <c r="U1746" s="456">
        <v>9.2159239162210808E-3</v>
      </c>
      <c r="V1746" s="457">
        <v>1.2792560174793148E-2</v>
      </c>
      <c r="W1746" s="437">
        <v>0.11715569551166279</v>
      </c>
      <c r="X1746" s="456">
        <v>7.8131108663659077E-3</v>
      </c>
      <c r="Y1746" s="457">
        <v>1.0771037653686557E-2</v>
      </c>
      <c r="Z1746" s="437">
        <v>3.800937873470803E-3</v>
      </c>
      <c r="AA1746" s="456">
        <v>4.1837781719323902E-3</v>
      </c>
      <c r="AB1746" s="457">
        <v>4.9772687605684623E-3</v>
      </c>
      <c r="AC1746" s="437">
        <v>7.4847241335143843E-3</v>
      </c>
      <c r="AD1746" s="456">
        <v>2.4024111046255E-4</v>
      </c>
      <c r="AE1746" s="457">
        <v>2.4950517457550929E-4</v>
      </c>
      <c r="AF1746" s="437">
        <v>1.0800480982862579E-3</v>
      </c>
      <c r="AG1746" s="456">
        <v>7.7984661968729715E-3</v>
      </c>
      <c r="AH1746" s="457">
        <v>8.1740948852902159E-3</v>
      </c>
      <c r="AI1746" s="437">
        <v>1.3932617843744903E-3</v>
      </c>
      <c r="AJ1746" s="456">
        <v>1.3495575544008103E-3</v>
      </c>
      <c r="AK1746" s="457">
        <v>1.3182641444391039E-3</v>
      </c>
      <c r="AL1746" s="437">
        <v>8.6403569149239571E-5</v>
      </c>
      <c r="AM1746" s="456">
        <v>2.1871910706879635E-3</v>
      </c>
      <c r="AN1746" s="457">
        <v>2.3907410298294358E-3</v>
      </c>
      <c r="AO1746" s="437">
        <v>2.3480235282227604E-2</v>
      </c>
      <c r="AP1746" s="456">
        <v>0</v>
      </c>
      <c r="AQ1746" s="457">
        <v>0</v>
      </c>
      <c r="AR1746" s="440">
        <v>1.9110855519615201E-2</v>
      </c>
      <c r="AS1746" s="462">
        <v>0</v>
      </c>
      <c r="AT1746" s="463">
        <v>0</v>
      </c>
      <c r="AU1746" s="423">
        <v>0</v>
      </c>
    </row>
    <row r="1747" spans="1:47" x14ac:dyDescent="0.2">
      <c r="A1747" s="231">
        <v>2018</v>
      </c>
      <c r="B1747" s="232">
        <v>23</v>
      </c>
      <c r="C1747" s="456">
        <v>3.6512338106483218</v>
      </c>
      <c r="D1747" s="457">
        <v>4.6313294536247067</v>
      </c>
      <c r="E1747" s="437">
        <v>0.53815894309210432</v>
      </c>
      <c r="F1747" s="456">
        <v>0.19390313846669943</v>
      </c>
      <c r="G1747" s="457">
        <v>0.20353772767322048</v>
      </c>
      <c r="H1747" s="437">
        <v>0.11114218229548574</v>
      </c>
      <c r="I1747" s="456">
        <v>0.18479668509956038</v>
      </c>
      <c r="J1747" s="457">
        <v>0.2495795138336469</v>
      </c>
      <c r="K1747" s="437">
        <v>0.98576066669982221</v>
      </c>
      <c r="L1747" s="462">
        <v>1.9147267676043519E-3</v>
      </c>
      <c r="M1747" s="463">
        <v>2.5046398689762034E-3</v>
      </c>
      <c r="N1747" s="437">
        <v>5.8434995873380188E-3</v>
      </c>
      <c r="O1747" s="456">
        <v>1.2346467170492854E-2</v>
      </c>
      <c r="P1747" s="457">
        <v>1.3163186617845045E-2</v>
      </c>
      <c r="Q1747" s="437">
        <v>1.9373278795814155E-2</v>
      </c>
      <c r="R1747" s="462">
        <v>0</v>
      </c>
      <c r="S1747" s="463">
        <v>0</v>
      </c>
      <c r="T1747" s="437">
        <v>670.64818346524271</v>
      </c>
      <c r="U1747" s="456">
        <v>9.496666895549559E-3</v>
      </c>
      <c r="V1747" s="457">
        <v>1.3090619178229852E-2</v>
      </c>
      <c r="W1747" s="437">
        <v>0.11978304802251065</v>
      </c>
      <c r="X1747" s="456">
        <v>8.0881666543580841E-3</v>
      </c>
      <c r="Y1747" s="457">
        <v>1.1088366354343659E-2</v>
      </c>
      <c r="Z1747" s="437">
        <v>3.8509061300855247E-3</v>
      </c>
      <c r="AA1747" s="456">
        <v>4.4417103305537647E-3</v>
      </c>
      <c r="AB1747" s="457">
        <v>5.1963463708422711E-3</v>
      </c>
      <c r="AC1747" s="437">
        <v>7.6525627805197225E-3</v>
      </c>
      <c r="AD1747" s="456">
        <v>2.5014912153245448E-4</v>
      </c>
      <c r="AE1747" s="457">
        <v>2.5755908843645622E-4</v>
      </c>
      <c r="AF1747" s="437">
        <v>1.1042678389582504E-3</v>
      </c>
      <c r="AG1747" s="456">
        <v>8.0673506093158452E-3</v>
      </c>
      <c r="AH1747" s="457">
        <v>8.3893478201494693E-3</v>
      </c>
      <c r="AI1747" s="437">
        <v>1.4245046813295941E-3</v>
      </c>
      <c r="AJ1747" s="456">
        <v>1.397970256791924E-3</v>
      </c>
      <c r="AK1747" s="457">
        <v>1.3563661330776445E-3</v>
      </c>
      <c r="AL1747" s="437">
        <v>8.8341321221183536E-5</v>
      </c>
      <c r="AM1747" s="456">
        <v>2.2718992660078104E-3</v>
      </c>
      <c r="AN1747" s="457">
        <v>2.4597915571664473E-3</v>
      </c>
      <c r="AO1747" s="437">
        <v>2.4006738733177033E-2</v>
      </c>
      <c r="AP1747" s="456">
        <v>0</v>
      </c>
      <c r="AQ1747" s="457">
        <v>0</v>
      </c>
      <c r="AR1747" s="440">
        <v>1.9274975068055599E-2</v>
      </c>
      <c r="AS1747" s="462">
        <v>0</v>
      </c>
      <c r="AT1747" s="463">
        <v>0</v>
      </c>
      <c r="AU1747" s="423">
        <v>0</v>
      </c>
    </row>
    <row r="1748" spans="1:47" x14ac:dyDescent="0.2">
      <c r="A1748" s="231">
        <v>2018</v>
      </c>
      <c r="B1748" s="232">
        <v>24</v>
      </c>
      <c r="C1748" s="456">
        <v>3.7155655370378136</v>
      </c>
      <c r="D1748" s="457">
        <v>4.6788606597934859</v>
      </c>
      <c r="E1748" s="437">
        <v>0.54342151584252651</v>
      </c>
      <c r="F1748" s="456">
        <v>0.20067979755335397</v>
      </c>
      <c r="G1748" s="457">
        <v>0.2081568301686284</v>
      </c>
      <c r="H1748" s="437">
        <v>0.11314925555117671</v>
      </c>
      <c r="I1748" s="456">
        <v>0.18890290635527454</v>
      </c>
      <c r="J1748" s="457">
        <v>0.25246863831788108</v>
      </c>
      <c r="K1748" s="437">
        <v>0.99518531514077635</v>
      </c>
      <c r="L1748" s="462">
        <v>1.9214594805819652E-3</v>
      </c>
      <c r="M1748" s="463">
        <v>2.5098709383961043E-3</v>
      </c>
      <c r="N1748" s="437">
        <v>5.8508002739613395E-3</v>
      </c>
      <c r="O1748" s="456">
        <v>1.2556186784993763E-2</v>
      </c>
      <c r="P1748" s="457">
        <v>1.332127227004805E-2</v>
      </c>
      <c r="Q1748" s="437">
        <v>1.9393029408829181E-2</v>
      </c>
      <c r="R1748" s="462">
        <v>0</v>
      </c>
      <c r="S1748" s="463">
        <v>0</v>
      </c>
      <c r="T1748" s="437">
        <v>671.48485641598006</v>
      </c>
      <c r="U1748" s="456">
        <v>9.7722279357984609E-3</v>
      </c>
      <c r="V1748" s="457">
        <v>1.3342822503483089E-2</v>
      </c>
      <c r="W1748" s="437">
        <v>0.12194587508686638</v>
      </c>
      <c r="X1748" s="456">
        <v>8.3566775720418322E-3</v>
      </c>
      <c r="Y1748" s="457">
        <v>1.1349714784759159E-2</v>
      </c>
      <c r="Z1748" s="437">
        <v>3.8920645473771612E-3</v>
      </c>
      <c r="AA1748" s="456">
        <v>4.579006553013111E-3</v>
      </c>
      <c r="AB1748" s="457">
        <v>5.2999478331132209E-3</v>
      </c>
      <c r="AC1748" s="437">
        <v>7.7907462503296662E-3</v>
      </c>
      <c r="AD1748" s="456">
        <v>2.5903081150511207E-4</v>
      </c>
      <c r="AE1748" s="457">
        <v>2.6357462005749063E-4</v>
      </c>
      <c r="AF1748" s="437">
        <v>1.1242061150437065E-3</v>
      </c>
      <c r="AG1748" s="456">
        <v>8.353903758813605E-3</v>
      </c>
      <c r="AH1748" s="457">
        <v>8.5837460504382766E-3</v>
      </c>
      <c r="AI1748" s="437">
        <v>1.4502241272997666E-3</v>
      </c>
      <c r="AJ1748" s="456">
        <v>1.4538393388915207E-3</v>
      </c>
      <c r="AK1748" s="457">
        <v>1.3941917864647368E-3</v>
      </c>
      <c r="AL1748" s="437">
        <v>8.9936488456420399E-5</v>
      </c>
      <c r="AM1748" s="456">
        <v>2.3446878415562347E-3</v>
      </c>
      <c r="AN1748" s="457">
        <v>2.5086806496231943E-3</v>
      </c>
      <c r="AO1748" s="437">
        <v>2.4440230099446368E-2</v>
      </c>
      <c r="AP1748" s="456">
        <v>0</v>
      </c>
      <c r="AQ1748" s="457">
        <v>0</v>
      </c>
      <c r="AR1748" s="440">
        <v>1.94118320154433E-2</v>
      </c>
      <c r="AS1748" s="462">
        <v>0</v>
      </c>
      <c r="AT1748" s="463">
        <v>0</v>
      </c>
      <c r="AU1748" s="423">
        <v>0</v>
      </c>
    </row>
    <row r="1749" spans="1:47" x14ac:dyDescent="0.2">
      <c r="A1749" s="231">
        <v>2018</v>
      </c>
      <c r="B1749" s="232">
        <v>25</v>
      </c>
      <c r="C1749" s="456">
        <v>3.7776739178046093</v>
      </c>
      <c r="D1749" s="457">
        <v>4.7155681353503187</v>
      </c>
      <c r="E1749" s="437">
        <v>0.54738322672135864</v>
      </c>
      <c r="F1749" s="456">
        <v>0.20718012419486309</v>
      </c>
      <c r="G1749" s="457">
        <v>0.21162063618367982</v>
      </c>
      <c r="H1749" s="437">
        <v>0.11466024548596042</v>
      </c>
      <c r="I1749" s="456">
        <v>0.19283658836950215</v>
      </c>
      <c r="J1749" s="457">
        <v>0.25461257233386347</v>
      </c>
      <c r="K1749" s="437">
        <v>1.0022897936308388</v>
      </c>
      <c r="L1749" s="462">
        <v>1.9278273697004185E-3</v>
      </c>
      <c r="M1749" s="463">
        <v>2.5135326990962611E-3</v>
      </c>
      <c r="N1749" s="437">
        <v>5.8562781365381136E-3</v>
      </c>
      <c r="O1749" s="456">
        <v>1.2757250399262263E-2</v>
      </c>
      <c r="P1749" s="457">
        <v>1.3439432996904449E-2</v>
      </c>
      <c r="Q1749" s="437">
        <v>1.9407892637269705E-2</v>
      </c>
      <c r="R1749" s="462">
        <v>0</v>
      </c>
      <c r="S1749" s="463">
        <v>0</v>
      </c>
      <c r="T1749" s="437">
        <v>672.11403863881344</v>
      </c>
      <c r="U1749" s="456">
        <v>1.0036792210930588E-2</v>
      </c>
      <c r="V1749" s="457">
        <v>1.3532514742552234E-2</v>
      </c>
      <c r="W1749" s="437">
        <v>0.12357444111019524</v>
      </c>
      <c r="X1749" s="456">
        <v>8.6145141232396218E-3</v>
      </c>
      <c r="Y1749" s="457">
        <v>1.1546477967283768E-2</v>
      </c>
      <c r="Z1749" s="437">
        <v>3.9230424529452211E-3</v>
      </c>
      <c r="AA1749" s="456">
        <v>4.7041292903093734E-3</v>
      </c>
      <c r="AB1749" s="457">
        <v>5.3668984391227045E-3</v>
      </c>
      <c r="AC1749" s="437">
        <v>7.8947842241509671E-3</v>
      </c>
      <c r="AD1749" s="456">
        <v>2.6751576474042167E-4</v>
      </c>
      <c r="AE1749" s="457">
        <v>2.6803110000947602E-4</v>
      </c>
      <c r="AF1749" s="437">
        <v>1.1392182426582839E-3</v>
      </c>
      <c r="AG1749" s="456">
        <v>8.6304739478544508E-3</v>
      </c>
      <c r="AH1749" s="457">
        <v>8.7323176300813064E-3</v>
      </c>
      <c r="AI1749" s="437">
        <v>1.4695908901632469E-3</v>
      </c>
      <c r="AJ1749" s="456">
        <v>1.5079810922612547E-3</v>
      </c>
      <c r="AK1749" s="457">
        <v>1.4234715015740359E-3</v>
      </c>
      <c r="AL1749" s="437">
        <v>9.1137466736088409E-5</v>
      </c>
      <c r="AM1749" s="456">
        <v>2.4140483486750973E-3</v>
      </c>
      <c r="AN1749" s="457">
        <v>2.5444948917268391E-3</v>
      </c>
      <c r="AO1749" s="437">
        <v>2.4766616463929143E-2</v>
      </c>
      <c r="AP1749" s="456">
        <v>0</v>
      </c>
      <c r="AQ1749" s="457">
        <v>0</v>
      </c>
      <c r="AR1749" s="440">
        <v>1.9514876580013801E-2</v>
      </c>
      <c r="AS1749" s="462">
        <v>0</v>
      </c>
      <c r="AT1749" s="463">
        <v>0</v>
      </c>
      <c r="AU1749" s="423">
        <v>0</v>
      </c>
    </row>
    <row r="1750" spans="1:47" x14ac:dyDescent="0.2">
      <c r="A1750" s="231">
        <v>2018</v>
      </c>
      <c r="B1750" s="232">
        <v>26</v>
      </c>
      <c r="C1750" s="456">
        <v>3.8524384811361396</v>
      </c>
      <c r="D1750" s="457">
        <v>4.763311074309815</v>
      </c>
      <c r="E1750" s="437">
        <v>0.54978238629669773</v>
      </c>
      <c r="F1750" s="456">
        <v>0.21405962289088137</v>
      </c>
      <c r="G1750" s="457">
        <v>0.21460813513790125</v>
      </c>
      <c r="H1750" s="437">
        <v>0.1155752178491064</v>
      </c>
      <c r="I1750" s="456">
        <v>0.19719969249564567</v>
      </c>
      <c r="J1750" s="457">
        <v>0.2568354051022278</v>
      </c>
      <c r="K1750" s="437">
        <v>1.0065917871122514</v>
      </c>
      <c r="L1750" s="462">
        <v>1.9336694208211852E-3</v>
      </c>
      <c r="M1750" s="463">
        <v>2.5153704055746579E-3</v>
      </c>
      <c r="N1750" s="437">
        <v>5.8595943880255892E-3</v>
      </c>
      <c r="O1750" s="456">
        <v>1.2944241812472078E-2</v>
      </c>
      <c r="P1750" s="457">
        <v>1.3509743564930661E-2</v>
      </c>
      <c r="Q1750" s="437">
        <v>1.9416896043917265E-2</v>
      </c>
      <c r="R1750" s="462">
        <v>0</v>
      </c>
      <c r="S1750" s="463">
        <v>0</v>
      </c>
      <c r="T1750" s="437">
        <v>672.49530224667478</v>
      </c>
      <c r="U1750" s="456">
        <v>1.0317991473859374E-2</v>
      </c>
      <c r="V1750" s="457">
        <v>1.3700610107632818E-2</v>
      </c>
      <c r="W1750" s="437">
        <v>0.12456058658592616</v>
      </c>
      <c r="X1750" s="456">
        <v>8.8546492992755341E-3</v>
      </c>
      <c r="Y1750" s="457">
        <v>1.1665553106934899E-2</v>
      </c>
      <c r="Z1750" s="437">
        <v>3.9417927745903089E-3</v>
      </c>
      <c r="AA1750" s="456">
        <v>4.8320193975210854E-3</v>
      </c>
      <c r="AB1750" s="457">
        <v>5.4140911414010543E-3</v>
      </c>
      <c r="AC1750" s="437">
        <v>7.9577874944039301E-3</v>
      </c>
      <c r="AD1750" s="456">
        <v>2.7638634361086263E-4</v>
      </c>
      <c r="AE1750" s="457">
        <v>2.7170550007758228E-4</v>
      </c>
      <c r="AF1750" s="437">
        <v>1.1483093772457912E-3</v>
      </c>
      <c r="AG1750" s="456">
        <v>8.924642062049978E-3</v>
      </c>
      <c r="AH1750" s="457">
        <v>8.8633378892870821E-3</v>
      </c>
      <c r="AI1750" s="437">
        <v>1.4813196025170532E-3</v>
      </c>
      <c r="AJ1750" s="456">
        <v>1.5647720455253954E-3</v>
      </c>
      <c r="AK1750" s="457">
        <v>1.4480336026855176E-3</v>
      </c>
      <c r="AL1750" s="437">
        <v>9.186475307342045E-5</v>
      </c>
      <c r="AM1750" s="456">
        <v>2.4863476002745057E-3</v>
      </c>
      <c r="AN1750" s="457">
        <v>2.5744628121799145E-3</v>
      </c>
      <c r="AO1750" s="437">
        <v>2.4964257694595968E-2</v>
      </c>
      <c r="AP1750" s="456">
        <v>0</v>
      </c>
      <c r="AQ1750" s="457">
        <v>0</v>
      </c>
      <c r="AR1750" s="440">
        <v>1.9577087575067102E-2</v>
      </c>
      <c r="AS1750" s="462">
        <v>0</v>
      </c>
      <c r="AT1750" s="463">
        <v>0</v>
      </c>
      <c r="AU1750" s="423">
        <v>0</v>
      </c>
    </row>
    <row r="1751" spans="1:47" x14ac:dyDescent="0.2">
      <c r="A1751" s="231">
        <v>2018</v>
      </c>
      <c r="B1751" s="232">
        <v>27</v>
      </c>
      <c r="C1751" s="456">
        <v>3.9047069631073263</v>
      </c>
      <c r="D1751" s="457">
        <v>4.7702456678200384</v>
      </c>
      <c r="E1751" s="437">
        <v>0.55023116253495052</v>
      </c>
      <c r="F1751" s="456">
        <v>0.21944778611743404</v>
      </c>
      <c r="G1751" s="457">
        <v>0.21496523930164801</v>
      </c>
      <c r="H1751" s="437">
        <v>0.11574668846379245</v>
      </c>
      <c r="I1751" s="456">
        <v>0.20044755516211429</v>
      </c>
      <c r="J1751" s="457">
        <v>0.25698662121263083</v>
      </c>
      <c r="K1751" s="437">
        <v>1.0073960078515549</v>
      </c>
      <c r="L1751" s="462">
        <v>1.938744181654179E-3</v>
      </c>
      <c r="M1751" s="463">
        <v>2.5149453249830736E-3</v>
      </c>
      <c r="N1751" s="437">
        <v>5.8602245848278578E-3</v>
      </c>
      <c r="O1751" s="456">
        <v>1.3110124847393993E-2</v>
      </c>
      <c r="P1751" s="457">
        <v>1.352043775657622E-2</v>
      </c>
      <c r="Q1751" s="437">
        <v>1.9418589177893738E-2</v>
      </c>
      <c r="R1751" s="462">
        <v>0</v>
      </c>
      <c r="S1751" s="463">
        <v>0</v>
      </c>
      <c r="T1751" s="437">
        <v>672.56616805998806</v>
      </c>
      <c r="U1751" s="456">
        <v>1.053760195487319E-2</v>
      </c>
      <c r="V1751" s="457">
        <v>1.3721661232843237E-2</v>
      </c>
      <c r="W1751" s="437">
        <v>0.1247452949805123</v>
      </c>
      <c r="X1751" s="456">
        <v>9.0682286026279278E-3</v>
      </c>
      <c r="Y1751" s="457">
        <v>1.1687887155735491E-2</v>
      </c>
      <c r="Z1751" s="437">
        <v>3.945309190273109E-3</v>
      </c>
      <c r="AA1751" s="456">
        <v>4.9226479302196509E-3</v>
      </c>
      <c r="AB1751" s="457">
        <v>5.3904081583928901E-3</v>
      </c>
      <c r="AC1751" s="437">
        <v>7.9695825163456357E-3</v>
      </c>
      <c r="AD1751" s="456">
        <v>2.8335107047057978E-4</v>
      </c>
      <c r="AE1751" s="457">
        <v>2.7200788950776763E-4</v>
      </c>
      <c r="AF1751" s="437">
        <v>1.1500131314076314E-3</v>
      </c>
      <c r="AG1751" s="456">
        <v>9.1573535736992652E-3</v>
      </c>
      <c r="AH1751" s="457">
        <v>8.8865791234413304E-3</v>
      </c>
      <c r="AI1751" s="437">
        <v>1.4835164091846244E-3</v>
      </c>
      <c r="AJ1751" s="456">
        <v>1.6107681395264486E-3</v>
      </c>
      <c r="AK1751" s="457">
        <v>1.4536563269610362E-3</v>
      </c>
      <c r="AL1751" s="437">
        <v>9.2001048742127266E-5</v>
      </c>
      <c r="AM1751" s="456">
        <v>2.5428993372872549E-3</v>
      </c>
      <c r="AN1751" s="457">
        <v>2.5756901442828529E-3</v>
      </c>
      <c r="AO1751" s="437">
        <v>2.5001270085187949E-2</v>
      </c>
      <c r="AP1751" s="456">
        <v>0</v>
      </c>
      <c r="AQ1751" s="457">
        <v>0</v>
      </c>
      <c r="AR1751" s="440">
        <v>1.95889116529183E-2</v>
      </c>
      <c r="AS1751" s="462">
        <v>0</v>
      </c>
      <c r="AT1751" s="463">
        <v>0</v>
      </c>
      <c r="AU1751" s="423">
        <v>0</v>
      </c>
    </row>
    <row r="1752" spans="1:47" x14ac:dyDescent="0.2">
      <c r="A1752" s="231">
        <v>2018</v>
      </c>
      <c r="B1752" s="232">
        <v>28</v>
      </c>
      <c r="C1752" s="456">
        <v>3.9488301408233459</v>
      </c>
      <c r="D1752" s="457">
        <v>4.7734195597508622</v>
      </c>
      <c r="E1752" s="437">
        <v>0.55022720861487384</v>
      </c>
      <c r="F1752" s="456">
        <v>0.2239300504873741</v>
      </c>
      <c r="G1752" s="457">
        <v>0.21491754945794839</v>
      </c>
      <c r="H1752" s="437">
        <v>0.11574493670765457</v>
      </c>
      <c r="I1752" s="456">
        <v>0.20313988049222836</v>
      </c>
      <c r="J1752" s="457">
        <v>0.25687564042885125</v>
      </c>
      <c r="K1752" s="437">
        <v>1.007390803139419</v>
      </c>
      <c r="L1752" s="462">
        <v>1.9428128710363385E-3</v>
      </c>
      <c r="M1752" s="463">
        <v>2.5139625369839458E-3</v>
      </c>
      <c r="N1752" s="437">
        <v>5.8602193104120032E-3</v>
      </c>
      <c r="O1752" s="456">
        <v>1.3247859122391206E-2</v>
      </c>
      <c r="P1752" s="457">
        <v>1.3517133481278405E-2</v>
      </c>
      <c r="Q1752" s="437">
        <v>1.941857161957939E-2</v>
      </c>
      <c r="R1752" s="462">
        <v>0</v>
      </c>
      <c r="S1752" s="463">
        <v>0</v>
      </c>
      <c r="T1752" s="437">
        <v>672.56602922585989</v>
      </c>
      <c r="U1752" s="456">
        <v>1.0720647886255784E-2</v>
      </c>
      <c r="V1752" s="457">
        <v>1.3720784606943629E-2</v>
      </c>
      <c r="W1752" s="437">
        <v>0.12474350317520486</v>
      </c>
      <c r="X1752" s="456">
        <v>9.2463135519274264E-3</v>
      </c>
      <c r="Y1752" s="457">
        <v>1.1687651631423344E-2</v>
      </c>
      <c r="Z1752" s="437">
        <v>3.9452761549423716E-3</v>
      </c>
      <c r="AA1752" s="456">
        <v>4.9881107997648815E-3</v>
      </c>
      <c r="AB1752" s="457">
        <v>5.3538742913335274E-3</v>
      </c>
      <c r="AC1752" s="437">
        <v>7.9694706121506923E-3</v>
      </c>
      <c r="AD1752" s="456">
        <v>2.8909241265891189E-4</v>
      </c>
      <c r="AE1752" s="457">
        <v>2.7176397088793277E-4</v>
      </c>
      <c r="AF1752" s="437">
        <v>1.1499953066470725E-3</v>
      </c>
      <c r="AG1752" s="456">
        <v>9.353495553234217E-3</v>
      </c>
      <c r="AH1752" s="457">
        <v>8.8937674252704234E-3</v>
      </c>
      <c r="AI1752" s="437">
        <v>1.4834940883382425E-3</v>
      </c>
      <c r="AJ1752" s="456">
        <v>1.6498706867554818E-3</v>
      </c>
      <c r="AK1752" s="457">
        <v>1.4562818701277726E-3</v>
      </c>
      <c r="AL1752" s="437">
        <v>9.1999673289529121E-5</v>
      </c>
      <c r="AM1752" s="456">
        <v>2.5892333294517699E-3</v>
      </c>
      <c r="AN1752" s="457">
        <v>2.5723276728972034E-3</v>
      </c>
      <c r="AO1752" s="437">
        <v>2.5000887550740813E-2</v>
      </c>
      <c r="AP1752" s="456">
        <v>0</v>
      </c>
      <c r="AQ1752" s="457">
        <v>0</v>
      </c>
      <c r="AR1752" s="440">
        <v>1.9588913668109099E-2</v>
      </c>
      <c r="AS1752" s="462">
        <v>0</v>
      </c>
      <c r="AT1752" s="463">
        <v>0</v>
      </c>
      <c r="AU1752" s="423">
        <v>0</v>
      </c>
    </row>
    <row r="1753" spans="1:47" x14ac:dyDescent="0.2">
      <c r="A1753" s="231">
        <v>2018</v>
      </c>
      <c r="B1753" s="232">
        <v>29</v>
      </c>
      <c r="C1753" s="456">
        <v>3.9827139873670174</v>
      </c>
      <c r="D1753" s="457">
        <v>4.7767758779790794</v>
      </c>
      <c r="E1753" s="437">
        <v>0.55022527584826275</v>
      </c>
      <c r="F1753" s="456">
        <v>0.22727744416483242</v>
      </c>
      <c r="G1753" s="457">
        <v>0.21487002121486304</v>
      </c>
      <c r="H1753" s="437">
        <v>0.11574420645563106</v>
      </c>
      <c r="I1753" s="456">
        <v>0.20513816612179972</v>
      </c>
      <c r="J1753" s="457">
        <v>0.25676099376603068</v>
      </c>
      <c r="K1753" s="437">
        <v>1.0073856554963108</v>
      </c>
      <c r="L1753" s="462">
        <v>1.9456298211193443E-3</v>
      </c>
      <c r="M1753" s="463">
        <v>2.5129325527083594E-3</v>
      </c>
      <c r="N1753" s="437">
        <v>5.8602117558833435E-3</v>
      </c>
      <c r="O1753" s="456">
        <v>1.3350344234111203E-2</v>
      </c>
      <c r="P1753" s="457">
        <v>1.3513759259843078E-2</v>
      </c>
      <c r="Q1753" s="437">
        <v>1.9418541985362504E-2</v>
      </c>
      <c r="R1753" s="462">
        <v>0</v>
      </c>
      <c r="S1753" s="463">
        <v>0</v>
      </c>
      <c r="T1753" s="437">
        <v>672.56520772031956</v>
      </c>
      <c r="U1753" s="456">
        <v>1.0857893784056117E-2</v>
      </c>
      <c r="V1753" s="457">
        <v>1.3720028283660536E-2</v>
      </c>
      <c r="W1753" s="437">
        <v>0.124742614130193</v>
      </c>
      <c r="X1753" s="456">
        <v>9.379976431478778E-3</v>
      </c>
      <c r="Y1753" s="457">
        <v>1.1687604822218416E-2</v>
      </c>
      <c r="Z1753" s="437">
        <v>3.9452561470851794E-3</v>
      </c>
      <c r="AA1753" s="456">
        <v>5.0235078400770331E-3</v>
      </c>
      <c r="AB1753" s="457">
        <v>5.31567150821044E-3</v>
      </c>
      <c r="AC1753" s="437">
        <v>7.9694146970785019E-3</v>
      </c>
      <c r="AD1753" s="456">
        <v>2.933104859841735E-4</v>
      </c>
      <c r="AE1753" s="457">
        <v>2.7151136411766478E-4</v>
      </c>
      <c r="AF1753" s="437">
        <v>1.1499867997025758E-3</v>
      </c>
      <c r="AG1753" s="456">
        <v>9.5035120745705672E-3</v>
      </c>
      <c r="AH1753" s="457">
        <v>8.9014131860373873E-3</v>
      </c>
      <c r="AI1753" s="437">
        <v>1.4834840738222189E-3</v>
      </c>
      <c r="AJ1753" s="456">
        <v>1.6802123064332437E-3</v>
      </c>
      <c r="AK1753" s="457">
        <v>1.459054716787837E-3</v>
      </c>
      <c r="AL1753" s="437">
        <v>9.1999015080933706E-5</v>
      </c>
      <c r="AM1753" s="456">
        <v>2.6228880084969912E-3</v>
      </c>
      <c r="AN1753" s="457">
        <v>2.5688286462945192E-3</v>
      </c>
      <c r="AO1753" s="437">
        <v>2.5000726692553592E-2</v>
      </c>
      <c r="AP1753" s="456">
        <v>0</v>
      </c>
      <c r="AQ1753" s="457">
        <v>0</v>
      </c>
      <c r="AR1753" s="440">
        <v>1.9588912516130201E-2</v>
      </c>
      <c r="AS1753" s="462">
        <v>0</v>
      </c>
      <c r="AT1753" s="463">
        <v>0</v>
      </c>
      <c r="AU1753" s="423">
        <v>0</v>
      </c>
    </row>
    <row r="1754" spans="1:47" x14ac:dyDescent="0.2">
      <c r="A1754" s="231">
        <v>2018</v>
      </c>
      <c r="B1754" s="232">
        <v>30</v>
      </c>
      <c r="C1754" s="456">
        <v>4.0043080422285904</v>
      </c>
      <c r="D1754" s="457">
        <v>4.7801567297201002</v>
      </c>
      <c r="E1754" s="437">
        <v>0.55022593240119988</v>
      </c>
      <c r="F1754" s="456">
        <v>0.22928654454864578</v>
      </c>
      <c r="G1754" s="457">
        <v>0.21482468352716466</v>
      </c>
      <c r="H1754" s="437">
        <v>0.11574473030994133</v>
      </c>
      <c r="I1754" s="456">
        <v>0.20631922638938099</v>
      </c>
      <c r="J1754" s="457">
        <v>0.25664770718063862</v>
      </c>
      <c r="K1754" s="437">
        <v>1.0073884551424128</v>
      </c>
      <c r="L1754" s="462">
        <v>1.9470117925864672E-3</v>
      </c>
      <c r="M1754" s="463">
        <v>2.5119049441556887E-3</v>
      </c>
      <c r="N1754" s="437">
        <v>5.8602160702021667E-3</v>
      </c>
      <c r="O1754" s="456">
        <v>1.3411231441126327E-2</v>
      </c>
      <c r="P1754" s="457">
        <v>1.3510454816876398E-2</v>
      </c>
      <c r="Q1754" s="437">
        <v>1.9418551109811274E-2</v>
      </c>
      <c r="R1754" s="462">
        <v>0</v>
      </c>
      <c r="S1754" s="463">
        <v>0</v>
      </c>
      <c r="T1754" s="437">
        <v>672.56504973469225</v>
      </c>
      <c r="U1754" s="456">
        <v>1.094096852512089E-2</v>
      </c>
      <c r="V1754" s="457">
        <v>1.3719392463126449E-2</v>
      </c>
      <c r="W1754" s="437">
        <v>0.12474311340855866</v>
      </c>
      <c r="X1754" s="456">
        <v>9.461042934848644E-3</v>
      </c>
      <c r="Y1754" s="457">
        <v>1.1687638317641625E-2</v>
      </c>
      <c r="Z1754" s="437">
        <v>3.9452696594668765E-3</v>
      </c>
      <c r="AA1754" s="456">
        <v>5.0267151409314637E-3</v>
      </c>
      <c r="AB1754" s="457">
        <v>5.2775081426293573E-3</v>
      </c>
      <c r="AC1754" s="437">
        <v>7.9694621081758243E-3</v>
      </c>
      <c r="AD1754" s="456">
        <v>2.9574754342629313E-4</v>
      </c>
      <c r="AE1754" s="457">
        <v>2.7126152984687223E-4</v>
      </c>
      <c r="AF1754" s="437">
        <v>1.1499931374843409E-3</v>
      </c>
      <c r="AG1754" s="456">
        <v>9.5982704433379227E-3</v>
      </c>
      <c r="AH1754" s="457">
        <v>8.9091254682628282E-3</v>
      </c>
      <c r="AI1754" s="437">
        <v>1.4834907624864443E-3</v>
      </c>
      <c r="AJ1754" s="456">
        <v>1.6999516309274046E-3</v>
      </c>
      <c r="AK1754" s="457">
        <v>1.4618440595475788E-3</v>
      </c>
      <c r="AL1754" s="437">
        <v>9.19994142273494E-5</v>
      </c>
      <c r="AM1754" s="456">
        <v>2.6418036072925421E-3</v>
      </c>
      <c r="AN1754" s="457">
        <v>2.5653545545801762E-3</v>
      </c>
      <c r="AO1754" s="437">
        <v>2.5000871142559528E-2</v>
      </c>
      <c r="AP1754" s="456">
        <v>0</v>
      </c>
      <c r="AQ1754" s="457">
        <v>0</v>
      </c>
      <c r="AR1754" s="440">
        <v>1.9588912583477301E-2</v>
      </c>
      <c r="AS1754" s="462">
        <v>0</v>
      </c>
      <c r="AT1754" s="463">
        <v>0</v>
      </c>
      <c r="AU1754" s="423">
        <v>0</v>
      </c>
    </row>
    <row r="1755" spans="1:47" x14ac:dyDescent="0.2">
      <c r="A1755" s="231">
        <v>2018</v>
      </c>
      <c r="B1755" s="232">
        <v>31</v>
      </c>
      <c r="C1755" s="456">
        <v>4.0067662671357489</v>
      </c>
      <c r="D1755" s="457">
        <v>4.7833197095423312</v>
      </c>
      <c r="E1755" s="437">
        <v>0.55022562595780511</v>
      </c>
      <c r="F1755" s="456">
        <v>0.2292191326259567</v>
      </c>
      <c r="G1755" s="457">
        <v>0.2147633057618768</v>
      </c>
      <c r="H1755" s="437">
        <v>0.11574461876457373</v>
      </c>
      <c r="I1755" s="456">
        <v>0.20623355391109671</v>
      </c>
      <c r="J1755" s="457">
        <v>0.25652295684428861</v>
      </c>
      <c r="K1755" s="437">
        <v>1.0073865509088189</v>
      </c>
      <c r="L1755" s="462">
        <v>1.9460857790668672E-3</v>
      </c>
      <c r="M1755" s="463">
        <v>2.510754860959048E-3</v>
      </c>
      <c r="N1755" s="437">
        <v>5.8602107287227942E-3</v>
      </c>
      <c r="O1755" s="456">
        <v>1.3407065671301505E-2</v>
      </c>
      <c r="P1755" s="457">
        <v>1.3506195561244732E-2</v>
      </c>
      <c r="Q1755" s="437">
        <v>1.9418559744759683E-2</v>
      </c>
      <c r="R1755" s="462">
        <v>0</v>
      </c>
      <c r="S1755" s="463">
        <v>0</v>
      </c>
      <c r="T1755" s="437">
        <v>672.56715563282603</v>
      </c>
      <c r="U1755" s="456">
        <v>1.0939877443073353E-2</v>
      </c>
      <c r="V1755" s="457">
        <v>1.3717672637943672E-2</v>
      </c>
      <c r="W1755" s="437">
        <v>0.1247428355102406</v>
      </c>
      <c r="X1755" s="456">
        <v>9.4605977274544867E-3</v>
      </c>
      <c r="Y1755" s="457">
        <v>1.1687132104672131E-2</v>
      </c>
      <c r="Z1755" s="437">
        <v>3.9452666586175106E-3</v>
      </c>
      <c r="AA1755" s="456">
        <v>4.9816129767771998E-3</v>
      </c>
      <c r="AB1755" s="457">
        <v>5.2388611914402968E-3</v>
      </c>
      <c r="AC1755" s="437">
        <v>7.9694474712742186E-3</v>
      </c>
      <c r="AD1755" s="456">
        <v>2.9542211424704503E-4</v>
      </c>
      <c r="AE1755" s="457">
        <v>2.7098104371877751E-4</v>
      </c>
      <c r="AF1755" s="437">
        <v>1.1499906766047974E-3</v>
      </c>
      <c r="AG1755" s="456">
        <v>9.6064097089732826E-3</v>
      </c>
      <c r="AH1755" s="457">
        <v>8.9158075279350026E-3</v>
      </c>
      <c r="AI1755" s="437">
        <v>1.4834875644841262E-3</v>
      </c>
      <c r="AJ1755" s="456">
        <v>1.7030372629053814E-3</v>
      </c>
      <c r="AK1755" s="457">
        <v>1.4644779847921572E-3</v>
      </c>
      <c r="AL1755" s="437">
        <v>9.199926801918814E-5</v>
      </c>
      <c r="AM1755" s="456">
        <v>2.637890187836129E-3</v>
      </c>
      <c r="AN1755" s="457">
        <v>2.5616010235240049E-3</v>
      </c>
      <c r="AO1755" s="437">
        <v>2.5000791442659993E-2</v>
      </c>
      <c r="AP1755" s="456">
        <v>0</v>
      </c>
      <c r="AQ1755" s="457">
        <v>0</v>
      </c>
      <c r="AR1755" s="440">
        <v>1.9588915224112501E-2</v>
      </c>
      <c r="AS1755" s="462">
        <v>0</v>
      </c>
      <c r="AT1755" s="463">
        <v>0</v>
      </c>
      <c r="AU1755" s="423">
        <v>0</v>
      </c>
    </row>
    <row r="1756" spans="1:47" x14ac:dyDescent="0.2">
      <c r="A1756" s="231">
        <v>2018</v>
      </c>
      <c r="B1756" s="232">
        <v>32</v>
      </c>
      <c r="C1756" s="456">
        <v>4.0067662671357489</v>
      </c>
      <c r="D1756" s="457">
        <v>4.7833197095423312</v>
      </c>
      <c r="E1756" s="419">
        <v>0.55022562595780511</v>
      </c>
      <c r="F1756" s="456">
        <v>0.2292191326259567</v>
      </c>
      <c r="G1756" s="457">
        <v>0.2147633057618768</v>
      </c>
      <c r="H1756" s="419">
        <v>0.11574461876457373</v>
      </c>
      <c r="I1756" s="456">
        <v>0.20623355391109671</v>
      </c>
      <c r="J1756" s="457">
        <v>0.25652295684428861</v>
      </c>
      <c r="K1756" s="419">
        <v>1.0073865509088189</v>
      </c>
      <c r="L1756" s="462">
        <v>1.9460857790668672E-3</v>
      </c>
      <c r="M1756" s="463">
        <v>2.510754860959048E-3</v>
      </c>
      <c r="N1756" s="419">
        <v>5.8602107287227942E-3</v>
      </c>
      <c r="O1756" s="456">
        <v>1.3407065671301505E-2</v>
      </c>
      <c r="P1756" s="457">
        <v>1.3506195561244732E-2</v>
      </c>
      <c r="Q1756" s="419">
        <v>1.9418559744759683E-2</v>
      </c>
      <c r="R1756" s="462">
        <v>0</v>
      </c>
      <c r="S1756" s="463">
        <v>0</v>
      </c>
      <c r="T1756" s="419">
        <v>672.56715563282603</v>
      </c>
      <c r="U1756" s="456">
        <v>1.0939877443073353E-2</v>
      </c>
      <c r="V1756" s="457">
        <v>1.3717672637943672E-2</v>
      </c>
      <c r="W1756" s="419">
        <v>0.1247428355102406</v>
      </c>
      <c r="X1756" s="456">
        <v>9.4605977274544867E-3</v>
      </c>
      <c r="Y1756" s="457">
        <v>1.1687132104672131E-2</v>
      </c>
      <c r="Z1756" s="419">
        <v>3.9452666586175106E-3</v>
      </c>
      <c r="AA1756" s="456">
        <v>4.9816129767771998E-3</v>
      </c>
      <c r="AB1756" s="457">
        <v>5.2388611914402968E-3</v>
      </c>
      <c r="AC1756" s="419">
        <v>7.9694474712742186E-3</v>
      </c>
      <c r="AD1756" s="456">
        <v>2.9542211424704503E-4</v>
      </c>
      <c r="AE1756" s="457">
        <v>2.7098104371877751E-4</v>
      </c>
      <c r="AF1756" s="419">
        <v>1.1499906766047974E-3</v>
      </c>
      <c r="AG1756" s="456">
        <v>9.6064097089732826E-3</v>
      </c>
      <c r="AH1756" s="457">
        <v>8.9158075279350026E-3</v>
      </c>
      <c r="AI1756" s="419">
        <v>1.4834875644841262E-3</v>
      </c>
      <c r="AJ1756" s="456">
        <v>1.7030372629053814E-3</v>
      </c>
      <c r="AK1756" s="457">
        <v>1.4644779847921572E-3</v>
      </c>
      <c r="AL1756" s="419">
        <v>9.199926801918814E-5</v>
      </c>
      <c r="AM1756" s="456">
        <v>2.637890187836129E-3</v>
      </c>
      <c r="AN1756" s="457">
        <v>2.5616010235240049E-3</v>
      </c>
      <c r="AO1756" s="419">
        <v>2.5000791442659993E-2</v>
      </c>
      <c r="AP1756" s="456">
        <v>0</v>
      </c>
      <c r="AQ1756" s="457">
        <v>0</v>
      </c>
      <c r="AR1756" s="440">
        <v>1.9588915224112501E-2</v>
      </c>
      <c r="AS1756" s="462">
        <v>0</v>
      </c>
      <c r="AT1756" s="463">
        <v>0</v>
      </c>
      <c r="AU1756" s="426">
        <v>0</v>
      </c>
    </row>
    <row r="1757" spans="1:47" x14ac:dyDescent="0.2">
      <c r="A1757" s="231">
        <v>2018</v>
      </c>
      <c r="B1757" s="232">
        <v>33</v>
      </c>
      <c r="C1757" s="456">
        <v>4.0067662671357489</v>
      </c>
      <c r="D1757" s="457">
        <v>4.7833197095423312</v>
      </c>
      <c r="E1757" s="419">
        <v>0.55022562595780511</v>
      </c>
      <c r="F1757" s="456">
        <v>0.2292191326259567</v>
      </c>
      <c r="G1757" s="457">
        <v>0.2147633057618768</v>
      </c>
      <c r="H1757" s="419">
        <v>0.11574461876457373</v>
      </c>
      <c r="I1757" s="456">
        <v>0.20623355391109671</v>
      </c>
      <c r="J1757" s="457">
        <v>0.25652295684428861</v>
      </c>
      <c r="K1757" s="419">
        <v>1.0073865509088189</v>
      </c>
      <c r="L1757" s="462">
        <v>1.9460857790668672E-3</v>
      </c>
      <c r="M1757" s="463">
        <v>2.510754860959048E-3</v>
      </c>
      <c r="N1757" s="419">
        <v>5.8602107287227942E-3</v>
      </c>
      <c r="O1757" s="456">
        <v>1.3407065671301505E-2</v>
      </c>
      <c r="P1757" s="457">
        <v>1.3506195561244732E-2</v>
      </c>
      <c r="Q1757" s="419">
        <v>1.9418559744759683E-2</v>
      </c>
      <c r="R1757" s="462">
        <v>0</v>
      </c>
      <c r="S1757" s="463">
        <v>0</v>
      </c>
      <c r="T1757" s="419">
        <v>672.56715563282603</v>
      </c>
      <c r="U1757" s="456">
        <v>1.0939877443073353E-2</v>
      </c>
      <c r="V1757" s="457">
        <v>1.3717672637943672E-2</v>
      </c>
      <c r="W1757" s="419">
        <v>0.1247428355102406</v>
      </c>
      <c r="X1757" s="456">
        <v>9.4605977274544867E-3</v>
      </c>
      <c r="Y1757" s="457">
        <v>1.1687132104672131E-2</v>
      </c>
      <c r="Z1757" s="419">
        <v>3.9452666586175106E-3</v>
      </c>
      <c r="AA1757" s="456">
        <v>4.9816129767771998E-3</v>
      </c>
      <c r="AB1757" s="457">
        <v>5.2388611914402968E-3</v>
      </c>
      <c r="AC1757" s="419">
        <v>7.9694474712742186E-3</v>
      </c>
      <c r="AD1757" s="456">
        <v>2.9542211424704503E-4</v>
      </c>
      <c r="AE1757" s="457">
        <v>2.7098104371877751E-4</v>
      </c>
      <c r="AF1757" s="419">
        <v>1.1499906766047974E-3</v>
      </c>
      <c r="AG1757" s="456">
        <v>9.6064097089732826E-3</v>
      </c>
      <c r="AH1757" s="457">
        <v>8.9158075279350026E-3</v>
      </c>
      <c r="AI1757" s="419">
        <v>1.4834875644841262E-3</v>
      </c>
      <c r="AJ1757" s="456">
        <v>1.7030372629053814E-3</v>
      </c>
      <c r="AK1757" s="457">
        <v>1.4644779847921572E-3</v>
      </c>
      <c r="AL1757" s="419">
        <v>9.199926801918814E-5</v>
      </c>
      <c r="AM1757" s="456">
        <v>2.637890187836129E-3</v>
      </c>
      <c r="AN1757" s="457">
        <v>2.5616010235240049E-3</v>
      </c>
      <c r="AO1757" s="419">
        <v>2.5000791442659993E-2</v>
      </c>
      <c r="AP1757" s="456">
        <v>0</v>
      </c>
      <c r="AQ1757" s="457">
        <v>0</v>
      </c>
      <c r="AR1757" s="440">
        <v>1.9588915224112501E-2</v>
      </c>
      <c r="AS1757" s="462">
        <v>0</v>
      </c>
      <c r="AT1757" s="463">
        <v>0</v>
      </c>
      <c r="AU1757" s="426">
        <v>0</v>
      </c>
    </row>
    <row r="1758" spans="1:47" x14ac:dyDescent="0.2">
      <c r="A1758" s="231">
        <v>2018</v>
      </c>
      <c r="B1758" s="232">
        <v>34</v>
      </c>
      <c r="C1758" s="456">
        <v>4.0067662671357489</v>
      </c>
      <c r="D1758" s="457">
        <v>4.7833197095423312</v>
      </c>
      <c r="E1758" s="419">
        <v>0.55022562595780511</v>
      </c>
      <c r="F1758" s="456">
        <v>0.2292191326259567</v>
      </c>
      <c r="G1758" s="457">
        <v>0.2147633057618768</v>
      </c>
      <c r="H1758" s="419">
        <v>0.11574461876457373</v>
      </c>
      <c r="I1758" s="456">
        <v>0.20623355391109671</v>
      </c>
      <c r="J1758" s="457">
        <v>0.25652295684428861</v>
      </c>
      <c r="K1758" s="419">
        <v>1.0073865509088189</v>
      </c>
      <c r="L1758" s="462">
        <v>1.9460857790668672E-3</v>
      </c>
      <c r="M1758" s="463">
        <v>2.510754860959048E-3</v>
      </c>
      <c r="N1758" s="419">
        <v>5.8602107287227942E-3</v>
      </c>
      <c r="O1758" s="456">
        <v>1.3407065671301505E-2</v>
      </c>
      <c r="P1758" s="457">
        <v>1.3506195561244732E-2</v>
      </c>
      <c r="Q1758" s="419">
        <v>1.9418559744759683E-2</v>
      </c>
      <c r="R1758" s="462">
        <v>0</v>
      </c>
      <c r="S1758" s="463">
        <v>0</v>
      </c>
      <c r="T1758" s="419">
        <v>672.56715563282603</v>
      </c>
      <c r="U1758" s="456">
        <v>1.0939877443073353E-2</v>
      </c>
      <c r="V1758" s="457">
        <v>1.3717672637943672E-2</v>
      </c>
      <c r="W1758" s="419">
        <v>0.1247428355102406</v>
      </c>
      <c r="X1758" s="456">
        <v>9.4605977274544867E-3</v>
      </c>
      <c r="Y1758" s="457">
        <v>1.1687132104672131E-2</v>
      </c>
      <c r="Z1758" s="419">
        <v>3.9452666586175106E-3</v>
      </c>
      <c r="AA1758" s="456">
        <v>4.9816129767771998E-3</v>
      </c>
      <c r="AB1758" s="457">
        <v>5.2388611914402968E-3</v>
      </c>
      <c r="AC1758" s="419">
        <v>7.9694474712742186E-3</v>
      </c>
      <c r="AD1758" s="456">
        <v>2.9542211424704503E-4</v>
      </c>
      <c r="AE1758" s="457">
        <v>2.7098104371877751E-4</v>
      </c>
      <c r="AF1758" s="419">
        <v>1.1499906766047974E-3</v>
      </c>
      <c r="AG1758" s="456">
        <v>9.6064097089732826E-3</v>
      </c>
      <c r="AH1758" s="457">
        <v>8.9158075279350026E-3</v>
      </c>
      <c r="AI1758" s="419">
        <v>1.4834875644841262E-3</v>
      </c>
      <c r="AJ1758" s="456">
        <v>1.7030372629053814E-3</v>
      </c>
      <c r="AK1758" s="457">
        <v>1.4644779847921572E-3</v>
      </c>
      <c r="AL1758" s="419">
        <v>9.199926801918814E-5</v>
      </c>
      <c r="AM1758" s="456">
        <v>2.637890187836129E-3</v>
      </c>
      <c r="AN1758" s="457">
        <v>2.5616010235240049E-3</v>
      </c>
      <c r="AO1758" s="419">
        <v>2.5000791442659993E-2</v>
      </c>
      <c r="AP1758" s="456">
        <v>0</v>
      </c>
      <c r="AQ1758" s="457">
        <v>0</v>
      </c>
      <c r="AR1758" s="440">
        <v>1.9588915224112501E-2</v>
      </c>
      <c r="AS1758" s="462">
        <v>0</v>
      </c>
      <c r="AT1758" s="463">
        <v>0</v>
      </c>
      <c r="AU1758" s="426">
        <v>0</v>
      </c>
    </row>
    <row r="1759" spans="1:47" x14ac:dyDescent="0.2">
      <c r="A1759" s="231">
        <v>2018</v>
      </c>
      <c r="B1759" s="232">
        <v>35</v>
      </c>
      <c r="C1759" s="456">
        <v>4.0067662671357489</v>
      </c>
      <c r="D1759" s="457">
        <v>4.7833197095423312</v>
      </c>
      <c r="E1759" s="419">
        <v>0.55022562595780511</v>
      </c>
      <c r="F1759" s="456">
        <v>0.2292191326259567</v>
      </c>
      <c r="G1759" s="457">
        <v>0.2147633057618768</v>
      </c>
      <c r="H1759" s="419">
        <v>0.11574461876457373</v>
      </c>
      <c r="I1759" s="456">
        <v>0.20623355391109671</v>
      </c>
      <c r="J1759" s="457">
        <v>0.25652295684428861</v>
      </c>
      <c r="K1759" s="419">
        <v>1.0073865509088189</v>
      </c>
      <c r="L1759" s="462">
        <v>1.9460857790668672E-3</v>
      </c>
      <c r="M1759" s="463">
        <v>2.510754860959048E-3</v>
      </c>
      <c r="N1759" s="419">
        <v>5.8602107287227942E-3</v>
      </c>
      <c r="O1759" s="456">
        <v>1.3407065671301505E-2</v>
      </c>
      <c r="P1759" s="457">
        <v>1.3506195561244732E-2</v>
      </c>
      <c r="Q1759" s="419">
        <v>1.9418559744759683E-2</v>
      </c>
      <c r="R1759" s="462">
        <v>0</v>
      </c>
      <c r="S1759" s="463">
        <v>0</v>
      </c>
      <c r="T1759" s="419">
        <v>672.56715563282603</v>
      </c>
      <c r="U1759" s="456">
        <v>1.0939877443073353E-2</v>
      </c>
      <c r="V1759" s="457">
        <v>1.3717672637943672E-2</v>
      </c>
      <c r="W1759" s="419">
        <v>0.1247428355102406</v>
      </c>
      <c r="X1759" s="456">
        <v>9.4605977274544867E-3</v>
      </c>
      <c r="Y1759" s="457">
        <v>1.1687132104672131E-2</v>
      </c>
      <c r="Z1759" s="419">
        <v>3.9452666586175106E-3</v>
      </c>
      <c r="AA1759" s="456">
        <v>4.9816129767771998E-3</v>
      </c>
      <c r="AB1759" s="457">
        <v>5.2388611914402968E-3</v>
      </c>
      <c r="AC1759" s="419">
        <v>7.9694474712742186E-3</v>
      </c>
      <c r="AD1759" s="456">
        <v>2.9542211424704503E-4</v>
      </c>
      <c r="AE1759" s="457">
        <v>2.7098104371877751E-4</v>
      </c>
      <c r="AF1759" s="419">
        <v>1.1499906766047974E-3</v>
      </c>
      <c r="AG1759" s="456">
        <v>9.6064097089732826E-3</v>
      </c>
      <c r="AH1759" s="457">
        <v>8.9158075279350026E-3</v>
      </c>
      <c r="AI1759" s="419">
        <v>1.4834875644841262E-3</v>
      </c>
      <c r="AJ1759" s="456">
        <v>1.7030372629053814E-3</v>
      </c>
      <c r="AK1759" s="457">
        <v>1.4644779847921572E-3</v>
      </c>
      <c r="AL1759" s="419">
        <v>9.199926801918814E-5</v>
      </c>
      <c r="AM1759" s="456">
        <v>2.637890187836129E-3</v>
      </c>
      <c r="AN1759" s="457">
        <v>2.5616010235240049E-3</v>
      </c>
      <c r="AO1759" s="419">
        <v>2.5000791442659993E-2</v>
      </c>
      <c r="AP1759" s="456">
        <v>0</v>
      </c>
      <c r="AQ1759" s="457">
        <v>0</v>
      </c>
      <c r="AR1759" s="440">
        <v>1.9588915224112501E-2</v>
      </c>
      <c r="AS1759" s="462">
        <v>0</v>
      </c>
      <c r="AT1759" s="463">
        <v>0</v>
      </c>
      <c r="AU1759" s="426">
        <v>0</v>
      </c>
    </row>
    <row r="1760" spans="1:47" x14ac:dyDescent="0.2">
      <c r="A1760" s="231">
        <v>2018</v>
      </c>
      <c r="B1760" s="232">
        <v>36</v>
      </c>
      <c r="C1760" s="456">
        <v>4.0067662671357489</v>
      </c>
      <c r="D1760" s="457">
        <v>4.7833197095423312</v>
      </c>
      <c r="E1760" s="419">
        <v>0.55022562595780511</v>
      </c>
      <c r="F1760" s="456">
        <v>0.2292191326259567</v>
      </c>
      <c r="G1760" s="457">
        <v>0.2147633057618768</v>
      </c>
      <c r="H1760" s="419">
        <v>0.11574461876457373</v>
      </c>
      <c r="I1760" s="456">
        <v>0.20623355391109671</v>
      </c>
      <c r="J1760" s="457">
        <v>0.25652295684428861</v>
      </c>
      <c r="K1760" s="419">
        <v>1.0073865509088189</v>
      </c>
      <c r="L1760" s="462">
        <v>1.9460857790668672E-3</v>
      </c>
      <c r="M1760" s="463">
        <v>2.510754860959048E-3</v>
      </c>
      <c r="N1760" s="419">
        <v>5.8602107287227942E-3</v>
      </c>
      <c r="O1760" s="456">
        <v>1.3407065671301505E-2</v>
      </c>
      <c r="P1760" s="457">
        <v>1.3506195561244732E-2</v>
      </c>
      <c r="Q1760" s="419">
        <v>1.9418559744759683E-2</v>
      </c>
      <c r="R1760" s="462">
        <v>0</v>
      </c>
      <c r="S1760" s="463">
        <v>0</v>
      </c>
      <c r="T1760" s="419">
        <v>672.56715563282603</v>
      </c>
      <c r="U1760" s="456">
        <v>1.0939877443073353E-2</v>
      </c>
      <c r="V1760" s="457">
        <v>1.3717672637943672E-2</v>
      </c>
      <c r="W1760" s="419">
        <v>0.1247428355102406</v>
      </c>
      <c r="X1760" s="456">
        <v>9.4605977274544867E-3</v>
      </c>
      <c r="Y1760" s="457">
        <v>1.1687132104672131E-2</v>
      </c>
      <c r="Z1760" s="419">
        <v>3.9452666586175106E-3</v>
      </c>
      <c r="AA1760" s="456">
        <v>4.9816129767771998E-3</v>
      </c>
      <c r="AB1760" s="457">
        <v>5.2388611914402968E-3</v>
      </c>
      <c r="AC1760" s="419">
        <v>7.9694474712742186E-3</v>
      </c>
      <c r="AD1760" s="456">
        <v>2.9542211424704503E-4</v>
      </c>
      <c r="AE1760" s="457">
        <v>2.7098104371877751E-4</v>
      </c>
      <c r="AF1760" s="419">
        <v>1.1499906766047974E-3</v>
      </c>
      <c r="AG1760" s="456">
        <v>9.6064097089732826E-3</v>
      </c>
      <c r="AH1760" s="457">
        <v>8.9158075279350026E-3</v>
      </c>
      <c r="AI1760" s="419">
        <v>1.4834875644841262E-3</v>
      </c>
      <c r="AJ1760" s="456">
        <v>1.7030372629053814E-3</v>
      </c>
      <c r="AK1760" s="457">
        <v>1.4644779847921572E-3</v>
      </c>
      <c r="AL1760" s="419">
        <v>9.199926801918814E-5</v>
      </c>
      <c r="AM1760" s="456">
        <v>2.637890187836129E-3</v>
      </c>
      <c r="AN1760" s="457">
        <v>2.5616010235240049E-3</v>
      </c>
      <c r="AO1760" s="419">
        <v>2.5000791442659993E-2</v>
      </c>
      <c r="AP1760" s="456">
        <v>0</v>
      </c>
      <c r="AQ1760" s="457">
        <v>0</v>
      </c>
      <c r="AR1760" s="440">
        <v>1.9588915224112501E-2</v>
      </c>
      <c r="AS1760" s="462">
        <v>0</v>
      </c>
      <c r="AT1760" s="463">
        <v>0</v>
      </c>
      <c r="AU1760" s="426">
        <v>0</v>
      </c>
    </row>
    <row r="1761" spans="1:47" x14ac:dyDescent="0.2">
      <c r="A1761" s="231">
        <v>2018</v>
      </c>
      <c r="B1761" s="232">
        <v>37</v>
      </c>
      <c r="C1761" s="456">
        <v>4.0067662671357489</v>
      </c>
      <c r="D1761" s="457">
        <v>4.7833197095423312</v>
      </c>
      <c r="E1761" s="419">
        <v>0.55022562595780511</v>
      </c>
      <c r="F1761" s="456">
        <v>0.2292191326259567</v>
      </c>
      <c r="G1761" s="457">
        <v>0.2147633057618768</v>
      </c>
      <c r="H1761" s="419">
        <v>0.11574461876457373</v>
      </c>
      <c r="I1761" s="456">
        <v>0.20623355391109671</v>
      </c>
      <c r="J1761" s="457">
        <v>0.25652295684428861</v>
      </c>
      <c r="K1761" s="419">
        <v>1.0073865509088189</v>
      </c>
      <c r="L1761" s="462">
        <v>1.9460857790668672E-3</v>
      </c>
      <c r="M1761" s="463">
        <v>2.510754860959048E-3</v>
      </c>
      <c r="N1761" s="419">
        <v>5.8602107287227942E-3</v>
      </c>
      <c r="O1761" s="456">
        <v>1.3407065671301505E-2</v>
      </c>
      <c r="P1761" s="457">
        <v>1.3506195561244732E-2</v>
      </c>
      <c r="Q1761" s="419">
        <v>1.9418559744759683E-2</v>
      </c>
      <c r="R1761" s="462">
        <v>0</v>
      </c>
      <c r="S1761" s="463">
        <v>0</v>
      </c>
      <c r="T1761" s="419">
        <v>672.56715563282603</v>
      </c>
      <c r="U1761" s="456">
        <v>1.0939877443073353E-2</v>
      </c>
      <c r="V1761" s="457">
        <v>1.3717672637943672E-2</v>
      </c>
      <c r="W1761" s="419">
        <v>0.1247428355102406</v>
      </c>
      <c r="X1761" s="456">
        <v>9.4605977274544867E-3</v>
      </c>
      <c r="Y1761" s="457">
        <v>1.1687132104672131E-2</v>
      </c>
      <c r="Z1761" s="419">
        <v>3.9452666586175106E-3</v>
      </c>
      <c r="AA1761" s="456">
        <v>4.9816129767771998E-3</v>
      </c>
      <c r="AB1761" s="457">
        <v>5.2388611914402968E-3</v>
      </c>
      <c r="AC1761" s="419">
        <v>7.9694474712742186E-3</v>
      </c>
      <c r="AD1761" s="456">
        <v>2.9542211424704503E-4</v>
      </c>
      <c r="AE1761" s="457">
        <v>2.7098104371877751E-4</v>
      </c>
      <c r="AF1761" s="419">
        <v>1.1499906766047974E-3</v>
      </c>
      <c r="AG1761" s="456">
        <v>9.6064097089732826E-3</v>
      </c>
      <c r="AH1761" s="457">
        <v>8.9158075279350026E-3</v>
      </c>
      <c r="AI1761" s="419">
        <v>1.4834875644841262E-3</v>
      </c>
      <c r="AJ1761" s="456">
        <v>1.7030372629053814E-3</v>
      </c>
      <c r="AK1761" s="457">
        <v>1.4644779847921572E-3</v>
      </c>
      <c r="AL1761" s="419">
        <v>9.199926801918814E-5</v>
      </c>
      <c r="AM1761" s="456">
        <v>2.637890187836129E-3</v>
      </c>
      <c r="AN1761" s="457">
        <v>2.5616010235240049E-3</v>
      </c>
      <c r="AO1761" s="419">
        <v>2.5000791442659993E-2</v>
      </c>
      <c r="AP1761" s="456">
        <v>0</v>
      </c>
      <c r="AQ1761" s="457">
        <v>0</v>
      </c>
      <c r="AR1761" s="440">
        <v>1.9588915224112501E-2</v>
      </c>
      <c r="AS1761" s="462">
        <v>0</v>
      </c>
      <c r="AT1761" s="463">
        <v>0</v>
      </c>
      <c r="AU1761" s="426">
        <v>0</v>
      </c>
    </row>
    <row r="1762" spans="1:47" x14ac:dyDescent="0.2">
      <c r="A1762" s="231">
        <v>2018</v>
      </c>
      <c r="B1762" s="232">
        <v>38</v>
      </c>
      <c r="C1762" s="456">
        <v>4.0067662671357489</v>
      </c>
      <c r="D1762" s="457">
        <v>4.7833197095423312</v>
      </c>
      <c r="E1762" s="419">
        <v>0.55022562595780511</v>
      </c>
      <c r="F1762" s="456">
        <v>0.2292191326259567</v>
      </c>
      <c r="G1762" s="457">
        <v>0.2147633057618768</v>
      </c>
      <c r="H1762" s="419">
        <v>0.11574461876457373</v>
      </c>
      <c r="I1762" s="456">
        <v>0.20623355391109671</v>
      </c>
      <c r="J1762" s="457">
        <v>0.25652295684428861</v>
      </c>
      <c r="K1762" s="419">
        <v>1.0073865509088189</v>
      </c>
      <c r="L1762" s="462">
        <v>1.9460857790668672E-3</v>
      </c>
      <c r="M1762" s="463">
        <v>2.510754860959048E-3</v>
      </c>
      <c r="N1762" s="419">
        <v>5.8602107287227942E-3</v>
      </c>
      <c r="O1762" s="456">
        <v>1.3407065671301505E-2</v>
      </c>
      <c r="P1762" s="457">
        <v>1.3506195561244732E-2</v>
      </c>
      <c r="Q1762" s="419">
        <v>1.9418559744759683E-2</v>
      </c>
      <c r="R1762" s="462">
        <v>0</v>
      </c>
      <c r="S1762" s="463">
        <v>0</v>
      </c>
      <c r="T1762" s="419">
        <v>672.56715563282603</v>
      </c>
      <c r="U1762" s="456">
        <v>1.0939877443073353E-2</v>
      </c>
      <c r="V1762" s="457">
        <v>1.3717672637943672E-2</v>
      </c>
      <c r="W1762" s="419">
        <v>0.1247428355102406</v>
      </c>
      <c r="X1762" s="456">
        <v>9.4605977274544867E-3</v>
      </c>
      <c r="Y1762" s="457">
        <v>1.1687132104672131E-2</v>
      </c>
      <c r="Z1762" s="419">
        <v>3.9452666586175106E-3</v>
      </c>
      <c r="AA1762" s="456">
        <v>4.9816129767771998E-3</v>
      </c>
      <c r="AB1762" s="457">
        <v>5.2388611914402968E-3</v>
      </c>
      <c r="AC1762" s="419">
        <v>7.9694474712742186E-3</v>
      </c>
      <c r="AD1762" s="456">
        <v>2.9542211424704503E-4</v>
      </c>
      <c r="AE1762" s="457">
        <v>2.7098104371877751E-4</v>
      </c>
      <c r="AF1762" s="419">
        <v>1.1499906766047974E-3</v>
      </c>
      <c r="AG1762" s="456">
        <v>9.6064097089732826E-3</v>
      </c>
      <c r="AH1762" s="457">
        <v>8.9158075279350026E-3</v>
      </c>
      <c r="AI1762" s="419">
        <v>1.4834875644841262E-3</v>
      </c>
      <c r="AJ1762" s="456">
        <v>1.7030372629053814E-3</v>
      </c>
      <c r="AK1762" s="457">
        <v>1.4644779847921572E-3</v>
      </c>
      <c r="AL1762" s="419">
        <v>9.199926801918814E-5</v>
      </c>
      <c r="AM1762" s="456">
        <v>2.637890187836129E-3</v>
      </c>
      <c r="AN1762" s="457">
        <v>2.5616010235240049E-3</v>
      </c>
      <c r="AO1762" s="419">
        <v>2.5000791442659993E-2</v>
      </c>
      <c r="AP1762" s="456">
        <v>0</v>
      </c>
      <c r="AQ1762" s="457">
        <v>0</v>
      </c>
      <c r="AR1762" s="440">
        <v>1.9588915224112501E-2</v>
      </c>
      <c r="AS1762" s="462">
        <v>0</v>
      </c>
      <c r="AT1762" s="463">
        <v>0</v>
      </c>
      <c r="AU1762" s="426">
        <v>0</v>
      </c>
    </row>
    <row r="1763" spans="1:47" x14ac:dyDescent="0.2">
      <c r="A1763" s="231">
        <v>2018</v>
      </c>
      <c r="B1763" s="232">
        <v>39</v>
      </c>
      <c r="C1763" s="456">
        <v>4.0067662671357489</v>
      </c>
      <c r="D1763" s="457">
        <v>4.7833197095423312</v>
      </c>
      <c r="E1763" s="419">
        <v>0.55022562595780511</v>
      </c>
      <c r="F1763" s="456">
        <v>0.2292191326259567</v>
      </c>
      <c r="G1763" s="457">
        <v>0.2147633057618768</v>
      </c>
      <c r="H1763" s="419">
        <v>0.11574461876457373</v>
      </c>
      <c r="I1763" s="456">
        <v>0.20623355391109671</v>
      </c>
      <c r="J1763" s="457">
        <v>0.25652295684428861</v>
      </c>
      <c r="K1763" s="419">
        <v>1.0073865509088189</v>
      </c>
      <c r="L1763" s="462">
        <v>1.9460857790668672E-3</v>
      </c>
      <c r="M1763" s="463">
        <v>2.510754860959048E-3</v>
      </c>
      <c r="N1763" s="419">
        <v>5.8602107287227942E-3</v>
      </c>
      <c r="O1763" s="456">
        <v>1.3407065671301505E-2</v>
      </c>
      <c r="P1763" s="457">
        <v>1.3506195561244732E-2</v>
      </c>
      <c r="Q1763" s="419">
        <v>1.9418559744759683E-2</v>
      </c>
      <c r="R1763" s="462">
        <v>0</v>
      </c>
      <c r="S1763" s="463">
        <v>0</v>
      </c>
      <c r="T1763" s="419">
        <v>672.56715563282603</v>
      </c>
      <c r="U1763" s="456">
        <v>1.0939877443073353E-2</v>
      </c>
      <c r="V1763" s="457">
        <v>1.3717672637943672E-2</v>
      </c>
      <c r="W1763" s="419">
        <v>0.1247428355102406</v>
      </c>
      <c r="X1763" s="456">
        <v>9.4605977274544867E-3</v>
      </c>
      <c r="Y1763" s="457">
        <v>1.1687132104672131E-2</v>
      </c>
      <c r="Z1763" s="419">
        <v>3.9452666586175106E-3</v>
      </c>
      <c r="AA1763" s="456">
        <v>4.9816129767771998E-3</v>
      </c>
      <c r="AB1763" s="457">
        <v>5.2388611914402968E-3</v>
      </c>
      <c r="AC1763" s="419">
        <v>7.9694474712742186E-3</v>
      </c>
      <c r="AD1763" s="456">
        <v>2.9542211424704503E-4</v>
      </c>
      <c r="AE1763" s="457">
        <v>2.7098104371877751E-4</v>
      </c>
      <c r="AF1763" s="419">
        <v>1.1499906766047974E-3</v>
      </c>
      <c r="AG1763" s="456">
        <v>9.6064097089732826E-3</v>
      </c>
      <c r="AH1763" s="457">
        <v>8.9158075279350026E-3</v>
      </c>
      <c r="AI1763" s="419">
        <v>1.4834875644841262E-3</v>
      </c>
      <c r="AJ1763" s="456">
        <v>1.7030372629053814E-3</v>
      </c>
      <c r="AK1763" s="457">
        <v>1.4644779847921572E-3</v>
      </c>
      <c r="AL1763" s="419">
        <v>9.199926801918814E-5</v>
      </c>
      <c r="AM1763" s="456">
        <v>2.637890187836129E-3</v>
      </c>
      <c r="AN1763" s="457">
        <v>2.5616010235240049E-3</v>
      </c>
      <c r="AO1763" s="419">
        <v>2.5000791442659993E-2</v>
      </c>
      <c r="AP1763" s="456">
        <v>0</v>
      </c>
      <c r="AQ1763" s="457">
        <v>0</v>
      </c>
      <c r="AR1763" s="440">
        <v>1.9588915224112501E-2</v>
      </c>
      <c r="AS1763" s="462">
        <v>0</v>
      </c>
      <c r="AT1763" s="463">
        <v>0</v>
      </c>
      <c r="AU1763" s="426">
        <v>0</v>
      </c>
    </row>
    <row r="1764" spans="1:47" ht="13.5" thickBot="1" x14ac:dyDescent="0.25">
      <c r="A1764" s="233">
        <v>2018</v>
      </c>
      <c r="B1764" s="234">
        <v>40</v>
      </c>
      <c r="C1764" s="458">
        <v>4.0067662671357489</v>
      </c>
      <c r="D1764" s="459">
        <v>4.7833197095423312</v>
      </c>
      <c r="E1764" s="430">
        <v>0.55022562595780511</v>
      </c>
      <c r="F1764" s="458">
        <v>0.2292191326259567</v>
      </c>
      <c r="G1764" s="459">
        <v>0.2147633057618768</v>
      </c>
      <c r="H1764" s="430">
        <v>0.11574461876457373</v>
      </c>
      <c r="I1764" s="458">
        <v>0.20623355391109671</v>
      </c>
      <c r="J1764" s="459">
        <v>0.25652295684428861</v>
      </c>
      <c r="K1764" s="430">
        <v>1.0073865509088189</v>
      </c>
      <c r="L1764" s="464">
        <v>1.9460857790668672E-3</v>
      </c>
      <c r="M1764" s="465">
        <v>2.510754860959048E-3</v>
      </c>
      <c r="N1764" s="430">
        <v>5.8602107287227942E-3</v>
      </c>
      <c r="O1764" s="458">
        <v>1.3407065671301505E-2</v>
      </c>
      <c r="P1764" s="459">
        <v>1.3506195561244732E-2</v>
      </c>
      <c r="Q1764" s="430">
        <v>1.9418559744759683E-2</v>
      </c>
      <c r="R1764" s="464">
        <v>0</v>
      </c>
      <c r="S1764" s="465">
        <v>0</v>
      </c>
      <c r="T1764" s="430">
        <v>672.56715563282603</v>
      </c>
      <c r="U1764" s="458">
        <v>1.0939877443073353E-2</v>
      </c>
      <c r="V1764" s="459">
        <v>1.3717672637943672E-2</v>
      </c>
      <c r="W1764" s="430">
        <v>0.1247428355102406</v>
      </c>
      <c r="X1764" s="458">
        <v>9.4605977274544867E-3</v>
      </c>
      <c r="Y1764" s="459">
        <v>1.1687132104672131E-2</v>
      </c>
      <c r="Z1764" s="430">
        <v>3.9452666586175106E-3</v>
      </c>
      <c r="AA1764" s="458">
        <v>4.9816129767771998E-3</v>
      </c>
      <c r="AB1764" s="459">
        <v>5.2388611914402968E-3</v>
      </c>
      <c r="AC1764" s="430">
        <v>7.9694474712742186E-3</v>
      </c>
      <c r="AD1764" s="458">
        <v>2.9542211424704503E-4</v>
      </c>
      <c r="AE1764" s="459">
        <v>2.7098104371877751E-4</v>
      </c>
      <c r="AF1764" s="430">
        <v>1.1499906766047974E-3</v>
      </c>
      <c r="AG1764" s="458">
        <v>9.6064097089732826E-3</v>
      </c>
      <c r="AH1764" s="459">
        <v>8.9158075279350026E-3</v>
      </c>
      <c r="AI1764" s="430">
        <v>1.4834875644841262E-3</v>
      </c>
      <c r="AJ1764" s="458">
        <v>1.7030372629053814E-3</v>
      </c>
      <c r="AK1764" s="459">
        <v>1.4644779847921572E-3</v>
      </c>
      <c r="AL1764" s="430">
        <v>9.199926801918814E-5</v>
      </c>
      <c r="AM1764" s="458">
        <v>2.637890187836129E-3</v>
      </c>
      <c r="AN1764" s="459">
        <v>2.5616010235240049E-3</v>
      </c>
      <c r="AO1764" s="430">
        <v>2.5000791442659993E-2</v>
      </c>
      <c r="AP1764" s="458">
        <v>0</v>
      </c>
      <c r="AQ1764" s="459">
        <v>0</v>
      </c>
      <c r="AR1764" s="441">
        <v>1.9588915224112501E-2</v>
      </c>
      <c r="AS1764" s="464">
        <v>0</v>
      </c>
      <c r="AT1764" s="465">
        <v>0</v>
      </c>
      <c r="AU1764" s="434">
        <v>0</v>
      </c>
    </row>
    <row r="1765" spans="1:47" x14ac:dyDescent="0.2">
      <c r="A1765" s="229">
        <v>2019</v>
      </c>
      <c r="B1765" s="230">
        <v>1</v>
      </c>
      <c r="C1765" s="454">
        <v>1.0114622182060069</v>
      </c>
      <c r="D1765" s="455">
        <v>1.166307674998309</v>
      </c>
      <c r="E1765" s="436">
        <v>0.3671745159246671</v>
      </c>
      <c r="F1765" s="454">
        <v>4.3585611495785055E-2</v>
      </c>
      <c r="G1765" s="455">
        <v>4.0189701162484055E-2</v>
      </c>
      <c r="H1765" s="436">
        <v>6.2017868360073634E-2</v>
      </c>
      <c r="I1765" s="454">
        <v>4.6099660571764664E-2</v>
      </c>
      <c r="J1765" s="455">
        <v>6.1420664488392854E-2</v>
      </c>
      <c r="K1765" s="436">
        <v>0.51305481645491002</v>
      </c>
      <c r="L1765" s="460">
        <v>1.7255352514754948E-3</v>
      </c>
      <c r="M1765" s="461">
        <v>2.3033307456219419E-3</v>
      </c>
      <c r="N1765" s="436">
        <v>5.6988695589609215E-3</v>
      </c>
      <c r="O1765" s="454">
        <v>2.3189578424038424E-3</v>
      </c>
      <c r="P1765" s="455">
        <v>2.9431353053960322E-3</v>
      </c>
      <c r="Q1765" s="436">
        <v>1.3851651786884639E-2</v>
      </c>
      <c r="R1765" s="460">
        <v>0</v>
      </c>
      <c r="S1765" s="461">
        <v>0</v>
      </c>
      <c r="T1765" s="436">
        <v>654.04903500217335</v>
      </c>
      <c r="U1765" s="454">
        <v>6.1258326831080965E-3</v>
      </c>
      <c r="V1765" s="455">
        <v>7.9520149312293301E-3</v>
      </c>
      <c r="W1765" s="436">
        <v>6.6839392429036179E-2</v>
      </c>
      <c r="X1765" s="454">
        <v>4.3269318200635292E-3</v>
      </c>
      <c r="Y1765" s="455">
        <v>5.5151958066176144E-3</v>
      </c>
      <c r="Z1765" s="436">
        <v>2.9733843787869431E-3</v>
      </c>
      <c r="AA1765" s="454">
        <v>8.5291841770881495E-4</v>
      </c>
      <c r="AB1765" s="455">
        <v>8.4248869102156578E-4</v>
      </c>
      <c r="AC1765" s="436">
        <v>4.2701594794959013E-3</v>
      </c>
      <c r="AD1765" s="454">
        <v>5.5215360476047516E-5</v>
      </c>
      <c r="AE1765" s="455">
        <v>5.0228185249202853E-5</v>
      </c>
      <c r="AF1765" s="436">
        <v>6.1618479056929219E-4</v>
      </c>
      <c r="AG1765" s="454">
        <v>1.8444111429097368E-3</v>
      </c>
      <c r="AH1765" s="455">
        <v>1.6931869159268469E-3</v>
      </c>
      <c r="AI1765" s="436">
        <v>7.9487827386638579E-4</v>
      </c>
      <c r="AJ1765" s="454">
        <v>3.3860984153256805E-4</v>
      </c>
      <c r="AK1765" s="455">
        <v>2.9775790311447465E-4</v>
      </c>
      <c r="AL1765" s="436">
        <v>4.9294805931972511E-5</v>
      </c>
      <c r="AM1765" s="454">
        <v>4.9382424004974009E-4</v>
      </c>
      <c r="AN1765" s="455">
        <v>4.627091124273643E-4</v>
      </c>
      <c r="AO1765" s="436">
        <v>1.3395842668207337E-2</v>
      </c>
      <c r="AP1765" s="454">
        <v>0</v>
      </c>
      <c r="AQ1765" s="455">
        <v>0</v>
      </c>
      <c r="AR1765" s="439">
        <v>4.0931502845467102E-3</v>
      </c>
      <c r="AS1765" s="460">
        <v>0</v>
      </c>
      <c r="AT1765" s="461">
        <v>0</v>
      </c>
      <c r="AU1765" s="415">
        <v>0</v>
      </c>
    </row>
    <row r="1766" spans="1:47" x14ac:dyDescent="0.2">
      <c r="A1766" s="231">
        <v>2019</v>
      </c>
      <c r="B1766" s="232">
        <v>2</v>
      </c>
      <c r="C1766" s="456">
        <v>1.018799978569074</v>
      </c>
      <c r="D1766" s="457">
        <v>1.1718936893965639</v>
      </c>
      <c r="E1766" s="437">
        <v>0.36914835214690228</v>
      </c>
      <c r="F1766" s="456">
        <v>4.4547711834149288E-2</v>
      </c>
      <c r="G1766" s="457">
        <v>4.1049356740558499E-2</v>
      </c>
      <c r="H1766" s="437">
        <v>6.2770659090985226E-2</v>
      </c>
      <c r="I1766" s="456">
        <v>4.659185069472032E-2</v>
      </c>
      <c r="J1766" s="457">
        <v>6.1824069937298949E-2</v>
      </c>
      <c r="K1766" s="437">
        <v>0.51646987417820933</v>
      </c>
      <c r="L1766" s="462">
        <v>1.728126769541408E-3</v>
      </c>
      <c r="M1766" s="463">
        <v>2.307300736837934E-3</v>
      </c>
      <c r="N1766" s="437">
        <v>5.7015990509831343E-3</v>
      </c>
      <c r="O1766" s="456">
        <v>2.3341491512034579E-3</v>
      </c>
      <c r="P1766" s="457">
        <v>2.9626557211772067E-3</v>
      </c>
      <c r="Q1766" s="437">
        <v>1.3859028727097128E-2</v>
      </c>
      <c r="R1766" s="462">
        <v>0</v>
      </c>
      <c r="S1766" s="463">
        <v>0</v>
      </c>
      <c r="T1766" s="437">
        <v>654.36099661288756</v>
      </c>
      <c r="U1766" s="456">
        <v>6.2289730382183179E-3</v>
      </c>
      <c r="V1766" s="457">
        <v>8.1026958855277657E-3</v>
      </c>
      <c r="W1766" s="437">
        <v>6.765067854761779E-2</v>
      </c>
      <c r="X1766" s="456">
        <v>4.40065709787922E-3</v>
      </c>
      <c r="Y1766" s="457">
        <v>5.6132666553843687E-3</v>
      </c>
      <c r="Z1766" s="437">
        <v>2.9888190669973744E-3</v>
      </c>
      <c r="AA1766" s="456">
        <v>8.8221713733932202E-4</v>
      </c>
      <c r="AB1766" s="457">
        <v>8.8326283893418232E-4</v>
      </c>
      <c r="AC1766" s="437">
        <v>4.3219899215815906E-3</v>
      </c>
      <c r="AD1766" s="456">
        <v>5.6487498864767837E-5</v>
      </c>
      <c r="AE1766" s="457">
        <v>5.138057195096671E-5</v>
      </c>
      <c r="AF1766" s="437">
        <v>6.2366397516117533E-4</v>
      </c>
      <c r="AG1766" s="456">
        <v>1.8828131991726694E-3</v>
      </c>
      <c r="AH1766" s="457">
        <v>1.724942653970169E-3</v>
      </c>
      <c r="AI1766" s="437">
        <v>8.0452627337783205E-4</v>
      </c>
      <c r="AJ1766" s="456">
        <v>3.4581446788820166E-4</v>
      </c>
      <c r="AK1766" s="457">
        <v>3.0346537070932234E-4</v>
      </c>
      <c r="AL1766" s="437">
        <v>4.9893134151094474E-5</v>
      </c>
      <c r="AM1766" s="456">
        <v>5.0491596159660962E-4</v>
      </c>
      <c r="AN1766" s="457">
        <v>4.7321630622170293E-4</v>
      </c>
      <c r="AO1766" s="437">
        <v>1.3558454293525179E-2</v>
      </c>
      <c r="AP1766" s="456">
        <v>0</v>
      </c>
      <c r="AQ1766" s="457">
        <v>0</v>
      </c>
      <c r="AR1766" s="440">
        <v>4.1035932122018203E-3</v>
      </c>
      <c r="AS1766" s="462">
        <v>0</v>
      </c>
      <c r="AT1766" s="463">
        <v>0</v>
      </c>
      <c r="AU1766" s="423">
        <v>0</v>
      </c>
    </row>
    <row r="1767" spans="1:47" x14ac:dyDescent="0.2">
      <c r="A1767" s="231">
        <v>2019</v>
      </c>
      <c r="B1767" s="232">
        <v>3</v>
      </c>
      <c r="C1767" s="456">
        <v>1.0249807377279438</v>
      </c>
      <c r="D1767" s="457">
        <v>1.1758616575384258</v>
      </c>
      <c r="E1767" s="437">
        <v>0.37136135123656067</v>
      </c>
      <c r="F1767" s="456">
        <v>4.5582297460190976E-2</v>
      </c>
      <c r="G1767" s="457">
        <v>4.201054982331888E-2</v>
      </c>
      <c r="H1767" s="437">
        <v>6.3614769518900285E-2</v>
      </c>
      <c r="I1767" s="456">
        <v>4.7056339157045886E-2</v>
      </c>
      <c r="J1767" s="457">
        <v>6.2156474239067984E-2</v>
      </c>
      <c r="K1767" s="437">
        <v>0.52030516019696826</v>
      </c>
      <c r="L1767" s="462">
        <v>1.7309872485124155E-3</v>
      </c>
      <c r="M1767" s="463">
        <v>2.3121226002327418E-3</v>
      </c>
      <c r="N1767" s="437">
        <v>5.7046661554496095E-3</v>
      </c>
      <c r="O1767" s="456">
        <v>2.3505458474141275E-3</v>
      </c>
      <c r="P1767" s="457">
        <v>2.9846353993777702E-3</v>
      </c>
      <c r="Q1767" s="437">
        <v>1.3867340664084588E-2</v>
      </c>
      <c r="R1767" s="462">
        <v>0</v>
      </c>
      <c r="S1767" s="463">
        <v>0</v>
      </c>
      <c r="T1767" s="437">
        <v>654.71337972942217</v>
      </c>
      <c r="U1767" s="456">
        <v>6.3389694057669988E-3</v>
      </c>
      <c r="V1767" s="457">
        <v>8.2778359902378126E-3</v>
      </c>
      <c r="W1767" s="437">
        <v>6.8560469642259175E-2</v>
      </c>
      <c r="X1767" s="456">
        <v>4.4802522669321635E-3</v>
      </c>
      <c r="Y1767" s="457">
        <v>5.7231519522563104E-3</v>
      </c>
      <c r="Z1767" s="437">
        <v>3.006119819034959E-3</v>
      </c>
      <c r="AA1767" s="456">
        <v>9.1597128533497908E-4</v>
      </c>
      <c r="AB1767" s="457">
        <v>9.3574773936460265E-4</v>
      </c>
      <c r="AC1767" s="437">
        <v>4.3801141932313502E-3</v>
      </c>
      <c r="AD1767" s="456">
        <v>5.7861111308752953E-5</v>
      </c>
      <c r="AE1767" s="457">
        <v>5.2681428670808871E-5</v>
      </c>
      <c r="AF1767" s="437">
        <v>6.3205096621473712E-4</v>
      </c>
      <c r="AG1767" s="456">
        <v>1.9237262896390419E-3</v>
      </c>
      <c r="AH1767" s="457">
        <v>1.7592533688778396E-3</v>
      </c>
      <c r="AI1767" s="437">
        <v>8.1534591522590904E-4</v>
      </c>
      <c r="AJ1767" s="456">
        <v>3.5350422013002601E-4</v>
      </c>
      <c r="AK1767" s="457">
        <v>3.0957575684276677E-4</v>
      </c>
      <c r="AL1767" s="437">
        <v>5.0564089462018942E-5</v>
      </c>
      <c r="AM1767" s="456">
        <v>5.1691137699145108E-4</v>
      </c>
      <c r="AN1767" s="457">
        <v>4.8524039484135569E-4</v>
      </c>
      <c r="AO1767" s="437">
        <v>1.374078869156941E-2</v>
      </c>
      <c r="AP1767" s="456">
        <v>0</v>
      </c>
      <c r="AQ1767" s="457">
        <v>0</v>
      </c>
      <c r="AR1767" s="440">
        <v>4.1158594504856301E-3</v>
      </c>
      <c r="AS1767" s="462">
        <v>0</v>
      </c>
      <c r="AT1767" s="463">
        <v>0</v>
      </c>
      <c r="AU1767" s="423">
        <v>0</v>
      </c>
    </row>
    <row r="1768" spans="1:47" x14ac:dyDescent="0.2">
      <c r="A1768" s="231">
        <v>2019</v>
      </c>
      <c r="B1768" s="232">
        <v>4</v>
      </c>
      <c r="C1768" s="456">
        <v>1.0299428037193836</v>
      </c>
      <c r="D1768" s="457">
        <v>1.1780803577601615</v>
      </c>
      <c r="E1768" s="437">
        <v>0.373822827431599</v>
      </c>
      <c r="F1768" s="456">
        <v>4.6701648738683488E-2</v>
      </c>
      <c r="G1768" s="457">
        <v>4.3078928836669646E-2</v>
      </c>
      <c r="H1768" s="437">
        <v>6.4553720965036143E-2</v>
      </c>
      <c r="I1768" s="456">
        <v>4.7494609477415552E-2</v>
      </c>
      <c r="J1768" s="457">
        <v>6.2415995306887496E-2</v>
      </c>
      <c r="K1768" s="437">
        <v>0.5245720157500271</v>
      </c>
      <c r="L1768" s="462">
        <v>1.7341815876111416E-3</v>
      </c>
      <c r="M1768" s="463">
        <v>2.3179344341004585E-3</v>
      </c>
      <c r="N1768" s="437">
        <v>5.7080701389140339E-3</v>
      </c>
      <c r="O1768" s="456">
        <v>2.3683353358941715E-3</v>
      </c>
      <c r="P1768" s="457">
        <v>3.0092024301666344E-3</v>
      </c>
      <c r="Q1768" s="437">
        <v>1.3876567408593233E-2</v>
      </c>
      <c r="R1768" s="462">
        <v>0</v>
      </c>
      <c r="S1768" s="463">
        <v>0</v>
      </c>
      <c r="T1768" s="437">
        <v>655.10374802370347</v>
      </c>
      <c r="U1768" s="456">
        <v>6.4585302071978991E-3</v>
      </c>
      <c r="V1768" s="457">
        <v>8.481773556123548E-3</v>
      </c>
      <c r="W1768" s="437">
        <v>6.9572383084712225E-2</v>
      </c>
      <c r="X1768" s="456">
        <v>4.5666068447058096E-3</v>
      </c>
      <c r="Y1768" s="457">
        <v>5.8453607427052133E-3</v>
      </c>
      <c r="Z1768" s="437">
        <v>3.0253696127062286E-3</v>
      </c>
      <c r="AA1768" s="456">
        <v>9.5542006269058429E-4</v>
      </c>
      <c r="AB1768" s="457">
        <v>1.0027194273166914E-3</v>
      </c>
      <c r="AC1768" s="437">
        <v>4.4447629451947329E-3</v>
      </c>
      <c r="AD1768" s="456">
        <v>5.93535977861731E-5</v>
      </c>
      <c r="AE1768" s="457">
        <v>5.4142050499227614E-5</v>
      </c>
      <c r="AF1768" s="437">
        <v>6.413798475687028E-4</v>
      </c>
      <c r="AG1768" s="456">
        <v>1.9674362627092037E-3</v>
      </c>
      <c r="AH1768" s="457">
        <v>1.7958504851483255E-3</v>
      </c>
      <c r="AI1768" s="437">
        <v>8.273797054262163E-4</v>
      </c>
      <c r="AJ1768" s="456">
        <v>3.6172484574945231E-4</v>
      </c>
      <c r="AK1768" s="457">
        <v>3.1600075227659441E-4</v>
      </c>
      <c r="AL1768" s="437">
        <v>5.1310369766585801E-5</v>
      </c>
      <c r="AM1768" s="456">
        <v>5.3000349197237313E-4</v>
      </c>
      <c r="AN1768" s="457">
        <v>4.9897560246143016E-4</v>
      </c>
      <c r="AO1768" s="437">
        <v>1.3943582676177029E-2</v>
      </c>
      <c r="AP1768" s="456">
        <v>0</v>
      </c>
      <c r="AQ1768" s="457">
        <v>0</v>
      </c>
      <c r="AR1768" s="440">
        <v>4.1299192147308001E-3</v>
      </c>
      <c r="AS1768" s="462">
        <v>0</v>
      </c>
      <c r="AT1768" s="463">
        <v>0</v>
      </c>
      <c r="AU1768" s="423">
        <v>0</v>
      </c>
    </row>
    <row r="1769" spans="1:47" x14ac:dyDescent="0.2">
      <c r="A1769" s="231">
        <v>2019</v>
      </c>
      <c r="B1769" s="232">
        <v>5</v>
      </c>
      <c r="C1769" s="456">
        <v>1.6753961798524897</v>
      </c>
      <c r="D1769" s="457">
        <v>1.9556032414484692</v>
      </c>
      <c r="E1769" s="437">
        <v>0.43788943519464335</v>
      </c>
      <c r="F1769" s="456">
        <v>5.9892162876430642E-2</v>
      </c>
      <c r="G1769" s="457">
        <v>5.7506273605976391E-2</v>
      </c>
      <c r="H1769" s="437">
        <v>7.1969664596970587E-2</v>
      </c>
      <c r="I1769" s="456">
        <v>6.7264786624393488E-2</v>
      </c>
      <c r="J1769" s="457">
        <v>9.1379730201627068E-2</v>
      </c>
      <c r="K1769" s="437">
        <v>0.6498711550381967</v>
      </c>
      <c r="L1769" s="462">
        <v>1.7363744969746443E-3</v>
      </c>
      <c r="M1769" s="463">
        <v>2.3214015123991277E-3</v>
      </c>
      <c r="N1769" s="437">
        <v>5.7096647269938841E-3</v>
      </c>
      <c r="O1769" s="456">
        <v>2.8904628685285511E-3</v>
      </c>
      <c r="P1769" s="457">
        <v>4.5416628813303907E-3</v>
      </c>
      <c r="Q1769" s="437">
        <v>1.8987013247061545E-2</v>
      </c>
      <c r="R1769" s="462">
        <v>0</v>
      </c>
      <c r="S1769" s="463">
        <v>0</v>
      </c>
      <c r="T1769" s="437">
        <v>655.28739747583552</v>
      </c>
      <c r="U1769" s="456">
        <v>5.2676287458975016E-3</v>
      </c>
      <c r="V1769" s="457">
        <v>6.9429597473695658E-3</v>
      </c>
      <c r="W1769" s="437">
        <v>7.7564923360778817E-2</v>
      </c>
      <c r="X1769" s="456">
        <v>4.6593647027483864E-3</v>
      </c>
      <c r="Y1769" s="457">
        <v>5.9799834555668788E-3</v>
      </c>
      <c r="Z1769" s="437">
        <v>3.046570223205607E-3</v>
      </c>
      <c r="AA1769" s="456">
        <v>1.2018686496980272E-3</v>
      </c>
      <c r="AB1769" s="457">
        <v>1.3094456803601131E-3</v>
      </c>
      <c r="AC1769" s="437">
        <v>4.955381992280421E-3</v>
      </c>
      <c r="AD1769" s="456">
        <v>7.5486433157086956E-5</v>
      </c>
      <c r="AE1769" s="457">
        <v>7.1154054994246777E-5</v>
      </c>
      <c r="AF1769" s="437">
        <v>7.1506258392448985E-4</v>
      </c>
      <c r="AG1769" s="456">
        <v>2.5320408284451026E-3</v>
      </c>
      <c r="AH1769" s="457">
        <v>2.4071311019943057E-3</v>
      </c>
      <c r="AI1769" s="437">
        <v>9.2243028442438217E-4</v>
      </c>
      <c r="AJ1769" s="456">
        <v>4.4842473604572947E-4</v>
      </c>
      <c r="AK1769" s="457">
        <v>3.9860633441726544E-4</v>
      </c>
      <c r="AL1769" s="437">
        <v>5.720496291323228E-5</v>
      </c>
      <c r="AM1769" s="456">
        <v>6.8780294012386065E-4</v>
      </c>
      <c r="AN1769" s="457">
        <v>6.8064444424618909E-4</v>
      </c>
      <c r="AO1769" s="437">
        <v>1.5545438614573203E-2</v>
      </c>
      <c r="AP1769" s="456">
        <v>0</v>
      </c>
      <c r="AQ1769" s="457">
        <v>0</v>
      </c>
      <c r="AR1769" s="440">
        <v>6.3929794885125204E-3</v>
      </c>
      <c r="AS1769" s="462">
        <v>0</v>
      </c>
      <c r="AT1769" s="463">
        <v>0</v>
      </c>
      <c r="AU1769" s="423">
        <v>0</v>
      </c>
    </row>
    <row r="1770" spans="1:47" x14ac:dyDescent="0.2">
      <c r="A1770" s="231">
        <v>2019</v>
      </c>
      <c r="B1770" s="232">
        <v>6</v>
      </c>
      <c r="C1770" s="456">
        <v>1.6867404329897022</v>
      </c>
      <c r="D1770" s="457">
        <v>1.9665512598484431</v>
      </c>
      <c r="E1770" s="437">
        <v>0.44087131990417866</v>
      </c>
      <c r="F1770" s="456">
        <v>6.1320311179403821E-2</v>
      </c>
      <c r="G1770" s="457">
        <v>5.8964652756939254E-2</v>
      </c>
      <c r="H1770" s="437">
        <v>7.3107163375864509E-2</v>
      </c>
      <c r="I1770" s="456">
        <v>6.8003102642816629E-2</v>
      </c>
      <c r="J1770" s="457">
        <v>9.211051105661118E-2</v>
      </c>
      <c r="K1770" s="437">
        <v>0.65504508047334808</v>
      </c>
      <c r="L1770" s="462">
        <v>1.7393147798414907E-3</v>
      </c>
      <c r="M1770" s="463">
        <v>2.3260357338018428E-3</v>
      </c>
      <c r="N1770" s="437">
        <v>5.7137909623636999E-3</v>
      </c>
      <c r="O1770" s="456">
        <v>2.9145561365490377E-3</v>
      </c>
      <c r="P1770" s="457">
        <v>4.5840950042630984E-3</v>
      </c>
      <c r="Q1770" s="437">
        <v>1.8998189583115305E-2</v>
      </c>
      <c r="R1770" s="462">
        <v>0</v>
      </c>
      <c r="S1770" s="463">
        <v>0</v>
      </c>
      <c r="T1770" s="437">
        <v>655.76030075673532</v>
      </c>
      <c r="U1770" s="456">
        <v>5.3611696967103993E-3</v>
      </c>
      <c r="V1770" s="457">
        <v>7.0883579915841403E-3</v>
      </c>
      <c r="W1770" s="437">
        <v>7.8790741555596053E-2</v>
      </c>
      <c r="X1770" s="456">
        <v>4.7592199065333522E-3</v>
      </c>
      <c r="Y1770" s="457">
        <v>6.1280035446079004E-3</v>
      </c>
      <c r="Z1770" s="437">
        <v>3.0698700384859372E-3</v>
      </c>
      <c r="AA1770" s="456">
        <v>1.2398217335173295E-3</v>
      </c>
      <c r="AB1770" s="457">
        <v>1.3706143246714649E-3</v>
      </c>
      <c r="AC1770" s="437">
        <v>5.0336989021988986E-3</v>
      </c>
      <c r="AD1770" s="456">
        <v>7.7362425143086557E-5</v>
      </c>
      <c r="AE1770" s="457">
        <v>7.3094672326985983E-5</v>
      </c>
      <c r="AF1770" s="437">
        <v>7.2636328373641202E-4</v>
      </c>
      <c r="AG1770" s="456">
        <v>2.5905114068797328E-3</v>
      </c>
      <c r="AH1770" s="457">
        <v>2.462849154642655E-3</v>
      </c>
      <c r="AI1770" s="437">
        <v>9.3700843138692696E-4</v>
      </c>
      <c r="AJ1770" s="456">
        <v>4.597687536580381E-4</v>
      </c>
      <c r="AK1770" s="457">
        <v>4.0914209977173133E-4</v>
      </c>
      <c r="AL1770" s="437">
        <v>5.8109035137169645E-5</v>
      </c>
      <c r="AM1770" s="456">
        <v>7.0387552929060588E-4</v>
      </c>
      <c r="AN1770" s="457">
        <v>6.9781726226410582E-4</v>
      </c>
      <c r="AO1770" s="437">
        <v>1.5791130452594893E-2</v>
      </c>
      <c r="AP1770" s="456">
        <v>0</v>
      </c>
      <c r="AQ1770" s="457">
        <v>0</v>
      </c>
      <c r="AR1770" s="440">
        <v>6.42106536055502E-3</v>
      </c>
      <c r="AS1770" s="462">
        <v>0</v>
      </c>
      <c r="AT1770" s="463">
        <v>0</v>
      </c>
      <c r="AU1770" s="423">
        <v>0</v>
      </c>
    </row>
    <row r="1771" spans="1:47" x14ac:dyDescent="0.2">
      <c r="A1771" s="231">
        <v>2019</v>
      </c>
      <c r="B1771" s="232">
        <v>7</v>
      </c>
      <c r="C1771" s="456">
        <v>1.8998577347401335</v>
      </c>
      <c r="D1771" s="457">
        <v>2.2138641723111707</v>
      </c>
      <c r="E1771" s="437">
        <v>0.44417256147550571</v>
      </c>
      <c r="F1771" s="456">
        <v>7.0860789810873695E-2</v>
      </c>
      <c r="G1771" s="457">
        <v>6.9341387131136925E-2</v>
      </c>
      <c r="H1771" s="437">
        <v>7.4365891843038129E-2</v>
      </c>
      <c r="I1771" s="456">
        <v>7.9847109401725971E-2</v>
      </c>
      <c r="J1771" s="457">
        <v>0.10920543086129936</v>
      </c>
      <c r="K1771" s="437">
        <v>0.73685812732187428</v>
      </c>
      <c r="L1771" s="462">
        <v>1.7428206156404767E-3</v>
      </c>
      <c r="M1771" s="463">
        <v>2.3314980819084991E-3</v>
      </c>
      <c r="N1771" s="437">
        <v>5.718362957109039E-3</v>
      </c>
      <c r="O1771" s="456">
        <v>3.3411108596434966E-3</v>
      </c>
      <c r="P1771" s="457">
        <v>5.0193504548674914E-3</v>
      </c>
      <c r="Q1771" s="437">
        <v>1.9010586559674948E-2</v>
      </c>
      <c r="R1771" s="462">
        <v>0</v>
      </c>
      <c r="S1771" s="463">
        <v>0</v>
      </c>
      <c r="T1771" s="437">
        <v>656.28585132724106</v>
      </c>
      <c r="U1771" s="456">
        <v>5.8267619213020197E-3</v>
      </c>
      <c r="V1771" s="457">
        <v>7.6659803060116693E-3</v>
      </c>
      <c r="W1771" s="437">
        <v>8.0147401803336751E-2</v>
      </c>
      <c r="X1771" s="456">
        <v>4.8678872581187074E-3</v>
      </c>
      <c r="Y1771" s="457">
        <v>6.2919181034137321E-3</v>
      </c>
      <c r="Z1771" s="437">
        <v>3.0956901469458916E-3</v>
      </c>
      <c r="AA1771" s="456">
        <v>1.4332529462645878E-3</v>
      </c>
      <c r="AB1771" s="457">
        <v>1.6231923339878019E-3</v>
      </c>
      <c r="AC1771" s="437">
        <v>5.1203686429424208E-3</v>
      </c>
      <c r="AD1771" s="456">
        <v>8.9379070162563774E-5</v>
      </c>
      <c r="AE1771" s="457">
        <v>8.5744330750428738E-5</v>
      </c>
      <c r="AF1771" s="437">
        <v>7.3886958619688082E-4</v>
      </c>
      <c r="AG1771" s="456">
        <v>2.9951462834440119E-3</v>
      </c>
      <c r="AH1771" s="457">
        <v>2.8956376048506964E-3</v>
      </c>
      <c r="AI1771" s="437">
        <v>9.5314136200538586E-4</v>
      </c>
      <c r="AJ1771" s="456">
        <v>5.2380044497813783E-4</v>
      </c>
      <c r="AK1771" s="457">
        <v>4.6969218144456523E-4</v>
      </c>
      <c r="AL1771" s="437">
        <v>5.9109543090061989E-5</v>
      </c>
      <c r="AM1771" s="456">
        <v>8.2057574919192999E-4</v>
      </c>
      <c r="AN1771" s="457">
        <v>8.3154308509718528E-4</v>
      </c>
      <c r="AO1771" s="437">
        <v>1.6063045248466017E-2</v>
      </c>
      <c r="AP1771" s="456">
        <v>0</v>
      </c>
      <c r="AQ1771" s="457">
        <v>0</v>
      </c>
      <c r="AR1771" s="440">
        <v>7.1898052684395003E-3</v>
      </c>
      <c r="AS1771" s="462">
        <v>0</v>
      </c>
      <c r="AT1771" s="463">
        <v>0</v>
      </c>
      <c r="AU1771" s="423">
        <v>0</v>
      </c>
    </row>
    <row r="1772" spans="1:47" x14ac:dyDescent="0.2">
      <c r="A1772" s="231">
        <v>2019</v>
      </c>
      <c r="B1772" s="232">
        <v>8</v>
      </c>
      <c r="C1772" s="456">
        <v>1.9202240181158523</v>
      </c>
      <c r="D1772" s="457">
        <v>2.2349765378877815</v>
      </c>
      <c r="E1772" s="437">
        <v>0.44780261872507277</v>
      </c>
      <c r="F1772" s="456">
        <v>7.2907804038507787E-2</v>
      </c>
      <c r="G1772" s="457">
        <v>7.1494430231983749E-2</v>
      </c>
      <c r="H1772" s="437">
        <v>7.5750249496429042E-2</v>
      </c>
      <c r="I1772" s="456">
        <v>8.1091140187755498E-2</v>
      </c>
      <c r="J1772" s="457">
        <v>0.11057912998671746</v>
      </c>
      <c r="K1772" s="437">
        <v>0.74314980007813602</v>
      </c>
      <c r="L1772" s="462">
        <v>1.7467656298520925E-3</v>
      </c>
      <c r="M1772" s="463">
        <v>2.3374551576227174E-3</v>
      </c>
      <c r="N1772" s="437">
        <v>5.7233997254704056E-3</v>
      </c>
      <c r="O1772" s="456">
        <v>3.3742689985705428E-3</v>
      </c>
      <c r="P1772" s="457">
        <v>5.0765515659316977E-3</v>
      </c>
      <c r="Q1772" s="437">
        <v>1.9024268110452987E-2</v>
      </c>
      <c r="R1772" s="462">
        <v>0</v>
      </c>
      <c r="S1772" s="463">
        <v>0</v>
      </c>
      <c r="T1772" s="437">
        <v>656.86359501069592</v>
      </c>
      <c r="U1772" s="456">
        <v>5.9564091034714408E-3</v>
      </c>
      <c r="V1772" s="457">
        <v>7.8622346400101899E-3</v>
      </c>
      <c r="W1772" s="437">
        <v>8.1639467028543036E-2</v>
      </c>
      <c r="X1772" s="456">
        <v>4.9853510799183409E-3</v>
      </c>
      <c r="Y1772" s="457">
        <v>6.4720918854183412E-3</v>
      </c>
      <c r="Z1772" s="437">
        <v>3.1240679400250022E-3</v>
      </c>
      <c r="AA1772" s="456">
        <v>1.4956338422635017E-3</v>
      </c>
      <c r="AB1772" s="457">
        <v>1.7143499527856162E-3</v>
      </c>
      <c r="AC1772" s="437">
        <v>5.2156895466046582E-3</v>
      </c>
      <c r="AD1772" s="456">
        <v>9.2109600637020327E-5</v>
      </c>
      <c r="AE1772" s="457">
        <v>8.8629765566490879E-5</v>
      </c>
      <c r="AF1772" s="437">
        <v>7.5262498090508906E-4</v>
      </c>
      <c r="AG1772" s="456">
        <v>3.076763142425938E-3</v>
      </c>
      <c r="AH1772" s="457">
        <v>2.977088533062321E-3</v>
      </c>
      <c r="AI1772" s="437">
        <v>9.7088620756138942E-4</v>
      </c>
      <c r="AJ1772" s="456">
        <v>5.3905459318703646E-4</v>
      </c>
      <c r="AK1772" s="457">
        <v>4.8448577529594978E-4</v>
      </c>
      <c r="AL1772" s="437">
        <v>6.0210011806255647E-5</v>
      </c>
      <c r="AM1772" s="456">
        <v>8.4412188721818605E-4</v>
      </c>
      <c r="AN1772" s="457">
        <v>8.5728949250995145E-4</v>
      </c>
      <c r="AO1772" s="437">
        <v>1.6362073125020245E-2</v>
      </c>
      <c r="AP1772" s="456">
        <v>0</v>
      </c>
      <c r="AQ1772" s="457">
        <v>0</v>
      </c>
      <c r="AR1772" s="440">
        <v>7.2286864862633297E-3</v>
      </c>
      <c r="AS1772" s="462">
        <v>0</v>
      </c>
      <c r="AT1772" s="463">
        <v>0</v>
      </c>
      <c r="AU1772" s="423">
        <v>0</v>
      </c>
    </row>
    <row r="1773" spans="1:47" x14ac:dyDescent="0.2">
      <c r="A1773" s="231">
        <v>2019</v>
      </c>
      <c r="B1773" s="232">
        <v>9</v>
      </c>
      <c r="C1773" s="456">
        <v>1.9735672736348588</v>
      </c>
      <c r="D1773" s="457">
        <v>2.2882183745311724</v>
      </c>
      <c r="E1773" s="437">
        <v>0.45110804062185833</v>
      </c>
      <c r="F1773" s="456">
        <v>8.300174458830048E-2</v>
      </c>
      <c r="G1773" s="457">
        <v>8.2614949672677018E-2</v>
      </c>
      <c r="H1773" s="437">
        <v>7.724360448738371E-2</v>
      </c>
      <c r="I1773" s="456">
        <v>9.5899415500607169E-2</v>
      </c>
      <c r="J1773" s="457">
        <v>0.13179436303402647</v>
      </c>
      <c r="K1773" s="437">
        <v>0.74941135424416339</v>
      </c>
      <c r="L1773" s="462">
        <v>1.7505348214057451E-3</v>
      </c>
      <c r="M1773" s="463">
        <v>2.3431670736917751E-3</v>
      </c>
      <c r="N1773" s="437">
        <v>5.7267122585626809E-3</v>
      </c>
      <c r="O1773" s="456">
        <v>3.8829885370249367E-3</v>
      </c>
      <c r="P1773" s="457">
        <v>5.5823740585828532E-3</v>
      </c>
      <c r="Q1773" s="437">
        <v>1.9039078928674437E-2</v>
      </c>
      <c r="R1773" s="462">
        <v>0</v>
      </c>
      <c r="S1773" s="463">
        <v>0</v>
      </c>
      <c r="T1773" s="437">
        <v>657.24434528664983</v>
      </c>
      <c r="U1773" s="456">
        <v>6.1596746275674394E-3</v>
      </c>
      <c r="V1773" s="457">
        <v>8.1976585593844416E-3</v>
      </c>
      <c r="W1773" s="437">
        <v>8.3248802898828023E-2</v>
      </c>
      <c r="X1773" s="456">
        <v>5.1117773730915989E-3</v>
      </c>
      <c r="Y1773" s="457">
        <v>6.6686461450913672E-3</v>
      </c>
      <c r="Z1773" s="437">
        <v>3.1550144394742173E-3</v>
      </c>
      <c r="AA1773" s="456">
        <v>1.710984883212699E-3</v>
      </c>
      <c r="AB1773" s="457">
        <v>1.9956009146701596E-3</v>
      </c>
      <c r="AC1773" s="437">
        <v>5.3185057629773751E-3</v>
      </c>
      <c r="AD1773" s="456">
        <v>1.046751565985453E-4</v>
      </c>
      <c r="AE1773" s="457">
        <v>1.0201677760633651E-4</v>
      </c>
      <c r="AF1773" s="437">
        <v>7.6746050703438548E-4</v>
      </c>
      <c r="AG1773" s="456">
        <v>3.5022748846706892E-3</v>
      </c>
      <c r="AH1773" s="457">
        <v>3.4382249262077348E-3</v>
      </c>
      <c r="AI1773" s="437">
        <v>9.9002458234002336E-4</v>
      </c>
      <c r="AJ1773" s="456">
        <v>6.0420259043461404E-4</v>
      </c>
      <c r="AK1773" s="457">
        <v>5.4633135281249954E-4</v>
      </c>
      <c r="AL1773" s="437">
        <v>6.1396905429771868E-5</v>
      </c>
      <c r="AM1773" s="456">
        <v>9.6743678918638997E-4</v>
      </c>
      <c r="AN1773" s="457">
        <v>1.001354604289417E-3</v>
      </c>
      <c r="AO1773" s="437">
        <v>1.6684613295847358E-2</v>
      </c>
      <c r="AP1773" s="456">
        <v>0</v>
      </c>
      <c r="AQ1773" s="457">
        <v>0</v>
      </c>
      <c r="AR1773" s="440">
        <v>8.1052564956339401E-3</v>
      </c>
      <c r="AS1773" s="462">
        <v>0</v>
      </c>
      <c r="AT1773" s="463">
        <v>0</v>
      </c>
      <c r="AU1773" s="423">
        <v>0</v>
      </c>
    </row>
    <row r="1774" spans="1:47" x14ac:dyDescent="0.2">
      <c r="A1774" s="231">
        <v>2019</v>
      </c>
      <c r="B1774" s="232">
        <v>10</v>
      </c>
      <c r="C1774" s="456">
        <v>1.9971803139730848</v>
      </c>
      <c r="D1774" s="457">
        <v>2.3133429962445171</v>
      </c>
      <c r="E1774" s="437">
        <v>0.45541054066693698</v>
      </c>
      <c r="F1774" s="456">
        <v>8.5576980590587395E-2</v>
      </c>
      <c r="G1774" s="457">
        <v>8.538579246925336E-2</v>
      </c>
      <c r="H1774" s="437">
        <v>7.8884102299588824E-2</v>
      </c>
      <c r="I1774" s="456">
        <v>9.7522519392335388E-2</v>
      </c>
      <c r="J1774" s="457">
        <v>0.13363691447700682</v>
      </c>
      <c r="K1774" s="437">
        <v>0.75686733719799282</v>
      </c>
      <c r="L1774" s="462">
        <v>1.7549834762109447E-3</v>
      </c>
      <c r="M1774" s="463">
        <v>2.3496364661674692E-3</v>
      </c>
      <c r="N1774" s="437">
        <v>5.7326714899404493E-3</v>
      </c>
      <c r="O1774" s="456">
        <v>3.9265898643965026E-3</v>
      </c>
      <c r="P1774" s="457">
        <v>5.6554776132386447E-3</v>
      </c>
      <c r="Q1774" s="437">
        <v>1.9055241651702585E-2</v>
      </c>
      <c r="R1774" s="462">
        <v>0</v>
      </c>
      <c r="S1774" s="463">
        <v>0</v>
      </c>
      <c r="T1774" s="437">
        <v>657.9275385777745</v>
      </c>
      <c r="U1774" s="456">
        <v>6.3047450814857162E-3</v>
      </c>
      <c r="V1774" s="457">
        <v>8.4171959917732336E-3</v>
      </c>
      <c r="W1774" s="437">
        <v>8.5016865236988037E-2</v>
      </c>
      <c r="X1774" s="456">
        <v>5.2479466749577467E-3</v>
      </c>
      <c r="Y1774" s="457">
        <v>6.8821625469225383E-3</v>
      </c>
      <c r="Z1774" s="437">
        <v>3.1886442435245166E-3</v>
      </c>
      <c r="AA1774" s="456">
        <v>1.7880842792665002E-3</v>
      </c>
      <c r="AB1774" s="457">
        <v>2.1044749085468591E-3</v>
      </c>
      <c r="AC1774" s="437">
        <v>5.4314669285159111E-3</v>
      </c>
      <c r="AD1774" s="456">
        <v>1.0812072232680388E-4</v>
      </c>
      <c r="AE1774" s="457">
        <v>1.0573122008152051E-4</v>
      </c>
      <c r="AF1774" s="437">
        <v>7.8376062988224336E-4</v>
      </c>
      <c r="AG1774" s="456">
        <v>3.6051334615019052E-3</v>
      </c>
      <c r="AH1774" s="457">
        <v>3.5445714489962606E-3</v>
      </c>
      <c r="AI1774" s="437">
        <v>1.0110517655475544E-3</v>
      </c>
      <c r="AJ1774" s="456">
        <v>6.2345792698593507E-4</v>
      </c>
      <c r="AK1774" s="457">
        <v>5.6580219953844004E-4</v>
      </c>
      <c r="AL1774" s="437">
        <v>6.2700852299942759E-5</v>
      </c>
      <c r="AM1774" s="456">
        <v>9.9693550046145137E-4</v>
      </c>
      <c r="AN1774" s="457">
        <v>1.0339896988281446E-3</v>
      </c>
      <c r="AO1774" s="437">
        <v>1.7038973004170298E-2</v>
      </c>
      <c r="AP1774" s="456">
        <v>0</v>
      </c>
      <c r="AQ1774" s="457">
        <v>0</v>
      </c>
      <c r="AR1774" s="440">
        <v>8.1577955399432193E-3</v>
      </c>
      <c r="AS1774" s="462">
        <v>0</v>
      </c>
      <c r="AT1774" s="463">
        <v>0</v>
      </c>
      <c r="AU1774" s="423">
        <v>0</v>
      </c>
    </row>
    <row r="1775" spans="1:47" x14ac:dyDescent="0.2">
      <c r="A1775" s="231">
        <v>2019</v>
      </c>
      <c r="B1775" s="232">
        <v>11</v>
      </c>
      <c r="C1775" s="456">
        <v>2.4401168671371662</v>
      </c>
      <c r="D1775" s="457">
        <v>2.8385970028525338</v>
      </c>
      <c r="E1775" s="437">
        <v>0.46009868087986999</v>
      </c>
      <c r="F1775" s="456">
        <v>0.10393005508770066</v>
      </c>
      <c r="G1775" s="457">
        <v>0.10371508913930848</v>
      </c>
      <c r="H1775" s="437">
        <v>8.0672374595347776E-2</v>
      </c>
      <c r="I1775" s="456">
        <v>0.11244415276184988</v>
      </c>
      <c r="J1775" s="457">
        <v>0.15483823784415701</v>
      </c>
      <c r="K1775" s="437">
        <v>0.76499521040334839</v>
      </c>
      <c r="L1775" s="462">
        <v>1.7595589426406351E-3</v>
      </c>
      <c r="M1775" s="463">
        <v>2.3561914656484756E-3</v>
      </c>
      <c r="N1775" s="437">
        <v>5.7391653825790805E-3</v>
      </c>
      <c r="O1775" s="456">
        <v>4.9500940989384897E-3</v>
      </c>
      <c r="P1775" s="457">
        <v>6.5791998595298423E-3</v>
      </c>
      <c r="Q1775" s="437">
        <v>1.9072866153375667E-2</v>
      </c>
      <c r="R1775" s="462">
        <v>0</v>
      </c>
      <c r="S1775" s="463">
        <v>0</v>
      </c>
      <c r="T1775" s="437">
        <v>658.67321485485206</v>
      </c>
      <c r="U1775" s="456">
        <v>5.9657459073055533E-3</v>
      </c>
      <c r="V1775" s="457">
        <v>7.9774492327126696E-3</v>
      </c>
      <c r="W1775" s="437">
        <v>8.6944176384904925E-2</v>
      </c>
      <c r="X1775" s="456">
        <v>5.3942906948981307E-3</v>
      </c>
      <c r="Y1775" s="457">
        <v>7.1149374619937826E-3</v>
      </c>
      <c r="Z1775" s="437">
        <v>3.225306666455945E-3</v>
      </c>
      <c r="AA1775" s="456">
        <v>2.1604300756086548E-3</v>
      </c>
      <c r="AB1775" s="457">
        <v>2.5414970031997532E-3</v>
      </c>
      <c r="AC1775" s="437">
        <v>5.5545946276409396E-3</v>
      </c>
      <c r="AD1775" s="456">
        <v>1.3088670718398545E-4</v>
      </c>
      <c r="AE1775" s="457">
        <v>1.2768109229466124E-4</v>
      </c>
      <c r="AF1775" s="437">
        <v>8.0152840665144182E-4</v>
      </c>
      <c r="AG1775" s="456">
        <v>4.3836124818088969E-3</v>
      </c>
      <c r="AH1775" s="457">
        <v>4.3102537190070197E-3</v>
      </c>
      <c r="AI1775" s="437">
        <v>1.0339711015232571E-3</v>
      </c>
      <c r="AJ1775" s="456">
        <v>7.4226729285437846E-4</v>
      </c>
      <c r="AK1775" s="457">
        <v>6.6809016418980778E-4</v>
      </c>
      <c r="AL1775" s="437">
        <v>6.4122244063564328E-5</v>
      </c>
      <c r="AM1775" s="456">
        <v>1.2207066589938415E-3</v>
      </c>
      <c r="AN1775" s="457">
        <v>1.2708422373433577E-3</v>
      </c>
      <c r="AO1775" s="437">
        <v>1.7425223853211012E-2</v>
      </c>
      <c r="AP1775" s="456">
        <v>0</v>
      </c>
      <c r="AQ1775" s="457">
        <v>0</v>
      </c>
      <c r="AR1775" s="440">
        <v>9.9408382728681192E-3</v>
      </c>
      <c r="AS1775" s="462">
        <v>0</v>
      </c>
      <c r="AT1775" s="463">
        <v>0</v>
      </c>
      <c r="AU1775" s="423">
        <v>0</v>
      </c>
    </row>
    <row r="1776" spans="1:47" x14ac:dyDescent="0.2">
      <c r="A1776" s="231">
        <v>2019</v>
      </c>
      <c r="B1776" s="232">
        <v>12</v>
      </c>
      <c r="C1776" s="456">
        <v>2.4707599727858702</v>
      </c>
      <c r="D1776" s="457">
        <v>2.8719566220800288</v>
      </c>
      <c r="E1776" s="437">
        <v>0.4651787921277446</v>
      </c>
      <c r="F1776" s="456">
        <v>0.10734468680950073</v>
      </c>
      <c r="G1776" s="457">
        <v>0.10741048427906609</v>
      </c>
      <c r="H1776" s="437">
        <v>8.2610499742067481E-2</v>
      </c>
      <c r="I1776" s="456">
        <v>0.1145103312536398</v>
      </c>
      <c r="J1776" s="457">
        <v>0.15723944382202737</v>
      </c>
      <c r="K1776" s="437">
        <v>0.77381004575111823</v>
      </c>
      <c r="L1776" s="462">
        <v>1.7644086959934971E-3</v>
      </c>
      <c r="M1776" s="463">
        <v>2.3630362147865824E-3</v>
      </c>
      <c r="N1776" s="437">
        <v>5.7461928979210455E-3</v>
      </c>
      <c r="O1776" s="456">
        <v>5.0123347300246391E-3</v>
      </c>
      <c r="P1776" s="457">
        <v>6.6770919619836217E-3</v>
      </c>
      <c r="Q1776" s="437">
        <v>1.9091931089466635E-2</v>
      </c>
      <c r="R1776" s="462">
        <v>0</v>
      </c>
      <c r="S1776" s="463">
        <v>0</v>
      </c>
      <c r="T1776" s="437">
        <v>659.47838264128859</v>
      </c>
      <c r="U1776" s="456">
        <v>6.1161668584314398E-3</v>
      </c>
      <c r="V1776" s="457">
        <v>8.2066100367801861E-3</v>
      </c>
      <c r="W1776" s="437">
        <v>8.9033030918067677E-2</v>
      </c>
      <c r="X1776" s="456">
        <v>5.5518718658368084E-3</v>
      </c>
      <c r="Y1776" s="457">
        <v>7.3671679366448485E-3</v>
      </c>
      <c r="Z1776" s="437">
        <v>3.2650264254705558E-3</v>
      </c>
      <c r="AA1776" s="456">
        <v>2.2559230018083989E-3</v>
      </c>
      <c r="AB1776" s="457">
        <v>2.6709190873035259E-3</v>
      </c>
      <c r="AC1776" s="437">
        <v>5.6880488997351816E-3</v>
      </c>
      <c r="AD1776" s="456">
        <v>1.3544854883828494E-4</v>
      </c>
      <c r="AE1776" s="457">
        <v>1.3261767955359077E-4</v>
      </c>
      <c r="AF1776" s="437">
        <v>8.2078550537859085E-4</v>
      </c>
      <c r="AG1776" s="456">
        <v>4.5215574743134564E-3</v>
      </c>
      <c r="AH1776" s="457">
        <v>4.4552989119693272E-3</v>
      </c>
      <c r="AI1776" s="437">
        <v>1.0588132257951537E-3</v>
      </c>
      <c r="AJ1776" s="456">
        <v>7.6830501104075571E-4</v>
      </c>
      <c r="AK1776" s="457">
        <v>6.9500653118048671E-4</v>
      </c>
      <c r="AL1776" s="437">
        <v>6.5662871314518023E-5</v>
      </c>
      <c r="AM1776" s="456">
        <v>1.2592516387114957E-3</v>
      </c>
      <c r="AN1776" s="457">
        <v>1.3132997324688338E-3</v>
      </c>
      <c r="AO1776" s="437">
        <v>1.784388785366291E-2</v>
      </c>
      <c r="AP1776" s="456">
        <v>0</v>
      </c>
      <c r="AQ1776" s="457">
        <v>0</v>
      </c>
      <c r="AR1776" s="440">
        <v>1.00168976060534E-2</v>
      </c>
      <c r="AS1776" s="462">
        <v>0</v>
      </c>
      <c r="AT1776" s="463">
        <v>0</v>
      </c>
      <c r="AU1776" s="423">
        <v>0</v>
      </c>
    </row>
    <row r="1777" spans="1:47" x14ac:dyDescent="0.2">
      <c r="A1777" s="231">
        <v>2019</v>
      </c>
      <c r="B1777" s="232">
        <v>13</v>
      </c>
      <c r="C1777" s="456">
        <v>2.5089943624317761</v>
      </c>
      <c r="D1777" s="457">
        <v>2.9143029512085117</v>
      </c>
      <c r="E1777" s="437">
        <v>0.47066056985046123</v>
      </c>
      <c r="F1777" s="456">
        <v>0.1109341753940111</v>
      </c>
      <c r="G1777" s="457">
        <v>0.11132275413717671</v>
      </c>
      <c r="H1777" s="437">
        <v>8.4701123686610577E-2</v>
      </c>
      <c r="I1777" s="456">
        <v>0.11658184577252036</v>
      </c>
      <c r="J1777" s="457">
        <v>0.15961147237393919</v>
      </c>
      <c r="K1777" s="437">
        <v>0.78330925974619947</v>
      </c>
      <c r="L1777" s="462">
        <v>1.7674078474603908E-3</v>
      </c>
      <c r="M1777" s="463">
        <v>2.3674203948928539E-3</v>
      </c>
      <c r="N1777" s="437">
        <v>5.7537779339784023E-3</v>
      </c>
      <c r="O1777" s="456">
        <v>5.0737768259264708E-3</v>
      </c>
      <c r="P1777" s="457">
        <v>6.7758672468807967E-3</v>
      </c>
      <c r="Q1777" s="437">
        <v>1.9112487781089999E-2</v>
      </c>
      <c r="R1777" s="462">
        <v>0</v>
      </c>
      <c r="S1777" s="463">
        <v>0</v>
      </c>
      <c r="T1777" s="437">
        <v>660.35005504498042</v>
      </c>
      <c r="U1777" s="456">
        <v>6.2752504027509017E-3</v>
      </c>
      <c r="V1777" s="457">
        <v>8.4487648009282067E-3</v>
      </c>
      <c r="W1777" s="437">
        <v>9.1286247929067546E-2</v>
      </c>
      <c r="X1777" s="456">
        <v>5.7210278454738741E-3</v>
      </c>
      <c r="Y1777" s="457">
        <v>7.6393982225432221E-3</v>
      </c>
      <c r="Z1777" s="437">
        <v>3.3078781779032184E-3</v>
      </c>
      <c r="AA1777" s="456">
        <v>2.2960565486828404E-3</v>
      </c>
      <c r="AB1777" s="457">
        <v>2.7486133210881869E-3</v>
      </c>
      <c r="AC1777" s="437">
        <v>5.8319923368752788E-3</v>
      </c>
      <c r="AD1777" s="456">
        <v>1.3993505812801498E-4</v>
      </c>
      <c r="AE1777" s="457">
        <v>1.3756207318312862E-4</v>
      </c>
      <c r="AF1777" s="437">
        <v>8.4155702889321805E-4</v>
      </c>
      <c r="AG1777" s="456">
        <v>4.6821581673829864E-3</v>
      </c>
      <c r="AH1777" s="457">
        <v>4.6237777920844067E-3</v>
      </c>
      <c r="AI1777" s="437">
        <v>1.0856095776916725E-3</v>
      </c>
      <c r="AJ1777" s="456">
        <v>8.0065898930393022E-4</v>
      </c>
      <c r="AK1777" s="457">
        <v>7.2824292400443203E-4</v>
      </c>
      <c r="AL1777" s="437">
        <v>6.7324497512182745E-5</v>
      </c>
      <c r="AM1777" s="456">
        <v>1.2951953163242674E-3</v>
      </c>
      <c r="AN1777" s="457">
        <v>1.3533312364548094E-3</v>
      </c>
      <c r="AO1777" s="437">
        <v>1.8295448978160097E-2</v>
      </c>
      <c r="AP1777" s="456">
        <v>0</v>
      </c>
      <c r="AQ1777" s="457">
        <v>0</v>
      </c>
      <c r="AR1777" s="440">
        <v>1.0099302190240401E-2</v>
      </c>
      <c r="AS1777" s="462">
        <v>0</v>
      </c>
      <c r="AT1777" s="463">
        <v>0</v>
      </c>
      <c r="AU1777" s="423">
        <v>0</v>
      </c>
    </row>
    <row r="1778" spans="1:47" x14ac:dyDescent="0.2">
      <c r="A1778" s="231">
        <v>2019</v>
      </c>
      <c r="B1778" s="232">
        <v>14</v>
      </c>
      <c r="C1778" s="456">
        <v>2.5382213271722609</v>
      </c>
      <c r="D1778" s="457">
        <v>2.9453869345996853</v>
      </c>
      <c r="E1778" s="437">
        <v>0.4752396175260265</v>
      </c>
      <c r="F1778" s="456">
        <v>0.11484705378366807</v>
      </c>
      <c r="G1778" s="457">
        <v>0.11556625808776946</v>
      </c>
      <c r="H1778" s="437">
        <v>8.6912365795691435E-2</v>
      </c>
      <c r="I1778" s="456">
        <v>0.1188739482034671</v>
      </c>
      <c r="J1778" s="457">
        <v>0.16225336565420437</v>
      </c>
      <c r="K1778" s="437">
        <v>0.79231128301312437</v>
      </c>
      <c r="L1778" s="462">
        <v>1.7715407759241663E-3</v>
      </c>
      <c r="M1778" s="463">
        <v>2.3730504103939834E-3</v>
      </c>
      <c r="N1778" s="437">
        <v>5.757597326035457E-3</v>
      </c>
      <c r="O1778" s="456">
        <v>5.1451505296322255E-3</v>
      </c>
      <c r="P1778" s="457">
        <v>6.8884757251409974E-3</v>
      </c>
      <c r="Q1778" s="437">
        <v>1.9134551730940561E-2</v>
      </c>
      <c r="R1778" s="462">
        <v>0</v>
      </c>
      <c r="S1778" s="463">
        <v>0</v>
      </c>
      <c r="T1778" s="437">
        <v>660.7871305412059</v>
      </c>
      <c r="U1778" s="456">
        <v>6.4440746687155735E-3</v>
      </c>
      <c r="V1778" s="457">
        <v>8.7035090411944956E-3</v>
      </c>
      <c r="W1778" s="437">
        <v>9.3669305756657481E-2</v>
      </c>
      <c r="X1778" s="456">
        <v>5.9025165930900814E-3</v>
      </c>
      <c r="Y1778" s="457">
        <v>7.9315269531829245E-3</v>
      </c>
      <c r="Z1778" s="437">
        <v>3.3538823016740094E-3</v>
      </c>
      <c r="AA1778" s="456">
        <v>2.398682939273364E-3</v>
      </c>
      <c r="AB1778" s="457">
        <v>2.8780354681067506E-3</v>
      </c>
      <c r="AC1778" s="437">
        <v>5.984238750697311E-3</v>
      </c>
      <c r="AD1778" s="456">
        <v>1.4515058411118152E-4</v>
      </c>
      <c r="AE1778" s="457">
        <v>1.4320563773834925E-4</v>
      </c>
      <c r="AF1778" s="437">
        <v>8.6352662390342576E-4</v>
      </c>
      <c r="AG1778" s="456">
        <v>4.8416128665451077E-3</v>
      </c>
      <c r="AH1778" s="457">
        <v>4.7940695445632259E-3</v>
      </c>
      <c r="AI1778" s="437">
        <v>1.1139490875080548E-3</v>
      </c>
      <c r="AJ1778" s="456">
        <v>8.3102113169588948E-4</v>
      </c>
      <c r="AK1778" s="457">
        <v>7.603348693869165E-4</v>
      </c>
      <c r="AL1778" s="437">
        <v>6.9082077445146176E-5</v>
      </c>
      <c r="AM1778" s="456">
        <v>1.3388672128042231E-3</v>
      </c>
      <c r="AN1778" s="457">
        <v>1.4008338945175843E-3</v>
      </c>
      <c r="AO1778" s="437">
        <v>1.8773065119164802E-2</v>
      </c>
      <c r="AP1778" s="456">
        <v>0</v>
      </c>
      <c r="AQ1778" s="457">
        <v>0</v>
      </c>
      <c r="AR1778" s="440">
        <v>1.0187851254249199E-2</v>
      </c>
      <c r="AS1778" s="462">
        <v>0</v>
      </c>
      <c r="AT1778" s="463">
        <v>0</v>
      </c>
      <c r="AU1778" s="423">
        <v>0</v>
      </c>
    </row>
    <row r="1779" spans="1:47" x14ac:dyDescent="0.2">
      <c r="A1779" s="231">
        <v>2019</v>
      </c>
      <c r="B1779" s="232">
        <v>15</v>
      </c>
      <c r="C1779" s="456">
        <v>2.5760328169501032</v>
      </c>
      <c r="D1779" s="457">
        <v>2.986941320217039</v>
      </c>
      <c r="E1779" s="437">
        <v>0.481534625901335</v>
      </c>
      <c r="F1779" s="456">
        <v>0.11904476939317037</v>
      </c>
      <c r="G1779" s="457">
        <v>0.12012326014702139</v>
      </c>
      <c r="H1779" s="437">
        <v>8.9313227984222171E-2</v>
      </c>
      <c r="I1779" s="456">
        <v>0.12141839666228263</v>
      </c>
      <c r="J1779" s="457">
        <v>0.1652391360524787</v>
      </c>
      <c r="K1779" s="437">
        <v>0.80322258598379381</v>
      </c>
      <c r="L1779" s="462">
        <v>1.7773349339735428E-3</v>
      </c>
      <c r="M1779" s="463">
        <v>2.3807442999038506E-3</v>
      </c>
      <c r="N1779" s="437">
        <v>5.7663177339901473E-3</v>
      </c>
      <c r="O1779" s="456">
        <v>5.2215337736762103E-3</v>
      </c>
      <c r="P1779" s="457">
        <v>7.0089305950844279E-3</v>
      </c>
      <c r="Q1779" s="437">
        <v>1.9158208724172898E-2</v>
      </c>
      <c r="R1779" s="462">
        <v>0</v>
      </c>
      <c r="S1779" s="463">
        <v>0</v>
      </c>
      <c r="T1779" s="437">
        <v>661.78989969301063</v>
      </c>
      <c r="U1779" s="456">
        <v>6.6259534211362651E-3</v>
      </c>
      <c r="V1779" s="457">
        <v>8.976704506894197E-3</v>
      </c>
      <c r="W1779" s="437">
        <v>9.6256826131577058E-2</v>
      </c>
      <c r="X1779" s="456">
        <v>6.0964862976239228E-3</v>
      </c>
      <c r="Y1779" s="457">
        <v>8.2440533359459996E-3</v>
      </c>
      <c r="Z1779" s="437">
        <v>3.4030975583636755E-3</v>
      </c>
      <c r="AA1779" s="456">
        <v>2.5102131615612399E-3</v>
      </c>
      <c r="AB1779" s="457">
        <v>3.0141266256124687E-3</v>
      </c>
      <c r="AC1779" s="437">
        <v>6.1495426492111085E-3</v>
      </c>
      <c r="AD1779" s="456">
        <v>1.5075432393663992E-4</v>
      </c>
      <c r="AE1779" s="457">
        <v>1.4926556892013015E-4</v>
      </c>
      <c r="AF1779" s="437">
        <v>8.8738120493324769E-4</v>
      </c>
      <c r="AG1779" s="456">
        <v>5.0121718702892367E-3</v>
      </c>
      <c r="AH1779" s="457">
        <v>4.9772496571018447E-3</v>
      </c>
      <c r="AI1779" s="437">
        <v>1.1447223996930106E-3</v>
      </c>
      <c r="AJ1779" s="456">
        <v>8.6330346431010181E-4</v>
      </c>
      <c r="AK1779" s="457">
        <v>7.9467518532753587E-4</v>
      </c>
      <c r="AL1779" s="437">
        <v>7.0990530297351329E-5</v>
      </c>
      <c r="AM1779" s="456">
        <v>1.3859466567914713E-3</v>
      </c>
      <c r="AN1779" s="457">
        <v>1.4518983388993314E-3</v>
      </c>
      <c r="AO1779" s="437">
        <v>1.9291661834261439E-2</v>
      </c>
      <c r="AP1779" s="456">
        <v>0</v>
      </c>
      <c r="AQ1779" s="457">
        <v>0</v>
      </c>
      <c r="AR1779" s="440">
        <v>1.02827411800668E-2</v>
      </c>
      <c r="AS1779" s="462">
        <v>0</v>
      </c>
      <c r="AT1779" s="463">
        <v>0</v>
      </c>
      <c r="AU1779" s="423">
        <v>0</v>
      </c>
    </row>
    <row r="1780" spans="1:47" x14ac:dyDescent="0.2">
      <c r="A1780" s="231">
        <v>2019</v>
      </c>
      <c r="B1780" s="232">
        <v>16</v>
      </c>
      <c r="C1780" s="456">
        <v>2.8814733439528575</v>
      </c>
      <c r="D1780" s="457">
        <v>3.543031902203631</v>
      </c>
      <c r="E1780" s="437">
        <v>0.48826814825072501</v>
      </c>
      <c r="F1780" s="456">
        <v>0.13143186438866325</v>
      </c>
      <c r="G1780" s="457">
        <v>0.13655465467262953</v>
      </c>
      <c r="H1780" s="437">
        <v>9.1881527666195895E-2</v>
      </c>
      <c r="I1780" s="456">
        <v>0.13791528892645069</v>
      </c>
      <c r="J1780" s="457">
        <v>0.18822721699117864</v>
      </c>
      <c r="K1780" s="437">
        <v>0.81489593371825553</v>
      </c>
      <c r="L1780" s="462">
        <v>1.7835236960161813E-3</v>
      </c>
      <c r="M1780" s="463">
        <v>2.3889263595185777E-3</v>
      </c>
      <c r="N1780" s="437">
        <v>5.7756403859652089E-3</v>
      </c>
      <c r="O1780" s="456">
        <v>7.3221687458873592E-3</v>
      </c>
      <c r="P1780" s="457">
        <v>8.7594123017647879E-3</v>
      </c>
      <c r="Q1780" s="437">
        <v>1.9183509966653155E-2</v>
      </c>
      <c r="R1780" s="462">
        <v>0</v>
      </c>
      <c r="S1780" s="463">
        <v>0</v>
      </c>
      <c r="T1780" s="437">
        <v>662.85913622948181</v>
      </c>
      <c r="U1780" s="456">
        <v>6.7837861081314873E-3</v>
      </c>
      <c r="V1780" s="457">
        <v>9.3345088761012471E-3</v>
      </c>
      <c r="W1780" s="437">
        <v>9.9024692100990283E-2</v>
      </c>
      <c r="X1780" s="456">
        <v>6.3051238736717957E-3</v>
      </c>
      <c r="Y1780" s="457">
        <v>8.5783132853874573E-3</v>
      </c>
      <c r="Z1780" s="437">
        <v>3.4557459259697758E-3</v>
      </c>
      <c r="AA1780" s="456">
        <v>2.7732997198509808E-3</v>
      </c>
      <c r="AB1780" s="457">
        <v>3.4048464158107786E-3</v>
      </c>
      <c r="AC1780" s="437">
        <v>6.3263722716471165E-3</v>
      </c>
      <c r="AD1780" s="456">
        <v>1.6618351338956234E-4</v>
      </c>
      <c r="AE1780" s="457">
        <v>1.6919087559705726E-4</v>
      </c>
      <c r="AF1780" s="437">
        <v>9.1289770780302601E-4</v>
      </c>
      <c r="AG1780" s="456">
        <v>5.5338369572291105E-3</v>
      </c>
      <c r="AH1780" s="457">
        <v>5.6625847616949936E-3</v>
      </c>
      <c r="AI1780" s="437">
        <v>1.1776373745232519E-3</v>
      </c>
      <c r="AJ1780" s="456">
        <v>9.4327400387014902E-4</v>
      </c>
      <c r="AK1780" s="457">
        <v>8.9015143579984374E-4</v>
      </c>
      <c r="AL1780" s="437">
        <v>7.3031842034604964E-5</v>
      </c>
      <c r="AM1780" s="456">
        <v>1.5375390003527761E-3</v>
      </c>
      <c r="AN1780" s="457">
        <v>1.6612029373388423E-3</v>
      </c>
      <c r="AO1780" s="437">
        <v>1.9846378431318656E-2</v>
      </c>
      <c r="AP1780" s="456">
        <v>0</v>
      </c>
      <c r="AQ1780" s="457">
        <v>0</v>
      </c>
      <c r="AR1780" s="440">
        <v>1.36522204952223E-2</v>
      </c>
      <c r="AS1780" s="462">
        <v>0</v>
      </c>
      <c r="AT1780" s="463">
        <v>0</v>
      </c>
      <c r="AU1780" s="423">
        <v>0</v>
      </c>
    </row>
    <row r="1781" spans="1:47" x14ac:dyDescent="0.2">
      <c r="A1781" s="231">
        <v>2019</v>
      </c>
      <c r="B1781" s="232">
        <v>17</v>
      </c>
      <c r="C1781" s="456">
        <v>2.9257881137799808</v>
      </c>
      <c r="D1781" s="457">
        <v>3.5927781104625427</v>
      </c>
      <c r="E1781" s="437">
        <v>0.49535294826165421</v>
      </c>
      <c r="F1781" s="456">
        <v>0.13648745624923522</v>
      </c>
      <c r="G1781" s="457">
        <v>0.14202746157143786</v>
      </c>
      <c r="H1781" s="437">
        <v>9.4583313852671616E-2</v>
      </c>
      <c r="I1781" s="456">
        <v>0.14111686526274389</v>
      </c>
      <c r="J1781" s="457">
        <v>0.1919370771407472</v>
      </c>
      <c r="K1781" s="437">
        <v>0.82717448393098192</v>
      </c>
      <c r="L1781" s="462">
        <v>1.7902211498321326E-3</v>
      </c>
      <c r="M1781" s="463">
        <v>2.3973124602605523E-3</v>
      </c>
      <c r="N1781" s="437">
        <v>5.7854539617700424E-3</v>
      </c>
      <c r="O1781" s="456">
        <v>7.4433241987755805E-3</v>
      </c>
      <c r="P1781" s="457">
        <v>8.9255711575671522E-3</v>
      </c>
      <c r="Q1781" s="437">
        <v>1.9210117521715843E-2</v>
      </c>
      <c r="R1781" s="462">
        <v>0</v>
      </c>
      <c r="S1781" s="463">
        <v>0</v>
      </c>
      <c r="T1781" s="437">
        <v>663.98597341799666</v>
      </c>
      <c r="U1781" s="456">
        <v>6.9875267074759849E-3</v>
      </c>
      <c r="V1781" s="457">
        <v>9.6327563044194472E-3</v>
      </c>
      <c r="W1781" s="437">
        <v>0.10193671327027395</v>
      </c>
      <c r="X1781" s="456">
        <v>6.5275727857963322E-3</v>
      </c>
      <c r="Y1781" s="457">
        <v>8.9299771503713529E-3</v>
      </c>
      <c r="Z1781" s="437">
        <v>3.5111322881857198E-3</v>
      </c>
      <c r="AA1781" s="456">
        <v>2.9101764428152445E-3</v>
      </c>
      <c r="AB1781" s="457">
        <v>3.5543118349931971E-3</v>
      </c>
      <c r="AC1781" s="437">
        <v>6.5124207292103758E-3</v>
      </c>
      <c r="AD1781" s="456">
        <v>1.7297634700799667E-4</v>
      </c>
      <c r="AE1781" s="457">
        <v>1.7649541977923956E-4</v>
      </c>
      <c r="AF1781" s="437">
        <v>9.3974182267205246E-4</v>
      </c>
      <c r="AG1781" s="456">
        <v>5.7381367001502802E-3</v>
      </c>
      <c r="AH1781" s="457">
        <v>5.8845565806852282E-3</v>
      </c>
      <c r="AI1781" s="437">
        <v>1.2122670797460097E-3</v>
      </c>
      <c r="AJ1781" s="456">
        <v>9.8177913711501585E-4</v>
      </c>
      <c r="AK1781" s="457">
        <v>9.3185199304616172E-4</v>
      </c>
      <c r="AL1781" s="437">
        <v>7.5179505214784402E-5</v>
      </c>
      <c r="AM1781" s="456">
        <v>1.594481440901103E-3</v>
      </c>
      <c r="AN1781" s="457">
        <v>1.7219189767378011E-3</v>
      </c>
      <c r="AO1781" s="437">
        <v>2.0430003661471265E-2</v>
      </c>
      <c r="AP1781" s="456">
        <v>0</v>
      </c>
      <c r="AQ1781" s="457">
        <v>0</v>
      </c>
      <c r="AR1781" s="440">
        <v>1.3791964696618499E-2</v>
      </c>
      <c r="AS1781" s="462">
        <v>0</v>
      </c>
      <c r="AT1781" s="463">
        <v>0</v>
      </c>
      <c r="AU1781" s="423">
        <v>0</v>
      </c>
    </row>
    <row r="1782" spans="1:47" x14ac:dyDescent="0.2">
      <c r="A1782" s="231">
        <v>2019</v>
      </c>
      <c r="B1782" s="232">
        <v>18</v>
      </c>
      <c r="C1782" s="456">
        <v>2.9702221309999834</v>
      </c>
      <c r="D1782" s="457">
        <v>3.641619548716382</v>
      </c>
      <c r="E1782" s="437">
        <v>0.50275026911952503</v>
      </c>
      <c r="F1782" s="456">
        <v>0.14176086082815809</v>
      </c>
      <c r="G1782" s="457">
        <v>0.14764438262735066</v>
      </c>
      <c r="H1782" s="437">
        <v>9.7404952683118606E-2</v>
      </c>
      <c r="I1782" s="456">
        <v>0.14450823979365016</v>
      </c>
      <c r="J1782" s="457">
        <v>0.19581320759327575</v>
      </c>
      <c r="K1782" s="437">
        <v>0.83999632412597125</v>
      </c>
      <c r="L1782" s="462">
        <v>1.7972322881602575E-3</v>
      </c>
      <c r="M1782" s="463">
        <v>2.4058177007360753E-3</v>
      </c>
      <c r="N1782" s="437">
        <v>5.7956994212253919E-3</v>
      </c>
      <c r="O1782" s="456">
        <v>7.5714306492625071E-3</v>
      </c>
      <c r="P1782" s="457">
        <v>9.0985500107554646E-3</v>
      </c>
      <c r="Q1782" s="437">
        <v>1.923788786646027E-2</v>
      </c>
      <c r="R1782" s="462">
        <v>0</v>
      </c>
      <c r="S1782" s="463">
        <v>0</v>
      </c>
      <c r="T1782" s="437">
        <v>665.16197459974944</v>
      </c>
      <c r="U1782" s="456">
        <v>7.197628911909836E-3</v>
      </c>
      <c r="V1782" s="457">
        <v>9.9339774710378304E-3</v>
      </c>
      <c r="W1782" s="437">
        <v>0.1049777408589271</v>
      </c>
      <c r="X1782" s="456">
        <v>6.7633460851078547E-3</v>
      </c>
      <c r="Y1782" s="457">
        <v>9.2972790810697935E-3</v>
      </c>
      <c r="Z1782" s="437">
        <v>3.5689714026217053E-3</v>
      </c>
      <c r="AA1782" s="456">
        <v>3.0514261429650065E-3</v>
      </c>
      <c r="AB1782" s="457">
        <v>3.6974844556562116E-3</v>
      </c>
      <c r="AC1782" s="437">
        <v>6.7067013093289694E-3</v>
      </c>
      <c r="AD1782" s="456">
        <v>1.8007946861189333E-4</v>
      </c>
      <c r="AE1782" s="457">
        <v>1.8400515765414362E-4</v>
      </c>
      <c r="AF1782" s="437">
        <v>9.6777819903263269E-4</v>
      </c>
      <c r="AG1782" s="456">
        <v>5.951334447982945E-3</v>
      </c>
      <c r="AH1782" s="457">
        <v>6.1140013741354865E-3</v>
      </c>
      <c r="AI1782" s="437">
        <v>1.2484331052065331E-3</v>
      </c>
      <c r="AJ1782" s="456">
        <v>1.0221665920218575E-3</v>
      </c>
      <c r="AK1782" s="457">
        <v>9.753760546161004E-4</v>
      </c>
      <c r="AL1782" s="437">
        <v>7.7422133694191221E-5</v>
      </c>
      <c r="AM1782" s="456">
        <v>1.653783460464787E-3</v>
      </c>
      <c r="AN1782" s="457">
        <v>1.7835905159370492E-3</v>
      </c>
      <c r="AO1782" s="437">
        <v>2.1039466187859443E-2</v>
      </c>
      <c r="AP1782" s="456">
        <v>0</v>
      </c>
      <c r="AQ1782" s="457">
        <v>0</v>
      </c>
      <c r="AR1782" s="440">
        <v>1.39375503627113E-2</v>
      </c>
      <c r="AS1782" s="462">
        <v>0</v>
      </c>
      <c r="AT1782" s="463">
        <v>0</v>
      </c>
      <c r="AU1782" s="423">
        <v>0</v>
      </c>
    </row>
    <row r="1783" spans="1:47" x14ac:dyDescent="0.2">
      <c r="A1783" s="231">
        <v>2019</v>
      </c>
      <c r="B1783" s="232">
        <v>19</v>
      </c>
      <c r="C1783" s="456">
        <v>3.0161764358325303</v>
      </c>
      <c r="D1783" s="457">
        <v>3.6899409550564246</v>
      </c>
      <c r="E1783" s="437">
        <v>0.50966509909525914</v>
      </c>
      <c r="F1783" s="456">
        <v>0.14739892944682467</v>
      </c>
      <c r="G1783" s="457">
        <v>0.1534657037787234</v>
      </c>
      <c r="H1783" s="437">
        <v>0.10027455743469747</v>
      </c>
      <c r="I1783" s="456">
        <v>0.14803873838998899</v>
      </c>
      <c r="J1783" s="457">
        <v>0.19970860812668895</v>
      </c>
      <c r="K1783" s="437">
        <v>0.85251473672896083</v>
      </c>
      <c r="L1783" s="462">
        <v>1.8040207269132069E-3</v>
      </c>
      <c r="M1783" s="463">
        <v>2.4137168942067601E-3</v>
      </c>
      <c r="N1783" s="437">
        <v>5.8040030680975574E-3</v>
      </c>
      <c r="O1783" s="456">
        <v>7.7064382532496395E-3</v>
      </c>
      <c r="P1783" s="457">
        <v>9.2754453030684057E-3</v>
      </c>
      <c r="Q1783" s="437">
        <v>1.9266254868951543E-2</v>
      </c>
      <c r="R1783" s="462">
        <v>0</v>
      </c>
      <c r="S1783" s="463">
        <v>0</v>
      </c>
      <c r="T1783" s="437">
        <v>666.11450530811965</v>
      </c>
      <c r="U1783" s="456">
        <v>7.4224521518761249E-3</v>
      </c>
      <c r="V1783" s="457">
        <v>1.0245562946905063E-2</v>
      </c>
      <c r="W1783" s="437">
        <v>0.10807039337657977</v>
      </c>
      <c r="X1783" s="456">
        <v>7.0118659549971776E-3</v>
      </c>
      <c r="Y1783" s="457">
        <v>9.6729505983001035E-3</v>
      </c>
      <c r="Z1783" s="437">
        <v>3.6281326637687726E-3</v>
      </c>
      <c r="AA1783" s="456">
        <v>3.2040849641813583E-3</v>
      </c>
      <c r="AB1783" s="457">
        <v>3.8436108330106369E-3</v>
      </c>
      <c r="AC1783" s="437">
        <v>6.9042857931764807E-3</v>
      </c>
      <c r="AD1783" s="456">
        <v>1.8767656190083146E-4</v>
      </c>
      <c r="AE1783" s="457">
        <v>1.9178721720539198E-4</v>
      </c>
      <c r="AF1783" s="437">
        <v>9.9628882593837467E-4</v>
      </c>
      <c r="AG1783" s="456">
        <v>6.1787343565582941E-3</v>
      </c>
      <c r="AH1783" s="457">
        <v>6.3518484705981822E-3</v>
      </c>
      <c r="AI1783" s="437">
        <v>1.2852138025909367E-3</v>
      </c>
      <c r="AJ1783" s="456">
        <v>1.0650335440019528E-3</v>
      </c>
      <c r="AK1783" s="457">
        <v>1.0202879637046E-3</v>
      </c>
      <c r="AL1783" s="437">
        <v>7.970297341278121E-5</v>
      </c>
      <c r="AM1783" s="456">
        <v>1.7172717717635997E-3</v>
      </c>
      <c r="AN1783" s="457">
        <v>1.847504067218393E-3</v>
      </c>
      <c r="AO1783" s="437">
        <v>2.1659315598160617E-2</v>
      </c>
      <c r="AP1783" s="456">
        <v>0</v>
      </c>
      <c r="AQ1783" s="457">
        <v>0</v>
      </c>
      <c r="AR1783" s="440">
        <v>1.4086013491022901E-2</v>
      </c>
      <c r="AS1783" s="462">
        <v>0</v>
      </c>
      <c r="AT1783" s="463">
        <v>0</v>
      </c>
      <c r="AU1783" s="423">
        <v>0</v>
      </c>
    </row>
    <row r="1784" spans="1:47" x14ac:dyDescent="0.2">
      <c r="A1784" s="231">
        <v>2019</v>
      </c>
      <c r="B1784" s="232">
        <v>20</v>
      </c>
      <c r="C1784" s="456">
        <v>3.0672807174414682</v>
      </c>
      <c r="D1784" s="457">
        <v>3.7422562843173162</v>
      </c>
      <c r="E1784" s="437">
        <v>0.51726716972049736</v>
      </c>
      <c r="F1784" s="456">
        <v>0.15333000463814728</v>
      </c>
      <c r="G1784" s="457">
        <v>0.15934451508660979</v>
      </c>
      <c r="H1784" s="437">
        <v>0.10317432183463748</v>
      </c>
      <c r="I1784" s="456">
        <v>0.15181413470636246</v>
      </c>
      <c r="J1784" s="457">
        <v>0.20375808281987939</v>
      </c>
      <c r="K1784" s="437">
        <v>0.86569256626994018</v>
      </c>
      <c r="L1784" s="462">
        <v>1.8121700626105015E-3</v>
      </c>
      <c r="M1784" s="463">
        <v>2.4229195490597264E-3</v>
      </c>
      <c r="N1784" s="437">
        <v>5.8145362853972895E-3</v>
      </c>
      <c r="O1784" s="456">
        <v>7.84912396864316E-3</v>
      </c>
      <c r="P1784" s="457">
        <v>9.4547461544156781E-3</v>
      </c>
      <c r="Q1784" s="437">
        <v>1.9294796815161032E-2</v>
      </c>
      <c r="R1784" s="462">
        <v>0</v>
      </c>
      <c r="S1784" s="463">
        <v>0</v>
      </c>
      <c r="T1784" s="437">
        <v>667.32302540345825</v>
      </c>
      <c r="U1784" s="456">
        <v>7.6584652783476745E-3</v>
      </c>
      <c r="V1784" s="457">
        <v>1.0557939114643634E-2</v>
      </c>
      <c r="W1784" s="437">
        <v>0.11119539279245673</v>
      </c>
      <c r="X1784" s="456">
        <v>7.2721386455909332E-3</v>
      </c>
      <c r="Y1784" s="457">
        <v>1.00508323241193E-2</v>
      </c>
      <c r="Z1784" s="437">
        <v>3.6875677623489467E-3</v>
      </c>
      <c r="AA1784" s="456">
        <v>3.376699463218101E-3</v>
      </c>
      <c r="AB1784" s="457">
        <v>3.9955196319123492E-3</v>
      </c>
      <c r="AC1784" s="437">
        <v>7.1039158249948846E-3</v>
      </c>
      <c r="AD1784" s="456">
        <v>1.9574422528978707E-4</v>
      </c>
      <c r="AE1784" s="457">
        <v>1.9971348922251695E-4</v>
      </c>
      <c r="AF1784" s="437">
        <v>1.0250975978769415E-3</v>
      </c>
      <c r="AG1784" s="456">
        <v>6.41490902336413E-3</v>
      </c>
      <c r="AH1784" s="457">
        <v>6.5903267724352751E-3</v>
      </c>
      <c r="AI1784" s="437">
        <v>1.3223762224316461E-3</v>
      </c>
      <c r="AJ1784" s="456">
        <v>1.1090097112757043E-3</v>
      </c>
      <c r="AK1784" s="457">
        <v>1.0648605088533622E-3</v>
      </c>
      <c r="AL1784" s="437">
        <v>8.2007788505609062E-5</v>
      </c>
      <c r="AM1784" s="456">
        <v>1.7850689835694502E-3</v>
      </c>
      <c r="AN1784" s="457">
        <v>1.9128300607077562E-3</v>
      </c>
      <c r="AO1784" s="437">
        <v>2.2285612966750221E-2</v>
      </c>
      <c r="AP1784" s="456">
        <v>0</v>
      </c>
      <c r="AQ1784" s="457">
        <v>0</v>
      </c>
      <c r="AR1784" s="440">
        <v>1.42348125104616E-2</v>
      </c>
      <c r="AS1784" s="462">
        <v>0</v>
      </c>
      <c r="AT1784" s="463">
        <v>0</v>
      </c>
      <c r="AU1784" s="423">
        <v>0</v>
      </c>
    </row>
    <row r="1785" spans="1:47" x14ac:dyDescent="0.2">
      <c r="A1785" s="231">
        <v>2019</v>
      </c>
      <c r="B1785" s="232">
        <v>21</v>
      </c>
      <c r="C1785" s="456">
        <v>3.3682663748339707</v>
      </c>
      <c r="D1785" s="457">
        <v>4.2601991480582386</v>
      </c>
      <c r="E1785" s="437">
        <v>0.5247322970478836</v>
      </c>
      <c r="F1785" s="456">
        <v>0.17103946988302873</v>
      </c>
      <c r="G1785" s="457">
        <v>0.18042525242359</v>
      </c>
      <c r="H1785" s="437">
        <v>0.10602151318183002</v>
      </c>
      <c r="I1785" s="456">
        <v>0.16667104687799689</v>
      </c>
      <c r="J1785" s="457">
        <v>0.22333266474821878</v>
      </c>
      <c r="K1785" s="437">
        <v>0.87863378158957195</v>
      </c>
      <c r="L1785" s="462">
        <v>1.8210593352351351E-3</v>
      </c>
      <c r="M1785" s="463">
        <v>2.4331442451021442E-3</v>
      </c>
      <c r="N1785" s="437">
        <v>5.8248789909721528E-3</v>
      </c>
      <c r="O1785" s="456">
        <v>1.0827190258691513E-2</v>
      </c>
      <c r="P1785" s="457">
        <v>1.1592087652046555E-2</v>
      </c>
      <c r="Q1785" s="437">
        <v>1.9322862945423701E-2</v>
      </c>
      <c r="R1785" s="462">
        <v>0</v>
      </c>
      <c r="S1785" s="463">
        <v>0</v>
      </c>
      <c r="T1785" s="437">
        <v>668.50974357327289</v>
      </c>
      <c r="U1785" s="456">
        <v>8.4709538921717998E-3</v>
      </c>
      <c r="V1785" s="457">
        <v>1.1674695282954235E-2</v>
      </c>
      <c r="W1785" s="437">
        <v>0.11426413545203189</v>
      </c>
      <c r="X1785" s="456">
        <v>7.5407678045935787E-3</v>
      </c>
      <c r="Y1785" s="457">
        <v>1.0421504735151799E-2</v>
      </c>
      <c r="Z1785" s="437">
        <v>3.7459422313062436E-3</v>
      </c>
      <c r="AA1785" s="456">
        <v>3.8343859326979463E-3</v>
      </c>
      <c r="AB1785" s="457">
        <v>4.5656354588479477E-3</v>
      </c>
      <c r="AC1785" s="437">
        <v>7.2999880798977979E-3</v>
      </c>
      <c r="AD1785" s="456">
        <v>2.1959194309698171E-4</v>
      </c>
      <c r="AE1785" s="457">
        <v>2.2739971138167309E-4</v>
      </c>
      <c r="AF1785" s="437">
        <v>1.0533879184232195E-3</v>
      </c>
      <c r="AG1785" s="456">
        <v>7.1380451993451272E-3</v>
      </c>
      <c r="AH1785" s="457">
        <v>7.4497779332846955E-3</v>
      </c>
      <c r="AI1785" s="437">
        <v>1.3588709081062342E-3</v>
      </c>
      <c r="AJ1785" s="456">
        <v>1.2324223111511799E-3</v>
      </c>
      <c r="AK1785" s="457">
        <v>1.2013513539997904E-3</v>
      </c>
      <c r="AL1785" s="437">
        <v>8.4270953046116043E-5</v>
      </c>
      <c r="AM1785" s="456">
        <v>2.0057795539053982E-3</v>
      </c>
      <c r="AN1785" s="457">
        <v>2.1821161069569381E-3</v>
      </c>
      <c r="AO1785" s="437">
        <v>2.2900664529361955E-2</v>
      </c>
      <c r="AP1785" s="456">
        <v>0</v>
      </c>
      <c r="AQ1785" s="457">
        <v>0</v>
      </c>
      <c r="AR1785" s="440">
        <v>1.8929294260137099E-2</v>
      </c>
      <c r="AS1785" s="462">
        <v>0</v>
      </c>
      <c r="AT1785" s="463">
        <v>0</v>
      </c>
      <c r="AU1785" s="423">
        <v>0</v>
      </c>
    </row>
    <row r="1786" spans="1:47" x14ac:dyDescent="0.2">
      <c r="A1786" s="231">
        <v>2019</v>
      </c>
      <c r="B1786" s="232">
        <v>22</v>
      </c>
      <c r="C1786" s="456">
        <v>3.4228795080275476</v>
      </c>
      <c r="D1786" s="457">
        <v>4.3096558788395392</v>
      </c>
      <c r="E1786" s="437">
        <v>0.53179740701073397</v>
      </c>
      <c r="F1786" s="456">
        <v>0.17773897343608583</v>
      </c>
      <c r="G1786" s="457">
        <v>0.1864194461388379</v>
      </c>
      <c r="H1786" s="437">
        <v>0.10871644963315928</v>
      </c>
      <c r="I1786" s="456">
        <v>0.17093150976323659</v>
      </c>
      <c r="J1786" s="457">
        <v>0.22742750482850152</v>
      </c>
      <c r="K1786" s="437">
        <v>0.89087911163487132</v>
      </c>
      <c r="L1786" s="462">
        <v>1.8303514058088742E-3</v>
      </c>
      <c r="M1786" s="463">
        <v>2.4432323825080964E-3</v>
      </c>
      <c r="N1786" s="437">
        <v>5.8346348135439432E-3</v>
      </c>
      <c r="O1786" s="456">
        <v>1.1031970761588857E-2</v>
      </c>
      <c r="P1786" s="457">
        <v>1.1795767513960016E-2</v>
      </c>
      <c r="Q1786" s="437">
        <v>1.9349293784510422E-2</v>
      </c>
      <c r="R1786" s="462">
        <v>0</v>
      </c>
      <c r="S1786" s="463">
        <v>0</v>
      </c>
      <c r="T1786" s="437">
        <v>669.62957783470165</v>
      </c>
      <c r="U1786" s="456">
        <v>8.737256403891969E-3</v>
      </c>
      <c r="V1786" s="457">
        <v>1.1988587344197254E-2</v>
      </c>
      <c r="W1786" s="437">
        <v>0.11716848363968772</v>
      </c>
      <c r="X1786" s="456">
        <v>7.8139332745604181E-3</v>
      </c>
      <c r="Y1786" s="457">
        <v>1.0772415877747944E-2</v>
      </c>
      <c r="Z1786" s="437">
        <v>3.8011767554974943E-3</v>
      </c>
      <c r="AA1786" s="456">
        <v>4.0759401947178652E-3</v>
      </c>
      <c r="AB1786" s="457">
        <v>4.7871697522857927E-3</v>
      </c>
      <c r="AC1786" s="437">
        <v>7.4855405949948656E-3</v>
      </c>
      <c r="AD1786" s="456">
        <v>2.2894331202176881E-4</v>
      </c>
      <c r="AE1786" s="457">
        <v>2.3575992112433316E-4</v>
      </c>
      <c r="AF1786" s="437">
        <v>1.0801629574423816E-3</v>
      </c>
      <c r="AG1786" s="456">
        <v>7.393078146376561E-3</v>
      </c>
      <c r="AH1786" s="457">
        <v>7.6771688161962146E-3</v>
      </c>
      <c r="AI1786" s="437">
        <v>1.3934107303388032E-3</v>
      </c>
      <c r="AJ1786" s="456">
        <v>1.278432719777955E-3</v>
      </c>
      <c r="AK1786" s="457">
        <v>1.2419881626702341E-3</v>
      </c>
      <c r="AL1786" s="437">
        <v>8.6413101368106171E-5</v>
      </c>
      <c r="AM1786" s="456">
        <v>2.0858126577363197E-3</v>
      </c>
      <c r="AN1786" s="457">
        <v>2.2536254332643623E-3</v>
      </c>
      <c r="AO1786" s="437">
        <v>2.348275706309115E-2</v>
      </c>
      <c r="AP1786" s="456">
        <v>0</v>
      </c>
      <c r="AQ1786" s="457">
        <v>0</v>
      </c>
      <c r="AR1786" s="440">
        <v>1.9110855519615201E-2</v>
      </c>
      <c r="AS1786" s="462">
        <v>0</v>
      </c>
      <c r="AT1786" s="463">
        <v>0</v>
      </c>
      <c r="AU1786" s="423">
        <v>0</v>
      </c>
    </row>
    <row r="1787" spans="1:47" x14ac:dyDescent="0.2">
      <c r="A1787" s="231">
        <v>2019</v>
      </c>
      <c r="B1787" s="232">
        <v>23</v>
      </c>
      <c r="C1787" s="456">
        <v>3.4854802783847414</v>
      </c>
      <c r="D1787" s="457">
        <v>4.3635206053288327</v>
      </c>
      <c r="E1787" s="437">
        <v>0.53812025484655424</v>
      </c>
      <c r="F1787" s="456">
        <v>0.18429836904994892</v>
      </c>
      <c r="G1787" s="457">
        <v>0.19168414248291596</v>
      </c>
      <c r="H1787" s="437">
        <v>0.11112752713790702</v>
      </c>
      <c r="I1787" s="456">
        <v>0.17495193785486074</v>
      </c>
      <c r="J1787" s="457">
        <v>0.23076044231408308</v>
      </c>
      <c r="K1787" s="437">
        <v>0.90182462145483633</v>
      </c>
      <c r="L1787" s="462">
        <v>1.8370771397584675E-3</v>
      </c>
      <c r="M1787" s="463">
        <v>2.4496060035038071E-3</v>
      </c>
      <c r="N1787" s="437">
        <v>5.8433967799675079E-3</v>
      </c>
      <c r="O1787" s="456">
        <v>1.1225700621495539E-2</v>
      </c>
      <c r="P1787" s="457">
        <v>1.1968960251135748E-2</v>
      </c>
      <c r="Q1787" s="437">
        <v>1.937304694931578E-2</v>
      </c>
      <c r="R1787" s="462">
        <v>0</v>
      </c>
      <c r="S1787" s="463">
        <v>0</v>
      </c>
      <c r="T1787" s="437">
        <v>670.63643196461715</v>
      </c>
      <c r="U1787" s="456">
        <v>9.0044263248033191E-3</v>
      </c>
      <c r="V1787" s="457">
        <v>1.2276269302683405E-2</v>
      </c>
      <c r="W1787" s="437">
        <v>0.1197670001673492</v>
      </c>
      <c r="X1787" s="456">
        <v>8.0865803084672321E-3</v>
      </c>
      <c r="Y1787" s="457">
        <v>1.1086355382908633E-2</v>
      </c>
      <c r="Z1787" s="437">
        <v>3.8506201727995359E-3</v>
      </c>
      <c r="AA1787" s="456">
        <v>4.2104874016201926E-3</v>
      </c>
      <c r="AB1787" s="457">
        <v>4.9115705376794553E-3</v>
      </c>
      <c r="AC1787" s="437">
        <v>7.6515426429573314E-3</v>
      </c>
      <c r="AD1787" s="456">
        <v>2.3753610934006006E-4</v>
      </c>
      <c r="AE1787" s="457">
        <v>2.426354348611781E-4</v>
      </c>
      <c r="AF1787" s="437">
        <v>1.1041179657514211E-3</v>
      </c>
      <c r="AG1787" s="456">
        <v>7.6699821533396089E-3</v>
      </c>
      <c r="AH1787" s="457">
        <v>7.8971347930498498E-3</v>
      </c>
      <c r="AI1787" s="437">
        <v>1.4243124042906501E-3</v>
      </c>
      <c r="AJ1787" s="456">
        <v>1.3323311430048653E-3</v>
      </c>
      <c r="AK1787" s="457">
        <v>1.2845427261146507E-3</v>
      </c>
      <c r="AL1787" s="437">
        <v>8.8329560823091011E-5</v>
      </c>
      <c r="AM1787" s="456">
        <v>2.1564302238446099E-3</v>
      </c>
      <c r="AN1787" s="457">
        <v>2.3098930630444073E-3</v>
      </c>
      <c r="AO1787" s="437">
        <v>2.4003542002356246E-2</v>
      </c>
      <c r="AP1787" s="456">
        <v>0</v>
      </c>
      <c r="AQ1787" s="457">
        <v>0</v>
      </c>
      <c r="AR1787" s="440">
        <v>1.9274975068055599E-2</v>
      </c>
      <c r="AS1787" s="462">
        <v>0</v>
      </c>
      <c r="AT1787" s="463">
        <v>0</v>
      </c>
      <c r="AU1787" s="423">
        <v>0</v>
      </c>
    </row>
    <row r="1788" spans="1:47" x14ac:dyDescent="0.2">
      <c r="A1788" s="231">
        <v>2019</v>
      </c>
      <c r="B1788" s="232">
        <v>24</v>
      </c>
      <c r="C1788" s="456">
        <v>3.5474740116424948</v>
      </c>
      <c r="D1788" s="457">
        <v>4.4091388304038563</v>
      </c>
      <c r="E1788" s="437">
        <v>0.54339437044378691</v>
      </c>
      <c r="F1788" s="456">
        <v>0.1907599547117714</v>
      </c>
      <c r="G1788" s="457">
        <v>0.19606561778992548</v>
      </c>
      <c r="H1788" s="437">
        <v>0.11313930470813782</v>
      </c>
      <c r="I1788" s="456">
        <v>0.17890811313738902</v>
      </c>
      <c r="J1788" s="457">
        <v>0.23351878393189812</v>
      </c>
      <c r="K1788" s="437">
        <v>0.91096768549460472</v>
      </c>
      <c r="L1788" s="462">
        <v>1.8436215562841287E-3</v>
      </c>
      <c r="M1788" s="463">
        <v>2.4547121470189586E-3</v>
      </c>
      <c r="N1788" s="437">
        <v>5.8507037581253746E-3</v>
      </c>
      <c r="O1788" s="456">
        <v>1.1416453517926159E-2</v>
      </c>
      <c r="P1788" s="457">
        <v>1.2112807952771327E-2</v>
      </c>
      <c r="Q1788" s="437">
        <v>1.9392857239077271E-2</v>
      </c>
      <c r="R1788" s="462">
        <v>0</v>
      </c>
      <c r="S1788" s="463">
        <v>0</v>
      </c>
      <c r="T1788" s="437">
        <v>671.4742694795284</v>
      </c>
      <c r="U1788" s="456">
        <v>9.2678697296855808E-3</v>
      </c>
      <c r="V1788" s="457">
        <v>1.2516158106713538E-2</v>
      </c>
      <c r="W1788" s="437">
        <v>0.12193522228011125</v>
      </c>
      <c r="X1788" s="456">
        <v>8.3554473204060335E-3</v>
      </c>
      <c r="Y1788" s="457">
        <v>1.1348260485890417E-2</v>
      </c>
      <c r="Z1788" s="437">
        <v>3.8918582430061749E-3</v>
      </c>
      <c r="AA1788" s="456">
        <v>4.3374708414532425E-3</v>
      </c>
      <c r="AB1788" s="457">
        <v>5.006799718812154E-3</v>
      </c>
      <c r="AC1788" s="437">
        <v>7.790058412636712E-3</v>
      </c>
      <c r="AD1788" s="456">
        <v>2.4597167872345964E-4</v>
      </c>
      <c r="AE1788" s="457">
        <v>2.4831503802445499E-4</v>
      </c>
      <c r="AF1788" s="437">
        <v>1.1241068890654954E-3</v>
      </c>
      <c r="AG1788" s="456">
        <v>7.9442483887695106E-3</v>
      </c>
      <c r="AH1788" s="457">
        <v>8.0823735474075346E-3</v>
      </c>
      <c r="AI1788" s="437">
        <v>1.450099367472454E-3</v>
      </c>
      <c r="AJ1788" s="456">
        <v>1.3858939828824471E-3</v>
      </c>
      <c r="AK1788" s="457">
        <v>1.3206651909618359E-3</v>
      </c>
      <c r="AL1788" s="437">
        <v>8.9928445468921093E-5</v>
      </c>
      <c r="AM1788" s="456">
        <v>2.2256131396423094E-3</v>
      </c>
      <c r="AN1788" s="457">
        <v>2.3560789850067712E-3</v>
      </c>
      <c r="AO1788" s="437">
        <v>2.44380553593888E-2</v>
      </c>
      <c r="AP1788" s="456">
        <v>0</v>
      </c>
      <c r="AQ1788" s="457">
        <v>0</v>
      </c>
      <c r="AR1788" s="440">
        <v>1.94118320154433E-2</v>
      </c>
      <c r="AS1788" s="462">
        <v>0</v>
      </c>
      <c r="AT1788" s="463">
        <v>0</v>
      </c>
      <c r="AU1788" s="423">
        <v>0</v>
      </c>
    </row>
    <row r="1789" spans="1:47" x14ac:dyDescent="0.2">
      <c r="A1789" s="231">
        <v>2019</v>
      </c>
      <c r="B1789" s="232">
        <v>25</v>
      </c>
      <c r="C1789" s="456">
        <v>3.6073200120278042</v>
      </c>
      <c r="D1789" s="457">
        <v>4.4443608380842177</v>
      </c>
      <c r="E1789" s="437">
        <v>0.54737663724314645</v>
      </c>
      <c r="F1789" s="456">
        <v>0.1969681570022771</v>
      </c>
      <c r="G1789" s="457">
        <v>0.19936206184380004</v>
      </c>
      <c r="H1789" s="437">
        <v>0.11465811461520542</v>
      </c>
      <c r="I1789" s="456">
        <v>0.18270693895927198</v>
      </c>
      <c r="J1789" s="457">
        <v>0.23557524143247055</v>
      </c>
      <c r="K1789" s="437">
        <v>0.91786954094860729</v>
      </c>
      <c r="L1789" s="462">
        <v>1.8498598018564945E-3</v>
      </c>
      <c r="M1789" s="463">
        <v>2.4583174636406812E-3</v>
      </c>
      <c r="N1789" s="437">
        <v>5.8562181973630632E-3</v>
      </c>
      <c r="O1789" s="456">
        <v>1.1599737657896979E-2</v>
      </c>
      <c r="P1789" s="457">
        <v>1.2220695446310834E-2</v>
      </c>
      <c r="Q1789" s="437">
        <v>1.9407813837129372E-2</v>
      </c>
      <c r="R1789" s="462">
        <v>0</v>
      </c>
      <c r="S1789" s="463">
        <v>0</v>
      </c>
      <c r="T1789" s="437">
        <v>672.10628667515448</v>
      </c>
      <c r="U1789" s="456">
        <v>9.5211752035234444E-3</v>
      </c>
      <c r="V1789" s="457">
        <v>1.2697105954775167E-2</v>
      </c>
      <c r="W1789" s="437">
        <v>0.12357215914152264</v>
      </c>
      <c r="X1789" s="456">
        <v>8.6139882237400243E-3</v>
      </c>
      <c r="Y1789" s="457">
        <v>1.1545987927447198E-2</v>
      </c>
      <c r="Z1789" s="437">
        <v>3.9229916733229423E-3</v>
      </c>
      <c r="AA1789" s="456">
        <v>4.4545518765390759E-3</v>
      </c>
      <c r="AB1789" s="457">
        <v>5.0689981815093803E-3</v>
      </c>
      <c r="AC1789" s="437">
        <v>7.8946355529774699E-3</v>
      </c>
      <c r="AD1789" s="456">
        <v>2.5405043377855124E-4</v>
      </c>
      <c r="AE1789" s="457">
        <v>2.5253963842888054E-4</v>
      </c>
      <c r="AF1789" s="437">
        <v>1.1391965596782253E-3</v>
      </c>
      <c r="AG1789" s="456">
        <v>8.209027082381453E-3</v>
      </c>
      <c r="AH1789" s="457">
        <v>8.2242001739158358E-3</v>
      </c>
      <c r="AI1789" s="437">
        <v>1.4695636520376855E-3</v>
      </c>
      <c r="AJ1789" s="456">
        <v>1.4377686695340717E-3</v>
      </c>
      <c r="AK1789" s="457">
        <v>1.3486441574523296E-3</v>
      </c>
      <c r="AL1789" s="437">
        <v>9.1135736116181832E-5</v>
      </c>
      <c r="AM1789" s="456">
        <v>2.2917522004574035E-3</v>
      </c>
      <c r="AN1789" s="457">
        <v>2.3900847820145059E-3</v>
      </c>
      <c r="AO1789" s="437">
        <v>2.476613746337503E-2</v>
      </c>
      <c r="AP1789" s="456">
        <v>0</v>
      </c>
      <c r="AQ1789" s="457">
        <v>0</v>
      </c>
      <c r="AR1789" s="440">
        <v>1.9514876580013801E-2</v>
      </c>
      <c r="AS1789" s="462">
        <v>0</v>
      </c>
      <c r="AT1789" s="463">
        <v>0</v>
      </c>
      <c r="AU1789" s="423">
        <v>0</v>
      </c>
    </row>
    <row r="1790" spans="1:47" x14ac:dyDescent="0.2">
      <c r="A1790" s="231">
        <v>2019</v>
      </c>
      <c r="B1790" s="232">
        <v>26</v>
      </c>
      <c r="C1790" s="456">
        <v>3.6789939337789361</v>
      </c>
      <c r="D1790" s="457">
        <v>4.4895896117750445</v>
      </c>
      <c r="E1790" s="437">
        <v>0.54978025966799726</v>
      </c>
      <c r="F1790" s="456">
        <v>0.20350342243374581</v>
      </c>
      <c r="G1790" s="457">
        <v>0.20216773916161526</v>
      </c>
      <c r="H1790" s="437">
        <v>0.11557488927525075</v>
      </c>
      <c r="I1790" s="456">
        <v>0.18689214092496242</v>
      </c>
      <c r="J1790" s="457">
        <v>0.23766013666516997</v>
      </c>
      <c r="K1790" s="437">
        <v>0.92203534046088953</v>
      </c>
      <c r="L1790" s="462">
        <v>1.8555626583246065E-3</v>
      </c>
      <c r="M1790" s="463">
        <v>2.4600989132268036E-3</v>
      </c>
      <c r="N1790" s="437">
        <v>5.8595523125026102E-3</v>
      </c>
      <c r="O1790" s="456">
        <v>1.1769811846012647E-2</v>
      </c>
      <c r="P1790" s="457">
        <v>1.2284656765008849E-2</v>
      </c>
      <c r="Q1790" s="437">
        <v>1.9416866242317057E-2</v>
      </c>
      <c r="R1790" s="462">
        <v>0</v>
      </c>
      <c r="S1790" s="463">
        <v>0</v>
      </c>
      <c r="T1790" s="437">
        <v>672.48922960337495</v>
      </c>
      <c r="U1790" s="456">
        <v>9.7888894169220267E-3</v>
      </c>
      <c r="V1790" s="457">
        <v>1.2855098074478835E-2</v>
      </c>
      <c r="W1790" s="437">
        <v>0.1245600721333142</v>
      </c>
      <c r="X1790" s="456">
        <v>8.8543117979363439E-3</v>
      </c>
      <c r="Y1790" s="457">
        <v>1.1665337404303013E-2</v>
      </c>
      <c r="Z1790" s="437">
        <v>3.9417861554159285E-3</v>
      </c>
      <c r="AA1790" s="456">
        <v>4.5733399434604964E-3</v>
      </c>
      <c r="AB1790" s="457">
        <v>5.1114803406638485E-3</v>
      </c>
      <c r="AC1790" s="437">
        <v>7.9577633981048872E-3</v>
      </c>
      <c r="AD1790" s="456">
        <v>2.6245251165882879E-4</v>
      </c>
      <c r="AE1790" s="457">
        <v>2.5597791739996394E-4</v>
      </c>
      <c r="AF1790" s="437">
        <v>1.1483057984115904E-3</v>
      </c>
      <c r="AG1790" s="456">
        <v>8.4891341534628923E-3</v>
      </c>
      <c r="AH1790" s="457">
        <v>8.3477452658606132E-3</v>
      </c>
      <c r="AI1790" s="437">
        <v>1.4813142258740136E-3</v>
      </c>
      <c r="AJ1790" s="456">
        <v>1.4919263393861624E-3</v>
      </c>
      <c r="AK1790" s="457">
        <v>1.3719095725081699E-3</v>
      </c>
      <c r="AL1790" s="437">
        <v>9.1864384759739599E-5</v>
      </c>
      <c r="AM1790" s="456">
        <v>2.3603151477734159E-3</v>
      </c>
      <c r="AN1790" s="457">
        <v>2.4181007796623983E-3</v>
      </c>
      <c r="AO1790" s="437">
        <v>2.4964173510045408E-2</v>
      </c>
      <c r="AP1790" s="456">
        <v>0</v>
      </c>
      <c r="AQ1790" s="457">
        <v>0</v>
      </c>
      <c r="AR1790" s="440">
        <v>1.9577087575067102E-2</v>
      </c>
      <c r="AS1790" s="462">
        <v>0</v>
      </c>
      <c r="AT1790" s="463">
        <v>0</v>
      </c>
      <c r="AU1790" s="423">
        <v>0</v>
      </c>
    </row>
    <row r="1791" spans="1:47" x14ac:dyDescent="0.2">
      <c r="A1791" s="231">
        <v>2019</v>
      </c>
      <c r="B1791" s="232">
        <v>27</v>
      </c>
      <c r="C1791" s="456">
        <v>3.7292835489390388</v>
      </c>
      <c r="D1791" s="457">
        <v>4.4963268746079832</v>
      </c>
      <c r="E1791" s="437">
        <v>0.55023506963407376</v>
      </c>
      <c r="F1791" s="456">
        <v>0.20863913098211537</v>
      </c>
      <c r="G1791" s="457">
        <v>0.20250758696259252</v>
      </c>
      <c r="H1791" s="437">
        <v>0.11574807255601431</v>
      </c>
      <c r="I1791" s="456">
        <v>0.19002210849288648</v>
      </c>
      <c r="J1791" s="457">
        <v>0.23780685494211898</v>
      </c>
      <c r="K1791" s="437">
        <v>0.92282348999845376</v>
      </c>
      <c r="L1791" s="462">
        <v>1.8605220122353519E-3</v>
      </c>
      <c r="M1791" s="463">
        <v>2.4596526124965692E-3</v>
      </c>
      <c r="N1791" s="437">
        <v>5.8601800895084558E-3</v>
      </c>
      <c r="O1791" s="456">
        <v>1.1920709462369337E-2</v>
      </c>
      <c r="P1791" s="457">
        <v>1.2294376046391718E-2</v>
      </c>
      <c r="Q1791" s="437">
        <v>1.9418556732251464E-2</v>
      </c>
      <c r="R1791" s="462">
        <v>0</v>
      </c>
      <c r="S1791" s="463">
        <v>0</v>
      </c>
      <c r="T1791" s="437">
        <v>672.56176163793145</v>
      </c>
      <c r="U1791" s="456">
        <v>9.9987416715998159E-3</v>
      </c>
      <c r="V1791" s="457">
        <v>1.2875275529583919E-2</v>
      </c>
      <c r="W1791" s="437">
        <v>0.12474678982496067</v>
      </c>
      <c r="X1791" s="456">
        <v>9.0680671386064154E-3</v>
      </c>
      <c r="Y1791" s="457">
        <v>1.168789672563475E-2</v>
      </c>
      <c r="Z1791" s="437">
        <v>3.945338525908202E-3</v>
      </c>
      <c r="AA1791" s="456">
        <v>4.6571566840025698E-3</v>
      </c>
      <c r="AB1791" s="457">
        <v>5.0874578006083557E-3</v>
      </c>
      <c r="AC1791" s="437">
        <v>7.9696897791070084E-3</v>
      </c>
      <c r="AD1791" s="456">
        <v>2.6906621307340412E-4</v>
      </c>
      <c r="AE1791" s="457">
        <v>2.5625619616779301E-4</v>
      </c>
      <c r="AF1791" s="437">
        <v>1.1500268499441801E-3</v>
      </c>
      <c r="AG1791" s="456">
        <v>8.7115873000222794E-3</v>
      </c>
      <c r="AH1791" s="457">
        <v>8.3702725116564965E-3</v>
      </c>
      <c r="AI1791" s="437">
        <v>1.4835349604970429E-3</v>
      </c>
      <c r="AJ1791" s="456">
        <v>1.5359404989918751E-3</v>
      </c>
      <c r="AK1791" s="457">
        <v>1.3773744178924381E-3</v>
      </c>
      <c r="AL1791" s="437">
        <v>9.2002044259043592E-5</v>
      </c>
      <c r="AM1791" s="456">
        <v>2.4140812030089298E-3</v>
      </c>
      <c r="AN1791" s="457">
        <v>2.4191787755338625E-3</v>
      </c>
      <c r="AO1791" s="437">
        <v>2.50015634688593E-2</v>
      </c>
      <c r="AP1791" s="456">
        <v>0</v>
      </c>
      <c r="AQ1791" s="457">
        <v>0</v>
      </c>
      <c r="AR1791" s="440">
        <v>1.95889116529183E-2</v>
      </c>
      <c r="AS1791" s="462">
        <v>0</v>
      </c>
      <c r="AT1791" s="463">
        <v>0</v>
      </c>
      <c r="AU1791" s="423">
        <v>0</v>
      </c>
    </row>
    <row r="1792" spans="1:47" x14ac:dyDescent="0.2">
      <c r="A1792" s="231">
        <v>2019</v>
      </c>
      <c r="B1792" s="232">
        <v>28</v>
      </c>
      <c r="C1792" s="456">
        <v>3.7717271597440796</v>
      </c>
      <c r="D1792" s="457">
        <v>4.4994762650601565</v>
      </c>
      <c r="E1792" s="437">
        <v>0.55023414006880256</v>
      </c>
      <c r="F1792" s="456">
        <v>0.21290782106461537</v>
      </c>
      <c r="G1792" s="457">
        <v>0.20246262266252055</v>
      </c>
      <c r="H1792" s="437">
        <v>0.11574758357784463</v>
      </c>
      <c r="I1792" s="456">
        <v>0.19261593218338563</v>
      </c>
      <c r="J1792" s="457">
        <v>0.23770263118948587</v>
      </c>
      <c r="K1792" s="437">
        <v>0.9228207919486543</v>
      </c>
      <c r="L1792" s="462">
        <v>1.8644862054674166E-3</v>
      </c>
      <c r="M1792" s="463">
        <v>2.4586498647668235E-3</v>
      </c>
      <c r="N1792" s="437">
        <v>5.8601829091146883E-3</v>
      </c>
      <c r="O1792" s="456">
        <v>1.2045913086189835E-2</v>
      </c>
      <c r="P1792" s="457">
        <v>1.2291326890291282E-2</v>
      </c>
      <c r="Q1792" s="437">
        <v>1.9418562635841494E-2</v>
      </c>
      <c r="R1792" s="462">
        <v>0</v>
      </c>
      <c r="S1792" s="463">
        <v>0</v>
      </c>
      <c r="T1792" s="437">
        <v>672.56074904616469</v>
      </c>
      <c r="U1792" s="456">
        <v>1.0173589332930716E-2</v>
      </c>
      <c r="V1792" s="457">
        <v>1.2874585891734977E-2</v>
      </c>
      <c r="W1792" s="437">
        <v>0.12474624142245014</v>
      </c>
      <c r="X1792" s="456">
        <v>9.246242803359778E-3</v>
      </c>
      <c r="Y1792" s="457">
        <v>1.1687808025043557E-2</v>
      </c>
      <c r="Z1792" s="437">
        <v>3.9453277344976964E-3</v>
      </c>
      <c r="AA1792" s="456">
        <v>4.7169483784003522E-3</v>
      </c>
      <c r="AB1792" s="457">
        <v>5.0512450684573286E-3</v>
      </c>
      <c r="AC1792" s="437">
        <v>7.9696502460836205E-3</v>
      </c>
      <c r="AD1792" s="456">
        <v>2.7451243636697281E-4</v>
      </c>
      <c r="AE1792" s="457">
        <v>2.5601573468792601E-4</v>
      </c>
      <c r="AF1792" s="437">
        <v>1.150022920671131E-3</v>
      </c>
      <c r="AG1792" s="456">
        <v>8.8990989312839105E-3</v>
      </c>
      <c r="AH1792" s="457">
        <v>8.3775194170777525E-3</v>
      </c>
      <c r="AI1792" s="437">
        <v>1.4835284016196174E-3</v>
      </c>
      <c r="AJ1792" s="456">
        <v>1.5733698815267585E-3</v>
      </c>
      <c r="AK1792" s="457">
        <v>1.3799912008145611E-3</v>
      </c>
      <c r="AL1792" s="437">
        <v>9.2001823098520279E-5</v>
      </c>
      <c r="AM1792" s="456">
        <v>2.4580897672158227E-3</v>
      </c>
      <c r="AN1792" s="457">
        <v>2.4158896091265158E-3</v>
      </c>
      <c r="AO1792" s="437">
        <v>2.5001489122685898E-2</v>
      </c>
      <c r="AP1792" s="456">
        <v>0</v>
      </c>
      <c r="AQ1792" s="457">
        <v>0</v>
      </c>
      <c r="AR1792" s="440">
        <v>1.9588913668109099E-2</v>
      </c>
      <c r="AS1792" s="462">
        <v>0</v>
      </c>
      <c r="AT1792" s="463">
        <v>0</v>
      </c>
      <c r="AU1792" s="423">
        <v>0</v>
      </c>
    </row>
    <row r="1793" spans="1:47" x14ac:dyDescent="0.2">
      <c r="A1793" s="231">
        <v>2019</v>
      </c>
      <c r="B1793" s="232">
        <v>29</v>
      </c>
      <c r="C1793" s="456">
        <v>3.8042318895954041</v>
      </c>
      <c r="D1793" s="457">
        <v>4.5026419320546118</v>
      </c>
      <c r="E1793" s="437">
        <v>0.55023282775251381</v>
      </c>
      <c r="F1793" s="456">
        <v>0.21609858862049633</v>
      </c>
      <c r="G1793" s="457">
        <v>0.20241920882732889</v>
      </c>
      <c r="H1793" s="437">
        <v>0.11574752359334264</v>
      </c>
      <c r="I1793" s="456">
        <v>0.19454415264907984</v>
      </c>
      <c r="J1793" s="457">
        <v>0.23759970658691984</v>
      </c>
      <c r="K1793" s="437">
        <v>0.92281931727930866</v>
      </c>
      <c r="L1793" s="462">
        <v>1.8672621839901159E-3</v>
      </c>
      <c r="M1793" s="463">
        <v>2.4576467082485986E-3</v>
      </c>
      <c r="N1793" s="437">
        <v>5.8601650182853234E-3</v>
      </c>
      <c r="O1793" s="456">
        <v>1.2139189747000744E-2</v>
      </c>
      <c r="P1793" s="457">
        <v>1.2288314731729639E-2</v>
      </c>
      <c r="Q1793" s="437">
        <v>1.9418515121065037E-2</v>
      </c>
      <c r="R1793" s="462">
        <v>0</v>
      </c>
      <c r="S1793" s="463">
        <v>0</v>
      </c>
      <c r="T1793" s="437">
        <v>672.55980368691826</v>
      </c>
      <c r="U1793" s="456">
        <v>1.0304725865229432E-2</v>
      </c>
      <c r="V1793" s="457">
        <v>1.2873999180906603E-2</v>
      </c>
      <c r="W1793" s="437">
        <v>0.1247461986859274</v>
      </c>
      <c r="X1793" s="456">
        <v>9.3799749906817928E-3</v>
      </c>
      <c r="Y1793" s="457">
        <v>1.1687853095283834E-2</v>
      </c>
      <c r="Z1793" s="437">
        <v>3.9453241816642341E-3</v>
      </c>
      <c r="AA1793" s="456">
        <v>4.750123702470287E-3</v>
      </c>
      <c r="AB1793" s="457">
        <v>5.0150724490519846E-3</v>
      </c>
      <c r="AC1793" s="437">
        <v>7.9696441876864234E-3</v>
      </c>
      <c r="AD1793" s="456">
        <v>2.7852184035099159E-4</v>
      </c>
      <c r="AE1793" s="457">
        <v>2.5577726689450747E-4</v>
      </c>
      <c r="AF1793" s="437">
        <v>1.1500234687811244E-3</v>
      </c>
      <c r="AG1793" s="456">
        <v>9.0422336457288317E-3</v>
      </c>
      <c r="AH1793" s="457">
        <v>8.3848474127157843E-3</v>
      </c>
      <c r="AI1793" s="437">
        <v>1.4835277078620456E-3</v>
      </c>
      <c r="AJ1793" s="456">
        <v>1.6023076288696509E-3</v>
      </c>
      <c r="AK1793" s="457">
        <v>1.3826231951225916E-3</v>
      </c>
      <c r="AL1793" s="437">
        <v>9.2001694808821225E-5</v>
      </c>
      <c r="AM1793" s="456">
        <v>2.4901643306044193E-3</v>
      </c>
      <c r="AN1793" s="457">
        <v>2.4126176499393104E-3</v>
      </c>
      <c r="AO1793" s="437">
        <v>2.500147582374029E-2</v>
      </c>
      <c r="AP1793" s="456">
        <v>0</v>
      </c>
      <c r="AQ1793" s="457">
        <v>0</v>
      </c>
      <c r="AR1793" s="440">
        <v>1.9588912516130201E-2</v>
      </c>
      <c r="AS1793" s="462">
        <v>0</v>
      </c>
      <c r="AT1793" s="463">
        <v>0</v>
      </c>
      <c r="AU1793" s="423">
        <v>0</v>
      </c>
    </row>
    <row r="1794" spans="1:47" x14ac:dyDescent="0.2">
      <c r="A1794" s="231">
        <v>2019</v>
      </c>
      <c r="B1794" s="232">
        <v>30</v>
      </c>
      <c r="C1794" s="456">
        <v>3.8247614532501149</v>
      </c>
      <c r="D1794" s="457">
        <v>4.5056030020213935</v>
      </c>
      <c r="E1794" s="437">
        <v>0.55023548811725109</v>
      </c>
      <c r="F1794" s="456">
        <v>0.21799749413766706</v>
      </c>
      <c r="G1794" s="457">
        <v>0.20236187493836949</v>
      </c>
      <c r="H1794" s="437">
        <v>0.11574851292963267</v>
      </c>
      <c r="I1794" s="456">
        <v>0.19567591085150635</v>
      </c>
      <c r="J1794" s="457">
        <v>0.23748613760093035</v>
      </c>
      <c r="K1794" s="437">
        <v>0.92282382114085548</v>
      </c>
      <c r="L1794" s="462">
        <v>1.8685403638507504E-3</v>
      </c>
      <c r="M1794" s="463">
        <v>2.456519623722122E-3</v>
      </c>
      <c r="N1794" s="437">
        <v>5.8601843506378868E-3</v>
      </c>
      <c r="O1794" s="456">
        <v>1.219373158381978E-2</v>
      </c>
      <c r="P1794" s="457">
        <v>1.2284448522090518E-2</v>
      </c>
      <c r="Q1794" s="437">
        <v>1.9418591264810811E-2</v>
      </c>
      <c r="R1794" s="462">
        <v>0</v>
      </c>
      <c r="S1794" s="463">
        <v>0</v>
      </c>
      <c r="T1794" s="437">
        <v>672.561690252522</v>
      </c>
      <c r="U1794" s="456">
        <v>1.0383449691894142E-2</v>
      </c>
      <c r="V1794" s="457">
        <v>1.2872590330205361E-2</v>
      </c>
      <c r="W1794" s="437">
        <v>0.12474718606653597</v>
      </c>
      <c r="X1794" s="456">
        <v>9.4606113851042669E-3</v>
      </c>
      <c r="Y1794" s="457">
        <v>1.1687379394336927E-2</v>
      </c>
      <c r="Z1794" s="437">
        <v>3.9453436906675592E-3</v>
      </c>
      <c r="AA1794" s="456">
        <v>4.752328457097465E-3</v>
      </c>
      <c r="AB1794" s="457">
        <v>4.978475853243027E-3</v>
      </c>
      <c r="AC1794" s="437">
        <v>7.9697066294372523E-3</v>
      </c>
      <c r="AD1794" s="456">
        <v>2.8080817929095942E-4</v>
      </c>
      <c r="AE1794" s="457">
        <v>2.5551234019676502E-4</v>
      </c>
      <c r="AF1794" s="437">
        <v>1.1500299342135827E-3</v>
      </c>
      <c r="AG1794" s="456">
        <v>9.1316278217778244E-3</v>
      </c>
      <c r="AH1794" s="457">
        <v>8.3912286843545632E-3</v>
      </c>
      <c r="AI1794" s="437">
        <v>1.4835386600508577E-3</v>
      </c>
      <c r="AJ1794" s="456">
        <v>1.6209569435991532E-3</v>
      </c>
      <c r="AK1794" s="457">
        <v>1.3851099823442455E-3</v>
      </c>
      <c r="AL1794" s="437">
        <v>9.2002372972437227E-5</v>
      </c>
      <c r="AM1794" s="456">
        <v>2.5079642760682816E-3</v>
      </c>
      <c r="AN1794" s="457">
        <v>2.4091314870196942E-3</v>
      </c>
      <c r="AO1794" s="437">
        <v>2.5001652589488423E-2</v>
      </c>
      <c r="AP1794" s="456">
        <v>0</v>
      </c>
      <c r="AQ1794" s="457">
        <v>0</v>
      </c>
      <c r="AR1794" s="440">
        <v>1.9588912583477301E-2</v>
      </c>
      <c r="AS1794" s="462">
        <v>0</v>
      </c>
      <c r="AT1794" s="463">
        <v>0</v>
      </c>
      <c r="AU1794" s="423">
        <v>0</v>
      </c>
    </row>
    <row r="1795" spans="1:47" x14ac:dyDescent="0.2">
      <c r="A1795" s="231">
        <v>2019</v>
      </c>
      <c r="B1795" s="232">
        <v>31</v>
      </c>
      <c r="C1795" s="456">
        <v>3.8273965311822473</v>
      </c>
      <c r="D1795" s="457">
        <v>4.5089331423134693</v>
      </c>
      <c r="E1795" s="437">
        <v>0.55023515249745003</v>
      </c>
      <c r="F1795" s="456">
        <v>0.21794623221565468</v>
      </c>
      <c r="G1795" s="457">
        <v>0.20231691023022177</v>
      </c>
      <c r="H1795" s="437">
        <v>0.11574822646451206</v>
      </c>
      <c r="I1795" s="456">
        <v>0.19560080838737764</v>
      </c>
      <c r="J1795" s="457">
        <v>0.23737878618403568</v>
      </c>
      <c r="K1795" s="437">
        <v>0.92282426493165426</v>
      </c>
      <c r="L1795" s="462">
        <v>1.8677189803915912E-3</v>
      </c>
      <c r="M1795" s="463">
        <v>2.4554819022230014E-3</v>
      </c>
      <c r="N1795" s="437">
        <v>5.860185141074354E-3</v>
      </c>
      <c r="O1795" s="456">
        <v>1.2190724488099386E-2</v>
      </c>
      <c r="P1795" s="457">
        <v>1.2281359220849592E-2</v>
      </c>
      <c r="Q1795" s="437">
        <v>1.9418574148911877E-2</v>
      </c>
      <c r="R1795" s="462">
        <v>0</v>
      </c>
      <c r="S1795" s="463">
        <v>0</v>
      </c>
      <c r="T1795" s="437">
        <v>672.56249058942126</v>
      </c>
      <c r="U1795" s="456">
        <v>1.0383007659522032E-2</v>
      </c>
      <c r="V1795" s="457">
        <v>1.2871898823511517E-2</v>
      </c>
      <c r="W1795" s="437">
        <v>0.12474694547827994</v>
      </c>
      <c r="X1795" s="456">
        <v>9.4606369483162273E-3</v>
      </c>
      <c r="Y1795" s="457">
        <v>1.1687377432106783E-2</v>
      </c>
      <c r="Z1795" s="437">
        <v>3.9453440542355344E-3</v>
      </c>
      <c r="AA1795" s="456">
        <v>4.7078214792044167E-3</v>
      </c>
      <c r="AB1795" s="457">
        <v>4.9406337736192744E-3</v>
      </c>
      <c r="AC1795" s="437">
        <v>7.9696988214912751E-3</v>
      </c>
      <c r="AD1795" s="456">
        <v>2.8051433380398976E-4</v>
      </c>
      <c r="AE1795" s="457">
        <v>2.5526351581626658E-4</v>
      </c>
      <c r="AF1795" s="437">
        <v>1.1500276325887514E-3</v>
      </c>
      <c r="AG1795" s="456">
        <v>9.1408662008089468E-3</v>
      </c>
      <c r="AH1795" s="457">
        <v>8.3989418664349568E-3</v>
      </c>
      <c r="AI1795" s="437">
        <v>1.483536057686456E-3</v>
      </c>
      <c r="AJ1795" s="456">
        <v>1.6242071467282388E-3</v>
      </c>
      <c r="AK1795" s="457">
        <v>1.3878707115497937E-3</v>
      </c>
      <c r="AL1795" s="437">
        <v>9.2002287296579353E-5</v>
      </c>
      <c r="AM1795" s="456">
        <v>2.5043129858298247E-3</v>
      </c>
      <c r="AN1795" s="457">
        <v>2.4056959395648606E-3</v>
      </c>
      <c r="AO1795" s="437">
        <v>2.5001596940001456E-2</v>
      </c>
      <c r="AP1795" s="456">
        <v>0</v>
      </c>
      <c r="AQ1795" s="457">
        <v>0</v>
      </c>
      <c r="AR1795" s="440">
        <v>1.9588915224112501E-2</v>
      </c>
      <c r="AS1795" s="462">
        <v>0</v>
      </c>
      <c r="AT1795" s="463">
        <v>0</v>
      </c>
      <c r="AU1795" s="423">
        <v>0</v>
      </c>
    </row>
    <row r="1796" spans="1:47" x14ac:dyDescent="0.2">
      <c r="A1796" s="231">
        <v>2019</v>
      </c>
      <c r="B1796" s="232">
        <v>32</v>
      </c>
      <c r="C1796" s="456">
        <v>3.8273965311822473</v>
      </c>
      <c r="D1796" s="457">
        <v>4.5089331423134693</v>
      </c>
      <c r="E1796" s="419">
        <v>0.55023515249745003</v>
      </c>
      <c r="F1796" s="456">
        <v>0.21794623221565468</v>
      </c>
      <c r="G1796" s="457">
        <v>0.20231691023022177</v>
      </c>
      <c r="H1796" s="419">
        <v>0.11574822646451206</v>
      </c>
      <c r="I1796" s="456">
        <v>0.19560080838737764</v>
      </c>
      <c r="J1796" s="457">
        <v>0.23737878618403568</v>
      </c>
      <c r="K1796" s="419">
        <v>0.92282426493165426</v>
      </c>
      <c r="L1796" s="462">
        <v>1.8677189803915912E-3</v>
      </c>
      <c r="M1796" s="463">
        <v>2.4554819022230014E-3</v>
      </c>
      <c r="N1796" s="419">
        <v>5.860185141074354E-3</v>
      </c>
      <c r="O1796" s="456">
        <v>1.2190724488099386E-2</v>
      </c>
      <c r="P1796" s="457">
        <v>1.2281359220849592E-2</v>
      </c>
      <c r="Q1796" s="419">
        <v>1.9418574148911877E-2</v>
      </c>
      <c r="R1796" s="462">
        <v>0</v>
      </c>
      <c r="S1796" s="463">
        <v>0</v>
      </c>
      <c r="T1796" s="419">
        <v>672.56249058942126</v>
      </c>
      <c r="U1796" s="456">
        <v>1.0383007659522032E-2</v>
      </c>
      <c r="V1796" s="457">
        <v>1.2871898823511517E-2</v>
      </c>
      <c r="W1796" s="419">
        <v>0.12474694547827994</v>
      </c>
      <c r="X1796" s="456">
        <v>9.4606369483162273E-3</v>
      </c>
      <c r="Y1796" s="457">
        <v>1.1687377432106783E-2</v>
      </c>
      <c r="Z1796" s="419">
        <v>3.9453440542355344E-3</v>
      </c>
      <c r="AA1796" s="456">
        <v>4.7078214792044167E-3</v>
      </c>
      <c r="AB1796" s="457">
        <v>4.9406337736192744E-3</v>
      </c>
      <c r="AC1796" s="419">
        <v>7.9696988214912751E-3</v>
      </c>
      <c r="AD1796" s="456">
        <v>2.8051433380398976E-4</v>
      </c>
      <c r="AE1796" s="457">
        <v>2.5526351581626658E-4</v>
      </c>
      <c r="AF1796" s="419">
        <v>1.1500276325887514E-3</v>
      </c>
      <c r="AG1796" s="456">
        <v>9.1408662008089468E-3</v>
      </c>
      <c r="AH1796" s="457">
        <v>8.3989418664349568E-3</v>
      </c>
      <c r="AI1796" s="419">
        <v>1.483536057686456E-3</v>
      </c>
      <c r="AJ1796" s="456">
        <v>1.6242071467282388E-3</v>
      </c>
      <c r="AK1796" s="457">
        <v>1.3878707115497937E-3</v>
      </c>
      <c r="AL1796" s="419">
        <v>9.2002287296579353E-5</v>
      </c>
      <c r="AM1796" s="456">
        <v>2.5043129858298247E-3</v>
      </c>
      <c r="AN1796" s="457">
        <v>2.4056959395648606E-3</v>
      </c>
      <c r="AO1796" s="419">
        <v>2.5001596940001456E-2</v>
      </c>
      <c r="AP1796" s="456">
        <v>0</v>
      </c>
      <c r="AQ1796" s="457">
        <v>0</v>
      </c>
      <c r="AR1796" s="440">
        <v>1.9588915224112501E-2</v>
      </c>
      <c r="AS1796" s="462">
        <v>0</v>
      </c>
      <c r="AT1796" s="463">
        <v>0</v>
      </c>
      <c r="AU1796" s="426">
        <v>0</v>
      </c>
    </row>
    <row r="1797" spans="1:47" x14ac:dyDescent="0.2">
      <c r="A1797" s="231">
        <v>2019</v>
      </c>
      <c r="B1797" s="232">
        <v>33</v>
      </c>
      <c r="C1797" s="456">
        <v>3.8273965311822473</v>
      </c>
      <c r="D1797" s="457">
        <v>4.5089331423134693</v>
      </c>
      <c r="E1797" s="419">
        <v>0.55023515249745003</v>
      </c>
      <c r="F1797" s="456">
        <v>0.21794623221565468</v>
      </c>
      <c r="G1797" s="457">
        <v>0.20231691023022177</v>
      </c>
      <c r="H1797" s="419">
        <v>0.11574822646451206</v>
      </c>
      <c r="I1797" s="456">
        <v>0.19560080838737764</v>
      </c>
      <c r="J1797" s="457">
        <v>0.23737878618403568</v>
      </c>
      <c r="K1797" s="419">
        <v>0.92282426493165426</v>
      </c>
      <c r="L1797" s="462">
        <v>1.8677189803915912E-3</v>
      </c>
      <c r="M1797" s="463">
        <v>2.4554819022230014E-3</v>
      </c>
      <c r="N1797" s="419">
        <v>5.860185141074354E-3</v>
      </c>
      <c r="O1797" s="456">
        <v>1.2190724488099386E-2</v>
      </c>
      <c r="P1797" s="457">
        <v>1.2281359220849592E-2</v>
      </c>
      <c r="Q1797" s="419">
        <v>1.9418574148911877E-2</v>
      </c>
      <c r="R1797" s="462">
        <v>0</v>
      </c>
      <c r="S1797" s="463">
        <v>0</v>
      </c>
      <c r="T1797" s="419">
        <v>672.56249058942126</v>
      </c>
      <c r="U1797" s="456">
        <v>1.0383007659522032E-2</v>
      </c>
      <c r="V1797" s="457">
        <v>1.2871898823511517E-2</v>
      </c>
      <c r="W1797" s="419">
        <v>0.12474694547827994</v>
      </c>
      <c r="X1797" s="456">
        <v>9.4606369483162273E-3</v>
      </c>
      <c r="Y1797" s="457">
        <v>1.1687377432106783E-2</v>
      </c>
      <c r="Z1797" s="419">
        <v>3.9453440542355344E-3</v>
      </c>
      <c r="AA1797" s="456">
        <v>4.7078214792044167E-3</v>
      </c>
      <c r="AB1797" s="457">
        <v>4.9406337736192744E-3</v>
      </c>
      <c r="AC1797" s="419">
        <v>7.9696988214912751E-3</v>
      </c>
      <c r="AD1797" s="456">
        <v>2.8051433380398976E-4</v>
      </c>
      <c r="AE1797" s="457">
        <v>2.5526351581626658E-4</v>
      </c>
      <c r="AF1797" s="419">
        <v>1.1500276325887514E-3</v>
      </c>
      <c r="AG1797" s="456">
        <v>9.1408662008089468E-3</v>
      </c>
      <c r="AH1797" s="457">
        <v>8.3989418664349568E-3</v>
      </c>
      <c r="AI1797" s="419">
        <v>1.483536057686456E-3</v>
      </c>
      <c r="AJ1797" s="456">
        <v>1.6242071467282388E-3</v>
      </c>
      <c r="AK1797" s="457">
        <v>1.3878707115497937E-3</v>
      </c>
      <c r="AL1797" s="419">
        <v>9.2002287296579353E-5</v>
      </c>
      <c r="AM1797" s="456">
        <v>2.5043129858298247E-3</v>
      </c>
      <c r="AN1797" s="457">
        <v>2.4056959395648606E-3</v>
      </c>
      <c r="AO1797" s="419">
        <v>2.5001596940001456E-2</v>
      </c>
      <c r="AP1797" s="456">
        <v>0</v>
      </c>
      <c r="AQ1797" s="457">
        <v>0</v>
      </c>
      <c r="AR1797" s="440">
        <v>1.9588915224112501E-2</v>
      </c>
      <c r="AS1797" s="462">
        <v>0</v>
      </c>
      <c r="AT1797" s="463">
        <v>0</v>
      </c>
      <c r="AU1797" s="426">
        <v>0</v>
      </c>
    </row>
    <row r="1798" spans="1:47" x14ac:dyDescent="0.2">
      <c r="A1798" s="231">
        <v>2019</v>
      </c>
      <c r="B1798" s="232">
        <v>34</v>
      </c>
      <c r="C1798" s="456">
        <v>3.8273965311822473</v>
      </c>
      <c r="D1798" s="457">
        <v>4.5089331423134693</v>
      </c>
      <c r="E1798" s="419">
        <v>0.55023515249745003</v>
      </c>
      <c r="F1798" s="456">
        <v>0.21794623221565468</v>
      </c>
      <c r="G1798" s="457">
        <v>0.20231691023022177</v>
      </c>
      <c r="H1798" s="419">
        <v>0.11574822646451206</v>
      </c>
      <c r="I1798" s="456">
        <v>0.19560080838737764</v>
      </c>
      <c r="J1798" s="457">
        <v>0.23737878618403568</v>
      </c>
      <c r="K1798" s="419">
        <v>0.92282426493165426</v>
      </c>
      <c r="L1798" s="462">
        <v>1.8677189803915912E-3</v>
      </c>
      <c r="M1798" s="463">
        <v>2.4554819022230014E-3</v>
      </c>
      <c r="N1798" s="419">
        <v>5.860185141074354E-3</v>
      </c>
      <c r="O1798" s="456">
        <v>1.2190724488099386E-2</v>
      </c>
      <c r="P1798" s="457">
        <v>1.2281359220849592E-2</v>
      </c>
      <c r="Q1798" s="419">
        <v>1.9418574148911877E-2</v>
      </c>
      <c r="R1798" s="462">
        <v>0</v>
      </c>
      <c r="S1798" s="463">
        <v>0</v>
      </c>
      <c r="T1798" s="419">
        <v>672.56249058942126</v>
      </c>
      <c r="U1798" s="456">
        <v>1.0383007659522032E-2</v>
      </c>
      <c r="V1798" s="457">
        <v>1.2871898823511517E-2</v>
      </c>
      <c r="W1798" s="419">
        <v>0.12474694547827994</v>
      </c>
      <c r="X1798" s="456">
        <v>9.4606369483162273E-3</v>
      </c>
      <c r="Y1798" s="457">
        <v>1.1687377432106783E-2</v>
      </c>
      <c r="Z1798" s="419">
        <v>3.9453440542355344E-3</v>
      </c>
      <c r="AA1798" s="456">
        <v>4.7078214792044167E-3</v>
      </c>
      <c r="AB1798" s="457">
        <v>4.9406337736192744E-3</v>
      </c>
      <c r="AC1798" s="419">
        <v>7.9696988214912751E-3</v>
      </c>
      <c r="AD1798" s="456">
        <v>2.8051433380398976E-4</v>
      </c>
      <c r="AE1798" s="457">
        <v>2.5526351581626658E-4</v>
      </c>
      <c r="AF1798" s="419">
        <v>1.1500276325887514E-3</v>
      </c>
      <c r="AG1798" s="456">
        <v>9.1408662008089468E-3</v>
      </c>
      <c r="AH1798" s="457">
        <v>8.3989418664349568E-3</v>
      </c>
      <c r="AI1798" s="419">
        <v>1.483536057686456E-3</v>
      </c>
      <c r="AJ1798" s="456">
        <v>1.6242071467282388E-3</v>
      </c>
      <c r="AK1798" s="457">
        <v>1.3878707115497937E-3</v>
      </c>
      <c r="AL1798" s="419">
        <v>9.2002287296579353E-5</v>
      </c>
      <c r="AM1798" s="456">
        <v>2.5043129858298247E-3</v>
      </c>
      <c r="AN1798" s="457">
        <v>2.4056959395648606E-3</v>
      </c>
      <c r="AO1798" s="419">
        <v>2.5001596940001456E-2</v>
      </c>
      <c r="AP1798" s="456">
        <v>0</v>
      </c>
      <c r="AQ1798" s="457">
        <v>0</v>
      </c>
      <c r="AR1798" s="440">
        <v>1.9588915224112501E-2</v>
      </c>
      <c r="AS1798" s="462">
        <v>0</v>
      </c>
      <c r="AT1798" s="463">
        <v>0</v>
      </c>
      <c r="AU1798" s="426">
        <v>0</v>
      </c>
    </row>
    <row r="1799" spans="1:47" x14ac:dyDescent="0.2">
      <c r="A1799" s="231">
        <v>2019</v>
      </c>
      <c r="B1799" s="232">
        <v>35</v>
      </c>
      <c r="C1799" s="456">
        <v>3.8273965311822473</v>
      </c>
      <c r="D1799" s="457">
        <v>4.5089331423134693</v>
      </c>
      <c r="E1799" s="419">
        <v>0.55023515249745003</v>
      </c>
      <c r="F1799" s="456">
        <v>0.21794623221565468</v>
      </c>
      <c r="G1799" s="457">
        <v>0.20231691023022177</v>
      </c>
      <c r="H1799" s="419">
        <v>0.11574822646451206</v>
      </c>
      <c r="I1799" s="456">
        <v>0.19560080838737764</v>
      </c>
      <c r="J1799" s="457">
        <v>0.23737878618403568</v>
      </c>
      <c r="K1799" s="419">
        <v>0.92282426493165426</v>
      </c>
      <c r="L1799" s="462">
        <v>1.8677189803915912E-3</v>
      </c>
      <c r="M1799" s="463">
        <v>2.4554819022230014E-3</v>
      </c>
      <c r="N1799" s="419">
        <v>5.860185141074354E-3</v>
      </c>
      <c r="O1799" s="456">
        <v>1.2190724488099386E-2</v>
      </c>
      <c r="P1799" s="457">
        <v>1.2281359220849592E-2</v>
      </c>
      <c r="Q1799" s="419">
        <v>1.9418574148911877E-2</v>
      </c>
      <c r="R1799" s="462">
        <v>0</v>
      </c>
      <c r="S1799" s="463">
        <v>0</v>
      </c>
      <c r="T1799" s="419">
        <v>672.56249058942126</v>
      </c>
      <c r="U1799" s="456">
        <v>1.0383007659522032E-2</v>
      </c>
      <c r="V1799" s="457">
        <v>1.2871898823511517E-2</v>
      </c>
      <c r="W1799" s="419">
        <v>0.12474694547827994</v>
      </c>
      <c r="X1799" s="456">
        <v>9.4606369483162273E-3</v>
      </c>
      <c r="Y1799" s="457">
        <v>1.1687377432106783E-2</v>
      </c>
      <c r="Z1799" s="419">
        <v>3.9453440542355344E-3</v>
      </c>
      <c r="AA1799" s="456">
        <v>4.7078214792044167E-3</v>
      </c>
      <c r="AB1799" s="457">
        <v>4.9406337736192744E-3</v>
      </c>
      <c r="AC1799" s="419">
        <v>7.9696988214912751E-3</v>
      </c>
      <c r="AD1799" s="456">
        <v>2.8051433380398976E-4</v>
      </c>
      <c r="AE1799" s="457">
        <v>2.5526351581626658E-4</v>
      </c>
      <c r="AF1799" s="419">
        <v>1.1500276325887514E-3</v>
      </c>
      <c r="AG1799" s="456">
        <v>9.1408662008089468E-3</v>
      </c>
      <c r="AH1799" s="457">
        <v>8.3989418664349568E-3</v>
      </c>
      <c r="AI1799" s="419">
        <v>1.483536057686456E-3</v>
      </c>
      <c r="AJ1799" s="456">
        <v>1.6242071467282388E-3</v>
      </c>
      <c r="AK1799" s="457">
        <v>1.3878707115497937E-3</v>
      </c>
      <c r="AL1799" s="419">
        <v>9.2002287296579353E-5</v>
      </c>
      <c r="AM1799" s="456">
        <v>2.5043129858298247E-3</v>
      </c>
      <c r="AN1799" s="457">
        <v>2.4056959395648606E-3</v>
      </c>
      <c r="AO1799" s="419">
        <v>2.5001596940001456E-2</v>
      </c>
      <c r="AP1799" s="456">
        <v>0</v>
      </c>
      <c r="AQ1799" s="457">
        <v>0</v>
      </c>
      <c r="AR1799" s="440">
        <v>1.9588915224112501E-2</v>
      </c>
      <c r="AS1799" s="462">
        <v>0</v>
      </c>
      <c r="AT1799" s="463">
        <v>0</v>
      </c>
      <c r="AU1799" s="426">
        <v>0</v>
      </c>
    </row>
    <row r="1800" spans="1:47" x14ac:dyDescent="0.2">
      <c r="A1800" s="231">
        <v>2019</v>
      </c>
      <c r="B1800" s="232">
        <v>36</v>
      </c>
      <c r="C1800" s="456">
        <v>3.8273965311822473</v>
      </c>
      <c r="D1800" s="457">
        <v>4.5089331423134693</v>
      </c>
      <c r="E1800" s="419">
        <v>0.55023515249745003</v>
      </c>
      <c r="F1800" s="456">
        <v>0.21794623221565468</v>
      </c>
      <c r="G1800" s="457">
        <v>0.20231691023022177</v>
      </c>
      <c r="H1800" s="419">
        <v>0.11574822646451206</v>
      </c>
      <c r="I1800" s="456">
        <v>0.19560080838737764</v>
      </c>
      <c r="J1800" s="457">
        <v>0.23737878618403568</v>
      </c>
      <c r="K1800" s="419">
        <v>0.92282426493165426</v>
      </c>
      <c r="L1800" s="462">
        <v>1.8677189803915912E-3</v>
      </c>
      <c r="M1800" s="463">
        <v>2.4554819022230014E-3</v>
      </c>
      <c r="N1800" s="419">
        <v>5.860185141074354E-3</v>
      </c>
      <c r="O1800" s="456">
        <v>1.2190724488099386E-2</v>
      </c>
      <c r="P1800" s="457">
        <v>1.2281359220849592E-2</v>
      </c>
      <c r="Q1800" s="419">
        <v>1.9418574148911877E-2</v>
      </c>
      <c r="R1800" s="462">
        <v>0</v>
      </c>
      <c r="S1800" s="463">
        <v>0</v>
      </c>
      <c r="T1800" s="419">
        <v>672.56249058942126</v>
      </c>
      <c r="U1800" s="456">
        <v>1.0383007659522032E-2</v>
      </c>
      <c r="V1800" s="457">
        <v>1.2871898823511517E-2</v>
      </c>
      <c r="W1800" s="419">
        <v>0.12474694547827994</v>
      </c>
      <c r="X1800" s="456">
        <v>9.4606369483162273E-3</v>
      </c>
      <c r="Y1800" s="457">
        <v>1.1687377432106783E-2</v>
      </c>
      <c r="Z1800" s="419">
        <v>3.9453440542355344E-3</v>
      </c>
      <c r="AA1800" s="456">
        <v>4.7078214792044167E-3</v>
      </c>
      <c r="AB1800" s="457">
        <v>4.9406337736192744E-3</v>
      </c>
      <c r="AC1800" s="419">
        <v>7.9696988214912751E-3</v>
      </c>
      <c r="AD1800" s="456">
        <v>2.8051433380398976E-4</v>
      </c>
      <c r="AE1800" s="457">
        <v>2.5526351581626658E-4</v>
      </c>
      <c r="AF1800" s="419">
        <v>1.1500276325887514E-3</v>
      </c>
      <c r="AG1800" s="456">
        <v>9.1408662008089468E-3</v>
      </c>
      <c r="AH1800" s="457">
        <v>8.3989418664349568E-3</v>
      </c>
      <c r="AI1800" s="419">
        <v>1.483536057686456E-3</v>
      </c>
      <c r="AJ1800" s="456">
        <v>1.6242071467282388E-3</v>
      </c>
      <c r="AK1800" s="457">
        <v>1.3878707115497937E-3</v>
      </c>
      <c r="AL1800" s="419">
        <v>9.2002287296579353E-5</v>
      </c>
      <c r="AM1800" s="456">
        <v>2.5043129858298247E-3</v>
      </c>
      <c r="AN1800" s="457">
        <v>2.4056959395648606E-3</v>
      </c>
      <c r="AO1800" s="419">
        <v>2.5001596940001456E-2</v>
      </c>
      <c r="AP1800" s="456">
        <v>0</v>
      </c>
      <c r="AQ1800" s="457">
        <v>0</v>
      </c>
      <c r="AR1800" s="440">
        <v>1.9588915224112501E-2</v>
      </c>
      <c r="AS1800" s="462">
        <v>0</v>
      </c>
      <c r="AT1800" s="463">
        <v>0</v>
      </c>
      <c r="AU1800" s="426">
        <v>0</v>
      </c>
    </row>
    <row r="1801" spans="1:47" x14ac:dyDescent="0.2">
      <c r="A1801" s="231">
        <v>2019</v>
      </c>
      <c r="B1801" s="232">
        <v>37</v>
      </c>
      <c r="C1801" s="456">
        <v>3.8273965311822473</v>
      </c>
      <c r="D1801" s="457">
        <v>4.5089331423134693</v>
      </c>
      <c r="E1801" s="419">
        <v>0.55023515249745003</v>
      </c>
      <c r="F1801" s="456">
        <v>0.21794623221565468</v>
      </c>
      <c r="G1801" s="457">
        <v>0.20231691023022177</v>
      </c>
      <c r="H1801" s="419">
        <v>0.11574822646451206</v>
      </c>
      <c r="I1801" s="456">
        <v>0.19560080838737764</v>
      </c>
      <c r="J1801" s="457">
        <v>0.23737878618403568</v>
      </c>
      <c r="K1801" s="419">
        <v>0.92282426493165426</v>
      </c>
      <c r="L1801" s="462">
        <v>1.8677189803915912E-3</v>
      </c>
      <c r="M1801" s="463">
        <v>2.4554819022230014E-3</v>
      </c>
      <c r="N1801" s="419">
        <v>5.860185141074354E-3</v>
      </c>
      <c r="O1801" s="456">
        <v>1.2190724488099386E-2</v>
      </c>
      <c r="P1801" s="457">
        <v>1.2281359220849592E-2</v>
      </c>
      <c r="Q1801" s="419">
        <v>1.9418574148911877E-2</v>
      </c>
      <c r="R1801" s="462">
        <v>0</v>
      </c>
      <c r="S1801" s="463">
        <v>0</v>
      </c>
      <c r="T1801" s="419">
        <v>672.56249058942126</v>
      </c>
      <c r="U1801" s="456">
        <v>1.0383007659522032E-2</v>
      </c>
      <c r="V1801" s="457">
        <v>1.2871898823511517E-2</v>
      </c>
      <c r="W1801" s="419">
        <v>0.12474694547827994</v>
      </c>
      <c r="X1801" s="456">
        <v>9.4606369483162273E-3</v>
      </c>
      <c r="Y1801" s="457">
        <v>1.1687377432106783E-2</v>
      </c>
      <c r="Z1801" s="419">
        <v>3.9453440542355344E-3</v>
      </c>
      <c r="AA1801" s="456">
        <v>4.7078214792044167E-3</v>
      </c>
      <c r="AB1801" s="457">
        <v>4.9406337736192744E-3</v>
      </c>
      <c r="AC1801" s="419">
        <v>7.9696988214912751E-3</v>
      </c>
      <c r="AD1801" s="456">
        <v>2.8051433380398976E-4</v>
      </c>
      <c r="AE1801" s="457">
        <v>2.5526351581626658E-4</v>
      </c>
      <c r="AF1801" s="419">
        <v>1.1500276325887514E-3</v>
      </c>
      <c r="AG1801" s="456">
        <v>9.1408662008089468E-3</v>
      </c>
      <c r="AH1801" s="457">
        <v>8.3989418664349568E-3</v>
      </c>
      <c r="AI1801" s="419">
        <v>1.483536057686456E-3</v>
      </c>
      <c r="AJ1801" s="456">
        <v>1.6242071467282388E-3</v>
      </c>
      <c r="AK1801" s="457">
        <v>1.3878707115497937E-3</v>
      </c>
      <c r="AL1801" s="419">
        <v>9.2002287296579353E-5</v>
      </c>
      <c r="AM1801" s="456">
        <v>2.5043129858298247E-3</v>
      </c>
      <c r="AN1801" s="457">
        <v>2.4056959395648606E-3</v>
      </c>
      <c r="AO1801" s="419">
        <v>2.5001596940001456E-2</v>
      </c>
      <c r="AP1801" s="456">
        <v>0</v>
      </c>
      <c r="AQ1801" s="457">
        <v>0</v>
      </c>
      <c r="AR1801" s="440">
        <v>1.9588915224112501E-2</v>
      </c>
      <c r="AS1801" s="462">
        <v>0</v>
      </c>
      <c r="AT1801" s="463">
        <v>0</v>
      </c>
      <c r="AU1801" s="426">
        <v>0</v>
      </c>
    </row>
    <row r="1802" spans="1:47" x14ac:dyDescent="0.2">
      <c r="A1802" s="231">
        <v>2019</v>
      </c>
      <c r="B1802" s="232">
        <v>38</v>
      </c>
      <c r="C1802" s="456">
        <v>3.8273965311822473</v>
      </c>
      <c r="D1802" s="457">
        <v>4.5089331423134693</v>
      </c>
      <c r="E1802" s="419">
        <v>0.55023515249745003</v>
      </c>
      <c r="F1802" s="456">
        <v>0.21794623221565468</v>
      </c>
      <c r="G1802" s="457">
        <v>0.20231691023022177</v>
      </c>
      <c r="H1802" s="419">
        <v>0.11574822646451206</v>
      </c>
      <c r="I1802" s="456">
        <v>0.19560080838737764</v>
      </c>
      <c r="J1802" s="457">
        <v>0.23737878618403568</v>
      </c>
      <c r="K1802" s="419">
        <v>0.92282426493165426</v>
      </c>
      <c r="L1802" s="462">
        <v>1.8677189803915912E-3</v>
      </c>
      <c r="M1802" s="463">
        <v>2.4554819022230014E-3</v>
      </c>
      <c r="N1802" s="419">
        <v>5.860185141074354E-3</v>
      </c>
      <c r="O1802" s="456">
        <v>1.2190724488099386E-2</v>
      </c>
      <c r="P1802" s="457">
        <v>1.2281359220849592E-2</v>
      </c>
      <c r="Q1802" s="419">
        <v>1.9418574148911877E-2</v>
      </c>
      <c r="R1802" s="462">
        <v>0</v>
      </c>
      <c r="S1802" s="463">
        <v>0</v>
      </c>
      <c r="T1802" s="419">
        <v>672.56249058942126</v>
      </c>
      <c r="U1802" s="456">
        <v>1.0383007659522032E-2</v>
      </c>
      <c r="V1802" s="457">
        <v>1.2871898823511517E-2</v>
      </c>
      <c r="W1802" s="419">
        <v>0.12474694547827994</v>
      </c>
      <c r="X1802" s="456">
        <v>9.4606369483162273E-3</v>
      </c>
      <c r="Y1802" s="457">
        <v>1.1687377432106783E-2</v>
      </c>
      <c r="Z1802" s="419">
        <v>3.9453440542355344E-3</v>
      </c>
      <c r="AA1802" s="456">
        <v>4.7078214792044167E-3</v>
      </c>
      <c r="AB1802" s="457">
        <v>4.9406337736192744E-3</v>
      </c>
      <c r="AC1802" s="419">
        <v>7.9696988214912751E-3</v>
      </c>
      <c r="AD1802" s="456">
        <v>2.8051433380398976E-4</v>
      </c>
      <c r="AE1802" s="457">
        <v>2.5526351581626658E-4</v>
      </c>
      <c r="AF1802" s="419">
        <v>1.1500276325887514E-3</v>
      </c>
      <c r="AG1802" s="456">
        <v>9.1408662008089468E-3</v>
      </c>
      <c r="AH1802" s="457">
        <v>8.3989418664349568E-3</v>
      </c>
      <c r="AI1802" s="419">
        <v>1.483536057686456E-3</v>
      </c>
      <c r="AJ1802" s="456">
        <v>1.6242071467282388E-3</v>
      </c>
      <c r="AK1802" s="457">
        <v>1.3878707115497937E-3</v>
      </c>
      <c r="AL1802" s="419">
        <v>9.2002287296579353E-5</v>
      </c>
      <c r="AM1802" s="456">
        <v>2.5043129858298247E-3</v>
      </c>
      <c r="AN1802" s="457">
        <v>2.4056959395648606E-3</v>
      </c>
      <c r="AO1802" s="419">
        <v>2.5001596940001456E-2</v>
      </c>
      <c r="AP1802" s="456">
        <v>0</v>
      </c>
      <c r="AQ1802" s="457">
        <v>0</v>
      </c>
      <c r="AR1802" s="440">
        <v>1.9588915224112501E-2</v>
      </c>
      <c r="AS1802" s="462">
        <v>0</v>
      </c>
      <c r="AT1802" s="463">
        <v>0</v>
      </c>
      <c r="AU1802" s="426">
        <v>0</v>
      </c>
    </row>
    <row r="1803" spans="1:47" x14ac:dyDescent="0.2">
      <c r="A1803" s="231">
        <v>2019</v>
      </c>
      <c r="B1803" s="232">
        <v>39</v>
      </c>
      <c r="C1803" s="456">
        <v>3.8273965311822473</v>
      </c>
      <c r="D1803" s="457">
        <v>4.5089331423134693</v>
      </c>
      <c r="E1803" s="419">
        <v>0.55023515249745003</v>
      </c>
      <c r="F1803" s="456">
        <v>0.21794623221565468</v>
      </c>
      <c r="G1803" s="457">
        <v>0.20231691023022177</v>
      </c>
      <c r="H1803" s="419">
        <v>0.11574822646451206</v>
      </c>
      <c r="I1803" s="456">
        <v>0.19560080838737764</v>
      </c>
      <c r="J1803" s="457">
        <v>0.23737878618403568</v>
      </c>
      <c r="K1803" s="419">
        <v>0.92282426493165426</v>
      </c>
      <c r="L1803" s="462">
        <v>1.8677189803915912E-3</v>
      </c>
      <c r="M1803" s="463">
        <v>2.4554819022230014E-3</v>
      </c>
      <c r="N1803" s="419">
        <v>5.860185141074354E-3</v>
      </c>
      <c r="O1803" s="456">
        <v>1.2190724488099386E-2</v>
      </c>
      <c r="P1803" s="457">
        <v>1.2281359220849592E-2</v>
      </c>
      <c r="Q1803" s="419">
        <v>1.9418574148911877E-2</v>
      </c>
      <c r="R1803" s="462">
        <v>0</v>
      </c>
      <c r="S1803" s="463">
        <v>0</v>
      </c>
      <c r="T1803" s="419">
        <v>672.56249058942126</v>
      </c>
      <c r="U1803" s="456">
        <v>1.0383007659522032E-2</v>
      </c>
      <c r="V1803" s="457">
        <v>1.2871898823511517E-2</v>
      </c>
      <c r="W1803" s="419">
        <v>0.12474694547827994</v>
      </c>
      <c r="X1803" s="456">
        <v>9.4606369483162273E-3</v>
      </c>
      <c r="Y1803" s="457">
        <v>1.1687377432106783E-2</v>
      </c>
      <c r="Z1803" s="419">
        <v>3.9453440542355344E-3</v>
      </c>
      <c r="AA1803" s="456">
        <v>4.7078214792044167E-3</v>
      </c>
      <c r="AB1803" s="457">
        <v>4.9406337736192744E-3</v>
      </c>
      <c r="AC1803" s="419">
        <v>7.9696988214912751E-3</v>
      </c>
      <c r="AD1803" s="456">
        <v>2.8051433380398976E-4</v>
      </c>
      <c r="AE1803" s="457">
        <v>2.5526351581626658E-4</v>
      </c>
      <c r="AF1803" s="419">
        <v>1.1500276325887514E-3</v>
      </c>
      <c r="AG1803" s="456">
        <v>9.1408662008089468E-3</v>
      </c>
      <c r="AH1803" s="457">
        <v>8.3989418664349568E-3</v>
      </c>
      <c r="AI1803" s="419">
        <v>1.483536057686456E-3</v>
      </c>
      <c r="AJ1803" s="456">
        <v>1.6242071467282388E-3</v>
      </c>
      <c r="AK1803" s="457">
        <v>1.3878707115497937E-3</v>
      </c>
      <c r="AL1803" s="419">
        <v>9.2002287296579353E-5</v>
      </c>
      <c r="AM1803" s="456">
        <v>2.5043129858298247E-3</v>
      </c>
      <c r="AN1803" s="457">
        <v>2.4056959395648606E-3</v>
      </c>
      <c r="AO1803" s="419">
        <v>2.5001596940001456E-2</v>
      </c>
      <c r="AP1803" s="456">
        <v>0</v>
      </c>
      <c r="AQ1803" s="457">
        <v>0</v>
      </c>
      <c r="AR1803" s="440">
        <v>1.9588915224112501E-2</v>
      </c>
      <c r="AS1803" s="462">
        <v>0</v>
      </c>
      <c r="AT1803" s="463">
        <v>0</v>
      </c>
      <c r="AU1803" s="426">
        <v>0</v>
      </c>
    </row>
    <row r="1804" spans="1:47" ht="13.5" thickBot="1" x14ac:dyDescent="0.25">
      <c r="A1804" s="233">
        <v>2019</v>
      </c>
      <c r="B1804" s="234">
        <v>40</v>
      </c>
      <c r="C1804" s="458">
        <v>3.8273965311822473</v>
      </c>
      <c r="D1804" s="459">
        <v>4.5089331423134693</v>
      </c>
      <c r="E1804" s="430">
        <v>0.55023515249745003</v>
      </c>
      <c r="F1804" s="458">
        <v>0.21794623221565468</v>
      </c>
      <c r="G1804" s="459">
        <v>0.20231691023022177</v>
      </c>
      <c r="H1804" s="430">
        <v>0.11574822646451206</v>
      </c>
      <c r="I1804" s="458">
        <v>0.19560080838737764</v>
      </c>
      <c r="J1804" s="459">
        <v>0.23737878618403568</v>
      </c>
      <c r="K1804" s="430">
        <v>0.92282426493165426</v>
      </c>
      <c r="L1804" s="464">
        <v>1.8677189803915912E-3</v>
      </c>
      <c r="M1804" s="465">
        <v>2.4554819022230014E-3</v>
      </c>
      <c r="N1804" s="430">
        <v>5.860185141074354E-3</v>
      </c>
      <c r="O1804" s="458">
        <v>1.2190724488099386E-2</v>
      </c>
      <c r="P1804" s="459">
        <v>1.2281359220849592E-2</v>
      </c>
      <c r="Q1804" s="430">
        <v>1.9418574148911877E-2</v>
      </c>
      <c r="R1804" s="464">
        <v>0</v>
      </c>
      <c r="S1804" s="465">
        <v>0</v>
      </c>
      <c r="T1804" s="430">
        <v>672.56249058942126</v>
      </c>
      <c r="U1804" s="458">
        <v>1.0383007659522032E-2</v>
      </c>
      <c r="V1804" s="459">
        <v>1.2871898823511517E-2</v>
      </c>
      <c r="W1804" s="430">
        <v>0.12474694547827994</v>
      </c>
      <c r="X1804" s="458">
        <v>9.4606369483162273E-3</v>
      </c>
      <c r="Y1804" s="459">
        <v>1.1687377432106783E-2</v>
      </c>
      <c r="Z1804" s="430">
        <v>3.9453440542355344E-3</v>
      </c>
      <c r="AA1804" s="458">
        <v>4.7078214792044167E-3</v>
      </c>
      <c r="AB1804" s="459">
        <v>4.9406337736192744E-3</v>
      </c>
      <c r="AC1804" s="430">
        <v>7.9696988214912751E-3</v>
      </c>
      <c r="AD1804" s="458">
        <v>2.8051433380398976E-4</v>
      </c>
      <c r="AE1804" s="459">
        <v>2.5526351581626658E-4</v>
      </c>
      <c r="AF1804" s="430">
        <v>1.1500276325887514E-3</v>
      </c>
      <c r="AG1804" s="458">
        <v>9.1408662008089468E-3</v>
      </c>
      <c r="AH1804" s="459">
        <v>8.3989418664349568E-3</v>
      </c>
      <c r="AI1804" s="430">
        <v>1.483536057686456E-3</v>
      </c>
      <c r="AJ1804" s="458">
        <v>1.6242071467282388E-3</v>
      </c>
      <c r="AK1804" s="459">
        <v>1.3878707115497937E-3</v>
      </c>
      <c r="AL1804" s="430">
        <v>9.2002287296579353E-5</v>
      </c>
      <c r="AM1804" s="458">
        <v>2.5043129858298247E-3</v>
      </c>
      <c r="AN1804" s="459">
        <v>2.4056959395648606E-3</v>
      </c>
      <c r="AO1804" s="430">
        <v>2.5001596940001456E-2</v>
      </c>
      <c r="AP1804" s="458">
        <v>0</v>
      </c>
      <c r="AQ1804" s="459">
        <v>0</v>
      </c>
      <c r="AR1804" s="441">
        <v>1.9588915224112501E-2</v>
      </c>
      <c r="AS1804" s="464">
        <v>0</v>
      </c>
      <c r="AT1804" s="465">
        <v>0</v>
      </c>
      <c r="AU1804" s="434">
        <v>0</v>
      </c>
    </row>
    <row r="1805" spans="1:47" x14ac:dyDescent="0.2">
      <c r="A1805" s="229">
        <v>2020</v>
      </c>
      <c r="B1805" s="230">
        <v>1</v>
      </c>
      <c r="C1805" s="454">
        <v>0.96987481488146876</v>
      </c>
      <c r="D1805" s="455">
        <v>1.1003468658051054</v>
      </c>
      <c r="E1805" s="436">
        <v>0.3674841426120683</v>
      </c>
      <c r="F1805" s="454">
        <v>4.2446845253837982E-2</v>
      </c>
      <c r="G1805" s="455">
        <v>3.8871039993270205E-2</v>
      </c>
      <c r="H1805" s="436">
        <v>6.2135747376260868E-2</v>
      </c>
      <c r="I1805" s="454">
        <v>4.3794274883927009E-2</v>
      </c>
      <c r="J1805" s="455">
        <v>5.6547270329118257E-2</v>
      </c>
      <c r="K1805" s="436">
        <v>0.46153784926881913</v>
      </c>
      <c r="L1805" s="460">
        <v>1.6562810588253614E-3</v>
      </c>
      <c r="M1805" s="461">
        <v>2.2493984988090276E-3</v>
      </c>
      <c r="N1805" s="436">
        <v>5.6992724388927642E-3</v>
      </c>
      <c r="O1805" s="454">
        <v>1.9738190944508459E-3</v>
      </c>
      <c r="P1805" s="455">
        <v>2.5053493433822563E-3</v>
      </c>
      <c r="Q1805" s="436">
        <v>1.3852802095235796E-2</v>
      </c>
      <c r="R1805" s="460">
        <v>0</v>
      </c>
      <c r="S1805" s="461">
        <v>0</v>
      </c>
      <c r="T1805" s="436">
        <v>654.09502389006616</v>
      </c>
      <c r="U1805" s="454">
        <v>5.8947710109459083E-3</v>
      </c>
      <c r="V1805" s="455">
        <v>7.5701143950437861E-3</v>
      </c>
      <c r="W1805" s="436">
        <v>6.6966463784831454E-2</v>
      </c>
      <c r="X1805" s="454">
        <v>4.3383236388518445E-3</v>
      </c>
      <c r="Y1805" s="455">
        <v>5.5305184839661032E-3</v>
      </c>
      <c r="Z1805" s="436">
        <v>2.9758099368635345E-3</v>
      </c>
      <c r="AA1805" s="454">
        <v>8.4091250885895245E-4</v>
      </c>
      <c r="AB1805" s="455">
        <v>8.3624631883299919E-4</v>
      </c>
      <c r="AC1805" s="436">
        <v>4.2782760174667313E-3</v>
      </c>
      <c r="AD1805" s="454">
        <v>5.3775299773831219E-5</v>
      </c>
      <c r="AE1805" s="455">
        <v>4.8643155080418866E-5</v>
      </c>
      <c r="AF1805" s="436">
        <v>6.1735669393512605E-4</v>
      </c>
      <c r="AG1805" s="454">
        <v>1.7936185383271546E-3</v>
      </c>
      <c r="AH1805" s="455">
        <v>1.6330125700607611E-3</v>
      </c>
      <c r="AI1805" s="436">
        <v>7.9638894788280044E-4</v>
      </c>
      <c r="AJ1805" s="454">
        <v>3.2960723306355835E-4</v>
      </c>
      <c r="AK1805" s="455">
        <v>2.8832340673510116E-4</v>
      </c>
      <c r="AL1805" s="436">
        <v>4.9388508532636596E-5</v>
      </c>
      <c r="AM1805" s="454">
        <v>4.8126406778565992E-4</v>
      </c>
      <c r="AN1805" s="455">
        <v>4.474192088913793E-4</v>
      </c>
      <c r="AO1805" s="436">
        <v>1.3421322227139904E-2</v>
      </c>
      <c r="AP1805" s="454">
        <v>0</v>
      </c>
      <c r="AQ1805" s="455">
        <v>0</v>
      </c>
      <c r="AR1805" s="439">
        <v>4.0931502845467102E-3</v>
      </c>
      <c r="AS1805" s="460">
        <v>0</v>
      </c>
      <c r="AT1805" s="461">
        <v>0</v>
      </c>
      <c r="AU1805" s="415">
        <v>0</v>
      </c>
    </row>
    <row r="1806" spans="1:47" x14ac:dyDescent="0.2">
      <c r="A1806" s="231">
        <v>2020</v>
      </c>
      <c r="B1806" s="232">
        <v>2</v>
      </c>
      <c r="C1806" s="456">
        <v>0.97674872523984302</v>
      </c>
      <c r="D1806" s="457">
        <v>1.1055409302787218</v>
      </c>
      <c r="E1806" s="437">
        <v>0.36939917212531365</v>
      </c>
      <c r="F1806" s="456">
        <v>4.3357900118586291E-2</v>
      </c>
      <c r="G1806" s="457">
        <v>3.968852869029682E-2</v>
      </c>
      <c r="H1806" s="437">
        <v>6.2866462535554668E-2</v>
      </c>
      <c r="I1806" s="456">
        <v>4.4261758243563272E-2</v>
      </c>
      <c r="J1806" s="457">
        <v>5.6929293487196803E-2</v>
      </c>
      <c r="K1806" s="437">
        <v>0.46474316684140576</v>
      </c>
      <c r="L1806" s="462">
        <v>1.6588532396850353E-3</v>
      </c>
      <c r="M1806" s="463">
        <v>2.2537641419659647E-3</v>
      </c>
      <c r="N1806" s="437">
        <v>5.7019061757163378E-3</v>
      </c>
      <c r="O1806" s="456">
        <v>1.9864066720400543E-3</v>
      </c>
      <c r="P1806" s="457">
        <v>2.5216637212888879E-3</v>
      </c>
      <c r="Q1806" s="437">
        <v>1.3859953123994316E-2</v>
      </c>
      <c r="R1806" s="462">
        <v>0</v>
      </c>
      <c r="S1806" s="463">
        <v>0</v>
      </c>
      <c r="T1806" s="437">
        <v>654.39691993482836</v>
      </c>
      <c r="U1806" s="456">
        <v>5.9971907967375044E-3</v>
      </c>
      <c r="V1806" s="457">
        <v>7.7279056569038353E-3</v>
      </c>
      <c r="W1806" s="437">
        <v>6.7753978326666006E-2</v>
      </c>
      <c r="X1806" s="456">
        <v>4.4098705221279613E-3</v>
      </c>
      <c r="Y1806" s="457">
        <v>5.6256706440502595E-3</v>
      </c>
      <c r="Z1806" s="437">
        <v>2.990782686656486E-3</v>
      </c>
      <c r="AA1806" s="456">
        <v>8.7130878920782648E-4</v>
      </c>
      <c r="AB1806" s="457">
        <v>8.8312829784401459E-4</v>
      </c>
      <c r="AC1806" s="437">
        <v>4.3285903100534207E-3</v>
      </c>
      <c r="AD1806" s="456">
        <v>5.4983068013319842E-5</v>
      </c>
      <c r="AE1806" s="457">
        <v>4.9748782435653247E-5</v>
      </c>
      <c r="AF1806" s="437">
        <v>6.2461553793117369E-4</v>
      </c>
      <c r="AG1806" s="456">
        <v>1.8294971614130698E-3</v>
      </c>
      <c r="AH1806" s="457">
        <v>1.6617719520948325E-3</v>
      </c>
      <c r="AI1806" s="437">
        <v>8.0575467041866145E-4</v>
      </c>
      <c r="AJ1806" s="456">
        <v>3.362784233022939E-4</v>
      </c>
      <c r="AK1806" s="457">
        <v>2.9331375454298318E-4</v>
      </c>
      <c r="AL1806" s="437">
        <v>4.9969271404411717E-5</v>
      </c>
      <c r="AM1806" s="456">
        <v>4.919116179519737E-4</v>
      </c>
      <c r="AN1806" s="457">
        <v>4.5782266421066345E-4</v>
      </c>
      <c r="AO1806" s="437">
        <v>1.3579165786725101E-2</v>
      </c>
      <c r="AP1806" s="456">
        <v>0</v>
      </c>
      <c r="AQ1806" s="457">
        <v>0</v>
      </c>
      <c r="AR1806" s="440">
        <v>4.1035932122018203E-3</v>
      </c>
      <c r="AS1806" s="462">
        <v>0</v>
      </c>
      <c r="AT1806" s="463">
        <v>0</v>
      </c>
      <c r="AU1806" s="423">
        <v>0</v>
      </c>
    </row>
    <row r="1807" spans="1:47" x14ac:dyDescent="0.2">
      <c r="A1807" s="231">
        <v>2020</v>
      </c>
      <c r="B1807" s="232">
        <v>3</v>
      </c>
      <c r="C1807" s="456">
        <v>0.98258765219655098</v>
      </c>
      <c r="D1807" s="457">
        <v>1.1092842113026895</v>
      </c>
      <c r="E1807" s="437">
        <v>0.3715689202018202</v>
      </c>
      <c r="F1807" s="456">
        <v>4.434663406223012E-2</v>
      </c>
      <c r="G1807" s="457">
        <v>4.0612325331154983E-2</v>
      </c>
      <c r="H1807" s="437">
        <v>6.3694044468448202E-2</v>
      </c>
      <c r="I1807" s="456">
        <v>4.4710391893889208E-2</v>
      </c>
      <c r="J1807" s="457">
        <v>5.7256491840302959E-2</v>
      </c>
      <c r="K1807" s="437">
        <v>0.46837365912551648</v>
      </c>
      <c r="L1807" s="462">
        <v>1.6617355037375225E-3</v>
      </c>
      <c r="M1807" s="463">
        <v>2.2590855011739878E-3</v>
      </c>
      <c r="N1807" s="437">
        <v>5.7049170986165814E-3</v>
      </c>
      <c r="O1807" s="456">
        <v>2.0001121012137978E-3</v>
      </c>
      <c r="P1807" s="457">
        <v>2.5402047540916089E-3</v>
      </c>
      <c r="Q1807" s="437">
        <v>1.3868111294316306E-2</v>
      </c>
      <c r="R1807" s="462">
        <v>0</v>
      </c>
      <c r="S1807" s="463">
        <v>0</v>
      </c>
      <c r="T1807" s="437">
        <v>654.74279533470519</v>
      </c>
      <c r="U1807" s="456">
        <v>6.1081654544755445E-3</v>
      </c>
      <c r="V1807" s="457">
        <v>7.9136599499372452E-3</v>
      </c>
      <c r="W1807" s="437">
        <v>6.8645907177322191E-2</v>
      </c>
      <c r="X1807" s="456">
        <v>4.4878214511723056E-3</v>
      </c>
      <c r="Y1807" s="457">
        <v>5.7333631577626311E-3</v>
      </c>
      <c r="Z1807" s="437">
        <v>3.0077497589801974E-3</v>
      </c>
      <c r="AA1807" s="456">
        <v>9.0694313535855163E-4</v>
      </c>
      <c r="AB1807" s="457">
        <v>9.4341121026446124E-4</v>
      </c>
      <c r="AC1807" s="437">
        <v>4.3855716123458706E-3</v>
      </c>
      <c r="AD1807" s="456">
        <v>5.6299933200956747E-5</v>
      </c>
      <c r="AE1807" s="457">
        <v>5.1010494214971649E-5</v>
      </c>
      <c r="AF1807" s="437">
        <v>6.3283852026805643E-4</v>
      </c>
      <c r="AG1807" s="456">
        <v>1.8679342526632342E-3</v>
      </c>
      <c r="AH1807" s="457">
        <v>1.6929706044522355E-3</v>
      </c>
      <c r="AI1807" s="437">
        <v>8.163623315218543E-4</v>
      </c>
      <c r="AJ1807" s="456">
        <v>3.4343749001302932E-4</v>
      </c>
      <c r="AK1807" s="457">
        <v>2.9865393068830736E-4</v>
      </c>
      <c r="AL1807" s="437">
        <v>5.0627067926333972E-5</v>
      </c>
      <c r="AM1807" s="456">
        <v>5.035650267232306E-4</v>
      </c>
      <c r="AN1807" s="457">
        <v>4.6988502901537573E-4</v>
      </c>
      <c r="AO1807" s="437">
        <v>1.3757910537751127E-2</v>
      </c>
      <c r="AP1807" s="456">
        <v>0</v>
      </c>
      <c r="AQ1807" s="457">
        <v>0</v>
      </c>
      <c r="AR1807" s="440">
        <v>4.1158594504856301E-3</v>
      </c>
      <c r="AS1807" s="462">
        <v>0</v>
      </c>
      <c r="AT1807" s="463">
        <v>0</v>
      </c>
      <c r="AU1807" s="423">
        <v>0</v>
      </c>
    </row>
    <row r="1808" spans="1:47" x14ac:dyDescent="0.2">
      <c r="A1808" s="231">
        <v>2020</v>
      </c>
      <c r="B1808" s="232">
        <v>4</v>
      </c>
      <c r="C1808" s="456">
        <v>0.98754328974856775</v>
      </c>
      <c r="D1808" s="457">
        <v>1.1118940173065137</v>
      </c>
      <c r="E1808" s="437">
        <v>0.37397351325746547</v>
      </c>
      <c r="F1808" s="456">
        <v>4.539975657348206E-2</v>
      </c>
      <c r="G1808" s="457">
        <v>4.1602314396298981E-2</v>
      </c>
      <c r="H1808" s="437">
        <v>6.4611021222239717E-2</v>
      </c>
      <c r="I1808" s="456">
        <v>4.5130112490819704E-2</v>
      </c>
      <c r="J1808" s="457">
        <v>5.7523535707166243E-2</v>
      </c>
      <c r="K1808" s="437">
        <v>0.47239603471900082</v>
      </c>
      <c r="L1808" s="462">
        <v>1.6642671858778995E-3</v>
      </c>
      <c r="M1808" s="463">
        <v>2.2629312812887403E-3</v>
      </c>
      <c r="N1808" s="437">
        <v>5.7082469652969311E-3</v>
      </c>
      <c r="O1808" s="456">
        <v>2.0145082520221093E-3</v>
      </c>
      <c r="P1808" s="457">
        <v>2.5598029595710124E-3</v>
      </c>
      <c r="Q1808" s="437">
        <v>1.3877147282403024E-2</v>
      </c>
      <c r="R1808" s="462">
        <v>0</v>
      </c>
      <c r="S1808" s="463">
        <v>0</v>
      </c>
      <c r="T1808" s="437">
        <v>655.12464511637859</v>
      </c>
      <c r="U1808" s="456">
        <v>6.2101955005806541E-3</v>
      </c>
      <c r="V1808" s="457">
        <v>8.0674191482824273E-3</v>
      </c>
      <c r="W1808" s="437">
        <v>6.9634061495594327E-2</v>
      </c>
      <c r="X1808" s="456">
        <v>4.5720503333711261E-3</v>
      </c>
      <c r="Y1808" s="457">
        <v>5.8527245642342367E-3</v>
      </c>
      <c r="Z1808" s="437">
        <v>3.0265425066779098E-3</v>
      </c>
      <c r="AA1808" s="456">
        <v>9.3541201899816409E-4</v>
      </c>
      <c r="AB1808" s="457">
        <v>9.8401490361967785E-4</v>
      </c>
      <c r="AC1808" s="437">
        <v>4.4487034269823679E-3</v>
      </c>
      <c r="AD1808" s="456">
        <v>5.7678527776158069E-5</v>
      </c>
      <c r="AE1808" s="457">
        <v>5.232307143048576E-5</v>
      </c>
      <c r="AF1808" s="437">
        <v>6.4194917518091172E-4</v>
      </c>
      <c r="AG1808" s="456">
        <v>1.9108455348833952E-3</v>
      </c>
      <c r="AH1808" s="457">
        <v>1.7309148790191696E-3</v>
      </c>
      <c r="AI1808" s="437">
        <v>8.2811458535682618E-4</v>
      </c>
      <c r="AJ1808" s="456">
        <v>3.5169321716134862E-4</v>
      </c>
      <c r="AK1808" s="457">
        <v>3.0577630712534779E-4</v>
      </c>
      <c r="AL1808" s="437">
        <v>5.1355951192280288E-5</v>
      </c>
      <c r="AM1808" s="456">
        <v>5.1542207473796492E-4</v>
      </c>
      <c r="AN1808" s="457">
        <v>4.815017316680745E-4</v>
      </c>
      <c r="AO1808" s="437">
        <v>1.3955982318170589E-2</v>
      </c>
      <c r="AP1808" s="456">
        <v>0</v>
      </c>
      <c r="AQ1808" s="457">
        <v>0</v>
      </c>
      <c r="AR1808" s="440">
        <v>4.1299192147308001E-3</v>
      </c>
      <c r="AS1808" s="462">
        <v>0</v>
      </c>
      <c r="AT1808" s="463">
        <v>0</v>
      </c>
      <c r="AU1808" s="423">
        <v>0</v>
      </c>
    </row>
    <row r="1809" spans="1:47" x14ac:dyDescent="0.2">
      <c r="A1809" s="231">
        <v>2020</v>
      </c>
      <c r="B1809" s="232">
        <v>5</v>
      </c>
      <c r="C1809" s="456">
        <v>1.5983126058169872</v>
      </c>
      <c r="D1809" s="457">
        <v>1.8364401929992795</v>
      </c>
      <c r="E1809" s="437">
        <v>0.43798330454553358</v>
      </c>
      <c r="F1809" s="456">
        <v>5.7681834773057501E-2</v>
      </c>
      <c r="G1809" s="457">
        <v>5.4881866539374449E-2</v>
      </c>
      <c r="H1809" s="437">
        <v>7.2005797664455681E-2</v>
      </c>
      <c r="I1809" s="456">
        <v>6.3506888205912382E-2</v>
      </c>
      <c r="J1809" s="457">
        <v>8.3651753692609535E-2</v>
      </c>
      <c r="K1809" s="437">
        <v>0.55610400919236069</v>
      </c>
      <c r="L1809" s="462">
        <v>1.6662962688063249E-3</v>
      </c>
      <c r="M1809" s="463">
        <v>2.266315804054982E-3</v>
      </c>
      <c r="N1809" s="437">
        <v>5.7097611234707022E-3</v>
      </c>
      <c r="O1809" s="456">
        <v>2.4580543242107341E-3</v>
      </c>
      <c r="P1809" s="457">
        <v>3.8625725528566323E-3</v>
      </c>
      <c r="Q1809" s="437">
        <v>1.8987306839359671E-2</v>
      </c>
      <c r="R1809" s="462">
        <v>0</v>
      </c>
      <c r="S1809" s="463">
        <v>0</v>
      </c>
      <c r="T1809" s="437">
        <v>655.29747428886947</v>
      </c>
      <c r="U1809" s="456">
        <v>5.0290785616608699E-3</v>
      </c>
      <c r="V1809" s="457">
        <v>6.5469393779735577E-3</v>
      </c>
      <c r="W1809" s="437">
        <v>7.7603770952938356E-2</v>
      </c>
      <c r="X1809" s="456">
        <v>4.662716166934369E-3</v>
      </c>
      <c r="Y1809" s="457">
        <v>5.9845539611443005E-3</v>
      </c>
      <c r="Z1809" s="437">
        <v>3.0472997279745984E-3</v>
      </c>
      <c r="AA1809" s="456">
        <v>1.1657811562864706E-3</v>
      </c>
      <c r="AB1809" s="457">
        <v>1.2733010408756272E-3</v>
      </c>
      <c r="AC1809" s="437">
        <v>4.9578615431247449E-3</v>
      </c>
      <c r="AD1809" s="456">
        <v>7.2688002610291804E-5</v>
      </c>
      <c r="AE1809" s="457">
        <v>6.800756975583988E-5</v>
      </c>
      <c r="AF1809" s="437">
        <v>7.1542067460626444E-4</v>
      </c>
      <c r="AG1809" s="456">
        <v>2.436460771287465E-3</v>
      </c>
      <c r="AH1809" s="457">
        <v>2.2922553934940472E-3</v>
      </c>
      <c r="AI1809" s="437">
        <v>9.2289177333919402E-4</v>
      </c>
      <c r="AJ1809" s="456">
        <v>4.3257381280544524E-4</v>
      </c>
      <c r="AK1809" s="457">
        <v>3.8228375845982237E-4</v>
      </c>
      <c r="AL1809" s="437">
        <v>5.7233597309091523E-5</v>
      </c>
      <c r="AM1809" s="456">
        <v>6.6206367832007704E-4</v>
      </c>
      <c r="AN1809" s="457">
        <v>6.4813094780534128E-4</v>
      </c>
      <c r="AO1809" s="437">
        <v>1.5553247059493571E-2</v>
      </c>
      <c r="AP1809" s="456">
        <v>0</v>
      </c>
      <c r="AQ1809" s="457">
        <v>0</v>
      </c>
      <c r="AR1809" s="440">
        <v>6.3929794885125204E-3</v>
      </c>
      <c r="AS1809" s="462">
        <v>0</v>
      </c>
      <c r="AT1809" s="463">
        <v>0</v>
      </c>
      <c r="AU1809" s="423">
        <v>0</v>
      </c>
    </row>
    <row r="1810" spans="1:47" x14ac:dyDescent="0.2">
      <c r="A1810" s="231">
        <v>2020</v>
      </c>
      <c r="B1810" s="232">
        <v>6</v>
      </c>
      <c r="C1810" s="456">
        <v>1.608696640572673</v>
      </c>
      <c r="D1810" s="457">
        <v>1.8463625424928247</v>
      </c>
      <c r="E1810" s="437">
        <v>0.44094782774685387</v>
      </c>
      <c r="F1810" s="456">
        <v>5.9064556567643076E-2</v>
      </c>
      <c r="G1810" s="457">
        <v>5.6289316844543844E-2</v>
      </c>
      <c r="H1810" s="437">
        <v>7.3136264595953321E-2</v>
      </c>
      <c r="I1810" s="456">
        <v>6.4238701715102209E-2</v>
      </c>
      <c r="J1810" s="457">
        <v>8.4384583418740208E-2</v>
      </c>
      <c r="K1810" s="437">
        <v>0.56105777536945145</v>
      </c>
      <c r="L1810" s="462">
        <v>1.6694731237742709E-3</v>
      </c>
      <c r="M1810" s="463">
        <v>2.2712893701420257E-3</v>
      </c>
      <c r="N1810" s="437">
        <v>5.713867149317561E-3</v>
      </c>
      <c r="O1810" s="456">
        <v>2.4788558978729057E-3</v>
      </c>
      <c r="P1810" s="457">
        <v>3.8991465034806175E-3</v>
      </c>
      <c r="Q1810" s="437">
        <v>1.8998426598721037E-2</v>
      </c>
      <c r="R1810" s="462">
        <v>0</v>
      </c>
      <c r="S1810" s="463">
        <v>0</v>
      </c>
      <c r="T1810" s="437">
        <v>655.76961721712632</v>
      </c>
      <c r="U1810" s="456">
        <v>5.1199862042176844E-3</v>
      </c>
      <c r="V1810" s="457">
        <v>6.6877919478831212E-3</v>
      </c>
      <c r="W1810" s="437">
        <v>7.8822149687738291E-2</v>
      </c>
      <c r="X1810" s="456">
        <v>4.7619525764611382E-3</v>
      </c>
      <c r="Y1810" s="457">
        <v>6.1317731612256553E-3</v>
      </c>
      <c r="Z1810" s="437">
        <v>3.0704832934441251E-3</v>
      </c>
      <c r="AA1810" s="456">
        <v>1.2078724954495753E-3</v>
      </c>
      <c r="AB1810" s="457">
        <v>1.3375185592841869E-3</v>
      </c>
      <c r="AC1810" s="437">
        <v>5.0356987357708105E-3</v>
      </c>
      <c r="AD1810" s="456">
        <v>7.4529505127015442E-5</v>
      </c>
      <c r="AE1810" s="457">
        <v>6.9901518514109694E-5</v>
      </c>
      <c r="AF1810" s="437">
        <v>7.2665250005544122E-4</v>
      </c>
      <c r="AG1810" s="456">
        <v>2.4916692723714736E-3</v>
      </c>
      <c r="AH1810" s="457">
        <v>2.3447350148870613E-3</v>
      </c>
      <c r="AI1810" s="437">
        <v>9.3738139882328271E-4</v>
      </c>
      <c r="AJ1810" s="456">
        <v>4.4310583785617263E-4</v>
      </c>
      <c r="AK1810" s="457">
        <v>3.9201138013725121E-4</v>
      </c>
      <c r="AL1810" s="437">
        <v>5.8132189107260733E-5</v>
      </c>
      <c r="AM1810" s="456">
        <v>6.7801582439630493E-4</v>
      </c>
      <c r="AN1810" s="457">
        <v>6.651070997655622E-4</v>
      </c>
      <c r="AO1810" s="437">
        <v>1.5797432267441361E-2</v>
      </c>
      <c r="AP1810" s="456">
        <v>0</v>
      </c>
      <c r="AQ1810" s="457">
        <v>0</v>
      </c>
      <c r="AR1810" s="440">
        <v>6.42106536055502E-3</v>
      </c>
      <c r="AS1810" s="462">
        <v>0</v>
      </c>
      <c r="AT1810" s="463">
        <v>0</v>
      </c>
      <c r="AU1810" s="423">
        <v>0</v>
      </c>
    </row>
    <row r="1811" spans="1:47" x14ac:dyDescent="0.2">
      <c r="A1811" s="231">
        <v>2020</v>
      </c>
      <c r="B1811" s="232">
        <v>7</v>
      </c>
      <c r="C1811" s="456">
        <v>1.8094958905396923</v>
      </c>
      <c r="D1811" s="457">
        <v>2.0762546287963217</v>
      </c>
      <c r="E1811" s="437">
        <v>0.44421860764272225</v>
      </c>
      <c r="F1811" s="456">
        <v>6.7934886171694145E-2</v>
      </c>
      <c r="G1811" s="457">
        <v>6.5823770412966207E-2</v>
      </c>
      <c r="H1811" s="437">
        <v>7.4383617222894022E-2</v>
      </c>
      <c r="I1811" s="456">
        <v>7.52870049830862E-2</v>
      </c>
      <c r="J1811" s="457">
        <v>9.9874094643184169E-2</v>
      </c>
      <c r="K1811" s="437">
        <v>0.65858273482384211</v>
      </c>
      <c r="L1811" s="462">
        <v>1.6730558243920773E-3</v>
      </c>
      <c r="M1811" s="463">
        <v>2.2767314480730918E-3</v>
      </c>
      <c r="N1811" s="437">
        <v>5.7183872055828477E-3</v>
      </c>
      <c r="O1811" s="456">
        <v>2.8417079419461818E-3</v>
      </c>
      <c r="P1811" s="457">
        <v>4.2693536508786973E-3</v>
      </c>
      <c r="Q1811" s="437">
        <v>1.9010723742380161E-2</v>
      </c>
      <c r="R1811" s="462">
        <v>0</v>
      </c>
      <c r="S1811" s="463">
        <v>0</v>
      </c>
      <c r="T1811" s="437">
        <v>656.28953351159794</v>
      </c>
      <c r="U1811" s="456">
        <v>5.5401337561557899E-3</v>
      </c>
      <c r="V1811" s="457">
        <v>7.1910022601474046E-3</v>
      </c>
      <c r="W1811" s="437">
        <v>8.0166541903338731E-2</v>
      </c>
      <c r="X1811" s="456">
        <v>4.8694615641338831E-3</v>
      </c>
      <c r="Y1811" s="457">
        <v>6.2941354833120286E-3</v>
      </c>
      <c r="Z1811" s="437">
        <v>3.0960560682156473E-3</v>
      </c>
      <c r="AA1811" s="456">
        <v>1.3928237492200134E-3</v>
      </c>
      <c r="AB1811" s="457">
        <v>1.5745226858445726E-3</v>
      </c>
      <c r="AC1811" s="437">
        <v>5.1215879623488104E-3</v>
      </c>
      <c r="AD1811" s="456">
        <v>8.572705107282437E-5</v>
      </c>
      <c r="AE1811" s="457">
        <v>8.1565488364978756E-5</v>
      </c>
      <c r="AF1811" s="437">
        <v>7.3904554844519087E-4</v>
      </c>
      <c r="AG1811" s="456">
        <v>2.8664918555180983E-3</v>
      </c>
      <c r="AH1811" s="457">
        <v>2.741062373786888E-3</v>
      </c>
      <c r="AI1811" s="437">
        <v>9.5336899200074827E-4</v>
      </c>
      <c r="AJ1811" s="456">
        <v>5.0229922251928902E-4</v>
      </c>
      <c r="AK1811" s="457">
        <v>4.4772169448110776E-4</v>
      </c>
      <c r="AL1811" s="437">
        <v>5.9123640933042577E-5</v>
      </c>
      <c r="AM1811" s="456">
        <v>7.8680315259217727E-4</v>
      </c>
      <c r="AN1811" s="457">
        <v>7.8789899859237685E-4</v>
      </c>
      <c r="AO1811" s="437">
        <v>1.6066844533710767E-2</v>
      </c>
      <c r="AP1811" s="456">
        <v>0</v>
      </c>
      <c r="AQ1811" s="457">
        <v>0</v>
      </c>
      <c r="AR1811" s="440">
        <v>7.1898052684395003E-3</v>
      </c>
      <c r="AS1811" s="462">
        <v>0</v>
      </c>
      <c r="AT1811" s="463">
        <v>0</v>
      </c>
      <c r="AU1811" s="423">
        <v>0</v>
      </c>
    </row>
    <row r="1812" spans="1:47" x14ac:dyDescent="0.2">
      <c r="A1812" s="231">
        <v>2020</v>
      </c>
      <c r="B1812" s="232">
        <v>8</v>
      </c>
      <c r="C1812" s="456">
        <v>1.8283926822850811</v>
      </c>
      <c r="D1812" s="457">
        <v>2.095729311901863</v>
      </c>
      <c r="E1812" s="437">
        <v>0.44780680689644264</v>
      </c>
      <c r="F1812" s="456">
        <v>6.9883414865712132E-2</v>
      </c>
      <c r="G1812" s="457">
        <v>6.7864433288695347E-2</v>
      </c>
      <c r="H1812" s="437">
        <v>7.575237924109085E-2</v>
      </c>
      <c r="I1812" s="456">
        <v>7.6486227941379895E-2</v>
      </c>
      <c r="J1812" s="457">
        <v>0.10119310687234118</v>
      </c>
      <c r="K1812" s="437">
        <v>0.66458675829241487</v>
      </c>
      <c r="L1812" s="462">
        <v>1.6770657520126361E-3</v>
      </c>
      <c r="M1812" s="463">
        <v>2.2827112473944792E-3</v>
      </c>
      <c r="N1812" s="437">
        <v>5.7233670169445968E-3</v>
      </c>
      <c r="O1812" s="456">
        <v>2.8698855589129367E-3</v>
      </c>
      <c r="P1812" s="457">
        <v>4.3178846658930283E-3</v>
      </c>
      <c r="Q1812" s="437">
        <v>1.9024251095018582E-2</v>
      </c>
      <c r="R1812" s="462">
        <v>0</v>
      </c>
      <c r="S1812" s="463">
        <v>0</v>
      </c>
      <c r="T1812" s="437">
        <v>656.85992045607293</v>
      </c>
      <c r="U1812" s="456">
        <v>5.6629504818082824E-3</v>
      </c>
      <c r="V1812" s="457">
        <v>7.374759887085653E-3</v>
      </c>
      <c r="W1812" s="437">
        <v>8.1641671667813179E-2</v>
      </c>
      <c r="X1812" s="456">
        <v>4.9854123397717722E-3</v>
      </c>
      <c r="Y1812" s="457">
        <v>6.472280776833636E-3</v>
      </c>
      <c r="Z1812" s="437">
        <v>3.1241075029058043E-3</v>
      </c>
      <c r="AA1812" s="456">
        <v>1.4563209602549902E-3</v>
      </c>
      <c r="AB1812" s="457">
        <v>1.6628954568050399E-3</v>
      </c>
      <c r="AC1812" s="437">
        <v>5.2158292517652258E-3</v>
      </c>
      <c r="AD1812" s="456">
        <v>8.8347866279441545E-5</v>
      </c>
      <c r="AE1812" s="457">
        <v>8.4315918228152362E-5</v>
      </c>
      <c r="AF1812" s="437">
        <v>7.5264503079757405E-4</v>
      </c>
      <c r="AG1812" s="456">
        <v>2.9430354409462822E-3</v>
      </c>
      <c r="AH1812" s="457">
        <v>2.8175773555511145E-3</v>
      </c>
      <c r="AI1812" s="437">
        <v>9.709119782796053E-4</v>
      </c>
      <c r="AJ1812" s="456">
        <v>5.1645141040912164E-4</v>
      </c>
      <c r="AK1812" s="457">
        <v>4.6149433898905168E-4</v>
      </c>
      <c r="AL1812" s="437">
        <v>6.0211578686022878E-5</v>
      </c>
      <c r="AM1812" s="456">
        <v>8.0954409945285777E-4</v>
      </c>
      <c r="AN1812" s="457">
        <v>8.1251747369328058E-4</v>
      </c>
      <c r="AO1812" s="437">
        <v>1.6362493856299076E-2</v>
      </c>
      <c r="AP1812" s="456">
        <v>0</v>
      </c>
      <c r="AQ1812" s="457">
        <v>0</v>
      </c>
      <c r="AR1812" s="440">
        <v>7.2286864862633297E-3</v>
      </c>
      <c r="AS1812" s="462">
        <v>0</v>
      </c>
      <c r="AT1812" s="463">
        <v>0</v>
      </c>
      <c r="AU1812" s="423">
        <v>0</v>
      </c>
    </row>
    <row r="1813" spans="1:47" x14ac:dyDescent="0.2">
      <c r="A1813" s="231">
        <v>2020</v>
      </c>
      <c r="B1813" s="232">
        <v>9</v>
      </c>
      <c r="C1813" s="456">
        <v>1.8787351075541421</v>
      </c>
      <c r="D1813" s="457">
        <v>2.1457456906267831</v>
      </c>
      <c r="E1813" s="437">
        <v>0.45107671044117476</v>
      </c>
      <c r="F1813" s="456">
        <v>7.9260957992737441E-2</v>
      </c>
      <c r="G1813" s="457">
        <v>7.8066942053094099E-2</v>
      </c>
      <c r="H1813" s="437">
        <v>7.7231547386099442E-2</v>
      </c>
      <c r="I1813" s="456">
        <v>9.0282046402056532E-2</v>
      </c>
      <c r="J1813" s="457">
        <v>0.12040096125400419</v>
      </c>
      <c r="K1813" s="437">
        <v>0.67062697624150891</v>
      </c>
      <c r="L1813" s="462">
        <v>1.6805213334337636E-3</v>
      </c>
      <c r="M1813" s="463">
        <v>2.2878574244994646E-3</v>
      </c>
      <c r="N1813" s="437">
        <v>5.7266368357259418E-3</v>
      </c>
      <c r="O1813" s="456">
        <v>3.3018697803540381E-3</v>
      </c>
      <c r="P1813" s="457">
        <v>4.7470074773935857E-3</v>
      </c>
      <c r="Q1813" s="437">
        <v>1.9038952867870607E-2</v>
      </c>
      <c r="R1813" s="462">
        <v>0</v>
      </c>
      <c r="S1813" s="463">
        <v>0</v>
      </c>
      <c r="T1813" s="437">
        <v>657.23512189390624</v>
      </c>
      <c r="U1813" s="456">
        <v>5.8385674227675764E-3</v>
      </c>
      <c r="V1813" s="457">
        <v>7.6602846941698109E-3</v>
      </c>
      <c r="W1813" s="437">
        <v>8.3235774490010114E-2</v>
      </c>
      <c r="X1813" s="456">
        <v>5.1105009233647003E-3</v>
      </c>
      <c r="Y1813" s="457">
        <v>6.6669699103088006E-3</v>
      </c>
      <c r="Z1813" s="437">
        <v>3.1547658232277025E-3</v>
      </c>
      <c r="AA1813" s="456">
        <v>1.6545335267332463E-3</v>
      </c>
      <c r="AB1813" s="457">
        <v>1.9180397696472043E-3</v>
      </c>
      <c r="AC1813" s="437">
        <v>5.3176752712473111E-3</v>
      </c>
      <c r="AD1813" s="456">
        <v>1.0001120407012717E-4</v>
      </c>
      <c r="AE1813" s="457">
        <v>9.6608975609722072E-5</v>
      </c>
      <c r="AF1813" s="437">
        <v>7.6734135377871536E-4</v>
      </c>
      <c r="AG1813" s="456">
        <v>3.338729934721904E-3</v>
      </c>
      <c r="AH1813" s="457">
        <v>3.2411853491354295E-3</v>
      </c>
      <c r="AI1813" s="437">
        <v>9.898704176072525E-4</v>
      </c>
      <c r="AJ1813" s="456">
        <v>5.7718408723959772E-4</v>
      </c>
      <c r="AK1813" s="457">
        <v>5.1891594748506805E-4</v>
      </c>
      <c r="AL1813" s="437">
        <v>6.1387323880389414E-5</v>
      </c>
      <c r="AM1813" s="456">
        <v>9.2392185992099581E-4</v>
      </c>
      <c r="AN1813" s="457">
        <v>9.4403445881340638E-4</v>
      </c>
      <c r="AO1813" s="437">
        <v>1.668200138226195E-2</v>
      </c>
      <c r="AP1813" s="456">
        <v>0</v>
      </c>
      <c r="AQ1813" s="457">
        <v>0</v>
      </c>
      <c r="AR1813" s="440">
        <v>8.1052564956339401E-3</v>
      </c>
      <c r="AS1813" s="462">
        <v>0</v>
      </c>
      <c r="AT1813" s="463">
        <v>0</v>
      </c>
      <c r="AU1813" s="423">
        <v>0</v>
      </c>
    </row>
    <row r="1814" spans="1:47" x14ac:dyDescent="0.2">
      <c r="A1814" s="231">
        <v>2020</v>
      </c>
      <c r="B1814" s="232">
        <v>10</v>
      </c>
      <c r="C1814" s="456">
        <v>1.9014482541937827</v>
      </c>
      <c r="D1814" s="457">
        <v>2.1698608769530519</v>
      </c>
      <c r="E1814" s="437">
        <v>0.45534748992053253</v>
      </c>
      <c r="F1814" s="456">
        <v>8.1706048766812867E-2</v>
      </c>
      <c r="G1814" s="457">
        <v>8.0683675692890089E-2</v>
      </c>
      <c r="H1814" s="437">
        <v>7.8860454621534196E-2</v>
      </c>
      <c r="I1814" s="456">
        <v>9.1831728143048713E-2</v>
      </c>
      <c r="J1814" s="457">
        <v>0.12214501713206495</v>
      </c>
      <c r="K1814" s="437">
        <v>0.67777321931633672</v>
      </c>
      <c r="L1814" s="462">
        <v>1.6846954231233792E-3</v>
      </c>
      <c r="M1814" s="463">
        <v>2.293839782764141E-3</v>
      </c>
      <c r="N1814" s="437">
        <v>5.7325467494164515E-3</v>
      </c>
      <c r="O1814" s="456">
        <v>3.3384472236858251E-3</v>
      </c>
      <c r="P1814" s="457">
        <v>4.8083329344841925E-3</v>
      </c>
      <c r="Q1814" s="437">
        <v>1.9054980408097739E-2</v>
      </c>
      <c r="R1814" s="462">
        <v>0</v>
      </c>
      <c r="S1814" s="463">
        <v>0</v>
      </c>
      <c r="T1814" s="437">
        <v>657.91364680020126</v>
      </c>
      <c r="U1814" s="456">
        <v>5.9754605763142838E-3</v>
      </c>
      <c r="V1814" s="457">
        <v>7.8639640594813532E-3</v>
      </c>
      <c r="W1814" s="437">
        <v>8.4991312612507336E-2</v>
      </c>
      <c r="X1814" s="456">
        <v>5.2455571292881866E-3</v>
      </c>
      <c r="Y1814" s="457">
        <v>6.8789891247636693E-3</v>
      </c>
      <c r="Z1814" s="437">
        <v>3.1881607087933966E-3</v>
      </c>
      <c r="AA1814" s="456">
        <v>1.7246659916126835E-3</v>
      </c>
      <c r="AB1814" s="457">
        <v>2.0138654169538301E-3</v>
      </c>
      <c r="AC1814" s="437">
        <v>5.429841226273613E-3</v>
      </c>
      <c r="AD1814" s="456">
        <v>1.0326801573189981E-4</v>
      </c>
      <c r="AE1814" s="457">
        <v>1.0009674194488933E-4</v>
      </c>
      <c r="AF1814" s="437">
        <v>7.8352604949250991E-4</v>
      </c>
      <c r="AG1814" s="456">
        <v>3.4370548807591207E-3</v>
      </c>
      <c r="AH1814" s="457">
        <v>3.3429910784112979E-3</v>
      </c>
      <c r="AI1814" s="437">
        <v>1.0107478778876389E-3</v>
      </c>
      <c r="AJ1814" s="456">
        <v>5.9565538418477216E-4</v>
      </c>
      <c r="AK1814" s="457">
        <v>5.3767885133378145E-4</v>
      </c>
      <c r="AL1814" s="437">
        <v>6.268204094731495E-5</v>
      </c>
      <c r="AM1814" s="456">
        <v>9.5175392815967743E-4</v>
      </c>
      <c r="AN1814" s="457">
        <v>9.7444007613085306E-4</v>
      </c>
      <c r="AO1814" s="437">
        <v>1.7033851562049222E-2</v>
      </c>
      <c r="AP1814" s="456">
        <v>0</v>
      </c>
      <c r="AQ1814" s="457">
        <v>0</v>
      </c>
      <c r="AR1814" s="440">
        <v>8.1577955399432193E-3</v>
      </c>
      <c r="AS1814" s="462">
        <v>0</v>
      </c>
      <c r="AT1814" s="463">
        <v>0</v>
      </c>
      <c r="AU1814" s="423">
        <v>0</v>
      </c>
    </row>
    <row r="1815" spans="1:47" x14ac:dyDescent="0.2">
      <c r="A1815" s="231">
        <v>2020</v>
      </c>
      <c r="B1815" s="232">
        <v>11</v>
      </c>
      <c r="C1815" s="456">
        <v>2.3204856898851771</v>
      </c>
      <c r="D1815" s="457">
        <v>2.65933698509496</v>
      </c>
      <c r="E1815" s="437">
        <v>0.46001883194367638</v>
      </c>
      <c r="F1815" s="456">
        <v>9.8735917320584426E-2</v>
      </c>
      <c r="G1815" s="457">
        <v>9.7483889767175466E-2</v>
      </c>
      <c r="H1815" s="437">
        <v>8.0642625037222984E-2</v>
      </c>
      <c r="I1815" s="456">
        <v>0.1057617814592451</v>
      </c>
      <c r="J1815" s="457">
        <v>0.14139141599748969</v>
      </c>
      <c r="K1815" s="437">
        <v>0.68559693397179566</v>
      </c>
      <c r="L1815" s="462">
        <v>1.6891248464651928E-3</v>
      </c>
      <c r="M1815" s="463">
        <v>2.3001222874702008E-3</v>
      </c>
      <c r="N1815" s="437">
        <v>5.7390115178457476E-3</v>
      </c>
      <c r="O1815" s="456">
        <v>4.2083974087596702E-3</v>
      </c>
      <c r="P1815" s="457">
        <v>5.5932645649257647E-3</v>
      </c>
      <c r="Q1815" s="437">
        <v>1.9072502751749439E-2</v>
      </c>
      <c r="R1815" s="462">
        <v>0</v>
      </c>
      <c r="S1815" s="463">
        <v>0</v>
      </c>
      <c r="T1815" s="437">
        <v>658.65616093078654</v>
      </c>
      <c r="U1815" s="456">
        <v>5.6361395647472005E-3</v>
      </c>
      <c r="V1815" s="457">
        <v>7.4331669743243336E-3</v>
      </c>
      <c r="W1815" s="437">
        <v>8.6912020185476682E-2</v>
      </c>
      <c r="X1815" s="456">
        <v>5.3912921200164193E-3</v>
      </c>
      <c r="Y1815" s="457">
        <v>7.1109046607512908E-3</v>
      </c>
      <c r="Z1815" s="437">
        <v>3.2246820096141571E-3</v>
      </c>
      <c r="AA1815" s="456">
        <v>2.0719559578930517E-3</v>
      </c>
      <c r="AB1815" s="457">
        <v>2.4147067013801093E-3</v>
      </c>
      <c r="AC1815" s="437">
        <v>5.5525408202875748E-3</v>
      </c>
      <c r="AD1815" s="456">
        <v>1.2439922948895575E-4</v>
      </c>
      <c r="AE1815" s="457">
        <v>1.2025672251751016E-4</v>
      </c>
      <c r="AF1815" s="437">
        <v>8.0123246102224851E-4</v>
      </c>
      <c r="AG1815" s="456">
        <v>4.1588206428214494E-3</v>
      </c>
      <c r="AH1815" s="457">
        <v>4.0445401895499696E-3</v>
      </c>
      <c r="AI1815" s="437">
        <v>1.0335902424809631E-3</v>
      </c>
      <c r="AJ1815" s="456">
        <v>7.0584933953196801E-4</v>
      </c>
      <c r="AK1815" s="457">
        <v>6.3217575541264423E-4</v>
      </c>
      <c r="AL1815" s="437">
        <v>6.4098602278044828E-5</v>
      </c>
      <c r="AM1815" s="456">
        <v>1.1594070480697182E-3</v>
      </c>
      <c r="AN1815" s="457">
        <v>1.1908054003768617E-3</v>
      </c>
      <c r="AO1815" s="437">
        <v>1.7418827791189858E-2</v>
      </c>
      <c r="AP1815" s="456">
        <v>0</v>
      </c>
      <c r="AQ1815" s="457">
        <v>0</v>
      </c>
      <c r="AR1815" s="440">
        <v>9.9408382728681192E-3</v>
      </c>
      <c r="AS1815" s="462">
        <v>0</v>
      </c>
      <c r="AT1815" s="463">
        <v>0</v>
      </c>
      <c r="AU1815" s="423">
        <v>0</v>
      </c>
    </row>
    <row r="1816" spans="1:47" x14ac:dyDescent="0.2">
      <c r="A1816" s="231">
        <v>2020</v>
      </c>
      <c r="B1816" s="232">
        <v>12</v>
      </c>
      <c r="C1816" s="456">
        <v>2.3546806838639034</v>
      </c>
      <c r="D1816" s="457">
        <v>2.6967941388535759</v>
      </c>
      <c r="E1816" s="437">
        <v>0.46507513367336251</v>
      </c>
      <c r="F1816" s="456">
        <v>0.10190715265909785</v>
      </c>
      <c r="G1816" s="457">
        <v>0.10090681305863503</v>
      </c>
      <c r="H1816" s="437">
        <v>8.2570994732040021E-2</v>
      </c>
      <c r="I1816" s="456">
        <v>0.10761048435285421</v>
      </c>
      <c r="J1816" s="457">
        <v>0.14347878896960323</v>
      </c>
      <c r="K1816" s="437">
        <v>0.69405758602988465</v>
      </c>
      <c r="L1816" s="462">
        <v>1.6917763518355838E-3</v>
      </c>
      <c r="M1816" s="463">
        <v>2.3039963209634416E-3</v>
      </c>
      <c r="N1816" s="437">
        <v>5.7460073290754891E-3</v>
      </c>
      <c r="O1816" s="456">
        <v>4.2565565572593132E-3</v>
      </c>
      <c r="P1816" s="457">
        <v>5.6703514465316499E-3</v>
      </c>
      <c r="Q1816" s="437">
        <v>1.9091497314554704E-2</v>
      </c>
      <c r="R1816" s="462">
        <v>0</v>
      </c>
      <c r="S1816" s="463">
        <v>0</v>
      </c>
      <c r="T1816" s="437">
        <v>659.45855183451249</v>
      </c>
      <c r="U1816" s="456">
        <v>5.7769836553181299E-3</v>
      </c>
      <c r="V1816" s="457">
        <v>7.6453369936570151E-3</v>
      </c>
      <c r="W1816" s="437">
        <v>8.8990413030797078E-2</v>
      </c>
      <c r="X1816" s="456">
        <v>5.5480903955533508E-3</v>
      </c>
      <c r="Y1816" s="457">
        <v>7.3619988631582148E-3</v>
      </c>
      <c r="Z1816" s="437">
        <v>3.2642092824984661E-3</v>
      </c>
      <c r="AA1816" s="456">
        <v>2.1057743936268706E-3</v>
      </c>
      <c r="AB1816" s="457">
        <v>2.4808634916963562E-3</v>
      </c>
      <c r="AC1816" s="437">
        <v>5.6853230303483548E-3</v>
      </c>
      <c r="AD1816" s="456">
        <v>1.2834714744414767E-4</v>
      </c>
      <c r="AE1816" s="457">
        <v>1.2456578249341542E-4</v>
      </c>
      <c r="AF1816" s="437">
        <v>8.2039224918856657E-4</v>
      </c>
      <c r="AG1816" s="456">
        <v>4.3011183815603073E-3</v>
      </c>
      <c r="AH1816" s="457">
        <v>4.1923545895536964E-3</v>
      </c>
      <c r="AI1816" s="437">
        <v>1.0583065788174763E-3</v>
      </c>
      <c r="AJ1816" s="456">
        <v>7.3453024150308332E-4</v>
      </c>
      <c r="AK1816" s="457">
        <v>6.6135399845720162E-4</v>
      </c>
      <c r="AL1816" s="437">
        <v>6.563137630465021E-5</v>
      </c>
      <c r="AM1816" s="456">
        <v>1.1910705643013576E-3</v>
      </c>
      <c r="AN1816" s="457">
        <v>1.2257369909415693E-3</v>
      </c>
      <c r="AO1816" s="437">
        <v>1.7835343061758678E-2</v>
      </c>
      <c r="AP1816" s="456">
        <v>0</v>
      </c>
      <c r="AQ1816" s="457">
        <v>0</v>
      </c>
      <c r="AR1816" s="440">
        <v>1.00168976060534E-2</v>
      </c>
      <c r="AS1816" s="462">
        <v>0</v>
      </c>
      <c r="AT1816" s="463">
        <v>0</v>
      </c>
      <c r="AU1816" s="423">
        <v>0</v>
      </c>
    </row>
    <row r="1817" spans="1:47" x14ac:dyDescent="0.2">
      <c r="A1817" s="231">
        <v>2020</v>
      </c>
      <c r="B1817" s="232">
        <v>13</v>
      </c>
      <c r="C1817" s="456">
        <v>2.3862631715712008</v>
      </c>
      <c r="D1817" s="457">
        <v>2.7312625613302246</v>
      </c>
      <c r="E1817" s="437">
        <v>0.47054224632597386</v>
      </c>
      <c r="F1817" s="456">
        <v>0.10538648950084072</v>
      </c>
      <c r="G1817" s="457">
        <v>0.10466535291980679</v>
      </c>
      <c r="H1817" s="437">
        <v>8.4656211455749017E-2</v>
      </c>
      <c r="I1817" s="456">
        <v>0.10973939433707194</v>
      </c>
      <c r="J1817" s="457">
        <v>0.14594808083932853</v>
      </c>
      <c r="K1817" s="437">
        <v>0.70320606886163084</v>
      </c>
      <c r="L1817" s="462">
        <v>1.6967104283475967E-3</v>
      </c>
      <c r="M1817" s="463">
        <v>2.3106941806865611E-3</v>
      </c>
      <c r="N1817" s="437">
        <v>5.7535847180614913E-3</v>
      </c>
      <c r="O1817" s="456">
        <v>4.3130091687284128E-3</v>
      </c>
      <c r="P1817" s="457">
        <v>5.7594053120714004E-3</v>
      </c>
      <c r="Q1817" s="437">
        <v>1.911203640338283E-2</v>
      </c>
      <c r="R1817" s="462">
        <v>0</v>
      </c>
      <c r="S1817" s="463">
        <v>0</v>
      </c>
      <c r="T1817" s="437">
        <v>660.32811045135566</v>
      </c>
      <c r="U1817" s="456">
        <v>5.9286307988205365E-3</v>
      </c>
      <c r="V1817" s="457">
        <v>7.8726435923687759E-3</v>
      </c>
      <c r="W1817" s="437">
        <v>9.1237858561793381E-2</v>
      </c>
      <c r="X1817" s="456">
        <v>5.7166780815118973E-3</v>
      </c>
      <c r="Y1817" s="457">
        <v>7.6334070041742062E-3</v>
      </c>
      <c r="Z1817" s="437">
        <v>3.3069631106652877E-3</v>
      </c>
      <c r="AA1817" s="456">
        <v>2.1972626972091842E-3</v>
      </c>
      <c r="AB1817" s="457">
        <v>2.5950172136903009E-3</v>
      </c>
      <c r="AC1817" s="437">
        <v>5.8288996530227906E-3</v>
      </c>
      <c r="AD1817" s="456">
        <v>1.3297623765051619E-4</v>
      </c>
      <c r="AE1817" s="457">
        <v>1.2955047086741947E-4</v>
      </c>
      <c r="AF1817" s="437">
        <v>8.4111047485416982E-4</v>
      </c>
      <c r="AG1817" s="456">
        <v>4.4428127010423934E-3</v>
      </c>
      <c r="AH1817" s="457">
        <v>4.3432150279140123E-3</v>
      </c>
      <c r="AI1817" s="437">
        <v>1.085032105816843E-3</v>
      </c>
      <c r="AJ1817" s="456">
        <v>7.6138383285608827E-4</v>
      </c>
      <c r="AK1817" s="457">
        <v>6.8962716650586373E-4</v>
      </c>
      <c r="AL1817" s="437">
        <v>6.728882988065314E-5</v>
      </c>
      <c r="AM1817" s="456">
        <v>1.2300530294444619E-3</v>
      </c>
      <c r="AN1817" s="457">
        <v>1.2679627081691246E-3</v>
      </c>
      <c r="AO1817" s="437">
        <v>1.8285740658815254E-2</v>
      </c>
      <c r="AP1817" s="456">
        <v>0</v>
      </c>
      <c r="AQ1817" s="457">
        <v>0</v>
      </c>
      <c r="AR1817" s="440">
        <v>1.0099302190240401E-2</v>
      </c>
      <c r="AS1817" s="462">
        <v>0</v>
      </c>
      <c r="AT1817" s="463">
        <v>0</v>
      </c>
      <c r="AU1817" s="423">
        <v>0</v>
      </c>
    </row>
    <row r="1818" spans="1:47" x14ac:dyDescent="0.2">
      <c r="A1818" s="231">
        <v>2020</v>
      </c>
      <c r="B1818" s="232">
        <v>14</v>
      </c>
      <c r="C1818" s="456">
        <v>2.414097455813506</v>
      </c>
      <c r="D1818" s="457">
        <v>2.7607968762782749</v>
      </c>
      <c r="E1818" s="437">
        <v>0.47511542017097425</v>
      </c>
      <c r="F1818" s="456">
        <v>0.1091176631214501</v>
      </c>
      <c r="G1818" s="457">
        <v>0.10868832538089028</v>
      </c>
      <c r="H1818" s="437">
        <v>8.6864647149043892E-2</v>
      </c>
      <c r="I1818" s="456">
        <v>0.11195644844984384</v>
      </c>
      <c r="J1818" s="457">
        <v>0.14848633826791532</v>
      </c>
      <c r="K1818" s="437">
        <v>0.71199550586795768</v>
      </c>
      <c r="L1818" s="462">
        <v>1.700844368014601E-3</v>
      </c>
      <c r="M1818" s="463">
        <v>2.3162480551260222E-3</v>
      </c>
      <c r="N1818" s="437">
        <v>5.7574001879674413E-3</v>
      </c>
      <c r="O1818" s="456">
        <v>4.3737781395464569E-3</v>
      </c>
      <c r="P1818" s="457">
        <v>5.8551353262396282E-3</v>
      </c>
      <c r="Q1818" s="437">
        <v>1.9134069576504143E-2</v>
      </c>
      <c r="R1818" s="462">
        <v>0</v>
      </c>
      <c r="S1818" s="463">
        <v>0</v>
      </c>
      <c r="T1818" s="437">
        <v>660.76485179878932</v>
      </c>
      <c r="U1818" s="456">
        <v>6.0892345393744754E-3</v>
      </c>
      <c r="V1818" s="457">
        <v>8.1125525884416013E-3</v>
      </c>
      <c r="W1818" s="437">
        <v>9.3617861757643264E-2</v>
      </c>
      <c r="X1818" s="456">
        <v>5.8979314459255078E-3</v>
      </c>
      <c r="Y1818" s="457">
        <v>7.9251977126487596E-3</v>
      </c>
      <c r="Z1818" s="437">
        <v>3.3529084813116988E-3</v>
      </c>
      <c r="AA1818" s="456">
        <v>2.2970261740120779E-3</v>
      </c>
      <c r="AB1818" s="457">
        <v>2.715318489438223E-3</v>
      </c>
      <c r="AC1818" s="437">
        <v>5.9809537917261662E-3</v>
      </c>
      <c r="AD1818" s="456">
        <v>1.3795875235977754E-4</v>
      </c>
      <c r="AE1818" s="457">
        <v>1.3490153799485552E-4</v>
      </c>
      <c r="AF1818" s="437">
        <v>8.6305305237202015E-4</v>
      </c>
      <c r="AG1818" s="456">
        <v>4.5942064818889454E-3</v>
      </c>
      <c r="AH1818" s="457">
        <v>4.5047997497827405E-3</v>
      </c>
      <c r="AI1818" s="437">
        <v>1.1133381557579993E-3</v>
      </c>
      <c r="AJ1818" s="456">
        <v>7.9010117583619085E-4</v>
      </c>
      <c r="AK1818" s="457">
        <v>7.2003303983113592E-4</v>
      </c>
      <c r="AL1818" s="437">
        <v>6.9044231630613668E-5</v>
      </c>
      <c r="AM1818" s="456">
        <v>1.2719086219023616E-3</v>
      </c>
      <c r="AN1818" s="457">
        <v>1.3129941010988585E-3</v>
      </c>
      <c r="AO1818" s="437">
        <v>1.8762766865180389E-2</v>
      </c>
      <c r="AP1818" s="456">
        <v>0</v>
      </c>
      <c r="AQ1818" s="457">
        <v>0</v>
      </c>
      <c r="AR1818" s="440">
        <v>1.0187851254249199E-2</v>
      </c>
      <c r="AS1818" s="462">
        <v>0</v>
      </c>
      <c r="AT1818" s="463">
        <v>0</v>
      </c>
      <c r="AU1818" s="423">
        <v>0</v>
      </c>
    </row>
    <row r="1819" spans="1:47" x14ac:dyDescent="0.2">
      <c r="A1819" s="231">
        <v>2020</v>
      </c>
      <c r="B1819" s="232">
        <v>15</v>
      </c>
      <c r="C1819" s="456">
        <v>2.4505817205092089</v>
      </c>
      <c r="D1819" s="457">
        <v>2.8006293494252557</v>
      </c>
      <c r="E1819" s="437">
        <v>0.4814407443793588</v>
      </c>
      <c r="F1819" s="456">
        <v>0.11314530560861108</v>
      </c>
      <c r="G1819" s="457">
        <v>0.11303454672981567</v>
      </c>
      <c r="H1819" s="437">
        <v>8.9277124823940665E-2</v>
      </c>
      <c r="I1819" s="456">
        <v>0.1144219879269586</v>
      </c>
      <c r="J1819" s="457">
        <v>0.15134746929868462</v>
      </c>
      <c r="K1819" s="437">
        <v>0.72258013787233122</v>
      </c>
      <c r="L1819" s="462">
        <v>1.7065448452516989E-3</v>
      </c>
      <c r="M1819" s="463">
        <v>2.3238754995360362E-3</v>
      </c>
      <c r="N1819" s="437">
        <v>5.766172696802214E-3</v>
      </c>
      <c r="O1819" s="456">
        <v>4.4390515197613705E-3</v>
      </c>
      <c r="P1819" s="457">
        <v>5.9579894076159231E-3</v>
      </c>
      <c r="Q1819" s="437">
        <v>1.9157874639998924E-2</v>
      </c>
      <c r="R1819" s="462">
        <v>0</v>
      </c>
      <c r="S1819" s="463">
        <v>0</v>
      </c>
      <c r="T1819" s="437">
        <v>661.77216145596924</v>
      </c>
      <c r="U1819" s="456">
        <v>6.2639830197465567E-3</v>
      </c>
      <c r="V1819" s="457">
        <v>8.3733159129844702E-3</v>
      </c>
      <c r="W1819" s="437">
        <v>9.621804853889844E-2</v>
      </c>
      <c r="X1819" s="456">
        <v>6.0929951797706232E-3</v>
      </c>
      <c r="Y1819" s="457">
        <v>8.2391917961435034E-3</v>
      </c>
      <c r="Z1819" s="437">
        <v>3.4023626782053134E-3</v>
      </c>
      <c r="AA1819" s="456">
        <v>2.404520382698254E-3</v>
      </c>
      <c r="AB1819" s="457">
        <v>2.8449495387140784E-3</v>
      </c>
      <c r="AC1819" s="437">
        <v>6.1470760908938112E-3</v>
      </c>
      <c r="AD1819" s="456">
        <v>1.4333181034736166E-4</v>
      </c>
      <c r="AE1819" s="457">
        <v>1.4067535685017372E-4</v>
      </c>
      <c r="AF1819" s="437">
        <v>8.8702332917771863E-4</v>
      </c>
      <c r="AG1819" s="456">
        <v>4.7576624340835002E-3</v>
      </c>
      <c r="AH1819" s="457">
        <v>4.6794055618344568E-3</v>
      </c>
      <c r="AI1819" s="437">
        <v>1.1442589368936792E-3</v>
      </c>
      <c r="AJ1819" s="456">
        <v>8.2100672546306667E-4</v>
      </c>
      <c r="AK1819" s="457">
        <v>7.5274658284929161E-4</v>
      </c>
      <c r="AL1819" s="437">
        <v>7.0961835763034693E-5</v>
      </c>
      <c r="AM1819" s="456">
        <v>1.3171506003239039E-3</v>
      </c>
      <c r="AN1819" s="457">
        <v>1.3617322607525908E-3</v>
      </c>
      <c r="AO1819" s="437">
        <v>1.9283867851451298E-2</v>
      </c>
      <c r="AP1819" s="456">
        <v>0</v>
      </c>
      <c r="AQ1819" s="457">
        <v>0</v>
      </c>
      <c r="AR1819" s="440">
        <v>1.02827411800668E-2</v>
      </c>
      <c r="AS1819" s="462">
        <v>0</v>
      </c>
      <c r="AT1819" s="463">
        <v>0</v>
      </c>
      <c r="AU1819" s="423">
        <v>0</v>
      </c>
    </row>
    <row r="1820" spans="1:47" x14ac:dyDescent="0.2">
      <c r="A1820" s="231">
        <v>2020</v>
      </c>
      <c r="B1820" s="232">
        <v>16</v>
      </c>
      <c r="C1820" s="456">
        <v>2.7395546379848397</v>
      </c>
      <c r="D1820" s="457">
        <v>3.318642522847957</v>
      </c>
      <c r="E1820" s="437">
        <v>0.48819546312409601</v>
      </c>
      <c r="F1820" s="456">
        <v>0.12473669648036378</v>
      </c>
      <c r="G1820" s="457">
        <v>0.12817169121208877</v>
      </c>
      <c r="H1820" s="437">
        <v>9.1853986478781985E-2</v>
      </c>
      <c r="I1820" s="456">
        <v>0.12990498269514997</v>
      </c>
      <c r="J1820" s="457">
        <v>0.17235977725311466</v>
      </c>
      <c r="K1820" s="437">
        <v>0.73388248567473435</v>
      </c>
      <c r="L1820" s="462">
        <v>1.7127599371070843E-3</v>
      </c>
      <c r="M1820" s="463">
        <v>2.3318083801314796E-3</v>
      </c>
      <c r="N1820" s="437">
        <v>5.7755036621741579E-3</v>
      </c>
      <c r="O1820" s="456">
        <v>6.2257967946705937E-3</v>
      </c>
      <c r="P1820" s="457">
        <v>7.4466494500018176E-3</v>
      </c>
      <c r="Q1820" s="437">
        <v>1.9183177110023788E-2</v>
      </c>
      <c r="R1820" s="462">
        <v>0</v>
      </c>
      <c r="S1820" s="463">
        <v>0</v>
      </c>
      <c r="T1820" s="437">
        <v>662.84453902855671</v>
      </c>
      <c r="U1820" s="456">
        <v>6.4066314671922774E-3</v>
      </c>
      <c r="V1820" s="457">
        <v>8.689684902438195E-3</v>
      </c>
      <c r="W1820" s="437">
        <v>9.8995181062621937E-2</v>
      </c>
      <c r="X1820" s="456">
        <v>6.3024228496176499E-3</v>
      </c>
      <c r="Y1820" s="457">
        <v>8.5746038996060685E-3</v>
      </c>
      <c r="Z1820" s="437">
        <v>3.4551837907365593E-3</v>
      </c>
      <c r="AA1820" s="456">
        <v>2.6549048856701878E-3</v>
      </c>
      <c r="AB1820" s="457">
        <v>3.1938219637516994E-3</v>
      </c>
      <c r="AC1820" s="437">
        <v>6.3244902187500332E-3</v>
      </c>
      <c r="AD1820" s="456">
        <v>1.5781428607062183E-4</v>
      </c>
      <c r="AE1820" s="457">
        <v>1.5908418163985088E-4</v>
      </c>
      <c r="AF1820" s="437">
        <v>9.126236887732756E-4</v>
      </c>
      <c r="AG1820" s="456">
        <v>5.2442150078329496E-3</v>
      </c>
      <c r="AH1820" s="457">
        <v>5.3120514713844999E-3</v>
      </c>
      <c r="AI1820" s="437">
        <v>1.1772859916643309E-3</v>
      </c>
      <c r="AJ1820" s="456">
        <v>8.9554375913734224E-4</v>
      </c>
      <c r="AK1820" s="457">
        <v>8.417593607881361E-4</v>
      </c>
      <c r="AL1820" s="437">
        <v>7.3010033440717312E-5</v>
      </c>
      <c r="AM1820" s="456">
        <v>1.4592815935429875E-3</v>
      </c>
      <c r="AN1820" s="457">
        <v>1.5534746718114127E-3</v>
      </c>
      <c r="AO1820" s="437">
        <v>1.9840474224112479E-2</v>
      </c>
      <c r="AP1820" s="456">
        <v>0</v>
      </c>
      <c r="AQ1820" s="457">
        <v>0</v>
      </c>
      <c r="AR1820" s="440">
        <v>1.36522204952223E-2</v>
      </c>
      <c r="AS1820" s="462">
        <v>0</v>
      </c>
      <c r="AT1820" s="463">
        <v>0</v>
      </c>
      <c r="AU1820" s="423">
        <v>0</v>
      </c>
    </row>
    <row r="1821" spans="1:47" x14ac:dyDescent="0.2">
      <c r="A1821" s="231">
        <v>2020</v>
      </c>
      <c r="B1821" s="232">
        <v>17</v>
      </c>
      <c r="C1821" s="456">
        <v>2.7821807639696288</v>
      </c>
      <c r="D1821" s="457">
        <v>3.3661912669287082</v>
      </c>
      <c r="E1821" s="437">
        <v>0.49529702108233625</v>
      </c>
      <c r="F1821" s="456">
        <v>0.12956484213039166</v>
      </c>
      <c r="G1821" s="457">
        <v>0.13335928677328943</v>
      </c>
      <c r="H1821" s="437">
        <v>9.4562381909970697E-2</v>
      </c>
      <c r="I1821" s="456">
        <v>0.13299556857013725</v>
      </c>
      <c r="J1821" s="457">
        <v>0.17590494777080357</v>
      </c>
      <c r="K1821" s="437">
        <v>0.7457644595140851</v>
      </c>
      <c r="L1821" s="462">
        <v>1.7192931349289218E-3</v>
      </c>
      <c r="M1821" s="463">
        <v>2.339903116114581E-3</v>
      </c>
      <c r="N1821" s="437">
        <v>5.7853488410644577E-3</v>
      </c>
      <c r="O1821" s="456">
        <v>6.3290036589999221E-3</v>
      </c>
      <c r="P1821" s="457">
        <v>7.5879644709640967E-3</v>
      </c>
      <c r="Q1821" s="437">
        <v>1.9209842782533442E-2</v>
      </c>
      <c r="R1821" s="462">
        <v>0</v>
      </c>
      <c r="S1821" s="463">
        <v>0</v>
      </c>
      <c r="T1821" s="437">
        <v>663.97219625840489</v>
      </c>
      <c r="U1821" s="456">
        <v>6.6006218980753095E-3</v>
      </c>
      <c r="V1821" s="457">
        <v>8.9702181062048195E-3</v>
      </c>
      <c r="W1821" s="437">
        <v>0.1019141787860665</v>
      </c>
      <c r="X1821" s="456">
        <v>6.5254947037978314E-3</v>
      </c>
      <c r="Y1821" s="457">
        <v>8.9271670535964829E-3</v>
      </c>
      <c r="Z1821" s="437">
        <v>3.5107031143404004E-3</v>
      </c>
      <c r="AA1821" s="456">
        <v>2.7840054384205676E-3</v>
      </c>
      <c r="AB1821" s="457">
        <v>3.3260161418343292E-3</v>
      </c>
      <c r="AC1821" s="437">
        <v>6.5109795616230823E-3</v>
      </c>
      <c r="AD1821" s="456">
        <v>1.6429619508846622E-4</v>
      </c>
      <c r="AE1821" s="457">
        <v>1.659910551208572E-4</v>
      </c>
      <c r="AF1821" s="437">
        <v>9.3953469512669406E-4</v>
      </c>
      <c r="AG1821" s="456">
        <v>5.4394399348838482E-3</v>
      </c>
      <c r="AH1821" s="457">
        <v>5.5239702555568825E-3</v>
      </c>
      <c r="AI1821" s="437">
        <v>1.2120011173013384E-3</v>
      </c>
      <c r="AJ1821" s="456">
        <v>9.3233590787929622E-4</v>
      </c>
      <c r="AK1821" s="457">
        <v>8.8169593600890574E-4</v>
      </c>
      <c r="AL1821" s="437">
        <v>7.5162765556718777E-5</v>
      </c>
      <c r="AM1821" s="456">
        <v>1.5136364027735748E-3</v>
      </c>
      <c r="AN1821" s="457">
        <v>1.6105819355615985E-3</v>
      </c>
      <c r="AO1821" s="437">
        <v>2.0425499600235146E-2</v>
      </c>
      <c r="AP1821" s="456">
        <v>0</v>
      </c>
      <c r="AQ1821" s="457">
        <v>0</v>
      </c>
      <c r="AR1821" s="440">
        <v>1.3791964696618499E-2</v>
      </c>
      <c r="AS1821" s="462">
        <v>0</v>
      </c>
      <c r="AT1821" s="463">
        <v>0</v>
      </c>
      <c r="AU1821" s="423">
        <v>0</v>
      </c>
    </row>
    <row r="1822" spans="1:47" x14ac:dyDescent="0.2">
      <c r="A1822" s="231">
        <v>2020</v>
      </c>
      <c r="B1822" s="232">
        <v>18</v>
      </c>
      <c r="C1822" s="456">
        <v>2.8247798199259182</v>
      </c>
      <c r="D1822" s="457">
        <v>3.412717636818956</v>
      </c>
      <c r="E1822" s="437">
        <v>0.50271623201030546</v>
      </c>
      <c r="F1822" s="456">
        <v>0.13461012880564258</v>
      </c>
      <c r="G1822" s="457">
        <v>0.13869820983627987</v>
      </c>
      <c r="H1822" s="437">
        <v>9.7392555317685175E-2</v>
      </c>
      <c r="I1822" s="456">
        <v>0.13627478828326939</v>
      </c>
      <c r="J1822" s="457">
        <v>0.17961464012626316</v>
      </c>
      <c r="K1822" s="437">
        <v>0.75817972869439942</v>
      </c>
      <c r="L1822" s="462">
        <v>1.7262327228495056E-3</v>
      </c>
      <c r="M1822" s="463">
        <v>2.3483652790884627E-3</v>
      </c>
      <c r="N1822" s="437">
        <v>5.7955907453208716E-3</v>
      </c>
      <c r="O1822" s="456">
        <v>6.4383906372526842E-3</v>
      </c>
      <c r="P1822" s="457">
        <v>7.7355263849872994E-3</v>
      </c>
      <c r="Q1822" s="437">
        <v>1.9237641065608276E-2</v>
      </c>
      <c r="R1822" s="462">
        <v>0</v>
      </c>
      <c r="S1822" s="463">
        <v>0</v>
      </c>
      <c r="T1822" s="437">
        <v>665.14918883811697</v>
      </c>
      <c r="U1822" s="456">
        <v>6.8016317132386954E-3</v>
      </c>
      <c r="V1822" s="457">
        <v>9.2562181698852015E-3</v>
      </c>
      <c r="W1822" s="437">
        <v>0.10496408143477384</v>
      </c>
      <c r="X1822" s="456">
        <v>6.762045073733073E-3</v>
      </c>
      <c r="Y1822" s="457">
        <v>9.2955201098452039E-3</v>
      </c>
      <c r="Z1822" s="437">
        <v>3.568709051369225E-3</v>
      </c>
      <c r="AA1822" s="456">
        <v>2.9214857088130939E-3</v>
      </c>
      <c r="AB1822" s="457">
        <v>3.4610235919070829E-3</v>
      </c>
      <c r="AC1822" s="437">
        <v>6.7058297629692789E-3</v>
      </c>
      <c r="AD1822" s="456">
        <v>1.7110059900902872E-4</v>
      </c>
      <c r="AE1822" s="457">
        <v>1.7313125912097525E-4</v>
      </c>
      <c r="AF1822" s="437">
        <v>9.6765343295159511E-4</v>
      </c>
      <c r="AG1822" s="456">
        <v>5.6426463647896771E-3</v>
      </c>
      <c r="AH1822" s="457">
        <v>5.7418422421770974E-3</v>
      </c>
      <c r="AI1822" s="437">
        <v>1.2482710919788779E-3</v>
      </c>
      <c r="AJ1822" s="456">
        <v>9.7071041894756724E-4</v>
      </c>
      <c r="AK1822" s="457">
        <v>9.2297014228264525E-4</v>
      </c>
      <c r="AL1822" s="437">
        <v>7.7412155084979239E-5</v>
      </c>
      <c r="AM1822" s="456">
        <v>1.570610634937194E-3</v>
      </c>
      <c r="AN1822" s="457">
        <v>1.6692880204986519E-3</v>
      </c>
      <c r="AO1822" s="437">
        <v>2.1036767537210642E-2</v>
      </c>
      <c r="AP1822" s="456">
        <v>0</v>
      </c>
      <c r="AQ1822" s="457">
        <v>0</v>
      </c>
      <c r="AR1822" s="440">
        <v>1.39375503627113E-2</v>
      </c>
      <c r="AS1822" s="462">
        <v>0</v>
      </c>
      <c r="AT1822" s="463">
        <v>0</v>
      </c>
      <c r="AU1822" s="423">
        <v>0</v>
      </c>
    </row>
    <row r="1823" spans="1:47" x14ac:dyDescent="0.2">
      <c r="A1823" s="231">
        <v>2020</v>
      </c>
      <c r="B1823" s="232">
        <v>19</v>
      </c>
      <c r="C1823" s="456">
        <v>2.8682570698556096</v>
      </c>
      <c r="D1823" s="457">
        <v>3.4580508188243155</v>
      </c>
      <c r="E1823" s="437">
        <v>0.50965305099844038</v>
      </c>
      <c r="F1823" s="456">
        <v>0.14002134114064732</v>
      </c>
      <c r="G1823" s="457">
        <v>0.14424633390436528</v>
      </c>
      <c r="H1823" s="437">
        <v>0.10026998026328954</v>
      </c>
      <c r="I1823" s="456">
        <v>0.13971658551340729</v>
      </c>
      <c r="J1823" s="457">
        <v>0.18338665115728459</v>
      </c>
      <c r="K1823" s="437">
        <v>0.77035538860073605</v>
      </c>
      <c r="L1823" s="462">
        <v>1.7333195276899045E-3</v>
      </c>
      <c r="M1823" s="463">
        <v>2.3566704879127375E-3</v>
      </c>
      <c r="N1823" s="437">
        <v>5.8039463695618151E-3</v>
      </c>
      <c r="O1823" s="456">
        <v>6.5549005103671528E-3</v>
      </c>
      <c r="P1823" s="457">
        <v>7.8877848794659585E-3</v>
      </c>
      <c r="Q1823" s="437">
        <v>1.9266154124872432E-2</v>
      </c>
      <c r="R1823" s="462">
        <v>0</v>
      </c>
      <c r="S1823" s="463">
        <v>0</v>
      </c>
      <c r="T1823" s="437">
        <v>666.10832953517456</v>
      </c>
      <c r="U1823" s="456">
        <v>7.0168478828214016E-3</v>
      </c>
      <c r="V1823" s="457">
        <v>9.5517494511120887E-3</v>
      </c>
      <c r="W1823" s="437">
        <v>0.10806546795716163</v>
      </c>
      <c r="X1823" s="456">
        <v>7.0116245828669406E-3</v>
      </c>
      <c r="Y1823" s="457">
        <v>9.6726858658700825E-3</v>
      </c>
      <c r="Z1823" s="437">
        <v>3.6280386594896587E-3</v>
      </c>
      <c r="AA1823" s="456">
        <v>3.079363662750874E-3</v>
      </c>
      <c r="AB1823" s="457">
        <v>3.6056239040031367E-3</v>
      </c>
      <c r="AC1823" s="437">
        <v>6.9039765203653932E-3</v>
      </c>
      <c r="AD1823" s="456">
        <v>1.7845647784008042E-4</v>
      </c>
      <c r="AE1823" s="457">
        <v>1.8060100820609955E-4</v>
      </c>
      <c r="AF1823" s="437">
        <v>9.9624340808271883E-4</v>
      </c>
      <c r="AG1823" s="456">
        <v>5.8579637926964431E-3</v>
      </c>
      <c r="AH1823" s="457">
        <v>5.9666938572061155E-3</v>
      </c>
      <c r="AI1823" s="437">
        <v>1.2851530886465008E-3</v>
      </c>
      <c r="AJ1823" s="456">
        <v>1.0108413172733039E-3</v>
      </c>
      <c r="AK1823" s="457">
        <v>9.6507948763454796E-4</v>
      </c>
      <c r="AL1823" s="437">
        <v>7.9699490857206888E-5</v>
      </c>
      <c r="AM1823" s="456">
        <v>1.6325135422297862E-3</v>
      </c>
      <c r="AN1823" s="457">
        <v>1.7309441937906583E-3</v>
      </c>
      <c r="AO1823" s="437">
        <v>2.1658326507245619E-2</v>
      </c>
      <c r="AP1823" s="456">
        <v>0</v>
      </c>
      <c r="AQ1823" s="457">
        <v>0</v>
      </c>
      <c r="AR1823" s="440">
        <v>1.4086013491022901E-2</v>
      </c>
      <c r="AS1823" s="462">
        <v>0</v>
      </c>
      <c r="AT1823" s="463">
        <v>0</v>
      </c>
      <c r="AU1823" s="423">
        <v>0</v>
      </c>
    </row>
    <row r="1824" spans="1:47" x14ac:dyDescent="0.2">
      <c r="A1824" s="231">
        <v>2020</v>
      </c>
      <c r="B1824" s="232">
        <v>20</v>
      </c>
      <c r="C1824" s="456">
        <v>2.91601124174105</v>
      </c>
      <c r="D1824" s="457">
        <v>3.5062333878829168</v>
      </c>
      <c r="E1824" s="437">
        <v>0.51727668275313909</v>
      </c>
      <c r="F1824" s="456">
        <v>0.14570900004153112</v>
      </c>
      <c r="G1824" s="457">
        <v>0.14987124045008784</v>
      </c>
      <c r="H1824" s="437">
        <v>0.10317803534726276</v>
      </c>
      <c r="I1824" s="456">
        <v>0.14338432649525032</v>
      </c>
      <c r="J1824" s="457">
        <v>0.18727699293561445</v>
      </c>
      <c r="K1824" s="437">
        <v>0.78311151807425017</v>
      </c>
      <c r="L1824" s="462">
        <v>1.7417933303234448E-3</v>
      </c>
      <c r="M1824" s="463">
        <v>2.3669295471110724E-3</v>
      </c>
      <c r="N1824" s="437">
        <v>5.8145026509418369E-3</v>
      </c>
      <c r="O1824" s="456">
        <v>6.6773695541429362E-3</v>
      </c>
      <c r="P1824" s="457">
        <v>8.0421193500559048E-3</v>
      </c>
      <c r="Q1824" s="437">
        <v>1.9294765021569484E-2</v>
      </c>
      <c r="R1824" s="462">
        <v>0</v>
      </c>
      <c r="S1824" s="463">
        <v>0</v>
      </c>
      <c r="T1824" s="437">
        <v>667.31867514401142</v>
      </c>
      <c r="U1824" s="456">
        <v>7.2457868387959517E-3</v>
      </c>
      <c r="V1824" s="457">
        <v>9.85879637337422E-3</v>
      </c>
      <c r="W1824" s="437">
        <v>0.1111998055313051</v>
      </c>
      <c r="X1824" s="456">
        <v>7.2723496786732036E-3</v>
      </c>
      <c r="Y1824" s="457">
        <v>1.0051258623045569E-2</v>
      </c>
      <c r="Z1824" s="437">
        <v>3.6876494890939115E-3</v>
      </c>
      <c r="AA1824" s="456">
        <v>3.2709667989949797E-3</v>
      </c>
      <c r="AB1824" s="457">
        <v>3.7987656454903105E-3</v>
      </c>
      <c r="AC1824" s="437">
        <v>7.1041965930602547E-3</v>
      </c>
      <c r="AD1824" s="456">
        <v>1.8628490247041043E-4</v>
      </c>
      <c r="AE1824" s="457">
        <v>1.8829963025886583E-4</v>
      </c>
      <c r="AF1824" s="437">
        <v>1.0251356258556728E-3</v>
      </c>
      <c r="AG1824" s="456">
        <v>6.0779825926485682E-3</v>
      </c>
      <c r="AH1824" s="457">
        <v>6.1844112101404483E-3</v>
      </c>
      <c r="AI1824" s="437">
        <v>1.3224270724106143E-3</v>
      </c>
      <c r="AJ1824" s="456">
        <v>1.0510381382280219E-3</v>
      </c>
      <c r="AK1824" s="457">
        <v>1.0046931109159529E-3</v>
      </c>
      <c r="AL1824" s="437">
        <v>8.2010876158394028E-5</v>
      </c>
      <c r="AM1824" s="456">
        <v>1.6992591104844853E-3</v>
      </c>
      <c r="AN1824" s="457">
        <v>1.7964161333494412E-3</v>
      </c>
      <c r="AO1824" s="437">
        <v>2.228647925480565E-2</v>
      </c>
      <c r="AP1824" s="456">
        <v>0</v>
      </c>
      <c r="AQ1824" s="457">
        <v>0</v>
      </c>
      <c r="AR1824" s="440">
        <v>1.42348125104616E-2</v>
      </c>
      <c r="AS1824" s="462">
        <v>0</v>
      </c>
      <c r="AT1824" s="463">
        <v>0</v>
      </c>
      <c r="AU1824" s="423">
        <v>0</v>
      </c>
    </row>
    <row r="1825" spans="1:47" x14ac:dyDescent="0.2">
      <c r="A1825" s="231">
        <v>2020</v>
      </c>
      <c r="B1825" s="232">
        <v>21</v>
      </c>
      <c r="C1825" s="456">
        <v>3.2000633753424848</v>
      </c>
      <c r="D1825" s="457">
        <v>3.9881006849413425</v>
      </c>
      <c r="E1825" s="437">
        <v>0.52475905189220406</v>
      </c>
      <c r="F1825" s="456">
        <v>0.16225412664525837</v>
      </c>
      <c r="G1825" s="457">
        <v>0.16931631055582502</v>
      </c>
      <c r="H1825" s="437">
        <v>0.10603204471172591</v>
      </c>
      <c r="I1825" s="456">
        <v>0.15739909030957913</v>
      </c>
      <c r="J1825" s="457">
        <v>0.20527279843883772</v>
      </c>
      <c r="K1825" s="437">
        <v>0.79563266998214721</v>
      </c>
      <c r="L1825" s="462">
        <v>1.7507559421078888E-3</v>
      </c>
      <c r="M1825" s="463">
        <v>2.3773421584369447E-3</v>
      </c>
      <c r="N1825" s="437">
        <v>5.8248673985930484E-3</v>
      </c>
      <c r="O1825" s="456">
        <v>9.211966816293023E-3</v>
      </c>
      <c r="P1825" s="457">
        <v>9.8612320065637402E-3</v>
      </c>
      <c r="Q1825" s="437">
        <v>1.9322885074497649E-2</v>
      </c>
      <c r="R1825" s="462">
        <v>0</v>
      </c>
      <c r="S1825" s="463">
        <v>0</v>
      </c>
      <c r="T1825" s="437">
        <v>668.50869202433546</v>
      </c>
      <c r="U1825" s="456">
        <v>8.0009262225325863E-3</v>
      </c>
      <c r="V1825" s="457">
        <v>1.0875077532652379E-2</v>
      </c>
      <c r="W1825" s="437">
        <v>0.11427533256269692</v>
      </c>
      <c r="X1825" s="456">
        <v>7.5415667775546071E-3</v>
      </c>
      <c r="Y1825" s="457">
        <v>1.042278612279865E-2</v>
      </c>
      <c r="Z1825" s="437">
        <v>3.7461496782513434E-3</v>
      </c>
      <c r="AA1825" s="456">
        <v>3.716347249870093E-3</v>
      </c>
      <c r="AB1825" s="457">
        <v>4.3376067059791362E-3</v>
      </c>
      <c r="AC1825" s="437">
        <v>7.300693980090236E-3</v>
      </c>
      <c r="AD1825" s="456">
        <v>2.0865188244445441E-4</v>
      </c>
      <c r="AE1825" s="457">
        <v>2.1394525556029921E-4</v>
      </c>
      <c r="AF1825" s="437">
        <v>1.0534940255519693E-3</v>
      </c>
      <c r="AG1825" s="456">
        <v>6.748750034830964E-3</v>
      </c>
      <c r="AH1825" s="457">
        <v>6.9731163690192419E-3</v>
      </c>
      <c r="AI1825" s="437">
        <v>1.3590048201814078E-3</v>
      </c>
      <c r="AJ1825" s="456">
        <v>1.1648958233361156E-3</v>
      </c>
      <c r="AK1825" s="457">
        <v>1.1298723720540411E-3</v>
      </c>
      <c r="AL1825" s="437">
        <v>8.4279408181648865E-5</v>
      </c>
      <c r="AM1825" s="456">
        <v>1.9065834548288847E-3</v>
      </c>
      <c r="AN1825" s="457">
        <v>2.0452787557248176E-3</v>
      </c>
      <c r="AO1825" s="437">
        <v>2.2902917593859057E-2</v>
      </c>
      <c r="AP1825" s="456">
        <v>0</v>
      </c>
      <c r="AQ1825" s="457">
        <v>0</v>
      </c>
      <c r="AR1825" s="440">
        <v>1.8929294260137099E-2</v>
      </c>
      <c r="AS1825" s="462">
        <v>0</v>
      </c>
      <c r="AT1825" s="463">
        <v>0</v>
      </c>
      <c r="AU1825" s="423">
        <v>0</v>
      </c>
    </row>
    <row r="1826" spans="1:47" x14ac:dyDescent="0.2">
      <c r="A1826" s="231">
        <v>2020</v>
      </c>
      <c r="B1826" s="232">
        <v>22</v>
      </c>
      <c r="C1826" s="456">
        <v>3.2595793760651421</v>
      </c>
      <c r="D1826" s="457">
        <v>4.0444893346435409</v>
      </c>
      <c r="E1826" s="437">
        <v>0.53176027557988703</v>
      </c>
      <c r="F1826" s="456">
        <v>0.16844950294892411</v>
      </c>
      <c r="G1826" s="457">
        <v>0.17482559015736543</v>
      </c>
      <c r="H1826" s="437">
        <v>0.1087015380784371</v>
      </c>
      <c r="I1826" s="456">
        <v>0.16124352229324701</v>
      </c>
      <c r="J1826" s="457">
        <v>0.2087998610543001</v>
      </c>
      <c r="K1826" s="437">
        <v>0.80733253634823277</v>
      </c>
      <c r="L1826" s="462">
        <v>1.7573202356399023E-3</v>
      </c>
      <c r="M1826" s="463">
        <v>2.3844049577704421E-3</v>
      </c>
      <c r="N1826" s="437">
        <v>5.8345715291709989E-3</v>
      </c>
      <c r="O1826" s="456">
        <v>9.375536367106644E-3</v>
      </c>
      <c r="P1826" s="457">
        <v>1.0024416083442815E-2</v>
      </c>
      <c r="Q1826" s="437">
        <v>1.9349169805708787E-2</v>
      </c>
      <c r="R1826" s="462">
        <v>0</v>
      </c>
      <c r="S1826" s="463">
        <v>0</v>
      </c>
      <c r="T1826" s="437">
        <v>669.62188476294614</v>
      </c>
      <c r="U1826" s="456">
        <v>8.2536677991907823E-3</v>
      </c>
      <c r="V1826" s="457">
        <v>1.117635187444113E-2</v>
      </c>
      <c r="W1826" s="437">
        <v>0.11715269569431382</v>
      </c>
      <c r="X1826" s="456">
        <v>7.8124408381145417E-3</v>
      </c>
      <c r="Y1826" s="457">
        <v>1.0770409924245385E-2</v>
      </c>
      <c r="Z1826" s="437">
        <v>3.8008926023864907E-3</v>
      </c>
      <c r="AA1826" s="456">
        <v>3.8440578427463715E-3</v>
      </c>
      <c r="AB1826" s="457">
        <v>4.4703396410069353E-3</v>
      </c>
      <c r="AC1826" s="437">
        <v>7.4845123783444595E-3</v>
      </c>
      <c r="AD1826" s="456">
        <v>2.167585224832906E-4</v>
      </c>
      <c r="AE1826" s="457">
        <v>2.2114379738038926E-4</v>
      </c>
      <c r="AF1826" s="437">
        <v>1.08001551928333E-3</v>
      </c>
      <c r="AG1826" s="456">
        <v>7.0100473908853971E-3</v>
      </c>
      <c r="AH1826" s="457">
        <v>7.2025644222780058E-3</v>
      </c>
      <c r="AI1826" s="437">
        <v>1.3932210768638244E-3</v>
      </c>
      <c r="AJ1826" s="456">
        <v>1.2156920724927342E-3</v>
      </c>
      <c r="AK1826" s="457">
        <v>1.1741259057903631E-3</v>
      </c>
      <c r="AL1826" s="437">
        <v>8.6401240171444081E-5</v>
      </c>
      <c r="AM1826" s="456">
        <v>1.9733838548357126E-3</v>
      </c>
      <c r="AN1826" s="457">
        <v>2.1044478119050139E-3</v>
      </c>
      <c r="AO1826" s="437">
        <v>2.3479529568185439E-2</v>
      </c>
      <c r="AP1826" s="456">
        <v>0</v>
      </c>
      <c r="AQ1826" s="457">
        <v>0</v>
      </c>
      <c r="AR1826" s="440">
        <v>1.9110855519615201E-2</v>
      </c>
      <c r="AS1826" s="462">
        <v>0</v>
      </c>
      <c r="AT1826" s="463">
        <v>0</v>
      </c>
      <c r="AU1826" s="423">
        <v>0</v>
      </c>
    </row>
    <row r="1827" spans="1:47" x14ac:dyDescent="0.2">
      <c r="A1827" s="231">
        <v>2020</v>
      </c>
      <c r="B1827" s="232">
        <v>23</v>
      </c>
      <c r="C1827" s="456">
        <v>3.3197869081444162</v>
      </c>
      <c r="D1827" s="457">
        <v>4.0959761408388839</v>
      </c>
      <c r="E1827" s="437">
        <v>0.53809202638008269</v>
      </c>
      <c r="F1827" s="456">
        <v>0.17468719688399928</v>
      </c>
      <c r="G1827" s="457">
        <v>0.17980116632469109</v>
      </c>
      <c r="H1827" s="437">
        <v>0.11111705810310034</v>
      </c>
      <c r="I1827" s="456">
        <v>0.16511147656689573</v>
      </c>
      <c r="J1827" s="457">
        <v>0.21197450429787298</v>
      </c>
      <c r="K1827" s="437">
        <v>0.81792807504519094</v>
      </c>
      <c r="L1827" s="462">
        <v>1.7638634021260591E-3</v>
      </c>
      <c r="M1827" s="463">
        <v>2.3906298306621554E-3</v>
      </c>
      <c r="N1827" s="437">
        <v>5.8433359777949386E-3</v>
      </c>
      <c r="O1827" s="456">
        <v>9.5401925947861451E-3</v>
      </c>
      <c r="P1827" s="457">
        <v>1.0171628311462781E-2</v>
      </c>
      <c r="Q1827" s="437">
        <v>1.9372905913583319E-2</v>
      </c>
      <c r="R1827" s="462">
        <v>0</v>
      </c>
      <c r="S1827" s="463">
        <v>0</v>
      </c>
      <c r="T1827" s="437">
        <v>670.628547138405</v>
      </c>
      <c r="U1827" s="456">
        <v>8.508362694978143E-3</v>
      </c>
      <c r="V1827" s="457">
        <v>1.1448778139665664E-2</v>
      </c>
      <c r="W1827" s="437">
        <v>0.11975563577977598</v>
      </c>
      <c r="X1827" s="456">
        <v>8.0854303633215614E-3</v>
      </c>
      <c r="Y1827" s="457">
        <v>1.1084856655445148E-2</v>
      </c>
      <c r="Z1827" s="437">
        <v>3.850399089239006E-3</v>
      </c>
      <c r="AA1827" s="456">
        <v>3.9679665098037303E-3</v>
      </c>
      <c r="AB1827" s="457">
        <v>4.5838296612116551E-3</v>
      </c>
      <c r="AC1827" s="437">
        <v>7.6508142981900522E-3</v>
      </c>
      <c r="AD1827" s="456">
        <v>2.2489666660638195E-4</v>
      </c>
      <c r="AE1827" s="457">
        <v>2.2761210727204151E-4</v>
      </c>
      <c r="AF1827" s="437">
        <v>1.1040130124345812E-3</v>
      </c>
      <c r="AG1827" s="456">
        <v>7.2743948769660588E-3</v>
      </c>
      <c r="AH1827" s="457">
        <v>7.4114519081096165E-3</v>
      </c>
      <c r="AI1827" s="437">
        <v>1.4241763991271175E-3</v>
      </c>
      <c r="AJ1827" s="456">
        <v>1.2672311752518755E-3</v>
      </c>
      <c r="AK1827" s="457">
        <v>1.2146296571938966E-3</v>
      </c>
      <c r="AL1827" s="437">
        <v>8.8321125290662797E-5</v>
      </c>
      <c r="AM1827" s="456">
        <v>2.0403252354676575E-3</v>
      </c>
      <c r="AN1827" s="457">
        <v>2.1573954278209517E-3</v>
      </c>
      <c r="AO1827" s="437">
        <v>2.4001264926653006E-2</v>
      </c>
      <c r="AP1827" s="456">
        <v>0</v>
      </c>
      <c r="AQ1827" s="457">
        <v>0</v>
      </c>
      <c r="AR1827" s="440">
        <v>1.9274975068055599E-2</v>
      </c>
      <c r="AS1827" s="462">
        <v>0</v>
      </c>
      <c r="AT1827" s="463">
        <v>0</v>
      </c>
      <c r="AU1827" s="423">
        <v>0</v>
      </c>
    </row>
    <row r="1828" spans="1:47" x14ac:dyDescent="0.2">
      <c r="A1828" s="231">
        <v>2020</v>
      </c>
      <c r="B1828" s="232">
        <v>24</v>
      </c>
      <c r="C1828" s="456">
        <v>3.3794004929886405</v>
      </c>
      <c r="D1828" s="457">
        <v>4.1395666149527299</v>
      </c>
      <c r="E1828" s="437">
        <v>0.54338735199028565</v>
      </c>
      <c r="F1828" s="456">
        <v>0.18084231563558434</v>
      </c>
      <c r="G1828" s="457">
        <v>0.18395203362693877</v>
      </c>
      <c r="H1828" s="437">
        <v>0.11313641141961234</v>
      </c>
      <c r="I1828" s="456">
        <v>0.16892642052987314</v>
      </c>
      <c r="J1828" s="457">
        <v>0.21461135481784596</v>
      </c>
      <c r="K1828" s="437">
        <v>0.82678779547375902</v>
      </c>
      <c r="L1828" s="462">
        <v>1.7702834168294265E-3</v>
      </c>
      <c r="M1828" s="463">
        <v>2.3956587476245731E-3</v>
      </c>
      <c r="N1828" s="437">
        <v>5.8506686888042912E-3</v>
      </c>
      <c r="O1828" s="456">
        <v>9.7026966791207911E-3</v>
      </c>
      <c r="P1828" s="457">
        <v>1.0294267045816853E-2</v>
      </c>
      <c r="Q1828" s="437">
        <v>1.9392834524165917E-2</v>
      </c>
      <c r="R1828" s="462">
        <v>0</v>
      </c>
      <c r="S1828" s="463">
        <v>0</v>
      </c>
      <c r="T1828" s="437">
        <v>671.4705620142131</v>
      </c>
      <c r="U1828" s="456">
        <v>8.7598469520113135E-3</v>
      </c>
      <c r="V1828" s="457">
        <v>1.1676424047072472E-2</v>
      </c>
      <c r="W1828" s="437">
        <v>0.12193199218641927</v>
      </c>
      <c r="X1828" s="456">
        <v>8.3549644985718464E-3</v>
      </c>
      <c r="Y1828" s="457">
        <v>1.1347721798744471E-2</v>
      </c>
      <c r="Z1828" s="437">
        <v>3.8917995829341151E-3</v>
      </c>
      <c r="AA1828" s="456">
        <v>4.0862397720442499E-3</v>
      </c>
      <c r="AB1828" s="457">
        <v>4.6715148995277404E-3</v>
      </c>
      <c r="AC1828" s="437">
        <v>7.7898624420386017E-3</v>
      </c>
      <c r="AD1828" s="456">
        <v>2.3290580962607126E-4</v>
      </c>
      <c r="AE1828" s="457">
        <v>2.3297138095456206E-4</v>
      </c>
      <c r="AF1828" s="437">
        <v>1.124077747741747E-3</v>
      </c>
      <c r="AG1828" s="456">
        <v>7.5362755154760302E-3</v>
      </c>
      <c r="AH1828" s="457">
        <v>7.5875367324258185E-3</v>
      </c>
      <c r="AI1828" s="437">
        <v>1.4500618409821035E-3</v>
      </c>
      <c r="AJ1828" s="456">
        <v>1.318419038383293E-3</v>
      </c>
      <c r="AK1828" s="457">
        <v>1.2490140731117466E-3</v>
      </c>
      <c r="AL1828" s="437">
        <v>8.9926216151824283E-5</v>
      </c>
      <c r="AM1828" s="456">
        <v>2.1061117433068283E-3</v>
      </c>
      <c r="AN1828" s="457">
        <v>2.2010365916104806E-3</v>
      </c>
      <c r="AO1828" s="437">
        <v>2.4437464054966631E-2</v>
      </c>
      <c r="AP1828" s="456">
        <v>0</v>
      </c>
      <c r="AQ1828" s="457">
        <v>0</v>
      </c>
      <c r="AR1828" s="440">
        <v>1.94118320154433E-2</v>
      </c>
      <c r="AS1828" s="462">
        <v>0</v>
      </c>
      <c r="AT1828" s="463">
        <v>0</v>
      </c>
      <c r="AU1828" s="423">
        <v>0</v>
      </c>
    </row>
    <row r="1829" spans="1:47" x14ac:dyDescent="0.2">
      <c r="A1829" s="231">
        <v>2020</v>
      </c>
      <c r="B1829" s="232">
        <v>25</v>
      </c>
      <c r="C1829" s="456">
        <v>3.4368277424009896</v>
      </c>
      <c r="D1829" s="457">
        <v>4.1731760228552988</v>
      </c>
      <c r="E1829" s="437">
        <v>0.54737422341880437</v>
      </c>
      <c r="F1829" s="456">
        <v>0.18674370056701747</v>
      </c>
      <c r="G1829" s="457">
        <v>0.18706690240464774</v>
      </c>
      <c r="H1829" s="437">
        <v>0.11465714093983939</v>
      </c>
      <c r="I1829" s="456">
        <v>0.17258116185595762</v>
      </c>
      <c r="J1829" s="457">
        <v>0.21657298481118126</v>
      </c>
      <c r="K1829" s="437">
        <v>0.83345778219965905</v>
      </c>
      <c r="L1829" s="462">
        <v>1.7763746076534278E-3</v>
      </c>
      <c r="M1829" s="463">
        <v>2.3991896516266367E-3</v>
      </c>
      <c r="N1829" s="437">
        <v>5.8561827039149503E-3</v>
      </c>
      <c r="O1829" s="456">
        <v>9.8585041620491733E-3</v>
      </c>
      <c r="P1829" s="457">
        <v>1.0385998665822464E-2</v>
      </c>
      <c r="Q1829" s="437">
        <v>1.9407786083511961E-2</v>
      </c>
      <c r="R1829" s="462">
        <v>0</v>
      </c>
      <c r="S1829" s="463">
        <v>0</v>
      </c>
      <c r="T1829" s="437">
        <v>672.10331653516084</v>
      </c>
      <c r="U1829" s="456">
        <v>9.0011816349510089E-3</v>
      </c>
      <c r="V1829" s="457">
        <v>1.1847755715557153E-2</v>
      </c>
      <c r="W1829" s="437">
        <v>0.12357107584800925</v>
      </c>
      <c r="X1829" s="456">
        <v>8.6137056049358507E-3</v>
      </c>
      <c r="Y1829" s="457">
        <v>1.1545710915364556E-2</v>
      </c>
      <c r="Z1829" s="437">
        <v>3.9229709567619644E-3</v>
      </c>
      <c r="AA1829" s="456">
        <v>4.1947533897210166E-3</v>
      </c>
      <c r="AB1829" s="457">
        <v>4.7278925114961554E-3</v>
      </c>
      <c r="AC1829" s="437">
        <v>7.8945683249031506E-3</v>
      </c>
      <c r="AD1829" s="456">
        <v>2.4055885921333818E-4</v>
      </c>
      <c r="AE1829" s="457">
        <v>2.3694410136223395E-4</v>
      </c>
      <c r="AF1829" s="437">
        <v>1.139187401121827E-3</v>
      </c>
      <c r="AG1829" s="456">
        <v>7.7886713771405762E-3</v>
      </c>
      <c r="AH1829" s="457">
        <v>7.722122468644726E-3</v>
      </c>
      <c r="AI1829" s="437">
        <v>1.4695520490847452E-3</v>
      </c>
      <c r="AJ1829" s="456">
        <v>1.3679138862613884E-3</v>
      </c>
      <c r="AK1829" s="457">
        <v>1.2756076644485489E-3</v>
      </c>
      <c r="AL1829" s="437">
        <v>9.1135014481504917E-5</v>
      </c>
      <c r="AM1829" s="456">
        <v>2.1688550353679151E-3</v>
      </c>
      <c r="AN1829" s="457">
        <v>2.2330533218918626E-3</v>
      </c>
      <c r="AO1829" s="437">
        <v>2.4765903224863536E-2</v>
      </c>
      <c r="AP1829" s="456">
        <v>0</v>
      </c>
      <c r="AQ1829" s="457">
        <v>0</v>
      </c>
      <c r="AR1829" s="440">
        <v>1.9514876580013801E-2</v>
      </c>
      <c r="AS1829" s="462">
        <v>0</v>
      </c>
      <c r="AT1829" s="463">
        <v>0</v>
      </c>
      <c r="AU1829" s="423">
        <v>0</v>
      </c>
    </row>
    <row r="1830" spans="1:47" x14ac:dyDescent="0.2">
      <c r="A1830" s="231">
        <v>2020</v>
      </c>
      <c r="B1830" s="232">
        <v>26</v>
      </c>
      <c r="C1830" s="456">
        <v>3.5054028984396775</v>
      </c>
      <c r="D1830" s="457">
        <v>4.2158659449630544</v>
      </c>
      <c r="E1830" s="437">
        <v>0.54978225438225714</v>
      </c>
      <c r="F1830" s="456">
        <v>0.19293322573160626</v>
      </c>
      <c r="G1830" s="457">
        <v>0.18968918386138575</v>
      </c>
      <c r="H1830" s="437">
        <v>0.11557560935692358</v>
      </c>
      <c r="I1830" s="456">
        <v>0.17658894375985662</v>
      </c>
      <c r="J1830" s="457">
        <v>0.21852043898346851</v>
      </c>
      <c r="K1830" s="437">
        <v>0.83748731828149581</v>
      </c>
      <c r="L1830" s="462">
        <v>1.7819534636567336E-3</v>
      </c>
      <c r="M1830" s="463">
        <v>2.4009199684492662E-3</v>
      </c>
      <c r="N1830" s="437">
        <v>5.8595196464915292E-3</v>
      </c>
      <c r="O1830" s="456">
        <v>1.0003082767553646E-2</v>
      </c>
      <c r="P1830" s="457">
        <v>1.0440350770785731E-2</v>
      </c>
      <c r="Q1830" s="437">
        <v>1.9416865972826585E-2</v>
      </c>
      <c r="R1830" s="462">
        <v>0</v>
      </c>
      <c r="S1830" s="463">
        <v>0</v>
      </c>
      <c r="T1830" s="437">
        <v>672.48664621150294</v>
      </c>
      <c r="U1830" s="456">
        <v>9.2552394501462139E-3</v>
      </c>
      <c r="V1830" s="457">
        <v>1.1995401513192446E-2</v>
      </c>
      <c r="W1830" s="437">
        <v>0.12456097476087051</v>
      </c>
      <c r="X1830" s="456">
        <v>8.8541522305573672E-3</v>
      </c>
      <c r="Y1830" s="457">
        <v>1.1665266599021095E-2</v>
      </c>
      <c r="Z1830" s="437">
        <v>3.9418003797243133E-3</v>
      </c>
      <c r="AA1830" s="456">
        <v>4.3042204029867829E-3</v>
      </c>
      <c r="AB1830" s="457">
        <v>4.7650989845382146E-3</v>
      </c>
      <c r="AC1830" s="437">
        <v>7.9578044705068008E-3</v>
      </c>
      <c r="AD1830" s="456">
        <v>2.4849152933950587E-4</v>
      </c>
      <c r="AE1830" s="457">
        <v>2.4014436768374461E-4</v>
      </c>
      <c r="AF1830" s="437">
        <v>1.1483129936584989E-3</v>
      </c>
      <c r="AG1830" s="456">
        <v>8.0547168605824473E-3</v>
      </c>
      <c r="AH1830" s="457">
        <v>7.8382121087375422E-3</v>
      </c>
      <c r="AI1830" s="437">
        <v>1.481323578267277E-3</v>
      </c>
      <c r="AJ1830" s="456">
        <v>1.419429570101326E-3</v>
      </c>
      <c r="AK1830" s="457">
        <v>1.2975876949838728E-3</v>
      </c>
      <c r="AL1830" s="437">
        <v>9.1865044057179375E-5</v>
      </c>
      <c r="AM1830" s="456">
        <v>2.2336698222743369E-3</v>
      </c>
      <c r="AN1830" s="457">
        <v>2.259078508237936E-3</v>
      </c>
      <c r="AO1830" s="437">
        <v>2.4964353018237722E-2</v>
      </c>
      <c r="AP1830" s="456">
        <v>0</v>
      </c>
      <c r="AQ1830" s="457">
        <v>0</v>
      </c>
      <c r="AR1830" s="440">
        <v>1.9577087575067102E-2</v>
      </c>
      <c r="AS1830" s="462">
        <v>0</v>
      </c>
      <c r="AT1830" s="463">
        <v>0</v>
      </c>
      <c r="AU1830" s="423">
        <v>0</v>
      </c>
    </row>
    <row r="1831" spans="1:47" x14ac:dyDescent="0.2">
      <c r="A1831" s="231">
        <v>2020</v>
      </c>
      <c r="B1831" s="232">
        <v>27</v>
      </c>
      <c r="C1831" s="456">
        <v>3.5536638503447717</v>
      </c>
      <c r="D1831" s="457">
        <v>4.2223822579647665</v>
      </c>
      <c r="E1831" s="437">
        <v>0.55023794187489872</v>
      </c>
      <c r="F1831" s="456">
        <v>0.19781293765052538</v>
      </c>
      <c r="G1831" s="457">
        <v>0.19001016027974069</v>
      </c>
      <c r="H1831" s="437">
        <v>0.11574956372892943</v>
      </c>
      <c r="I1831" s="456">
        <v>0.17960041835505994</v>
      </c>
      <c r="J1831" s="457">
        <v>0.21866217839928001</v>
      </c>
      <c r="K1831" s="437">
        <v>0.83825037790310686</v>
      </c>
      <c r="L1831" s="462">
        <v>1.7867934578472125E-3</v>
      </c>
      <c r="M1831" s="463">
        <v>2.4004449659536472E-3</v>
      </c>
      <c r="N1831" s="437">
        <v>5.8601365427168222E-3</v>
      </c>
      <c r="O1831" s="456">
        <v>1.0131310143809356E-2</v>
      </c>
      <c r="P1831" s="457">
        <v>1.0448568418538551E-2</v>
      </c>
      <c r="Q1831" s="437">
        <v>1.9418489715943222E-2</v>
      </c>
      <c r="R1831" s="462">
        <v>0</v>
      </c>
      <c r="S1831" s="463">
        <v>0</v>
      </c>
      <c r="T1831" s="437">
        <v>672.55597531797002</v>
      </c>
      <c r="U1831" s="456">
        <v>9.4551322514941707E-3</v>
      </c>
      <c r="V1831" s="457">
        <v>1.2014599986217777E-2</v>
      </c>
      <c r="W1831" s="437">
        <v>0.1247483985284329</v>
      </c>
      <c r="X1831" s="456">
        <v>9.0679990934931631E-3</v>
      </c>
      <c r="Y1831" s="457">
        <v>1.1687959051691333E-2</v>
      </c>
      <c r="Z1831" s="437">
        <v>3.945366722435101E-3</v>
      </c>
      <c r="AA1831" s="456">
        <v>4.3810265579323276E-3</v>
      </c>
      <c r="AB1831" s="457">
        <v>4.7407176317799905E-3</v>
      </c>
      <c r="AC1831" s="437">
        <v>7.9697950195189524E-3</v>
      </c>
      <c r="AD1831" s="456">
        <v>2.5475117822013142E-4</v>
      </c>
      <c r="AE1831" s="457">
        <v>2.4039612182472493E-4</v>
      </c>
      <c r="AF1831" s="437">
        <v>1.1500423234749133E-3</v>
      </c>
      <c r="AG1831" s="456">
        <v>8.2667790498384911E-3</v>
      </c>
      <c r="AH1831" s="457">
        <v>7.8599343996367792E-3</v>
      </c>
      <c r="AI1831" s="437">
        <v>1.4835531630597084E-3</v>
      </c>
      <c r="AJ1831" s="456">
        <v>1.4614391863818931E-3</v>
      </c>
      <c r="AK1831" s="457">
        <v>1.3028758939563796E-3</v>
      </c>
      <c r="AL1831" s="437">
        <v>9.2003414656304552E-5</v>
      </c>
      <c r="AM1831" s="456">
        <v>2.2846225787936936E-3</v>
      </c>
      <c r="AN1831" s="457">
        <v>2.2599925888217676E-3</v>
      </c>
      <c r="AO1831" s="437">
        <v>2.5001876948747011E-2</v>
      </c>
      <c r="AP1831" s="456">
        <v>0</v>
      </c>
      <c r="AQ1831" s="457">
        <v>0</v>
      </c>
      <c r="AR1831" s="440">
        <v>1.95889116529183E-2</v>
      </c>
      <c r="AS1831" s="462">
        <v>0</v>
      </c>
      <c r="AT1831" s="463">
        <v>0</v>
      </c>
      <c r="AU1831" s="423">
        <v>0</v>
      </c>
    </row>
    <row r="1832" spans="1:47" x14ac:dyDescent="0.2">
      <c r="A1832" s="231">
        <v>2020</v>
      </c>
      <c r="B1832" s="232">
        <v>28</v>
      </c>
      <c r="C1832" s="456">
        <v>3.5943283492773062</v>
      </c>
      <c r="D1832" s="457">
        <v>4.2253430539971912</v>
      </c>
      <c r="E1832" s="437">
        <v>0.55023937767777398</v>
      </c>
      <c r="F1832" s="456">
        <v>0.20187112607703428</v>
      </c>
      <c r="G1832" s="457">
        <v>0.18996888290483202</v>
      </c>
      <c r="H1832" s="437">
        <v>0.11575008171929808</v>
      </c>
      <c r="I1832" s="456">
        <v>0.18209873147003261</v>
      </c>
      <c r="J1832" s="457">
        <v>0.21856923270489889</v>
      </c>
      <c r="K1832" s="437">
        <v>0.83825153889217263</v>
      </c>
      <c r="L1832" s="462">
        <v>1.7907026912580772E-3</v>
      </c>
      <c r="M1832" s="463">
        <v>2.3994645152870956E-3</v>
      </c>
      <c r="N1832" s="437">
        <v>5.8601403768407346E-3</v>
      </c>
      <c r="O1832" s="456">
        <v>1.0237846138948318E-2</v>
      </c>
      <c r="P1832" s="457">
        <v>1.0446010076616285E-2</v>
      </c>
      <c r="Q1832" s="437">
        <v>1.9418524015731353E-2</v>
      </c>
      <c r="R1832" s="462">
        <v>0</v>
      </c>
      <c r="S1832" s="463">
        <v>0</v>
      </c>
      <c r="T1832" s="437">
        <v>672.55761124222829</v>
      </c>
      <c r="U1832" s="456">
        <v>9.62171542799347E-3</v>
      </c>
      <c r="V1832" s="457">
        <v>1.2014060944018143E-2</v>
      </c>
      <c r="W1832" s="437">
        <v>0.12474909465890607</v>
      </c>
      <c r="X1832" s="456">
        <v>9.2463002076200625E-3</v>
      </c>
      <c r="Y1832" s="457">
        <v>1.168800501802067E-2</v>
      </c>
      <c r="Z1832" s="437">
        <v>3.9453766465748219E-3</v>
      </c>
      <c r="AA1832" s="456">
        <v>4.4368919318972591E-3</v>
      </c>
      <c r="AB1832" s="457">
        <v>4.7064541609919139E-3</v>
      </c>
      <c r="AC1832" s="437">
        <v>7.9698169384171316E-3</v>
      </c>
      <c r="AD1832" s="456">
        <v>2.5991495365946165E-4</v>
      </c>
      <c r="AE1832" s="457">
        <v>2.4016875682793774E-4</v>
      </c>
      <c r="AF1832" s="437">
        <v>1.1500468301412182E-3</v>
      </c>
      <c r="AG1832" s="456">
        <v>8.4452606771298223E-3</v>
      </c>
      <c r="AH1832" s="457">
        <v>7.8668760122848191E-3</v>
      </c>
      <c r="AI1832" s="437">
        <v>1.483560293978056E-3</v>
      </c>
      <c r="AJ1832" s="456">
        <v>1.497056817266031E-3</v>
      </c>
      <c r="AK1832" s="457">
        <v>1.3053540958875608E-3</v>
      </c>
      <c r="AL1832" s="437">
        <v>9.200369676272497E-5</v>
      </c>
      <c r="AM1832" s="456">
        <v>2.3264464534506492E-3</v>
      </c>
      <c r="AN1832" s="457">
        <v>2.2569236492493527E-3</v>
      </c>
      <c r="AO1832" s="437">
        <v>2.500201370977137E-2</v>
      </c>
      <c r="AP1832" s="456">
        <v>0</v>
      </c>
      <c r="AQ1832" s="457">
        <v>0</v>
      </c>
      <c r="AR1832" s="440">
        <v>1.9588913668109099E-2</v>
      </c>
      <c r="AS1832" s="462">
        <v>0</v>
      </c>
      <c r="AT1832" s="463">
        <v>0</v>
      </c>
      <c r="AU1832" s="423">
        <v>0</v>
      </c>
    </row>
    <row r="1833" spans="1:47" x14ac:dyDescent="0.2">
      <c r="A1833" s="231">
        <v>2020</v>
      </c>
      <c r="B1833" s="232">
        <v>29</v>
      </c>
      <c r="C1833" s="456">
        <v>3.6252646751828981</v>
      </c>
      <c r="D1833" s="457">
        <v>4.2281128675161082</v>
      </c>
      <c r="E1833" s="437">
        <v>0.5502413046293132</v>
      </c>
      <c r="F1833" s="456">
        <v>0.20488865038532783</v>
      </c>
      <c r="G1833" s="457">
        <v>0.18991472571029366</v>
      </c>
      <c r="H1833" s="437">
        <v>0.11575055063084626</v>
      </c>
      <c r="I1833" s="456">
        <v>0.18394734691139497</v>
      </c>
      <c r="J1833" s="457">
        <v>0.21846649047963743</v>
      </c>
      <c r="K1833" s="437">
        <v>0.83825527283580403</v>
      </c>
      <c r="L1833" s="462">
        <v>1.7933447807980541E-3</v>
      </c>
      <c r="M1833" s="463">
        <v>2.3983647806818851E-3</v>
      </c>
      <c r="N1833" s="437">
        <v>5.8601606119933281E-3</v>
      </c>
      <c r="O1833" s="456">
        <v>1.0316408754850284E-2</v>
      </c>
      <c r="P1833" s="457">
        <v>1.0442721721674339E-2</v>
      </c>
      <c r="Q1833" s="437">
        <v>1.9418595323396154E-2</v>
      </c>
      <c r="R1833" s="462">
        <v>0</v>
      </c>
      <c r="S1833" s="463">
        <v>0</v>
      </c>
      <c r="T1833" s="437">
        <v>672.5601194360712</v>
      </c>
      <c r="U1833" s="456">
        <v>9.7460171214370783E-3</v>
      </c>
      <c r="V1833" s="457">
        <v>1.201277739946849E-2</v>
      </c>
      <c r="W1833" s="437">
        <v>0.12474960089136809</v>
      </c>
      <c r="X1833" s="456">
        <v>9.3795695481759638E-3</v>
      </c>
      <c r="Y1833" s="457">
        <v>1.1687508213370661E-2</v>
      </c>
      <c r="Z1833" s="437">
        <v>3.9453901094916987E-3</v>
      </c>
      <c r="AA1833" s="456">
        <v>4.4671838220081625E-3</v>
      </c>
      <c r="AB1833" s="457">
        <v>4.6718110799469229E-3</v>
      </c>
      <c r="AC1833" s="437">
        <v>7.9698665731791959E-3</v>
      </c>
      <c r="AD1833" s="456">
        <v>2.636853706689641E-4</v>
      </c>
      <c r="AE1833" s="457">
        <v>2.3991733801265424E-4</v>
      </c>
      <c r="AF1833" s="437">
        <v>1.1500509699648839E-3</v>
      </c>
      <c r="AG1833" s="456">
        <v>8.5805445660481466E-3</v>
      </c>
      <c r="AH1833" s="457">
        <v>7.8729644033089987E-3</v>
      </c>
      <c r="AI1833" s="437">
        <v>1.4835670624993526E-3</v>
      </c>
      <c r="AJ1833" s="456">
        <v>1.5244287339973967E-3</v>
      </c>
      <c r="AK1833" s="457">
        <v>1.3077002261984805E-3</v>
      </c>
      <c r="AL1833" s="437">
        <v>9.2004069851455914E-5</v>
      </c>
      <c r="AM1833" s="456">
        <v>2.3567075761436523E-3</v>
      </c>
      <c r="AN1833" s="457">
        <v>2.2536509584826876E-3</v>
      </c>
      <c r="AO1833" s="437">
        <v>2.5002113411179139E-2</v>
      </c>
      <c r="AP1833" s="456">
        <v>0</v>
      </c>
      <c r="AQ1833" s="457">
        <v>0</v>
      </c>
      <c r="AR1833" s="440">
        <v>1.9588912516130201E-2</v>
      </c>
      <c r="AS1833" s="462">
        <v>0</v>
      </c>
      <c r="AT1833" s="463">
        <v>0</v>
      </c>
      <c r="AU1833" s="423">
        <v>0</v>
      </c>
    </row>
    <row r="1834" spans="1:47" x14ac:dyDescent="0.2">
      <c r="A1834" s="231">
        <v>2020</v>
      </c>
      <c r="B1834" s="232">
        <v>30</v>
      </c>
      <c r="C1834" s="456">
        <v>3.6451838266346841</v>
      </c>
      <c r="D1834" s="457">
        <v>4.2312268093219192</v>
      </c>
      <c r="E1834" s="437">
        <v>0.55024124818826448</v>
      </c>
      <c r="F1834" s="456">
        <v>0.20670499095037737</v>
      </c>
      <c r="G1834" s="457">
        <v>0.18987235259686511</v>
      </c>
      <c r="H1834" s="437">
        <v>0.1157506418919972</v>
      </c>
      <c r="I1834" s="456">
        <v>0.18504316572406879</v>
      </c>
      <c r="J1834" s="457">
        <v>0.21836954886787066</v>
      </c>
      <c r="K1834" s="437">
        <v>0.83825420991194566</v>
      </c>
      <c r="L1834" s="462">
        <v>1.7946755585170123E-3</v>
      </c>
      <c r="M1834" s="463">
        <v>2.3973480657612702E-3</v>
      </c>
      <c r="N1834" s="437">
        <v>5.8601558482038489E-3</v>
      </c>
      <c r="O1834" s="456">
        <v>1.0363439988129669E-2</v>
      </c>
      <c r="P1834" s="457">
        <v>1.04400889397198E-2</v>
      </c>
      <c r="Q1834" s="437">
        <v>1.9418531528197655E-2</v>
      </c>
      <c r="R1834" s="462">
        <v>0</v>
      </c>
      <c r="S1834" s="463">
        <v>0</v>
      </c>
      <c r="T1834" s="437">
        <v>672.55781189121797</v>
      </c>
      <c r="U1834" s="456">
        <v>9.8215217613674081E-3</v>
      </c>
      <c r="V1834" s="457">
        <v>1.2012264289172198E-2</v>
      </c>
      <c r="W1834" s="437">
        <v>0.12474971157172914</v>
      </c>
      <c r="X1834" s="456">
        <v>9.4606335722442654E-3</v>
      </c>
      <c r="Y1834" s="457">
        <v>1.16875704167559E-2</v>
      </c>
      <c r="Z1834" s="437">
        <v>3.9453861139250373E-3</v>
      </c>
      <c r="AA1834" s="456">
        <v>4.4673635084784913E-3</v>
      </c>
      <c r="AB1834" s="457">
        <v>4.6359913966316458E-3</v>
      </c>
      <c r="AC1834" s="437">
        <v>7.9698582186550296E-3</v>
      </c>
      <c r="AD1834" s="456">
        <v>2.658665214958565E-4</v>
      </c>
      <c r="AE1834" s="457">
        <v>2.3968105041055317E-4</v>
      </c>
      <c r="AF1834" s="437">
        <v>1.1500517802540326E-3</v>
      </c>
      <c r="AG1834" s="456">
        <v>8.6669309976724149E-3</v>
      </c>
      <c r="AH1834" s="457">
        <v>7.8802801389503806E-3</v>
      </c>
      <c r="AI1834" s="437">
        <v>1.483567483986597E-3</v>
      </c>
      <c r="AJ1834" s="456">
        <v>1.5424587635822738E-3</v>
      </c>
      <c r="AK1834" s="457">
        <v>1.3103000816831484E-3</v>
      </c>
      <c r="AL1834" s="437">
        <v>9.2004164170497938E-5</v>
      </c>
      <c r="AM1834" s="456">
        <v>2.3736731702648172E-3</v>
      </c>
      <c r="AN1834" s="457">
        <v>2.2504540736503053E-3</v>
      </c>
      <c r="AO1834" s="437">
        <v>2.5002130440271178E-2</v>
      </c>
      <c r="AP1834" s="456">
        <v>0</v>
      </c>
      <c r="AQ1834" s="457">
        <v>0</v>
      </c>
      <c r="AR1834" s="440">
        <v>1.9588912583477301E-2</v>
      </c>
      <c r="AS1834" s="462">
        <v>0</v>
      </c>
      <c r="AT1834" s="463">
        <v>0</v>
      </c>
      <c r="AU1834" s="423">
        <v>0</v>
      </c>
    </row>
    <row r="1835" spans="1:47" x14ac:dyDescent="0.2">
      <c r="A1835" s="231">
        <v>2020</v>
      </c>
      <c r="B1835" s="232">
        <v>31</v>
      </c>
      <c r="C1835" s="456">
        <v>3.6475764154836319</v>
      </c>
      <c r="D1835" s="457">
        <v>4.2342068824273404</v>
      </c>
      <c r="E1835" s="437">
        <v>0.5502390097579315</v>
      </c>
      <c r="F1835" s="456">
        <v>0.20665749277795276</v>
      </c>
      <c r="G1835" s="457">
        <v>0.18983053630148064</v>
      </c>
      <c r="H1835" s="437">
        <v>0.1157499719009695</v>
      </c>
      <c r="I1835" s="456">
        <v>0.18497581448303604</v>
      </c>
      <c r="J1835" s="457">
        <v>0.21827643731375002</v>
      </c>
      <c r="K1835" s="437">
        <v>0.83825125837759284</v>
      </c>
      <c r="L1835" s="462">
        <v>1.7939222855011274E-3</v>
      </c>
      <c r="M1835" s="463">
        <v>2.3963771624079858E-3</v>
      </c>
      <c r="N1835" s="437">
        <v>5.8601383018865938E-3</v>
      </c>
      <c r="O1835" s="456">
        <v>1.0360983962173862E-2</v>
      </c>
      <c r="P1835" s="457">
        <v>1.0437547931122336E-2</v>
      </c>
      <c r="Q1835" s="437">
        <v>1.9418534025273451E-2</v>
      </c>
      <c r="R1835" s="462">
        <v>0</v>
      </c>
      <c r="S1835" s="463">
        <v>0</v>
      </c>
      <c r="T1835" s="437">
        <v>672.5572325047624</v>
      </c>
      <c r="U1835" s="456">
        <v>9.8211241261791545E-3</v>
      </c>
      <c r="V1835" s="457">
        <v>1.2011623028466339E-2</v>
      </c>
      <c r="W1835" s="437">
        <v>0.12474886417902659</v>
      </c>
      <c r="X1835" s="456">
        <v>9.4606329593219969E-3</v>
      </c>
      <c r="Y1835" s="457">
        <v>1.1687546852596093E-2</v>
      </c>
      <c r="Z1835" s="437">
        <v>3.9453719109898396E-3</v>
      </c>
      <c r="AA1835" s="456">
        <v>4.4267725021179521E-3</v>
      </c>
      <c r="AB1835" s="457">
        <v>4.6016821525933565E-3</v>
      </c>
      <c r="AC1835" s="437">
        <v>7.9698047152415522E-3</v>
      </c>
      <c r="AD1835" s="456">
        <v>2.6559626800308917E-4</v>
      </c>
      <c r="AE1835" s="457">
        <v>2.3945348760537886E-4</v>
      </c>
      <c r="AF1835" s="437">
        <v>1.1500452644900077E-3</v>
      </c>
      <c r="AG1835" s="456">
        <v>8.6753332349500233E-3</v>
      </c>
      <c r="AH1835" s="457">
        <v>7.8872446091460928E-3</v>
      </c>
      <c r="AI1835" s="437">
        <v>1.4835568427270637E-3</v>
      </c>
      <c r="AJ1835" s="456">
        <v>1.545400183127334E-3</v>
      </c>
      <c r="AK1835" s="457">
        <v>1.312784347959037E-3</v>
      </c>
      <c r="AL1835" s="437">
        <v>9.2003547502602303E-5</v>
      </c>
      <c r="AM1835" s="456">
        <v>2.3703470898319453E-3</v>
      </c>
      <c r="AN1835" s="457">
        <v>2.2473693563213521E-3</v>
      </c>
      <c r="AO1835" s="437">
        <v>2.5001985611684714E-2</v>
      </c>
      <c r="AP1835" s="456">
        <v>0</v>
      </c>
      <c r="AQ1835" s="457">
        <v>0</v>
      </c>
      <c r="AR1835" s="440">
        <v>1.9588915224112501E-2</v>
      </c>
      <c r="AS1835" s="462">
        <v>0</v>
      </c>
      <c r="AT1835" s="463">
        <v>0</v>
      </c>
      <c r="AU1835" s="423">
        <v>0</v>
      </c>
    </row>
    <row r="1836" spans="1:47" x14ac:dyDescent="0.2">
      <c r="A1836" s="231">
        <v>2020</v>
      </c>
      <c r="B1836" s="232">
        <v>32</v>
      </c>
      <c r="C1836" s="456">
        <v>3.6475764154836319</v>
      </c>
      <c r="D1836" s="457">
        <v>4.2342068824273404</v>
      </c>
      <c r="E1836" s="419">
        <v>0.5502390097579315</v>
      </c>
      <c r="F1836" s="456">
        <v>0.20665749277795276</v>
      </c>
      <c r="G1836" s="457">
        <v>0.18983053630148064</v>
      </c>
      <c r="H1836" s="419">
        <v>0.1157499719009695</v>
      </c>
      <c r="I1836" s="456">
        <v>0.18497581448303604</v>
      </c>
      <c r="J1836" s="457">
        <v>0.21827643731375002</v>
      </c>
      <c r="K1836" s="419">
        <v>0.83825125837759284</v>
      </c>
      <c r="L1836" s="462">
        <v>1.7939222855011274E-3</v>
      </c>
      <c r="M1836" s="463">
        <v>2.3963771624079858E-3</v>
      </c>
      <c r="N1836" s="419">
        <v>5.8601383018865938E-3</v>
      </c>
      <c r="O1836" s="456">
        <v>1.0360983962173862E-2</v>
      </c>
      <c r="P1836" s="457">
        <v>1.0437547931122336E-2</v>
      </c>
      <c r="Q1836" s="419">
        <v>1.9418534025273451E-2</v>
      </c>
      <c r="R1836" s="462">
        <v>0</v>
      </c>
      <c r="S1836" s="463">
        <v>0</v>
      </c>
      <c r="T1836" s="419">
        <v>672.5572325047624</v>
      </c>
      <c r="U1836" s="456">
        <v>9.8211241261791545E-3</v>
      </c>
      <c r="V1836" s="457">
        <v>1.2011623028466339E-2</v>
      </c>
      <c r="W1836" s="419">
        <v>0.12474886417902659</v>
      </c>
      <c r="X1836" s="456">
        <v>9.4606329593219969E-3</v>
      </c>
      <c r="Y1836" s="457">
        <v>1.1687546852596093E-2</v>
      </c>
      <c r="Z1836" s="419">
        <v>3.9453719109898396E-3</v>
      </c>
      <c r="AA1836" s="456">
        <v>4.4267725021179521E-3</v>
      </c>
      <c r="AB1836" s="457">
        <v>4.6016821525933565E-3</v>
      </c>
      <c r="AC1836" s="419">
        <v>7.9698047152415522E-3</v>
      </c>
      <c r="AD1836" s="456">
        <v>2.6559626800308917E-4</v>
      </c>
      <c r="AE1836" s="457">
        <v>2.3945348760537886E-4</v>
      </c>
      <c r="AF1836" s="419">
        <v>1.1500452644900077E-3</v>
      </c>
      <c r="AG1836" s="456">
        <v>8.6753332349500233E-3</v>
      </c>
      <c r="AH1836" s="457">
        <v>7.8872446091460928E-3</v>
      </c>
      <c r="AI1836" s="419">
        <v>1.4835568427270637E-3</v>
      </c>
      <c r="AJ1836" s="456">
        <v>1.545400183127334E-3</v>
      </c>
      <c r="AK1836" s="457">
        <v>1.312784347959037E-3</v>
      </c>
      <c r="AL1836" s="419">
        <v>9.2003547502602303E-5</v>
      </c>
      <c r="AM1836" s="456">
        <v>2.3703470898319453E-3</v>
      </c>
      <c r="AN1836" s="457">
        <v>2.2473693563213521E-3</v>
      </c>
      <c r="AO1836" s="419">
        <v>2.5001985611684714E-2</v>
      </c>
      <c r="AP1836" s="456">
        <v>0</v>
      </c>
      <c r="AQ1836" s="457">
        <v>0</v>
      </c>
      <c r="AR1836" s="440">
        <v>1.9588915224112501E-2</v>
      </c>
      <c r="AS1836" s="462">
        <v>0</v>
      </c>
      <c r="AT1836" s="463">
        <v>0</v>
      </c>
      <c r="AU1836" s="426">
        <v>0</v>
      </c>
    </row>
    <row r="1837" spans="1:47" x14ac:dyDescent="0.2">
      <c r="A1837" s="231">
        <v>2020</v>
      </c>
      <c r="B1837" s="232">
        <v>33</v>
      </c>
      <c r="C1837" s="456">
        <v>3.6475764154836319</v>
      </c>
      <c r="D1837" s="457">
        <v>4.2342068824273404</v>
      </c>
      <c r="E1837" s="419">
        <v>0.5502390097579315</v>
      </c>
      <c r="F1837" s="456">
        <v>0.20665749277795276</v>
      </c>
      <c r="G1837" s="457">
        <v>0.18983053630148064</v>
      </c>
      <c r="H1837" s="419">
        <v>0.1157499719009695</v>
      </c>
      <c r="I1837" s="456">
        <v>0.18497581448303604</v>
      </c>
      <c r="J1837" s="457">
        <v>0.21827643731375002</v>
      </c>
      <c r="K1837" s="419">
        <v>0.83825125837759284</v>
      </c>
      <c r="L1837" s="462">
        <v>1.7939222855011274E-3</v>
      </c>
      <c r="M1837" s="463">
        <v>2.3963771624079858E-3</v>
      </c>
      <c r="N1837" s="419">
        <v>5.8601383018865938E-3</v>
      </c>
      <c r="O1837" s="456">
        <v>1.0360983962173862E-2</v>
      </c>
      <c r="P1837" s="457">
        <v>1.0437547931122336E-2</v>
      </c>
      <c r="Q1837" s="419">
        <v>1.9418534025273451E-2</v>
      </c>
      <c r="R1837" s="462">
        <v>0</v>
      </c>
      <c r="S1837" s="463">
        <v>0</v>
      </c>
      <c r="T1837" s="419">
        <v>672.5572325047624</v>
      </c>
      <c r="U1837" s="456">
        <v>9.8211241261791545E-3</v>
      </c>
      <c r="V1837" s="457">
        <v>1.2011623028466339E-2</v>
      </c>
      <c r="W1837" s="419">
        <v>0.12474886417902659</v>
      </c>
      <c r="X1837" s="456">
        <v>9.4606329593219969E-3</v>
      </c>
      <c r="Y1837" s="457">
        <v>1.1687546852596093E-2</v>
      </c>
      <c r="Z1837" s="419">
        <v>3.9453719109898396E-3</v>
      </c>
      <c r="AA1837" s="456">
        <v>4.4267725021179521E-3</v>
      </c>
      <c r="AB1837" s="457">
        <v>4.6016821525933565E-3</v>
      </c>
      <c r="AC1837" s="419">
        <v>7.9698047152415522E-3</v>
      </c>
      <c r="AD1837" s="456">
        <v>2.6559626800308917E-4</v>
      </c>
      <c r="AE1837" s="457">
        <v>2.3945348760537886E-4</v>
      </c>
      <c r="AF1837" s="419">
        <v>1.1500452644900077E-3</v>
      </c>
      <c r="AG1837" s="456">
        <v>8.6753332349500233E-3</v>
      </c>
      <c r="AH1837" s="457">
        <v>7.8872446091460928E-3</v>
      </c>
      <c r="AI1837" s="419">
        <v>1.4835568427270637E-3</v>
      </c>
      <c r="AJ1837" s="456">
        <v>1.545400183127334E-3</v>
      </c>
      <c r="AK1837" s="457">
        <v>1.312784347959037E-3</v>
      </c>
      <c r="AL1837" s="419">
        <v>9.2003547502602303E-5</v>
      </c>
      <c r="AM1837" s="456">
        <v>2.3703470898319453E-3</v>
      </c>
      <c r="AN1837" s="457">
        <v>2.2473693563213521E-3</v>
      </c>
      <c r="AO1837" s="419">
        <v>2.5001985611684714E-2</v>
      </c>
      <c r="AP1837" s="456">
        <v>0</v>
      </c>
      <c r="AQ1837" s="457">
        <v>0</v>
      </c>
      <c r="AR1837" s="440">
        <v>1.9588915224112501E-2</v>
      </c>
      <c r="AS1837" s="462">
        <v>0</v>
      </c>
      <c r="AT1837" s="463">
        <v>0</v>
      </c>
      <c r="AU1837" s="426">
        <v>0</v>
      </c>
    </row>
    <row r="1838" spans="1:47" x14ac:dyDescent="0.2">
      <c r="A1838" s="231">
        <v>2020</v>
      </c>
      <c r="B1838" s="232">
        <v>34</v>
      </c>
      <c r="C1838" s="456">
        <v>3.6475764154836319</v>
      </c>
      <c r="D1838" s="457">
        <v>4.2342068824273404</v>
      </c>
      <c r="E1838" s="419">
        <v>0.5502390097579315</v>
      </c>
      <c r="F1838" s="456">
        <v>0.20665749277795276</v>
      </c>
      <c r="G1838" s="457">
        <v>0.18983053630148064</v>
      </c>
      <c r="H1838" s="419">
        <v>0.1157499719009695</v>
      </c>
      <c r="I1838" s="456">
        <v>0.18497581448303604</v>
      </c>
      <c r="J1838" s="457">
        <v>0.21827643731375002</v>
      </c>
      <c r="K1838" s="419">
        <v>0.83825125837759284</v>
      </c>
      <c r="L1838" s="462">
        <v>1.7939222855011274E-3</v>
      </c>
      <c r="M1838" s="463">
        <v>2.3963771624079858E-3</v>
      </c>
      <c r="N1838" s="419">
        <v>5.8601383018865938E-3</v>
      </c>
      <c r="O1838" s="456">
        <v>1.0360983962173862E-2</v>
      </c>
      <c r="P1838" s="457">
        <v>1.0437547931122336E-2</v>
      </c>
      <c r="Q1838" s="419">
        <v>1.9418534025273451E-2</v>
      </c>
      <c r="R1838" s="462">
        <v>0</v>
      </c>
      <c r="S1838" s="463">
        <v>0</v>
      </c>
      <c r="T1838" s="419">
        <v>672.5572325047624</v>
      </c>
      <c r="U1838" s="456">
        <v>9.8211241261791545E-3</v>
      </c>
      <c r="V1838" s="457">
        <v>1.2011623028466339E-2</v>
      </c>
      <c r="W1838" s="419">
        <v>0.12474886417902659</v>
      </c>
      <c r="X1838" s="456">
        <v>9.4606329593219969E-3</v>
      </c>
      <c r="Y1838" s="457">
        <v>1.1687546852596093E-2</v>
      </c>
      <c r="Z1838" s="419">
        <v>3.9453719109898396E-3</v>
      </c>
      <c r="AA1838" s="456">
        <v>4.4267725021179521E-3</v>
      </c>
      <c r="AB1838" s="457">
        <v>4.6016821525933565E-3</v>
      </c>
      <c r="AC1838" s="419">
        <v>7.9698047152415522E-3</v>
      </c>
      <c r="AD1838" s="456">
        <v>2.6559626800308917E-4</v>
      </c>
      <c r="AE1838" s="457">
        <v>2.3945348760537886E-4</v>
      </c>
      <c r="AF1838" s="419">
        <v>1.1500452644900077E-3</v>
      </c>
      <c r="AG1838" s="456">
        <v>8.6753332349500233E-3</v>
      </c>
      <c r="AH1838" s="457">
        <v>7.8872446091460928E-3</v>
      </c>
      <c r="AI1838" s="419">
        <v>1.4835568427270637E-3</v>
      </c>
      <c r="AJ1838" s="456">
        <v>1.545400183127334E-3</v>
      </c>
      <c r="AK1838" s="457">
        <v>1.312784347959037E-3</v>
      </c>
      <c r="AL1838" s="419">
        <v>9.2003547502602303E-5</v>
      </c>
      <c r="AM1838" s="456">
        <v>2.3703470898319453E-3</v>
      </c>
      <c r="AN1838" s="457">
        <v>2.2473693563213521E-3</v>
      </c>
      <c r="AO1838" s="419">
        <v>2.5001985611684714E-2</v>
      </c>
      <c r="AP1838" s="456">
        <v>0</v>
      </c>
      <c r="AQ1838" s="457">
        <v>0</v>
      </c>
      <c r="AR1838" s="440">
        <v>1.9588915224112501E-2</v>
      </c>
      <c r="AS1838" s="462">
        <v>0</v>
      </c>
      <c r="AT1838" s="463">
        <v>0</v>
      </c>
      <c r="AU1838" s="426">
        <v>0</v>
      </c>
    </row>
    <row r="1839" spans="1:47" x14ac:dyDescent="0.2">
      <c r="A1839" s="231">
        <v>2020</v>
      </c>
      <c r="B1839" s="232">
        <v>35</v>
      </c>
      <c r="C1839" s="456">
        <v>3.6475764154836319</v>
      </c>
      <c r="D1839" s="457">
        <v>4.2342068824273404</v>
      </c>
      <c r="E1839" s="419">
        <v>0.5502390097579315</v>
      </c>
      <c r="F1839" s="456">
        <v>0.20665749277795276</v>
      </c>
      <c r="G1839" s="457">
        <v>0.18983053630148064</v>
      </c>
      <c r="H1839" s="419">
        <v>0.1157499719009695</v>
      </c>
      <c r="I1839" s="456">
        <v>0.18497581448303604</v>
      </c>
      <c r="J1839" s="457">
        <v>0.21827643731375002</v>
      </c>
      <c r="K1839" s="419">
        <v>0.83825125837759284</v>
      </c>
      <c r="L1839" s="462">
        <v>1.7939222855011274E-3</v>
      </c>
      <c r="M1839" s="463">
        <v>2.3963771624079858E-3</v>
      </c>
      <c r="N1839" s="419">
        <v>5.8601383018865938E-3</v>
      </c>
      <c r="O1839" s="456">
        <v>1.0360983962173862E-2</v>
      </c>
      <c r="P1839" s="457">
        <v>1.0437547931122336E-2</v>
      </c>
      <c r="Q1839" s="419">
        <v>1.9418534025273451E-2</v>
      </c>
      <c r="R1839" s="462">
        <v>0</v>
      </c>
      <c r="S1839" s="463">
        <v>0</v>
      </c>
      <c r="T1839" s="419">
        <v>672.5572325047624</v>
      </c>
      <c r="U1839" s="456">
        <v>9.8211241261791545E-3</v>
      </c>
      <c r="V1839" s="457">
        <v>1.2011623028466339E-2</v>
      </c>
      <c r="W1839" s="419">
        <v>0.12474886417902659</v>
      </c>
      <c r="X1839" s="456">
        <v>9.4606329593219969E-3</v>
      </c>
      <c r="Y1839" s="457">
        <v>1.1687546852596093E-2</v>
      </c>
      <c r="Z1839" s="419">
        <v>3.9453719109898396E-3</v>
      </c>
      <c r="AA1839" s="456">
        <v>4.4267725021179521E-3</v>
      </c>
      <c r="AB1839" s="457">
        <v>4.6016821525933565E-3</v>
      </c>
      <c r="AC1839" s="419">
        <v>7.9698047152415522E-3</v>
      </c>
      <c r="AD1839" s="456">
        <v>2.6559626800308917E-4</v>
      </c>
      <c r="AE1839" s="457">
        <v>2.3945348760537886E-4</v>
      </c>
      <c r="AF1839" s="419">
        <v>1.1500452644900077E-3</v>
      </c>
      <c r="AG1839" s="456">
        <v>8.6753332349500233E-3</v>
      </c>
      <c r="AH1839" s="457">
        <v>7.8872446091460928E-3</v>
      </c>
      <c r="AI1839" s="419">
        <v>1.4835568427270637E-3</v>
      </c>
      <c r="AJ1839" s="456">
        <v>1.545400183127334E-3</v>
      </c>
      <c r="AK1839" s="457">
        <v>1.312784347959037E-3</v>
      </c>
      <c r="AL1839" s="419">
        <v>9.2003547502602303E-5</v>
      </c>
      <c r="AM1839" s="456">
        <v>2.3703470898319453E-3</v>
      </c>
      <c r="AN1839" s="457">
        <v>2.2473693563213521E-3</v>
      </c>
      <c r="AO1839" s="419">
        <v>2.5001985611684714E-2</v>
      </c>
      <c r="AP1839" s="456">
        <v>0</v>
      </c>
      <c r="AQ1839" s="457">
        <v>0</v>
      </c>
      <c r="AR1839" s="440">
        <v>1.9588915224112501E-2</v>
      </c>
      <c r="AS1839" s="462">
        <v>0</v>
      </c>
      <c r="AT1839" s="463">
        <v>0</v>
      </c>
      <c r="AU1839" s="426">
        <v>0</v>
      </c>
    </row>
    <row r="1840" spans="1:47" x14ac:dyDescent="0.2">
      <c r="A1840" s="231">
        <v>2020</v>
      </c>
      <c r="B1840" s="232">
        <v>36</v>
      </c>
      <c r="C1840" s="456">
        <v>3.6475764154836319</v>
      </c>
      <c r="D1840" s="457">
        <v>4.2342068824273404</v>
      </c>
      <c r="E1840" s="419">
        <v>0.5502390097579315</v>
      </c>
      <c r="F1840" s="456">
        <v>0.20665749277795276</v>
      </c>
      <c r="G1840" s="457">
        <v>0.18983053630148064</v>
      </c>
      <c r="H1840" s="419">
        <v>0.1157499719009695</v>
      </c>
      <c r="I1840" s="456">
        <v>0.18497581448303604</v>
      </c>
      <c r="J1840" s="457">
        <v>0.21827643731375002</v>
      </c>
      <c r="K1840" s="419">
        <v>0.83825125837759284</v>
      </c>
      <c r="L1840" s="462">
        <v>1.7939222855011274E-3</v>
      </c>
      <c r="M1840" s="463">
        <v>2.3963771624079858E-3</v>
      </c>
      <c r="N1840" s="419">
        <v>5.8601383018865938E-3</v>
      </c>
      <c r="O1840" s="456">
        <v>1.0360983962173862E-2</v>
      </c>
      <c r="P1840" s="457">
        <v>1.0437547931122336E-2</v>
      </c>
      <c r="Q1840" s="419">
        <v>1.9418534025273451E-2</v>
      </c>
      <c r="R1840" s="462">
        <v>0</v>
      </c>
      <c r="S1840" s="463">
        <v>0</v>
      </c>
      <c r="T1840" s="419">
        <v>672.5572325047624</v>
      </c>
      <c r="U1840" s="456">
        <v>9.8211241261791545E-3</v>
      </c>
      <c r="V1840" s="457">
        <v>1.2011623028466339E-2</v>
      </c>
      <c r="W1840" s="419">
        <v>0.12474886417902659</v>
      </c>
      <c r="X1840" s="456">
        <v>9.4606329593219969E-3</v>
      </c>
      <c r="Y1840" s="457">
        <v>1.1687546852596093E-2</v>
      </c>
      <c r="Z1840" s="419">
        <v>3.9453719109898396E-3</v>
      </c>
      <c r="AA1840" s="456">
        <v>4.4267725021179521E-3</v>
      </c>
      <c r="AB1840" s="457">
        <v>4.6016821525933565E-3</v>
      </c>
      <c r="AC1840" s="419">
        <v>7.9698047152415522E-3</v>
      </c>
      <c r="AD1840" s="456">
        <v>2.6559626800308917E-4</v>
      </c>
      <c r="AE1840" s="457">
        <v>2.3945348760537886E-4</v>
      </c>
      <c r="AF1840" s="419">
        <v>1.1500452644900077E-3</v>
      </c>
      <c r="AG1840" s="456">
        <v>8.6753332349500233E-3</v>
      </c>
      <c r="AH1840" s="457">
        <v>7.8872446091460928E-3</v>
      </c>
      <c r="AI1840" s="419">
        <v>1.4835568427270637E-3</v>
      </c>
      <c r="AJ1840" s="456">
        <v>1.545400183127334E-3</v>
      </c>
      <c r="AK1840" s="457">
        <v>1.312784347959037E-3</v>
      </c>
      <c r="AL1840" s="419">
        <v>9.2003547502602303E-5</v>
      </c>
      <c r="AM1840" s="456">
        <v>2.3703470898319453E-3</v>
      </c>
      <c r="AN1840" s="457">
        <v>2.2473693563213521E-3</v>
      </c>
      <c r="AO1840" s="419">
        <v>2.5001985611684714E-2</v>
      </c>
      <c r="AP1840" s="456">
        <v>0</v>
      </c>
      <c r="AQ1840" s="457">
        <v>0</v>
      </c>
      <c r="AR1840" s="440">
        <v>1.9588915224112501E-2</v>
      </c>
      <c r="AS1840" s="462">
        <v>0</v>
      </c>
      <c r="AT1840" s="463">
        <v>0</v>
      </c>
      <c r="AU1840" s="426">
        <v>0</v>
      </c>
    </row>
    <row r="1841" spans="1:47" x14ac:dyDescent="0.2">
      <c r="A1841" s="231">
        <v>2020</v>
      </c>
      <c r="B1841" s="232">
        <v>37</v>
      </c>
      <c r="C1841" s="456">
        <v>3.6475764154836319</v>
      </c>
      <c r="D1841" s="457">
        <v>4.2342068824273404</v>
      </c>
      <c r="E1841" s="419">
        <v>0.5502390097579315</v>
      </c>
      <c r="F1841" s="456">
        <v>0.20665749277795276</v>
      </c>
      <c r="G1841" s="457">
        <v>0.18983053630148064</v>
      </c>
      <c r="H1841" s="419">
        <v>0.1157499719009695</v>
      </c>
      <c r="I1841" s="456">
        <v>0.18497581448303604</v>
      </c>
      <c r="J1841" s="457">
        <v>0.21827643731375002</v>
      </c>
      <c r="K1841" s="419">
        <v>0.83825125837759284</v>
      </c>
      <c r="L1841" s="462">
        <v>1.7939222855011274E-3</v>
      </c>
      <c r="M1841" s="463">
        <v>2.3963771624079858E-3</v>
      </c>
      <c r="N1841" s="419">
        <v>5.8601383018865938E-3</v>
      </c>
      <c r="O1841" s="456">
        <v>1.0360983962173862E-2</v>
      </c>
      <c r="P1841" s="457">
        <v>1.0437547931122336E-2</v>
      </c>
      <c r="Q1841" s="419">
        <v>1.9418534025273451E-2</v>
      </c>
      <c r="R1841" s="462">
        <v>0</v>
      </c>
      <c r="S1841" s="463">
        <v>0</v>
      </c>
      <c r="T1841" s="419">
        <v>672.5572325047624</v>
      </c>
      <c r="U1841" s="456">
        <v>9.8211241261791545E-3</v>
      </c>
      <c r="V1841" s="457">
        <v>1.2011623028466339E-2</v>
      </c>
      <c r="W1841" s="419">
        <v>0.12474886417902659</v>
      </c>
      <c r="X1841" s="456">
        <v>9.4606329593219969E-3</v>
      </c>
      <c r="Y1841" s="457">
        <v>1.1687546852596093E-2</v>
      </c>
      <c r="Z1841" s="419">
        <v>3.9453719109898396E-3</v>
      </c>
      <c r="AA1841" s="456">
        <v>4.4267725021179521E-3</v>
      </c>
      <c r="AB1841" s="457">
        <v>4.6016821525933565E-3</v>
      </c>
      <c r="AC1841" s="419">
        <v>7.9698047152415522E-3</v>
      </c>
      <c r="AD1841" s="456">
        <v>2.6559626800308917E-4</v>
      </c>
      <c r="AE1841" s="457">
        <v>2.3945348760537886E-4</v>
      </c>
      <c r="AF1841" s="419">
        <v>1.1500452644900077E-3</v>
      </c>
      <c r="AG1841" s="456">
        <v>8.6753332349500233E-3</v>
      </c>
      <c r="AH1841" s="457">
        <v>7.8872446091460928E-3</v>
      </c>
      <c r="AI1841" s="419">
        <v>1.4835568427270637E-3</v>
      </c>
      <c r="AJ1841" s="456">
        <v>1.545400183127334E-3</v>
      </c>
      <c r="AK1841" s="457">
        <v>1.312784347959037E-3</v>
      </c>
      <c r="AL1841" s="419">
        <v>9.2003547502602303E-5</v>
      </c>
      <c r="AM1841" s="456">
        <v>2.3703470898319453E-3</v>
      </c>
      <c r="AN1841" s="457">
        <v>2.2473693563213521E-3</v>
      </c>
      <c r="AO1841" s="419">
        <v>2.5001985611684714E-2</v>
      </c>
      <c r="AP1841" s="456">
        <v>0</v>
      </c>
      <c r="AQ1841" s="457">
        <v>0</v>
      </c>
      <c r="AR1841" s="440">
        <v>1.9588915224112501E-2</v>
      </c>
      <c r="AS1841" s="462">
        <v>0</v>
      </c>
      <c r="AT1841" s="463">
        <v>0</v>
      </c>
      <c r="AU1841" s="426">
        <v>0</v>
      </c>
    </row>
    <row r="1842" spans="1:47" x14ac:dyDescent="0.2">
      <c r="A1842" s="231">
        <v>2020</v>
      </c>
      <c r="B1842" s="232">
        <v>38</v>
      </c>
      <c r="C1842" s="456">
        <v>3.6475764154836319</v>
      </c>
      <c r="D1842" s="457">
        <v>4.2342068824273404</v>
      </c>
      <c r="E1842" s="419">
        <v>0.5502390097579315</v>
      </c>
      <c r="F1842" s="456">
        <v>0.20665749277795276</v>
      </c>
      <c r="G1842" s="457">
        <v>0.18983053630148064</v>
      </c>
      <c r="H1842" s="419">
        <v>0.1157499719009695</v>
      </c>
      <c r="I1842" s="456">
        <v>0.18497581448303604</v>
      </c>
      <c r="J1842" s="457">
        <v>0.21827643731375002</v>
      </c>
      <c r="K1842" s="419">
        <v>0.83825125837759284</v>
      </c>
      <c r="L1842" s="462">
        <v>1.7939222855011274E-3</v>
      </c>
      <c r="M1842" s="463">
        <v>2.3963771624079858E-3</v>
      </c>
      <c r="N1842" s="419">
        <v>5.8601383018865938E-3</v>
      </c>
      <c r="O1842" s="456">
        <v>1.0360983962173862E-2</v>
      </c>
      <c r="P1842" s="457">
        <v>1.0437547931122336E-2</v>
      </c>
      <c r="Q1842" s="419">
        <v>1.9418534025273451E-2</v>
      </c>
      <c r="R1842" s="462">
        <v>0</v>
      </c>
      <c r="S1842" s="463">
        <v>0</v>
      </c>
      <c r="T1842" s="419">
        <v>672.5572325047624</v>
      </c>
      <c r="U1842" s="456">
        <v>9.8211241261791545E-3</v>
      </c>
      <c r="V1842" s="457">
        <v>1.2011623028466339E-2</v>
      </c>
      <c r="W1842" s="419">
        <v>0.12474886417902659</v>
      </c>
      <c r="X1842" s="456">
        <v>9.4606329593219969E-3</v>
      </c>
      <c r="Y1842" s="457">
        <v>1.1687546852596093E-2</v>
      </c>
      <c r="Z1842" s="419">
        <v>3.9453719109898396E-3</v>
      </c>
      <c r="AA1842" s="456">
        <v>4.4267725021179521E-3</v>
      </c>
      <c r="AB1842" s="457">
        <v>4.6016821525933565E-3</v>
      </c>
      <c r="AC1842" s="419">
        <v>7.9698047152415522E-3</v>
      </c>
      <c r="AD1842" s="456">
        <v>2.6559626800308917E-4</v>
      </c>
      <c r="AE1842" s="457">
        <v>2.3945348760537886E-4</v>
      </c>
      <c r="AF1842" s="419">
        <v>1.1500452644900077E-3</v>
      </c>
      <c r="AG1842" s="456">
        <v>8.6753332349500233E-3</v>
      </c>
      <c r="AH1842" s="457">
        <v>7.8872446091460928E-3</v>
      </c>
      <c r="AI1842" s="419">
        <v>1.4835568427270637E-3</v>
      </c>
      <c r="AJ1842" s="456">
        <v>1.545400183127334E-3</v>
      </c>
      <c r="AK1842" s="457">
        <v>1.312784347959037E-3</v>
      </c>
      <c r="AL1842" s="419">
        <v>9.2003547502602303E-5</v>
      </c>
      <c r="AM1842" s="456">
        <v>2.3703470898319453E-3</v>
      </c>
      <c r="AN1842" s="457">
        <v>2.2473693563213521E-3</v>
      </c>
      <c r="AO1842" s="419">
        <v>2.5001985611684714E-2</v>
      </c>
      <c r="AP1842" s="456">
        <v>0</v>
      </c>
      <c r="AQ1842" s="457">
        <v>0</v>
      </c>
      <c r="AR1842" s="440">
        <v>1.9588915224112501E-2</v>
      </c>
      <c r="AS1842" s="462">
        <v>0</v>
      </c>
      <c r="AT1842" s="463">
        <v>0</v>
      </c>
      <c r="AU1842" s="426">
        <v>0</v>
      </c>
    </row>
    <row r="1843" spans="1:47" x14ac:dyDescent="0.2">
      <c r="A1843" s="231">
        <v>2020</v>
      </c>
      <c r="B1843" s="232">
        <v>39</v>
      </c>
      <c r="C1843" s="456">
        <v>3.6475764154836319</v>
      </c>
      <c r="D1843" s="457">
        <v>4.2342068824273404</v>
      </c>
      <c r="E1843" s="419">
        <v>0.5502390097579315</v>
      </c>
      <c r="F1843" s="456">
        <v>0.20665749277795276</v>
      </c>
      <c r="G1843" s="457">
        <v>0.18983053630148064</v>
      </c>
      <c r="H1843" s="419">
        <v>0.1157499719009695</v>
      </c>
      <c r="I1843" s="456">
        <v>0.18497581448303604</v>
      </c>
      <c r="J1843" s="457">
        <v>0.21827643731375002</v>
      </c>
      <c r="K1843" s="419">
        <v>0.83825125837759284</v>
      </c>
      <c r="L1843" s="462">
        <v>1.7939222855011274E-3</v>
      </c>
      <c r="M1843" s="463">
        <v>2.3963771624079858E-3</v>
      </c>
      <c r="N1843" s="419">
        <v>5.8601383018865938E-3</v>
      </c>
      <c r="O1843" s="456">
        <v>1.0360983962173862E-2</v>
      </c>
      <c r="P1843" s="457">
        <v>1.0437547931122336E-2</v>
      </c>
      <c r="Q1843" s="419">
        <v>1.9418534025273451E-2</v>
      </c>
      <c r="R1843" s="462">
        <v>0</v>
      </c>
      <c r="S1843" s="463">
        <v>0</v>
      </c>
      <c r="T1843" s="419">
        <v>672.5572325047624</v>
      </c>
      <c r="U1843" s="456">
        <v>9.8211241261791545E-3</v>
      </c>
      <c r="V1843" s="457">
        <v>1.2011623028466339E-2</v>
      </c>
      <c r="W1843" s="419">
        <v>0.12474886417902659</v>
      </c>
      <c r="X1843" s="456">
        <v>9.4606329593219969E-3</v>
      </c>
      <c r="Y1843" s="457">
        <v>1.1687546852596093E-2</v>
      </c>
      <c r="Z1843" s="419">
        <v>3.9453719109898396E-3</v>
      </c>
      <c r="AA1843" s="456">
        <v>4.4267725021179521E-3</v>
      </c>
      <c r="AB1843" s="457">
        <v>4.6016821525933565E-3</v>
      </c>
      <c r="AC1843" s="419">
        <v>7.9698047152415522E-3</v>
      </c>
      <c r="AD1843" s="456">
        <v>2.6559626800308917E-4</v>
      </c>
      <c r="AE1843" s="457">
        <v>2.3945348760537886E-4</v>
      </c>
      <c r="AF1843" s="419">
        <v>1.1500452644900077E-3</v>
      </c>
      <c r="AG1843" s="456">
        <v>8.6753332349500233E-3</v>
      </c>
      <c r="AH1843" s="457">
        <v>7.8872446091460928E-3</v>
      </c>
      <c r="AI1843" s="419">
        <v>1.4835568427270637E-3</v>
      </c>
      <c r="AJ1843" s="456">
        <v>1.545400183127334E-3</v>
      </c>
      <c r="AK1843" s="457">
        <v>1.312784347959037E-3</v>
      </c>
      <c r="AL1843" s="419">
        <v>9.2003547502602303E-5</v>
      </c>
      <c r="AM1843" s="456">
        <v>2.3703470898319453E-3</v>
      </c>
      <c r="AN1843" s="457">
        <v>2.2473693563213521E-3</v>
      </c>
      <c r="AO1843" s="419">
        <v>2.5001985611684714E-2</v>
      </c>
      <c r="AP1843" s="456">
        <v>0</v>
      </c>
      <c r="AQ1843" s="457">
        <v>0</v>
      </c>
      <c r="AR1843" s="440">
        <v>1.9588915224112501E-2</v>
      </c>
      <c r="AS1843" s="462">
        <v>0</v>
      </c>
      <c r="AT1843" s="463">
        <v>0</v>
      </c>
      <c r="AU1843" s="426">
        <v>0</v>
      </c>
    </row>
    <row r="1844" spans="1:47" ht="13.5" thickBot="1" x14ac:dyDescent="0.25">
      <c r="A1844" s="233">
        <v>2020</v>
      </c>
      <c r="B1844" s="234">
        <v>40</v>
      </c>
      <c r="C1844" s="458">
        <v>3.6475764154836319</v>
      </c>
      <c r="D1844" s="459">
        <v>4.2342068824273404</v>
      </c>
      <c r="E1844" s="430">
        <v>0.5502390097579315</v>
      </c>
      <c r="F1844" s="458">
        <v>0.20665749277795276</v>
      </c>
      <c r="G1844" s="459">
        <v>0.18983053630148064</v>
      </c>
      <c r="H1844" s="430">
        <v>0.1157499719009695</v>
      </c>
      <c r="I1844" s="458">
        <v>0.18497581448303604</v>
      </c>
      <c r="J1844" s="459">
        <v>0.21827643731375002</v>
      </c>
      <c r="K1844" s="430">
        <v>0.83825125837759284</v>
      </c>
      <c r="L1844" s="464">
        <v>1.7939222855011274E-3</v>
      </c>
      <c r="M1844" s="465">
        <v>2.3963771624079858E-3</v>
      </c>
      <c r="N1844" s="430">
        <v>5.8601383018865938E-3</v>
      </c>
      <c r="O1844" s="458">
        <v>1.0360983962173862E-2</v>
      </c>
      <c r="P1844" s="459">
        <v>1.0437547931122336E-2</v>
      </c>
      <c r="Q1844" s="430">
        <v>1.9418534025273451E-2</v>
      </c>
      <c r="R1844" s="464">
        <v>0</v>
      </c>
      <c r="S1844" s="465">
        <v>0</v>
      </c>
      <c r="T1844" s="430">
        <v>672.5572325047624</v>
      </c>
      <c r="U1844" s="458">
        <v>9.8211241261791545E-3</v>
      </c>
      <c r="V1844" s="459">
        <v>1.2011623028466339E-2</v>
      </c>
      <c r="W1844" s="430">
        <v>0.12474886417902659</v>
      </c>
      <c r="X1844" s="458">
        <v>9.4606329593219969E-3</v>
      </c>
      <c r="Y1844" s="459">
        <v>1.1687546852596093E-2</v>
      </c>
      <c r="Z1844" s="430">
        <v>3.9453719109898396E-3</v>
      </c>
      <c r="AA1844" s="458">
        <v>4.4267725021179521E-3</v>
      </c>
      <c r="AB1844" s="459">
        <v>4.6016821525933565E-3</v>
      </c>
      <c r="AC1844" s="430">
        <v>7.9698047152415522E-3</v>
      </c>
      <c r="AD1844" s="458">
        <v>2.6559626800308917E-4</v>
      </c>
      <c r="AE1844" s="459">
        <v>2.3945348760537886E-4</v>
      </c>
      <c r="AF1844" s="430">
        <v>1.1500452644900077E-3</v>
      </c>
      <c r="AG1844" s="458">
        <v>8.6753332349500233E-3</v>
      </c>
      <c r="AH1844" s="459">
        <v>7.8872446091460928E-3</v>
      </c>
      <c r="AI1844" s="430">
        <v>1.4835568427270637E-3</v>
      </c>
      <c r="AJ1844" s="458">
        <v>1.545400183127334E-3</v>
      </c>
      <c r="AK1844" s="459">
        <v>1.312784347959037E-3</v>
      </c>
      <c r="AL1844" s="430">
        <v>9.2003547502602303E-5</v>
      </c>
      <c r="AM1844" s="458">
        <v>2.3703470898319453E-3</v>
      </c>
      <c r="AN1844" s="459">
        <v>2.2473693563213521E-3</v>
      </c>
      <c r="AO1844" s="430">
        <v>2.5001985611684714E-2</v>
      </c>
      <c r="AP1844" s="458">
        <v>0</v>
      </c>
      <c r="AQ1844" s="459">
        <v>0</v>
      </c>
      <c r="AR1844" s="441">
        <v>1.9588915224112501E-2</v>
      </c>
      <c r="AS1844" s="464">
        <v>0</v>
      </c>
      <c r="AT1844" s="465">
        <v>0</v>
      </c>
      <c r="AU1844" s="434">
        <v>0</v>
      </c>
    </row>
    <row r="1845" spans="1:47" x14ac:dyDescent="0.2">
      <c r="A1845" s="229">
        <v>2021</v>
      </c>
      <c r="B1845" s="230">
        <v>1</v>
      </c>
      <c r="C1845" s="454">
        <v>0.92792234514794603</v>
      </c>
      <c r="D1845" s="455">
        <v>1.0340331960228422</v>
      </c>
      <c r="E1845" s="436">
        <v>0.36772807494562126</v>
      </c>
      <c r="F1845" s="454">
        <v>4.1273768383889055E-2</v>
      </c>
      <c r="G1845" s="455">
        <v>3.7528633599915914E-2</v>
      </c>
      <c r="H1845" s="436">
        <v>6.2229256672169601E-2</v>
      </c>
      <c r="I1845" s="454">
        <v>4.1465655510037183E-2</v>
      </c>
      <c r="J1845" s="455">
        <v>5.1647055351624657E-2</v>
      </c>
      <c r="K1845" s="436">
        <v>0.41389258179845534</v>
      </c>
      <c r="L1845" s="460">
        <v>1.5879364430259816E-3</v>
      </c>
      <c r="M1845" s="461">
        <v>2.1163361582944634E-3</v>
      </c>
      <c r="N1845" s="436">
        <v>5.6995751797470351E-3</v>
      </c>
      <c r="O1845" s="454">
        <v>1.6275475552243197E-3</v>
      </c>
      <c r="P1845" s="455">
        <v>2.0661999904212553E-3</v>
      </c>
      <c r="Q1845" s="436">
        <v>1.3853656169879764E-2</v>
      </c>
      <c r="R1845" s="460">
        <v>0</v>
      </c>
      <c r="S1845" s="461">
        <v>0</v>
      </c>
      <c r="T1845" s="436">
        <v>654.12938475288217</v>
      </c>
      <c r="U1845" s="454">
        <v>5.6656278150550602E-3</v>
      </c>
      <c r="V1845" s="455">
        <v>7.2018497720789838E-3</v>
      </c>
      <c r="W1845" s="436">
        <v>6.7067202441640342E-2</v>
      </c>
      <c r="X1845" s="454">
        <v>4.3473688932046456E-3</v>
      </c>
      <c r="Y1845" s="455">
        <v>5.5426817104313108E-3</v>
      </c>
      <c r="Z1845" s="436">
        <v>2.9777162517476649E-3</v>
      </c>
      <c r="AA1845" s="454">
        <v>8.3092169496047619E-4</v>
      </c>
      <c r="AB1845" s="455">
        <v>8.3909158310025388E-4</v>
      </c>
      <c r="AC1845" s="436">
        <v>4.2847150969848955E-3</v>
      </c>
      <c r="AD1845" s="454">
        <v>5.2293613654173539E-5</v>
      </c>
      <c r="AE1845" s="455">
        <v>4.7038318411798406E-5</v>
      </c>
      <c r="AF1845" s="436">
        <v>6.1828445929371567E-4</v>
      </c>
      <c r="AG1845" s="454">
        <v>1.7409250560653817E-3</v>
      </c>
      <c r="AH1845" s="455">
        <v>1.5701847364758112E-3</v>
      </c>
      <c r="AI1845" s="436">
        <v>7.9758785631053712E-4</v>
      </c>
      <c r="AJ1845" s="454">
        <v>3.2019398524811679E-4</v>
      </c>
      <c r="AK1845" s="455">
        <v>2.7820433090370038E-4</v>
      </c>
      <c r="AL1845" s="436">
        <v>4.9462741875892121E-5</v>
      </c>
      <c r="AM1845" s="454">
        <v>4.6845220673047389E-4</v>
      </c>
      <c r="AN1845" s="455">
        <v>4.3231258884643674E-4</v>
      </c>
      <c r="AO1845" s="436">
        <v>1.3441513611990332E-2</v>
      </c>
      <c r="AP1845" s="454">
        <v>0</v>
      </c>
      <c r="AQ1845" s="455">
        <v>0</v>
      </c>
      <c r="AR1845" s="439">
        <v>4.0931502845467102E-3</v>
      </c>
      <c r="AS1845" s="460">
        <v>0</v>
      </c>
      <c r="AT1845" s="461">
        <v>0</v>
      </c>
      <c r="AU1845" s="415">
        <v>0</v>
      </c>
    </row>
    <row r="1846" spans="1:47" x14ac:dyDescent="0.2">
      <c r="A1846" s="231">
        <v>2021</v>
      </c>
      <c r="B1846" s="232">
        <v>2</v>
      </c>
      <c r="C1846" s="456">
        <v>0.93439504334501489</v>
      </c>
      <c r="D1846" s="457">
        <v>1.038878069829132</v>
      </c>
      <c r="E1846" s="437">
        <v>0.36960233150014876</v>
      </c>
      <c r="F1846" s="456">
        <v>4.2142109363080486E-2</v>
      </c>
      <c r="G1846" s="457">
        <v>3.8312948979443852E-2</v>
      </c>
      <c r="H1846" s="437">
        <v>6.2943833541853095E-2</v>
      </c>
      <c r="I1846" s="456">
        <v>4.1913312428043796E-2</v>
      </c>
      <c r="J1846" s="457">
        <v>5.201234902596695E-2</v>
      </c>
      <c r="K1846" s="437">
        <v>0.41692396387002756</v>
      </c>
      <c r="L1846" s="462">
        <v>1.5905424211524126E-3</v>
      </c>
      <c r="M1846" s="463">
        <v>2.1211150067935456E-3</v>
      </c>
      <c r="N1846" s="437">
        <v>5.7021747819964563E-3</v>
      </c>
      <c r="O1846" s="456">
        <v>1.637729406815827E-3</v>
      </c>
      <c r="P1846" s="457">
        <v>2.0795423308818842E-3</v>
      </c>
      <c r="Q1846" s="437">
        <v>1.3860726246286235E-2</v>
      </c>
      <c r="R1846" s="462">
        <v>0</v>
      </c>
      <c r="S1846" s="463">
        <v>0</v>
      </c>
      <c r="T1846" s="437">
        <v>654.42816004495114</v>
      </c>
      <c r="U1846" s="456">
        <v>5.7691533785083913E-3</v>
      </c>
      <c r="V1846" s="457">
        <v>7.3707550996577479E-3</v>
      </c>
      <c r="W1846" s="437">
        <v>6.7837379449222329E-2</v>
      </c>
      <c r="X1846" s="456">
        <v>4.4172894343696761E-3</v>
      </c>
      <c r="Y1846" s="457">
        <v>5.6356487717782629E-3</v>
      </c>
      <c r="Z1846" s="437">
        <v>2.9923699473456702E-3</v>
      </c>
      <c r="AA1846" s="456">
        <v>8.6336498360867079E-4</v>
      </c>
      <c r="AB1846" s="457">
        <v>8.9427781910325968E-4</v>
      </c>
      <c r="AC1846" s="437">
        <v>4.3339145382139321E-3</v>
      </c>
      <c r="AD1846" s="456">
        <v>5.344921619452914E-5</v>
      </c>
      <c r="AE1846" s="457">
        <v>4.8111319659168331E-5</v>
      </c>
      <c r="AF1846" s="437">
        <v>6.2538496653500697E-4</v>
      </c>
      <c r="AG1846" s="456">
        <v>1.7744456717835892E-3</v>
      </c>
      <c r="AH1846" s="457">
        <v>1.5959445784566814E-3</v>
      </c>
      <c r="AI1846" s="437">
        <v>8.0674662018132383E-4</v>
      </c>
      <c r="AJ1846" s="456">
        <v>3.263600479409046E-4</v>
      </c>
      <c r="AK1846" s="457">
        <v>2.8244674740427465E-4</v>
      </c>
      <c r="AL1846" s="437">
        <v>5.0030769417890139E-5</v>
      </c>
      <c r="AM1846" s="456">
        <v>4.7879186429944956E-4</v>
      </c>
      <c r="AN1846" s="457">
        <v>4.4280907532037961E-4</v>
      </c>
      <c r="AO1846" s="437">
        <v>1.3595862759552838E-2</v>
      </c>
      <c r="AP1846" s="456">
        <v>0</v>
      </c>
      <c r="AQ1846" s="457">
        <v>0</v>
      </c>
      <c r="AR1846" s="440">
        <v>4.1035932122018203E-3</v>
      </c>
      <c r="AS1846" s="462">
        <v>0</v>
      </c>
      <c r="AT1846" s="463">
        <v>0</v>
      </c>
      <c r="AU1846" s="423">
        <v>0</v>
      </c>
    </row>
    <row r="1847" spans="1:47" x14ac:dyDescent="0.2">
      <c r="A1847" s="231">
        <v>2021</v>
      </c>
      <c r="B1847" s="232">
        <v>3</v>
      </c>
      <c r="C1847" s="456">
        <v>0.94015321122061146</v>
      </c>
      <c r="D1847" s="457">
        <v>1.04284836507059</v>
      </c>
      <c r="E1847" s="437">
        <v>0.37171516334214766</v>
      </c>
      <c r="F1847" s="456">
        <v>4.3069136161037733E-2</v>
      </c>
      <c r="G1847" s="457">
        <v>3.916445529515019E-2</v>
      </c>
      <c r="H1847" s="437">
        <v>6.3749682882005859E-2</v>
      </c>
      <c r="I1847" s="456">
        <v>4.2339553337849549E-2</v>
      </c>
      <c r="J1847" s="457">
        <v>5.2335153041898362E-2</v>
      </c>
      <c r="K1847" s="437">
        <v>0.420341309230163</v>
      </c>
      <c r="L1847" s="462">
        <v>1.5928054434626545E-3</v>
      </c>
      <c r="M1847" s="463">
        <v>2.1245082719246306E-3</v>
      </c>
      <c r="N1847" s="437">
        <v>5.705108570558946E-3</v>
      </c>
      <c r="O1847" s="456">
        <v>1.6484273805326367E-3</v>
      </c>
      <c r="P1847" s="457">
        <v>2.0937851309276194E-3</v>
      </c>
      <c r="Q1847" s="437">
        <v>1.3868666399462739E-2</v>
      </c>
      <c r="R1847" s="462">
        <v>0</v>
      </c>
      <c r="S1847" s="463">
        <v>0</v>
      </c>
      <c r="T1847" s="437">
        <v>654.76479956511969</v>
      </c>
      <c r="U1847" s="456">
        <v>5.8637776611180055E-3</v>
      </c>
      <c r="V1847" s="457">
        <v>7.5108052374207035E-3</v>
      </c>
      <c r="W1847" s="437">
        <v>6.8705872953837496E-2</v>
      </c>
      <c r="X1847" s="456">
        <v>4.4931571468997253E-3</v>
      </c>
      <c r="Y1847" s="457">
        <v>5.7405473778224846E-3</v>
      </c>
      <c r="Z1847" s="437">
        <v>3.0088939064350029E-3</v>
      </c>
      <c r="AA1847" s="456">
        <v>8.8885772405871951E-4</v>
      </c>
      <c r="AB1847" s="457">
        <v>9.3062992918186208E-4</v>
      </c>
      <c r="AC1847" s="437">
        <v>4.389400490187806E-3</v>
      </c>
      <c r="AD1847" s="456">
        <v>5.4659942838930897E-5</v>
      </c>
      <c r="AE1847" s="457">
        <v>4.9237227343228474E-5</v>
      </c>
      <c r="AF1847" s="437">
        <v>6.3339172972401621E-4</v>
      </c>
      <c r="AG1847" s="456">
        <v>1.8121333853807387E-3</v>
      </c>
      <c r="AH1847" s="457">
        <v>1.6283232634606848E-3</v>
      </c>
      <c r="AI1847" s="437">
        <v>8.1707507861628233E-4</v>
      </c>
      <c r="AJ1847" s="456">
        <v>3.3355204168245901E-4</v>
      </c>
      <c r="AK1847" s="457">
        <v>2.8842051817781018E-4</v>
      </c>
      <c r="AL1847" s="437">
        <v>5.0671300617235149E-5</v>
      </c>
      <c r="AM1847" s="456">
        <v>4.8929448829879477E-4</v>
      </c>
      <c r="AN1847" s="457">
        <v>4.5293303977818181E-4</v>
      </c>
      <c r="AO1847" s="437">
        <v>1.3769918070301507E-2</v>
      </c>
      <c r="AP1847" s="456">
        <v>0</v>
      </c>
      <c r="AQ1847" s="457">
        <v>0</v>
      </c>
      <c r="AR1847" s="440">
        <v>4.1158594504856301E-3</v>
      </c>
      <c r="AS1847" s="462">
        <v>0</v>
      </c>
      <c r="AT1847" s="463">
        <v>0</v>
      </c>
      <c r="AU1847" s="423">
        <v>0</v>
      </c>
    </row>
    <row r="1848" spans="1:47" x14ac:dyDescent="0.2">
      <c r="A1848" s="231">
        <v>2021</v>
      </c>
      <c r="B1848" s="232">
        <v>4</v>
      </c>
      <c r="C1848" s="456">
        <v>0.9449269313534473</v>
      </c>
      <c r="D1848" s="457">
        <v>1.04551008436666</v>
      </c>
      <c r="E1848" s="437">
        <v>0.37406381391359361</v>
      </c>
      <c r="F1848" s="456">
        <v>4.4067463070124685E-2</v>
      </c>
      <c r="G1848" s="457">
        <v>4.0104487036387672E-2</v>
      </c>
      <c r="H1848" s="437">
        <v>6.4645842719858834E-2</v>
      </c>
      <c r="I1848" s="456">
        <v>4.2744185128090598E-2</v>
      </c>
      <c r="J1848" s="457">
        <v>5.2607026128308781E-2</v>
      </c>
      <c r="K1848" s="437">
        <v>0.42414658109268866</v>
      </c>
      <c r="L1848" s="462">
        <v>1.5951637135659469E-3</v>
      </c>
      <c r="M1848" s="463">
        <v>2.1281996217235562E-3</v>
      </c>
      <c r="N1848" s="437">
        <v>5.7083429629055356E-3</v>
      </c>
      <c r="O1848" s="456">
        <v>1.6599077201433262E-3</v>
      </c>
      <c r="P1848" s="457">
        <v>2.1094979065259482E-3</v>
      </c>
      <c r="Q1848" s="437">
        <v>1.3877470173105933E-2</v>
      </c>
      <c r="R1848" s="462">
        <v>0</v>
      </c>
      <c r="S1848" s="463">
        <v>0</v>
      </c>
      <c r="T1848" s="437">
        <v>655.13574004954467</v>
      </c>
      <c r="U1848" s="456">
        <v>5.9630967843258007E-3</v>
      </c>
      <c r="V1848" s="457">
        <v>7.6637970862475872E-3</v>
      </c>
      <c r="W1848" s="437">
        <v>6.9671679901944492E-2</v>
      </c>
      <c r="X1848" s="456">
        <v>4.5753210627020426E-3</v>
      </c>
      <c r="Y1848" s="457">
        <v>5.8571595011820514E-3</v>
      </c>
      <c r="Z1848" s="437">
        <v>3.0272470745175066E-3</v>
      </c>
      <c r="AA1848" s="456">
        <v>9.1562028854725902E-4</v>
      </c>
      <c r="AB1848" s="457">
        <v>9.7148836008673165E-4</v>
      </c>
      <c r="AC1848" s="437">
        <v>4.4511069497822431E-3</v>
      </c>
      <c r="AD1848" s="456">
        <v>5.595892437586718E-5</v>
      </c>
      <c r="AE1848" s="457">
        <v>5.0478877608085298E-5</v>
      </c>
      <c r="AF1848" s="437">
        <v>6.4229522170167154E-4</v>
      </c>
      <c r="AG1848" s="456">
        <v>1.8529607298524348E-3</v>
      </c>
      <c r="AH1848" s="457">
        <v>1.6640497698494927E-3</v>
      </c>
      <c r="AI1848" s="437">
        <v>8.2856109234421312E-4</v>
      </c>
      <c r="AJ1848" s="456">
        <v>3.4141142395052368E-4</v>
      </c>
      <c r="AK1848" s="457">
        <v>2.950698219679707E-4</v>
      </c>
      <c r="AL1848" s="437">
        <v>5.138364355630868E-5</v>
      </c>
      <c r="AM1848" s="456">
        <v>5.0051832516499826E-4</v>
      </c>
      <c r="AN1848" s="457">
        <v>4.6407308150706923E-4</v>
      </c>
      <c r="AO1848" s="437">
        <v>1.3963508078380411E-2</v>
      </c>
      <c r="AP1848" s="456">
        <v>0</v>
      </c>
      <c r="AQ1848" s="457">
        <v>0</v>
      </c>
      <c r="AR1848" s="440">
        <v>4.1299192147308001E-3</v>
      </c>
      <c r="AS1848" s="462">
        <v>0</v>
      </c>
      <c r="AT1848" s="463">
        <v>0</v>
      </c>
      <c r="AU1848" s="423">
        <v>0</v>
      </c>
    </row>
    <row r="1849" spans="1:47" x14ac:dyDescent="0.2">
      <c r="A1849" s="231">
        <v>2021</v>
      </c>
      <c r="B1849" s="232">
        <v>5</v>
      </c>
      <c r="C1849" s="456">
        <v>1.520560025966472</v>
      </c>
      <c r="D1849" s="457">
        <v>1.7165182537723505</v>
      </c>
      <c r="E1849" s="437">
        <v>0.43805745881051805</v>
      </c>
      <c r="F1849" s="456">
        <v>5.5466336829008388E-2</v>
      </c>
      <c r="G1849" s="457">
        <v>5.2258045517988752E-2</v>
      </c>
      <c r="H1849" s="437">
        <v>7.2033811464448871E-2</v>
      </c>
      <c r="I1849" s="456">
        <v>5.9751125733698458E-2</v>
      </c>
      <c r="J1849" s="457">
        <v>7.5929219911565274E-2</v>
      </c>
      <c r="K1849" s="437">
        <v>0.46950800672559118</v>
      </c>
      <c r="L1849" s="462">
        <v>1.5974567371597791E-3</v>
      </c>
      <c r="M1849" s="463">
        <v>2.1318971052451652E-3</v>
      </c>
      <c r="N1849" s="437">
        <v>5.7098374449601023E-3</v>
      </c>
      <c r="O1849" s="456">
        <v>2.025648196497253E-3</v>
      </c>
      <c r="P1849" s="457">
        <v>3.1835119470574828E-3</v>
      </c>
      <c r="Q1849" s="437">
        <v>1.8987562062270126E-2</v>
      </c>
      <c r="R1849" s="462">
        <v>0</v>
      </c>
      <c r="S1849" s="463">
        <v>0</v>
      </c>
      <c r="T1849" s="437">
        <v>655.30734808471493</v>
      </c>
      <c r="U1849" s="456">
        <v>4.7918807646877091E-3</v>
      </c>
      <c r="V1849" s="457">
        <v>6.1565352004317869E-3</v>
      </c>
      <c r="W1849" s="437">
        <v>7.7634060364942928E-2</v>
      </c>
      <c r="X1849" s="456">
        <v>4.6653847749368758E-3</v>
      </c>
      <c r="Y1849" s="457">
        <v>5.9881957636774572E-3</v>
      </c>
      <c r="Z1849" s="437">
        <v>3.0478795427295656E-3</v>
      </c>
      <c r="AA1849" s="456">
        <v>1.1365371767277515E-3</v>
      </c>
      <c r="AB1849" s="457">
        <v>1.2490035930720407E-3</v>
      </c>
      <c r="AC1849" s="437">
        <v>4.9597999209285972E-3</v>
      </c>
      <c r="AD1849" s="456">
        <v>6.991228098296761E-5</v>
      </c>
      <c r="AE1849" s="457">
        <v>6.4893920462494531E-5</v>
      </c>
      <c r="AF1849" s="437">
        <v>7.1569905753865741E-4</v>
      </c>
      <c r="AG1849" s="456">
        <v>2.3390150340761879E-3</v>
      </c>
      <c r="AH1849" s="457">
        <v>2.1749574660642535E-3</v>
      </c>
      <c r="AI1849" s="437">
        <v>9.2325166747633011E-4</v>
      </c>
      <c r="AJ1849" s="456">
        <v>4.161804298233768E-4</v>
      </c>
      <c r="AK1849" s="457">
        <v>3.6522876941905158E-4</v>
      </c>
      <c r="AL1849" s="437">
        <v>5.7255947212733081E-5</v>
      </c>
      <c r="AM1849" s="456">
        <v>6.3671355602246821E-4</v>
      </c>
      <c r="AN1849" s="457">
        <v>6.1630701641431193E-4</v>
      </c>
      <c r="AO1849" s="437">
        <v>1.5559300342771943E-2</v>
      </c>
      <c r="AP1849" s="456">
        <v>0</v>
      </c>
      <c r="AQ1849" s="457">
        <v>0</v>
      </c>
      <c r="AR1849" s="440">
        <v>6.3929794885125204E-3</v>
      </c>
      <c r="AS1849" s="462">
        <v>0</v>
      </c>
      <c r="AT1849" s="463">
        <v>0</v>
      </c>
      <c r="AU1849" s="423">
        <v>0</v>
      </c>
    </row>
    <row r="1850" spans="1:47" x14ac:dyDescent="0.2">
      <c r="A1850" s="231">
        <v>2021</v>
      </c>
      <c r="B1850" s="232">
        <v>6</v>
      </c>
      <c r="C1850" s="456">
        <v>1.5301051599868385</v>
      </c>
      <c r="D1850" s="457">
        <v>1.7256196744760077</v>
      </c>
      <c r="E1850" s="437">
        <v>0.44099263634225194</v>
      </c>
      <c r="F1850" s="456">
        <v>5.6793639512864973E-2</v>
      </c>
      <c r="G1850" s="457">
        <v>5.360355735833551E-2</v>
      </c>
      <c r="H1850" s="437">
        <v>7.315322846235997E-2</v>
      </c>
      <c r="I1850" s="456">
        <v>6.0467346039713932E-2</v>
      </c>
      <c r="J1850" s="457">
        <v>7.665273999713737E-2</v>
      </c>
      <c r="K1850" s="437">
        <v>0.47425501837139483</v>
      </c>
      <c r="L1850" s="462">
        <v>1.6007143402463069E-3</v>
      </c>
      <c r="M1850" s="463">
        <v>2.1367682013734789E-3</v>
      </c>
      <c r="N1850" s="437">
        <v>5.7139021349577636E-3</v>
      </c>
      <c r="O1850" s="456">
        <v>2.0428437218433498E-3</v>
      </c>
      <c r="P1850" s="457">
        <v>3.2136738225390883E-3</v>
      </c>
      <c r="Q1850" s="437">
        <v>1.8998603564842814E-2</v>
      </c>
      <c r="R1850" s="462">
        <v>0</v>
      </c>
      <c r="S1850" s="463">
        <v>0</v>
      </c>
      <c r="T1850" s="437">
        <v>655.77424019190755</v>
      </c>
      <c r="U1850" s="456">
        <v>4.8787266685450534E-3</v>
      </c>
      <c r="V1850" s="457">
        <v>6.2892944103644377E-3</v>
      </c>
      <c r="W1850" s="437">
        <v>7.8840498159094136E-2</v>
      </c>
      <c r="X1850" s="456">
        <v>4.763485469239782E-3</v>
      </c>
      <c r="Y1850" s="457">
        <v>6.1338991145598589E-3</v>
      </c>
      <c r="Z1850" s="437">
        <v>3.0708323332441956E-3</v>
      </c>
      <c r="AA1850" s="456">
        <v>1.1801141855900027E-3</v>
      </c>
      <c r="AB1850" s="457">
        <v>1.3115673196473436E-3</v>
      </c>
      <c r="AC1850" s="437">
        <v>5.0368720234008875E-3</v>
      </c>
      <c r="AD1850" s="456">
        <v>7.1697067786953136E-5</v>
      </c>
      <c r="AE1850" s="457">
        <v>6.6715421264322363E-5</v>
      </c>
      <c r="AF1850" s="437">
        <v>7.2682155347597881E-4</v>
      </c>
      <c r="AG1850" s="456">
        <v>2.3911116810953537E-3</v>
      </c>
      <c r="AH1850" s="457">
        <v>2.224657480513335E-3</v>
      </c>
      <c r="AI1850" s="437">
        <v>9.3759996120624264E-4</v>
      </c>
      <c r="AJ1850" s="456">
        <v>4.2599851326345748E-4</v>
      </c>
      <c r="AK1850" s="457">
        <v>3.7433700377721376E-4</v>
      </c>
      <c r="AL1850" s="437">
        <v>5.8145651685474051E-5</v>
      </c>
      <c r="AM1850" s="456">
        <v>6.5227567007247712E-4</v>
      </c>
      <c r="AN1850" s="457">
        <v>6.3268727664881263E-4</v>
      </c>
      <c r="AO1850" s="437">
        <v>1.580109365217031E-2</v>
      </c>
      <c r="AP1850" s="456">
        <v>0</v>
      </c>
      <c r="AQ1850" s="457">
        <v>0</v>
      </c>
      <c r="AR1850" s="440">
        <v>6.42106536055502E-3</v>
      </c>
      <c r="AS1850" s="462">
        <v>0</v>
      </c>
      <c r="AT1850" s="463">
        <v>0</v>
      </c>
      <c r="AU1850" s="423">
        <v>0</v>
      </c>
    </row>
    <row r="1851" spans="1:47" x14ac:dyDescent="0.2">
      <c r="A1851" s="231">
        <v>2021</v>
      </c>
      <c r="B1851" s="232">
        <v>7</v>
      </c>
      <c r="C1851" s="456">
        <v>1.7185428678442494</v>
      </c>
      <c r="D1851" s="457">
        <v>1.938062579960935</v>
      </c>
      <c r="E1851" s="437">
        <v>0.44422331920026253</v>
      </c>
      <c r="F1851" s="456">
        <v>6.4989033375846952E-2</v>
      </c>
      <c r="G1851" s="457">
        <v>6.2293088160036522E-2</v>
      </c>
      <c r="H1851" s="437">
        <v>7.4385462613802217E-2</v>
      </c>
      <c r="I1851" s="456">
        <v>7.0715230633543832E-2</v>
      </c>
      <c r="J1851" s="457">
        <v>9.0529212817347215E-2</v>
      </c>
      <c r="K1851" s="437">
        <v>0.58626224520535697</v>
      </c>
      <c r="L1851" s="462">
        <v>1.6043735447409614E-3</v>
      </c>
      <c r="M1851" s="463">
        <v>2.1421333998671442E-3</v>
      </c>
      <c r="N1851" s="437">
        <v>5.7183832387546095E-3</v>
      </c>
      <c r="O1851" s="456">
        <v>2.3418734071839263E-3</v>
      </c>
      <c r="P1851" s="457">
        <v>3.5187350750754036E-3</v>
      </c>
      <c r="Q1851" s="437">
        <v>1.9010744870212874E-2</v>
      </c>
      <c r="R1851" s="462">
        <v>0</v>
      </c>
      <c r="S1851" s="463">
        <v>0</v>
      </c>
      <c r="T1851" s="437">
        <v>656.28755913612883</v>
      </c>
      <c r="U1851" s="456">
        <v>5.2537316679725525E-3</v>
      </c>
      <c r="V1851" s="457">
        <v>6.7198555367244195E-3</v>
      </c>
      <c r="W1851" s="437">
        <v>8.0168435614898476E-2</v>
      </c>
      <c r="X1851" s="456">
        <v>4.8695519285189915E-3</v>
      </c>
      <c r="Y1851" s="457">
        <v>6.2942811813022819E-3</v>
      </c>
      <c r="Z1851" s="437">
        <v>3.0960910798975261E-3</v>
      </c>
      <c r="AA1851" s="456">
        <v>1.3571863401109121E-3</v>
      </c>
      <c r="AB1851" s="457">
        <v>1.5356908533550636E-3</v>
      </c>
      <c r="AC1851" s="437">
        <v>5.1217141218834455E-3</v>
      </c>
      <c r="AD1851" s="456">
        <v>8.2069973784505847E-5</v>
      </c>
      <c r="AE1851" s="457">
        <v>7.7393440921590427E-5</v>
      </c>
      <c r="AF1851" s="437">
        <v>7.390644450437036E-4</v>
      </c>
      <c r="AG1851" s="456">
        <v>2.7358045205559344E-3</v>
      </c>
      <c r="AH1851" s="457">
        <v>2.5839026856799125E-3</v>
      </c>
      <c r="AI1851" s="437">
        <v>9.533927074600922E-4</v>
      </c>
      <c r="AJ1851" s="456">
        <v>4.802792324970043E-4</v>
      </c>
      <c r="AK1851" s="457">
        <v>4.2504947739747343E-4</v>
      </c>
      <c r="AL1851" s="437">
        <v>5.9125142439662083E-5</v>
      </c>
      <c r="AM1851" s="456">
        <v>7.5313303994898446E-4</v>
      </c>
      <c r="AN1851" s="457">
        <v>7.4465109037770102E-4</v>
      </c>
      <c r="AO1851" s="437">
        <v>1.6067241345753634E-2</v>
      </c>
      <c r="AP1851" s="456">
        <v>0</v>
      </c>
      <c r="AQ1851" s="457">
        <v>0</v>
      </c>
      <c r="AR1851" s="440">
        <v>7.1898052684395003E-3</v>
      </c>
      <c r="AS1851" s="462">
        <v>0</v>
      </c>
      <c r="AT1851" s="463">
        <v>0</v>
      </c>
      <c r="AU1851" s="423">
        <v>0</v>
      </c>
    </row>
    <row r="1852" spans="1:47" x14ac:dyDescent="0.2">
      <c r="A1852" s="231">
        <v>2021</v>
      </c>
      <c r="B1852" s="232">
        <v>8</v>
      </c>
      <c r="C1852" s="456">
        <v>1.7367629115903893</v>
      </c>
      <c r="D1852" s="457">
        <v>1.956826464252859</v>
      </c>
      <c r="E1852" s="437">
        <v>0.44777629732904067</v>
      </c>
      <c r="F1852" s="456">
        <v>6.6834328212726599E-2</v>
      </c>
      <c r="G1852" s="457">
        <v>6.4216556495865537E-2</v>
      </c>
      <c r="H1852" s="437">
        <v>7.5740420988919602E-2</v>
      </c>
      <c r="I1852" s="456">
        <v>7.1854264479363189E-2</v>
      </c>
      <c r="J1852" s="457">
        <v>9.1769539771287406E-2</v>
      </c>
      <c r="K1852" s="437">
        <v>0.59200989103271318</v>
      </c>
      <c r="L1852" s="462">
        <v>1.6080614373539842E-3</v>
      </c>
      <c r="M1852" s="463">
        <v>2.1474566783824464E-3</v>
      </c>
      <c r="N1852" s="437">
        <v>5.7233072899657228E-3</v>
      </c>
      <c r="O1852" s="456">
        <v>2.3645983019654937E-3</v>
      </c>
      <c r="P1852" s="457">
        <v>3.5579286223238519E-3</v>
      </c>
      <c r="Q1852" s="437">
        <v>1.9024107571886301E-2</v>
      </c>
      <c r="R1852" s="462">
        <v>0</v>
      </c>
      <c r="S1852" s="463">
        <v>0</v>
      </c>
      <c r="T1852" s="437">
        <v>656.85238647739993</v>
      </c>
      <c r="U1852" s="456">
        <v>5.369492756677057E-3</v>
      </c>
      <c r="V1852" s="457">
        <v>6.8904077823693458E-3</v>
      </c>
      <c r="W1852" s="437">
        <v>8.1628839682665988E-2</v>
      </c>
      <c r="X1852" s="456">
        <v>4.984188434274027E-3</v>
      </c>
      <c r="Y1852" s="457">
        <v>6.4706444851244209E-3</v>
      </c>
      <c r="Z1852" s="437">
        <v>3.1238669116223725E-3</v>
      </c>
      <c r="AA1852" s="456">
        <v>1.414121133837319E-3</v>
      </c>
      <c r="AB1852" s="457">
        <v>1.6138095263357926E-3</v>
      </c>
      <c r="AC1852" s="437">
        <v>5.2150177976866968E-3</v>
      </c>
      <c r="AD1852" s="456">
        <v>8.4534668406206591E-5</v>
      </c>
      <c r="AE1852" s="457">
        <v>7.996658664968563E-5</v>
      </c>
      <c r="AF1852" s="437">
        <v>7.5252737843162633E-4</v>
      </c>
      <c r="AG1852" s="456">
        <v>2.8090349206422545E-3</v>
      </c>
      <c r="AH1852" s="457">
        <v>2.6571387160257598E-3</v>
      </c>
      <c r="AI1852" s="437">
        <v>9.7076015463719583E-4</v>
      </c>
      <c r="AJ1852" s="456">
        <v>4.9390469023144305E-4</v>
      </c>
      <c r="AK1852" s="457">
        <v>4.3834100033475091E-4</v>
      </c>
      <c r="AL1852" s="437">
        <v>6.0202214062310118E-5</v>
      </c>
      <c r="AM1852" s="456">
        <v>7.7447038411567631E-4</v>
      </c>
      <c r="AN1852" s="457">
        <v>7.6752097803578511E-4</v>
      </c>
      <c r="AO1852" s="437">
        <v>1.6359921403182921E-2</v>
      </c>
      <c r="AP1852" s="456">
        <v>0</v>
      </c>
      <c r="AQ1852" s="457">
        <v>0</v>
      </c>
      <c r="AR1852" s="440">
        <v>7.2286864862633297E-3</v>
      </c>
      <c r="AS1852" s="462">
        <v>0</v>
      </c>
      <c r="AT1852" s="463">
        <v>0</v>
      </c>
      <c r="AU1852" s="423">
        <v>0</v>
      </c>
    </row>
    <row r="1853" spans="1:47" x14ac:dyDescent="0.2">
      <c r="A1853" s="231">
        <v>2021</v>
      </c>
      <c r="B1853" s="232">
        <v>9</v>
      </c>
      <c r="C1853" s="456">
        <v>1.7840276808841122</v>
      </c>
      <c r="D1853" s="457">
        <v>2.0035002239120674</v>
      </c>
      <c r="E1853" s="437">
        <v>0.4510168311059734</v>
      </c>
      <c r="F1853" s="456">
        <v>7.5502272867998016E-2</v>
      </c>
      <c r="G1853" s="457">
        <v>7.3508857900204685E-2</v>
      </c>
      <c r="H1853" s="437">
        <v>7.7208469994922257E-2</v>
      </c>
      <c r="I1853" s="456">
        <v>8.4642227639958101E-2</v>
      </c>
      <c r="J1853" s="457">
        <v>0.10897512468755491</v>
      </c>
      <c r="K1853" s="437">
        <v>0.59785600241138281</v>
      </c>
      <c r="L1853" s="462">
        <v>1.6112826177924928E-3</v>
      </c>
      <c r="M1853" s="463">
        <v>2.1520788702680585E-3</v>
      </c>
      <c r="N1853" s="437">
        <v>5.7265368783829028E-3</v>
      </c>
      <c r="O1853" s="456">
        <v>2.7201129573294538E-3</v>
      </c>
      <c r="P1853" s="457">
        <v>3.910857194368172E-3</v>
      </c>
      <c r="Q1853" s="437">
        <v>1.9038702421576445E-2</v>
      </c>
      <c r="R1853" s="462">
        <v>0</v>
      </c>
      <c r="S1853" s="463">
        <v>0</v>
      </c>
      <c r="T1853" s="437">
        <v>657.22430397251537</v>
      </c>
      <c r="U1853" s="456">
        <v>5.5179691013257084E-3</v>
      </c>
      <c r="V1853" s="457">
        <v>7.1269777438532642E-3</v>
      </c>
      <c r="W1853" s="437">
        <v>8.3211065783645372E-2</v>
      </c>
      <c r="X1853" s="456">
        <v>5.108202776449646E-3</v>
      </c>
      <c r="Y1853" s="457">
        <v>6.6638901336969914E-3</v>
      </c>
      <c r="Z1853" s="437">
        <v>3.154305160920906E-3</v>
      </c>
      <c r="AA1853" s="456">
        <v>1.5967603519637206E-3</v>
      </c>
      <c r="AB1853" s="457">
        <v>1.8455699550712769E-3</v>
      </c>
      <c r="AC1853" s="437">
        <v>5.3160918386793571E-3</v>
      </c>
      <c r="AD1853" s="456">
        <v>9.5310959027960026E-5</v>
      </c>
      <c r="AE1853" s="457">
        <v>9.1182971986714404E-5</v>
      </c>
      <c r="AF1853" s="437">
        <v>7.6711331623469927E-4</v>
      </c>
      <c r="AG1853" s="456">
        <v>3.174865013787925E-3</v>
      </c>
      <c r="AH1853" s="457">
        <v>3.0429822580306702E-3</v>
      </c>
      <c r="AI1853" s="437">
        <v>9.8957610786400336E-4</v>
      </c>
      <c r="AJ1853" s="456">
        <v>5.5017432664735083E-4</v>
      </c>
      <c r="AK1853" s="457">
        <v>4.9124649588304229E-4</v>
      </c>
      <c r="AL1853" s="437">
        <v>6.1369061972104885E-5</v>
      </c>
      <c r="AM1853" s="456">
        <v>8.8007277464907836E-4</v>
      </c>
      <c r="AN1853" s="457">
        <v>8.8673022998204791E-4</v>
      </c>
      <c r="AO1853" s="437">
        <v>1.6677026567560857E-2</v>
      </c>
      <c r="AP1853" s="456">
        <v>0</v>
      </c>
      <c r="AQ1853" s="457">
        <v>0</v>
      </c>
      <c r="AR1853" s="440">
        <v>8.1052564956339401E-3</v>
      </c>
      <c r="AS1853" s="462">
        <v>0</v>
      </c>
      <c r="AT1853" s="463">
        <v>0</v>
      </c>
      <c r="AU1853" s="423">
        <v>0</v>
      </c>
    </row>
    <row r="1854" spans="1:47" x14ac:dyDescent="0.2">
      <c r="A1854" s="231">
        <v>2021</v>
      </c>
      <c r="B1854" s="232">
        <v>10</v>
      </c>
      <c r="C1854" s="456">
        <v>1.8057382846787038</v>
      </c>
      <c r="D1854" s="457">
        <v>2.0264444516616029</v>
      </c>
      <c r="E1854" s="437">
        <v>0.45527118717095449</v>
      </c>
      <c r="F1854" s="456">
        <v>7.7831132876542863E-2</v>
      </c>
      <c r="G1854" s="457">
        <v>7.5986469823467545E-2</v>
      </c>
      <c r="H1854" s="437">
        <v>7.8831587139688311E-2</v>
      </c>
      <c r="I1854" s="456">
        <v>8.612994927176236E-2</v>
      </c>
      <c r="J1854" s="457">
        <v>0.1106340720513463</v>
      </c>
      <c r="K1854" s="437">
        <v>0.60474557197082712</v>
      </c>
      <c r="L1854" s="462">
        <v>1.6153243329739143E-3</v>
      </c>
      <c r="M1854" s="463">
        <v>2.1576977196342008E-3</v>
      </c>
      <c r="N1854" s="437">
        <v>5.732416208080209E-3</v>
      </c>
      <c r="O1854" s="456">
        <v>2.7500953762356092E-3</v>
      </c>
      <c r="P1854" s="457">
        <v>3.9611013502246174E-3</v>
      </c>
      <c r="Q1854" s="437">
        <v>1.9054661289132236E-2</v>
      </c>
      <c r="R1854" s="462">
        <v>0</v>
      </c>
      <c r="S1854" s="463">
        <v>0</v>
      </c>
      <c r="T1854" s="437">
        <v>657.89906554171989</v>
      </c>
      <c r="U1854" s="456">
        <v>5.647962520682343E-3</v>
      </c>
      <c r="V1854" s="457">
        <v>7.3179802324369473E-3</v>
      </c>
      <c r="W1854" s="437">
        <v>8.4960397499849891E-2</v>
      </c>
      <c r="X1854" s="456">
        <v>5.2426732565094307E-3</v>
      </c>
      <c r="Y1854" s="457">
        <v>6.8750905046372828E-3</v>
      </c>
      <c r="Z1854" s="437">
        <v>3.1875565388725302E-3</v>
      </c>
      <c r="AA1854" s="456">
        <v>1.6631999071615566E-3</v>
      </c>
      <c r="AB1854" s="457">
        <v>1.9339222032705933E-3</v>
      </c>
      <c r="AC1854" s="437">
        <v>5.4278455322256062E-3</v>
      </c>
      <c r="AD1854" s="456">
        <v>9.8409735541471195E-5</v>
      </c>
      <c r="AE1854" s="457">
        <v>9.4478650837911965E-5</v>
      </c>
      <c r="AF1854" s="437">
        <v>7.8323991270255115E-4</v>
      </c>
      <c r="AG1854" s="456">
        <v>3.2685100788531507E-3</v>
      </c>
      <c r="AH1854" s="457">
        <v>3.1397879242346448E-3</v>
      </c>
      <c r="AI1854" s="437">
        <v>1.0103784644685655E-3</v>
      </c>
      <c r="AJ1854" s="456">
        <v>5.6775710120005539E-4</v>
      </c>
      <c r="AK1854" s="457">
        <v>5.0909979988619433E-4</v>
      </c>
      <c r="AL1854" s="437">
        <v>6.2659151080446545E-5</v>
      </c>
      <c r="AM1854" s="456">
        <v>9.0659352664736062E-4</v>
      </c>
      <c r="AN1854" s="457">
        <v>9.1541081828574685E-4</v>
      </c>
      <c r="AO1854" s="437">
        <v>1.7027604355626051E-2</v>
      </c>
      <c r="AP1854" s="456">
        <v>0</v>
      </c>
      <c r="AQ1854" s="457">
        <v>0</v>
      </c>
      <c r="AR1854" s="440">
        <v>8.1577955399432193E-3</v>
      </c>
      <c r="AS1854" s="462">
        <v>0</v>
      </c>
      <c r="AT1854" s="463">
        <v>0</v>
      </c>
      <c r="AU1854" s="423">
        <v>0</v>
      </c>
    </row>
    <row r="1855" spans="1:47" x14ac:dyDescent="0.2">
      <c r="A1855" s="231">
        <v>2021</v>
      </c>
      <c r="B1855" s="232">
        <v>11</v>
      </c>
      <c r="C1855" s="456">
        <v>2.2055290017211284</v>
      </c>
      <c r="D1855" s="457">
        <v>2.4854769777213912</v>
      </c>
      <c r="E1855" s="437">
        <v>0.45991824992980634</v>
      </c>
      <c r="F1855" s="456">
        <v>9.347143938577622E-2</v>
      </c>
      <c r="G1855" s="457">
        <v>9.11977671492952E-2</v>
      </c>
      <c r="H1855" s="437">
        <v>8.0604316945256368E-2</v>
      </c>
      <c r="I1855" s="456">
        <v>9.8944264725557465E-2</v>
      </c>
      <c r="J1855" s="457">
        <v>0.12774814519613767</v>
      </c>
      <c r="K1855" s="437">
        <v>0.61226477964495007</v>
      </c>
      <c r="L1855" s="462">
        <v>1.6176573708372166E-3</v>
      </c>
      <c r="M1855" s="463">
        <v>2.1610820888310852E-3</v>
      </c>
      <c r="N1855" s="437">
        <v>5.7388446201394536E-3</v>
      </c>
      <c r="O1855" s="456">
        <v>3.4628006928756217E-3</v>
      </c>
      <c r="P1855" s="457">
        <v>4.6026723948549798E-3</v>
      </c>
      <c r="Q1855" s="437">
        <v>1.9072121979610026E-2</v>
      </c>
      <c r="R1855" s="462">
        <v>0</v>
      </c>
      <c r="S1855" s="463">
        <v>0</v>
      </c>
      <c r="T1855" s="437">
        <v>658.6362364940212</v>
      </c>
      <c r="U1855" s="456">
        <v>5.3064789232697886E-3</v>
      </c>
      <c r="V1855" s="457">
        <v>6.8921826124935118E-3</v>
      </c>
      <c r="W1855" s="437">
        <v>8.6870744949903753E-2</v>
      </c>
      <c r="X1855" s="456">
        <v>5.3876481502248049E-3</v>
      </c>
      <c r="Y1855" s="457">
        <v>7.1059134092604495E-3</v>
      </c>
      <c r="Z1855" s="437">
        <v>3.2238994985863073E-3</v>
      </c>
      <c r="AA1855" s="456">
        <v>1.9343032905024258E-3</v>
      </c>
      <c r="AB1855" s="457">
        <v>2.2543299045334761E-3</v>
      </c>
      <c r="AC1855" s="437">
        <v>5.5499057865592248E-3</v>
      </c>
      <c r="AD1855" s="456">
        <v>1.1755425117855808E-4</v>
      </c>
      <c r="AE1855" s="457">
        <v>1.1253945401774358E-4</v>
      </c>
      <c r="AF1855" s="437">
        <v>8.0085263071016867E-4</v>
      </c>
      <c r="AG1855" s="456">
        <v>3.9438409497909565E-3</v>
      </c>
      <c r="AH1855" s="457">
        <v>3.7858964690945843E-3</v>
      </c>
      <c r="AI1855" s="437">
        <v>1.033099230337678E-3</v>
      </c>
      <c r="AJ1855" s="456">
        <v>6.7293595266860247E-4</v>
      </c>
      <c r="AK1855" s="457">
        <v>5.9893438467269894E-4</v>
      </c>
      <c r="AL1855" s="437">
        <v>6.4068173356340226E-5</v>
      </c>
      <c r="AM1855" s="456">
        <v>1.0935941922923425E-3</v>
      </c>
      <c r="AN1855" s="457">
        <v>1.1069554730574055E-3</v>
      </c>
      <c r="AO1855" s="437">
        <v>1.7410506545659322E-2</v>
      </c>
      <c r="AP1855" s="456">
        <v>0</v>
      </c>
      <c r="AQ1855" s="457">
        <v>0</v>
      </c>
      <c r="AR1855" s="440">
        <v>9.9408382728681192E-3</v>
      </c>
      <c r="AS1855" s="462">
        <v>0</v>
      </c>
      <c r="AT1855" s="463">
        <v>0</v>
      </c>
      <c r="AU1855" s="423">
        <v>0</v>
      </c>
    </row>
    <row r="1856" spans="1:47" x14ac:dyDescent="0.2">
      <c r="A1856" s="231">
        <v>2021</v>
      </c>
      <c r="B1856" s="232">
        <v>12</v>
      </c>
      <c r="C1856" s="456">
        <v>2.2334755253424099</v>
      </c>
      <c r="D1856" s="457">
        <v>2.5156291924720358</v>
      </c>
      <c r="E1856" s="437">
        <v>0.46496034934737501</v>
      </c>
      <c r="F1856" s="456">
        <v>9.6541222542551625E-2</v>
      </c>
      <c r="G1856" s="457">
        <v>9.4480089328304512E-2</v>
      </c>
      <c r="H1856" s="437">
        <v>8.2527413340301656E-2</v>
      </c>
      <c r="I1856" s="456">
        <v>0.10084477222350501</v>
      </c>
      <c r="J1856" s="457">
        <v>0.12991849130730435</v>
      </c>
      <c r="K1856" s="437">
        <v>0.62042174834173969</v>
      </c>
      <c r="L1856" s="462">
        <v>1.6221670730496662E-3</v>
      </c>
      <c r="M1856" s="463">
        <v>2.1671050134367538E-3</v>
      </c>
      <c r="N1856" s="437">
        <v>5.7458305143799435E-3</v>
      </c>
      <c r="O1856" s="456">
        <v>3.5059771051757678E-3</v>
      </c>
      <c r="P1856" s="457">
        <v>4.6704309026351452E-3</v>
      </c>
      <c r="Q1856" s="437">
        <v>1.9091049960876183E-2</v>
      </c>
      <c r="R1856" s="462">
        <v>0</v>
      </c>
      <c r="S1856" s="463">
        <v>0</v>
      </c>
      <c r="T1856" s="437">
        <v>659.43771872990192</v>
      </c>
      <c r="U1856" s="456">
        <v>5.440583024416976E-3</v>
      </c>
      <c r="V1856" s="457">
        <v>7.0910180065444977E-3</v>
      </c>
      <c r="W1856" s="437">
        <v>8.894343033516014E-2</v>
      </c>
      <c r="X1856" s="456">
        <v>5.543884779977977E-3</v>
      </c>
      <c r="Y1856" s="457">
        <v>7.3562379286396485E-3</v>
      </c>
      <c r="Z1856" s="437">
        <v>3.2633206733987449E-3</v>
      </c>
      <c r="AA1856" s="456">
        <v>2.0156334874426255E-3</v>
      </c>
      <c r="AB1856" s="457">
        <v>2.3546716074543794E-3</v>
      </c>
      <c r="AC1856" s="437">
        <v>5.6823235460464853E-3</v>
      </c>
      <c r="AD1856" s="456">
        <v>1.2163535611246452E-4</v>
      </c>
      <c r="AE1856" s="457">
        <v>1.1688769578411292E-4</v>
      </c>
      <c r="AF1856" s="437">
        <v>8.1995978484077265E-4</v>
      </c>
      <c r="AG1856" s="456">
        <v>4.068666817139719E-3</v>
      </c>
      <c r="AH1856" s="457">
        <v>3.9174362892867715E-3</v>
      </c>
      <c r="AI1856" s="437">
        <v>1.057748145695443E-3</v>
      </c>
      <c r="AJ1856" s="456">
        <v>6.9655737391256898E-4</v>
      </c>
      <c r="AK1856" s="457">
        <v>6.23548908408712E-4</v>
      </c>
      <c r="AL1856" s="437">
        <v>6.5596762517047957E-5</v>
      </c>
      <c r="AM1856" s="456">
        <v>1.1280716290486539E-3</v>
      </c>
      <c r="AN1856" s="457">
        <v>1.1439131803755861E-3</v>
      </c>
      <c r="AO1856" s="437">
        <v>1.7825925055812292E-2</v>
      </c>
      <c r="AP1856" s="456">
        <v>0</v>
      </c>
      <c r="AQ1856" s="457">
        <v>0</v>
      </c>
      <c r="AR1856" s="440">
        <v>1.00168976060534E-2</v>
      </c>
      <c r="AS1856" s="462">
        <v>0</v>
      </c>
      <c r="AT1856" s="463">
        <v>0</v>
      </c>
      <c r="AU1856" s="423">
        <v>0</v>
      </c>
    </row>
    <row r="1857" spans="1:47" x14ac:dyDescent="0.2">
      <c r="A1857" s="231">
        <v>2021</v>
      </c>
      <c r="B1857" s="232">
        <v>13</v>
      </c>
      <c r="C1857" s="456">
        <v>2.2634608973955634</v>
      </c>
      <c r="D1857" s="457">
        <v>2.5481496878490448</v>
      </c>
      <c r="E1857" s="437">
        <v>0.47042051216278324</v>
      </c>
      <c r="F1857" s="456">
        <v>9.9851357189843767E-2</v>
      </c>
      <c r="G1857" s="457">
        <v>9.8032946722119096E-2</v>
      </c>
      <c r="H1857" s="437">
        <v>8.4610069610876207E-2</v>
      </c>
      <c r="I1857" s="456">
        <v>0.10289743256245702</v>
      </c>
      <c r="J1857" s="457">
        <v>0.13227592136160787</v>
      </c>
      <c r="K1857" s="437">
        <v>0.62925347999558723</v>
      </c>
      <c r="L1857" s="462">
        <v>1.6270563902724964E-3</v>
      </c>
      <c r="M1857" s="463">
        <v>2.1735600530253334E-3</v>
      </c>
      <c r="N1857" s="437">
        <v>5.7533759413711952E-3</v>
      </c>
      <c r="O1857" s="456">
        <v>3.5525693547733103E-3</v>
      </c>
      <c r="P1857" s="457">
        <v>4.7437974245154195E-3</v>
      </c>
      <c r="Q1857" s="437">
        <v>1.9111519504095984E-2</v>
      </c>
      <c r="R1857" s="462">
        <v>0</v>
      </c>
      <c r="S1857" s="463">
        <v>0</v>
      </c>
      <c r="T1857" s="437">
        <v>660.3045619658626</v>
      </c>
      <c r="U1857" s="456">
        <v>5.5845374066226493E-3</v>
      </c>
      <c r="V1857" s="457">
        <v>7.3045444301559183E-3</v>
      </c>
      <c r="W1857" s="437">
        <v>9.1188011585794648E-2</v>
      </c>
      <c r="X1857" s="456">
        <v>5.712277642405489E-3</v>
      </c>
      <c r="Y1857" s="457">
        <v>7.6273305010905535E-3</v>
      </c>
      <c r="Z1857" s="437">
        <v>3.3060096825784655E-3</v>
      </c>
      <c r="AA1857" s="456">
        <v>2.1045789811998147E-3</v>
      </c>
      <c r="AB1857" s="457">
        <v>2.461138158123178E-3</v>
      </c>
      <c r="AC1857" s="437">
        <v>5.8257178251897293E-3</v>
      </c>
      <c r="AD1857" s="456">
        <v>1.2604779007310653E-4</v>
      </c>
      <c r="AE1857" s="457">
        <v>1.2160096770408345E-4</v>
      </c>
      <c r="AF1857" s="437">
        <v>8.4065155705689149E-4</v>
      </c>
      <c r="AG1857" s="456">
        <v>4.2028326971006317E-3</v>
      </c>
      <c r="AH1857" s="457">
        <v>4.0600394543328739E-3</v>
      </c>
      <c r="AI1857" s="437">
        <v>1.0844418449690995E-3</v>
      </c>
      <c r="AJ1857" s="456">
        <v>7.2188549570681741E-4</v>
      </c>
      <c r="AK1857" s="457">
        <v>6.5022829788592207E-4</v>
      </c>
      <c r="AL1857" s="437">
        <v>6.7252237009974295E-5</v>
      </c>
      <c r="AM1857" s="456">
        <v>1.16535849576989E-3</v>
      </c>
      <c r="AN1857" s="457">
        <v>1.1838498607575265E-3</v>
      </c>
      <c r="AO1857" s="437">
        <v>1.8275775181573729E-2</v>
      </c>
      <c r="AP1857" s="456">
        <v>0</v>
      </c>
      <c r="AQ1857" s="457">
        <v>0</v>
      </c>
      <c r="AR1857" s="440">
        <v>1.0099302190240401E-2</v>
      </c>
      <c r="AS1857" s="462">
        <v>0</v>
      </c>
      <c r="AT1857" s="463">
        <v>0</v>
      </c>
      <c r="AU1857" s="423">
        <v>0</v>
      </c>
    </row>
    <row r="1858" spans="1:47" x14ac:dyDescent="0.2">
      <c r="A1858" s="231">
        <v>2021</v>
      </c>
      <c r="B1858" s="232">
        <v>14</v>
      </c>
      <c r="C1858" s="456">
        <v>2.2903895514384978</v>
      </c>
      <c r="D1858" s="457">
        <v>2.5766333157450583</v>
      </c>
      <c r="E1858" s="437">
        <v>0.47502278846176221</v>
      </c>
      <c r="F1858" s="456">
        <v>0.10342436835450659</v>
      </c>
      <c r="G1858" s="457">
        <v>0.10186155730339505</v>
      </c>
      <c r="H1858" s="437">
        <v>8.6829589157524395E-2</v>
      </c>
      <c r="I1858" s="456">
        <v>0.10504761900971146</v>
      </c>
      <c r="J1858" s="457">
        <v>0.13471291043639919</v>
      </c>
      <c r="K1858" s="437">
        <v>0.63790748851705403</v>
      </c>
      <c r="L1858" s="462">
        <v>1.6311526117174218E-3</v>
      </c>
      <c r="M1858" s="463">
        <v>2.1790115260152164E-3</v>
      </c>
      <c r="N1858" s="437">
        <v>5.7572469932633897E-3</v>
      </c>
      <c r="O1858" s="456">
        <v>3.6028989074408701E-3</v>
      </c>
      <c r="P1858" s="457">
        <v>4.8230136010331513E-3</v>
      </c>
      <c r="Q1858" s="437">
        <v>1.9133695120811801E-2</v>
      </c>
      <c r="R1858" s="462">
        <v>0</v>
      </c>
      <c r="S1858" s="463">
        <v>0</v>
      </c>
      <c r="T1858" s="437">
        <v>660.74740155453071</v>
      </c>
      <c r="U1858" s="456">
        <v>5.7386892945139678E-3</v>
      </c>
      <c r="V1858" s="457">
        <v>7.5332803722110795E-3</v>
      </c>
      <c r="W1858" s="437">
        <v>9.3580021426560717E-2</v>
      </c>
      <c r="X1858" s="456">
        <v>5.8945860766250312E-3</v>
      </c>
      <c r="Y1858" s="457">
        <v>7.9205420145346522E-3</v>
      </c>
      <c r="Z1858" s="437">
        <v>3.3521811587403387E-3</v>
      </c>
      <c r="AA1858" s="456">
        <v>2.2006816530642133E-3</v>
      </c>
      <c r="AB1858" s="457">
        <v>2.5760992234032192E-3</v>
      </c>
      <c r="AC1858" s="437">
        <v>5.9785417375909323E-3</v>
      </c>
      <c r="AD1858" s="456">
        <v>1.3081510857362955E-4</v>
      </c>
      <c r="AE1858" s="457">
        <v>1.2668744218578297E-4</v>
      </c>
      <c r="AF1858" s="437">
        <v>8.627036942399543E-4</v>
      </c>
      <c r="AG1858" s="456">
        <v>4.3476061753181094E-3</v>
      </c>
      <c r="AH1858" s="457">
        <v>4.2136287900807002E-3</v>
      </c>
      <c r="AI1858" s="437">
        <v>1.112887807022918E-3</v>
      </c>
      <c r="AJ1858" s="456">
        <v>7.493104695923265E-4</v>
      </c>
      <c r="AK1858" s="457">
        <v>6.7908329557297802E-4</v>
      </c>
      <c r="AL1858" s="437">
        <v>6.9016326457653653E-5</v>
      </c>
      <c r="AM1858" s="456">
        <v>1.2055157312176395E-3</v>
      </c>
      <c r="AN1858" s="457">
        <v>1.2267709212273247E-3</v>
      </c>
      <c r="AO1858" s="437">
        <v>1.8755187558015727E-2</v>
      </c>
      <c r="AP1858" s="456">
        <v>0</v>
      </c>
      <c r="AQ1858" s="457">
        <v>0</v>
      </c>
      <c r="AR1858" s="440">
        <v>1.0187851254249199E-2</v>
      </c>
      <c r="AS1858" s="462">
        <v>0</v>
      </c>
      <c r="AT1858" s="463">
        <v>0</v>
      </c>
      <c r="AU1858" s="423">
        <v>0</v>
      </c>
    </row>
    <row r="1859" spans="1:47" x14ac:dyDescent="0.2">
      <c r="A1859" s="231">
        <v>2021</v>
      </c>
      <c r="B1859" s="232">
        <v>15</v>
      </c>
      <c r="C1859" s="456">
        <v>2.3249691016955705</v>
      </c>
      <c r="D1859" s="457">
        <v>2.6141576613584907</v>
      </c>
      <c r="E1859" s="437">
        <v>0.48136940011826951</v>
      </c>
      <c r="F1859" s="456">
        <v>0.10727778342321673</v>
      </c>
      <c r="G1859" s="457">
        <v>0.10598281306408303</v>
      </c>
      <c r="H1859" s="437">
        <v>8.9250508810546983E-2</v>
      </c>
      <c r="I1859" s="456">
        <v>0.10744528737898837</v>
      </c>
      <c r="J1859" s="457">
        <v>0.13747250315044371</v>
      </c>
      <c r="K1859" s="437">
        <v>0.64817574253658672</v>
      </c>
      <c r="L1859" s="462">
        <v>1.6368789904262178E-3</v>
      </c>
      <c r="M1859" s="463">
        <v>2.1862475171528558E-3</v>
      </c>
      <c r="N1859" s="437">
        <v>5.7660321266184665E-3</v>
      </c>
      <c r="O1859" s="456">
        <v>3.6572012216566094E-3</v>
      </c>
      <c r="P1859" s="457">
        <v>4.9081694411821607E-3</v>
      </c>
      <c r="Q1859" s="437">
        <v>1.9157513939634718E-2</v>
      </c>
      <c r="R1859" s="462">
        <v>0</v>
      </c>
      <c r="S1859" s="463">
        <v>0</v>
      </c>
      <c r="T1859" s="437">
        <v>661.75662664224706</v>
      </c>
      <c r="U1859" s="456">
        <v>5.904051006708602E-3</v>
      </c>
      <c r="V1859" s="457">
        <v>7.7749621903022859E-3</v>
      </c>
      <c r="W1859" s="437">
        <v>9.6189225926348015E-2</v>
      </c>
      <c r="X1859" s="456">
        <v>6.0904179248554569E-3</v>
      </c>
      <c r="Y1859" s="457">
        <v>8.2356311094874506E-3</v>
      </c>
      <c r="Z1859" s="437">
        <v>3.4018079635464013E-3</v>
      </c>
      <c r="AA1859" s="456">
        <v>2.3060756806603795E-3</v>
      </c>
      <c r="AB1859" s="457">
        <v>2.6890727305995191E-3</v>
      </c>
      <c r="AC1859" s="437">
        <v>6.14523062393048E-3</v>
      </c>
      <c r="AD1859" s="456">
        <v>1.359804724600183E-4</v>
      </c>
      <c r="AE1859" s="457">
        <v>1.3216648467208171E-4</v>
      </c>
      <c r="AF1859" s="437">
        <v>8.8675639055171254E-4</v>
      </c>
      <c r="AG1859" s="456">
        <v>4.5029194993035822E-3</v>
      </c>
      <c r="AH1859" s="457">
        <v>4.380449723747847E-3</v>
      </c>
      <c r="AI1859" s="437">
        <v>1.1439169604712121E-3</v>
      </c>
      <c r="AJ1859" s="456">
        <v>7.7850040520864171E-4</v>
      </c>
      <c r="AK1859" s="457">
        <v>7.1036860779976219E-4</v>
      </c>
      <c r="AL1859" s="437">
        <v>7.0940530903093415E-5</v>
      </c>
      <c r="AM1859" s="456">
        <v>1.2491300723058553E-3</v>
      </c>
      <c r="AN1859" s="457">
        <v>1.272668998600984E-3</v>
      </c>
      <c r="AO1859" s="437">
        <v>1.9278105611704205E-2</v>
      </c>
      <c r="AP1859" s="456">
        <v>0</v>
      </c>
      <c r="AQ1859" s="457">
        <v>0</v>
      </c>
      <c r="AR1859" s="440">
        <v>1.02827411800668E-2</v>
      </c>
      <c r="AS1859" s="462">
        <v>0</v>
      </c>
      <c r="AT1859" s="463">
        <v>0</v>
      </c>
      <c r="AU1859" s="423">
        <v>0</v>
      </c>
    </row>
    <row r="1860" spans="1:47" x14ac:dyDescent="0.2">
      <c r="A1860" s="231">
        <v>2021</v>
      </c>
      <c r="B1860" s="232">
        <v>16</v>
      </c>
      <c r="C1860" s="456">
        <v>2.598031137786978</v>
      </c>
      <c r="D1860" s="457">
        <v>3.0947554522320608</v>
      </c>
      <c r="E1860" s="437">
        <v>0.48814273383424395</v>
      </c>
      <c r="F1860" s="456">
        <v>0.11806277591702047</v>
      </c>
      <c r="G1860" s="457">
        <v>0.11982358313619847</v>
      </c>
      <c r="H1860" s="437">
        <v>9.1833850885253004E-2</v>
      </c>
      <c r="I1860" s="456">
        <v>0.12189337559917991</v>
      </c>
      <c r="J1860" s="457">
        <v>0.15647228110623057</v>
      </c>
      <c r="K1860" s="437">
        <v>0.65913245513578778</v>
      </c>
      <c r="L1860" s="462">
        <v>1.6429337965847399E-3</v>
      </c>
      <c r="M1860" s="463">
        <v>2.1937354638591881E-3</v>
      </c>
      <c r="N1860" s="437">
        <v>5.7754141455224157E-3</v>
      </c>
      <c r="O1860" s="456">
        <v>5.1293898608820027E-3</v>
      </c>
      <c r="P1860" s="457">
        <v>6.134549090365665E-3</v>
      </c>
      <c r="Q1860" s="437">
        <v>1.918292450212555E-2</v>
      </c>
      <c r="R1860" s="462">
        <v>0</v>
      </c>
      <c r="S1860" s="463">
        <v>0</v>
      </c>
      <c r="T1860" s="437">
        <v>662.83269255544212</v>
      </c>
      <c r="U1860" s="456">
        <v>6.0321987295300413E-3</v>
      </c>
      <c r="V1860" s="457">
        <v>8.0529882522456173E-3</v>
      </c>
      <c r="W1860" s="437">
        <v>9.8973401002743752E-2</v>
      </c>
      <c r="X1860" s="456">
        <v>6.3004429789457464E-3</v>
      </c>
      <c r="Y1860" s="457">
        <v>8.571860668404218E-3</v>
      </c>
      <c r="Z1860" s="437">
        <v>3.454765268738095E-3</v>
      </c>
      <c r="AA1860" s="456">
        <v>2.5393427692443934E-3</v>
      </c>
      <c r="AB1860" s="457">
        <v>3.0016843734324071E-3</v>
      </c>
      <c r="AC1860" s="437">
        <v>6.3230999751922607E-3</v>
      </c>
      <c r="AD1860" s="456">
        <v>1.4946789947955968E-4</v>
      </c>
      <c r="AE1860" s="457">
        <v>1.490372037392011E-4</v>
      </c>
      <c r="AF1860" s="437">
        <v>9.1242275977057607E-4</v>
      </c>
      <c r="AG1860" s="456">
        <v>4.9552363321016448E-3</v>
      </c>
      <c r="AH1860" s="457">
        <v>4.9597161048008679E-3</v>
      </c>
      <c r="AI1860" s="437">
        <v>1.1770262302988744E-3</v>
      </c>
      <c r="AJ1860" s="456">
        <v>8.4796973510774558E-4</v>
      </c>
      <c r="AK1860" s="457">
        <v>7.9285082703409344E-4</v>
      </c>
      <c r="AL1860" s="437">
        <v>7.2993927033303052E-5</v>
      </c>
      <c r="AM1860" s="456">
        <v>1.3812870586657751E-3</v>
      </c>
      <c r="AN1860" s="457">
        <v>1.4469211070135611E-3</v>
      </c>
      <c r="AO1860" s="437">
        <v>1.9836088344301617E-2</v>
      </c>
      <c r="AP1860" s="456">
        <v>0</v>
      </c>
      <c r="AQ1860" s="457">
        <v>0</v>
      </c>
      <c r="AR1860" s="440">
        <v>1.36522204952223E-2</v>
      </c>
      <c r="AS1860" s="462">
        <v>0</v>
      </c>
      <c r="AT1860" s="463">
        <v>0</v>
      </c>
      <c r="AU1860" s="423">
        <v>0</v>
      </c>
    </row>
    <row r="1861" spans="1:47" x14ac:dyDescent="0.2">
      <c r="A1861" s="231">
        <v>2021</v>
      </c>
      <c r="B1861" s="232">
        <v>17</v>
      </c>
      <c r="C1861" s="456">
        <v>2.638789986155869</v>
      </c>
      <c r="D1861" s="457">
        <v>3.1398770412543722</v>
      </c>
      <c r="E1861" s="437">
        <v>0.49526404118541978</v>
      </c>
      <c r="F1861" s="456">
        <v>0.12266804843621133</v>
      </c>
      <c r="G1861" s="457">
        <v>0.12473547390562505</v>
      </c>
      <c r="H1861" s="437">
        <v>9.4550301506960949E-2</v>
      </c>
      <c r="I1861" s="456">
        <v>0.12487682438873332</v>
      </c>
      <c r="J1861" s="457">
        <v>0.15985587848412114</v>
      </c>
      <c r="K1861" s="437">
        <v>0.67065415801091854</v>
      </c>
      <c r="L1861" s="462">
        <v>1.6493910342368604E-3</v>
      </c>
      <c r="M1861" s="463">
        <v>2.201614451090904E-3</v>
      </c>
      <c r="N1861" s="437">
        <v>5.7852557064174319E-3</v>
      </c>
      <c r="O1861" s="456">
        <v>5.2147769771566576E-3</v>
      </c>
      <c r="P1861" s="457">
        <v>6.2513414820207633E-3</v>
      </c>
      <c r="Q1861" s="437">
        <v>1.920966239540025E-2</v>
      </c>
      <c r="R1861" s="462">
        <v>0</v>
      </c>
      <c r="S1861" s="463">
        <v>0</v>
      </c>
      <c r="T1861" s="437">
        <v>663.96250259831845</v>
      </c>
      <c r="U1861" s="456">
        <v>6.2171788736937244E-3</v>
      </c>
      <c r="V1861" s="457">
        <v>8.3181248436636646E-3</v>
      </c>
      <c r="W1861" s="437">
        <v>0.10190102212428316</v>
      </c>
      <c r="X1861" s="456">
        <v>6.5242585950023553E-3</v>
      </c>
      <c r="Y1861" s="457">
        <v>8.9254614752472487E-3</v>
      </c>
      <c r="Z1861" s="437">
        <v>3.5104487471322855E-3</v>
      </c>
      <c r="AA1861" s="456">
        <v>2.6645742153356303E-3</v>
      </c>
      <c r="AB1861" s="457">
        <v>3.1256904886651444E-3</v>
      </c>
      <c r="AC1861" s="437">
        <v>6.5101290819104731E-3</v>
      </c>
      <c r="AD1861" s="456">
        <v>1.5565826275718345E-4</v>
      </c>
      <c r="AE1861" s="457">
        <v>1.5557844452453431E-4</v>
      </c>
      <c r="AF1861" s="437">
        <v>9.3941376031197641E-4</v>
      </c>
      <c r="AG1861" s="456">
        <v>5.140754051954779E-3</v>
      </c>
      <c r="AH1861" s="457">
        <v>5.1602037628307069E-3</v>
      </c>
      <c r="AI1861" s="437">
        <v>1.2118428954003072E-3</v>
      </c>
      <c r="AJ1861" s="456">
        <v>8.8282891996572621E-4</v>
      </c>
      <c r="AK1861" s="457">
        <v>8.305935600870126E-4</v>
      </c>
      <c r="AL1861" s="437">
        <v>7.5153118658030698E-5</v>
      </c>
      <c r="AM1861" s="456">
        <v>1.4333522944522297E-3</v>
      </c>
      <c r="AN1861" s="457">
        <v>1.5010502346099971E-3</v>
      </c>
      <c r="AO1861" s="437">
        <v>2.0422874775715701E-2</v>
      </c>
      <c r="AP1861" s="456">
        <v>0</v>
      </c>
      <c r="AQ1861" s="457">
        <v>0</v>
      </c>
      <c r="AR1861" s="440">
        <v>1.3791964696618499E-2</v>
      </c>
      <c r="AS1861" s="462">
        <v>0</v>
      </c>
      <c r="AT1861" s="463">
        <v>0</v>
      </c>
      <c r="AU1861" s="423">
        <v>0</v>
      </c>
    </row>
    <row r="1862" spans="1:47" x14ac:dyDescent="0.2">
      <c r="A1862" s="231">
        <v>2021</v>
      </c>
      <c r="B1862" s="232">
        <v>18</v>
      </c>
      <c r="C1862" s="456">
        <v>2.6790011355493775</v>
      </c>
      <c r="D1862" s="457">
        <v>3.1834234851553265</v>
      </c>
      <c r="E1862" s="437">
        <v>0.50270384896835518</v>
      </c>
      <c r="F1862" s="456">
        <v>0.12750117983767403</v>
      </c>
      <c r="G1862" s="457">
        <v>0.12981011545478066</v>
      </c>
      <c r="H1862" s="437">
        <v>9.7387657881804132E-2</v>
      </c>
      <c r="I1862" s="456">
        <v>0.12806627061654</v>
      </c>
      <c r="J1862" s="457">
        <v>0.16343088743719664</v>
      </c>
      <c r="K1862" s="437">
        <v>0.6826892322861029</v>
      </c>
      <c r="L1862" s="462">
        <v>1.656593292004422E-3</v>
      </c>
      <c r="M1862" s="463">
        <v>2.2102512743800559E-3</v>
      </c>
      <c r="N1862" s="437">
        <v>5.7955619164115728E-3</v>
      </c>
      <c r="O1862" s="456">
        <v>5.3063167927405123E-3</v>
      </c>
      <c r="P1862" s="457">
        <v>6.374412216634583E-3</v>
      </c>
      <c r="Q1862" s="437">
        <v>1.9237641071214909E-2</v>
      </c>
      <c r="R1862" s="462">
        <v>0</v>
      </c>
      <c r="S1862" s="463">
        <v>0</v>
      </c>
      <c r="T1862" s="437">
        <v>665.14737894560085</v>
      </c>
      <c r="U1862" s="456">
        <v>6.4092504868479864E-3</v>
      </c>
      <c r="V1862" s="457">
        <v>8.5886341883521043E-3</v>
      </c>
      <c r="W1862" s="437">
        <v>0.10495895629239463</v>
      </c>
      <c r="X1862" s="456">
        <v>6.7618299608392706E-3</v>
      </c>
      <c r="Y1862" s="457">
        <v>9.2952234146624034E-3</v>
      </c>
      <c r="Z1862" s="437">
        <v>3.5686163648940322E-3</v>
      </c>
      <c r="AA1862" s="456">
        <v>2.8064913043901194E-3</v>
      </c>
      <c r="AB1862" s="457">
        <v>3.2584128579862177E-3</v>
      </c>
      <c r="AC1862" s="437">
        <v>6.7055066822367297E-3</v>
      </c>
      <c r="AD1862" s="456">
        <v>1.6223388158072275E-4</v>
      </c>
      <c r="AE1862" s="457">
        <v>1.6241044377053335E-4</v>
      </c>
      <c r="AF1862" s="437">
        <v>9.6760572754344743E-4</v>
      </c>
      <c r="AG1862" s="456">
        <v>5.3327592399544212E-3</v>
      </c>
      <c r="AH1862" s="457">
        <v>5.3657110233434422E-3</v>
      </c>
      <c r="AI1862" s="437">
        <v>1.2482117191411611E-3</v>
      </c>
      <c r="AJ1862" s="456">
        <v>9.1867353429270888E-4</v>
      </c>
      <c r="AK1862" s="457">
        <v>8.6920475595073684E-4</v>
      </c>
      <c r="AL1862" s="437">
        <v>7.7408276499016352E-5</v>
      </c>
      <c r="AM1862" s="456">
        <v>1.4888070891163699E-3</v>
      </c>
      <c r="AN1862" s="457">
        <v>1.5574946418685659E-3</v>
      </c>
      <c r="AO1862" s="437">
        <v>2.1035747119513053E-2</v>
      </c>
      <c r="AP1862" s="456">
        <v>0</v>
      </c>
      <c r="AQ1862" s="457">
        <v>0</v>
      </c>
      <c r="AR1862" s="440">
        <v>1.39375503627113E-2</v>
      </c>
      <c r="AS1862" s="462">
        <v>0</v>
      </c>
      <c r="AT1862" s="463">
        <v>0</v>
      </c>
      <c r="AU1862" s="423">
        <v>0</v>
      </c>
    </row>
    <row r="1863" spans="1:47" x14ac:dyDescent="0.2">
      <c r="A1863" s="231">
        <v>2021</v>
      </c>
      <c r="B1863" s="232">
        <v>19</v>
      </c>
      <c r="C1863" s="456">
        <v>2.7194890389585233</v>
      </c>
      <c r="D1863" s="457">
        <v>3.2250988259423989</v>
      </c>
      <c r="E1863" s="437">
        <v>0.5096629931676383</v>
      </c>
      <c r="F1863" s="456">
        <v>0.13267776866560391</v>
      </c>
      <c r="G1863" s="457">
        <v>0.13510076549955402</v>
      </c>
      <c r="H1863" s="437">
        <v>0.10027372658629023</v>
      </c>
      <c r="I1863" s="456">
        <v>0.13140666644039814</v>
      </c>
      <c r="J1863" s="457">
        <v>0.16704851221841863</v>
      </c>
      <c r="K1863" s="437">
        <v>0.69454985494214749</v>
      </c>
      <c r="L1863" s="462">
        <v>1.6640030195680226E-3</v>
      </c>
      <c r="M1863" s="463">
        <v>2.2193888234757703E-3</v>
      </c>
      <c r="N1863" s="437">
        <v>5.8039662270371944E-3</v>
      </c>
      <c r="O1863" s="456">
        <v>5.4032326630770308E-3</v>
      </c>
      <c r="P1863" s="457">
        <v>6.5013641812972436E-3</v>
      </c>
      <c r="Q1863" s="437">
        <v>1.9266201791705195E-2</v>
      </c>
      <c r="R1863" s="462">
        <v>0</v>
      </c>
      <c r="S1863" s="463">
        <v>0</v>
      </c>
      <c r="T1863" s="437">
        <v>666.10952102223325</v>
      </c>
      <c r="U1863" s="456">
        <v>6.617545029033103E-3</v>
      </c>
      <c r="V1863" s="457">
        <v>8.8776791087103353E-3</v>
      </c>
      <c r="W1863" s="437">
        <v>0.10806943737726703</v>
      </c>
      <c r="X1863" s="456">
        <v>7.01181843273489E-3</v>
      </c>
      <c r="Y1863" s="457">
        <v>9.6730487894945219E-3</v>
      </c>
      <c r="Z1863" s="437">
        <v>3.6281186875835956E-3</v>
      </c>
      <c r="AA1863" s="456">
        <v>2.9812013642784301E-3</v>
      </c>
      <c r="AB1863" s="457">
        <v>3.4391025670034337E-3</v>
      </c>
      <c r="AC1863" s="437">
        <v>6.9042254075662567E-3</v>
      </c>
      <c r="AD1863" s="456">
        <v>1.6935433403298823E-4</v>
      </c>
      <c r="AE1863" s="457">
        <v>1.6963604757433361E-4</v>
      </c>
      <c r="AF1863" s="437">
        <v>9.9628032500308434E-4</v>
      </c>
      <c r="AG1863" s="456">
        <v>5.5328696665386404E-3</v>
      </c>
      <c r="AH1863" s="457">
        <v>5.5707514298334766E-3</v>
      </c>
      <c r="AI1863" s="437">
        <v>1.2852006288652563E-3</v>
      </c>
      <c r="AJ1863" s="456">
        <v>9.5526621936060702E-4</v>
      </c>
      <c r="AK1863" s="457">
        <v>9.0663609943395971E-4</v>
      </c>
      <c r="AL1863" s="437">
        <v>7.9702342557765347E-5</v>
      </c>
      <c r="AM1863" s="456">
        <v>1.5496023238614788E-3</v>
      </c>
      <c r="AN1863" s="457">
        <v>1.6189426008149648E-3</v>
      </c>
      <c r="AO1863" s="437">
        <v>2.1659130897791305E-2</v>
      </c>
      <c r="AP1863" s="456">
        <v>0</v>
      </c>
      <c r="AQ1863" s="457">
        <v>0</v>
      </c>
      <c r="AR1863" s="440">
        <v>1.4086013491022901E-2</v>
      </c>
      <c r="AS1863" s="462">
        <v>0</v>
      </c>
      <c r="AT1863" s="463">
        <v>0</v>
      </c>
      <c r="AU1863" s="423">
        <v>0</v>
      </c>
    </row>
    <row r="1864" spans="1:47" x14ac:dyDescent="0.2">
      <c r="A1864" s="231">
        <v>2021</v>
      </c>
      <c r="B1864" s="232">
        <v>20</v>
      </c>
      <c r="C1864" s="456">
        <v>2.7646046175259626</v>
      </c>
      <c r="D1864" s="457">
        <v>3.270186850405937</v>
      </c>
      <c r="E1864" s="437">
        <v>0.51730351316338308</v>
      </c>
      <c r="F1864" s="456">
        <v>0.13810797189567214</v>
      </c>
      <c r="G1864" s="457">
        <v>0.14043394890322855</v>
      </c>
      <c r="H1864" s="437">
        <v>0.10318805670231811</v>
      </c>
      <c r="I1864" s="456">
        <v>0.13495616779164177</v>
      </c>
      <c r="J1864" s="457">
        <v>0.17077374027212736</v>
      </c>
      <c r="K1864" s="437">
        <v>0.70691185522601052</v>
      </c>
      <c r="L1864" s="462">
        <v>1.6725428663890718E-3</v>
      </c>
      <c r="M1864" s="463">
        <v>2.2295884935222966E-3</v>
      </c>
      <c r="N1864" s="437">
        <v>5.8145321247066537E-3</v>
      </c>
      <c r="O1864" s="456">
        <v>5.5048593087918965E-3</v>
      </c>
      <c r="P1864" s="457">
        <v>6.6293005469053971E-3</v>
      </c>
      <c r="Q1864" s="437">
        <v>1.9294902932147511E-2</v>
      </c>
      <c r="R1864" s="462">
        <v>0</v>
      </c>
      <c r="S1864" s="463">
        <v>0</v>
      </c>
      <c r="T1864" s="437">
        <v>667.32350599844835</v>
      </c>
      <c r="U1864" s="456">
        <v>6.8358472005435513E-3</v>
      </c>
      <c r="V1864" s="457">
        <v>9.1679284305097846E-3</v>
      </c>
      <c r="W1864" s="437">
        <v>0.11121027694450028</v>
      </c>
      <c r="X1864" s="456">
        <v>7.2731281898812056E-3</v>
      </c>
      <c r="Y1864" s="457">
        <v>1.005244327379656E-2</v>
      </c>
      <c r="Z1864" s="437">
        <v>3.6878627018242073E-3</v>
      </c>
      <c r="AA1864" s="456">
        <v>3.1750970174896954E-3</v>
      </c>
      <c r="AB1864" s="457">
        <v>3.6299770753445322E-3</v>
      </c>
      <c r="AC1864" s="437">
        <v>7.1048990806533438E-3</v>
      </c>
      <c r="AD1864" s="456">
        <v>1.7688228515581707E-4</v>
      </c>
      <c r="AE1864" s="457">
        <v>1.7698227677999504E-4</v>
      </c>
      <c r="AF1864" s="437">
        <v>1.0252344651293481E-3</v>
      </c>
      <c r="AG1864" s="456">
        <v>5.7399002406394182E-3</v>
      </c>
      <c r="AH1864" s="457">
        <v>5.7747498575254561E-3</v>
      </c>
      <c r="AI1864" s="437">
        <v>1.3225544808664516E-3</v>
      </c>
      <c r="AJ1864" s="456">
        <v>9.9267976303773109E-4</v>
      </c>
      <c r="AK1864" s="457">
        <v>9.4341499605066399E-4</v>
      </c>
      <c r="AL1864" s="437">
        <v>8.2018904367436963E-5</v>
      </c>
      <c r="AM1864" s="456">
        <v>1.61417422443732E-3</v>
      </c>
      <c r="AN1864" s="457">
        <v>1.6817019933923812E-3</v>
      </c>
      <c r="AO1864" s="437">
        <v>2.2288623610529239E-2</v>
      </c>
      <c r="AP1864" s="456">
        <v>0</v>
      </c>
      <c r="AQ1864" s="457">
        <v>0</v>
      </c>
      <c r="AR1864" s="440">
        <v>1.42348125104616E-2</v>
      </c>
      <c r="AS1864" s="462">
        <v>0</v>
      </c>
      <c r="AT1864" s="463">
        <v>0</v>
      </c>
      <c r="AU1864" s="423">
        <v>0</v>
      </c>
    </row>
    <row r="1865" spans="1:47" x14ac:dyDescent="0.2">
      <c r="A1865" s="231">
        <v>2021</v>
      </c>
      <c r="B1865" s="232">
        <v>21</v>
      </c>
      <c r="C1865" s="456">
        <v>3.0392106953464841</v>
      </c>
      <c r="D1865" s="457">
        <v>3.7255654344509086</v>
      </c>
      <c r="E1865" s="437">
        <v>0.52472146018725196</v>
      </c>
      <c r="F1865" s="456">
        <v>0.15329981666045328</v>
      </c>
      <c r="G1865" s="457">
        <v>0.15807863837596631</v>
      </c>
      <c r="H1865" s="437">
        <v>0.10601709235574884</v>
      </c>
      <c r="I1865" s="456">
        <v>0.14786672855394081</v>
      </c>
      <c r="J1865" s="457">
        <v>0.18682167175033298</v>
      </c>
      <c r="K1865" s="437">
        <v>0.71889957667201587</v>
      </c>
      <c r="L1865" s="462">
        <v>1.6788922742212459E-3</v>
      </c>
      <c r="M1865" s="463">
        <v>2.2369182873195224E-3</v>
      </c>
      <c r="N1865" s="437">
        <v>5.8248045699611575E-3</v>
      </c>
      <c r="O1865" s="456">
        <v>7.5855458504269649E-3</v>
      </c>
      <c r="P1865" s="457">
        <v>8.1204385463054043E-3</v>
      </c>
      <c r="Q1865" s="437">
        <v>1.9322743996171048E-2</v>
      </c>
      <c r="R1865" s="462">
        <v>0</v>
      </c>
      <c r="S1865" s="463">
        <v>0</v>
      </c>
      <c r="T1865" s="437">
        <v>668.50143647508332</v>
      </c>
      <c r="U1865" s="456">
        <v>7.5326716484817157E-3</v>
      </c>
      <c r="V1865" s="457">
        <v>1.0088737171697209E-2</v>
      </c>
      <c r="W1865" s="437">
        <v>0.11425928435685521</v>
      </c>
      <c r="X1865" s="456">
        <v>7.5401444408024244E-3</v>
      </c>
      <c r="Y1865" s="457">
        <v>1.0420817576064454E-2</v>
      </c>
      <c r="Z1865" s="437">
        <v>3.7458643543648129E-3</v>
      </c>
      <c r="AA1865" s="456">
        <v>3.5013858807306413E-3</v>
      </c>
      <c r="AB1865" s="457">
        <v>4.0600800310510591E-3</v>
      </c>
      <c r="AC1865" s="437">
        <v>7.2996788378451392E-3</v>
      </c>
      <c r="AD1865" s="456">
        <v>1.9694281033556704E-4</v>
      </c>
      <c r="AE1865" s="457">
        <v>1.9985635460757653E-4</v>
      </c>
      <c r="AF1865" s="437">
        <v>1.05334201087398E-3</v>
      </c>
      <c r="AG1865" s="456">
        <v>6.377887054619915E-3</v>
      </c>
      <c r="AH1865" s="457">
        <v>6.507592168350073E-3</v>
      </c>
      <c r="AI1865" s="437">
        <v>1.3588113623337989E-3</v>
      </c>
      <c r="AJ1865" s="456">
        <v>1.1043219123691931E-3</v>
      </c>
      <c r="AK1865" s="457">
        <v>1.0632393406459488E-3</v>
      </c>
      <c r="AL1865" s="437">
        <v>8.4267491077720302E-5</v>
      </c>
      <c r="AM1865" s="456">
        <v>1.7982814117811984E-3</v>
      </c>
      <c r="AN1865" s="457">
        <v>1.9015275880209014E-3</v>
      </c>
      <c r="AO1865" s="437">
        <v>2.2899685827819188E-2</v>
      </c>
      <c r="AP1865" s="456">
        <v>0</v>
      </c>
      <c r="AQ1865" s="457">
        <v>0</v>
      </c>
      <c r="AR1865" s="440">
        <v>1.8929294260137099E-2</v>
      </c>
      <c r="AS1865" s="462">
        <v>0</v>
      </c>
      <c r="AT1865" s="463">
        <v>0</v>
      </c>
      <c r="AU1865" s="423">
        <v>0</v>
      </c>
    </row>
    <row r="1866" spans="1:47" x14ac:dyDescent="0.2">
      <c r="A1866" s="231">
        <v>2021</v>
      </c>
      <c r="B1866" s="232">
        <v>22</v>
      </c>
      <c r="C1866" s="456">
        <v>3.0963402403032134</v>
      </c>
      <c r="D1866" s="457">
        <v>3.7792624251186089</v>
      </c>
      <c r="E1866" s="437">
        <v>0.53172993110981115</v>
      </c>
      <c r="F1866" s="456">
        <v>0.15917583470751731</v>
      </c>
      <c r="G1866" s="457">
        <v>0.16326808832536194</v>
      </c>
      <c r="H1866" s="437">
        <v>0.10869064167134664</v>
      </c>
      <c r="I1866" s="456">
        <v>0.15155990655131926</v>
      </c>
      <c r="J1866" s="457">
        <v>0.1901737108720892</v>
      </c>
      <c r="K1866" s="437">
        <v>0.73023771424731865</v>
      </c>
      <c r="L1866" s="462">
        <v>1.6852795341642721E-3</v>
      </c>
      <c r="M1866" s="463">
        <v>2.243720594854377E-3</v>
      </c>
      <c r="N1866" s="437">
        <v>5.8345020102709769E-3</v>
      </c>
      <c r="O1866" s="456">
        <v>7.7202499342390084E-3</v>
      </c>
      <c r="P1866" s="457">
        <v>8.2548545654780071E-3</v>
      </c>
      <c r="Q1866" s="437">
        <v>1.9348983100680235E-2</v>
      </c>
      <c r="R1866" s="462">
        <v>0</v>
      </c>
      <c r="S1866" s="463">
        <v>0</v>
      </c>
      <c r="T1866" s="437">
        <v>669.61411320894797</v>
      </c>
      <c r="U1866" s="456">
        <v>7.7730730764816666E-3</v>
      </c>
      <c r="V1866" s="457">
        <v>1.03732215484151E-2</v>
      </c>
      <c r="W1866" s="437">
        <v>0.11714053100848995</v>
      </c>
      <c r="X1866" s="456">
        <v>7.8113265290493811E-3</v>
      </c>
      <c r="Y1866" s="457">
        <v>1.0768912598760743E-2</v>
      </c>
      <c r="Z1866" s="437">
        <v>3.8006625061263607E-3</v>
      </c>
      <c r="AA1866" s="456">
        <v>3.6190620138445194E-3</v>
      </c>
      <c r="AB1866" s="457">
        <v>4.1821409421842013E-3</v>
      </c>
      <c r="AC1866" s="437">
        <v>7.483754040648099E-3</v>
      </c>
      <c r="AD1866" s="456">
        <v>2.0459966989819084E-4</v>
      </c>
      <c r="AE1866" s="457">
        <v>2.0660744199673149E-4</v>
      </c>
      <c r="AF1866" s="437">
        <v>1.0799061098971049E-3</v>
      </c>
      <c r="AG1866" s="456">
        <v>6.6265949576586646E-3</v>
      </c>
      <c r="AH1866" s="457">
        <v>6.7244866370833375E-3</v>
      </c>
      <c r="AI1866" s="437">
        <v>1.3930798220898159E-3</v>
      </c>
      <c r="AJ1866" s="456">
        <v>1.1527374850735671E-3</v>
      </c>
      <c r="AK1866" s="457">
        <v>1.1051317211471154E-3</v>
      </c>
      <c r="AL1866" s="437">
        <v>8.6392496252008029E-5</v>
      </c>
      <c r="AM1866" s="456">
        <v>1.8614594373341405E-3</v>
      </c>
      <c r="AN1866" s="457">
        <v>1.9571019075247408E-3</v>
      </c>
      <c r="AO1866" s="437">
        <v>2.3477148989640359E-2</v>
      </c>
      <c r="AP1866" s="456">
        <v>0</v>
      </c>
      <c r="AQ1866" s="457">
        <v>0</v>
      </c>
      <c r="AR1866" s="440">
        <v>1.9110855519615201E-2</v>
      </c>
      <c r="AS1866" s="462">
        <v>0</v>
      </c>
      <c r="AT1866" s="463">
        <v>0</v>
      </c>
      <c r="AU1866" s="423">
        <v>0</v>
      </c>
    </row>
    <row r="1867" spans="1:47" x14ac:dyDescent="0.2">
      <c r="A1867" s="231">
        <v>2021</v>
      </c>
      <c r="B1867" s="232">
        <v>23</v>
      </c>
      <c r="C1867" s="456">
        <v>3.1540990909815108</v>
      </c>
      <c r="D1867" s="457">
        <v>3.8282714239883817</v>
      </c>
      <c r="E1867" s="437">
        <v>0.53808340154543222</v>
      </c>
      <c r="F1867" s="456">
        <v>0.16510085017408918</v>
      </c>
      <c r="G1867" s="457">
        <v>0.16796376463220633</v>
      </c>
      <c r="H1867" s="437">
        <v>0.11111332136963627</v>
      </c>
      <c r="I1867" s="456">
        <v>0.15528322115015811</v>
      </c>
      <c r="J1867" s="457">
        <v>0.19319967789198178</v>
      </c>
      <c r="K1867" s="437">
        <v>0.74051461913139538</v>
      </c>
      <c r="L1867" s="462">
        <v>1.6916948262690333E-3</v>
      </c>
      <c r="M1867" s="463">
        <v>2.2497665284596765E-3</v>
      </c>
      <c r="N1867" s="437">
        <v>5.8433038689521917E-3</v>
      </c>
      <c r="O1867" s="456">
        <v>7.8561494495414871E-3</v>
      </c>
      <c r="P1867" s="457">
        <v>8.3764064388050646E-3</v>
      </c>
      <c r="Q1867" s="437">
        <v>1.9372878440252379E-2</v>
      </c>
      <c r="R1867" s="462">
        <v>0</v>
      </c>
      <c r="S1867" s="463">
        <v>0</v>
      </c>
      <c r="T1867" s="437">
        <v>670.6241155229809</v>
      </c>
      <c r="U1867" s="456">
        <v>8.0156515375664084E-3</v>
      </c>
      <c r="V1867" s="457">
        <v>1.0630907824803571E-2</v>
      </c>
      <c r="W1867" s="437">
        <v>0.11975181313382276</v>
      </c>
      <c r="X1867" s="456">
        <v>8.0849850253287992E-3</v>
      </c>
      <c r="Y1867" s="457">
        <v>1.1084309773908384E-2</v>
      </c>
      <c r="Z1867" s="437">
        <v>3.8503267633722854E-3</v>
      </c>
      <c r="AA1867" s="456">
        <v>3.7345212440916906E-3</v>
      </c>
      <c r="AB1867" s="457">
        <v>4.287534199443708E-3</v>
      </c>
      <c r="AC1867" s="437">
        <v>7.6505780035286764E-3</v>
      </c>
      <c r="AD1867" s="456">
        <v>2.1230414591939323E-4</v>
      </c>
      <c r="AE1867" s="457">
        <v>2.12688895069974E-4</v>
      </c>
      <c r="AF1867" s="437">
        <v>1.1039777845392998E-3</v>
      </c>
      <c r="AG1867" s="456">
        <v>6.8782429000621833E-3</v>
      </c>
      <c r="AH1867" s="457">
        <v>6.9220642831546121E-3</v>
      </c>
      <c r="AI1867" s="437">
        <v>1.4241336423162342E-3</v>
      </c>
      <c r="AJ1867" s="456">
        <v>1.2018294000550218E-3</v>
      </c>
      <c r="AK1867" s="457">
        <v>1.1434618487168736E-3</v>
      </c>
      <c r="AL1867" s="437">
        <v>8.8318341224728937E-5</v>
      </c>
      <c r="AM1867" s="456">
        <v>1.924961314858789E-3</v>
      </c>
      <c r="AN1867" s="457">
        <v>2.0070098043350154E-3</v>
      </c>
      <c r="AO1867" s="437">
        <v>2.4000502555015936E-2</v>
      </c>
      <c r="AP1867" s="456">
        <v>0</v>
      </c>
      <c r="AQ1867" s="457">
        <v>0</v>
      </c>
      <c r="AR1867" s="440">
        <v>1.9274975068055599E-2</v>
      </c>
      <c r="AS1867" s="462">
        <v>0</v>
      </c>
      <c r="AT1867" s="463">
        <v>0</v>
      </c>
      <c r="AU1867" s="423">
        <v>0</v>
      </c>
    </row>
    <row r="1868" spans="1:47" x14ac:dyDescent="0.2">
      <c r="A1868" s="231">
        <v>2021</v>
      </c>
      <c r="B1868" s="232">
        <v>24</v>
      </c>
      <c r="C1868" s="456">
        <v>3.2111749325618613</v>
      </c>
      <c r="D1868" s="457">
        <v>3.8696846669155476</v>
      </c>
      <c r="E1868" s="437">
        <v>0.54338175328446503</v>
      </c>
      <c r="F1868" s="456">
        <v>0.17093549810922307</v>
      </c>
      <c r="G1868" s="457">
        <v>0.17187206306405584</v>
      </c>
      <c r="H1868" s="437">
        <v>0.11313447533605718</v>
      </c>
      <c r="I1868" s="456">
        <v>0.15894810941140033</v>
      </c>
      <c r="J1868" s="457">
        <v>0.19570769638603303</v>
      </c>
      <c r="K1868" s="437">
        <v>0.74908565139952121</v>
      </c>
      <c r="L1868" s="462">
        <v>1.6979695248093827E-3</v>
      </c>
      <c r="M1868" s="463">
        <v>2.2546313990018034E-3</v>
      </c>
      <c r="N1868" s="437">
        <v>5.8506361551903001E-3</v>
      </c>
      <c r="O1868" s="456">
        <v>7.9899970047567093E-3</v>
      </c>
      <c r="P1868" s="457">
        <v>8.47743486318288E-3</v>
      </c>
      <c r="Q1868" s="437">
        <v>1.9392751550549914E-2</v>
      </c>
      <c r="R1868" s="462">
        <v>0</v>
      </c>
      <c r="S1868" s="463">
        <v>0</v>
      </c>
      <c r="T1868" s="437">
        <v>671.46605563350681</v>
      </c>
      <c r="U1868" s="456">
        <v>8.2547105522200112E-3</v>
      </c>
      <c r="V1868" s="457">
        <v>1.0845792434251359E-2</v>
      </c>
      <c r="W1868" s="437">
        <v>0.12193003639842535</v>
      </c>
      <c r="X1868" s="456">
        <v>8.3546779111690131E-3</v>
      </c>
      <c r="Y1868" s="457">
        <v>1.1347412825405299E-2</v>
      </c>
      <c r="Z1868" s="437">
        <v>3.8917593781109907E-3</v>
      </c>
      <c r="AA1868" s="456">
        <v>3.8442779130217642E-3</v>
      </c>
      <c r="AB1868" s="457">
        <v>4.3683061320901493E-3</v>
      </c>
      <c r="AC1868" s="437">
        <v>7.7897198996617085E-3</v>
      </c>
      <c r="AD1868" s="456">
        <v>2.1987004108317302E-4</v>
      </c>
      <c r="AE1868" s="457">
        <v>2.1771442427418275E-4</v>
      </c>
      <c r="AF1868" s="437">
        <v>1.1240569565890298E-3</v>
      </c>
      <c r="AG1868" s="456">
        <v>7.1270844873477521E-3</v>
      </c>
      <c r="AH1868" s="457">
        <v>7.0883373355668834E-3</v>
      </c>
      <c r="AI1868" s="437">
        <v>1.4500351061433453E-3</v>
      </c>
      <c r="AJ1868" s="456">
        <v>1.2505020364492339E-3</v>
      </c>
      <c r="AK1868" s="457">
        <v>1.1759520835859327E-3</v>
      </c>
      <c r="AL1868" s="437">
        <v>8.992462480149681E-5</v>
      </c>
      <c r="AM1868" s="456">
        <v>1.9872307032010148E-3</v>
      </c>
      <c r="AN1868" s="457">
        <v>2.0480276116007848E-3</v>
      </c>
      <c r="AO1868" s="437">
        <v>2.4437042620277995E-2</v>
      </c>
      <c r="AP1868" s="456">
        <v>0</v>
      </c>
      <c r="AQ1868" s="457">
        <v>0</v>
      </c>
      <c r="AR1868" s="440">
        <v>1.94118320154433E-2</v>
      </c>
      <c r="AS1868" s="462">
        <v>0</v>
      </c>
      <c r="AT1868" s="463">
        <v>0</v>
      </c>
      <c r="AU1868" s="423">
        <v>0</v>
      </c>
    </row>
    <row r="1869" spans="1:47" x14ac:dyDescent="0.2">
      <c r="A1869" s="231">
        <v>2021</v>
      </c>
      <c r="B1869" s="232">
        <v>25</v>
      </c>
      <c r="C1869" s="456">
        <v>3.2661763780489994</v>
      </c>
      <c r="D1869" s="457">
        <v>3.9016363125568216</v>
      </c>
      <c r="E1869" s="437">
        <v>0.54737300863534721</v>
      </c>
      <c r="F1869" s="456">
        <v>0.17653018729970507</v>
      </c>
      <c r="G1869" s="457">
        <v>0.17480495121958731</v>
      </c>
      <c r="H1869" s="437">
        <v>0.11465689654381547</v>
      </c>
      <c r="I1869" s="456">
        <v>0.16245953512598316</v>
      </c>
      <c r="J1869" s="457">
        <v>0.1975743609376851</v>
      </c>
      <c r="K1869" s="437">
        <v>0.75554345990368532</v>
      </c>
      <c r="L1869" s="462">
        <v>1.7039291969210869E-3</v>
      </c>
      <c r="M1869" s="463">
        <v>2.2580493062311926E-3</v>
      </c>
      <c r="N1869" s="437">
        <v>5.8561554821221461E-3</v>
      </c>
      <c r="O1869" s="456">
        <v>8.1183273812434689E-3</v>
      </c>
      <c r="P1869" s="457">
        <v>8.5529983883397779E-3</v>
      </c>
      <c r="Q1869" s="437">
        <v>1.9407750927773255E-2</v>
      </c>
      <c r="R1869" s="462">
        <v>0</v>
      </c>
      <c r="S1869" s="463">
        <v>0</v>
      </c>
      <c r="T1869" s="437">
        <v>672.09991241299406</v>
      </c>
      <c r="U1869" s="456">
        <v>8.4841435253673134E-3</v>
      </c>
      <c r="V1869" s="457">
        <v>1.1007535690123587E-2</v>
      </c>
      <c r="W1869" s="437">
        <v>0.12357091146274016</v>
      </c>
      <c r="X1869" s="456">
        <v>8.6135655297864579E-3</v>
      </c>
      <c r="Y1869" s="457">
        <v>1.1545602975750838E-2</v>
      </c>
      <c r="Z1869" s="437">
        <v>3.9229705446076962E-3</v>
      </c>
      <c r="AA1869" s="456">
        <v>3.9446874048357783E-3</v>
      </c>
      <c r="AB1869" s="457">
        <v>4.4196451958063944E-3</v>
      </c>
      <c r="AC1869" s="437">
        <v>7.8945610614082201E-3</v>
      </c>
      <c r="AD1869" s="456">
        <v>2.2709889022180742E-4</v>
      </c>
      <c r="AE1869" s="457">
        <v>2.2143675179990956E-4</v>
      </c>
      <c r="AF1869" s="437">
        <v>1.1391857400544114E-3</v>
      </c>
      <c r="AG1869" s="456">
        <v>7.3669851767350974E-3</v>
      </c>
      <c r="AH1869" s="457">
        <v>7.2155347323685157E-3</v>
      </c>
      <c r="AI1869" s="437">
        <v>1.4695489998159002E-3</v>
      </c>
      <c r="AJ1869" s="456">
        <v>1.2975794421189856E-3</v>
      </c>
      <c r="AK1869" s="457">
        <v>1.2011125886963315E-3</v>
      </c>
      <c r="AL1869" s="437">
        <v>9.113485201639171E-5</v>
      </c>
      <c r="AM1869" s="456">
        <v>2.0466125350937238E-3</v>
      </c>
      <c r="AN1869" s="457">
        <v>2.0780974482602446E-3</v>
      </c>
      <c r="AO1869" s="437">
        <v>2.4765874943359779E-2</v>
      </c>
      <c r="AP1869" s="456">
        <v>0</v>
      </c>
      <c r="AQ1869" s="457">
        <v>0</v>
      </c>
      <c r="AR1869" s="440">
        <v>1.9514876580013801E-2</v>
      </c>
      <c r="AS1869" s="462">
        <v>0</v>
      </c>
      <c r="AT1869" s="463">
        <v>0</v>
      </c>
      <c r="AU1869" s="423">
        <v>0</v>
      </c>
    </row>
    <row r="1870" spans="1:47" x14ac:dyDescent="0.2">
      <c r="A1870" s="231">
        <v>2021</v>
      </c>
      <c r="B1870" s="232">
        <v>26</v>
      </c>
      <c r="C1870" s="456">
        <v>3.3316250559925233</v>
      </c>
      <c r="D1870" s="457">
        <v>3.9417573992752635</v>
      </c>
      <c r="E1870" s="437">
        <v>0.54978364311433348</v>
      </c>
      <c r="F1870" s="456">
        <v>0.18237306713111098</v>
      </c>
      <c r="G1870" s="457">
        <v>0.17724333284415605</v>
      </c>
      <c r="H1870" s="437">
        <v>0.11557649060333045</v>
      </c>
      <c r="I1870" s="456">
        <v>0.16628972749875826</v>
      </c>
      <c r="J1870" s="457">
        <v>0.19938522601005007</v>
      </c>
      <c r="K1870" s="437">
        <v>0.75944301826068294</v>
      </c>
      <c r="L1870" s="462">
        <v>1.7093809493951792E-3</v>
      </c>
      <c r="M1870" s="463">
        <v>2.2597187698454578E-3</v>
      </c>
      <c r="N1870" s="437">
        <v>5.8594953830224802E-3</v>
      </c>
      <c r="O1870" s="456">
        <v>8.237406185518362E-3</v>
      </c>
      <c r="P1870" s="457">
        <v>8.5977531308745522E-3</v>
      </c>
      <c r="Q1870" s="437">
        <v>1.9416806899119739E-2</v>
      </c>
      <c r="R1870" s="462">
        <v>0</v>
      </c>
      <c r="S1870" s="463">
        <v>0</v>
      </c>
      <c r="T1870" s="437">
        <v>672.48366682950586</v>
      </c>
      <c r="U1870" s="456">
        <v>8.7245857537389775E-3</v>
      </c>
      <c r="V1870" s="457">
        <v>1.1144911805396838E-2</v>
      </c>
      <c r="W1870" s="437">
        <v>0.12456182509573972</v>
      </c>
      <c r="X1870" s="456">
        <v>8.854119068245141E-3</v>
      </c>
      <c r="Y1870" s="457">
        <v>1.1665322467417437E-2</v>
      </c>
      <c r="Z1870" s="437">
        <v>3.9418140386340362E-3</v>
      </c>
      <c r="AA1870" s="456">
        <v>4.0453264649468242E-3</v>
      </c>
      <c r="AB1870" s="457">
        <v>4.4522758658814146E-3</v>
      </c>
      <c r="AC1870" s="437">
        <v>7.9578602099054617E-3</v>
      </c>
      <c r="AD1870" s="456">
        <v>2.3456239709353468E-4</v>
      </c>
      <c r="AE1870" s="457">
        <v>2.2439946026719631E-4</v>
      </c>
      <c r="AF1870" s="437">
        <v>1.1483208077073565E-3</v>
      </c>
      <c r="AG1870" s="456">
        <v>7.6188024310272513E-3</v>
      </c>
      <c r="AH1870" s="457">
        <v>7.3239919380971678E-3</v>
      </c>
      <c r="AI1870" s="437">
        <v>1.4813351944382314E-3</v>
      </c>
      <c r="AJ1870" s="456">
        <v>1.3464032110097328E-3</v>
      </c>
      <c r="AK1870" s="457">
        <v>1.2217535569020762E-3</v>
      </c>
      <c r="AL1870" s="437">
        <v>9.1865703641139308E-5</v>
      </c>
      <c r="AM1870" s="456">
        <v>2.1076931188160116E-3</v>
      </c>
      <c r="AN1870" s="457">
        <v>2.1021717738069529E-3</v>
      </c>
      <c r="AO1870" s="437">
        <v>2.4964521964962887E-2</v>
      </c>
      <c r="AP1870" s="456">
        <v>0</v>
      </c>
      <c r="AQ1870" s="457">
        <v>0</v>
      </c>
      <c r="AR1870" s="440">
        <v>1.9577087575067102E-2</v>
      </c>
      <c r="AS1870" s="462">
        <v>0</v>
      </c>
      <c r="AT1870" s="463">
        <v>0</v>
      </c>
      <c r="AU1870" s="423">
        <v>0</v>
      </c>
    </row>
    <row r="1871" spans="1:47" x14ac:dyDescent="0.2">
      <c r="A1871" s="231">
        <v>2021</v>
      </c>
      <c r="B1871" s="232">
        <v>27</v>
      </c>
      <c r="C1871" s="456">
        <v>3.3777456838531532</v>
      </c>
      <c r="D1871" s="457">
        <v>3.9478949502979446</v>
      </c>
      <c r="E1871" s="437">
        <v>0.55024345198992297</v>
      </c>
      <c r="F1871" s="456">
        <v>0.18699876208819788</v>
      </c>
      <c r="G1871" s="457">
        <v>0.17754630533269566</v>
      </c>
      <c r="H1871" s="437">
        <v>0.11575176982909972</v>
      </c>
      <c r="I1871" s="456">
        <v>0.1691847387058778</v>
      </c>
      <c r="J1871" s="457">
        <v>0.19952622874295101</v>
      </c>
      <c r="K1871" s="437">
        <v>0.76018417969397656</v>
      </c>
      <c r="L1871" s="462">
        <v>1.7141428939250695E-3</v>
      </c>
      <c r="M1871" s="463">
        <v>2.2592884989455775E-3</v>
      </c>
      <c r="N1871" s="437">
        <v>5.8601314576038482E-3</v>
      </c>
      <c r="O1871" s="456">
        <v>8.3430886463175674E-3</v>
      </c>
      <c r="P1871" s="457">
        <v>8.604556878969799E-3</v>
      </c>
      <c r="Q1871" s="437">
        <v>1.941850512710298E-2</v>
      </c>
      <c r="R1871" s="462">
        <v>0</v>
      </c>
      <c r="S1871" s="463">
        <v>0</v>
      </c>
      <c r="T1871" s="437">
        <v>672.55455069336085</v>
      </c>
      <c r="U1871" s="456">
        <v>8.9145706040889578E-3</v>
      </c>
      <c r="V1871" s="457">
        <v>1.116310240595866E-2</v>
      </c>
      <c r="W1871" s="437">
        <v>0.12475067262234976</v>
      </c>
      <c r="X1871" s="456">
        <v>9.0680487199468404E-3</v>
      </c>
      <c r="Y1871" s="457">
        <v>1.1688119139080265E-2</v>
      </c>
      <c r="Z1871" s="437">
        <v>3.9454076323919137E-3</v>
      </c>
      <c r="AA1871" s="456">
        <v>4.1172320746958764E-3</v>
      </c>
      <c r="AB1871" s="457">
        <v>4.4292624244000366E-3</v>
      </c>
      <c r="AC1871" s="437">
        <v>7.9699281661449167E-3</v>
      </c>
      <c r="AD1871" s="456">
        <v>2.4047947608046461E-4</v>
      </c>
      <c r="AE1871" s="457">
        <v>2.246349241821535E-4</v>
      </c>
      <c r="AF1871" s="437">
        <v>1.1500624956869393E-3</v>
      </c>
      <c r="AG1871" s="456">
        <v>7.8200529876108048E-3</v>
      </c>
      <c r="AH1871" s="457">
        <v>7.3445269092875199E-3</v>
      </c>
      <c r="AI1871" s="437">
        <v>1.4835813620219448E-3</v>
      </c>
      <c r="AJ1871" s="456">
        <v>1.3862602071907835E-3</v>
      </c>
      <c r="AK1871" s="457">
        <v>1.2267316644565289E-3</v>
      </c>
      <c r="AL1871" s="437">
        <v>9.2004971110336373E-5</v>
      </c>
      <c r="AM1871" s="456">
        <v>2.1559962916886887E-3</v>
      </c>
      <c r="AN1871" s="457">
        <v>2.1030709947876848E-3</v>
      </c>
      <c r="AO1871" s="437">
        <v>2.500239495804344E-2</v>
      </c>
      <c r="AP1871" s="456">
        <v>0</v>
      </c>
      <c r="AQ1871" s="457">
        <v>0</v>
      </c>
      <c r="AR1871" s="440">
        <v>1.95889116529183E-2</v>
      </c>
      <c r="AS1871" s="462">
        <v>0</v>
      </c>
      <c r="AT1871" s="463">
        <v>0</v>
      </c>
      <c r="AU1871" s="423">
        <v>0</v>
      </c>
    </row>
    <row r="1872" spans="1:47" x14ac:dyDescent="0.2">
      <c r="A1872" s="231">
        <v>2021</v>
      </c>
      <c r="B1872" s="232">
        <v>28</v>
      </c>
      <c r="C1872" s="456">
        <v>3.416422395123679</v>
      </c>
      <c r="D1872" s="457">
        <v>3.9504704865223519</v>
      </c>
      <c r="E1872" s="437">
        <v>0.55024416843471957</v>
      </c>
      <c r="F1872" s="456">
        <v>0.19083147354404206</v>
      </c>
      <c r="G1872" s="457">
        <v>0.17749578968940652</v>
      </c>
      <c r="H1872" s="437">
        <v>0.11575193780752836</v>
      </c>
      <c r="I1872" s="456">
        <v>0.17157898191403984</v>
      </c>
      <c r="J1872" s="457">
        <v>0.19943478743367113</v>
      </c>
      <c r="K1872" s="437">
        <v>0.76018784359878855</v>
      </c>
      <c r="L1872" s="462">
        <v>1.717897982733768E-3</v>
      </c>
      <c r="M1872" s="463">
        <v>2.2582532073471885E-3</v>
      </c>
      <c r="N1872" s="437">
        <v>5.8601358337578811E-3</v>
      </c>
      <c r="O1872" s="456">
        <v>8.4302376051257517E-3</v>
      </c>
      <c r="P1872" s="457">
        <v>8.6018305866654102E-3</v>
      </c>
      <c r="Q1872" s="437">
        <v>1.9418531677924254E-2</v>
      </c>
      <c r="R1872" s="462">
        <v>0</v>
      </c>
      <c r="S1872" s="463">
        <v>0</v>
      </c>
      <c r="T1872" s="437">
        <v>672.55642184776036</v>
      </c>
      <c r="U1872" s="456">
        <v>9.0723136685668671E-3</v>
      </c>
      <c r="V1872" s="457">
        <v>1.1161960453500815E-2</v>
      </c>
      <c r="W1872" s="437">
        <v>0.12475102982366762</v>
      </c>
      <c r="X1872" s="456">
        <v>9.2458720537677945E-3</v>
      </c>
      <c r="Y1872" s="457">
        <v>1.1687618098917642E-2</v>
      </c>
      <c r="Z1872" s="437">
        <v>3.9454149926590873E-3</v>
      </c>
      <c r="AA1872" s="456">
        <v>4.1690081479326862E-3</v>
      </c>
      <c r="AB1872" s="457">
        <v>4.3966135660339686E-3</v>
      </c>
      <c r="AC1872" s="437">
        <v>7.9699499399184439E-3</v>
      </c>
      <c r="AD1872" s="456">
        <v>2.453333570347764E-4</v>
      </c>
      <c r="AE1872" s="457">
        <v>2.243972646563485E-4</v>
      </c>
      <c r="AF1872" s="437">
        <v>1.1500659863155924E-3</v>
      </c>
      <c r="AG1872" s="456">
        <v>7.9885446532250333E-3</v>
      </c>
      <c r="AH1872" s="457">
        <v>7.3503193023696312E-3</v>
      </c>
      <c r="AI1872" s="437">
        <v>1.4835844805793624E-3</v>
      </c>
      <c r="AJ1872" s="456">
        <v>1.4198920492366335E-3</v>
      </c>
      <c r="AK1872" s="457">
        <v>1.2289337926137938E-3</v>
      </c>
      <c r="AL1872" s="437">
        <v>9.2005104750419734E-5</v>
      </c>
      <c r="AM1872" s="456">
        <v>2.1954466110326513E-3</v>
      </c>
      <c r="AN1872" s="457">
        <v>2.100023670061632E-3</v>
      </c>
      <c r="AO1872" s="437">
        <v>2.5002420828846024E-2</v>
      </c>
      <c r="AP1872" s="456">
        <v>0</v>
      </c>
      <c r="AQ1872" s="457">
        <v>0</v>
      </c>
      <c r="AR1872" s="440">
        <v>1.9588913668109099E-2</v>
      </c>
      <c r="AS1872" s="462">
        <v>0</v>
      </c>
      <c r="AT1872" s="463">
        <v>0</v>
      </c>
      <c r="AU1872" s="423">
        <v>0</v>
      </c>
    </row>
    <row r="1873" spans="1:47" x14ac:dyDescent="0.2">
      <c r="A1873" s="231">
        <v>2021</v>
      </c>
      <c r="B1873" s="232">
        <v>29</v>
      </c>
      <c r="C1873" s="456">
        <v>3.4462451163171002</v>
      </c>
      <c r="D1873" s="457">
        <v>3.9533603742804617</v>
      </c>
      <c r="E1873" s="437">
        <v>0.55024365503127759</v>
      </c>
      <c r="F1873" s="456">
        <v>0.19370216217362429</v>
      </c>
      <c r="G1873" s="457">
        <v>0.17745541539022788</v>
      </c>
      <c r="H1873" s="437">
        <v>0.1157520207176332</v>
      </c>
      <c r="I1873" s="456">
        <v>0.17336181151649191</v>
      </c>
      <c r="J1873" s="457">
        <v>0.19934845302899554</v>
      </c>
      <c r="K1873" s="437">
        <v>0.76018689817443275</v>
      </c>
      <c r="L1873" s="462">
        <v>1.7205706059626445E-3</v>
      </c>
      <c r="M1873" s="463">
        <v>2.2572965339005295E-3</v>
      </c>
      <c r="N1873" s="437">
        <v>5.8601166205586638E-3</v>
      </c>
      <c r="O1873" s="456">
        <v>8.4955187556670225E-3</v>
      </c>
      <c r="P1873" s="457">
        <v>8.5996644097620732E-3</v>
      </c>
      <c r="Q1873" s="437">
        <v>1.9418482069650331E-2</v>
      </c>
      <c r="R1873" s="462">
        <v>0</v>
      </c>
      <c r="S1873" s="463">
        <v>0</v>
      </c>
      <c r="T1873" s="437">
        <v>672.55526508660728</v>
      </c>
      <c r="U1873" s="456">
        <v>9.1909375498815653E-3</v>
      </c>
      <c r="V1873" s="457">
        <v>1.1161477027283942E-2</v>
      </c>
      <c r="W1873" s="437">
        <v>0.1247511023210562</v>
      </c>
      <c r="X1873" s="456">
        <v>9.3796305828386713E-3</v>
      </c>
      <c r="Y1873" s="457">
        <v>1.1687663536385022E-2</v>
      </c>
      <c r="Z1873" s="437">
        <v>3.9454097590684812E-3</v>
      </c>
      <c r="AA1873" s="456">
        <v>4.195798615300071E-3</v>
      </c>
      <c r="AB1873" s="457">
        <v>4.3628501985455226E-3</v>
      </c>
      <c r="AC1873" s="437">
        <v>7.9699583079567288E-3</v>
      </c>
      <c r="AD1873" s="456">
        <v>2.4891138015599998E-4</v>
      </c>
      <c r="AE1873" s="457">
        <v>2.2417267277319086E-4</v>
      </c>
      <c r="AF1873" s="437">
        <v>1.1500658863575364E-3</v>
      </c>
      <c r="AG1873" s="456">
        <v>8.1181362307711103E-3</v>
      </c>
      <c r="AH1873" s="457">
        <v>7.3572091930206385E-3</v>
      </c>
      <c r="AI1873" s="437">
        <v>1.4835840091252551E-3</v>
      </c>
      <c r="AJ1873" s="456">
        <v>1.446121162449921E-3</v>
      </c>
      <c r="AK1873" s="457">
        <v>1.2313701931041489E-3</v>
      </c>
      <c r="AL1873" s="437">
        <v>9.2005224479736554E-5</v>
      </c>
      <c r="AM1873" s="456">
        <v>2.224178064551777E-3</v>
      </c>
      <c r="AN1873" s="457">
        <v>2.0970391616845522E-3</v>
      </c>
      <c r="AO1873" s="437">
        <v>2.5002405357732724E-2</v>
      </c>
      <c r="AP1873" s="456">
        <v>0</v>
      </c>
      <c r="AQ1873" s="457">
        <v>0</v>
      </c>
      <c r="AR1873" s="440">
        <v>1.9588912516130201E-2</v>
      </c>
      <c r="AS1873" s="462">
        <v>0</v>
      </c>
      <c r="AT1873" s="463">
        <v>0</v>
      </c>
      <c r="AU1873" s="423">
        <v>0</v>
      </c>
    </row>
    <row r="1874" spans="1:47" x14ac:dyDescent="0.2">
      <c r="A1874" s="231">
        <v>2021</v>
      </c>
      <c r="B1874" s="232">
        <v>30</v>
      </c>
      <c r="C1874" s="456">
        <v>3.4651610783150399</v>
      </c>
      <c r="D1874" s="457">
        <v>3.956125195799407</v>
      </c>
      <c r="E1874" s="437">
        <v>0.55024396168357426</v>
      </c>
      <c r="F1874" s="456">
        <v>0.19542452452422285</v>
      </c>
      <c r="G1874" s="457">
        <v>0.17741632110629699</v>
      </c>
      <c r="H1874" s="437">
        <v>0.1157517003807101</v>
      </c>
      <c r="I1874" s="456">
        <v>0.17441912155800271</v>
      </c>
      <c r="J1874" s="457">
        <v>0.19926517770505897</v>
      </c>
      <c r="K1874" s="437">
        <v>0.76018679094497188</v>
      </c>
      <c r="L1874" s="462">
        <v>1.7219292539012842E-3</v>
      </c>
      <c r="M1874" s="463">
        <v>2.2563810024766478E-3</v>
      </c>
      <c r="N1874" s="437">
        <v>5.8601368133122719E-3</v>
      </c>
      <c r="O1874" s="456">
        <v>8.5343591000757463E-3</v>
      </c>
      <c r="P1874" s="457">
        <v>8.597578600682082E-3</v>
      </c>
      <c r="Q1874" s="437">
        <v>1.9418552563559482E-2</v>
      </c>
      <c r="R1874" s="462">
        <v>0</v>
      </c>
      <c r="S1874" s="463">
        <v>0</v>
      </c>
      <c r="T1874" s="437">
        <v>672.55701719641445</v>
      </c>
      <c r="U1874" s="456">
        <v>9.2626907634437653E-3</v>
      </c>
      <c r="V1874" s="457">
        <v>1.1160974383176077E-2</v>
      </c>
      <c r="W1874" s="437">
        <v>0.12475065783158357</v>
      </c>
      <c r="X1874" s="456">
        <v>9.4606901887375004E-3</v>
      </c>
      <c r="Y1874" s="457">
        <v>1.1687653199111818E-2</v>
      </c>
      <c r="Z1874" s="437">
        <v>3.945409810856529E-3</v>
      </c>
      <c r="AA1874" s="456">
        <v>4.1972648557735406E-3</v>
      </c>
      <c r="AB1874" s="457">
        <v>4.3305241550685332E-3</v>
      </c>
      <c r="AC1874" s="437">
        <v>7.9699367859744612E-3</v>
      </c>
      <c r="AD1874" s="456">
        <v>2.5098078615244619E-4</v>
      </c>
      <c r="AE1874" s="457">
        <v>2.2395698054793536E-4</v>
      </c>
      <c r="AF1874" s="437">
        <v>1.1500624925248179E-3</v>
      </c>
      <c r="AG1874" s="456">
        <v>8.1997398507237772E-3</v>
      </c>
      <c r="AH1874" s="457">
        <v>7.3637780702225002E-3</v>
      </c>
      <c r="AI1874" s="437">
        <v>1.4835809983581782E-3</v>
      </c>
      <c r="AJ1874" s="456">
        <v>1.4630818796968275E-3</v>
      </c>
      <c r="AK1874" s="457">
        <v>1.2336952880765443E-3</v>
      </c>
      <c r="AL1874" s="437">
        <v>9.2005049076028639E-5</v>
      </c>
      <c r="AM1874" s="456">
        <v>2.2403900492579628E-3</v>
      </c>
      <c r="AN1874" s="457">
        <v>2.0941716396004196E-3</v>
      </c>
      <c r="AO1874" s="437">
        <v>2.5002358724877573E-2</v>
      </c>
      <c r="AP1874" s="456">
        <v>0</v>
      </c>
      <c r="AQ1874" s="457">
        <v>0</v>
      </c>
      <c r="AR1874" s="440">
        <v>1.9588912583477301E-2</v>
      </c>
      <c r="AS1874" s="462">
        <v>0</v>
      </c>
      <c r="AT1874" s="463">
        <v>0</v>
      </c>
      <c r="AU1874" s="423">
        <v>0</v>
      </c>
    </row>
    <row r="1875" spans="1:47" x14ac:dyDescent="0.2">
      <c r="A1875" s="231">
        <v>2021</v>
      </c>
      <c r="B1875" s="232">
        <v>31</v>
      </c>
      <c r="C1875" s="456">
        <v>0</v>
      </c>
      <c r="D1875" s="457">
        <v>0</v>
      </c>
      <c r="E1875" s="438">
        <v>0.5502390097579315</v>
      </c>
      <c r="F1875" s="456">
        <v>0</v>
      </c>
      <c r="G1875" s="457">
        <v>0</v>
      </c>
      <c r="H1875" s="438">
        <v>0.1157499719009695</v>
      </c>
      <c r="I1875" s="456">
        <v>0</v>
      </c>
      <c r="J1875" s="457">
        <v>0</v>
      </c>
      <c r="K1875" s="438">
        <v>0.83825125837759284</v>
      </c>
      <c r="L1875" s="462">
        <v>0</v>
      </c>
      <c r="M1875" s="463">
        <v>0</v>
      </c>
      <c r="N1875" s="438">
        <v>5.8601383018865938E-3</v>
      </c>
      <c r="O1875" s="456">
        <v>0</v>
      </c>
      <c r="P1875" s="457">
        <v>0</v>
      </c>
      <c r="Q1875" s="438">
        <v>1.9418534025273451E-2</v>
      </c>
      <c r="R1875" s="462">
        <v>0</v>
      </c>
      <c r="S1875" s="463">
        <v>0</v>
      </c>
      <c r="T1875" s="438">
        <v>672.5572325047624</v>
      </c>
      <c r="U1875" s="456">
        <v>0</v>
      </c>
      <c r="V1875" s="457">
        <v>0</v>
      </c>
      <c r="W1875" s="438">
        <v>0.12474886417902659</v>
      </c>
      <c r="X1875" s="456">
        <v>0</v>
      </c>
      <c r="Y1875" s="457">
        <v>0</v>
      </c>
      <c r="Z1875" s="438">
        <v>3.9453719109898396E-3</v>
      </c>
      <c r="AA1875" s="456">
        <v>0</v>
      </c>
      <c r="AB1875" s="457">
        <v>0</v>
      </c>
      <c r="AC1875" s="438">
        <v>7.9698047152415522E-3</v>
      </c>
      <c r="AD1875" s="456">
        <v>0</v>
      </c>
      <c r="AE1875" s="457">
        <v>0</v>
      </c>
      <c r="AF1875" s="438">
        <v>1.1500452644900077E-3</v>
      </c>
      <c r="AG1875" s="456">
        <v>0</v>
      </c>
      <c r="AH1875" s="457">
        <v>0</v>
      </c>
      <c r="AI1875" s="438">
        <v>1.4835568427270637E-3</v>
      </c>
      <c r="AJ1875" s="456">
        <v>0</v>
      </c>
      <c r="AK1875" s="457">
        <v>0</v>
      </c>
      <c r="AL1875" s="438">
        <v>9.2003547502602303E-5</v>
      </c>
      <c r="AM1875" s="456">
        <v>0</v>
      </c>
      <c r="AN1875" s="457">
        <v>0</v>
      </c>
      <c r="AO1875" s="438">
        <v>2.5001985611684714E-2</v>
      </c>
      <c r="AP1875" s="456">
        <v>0</v>
      </c>
      <c r="AQ1875" s="457">
        <v>0</v>
      </c>
      <c r="AR1875" s="440">
        <v>1.9588915224112501E-2</v>
      </c>
      <c r="AS1875" s="462">
        <v>0</v>
      </c>
      <c r="AT1875" s="463">
        <v>0</v>
      </c>
      <c r="AU1875" s="423">
        <v>0</v>
      </c>
    </row>
    <row r="1876" spans="1:47" x14ac:dyDescent="0.2">
      <c r="A1876" s="231">
        <v>2021</v>
      </c>
      <c r="B1876" s="232">
        <v>32</v>
      </c>
      <c r="C1876" s="456">
        <v>0</v>
      </c>
      <c r="D1876" s="457">
        <v>0</v>
      </c>
      <c r="E1876" s="419">
        <v>0.5502390097579315</v>
      </c>
      <c r="F1876" s="456">
        <v>0</v>
      </c>
      <c r="G1876" s="457">
        <v>0</v>
      </c>
      <c r="H1876" s="419">
        <v>0.1157499719009695</v>
      </c>
      <c r="I1876" s="456">
        <v>0</v>
      </c>
      <c r="J1876" s="457">
        <v>0</v>
      </c>
      <c r="K1876" s="419">
        <v>0.83825125837759284</v>
      </c>
      <c r="L1876" s="462">
        <v>0</v>
      </c>
      <c r="M1876" s="463">
        <v>0</v>
      </c>
      <c r="N1876" s="419">
        <v>5.8601383018865938E-3</v>
      </c>
      <c r="O1876" s="456">
        <v>0</v>
      </c>
      <c r="P1876" s="457">
        <v>0</v>
      </c>
      <c r="Q1876" s="419">
        <v>1.9418534025273451E-2</v>
      </c>
      <c r="R1876" s="462">
        <v>0</v>
      </c>
      <c r="S1876" s="463">
        <v>0</v>
      </c>
      <c r="T1876" s="419">
        <v>672.5572325047624</v>
      </c>
      <c r="U1876" s="456">
        <v>0</v>
      </c>
      <c r="V1876" s="457">
        <v>0</v>
      </c>
      <c r="W1876" s="419">
        <v>0.12474886417902659</v>
      </c>
      <c r="X1876" s="456">
        <v>0</v>
      </c>
      <c r="Y1876" s="457">
        <v>0</v>
      </c>
      <c r="Z1876" s="419">
        <v>3.9453719109898396E-3</v>
      </c>
      <c r="AA1876" s="456">
        <v>0</v>
      </c>
      <c r="AB1876" s="457">
        <v>0</v>
      </c>
      <c r="AC1876" s="419">
        <v>7.9698047152415522E-3</v>
      </c>
      <c r="AD1876" s="456">
        <v>0</v>
      </c>
      <c r="AE1876" s="457">
        <v>0</v>
      </c>
      <c r="AF1876" s="419">
        <v>1.1500452644900077E-3</v>
      </c>
      <c r="AG1876" s="456">
        <v>0</v>
      </c>
      <c r="AH1876" s="457">
        <v>0</v>
      </c>
      <c r="AI1876" s="419">
        <v>1.4835568427270637E-3</v>
      </c>
      <c r="AJ1876" s="456">
        <v>0</v>
      </c>
      <c r="AK1876" s="457">
        <v>0</v>
      </c>
      <c r="AL1876" s="419">
        <v>9.2003547502602303E-5</v>
      </c>
      <c r="AM1876" s="456">
        <v>0</v>
      </c>
      <c r="AN1876" s="457">
        <v>0</v>
      </c>
      <c r="AO1876" s="419">
        <v>2.5001985611684714E-2</v>
      </c>
      <c r="AP1876" s="456">
        <v>0</v>
      </c>
      <c r="AQ1876" s="457">
        <v>0</v>
      </c>
      <c r="AR1876" s="440">
        <v>1.9588915224112501E-2</v>
      </c>
      <c r="AS1876" s="462">
        <v>0</v>
      </c>
      <c r="AT1876" s="463">
        <v>0</v>
      </c>
      <c r="AU1876" s="426">
        <v>0</v>
      </c>
    </row>
    <row r="1877" spans="1:47" x14ac:dyDescent="0.2">
      <c r="A1877" s="231">
        <v>2021</v>
      </c>
      <c r="B1877" s="232">
        <v>33</v>
      </c>
      <c r="C1877" s="456">
        <v>0</v>
      </c>
      <c r="D1877" s="457">
        <v>0</v>
      </c>
      <c r="E1877" s="419">
        <v>0.5502390097579315</v>
      </c>
      <c r="F1877" s="456">
        <v>0</v>
      </c>
      <c r="G1877" s="457">
        <v>0</v>
      </c>
      <c r="H1877" s="419">
        <v>0.1157499719009695</v>
      </c>
      <c r="I1877" s="456">
        <v>0</v>
      </c>
      <c r="J1877" s="457">
        <v>0</v>
      </c>
      <c r="K1877" s="419">
        <v>0.83825125837759284</v>
      </c>
      <c r="L1877" s="462">
        <v>0</v>
      </c>
      <c r="M1877" s="463">
        <v>0</v>
      </c>
      <c r="N1877" s="419">
        <v>5.8601383018865938E-3</v>
      </c>
      <c r="O1877" s="456">
        <v>0</v>
      </c>
      <c r="P1877" s="457">
        <v>0</v>
      </c>
      <c r="Q1877" s="419">
        <v>1.9418534025273451E-2</v>
      </c>
      <c r="R1877" s="462">
        <v>0</v>
      </c>
      <c r="S1877" s="463">
        <v>0</v>
      </c>
      <c r="T1877" s="419">
        <v>672.5572325047624</v>
      </c>
      <c r="U1877" s="456">
        <v>0</v>
      </c>
      <c r="V1877" s="457">
        <v>0</v>
      </c>
      <c r="W1877" s="419">
        <v>0.12474886417902659</v>
      </c>
      <c r="X1877" s="456">
        <v>0</v>
      </c>
      <c r="Y1877" s="457">
        <v>0</v>
      </c>
      <c r="Z1877" s="419">
        <v>3.9453719109898396E-3</v>
      </c>
      <c r="AA1877" s="456">
        <v>0</v>
      </c>
      <c r="AB1877" s="457">
        <v>0</v>
      </c>
      <c r="AC1877" s="419">
        <v>7.9698047152415522E-3</v>
      </c>
      <c r="AD1877" s="456">
        <v>0</v>
      </c>
      <c r="AE1877" s="457">
        <v>0</v>
      </c>
      <c r="AF1877" s="419">
        <v>1.1500452644900077E-3</v>
      </c>
      <c r="AG1877" s="456">
        <v>0</v>
      </c>
      <c r="AH1877" s="457">
        <v>0</v>
      </c>
      <c r="AI1877" s="419">
        <v>1.4835568427270637E-3</v>
      </c>
      <c r="AJ1877" s="456">
        <v>0</v>
      </c>
      <c r="AK1877" s="457">
        <v>0</v>
      </c>
      <c r="AL1877" s="419">
        <v>9.2003547502602303E-5</v>
      </c>
      <c r="AM1877" s="456">
        <v>0</v>
      </c>
      <c r="AN1877" s="457">
        <v>0</v>
      </c>
      <c r="AO1877" s="419">
        <v>2.5001985611684714E-2</v>
      </c>
      <c r="AP1877" s="456">
        <v>0</v>
      </c>
      <c r="AQ1877" s="457">
        <v>0</v>
      </c>
      <c r="AR1877" s="440">
        <v>1.9588915224112501E-2</v>
      </c>
      <c r="AS1877" s="462">
        <v>0</v>
      </c>
      <c r="AT1877" s="463">
        <v>0</v>
      </c>
      <c r="AU1877" s="426">
        <v>0</v>
      </c>
    </row>
    <row r="1878" spans="1:47" x14ac:dyDescent="0.2">
      <c r="A1878" s="231">
        <v>2021</v>
      </c>
      <c r="B1878" s="232">
        <v>34</v>
      </c>
      <c r="C1878" s="456">
        <v>0</v>
      </c>
      <c r="D1878" s="457">
        <v>0</v>
      </c>
      <c r="E1878" s="419">
        <v>0.5502390097579315</v>
      </c>
      <c r="F1878" s="456">
        <v>0</v>
      </c>
      <c r="G1878" s="457">
        <v>0</v>
      </c>
      <c r="H1878" s="419">
        <v>0.1157499719009695</v>
      </c>
      <c r="I1878" s="456">
        <v>0</v>
      </c>
      <c r="J1878" s="457">
        <v>0</v>
      </c>
      <c r="K1878" s="419">
        <v>0.83825125837759284</v>
      </c>
      <c r="L1878" s="462">
        <v>0</v>
      </c>
      <c r="M1878" s="463">
        <v>0</v>
      </c>
      <c r="N1878" s="419">
        <v>5.8601383018865938E-3</v>
      </c>
      <c r="O1878" s="456">
        <v>0</v>
      </c>
      <c r="P1878" s="457">
        <v>0</v>
      </c>
      <c r="Q1878" s="419">
        <v>1.9418534025273451E-2</v>
      </c>
      <c r="R1878" s="462">
        <v>0</v>
      </c>
      <c r="S1878" s="463">
        <v>0</v>
      </c>
      <c r="T1878" s="419">
        <v>672.5572325047624</v>
      </c>
      <c r="U1878" s="456">
        <v>0</v>
      </c>
      <c r="V1878" s="457">
        <v>0</v>
      </c>
      <c r="W1878" s="419">
        <v>0.12474886417902659</v>
      </c>
      <c r="X1878" s="456">
        <v>0</v>
      </c>
      <c r="Y1878" s="457">
        <v>0</v>
      </c>
      <c r="Z1878" s="419">
        <v>3.9453719109898396E-3</v>
      </c>
      <c r="AA1878" s="456">
        <v>0</v>
      </c>
      <c r="AB1878" s="457">
        <v>0</v>
      </c>
      <c r="AC1878" s="419">
        <v>7.9698047152415522E-3</v>
      </c>
      <c r="AD1878" s="456">
        <v>0</v>
      </c>
      <c r="AE1878" s="457">
        <v>0</v>
      </c>
      <c r="AF1878" s="419">
        <v>1.1500452644900077E-3</v>
      </c>
      <c r="AG1878" s="456">
        <v>0</v>
      </c>
      <c r="AH1878" s="457">
        <v>0</v>
      </c>
      <c r="AI1878" s="419">
        <v>1.4835568427270637E-3</v>
      </c>
      <c r="AJ1878" s="456">
        <v>0</v>
      </c>
      <c r="AK1878" s="457">
        <v>0</v>
      </c>
      <c r="AL1878" s="419">
        <v>9.2003547502602303E-5</v>
      </c>
      <c r="AM1878" s="456">
        <v>0</v>
      </c>
      <c r="AN1878" s="457">
        <v>0</v>
      </c>
      <c r="AO1878" s="419">
        <v>2.5001985611684714E-2</v>
      </c>
      <c r="AP1878" s="456">
        <v>0</v>
      </c>
      <c r="AQ1878" s="457">
        <v>0</v>
      </c>
      <c r="AR1878" s="440">
        <v>1.9588915224112501E-2</v>
      </c>
      <c r="AS1878" s="462">
        <v>0</v>
      </c>
      <c r="AT1878" s="463">
        <v>0</v>
      </c>
      <c r="AU1878" s="426">
        <v>0</v>
      </c>
    </row>
    <row r="1879" spans="1:47" x14ac:dyDescent="0.2">
      <c r="A1879" s="231">
        <v>2021</v>
      </c>
      <c r="B1879" s="232">
        <v>35</v>
      </c>
      <c r="C1879" s="456">
        <v>0</v>
      </c>
      <c r="D1879" s="457">
        <v>0</v>
      </c>
      <c r="E1879" s="419">
        <v>0.5502390097579315</v>
      </c>
      <c r="F1879" s="456">
        <v>0</v>
      </c>
      <c r="G1879" s="457">
        <v>0</v>
      </c>
      <c r="H1879" s="419">
        <v>0.1157499719009695</v>
      </c>
      <c r="I1879" s="456">
        <v>0</v>
      </c>
      <c r="J1879" s="457">
        <v>0</v>
      </c>
      <c r="K1879" s="419">
        <v>0.83825125837759284</v>
      </c>
      <c r="L1879" s="462">
        <v>0</v>
      </c>
      <c r="M1879" s="463">
        <v>0</v>
      </c>
      <c r="N1879" s="419">
        <v>5.8601383018865938E-3</v>
      </c>
      <c r="O1879" s="456">
        <v>0</v>
      </c>
      <c r="P1879" s="457">
        <v>0</v>
      </c>
      <c r="Q1879" s="419">
        <v>1.9418534025273451E-2</v>
      </c>
      <c r="R1879" s="462">
        <v>0</v>
      </c>
      <c r="S1879" s="463">
        <v>0</v>
      </c>
      <c r="T1879" s="419">
        <v>672.5572325047624</v>
      </c>
      <c r="U1879" s="456">
        <v>0</v>
      </c>
      <c r="V1879" s="457">
        <v>0</v>
      </c>
      <c r="W1879" s="419">
        <v>0.12474886417902659</v>
      </c>
      <c r="X1879" s="456">
        <v>0</v>
      </c>
      <c r="Y1879" s="457">
        <v>0</v>
      </c>
      <c r="Z1879" s="419">
        <v>3.9453719109898396E-3</v>
      </c>
      <c r="AA1879" s="456">
        <v>0</v>
      </c>
      <c r="AB1879" s="457">
        <v>0</v>
      </c>
      <c r="AC1879" s="419">
        <v>7.9698047152415522E-3</v>
      </c>
      <c r="AD1879" s="456">
        <v>0</v>
      </c>
      <c r="AE1879" s="457">
        <v>0</v>
      </c>
      <c r="AF1879" s="419">
        <v>1.1500452644900077E-3</v>
      </c>
      <c r="AG1879" s="456">
        <v>0</v>
      </c>
      <c r="AH1879" s="457">
        <v>0</v>
      </c>
      <c r="AI1879" s="419">
        <v>1.4835568427270637E-3</v>
      </c>
      <c r="AJ1879" s="456">
        <v>0</v>
      </c>
      <c r="AK1879" s="457">
        <v>0</v>
      </c>
      <c r="AL1879" s="419">
        <v>9.2003547502602303E-5</v>
      </c>
      <c r="AM1879" s="456">
        <v>0</v>
      </c>
      <c r="AN1879" s="457">
        <v>0</v>
      </c>
      <c r="AO1879" s="419">
        <v>2.5001985611684714E-2</v>
      </c>
      <c r="AP1879" s="456">
        <v>0</v>
      </c>
      <c r="AQ1879" s="457">
        <v>0</v>
      </c>
      <c r="AR1879" s="440">
        <v>1.9588915224112501E-2</v>
      </c>
      <c r="AS1879" s="462">
        <v>0</v>
      </c>
      <c r="AT1879" s="463">
        <v>0</v>
      </c>
      <c r="AU1879" s="426">
        <v>0</v>
      </c>
    </row>
    <row r="1880" spans="1:47" x14ac:dyDescent="0.2">
      <c r="A1880" s="231">
        <v>2021</v>
      </c>
      <c r="B1880" s="232">
        <v>36</v>
      </c>
      <c r="C1880" s="456">
        <v>0</v>
      </c>
      <c r="D1880" s="457">
        <v>0</v>
      </c>
      <c r="E1880" s="419">
        <v>0.5502390097579315</v>
      </c>
      <c r="F1880" s="456">
        <v>0</v>
      </c>
      <c r="G1880" s="457">
        <v>0</v>
      </c>
      <c r="H1880" s="419">
        <v>0.1157499719009695</v>
      </c>
      <c r="I1880" s="456">
        <v>0</v>
      </c>
      <c r="J1880" s="457">
        <v>0</v>
      </c>
      <c r="K1880" s="419">
        <v>0.83825125837759284</v>
      </c>
      <c r="L1880" s="462">
        <v>0</v>
      </c>
      <c r="M1880" s="463">
        <v>0</v>
      </c>
      <c r="N1880" s="419">
        <v>5.8601383018865938E-3</v>
      </c>
      <c r="O1880" s="456">
        <v>0</v>
      </c>
      <c r="P1880" s="457">
        <v>0</v>
      </c>
      <c r="Q1880" s="419">
        <v>1.9418534025273451E-2</v>
      </c>
      <c r="R1880" s="462">
        <v>0</v>
      </c>
      <c r="S1880" s="463">
        <v>0</v>
      </c>
      <c r="T1880" s="419">
        <v>672.5572325047624</v>
      </c>
      <c r="U1880" s="456">
        <v>0</v>
      </c>
      <c r="V1880" s="457">
        <v>0</v>
      </c>
      <c r="W1880" s="419">
        <v>0.12474886417902659</v>
      </c>
      <c r="X1880" s="456">
        <v>0</v>
      </c>
      <c r="Y1880" s="457">
        <v>0</v>
      </c>
      <c r="Z1880" s="419">
        <v>3.9453719109898396E-3</v>
      </c>
      <c r="AA1880" s="456">
        <v>0</v>
      </c>
      <c r="AB1880" s="457">
        <v>0</v>
      </c>
      <c r="AC1880" s="419">
        <v>7.9698047152415522E-3</v>
      </c>
      <c r="AD1880" s="456">
        <v>0</v>
      </c>
      <c r="AE1880" s="457">
        <v>0</v>
      </c>
      <c r="AF1880" s="419">
        <v>1.1500452644900077E-3</v>
      </c>
      <c r="AG1880" s="456">
        <v>0</v>
      </c>
      <c r="AH1880" s="457">
        <v>0</v>
      </c>
      <c r="AI1880" s="419">
        <v>1.4835568427270637E-3</v>
      </c>
      <c r="AJ1880" s="456">
        <v>0</v>
      </c>
      <c r="AK1880" s="457">
        <v>0</v>
      </c>
      <c r="AL1880" s="419">
        <v>9.2003547502602303E-5</v>
      </c>
      <c r="AM1880" s="456">
        <v>0</v>
      </c>
      <c r="AN1880" s="457">
        <v>0</v>
      </c>
      <c r="AO1880" s="419">
        <v>2.5001985611684714E-2</v>
      </c>
      <c r="AP1880" s="456">
        <v>0</v>
      </c>
      <c r="AQ1880" s="457">
        <v>0</v>
      </c>
      <c r="AR1880" s="440">
        <v>1.9588915224112501E-2</v>
      </c>
      <c r="AS1880" s="462">
        <v>0</v>
      </c>
      <c r="AT1880" s="463">
        <v>0</v>
      </c>
      <c r="AU1880" s="426">
        <v>0</v>
      </c>
    </row>
    <row r="1881" spans="1:47" x14ac:dyDescent="0.2">
      <c r="A1881" s="231">
        <v>2021</v>
      </c>
      <c r="B1881" s="232">
        <v>37</v>
      </c>
      <c r="C1881" s="456">
        <v>0</v>
      </c>
      <c r="D1881" s="457">
        <v>0</v>
      </c>
      <c r="E1881" s="419">
        <v>0.5502390097579315</v>
      </c>
      <c r="F1881" s="456">
        <v>0</v>
      </c>
      <c r="G1881" s="457">
        <v>0</v>
      </c>
      <c r="H1881" s="419">
        <v>0.1157499719009695</v>
      </c>
      <c r="I1881" s="456">
        <v>0</v>
      </c>
      <c r="J1881" s="457">
        <v>0</v>
      </c>
      <c r="K1881" s="419">
        <v>0.83825125837759284</v>
      </c>
      <c r="L1881" s="462">
        <v>0</v>
      </c>
      <c r="M1881" s="463">
        <v>0</v>
      </c>
      <c r="N1881" s="419">
        <v>5.8601383018865938E-3</v>
      </c>
      <c r="O1881" s="456">
        <v>0</v>
      </c>
      <c r="P1881" s="457">
        <v>0</v>
      </c>
      <c r="Q1881" s="419">
        <v>1.9418534025273451E-2</v>
      </c>
      <c r="R1881" s="462">
        <v>0</v>
      </c>
      <c r="S1881" s="463">
        <v>0</v>
      </c>
      <c r="T1881" s="419">
        <v>672.5572325047624</v>
      </c>
      <c r="U1881" s="456">
        <v>0</v>
      </c>
      <c r="V1881" s="457">
        <v>0</v>
      </c>
      <c r="W1881" s="419">
        <v>0.12474886417902659</v>
      </c>
      <c r="X1881" s="456">
        <v>0</v>
      </c>
      <c r="Y1881" s="457">
        <v>0</v>
      </c>
      <c r="Z1881" s="419">
        <v>3.9453719109898396E-3</v>
      </c>
      <c r="AA1881" s="456">
        <v>0</v>
      </c>
      <c r="AB1881" s="457">
        <v>0</v>
      </c>
      <c r="AC1881" s="419">
        <v>7.9698047152415522E-3</v>
      </c>
      <c r="AD1881" s="456">
        <v>0</v>
      </c>
      <c r="AE1881" s="457">
        <v>0</v>
      </c>
      <c r="AF1881" s="419">
        <v>1.1500452644900077E-3</v>
      </c>
      <c r="AG1881" s="456">
        <v>0</v>
      </c>
      <c r="AH1881" s="457">
        <v>0</v>
      </c>
      <c r="AI1881" s="419">
        <v>1.4835568427270637E-3</v>
      </c>
      <c r="AJ1881" s="456">
        <v>0</v>
      </c>
      <c r="AK1881" s="457">
        <v>0</v>
      </c>
      <c r="AL1881" s="419">
        <v>9.2003547502602303E-5</v>
      </c>
      <c r="AM1881" s="456">
        <v>0</v>
      </c>
      <c r="AN1881" s="457">
        <v>0</v>
      </c>
      <c r="AO1881" s="419">
        <v>2.5001985611684714E-2</v>
      </c>
      <c r="AP1881" s="456">
        <v>0</v>
      </c>
      <c r="AQ1881" s="457">
        <v>0</v>
      </c>
      <c r="AR1881" s="440">
        <v>1.9588915224112501E-2</v>
      </c>
      <c r="AS1881" s="462">
        <v>0</v>
      </c>
      <c r="AT1881" s="463">
        <v>0</v>
      </c>
      <c r="AU1881" s="426">
        <v>0</v>
      </c>
    </row>
    <row r="1882" spans="1:47" x14ac:dyDescent="0.2">
      <c r="A1882" s="231">
        <v>2021</v>
      </c>
      <c r="B1882" s="232">
        <v>38</v>
      </c>
      <c r="C1882" s="456">
        <v>0</v>
      </c>
      <c r="D1882" s="457">
        <v>0</v>
      </c>
      <c r="E1882" s="419">
        <v>0.5502390097579315</v>
      </c>
      <c r="F1882" s="456">
        <v>0</v>
      </c>
      <c r="G1882" s="457">
        <v>0</v>
      </c>
      <c r="H1882" s="419">
        <v>0.1157499719009695</v>
      </c>
      <c r="I1882" s="456">
        <v>0</v>
      </c>
      <c r="J1882" s="457">
        <v>0</v>
      </c>
      <c r="K1882" s="419">
        <v>0.83825125837759284</v>
      </c>
      <c r="L1882" s="462">
        <v>0</v>
      </c>
      <c r="M1882" s="463">
        <v>0</v>
      </c>
      <c r="N1882" s="419">
        <v>5.8601383018865938E-3</v>
      </c>
      <c r="O1882" s="456">
        <v>0</v>
      </c>
      <c r="P1882" s="457">
        <v>0</v>
      </c>
      <c r="Q1882" s="419">
        <v>1.9418534025273451E-2</v>
      </c>
      <c r="R1882" s="462">
        <v>0</v>
      </c>
      <c r="S1882" s="463">
        <v>0</v>
      </c>
      <c r="T1882" s="419">
        <v>672.5572325047624</v>
      </c>
      <c r="U1882" s="456">
        <v>0</v>
      </c>
      <c r="V1882" s="457">
        <v>0</v>
      </c>
      <c r="W1882" s="419">
        <v>0.12474886417902659</v>
      </c>
      <c r="X1882" s="456">
        <v>0</v>
      </c>
      <c r="Y1882" s="457">
        <v>0</v>
      </c>
      <c r="Z1882" s="419">
        <v>3.9453719109898396E-3</v>
      </c>
      <c r="AA1882" s="456">
        <v>0</v>
      </c>
      <c r="AB1882" s="457">
        <v>0</v>
      </c>
      <c r="AC1882" s="419">
        <v>7.9698047152415522E-3</v>
      </c>
      <c r="AD1882" s="456">
        <v>0</v>
      </c>
      <c r="AE1882" s="457">
        <v>0</v>
      </c>
      <c r="AF1882" s="419">
        <v>1.1500452644900077E-3</v>
      </c>
      <c r="AG1882" s="456">
        <v>0</v>
      </c>
      <c r="AH1882" s="457">
        <v>0</v>
      </c>
      <c r="AI1882" s="419">
        <v>1.4835568427270637E-3</v>
      </c>
      <c r="AJ1882" s="456">
        <v>0</v>
      </c>
      <c r="AK1882" s="457">
        <v>0</v>
      </c>
      <c r="AL1882" s="419">
        <v>9.2003547502602303E-5</v>
      </c>
      <c r="AM1882" s="456">
        <v>0</v>
      </c>
      <c r="AN1882" s="457">
        <v>0</v>
      </c>
      <c r="AO1882" s="419">
        <v>2.5001985611684714E-2</v>
      </c>
      <c r="AP1882" s="456">
        <v>0</v>
      </c>
      <c r="AQ1882" s="457">
        <v>0</v>
      </c>
      <c r="AR1882" s="440">
        <v>1.9588915224112501E-2</v>
      </c>
      <c r="AS1882" s="462">
        <v>0</v>
      </c>
      <c r="AT1882" s="463">
        <v>0</v>
      </c>
      <c r="AU1882" s="426">
        <v>0</v>
      </c>
    </row>
    <row r="1883" spans="1:47" x14ac:dyDescent="0.2">
      <c r="A1883" s="231">
        <v>2021</v>
      </c>
      <c r="B1883" s="232">
        <v>39</v>
      </c>
      <c r="C1883" s="456">
        <v>0</v>
      </c>
      <c r="D1883" s="457">
        <v>0</v>
      </c>
      <c r="E1883" s="419">
        <v>0.5502390097579315</v>
      </c>
      <c r="F1883" s="456">
        <v>0</v>
      </c>
      <c r="G1883" s="457">
        <v>0</v>
      </c>
      <c r="H1883" s="419">
        <v>0.1157499719009695</v>
      </c>
      <c r="I1883" s="456">
        <v>0</v>
      </c>
      <c r="J1883" s="457">
        <v>0</v>
      </c>
      <c r="K1883" s="419">
        <v>0.83825125837759284</v>
      </c>
      <c r="L1883" s="462">
        <v>0</v>
      </c>
      <c r="M1883" s="463">
        <v>0</v>
      </c>
      <c r="N1883" s="419">
        <v>5.8601383018865938E-3</v>
      </c>
      <c r="O1883" s="456">
        <v>0</v>
      </c>
      <c r="P1883" s="457">
        <v>0</v>
      </c>
      <c r="Q1883" s="419">
        <v>1.9418534025273451E-2</v>
      </c>
      <c r="R1883" s="462">
        <v>0</v>
      </c>
      <c r="S1883" s="463">
        <v>0</v>
      </c>
      <c r="T1883" s="419">
        <v>672.5572325047624</v>
      </c>
      <c r="U1883" s="456">
        <v>0</v>
      </c>
      <c r="V1883" s="457">
        <v>0</v>
      </c>
      <c r="W1883" s="419">
        <v>0.12474886417902659</v>
      </c>
      <c r="X1883" s="456">
        <v>0</v>
      </c>
      <c r="Y1883" s="457">
        <v>0</v>
      </c>
      <c r="Z1883" s="419">
        <v>3.9453719109898396E-3</v>
      </c>
      <c r="AA1883" s="456">
        <v>0</v>
      </c>
      <c r="AB1883" s="457">
        <v>0</v>
      </c>
      <c r="AC1883" s="419">
        <v>7.9698047152415522E-3</v>
      </c>
      <c r="AD1883" s="456">
        <v>0</v>
      </c>
      <c r="AE1883" s="457">
        <v>0</v>
      </c>
      <c r="AF1883" s="419">
        <v>1.1500452644900077E-3</v>
      </c>
      <c r="AG1883" s="456">
        <v>0</v>
      </c>
      <c r="AH1883" s="457">
        <v>0</v>
      </c>
      <c r="AI1883" s="419">
        <v>1.4835568427270637E-3</v>
      </c>
      <c r="AJ1883" s="456">
        <v>0</v>
      </c>
      <c r="AK1883" s="457">
        <v>0</v>
      </c>
      <c r="AL1883" s="419">
        <v>9.2003547502602303E-5</v>
      </c>
      <c r="AM1883" s="456">
        <v>0</v>
      </c>
      <c r="AN1883" s="457">
        <v>0</v>
      </c>
      <c r="AO1883" s="419">
        <v>2.5001985611684714E-2</v>
      </c>
      <c r="AP1883" s="456">
        <v>0</v>
      </c>
      <c r="AQ1883" s="457">
        <v>0</v>
      </c>
      <c r="AR1883" s="440">
        <v>1.9588915224112501E-2</v>
      </c>
      <c r="AS1883" s="462">
        <v>0</v>
      </c>
      <c r="AT1883" s="463">
        <v>0</v>
      </c>
      <c r="AU1883" s="426">
        <v>0</v>
      </c>
    </row>
    <row r="1884" spans="1:47" ht="13.5" thickBot="1" x14ac:dyDescent="0.25">
      <c r="A1884" s="233">
        <v>2021</v>
      </c>
      <c r="B1884" s="234">
        <v>40</v>
      </c>
      <c r="C1884" s="458">
        <v>0</v>
      </c>
      <c r="D1884" s="459">
        <v>0</v>
      </c>
      <c r="E1884" s="430">
        <v>0.5502390097579315</v>
      </c>
      <c r="F1884" s="458">
        <v>0</v>
      </c>
      <c r="G1884" s="459">
        <v>0</v>
      </c>
      <c r="H1884" s="430">
        <v>0.1157499719009695</v>
      </c>
      <c r="I1884" s="458">
        <v>0</v>
      </c>
      <c r="J1884" s="459">
        <v>0</v>
      </c>
      <c r="K1884" s="430">
        <v>0.83825125837759284</v>
      </c>
      <c r="L1884" s="464">
        <v>0</v>
      </c>
      <c r="M1884" s="465">
        <v>0</v>
      </c>
      <c r="N1884" s="430">
        <v>5.8601383018865938E-3</v>
      </c>
      <c r="O1884" s="458">
        <v>0</v>
      </c>
      <c r="P1884" s="459">
        <v>0</v>
      </c>
      <c r="Q1884" s="430">
        <v>1.9418534025273451E-2</v>
      </c>
      <c r="R1884" s="464">
        <v>0</v>
      </c>
      <c r="S1884" s="465">
        <v>0</v>
      </c>
      <c r="T1884" s="430">
        <v>672.5572325047624</v>
      </c>
      <c r="U1884" s="458">
        <v>0</v>
      </c>
      <c r="V1884" s="459">
        <v>0</v>
      </c>
      <c r="W1884" s="430">
        <v>0.12474886417902659</v>
      </c>
      <c r="X1884" s="458">
        <v>0</v>
      </c>
      <c r="Y1884" s="459">
        <v>0</v>
      </c>
      <c r="Z1884" s="430">
        <v>3.9453719109898396E-3</v>
      </c>
      <c r="AA1884" s="458">
        <v>0</v>
      </c>
      <c r="AB1884" s="459">
        <v>0</v>
      </c>
      <c r="AC1884" s="430">
        <v>7.9698047152415522E-3</v>
      </c>
      <c r="AD1884" s="458">
        <v>0</v>
      </c>
      <c r="AE1884" s="459">
        <v>0</v>
      </c>
      <c r="AF1884" s="430">
        <v>1.1500452644900077E-3</v>
      </c>
      <c r="AG1884" s="458">
        <v>0</v>
      </c>
      <c r="AH1884" s="459">
        <v>0</v>
      </c>
      <c r="AI1884" s="430">
        <v>1.4835568427270637E-3</v>
      </c>
      <c r="AJ1884" s="458">
        <v>0</v>
      </c>
      <c r="AK1884" s="459">
        <v>0</v>
      </c>
      <c r="AL1884" s="430">
        <v>9.2003547502602303E-5</v>
      </c>
      <c r="AM1884" s="458">
        <v>0</v>
      </c>
      <c r="AN1884" s="459">
        <v>0</v>
      </c>
      <c r="AO1884" s="430">
        <v>2.5001985611684714E-2</v>
      </c>
      <c r="AP1884" s="458">
        <v>0</v>
      </c>
      <c r="AQ1884" s="459">
        <v>0</v>
      </c>
      <c r="AR1884" s="441">
        <v>1.9588915224112501E-2</v>
      </c>
      <c r="AS1884" s="464">
        <v>0</v>
      </c>
      <c r="AT1884" s="465">
        <v>0</v>
      </c>
      <c r="AU1884" s="434">
        <v>0</v>
      </c>
    </row>
    <row r="1885" spans="1:47" x14ac:dyDescent="0.2">
      <c r="A1885" s="229">
        <v>2022</v>
      </c>
      <c r="B1885" s="230">
        <v>1</v>
      </c>
      <c r="C1885" s="454">
        <v>0.88568291268080379</v>
      </c>
      <c r="D1885" s="455">
        <v>0.96743567048860113</v>
      </c>
      <c r="E1885" s="436">
        <v>0.36792656644007682</v>
      </c>
      <c r="F1885" s="454">
        <v>4.0075492746173967E-2</v>
      </c>
      <c r="G1885" s="455">
        <v>3.6171804450687052E-2</v>
      </c>
      <c r="H1885" s="436">
        <v>6.2304835128177118E-2</v>
      </c>
      <c r="I1885" s="454">
        <v>3.9119392055401651E-2</v>
      </c>
      <c r="J1885" s="455">
        <v>4.6726405797009075E-2</v>
      </c>
      <c r="K1885" s="436">
        <v>0.36214159945002417</v>
      </c>
      <c r="L1885" s="460">
        <v>1.5228356841778528E-3</v>
      </c>
      <c r="M1885" s="461">
        <v>2.0230690679687441E-3</v>
      </c>
      <c r="N1885" s="436">
        <v>5.699836041374951E-3</v>
      </c>
      <c r="O1885" s="454">
        <v>1.6290758776882203E-3</v>
      </c>
      <c r="P1885" s="455">
        <v>2.0687073560837444E-3</v>
      </c>
      <c r="Q1885" s="436">
        <v>1.3854406394336072E-2</v>
      </c>
      <c r="R1885" s="460">
        <v>0</v>
      </c>
      <c r="S1885" s="461">
        <v>0</v>
      </c>
      <c r="T1885" s="436">
        <v>654.1592144441488</v>
      </c>
      <c r="U1885" s="454">
        <v>5.4395898825397573E-3</v>
      </c>
      <c r="V1885" s="455">
        <v>6.8486566049837305E-3</v>
      </c>
      <c r="W1885" s="436">
        <v>6.714867012264096E-2</v>
      </c>
      <c r="X1885" s="454">
        <v>4.3546292563997942E-3</v>
      </c>
      <c r="Y1885" s="455">
        <v>5.5524612703779889E-3</v>
      </c>
      <c r="Z1885" s="436">
        <v>2.9792644323481643E-3</v>
      </c>
      <c r="AA1885" s="454">
        <v>8.2354945314018707E-4</v>
      </c>
      <c r="AB1885" s="455">
        <v>8.5211241288038952E-4</v>
      </c>
      <c r="AC1885" s="436">
        <v>4.2899169548730152E-3</v>
      </c>
      <c r="AD1885" s="454">
        <v>5.0782989330433063E-5</v>
      </c>
      <c r="AE1885" s="455">
        <v>4.5426716609382086E-5</v>
      </c>
      <c r="AF1885" s="436">
        <v>6.1903580461069002E-4</v>
      </c>
      <c r="AG1885" s="454">
        <v>1.6866006895678695E-3</v>
      </c>
      <c r="AH1885" s="455">
        <v>1.5049304784499097E-3</v>
      </c>
      <c r="AI1885" s="436">
        <v>7.9855638783970747E-4</v>
      </c>
      <c r="AJ1885" s="454">
        <v>3.1042372737021711E-4</v>
      </c>
      <c r="AK1885" s="455">
        <v>2.674297316013057E-4</v>
      </c>
      <c r="AL1885" s="436">
        <v>4.9522859443424697E-5</v>
      </c>
      <c r="AM1885" s="454">
        <v>4.5551516658135801E-4</v>
      </c>
      <c r="AN1885" s="455">
        <v>4.1752963871068789E-4</v>
      </c>
      <c r="AO1885" s="436">
        <v>1.3457828087241112E-2</v>
      </c>
      <c r="AP1885" s="454">
        <v>0</v>
      </c>
      <c r="AQ1885" s="455">
        <v>0</v>
      </c>
      <c r="AR1885" s="439">
        <v>4.0931502845467102E-3</v>
      </c>
      <c r="AS1885" s="460">
        <v>0</v>
      </c>
      <c r="AT1885" s="461">
        <v>0</v>
      </c>
      <c r="AU1885" s="415">
        <v>0</v>
      </c>
    </row>
    <row r="1886" spans="1:47" x14ac:dyDescent="0.2">
      <c r="A1886" s="231">
        <v>2022</v>
      </c>
      <c r="B1886" s="232">
        <v>2</v>
      </c>
      <c r="C1886" s="456">
        <v>0.89200851063925679</v>
      </c>
      <c r="D1886" s="457">
        <v>0.97235527503313224</v>
      </c>
      <c r="E1886" s="437">
        <v>0.36974349102562259</v>
      </c>
      <c r="F1886" s="456">
        <v>4.0886080355415376E-2</v>
      </c>
      <c r="G1886" s="457">
        <v>3.6888702166674114E-2</v>
      </c>
      <c r="H1886" s="437">
        <v>6.2997799534395785E-2</v>
      </c>
      <c r="I1886" s="456">
        <v>3.9541243620868569E-2</v>
      </c>
      <c r="J1886" s="457">
        <v>4.7076084917484551E-2</v>
      </c>
      <c r="K1886" s="437">
        <v>0.36497086885481478</v>
      </c>
      <c r="L1886" s="462">
        <v>1.5248544264200353E-3</v>
      </c>
      <c r="M1886" s="463">
        <v>2.026077893708963E-3</v>
      </c>
      <c r="N1886" s="437">
        <v>5.7023502378317796E-3</v>
      </c>
      <c r="O1886" s="456">
        <v>1.6386689078181416E-3</v>
      </c>
      <c r="P1886" s="457">
        <v>2.0810265604874409E-3</v>
      </c>
      <c r="Q1886" s="437">
        <v>1.3861229666304277E-2</v>
      </c>
      <c r="R1886" s="462">
        <v>0</v>
      </c>
      <c r="S1886" s="463">
        <v>0</v>
      </c>
      <c r="T1886" s="437">
        <v>654.44816416859476</v>
      </c>
      <c r="U1886" s="456">
        <v>5.5273037910521811E-3</v>
      </c>
      <c r="V1886" s="457">
        <v>6.9742959633484428E-3</v>
      </c>
      <c r="W1886" s="437">
        <v>6.789549677094861E-2</v>
      </c>
      <c r="X1886" s="456">
        <v>4.4224881717357008E-3</v>
      </c>
      <c r="Y1886" s="457">
        <v>5.6426620314787915E-3</v>
      </c>
      <c r="Z1886" s="437">
        <v>2.9934734936123124E-3</v>
      </c>
      <c r="AA1886" s="456">
        <v>8.4636883460324861E-4</v>
      </c>
      <c r="AB1886" s="457">
        <v>8.8470608549033017E-4</v>
      </c>
      <c r="AC1886" s="437">
        <v>4.3376306968255559E-3</v>
      </c>
      <c r="AD1886" s="456">
        <v>5.1839069789598521E-5</v>
      </c>
      <c r="AE1886" s="457">
        <v>4.6373125984623333E-5</v>
      </c>
      <c r="AF1886" s="437">
        <v>6.2592115659534106E-4</v>
      </c>
      <c r="AG1886" s="456">
        <v>1.7194471295996952E-3</v>
      </c>
      <c r="AH1886" s="457">
        <v>1.5318333373110532E-3</v>
      </c>
      <c r="AI1886" s="437">
        <v>8.0743843260953885E-4</v>
      </c>
      <c r="AJ1886" s="456">
        <v>3.1663193474026333E-4</v>
      </c>
      <c r="AK1886" s="457">
        <v>2.7228705686586875E-4</v>
      </c>
      <c r="AL1886" s="437">
        <v>5.0073660364723299E-5</v>
      </c>
      <c r="AM1886" s="456">
        <v>4.64767082850887E-4</v>
      </c>
      <c r="AN1886" s="457">
        <v>4.2620177445307781E-4</v>
      </c>
      <c r="AO1886" s="437">
        <v>1.3607519674651876E-2</v>
      </c>
      <c r="AP1886" s="456">
        <v>0</v>
      </c>
      <c r="AQ1886" s="457">
        <v>0</v>
      </c>
      <c r="AR1886" s="440">
        <v>4.1035932122018203E-3</v>
      </c>
      <c r="AS1886" s="462">
        <v>0</v>
      </c>
      <c r="AT1886" s="463">
        <v>0</v>
      </c>
      <c r="AU1886" s="423">
        <v>0</v>
      </c>
    </row>
    <row r="1887" spans="1:47" x14ac:dyDescent="0.2">
      <c r="A1887" s="231">
        <v>2022</v>
      </c>
      <c r="B1887" s="232">
        <v>3</v>
      </c>
      <c r="C1887" s="456">
        <v>0.89751639839456576</v>
      </c>
      <c r="D1887" s="457">
        <v>0.97623886065532395</v>
      </c>
      <c r="E1887" s="437">
        <v>0.3718024071408022</v>
      </c>
      <c r="F1887" s="456">
        <v>4.1761927735816461E-2</v>
      </c>
      <c r="G1887" s="457">
        <v>3.7694473593626106E-2</v>
      </c>
      <c r="H1887" s="437">
        <v>6.3783336843653934E-2</v>
      </c>
      <c r="I1887" s="456">
        <v>3.9948397797586931E-2</v>
      </c>
      <c r="J1887" s="457">
        <v>4.7392363733493537E-2</v>
      </c>
      <c r="K1887" s="437">
        <v>0.36818447777031899</v>
      </c>
      <c r="L1887" s="462">
        <v>1.5269570298764412E-3</v>
      </c>
      <c r="M1887" s="463">
        <v>2.0293891083274138E-3</v>
      </c>
      <c r="N1887" s="437">
        <v>5.7052014493176612E-3</v>
      </c>
      <c r="O1887" s="456">
        <v>1.648995950870471E-3</v>
      </c>
      <c r="P1887" s="457">
        <v>2.0948505105356052E-3</v>
      </c>
      <c r="Q1887" s="437">
        <v>1.3868967121186975E-2</v>
      </c>
      <c r="R1887" s="462">
        <v>0</v>
      </c>
      <c r="S1887" s="463">
        <v>0</v>
      </c>
      <c r="T1887" s="437">
        <v>654.77558270229963</v>
      </c>
      <c r="U1887" s="456">
        <v>5.6192744504963256E-3</v>
      </c>
      <c r="V1887" s="457">
        <v>7.1137195881834561E-3</v>
      </c>
      <c r="W1887" s="437">
        <v>6.8742090285723825E-2</v>
      </c>
      <c r="X1887" s="456">
        <v>4.4963335170690654E-3</v>
      </c>
      <c r="Y1887" s="457">
        <v>5.7448559627463419E-3</v>
      </c>
      <c r="Z1887" s="437">
        <v>3.0095707858730247E-3</v>
      </c>
      <c r="AA1887" s="456">
        <v>8.7034971069573574E-4</v>
      </c>
      <c r="AB1887" s="457">
        <v>9.2169721236761858E-4</v>
      </c>
      <c r="AC1887" s="437">
        <v>4.39172379812718E-3</v>
      </c>
      <c r="AD1887" s="456">
        <v>5.2975689522539889E-5</v>
      </c>
      <c r="AE1887" s="457">
        <v>4.743490469849729E-5</v>
      </c>
      <c r="AF1887" s="437">
        <v>6.3372629643108816E-4</v>
      </c>
      <c r="AG1887" s="456">
        <v>1.7551801594755472E-3</v>
      </c>
      <c r="AH1887" s="457">
        <v>1.5621202112472896E-3</v>
      </c>
      <c r="AI1887" s="437">
        <v>8.1750654182394125E-4</v>
      </c>
      <c r="AJ1887" s="456">
        <v>3.2345485634983911E-4</v>
      </c>
      <c r="AK1887" s="457">
        <v>2.7781451427741013E-4</v>
      </c>
      <c r="AL1887" s="437">
        <v>5.0698068712143182E-5</v>
      </c>
      <c r="AM1887" s="456">
        <v>4.7467897294265388E-4</v>
      </c>
      <c r="AN1887" s="457">
        <v>4.3590122636682729E-4</v>
      </c>
      <c r="AO1887" s="437">
        <v>1.3777201225356032E-2</v>
      </c>
      <c r="AP1887" s="456">
        <v>0</v>
      </c>
      <c r="AQ1887" s="457">
        <v>0</v>
      </c>
      <c r="AR1887" s="440">
        <v>4.1158594504856301E-3</v>
      </c>
      <c r="AS1887" s="462">
        <v>0</v>
      </c>
      <c r="AT1887" s="463">
        <v>0</v>
      </c>
      <c r="AU1887" s="423">
        <v>0</v>
      </c>
    </row>
    <row r="1888" spans="1:47" x14ac:dyDescent="0.2">
      <c r="A1888" s="231">
        <v>2022</v>
      </c>
      <c r="B1888" s="232">
        <v>4</v>
      </c>
      <c r="C1888" s="456">
        <v>0.90192482931187379</v>
      </c>
      <c r="D1888" s="457">
        <v>0.97870995195732635</v>
      </c>
      <c r="E1888" s="437">
        <v>0.37413483416383941</v>
      </c>
      <c r="F1888" s="456">
        <v>4.2731148724373981E-2</v>
      </c>
      <c r="G1888" s="457">
        <v>3.8606129470217944E-2</v>
      </c>
      <c r="H1888" s="437">
        <v>6.4672687507386695E-2</v>
      </c>
      <c r="I1888" s="456">
        <v>4.0358736235512567E-2</v>
      </c>
      <c r="J1888" s="457">
        <v>4.769360163217172E-2</v>
      </c>
      <c r="K1888" s="437">
        <v>0.37181106053958862</v>
      </c>
      <c r="L1888" s="462">
        <v>1.529550166834895E-3</v>
      </c>
      <c r="M1888" s="463">
        <v>2.0334041224192127E-3</v>
      </c>
      <c r="N1888" s="437">
        <v>5.7084244126075203E-3</v>
      </c>
      <c r="O1888" s="456">
        <v>1.6607063782352828E-3</v>
      </c>
      <c r="P1888" s="457">
        <v>2.1108653656779926E-3</v>
      </c>
      <c r="Q1888" s="437">
        <v>1.3877709116092792E-2</v>
      </c>
      <c r="R1888" s="462">
        <v>0</v>
      </c>
      <c r="S1888" s="463">
        <v>0</v>
      </c>
      <c r="T1888" s="437">
        <v>655.14499564688197</v>
      </c>
      <c r="U1888" s="456">
        <v>5.7172091960119636E-3</v>
      </c>
      <c r="V1888" s="457">
        <v>7.2656295952109118E-3</v>
      </c>
      <c r="W1888" s="437">
        <v>6.9700679958888234E-2</v>
      </c>
      <c r="X1888" s="456">
        <v>4.577927707583888E-3</v>
      </c>
      <c r="Y1888" s="457">
        <v>5.8606957130502395E-3</v>
      </c>
      <c r="Z1888" s="437">
        <v>3.0278017898833164E-3</v>
      </c>
      <c r="AA1888" s="456">
        <v>9.0070696558106642E-4</v>
      </c>
      <c r="AB1888" s="457">
        <v>9.662432142416846E-4</v>
      </c>
      <c r="AC1888" s="437">
        <v>4.4529543748681229E-3</v>
      </c>
      <c r="AD1888" s="456">
        <v>5.4257762193379109E-5</v>
      </c>
      <c r="AE1888" s="457">
        <v>4.8657229584304203E-5</v>
      </c>
      <c r="AF1888" s="437">
        <v>6.4256230082242064E-4</v>
      </c>
      <c r="AG1888" s="456">
        <v>1.7936868996320055E-3</v>
      </c>
      <c r="AH1888" s="457">
        <v>1.5956173927022122E-3</v>
      </c>
      <c r="AI1888" s="437">
        <v>8.2890507356367198E-4</v>
      </c>
      <c r="AJ1888" s="456">
        <v>3.3073404096771729E-4</v>
      </c>
      <c r="AK1888" s="457">
        <v>2.8388678171898784E-4</v>
      </c>
      <c r="AL1888" s="437">
        <v>5.1404976702929239E-5</v>
      </c>
      <c r="AM1888" s="456">
        <v>4.8587787901040966E-4</v>
      </c>
      <c r="AN1888" s="457">
        <v>4.4703773238405836E-4</v>
      </c>
      <c r="AO1888" s="437">
        <v>1.3969292401442252E-2</v>
      </c>
      <c r="AP1888" s="456">
        <v>0</v>
      </c>
      <c r="AQ1888" s="457">
        <v>0</v>
      </c>
      <c r="AR1888" s="440">
        <v>4.1299192147308001E-3</v>
      </c>
      <c r="AS1888" s="462">
        <v>0</v>
      </c>
      <c r="AT1888" s="463">
        <v>0</v>
      </c>
      <c r="AU1888" s="423">
        <v>0</v>
      </c>
    </row>
    <row r="1889" spans="1:47" x14ac:dyDescent="0.2">
      <c r="A1889" s="231">
        <v>2022</v>
      </c>
      <c r="B1889" s="232">
        <v>5</v>
      </c>
      <c r="C1889" s="456">
        <v>1.4422999188279593</v>
      </c>
      <c r="D1889" s="457">
        <v>1.5961155122368391</v>
      </c>
      <c r="E1889" s="437">
        <v>0.4380989350819901</v>
      </c>
      <c r="F1889" s="456">
        <v>5.3235488109411783E-2</v>
      </c>
      <c r="G1889" s="457">
        <v>4.9621667787304528E-2</v>
      </c>
      <c r="H1889" s="437">
        <v>7.2049811034126221E-2</v>
      </c>
      <c r="I1889" s="456">
        <v>5.5988575947799775E-2</v>
      </c>
      <c r="J1889" s="457">
        <v>6.8202437131426291E-2</v>
      </c>
      <c r="K1889" s="437">
        <v>0.37563404304486081</v>
      </c>
      <c r="L1889" s="462">
        <v>1.5319547233163542E-3</v>
      </c>
      <c r="M1889" s="463">
        <v>2.0371104350964007E-3</v>
      </c>
      <c r="N1889" s="437">
        <v>5.709875488408101E-3</v>
      </c>
      <c r="O1889" s="456">
        <v>2.026683731569444E-3</v>
      </c>
      <c r="P1889" s="457">
        <v>3.1856176449239003E-3</v>
      </c>
      <c r="Q1889" s="437">
        <v>1.8987724846156576E-2</v>
      </c>
      <c r="R1889" s="462">
        <v>0</v>
      </c>
      <c r="S1889" s="463">
        <v>0</v>
      </c>
      <c r="T1889" s="437">
        <v>655.3121882501481</v>
      </c>
      <c r="U1889" s="456">
        <v>4.5535828292850439E-3</v>
      </c>
      <c r="V1889" s="457">
        <v>5.7646014247307517E-3</v>
      </c>
      <c r="W1889" s="437">
        <v>7.7651196174439635E-2</v>
      </c>
      <c r="X1889" s="456">
        <v>4.666876871336159E-3</v>
      </c>
      <c r="Y1889" s="457">
        <v>5.9902567708212387E-3</v>
      </c>
      <c r="Z1889" s="437">
        <v>3.0482088672049551E-3</v>
      </c>
      <c r="AA1889" s="456">
        <v>1.1102071748130831E-3</v>
      </c>
      <c r="AB1889" s="457">
        <v>1.2280054677576691E-3</v>
      </c>
      <c r="AC1889" s="437">
        <v>4.9608958041067837E-3</v>
      </c>
      <c r="AD1889" s="456">
        <v>6.7134263073049006E-5</v>
      </c>
      <c r="AE1889" s="457">
        <v>6.1778578242859713E-5</v>
      </c>
      <c r="AF1889" s="437">
        <v>7.1585735122387808E-4</v>
      </c>
      <c r="AG1889" s="456">
        <v>2.2400840915475563E-3</v>
      </c>
      <c r="AH1889" s="457">
        <v>2.0563146881341786E-3</v>
      </c>
      <c r="AI1889" s="437">
        <v>9.2345671892373577E-4</v>
      </c>
      <c r="AJ1889" s="456">
        <v>3.9941357459943324E-4</v>
      </c>
      <c r="AK1889" s="457">
        <v>3.478139479863005E-4</v>
      </c>
      <c r="AL1889" s="437">
        <v>5.7268638130514069E-5</v>
      </c>
      <c r="AM1889" s="456">
        <v>6.1141228199097233E-4</v>
      </c>
      <c r="AN1889" s="457">
        <v>5.8453929717062775E-4</v>
      </c>
      <c r="AO1889" s="437">
        <v>1.5562746605823482E-2</v>
      </c>
      <c r="AP1889" s="456">
        <v>0</v>
      </c>
      <c r="AQ1889" s="457">
        <v>0</v>
      </c>
      <c r="AR1889" s="440">
        <v>6.3929794885125204E-3</v>
      </c>
      <c r="AS1889" s="462">
        <v>0</v>
      </c>
      <c r="AT1889" s="463">
        <v>0</v>
      </c>
      <c r="AU1889" s="423">
        <v>0</v>
      </c>
    </row>
    <row r="1890" spans="1:47" x14ac:dyDescent="0.2">
      <c r="A1890" s="231">
        <v>2022</v>
      </c>
      <c r="B1890" s="232">
        <v>6</v>
      </c>
      <c r="C1890" s="456">
        <v>1.4510230420095855</v>
      </c>
      <c r="D1890" s="457">
        <v>1.604430333484351</v>
      </c>
      <c r="E1890" s="437">
        <v>0.44099634867661897</v>
      </c>
      <c r="F1890" s="456">
        <v>5.4504956703750454E-2</v>
      </c>
      <c r="G1890" s="457">
        <v>5.0903858556668978E-2</v>
      </c>
      <c r="H1890" s="437">
        <v>7.3154735215424982E-2</v>
      </c>
      <c r="I1890" s="456">
        <v>5.6686004474072009E-2</v>
      </c>
      <c r="J1890" s="457">
        <v>6.8911077383704486E-2</v>
      </c>
      <c r="K1890" s="437">
        <v>0.3801459663538943</v>
      </c>
      <c r="L1890" s="462">
        <v>1.5352924426928298E-3</v>
      </c>
      <c r="M1890" s="463">
        <v>2.0419869786163997E-3</v>
      </c>
      <c r="N1890" s="437">
        <v>5.7139053648245066E-3</v>
      </c>
      <c r="O1890" s="456">
        <v>2.0438984502287052E-3</v>
      </c>
      <c r="P1890" s="457">
        <v>3.2157618219220995E-3</v>
      </c>
      <c r="Q1890" s="437">
        <v>1.8998612643958749E-2</v>
      </c>
      <c r="R1890" s="462">
        <v>0</v>
      </c>
      <c r="S1890" s="463">
        <v>0</v>
      </c>
      <c r="T1890" s="437">
        <v>655.77342809255845</v>
      </c>
      <c r="U1890" s="456">
        <v>4.6366348044609377E-3</v>
      </c>
      <c r="V1890" s="457">
        <v>5.8905661670839793E-3</v>
      </c>
      <c r="W1890" s="437">
        <v>7.8842034701329916E-2</v>
      </c>
      <c r="X1890" s="456">
        <v>4.7635615002366901E-3</v>
      </c>
      <c r="Y1890" s="457">
        <v>6.1340406514975975E-3</v>
      </c>
      <c r="Z1890" s="437">
        <v>3.0708578924613724E-3</v>
      </c>
      <c r="AA1890" s="456">
        <v>1.1554123730734163E-3</v>
      </c>
      <c r="AB1890" s="457">
        <v>1.2902176075629183E-3</v>
      </c>
      <c r="AC1890" s="437">
        <v>5.0369707237193969E-3</v>
      </c>
      <c r="AD1890" s="456">
        <v>6.8858699145598793E-5</v>
      </c>
      <c r="AE1890" s="457">
        <v>6.3526956779933345E-5</v>
      </c>
      <c r="AF1890" s="437">
        <v>7.2683604364528359E-4</v>
      </c>
      <c r="AG1890" s="456">
        <v>2.2889494825453546E-3</v>
      </c>
      <c r="AH1890" s="457">
        <v>2.1029646531684452E-3</v>
      </c>
      <c r="AI1890" s="437">
        <v>9.3761813007942724E-4</v>
      </c>
      <c r="AJ1890" s="456">
        <v>4.0849772879740683E-4</v>
      </c>
      <c r="AK1890" s="457">
        <v>3.5623333662442442E-4</v>
      </c>
      <c r="AL1890" s="437">
        <v>5.8146835342031246E-5</v>
      </c>
      <c r="AM1890" s="456">
        <v>6.2655748271169139E-4</v>
      </c>
      <c r="AN1890" s="457">
        <v>6.0036309253938243E-4</v>
      </c>
      <c r="AO1890" s="437">
        <v>1.5801431133034945E-2</v>
      </c>
      <c r="AP1890" s="456">
        <v>0</v>
      </c>
      <c r="AQ1890" s="457">
        <v>0</v>
      </c>
      <c r="AR1890" s="440">
        <v>6.42106536055502E-3</v>
      </c>
      <c r="AS1890" s="462">
        <v>0</v>
      </c>
      <c r="AT1890" s="463">
        <v>0</v>
      </c>
      <c r="AU1890" s="423">
        <v>0</v>
      </c>
    </row>
    <row r="1891" spans="1:47" x14ac:dyDescent="0.2">
      <c r="A1891" s="231">
        <v>2022</v>
      </c>
      <c r="B1891" s="232">
        <v>7</v>
      </c>
      <c r="C1891" s="456">
        <v>1.6277957802995926</v>
      </c>
      <c r="D1891" s="457">
        <v>1.8002453506007647</v>
      </c>
      <c r="E1891" s="437">
        <v>0.44419129549892938</v>
      </c>
      <c r="F1891" s="456">
        <v>6.2018306990148701E-2</v>
      </c>
      <c r="G1891" s="457">
        <v>5.8741102503765526E-2</v>
      </c>
      <c r="H1891" s="437">
        <v>7.4373534177872291E-2</v>
      </c>
      <c r="I1891" s="456">
        <v>6.611829306602833E-2</v>
      </c>
      <c r="J1891" s="457">
        <v>8.1152552513761786E-2</v>
      </c>
      <c r="K1891" s="437">
        <v>0.50786042323636493</v>
      </c>
      <c r="L1891" s="462">
        <v>1.5386488529514997E-3</v>
      </c>
      <c r="M1891" s="463">
        <v>2.046798827243985E-3</v>
      </c>
      <c r="N1891" s="437">
        <v>5.7183226938777908E-3</v>
      </c>
      <c r="O1891" s="456">
        <v>2.3425947947073693E-3</v>
      </c>
      <c r="P1891" s="457">
        <v>3.5202263470182882E-3</v>
      </c>
      <c r="Q1891" s="437">
        <v>1.9010617998464058E-2</v>
      </c>
      <c r="R1891" s="462">
        <v>0</v>
      </c>
      <c r="S1891" s="463">
        <v>0</v>
      </c>
      <c r="T1891" s="437">
        <v>656.28060957389243</v>
      </c>
      <c r="U1891" s="456">
        <v>4.9660200193339674E-3</v>
      </c>
      <c r="V1891" s="457">
        <v>6.2470343951716674E-3</v>
      </c>
      <c r="W1891" s="437">
        <v>8.0155627040393168E-2</v>
      </c>
      <c r="X1891" s="456">
        <v>4.8683518536501089E-3</v>
      </c>
      <c r="Y1891" s="457">
        <v>6.2926821675690896E-3</v>
      </c>
      <c r="Z1891" s="437">
        <v>3.0958503182278068E-3</v>
      </c>
      <c r="AA1891" s="456">
        <v>1.317339908877351E-3</v>
      </c>
      <c r="AB1891" s="457">
        <v>1.4939589285836517E-3</v>
      </c>
      <c r="AC1891" s="437">
        <v>5.1209010912978518E-3</v>
      </c>
      <c r="AD1891" s="456">
        <v>7.8360404792158846E-5</v>
      </c>
      <c r="AE1891" s="457">
        <v>7.3175718000119866E-5</v>
      </c>
      <c r="AF1891" s="437">
        <v>7.3894536121208918E-4</v>
      </c>
      <c r="AG1891" s="456">
        <v>2.6050488748251186E-3</v>
      </c>
      <c r="AH1891" s="457">
        <v>2.4266328485187728E-3</v>
      </c>
      <c r="AI1891" s="437">
        <v>9.5324046901102343E-4</v>
      </c>
      <c r="AJ1891" s="456">
        <v>4.5837499681892005E-4</v>
      </c>
      <c r="AK1891" s="457">
        <v>4.0244439548161931E-4</v>
      </c>
      <c r="AL1891" s="437">
        <v>5.9115675234112133E-5</v>
      </c>
      <c r="AM1891" s="456">
        <v>7.1890250521460832E-4</v>
      </c>
      <c r="AN1891" s="457">
        <v>7.0087284789629989E-4</v>
      </c>
      <c r="AO1891" s="437">
        <v>1.6064664645023055E-2</v>
      </c>
      <c r="AP1891" s="456">
        <v>0</v>
      </c>
      <c r="AQ1891" s="457">
        <v>0</v>
      </c>
      <c r="AR1891" s="440">
        <v>7.1898052684395003E-3</v>
      </c>
      <c r="AS1891" s="462">
        <v>0</v>
      </c>
      <c r="AT1891" s="463">
        <v>0</v>
      </c>
      <c r="AU1891" s="423">
        <v>0</v>
      </c>
    </row>
    <row r="1892" spans="1:47" x14ac:dyDescent="0.2">
      <c r="A1892" s="231">
        <v>2022</v>
      </c>
      <c r="B1892" s="232">
        <v>8</v>
      </c>
      <c r="C1892" s="456">
        <v>1.6452630241734212</v>
      </c>
      <c r="D1892" s="457">
        <v>1.818182563963165</v>
      </c>
      <c r="E1892" s="437">
        <v>0.44771665163058466</v>
      </c>
      <c r="F1892" s="456">
        <v>6.3768181781500538E-2</v>
      </c>
      <c r="G1892" s="457">
        <v>6.0554879558962792E-2</v>
      </c>
      <c r="H1892" s="437">
        <v>7.5717885381792777E-2</v>
      </c>
      <c r="I1892" s="456">
        <v>6.7204431009981941E-2</v>
      </c>
      <c r="J1892" s="457">
        <v>8.2323386966228901E-2</v>
      </c>
      <c r="K1892" s="437">
        <v>0.5133495138152685</v>
      </c>
      <c r="L1892" s="462">
        <v>1.542098857611381E-3</v>
      </c>
      <c r="M1892" s="463">
        <v>2.0516491255503848E-3</v>
      </c>
      <c r="N1892" s="437">
        <v>5.7231975852303739E-3</v>
      </c>
      <c r="O1892" s="456">
        <v>2.3649773513848425E-3</v>
      </c>
      <c r="P1892" s="457">
        <v>3.5588454678889387E-3</v>
      </c>
      <c r="Q1892" s="437">
        <v>1.902385143683569E-2</v>
      </c>
      <c r="R1892" s="462">
        <v>0</v>
      </c>
      <c r="S1892" s="463">
        <v>0</v>
      </c>
      <c r="T1892" s="437">
        <v>656.84092248645061</v>
      </c>
      <c r="U1892" s="456">
        <v>5.0752081122806877E-3</v>
      </c>
      <c r="V1892" s="457">
        <v>6.4053136711149589E-3</v>
      </c>
      <c r="W1892" s="437">
        <v>8.1604552273372252E-2</v>
      </c>
      <c r="X1892" s="456">
        <v>4.981959176421356E-3</v>
      </c>
      <c r="Y1892" s="457">
        <v>6.467658217214854E-3</v>
      </c>
      <c r="Z1892" s="437">
        <v>3.123405285583023E-3</v>
      </c>
      <c r="AA1892" s="456">
        <v>1.3691766199669959E-3</v>
      </c>
      <c r="AB1892" s="457">
        <v>1.5634308421687731E-3</v>
      </c>
      <c r="AC1892" s="437">
        <v>5.2134548732980217E-3</v>
      </c>
      <c r="AD1892" s="456">
        <v>8.0686085906778401E-5</v>
      </c>
      <c r="AE1892" s="457">
        <v>7.5587549194798681E-5</v>
      </c>
      <c r="AF1892" s="437">
        <v>7.5230317194517171E-4</v>
      </c>
      <c r="AG1892" s="456">
        <v>2.6749707018637772E-3</v>
      </c>
      <c r="AH1892" s="457">
        <v>2.4965357560092676E-3</v>
      </c>
      <c r="AI1892" s="437">
        <v>9.704705502094665E-4</v>
      </c>
      <c r="AJ1892" s="456">
        <v>4.7143123557007947E-4</v>
      </c>
      <c r="AK1892" s="457">
        <v>4.152062427156953E-4</v>
      </c>
      <c r="AL1892" s="437">
        <v>6.0184245791319289E-5</v>
      </c>
      <c r="AM1892" s="456">
        <v>7.3901695523106092E-4</v>
      </c>
      <c r="AN1892" s="457">
        <v>7.2219081342174971E-4</v>
      </c>
      <c r="AO1892" s="437">
        <v>1.6355071746123728E-2</v>
      </c>
      <c r="AP1892" s="456">
        <v>0</v>
      </c>
      <c r="AQ1892" s="457">
        <v>0</v>
      </c>
      <c r="AR1892" s="440">
        <v>7.2286864862633297E-3</v>
      </c>
      <c r="AS1892" s="462">
        <v>0</v>
      </c>
      <c r="AT1892" s="463">
        <v>0</v>
      </c>
      <c r="AU1892" s="423">
        <v>0</v>
      </c>
    </row>
    <row r="1893" spans="1:47" x14ac:dyDescent="0.2">
      <c r="A1893" s="231">
        <v>2022</v>
      </c>
      <c r="B1893" s="232">
        <v>9</v>
      </c>
      <c r="C1893" s="456">
        <v>1.6893666190158467</v>
      </c>
      <c r="D1893" s="457">
        <v>1.8613809767097382</v>
      </c>
      <c r="E1893" s="437">
        <v>0.45094205790365094</v>
      </c>
      <c r="F1893" s="456">
        <v>7.1738465546769423E-2</v>
      </c>
      <c r="G1893" s="457">
        <v>6.8949437299040128E-2</v>
      </c>
      <c r="H1893" s="437">
        <v>7.7180464916822816E-2</v>
      </c>
      <c r="I1893" s="456">
        <v>7.899286438912223E-2</v>
      </c>
      <c r="J1893" s="457">
        <v>9.7535570864641138E-2</v>
      </c>
      <c r="K1893" s="437">
        <v>0.51902266849744216</v>
      </c>
      <c r="L1893" s="462">
        <v>1.5452246879876746E-3</v>
      </c>
      <c r="M1893" s="463">
        <v>2.0560259405663106E-3</v>
      </c>
      <c r="N1893" s="437">
        <v>5.7264185840309491E-3</v>
      </c>
      <c r="O1893" s="456">
        <v>2.7204100055177932E-3</v>
      </c>
      <c r="P1893" s="457">
        <v>3.9116043759268599E-3</v>
      </c>
      <c r="Q1893" s="437">
        <v>1.9038416388233663E-2</v>
      </c>
      <c r="R1893" s="462">
        <v>0</v>
      </c>
      <c r="S1893" s="463">
        <v>0</v>
      </c>
      <c r="T1893" s="437">
        <v>657.20888851174664</v>
      </c>
      <c r="U1893" s="456">
        <v>5.1976165585633323E-3</v>
      </c>
      <c r="V1893" s="457">
        <v>6.5952075578264435E-3</v>
      </c>
      <c r="W1893" s="437">
        <v>8.3180799837905786E-2</v>
      </c>
      <c r="X1893" s="456">
        <v>5.1054195448879429E-3</v>
      </c>
      <c r="Y1893" s="457">
        <v>6.6601209003326394E-3</v>
      </c>
      <c r="Z1893" s="437">
        <v>3.153711974535971E-3</v>
      </c>
      <c r="AA1893" s="456">
        <v>1.53877923191445E-3</v>
      </c>
      <c r="AB1893" s="457">
        <v>1.7758970873626228E-3</v>
      </c>
      <c r="AC1893" s="437">
        <v>5.3141620197353148E-3</v>
      </c>
      <c r="AD1893" s="456">
        <v>9.060086185582383E-5</v>
      </c>
      <c r="AE1893" s="457">
        <v>8.5754708002273717E-5</v>
      </c>
      <c r="AF1893" s="437">
        <v>7.6683412104592316E-4</v>
      </c>
      <c r="AG1893" s="456">
        <v>3.0108762677898094E-3</v>
      </c>
      <c r="AH1893" s="457">
        <v>2.8443308907067466E-3</v>
      </c>
      <c r="AI1893" s="437">
        <v>9.8921575621447699E-4</v>
      </c>
      <c r="AJ1893" s="456">
        <v>5.2316765938953684E-4</v>
      </c>
      <c r="AK1893" s="457">
        <v>4.6345949572013161E-4</v>
      </c>
      <c r="AL1893" s="437">
        <v>6.1346720129467551E-5</v>
      </c>
      <c r="AM1893" s="456">
        <v>8.3612471497548067E-4</v>
      </c>
      <c r="AN1893" s="457">
        <v>8.2945711896402388E-4</v>
      </c>
      <c r="AO1893" s="437">
        <v>1.667097810775801E-2</v>
      </c>
      <c r="AP1893" s="456">
        <v>0</v>
      </c>
      <c r="AQ1893" s="457">
        <v>0</v>
      </c>
      <c r="AR1893" s="440">
        <v>8.1052564956339401E-3</v>
      </c>
      <c r="AS1893" s="462">
        <v>0</v>
      </c>
      <c r="AT1893" s="463">
        <v>0</v>
      </c>
      <c r="AU1893" s="423">
        <v>0</v>
      </c>
    </row>
    <row r="1894" spans="1:47" x14ac:dyDescent="0.2">
      <c r="A1894" s="231">
        <v>2022</v>
      </c>
      <c r="B1894" s="232">
        <v>10</v>
      </c>
      <c r="C1894" s="456">
        <v>1.7135829981779145</v>
      </c>
      <c r="D1894" s="457">
        <v>1.8870750391615205</v>
      </c>
      <c r="E1894" s="437">
        <v>0.4551732062794705</v>
      </c>
      <c r="F1894" s="456">
        <v>7.3895959158450403E-2</v>
      </c>
      <c r="G1894" s="457">
        <v>7.1237938566058201E-2</v>
      </c>
      <c r="H1894" s="437">
        <v>7.8794501151992963E-2</v>
      </c>
      <c r="I1894" s="456">
        <v>8.0321621577723337E-2</v>
      </c>
      <c r="J1894" s="457">
        <v>9.8978410577447981E-2</v>
      </c>
      <c r="K1894" s="437">
        <v>0.52561463038218692</v>
      </c>
      <c r="L1894" s="462">
        <v>1.5472663383872963E-3</v>
      </c>
      <c r="M1894" s="463">
        <v>2.0589501906068276E-3</v>
      </c>
      <c r="N1894" s="437">
        <v>5.7322625752276911E-3</v>
      </c>
      <c r="O1894" s="456">
        <v>2.7472254465273072E-3</v>
      </c>
      <c r="P1894" s="457">
        <v>3.9574418494585303E-3</v>
      </c>
      <c r="Q1894" s="437">
        <v>1.9054285973248396E-2</v>
      </c>
      <c r="R1894" s="462">
        <v>0</v>
      </c>
      <c r="S1894" s="463">
        <v>0</v>
      </c>
      <c r="T1894" s="437">
        <v>657.88125816422257</v>
      </c>
      <c r="U1894" s="456">
        <v>5.3191565283982421E-3</v>
      </c>
      <c r="V1894" s="457">
        <v>6.7713910676868083E-3</v>
      </c>
      <c r="W1894" s="437">
        <v>8.492028599757441E-2</v>
      </c>
      <c r="X1894" s="456">
        <v>5.2391553357578969E-3</v>
      </c>
      <c r="Y1894" s="457">
        <v>6.8702819282181159E-3</v>
      </c>
      <c r="Z1894" s="437">
        <v>3.1867983657008938E-3</v>
      </c>
      <c r="AA1894" s="456">
        <v>1.5595527001299738E-3</v>
      </c>
      <c r="AB1894" s="457">
        <v>1.8190904620227072E-3</v>
      </c>
      <c r="AC1894" s="437">
        <v>5.4252893975155481E-3</v>
      </c>
      <c r="AD1894" s="456">
        <v>9.3247468322685126E-5</v>
      </c>
      <c r="AE1894" s="457">
        <v>8.8597629333594941E-5</v>
      </c>
      <c r="AF1894" s="437">
        <v>7.8286945957198599E-4</v>
      </c>
      <c r="AG1894" s="456">
        <v>3.1082867489221296E-3</v>
      </c>
      <c r="AH1894" s="457">
        <v>2.9435408186488546E-3</v>
      </c>
      <c r="AI1894" s="437">
        <v>1.0099026859010461E-3</v>
      </c>
      <c r="AJ1894" s="456">
        <v>5.4273837714684107E-4</v>
      </c>
      <c r="AK1894" s="457">
        <v>4.8296074966589322E-4</v>
      </c>
      <c r="AL1894" s="437">
        <v>6.2629638749695348E-5</v>
      </c>
      <c r="AM1894" s="456">
        <v>8.5774883813595027E-4</v>
      </c>
      <c r="AN1894" s="457">
        <v>8.5298259204053711E-4</v>
      </c>
      <c r="AO1894" s="437">
        <v>1.7019582343293427E-2</v>
      </c>
      <c r="AP1894" s="456">
        <v>0</v>
      </c>
      <c r="AQ1894" s="457">
        <v>0</v>
      </c>
      <c r="AR1894" s="440">
        <v>8.1577955399432193E-3</v>
      </c>
      <c r="AS1894" s="462">
        <v>0</v>
      </c>
      <c r="AT1894" s="463">
        <v>0</v>
      </c>
      <c r="AU1894" s="423">
        <v>0</v>
      </c>
    </row>
    <row r="1895" spans="1:47" x14ac:dyDescent="0.2">
      <c r="A1895" s="231">
        <v>2022</v>
      </c>
      <c r="B1895" s="232">
        <v>11</v>
      </c>
      <c r="C1895" s="456">
        <v>2.0857658521267548</v>
      </c>
      <c r="D1895" s="457">
        <v>2.306104739742306</v>
      </c>
      <c r="E1895" s="437">
        <v>0.45980778606405487</v>
      </c>
      <c r="F1895" s="456">
        <v>8.8271586314986245E-2</v>
      </c>
      <c r="G1895" s="457">
        <v>8.4974644546393377E-2</v>
      </c>
      <c r="H1895" s="437">
        <v>8.0562227170168574E-2</v>
      </c>
      <c r="I1895" s="456">
        <v>9.2251015536545578E-2</v>
      </c>
      <c r="J1895" s="457">
        <v>0.11428853056891898</v>
      </c>
      <c r="K1895" s="437">
        <v>0.53283359026865373</v>
      </c>
      <c r="L1895" s="462">
        <v>1.5513841089915257E-3</v>
      </c>
      <c r="M1895" s="463">
        <v>2.064399532524689E-3</v>
      </c>
      <c r="N1895" s="437">
        <v>5.7386727994786961E-3</v>
      </c>
      <c r="O1895" s="456">
        <v>3.4627731606008743E-3</v>
      </c>
      <c r="P1895" s="457">
        <v>4.602778402680691E-3</v>
      </c>
      <c r="Q1895" s="437">
        <v>1.9071660966844463E-2</v>
      </c>
      <c r="R1895" s="462">
        <v>0</v>
      </c>
      <c r="S1895" s="463">
        <v>0</v>
      </c>
      <c r="T1895" s="437">
        <v>658.61698119615301</v>
      </c>
      <c r="U1895" s="456">
        <v>4.9781493763227267E-3</v>
      </c>
      <c r="V1895" s="457">
        <v>6.3533071529992251E-3</v>
      </c>
      <c r="W1895" s="437">
        <v>8.6825508122013798E-2</v>
      </c>
      <c r="X1895" s="456">
        <v>5.3836026276761571E-3</v>
      </c>
      <c r="Y1895" s="457">
        <v>7.1003890722299194E-3</v>
      </c>
      <c r="Z1895" s="437">
        <v>3.2230354023437421E-3</v>
      </c>
      <c r="AA1895" s="456">
        <v>1.8492313244520015E-3</v>
      </c>
      <c r="AB1895" s="457">
        <v>2.142616180576859E-3</v>
      </c>
      <c r="AC1895" s="437">
        <v>5.5470033175767904E-3</v>
      </c>
      <c r="AD1895" s="456">
        <v>1.1106417358798809E-4</v>
      </c>
      <c r="AE1895" s="457">
        <v>1.0514210223332889E-4</v>
      </c>
      <c r="AF1895" s="437">
        <v>8.0043346395982404E-4</v>
      </c>
      <c r="AG1895" s="456">
        <v>3.718203682502608E-3</v>
      </c>
      <c r="AH1895" s="457">
        <v>3.5177990482241784E-3</v>
      </c>
      <c r="AI1895" s="437">
        <v>1.0325595463112917E-3</v>
      </c>
      <c r="AJ1895" s="456">
        <v>6.3630330246215901E-4</v>
      </c>
      <c r="AK1895" s="457">
        <v>5.6233528194342376E-4</v>
      </c>
      <c r="AL1895" s="437">
        <v>6.4034752577330536E-5</v>
      </c>
      <c r="AM1895" s="456">
        <v>1.0324015324024995E-3</v>
      </c>
      <c r="AN1895" s="457">
        <v>1.0277140734773367E-3</v>
      </c>
      <c r="AO1895" s="437">
        <v>1.740145018169199E-2</v>
      </c>
      <c r="AP1895" s="456">
        <v>0</v>
      </c>
      <c r="AQ1895" s="457">
        <v>0</v>
      </c>
      <c r="AR1895" s="440">
        <v>9.9408382728681192E-3</v>
      </c>
      <c r="AS1895" s="462">
        <v>0</v>
      </c>
      <c r="AT1895" s="463">
        <v>0</v>
      </c>
      <c r="AU1895" s="423">
        <v>0</v>
      </c>
    </row>
    <row r="1896" spans="1:47" x14ac:dyDescent="0.2">
      <c r="A1896" s="231">
        <v>2022</v>
      </c>
      <c r="B1896" s="232">
        <v>12</v>
      </c>
      <c r="C1896" s="456">
        <v>2.1122359149959857</v>
      </c>
      <c r="D1896" s="457">
        <v>2.3344780533664689</v>
      </c>
      <c r="E1896" s="437">
        <v>0.46484345263466625</v>
      </c>
      <c r="F1896" s="456">
        <v>9.118494569348487E-2</v>
      </c>
      <c r="G1896" s="457">
        <v>8.8067913971322714E-2</v>
      </c>
      <c r="H1896" s="437">
        <v>8.2482968760525605E-2</v>
      </c>
      <c r="I1896" s="456">
        <v>9.4080578404824408E-2</v>
      </c>
      <c r="J1896" s="457">
        <v>0.1163549257389303</v>
      </c>
      <c r="K1896" s="437">
        <v>0.54067747455827586</v>
      </c>
      <c r="L1896" s="462">
        <v>1.555856314411643E-3</v>
      </c>
      <c r="M1896" s="463">
        <v>2.0702507170704265E-3</v>
      </c>
      <c r="N1896" s="437">
        <v>5.7456421937678434E-3</v>
      </c>
      <c r="O1896" s="456">
        <v>3.5060482673588498E-3</v>
      </c>
      <c r="P1896" s="457">
        <v>4.6705687166973386E-3</v>
      </c>
      <c r="Q1896" s="437">
        <v>1.9090579801267278E-2</v>
      </c>
      <c r="R1896" s="462">
        <v>0</v>
      </c>
      <c r="S1896" s="463">
        <v>0</v>
      </c>
      <c r="T1896" s="437">
        <v>659.41738734909484</v>
      </c>
      <c r="U1896" s="456">
        <v>5.1051496508004663E-3</v>
      </c>
      <c r="V1896" s="457">
        <v>6.5395523488697193E-3</v>
      </c>
      <c r="W1896" s="437">
        <v>8.8895700060985031E-2</v>
      </c>
      <c r="X1896" s="456">
        <v>5.5396728316439896E-3</v>
      </c>
      <c r="Y1896" s="457">
        <v>7.3504108170515635E-3</v>
      </c>
      <c r="Z1896" s="437">
        <v>3.2624102736218607E-3</v>
      </c>
      <c r="AA1896" s="456">
        <v>1.9281954297206295E-3</v>
      </c>
      <c r="AB1896" s="457">
        <v>2.2361344438199676E-3</v>
      </c>
      <c r="AC1896" s="437">
        <v>5.6792675018972122E-3</v>
      </c>
      <c r="AD1896" s="456">
        <v>1.1494461341455404E-4</v>
      </c>
      <c r="AE1896" s="457">
        <v>1.0924079636920962E-4</v>
      </c>
      <c r="AF1896" s="437">
        <v>8.1951900109749189E-4</v>
      </c>
      <c r="AG1896" s="456">
        <v>3.8360786464116765E-3</v>
      </c>
      <c r="AH1896" s="457">
        <v>3.641718816332878E-3</v>
      </c>
      <c r="AI1896" s="437">
        <v>1.0571792237196573E-3</v>
      </c>
      <c r="AJ1896" s="456">
        <v>6.5851724701715007E-4</v>
      </c>
      <c r="AK1896" s="457">
        <v>5.8547524436840975E-4</v>
      </c>
      <c r="AL1896" s="437">
        <v>6.5561479646918772E-5</v>
      </c>
      <c r="AM1896" s="456">
        <v>1.065307413349673E-3</v>
      </c>
      <c r="AN1896" s="457">
        <v>1.0625720861210121E-3</v>
      </c>
      <c r="AO1896" s="437">
        <v>1.7816342186793017E-2</v>
      </c>
      <c r="AP1896" s="456">
        <v>0</v>
      </c>
      <c r="AQ1896" s="457">
        <v>0</v>
      </c>
      <c r="AR1896" s="440">
        <v>1.00168976060534E-2</v>
      </c>
      <c r="AS1896" s="462">
        <v>0</v>
      </c>
      <c r="AT1896" s="463">
        <v>0</v>
      </c>
      <c r="AU1896" s="423">
        <v>0</v>
      </c>
    </row>
    <row r="1897" spans="1:47" x14ac:dyDescent="0.2">
      <c r="A1897" s="231">
        <v>2022</v>
      </c>
      <c r="B1897" s="232">
        <v>13</v>
      </c>
      <c r="C1897" s="456">
        <v>2.1410716112256449</v>
      </c>
      <c r="D1897" s="457">
        <v>2.3655161595047445</v>
      </c>
      <c r="E1897" s="437">
        <v>0.47033176949216798</v>
      </c>
      <c r="F1897" s="456">
        <v>9.4346715686434157E-2</v>
      </c>
      <c r="G1897" s="457">
        <v>9.1438039833415419E-2</v>
      </c>
      <c r="H1897" s="437">
        <v>8.4576425070739078E-2</v>
      </c>
      <c r="I1897" s="456">
        <v>9.6064091079493708E-2</v>
      </c>
      <c r="J1897" s="457">
        <v>0.11860286842198976</v>
      </c>
      <c r="K1897" s="437">
        <v>0.54922617050485356</v>
      </c>
      <c r="L1897" s="462">
        <v>1.5606651272760147E-3</v>
      </c>
      <c r="M1897" s="463">
        <v>2.0765757614361149E-3</v>
      </c>
      <c r="N1897" s="437">
        <v>5.7532414740803922E-3</v>
      </c>
      <c r="O1897" s="456">
        <v>3.5528966814954354E-3</v>
      </c>
      <c r="P1897" s="457">
        <v>4.7442884383729561E-3</v>
      </c>
      <c r="Q1897" s="437">
        <v>1.9111172243087289E-2</v>
      </c>
      <c r="R1897" s="462">
        <v>0</v>
      </c>
      <c r="S1897" s="463">
        <v>0</v>
      </c>
      <c r="T1897" s="437">
        <v>660.28844617738241</v>
      </c>
      <c r="U1897" s="456">
        <v>5.2429820339768727E-3</v>
      </c>
      <c r="V1897" s="457">
        <v>6.7424858755521849E-3</v>
      </c>
      <c r="W1897" s="437">
        <v>9.1151682452648791E-2</v>
      </c>
      <c r="X1897" s="456">
        <v>5.7090522688247446E-3</v>
      </c>
      <c r="Y1897" s="457">
        <v>7.6228475166852565E-3</v>
      </c>
      <c r="Z1897" s="437">
        <v>3.3053172765796137E-3</v>
      </c>
      <c r="AA1897" s="456">
        <v>2.0137423380597844E-3</v>
      </c>
      <c r="AB1897" s="457">
        <v>2.3378968913965684E-3</v>
      </c>
      <c r="AC1897" s="437">
        <v>5.82339880860512E-3</v>
      </c>
      <c r="AD1897" s="456">
        <v>1.1915562324225772E-4</v>
      </c>
      <c r="AE1897" s="457">
        <v>1.1370659765414799E-4</v>
      </c>
      <c r="AF1897" s="437">
        <v>8.403157249908613E-4</v>
      </c>
      <c r="AG1897" s="456">
        <v>3.964042030533777E-3</v>
      </c>
      <c r="AH1897" s="457">
        <v>3.776765860260128E-3</v>
      </c>
      <c r="AI1897" s="437">
        <v>1.0840082412033086E-3</v>
      </c>
      <c r="AJ1897" s="456">
        <v>6.8264057542356804E-4</v>
      </c>
      <c r="AK1897" s="457">
        <v>6.1069772218630837E-4</v>
      </c>
      <c r="AL1897" s="437">
        <v>6.7225329799764424E-5</v>
      </c>
      <c r="AM1897" s="456">
        <v>1.1009932329751383E-3</v>
      </c>
      <c r="AN1897" s="457">
        <v>1.1005256575274062E-3</v>
      </c>
      <c r="AO1897" s="437">
        <v>1.826848299013038E-2</v>
      </c>
      <c r="AP1897" s="456">
        <v>0</v>
      </c>
      <c r="AQ1897" s="457">
        <v>0</v>
      </c>
      <c r="AR1897" s="440">
        <v>1.0099302190240401E-2</v>
      </c>
      <c r="AS1897" s="462">
        <v>0</v>
      </c>
      <c r="AT1897" s="463">
        <v>0</v>
      </c>
      <c r="AU1897" s="423">
        <v>0</v>
      </c>
    </row>
    <row r="1898" spans="1:47" x14ac:dyDescent="0.2">
      <c r="A1898" s="231">
        <v>2022</v>
      </c>
      <c r="B1898" s="232">
        <v>14</v>
      </c>
      <c r="C1898" s="456">
        <v>2.1665529596246969</v>
      </c>
      <c r="D1898" s="457">
        <v>2.3924150279123761</v>
      </c>
      <c r="E1898" s="437">
        <v>0.47495576756052327</v>
      </c>
      <c r="F1898" s="456">
        <v>9.7757339290133541E-2</v>
      </c>
      <c r="G1898" s="457">
        <v>9.5058217945856185E-2</v>
      </c>
      <c r="H1898" s="437">
        <v>8.6803952787477698E-2</v>
      </c>
      <c r="I1898" s="456">
        <v>9.8156910699273112E-2</v>
      </c>
      <c r="J1898" s="457">
        <v>0.12095805644093051</v>
      </c>
      <c r="K1898" s="437">
        <v>0.55771180614986027</v>
      </c>
      <c r="L1898" s="462">
        <v>1.5648375515913409E-3</v>
      </c>
      <c r="M1898" s="463">
        <v>2.0817730155549738E-3</v>
      </c>
      <c r="N1898" s="437">
        <v>5.7571357829596225E-3</v>
      </c>
      <c r="O1898" s="456">
        <v>3.603752810181487E-3</v>
      </c>
      <c r="P1898" s="457">
        <v>4.8239429048824419E-3</v>
      </c>
      <c r="Q1898" s="437">
        <v>1.9133426700011953E-2</v>
      </c>
      <c r="R1898" s="462">
        <v>0</v>
      </c>
      <c r="S1898" s="463">
        <v>0</v>
      </c>
      <c r="T1898" s="437">
        <v>660.73587361561397</v>
      </c>
      <c r="U1898" s="456">
        <v>5.3885137536201977E-3</v>
      </c>
      <c r="V1898" s="457">
        <v>6.9538706777592749E-3</v>
      </c>
      <c r="W1898" s="437">
        <v>9.3552498985165128E-2</v>
      </c>
      <c r="X1898" s="456">
        <v>5.8920811720891419E-3</v>
      </c>
      <c r="Y1898" s="457">
        <v>7.9171223965285083E-3</v>
      </c>
      <c r="Z1898" s="437">
        <v>3.3516590900094455E-3</v>
      </c>
      <c r="AA1898" s="456">
        <v>2.107738035085128E-3</v>
      </c>
      <c r="AB1898" s="457">
        <v>2.4375494698285053E-3</v>
      </c>
      <c r="AC1898" s="437">
        <v>5.9767723106488981E-3</v>
      </c>
      <c r="AD1898" s="456">
        <v>1.2372825281000143E-4</v>
      </c>
      <c r="AE1898" s="457">
        <v>1.1851866539554821E-4</v>
      </c>
      <c r="AF1898" s="437">
        <v>8.6245017979846123E-4</v>
      </c>
      <c r="AG1898" s="456">
        <v>4.1012661203667236E-3</v>
      </c>
      <c r="AH1898" s="457">
        <v>3.9231118969177579E-3</v>
      </c>
      <c r="AI1898" s="437">
        <v>1.112559975147219E-3</v>
      </c>
      <c r="AJ1898" s="456">
        <v>7.0847337422827309E-4</v>
      </c>
      <c r="AK1898" s="457">
        <v>6.382170512191555E-4</v>
      </c>
      <c r="AL1898" s="437">
        <v>6.8995921233294021E-5</v>
      </c>
      <c r="AM1898" s="456">
        <v>1.1396294533856791E-3</v>
      </c>
      <c r="AN1898" s="457">
        <v>1.1408239846893771E-3</v>
      </c>
      <c r="AO1898" s="437">
        <v>1.874964530843605E-2</v>
      </c>
      <c r="AP1898" s="456">
        <v>0</v>
      </c>
      <c r="AQ1898" s="457">
        <v>0</v>
      </c>
      <c r="AR1898" s="440">
        <v>1.0187851254249199E-2</v>
      </c>
      <c r="AS1898" s="462">
        <v>0</v>
      </c>
      <c r="AT1898" s="463">
        <v>0</v>
      </c>
      <c r="AU1898" s="423">
        <v>0</v>
      </c>
    </row>
    <row r="1899" spans="1:47" x14ac:dyDescent="0.2">
      <c r="A1899" s="231">
        <v>2022</v>
      </c>
      <c r="B1899" s="232">
        <v>15</v>
      </c>
      <c r="C1899" s="456">
        <v>2.1997151644740098</v>
      </c>
      <c r="D1899" s="457">
        <v>2.4281760115694908</v>
      </c>
      <c r="E1899" s="437">
        <v>0.48131808396579534</v>
      </c>
      <c r="F1899" s="456">
        <v>0.10142537776813926</v>
      </c>
      <c r="G1899" s="457">
        <v>9.8949646198315089E-2</v>
      </c>
      <c r="H1899" s="437">
        <v>8.9230899179035067E-2</v>
      </c>
      <c r="I1899" s="456">
        <v>0.10046769400418627</v>
      </c>
      <c r="J1899" s="457">
        <v>0.12358551689960375</v>
      </c>
      <c r="K1899" s="437">
        <v>0.56762231398875729</v>
      </c>
      <c r="L1899" s="462">
        <v>1.5704096301635791E-3</v>
      </c>
      <c r="M1899" s="463">
        <v>2.088634721574517E-3</v>
      </c>
      <c r="N1899" s="437">
        <v>5.7659416831803293E-3</v>
      </c>
      <c r="O1899" s="456">
        <v>3.6581602160555451E-3</v>
      </c>
      <c r="P1899" s="457">
        <v>4.909115688883481E-3</v>
      </c>
      <c r="Q1899" s="437">
        <v>1.9157316495098511E-2</v>
      </c>
      <c r="R1899" s="462">
        <v>0</v>
      </c>
      <c r="S1899" s="463">
        <v>0</v>
      </c>
      <c r="T1899" s="437">
        <v>661.74676354682015</v>
      </c>
      <c r="U1899" s="456">
        <v>5.5453020532855914E-3</v>
      </c>
      <c r="V1899" s="457">
        <v>7.1798803511114052E-3</v>
      </c>
      <c r="W1899" s="437">
        <v>9.6168126941759552E-2</v>
      </c>
      <c r="X1899" s="456">
        <v>6.0885080045862171E-3</v>
      </c>
      <c r="Y1899" s="457">
        <v>8.2329924004408556E-3</v>
      </c>
      <c r="Z1899" s="437">
        <v>3.4014100645717912E-3</v>
      </c>
      <c r="AA1899" s="456">
        <v>2.2067008295936922E-3</v>
      </c>
      <c r="AB1899" s="457">
        <v>2.5369867938190437E-3</v>
      </c>
      <c r="AC1899" s="437">
        <v>6.1438768211087283E-3</v>
      </c>
      <c r="AD1899" s="456">
        <v>1.2863949093029148E-4</v>
      </c>
      <c r="AE1899" s="457">
        <v>1.2367789292074501E-4</v>
      </c>
      <c r="AF1899" s="437">
        <v>8.8656264101769099E-4</v>
      </c>
      <c r="AG1899" s="456">
        <v>4.2491926932106327E-3</v>
      </c>
      <c r="AH1899" s="457">
        <v>4.0817876871288763E-3</v>
      </c>
      <c r="AI1899" s="437">
        <v>1.1436662810333281E-3</v>
      </c>
      <c r="AJ1899" s="456">
        <v>7.3627693471114703E-4</v>
      </c>
      <c r="AK1899" s="457">
        <v>6.6806988688475875E-4</v>
      </c>
      <c r="AL1899" s="437">
        <v>7.092503289701316E-5</v>
      </c>
      <c r="AM1899" s="456">
        <v>1.1811264147553674E-3</v>
      </c>
      <c r="AN1899" s="457">
        <v>1.1838305762307676E-3</v>
      </c>
      <c r="AO1899" s="437">
        <v>1.9273871239266122E-2</v>
      </c>
      <c r="AP1899" s="456">
        <v>0</v>
      </c>
      <c r="AQ1899" s="457">
        <v>0</v>
      </c>
      <c r="AR1899" s="440">
        <v>1.02827411800668E-2</v>
      </c>
      <c r="AS1899" s="462">
        <v>0</v>
      </c>
      <c r="AT1899" s="463">
        <v>0</v>
      </c>
      <c r="AU1899" s="423">
        <v>0</v>
      </c>
    </row>
    <row r="1900" spans="1:47" x14ac:dyDescent="0.2">
      <c r="A1900" s="231">
        <v>2022</v>
      </c>
      <c r="B1900" s="232">
        <v>16</v>
      </c>
      <c r="C1900" s="456">
        <v>2.4567459707421779</v>
      </c>
      <c r="D1900" s="457">
        <v>2.8712295504077714</v>
      </c>
      <c r="E1900" s="437">
        <v>0.4881116974599416</v>
      </c>
      <c r="F1900" s="456">
        <v>0.11140919578293296</v>
      </c>
      <c r="G1900" s="457">
        <v>0.11150379031324255</v>
      </c>
      <c r="H1900" s="437">
        <v>9.1821938284662827E-2</v>
      </c>
      <c r="I1900" s="456">
        <v>0.11388432085112105</v>
      </c>
      <c r="J1900" s="457">
        <v>0.14057389612827595</v>
      </c>
      <c r="K1900" s="437">
        <v>0.57820396348993053</v>
      </c>
      <c r="L1900" s="462">
        <v>1.5763992092395784E-3</v>
      </c>
      <c r="M1900" s="463">
        <v>2.0959664254818944E-3</v>
      </c>
      <c r="N1900" s="437">
        <v>5.775346951321687E-3</v>
      </c>
      <c r="O1900" s="456">
        <v>5.1310964473407399E-3</v>
      </c>
      <c r="P1900" s="457">
        <v>6.1360801861084883E-3</v>
      </c>
      <c r="Q1900" s="437">
        <v>1.918284762678588E-2</v>
      </c>
      <c r="R1900" s="462">
        <v>0</v>
      </c>
      <c r="S1900" s="463">
        <v>0</v>
      </c>
      <c r="T1900" s="437">
        <v>662.82559205590076</v>
      </c>
      <c r="U1900" s="456">
        <v>5.6595499981438825E-3</v>
      </c>
      <c r="V1900" s="457">
        <v>7.4214072612351512E-3</v>
      </c>
      <c r="W1900" s="437">
        <v>9.8960575272667509E-2</v>
      </c>
      <c r="X1900" s="456">
        <v>6.2992566956672977E-3</v>
      </c>
      <c r="Y1900" s="457">
        <v>8.5702291081739997E-3</v>
      </c>
      <c r="Z1900" s="437">
        <v>3.4545241086208715E-3</v>
      </c>
      <c r="AA1900" s="456">
        <v>2.4262764290508307E-3</v>
      </c>
      <c r="AB1900" s="457">
        <v>2.8215242750550375E-3</v>
      </c>
      <c r="AC1900" s="437">
        <v>6.3222830469599669E-3</v>
      </c>
      <c r="AD1900" s="456">
        <v>1.411499681892762E-4</v>
      </c>
      <c r="AE1900" s="457">
        <v>1.3903970564430678E-4</v>
      </c>
      <c r="AF1900" s="437">
        <v>9.1230593448722271E-4</v>
      </c>
      <c r="AG1900" s="456">
        <v>4.6667822908826161E-3</v>
      </c>
      <c r="AH1900" s="457">
        <v>4.6064702073799792E-3</v>
      </c>
      <c r="AI1900" s="437">
        <v>1.1768754667019585E-3</v>
      </c>
      <c r="AJ1900" s="456">
        <v>8.0050288129195199E-4</v>
      </c>
      <c r="AK1900" s="457">
        <v>7.4365789796179509E-4</v>
      </c>
      <c r="AL1900" s="437">
        <v>7.298447687008978E-5</v>
      </c>
      <c r="AM1900" s="456">
        <v>1.3035677488320934E-3</v>
      </c>
      <c r="AN1900" s="457">
        <v>1.3411499483231804E-3</v>
      </c>
      <c r="AO1900" s="437">
        <v>1.9833524371175745E-2</v>
      </c>
      <c r="AP1900" s="456">
        <v>0</v>
      </c>
      <c r="AQ1900" s="457">
        <v>0</v>
      </c>
      <c r="AR1900" s="440">
        <v>1.36522204952223E-2</v>
      </c>
      <c r="AS1900" s="462">
        <v>0</v>
      </c>
      <c r="AT1900" s="463">
        <v>0</v>
      </c>
      <c r="AU1900" s="423">
        <v>0</v>
      </c>
    </row>
    <row r="1901" spans="1:47" x14ac:dyDescent="0.2">
      <c r="A1901" s="231">
        <v>2022</v>
      </c>
      <c r="B1901" s="232">
        <v>17</v>
      </c>
      <c r="C1901" s="456">
        <v>2.4951094320491127</v>
      </c>
      <c r="D1901" s="457">
        <v>2.9133041121630812</v>
      </c>
      <c r="E1901" s="437">
        <v>0.49525177441621532</v>
      </c>
      <c r="F1901" s="456">
        <v>0.11580569892966348</v>
      </c>
      <c r="G1901" s="457">
        <v>0.11615131233673114</v>
      </c>
      <c r="H1901" s="437">
        <v>9.4545431503580579E-2</v>
      </c>
      <c r="I1901" s="456">
        <v>0.11678092529600274</v>
      </c>
      <c r="J1901" s="457">
        <v>0.14382295604551082</v>
      </c>
      <c r="K1901" s="437">
        <v>0.58932602444276405</v>
      </c>
      <c r="L1901" s="462">
        <v>1.5831083563837773E-3</v>
      </c>
      <c r="M1901" s="463">
        <v>2.1040544564930696E-3</v>
      </c>
      <c r="N1901" s="437">
        <v>5.7852519444561721E-3</v>
      </c>
      <c r="O1901" s="456">
        <v>5.2179097420483808E-3</v>
      </c>
      <c r="P1901" s="457">
        <v>6.2543675294762062E-3</v>
      </c>
      <c r="Q1901" s="437">
        <v>1.9209644637830592E-2</v>
      </c>
      <c r="R1901" s="462">
        <v>0</v>
      </c>
      <c r="S1901" s="463">
        <v>0</v>
      </c>
      <c r="T1901" s="437">
        <v>663.96124010179369</v>
      </c>
      <c r="U1901" s="456">
        <v>5.8356814597511986E-3</v>
      </c>
      <c r="V1901" s="457">
        <v>7.6709171529325097E-3</v>
      </c>
      <c r="W1901" s="437">
        <v>0.10189600676065563</v>
      </c>
      <c r="X1901" s="456">
        <v>6.5240401150485827E-3</v>
      </c>
      <c r="Y1901" s="457">
        <v>8.9251526813470244E-3</v>
      </c>
      <c r="Z1901" s="437">
        <v>3.5103540132116829E-3</v>
      </c>
      <c r="AA1901" s="456">
        <v>2.5550648438278948E-3</v>
      </c>
      <c r="AB1901" s="457">
        <v>2.9425044053591116E-3</v>
      </c>
      <c r="AC1901" s="437">
        <v>6.5098023455022556E-3</v>
      </c>
      <c r="AD1901" s="456">
        <v>1.4711196747283636E-4</v>
      </c>
      <c r="AE1901" s="457">
        <v>1.4526956410563426E-4</v>
      </c>
      <c r="AF1901" s="437">
        <v>9.3936571654121563E-4</v>
      </c>
      <c r="AG1901" s="456">
        <v>4.8414761476725972E-3</v>
      </c>
      <c r="AH1901" s="457">
        <v>4.7947958574888223E-3</v>
      </c>
      <c r="AI1901" s="437">
        <v>1.2117820736430389E-3</v>
      </c>
      <c r="AJ1901" s="456">
        <v>8.3295560939410129E-4</v>
      </c>
      <c r="AK1901" s="457">
        <v>7.7884379350673437E-4</v>
      </c>
      <c r="AL1901" s="437">
        <v>7.5149298242920427E-5</v>
      </c>
      <c r="AM1901" s="456">
        <v>1.3540711728462465E-3</v>
      </c>
      <c r="AN1901" s="457">
        <v>1.3929204138867903E-3</v>
      </c>
      <c r="AO1901" s="437">
        <v>2.0421817855091159E-2</v>
      </c>
      <c r="AP1901" s="456">
        <v>0</v>
      </c>
      <c r="AQ1901" s="457">
        <v>0</v>
      </c>
      <c r="AR1901" s="440">
        <v>1.3791964696618499E-2</v>
      </c>
      <c r="AS1901" s="462">
        <v>0</v>
      </c>
      <c r="AT1901" s="463">
        <v>0</v>
      </c>
      <c r="AU1901" s="423">
        <v>0</v>
      </c>
    </row>
    <row r="1902" spans="1:47" x14ac:dyDescent="0.2">
      <c r="A1902" s="231">
        <v>2022</v>
      </c>
      <c r="B1902" s="232">
        <v>18</v>
      </c>
      <c r="C1902" s="456">
        <v>2.5324699233207273</v>
      </c>
      <c r="D1902" s="457">
        <v>2.9532734106904681</v>
      </c>
      <c r="E1902" s="437">
        <v>0.50271119350774385</v>
      </c>
      <c r="F1902" s="456">
        <v>0.12042035905739201</v>
      </c>
      <c r="G1902" s="457">
        <v>0.12097741574441059</v>
      </c>
      <c r="H1902" s="437">
        <v>9.7390388956477836E-2</v>
      </c>
      <c r="I1902" s="456">
        <v>0.11986846224419989</v>
      </c>
      <c r="J1902" s="457">
        <v>0.14723403958057121</v>
      </c>
      <c r="K1902" s="437">
        <v>0.60094407230265834</v>
      </c>
      <c r="L1902" s="462">
        <v>1.5906022633875121E-3</v>
      </c>
      <c r="M1902" s="463">
        <v>2.1135107949266149E-3</v>
      </c>
      <c r="N1902" s="437">
        <v>5.795555225349888E-3</v>
      </c>
      <c r="O1902" s="456">
        <v>5.3103958015957358E-3</v>
      </c>
      <c r="P1902" s="457">
        <v>6.378967301603815E-3</v>
      </c>
      <c r="Q1902" s="437">
        <v>1.9237625099880369E-2</v>
      </c>
      <c r="R1902" s="462">
        <v>0</v>
      </c>
      <c r="S1902" s="463">
        <v>0</v>
      </c>
      <c r="T1902" s="437">
        <v>665.1455742637703</v>
      </c>
      <c r="U1902" s="456">
        <v>6.0213607367805653E-3</v>
      </c>
      <c r="V1902" s="457">
        <v>7.9347877294130165E-3</v>
      </c>
      <c r="W1902" s="437">
        <v>0.10496211430172339</v>
      </c>
      <c r="X1902" s="456">
        <v>6.7620125145469194E-3</v>
      </c>
      <c r="Y1902" s="457">
        <v>9.295527858811211E-3</v>
      </c>
      <c r="Z1902" s="437">
        <v>3.5686714278196203E-3</v>
      </c>
      <c r="AA1902" s="456">
        <v>2.7121357263002565E-3</v>
      </c>
      <c r="AB1902" s="457">
        <v>3.107583421157831E-3</v>
      </c>
      <c r="AC1902" s="437">
        <v>6.7057066115945516E-3</v>
      </c>
      <c r="AD1902" s="456">
        <v>1.5346552365021047E-4</v>
      </c>
      <c r="AE1902" s="457">
        <v>1.5185720162888159E-4</v>
      </c>
      <c r="AF1902" s="437">
        <v>9.6763255987815388E-4</v>
      </c>
      <c r="AG1902" s="456">
        <v>5.0194572672549887E-3</v>
      </c>
      <c r="AH1902" s="457">
        <v>4.9817187964283499E-3</v>
      </c>
      <c r="AI1902" s="437">
        <v>1.2482456395825788E-3</v>
      </c>
      <c r="AJ1902" s="456">
        <v>8.6554918209705387E-4</v>
      </c>
      <c r="AK1902" s="457">
        <v>8.1308089723040162E-4</v>
      </c>
      <c r="AL1902" s="437">
        <v>7.7410752265262472E-5</v>
      </c>
      <c r="AM1902" s="456">
        <v>1.4084598226298507E-3</v>
      </c>
      <c r="AN1902" s="457">
        <v>1.4489939142635023E-3</v>
      </c>
      <c r="AO1902" s="437">
        <v>2.1036339595890179E-2</v>
      </c>
      <c r="AP1902" s="456">
        <v>0</v>
      </c>
      <c r="AQ1902" s="457">
        <v>0</v>
      </c>
      <c r="AR1902" s="440">
        <v>1.39375503627113E-2</v>
      </c>
      <c r="AS1902" s="462">
        <v>0</v>
      </c>
      <c r="AT1902" s="463">
        <v>0</v>
      </c>
      <c r="AU1902" s="423">
        <v>0</v>
      </c>
    </row>
    <row r="1903" spans="1:47" x14ac:dyDescent="0.2">
      <c r="A1903" s="231">
        <v>2022</v>
      </c>
      <c r="B1903" s="232">
        <v>19</v>
      </c>
      <c r="C1903" s="456">
        <v>2.5706434727622192</v>
      </c>
      <c r="D1903" s="457">
        <v>2.9922538284899423</v>
      </c>
      <c r="E1903" s="437">
        <v>0.50968444392957224</v>
      </c>
      <c r="F1903" s="456">
        <v>0.12534936427180998</v>
      </c>
      <c r="G1903" s="457">
        <v>0.12597651567247706</v>
      </c>
      <c r="H1903" s="437">
        <v>0.10028236266599037</v>
      </c>
      <c r="I1903" s="456">
        <v>0.1230975623108102</v>
      </c>
      <c r="J1903" s="457">
        <v>0.15069135616172766</v>
      </c>
      <c r="K1903" s="437">
        <v>0.61244816455532325</v>
      </c>
      <c r="L1903" s="462">
        <v>1.5981028774387392E-3</v>
      </c>
      <c r="M1903" s="463">
        <v>2.1226985577580178E-3</v>
      </c>
      <c r="N1903" s="437">
        <v>5.8039477297256318E-3</v>
      </c>
      <c r="O1903" s="456">
        <v>5.4080556377654188E-3</v>
      </c>
      <c r="P1903" s="457">
        <v>6.5067267711576464E-3</v>
      </c>
      <c r="Q1903" s="437">
        <v>1.9266231238403743E-2</v>
      </c>
      <c r="R1903" s="462">
        <v>0</v>
      </c>
      <c r="S1903" s="463">
        <v>0</v>
      </c>
      <c r="T1903" s="437">
        <v>666.10985511283479</v>
      </c>
      <c r="U1903" s="456">
        <v>6.219508968150364E-3</v>
      </c>
      <c r="V1903" s="457">
        <v>8.2072080514478726E-3</v>
      </c>
      <c r="W1903" s="437">
        <v>0.10807877982355465</v>
      </c>
      <c r="X1903" s="456">
        <v>7.0125427609340693E-3</v>
      </c>
      <c r="Y1903" s="457">
        <v>9.674148303748643E-3</v>
      </c>
      <c r="Z1903" s="437">
        <v>3.6282908220490345E-3</v>
      </c>
      <c r="AA1903" s="456">
        <v>2.88847863965544E-3</v>
      </c>
      <c r="AB1903" s="457">
        <v>3.2854190201914561E-3</v>
      </c>
      <c r="AC1903" s="437">
        <v>6.9048175958523628E-3</v>
      </c>
      <c r="AD1903" s="456">
        <v>1.6029391321638534E-4</v>
      </c>
      <c r="AE1903" s="457">
        <v>1.5872568514553378E-4</v>
      </c>
      <c r="AF1903" s="437">
        <v>9.9636398206405475E-4</v>
      </c>
      <c r="AG1903" s="456">
        <v>5.2072123384802448E-3</v>
      </c>
      <c r="AH1903" s="457">
        <v>5.1732239846004049E-3</v>
      </c>
      <c r="AI1903" s="437">
        <v>1.2853111181958528E-3</v>
      </c>
      <c r="AJ1903" s="456">
        <v>8.9951623675551119E-4</v>
      </c>
      <c r="AK1903" s="457">
        <v>8.4773020465092315E-4</v>
      </c>
      <c r="AL1903" s="437">
        <v>7.9709201915828342E-5</v>
      </c>
      <c r="AM1903" s="456">
        <v>1.4671224202394563E-3</v>
      </c>
      <c r="AN1903" s="457">
        <v>1.507676132172713E-3</v>
      </c>
      <c r="AO1903" s="437">
        <v>2.1660992237168421E-2</v>
      </c>
      <c r="AP1903" s="456">
        <v>0</v>
      </c>
      <c r="AQ1903" s="457">
        <v>0</v>
      </c>
      <c r="AR1903" s="440">
        <v>1.4086013491022901E-2</v>
      </c>
      <c r="AS1903" s="462">
        <v>0</v>
      </c>
      <c r="AT1903" s="463">
        <v>0</v>
      </c>
      <c r="AU1903" s="423">
        <v>0</v>
      </c>
    </row>
    <row r="1904" spans="1:47" x14ac:dyDescent="0.2">
      <c r="A1904" s="231">
        <v>2022</v>
      </c>
      <c r="B1904" s="232">
        <v>20</v>
      </c>
      <c r="C1904" s="456">
        <v>2.6195856134410267</v>
      </c>
      <c r="D1904" s="457">
        <v>3.0420082064473735</v>
      </c>
      <c r="E1904" s="437">
        <v>0.51726366066082663</v>
      </c>
      <c r="F1904" s="456">
        <v>0.13035695301189792</v>
      </c>
      <c r="G1904" s="457">
        <v>0.13087710762565929</v>
      </c>
      <c r="H1904" s="437">
        <v>0.10317297015042233</v>
      </c>
      <c r="I1904" s="456">
        <v>0.12630701385648652</v>
      </c>
      <c r="J1904" s="457">
        <v>0.15395331082698635</v>
      </c>
      <c r="K1904" s="437">
        <v>0.62424245931089439</v>
      </c>
      <c r="L1904" s="462">
        <v>1.6041502283589552E-3</v>
      </c>
      <c r="M1904" s="463">
        <v>2.1300592119718009E-3</v>
      </c>
      <c r="N1904" s="437">
        <v>5.8144690542644229E-3</v>
      </c>
      <c r="O1904" s="456">
        <v>5.5032098634833449E-3</v>
      </c>
      <c r="P1904" s="457">
        <v>6.6277460122327742E-3</v>
      </c>
      <c r="Q1904" s="437">
        <v>1.9294734844753574E-2</v>
      </c>
      <c r="R1904" s="462">
        <v>0</v>
      </c>
      <c r="S1904" s="463">
        <v>0</v>
      </c>
      <c r="T1904" s="437">
        <v>667.31611720599483</v>
      </c>
      <c r="U1904" s="456">
        <v>6.4262501818967655E-3</v>
      </c>
      <c r="V1904" s="457">
        <v>8.4839680207913215E-3</v>
      </c>
      <c r="W1904" s="437">
        <v>0.11119373354611695</v>
      </c>
      <c r="X1904" s="456">
        <v>7.2717337517799185E-3</v>
      </c>
      <c r="Y1904" s="457">
        <v>1.0050510952120123E-2</v>
      </c>
      <c r="Z1904" s="437">
        <v>3.6875581470325438E-3</v>
      </c>
      <c r="AA1904" s="456">
        <v>2.9928188846083752E-3</v>
      </c>
      <c r="AB1904" s="457">
        <v>3.4075689919204491E-3</v>
      </c>
      <c r="AC1904" s="437">
        <v>7.103831598824625E-3</v>
      </c>
      <c r="AD1904" s="456">
        <v>1.6680267007793058E-4</v>
      </c>
      <c r="AE1904" s="457">
        <v>1.6509203683066041E-4</v>
      </c>
      <c r="AF1904" s="437">
        <v>1.0250850634666224E-3</v>
      </c>
      <c r="AG1904" s="456">
        <v>5.4180824915204349E-3</v>
      </c>
      <c r="AH1904" s="457">
        <v>5.3762619252657714E-3</v>
      </c>
      <c r="AI1904" s="437">
        <v>1.3223582792162931E-3</v>
      </c>
      <c r="AJ1904" s="456">
        <v>9.4035207343434919E-4</v>
      </c>
      <c r="AK1904" s="457">
        <v>8.8663391680976337E-4</v>
      </c>
      <c r="AL1904" s="437">
        <v>8.200658688433227E-5</v>
      </c>
      <c r="AM1904" s="456">
        <v>1.5210900273838555E-3</v>
      </c>
      <c r="AN1904" s="457">
        <v>1.5605157811534498E-3</v>
      </c>
      <c r="AO1904" s="437">
        <v>2.2285328462799719E-2</v>
      </c>
      <c r="AP1904" s="456">
        <v>0</v>
      </c>
      <c r="AQ1904" s="457">
        <v>0</v>
      </c>
      <c r="AR1904" s="440">
        <v>1.42348125104616E-2</v>
      </c>
      <c r="AS1904" s="462">
        <v>0</v>
      </c>
      <c r="AT1904" s="463">
        <v>0</v>
      </c>
      <c r="AU1904" s="423">
        <v>0</v>
      </c>
    </row>
    <row r="1905" spans="1:47" x14ac:dyDescent="0.2">
      <c r="A1905" s="231">
        <v>2022</v>
      </c>
      <c r="B1905" s="232">
        <v>21</v>
      </c>
      <c r="C1905" s="456">
        <v>2.8784301799463732</v>
      </c>
      <c r="D1905" s="457">
        <v>3.4630034644753378</v>
      </c>
      <c r="E1905" s="437">
        <v>0.52469162967595895</v>
      </c>
      <c r="F1905" s="456">
        <v>0.14435779410806804</v>
      </c>
      <c r="G1905" s="457">
        <v>0.14686369356775456</v>
      </c>
      <c r="H1905" s="437">
        <v>0.10600581980383599</v>
      </c>
      <c r="I1905" s="456">
        <v>0.13834026843086841</v>
      </c>
      <c r="J1905" s="457">
        <v>0.16838061169579588</v>
      </c>
      <c r="K1905" s="437">
        <v>0.63581122263609058</v>
      </c>
      <c r="L1905" s="462">
        <v>1.6103363663938809E-3</v>
      </c>
      <c r="M1905" s="463">
        <v>2.1371749844859484E-3</v>
      </c>
      <c r="N1905" s="437">
        <v>5.8247497166085552E-3</v>
      </c>
      <c r="O1905" s="456">
        <v>7.5832973341382892E-3</v>
      </c>
      <c r="P1905" s="457">
        <v>8.1185598546933569E-3</v>
      </c>
      <c r="Q1905" s="437">
        <v>1.9322603819365451E-2</v>
      </c>
      <c r="R1905" s="462">
        <v>0</v>
      </c>
      <c r="S1905" s="463">
        <v>0</v>
      </c>
      <c r="T1905" s="437">
        <v>668.49517102100549</v>
      </c>
      <c r="U1905" s="456">
        <v>7.0659466196671145E-3</v>
      </c>
      <c r="V1905" s="457">
        <v>9.306606756356018E-3</v>
      </c>
      <c r="W1905" s="437">
        <v>0.11424708438664358</v>
      </c>
      <c r="X1905" s="456">
        <v>7.539054025923384E-3</v>
      </c>
      <c r="Y1905" s="457">
        <v>1.0419315297980873E-2</v>
      </c>
      <c r="Z1905" s="437">
        <v>3.7456316639896056E-3</v>
      </c>
      <c r="AA1905" s="456">
        <v>3.2895524824426226E-3</v>
      </c>
      <c r="AB1905" s="457">
        <v>3.7962876350187652E-3</v>
      </c>
      <c r="AC1905" s="437">
        <v>7.2988890863977477E-3</v>
      </c>
      <c r="AD1905" s="456">
        <v>1.8525075808228293E-4</v>
      </c>
      <c r="AE1905" s="457">
        <v>1.8581009819010425E-4</v>
      </c>
      <c r="AF1905" s="437">
        <v>1.0532329568285594E-3</v>
      </c>
      <c r="AG1905" s="456">
        <v>6.0070634873727151E-3</v>
      </c>
      <c r="AH1905" s="457">
        <v>6.0406758014126564E-3</v>
      </c>
      <c r="AI1905" s="437">
        <v>1.3586706750835825E-3</v>
      </c>
      <c r="AJ1905" s="456">
        <v>1.043687176877698E-3</v>
      </c>
      <c r="AK1905" s="457">
        <v>9.9608824583443788E-4</v>
      </c>
      <c r="AL1905" s="437">
        <v>8.4258570018999685E-5</v>
      </c>
      <c r="AM1905" s="456">
        <v>1.6902629568205216E-3</v>
      </c>
      <c r="AN1905" s="457">
        <v>1.758699604056305E-3</v>
      </c>
      <c r="AO1905" s="437">
        <v>2.2897246405803047E-2</v>
      </c>
      <c r="AP1905" s="456">
        <v>0</v>
      </c>
      <c r="AQ1905" s="457">
        <v>0</v>
      </c>
      <c r="AR1905" s="440">
        <v>1.8929294260137099E-2</v>
      </c>
      <c r="AS1905" s="462">
        <v>0</v>
      </c>
      <c r="AT1905" s="463">
        <v>0</v>
      </c>
      <c r="AU1905" s="423">
        <v>0</v>
      </c>
    </row>
    <row r="1906" spans="1:47" x14ac:dyDescent="0.2">
      <c r="A1906" s="231">
        <v>2022</v>
      </c>
      <c r="B1906" s="232">
        <v>22</v>
      </c>
      <c r="C1906" s="456">
        <v>2.9331084275990027</v>
      </c>
      <c r="D1906" s="457">
        <v>3.5139151923175129</v>
      </c>
      <c r="E1906" s="437">
        <v>0.53172034086095421</v>
      </c>
      <c r="F1906" s="456">
        <v>0.14992139145032021</v>
      </c>
      <c r="G1906" s="457">
        <v>0.15174095734883886</v>
      </c>
      <c r="H1906" s="437">
        <v>0.10868674589718721</v>
      </c>
      <c r="I1906" s="456">
        <v>0.14188910600736668</v>
      </c>
      <c r="J1906" s="457">
        <v>0.17156603467413975</v>
      </c>
      <c r="K1906" s="437">
        <v>0.6467574471639066</v>
      </c>
      <c r="L1906" s="462">
        <v>1.6166008101605892E-3</v>
      </c>
      <c r="M1906" s="463">
        <v>2.1438296034006167E-3</v>
      </c>
      <c r="N1906" s="437">
        <v>5.8344737622335434E-3</v>
      </c>
      <c r="O1906" s="456">
        <v>7.7182535788214157E-3</v>
      </c>
      <c r="P1906" s="457">
        <v>8.2532711877817706E-3</v>
      </c>
      <c r="Q1906" s="437">
        <v>1.934896001472694E-2</v>
      </c>
      <c r="R1906" s="462">
        <v>0</v>
      </c>
      <c r="S1906" s="463">
        <v>0</v>
      </c>
      <c r="T1906" s="437">
        <v>669.61079063209547</v>
      </c>
      <c r="U1906" s="456">
        <v>7.29430172100776E-3</v>
      </c>
      <c r="V1906" s="457">
        <v>9.5747107442493602E-3</v>
      </c>
      <c r="W1906" s="437">
        <v>0.11713623913380312</v>
      </c>
      <c r="X1906" s="456">
        <v>7.8108733351045191E-3</v>
      </c>
      <c r="Y1906" s="457">
        <v>1.0768326741140156E-2</v>
      </c>
      <c r="Z1906" s="437">
        <v>3.8005865848182614E-3</v>
      </c>
      <c r="AA1906" s="456">
        <v>3.3990831827864728E-3</v>
      </c>
      <c r="AB1906" s="457">
        <v>3.9099171347796871E-3</v>
      </c>
      <c r="AC1906" s="437">
        <v>7.4834770909323282E-3</v>
      </c>
      <c r="AD1906" s="456">
        <v>1.9247588394502672E-4</v>
      </c>
      <c r="AE1906" s="457">
        <v>1.9213179736682988E-4</v>
      </c>
      <c r="AF1906" s="437">
        <v>1.0798671923392862E-3</v>
      </c>
      <c r="AG1906" s="456">
        <v>6.24305179638821E-3</v>
      </c>
      <c r="AH1906" s="457">
        <v>6.2448440867884812E-3</v>
      </c>
      <c r="AI1906" s="437">
        <v>1.3930276900397047E-3</v>
      </c>
      <c r="AJ1906" s="456">
        <v>1.0896429498399671E-3</v>
      </c>
      <c r="AK1906" s="457">
        <v>1.0355234392633874E-3</v>
      </c>
      <c r="AL1906" s="437">
        <v>8.6389314021452236E-5</v>
      </c>
      <c r="AM1906" s="456">
        <v>1.7500268116712465E-3</v>
      </c>
      <c r="AN1906" s="457">
        <v>1.8109077084357108E-3</v>
      </c>
      <c r="AO1906" s="437">
        <v>2.3476308404680998E-2</v>
      </c>
      <c r="AP1906" s="456">
        <v>0</v>
      </c>
      <c r="AQ1906" s="457">
        <v>0</v>
      </c>
      <c r="AR1906" s="440">
        <v>1.9110855519615201E-2</v>
      </c>
      <c r="AS1906" s="462">
        <v>0</v>
      </c>
      <c r="AT1906" s="463">
        <v>0</v>
      </c>
      <c r="AU1906" s="423">
        <v>0</v>
      </c>
    </row>
    <row r="1907" spans="1:47" x14ac:dyDescent="0.2">
      <c r="A1907" s="231">
        <v>2022</v>
      </c>
      <c r="B1907" s="232">
        <v>23</v>
      </c>
      <c r="C1907" s="456">
        <v>2.9882862121124427</v>
      </c>
      <c r="D1907" s="457">
        <v>3.5602988193290441</v>
      </c>
      <c r="E1907" s="437">
        <v>0.5380762493420651</v>
      </c>
      <c r="F1907" s="456">
        <v>0.1555213676004441</v>
      </c>
      <c r="G1907" s="457">
        <v>0.15614520882097041</v>
      </c>
      <c r="H1907" s="437">
        <v>0.11111100690123744</v>
      </c>
      <c r="I1907" s="456">
        <v>0.14546043826621047</v>
      </c>
      <c r="J1907" s="457">
        <v>0.17443660118441265</v>
      </c>
      <c r="K1907" s="437">
        <v>0.65665919117329408</v>
      </c>
      <c r="L1907" s="462">
        <v>1.6228751914048208E-3</v>
      </c>
      <c r="M1907" s="463">
        <v>2.1497280095068389E-3</v>
      </c>
      <c r="N1907" s="437">
        <v>5.8432708216687532E-3</v>
      </c>
      <c r="O1907" s="456">
        <v>7.8541325680946024E-3</v>
      </c>
      <c r="P1907" s="457">
        <v>8.3748492636003691E-3</v>
      </c>
      <c r="Q1907" s="437">
        <v>1.9372839559842168E-2</v>
      </c>
      <c r="R1907" s="462">
        <v>0</v>
      </c>
      <c r="S1907" s="463">
        <v>0</v>
      </c>
      <c r="T1907" s="437">
        <v>670.62081778929735</v>
      </c>
      <c r="U1907" s="456">
        <v>7.5242853662136734E-3</v>
      </c>
      <c r="V1907" s="457">
        <v>9.8171030892548351E-3</v>
      </c>
      <c r="W1907" s="437">
        <v>0.11974923293301545</v>
      </c>
      <c r="X1907" s="456">
        <v>8.0846756650553991E-3</v>
      </c>
      <c r="Y1907" s="457">
        <v>1.108393442611443E-2</v>
      </c>
      <c r="Z1907" s="437">
        <v>3.8502794256727708E-3</v>
      </c>
      <c r="AA1907" s="456">
        <v>3.5061510954834262E-3</v>
      </c>
      <c r="AB1907" s="457">
        <v>4.0075492316964155E-3</v>
      </c>
      <c r="AC1907" s="437">
        <v>7.6504183315823362E-3</v>
      </c>
      <c r="AD1907" s="456">
        <v>1.9973102979222506E-4</v>
      </c>
      <c r="AE1907" s="457">
        <v>1.9781317390126014E-4</v>
      </c>
      <c r="AF1907" s="437">
        <v>1.1039558828697909E-3</v>
      </c>
      <c r="AG1907" s="456">
        <v>6.4814168269244641E-3</v>
      </c>
      <c r="AH1907" s="457">
        <v>6.4305226475083778E-3</v>
      </c>
      <c r="AI1907" s="437">
        <v>1.4241028787659556E-3</v>
      </c>
      <c r="AJ1907" s="456">
        <v>1.1361630215495295E-3</v>
      </c>
      <c r="AK1907" s="457">
        <v>1.0715497211267408E-3</v>
      </c>
      <c r="AL1907" s="437">
        <v>8.8316519624804203E-5</v>
      </c>
      <c r="AM1907" s="456">
        <v>1.8099727979789869E-3</v>
      </c>
      <c r="AN1907" s="457">
        <v>1.8576912545614397E-3</v>
      </c>
      <c r="AO1907" s="437">
        <v>2.4000023972940272E-2</v>
      </c>
      <c r="AP1907" s="456">
        <v>0</v>
      </c>
      <c r="AQ1907" s="457">
        <v>0</v>
      </c>
      <c r="AR1907" s="440">
        <v>1.9274975068055599E-2</v>
      </c>
      <c r="AS1907" s="462">
        <v>0</v>
      </c>
      <c r="AT1907" s="463">
        <v>0</v>
      </c>
      <c r="AU1907" s="423">
        <v>0</v>
      </c>
    </row>
    <row r="1908" spans="1:47" x14ac:dyDescent="0.2">
      <c r="A1908" s="231">
        <v>2022</v>
      </c>
      <c r="B1908" s="232">
        <v>24</v>
      </c>
      <c r="C1908" s="456">
        <v>3.0428230798162215</v>
      </c>
      <c r="D1908" s="457">
        <v>3.5995074462913315</v>
      </c>
      <c r="E1908" s="437">
        <v>0.54337899355348385</v>
      </c>
      <c r="F1908" s="456">
        <v>0.16103635186679285</v>
      </c>
      <c r="G1908" s="457">
        <v>0.15981119464884311</v>
      </c>
      <c r="H1908" s="437">
        <v>0.11313373085488809</v>
      </c>
      <c r="I1908" s="456">
        <v>0.14897609550161847</v>
      </c>
      <c r="J1908" s="457">
        <v>0.17681666805629317</v>
      </c>
      <c r="K1908" s="437">
        <v>0.66491798673442526</v>
      </c>
      <c r="L1908" s="462">
        <v>1.6290202024828095E-3</v>
      </c>
      <c r="M1908" s="463">
        <v>2.1544767763493795E-3</v>
      </c>
      <c r="N1908" s="437">
        <v>5.8506088773304325E-3</v>
      </c>
      <c r="O1908" s="456">
        <v>7.9879841305031257E-3</v>
      </c>
      <c r="P1908" s="457">
        <v>8.4758930220526236E-3</v>
      </c>
      <c r="Q1908" s="437">
        <v>1.9392753476164135E-2</v>
      </c>
      <c r="R1908" s="462">
        <v>0</v>
      </c>
      <c r="S1908" s="463">
        <v>0</v>
      </c>
      <c r="T1908" s="437">
        <v>671.46411242005649</v>
      </c>
      <c r="U1908" s="456">
        <v>7.7509725548544533E-3</v>
      </c>
      <c r="V1908" s="457">
        <v>1.0019242794513293E-2</v>
      </c>
      <c r="W1908" s="437">
        <v>0.12192907139955542</v>
      </c>
      <c r="X1908" s="456">
        <v>8.3545114491726646E-3</v>
      </c>
      <c r="Y1908" s="457">
        <v>1.1347232192573116E-2</v>
      </c>
      <c r="Z1908" s="437">
        <v>3.8917422128411827E-3</v>
      </c>
      <c r="AA1908" s="456">
        <v>3.6077209970657477E-3</v>
      </c>
      <c r="AB1908" s="457">
        <v>4.0820181535593213E-3</v>
      </c>
      <c r="AC1908" s="437">
        <v>7.7896743529498229E-3</v>
      </c>
      <c r="AD1908" s="456">
        <v>2.0685578127011616E-4</v>
      </c>
      <c r="AE1908" s="457">
        <v>2.0250631507495406E-4</v>
      </c>
      <c r="AF1908" s="437">
        <v>1.1240500227608155E-3</v>
      </c>
      <c r="AG1908" s="456">
        <v>6.7171980898400839E-3</v>
      </c>
      <c r="AH1908" s="457">
        <v>6.5868628500167009E-3</v>
      </c>
      <c r="AI1908" s="437">
        <v>1.4500233584654925E-3</v>
      </c>
      <c r="AJ1908" s="456">
        <v>1.182298974957475E-3</v>
      </c>
      <c r="AK1908" s="457">
        <v>1.1021047765708983E-3</v>
      </c>
      <c r="AL1908" s="437">
        <v>8.992408858754343E-5</v>
      </c>
      <c r="AM1908" s="456">
        <v>1.8687527786716319E-3</v>
      </c>
      <c r="AN1908" s="457">
        <v>1.8961238096863156E-3</v>
      </c>
      <c r="AO1908" s="437">
        <v>2.4436889729462702E-2</v>
      </c>
      <c r="AP1908" s="456">
        <v>0</v>
      </c>
      <c r="AQ1908" s="457">
        <v>0</v>
      </c>
      <c r="AR1908" s="440">
        <v>1.94118320154433E-2</v>
      </c>
      <c r="AS1908" s="462">
        <v>0</v>
      </c>
      <c r="AT1908" s="463">
        <v>0</v>
      </c>
      <c r="AU1908" s="423">
        <v>0</v>
      </c>
    </row>
    <row r="1909" spans="1:47" x14ac:dyDescent="0.2">
      <c r="A1909" s="231">
        <v>2022</v>
      </c>
      <c r="B1909" s="232">
        <v>25</v>
      </c>
      <c r="C1909" s="456">
        <v>3.0953682398372906</v>
      </c>
      <c r="D1909" s="457">
        <v>3.629764700786525</v>
      </c>
      <c r="E1909" s="437">
        <v>0.54737441618399751</v>
      </c>
      <c r="F1909" s="456">
        <v>0.16632291450241718</v>
      </c>
      <c r="G1909" s="457">
        <v>0.16256112931202873</v>
      </c>
      <c r="H1909" s="437">
        <v>0.11465749095034114</v>
      </c>
      <c r="I1909" s="456">
        <v>0.15234403397598506</v>
      </c>
      <c r="J1909" s="457">
        <v>0.17858842539970859</v>
      </c>
      <c r="K1909" s="437">
        <v>0.67113951606151911</v>
      </c>
      <c r="L1909" s="462">
        <v>1.6348479639638896E-3</v>
      </c>
      <c r="M1909" s="463">
        <v>2.1578000328290529E-3</v>
      </c>
      <c r="N1909" s="437">
        <v>5.8561480094465679E-3</v>
      </c>
      <c r="O1909" s="456">
        <v>8.1163005329355428E-3</v>
      </c>
      <c r="P1909" s="457">
        <v>8.55142781936955E-3</v>
      </c>
      <c r="Q1909" s="437">
        <v>1.9407742215784528E-2</v>
      </c>
      <c r="R1909" s="462">
        <v>0</v>
      </c>
      <c r="S1909" s="463">
        <v>0</v>
      </c>
      <c r="T1909" s="437">
        <v>672.09926698691868</v>
      </c>
      <c r="U1909" s="456">
        <v>7.9684623643623449E-3</v>
      </c>
      <c r="V1909" s="457">
        <v>1.0171380380213205E-2</v>
      </c>
      <c r="W1909" s="437">
        <v>0.12357146001369676</v>
      </c>
      <c r="X1909" s="456">
        <v>8.613488149206202E-3</v>
      </c>
      <c r="Y1909" s="457">
        <v>1.1545583014207593E-2</v>
      </c>
      <c r="Z1909" s="437">
        <v>3.9229816133718237E-3</v>
      </c>
      <c r="AA1909" s="456">
        <v>3.700332923239956E-3</v>
      </c>
      <c r="AB1909" s="457">
        <v>4.1287888884234368E-3</v>
      </c>
      <c r="AC1909" s="437">
        <v>7.8945939263568889E-3</v>
      </c>
      <c r="AD1909" s="456">
        <v>2.1365906513821537E-4</v>
      </c>
      <c r="AE1909" s="457">
        <v>2.0597810131874614E-4</v>
      </c>
      <c r="AF1909" s="437">
        <v>1.1391905825961718E-3</v>
      </c>
      <c r="AG1909" s="456">
        <v>6.9444280005665831E-3</v>
      </c>
      <c r="AH1909" s="457">
        <v>6.706496470964148E-3</v>
      </c>
      <c r="AI1909" s="437">
        <v>1.4695557431742103E-3</v>
      </c>
      <c r="AJ1909" s="456">
        <v>1.226916570379056E-3</v>
      </c>
      <c r="AK1909" s="457">
        <v>1.1257861180000326E-3</v>
      </c>
      <c r="AL1909" s="437">
        <v>9.1135270307087776E-5</v>
      </c>
      <c r="AM1909" s="456">
        <v>1.9247752018703207E-3</v>
      </c>
      <c r="AN1909" s="457">
        <v>1.9242669903744571E-3</v>
      </c>
      <c r="AO1909" s="437">
        <v>2.4765985951511416E-2</v>
      </c>
      <c r="AP1909" s="456">
        <v>0</v>
      </c>
      <c r="AQ1909" s="457">
        <v>0</v>
      </c>
      <c r="AR1909" s="440">
        <v>1.9514876580013801E-2</v>
      </c>
      <c r="AS1909" s="462">
        <v>0</v>
      </c>
      <c r="AT1909" s="463">
        <v>0</v>
      </c>
      <c r="AU1909" s="423">
        <v>0</v>
      </c>
    </row>
    <row r="1910" spans="1:47" x14ac:dyDescent="0.2">
      <c r="A1910" s="231">
        <v>2022</v>
      </c>
      <c r="B1910" s="232">
        <v>26</v>
      </c>
      <c r="C1910" s="456">
        <v>3.1575588299247901</v>
      </c>
      <c r="D1910" s="457">
        <v>3.6671577326137208</v>
      </c>
      <c r="E1910" s="437">
        <v>0.54978757552435531</v>
      </c>
      <c r="F1910" s="456">
        <v>0.17181990193216187</v>
      </c>
      <c r="G1910" s="457">
        <v>0.16481628551333516</v>
      </c>
      <c r="H1910" s="437">
        <v>0.11557780068145648</v>
      </c>
      <c r="I1910" s="456">
        <v>0.15599821061804658</v>
      </c>
      <c r="J1910" s="457">
        <v>0.18026575391583047</v>
      </c>
      <c r="K1910" s="437">
        <v>0.67489888553474175</v>
      </c>
      <c r="L1910" s="462">
        <v>1.6402098140317358E-3</v>
      </c>
      <c r="M1910" s="463">
        <v>2.1594540056263018E-3</v>
      </c>
      <c r="N1910" s="437">
        <v>5.8594842002226682E-3</v>
      </c>
      <c r="O1910" s="456">
        <v>8.2354238260785757E-3</v>
      </c>
      <c r="P1910" s="457">
        <v>8.5962269120503868E-3</v>
      </c>
      <c r="Q1910" s="437">
        <v>1.9416790748683601E-2</v>
      </c>
      <c r="R1910" s="462">
        <v>0</v>
      </c>
      <c r="S1910" s="463">
        <v>0</v>
      </c>
      <c r="T1910" s="437">
        <v>672.48139070917796</v>
      </c>
      <c r="U1910" s="456">
        <v>8.1952962187192818E-3</v>
      </c>
      <c r="V1910" s="457">
        <v>1.029847946417765E-2</v>
      </c>
      <c r="W1910" s="437">
        <v>0.12456341795996448</v>
      </c>
      <c r="X1910" s="456">
        <v>8.8541233857055684E-3</v>
      </c>
      <c r="Y1910" s="457">
        <v>1.1665386093051476E-2</v>
      </c>
      <c r="Z1910" s="437">
        <v>3.9418468067936429E-3</v>
      </c>
      <c r="AA1910" s="456">
        <v>3.794042619938532E-3</v>
      </c>
      <c r="AB1910" s="457">
        <v>4.1586380038736662E-3</v>
      </c>
      <c r="AC1910" s="437">
        <v>7.9579626753143885E-3</v>
      </c>
      <c r="AD1910" s="456">
        <v>2.2066390564267206E-4</v>
      </c>
      <c r="AE1910" s="457">
        <v>2.0871284437942058E-4</v>
      </c>
      <c r="AF1910" s="437">
        <v>1.1483351717464564E-3</v>
      </c>
      <c r="AG1910" s="456">
        <v>7.1815987495595316E-3</v>
      </c>
      <c r="AH1910" s="457">
        <v>6.8069504390740826E-3</v>
      </c>
      <c r="AI1910" s="437">
        <v>1.4813509409628558E-3</v>
      </c>
      <c r="AJ1910" s="456">
        <v>1.2729094411059825E-3</v>
      </c>
      <c r="AK1910" s="457">
        <v>1.1449487603952596E-3</v>
      </c>
      <c r="AL1910" s="437">
        <v>9.1866900419185384E-5</v>
      </c>
      <c r="AM1910" s="456">
        <v>1.9822679234353783E-3</v>
      </c>
      <c r="AN1910" s="457">
        <v>1.9465312255172037E-3</v>
      </c>
      <c r="AO1910" s="437">
        <v>2.4964836705994878E-2</v>
      </c>
      <c r="AP1910" s="456">
        <v>0</v>
      </c>
      <c r="AQ1910" s="457">
        <v>0</v>
      </c>
      <c r="AR1910" s="440">
        <v>1.9577087575067102E-2</v>
      </c>
      <c r="AS1910" s="462">
        <v>0</v>
      </c>
      <c r="AT1910" s="463">
        <v>0</v>
      </c>
      <c r="AU1910" s="423">
        <v>0</v>
      </c>
    </row>
    <row r="1911" spans="1:47" x14ac:dyDescent="0.2">
      <c r="A1911" s="231">
        <v>2022</v>
      </c>
      <c r="B1911" s="232">
        <v>27</v>
      </c>
      <c r="C1911" s="456">
        <v>3.2013792818425162</v>
      </c>
      <c r="D1911" s="457">
        <v>3.6727337578613111</v>
      </c>
      <c r="E1911" s="437">
        <v>0.55024650149139365</v>
      </c>
      <c r="F1911" s="456">
        <v>0.17617882832789433</v>
      </c>
      <c r="G1911" s="457">
        <v>0.16508996828628655</v>
      </c>
      <c r="H1911" s="437">
        <v>0.11575291961334769</v>
      </c>
      <c r="I1911" s="456">
        <v>0.15876959048519268</v>
      </c>
      <c r="J1911" s="457">
        <v>0.18039778403244852</v>
      </c>
      <c r="K1911" s="437">
        <v>0.67561364425518045</v>
      </c>
      <c r="L1911" s="462">
        <v>1.6448142318938152E-3</v>
      </c>
      <c r="M1911" s="463">
        <v>2.1589491975023928E-3</v>
      </c>
      <c r="N1911" s="437">
        <v>5.8601216927048833E-3</v>
      </c>
      <c r="O1911" s="456">
        <v>8.3405471106349372E-3</v>
      </c>
      <c r="P1911" s="457">
        <v>8.6024412910917485E-3</v>
      </c>
      <c r="Q1911" s="437">
        <v>1.9418510152952033E-2</v>
      </c>
      <c r="R1911" s="462">
        <v>0</v>
      </c>
      <c r="S1911" s="463">
        <v>0</v>
      </c>
      <c r="T1911" s="437">
        <v>672.55570793750826</v>
      </c>
      <c r="U1911" s="456">
        <v>8.3748925523131432E-3</v>
      </c>
      <c r="V1911" s="457">
        <v>1.0315021428736578E-2</v>
      </c>
      <c r="W1911" s="437">
        <v>0.12475210667850711</v>
      </c>
      <c r="X1911" s="456">
        <v>9.0676322798147312E-3</v>
      </c>
      <c r="Y1911" s="457">
        <v>1.1687650238692318E-2</v>
      </c>
      <c r="Z1911" s="437">
        <v>3.9454343303409979E-3</v>
      </c>
      <c r="AA1911" s="456">
        <v>3.8609071300730294E-3</v>
      </c>
      <c r="AB1911" s="457">
        <v>4.1367159729965627E-3</v>
      </c>
      <c r="AC1911" s="437">
        <v>7.9700254467914428E-3</v>
      </c>
      <c r="AD1911" s="456">
        <v>2.2621624336802441E-4</v>
      </c>
      <c r="AE1911" s="457">
        <v>2.089111737879489E-4</v>
      </c>
      <c r="AF1911" s="437">
        <v>1.1500747280399901E-3</v>
      </c>
      <c r="AG1911" s="456">
        <v>7.371202037860668E-3</v>
      </c>
      <c r="AH1911" s="457">
        <v>6.8255281744571952E-3</v>
      </c>
      <c r="AI1911" s="437">
        <v>1.4835969674399951E-3</v>
      </c>
      <c r="AJ1911" s="456">
        <v>1.310456667002404E-3</v>
      </c>
      <c r="AK1911" s="457">
        <v>1.1494986050016366E-3</v>
      </c>
      <c r="AL1911" s="437">
        <v>9.2005947965939657E-5</v>
      </c>
      <c r="AM1911" s="456">
        <v>2.0277552790032224E-3</v>
      </c>
      <c r="AN1911" s="457">
        <v>1.9472455843315625E-3</v>
      </c>
      <c r="AO1911" s="437">
        <v>2.5002653421969504E-2</v>
      </c>
      <c r="AP1911" s="456">
        <v>0</v>
      </c>
      <c r="AQ1911" s="457">
        <v>0</v>
      </c>
      <c r="AR1911" s="440">
        <v>1.95889116529183E-2</v>
      </c>
      <c r="AS1911" s="462">
        <v>0</v>
      </c>
      <c r="AT1911" s="463">
        <v>0</v>
      </c>
      <c r="AU1911" s="423">
        <v>0</v>
      </c>
    </row>
    <row r="1912" spans="1:47" x14ac:dyDescent="0.2">
      <c r="A1912" s="231">
        <v>2022</v>
      </c>
      <c r="B1912" s="232">
        <v>28</v>
      </c>
      <c r="C1912" s="456">
        <v>3.2384865108591119</v>
      </c>
      <c r="D1912" s="457">
        <v>3.6754070252433735</v>
      </c>
      <c r="E1912" s="437">
        <v>0.55024630724185797</v>
      </c>
      <c r="F1912" s="456">
        <v>0.17981022326377899</v>
      </c>
      <c r="G1912" s="457">
        <v>0.16505195965139652</v>
      </c>
      <c r="H1912" s="437">
        <v>0.11575294684107507</v>
      </c>
      <c r="I1912" s="456">
        <v>0.16107166934339601</v>
      </c>
      <c r="J1912" s="457">
        <v>0.18032207157861804</v>
      </c>
      <c r="K1912" s="437">
        <v>0.67561317172315827</v>
      </c>
      <c r="L1912" s="462">
        <v>1.6485708507489533E-3</v>
      </c>
      <c r="M1912" s="463">
        <v>2.1580380978750893E-3</v>
      </c>
      <c r="N1912" s="437">
        <v>5.8601192642721471E-3</v>
      </c>
      <c r="O1912" s="456">
        <v>8.4282462531665384E-3</v>
      </c>
      <c r="P1912" s="457">
        <v>8.6002834676378054E-3</v>
      </c>
      <c r="Q1912" s="437">
        <v>1.9418496750831633E-2</v>
      </c>
      <c r="R1912" s="462">
        <v>0</v>
      </c>
      <c r="S1912" s="463">
        <v>0</v>
      </c>
      <c r="T1912" s="437">
        <v>672.55376716410206</v>
      </c>
      <c r="U1912" s="456">
        <v>8.5248463103098776E-3</v>
      </c>
      <c r="V1912" s="457">
        <v>1.0314600667969274E-2</v>
      </c>
      <c r="W1912" s="437">
        <v>0.12475210233879509</v>
      </c>
      <c r="X1912" s="456">
        <v>9.2459043740449644E-3</v>
      </c>
      <c r="Y1912" s="457">
        <v>1.1687709759067456E-2</v>
      </c>
      <c r="Z1912" s="437">
        <v>3.9454345555022287E-3</v>
      </c>
      <c r="AA1912" s="456">
        <v>3.9079367988784693E-3</v>
      </c>
      <c r="AB1912" s="457">
        <v>4.1050457251598279E-3</v>
      </c>
      <c r="AC1912" s="437">
        <v>7.9700260399387154E-3</v>
      </c>
      <c r="AD1912" s="456">
        <v>2.3080072330664141E-4</v>
      </c>
      <c r="AE1912" s="457">
        <v>2.0869918899808169E-4</v>
      </c>
      <c r="AF1912" s="437">
        <v>1.1500752802570814E-3</v>
      </c>
      <c r="AG1912" s="456">
        <v>7.5316631835827645E-3</v>
      </c>
      <c r="AH1912" s="457">
        <v>6.8320252395759019E-3</v>
      </c>
      <c r="AI1912" s="437">
        <v>1.483596786907986E-3</v>
      </c>
      <c r="AJ1912" s="456">
        <v>1.342490648862627E-3</v>
      </c>
      <c r="AK1912" s="457">
        <v>1.1517686897554588E-3</v>
      </c>
      <c r="AL1912" s="437">
        <v>9.2005962182875459E-5</v>
      </c>
      <c r="AM1912" s="456">
        <v>2.0650768370434631E-3</v>
      </c>
      <c r="AN1912" s="457">
        <v>1.9444750214647841E-3</v>
      </c>
      <c r="AO1912" s="437">
        <v>2.5002621515240339E-2</v>
      </c>
      <c r="AP1912" s="456">
        <v>0</v>
      </c>
      <c r="AQ1912" s="457">
        <v>0</v>
      </c>
      <c r="AR1912" s="440">
        <v>1.9588913668109099E-2</v>
      </c>
      <c r="AS1912" s="462">
        <v>0</v>
      </c>
      <c r="AT1912" s="463">
        <v>0</v>
      </c>
      <c r="AU1912" s="423">
        <v>0</v>
      </c>
    </row>
    <row r="1913" spans="1:47" x14ac:dyDescent="0.2">
      <c r="A1913" s="231">
        <v>2022</v>
      </c>
      <c r="B1913" s="232">
        <v>29</v>
      </c>
      <c r="C1913" s="456">
        <v>3.2668058241291349</v>
      </c>
      <c r="D1913" s="457">
        <v>3.6779605423110282</v>
      </c>
      <c r="E1913" s="437">
        <v>0.55024704678121328</v>
      </c>
      <c r="F1913" s="456">
        <v>0.18252299582539069</v>
      </c>
      <c r="G1913" s="457">
        <v>0.16501497272756707</v>
      </c>
      <c r="H1913" s="437">
        <v>0.11575264187258925</v>
      </c>
      <c r="I1913" s="456">
        <v>0.16278562065324639</v>
      </c>
      <c r="J1913" s="457">
        <v>0.18024935281557497</v>
      </c>
      <c r="K1913" s="437">
        <v>0.6756132066814835</v>
      </c>
      <c r="L1913" s="462">
        <v>1.651243087120395E-3</v>
      </c>
      <c r="M1913" s="463">
        <v>2.157165307088598E-3</v>
      </c>
      <c r="N1913" s="437">
        <v>5.8601220065592702E-3</v>
      </c>
      <c r="O1913" s="456">
        <v>8.4936350131663459E-3</v>
      </c>
      <c r="P1913" s="457">
        <v>8.5981952029473077E-3</v>
      </c>
      <c r="Q1913" s="437">
        <v>1.9418557510897039E-2</v>
      </c>
      <c r="R1913" s="462">
        <v>0</v>
      </c>
      <c r="S1913" s="463">
        <v>0</v>
      </c>
      <c r="T1913" s="437">
        <v>672.55564035395309</v>
      </c>
      <c r="U1913" s="456">
        <v>8.6372524273869745E-3</v>
      </c>
      <c r="V1913" s="457">
        <v>1.0314157408979105E-2</v>
      </c>
      <c r="W1913" s="437">
        <v>0.12475180646799779</v>
      </c>
      <c r="X1913" s="456">
        <v>9.3796161198821514E-3</v>
      </c>
      <c r="Y1913" s="457">
        <v>1.1687718885022881E-2</v>
      </c>
      <c r="Z1913" s="437">
        <v>3.9454386770074873E-3</v>
      </c>
      <c r="AA1913" s="456">
        <v>3.934330824812953E-3</v>
      </c>
      <c r="AB1913" s="457">
        <v>4.07471208464556E-3</v>
      </c>
      <c r="AC1913" s="437">
        <v>7.9700040930983269E-3</v>
      </c>
      <c r="AD1913" s="456">
        <v>2.3417909830670609E-4</v>
      </c>
      <c r="AE1913" s="457">
        <v>2.0849499018819485E-4</v>
      </c>
      <c r="AF1913" s="437">
        <v>1.150072023318413E-3</v>
      </c>
      <c r="AG1913" s="456">
        <v>7.6538704783187328E-3</v>
      </c>
      <c r="AH1913" s="457">
        <v>6.8381905903281987E-3</v>
      </c>
      <c r="AI1913" s="437">
        <v>1.4835945959499597E-3</v>
      </c>
      <c r="AJ1913" s="456">
        <v>1.3671549376189198E-3</v>
      </c>
      <c r="AK1913" s="457">
        <v>1.1539348343040201E-3</v>
      </c>
      <c r="AL1913" s="437">
        <v>9.2005913927621134E-5</v>
      </c>
      <c r="AM1913" s="456">
        <v>2.0923546590263637E-3</v>
      </c>
      <c r="AN1913" s="457">
        <v>1.9418160715758705E-3</v>
      </c>
      <c r="AO1913" s="437">
        <v>2.5002587811462217E-2</v>
      </c>
      <c r="AP1913" s="456">
        <v>0</v>
      </c>
      <c r="AQ1913" s="457">
        <v>0</v>
      </c>
      <c r="AR1913" s="440">
        <v>1.9588912516130201E-2</v>
      </c>
      <c r="AS1913" s="462">
        <v>0</v>
      </c>
      <c r="AT1913" s="463">
        <v>0</v>
      </c>
      <c r="AU1913" s="423">
        <v>0</v>
      </c>
    </row>
    <row r="1914" spans="1:47" x14ac:dyDescent="0.2">
      <c r="A1914" s="231">
        <v>2022</v>
      </c>
      <c r="B1914" s="232">
        <v>30</v>
      </c>
      <c r="C1914" s="456">
        <v>0</v>
      </c>
      <c r="D1914" s="457">
        <v>0</v>
      </c>
      <c r="E1914" s="438">
        <v>0.55024396168357426</v>
      </c>
      <c r="F1914" s="456">
        <v>0</v>
      </c>
      <c r="G1914" s="457">
        <v>0</v>
      </c>
      <c r="H1914" s="438">
        <v>0.1157517003807101</v>
      </c>
      <c r="I1914" s="456">
        <v>0</v>
      </c>
      <c r="J1914" s="457">
        <v>0</v>
      </c>
      <c r="K1914" s="438">
        <v>0.76018679094497188</v>
      </c>
      <c r="L1914" s="462">
        <v>0</v>
      </c>
      <c r="M1914" s="463">
        <v>0</v>
      </c>
      <c r="N1914" s="438">
        <v>5.8601368133122719E-3</v>
      </c>
      <c r="O1914" s="456">
        <v>0</v>
      </c>
      <c r="P1914" s="457">
        <v>0</v>
      </c>
      <c r="Q1914" s="438">
        <v>1.9418552563559482E-2</v>
      </c>
      <c r="R1914" s="462">
        <v>0</v>
      </c>
      <c r="S1914" s="463">
        <v>0</v>
      </c>
      <c r="T1914" s="438">
        <v>672.55701719641445</v>
      </c>
      <c r="U1914" s="456">
        <v>0</v>
      </c>
      <c r="V1914" s="457">
        <v>0</v>
      </c>
      <c r="W1914" s="438">
        <v>0.12475065783158357</v>
      </c>
      <c r="X1914" s="456">
        <v>0</v>
      </c>
      <c r="Y1914" s="457">
        <v>0</v>
      </c>
      <c r="Z1914" s="438">
        <v>3.945409810856529E-3</v>
      </c>
      <c r="AA1914" s="456">
        <v>0</v>
      </c>
      <c r="AB1914" s="457">
        <v>0</v>
      </c>
      <c r="AC1914" s="438">
        <v>7.9699367859744612E-3</v>
      </c>
      <c r="AD1914" s="456">
        <v>0</v>
      </c>
      <c r="AE1914" s="457">
        <v>0</v>
      </c>
      <c r="AF1914" s="438">
        <v>1.1500624925248179E-3</v>
      </c>
      <c r="AG1914" s="456">
        <v>0</v>
      </c>
      <c r="AH1914" s="457">
        <v>0</v>
      </c>
      <c r="AI1914" s="438">
        <v>1.4835809983581782E-3</v>
      </c>
      <c r="AJ1914" s="456">
        <v>0</v>
      </c>
      <c r="AK1914" s="457">
        <v>0</v>
      </c>
      <c r="AL1914" s="438">
        <v>9.2005049076028639E-5</v>
      </c>
      <c r="AM1914" s="456">
        <v>0</v>
      </c>
      <c r="AN1914" s="457">
        <v>0</v>
      </c>
      <c r="AO1914" s="438">
        <v>2.5002358724877573E-2</v>
      </c>
      <c r="AP1914" s="456">
        <v>0</v>
      </c>
      <c r="AQ1914" s="457">
        <v>0</v>
      </c>
      <c r="AR1914" s="440">
        <v>1.9588912583477301E-2</v>
      </c>
      <c r="AS1914" s="462">
        <v>0</v>
      </c>
      <c r="AT1914" s="463">
        <v>0</v>
      </c>
      <c r="AU1914" s="423">
        <v>0</v>
      </c>
    </row>
    <row r="1915" spans="1:47" x14ac:dyDescent="0.2">
      <c r="A1915" s="231">
        <v>2022</v>
      </c>
      <c r="B1915" s="232">
        <v>31</v>
      </c>
      <c r="C1915" s="456">
        <v>0</v>
      </c>
      <c r="D1915" s="457">
        <v>0</v>
      </c>
      <c r="E1915" s="438">
        <v>0.5502390097579315</v>
      </c>
      <c r="F1915" s="456">
        <v>0</v>
      </c>
      <c r="G1915" s="457">
        <v>0</v>
      </c>
      <c r="H1915" s="438">
        <v>0.1157499719009695</v>
      </c>
      <c r="I1915" s="456">
        <v>0</v>
      </c>
      <c r="J1915" s="457">
        <v>0</v>
      </c>
      <c r="K1915" s="438">
        <v>0.83825125837759284</v>
      </c>
      <c r="L1915" s="462">
        <v>0</v>
      </c>
      <c r="M1915" s="463">
        <v>0</v>
      </c>
      <c r="N1915" s="438">
        <v>5.8601383018865938E-3</v>
      </c>
      <c r="O1915" s="456">
        <v>0</v>
      </c>
      <c r="P1915" s="457">
        <v>0</v>
      </c>
      <c r="Q1915" s="438">
        <v>1.9418534025273451E-2</v>
      </c>
      <c r="R1915" s="462">
        <v>0</v>
      </c>
      <c r="S1915" s="463">
        <v>0</v>
      </c>
      <c r="T1915" s="438">
        <v>672.5572325047624</v>
      </c>
      <c r="U1915" s="456">
        <v>0</v>
      </c>
      <c r="V1915" s="457">
        <v>0</v>
      </c>
      <c r="W1915" s="438">
        <v>0.12474886417902659</v>
      </c>
      <c r="X1915" s="456">
        <v>0</v>
      </c>
      <c r="Y1915" s="457">
        <v>0</v>
      </c>
      <c r="Z1915" s="438">
        <v>3.9453719109898396E-3</v>
      </c>
      <c r="AA1915" s="456">
        <v>0</v>
      </c>
      <c r="AB1915" s="457">
        <v>0</v>
      </c>
      <c r="AC1915" s="438">
        <v>7.9698047152415522E-3</v>
      </c>
      <c r="AD1915" s="456">
        <v>0</v>
      </c>
      <c r="AE1915" s="457">
        <v>0</v>
      </c>
      <c r="AF1915" s="438">
        <v>1.1500452644900077E-3</v>
      </c>
      <c r="AG1915" s="456">
        <v>0</v>
      </c>
      <c r="AH1915" s="457">
        <v>0</v>
      </c>
      <c r="AI1915" s="438">
        <v>1.4835568427270637E-3</v>
      </c>
      <c r="AJ1915" s="456">
        <v>0</v>
      </c>
      <c r="AK1915" s="457">
        <v>0</v>
      </c>
      <c r="AL1915" s="438">
        <v>9.2003547502602303E-5</v>
      </c>
      <c r="AM1915" s="456">
        <v>0</v>
      </c>
      <c r="AN1915" s="457">
        <v>0</v>
      </c>
      <c r="AO1915" s="438">
        <v>2.5001985611684714E-2</v>
      </c>
      <c r="AP1915" s="456">
        <v>0</v>
      </c>
      <c r="AQ1915" s="457">
        <v>0</v>
      </c>
      <c r="AR1915" s="440">
        <v>1.9588915224112501E-2</v>
      </c>
      <c r="AS1915" s="462">
        <v>0</v>
      </c>
      <c r="AT1915" s="463">
        <v>0</v>
      </c>
      <c r="AU1915" s="423">
        <v>0</v>
      </c>
    </row>
    <row r="1916" spans="1:47" x14ac:dyDescent="0.2">
      <c r="A1916" s="231">
        <v>2022</v>
      </c>
      <c r="B1916" s="232">
        <v>32</v>
      </c>
      <c r="C1916" s="456">
        <v>0</v>
      </c>
      <c r="D1916" s="457">
        <v>0</v>
      </c>
      <c r="E1916" s="419">
        <v>0.5502390097579315</v>
      </c>
      <c r="F1916" s="456">
        <v>0</v>
      </c>
      <c r="G1916" s="457">
        <v>0</v>
      </c>
      <c r="H1916" s="419">
        <v>0.1157499719009695</v>
      </c>
      <c r="I1916" s="456">
        <v>0</v>
      </c>
      <c r="J1916" s="457">
        <v>0</v>
      </c>
      <c r="K1916" s="419">
        <v>0.83825125837759284</v>
      </c>
      <c r="L1916" s="462">
        <v>0</v>
      </c>
      <c r="M1916" s="463">
        <v>0</v>
      </c>
      <c r="N1916" s="419">
        <v>5.8601383018865938E-3</v>
      </c>
      <c r="O1916" s="456">
        <v>0</v>
      </c>
      <c r="P1916" s="457">
        <v>0</v>
      </c>
      <c r="Q1916" s="419">
        <v>1.9418534025273451E-2</v>
      </c>
      <c r="R1916" s="462">
        <v>0</v>
      </c>
      <c r="S1916" s="463">
        <v>0</v>
      </c>
      <c r="T1916" s="419">
        <v>672.5572325047624</v>
      </c>
      <c r="U1916" s="456">
        <v>0</v>
      </c>
      <c r="V1916" s="457">
        <v>0</v>
      </c>
      <c r="W1916" s="419">
        <v>0.12474886417902659</v>
      </c>
      <c r="X1916" s="456">
        <v>0</v>
      </c>
      <c r="Y1916" s="457">
        <v>0</v>
      </c>
      <c r="Z1916" s="419">
        <v>3.9453719109898396E-3</v>
      </c>
      <c r="AA1916" s="456">
        <v>0</v>
      </c>
      <c r="AB1916" s="457">
        <v>0</v>
      </c>
      <c r="AC1916" s="419">
        <v>7.9698047152415522E-3</v>
      </c>
      <c r="AD1916" s="456">
        <v>0</v>
      </c>
      <c r="AE1916" s="457">
        <v>0</v>
      </c>
      <c r="AF1916" s="419">
        <v>1.1500452644900077E-3</v>
      </c>
      <c r="AG1916" s="456">
        <v>0</v>
      </c>
      <c r="AH1916" s="457">
        <v>0</v>
      </c>
      <c r="AI1916" s="419">
        <v>1.4835568427270637E-3</v>
      </c>
      <c r="AJ1916" s="456">
        <v>0</v>
      </c>
      <c r="AK1916" s="457">
        <v>0</v>
      </c>
      <c r="AL1916" s="419">
        <v>9.2003547502602303E-5</v>
      </c>
      <c r="AM1916" s="456">
        <v>0</v>
      </c>
      <c r="AN1916" s="457">
        <v>0</v>
      </c>
      <c r="AO1916" s="419">
        <v>2.5001985611684714E-2</v>
      </c>
      <c r="AP1916" s="456">
        <v>0</v>
      </c>
      <c r="AQ1916" s="457">
        <v>0</v>
      </c>
      <c r="AR1916" s="440">
        <v>1.9588915224112501E-2</v>
      </c>
      <c r="AS1916" s="462">
        <v>0</v>
      </c>
      <c r="AT1916" s="463">
        <v>0</v>
      </c>
      <c r="AU1916" s="426">
        <v>0</v>
      </c>
    </row>
    <row r="1917" spans="1:47" x14ac:dyDescent="0.2">
      <c r="A1917" s="231">
        <v>2022</v>
      </c>
      <c r="B1917" s="232">
        <v>33</v>
      </c>
      <c r="C1917" s="456">
        <v>0</v>
      </c>
      <c r="D1917" s="457">
        <v>0</v>
      </c>
      <c r="E1917" s="419">
        <v>0.5502390097579315</v>
      </c>
      <c r="F1917" s="456">
        <v>0</v>
      </c>
      <c r="G1917" s="457">
        <v>0</v>
      </c>
      <c r="H1917" s="419">
        <v>0.1157499719009695</v>
      </c>
      <c r="I1917" s="456">
        <v>0</v>
      </c>
      <c r="J1917" s="457">
        <v>0</v>
      </c>
      <c r="K1917" s="419">
        <v>0.83825125837759284</v>
      </c>
      <c r="L1917" s="462">
        <v>0</v>
      </c>
      <c r="M1917" s="463">
        <v>0</v>
      </c>
      <c r="N1917" s="419">
        <v>5.8601383018865938E-3</v>
      </c>
      <c r="O1917" s="456">
        <v>0</v>
      </c>
      <c r="P1917" s="457">
        <v>0</v>
      </c>
      <c r="Q1917" s="419">
        <v>1.9418534025273451E-2</v>
      </c>
      <c r="R1917" s="462">
        <v>0</v>
      </c>
      <c r="S1917" s="463">
        <v>0</v>
      </c>
      <c r="T1917" s="419">
        <v>672.5572325047624</v>
      </c>
      <c r="U1917" s="456">
        <v>0</v>
      </c>
      <c r="V1917" s="457">
        <v>0</v>
      </c>
      <c r="W1917" s="419">
        <v>0.12474886417902659</v>
      </c>
      <c r="X1917" s="456">
        <v>0</v>
      </c>
      <c r="Y1917" s="457">
        <v>0</v>
      </c>
      <c r="Z1917" s="419">
        <v>3.9453719109898396E-3</v>
      </c>
      <c r="AA1917" s="456">
        <v>0</v>
      </c>
      <c r="AB1917" s="457">
        <v>0</v>
      </c>
      <c r="AC1917" s="419">
        <v>7.9698047152415522E-3</v>
      </c>
      <c r="AD1917" s="456">
        <v>0</v>
      </c>
      <c r="AE1917" s="457">
        <v>0</v>
      </c>
      <c r="AF1917" s="419">
        <v>1.1500452644900077E-3</v>
      </c>
      <c r="AG1917" s="456">
        <v>0</v>
      </c>
      <c r="AH1917" s="457">
        <v>0</v>
      </c>
      <c r="AI1917" s="419">
        <v>1.4835568427270637E-3</v>
      </c>
      <c r="AJ1917" s="456">
        <v>0</v>
      </c>
      <c r="AK1917" s="457">
        <v>0</v>
      </c>
      <c r="AL1917" s="419">
        <v>9.2003547502602303E-5</v>
      </c>
      <c r="AM1917" s="456">
        <v>0</v>
      </c>
      <c r="AN1917" s="457">
        <v>0</v>
      </c>
      <c r="AO1917" s="419">
        <v>2.5001985611684714E-2</v>
      </c>
      <c r="AP1917" s="456">
        <v>0</v>
      </c>
      <c r="AQ1917" s="457">
        <v>0</v>
      </c>
      <c r="AR1917" s="440">
        <v>1.9588915224112501E-2</v>
      </c>
      <c r="AS1917" s="462">
        <v>0</v>
      </c>
      <c r="AT1917" s="463">
        <v>0</v>
      </c>
      <c r="AU1917" s="426">
        <v>0</v>
      </c>
    </row>
    <row r="1918" spans="1:47" x14ac:dyDescent="0.2">
      <c r="A1918" s="231">
        <v>2022</v>
      </c>
      <c r="B1918" s="232">
        <v>34</v>
      </c>
      <c r="C1918" s="456">
        <v>0</v>
      </c>
      <c r="D1918" s="457">
        <v>0</v>
      </c>
      <c r="E1918" s="419">
        <v>0.5502390097579315</v>
      </c>
      <c r="F1918" s="456">
        <v>0</v>
      </c>
      <c r="G1918" s="457">
        <v>0</v>
      </c>
      <c r="H1918" s="419">
        <v>0.1157499719009695</v>
      </c>
      <c r="I1918" s="456">
        <v>0</v>
      </c>
      <c r="J1918" s="457">
        <v>0</v>
      </c>
      <c r="K1918" s="419">
        <v>0.83825125837759284</v>
      </c>
      <c r="L1918" s="462">
        <v>0</v>
      </c>
      <c r="M1918" s="463">
        <v>0</v>
      </c>
      <c r="N1918" s="419">
        <v>5.8601383018865938E-3</v>
      </c>
      <c r="O1918" s="456">
        <v>0</v>
      </c>
      <c r="P1918" s="457">
        <v>0</v>
      </c>
      <c r="Q1918" s="419">
        <v>1.9418534025273451E-2</v>
      </c>
      <c r="R1918" s="462">
        <v>0</v>
      </c>
      <c r="S1918" s="463">
        <v>0</v>
      </c>
      <c r="T1918" s="419">
        <v>672.5572325047624</v>
      </c>
      <c r="U1918" s="456">
        <v>0</v>
      </c>
      <c r="V1918" s="457">
        <v>0</v>
      </c>
      <c r="W1918" s="419">
        <v>0.12474886417902659</v>
      </c>
      <c r="X1918" s="456">
        <v>0</v>
      </c>
      <c r="Y1918" s="457">
        <v>0</v>
      </c>
      <c r="Z1918" s="419">
        <v>3.9453719109898396E-3</v>
      </c>
      <c r="AA1918" s="456">
        <v>0</v>
      </c>
      <c r="AB1918" s="457">
        <v>0</v>
      </c>
      <c r="AC1918" s="419">
        <v>7.9698047152415522E-3</v>
      </c>
      <c r="AD1918" s="456">
        <v>0</v>
      </c>
      <c r="AE1918" s="457">
        <v>0</v>
      </c>
      <c r="AF1918" s="419">
        <v>1.1500452644900077E-3</v>
      </c>
      <c r="AG1918" s="456">
        <v>0</v>
      </c>
      <c r="AH1918" s="457">
        <v>0</v>
      </c>
      <c r="AI1918" s="419">
        <v>1.4835568427270637E-3</v>
      </c>
      <c r="AJ1918" s="456">
        <v>0</v>
      </c>
      <c r="AK1918" s="457">
        <v>0</v>
      </c>
      <c r="AL1918" s="419">
        <v>9.2003547502602303E-5</v>
      </c>
      <c r="AM1918" s="456">
        <v>0</v>
      </c>
      <c r="AN1918" s="457">
        <v>0</v>
      </c>
      <c r="AO1918" s="419">
        <v>2.5001985611684714E-2</v>
      </c>
      <c r="AP1918" s="456">
        <v>0</v>
      </c>
      <c r="AQ1918" s="457">
        <v>0</v>
      </c>
      <c r="AR1918" s="440">
        <v>1.9588915224112501E-2</v>
      </c>
      <c r="AS1918" s="462">
        <v>0</v>
      </c>
      <c r="AT1918" s="463">
        <v>0</v>
      </c>
      <c r="AU1918" s="426">
        <v>0</v>
      </c>
    </row>
    <row r="1919" spans="1:47" x14ac:dyDescent="0.2">
      <c r="A1919" s="231">
        <v>2022</v>
      </c>
      <c r="B1919" s="232">
        <v>35</v>
      </c>
      <c r="C1919" s="456">
        <v>0</v>
      </c>
      <c r="D1919" s="457">
        <v>0</v>
      </c>
      <c r="E1919" s="419">
        <v>0.5502390097579315</v>
      </c>
      <c r="F1919" s="456">
        <v>0</v>
      </c>
      <c r="G1919" s="457">
        <v>0</v>
      </c>
      <c r="H1919" s="419">
        <v>0.1157499719009695</v>
      </c>
      <c r="I1919" s="456">
        <v>0</v>
      </c>
      <c r="J1919" s="457">
        <v>0</v>
      </c>
      <c r="K1919" s="419">
        <v>0.83825125837759284</v>
      </c>
      <c r="L1919" s="462">
        <v>0</v>
      </c>
      <c r="M1919" s="463">
        <v>0</v>
      </c>
      <c r="N1919" s="419">
        <v>5.8601383018865938E-3</v>
      </c>
      <c r="O1919" s="456">
        <v>0</v>
      </c>
      <c r="P1919" s="457">
        <v>0</v>
      </c>
      <c r="Q1919" s="419">
        <v>1.9418534025273451E-2</v>
      </c>
      <c r="R1919" s="462">
        <v>0</v>
      </c>
      <c r="S1919" s="463">
        <v>0</v>
      </c>
      <c r="T1919" s="419">
        <v>672.5572325047624</v>
      </c>
      <c r="U1919" s="456">
        <v>0</v>
      </c>
      <c r="V1919" s="457">
        <v>0</v>
      </c>
      <c r="W1919" s="419">
        <v>0.12474886417902659</v>
      </c>
      <c r="X1919" s="456">
        <v>0</v>
      </c>
      <c r="Y1919" s="457">
        <v>0</v>
      </c>
      <c r="Z1919" s="419">
        <v>3.9453719109898396E-3</v>
      </c>
      <c r="AA1919" s="456">
        <v>0</v>
      </c>
      <c r="AB1919" s="457">
        <v>0</v>
      </c>
      <c r="AC1919" s="419">
        <v>7.9698047152415522E-3</v>
      </c>
      <c r="AD1919" s="456">
        <v>0</v>
      </c>
      <c r="AE1919" s="457">
        <v>0</v>
      </c>
      <c r="AF1919" s="419">
        <v>1.1500452644900077E-3</v>
      </c>
      <c r="AG1919" s="456">
        <v>0</v>
      </c>
      <c r="AH1919" s="457">
        <v>0</v>
      </c>
      <c r="AI1919" s="419">
        <v>1.4835568427270637E-3</v>
      </c>
      <c r="AJ1919" s="456">
        <v>0</v>
      </c>
      <c r="AK1919" s="457">
        <v>0</v>
      </c>
      <c r="AL1919" s="419">
        <v>9.2003547502602303E-5</v>
      </c>
      <c r="AM1919" s="456">
        <v>0</v>
      </c>
      <c r="AN1919" s="457">
        <v>0</v>
      </c>
      <c r="AO1919" s="419">
        <v>2.5001985611684714E-2</v>
      </c>
      <c r="AP1919" s="456">
        <v>0</v>
      </c>
      <c r="AQ1919" s="457">
        <v>0</v>
      </c>
      <c r="AR1919" s="440">
        <v>1.9588915224112501E-2</v>
      </c>
      <c r="AS1919" s="462">
        <v>0</v>
      </c>
      <c r="AT1919" s="463">
        <v>0</v>
      </c>
      <c r="AU1919" s="426">
        <v>0</v>
      </c>
    </row>
    <row r="1920" spans="1:47" x14ac:dyDescent="0.2">
      <c r="A1920" s="231">
        <v>2022</v>
      </c>
      <c r="B1920" s="232">
        <v>36</v>
      </c>
      <c r="C1920" s="456">
        <v>0</v>
      </c>
      <c r="D1920" s="457">
        <v>0</v>
      </c>
      <c r="E1920" s="419">
        <v>0.5502390097579315</v>
      </c>
      <c r="F1920" s="456">
        <v>0</v>
      </c>
      <c r="G1920" s="457">
        <v>0</v>
      </c>
      <c r="H1920" s="419">
        <v>0.1157499719009695</v>
      </c>
      <c r="I1920" s="456">
        <v>0</v>
      </c>
      <c r="J1920" s="457">
        <v>0</v>
      </c>
      <c r="K1920" s="419">
        <v>0.83825125837759284</v>
      </c>
      <c r="L1920" s="462">
        <v>0</v>
      </c>
      <c r="M1920" s="463">
        <v>0</v>
      </c>
      <c r="N1920" s="419">
        <v>5.8601383018865938E-3</v>
      </c>
      <c r="O1920" s="456">
        <v>0</v>
      </c>
      <c r="P1920" s="457">
        <v>0</v>
      </c>
      <c r="Q1920" s="419">
        <v>1.9418534025273451E-2</v>
      </c>
      <c r="R1920" s="462">
        <v>0</v>
      </c>
      <c r="S1920" s="463">
        <v>0</v>
      </c>
      <c r="T1920" s="419">
        <v>672.5572325047624</v>
      </c>
      <c r="U1920" s="456">
        <v>0</v>
      </c>
      <c r="V1920" s="457">
        <v>0</v>
      </c>
      <c r="W1920" s="419">
        <v>0.12474886417902659</v>
      </c>
      <c r="X1920" s="456">
        <v>0</v>
      </c>
      <c r="Y1920" s="457">
        <v>0</v>
      </c>
      <c r="Z1920" s="419">
        <v>3.9453719109898396E-3</v>
      </c>
      <c r="AA1920" s="456">
        <v>0</v>
      </c>
      <c r="AB1920" s="457">
        <v>0</v>
      </c>
      <c r="AC1920" s="419">
        <v>7.9698047152415522E-3</v>
      </c>
      <c r="AD1920" s="456">
        <v>0</v>
      </c>
      <c r="AE1920" s="457">
        <v>0</v>
      </c>
      <c r="AF1920" s="419">
        <v>1.1500452644900077E-3</v>
      </c>
      <c r="AG1920" s="456">
        <v>0</v>
      </c>
      <c r="AH1920" s="457">
        <v>0</v>
      </c>
      <c r="AI1920" s="419">
        <v>1.4835568427270637E-3</v>
      </c>
      <c r="AJ1920" s="456">
        <v>0</v>
      </c>
      <c r="AK1920" s="457">
        <v>0</v>
      </c>
      <c r="AL1920" s="419">
        <v>9.2003547502602303E-5</v>
      </c>
      <c r="AM1920" s="456">
        <v>0</v>
      </c>
      <c r="AN1920" s="457">
        <v>0</v>
      </c>
      <c r="AO1920" s="419">
        <v>2.5001985611684714E-2</v>
      </c>
      <c r="AP1920" s="456">
        <v>0</v>
      </c>
      <c r="AQ1920" s="457">
        <v>0</v>
      </c>
      <c r="AR1920" s="440">
        <v>1.9588915224112501E-2</v>
      </c>
      <c r="AS1920" s="462">
        <v>0</v>
      </c>
      <c r="AT1920" s="463">
        <v>0</v>
      </c>
      <c r="AU1920" s="426">
        <v>0</v>
      </c>
    </row>
    <row r="1921" spans="1:47" x14ac:dyDescent="0.2">
      <c r="A1921" s="231">
        <v>2022</v>
      </c>
      <c r="B1921" s="232">
        <v>37</v>
      </c>
      <c r="C1921" s="456">
        <v>0</v>
      </c>
      <c r="D1921" s="457">
        <v>0</v>
      </c>
      <c r="E1921" s="419">
        <v>0.5502390097579315</v>
      </c>
      <c r="F1921" s="456">
        <v>0</v>
      </c>
      <c r="G1921" s="457">
        <v>0</v>
      </c>
      <c r="H1921" s="419">
        <v>0.1157499719009695</v>
      </c>
      <c r="I1921" s="456">
        <v>0</v>
      </c>
      <c r="J1921" s="457">
        <v>0</v>
      </c>
      <c r="K1921" s="419">
        <v>0.83825125837759284</v>
      </c>
      <c r="L1921" s="462">
        <v>0</v>
      </c>
      <c r="M1921" s="463">
        <v>0</v>
      </c>
      <c r="N1921" s="419">
        <v>5.8601383018865938E-3</v>
      </c>
      <c r="O1921" s="456">
        <v>0</v>
      </c>
      <c r="P1921" s="457">
        <v>0</v>
      </c>
      <c r="Q1921" s="419">
        <v>1.9418534025273451E-2</v>
      </c>
      <c r="R1921" s="462">
        <v>0</v>
      </c>
      <c r="S1921" s="463">
        <v>0</v>
      </c>
      <c r="T1921" s="419">
        <v>672.5572325047624</v>
      </c>
      <c r="U1921" s="456">
        <v>0</v>
      </c>
      <c r="V1921" s="457">
        <v>0</v>
      </c>
      <c r="W1921" s="419">
        <v>0.12474886417902659</v>
      </c>
      <c r="X1921" s="456">
        <v>0</v>
      </c>
      <c r="Y1921" s="457">
        <v>0</v>
      </c>
      <c r="Z1921" s="419">
        <v>3.9453719109898396E-3</v>
      </c>
      <c r="AA1921" s="456">
        <v>0</v>
      </c>
      <c r="AB1921" s="457">
        <v>0</v>
      </c>
      <c r="AC1921" s="419">
        <v>7.9698047152415522E-3</v>
      </c>
      <c r="AD1921" s="456">
        <v>0</v>
      </c>
      <c r="AE1921" s="457">
        <v>0</v>
      </c>
      <c r="AF1921" s="419">
        <v>1.1500452644900077E-3</v>
      </c>
      <c r="AG1921" s="456">
        <v>0</v>
      </c>
      <c r="AH1921" s="457">
        <v>0</v>
      </c>
      <c r="AI1921" s="419">
        <v>1.4835568427270637E-3</v>
      </c>
      <c r="AJ1921" s="456">
        <v>0</v>
      </c>
      <c r="AK1921" s="457">
        <v>0</v>
      </c>
      <c r="AL1921" s="419">
        <v>9.2003547502602303E-5</v>
      </c>
      <c r="AM1921" s="456">
        <v>0</v>
      </c>
      <c r="AN1921" s="457">
        <v>0</v>
      </c>
      <c r="AO1921" s="419">
        <v>2.5001985611684714E-2</v>
      </c>
      <c r="AP1921" s="456">
        <v>0</v>
      </c>
      <c r="AQ1921" s="457">
        <v>0</v>
      </c>
      <c r="AR1921" s="440">
        <v>1.9588915224112501E-2</v>
      </c>
      <c r="AS1921" s="462">
        <v>0</v>
      </c>
      <c r="AT1921" s="463">
        <v>0</v>
      </c>
      <c r="AU1921" s="426">
        <v>0</v>
      </c>
    </row>
    <row r="1922" spans="1:47" x14ac:dyDescent="0.2">
      <c r="A1922" s="231">
        <v>2022</v>
      </c>
      <c r="B1922" s="232">
        <v>38</v>
      </c>
      <c r="C1922" s="456">
        <v>0</v>
      </c>
      <c r="D1922" s="457">
        <v>0</v>
      </c>
      <c r="E1922" s="419">
        <v>0.5502390097579315</v>
      </c>
      <c r="F1922" s="456">
        <v>0</v>
      </c>
      <c r="G1922" s="457">
        <v>0</v>
      </c>
      <c r="H1922" s="419">
        <v>0.1157499719009695</v>
      </c>
      <c r="I1922" s="456">
        <v>0</v>
      </c>
      <c r="J1922" s="457">
        <v>0</v>
      </c>
      <c r="K1922" s="419">
        <v>0.83825125837759284</v>
      </c>
      <c r="L1922" s="462">
        <v>0</v>
      </c>
      <c r="M1922" s="463">
        <v>0</v>
      </c>
      <c r="N1922" s="419">
        <v>5.8601383018865938E-3</v>
      </c>
      <c r="O1922" s="456">
        <v>0</v>
      </c>
      <c r="P1922" s="457">
        <v>0</v>
      </c>
      <c r="Q1922" s="419">
        <v>1.9418534025273451E-2</v>
      </c>
      <c r="R1922" s="462">
        <v>0</v>
      </c>
      <c r="S1922" s="463">
        <v>0</v>
      </c>
      <c r="T1922" s="419">
        <v>672.5572325047624</v>
      </c>
      <c r="U1922" s="456">
        <v>0</v>
      </c>
      <c r="V1922" s="457">
        <v>0</v>
      </c>
      <c r="W1922" s="419">
        <v>0.12474886417902659</v>
      </c>
      <c r="X1922" s="456">
        <v>0</v>
      </c>
      <c r="Y1922" s="457">
        <v>0</v>
      </c>
      <c r="Z1922" s="419">
        <v>3.9453719109898396E-3</v>
      </c>
      <c r="AA1922" s="456">
        <v>0</v>
      </c>
      <c r="AB1922" s="457">
        <v>0</v>
      </c>
      <c r="AC1922" s="419">
        <v>7.9698047152415522E-3</v>
      </c>
      <c r="AD1922" s="456">
        <v>0</v>
      </c>
      <c r="AE1922" s="457">
        <v>0</v>
      </c>
      <c r="AF1922" s="419">
        <v>1.1500452644900077E-3</v>
      </c>
      <c r="AG1922" s="456">
        <v>0</v>
      </c>
      <c r="AH1922" s="457">
        <v>0</v>
      </c>
      <c r="AI1922" s="419">
        <v>1.4835568427270637E-3</v>
      </c>
      <c r="AJ1922" s="456">
        <v>0</v>
      </c>
      <c r="AK1922" s="457">
        <v>0</v>
      </c>
      <c r="AL1922" s="419">
        <v>9.2003547502602303E-5</v>
      </c>
      <c r="AM1922" s="456">
        <v>0</v>
      </c>
      <c r="AN1922" s="457">
        <v>0</v>
      </c>
      <c r="AO1922" s="419">
        <v>2.5001985611684714E-2</v>
      </c>
      <c r="AP1922" s="456">
        <v>0</v>
      </c>
      <c r="AQ1922" s="457">
        <v>0</v>
      </c>
      <c r="AR1922" s="440">
        <v>1.9588915224112501E-2</v>
      </c>
      <c r="AS1922" s="462">
        <v>0</v>
      </c>
      <c r="AT1922" s="463">
        <v>0</v>
      </c>
      <c r="AU1922" s="426">
        <v>0</v>
      </c>
    </row>
    <row r="1923" spans="1:47" x14ac:dyDescent="0.2">
      <c r="A1923" s="231">
        <v>2022</v>
      </c>
      <c r="B1923" s="232">
        <v>39</v>
      </c>
      <c r="C1923" s="456">
        <v>0</v>
      </c>
      <c r="D1923" s="457">
        <v>0</v>
      </c>
      <c r="E1923" s="419">
        <v>0.5502390097579315</v>
      </c>
      <c r="F1923" s="456">
        <v>0</v>
      </c>
      <c r="G1923" s="457">
        <v>0</v>
      </c>
      <c r="H1923" s="419">
        <v>0.1157499719009695</v>
      </c>
      <c r="I1923" s="456">
        <v>0</v>
      </c>
      <c r="J1923" s="457">
        <v>0</v>
      </c>
      <c r="K1923" s="419">
        <v>0.83825125837759284</v>
      </c>
      <c r="L1923" s="462">
        <v>0</v>
      </c>
      <c r="M1923" s="463">
        <v>0</v>
      </c>
      <c r="N1923" s="419">
        <v>5.8601383018865938E-3</v>
      </c>
      <c r="O1923" s="456">
        <v>0</v>
      </c>
      <c r="P1923" s="457">
        <v>0</v>
      </c>
      <c r="Q1923" s="419">
        <v>1.9418534025273451E-2</v>
      </c>
      <c r="R1923" s="462">
        <v>0</v>
      </c>
      <c r="S1923" s="463">
        <v>0</v>
      </c>
      <c r="T1923" s="419">
        <v>672.5572325047624</v>
      </c>
      <c r="U1923" s="456">
        <v>0</v>
      </c>
      <c r="V1923" s="457">
        <v>0</v>
      </c>
      <c r="W1923" s="419">
        <v>0.12474886417902659</v>
      </c>
      <c r="X1923" s="456">
        <v>0</v>
      </c>
      <c r="Y1923" s="457">
        <v>0</v>
      </c>
      <c r="Z1923" s="419">
        <v>3.9453719109898396E-3</v>
      </c>
      <c r="AA1923" s="456">
        <v>0</v>
      </c>
      <c r="AB1923" s="457">
        <v>0</v>
      </c>
      <c r="AC1923" s="419">
        <v>7.9698047152415522E-3</v>
      </c>
      <c r="AD1923" s="456">
        <v>0</v>
      </c>
      <c r="AE1923" s="457">
        <v>0</v>
      </c>
      <c r="AF1923" s="419">
        <v>1.1500452644900077E-3</v>
      </c>
      <c r="AG1923" s="456">
        <v>0</v>
      </c>
      <c r="AH1923" s="457">
        <v>0</v>
      </c>
      <c r="AI1923" s="419">
        <v>1.4835568427270637E-3</v>
      </c>
      <c r="AJ1923" s="456">
        <v>0</v>
      </c>
      <c r="AK1923" s="457">
        <v>0</v>
      </c>
      <c r="AL1923" s="419">
        <v>9.2003547502602303E-5</v>
      </c>
      <c r="AM1923" s="456">
        <v>0</v>
      </c>
      <c r="AN1923" s="457">
        <v>0</v>
      </c>
      <c r="AO1923" s="419">
        <v>2.5001985611684714E-2</v>
      </c>
      <c r="AP1923" s="456">
        <v>0</v>
      </c>
      <c r="AQ1923" s="457">
        <v>0</v>
      </c>
      <c r="AR1923" s="440">
        <v>1.9588915224112501E-2</v>
      </c>
      <c r="AS1923" s="462">
        <v>0</v>
      </c>
      <c r="AT1923" s="463">
        <v>0</v>
      </c>
      <c r="AU1923" s="426">
        <v>0</v>
      </c>
    </row>
    <row r="1924" spans="1:47" ht="13.5" thickBot="1" x14ac:dyDescent="0.25">
      <c r="A1924" s="233">
        <v>2022</v>
      </c>
      <c r="B1924" s="234">
        <v>40</v>
      </c>
      <c r="C1924" s="458">
        <v>0</v>
      </c>
      <c r="D1924" s="459">
        <v>0</v>
      </c>
      <c r="E1924" s="430">
        <v>0.5502390097579315</v>
      </c>
      <c r="F1924" s="458">
        <v>0</v>
      </c>
      <c r="G1924" s="459">
        <v>0</v>
      </c>
      <c r="H1924" s="430">
        <v>0.1157499719009695</v>
      </c>
      <c r="I1924" s="458">
        <v>0</v>
      </c>
      <c r="J1924" s="459">
        <v>0</v>
      </c>
      <c r="K1924" s="430">
        <v>0.83825125837759284</v>
      </c>
      <c r="L1924" s="464">
        <v>0</v>
      </c>
      <c r="M1924" s="465">
        <v>0</v>
      </c>
      <c r="N1924" s="430">
        <v>5.8601383018865938E-3</v>
      </c>
      <c r="O1924" s="458">
        <v>0</v>
      </c>
      <c r="P1924" s="459">
        <v>0</v>
      </c>
      <c r="Q1924" s="430">
        <v>1.9418534025273451E-2</v>
      </c>
      <c r="R1924" s="464">
        <v>0</v>
      </c>
      <c r="S1924" s="465">
        <v>0</v>
      </c>
      <c r="T1924" s="430">
        <v>672.5572325047624</v>
      </c>
      <c r="U1924" s="458">
        <v>0</v>
      </c>
      <c r="V1924" s="459">
        <v>0</v>
      </c>
      <c r="W1924" s="430">
        <v>0.12474886417902659</v>
      </c>
      <c r="X1924" s="458">
        <v>0</v>
      </c>
      <c r="Y1924" s="459">
        <v>0</v>
      </c>
      <c r="Z1924" s="430">
        <v>3.9453719109898396E-3</v>
      </c>
      <c r="AA1924" s="458">
        <v>0</v>
      </c>
      <c r="AB1924" s="459">
        <v>0</v>
      </c>
      <c r="AC1924" s="430">
        <v>7.9698047152415522E-3</v>
      </c>
      <c r="AD1924" s="458">
        <v>0</v>
      </c>
      <c r="AE1924" s="459">
        <v>0</v>
      </c>
      <c r="AF1924" s="430">
        <v>1.1500452644900077E-3</v>
      </c>
      <c r="AG1924" s="458">
        <v>0</v>
      </c>
      <c r="AH1924" s="459">
        <v>0</v>
      </c>
      <c r="AI1924" s="430">
        <v>1.4835568427270637E-3</v>
      </c>
      <c r="AJ1924" s="458">
        <v>0</v>
      </c>
      <c r="AK1924" s="459">
        <v>0</v>
      </c>
      <c r="AL1924" s="430">
        <v>9.2003547502602303E-5</v>
      </c>
      <c r="AM1924" s="458">
        <v>0</v>
      </c>
      <c r="AN1924" s="459">
        <v>0</v>
      </c>
      <c r="AO1924" s="430">
        <v>2.5001985611684714E-2</v>
      </c>
      <c r="AP1924" s="458">
        <v>0</v>
      </c>
      <c r="AQ1924" s="459">
        <v>0</v>
      </c>
      <c r="AR1924" s="441">
        <v>1.9588915224112501E-2</v>
      </c>
      <c r="AS1924" s="464">
        <v>0</v>
      </c>
      <c r="AT1924" s="465">
        <v>0</v>
      </c>
      <c r="AU1924" s="434">
        <v>0</v>
      </c>
    </row>
    <row r="1925" spans="1:47" x14ac:dyDescent="0.2">
      <c r="A1925" s="229">
        <v>2023</v>
      </c>
      <c r="B1925" s="230">
        <v>1</v>
      </c>
      <c r="C1925" s="454">
        <v>0.84351554982605059</v>
      </c>
      <c r="D1925" s="455">
        <v>0.90105508594021522</v>
      </c>
      <c r="E1925" s="436">
        <v>0.36806649843084244</v>
      </c>
      <c r="F1925" s="454">
        <v>3.8837379428067378E-2</v>
      </c>
      <c r="G1925" s="455">
        <v>3.4755343211888584E-2</v>
      </c>
      <c r="H1925" s="436">
        <v>6.2357965000575791E-2</v>
      </c>
      <c r="I1925" s="454">
        <v>3.6756192388186101E-2</v>
      </c>
      <c r="J1925" s="455">
        <v>4.1792682054896446E-2</v>
      </c>
      <c r="K1925" s="436">
        <v>0.36235840255906282</v>
      </c>
      <c r="L1925" s="460">
        <v>1.4609414744832952E-3</v>
      </c>
      <c r="M1925" s="461">
        <v>1.9296805411455262E-3</v>
      </c>
      <c r="N1925" s="436">
        <v>5.7000396342247392E-3</v>
      </c>
      <c r="O1925" s="454">
        <v>1.6299613014877806E-3</v>
      </c>
      <c r="P1925" s="455">
        <v>2.0699665340350938E-3</v>
      </c>
      <c r="Q1925" s="436">
        <v>1.3854967861797711E-2</v>
      </c>
      <c r="R1925" s="460">
        <v>0</v>
      </c>
      <c r="S1925" s="461">
        <v>0</v>
      </c>
      <c r="T1925" s="436">
        <v>654.18245606973835</v>
      </c>
      <c r="U1925" s="454">
        <v>5.1937800535515315E-3</v>
      </c>
      <c r="V1925" s="455">
        <v>6.4336644713394045E-3</v>
      </c>
      <c r="W1925" s="436">
        <v>6.7205952440048344E-2</v>
      </c>
      <c r="X1925" s="454">
        <v>4.3597403583882253E-3</v>
      </c>
      <c r="Y1925" s="455">
        <v>5.5593254967802874E-3</v>
      </c>
      <c r="Z1925" s="436">
        <v>2.9803645677857048E-3</v>
      </c>
      <c r="AA1925" s="454">
        <v>8.0398313542145441E-4</v>
      </c>
      <c r="AB1925" s="455">
        <v>8.3232888789430692E-4</v>
      </c>
      <c r="AC1925" s="436">
        <v>4.2935750039969625E-3</v>
      </c>
      <c r="AD1925" s="454">
        <v>4.9193362083317676E-5</v>
      </c>
      <c r="AE1925" s="455">
        <v>4.3686148554185752E-5</v>
      </c>
      <c r="AF1925" s="436">
        <v>6.1956338949206691E-4</v>
      </c>
      <c r="AG1925" s="454">
        <v>1.6328792081064013E-3</v>
      </c>
      <c r="AH1925" s="455">
        <v>1.4429800822369353E-3</v>
      </c>
      <c r="AI1925" s="436">
        <v>7.9923753749598897E-4</v>
      </c>
      <c r="AJ1925" s="454">
        <v>3.0100761038272868E-4</v>
      </c>
      <c r="AK1925" s="455">
        <v>2.5789155285603813E-4</v>
      </c>
      <c r="AL1925" s="436">
        <v>4.9565122077884325E-5</v>
      </c>
      <c r="AM1925" s="454">
        <v>4.4153247830741008E-4</v>
      </c>
      <c r="AN1925" s="455">
        <v>4.0047306776276663E-4</v>
      </c>
      <c r="AO1925" s="436">
        <v>1.3469309718826199E-2</v>
      </c>
      <c r="AP1925" s="454">
        <v>0</v>
      </c>
      <c r="AQ1925" s="455">
        <v>0</v>
      </c>
      <c r="AR1925" s="439">
        <v>4.0931502845467102E-3</v>
      </c>
      <c r="AS1925" s="460">
        <v>0</v>
      </c>
      <c r="AT1925" s="461">
        <v>0</v>
      </c>
      <c r="AU1925" s="415">
        <v>0</v>
      </c>
    </row>
    <row r="1926" spans="1:47" x14ac:dyDescent="0.2">
      <c r="A1926" s="231">
        <v>2023</v>
      </c>
      <c r="B1926" s="232">
        <v>2</v>
      </c>
      <c r="C1926" s="456">
        <v>0.84953482973817518</v>
      </c>
      <c r="D1926" s="457">
        <v>0.9057654568959993</v>
      </c>
      <c r="E1926" s="437">
        <v>0.36982885795749215</v>
      </c>
      <c r="F1926" s="456">
        <v>3.9600045381303899E-2</v>
      </c>
      <c r="G1926" s="457">
        <v>3.5429259187221958E-2</v>
      </c>
      <c r="H1926" s="437">
        <v>6.3030674723858204E-2</v>
      </c>
      <c r="I1926" s="456">
        <v>3.7155525602345911E-2</v>
      </c>
      <c r="J1926" s="457">
        <v>4.2125533473275655E-2</v>
      </c>
      <c r="K1926" s="437">
        <v>0.365109912159017</v>
      </c>
      <c r="L1926" s="462">
        <v>1.4628022073820692E-3</v>
      </c>
      <c r="M1926" s="463">
        <v>1.9325585289966881E-3</v>
      </c>
      <c r="N1926" s="437">
        <v>5.7024541188238432E-3</v>
      </c>
      <c r="O1926" s="456">
        <v>1.6391864478072986E-3</v>
      </c>
      <c r="P1926" s="457">
        <v>2.0818491134999479E-3</v>
      </c>
      <c r="Q1926" s="437">
        <v>1.3861538330659331E-2</v>
      </c>
      <c r="R1926" s="462">
        <v>0</v>
      </c>
      <c r="S1926" s="463">
        <v>0</v>
      </c>
      <c r="T1926" s="437">
        <v>654.45898386290105</v>
      </c>
      <c r="U1926" s="456">
        <v>5.2780880762942958E-3</v>
      </c>
      <c r="V1926" s="457">
        <v>6.5561828845184756E-3</v>
      </c>
      <c r="W1926" s="437">
        <v>6.7930962291904651E-2</v>
      </c>
      <c r="X1926" s="456">
        <v>4.4256131306315179E-3</v>
      </c>
      <c r="Y1926" s="457">
        <v>5.6468687763911191E-3</v>
      </c>
      <c r="Z1926" s="437">
        <v>2.9941404693399737E-3</v>
      </c>
      <c r="AA1926" s="456">
        <v>8.2508649987869068E-4</v>
      </c>
      <c r="AB1926" s="457">
        <v>8.644734962508858E-4</v>
      </c>
      <c r="AC1926" s="437">
        <v>4.339900313189776E-3</v>
      </c>
      <c r="AD1926" s="456">
        <v>5.0179887271432557E-5</v>
      </c>
      <c r="AE1926" s="457">
        <v>4.4571422886385907E-5</v>
      </c>
      <c r="AF1926" s="437">
        <v>6.2624727202059683E-4</v>
      </c>
      <c r="AG1926" s="456">
        <v>1.6639508154258963E-3</v>
      </c>
      <c r="AH1926" s="457">
        <v>1.4681055703221737E-3</v>
      </c>
      <c r="AI1926" s="437">
        <v>8.078591251534762E-4</v>
      </c>
      <c r="AJ1926" s="456">
        <v>3.0689110269011596E-4</v>
      </c>
      <c r="AK1926" s="457">
        <v>2.623934627869897E-4</v>
      </c>
      <c r="AL1926" s="437">
        <v>5.0099853335589523E-5</v>
      </c>
      <c r="AM1926" s="456">
        <v>4.5021288963076035E-4</v>
      </c>
      <c r="AN1926" s="457">
        <v>4.0868783267393157E-4</v>
      </c>
      <c r="AO1926" s="437">
        <v>1.3614605232746838E-2</v>
      </c>
      <c r="AP1926" s="456">
        <v>0</v>
      </c>
      <c r="AQ1926" s="457">
        <v>0</v>
      </c>
      <c r="AR1926" s="440">
        <v>4.1035932122018203E-3</v>
      </c>
      <c r="AS1926" s="462">
        <v>0</v>
      </c>
      <c r="AT1926" s="463">
        <v>0</v>
      </c>
      <c r="AU1926" s="423">
        <v>0</v>
      </c>
    </row>
    <row r="1927" spans="1:47" x14ac:dyDescent="0.2">
      <c r="A1927" s="231">
        <v>2023</v>
      </c>
      <c r="B1927" s="232">
        <v>3</v>
      </c>
      <c r="C1927" s="456">
        <v>0.85462558492492979</v>
      </c>
      <c r="D1927" s="457">
        <v>0.90934792250966379</v>
      </c>
      <c r="E1927" s="437">
        <v>0.37187100934869638</v>
      </c>
      <c r="F1927" s="456">
        <v>4.0449067309396965E-2</v>
      </c>
      <c r="G1927" s="457">
        <v>3.6208113455183301E-2</v>
      </c>
      <c r="H1927" s="437">
        <v>6.3809429319984123E-2</v>
      </c>
      <c r="I1927" s="456">
        <v>3.7563206282445895E-2</v>
      </c>
      <c r="J1927" s="457">
        <v>4.2457940053037428E-2</v>
      </c>
      <c r="K1927" s="437">
        <v>0.36828570213044737</v>
      </c>
      <c r="L1927" s="462">
        <v>1.4651240327290575E-3</v>
      </c>
      <c r="M1927" s="463">
        <v>1.9361180180416083E-3</v>
      </c>
      <c r="N1927" s="437">
        <v>5.7052840431982702E-3</v>
      </c>
      <c r="O1927" s="456">
        <v>1.6497400026082452E-3</v>
      </c>
      <c r="P1927" s="457">
        <v>2.0959568023512561E-3</v>
      </c>
      <c r="Q1927" s="437">
        <v>1.3869209835184259E-2</v>
      </c>
      <c r="R1927" s="462">
        <v>0</v>
      </c>
      <c r="S1927" s="463">
        <v>0</v>
      </c>
      <c r="T1927" s="437">
        <v>654.78397723597959</v>
      </c>
      <c r="U1927" s="456">
        <v>5.3678244092929287E-3</v>
      </c>
      <c r="V1927" s="457">
        <v>6.691763936514091E-3</v>
      </c>
      <c r="W1927" s="437">
        <v>6.877018425466648E-2</v>
      </c>
      <c r="X1927" s="456">
        <v>4.4988821185140268E-3</v>
      </c>
      <c r="Y1927" s="457">
        <v>5.7482918401002879E-3</v>
      </c>
      <c r="Z1927" s="437">
        <v>3.0101079358469604E-3</v>
      </c>
      <c r="AA1927" s="456">
        <v>8.5216948018721373E-4</v>
      </c>
      <c r="AB1927" s="457">
        <v>9.0373290421870878E-4</v>
      </c>
      <c r="AC1927" s="437">
        <v>4.393512255075731E-3</v>
      </c>
      <c r="AD1927" s="456">
        <v>5.1301395747742867E-5</v>
      </c>
      <c r="AE1927" s="457">
        <v>4.5613924163988397E-5</v>
      </c>
      <c r="AF1927" s="437">
        <v>6.3398533516173018E-4</v>
      </c>
      <c r="AG1927" s="456">
        <v>1.697569341473191E-3</v>
      </c>
      <c r="AH1927" s="457">
        <v>1.4964856963273192E-3</v>
      </c>
      <c r="AI1927" s="437">
        <v>8.1784050596218341E-4</v>
      </c>
      <c r="AJ1927" s="456">
        <v>3.1319186888561715E-4</v>
      </c>
      <c r="AK1927" s="457">
        <v>2.6744760719746204E-4</v>
      </c>
      <c r="AL1927" s="437">
        <v>5.071876581113125E-5</v>
      </c>
      <c r="AM1927" s="456">
        <v>4.6009036970597934E-4</v>
      </c>
      <c r="AN1927" s="457">
        <v>4.1831467072482061E-4</v>
      </c>
      <c r="AO1927" s="437">
        <v>1.3782841396737307E-2</v>
      </c>
      <c r="AP1927" s="456">
        <v>0</v>
      </c>
      <c r="AQ1927" s="457">
        <v>0</v>
      </c>
      <c r="AR1927" s="440">
        <v>4.1158594504856301E-3</v>
      </c>
      <c r="AS1927" s="462">
        <v>0</v>
      </c>
      <c r="AT1927" s="463">
        <v>0</v>
      </c>
      <c r="AU1927" s="423">
        <v>0</v>
      </c>
    </row>
    <row r="1928" spans="1:47" x14ac:dyDescent="0.2">
      <c r="A1928" s="231">
        <v>2023</v>
      </c>
      <c r="B1928" s="232">
        <v>4</v>
      </c>
      <c r="C1928" s="456">
        <v>0.85872266348758231</v>
      </c>
      <c r="D1928" s="457">
        <v>0.91173340052848995</v>
      </c>
      <c r="E1928" s="437">
        <v>0.3741753579099012</v>
      </c>
      <c r="F1928" s="456">
        <v>4.1381135465774238E-2</v>
      </c>
      <c r="G1928" s="457">
        <v>3.7080937814912014E-2</v>
      </c>
      <c r="H1928" s="437">
        <v>6.468822716346713E-2</v>
      </c>
      <c r="I1928" s="456">
        <v>3.7973352025866519E-2</v>
      </c>
      <c r="J1928" s="457">
        <v>4.2781962298904512E-2</v>
      </c>
      <c r="K1928" s="437">
        <v>0.37187407343269474</v>
      </c>
      <c r="L1928" s="462">
        <v>1.4677962131263488E-3</v>
      </c>
      <c r="M1928" s="463">
        <v>1.9400510532260361E-3</v>
      </c>
      <c r="N1928" s="437">
        <v>5.7084699466284656E-3</v>
      </c>
      <c r="O1928" s="456">
        <v>1.6615069364727699E-3</v>
      </c>
      <c r="P1928" s="457">
        <v>2.1119902020830476E-3</v>
      </c>
      <c r="Q1928" s="437">
        <v>1.3877856217657388E-2</v>
      </c>
      <c r="R1928" s="462">
        <v>0</v>
      </c>
      <c r="S1928" s="463">
        <v>0</v>
      </c>
      <c r="T1928" s="437">
        <v>655.15057520651601</v>
      </c>
      <c r="U1928" s="456">
        <v>5.4613273517886566E-3</v>
      </c>
      <c r="V1928" s="457">
        <v>6.8338978493862187E-3</v>
      </c>
      <c r="W1928" s="437">
        <v>6.9717355622061564E-2</v>
      </c>
      <c r="X1928" s="456">
        <v>4.5793947428945849E-3</v>
      </c>
      <c r="Y1928" s="457">
        <v>5.8626703127932335E-3</v>
      </c>
      <c r="Z1928" s="437">
        <v>3.0281285601864326E-3</v>
      </c>
      <c r="AA1928" s="456">
        <v>8.8359441882119064E-4</v>
      </c>
      <c r="AB1928" s="457">
        <v>9.4654107439002123E-4</v>
      </c>
      <c r="AC1928" s="437">
        <v>4.4540241931901045E-3</v>
      </c>
      <c r="AD1928" s="456">
        <v>5.2548156970462194E-5</v>
      </c>
      <c r="AE1928" s="457">
        <v>4.6792444817200267E-5</v>
      </c>
      <c r="AF1928" s="437">
        <v>6.4271643472930691E-4</v>
      </c>
      <c r="AG1928" s="456">
        <v>1.7339325441388591E-3</v>
      </c>
      <c r="AH1928" s="457">
        <v>1.5283061209623917E-3</v>
      </c>
      <c r="AI1928" s="437">
        <v>8.2910447150872182E-4</v>
      </c>
      <c r="AJ1928" s="456">
        <v>3.1998460823975592E-4</v>
      </c>
      <c r="AK1928" s="457">
        <v>2.7316293466996878E-4</v>
      </c>
      <c r="AL1928" s="437">
        <v>5.141734145510206E-5</v>
      </c>
      <c r="AM1928" s="456">
        <v>4.7103957371438272E-4</v>
      </c>
      <c r="AN1928" s="457">
        <v>4.2905353391502898E-4</v>
      </c>
      <c r="AO1928" s="437">
        <v>1.3972673628670945E-2</v>
      </c>
      <c r="AP1928" s="456">
        <v>0</v>
      </c>
      <c r="AQ1928" s="457">
        <v>0</v>
      </c>
      <c r="AR1928" s="440">
        <v>4.1299192147308001E-3</v>
      </c>
      <c r="AS1928" s="462">
        <v>0</v>
      </c>
      <c r="AT1928" s="463">
        <v>0</v>
      </c>
      <c r="AU1928" s="423">
        <v>0</v>
      </c>
    </row>
    <row r="1929" spans="1:47" x14ac:dyDescent="0.2">
      <c r="A1929" s="231">
        <v>2023</v>
      </c>
      <c r="B1929" s="232">
        <v>5</v>
      </c>
      <c r="C1929" s="456">
        <v>1.3637734505063304</v>
      </c>
      <c r="D1929" s="457">
        <v>1.4754794420383373</v>
      </c>
      <c r="E1929" s="437">
        <v>0.43810348177810482</v>
      </c>
      <c r="F1929" s="456">
        <v>5.098608508225741E-2</v>
      </c>
      <c r="G1929" s="457">
        <v>4.694990336178808E-2</v>
      </c>
      <c r="H1929" s="437">
        <v>7.2051201666545578E-2</v>
      </c>
      <c r="I1929" s="456">
        <v>5.2225118726983842E-2</v>
      </c>
      <c r="J1929" s="457">
        <v>6.0475273399721266E-2</v>
      </c>
      <c r="K1929" s="437">
        <v>0.37564000400474051</v>
      </c>
      <c r="L1929" s="462">
        <v>1.4702929963785148E-3</v>
      </c>
      <c r="M1929" s="463">
        <v>1.9437466305384538E-3</v>
      </c>
      <c r="N1929" s="437">
        <v>5.7098854852758174E-3</v>
      </c>
      <c r="O1929" s="456">
        <v>2.0276713518963662E-3</v>
      </c>
      <c r="P1929" s="457">
        <v>3.1872656728349109E-3</v>
      </c>
      <c r="Q1929" s="437">
        <v>1.8987750559597553E-2</v>
      </c>
      <c r="R1929" s="462">
        <v>0</v>
      </c>
      <c r="S1929" s="463">
        <v>0</v>
      </c>
      <c r="T1929" s="437">
        <v>655.31230621894815</v>
      </c>
      <c r="U1929" s="456">
        <v>4.3090286155603634E-3</v>
      </c>
      <c r="V1929" s="457">
        <v>5.3519396125642415E-3</v>
      </c>
      <c r="W1929" s="437">
        <v>7.76527987824807E-2</v>
      </c>
      <c r="X1929" s="456">
        <v>4.6669431034559433E-3</v>
      </c>
      <c r="Y1929" s="457">
        <v>5.9903677967135015E-3</v>
      </c>
      <c r="Z1929" s="437">
        <v>3.0482390383669775E-3</v>
      </c>
      <c r="AA1929" s="456">
        <v>1.0806579859027414E-3</v>
      </c>
      <c r="AB1929" s="457">
        <v>1.1882801121234935E-3</v>
      </c>
      <c r="AC1929" s="437">
        <v>4.9609969953041243E-3</v>
      </c>
      <c r="AD1929" s="456">
        <v>6.4340483942576466E-5</v>
      </c>
      <c r="AE1929" s="457">
        <v>5.8603822053307371E-5</v>
      </c>
      <c r="AF1929" s="437">
        <v>7.1587217383115487E-4</v>
      </c>
      <c r="AG1929" s="456">
        <v>2.1406363768797293E-3</v>
      </c>
      <c r="AH1929" s="457">
        <v>1.9392690522055918E-3</v>
      </c>
      <c r="AI1929" s="437">
        <v>9.2347538801829891E-4</v>
      </c>
      <c r="AJ1929" s="456">
        <v>3.8257698014210141E-4</v>
      </c>
      <c r="AK1929" s="457">
        <v>3.3098490679557335E-4</v>
      </c>
      <c r="AL1929" s="437">
        <v>5.7269708742293142E-5</v>
      </c>
      <c r="AM1929" s="456">
        <v>5.8581479197158536E-4</v>
      </c>
      <c r="AN1929" s="457">
        <v>5.5148335226541158E-4</v>
      </c>
      <c r="AO1929" s="437">
        <v>1.5563064121793637E-2</v>
      </c>
      <c r="AP1929" s="456">
        <v>0</v>
      </c>
      <c r="AQ1929" s="457">
        <v>0</v>
      </c>
      <c r="AR1929" s="440">
        <v>6.3929794885125204E-3</v>
      </c>
      <c r="AS1929" s="462">
        <v>0</v>
      </c>
      <c r="AT1929" s="463">
        <v>0</v>
      </c>
      <c r="AU1929" s="423">
        <v>0</v>
      </c>
    </row>
    <row r="1930" spans="1:47" x14ac:dyDescent="0.2">
      <c r="A1930" s="231">
        <v>2023</v>
      </c>
      <c r="B1930" s="232">
        <v>6</v>
      </c>
      <c r="C1930" s="456">
        <v>1.3723004719783747</v>
      </c>
      <c r="D1930" s="457">
        <v>1.4837263984579869</v>
      </c>
      <c r="E1930" s="437">
        <v>0.4409659767819456</v>
      </c>
      <c r="F1930" s="456">
        <v>5.2192919603965021E-2</v>
      </c>
      <c r="G1930" s="457">
        <v>4.8162785544971248E-2</v>
      </c>
      <c r="H1930" s="437">
        <v>7.3143061629663469E-2</v>
      </c>
      <c r="I1930" s="456">
        <v>5.2893089180497031E-2</v>
      </c>
      <c r="J1930" s="457">
        <v>6.1154839788999341E-2</v>
      </c>
      <c r="K1930" s="437">
        <v>0.38009804465005176</v>
      </c>
      <c r="L1930" s="462">
        <v>1.4733384966903024E-3</v>
      </c>
      <c r="M1930" s="463">
        <v>1.9480604731115529E-3</v>
      </c>
      <c r="N1930" s="437">
        <v>5.7138592524833267E-3</v>
      </c>
      <c r="O1930" s="456">
        <v>2.0444672702430696E-3</v>
      </c>
      <c r="P1930" s="457">
        <v>3.2166906138581005E-3</v>
      </c>
      <c r="Q1930" s="437">
        <v>1.8998531012136322E-2</v>
      </c>
      <c r="R1930" s="462">
        <v>0</v>
      </c>
      <c r="S1930" s="463">
        <v>0</v>
      </c>
      <c r="T1930" s="437">
        <v>655.76775808096079</v>
      </c>
      <c r="U1930" s="456">
        <v>4.3875105637333472E-3</v>
      </c>
      <c r="V1930" s="457">
        <v>5.4686888341711794E-3</v>
      </c>
      <c r="W1930" s="437">
        <v>7.8829472226982375E-2</v>
      </c>
      <c r="X1930" s="456">
        <v>4.7623927996608018E-3</v>
      </c>
      <c r="Y1930" s="457">
        <v>6.1324717612802537E-3</v>
      </c>
      <c r="Z1930" s="437">
        <v>3.0706240821889753E-3</v>
      </c>
      <c r="AA1930" s="456">
        <v>1.1207037808183106E-3</v>
      </c>
      <c r="AB1930" s="457">
        <v>1.2419729709317719E-3</v>
      </c>
      <c r="AC1930" s="437">
        <v>5.0361763176395907E-3</v>
      </c>
      <c r="AD1930" s="456">
        <v>6.596454692430956E-5</v>
      </c>
      <c r="AE1930" s="457">
        <v>6.0239196206621172E-5</v>
      </c>
      <c r="AF1930" s="437">
        <v>7.2672015193209671E-4</v>
      </c>
      <c r="AG1930" s="456">
        <v>2.1877728426433238E-3</v>
      </c>
      <c r="AH1930" s="457">
        <v>1.9844524251993261E-3</v>
      </c>
      <c r="AI1930" s="437">
        <v>9.3746913975828916E-4</v>
      </c>
      <c r="AJ1930" s="456">
        <v>3.914032066910335E-4</v>
      </c>
      <c r="AK1930" s="457">
        <v>3.3922916649774438E-4</v>
      </c>
      <c r="AL1930" s="437">
        <v>5.813763496713897E-5</v>
      </c>
      <c r="AM1930" s="456">
        <v>6.0003858501465977E-4</v>
      </c>
      <c r="AN1930" s="457">
        <v>5.6615610079082659E-4</v>
      </c>
      <c r="AO1930" s="437">
        <v>1.5798893519267183E-2</v>
      </c>
      <c r="AP1930" s="456">
        <v>0</v>
      </c>
      <c r="AQ1930" s="457">
        <v>0</v>
      </c>
      <c r="AR1930" s="440">
        <v>6.42106536055502E-3</v>
      </c>
      <c r="AS1930" s="462">
        <v>0</v>
      </c>
      <c r="AT1930" s="463">
        <v>0</v>
      </c>
      <c r="AU1930" s="423">
        <v>0</v>
      </c>
    </row>
    <row r="1931" spans="1:47" x14ac:dyDescent="0.2">
      <c r="A1931" s="231">
        <v>2023</v>
      </c>
      <c r="B1931" s="232">
        <v>7</v>
      </c>
      <c r="C1931" s="456">
        <v>1.5373987438758381</v>
      </c>
      <c r="D1931" s="457">
        <v>1.6628775957213027</v>
      </c>
      <c r="E1931" s="437">
        <v>0.44413429650795333</v>
      </c>
      <c r="F1931" s="456">
        <v>5.9029956453979383E-2</v>
      </c>
      <c r="G1931" s="457">
        <v>5.5149499495242005E-2</v>
      </c>
      <c r="H1931" s="437">
        <v>7.4351654416585283E-2</v>
      </c>
      <c r="I1931" s="456">
        <v>6.1515784964366972E-2</v>
      </c>
      <c r="J1931" s="457">
        <v>7.1768430315386572E-2</v>
      </c>
      <c r="K1931" s="437">
        <v>0.50777093578688537</v>
      </c>
      <c r="L1931" s="462">
        <v>1.4764677105845918E-3</v>
      </c>
      <c r="M1931" s="463">
        <v>1.9523932253888907E-3</v>
      </c>
      <c r="N1931" s="437">
        <v>5.718239877661244E-3</v>
      </c>
      <c r="O1931" s="456">
        <v>2.3429026766715443E-3</v>
      </c>
      <c r="P1931" s="457">
        <v>3.5206450366485971E-3</v>
      </c>
      <c r="Q1931" s="437">
        <v>1.9010409160666202E-2</v>
      </c>
      <c r="R1931" s="462">
        <v>0</v>
      </c>
      <c r="S1931" s="463">
        <v>0</v>
      </c>
      <c r="T1931" s="437">
        <v>656.27085202520436</v>
      </c>
      <c r="U1931" s="456">
        <v>4.6715635864641664E-3</v>
      </c>
      <c r="V1931" s="457">
        <v>5.7504702854855516E-3</v>
      </c>
      <c r="W1931" s="437">
        <v>8.0132077202767937E-2</v>
      </c>
      <c r="X1931" s="456">
        <v>4.8661972955692575E-3</v>
      </c>
      <c r="Y1931" s="457">
        <v>6.2897955439613846E-3</v>
      </c>
      <c r="Z1931" s="437">
        <v>3.0953977851145677E-3</v>
      </c>
      <c r="AA1931" s="456">
        <v>1.2673420374825558E-3</v>
      </c>
      <c r="AB1931" s="457">
        <v>1.4219952223178973E-3</v>
      </c>
      <c r="AC1931" s="437">
        <v>5.1193822949860846E-3</v>
      </c>
      <c r="AD1931" s="456">
        <v>7.46055176741186E-5</v>
      </c>
      <c r="AE1931" s="457">
        <v>6.8859150822498898E-5</v>
      </c>
      <c r="AF1931" s="437">
        <v>7.3872851211969866E-4</v>
      </c>
      <c r="AG1931" s="456">
        <v>2.4755039781007176E-3</v>
      </c>
      <c r="AH1931" s="457">
        <v>2.2732194764264685E-3</v>
      </c>
      <c r="AI1931" s="437">
        <v>9.5295900200509441E-4</v>
      </c>
      <c r="AJ1931" s="456">
        <v>4.3691287361645979E-4</v>
      </c>
      <c r="AK1931" s="457">
        <v>3.8109856572441622E-4</v>
      </c>
      <c r="AL1931" s="437">
        <v>5.9098188111307031E-5</v>
      </c>
      <c r="AM1931" s="456">
        <v>6.8393035667820956E-4</v>
      </c>
      <c r="AN1931" s="457">
        <v>6.5504287934294893E-4</v>
      </c>
      <c r="AO1931" s="437">
        <v>1.6059957527649233E-2</v>
      </c>
      <c r="AP1931" s="456">
        <v>0</v>
      </c>
      <c r="AQ1931" s="457">
        <v>0</v>
      </c>
      <c r="AR1931" s="440">
        <v>7.1898052684395003E-3</v>
      </c>
      <c r="AS1931" s="462">
        <v>0</v>
      </c>
      <c r="AT1931" s="463">
        <v>0</v>
      </c>
      <c r="AU1931" s="423">
        <v>0</v>
      </c>
    </row>
    <row r="1932" spans="1:47" x14ac:dyDescent="0.2">
      <c r="A1932" s="231">
        <v>2023</v>
      </c>
      <c r="B1932" s="232">
        <v>8</v>
      </c>
      <c r="C1932" s="456">
        <v>1.5540350958343012</v>
      </c>
      <c r="D1932" s="457">
        <v>1.6798651354617673</v>
      </c>
      <c r="E1932" s="437">
        <v>0.44764365941697853</v>
      </c>
      <c r="F1932" s="456">
        <v>6.0695552795169805E-2</v>
      </c>
      <c r="G1932" s="457">
        <v>5.6863574349151881E-2</v>
      </c>
      <c r="H1932" s="437">
        <v>7.5690483145210208E-2</v>
      </c>
      <c r="I1932" s="456">
        <v>6.2558306133707942E-2</v>
      </c>
      <c r="J1932" s="457">
        <v>7.2880140116162603E-2</v>
      </c>
      <c r="K1932" s="437">
        <v>0.51324297779874073</v>
      </c>
      <c r="L1932" s="462">
        <v>1.479805957039443E-3</v>
      </c>
      <c r="M1932" s="463">
        <v>1.9569573084453405E-3</v>
      </c>
      <c r="N1932" s="437">
        <v>5.7230695291371654E-3</v>
      </c>
      <c r="O1932" s="456">
        <v>2.3651709617019566E-3</v>
      </c>
      <c r="P1932" s="457">
        <v>3.5590211238635482E-3</v>
      </c>
      <c r="Q1932" s="437">
        <v>1.902352086132858E-2</v>
      </c>
      <c r="R1932" s="462">
        <v>0</v>
      </c>
      <c r="S1932" s="463">
        <v>0</v>
      </c>
      <c r="T1932" s="437">
        <v>656.82623556890326</v>
      </c>
      <c r="U1932" s="456">
        <v>4.7749379565374906E-3</v>
      </c>
      <c r="V1932" s="457">
        <v>5.8977839598192347E-3</v>
      </c>
      <c r="W1932" s="437">
        <v>8.1575042680363391E-2</v>
      </c>
      <c r="X1932" s="456">
        <v>4.9792691413307237E-3</v>
      </c>
      <c r="Y1932" s="457">
        <v>6.4640192634912571E-3</v>
      </c>
      <c r="Z1932" s="437">
        <v>3.1228321069500528E-3</v>
      </c>
      <c r="AA1932" s="456">
        <v>1.3161567860160532E-3</v>
      </c>
      <c r="AB1932" s="457">
        <v>1.4849418751813617E-3</v>
      </c>
      <c r="AC1932" s="437">
        <v>5.2115748716330757E-3</v>
      </c>
      <c r="AD1932" s="456">
        <v>7.6816058347157487E-5</v>
      </c>
      <c r="AE1932" s="457">
        <v>7.1131573031022556E-5</v>
      </c>
      <c r="AF1932" s="437">
        <v>7.5203065213815077E-4</v>
      </c>
      <c r="AG1932" s="456">
        <v>2.5421002635274792E-3</v>
      </c>
      <c r="AH1932" s="457">
        <v>2.3397323381145938E-3</v>
      </c>
      <c r="AI1932" s="437">
        <v>9.7011995550370445E-4</v>
      </c>
      <c r="AJ1932" s="456">
        <v>4.4934482839915717E-4</v>
      </c>
      <c r="AK1932" s="457">
        <v>3.9327311370062918E-4</v>
      </c>
      <c r="AL1932" s="437">
        <v>6.0162452183767546E-5</v>
      </c>
      <c r="AM1932" s="456">
        <v>7.030739362628894E-4</v>
      </c>
      <c r="AN1932" s="457">
        <v>6.7506454205035877E-4</v>
      </c>
      <c r="AO1932" s="437">
        <v>1.6349138498792427E-2</v>
      </c>
      <c r="AP1932" s="456">
        <v>0</v>
      </c>
      <c r="AQ1932" s="457">
        <v>0</v>
      </c>
      <c r="AR1932" s="440">
        <v>7.2286864862633297E-3</v>
      </c>
      <c r="AS1932" s="462">
        <v>0</v>
      </c>
      <c r="AT1932" s="463">
        <v>0</v>
      </c>
      <c r="AU1932" s="423">
        <v>0</v>
      </c>
    </row>
    <row r="1933" spans="1:47" x14ac:dyDescent="0.2">
      <c r="A1933" s="231">
        <v>2023</v>
      </c>
      <c r="B1933" s="232">
        <v>9</v>
      </c>
      <c r="C1933" s="456">
        <v>1.5982702237376833</v>
      </c>
      <c r="D1933" s="457">
        <v>1.7231851071231481</v>
      </c>
      <c r="E1933" s="437">
        <v>0.45084688107393572</v>
      </c>
      <c r="F1933" s="456">
        <v>6.7916901361311566E-2</v>
      </c>
      <c r="G1933" s="457">
        <v>6.4310653305978016E-2</v>
      </c>
      <c r="H1933" s="437">
        <v>7.714442777220433E-2</v>
      </c>
      <c r="I1933" s="456">
        <v>7.3260819727244006E-2</v>
      </c>
      <c r="J1933" s="457">
        <v>8.5988986263857189E-2</v>
      </c>
      <c r="K1933" s="437">
        <v>0.51887546294728737</v>
      </c>
      <c r="L1933" s="462">
        <v>1.4810430144124164E-3</v>
      </c>
      <c r="M1933" s="463">
        <v>1.9587906338558998E-3</v>
      </c>
      <c r="N1933" s="437">
        <v>5.7262636059406949E-3</v>
      </c>
      <c r="O1933" s="456">
        <v>2.7174496154146735E-3</v>
      </c>
      <c r="P1933" s="457">
        <v>3.9073513294343625E-3</v>
      </c>
      <c r="Q1933" s="437">
        <v>1.9038027857884245E-2</v>
      </c>
      <c r="R1933" s="462">
        <v>0</v>
      </c>
      <c r="S1933" s="463">
        <v>0</v>
      </c>
      <c r="T1933" s="437">
        <v>657.19239284002458</v>
      </c>
      <c r="U1933" s="456">
        <v>4.8702247277948446E-3</v>
      </c>
      <c r="V1933" s="457">
        <v>6.0402588929712297E-3</v>
      </c>
      <c r="W1933" s="437">
        <v>8.3141974535420368E-2</v>
      </c>
      <c r="X1933" s="456">
        <v>5.1020073211868865E-3</v>
      </c>
      <c r="Y1933" s="457">
        <v>6.6554804322105287E-3</v>
      </c>
      <c r="Z1933" s="437">
        <v>3.1529745263277299E-3</v>
      </c>
      <c r="AA1933" s="456">
        <v>1.4328341298228142E-3</v>
      </c>
      <c r="AB1933" s="457">
        <v>1.6394750928677964E-3</v>
      </c>
      <c r="AC1933" s="437">
        <v>5.3116862044345218E-3</v>
      </c>
      <c r="AD1933" s="456">
        <v>8.5593656381551168E-5</v>
      </c>
      <c r="AE1933" s="457">
        <v>7.9998834051638601E-5</v>
      </c>
      <c r="AF1933" s="437">
        <v>7.6647646864490694E-4</v>
      </c>
      <c r="AG1933" s="456">
        <v>2.8560845091407253E-3</v>
      </c>
      <c r="AH1933" s="457">
        <v>2.6569233977840811E-3</v>
      </c>
      <c r="AI1933" s="437">
        <v>9.8875431807170255E-4</v>
      </c>
      <c r="AJ1933" s="456">
        <v>4.9924644259636219E-4</v>
      </c>
      <c r="AK1933" s="457">
        <v>4.3937075282441052E-4</v>
      </c>
      <c r="AL1933" s="437">
        <v>6.13180837094149E-5</v>
      </c>
      <c r="AM1933" s="456">
        <v>7.8831213087810121E-4</v>
      </c>
      <c r="AN1933" s="457">
        <v>7.6700074152575052E-4</v>
      </c>
      <c r="AO1933" s="437">
        <v>1.6663205769408124E-2</v>
      </c>
      <c r="AP1933" s="456">
        <v>0</v>
      </c>
      <c r="AQ1933" s="457">
        <v>0</v>
      </c>
      <c r="AR1933" s="440">
        <v>8.1052564956339401E-3</v>
      </c>
      <c r="AS1933" s="462">
        <v>0</v>
      </c>
      <c r="AT1933" s="463">
        <v>0</v>
      </c>
      <c r="AU1933" s="423">
        <v>0</v>
      </c>
    </row>
    <row r="1934" spans="1:47" x14ac:dyDescent="0.2">
      <c r="A1934" s="231">
        <v>2023</v>
      </c>
      <c r="B1934" s="232">
        <v>10</v>
      </c>
      <c r="C1934" s="456">
        <v>1.6180193158057885</v>
      </c>
      <c r="D1934" s="457">
        <v>1.7438337216500723</v>
      </c>
      <c r="E1934" s="437">
        <v>0.45506741580477267</v>
      </c>
      <c r="F1934" s="456">
        <v>7.0012524524468892E-2</v>
      </c>
      <c r="G1934" s="457">
        <v>6.6506767110253537E-2</v>
      </c>
      <c r="H1934" s="437">
        <v>7.8753927668098522E-2</v>
      </c>
      <c r="I1934" s="456">
        <v>7.4625795096405864E-2</v>
      </c>
      <c r="J1934" s="457">
        <v>8.7478736299246879E-2</v>
      </c>
      <c r="K1934" s="437">
        <v>0.52544756352740385</v>
      </c>
      <c r="L1934" s="462">
        <v>1.4847967558883298E-3</v>
      </c>
      <c r="M1934" s="463">
        <v>1.9636776131529126E-3</v>
      </c>
      <c r="N1934" s="437">
        <v>5.7321069264970881E-3</v>
      </c>
      <c r="O1934" s="456">
        <v>2.7471304159911733E-3</v>
      </c>
      <c r="P1934" s="457">
        <v>3.95695707868466E-3</v>
      </c>
      <c r="Q1934" s="437">
        <v>1.9053879048002986E-2</v>
      </c>
      <c r="R1934" s="462">
        <v>0</v>
      </c>
      <c r="S1934" s="463">
        <v>0</v>
      </c>
      <c r="T1934" s="437">
        <v>657.8624709213517</v>
      </c>
      <c r="U1934" s="456">
        <v>4.9857785108465766E-3</v>
      </c>
      <c r="V1934" s="457">
        <v>6.2039683185039513E-3</v>
      </c>
      <c r="W1934" s="437">
        <v>8.4876548032612895E-2</v>
      </c>
      <c r="X1934" s="456">
        <v>5.2352712556114848E-3</v>
      </c>
      <c r="Y1934" s="457">
        <v>6.8649485813719671E-3</v>
      </c>
      <c r="Z1934" s="437">
        <v>3.185967994303659E-3</v>
      </c>
      <c r="AA1934" s="456">
        <v>1.4894134472228978E-3</v>
      </c>
      <c r="AB1934" s="457">
        <v>1.7075690730732017E-3</v>
      </c>
      <c r="AC1934" s="437">
        <v>5.4224932649060706E-3</v>
      </c>
      <c r="AD1934" s="456">
        <v>8.8366778686435943E-5</v>
      </c>
      <c r="AE1934" s="457">
        <v>8.2893162744800703E-5</v>
      </c>
      <c r="AF1934" s="437">
        <v>7.8246712669830974E-4</v>
      </c>
      <c r="AG1934" s="456">
        <v>2.9409174641753431E-3</v>
      </c>
      <c r="AH1934" s="457">
        <v>2.7445737178117425E-3</v>
      </c>
      <c r="AI1934" s="437">
        <v>1.0093832482202512E-3</v>
      </c>
      <c r="AJ1934" s="456">
        <v>5.1521289717616997E-4</v>
      </c>
      <c r="AK1934" s="457">
        <v>4.5568845636941756E-4</v>
      </c>
      <c r="AL1934" s="437">
        <v>6.2597376866431004E-5</v>
      </c>
      <c r="AM1934" s="456">
        <v>8.1206615147652074E-4</v>
      </c>
      <c r="AN1934" s="457">
        <v>7.9191792767007829E-4</v>
      </c>
      <c r="AO1934" s="437">
        <v>1.7010821228688168E-2</v>
      </c>
      <c r="AP1934" s="456">
        <v>0</v>
      </c>
      <c r="AQ1934" s="457">
        <v>0</v>
      </c>
      <c r="AR1934" s="440">
        <v>8.1577955399432193E-3</v>
      </c>
      <c r="AS1934" s="462">
        <v>0</v>
      </c>
      <c r="AT1934" s="463">
        <v>0</v>
      </c>
      <c r="AU1934" s="423">
        <v>0</v>
      </c>
    </row>
    <row r="1935" spans="1:47" x14ac:dyDescent="0.2">
      <c r="A1935" s="231">
        <v>2023</v>
      </c>
      <c r="B1935" s="232">
        <v>11</v>
      </c>
      <c r="C1935" s="456">
        <v>1.9662625343665439</v>
      </c>
      <c r="D1935" s="457">
        <v>2.1270267612218849</v>
      </c>
      <c r="E1935" s="437">
        <v>0.45969607785353145</v>
      </c>
      <c r="F1935" s="456">
        <v>8.3079993655297737E-2</v>
      </c>
      <c r="G1935" s="457">
        <v>7.8727236846347678E-2</v>
      </c>
      <c r="H1935" s="437">
        <v>8.0519566087569064E-2</v>
      </c>
      <c r="I1935" s="456">
        <v>8.5574560958114332E-2</v>
      </c>
      <c r="J1935" s="457">
        <v>0.10084422683128921</v>
      </c>
      <c r="K1935" s="437">
        <v>0.53265884537367669</v>
      </c>
      <c r="L1935" s="462">
        <v>1.4888840259748588E-3</v>
      </c>
      <c r="M1935" s="463">
        <v>1.9689775896517244E-3</v>
      </c>
      <c r="N1935" s="437">
        <v>5.7385196995130578E-3</v>
      </c>
      <c r="O1935" s="456">
        <v>3.462744058950488E-3</v>
      </c>
      <c r="P1935" s="457">
        <v>4.6022612476316329E-3</v>
      </c>
      <c r="Q1935" s="437">
        <v>1.9071247522049934E-2</v>
      </c>
      <c r="R1935" s="462">
        <v>0</v>
      </c>
      <c r="S1935" s="463">
        <v>0</v>
      </c>
      <c r="T1935" s="437">
        <v>658.59875410180155</v>
      </c>
      <c r="U1935" s="456">
        <v>4.6462505324155112E-3</v>
      </c>
      <c r="V1935" s="457">
        <v>5.8004767978917385E-3</v>
      </c>
      <c r="W1935" s="437">
        <v>8.6779541297873325E-2</v>
      </c>
      <c r="X1935" s="456">
        <v>5.3795241220223463E-3</v>
      </c>
      <c r="Y1935" s="457">
        <v>7.0947800177687684E-3</v>
      </c>
      <c r="Z1935" s="437">
        <v>3.2221569102403118E-3</v>
      </c>
      <c r="AA1935" s="456">
        <v>1.7557650183811775E-3</v>
      </c>
      <c r="AB1935" s="457">
        <v>1.995758449707776E-3</v>
      </c>
      <c r="AC1935" s="437">
        <v>5.5440713690940282E-3</v>
      </c>
      <c r="AD1935" s="456">
        <v>1.0457789412954891E-4</v>
      </c>
      <c r="AE1935" s="457">
        <v>9.7670613908400574E-5</v>
      </c>
      <c r="AF1935" s="437">
        <v>8.0001020103664066E-4</v>
      </c>
      <c r="AG1935" s="456">
        <v>3.4943690930092082E-3</v>
      </c>
      <c r="AH1935" s="457">
        <v>3.2549932537570352E-3</v>
      </c>
      <c r="AI1935" s="437">
        <v>1.0320130027969899E-3</v>
      </c>
      <c r="AJ1935" s="456">
        <v>6.001555490948166E-4</v>
      </c>
      <c r="AK1935" s="457">
        <v>5.272924439284237E-4</v>
      </c>
      <c r="AL1935" s="437">
        <v>6.400082125606425E-5</v>
      </c>
      <c r="AM1935" s="456">
        <v>9.7087020682020363E-4</v>
      </c>
      <c r="AN1935" s="457">
        <v>9.4633229237218086E-4</v>
      </c>
      <c r="AO1935" s="437">
        <v>1.7392241169764101E-2</v>
      </c>
      <c r="AP1935" s="456">
        <v>0</v>
      </c>
      <c r="AQ1935" s="457">
        <v>0</v>
      </c>
      <c r="AR1935" s="440">
        <v>9.9408382728681192E-3</v>
      </c>
      <c r="AS1935" s="462">
        <v>0</v>
      </c>
      <c r="AT1935" s="463">
        <v>0</v>
      </c>
      <c r="AU1935" s="423">
        <v>0</v>
      </c>
    </row>
    <row r="1936" spans="1:47" x14ac:dyDescent="0.2">
      <c r="A1936" s="231">
        <v>2023</v>
      </c>
      <c r="B1936" s="232">
        <v>12</v>
      </c>
      <c r="C1936" s="456">
        <v>1.991677244690317</v>
      </c>
      <c r="D1936" s="457">
        <v>2.1540396282082637</v>
      </c>
      <c r="E1936" s="437">
        <v>0.46475790462999605</v>
      </c>
      <c r="F1936" s="456">
        <v>8.5855524623327142E-2</v>
      </c>
      <c r="G1936" s="457">
        <v>8.1650348644776757E-2</v>
      </c>
      <c r="H1936" s="437">
        <v>8.2450331057113302E-2</v>
      </c>
      <c r="I1936" s="456">
        <v>8.7340106332139941E-2</v>
      </c>
      <c r="J1936" s="457">
        <v>0.10280912905852756</v>
      </c>
      <c r="K1936" s="437">
        <v>0.54054368140945264</v>
      </c>
      <c r="L1936" s="462">
        <v>1.493285553737053E-3</v>
      </c>
      <c r="M1936" s="463">
        <v>1.9747195940808212E-3</v>
      </c>
      <c r="N1936" s="437">
        <v>5.7455153618033682E-3</v>
      </c>
      <c r="O1936" s="456">
        <v>3.5062663892329168E-3</v>
      </c>
      <c r="P1936" s="457">
        <v>4.6703764722007589E-3</v>
      </c>
      <c r="Q1936" s="437">
        <v>1.9090250842292468E-2</v>
      </c>
      <c r="R1936" s="462">
        <v>0</v>
      </c>
      <c r="S1936" s="463">
        <v>0</v>
      </c>
      <c r="T1936" s="437">
        <v>659.4026680525028</v>
      </c>
      <c r="U1936" s="456">
        <v>4.7674990724668222E-3</v>
      </c>
      <c r="V1936" s="457">
        <v>5.9767199299472183E-3</v>
      </c>
      <c r="W1936" s="437">
        <v>8.8860352589622438E-2</v>
      </c>
      <c r="X1936" s="456">
        <v>5.5365388175207912E-3</v>
      </c>
      <c r="Y1936" s="457">
        <v>7.3461092923874068E-3</v>
      </c>
      <c r="Z1936" s="437">
        <v>3.2617382867441277E-3</v>
      </c>
      <c r="AA1936" s="456">
        <v>1.8313233851097316E-3</v>
      </c>
      <c r="AB1936" s="457">
        <v>2.0839823044012488E-3</v>
      </c>
      <c r="AC1936" s="437">
        <v>5.6770112114464966E-3</v>
      </c>
      <c r="AD1936" s="456">
        <v>1.0827075893487273E-4</v>
      </c>
      <c r="AE1936" s="457">
        <v>1.0153798437619175E-4</v>
      </c>
      <c r="AF1936" s="437">
        <v>8.1919398543918464E-4</v>
      </c>
      <c r="AG1936" s="456">
        <v>3.6065311464340923E-3</v>
      </c>
      <c r="AH1936" s="457">
        <v>3.3720294783031492E-3</v>
      </c>
      <c r="AI1936" s="437">
        <v>1.0567593533214773E-3</v>
      </c>
      <c r="AJ1936" s="456">
        <v>6.2126573208440988E-4</v>
      </c>
      <c r="AK1936" s="457">
        <v>5.4913060026773666E-4</v>
      </c>
      <c r="AL1936" s="437">
        <v>6.5535497285938355E-5</v>
      </c>
      <c r="AM1936" s="456">
        <v>1.0022775746752388E-3</v>
      </c>
      <c r="AN1936" s="457">
        <v>9.7930022494068566E-4</v>
      </c>
      <c r="AO1936" s="437">
        <v>1.7809262938576625E-2</v>
      </c>
      <c r="AP1936" s="456">
        <v>0</v>
      </c>
      <c r="AQ1936" s="457">
        <v>0</v>
      </c>
      <c r="AR1936" s="440">
        <v>1.00168976060534E-2</v>
      </c>
      <c r="AS1936" s="462">
        <v>0</v>
      </c>
      <c r="AT1936" s="463">
        <v>0</v>
      </c>
      <c r="AU1936" s="423">
        <v>0</v>
      </c>
    </row>
    <row r="1937" spans="1:47" x14ac:dyDescent="0.2">
      <c r="A1937" s="231">
        <v>2023</v>
      </c>
      <c r="B1937" s="232">
        <v>13</v>
      </c>
      <c r="C1937" s="456">
        <v>2.0188658144647591</v>
      </c>
      <c r="D1937" s="457">
        <v>2.1831015561211942</v>
      </c>
      <c r="E1937" s="437">
        <v>0.47026662316818812</v>
      </c>
      <c r="F1937" s="456">
        <v>8.8865929735986421E-2</v>
      </c>
      <c r="G1937" s="457">
        <v>8.4824436707036918E-2</v>
      </c>
      <c r="H1937" s="437">
        <v>8.4551563649538142E-2</v>
      </c>
      <c r="I1937" s="456">
        <v>8.9263718233789799E-2</v>
      </c>
      <c r="J1937" s="457">
        <v>0.10496413182225293</v>
      </c>
      <c r="K1937" s="437">
        <v>0.54912285254083493</v>
      </c>
      <c r="L1937" s="462">
        <v>1.4981355922361293E-3</v>
      </c>
      <c r="M1937" s="463">
        <v>1.9807643285643666E-3</v>
      </c>
      <c r="N1937" s="437">
        <v>5.7531400167944299E-3</v>
      </c>
      <c r="O1937" s="456">
        <v>3.5536604574063339E-3</v>
      </c>
      <c r="P1937" s="457">
        <v>4.7445362001233863E-3</v>
      </c>
      <c r="Q1937" s="437">
        <v>1.9110918230525954E-2</v>
      </c>
      <c r="R1937" s="462">
        <v>0</v>
      </c>
      <c r="S1937" s="463">
        <v>0</v>
      </c>
      <c r="T1937" s="437">
        <v>660.27746702061381</v>
      </c>
      <c r="U1937" s="456">
        <v>4.8972158937681306E-3</v>
      </c>
      <c r="V1937" s="457">
        <v>6.1634442964722562E-3</v>
      </c>
      <c r="W1937" s="437">
        <v>9.1124886732399712E-2</v>
      </c>
      <c r="X1937" s="456">
        <v>5.706661776773315E-3</v>
      </c>
      <c r="Y1937" s="457">
        <v>7.6195732757315879E-3</v>
      </c>
      <c r="Z1937" s="437">
        <v>3.304806728607417E-3</v>
      </c>
      <c r="AA1937" s="456">
        <v>1.914746153129761E-3</v>
      </c>
      <c r="AB1937" s="457">
        <v>2.1712110930703875E-3</v>
      </c>
      <c r="AC1937" s="437">
        <v>5.8216887964894215E-3</v>
      </c>
      <c r="AD1937" s="456">
        <v>1.1229993557647495E-4</v>
      </c>
      <c r="AE1937" s="457">
        <v>1.0574565910805673E-4</v>
      </c>
      <c r="AF1937" s="437">
        <v>8.4007059654088922E-4</v>
      </c>
      <c r="AG1937" s="456">
        <v>3.727475655324847E-3</v>
      </c>
      <c r="AH1937" s="457">
        <v>3.5002738130266841E-3</v>
      </c>
      <c r="AI1937" s="437">
        <v>1.0836896888967141E-3</v>
      </c>
      <c r="AJ1937" s="456">
        <v>6.4392999889800902E-4</v>
      </c>
      <c r="AK1937" s="457">
        <v>5.7313129596579305E-4</v>
      </c>
      <c r="AL1937" s="437">
        <v>6.7205589443887639E-5</v>
      </c>
      <c r="AM1937" s="456">
        <v>1.0365257387500264E-3</v>
      </c>
      <c r="AN1937" s="457">
        <v>1.0147627790467084E-3</v>
      </c>
      <c r="AO1937" s="437">
        <v>1.8263126603597257E-2</v>
      </c>
      <c r="AP1937" s="456">
        <v>0</v>
      </c>
      <c r="AQ1937" s="457">
        <v>0</v>
      </c>
      <c r="AR1937" s="440">
        <v>1.0099302190240401E-2</v>
      </c>
      <c r="AS1937" s="462">
        <v>0</v>
      </c>
      <c r="AT1937" s="463">
        <v>0</v>
      </c>
      <c r="AU1937" s="423">
        <v>0</v>
      </c>
    </row>
    <row r="1938" spans="1:47" x14ac:dyDescent="0.2">
      <c r="A1938" s="231">
        <v>2023</v>
      </c>
      <c r="B1938" s="232">
        <v>14</v>
      </c>
      <c r="C1938" s="456">
        <v>2.0433644316555619</v>
      </c>
      <c r="D1938" s="457">
        <v>2.2089061514189376</v>
      </c>
      <c r="E1938" s="437">
        <v>0.47490608041071636</v>
      </c>
      <c r="F1938" s="456">
        <v>9.2104340706830157E-2</v>
      </c>
      <c r="G1938" s="457">
        <v>8.8231615870248872E-2</v>
      </c>
      <c r="H1938" s="437">
        <v>8.6785113909613507E-2</v>
      </c>
      <c r="I1938" s="456">
        <v>9.1281799585274936E-2</v>
      </c>
      <c r="J1938" s="457">
        <v>0.10721012330910799</v>
      </c>
      <c r="K1938" s="437">
        <v>0.55763392798789846</v>
      </c>
      <c r="L1938" s="462">
        <v>1.5022231100489357E-3</v>
      </c>
      <c r="M1938" s="463">
        <v>1.9857199017543647E-3</v>
      </c>
      <c r="N1938" s="437">
        <v>5.7570548753532102E-3</v>
      </c>
      <c r="O1938" s="456">
        <v>3.6046187767817543E-3</v>
      </c>
      <c r="P1938" s="457">
        <v>4.8242212275823064E-3</v>
      </c>
      <c r="Q1938" s="437">
        <v>1.9133242353148273E-2</v>
      </c>
      <c r="R1938" s="462">
        <v>0</v>
      </c>
      <c r="S1938" s="463">
        <v>0</v>
      </c>
      <c r="T1938" s="437">
        <v>660.72714446316843</v>
      </c>
      <c r="U1938" s="456">
        <v>5.0349706696499559E-3</v>
      </c>
      <c r="V1938" s="457">
        <v>6.3608134571511779E-3</v>
      </c>
      <c r="W1938" s="437">
        <v>9.3532117965965778E-2</v>
      </c>
      <c r="X1938" s="456">
        <v>5.8902705008391726E-3</v>
      </c>
      <c r="Y1938" s="457">
        <v>7.9145912146224174E-3</v>
      </c>
      <c r="Z1938" s="437">
        <v>3.3512734273574195E-3</v>
      </c>
      <c r="AA1938" s="456">
        <v>2.0028061756247515E-3</v>
      </c>
      <c r="AB1938" s="457">
        <v>2.2585550384733454E-3</v>
      </c>
      <c r="AC1938" s="437">
        <v>5.9754770273409497E-3</v>
      </c>
      <c r="AD1938" s="456">
        <v>1.1663592837672216E-4</v>
      </c>
      <c r="AE1938" s="457">
        <v>1.1026088787267025E-4</v>
      </c>
      <c r="AF1938" s="437">
        <v>8.6226180199624406E-4</v>
      </c>
      <c r="AG1938" s="456">
        <v>3.8578455873721192E-3</v>
      </c>
      <c r="AH1938" s="457">
        <v>3.6390108673246863E-3</v>
      </c>
      <c r="AI1938" s="437">
        <v>1.1123181962478935E-3</v>
      </c>
      <c r="AJ1938" s="456">
        <v>6.6846663921583656E-4</v>
      </c>
      <c r="AK1938" s="457">
        <v>5.9930175390871909E-4</v>
      </c>
      <c r="AL1938" s="437">
        <v>6.8980962810684675E-5</v>
      </c>
      <c r="AM1938" s="456">
        <v>1.0732029140828397E-3</v>
      </c>
      <c r="AN1938" s="457">
        <v>1.0524169686382282E-3</v>
      </c>
      <c r="AO1938" s="437">
        <v>1.8745586718223753E-2</v>
      </c>
      <c r="AP1938" s="456">
        <v>0</v>
      </c>
      <c r="AQ1938" s="457">
        <v>0</v>
      </c>
      <c r="AR1938" s="440">
        <v>1.0187851254249199E-2</v>
      </c>
      <c r="AS1938" s="462">
        <v>0</v>
      </c>
      <c r="AT1938" s="463">
        <v>0</v>
      </c>
      <c r="AU1938" s="423">
        <v>0</v>
      </c>
    </row>
    <row r="1939" spans="1:47" x14ac:dyDescent="0.2">
      <c r="A1939" s="231">
        <v>2023</v>
      </c>
      <c r="B1939" s="232">
        <v>15</v>
      </c>
      <c r="C1939" s="456">
        <v>2.0749835915312436</v>
      </c>
      <c r="D1939" s="457">
        <v>2.2427343487490972</v>
      </c>
      <c r="E1939" s="437">
        <v>0.48128851423555624</v>
      </c>
      <c r="F1939" s="456">
        <v>9.559157726519911E-2</v>
      </c>
      <c r="G1939" s="457">
        <v>9.1901368055377242E-2</v>
      </c>
      <c r="H1939" s="437">
        <v>8.9219549665773903E-2</v>
      </c>
      <c r="I1939" s="456">
        <v>9.3509179432325021E-2</v>
      </c>
      <c r="J1939" s="457">
        <v>0.10970753802627893</v>
      </c>
      <c r="K1939" s="437">
        <v>0.56757652715446416</v>
      </c>
      <c r="L1939" s="462">
        <v>1.5077514448675374E-3</v>
      </c>
      <c r="M1939" s="463">
        <v>1.9924901725594025E-3</v>
      </c>
      <c r="N1939" s="437">
        <v>5.7658992145123893E-3</v>
      </c>
      <c r="O1939" s="456">
        <v>3.6593059780225673E-3</v>
      </c>
      <c r="P1939" s="457">
        <v>4.9097145451774153E-3</v>
      </c>
      <c r="Q1939" s="437">
        <v>1.9157209134150834E-2</v>
      </c>
      <c r="R1939" s="462">
        <v>0</v>
      </c>
      <c r="S1939" s="463">
        <v>0</v>
      </c>
      <c r="T1939" s="437">
        <v>661.74216200400622</v>
      </c>
      <c r="U1939" s="456">
        <v>5.1840314348630331E-3</v>
      </c>
      <c r="V1939" s="457">
        <v>6.5737229456528093E-3</v>
      </c>
      <c r="W1939" s="437">
        <v>9.6155793342486071E-2</v>
      </c>
      <c r="X1939" s="456">
        <v>6.0873663256911983E-3</v>
      </c>
      <c r="Y1939" s="457">
        <v>8.2314294125277257E-3</v>
      </c>
      <c r="Z1939" s="437">
        <v>3.4011757556660885E-3</v>
      </c>
      <c r="AA1939" s="456">
        <v>2.0986284625705582E-3</v>
      </c>
      <c r="AB1939" s="457">
        <v>2.3516827234385885E-3</v>
      </c>
      <c r="AC1939" s="437">
        <v>6.1430901847808958E-3</v>
      </c>
      <c r="AD1939" s="456">
        <v>1.2131039125393449E-4</v>
      </c>
      <c r="AE1939" s="457">
        <v>1.1512577791563761E-4</v>
      </c>
      <c r="AF1939" s="437">
        <v>8.8644965974207215E-4</v>
      </c>
      <c r="AG1939" s="456">
        <v>3.9979172989063764E-3</v>
      </c>
      <c r="AH1939" s="457">
        <v>3.7884296724160337E-3</v>
      </c>
      <c r="AI1939" s="437">
        <v>1.1435186314960272E-3</v>
      </c>
      <c r="AJ1939" s="456">
        <v>6.9470677196338407E-4</v>
      </c>
      <c r="AK1939" s="457">
        <v>6.273862841528503E-4</v>
      </c>
      <c r="AL1939" s="437">
        <v>7.0915945812608295E-5</v>
      </c>
      <c r="AM1939" s="456">
        <v>1.1128384822549884E-3</v>
      </c>
      <c r="AN1939" s="457">
        <v>1.0930393960827949E-3</v>
      </c>
      <c r="AO1939" s="437">
        <v>1.9271403623596133E-2</v>
      </c>
      <c r="AP1939" s="456">
        <v>0</v>
      </c>
      <c r="AQ1939" s="457">
        <v>0</v>
      </c>
      <c r="AR1939" s="440">
        <v>1.02827411800668E-2</v>
      </c>
      <c r="AS1939" s="462">
        <v>0</v>
      </c>
      <c r="AT1939" s="463">
        <v>0</v>
      </c>
      <c r="AU1939" s="423">
        <v>0</v>
      </c>
    </row>
    <row r="1940" spans="1:47" x14ac:dyDescent="0.2">
      <c r="A1940" s="231">
        <v>2023</v>
      </c>
      <c r="B1940" s="232">
        <v>16</v>
      </c>
      <c r="C1940" s="456">
        <v>2.3155316080896151</v>
      </c>
      <c r="D1940" s="457">
        <v>2.6477394255209536</v>
      </c>
      <c r="E1940" s="437">
        <v>0.48809828430428387</v>
      </c>
      <c r="F1940" s="456">
        <v>0.10478814535761763</v>
      </c>
      <c r="G1940" s="457">
        <v>0.10317889225197086</v>
      </c>
      <c r="H1940" s="437">
        <v>9.1816810907518934E-2</v>
      </c>
      <c r="I1940" s="456">
        <v>0.10591410292704564</v>
      </c>
      <c r="J1940" s="457">
        <v>0.1247063881471424</v>
      </c>
      <c r="K1940" s="437">
        <v>0.57818208662369397</v>
      </c>
      <c r="L1940" s="462">
        <v>1.5139989869018431E-3</v>
      </c>
      <c r="M1940" s="463">
        <v>2.0000768352766269E-3</v>
      </c>
      <c r="N1940" s="437">
        <v>5.7753271100039801E-3</v>
      </c>
      <c r="O1940" s="456">
        <v>5.1341024359515741E-3</v>
      </c>
      <c r="P1940" s="457">
        <v>6.1383555191241949E-3</v>
      </c>
      <c r="Q1940" s="437">
        <v>1.9182765497549704E-2</v>
      </c>
      <c r="R1940" s="462">
        <v>0</v>
      </c>
      <c r="S1940" s="463">
        <v>0</v>
      </c>
      <c r="T1940" s="437">
        <v>662.82388919563255</v>
      </c>
      <c r="U1940" s="456">
        <v>5.2851688203280588E-3</v>
      </c>
      <c r="V1940" s="457">
        <v>6.7806652855732386E-3</v>
      </c>
      <c r="W1940" s="437">
        <v>9.8955041025180088E-2</v>
      </c>
      <c r="X1940" s="456">
        <v>6.2990602719232231E-3</v>
      </c>
      <c r="Y1940" s="457">
        <v>8.5699491938946836E-3</v>
      </c>
      <c r="Z1940" s="437">
        <v>3.4544207467139191E-3</v>
      </c>
      <c r="AA1940" s="456">
        <v>2.3110233601131239E-3</v>
      </c>
      <c r="AB1940" s="457">
        <v>2.6115357445779582E-3</v>
      </c>
      <c r="AC1940" s="437">
        <v>6.3219392101850312E-3</v>
      </c>
      <c r="AD1940" s="456">
        <v>1.3290265072910554E-4</v>
      </c>
      <c r="AE1940" s="457">
        <v>1.2902561510360009E-4</v>
      </c>
      <c r="AF1940" s="437">
        <v>9.1225534097767041E-4</v>
      </c>
      <c r="AG1940" s="456">
        <v>4.3798480649133113E-3</v>
      </c>
      <c r="AH1940" s="457">
        <v>4.2580875513319088E-3</v>
      </c>
      <c r="AI1940" s="437">
        <v>1.1768091916092059E-3</v>
      </c>
      <c r="AJ1940" s="456">
        <v>7.5329068241264451E-4</v>
      </c>
      <c r="AK1940" s="457">
        <v>6.9581825390816518E-4</v>
      </c>
      <c r="AL1940" s="437">
        <v>7.2980491424731524E-5</v>
      </c>
      <c r="AM1940" s="456">
        <v>1.2262186680114804E-3</v>
      </c>
      <c r="AN1940" s="457">
        <v>1.2338768307795752E-3</v>
      </c>
      <c r="AO1940" s="437">
        <v>1.9832425207693991E-2</v>
      </c>
      <c r="AP1940" s="456">
        <v>0</v>
      </c>
      <c r="AQ1940" s="457">
        <v>0</v>
      </c>
      <c r="AR1940" s="440">
        <v>1.36522204952223E-2</v>
      </c>
      <c r="AS1940" s="462">
        <v>0</v>
      </c>
      <c r="AT1940" s="463">
        <v>0</v>
      </c>
      <c r="AU1940" s="423">
        <v>0</v>
      </c>
    </row>
    <row r="1941" spans="1:47" x14ac:dyDescent="0.2">
      <c r="A1941" s="231">
        <v>2023</v>
      </c>
      <c r="B1941" s="232">
        <v>17</v>
      </c>
      <c r="C1941" s="456">
        <v>2.3510859096982726</v>
      </c>
      <c r="D1941" s="457">
        <v>2.6862350650444822</v>
      </c>
      <c r="E1941" s="437">
        <v>0.49525766997798437</v>
      </c>
      <c r="F1941" s="456">
        <v>0.10897172940984848</v>
      </c>
      <c r="G1941" s="457">
        <v>0.107577740973539</v>
      </c>
      <c r="H1941" s="437">
        <v>9.4547642670530327E-2</v>
      </c>
      <c r="I1941" s="456">
        <v>0.1087130807351397</v>
      </c>
      <c r="J1941" s="457">
        <v>0.12779446146652032</v>
      </c>
      <c r="K1941" s="437">
        <v>0.58933397568788803</v>
      </c>
      <c r="L1941" s="462">
        <v>1.521005361450949E-3</v>
      </c>
      <c r="M1941" s="463">
        <v>2.0089902858994608E-3</v>
      </c>
      <c r="N1941" s="437">
        <v>5.7852222487675678E-3</v>
      </c>
      <c r="O1941" s="456">
        <v>5.221879454587376E-3</v>
      </c>
      <c r="P1941" s="457">
        <v>6.2581850924972411E-3</v>
      </c>
      <c r="Q1941" s="437">
        <v>1.9209638725488216E-2</v>
      </c>
      <c r="R1941" s="462">
        <v>0</v>
      </c>
      <c r="S1941" s="463">
        <v>0</v>
      </c>
      <c r="T1941" s="437">
        <v>663.95929827806333</v>
      </c>
      <c r="U1941" s="456">
        <v>5.4548675711474509E-3</v>
      </c>
      <c r="V1941" s="457">
        <v>7.0228412742428942E-3</v>
      </c>
      <c r="W1941" s="437">
        <v>0.10189823771871011</v>
      </c>
      <c r="X1941" s="456">
        <v>6.5242524983032089E-3</v>
      </c>
      <c r="Y1941" s="457">
        <v>8.9254894218712792E-3</v>
      </c>
      <c r="Z1941" s="437">
        <v>3.5103950718137237E-3</v>
      </c>
      <c r="AA1941" s="456">
        <v>2.4532800057897393E-3</v>
      </c>
      <c r="AB1941" s="457">
        <v>2.7611570153069009E-3</v>
      </c>
      <c r="AC1941" s="437">
        <v>6.5099562451351361E-3</v>
      </c>
      <c r="AD1941" s="456">
        <v>1.3864496243005587E-4</v>
      </c>
      <c r="AE1941" s="457">
        <v>1.3500469615523183E-4</v>
      </c>
      <c r="AF1941" s="437">
        <v>9.3938695985573033E-4</v>
      </c>
      <c r="AG1941" s="456">
        <v>4.5411929455259677E-3</v>
      </c>
      <c r="AH1941" s="457">
        <v>4.428616904788899E-3</v>
      </c>
      <c r="AI1941" s="437">
        <v>1.2118095564529596E-3</v>
      </c>
      <c r="AJ1941" s="456">
        <v>7.8269443214989737E-4</v>
      </c>
      <c r="AK1941" s="457">
        <v>7.2689886029088889E-4</v>
      </c>
      <c r="AL1941" s="437">
        <v>7.5151050643382092E-5</v>
      </c>
      <c r="AM1941" s="456">
        <v>1.2755950047871481E-3</v>
      </c>
      <c r="AN1941" s="457">
        <v>1.285028772731608E-3</v>
      </c>
      <c r="AO1941" s="437">
        <v>2.0422283750908751E-2</v>
      </c>
      <c r="AP1941" s="456">
        <v>0</v>
      </c>
      <c r="AQ1941" s="457">
        <v>0</v>
      </c>
      <c r="AR1941" s="440">
        <v>1.3791964696618499E-2</v>
      </c>
      <c r="AS1941" s="462">
        <v>0</v>
      </c>
      <c r="AT1941" s="463">
        <v>0</v>
      </c>
      <c r="AU1941" s="423">
        <v>0</v>
      </c>
    </row>
    <row r="1942" spans="1:47" x14ac:dyDescent="0.2">
      <c r="A1942" s="231">
        <v>2023</v>
      </c>
      <c r="B1942" s="232">
        <v>18</v>
      </c>
      <c r="C1942" s="456">
        <v>2.3862122053670056</v>
      </c>
      <c r="D1942" s="457">
        <v>2.7234985384923029</v>
      </c>
      <c r="E1942" s="437">
        <v>0.50273258199468174</v>
      </c>
      <c r="F1942" s="456">
        <v>0.11335559184517144</v>
      </c>
      <c r="G1942" s="457">
        <v>0.11212245465182534</v>
      </c>
      <c r="H1942" s="437">
        <v>9.7398690360773477E-2</v>
      </c>
      <c r="I1942" s="456">
        <v>0.11168935010037032</v>
      </c>
      <c r="J1942" s="457">
        <v>0.13103566415410633</v>
      </c>
      <c r="K1942" s="437">
        <v>0.60097717467883283</v>
      </c>
      <c r="L1942" s="462">
        <v>1.5285723594953156E-3</v>
      </c>
      <c r="M1942" s="463">
        <v>2.0184835191856022E-3</v>
      </c>
      <c r="N1942" s="437">
        <v>5.7955748901905649E-3</v>
      </c>
      <c r="O1942" s="456">
        <v>5.3150989695865151E-3</v>
      </c>
      <c r="P1942" s="457">
        <v>6.3835938771913342E-3</v>
      </c>
      <c r="Q1942" s="437">
        <v>1.9237696048461435E-2</v>
      </c>
      <c r="R1942" s="462">
        <v>0</v>
      </c>
      <c r="S1942" s="463">
        <v>0</v>
      </c>
      <c r="T1942" s="437">
        <v>665.14756081213784</v>
      </c>
      <c r="U1942" s="456">
        <v>5.6311624522589823E-3</v>
      </c>
      <c r="V1942" s="457">
        <v>7.27091715303605E-3</v>
      </c>
      <c r="W1942" s="437">
        <v>0.10497099977243181</v>
      </c>
      <c r="X1942" s="456">
        <v>6.7627184104359379E-3</v>
      </c>
      <c r="Y1942" s="457">
        <v>9.2965842811806483E-3</v>
      </c>
      <c r="Z1942" s="437">
        <v>3.5688393711636834E-3</v>
      </c>
      <c r="AA1942" s="456">
        <v>2.6114725318918514E-3</v>
      </c>
      <c r="AB1942" s="457">
        <v>2.9227846958486217E-3</v>
      </c>
      <c r="AC1942" s="437">
        <v>6.7062637477671811E-3</v>
      </c>
      <c r="AD1942" s="456">
        <v>1.4472381684090677E-4</v>
      </c>
      <c r="AE1942" s="457">
        <v>1.4124405721759127E-4</v>
      </c>
      <c r="AF1942" s="437">
        <v>9.6771425730166494E-4</v>
      </c>
      <c r="AG1942" s="456">
        <v>4.7077358467918608E-3</v>
      </c>
      <c r="AH1942" s="457">
        <v>4.6026373564256127E-3</v>
      </c>
      <c r="AI1942" s="437">
        <v>1.2483532188426443E-3</v>
      </c>
      <c r="AJ1942" s="456">
        <v>8.1286751467262743E-4</v>
      </c>
      <c r="AK1942" s="457">
        <v>7.5849826931852736E-4</v>
      </c>
      <c r="AL1942" s="437">
        <v>7.7417265628166077E-5</v>
      </c>
      <c r="AM1942" s="456">
        <v>1.3279626112125066E-3</v>
      </c>
      <c r="AN1942" s="457">
        <v>1.3383913195941129E-3</v>
      </c>
      <c r="AO1942" s="437">
        <v>2.1038126342418393E-2</v>
      </c>
      <c r="AP1942" s="456">
        <v>0</v>
      </c>
      <c r="AQ1942" s="457">
        <v>0</v>
      </c>
      <c r="AR1942" s="440">
        <v>1.39375503627113E-2</v>
      </c>
      <c r="AS1942" s="462">
        <v>0</v>
      </c>
      <c r="AT1942" s="463">
        <v>0</v>
      </c>
      <c r="AU1942" s="423">
        <v>0</v>
      </c>
    </row>
    <row r="1943" spans="1:47" x14ac:dyDescent="0.2">
      <c r="A1943" s="231">
        <v>2023</v>
      </c>
      <c r="B1943" s="232">
        <v>19</v>
      </c>
      <c r="C1943" s="456">
        <v>2.4281223792601674</v>
      </c>
      <c r="D1943" s="457">
        <v>2.7668727271633697</v>
      </c>
      <c r="E1943" s="437">
        <v>0.50964757221471568</v>
      </c>
      <c r="F1943" s="456">
        <v>0.11788647338177329</v>
      </c>
      <c r="G1943" s="457">
        <v>0.11670112470574913</v>
      </c>
      <c r="H1943" s="437">
        <v>0.10026778267043521</v>
      </c>
      <c r="I1943" s="456">
        <v>0.11460728290847748</v>
      </c>
      <c r="J1943" s="457">
        <v>0.13407588390799838</v>
      </c>
      <c r="K1943" s="437">
        <v>0.61237869164683301</v>
      </c>
      <c r="L1943" s="462">
        <v>1.5337267150619012E-3</v>
      </c>
      <c r="M1943" s="463">
        <v>2.0250103127125649E-3</v>
      </c>
      <c r="N1943" s="437">
        <v>5.8039113814114165E-3</v>
      </c>
      <c r="O1943" s="456">
        <v>5.4062675099592304E-3</v>
      </c>
      <c r="P1943" s="457">
        <v>6.5043637563478272E-3</v>
      </c>
      <c r="Q1943" s="437">
        <v>1.9266132859380745E-2</v>
      </c>
      <c r="R1943" s="462">
        <v>0</v>
      </c>
      <c r="S1943" s="463">
        <v>0</v>
      </c>
      <c r="T1943" s="437">
        <v>666.10487266818075</v>
      </c>
      <c r="U1943" s="456">
        <v>5.8182699120354151E-3</v>
      </c>
      <c r="V1943" s="457">
        <v>7.5294858743608613E-3</v>
      </c>
      <c r="W1943" s="437">
        <v>0.10806294913384709</v>
      </c>
      <c r="X1943" s="456">
        <v>7.0112358976219024E-3</v>
      </c>
      <c r="Y1943" s="457">
        <v>9.6722953686919615E-3</v>
      </c>
      <c r="Z1943" s="437">
        <v>3.6280092932331285E-3</v>
      </c>
      <c r="AA1943" s="456">
        <v>2.7058520203167543E-3</v>
      </c>
      <c r="AB1943" s="457">
        <v>3.0370525638638728E-3</v>
      </c>
      <c r="AC1943" s="437">
        <v>6.903811524736311E-3</v>
      </c>
      <c r="AD1943" s="456">
        <v>1.506034815406997E-4</v>
      </c>
      <c r="AE1943" s="457">
        <v>1.4718293099412718E-4</v>
      </c>
      <c r="AF1943" s="437">
        <v>9.9622104924112316E-4</v>
      </c>
      <c r="AG1943" s="456">
        <v>4.8984958273077944E-3</v>
      </c>
      <c r="AH1943" s="457">
        <v>4.792192079865607E-3</v>
      </c>
      <c r="AI1943" s="437">
        <v>1.2851252808623247E-3</v>
      </c>
      <c r="AJ1943" s="456">
        <v>8.4980794725088944E-4</v>
      </c>
      <c r="AK1943" s="457">
        <v>7.948167286057538E-4</v>
      </c>
      <c r="AL1943" s="437">
        <v>7.9697661129864687E-5</v>
      </c>
      <c r="AM1943" s="456">
        <v>1.3768314433134671E-3</v>
      </c>
      <c r="AN1943" s="457">
        <v>1.3878169543802101E-3</v>
      </c>
      <c r="AO1943" s="437">
        <v>2.1657845402028413E-2</v>
      </c>
      <c r="AP1943" s="456">
        <v>0</v>
      </c>
      <c r="AQ1943" s="457">
        <v>0</v>
      </c>
      <c r="AR1943" s="440">
        <v>1.4086013491022901E-2</v>
      </c>
      <c r="AS1943" s="462">
        <v>0</v>
      </c>
      <c r="AT1943" s="463">
        <v>0</v>
      </c>
      <c r="AU1943" s="423">
        <v>0</v>
      </c>
    </row>
    <row r="1944" spans="1:47" x14ac:dyDescent="0.2">
      <c r="A1944" s="231">
        <v>2023</v>
      </c>
      <c r="B1944" s="232">
        <v>20</v>
      </c>
      <c r="C1944" s="456">
        <v>2.4749495927172078</v>
      </c>
      <c r="D1944" s="457">
        <v>2.8140214427281682</v>
      </c>
      <c r="E1944" s="437">
        <v>0.51723520652179178</v>
      </c>
      <c r="F1944" s="456">
        <v>0.12261877944685044</v>
      </c>
      <c r="G1944" s="457">
        <v>0.12129514230181621</v>
      </c>
      <c r="H1944" s="437">
        <v>0.10316180100666603</v>
      </c>
      <c r="I1944" s="456">
        <v>0.11768382113937897</v>
      </c>
      <c r="J1944" s="457">
        <v>0.13716373330740653</v>
      </c>
      <c r="K1944" s="437">
        <v>0.62419752868348621</v>
      </c>
      <c r="L1944" s="462">
        <v>1.5396204334065678E-3</v>
      </c>
      <c r="M1944" s="463">
        <v>2.0321589110859455E-3</v>
      </c>
      <c r="N1944" s="437">
        <v>5.8144083021039288E-3</v>
      </c>
      <c r="O1944" s="456">
        <v>5.5013859374721478E-3</v>
      </c>
      <c r="P1944" s="457">
        <v>6.6253478305041387E-3</v>
      </c>
      <c r="Q1944" s="437">
        <v>1.929458902765872E-2</v>
      </c>
      <c r="R1944" s="462">
        <v>0</v>
      </c>
      <c r="S1944" s="463">
        <v>0</v>
      </c>
      <c r="T1944" s="437">
        <v>667.30986687969232</v>
      </c>
      <c r="U1944" s="456">
        <v>6.014324381497258E-3</v>
      </c>
      <c r="V1944" s="457">
        <v>7.7895953688180055E-3</v>
      </c>
      <c r="W1944" s="437">
        <v>0.1111822342863053</v>
      </c>
      <c r="X1944" s="456">
        <v>7.2707150939683085E-3</v>
      </c>
      <c r="Y1944" s="457">
        <v>1.0049074165652689E-2</v>
      </c>
      <c r="Z1944" s="437">
        <v>3.6873364674457495E-3</v>
      </c>
      <c r="AA1944" s="456">
        <v>2.8015290355735416E-3</v>
      </c>
      <c r="AB1944" s="457">
        <v>3.148346343703712E-3</v>
      </c>
      <c r="AC1944" s="437">
        <v>7.1030828134958949E-3</v>
      </c>
      <c r="AD1944" s="456">
        <v>1.5672600906718406E-4</v>
      </c>
      <c r="AE1944" s="457">
        <v>1.5312100656758468E-4</v>
      </c>
      <c r="AF1944" s="437">
        <v>1.0249743355674767E-3</v>
      </c>
      <c r="AG1944" s="456">
        <v>5.0984870232909886E-3</v>
      </c>
      <c r="AH1944" s="457">
        <v>4.9832657817204728E-3</v>
      </c>
      <c r="AI1944" s="437">
        <v>1.3222186348620824E-3</v>
      </c>
      <c r="AJ1944" s="456">
        <v>8.8858028637986159E-4</v>
      </c>
      <c r="AK1944" s="457">
        <v>8.3147757930545165E-4</v>
      </c>
      <c r="AL1944" s="437">
        <v>8.1998047184907806E-5</v>
      </c>
      <c r="AM1944" s="456">
        <v>1.4277128579831386E-3</v>
      </c>
      <c r="AN1944" s="457">
        <v>1.4372205187865451E-3</v>
      </c>
      <c r="AO1944" s="437">
        <v>2.2282995198860431E-2</v>
      </c>
      <c r="AP1944" s="456">
        <v>0</v>
      </c>
      <c r="AQ1944" s="457">
        <v>0</v>
      </c>
      <c r="AR1944" s="440">
        <v>1.42348125104616E-2</v>
      </c>
      <c r="AS1944" s="462">
        <v>0</v>
      </c>
      <c r="AT1944" s="463">
        <v>0</v>
      </c>
      <c r="AU1944" s="423">
        <v>0</v>
      </c>
    </row>
    <row r="1945" spans="1:47" x14ac:dyDescent="0.2">
      <c r="A1945" s="231">
        <v>2023</v>
      </c>
      <c r="B1945" s="232">
        <v>21</v>
      </c>
      <c r="C1945" s="456">
        <v>2.7180181571667341</v>
      </c>
      <c r="D1945" s="457">
        <v>3.2005709156937567</v>
      </c>
      <c r="E1945" s="437">
        <v>0.52468109559426157</v>
      </c>
      <c r="F1945" s="456">
        <v>0.13543728357095827</v>
      </c>
      <c r="G1945" s="457">
        <v>0.13562766716848415</v>
      </c>
      <c r="H1945" s="437">
        <v>0.10600181484183792</v>
      </c>
      <c r="I1945" s="456">
        <v>0.12884823476066842</v>
      </c>
      <c r="J1945" s="457">
        <v>0.14998108290722678</v>
      </c>
      <c r="K1945" s="437">
        <v>0.63579371155279552</v>
      </c>
      <c r="L1945" s="462">
        <v>1.5456883429718305E-3</v>
      </c>
      <c r="M1945" s="463">
        <v>2.0391181526978634E-3</v>
      </c>
      <c r="N1945" s="437">
        <v>5.8247288642258163E-3</v>
      </c>
      <c r="O1945" s="456">
        <v>7.5810459124866858E-3</v>
      </c>
      <c r="P1945" s="457">
        <v>8.1159270093592289E-3</v>
      </c>
      <c r="Q1945" s="437">
        <v>1.9322533050841514E-2</v>
      </c>
      <c r="R1945" s="462">
        <v>0</v>
      </c>
      <c r="S1945" s="463">
        <v>0</v>
      </c>
      <c r="T1945" s="437">
        <v>668.49223551684713</v>
      </c>
      <c r="U1945" s="456">
        <v>6.5969271818626923E-3</v>
      </c>
      <c r="V1945" s="457">
        <v>8.5129358684470219E-3</v>
      </c>
      <c r="W1945" s="437">
        <v>0.11424270961237731</v>
      </c>
      <c r="X1945" s="456">
        <v>7.53864085574744E-3</v>
      </c>
      <c r="Y1945" s="457">
        <v>1.0418764894857298E-2</v>
      </c>
      <c r="Z1945" s="437">
        <v>3.7455517094454297E-3</v>
      </c>
      <c r="AA1945" s="456">
        <v>3.069466407953342E-3</v>
      </c>
      <c r="AB1945" s="457">
        <v>3.4929225838719511E-3</v>
      </c>
      <c r="AC1945" s="437">
        <v>7.2986213289728272E-3</v>
      </c>
      <c r="AD1945" s="456">
        <v>1.7357917254296227E-4</v>
      </c>
      <c r="AE1945" s="457">
        <v>1.7169041507953845E-4</v>
      </c>
      <c r="AF1945" s="437">
        <v>1.0531920331838484E-3</v>
      </c>
      <c r="AG1945" s="456">
        <v>5.6385979932458835E-3</v>
      </c>
      <c r="AH1945" s="457">
        <v>5.5798176701469752E-3</v>
      </c>
      <c r="AI1945" s="437">
        <v>1.3586154354867184E-3</v>
      </c>
      <c r="AJ1945" s="456">
        <v>9.8360360753840391E-4</v>
      </c>
      <c r="AK1945" s="457">
        <v>9.3069041212255751E-4</v>
      </c>
      <c r="AL1945" s="437">
        <v>8.4255274123411049E-5</v>
      </c>
      <c r="AM1945" s="456">
        <v>1.5821088491920377E-3</v>
      </c>
      <c r="AN1945" s="457">
        <v>1.6136984255101458E-3</v>
      </c>
      <c r="AO1945" s="437">
        <v>2.2896374897554691E-2</v>
      </c>
      <c r="AP1945" s="456">
        <v>0</v>
      </c>
      <c r="AQ1945" s="457">
        <v>0</v>
      </c>
      <c r="AR1945" s="440">
        <v>1.8929294260137099E-2</v>
      </c>
      <c r="AS1945" s="462">
        <v>0</v>
      </c>
      <c r="AT1945" s="463">
        <v>0</v>
      </c>
      <c r="AU1945" s="423">
        <v>0</v>
      </c>
    </row>
    <row r="1946" spans="1:47" x14ac:dyDescent="0.2">
      <c r="A1946" s="231">
        <v>2023</v>
      </c>
      <c r="B1946" s="232">
        <v>22</v>
      </c>
      <c r="C1946" s="456">
        <v>2.7701250287522292</v>
      </c>
      <c r="D1946" s="457">
        <v>3.248586512130061</v>
      </c>
      <c r="E1946" s="437">
        <v>0.53171304168365074</v>
      </c>
      <c r="F1946" s="456">
        <v>0.14067786602740051</v>
      </c>
      <c r="G1946" s="457">
        <v>0.14018045576522892</v>
      </c>
      <c r="H1946" s="437">
        <v>0.10868396214956542</v>
      </c>
      <c r="I1946" s="456">
        <v>0.13224655647853423</v>
      </c>
      <c r="J1946" s="457">
        <v>0.15299393666274455</v>
      </c>
      <c r="K1946" s="437">
        <v>0.64674725455340221</v>
      </c>
      <c r="L1946" s="462">
        <v>1.5518207539281282E-3</v>
      </c>
      <c r="M1946" s="463">
        <v>2.0456107183693295E-3</v>
      </c>
      <c r="N1946" s="437">
        <v>5.8344436347067307E-3</v>
      </c>
      <c r="O1946" s="456">
        <v>7.7159733990253138E-3</v>
      </c>
      <c r="P1946" s="457">
        <v>8.2506237512761354E-3</v>
      </c>
      <c r="Q1946" s="437">
        <v>1.934891177385244E-2</v>
      </c>
      <c r="R1946" s="462">
        <v>0</v>
      </c>
      <c r="S1946" s="463">
        <v>0</v>
      </c>
      <c r="T1946" s="437">
        <v>669.60882806248981</v>
      </c>
      <c r="U1946" s="456">
        <v>6.8126642257956144E-3</v>
      </c>
      <c r="V1946" s="457">
        <v>8.7637493283428021E-3</v>
      </c>
      <c r="W1946" s="437">
        <v>0.11713355554457607</v>
      </c>
      <c r="X1946" s="456">
        <v>7.8106028735265712E-3</v>
      </c>
      <c r="Y1946" s="457">
        <v>1.0767975102791431E-2</v>
      </c>
      <c r="Z1946" s="437">
        <v>3.8005272902196041E-3</v>
      </c>
      <c r="AA1946" s="456">
        <v>3.1703449489429453E-3</v>
      </c>
      <c r="AB1946" s="457">
        <v>3.596465561817292E-3</v>
      </c>
      <c r="AC1946" s="437">
        <v>7.4832976208121828E-3</v>
      </c>
      <c r="AD1946" s="456">
        <v>1.8035826817530055E-4</v>
      </c>
      <c r="AE1946" s="457">
        <v>1.7756378395601032E-4</v>
      </c>
      <c r="AF1946" s="437">
        <v>1.0798428845327744E-3</v>
      </c>
      <c r="AG1946" s="456">
        <v>5.8614305324737907E-3</v>
      </c>
      <c r="AH1946" s="457">
        <v>5.770969073942085E-3</v>
      </c>
      <c r="AI1946" s="437">
        <v>1.3929941580855057E-3</v>
      </c>
      <c r="AJ1946" s="456">
        <v>1.0270163475419112E-3</v>
      </c>
      <c r="AK1946" s="457">
        <v>9.6763454947888729E-4</v>
      </c>
      <c r="AL1946" s="437">
        <v>8.6387311015452282E-5</v>
      </c>
      <c r="AM1946" s="456">
        <v>1.6383283248714827E-3</v>
      </c>
      <c r="AN1946" s="457">
        <v>1.6623532222555795E-3</v>
      </c>
      <c r="AO1946" s="437">
        <v>2.3475745246908247E-2</v>
      </c>
      <c r="AP1946" s="456">
        <v>0</v>
      </c>
      <c r="AQ1946" s="457">
        <v>0</v>
      </c>
      <c r="AR1946" s="440">
        <v>1.9110855519615201E-2</v>
      </c>
      <c r="AS1946" s="462">
        <v>0</v>
      </c>
      <c r="AT1946" s="463">
        <v>0</v>
      </c>
      <c r="AU1946" s="423">
        <v>0</v>
      </c>
    </row>
    <row r="1947" spans="1:47" x14ac:dyDescent="0.2">
      <c r="A1947" s="231">
        <v>2023</v>
      </c>
      <c r="B1947" s="232">
        <v>23</v>
      </c>
      <c r="C1947" s="456">
        <v>2.8227177294938151</v>
      </c>
      <c r="D1947" s="457">
        <v>3.2923310663255521</v>
      </c>
      <c r="E1947" s="437">
        <v>0.53807463437288527</v>
      </c>
      <c r="F1947" s="456">
        <v>0.14595291305110641</v>
      </c>
      <c r="G1947" s="457">
        <v>0.14429138883248496</v>
      </c>
      <c r="H1947" s="437">
        <v>0.11111027467470032</v>
      </c>
      <c r="I1947" s="456">
        <v>0.13566631658354109</v>
      </c>
      <c r="J1947" s="457">
        <v>0.15570944015138066</v>
      </c>
      <c r="K1947" s="437">
        <v>0.65665504161306421</v>
      </c>
      <c r="L1947" s="462">
        <v>1.5579684221200347E-3</v>
      </c>
      <c r="M1947" s="463">
        <v>2.0513630684411369E-3</v>
      </c>
      <c r="N1947" s="437">
        <v>5.8432642699685752E-3</v>
      </c>
      <c r="O1947" s="456">
        <v>7.8518561687425121E-3</v>
      </c>
      <c r="P1947" s="457">
        <v>8.3721796605346534E-3</v>
      </c>
      <c r="Q1947" s="437">
        <v>1.9372824631663416E-2</v>
      </c>
      <c r="R1947" s="462">
        <v>0</v>
      </c>
      <c r="S1947" s="463">
        <v>0</v>
      </c>
      <c r="T1947" s="437">
        <v>670.62017997011674</v>
      </c>
      <c r="U1947" s="456">
        <v>7.0299494611051122E-3</v>
      </c>
      <c r="V1947" s="457">
        <v>8.9905279245376789E-3</v>
      </c>
      <c r="W1947" s="437">
        <v>0.11974856097610002</v>
      </c>
      <c r="X1947" s="456">
        <v>8.0845201964012767E-3</v>
      </c>
      <c r="Y1947" s="457">
        <v>1.1083783133692803E-2</v>
      </c>
      <c r="Z1947" s="437">
        <v>3.8502691846402266E-3</v>
      </c>
      <c r="AA1947" s="456">
        <v>3.2687810919448043E-3</v>
      </c>
      <c r="AB1947" s="457">
        <v>3.6850934049897678E-3</v>
      </c>
      <c r="AC1947" s="437">
        <v>7.6503601152786999E-3</v>
      </c>
      <c r="AD1947" s="456">
        <v>1.8716525743662528E-4</v>
      </c>
      <c r="AE1947" s="457">
        <v>1.8284221322959379E-4</v>
      </c>
      <c r="AF1947" s="437">
        <v>1.1039479324123766E-3</v>
      </c>
      <c r="AG1947" s="456">
        <v>6.0865440609590192E-3</v>
      </c>
      <c r="AH1947" s="457">
        <v>5.9448595912255644E-3</v>
      </c>
      <c r="AI1947" s="437">
        <v>1.424094054947503E-3</v>
      </c>
      <c r="AJ1947" s="456">
        <v>1.0709707297629906E-3</v>
      </c>
      <c r="AK1947" s="457">
        <v>1.0013987180582794E-3</v>
      </c>
      <c r="AL1947" s="437">
        <v>8.8315808814415058E-5</v>
      </c>
      <c r="AM1947" s="456">
        <v>1.6947166872744036E-3</v>
      </c>
      <c r="AN1947" s="457">
        <v>1.7059372425482419E-3</v>
      </c>
      <c r="AO1947" s="437">
        <v>2.3999811139419888E-2</v>
      </c>
      <c r="AP1947" s="456">
        <v>0</v>
      </c>
      <c r="AQ1947" s="457">
        <v>0</v>
      </c>
      <c r="AR1947" s="440">
        <v>1.9274975068055599E-2</v>
      </c>
      <c r="AS1947" s="462">
        <v>0</v>
      </c>
      <c r="AT1947" s="463">
        <v>0</v>
      </c>
      <c r="AU1947" s="423">
        <v>0</v>
      </c>
    </row>
    <row r="1948" spans="1:47" x14ac:dyDescent="0.2">
      <c r="A1948" s="231">
        <v>2023</v>
      </c>
      <c r="B1948" s="232">
        <v>24</v>
      </c>
      <c r="C1948" s="456">
        <v>2.8746977865728076</v>
      </c>
      <c r="D1948" s="457">
        <v>3.3293150574156827</v>
      </c>
      <c r="E1948" s="437">
        <v>0.5433800017016317</v>
      </c>
      <c r="F1948" s="456">
        <v>0.1511466760420071</v>
      </c>
      <c r="G1948" s="457">
        <v>0.14771244710459913</v>
      </c>
      <c r="H1948" s="437">
        <v>0.11313387337720894</v>
      </c>
      <c r="I1948" s="456">
        <v>0.13903238820055969</v>
      </c>
      <c r="J1948" s="457">
        <v>0.15796139786567204</v>
      </c>
      <c r="K1948" s="437">
        <v>0.66491775746858373</v>
      </c>
      <c r="L1948" s="462">
        <v>1.563982272370633E-3</v>
      </c>
      <c r="M1948" s="463">
        <v>2.05598719085286E-3</v>
      </c>
      <c r="N1948" s="437">
        <v>5.8505984241057013E-3</v>
      </c>
      <c r="O1948" s="456">
        <v>7.9856611875394681E-3</v>
      </c>
      <c r="P1948" s="457">
        <v>8.473183825264366E-3</v>
      </c>
      <c r="Q1948" s="437">
        <v>1.9392740428006688E-2</v>
      </c>
      <c r="R1948" s="462">
        <v>0</v>
      </c>
      <c r="S1948" s="463">
        <v>0</v>
      </c>
      <c r="T1948" s="437">
        <v>671.46282240569963</v>
      </c>
      <c r="U1948" s="456">
        <v>7.2440646375278774E-3</v>
      </c>
      <c r="V1948" s="457">
        <v>9.1796222056591617E-3</v>
      </c>
      <c r="W1948" s="437">
        <v>0.12192936420113488</v>
      </c>
      <c r="X1948" s="456">
        <v>8.3544686168851526E-3</v>
      </c>
      <c r="Y1948" s="457">
        <v>1.1347235482200825E-2</v>
      </c>
      <c r="Z1948" s="437">
        <v>3.8917507547806172E-3</v>
      </c>
      <c r="AA1948" s="456">
        <v>3.361918670854704E-3</v>
      </c>
      <c r="AB1948" s="457">
        <v>3.7522112045177665E-3</v>
      </c>
      <c r="AC1948" s="437">
        <v>7.789689746701434E-3</v>
      </c>
      <c r="AD1948" s="456">
        <v>1.9384642351590243E-4</v>
      </c>
      <c r="AE1948" s="457">
        <v>1.8719821437775667E-4</v>
      </c>
      <c r="AF1948" s="437">
        <v>1.124052979740394E-3</v>
      </c>
      <c r="AG1948" s="456">
        <v>6.3091931433641186E-3</v>
      </c>
      <c r="AH1948" s="457">
        <v>6.0913062593431983E-3</v>
      </c>
      <c r="AI1948" s="437">
        <v>1.4500303510455866E-3</v>
      </c>
      <c r="AJ1948" s="456">
        <v>1.1145588618455314E-3</v>
      </c>
      <c r="AK1948" s="457">
        <v>1.0300471285715513E-3</v>
      </c>
      <c r="AL1948" s="437">
        <v>8.9924273112895623E-5</v>
      </c>
      <c r="AM1948" s="456">
        <v>1.7499814971638898E-3</v>
      </c>
      <c r="AN1948" s="457">
        <v>1.7417172280723182E-3</v>
      </c>
      <c r="AO1948" s="437">
        <v>2.443693045523232E-2</v>
      </c>
      <c r="AP1948" s="456">
        <v>0</v>
      </c>
      <c r="AQ1948" s="457">
        <v>0</v>
      </c>
      <c r="AR1948" s="440">
        <v>1.94118320154433E-2</v>
      </c>
      <c r="AS1948" s="462">
        <v>0</v>
      </c>
      <c r="AT1948" s="463">
        <v>0</v>
      </c>
      <c r="AU1948" s="423">
        <v>0</v>
      </c>
    </row>
    <row r="1949" spans="1:47" x14ac:dyDescent="0.2">
      <c r="A1949" s="231">
        <v>2023</v>
      </c>
      <c r="B1949" s="232">
        <v>25</v>
      </c>
      <c r="C1949" s="456">
        <v>2.9246858930931721</v>
      </c>
      <c r="D1949" s="457">
        <v>3.3577549478743101</v>
      </c>
      <c r="E1949" s="437">
        <v>0.54737798953722239</v>
      </c>
      <c r="F1949" s="456">
        <v>0.15612645548181456</v>
      </c>
      <c r="G1949" s="457">
        <v>0.15027942043104756</v>
      </c>
      <c r="H1949" s="437">
        <v>0.11465845610367845</v>
      </c>
      <c r="I1949" s="456">
        <v>0.14225947564452632</v>
      </c>
      <c r="J1949" s="457">
        <v>0.15964156398577004</v>
      </c>
      <c r="K1949" s="437">
        <v>0.67114493042327039</v>
      </c>
      <c r="L1949" s="462">
        <v>1.5697184863638558E-3</v>
      </c>
      <c r="M1949" s="463">
        <v>2.0592572208078114E-3</v>
      </c>
      <c r="N1949" s="437">
        <v>5.8561367454382967E-3</v>
      </c>
      <c r="O1949" s="456">
        <v>8.1140479242150995E-3</v>
      </c>
      <c r="P1949" s="457">
        <v>8.548752661480908E-3</v>
      </c>
      <c r="Q1949" s="437">
        <v>1.9407753401324803E-2</v>
      </c>
      <c r="R1949" s="462">
        <v>0</v>
      </c>
      <c r="S1949" s="463">
        <v>0</v>
      </c>
      <c r="T1949" s="437">
        <v>672.09799459307783</v>
      </c>
      <c r="U1949" s="456">
        <v>7.4495364658911118E-3</v>
      </c>
      <c r="V1949" s="457">
        <v>9.3219428752600829E-3</v>
      </c>
      <c r="W1949" s="437">
        <v>0.1235725497643279</v>
      </c>
      <c r="X1949" s="456">
        <v>8.613491094772838E-3</v>
      </c>
      <c r="Y1949" s="457">
        <v>1.1545655942212121E-2</v>
      </c>
      <c r="Z1949" s="437">
        <v>3.92300389511016E-3</v>
      </c>
      <c r="AA1949" s="456">
        <v>3.447961138255645E-3</v>
      </c>
      <c r="AB1949" s="457">
        <v>3.7949386615080058E-3</v>
      </c>
      <c r="AC1949" s="437">
        <v>7.8946670441046134E-3</v>
      </c>
      <c r="AD1949" s="456">
        <v>2.0023518647112426E-4</v>
      </c>
      <c r="AE1949" s="457">
        <v>1.9042566672700385E-4</v>
      </c>
      <c r="AF1949" s="437">
        <v>1.1392005669604174E-3</v>
      </c>
      <c r="AG1949" s="456">
        <v>6.5235255304194155E-3</v>
      </c>
      <c r="AH1949" s="457">
        <v>6.2031819589980766E-3</v>
      </c>
      <c r="AI1949" s="437">
        <v>1.4695693890202643E-3</v>
      </c>
      <c r="AJ1949" s="456">
        <v>1.1566248224387768E-3</v>
      </c>
      <c r="AK1949" s="457">
        <v>1.0521761226365159E-3</v>
      </c>
      <c r="AL1949" s="437">
        <v>9.1136062866904922E-5</v>
      </c>
      <c r="AM1949" s="456">
        <v>1.8027631666388036E-3</v>
      </c>
      <c r="AN1949" s="457">
        <v>1.7679988310763219E-3</v>
      </c>
      <c r="AO1949" s="437">
        <v>2.4766221650433951E-2</v>
      </c>
      <c r="AP1949" s="456">
        <v>0</v>
      </c>
      <c r="AQ1949" s="457">
        <v>0</v>
      </c>
      <c r="AR1949" s="440">
        <v>1.9514876580013801E-2</v>
      </c>
      <c r="AS1949" s="462">
        <v>0</v>
      </c>
      <c r="AT1949" s="463">
        <v>0</v>
      </c>
      <c r="AU1949" s="423">
        <v>0</v>
      </c>
    </row>
    <row r="1950" spans="1:47" x14ac:dyDescent="0.2">
      <c r="A1950" s="231">
        <v>2023</v>
      </c>
      <c r="B1950" s="232">
        <v>26</v>
      </c>
      <c r="C1950" s="456">
        <v>2.9834911623217129</v>
      </c>
      <c r="D1950" s="457">
        <v>3.39226863442157</v>
      </c>
      <c r="E1950" s="437">
        <v>0.54978976053107576</v>
      </c>
      <c r="F1950" s="456">
        <v>0.16126729037011511</v>
      </c>
      <c r="G1950" s="457">
        <v>0.15234077525949913</v>
      </c>
      <c r="H1950" s="437">
        <v>0.11557866153243704</v>
      </c>
      <c r="I1950" s="456">
        <v>0.14573160292308948</v>
      </c>
      <c r="J1950" s="457">
        <v>0.16117832140413135</v>
      </c>
      <c r="K1950" s="437">
        <v>0.67490151713129576</v>
      </c>
      <c r="L1950" s="462">
        <v>1.5749181907526602E-3</v>
      </c>
      <c r="M1950" s="463">
        <v>2.0607971143364466E-3</v>
      </c>
      <c r="N1950" s="437">
        <v>5.8594738471292439E-3</v>
      </c>
      <c r="O1950" s="456">
        <v>8.2325963049033161E-3</v>
      </c>
      <c r="P1950" s="457">
        <v>8.5929676618315288E-3</v>
      </c>
      <c r="Q1950" s="437">
        <v>1.9416779840188633E-2</v>
      </c>
      <c r="R1950" s="462">
        <v>0</v>
      </c>
      <c r="S1950" s="463">
        <v>0</v>
      </c>
      <c r="T1950" s="437">
        <v>672.48078020400169</v>
      </c>
      <c r="U1950" s="456">
        <v>7.6621985305378726E-3</v>
      </c>
      <c r="V1950" s="457">
        <v>9.4380236472748485E-3</v>
      </c>
      <c r="W1950" s="437">
        <v>0.1245641894120499</v>
      </c>
      <c r="X1950" s="456">
        <v>8.8537413105617795E-3</v>
      </c>
      <c r="Y1950" s="457">
        <v>1.1664964026866377E-2</v>
      </c>
      <c r="Z1950" s="437">
        <v>3.9418598840136494E-3</v>
      </c>
      <c r="AA1950" s="456">
        <v>3.5341269948321137E-3</v>
      </c>
      <c r="AB1950" s="457">
        <v>3.82103308988782E-3</v>
      </c>
      <c r="AC1950" s="437">
        <v>7.9580136483487808E-3</v>
      </c>
      <c r="AD1950" s="456">
        <v>2.0676115131624661E-4</v>
      </c>
      <c r="AE1950" s="457">
        <v>1.9291245135689308E-4</v>
      </c>
      <c r="AF1950" s="437">
        <v>1.1483432403080539E-3</v>
      </c>
      <c r="AG1950" s="456">
        <v>6.7453974773806352E-3</v>
      </c>
      <c r="AH1950" s="457">
        <v>6.2950528856198949E-3</v>
      </c>
      <c r="AI1950" s="437">
        <v>1.4813625024707702E-3</v>
      </c>
      <c r="AJ1950" s="456">
        <v>1.1996798441084912E-3</v>
      </c>
      <c r="AK1950" s="457">
        <v>1.0697938372214672E-3</v>
      </c>
      <c r="AL1950" s="437">
        <v>9.1867368213772888E-5</v>
      </c>
      <c r="AM1950" s="456">
        <v>1.8564969600727242E-3</v>
      </c>
      <c r="AN1950" s="457">
        <v>1.7882628371257427E-3</v>
      </c>
      <c r="AO1950" s="437">
        <v>2.4964989499319374E-2</v>
      </c>
      <c r="AP1950" s="456">
        <v>0</v>
      </c>
      <c r="AQ1950" s="457">
        <v>0</v>
      </c>
      <c r="AR1950" s="440">
        <v>1.9577087575067102E-2</v>
      </c>
      <c r="AS1950" s="462">
        <v>0</v>
      </c>
      <c r="AT1950" s="463">
        <v>0</v>
      </c>
      <c r="AU1950" s="423">
        <v>0</v>
      </c>
    </row>
    <row r="1951" spans="1:47" x14ac:dyDescent="0.2">
      <c r="A1951" s="231">
        <v>2023</v>
      </c>
      <c r="B1951" s="232">
        <v>27</v>
      </c>
      <c r="C1951" s="456">
        <v>3.0253908723697536</v>
      </c>
      <c r="D1951" s="457">
        <v>3.3977376496187524</v>
      </c>
      <c r="E1951" s="437">
        <v>0.55024826612687006</v>
      </c>
      <c r="F1951" s="456">
        <v>0.16538009387619618</v>
      </c>
      <c r="G1951" s="457">
        <v>0.15260457613267339</v>
      </c>
      <c r="H1951" s="437">
        <v>0.11575373876168517</v>
      </c>
      <c r="I1951" s="456">
        <v>0.14839043316514011</v>
      </c>
      <c r="J1951" s="457">
        <v>0.16131359933583111</v>
      </c>
      <c r="K1951" s="437">
        <v>0.67561552696301852</v>
      </c>
      <c r="L1951" s="462">
        <v>1.5795079784899899E-3</v>
      </c>
      <c r="M1951" s="463">
        <v>2.0603980655346721E-3</v>
      </c>
      <c r="N1951" s="437">
        <v>5.8600917832949042E-3</v>
      </c>
      <c r="O1951" s="456">
        <v>8.3382628865145414E-3</v>
      </c>
      <c r="P1951" s="457">
        <v>8.5997227829694191E-3</v>
      </c>
      <c r="Q1951" s="437">
        <v>1.9418482154940374E-2</v>
      </c>
      <c r="R1951" s="462">
        <v>0</v>
      </c>
      <c r="S1951" s="463">
        <v>0</v>
      </c>
      <c r="T1951" s="437">
        <v>672.55413158882516</v>
      </c>
      <c r="U1951" s="456">
        <v>7.8321875751474219E-3</v>
      </c>
      <c r="V1951" s="457">
        <v>9.4540685698888353E-3</v>
      </c>
      <c r="W1951" s="437">
        <v>0.1247528725758307</v>
      </c>
      <c r="X1951" s="456">
        <v>9.0676748430027505E-3</v>
      </c>
      <c r="Y1951" s="457">
        <v>1.168778985781105E-2</v>
      </c>
      <c r="Z1951" s="437">
        <v>3.9454483707794877E-3</v>
      </c>
      <c r="AA1951" s="456">
        <v>3.594866899719453E-3</v>
      </c>
      <c r="AB1951" s="457">
        <v>3.7993672436823071E-3</v>
      </c>
      <c r="AC1951" s="437">
        <v>7.9700691565231362E-3</v>
      </c>
      <c r="AD1951" s="456">
        <v>2.119815587300295E-4</v>
      </c>
      <c r="AE1951" s="457">
        <v>1.9310434839854383E-4</v>
      </c>
      <c r="AF1951" s="437">
        <v>1.1500813788943105E-3</v>
      </c>
      <c r="AG1951" s="456">
        <v>6.9251571598688434E-3</v>
      </c>
      <c r="AH1951" s="457">
        <v>6.3133898424270404E-3</v>
      </c>
      <c r="AI1951" s="437">
        <v>1.4836058827997925E-3</v>
      </c>
      <c r="AJ1951" s="456">
        <v>1.2352856587013808E-3</v>
      </c>
      <c r="AK1951" s="457">
        <v>1.0742312974140237E-3</v>
      </c>
      <c r="AL1951" s="437">
        <v>9.2006551334298514E-5</v>
      </c>
      <c r="AM1951" s="456">
        <v>1.8993626187536034E-3</v>
      </c>
      <c r="AN1951" s="457">
        <v>1.7889949111985443E-3</v>
      </c>
      <c r="AO1951" s="437">
        <v>2.5002793884390591E-2</v>
      </c>
      <c r="AP1951" s="456">
        <v>0</v>
      </c>
      <c r="AQ1951" s="457">
        <v>0</v>
      </c>
      <c r="AR1951" s="440">
        <v>1.95889116529183E-2</v>
      </c>
      <c r="AS1951" s="462">
        <v>0</v>
      </c>
      <c r="AT1951" s="463">
        <v>0</v>
      </c>
      <c r="AU1951" s="423">
        <v>0</v>
      </c>
    </row>
    <row r="1952" spans="1:47" x14ac:dyDescent="0.2">
      <c r="A1952" s="231">
        <v>2023</v>
      </c>
      <c r="B1952" s="232">
        <v>28</v>
      </c>
      <c r="C1952" s="456">
        <v>3.0605829087782488</v>
      </c>
      <c r="D1952" s="457">
        <v>3.4000853531614568</v>
      </c>
      <c r="E1952" s="437">
        <v>0.55024797636800049</v>
      </c>
      <c r="F1952" s="456">
        <v>0.16880040143438382</v>
      </c>
      <c r="G1952" s="457">
        <v>0.15256923167397596</v>
      </c>
      <c r="H1952" s="437">
        <v>0.1157535266824828</v>
      </c>
      <c r="I1952" s="456">
        <v>0.15059808704407096</v>
      </c>
      <c r="J1952" s="457">
        <v>0.16125065881810591</v>
      </c>
      <c r="K1952" s="437">
        <v>0.67561565266192336</v>
      </c>
      <c r="L1952" s="462">
        <v>1.5832424665537781E-3</v>
      </c>
      <c r="M1952" s="463">
        <v>2.0595623931732787E-3</v>
      </c>
      <c r="N1952" s="437">
        <v>5.8601069036012966E-3</v>
      </c>
      <c r="O1952" s="456">
        <v>8.4260642078344879E-3</v>
      </c>
      <c r="P1952" s="457">
        <v>8.5976342717776263E-3</v>
      </c>
      <c r="Q1952" s="437">
        <v>1.9418543907539998E-2</v>
      </c>
      <c r="R1952" s="462">
        <v>0</v>
      </c>
      <c r="S1952" s="463">
        <v>0</v>
      </c>
      <c r="T1952" s="437">
        <v>672.55482668902221</v>
      </c>
      <c r="U1952" s="456">
        <v>7.9737726111639776E-3</v>
      </c>
      <c r="V1952" s="457">
        <v>9.4536810332200884E-3</v>
      </c>
      <c r="W1952" s="437">
        <v>0.12475253866036022</v>
      </c>
      <c r="X1952" s="456">
        <v>9.2459256461464544E-3</v>
      </c>
      <c r="Y1952" s="457">
        <v>1.168777563806811E-2</v>
      </c>
      <c r="Z1952" s="437">
        <v>3.9454440005017135E-3</v>
      </c>
      <c r="AA1952" s="456">
        <v>3.6397284845789417E-3</v>
      </c>
      <c r="AB1952" s="457">
        <v>3.770952414262748E-3</v>
      </c>
      <c r="AC1952" s="437">
        <v>7.970053458232873E-3</v>
      </c>
      <c r="AD1952" s="456">
        <v>2.1629141764591885E-4</v>
      </c>
      <c r="AE1952" s="457">
        <v>1.9291087951775956E-4</v>
      </c>
      <c r="AF1952" s="437">
        <v>1.1500798066687177E-3</v>
      </c>
      <c r="AG1952" s="456">
        <v>7.0761127364642983E-3</v>
      </c>
      <c r="AH1952" s="457">
        <v>6.3191733243314957E-3</v>
      </c>
      <c r="AI1952" s="437">
        <v>1.4836019588273194E-3</v>
      </c>
      <c r="AJ1952" s="456">
        <v>1.2653539812830668E-3</v>
      </c>
      <c r="AK1952" s="457">
        <v>1.0762440327346046E-3</v>
      </c>
      <c r="AL1952" s="437">
        <v>9.2006266478559745E-5</v>
      </c>
      <c r="AM1952" s="456">
        <v>1.9346185362707931E-3</v>
      </c>
      <c r="AN1952" s="457">
        <v>1.7865345975346082E-3</v>
      </c>
      <c r="AO1952" s="437">
        <v>2.5002728860220216E-2</v>
      </c>
      <c r="AP1952" s="456">
        <v>0</v>
      </c>
      <c r="AQ1952" s="457">
        <v>0</v>
      </c>
      <c r="AR1952" s="440">
        <v>1.9588913668109099E-2</v>
      </c>
      <c r="AS1952" s="462">
        <v>0</v>
      </c>
      <c r="AT1952" s="463">
        <v>0</v>
      </c>
      <c r="AU1952" s="423">
        <v>0</v>
      </c>
    </row>
    <row r="1953" spans="1:47" x14ac:dyDescent="0.2">
      <c r="A1953" s="231">
        <v>2023</v>
      </c>
      <c r="B1953" s="232">
        <v>29</v>
      </c>
      <c r="C1953" s="456">
        <v>0</v>
      </c>
      <c r="D1953" s="457">
        <v>0</v>
      </c>
      <c r="E1953" s="438">
        <v>0.55024704678121328</v>
      </c>
      <c r="F1953" s="456">
        <v>0</v>
      </c>
      <c r="G1953" s="457">
        <v>0</v>
      </c>
      <c r="H1953" s="438">
        <v>0.11575264187258925</v>
      </c>
      <c r="I1953" s="456">
        <v>0</v>
      </c>
      <c r="J1953" s="457">
        <v>0</v>
      </c>
      <c r="K1953" s="438">
        <v>0.6756132066814835</v>
      </c>
      <c r="L1953" s="462">
        <v>0</v>
      </c>
      <c r="M1953" s="463">
        <v>0</v>
      </c>
      <c r="N1953" s="438">
        <v>5.8601220065592702E-3</v>
      </c>
      <c r="O1953" s="456">
        <v>0</v>
      </c>
      <c r="P1953" s="457">
        <v>0</v>
      </c>
      <c r="Q1953" s="438">
        <v>1.9418557510897039E-2</v>
      </c>
      <c r="R1953" s="462">
        <v>0</v>
      </c>
      <c r="S1953" s="463">
        <v>0</v>
      </c>
      <c r="T1953" s="438">
        <v>672.55564035395309</v>
      </c>
      <c r="U1953" s="456">
        <v>0</v>
      </c>
      <c r="V1953" s="457">
        <v>0</v>
      </c>
      <c r="W1953" s="438">
        <v>0.12475180646799779</v>
      </c>
      <c r="X1953" s="456">
        <v>0</v>
      </c>
      <c r="Y1953" s="457">
        <v>0</v>
      </c>
      <c r="Z1953" s="438">
        <v>3.9454386770074873E-3</v>
      </c>
      <c r="AA1953" s="456">
        <v>0</v>
      </c>
      <c r="AB1953" s="457">
        <v>0</v>
      </c>
      <c r="AC1953" s="438">
        <v>7.9700040930983269E-3</v>
      </c>
      <c r="AD1953" s="456">
        <v>0</v>
      </c>
      <c r="AE1953" s="457">
        <v>0</v>
      </c>
      <c r="AF1953" s="438">
        <v>1.150072023318413E-3</v>
      </c>
      <c r="AG1953" s="456">
        <v>0</v>
      </c>
      <c r="AH1953" s="457">
        <v>0</v>
      </c>
      <c r="AI1953" s="438">
        <v>1.4835945959499597E-3</v>
      </c>
      <c r="AJ1953" s="456">
        <v>0</v>
      </c>
      <c r="AK1953" s="457">
        <v>0</v>
      </c>
      <c r="AL1953" s="438">
        <v>9.2005913927621134E-5</v>
      </c>
      <c r="AM1953" s="456">
        <v>0</v>
      </c>
      <c r="AN1953" s="457">
        <v>0</v>
      </c>
      <c r="AO1953" s="438">
        <v>2.5002587811462217E-2</v>
      </c>
      <c r="AP1953" s="456">
        <v>0</v>
      </c>
      <c r="AQ1953" s="457">
        <v>0</v>
      </c>
      <c r="AR1953" s="440">
        <v>1.9588912516130201E-2</v>
      </c>
      <c r="AS1953" s="462">
        <v>0</v>
      </c>
      <c r="AT1953" s="463">
        <v>0</v>
      </c>
      <c r="AU1953" s="423">
        <v>0</v>
      </c>
    </row>
    <row r="1954" spans="1:47" x14ac:dyDescent="0.2">
      <c r="A1954" s="231">
        <v>2023</v>
      </c>
      <c r="B1954" s="232">
        <v>30</v>
      </c>
      <c r="C1954" s="456">
        <v>0</v>
      </c>
      <c r="D1954" s="457">
        <v>0</v>
      </c>
      <c r="E1954" s="438">
        <v>0.55024396168357426</v>
      </c>
      <c r="F1954" s="456">
        <v>0</v>
      </c>
      <c r="G1954" s="457">
        <v>0</v>
      </c>
      <c r="H1954" s="438">
        <v>0.1157517003807101</v>
      </c>
      <c r="I1954" s="456">
        <v>0</v>
      </c>
      <c r="J1954" s="457">
        <v>0</v>
      </c>
      <c r="K1954" s="438">
        <v>0.76018679094497188</v>
      </c>
      <c r="L1954" s="462">
        <v>0</v>
      </c>
      <c r="M1954" s="463">
        <v>0</v>
      </c>
      <c r="N1954" s="438">
        <v>5.8601368133122719E-3</v>
      </c>
      <c r="O1954" s="456">
        <v>0</v>
      </c>
      <c r="P1954" s="457">
        <v>0</v>
      </c>
      <c r="Q1954" s="438">
        <v>1.9418552563559482E-2</v>
      </c>
      <c r="R1954" s="462">
        <v>0</v>
      </c>
      <c r="S1954" s="463">
        <v>0</v>
      </c>
      <c r="T1954" s="438">
        <v>672.55701719641445</v>
      </c>
      <c r="U1954" s="456">
        <v>0</v>
      </c>
      <c r="V1954" s="457">
        <v>0</v>
      </c>
      <c r="W1954" s="438">
        <v>0.12475065783158357</v>
      </c>
      <c r="X1954" s="456">
        <v>0</v>
      </c>
      <c r="Y1954" s="457">
        <v>0</v>
      </c>
      <c r="Z1954" s="438">
        <v>3.945409810856529E-3</v>
      </c>
      <c r="AA1954" s="456">
        <v>0</v>
      </c>
      <c r="AB1954" s="457">
        <v>0</v>
      </c>
      <c r="AC1954" s="438">
        <v>7.9699367859744612E-3</v>
      </c>
      <c r="AD1954" s="456">
        <v>0</v>
      </c>
      <c r="AE1954" s="457">
        <v>0</v>
      </c>
      <c r="AF1954" s="438">
        <v>1.1500624925248179E-3</v>
      </c>
      <c r="AG1954" s="456">
        <v>0</v>
      </c>
      <c r="AH1954" s="457">
        <v>0</v>
      </c>
      <c r="AI1954" s="438">
        <v>1.4835809983581782E-3</v>
      </c>
      <c r="AJ1954" s="456">
        <v>0</v>
      </c>
      <c r="AK1954" s="457">
        <v>0</v>
      </c>
      <c r="AL1954" s="438">
        <v>9.2005049076028639E-5</v>
      </c>
      <c r="AM1954" s="456">
        <v>0</v>
      </c>
      <c r="AN1954" s="457">
        <v>0</v>
      </c>
      <c r="AO1954" s="438">
        <v>2.5002358724877573E-2</v>
      </c>
      <c r="AP1954" s="456">
        <v>0</v>
      </c>
      <c r="AQ1954" s="457">
        <v>0</v>
      </c>
      <c r="AR1954" s="440">
        <v>1.9588912583477301E-2</v>
      </c>
      <c r="AS1954" s="462">
        <v>0</v>
      </c>
      <c r="AT1954" s="463">
        <v>0</v>
      </c>
      <c r="AU1954" s="423">
        <v>0</v>
      </c>
    </row>
    <row r="1955" spans="1:47" x14ac:dyDescent="0.2">
      <c r="A1955" s="231">
        <v>2023</v>
      </c>
      <c r="B1955" s="232">
        <v>31</v>
      </c>
      <c r="C1955" s="456">
        <v>0</v>
      </c>
      <c r="D1955" s="457">
        <v>0</v>
      </c>
      <c r="E1955" s="438">
        <v>0.5502390097579315</v>
      </c>
      <c r="F1955" s="456">
        <v>0</v>
      </c>
      <c r="G1955" s="457">
        <v>0</v>
      </c>
      <c r="H1955" s="438">
        <v>0.1157499719009695</v>
      </c>
      <c r="I1955" s="456">
        <v>0</v>
      </c>
      <c r="J1955" s="457">
        <v>0</v>
      </c>
      <c r="K1955" s="438">
        <v>0.83825125837759284</v>
      </c>
      <c r="L1955" s="462">
        <v>0</v>
      </c>
      <c r="M1955" s="463">
        <v>0</v>
      </c>
      <c r="N1955" s="438">
        <v>5.8601383018865938E-3</v>
      </c>
      <c r="O1955" s="456">
        <v>0</v>
      </c>
      <c r="P1955" s="457">
        <v>0</v>
      </c>
      <c r="Q1955" s="438">
        <v>1.9418534025273451E-2</v>
      </c>
      <c r="R1955" s="462">
        <v>0</v>
      </c>
      <c r="S1955" s="463">
        <v>0</v>
      </c>
      <c r="T1955" s="438">
        <v>672.5572325047624</v>
      </c>
      <c r="U1955" s="456">
        <v>0</v>
      </c>
      <c r="V1955" s="457">
        <v>0</v>
      </c>
      <c r="W1955" s="438">
        <v>0.12474886417902659</v>
      </c>
      <c r="X1955" s="456">
        <v>0</v>
      </c>
      <c r="Y1955" s="457">
        <v>0</v>
      </c>
      <c r="Z1955" s="438">
        <v>3.9453719109898396E-3</v>
      </c>
      <c r="AA1955" s="456">
        <v>0</v>
      </c>
      <c r="AB1955" s="457">
        <v>0</v>
      </c>
      <c r="AC1955" s="438">
        <v>7.9698047152415522E-3</v>
      </c>
      <c r="AD1955" s="456">
        <v>0</v>
      </c>
      <c r="AE1955" s="457">
        <v>0</v>
      </c>
      <c r="AF1955" s="438">
        <v>1.1500452644900077E-3</v>
      </c>
      <c r="AG1955" s="456">
        <v>0</v>
      </c>
      <c r="AH1955" s="457">
        <v>0</v>
      </c>
      <c r="AI1955" s="438">
        <v>1.4835568427270637E-3</v>
      </c>
      <c r="AJ1955" s="456">
        <v>0</v>
      </c>
      <c r="AK1955" s="457">
        <v>0</v>
      </c>
      <c r="AL1955" s="438">
        <v>9.2003547502602303E-5</v>
      </c>
      <c r="AM1955" s="456">
        <v>0</v>
      </c>
      <c r="AN1955" s="457">
        <v>0</v>
      </c>
      <c r="AO1955" s="438">
        <v>2.5001985611684714E-2</v>
      </c>
      <c r="AP1955" s="456">
        <v>0</v>
      </c>
      <c r="AQ1955" s="457">
        <v>0</v>
      </c>
      <c r="AR1955" s="440">
        <v>1.9588915224112501E-2</v>
      </c>
      <c r="AS1955" s="462">
        <v>0</v>
      </c>
      <c r="AT1955" s="463">
        <v>0</v>
      </c>
      <c r="AU1955" s="423">
        <v>0</v>
      </c>
    </row>
    <row r="1956" spans="1:47" x14ac:dyDescent="0.2">
      <c r="A1956" s="231">
        <v>2023</v>
      </c>
      <c r="B1956" s="232">
        <v>32</v>
      </c>
      <c r="C1956" s="456">
        <v>0</v>
      </c>
      <c r="D1956" s="457">
        <v>0</v>
      </c>
      <c r="E1956" s="419">
        <v>0.5502390097579315</v>
      </c>
      <c r="F1956" s="456">
        <v>0</v>
      </c>
      <c r="G1956" s="457">
        <v>0</v>
      </c>
      <c r="H1956" s="419">
        <v>0.1157499719009695</v>
      </c>
      <c r="I1956" s="456">
        <v>0</v>
      </c>
      <c r="J1956" s="457">
        <v>0</v>
      </c>
      <c r="K1956" s="419">
        <v>0.83825125837759284</v>
      </c>
      <c r="L1956" s="462">
        <v>0</v>
      </c>
      <c r="M1956" s="463">
        <v>0</v>
      </c>
      <c r="N1956" s="419">
        <v>5.8601383018865938E-3</v>
      </c>
      <c r="O1956" s="456">
        <v>0</v>
      </c>
      <c r="P1956" s="457">
        <v>0</v>
      </c>
      <c r="Q1956" s="419">
        <v>1.9418534025273451E-2</v>
      </c>
      <c r="R1956" s="462">
        <v>0</v>
      </c>
      <c r="S1956" s="463">
        <v>0</v>
      </c>
      <c r="T1956" s="419">
        <v>672.5572325047624</v>
      </c>
      <c r="U1956" s="456">
        <v>0</v>
      </c>
      <c r="V1956" s="457">
        <v>0</v>
      </c>
      <c r="W1956" s="419">
        <v>0.12474886417902659</v>
      </c>
      <c r="X1956" s="456">
        <v>0</v>
      </c>
      <c r="Y1956" s="457">
        <v>0</v>
      </c>
      <c r="Z1956" s="419">
        <v>3.9453719109898396E-3</v>
      </c>
      <c r="AA1956" s="456">
        <v>0</v>
      </c>
      <c r="AB1956" s="457">
        <v>0</v>
      </c>
      <c r="AC1956" s="419">
        <v>7.9698047152415522E-3</v>
      </c>
      <c r="AD1956" s="456">
        <v>0</v>
      </c>
      <c r="AE1956" s="457">
        <v>0</v>
      </c>
      <c r="AF1956" s="419">
        <v>1.1500452644900077E-3</v>
      </c>
      <c r="AG1956" s="456">
        <v>0</v>
      </c>
      <c r="AH1956" s="457">
        <v>0</v>
      </c>
      <c r="AI1956" s="419">
        <v>1.4835568427270637E-3</v>
      </c>
      <c r="AJ1956" s="456">
        <v>0</v>
      </c>
      <c r="AK1956" s="457">
        <v>0</v>
      </c>
      <c r="AL1956" s="419">
        <v>9.2003547502602303E-5</v>
      </c>
      <c r="AM1956" s="456">
        <v>0</v>
      </c>
      <c r="AN1956" s="457">
        <v>0</v>
      </c>
      <c r="AO1956" s="419">
        <v>2.5001985611684714E-2</v>
      </c>
      <c r="AP1956" s="456">
        <v>0</v>
      </c>
      <c r="AQ1956" s="457">
        <v>0</v>
      </c>
      <c r="AR1956" s="440">
        <v>1.9588915224112501E-2</v>
      </c>
      <c r="AS1956" s="462">
        <v>0</v>
      </c>
      <c r="AT1956" s="463">
        <v>0</v>
      </c>
      <c r="AU1956" s="426">
        <v>0</v>
      </c>
    </row>
    <row r="1957" spans="1:47" x14ac:dyDescent="0.2">
      <c r="A1957" s="231">
        <v>2023</v>
      </c>
      <c r="B1957" s="232">
        <v>33</v>
      </c>
      <c r="C1957" s="456">
        <v>0</v>
      </c>
      <c r="D1957" s="457">
        <v>0</v>
      </c>
      <c r="E1957" s="419">
        <v>0.5502390097579315</v>
      </c>
      <c r="F1957" s="456">
        <v>0</v>
      </c>
      <c r="G1957" s="457">
        <v>0</v>
      </c>
      <c r="H1957" s="419">
        <v>0.1157499719009695</v>
      </c>
      <c r="I1957" s="456">
        <v>0</v>
      </c>
      <c r="J1957" s="457">
        <v>0</v>
      </c>
      <c r="K1957" s="419">
        <v>0.83825125837759284</v>
      </c>
      <c r="L1957" s="462">
        <v>0</v>
      </c>
      <c r="M1957" s="463">
        <v>0</v>
      </c>
      <c r="N1957" s="419">
        <v>5.8601383018865938E-3</v>
      </c>
      <c r="O1957" s="456">
        <v>0</v>
      </c>
      <c r="P1957" s="457">
        <v>0</v>
      </c>
      <c r="Q1957" s="419">
        <v>1.9418534025273451E-2</v>
      </c>
      <c r="R1957" s="462">
        <v>0</v>
      </c>
      <c r="S1957" s="463">
        <v>0</v>
      </c>
      <c r="T1957" s="419">
        <v>672.5572325047624</v>
      </c>
      <c r="U1957" s="456">
        <v>0</v>
      </c>
      <c r="V1957" s="457">
        <v>0</v>
      </c>
      <c r="W1957" s="419">
        <v>0.12474886417902659</v>
      </c>
      <c r="X1957" s="456">
        <v>0</v>
      </c>
      <c r="Y1957" s="457">
        <v>0</v>
      </c>
      <c r="Z1957" s="419">
        <v>3.9453719109898396E-3</v>
      </c>
      <c r="AA1957" s="456">
        <v>0</v>
      </c>
      <c r="AB1957" s="457">
        <v>0</v>
      </c>
      <c r="AC1957" s="419">
        <v>7.9698047152415522E-3</v>
      </c>
      <c r="AD1957" s="456">
        <v>0</v>
      </c>
      <c r="AE1957" s="457">
        <v>0</v>
      </c>
      <c r="AF1957" s="419">
        <v>1.1500452644900077E-3</v>
      </c>
      <c r="AG1957" s="456">
        <v>0</v>
      </c>
      <c r="AH1957" s="457">
        <v>0</v>
      </c>
      <c r="AI1957" s="419">
        <v>1.4835568427270637E-3</v>
      </c>
      <c r="AJ1957" s="456">
        <v>0</v>
      </c>
      <c r="AK1957" s="457">
        <v>0</v>
      </c>
      <c r="AL1957" s="419">
        <v>9.2003547502602303E-5</v>
      </c>
      <c r="AM1957" s="456">
        <v>0</v>
      </c>
      <c r="AN1957" s="457">
        <v>0</v>
      </c>
      <c r="AO1957" s="419">
        <v>2.5001985611684714E-2</v>
      </c>
      <c r="AP1957" s="456">
        <v>0</v>
      </c>
      <c r="AQ1957" s="457">
        <v>0</v>
      </c>
      <c r="AR1957" s="440">
        <v>1.9588915224112501E-2</v>
      </c>
      <c r="AS1957" s="462">
        <v>0</v>
      </c>
      <c r="AT1957" s="463">
        <v>0</v>
      </c>
      <c r="AU1957" s="426">
        <v>0</v>
      </c>
    </row>
    <row r="1958" spans="1:47" x14ac:dyDescent="0.2">
      <c r="A1958" s="231">
        <v>2023</v>
      </c>
      <c r="B1958" s="232">
        <v>34</v>
      </c>
      <c r="C1958" s="456">
        <v>0</v>
      </c>
      <c r="D1958" s="457">
        <v>0</v>
      </c>
      <c r="E1958" s="419">
        <v>0.5502390097579315</v>
      </c>
      <c r="F1958" s="456">
        <v>0</v>
      </c>
      <c r="G1958" s="457">
        <v>0</v>
      </c>
      <c r="H1958" s="419">
        <v>0.1157499719009695</v>
      </c>
      <c r="I1958" s="456">
        <v>0</v>
      </c>
      <c r="J1958" s="457">
        <v>0</v>
      </c>
      <c r="K1958" s="419">
        <v>0.83825125837759284</v>
      </c>
      <c r="L1958" s="462">
        <v>0</v>
      </c>
      <c r="M1958" s="463">
        <v>0</v>
      </c>
      <c r="N1958" s="419">
        <v>5.8601383018865938E-3</v>
      </c>
      <c r="O1958" s="456">
        <v>0</v>
      </c>
      <c r="P1958" s="457">
        <v>0</v>
      </c>
      <c r="Q1958" s="419">
        <v>1.9418534025273451E-2</v>
      </c>
      <c r="R1958" s="462">
        <v>0</v>
      </c>
      <c r="S1958" s="463">
        <v>0</v>
      </c>
      <c r="T1958" s="419">
        <v>672.5572325047624</v>
      </c>
      <c r="U1958" s="456">
        <v>0</v>
      </c>
      <c r="V1958" s="457">
        <v>0</v>
      </c>
      <c r="W1958" s="419">
        <v>0.12474886417902659</v>
      </c>
      <c r="X1958" s="456">
        <v>0</v>
      </c>
      <c r="Y1958" s="457">
        <v>0</v>
      </c>
      <c r="Z1958" s="419">
        <v>3.9453719109898396E-3</v>
      </c>
      <c r="AA1958" s="456">
        <v>0</v>
      </c>
      <c r="AB1958" s="457">
        <v>0</v>
      </c>
      <c r="AC1958" s="419">
        <v>7.9698047152415522E-3</v>
      </c>
      <c r="AD1958" s="456">
        <v>0</v>
      </c>
      <c r="AE1958" s="457">
        <v>0</v>
      </c>
      <c r="AF1958" s="419">
        <v>1.1500452644900077E-3</v>
      </c>
      <c r="AG1958" s="456">
        <v>0</v>
      </c>
      <c r="AH1958" s="457">
        <v>0</v>
      </c>
      <c r="AI1958" s="419">
        <v>1.4835568427270637E-3</v>
      </c>
      <c r="AJ1958" s="456">
        <v>0</v>
      </c>
      <c r="AK1958" s="457">
        <v>0</v>
      </c>
      <c r="AL1958" s="419">
        <v>9.2003547502602303E-5</v>
      </c>
      <c r="AM1958" s="456">
        <v>0</v>
      </c>
      <c r="AN1958" s="457">
        <v>0</v>
      </c>
      <c r="AO1958" s="419">
        <v>2.5001985611684714E-2</v>
      </c>
      <c r="AP1958" s="456">
        <v>0</v>
      </c>
      <c r="AQ1958" s="457">
        <v>0</v>
      </c>
      <c r="AR1958" s="440">
        <v>1.9588915224112501E-2</v>
      </c>
      <c r="AS1958" s="462">
        <v>0</v>
      </c>
      <c r="AT1958" s="463">
        <v>0</v>
      </c>
      <c r="AU1958" s="426">
        <v>0</v>
      </c>
    </row>
    <row r="1959" spans="1:47" x14ac:dyDescent="0.2">
      <c r="A1959" s="231">
        <v>2023</v>
      </c>
      <c r="B1959" s="232">
        <v>35</v>
      </c>
      <c r="C1959" s="456">
        <v>0</v>
      </c>
      <c r="D1959" s="457">
        <v>0</v>
      </c>
      <c r="E1959" s="419">
        <v>0.5502390097579315</v>
      </c>
      <c r="F1959" s="456">
        <v>0</v>
      </c>
      <c r="G1959" s="457">
        <v>0</v>
      </c>
      <c r="H1959" s="419">
        <v>0.1157499719009695</v>
      </c>
      <c r="I1959" s="456">
        <v>0</v>
      </c>
      <c r="J1959" s="457">
        <v>0</v>
      </c>
      <c r="K1959" s="419">
        <v>0.83825125837759284</v>
      </c>
      <c r="L1959" s="462">
        <v>0</v>
      </c>
      <c r="M1959" s="463">
        <v>0</v>
      </c>
      <c r="N1959" s="419">
        <v>5.8601383018865938E-3</v>
      </c>
      <c r="O1959" s="456">
        <v>0</v>
      </c>
      <c r="P1959" s="457">
        <v>0</v>
      </c>
      <c r="Q1959" s="419">
        <v>1.9418534025273451E-2</v>
      </c>
      <c r="R1959" s="462">
        <v>0</v>
      </c>
      <c r="S1959" s="463">
        <v>0</v>
      </c>
      <c r="T1959" s="419">
        <v>672.5572325047624</v>
      </c>
      <c r="U1959" s="456">
        <v>0</v>
      </c>
      <c r="V1959" s="457">
        <v>0</v>
      </c>
      <c r="W1959" s="419">
        <v>0.12474886417902659</v>
      </c>
      <c r="X1959" s="456">
        <v>0</v>
      </c>
      <c r="Y1959" s="457">
        <v>0</v>
      </c>
      <c r="Z1959" s="419">
        <v>3.9453719109898396E-3</v>
      </c>
      <c r="AA1959" s="456">
        <v>0</v>
      </c>
      <c r="AB1959" s="457">
        <v>0</v>
      </c>
      <c r="AC1959" s="419">
        <v>7.9698047152415522E-3</v>
      </c>
      <c r="AD1959" s="456">
        <v>0</v>
      </c>
      <c r="AE1959" s="457">
        <v>0</v>
      </c>
      <c r="AF1959" s="419">
        <v>1.1500452644900077E-3</v>
      </c>
      <c r="AG1959" s="456">
        <v>0</v>
      </c>
      <c r="AH1959" s="457">
        <v>0</v>
      </c>
      <c r="AI1959" s="419">
        <v>1.4835568427270637E-3</v>
      </c>
      <c r="AJ1959" s="456">
        <v>0</v>
      </c>
      <c r="AK1959" s="457">
        <v>0</v>
      </c>
      <c r="AL1959" s="419">
        <v>9.2003547502602303E-5</v>
      </c>
      <c r="AM1959" s="456">
        <v>0</v>
      </c>
      <c r="AN1959" s="457">
        <v>0</v>
      </c>
      <c r="AO1959" s="419">
        <v>2.5001985611684714E-2</v>
      </c>
      <c r="AP1959" s="456">
        <v>0</v>
      </c>
      <c r="AQ1959" s="457">
        <v>0</v>
      </c>
      <c r="AR1959" s="440">
        <v>1.9588915224112501E-2</v>
      </c>
      <c r="AS1959" s="462">
        <v>0</v>
      </c>
      <c r="AT1959" s="463">
        <v>0</v>
      </c>
      <c r="AU1959" s="426">
        <v>0</v>
      </c>
    </row>
    <row r="1960" spans="1:47" x14ac:dyDescent="0.2">
      <c r="A1960" s="231">
        <v>2023</v>
      </c>
      <c r="B1960" s="232">
        <v>36</v>
      </c>
      <c r="C1960" s="456">
        <v>0</v>
      </c>
      <c r="D1960" s="457">
        <v>0</v>
      </c>
      <c r="E1960" s="419">
        <v>0.5502390097579315</v>
      </c>
      <c r="F1960" s="456">
        <v>0</v>
      </c>
      <c r="G1960" s="457">
        <v>0</v>
      </c>
      <c r="H1960" s="419">
        <v>0.1157499719009695</v>
      </c>
      <c r="I1960" s="456">
        <v>0</v>
      </c>
      <c r="J1960" s="457">
        <v>0</v>
      </c>
      <c r="K1960" s="419">
        <v>0.83825125837759284</v>
      </c>
      <c r="L1960" s="462">
        <v>0</v>
      </c>
      <c r="M1960" s="463">
        <v>0</v>
      </c>
      <c r="N1960" s="419">
        <v>5.8601383018865938E-3</v>
      </c>
      <c r="O1960" s="456">
        <v>0</v>
      </c>
      <c r="P1960" s="457">
        <v>0</v>
      </c>
      <c r="Q1960" s="419">
        <v>1.9418534025273451E-2</v>
      </c>
      <c r="R1960" s="462">
        <v>0</v>
      </c>
      <c r="S1960" s="463">
        <v>0</v>
      </c>
      <c r="T1960" s="419">
        <v>672.5572325047624</v>
      </c>
      <c r="U1960" s="456">
        <v>0</v>
      </c>
      <c r="V1960" s="457">
        <v>0</v>
      </c>
      <c r="W1960" s="419">
        <v>0.12474886417902659</v>
      </c>
      <c r="X1960" s="456">
        <v>0</v>
      </c>
      <c r="Y1960" s="457">
        <v>0</v>
      </c>
      <c r="Z1960" s="419">
        <v>3.9453719109898396E-3</v>
      </c>
      <c r="AA1960" s="456">
        <v>0</v>
      </c>
      <c r="AB1960" s="457">
        <v>0</v>
      </c>
      <c r="AC1960" s="419">
        <v>7.9698047152415522E-3</v>
      </c>
      <c r="AD1960" s="456">
        <v>0</v>
      </c>
      <c r="AE1960" s="457">
        <v>0</v>
      </c>
      <c r="AF1960" s="419">
        <v>1.1500452644900077E-3</v>
      </c>
      <c r="AG1960" s="456">
        <v>0</v>
      </c>
      <c r="AH1960" s="457">
        <v>0</v>
      </c>
      <c r="AI1960" s="419">
        <v>1.4835568427270637E-3</v>
      </c>
      <c r="AJ1960" s="456">
        <v>0</v>
      </c>
      <c r="AK1960" s="457">
        <v>0</v>
      </c>
      <c r="AL1960" s="419">
        <v>9.2003547502602303E-5</v>
      </c>
      <c r="AM1960" s="456">
        <v>0</v>
      </c>
      <c r="AN1960" s="457">
        <v>0</v>
      </c>
      <c r="AO1960" s="419">
        <v>2.5001985611684714E-2</v>
      </c>
      <c r="AP1960" s="456">
        <v>0</v>
      </c>
      <c r="AQ1960" s="457">
        <v>0</v>
      </c>
      <c r="AR1960" s="440">
        <v>1.9588915224112501E-2</v>
      </c>
      <c r="AS1960" s="462">
        <v>0</v>
      </c>
      <c r="AT1960" s="463">
        <v>0</v>
      </c>
      <c r="AU1960" s="426">
        <v>0</v>
      </c>
    </row>
    <row r="1961" spans="1:47" x14ac:dyDescent="0.2">
      <c r="A1961" s="231">
        <v>2023</v>
      </c>
      <c r="B1961" s="232">
        <v>37</v>
      </c>
      <c r="C1961" s="456">
        <v>0</v>
      </c>
      <c r="D1961" s="457">
        <v>0</v>
      </c>
      <c r="E1961" s="419">
        <v>0.5502390097579315</v>
      </c>
      <c r="F1961" s="456">
        <v>0</v>
      </c>
      <c r="G1961" s="457">
        <v>0</v>
      </c>
      <c r="H1961" s="419">
        <v>0.1157499719009695</v>
      </c>
      <c r="I1961" s="456">
        <v>0</v>
      </c>
      <c r="J1961" s="457">
        <v>0</v>
      </c>
      <c r="K1961" s="419">
        <v>0.83825125837759284</v>
      </c>
      <c r="L1961" s="462">
        <v>0</v>
      </c>
      <c r="M1961" s="463">
        <v>0</v>
      </c>
      <c r="N1961" s="419">
        <v>5.8601383018865938E-3</v>
      </c>
      <c r="O1961" s="456">
        <v>0</v>
      </c>
      <c r="P1961" s="457">
        <v>0</v>
      </c>
      <c r="Q1961" s="419">
        <v>1.9418534025273451E-2</v>
      </c>
      <c r="R1961" s="462">
        <v>0</v>
      </c>
      <c r="S1961" s="463">
        <v>0</v>
      </c>
      <c r="T1961" s="419">
        <v>672.5572325047624</v>
      </c>
      <c r="U1961" s="456">
        <v>0</v>
      </c>
      <c r="V1961" s="457">
        <v>0</v>
      </c>
      <c r="W1961" s="419">
        <v>0.12474886417902659</v>
      </c>
      <c r="X1961" s="456">
        <v>0</v>
      </c>
      <c r="Y1961" s="457">
        <v>0</v>
      </c>
      <c r="Z1961" s="419">
        <v>3.9453719109898396E-3</v>
      </c>
      <c r="AA1961" s="456">
        <v>0</v>
      </c>
      <c r="AB1961" s="457">
        <v>0</v>
      </c>
      <c r="AC1961" s="419">
        <v>7.9698047152415522E-3</v>
      </c>
      <c r="AD1961" s="456">
        <v>0</v>
      </c>
      <c r="AE1961" s="457">
        <v>0</v>
      </c>
      <c r="AF1961" s="419">
        <v>1.1500452644900077E-3</v>
      </c>
      <c r="AG1961" s="456">
        <v>0</v>
      </c>
      <c r="AH1961" s="457">
        <v>0</v>
      </c>
      <c r="AI1961" s="419">
        <v>1.4835568427270637E-3</v>
      </c>
      <c r="AJ1961" s="456">
        <v>0</v>
      </c>
      <c r="AK1961" s="457">
        <v>0</v>
      </c>
      <c r="AL1961" s="419">
        <v>9.2003547502602303E-5</v>
      </c>
      <c r="AM1961" s="456">
        <v>0</v>
      </c>
      <c r="AN1961" s="457">
        <v>0</v>
      </c>
      <c r="AO1961" s="419">
        <v>2.5001985611684714E-2</v>
      </c>
      <c r="AP1961" s="456">
        <v>0</v>
      </c>
      <c r="AQ1961" s="457">
        <v>0</v>
      </c>
      <c r="AR1961" s="440">
        <v>1.9588915224112501E-2</v>
      </c>
      <c r="AS1961" s="462">
        <v>0</v>
      </c>
      <c r="AT1961" s="463">
        <v>0</v>
      </c>
      <c r="AU1961" s="426">
        <v>0</v>
      </c>
    </row>
    <row r="1962" spans="1:47" x14ac:dyDescent="0.2">
      <c r="A1962" s="231">
        <v>2023</v>
      </c>
      <c r="B1962" s="232">
        <v>38</v>
      </c>
      <c r="C1962" s="456">
        <v>0</v>
      </c>
      <c r="D1962" s="457">
        <v>0</v>
      </c>
      <c r="E1962" s="419">
        <v>0.5502390097579315</v>
      </c>
      <c r="F1962" s="456">
        <v>0</v>
      </c>
      <c r="G1962" s="457">
        <v>0</v>
      </c>
      <c r="H1962" s="419">
        <v>0.1157499719009695</v>
      </c>
      <c r="I1962" s="456">
        <v>0</v>
      </c>
      <c r="J1962" s="457">
        <v>0</v>
      </c>
      <c r="K1962" s="419">
        <v>0.83825125837759284</v>
      </c>
      <c r="L1962" s="462">
        <v>0</v>
      </c>
      <c r="M1962" s="463">
        <v>0</v>
      </c>
      <c r="N1962" s="419">
        <v>5.8601383018865938E-3</v>
      </c>
      <c r="O1962" s="456">
        <v>0</v>
      </c>
      <c r="P1962" s="457">
        <v>0</v>
      </c>
      <c r="Q1962" s="419">
        <v>1.9418534025273451E-2</v>
      </c>
      <c r="R1962" s="462">
        <v>0</v>
      </c>
      <c r="S1962" s="463">
        <v>0</v>
      </c>
      <c r="T1962" s="419">
        <v>672.5572325047624</v>
      </c>
      <c r="U1962" s="456">
        <v>0</v>
      </c>
      <c r="V1962" s="457">
        <v>0</v>
      </c>
      <c r="W1962" s="419">
        <v>0.12474886417902659</v>
      </c>
      <c r="X1962" s="456">
        <v>0</v>
      </c>
      <c r="Y1962" s="457">
        <v>0</v>
      </c>
      <c r="Z1962" s="419">
        <v>3.9453719109898396E-3</v>
      </c>
      <c r="AA1962" s="456">
        <v>0</v>
      </c>
      <c r="AB1962" s="457">
        <v>0</v>
      </c>
      <c r="AC1962" s="419">
        <v>7.9698047152415522E-3</v>
      </c>
      <c r="AD1962" s="456">
        <v>0</v>
      </c>
      <c r="AE1962" s="457">
        <v>0</v>
      </c>
      <c r="AF1962" s="419">
        <v>1.1500452644900077E-3</v>
      </c>
      <c r="AG1962" s="456">
        <v>0</v>
      </c>
      <c r="AH1962" s="457">
        <v>0</v>
      </c>
      <c r="AI1962" s="419">
        <v>1.4835568427270637E-3</v>
      </c>
      <c r="AJ1962" s="456">
        <v>0</v>
      </c>
      <c r="AK1962" s="457">
        <v>0</v>
      </c>
      <c r="AL1962" s="419">
        <v>9.2003547502602303E-5</v>
      </c>
      <c r="AM1962" s="456">
        <v>0</v>
      </c>
      <c r="AN1962" s="457">
        <v>0</v>
      </c>
      <c r="AO1962" s="419">
        <v>2.5001985611684714E-2</v>
      </c>
      <c r="AP1962" s="456">
        <v>0</v>
      </c>
      <c r="AQ1962" s="457">
        <v>0</v>
      </c>
      <c r="AR1962" s="440">
        <v>1.9588915224112501E-2</v>
      </c>
      <c r="AS1962" s="462">
        <v>0</v>
      </c>
      <c r="AT1962" s="463">
        <v>0</v>
      </c>
      <c r="AU1962" s="426">
        <v>0</v>
      </c>
    </row>
    <row r="1963" spans="1:47" x14ac:dyDescent="0.2">
      <c r="A1963" s="231">
        <v>2023</v>
      </c>
      <c r="B1963" s="232">
        <v>39</v>
      </c>
      <c r="C1963" s="456">
        <v>0</v>
      </c>
      <c r="D1963" s="457">
        <v>0</v>
      </c>
      <c r="E1963" s="419">
        <v>0.5502390097579315</v>
      </c>
      <c r="F1963" s="456">
        <v>0</v>
      </c>
      <c r="G1963" s="457">
        <v>0</v>
      </c>
      <c r="H1963" s="419">
        <v>0.1157499719009695</v>
      </c>
      <c r="I1963" s="456">
        <v>0</v>
      </c>
      <c r="J1963" s="457">
        <v>0</v>
      </c>
      <c r="K1963" s="419">
        <v>0.83825125837759284</v>
      </c>
      <c r="L1963" s="462">
        <v>0</v>
      </c>
      <c r="M1963" s="463">
        <v>0</v>
      </c>
      <c r="N1963" s="419">
        <v>5.8601383018865938E-3</v>
      </c>
      <c r="O1963" s="456">
        <v>0</v>
      </c>
      <c r="P1963" s="457">
        <v>0</v>
      </c>
      <c r="Q1963" s="419">
        <v>1.9418534025273451E-2</v>
      </c>
      <c r="R1963" s="462">
        <v>0</v>
      </c>
      <c r="S1963" s="463">
        <v>0</v>
      </c>
      <c r="T1963" s="419">
        <v>672.5572325047624</v>
      </c>
      <c r="U1963" s="456">
        <v>0</v>
      </c>
      <c r="V1963" s="457">
        <v>0</v>
      </c>
      <c r="W1963" s="419">
        <v>0.12474886417902659</v>
      </c>
      <c r="X1963" s="456">
        <v>0</v>
      </c>
      <c r="Y1963" s="457">
        <v>0</v>
      </c>
      <c r="Z1963" s="419">
        <v>3.9453719109898396E-3</v>
      </c>
      <c r="AA1963" s="456">
        <v>0</v>
      </c>
      <c r="AB1963" s="457">
        <v>0</v>
      </c>
      <c r="AC1963" s="419">
        <v>7.9698047152415522E-3</v>
      </c>
      <c r="AD1963" s="456">
        <v>0</v>
      </c>
      <c r="AE1963" s="457">
        <v>0</v>
      </c>
      <c r="AF1963" s="419">
        <v>1.1500452644900077E-3</v>
      </c>
      <c r="AG1963" s="456">
        <v>0</v>
      </c>
      <c r="AH1963" s="457">
        <v>0</v>
      </c>
      <c r="AI1963" s="419">
        <v>1.4835568427270637E-3</v>
      </c>
      <c r="AJ1963" s="456">
        <v>0</v>
      </c>
      <c r="AK1963" s="457">
        <v>0</v>
      </c>
      <c r="AL1963" s="419">
        <v>9.2003547502602303E-5</v>
      </c>
      <c r="AM1963" s="456">
        <v>0</v>
      </c>
      <c r="AN1963" s="457">
        <v>0</v>
      </c>
      <c r="AO1963" s="419">
        <v>2.5001985611684714E-2</v>
      </c>
      <c r="AP1963" s="456">
        <v>0</v>
      </c>
      <c r="AQ1963" s="457">
        <v>0</v>
      </c>
      <c r="AR1963" s="440">
        <v>1.9588915224112501E-2</v>
      </c>
      <c r="AS1963" s="462">
        <v>0</v>
      </c>
      <c r="AT1963" s="463">
        <v>0</v>
      </c>
      <c r="AU1963" s="426">
        <v>0</v>
      </c>
    </row>
    <row r="1964" spans="1:47" ht="13.5" thickBot="1" x14ac:dyDescent="0.25">
      <c r="A1964" s="233">
        <v>2023</v>
      </c>
      <c r="B1964" s="234">
        <v>40</v>
      </c>
      <c r="C1964" s="458">
        <v>0</v>
      </c>
      <c r="D1964" s="459">
        <v>0</v>
      </c>
      <c r="E1964" s="430">
        <v>0.5502390097579315</v>
      </c>
      <c r="F1964" s="458">
        <v>0</v>
      </c>
      <c r="G1964" s="459">
        <v>0</v>
      </c>
      <c r="H1964" s="430">
        <v>0.1157499719009695</v>
      </c>
      <c r="I1964" s="458">
        <v>0</v>
      </c>
      <c r="J1964" s="459">
        <v>0</v>
      </c>
      <c r="K1964" s="430">
        <v>0.83825125837759284</v>
      </c>
      <c r="L1964" s="464">
        <v>0</v>
      </c>
      <c r="M1964" s="465">
        <v>0</v>
      </c>
      <c r="N1964" s="430">
        <v>5.8601383018865938E-3</v>
      </c>
      <c r="O1964" s="458">
        <v>0</v>
      </c>
      <c r="P1964" s="459">
        <v>0</v>
      </c>
      <c r="Q1964" s="430">
        <v>1.9418534025273451E-2</v>
      </c>
      <c r="R1964" s="464">
        <v>0</v>
      </c>
      <c r="S1964" s="465">
        <v>0</v>
      </c>
      <c r="T1964" s="430">
        <v>672.5572325047624</v>
      </c>
      <c r="U1964" s="458">
        <v>0</v>
      </c>
      <c r="V1964" s="459">
        <v>0</v>
      </c>
      <c r="W1964" s="430">
        <v>0.12474886417902659</v>
      </c>
      <c r="X1964" s="458">
        <v>0</v>
      </c>
      <c r="Y1964" s="459">
        <v>0</v>
      </c>
      <c r="Z1964" s="430">
        <v>3.9453719109898396E-3</v>
      </c>
      <c r="AA1964" s="458">
        <v>0</v>
      </c>
      <c r="AB1964" s="459">
        <v>0</v>
      </c>
      <c r="AC1964" s="430">
        <v>7.9698047152415522E-3</v>
      </c>
      <c r="AD1964" s="458">
        <v>0</v>
      </c>
      <c r="AE1964" s="459">
        <v>0</v>
      </c>
      <c r="AF1964" s="430">
        <v>1.1500452644900077E-3</v>
      </c>
      <c r="AG1964" s="458">
        <v>0</v>
      </c>
      <c r="AH1964" s="459">
        <v>0</v>
      </c>
      <c r="AI1964" s="430">
        <v>1.4835568427270637E-3</v>
      </c>
      <c r="AJ1964" s="458">
        <v>0</v>
      </c>
      <c r="AK1964" s="459">
        <v>0</v>
      </c>
      <c r="AL1964" s="430">
        <v>9.2003547502602303E-5</v>
      </c>
      <c r="AM1964" s="458">
        <v>0</v>
      </c>
      <c r="AN1964" s="459">
        <v>0</v>
      </c>
      <c r="AO1964" s="430">
        <v>2.5001985611684714E-2</v>
      </c>
      <c r="AP1964" s="458">
        <v>0</v>
      </c>
      <c r="AQ1964" s="459">
        <v>0</v>
      </c>
      <c r="AR1964" s="441">
        <v>1.9588915224112501E-2</v>
      </c>
      <c r="AS1964" s="464">
        <v>0</v>
      </c>
      <c r="AT1964" s="465">
        <v>0</v>
      </c>
      <c r="AU1964" s="434">
        <v>0</v>
      </c>
    </row>
    <row r="1965" spans="1:47" x14ac:dyDescent="0.2">
      <c r="A1965" s="229">
        <v>2024</v>
      </c>
      <c r="B1965" s="230">
        <v>1</v>
      </c>
      <c r="C1965" s="454">
        <v>0.80714691337031041</v>
      </c>
      <c r="D1965" s="455">
        <v>0.83504920966562413</v>
      </c>
      <c r="E1965" s="436">
        <v>0.36814857928552047</v>
      </c>
      <c r="F1965" s="454">
        <v>3.7755168571183287E-2</v>
      </c>
      <c r="G1965" s="455">
        <v>3.3332303857213058E-2</v>
      </c>
      <c r="H1965" s="436">
        <v>6.2389918158576356E-2</v>
      </c>
      <c r="I1965" s="454">
        <v>3.4711656517763832E-2</v>
      </c>
      <c r="J1965" s="455">
        <v>3.687034922129398E-2</v>
      </c>
      <c r="K1965" s="436">
        <v>0.36249338853499274</v>
      </c>
      <c r="L1965" s="460">
        <v>1.4002050744857315E-3</v>
      </c>
      <c r="M1965" s="461">
        <v>1.8374044965679243E-3</v>
      </c>
      <c r="N1965" s="436">
        <v>5.7001142941435637E-3</v>
      </c>
      <c r="O1965" s="454">
        <v>1.6304840828150573E-3</v>
      </c>
      <c r="P1965" s="455">
        <v>2.0708381876864451E-3</v>
      </c>
      <c r="Q1965" s="436">
        <v>1.3855212747974488E-2</v>
      </c>
      <c r="R1965" s="460">
        <v>0</v>
      </c>
      <c r="S1965" s="461">
        <v>0</v>
      </c>
      <c r="T1965" s="436">
        <v>654.19140455517061</v>
      </c>
      <c r="U1965" s="454">
        <v>4.9835326485801138E-3</v>
      </c>
      <c r="V1965" s="455">
        <v>6.0257440253810336E-3</v>
      </c>
      <c r="W1965" s="436">
        <v>6.7240341711830687E-2</v>
      </c>
      <c r="X1965" s="454">
        <v>4.3628083273244012E-3</v>
      </c>
      <c r="Y1965" s="455">
        <v>5.56345129126588E-3</v>
      </c>
      <c r="Z1965" s="436">
        <v>2.9810041512996319E-3</v>
      </c>
      <c r="AA1965" s="454">
        <v>7.8731458758951112E-4</v>
      </c>
      <c r="AB1965" s="455">
        <v>8.1516781961287626E-4</v>
      </c>
      <c r="AC1965" s="436">
        <v>4.2957790689455468E-3</v>
      </c>
      <c r="AD1965" s="454">
        <v>4.7799730731294675E-5</v>
      </c>
      <c r="AE1965" s="455">
        <v>4.1935087137638648E-5</v>
      </c>
      <c r="AF1965" s="436">
        <v>6.1988124050633617E-4</v>
      </c>
      <c r="AG1965" s="454">
        <v>1.5859521720393991E-3</v>
      </c>
      <c r="AH1965" s="455">
        <v>1.3803972742118488E-3</v>
      </c>
      <c r="AI1965" s="436">
        <v>7.9964623017907415E-4</v>
      </c>
      <c r="AJ1965" s="454">
        <v>2.9276951047169927E-4</v>
      </c>
      <c r="AK1965" s="455">
        <v>2.4816407396287087E-4</v>
      </c>
      <c r="AL1965" s="436">
        <v>4.9590486958426386E-5</v>
      </c>
      <c r="AM1965" s="454">
        <v>4.293194389950693E-4</v>
      </c>
      <c r="AN1965" s="455">
        <v>3.8346164962651494E-4</v>
      </c>
      <c r="AO1965" s="436">
        <v>1.3476227492002064E-2</v>
      </c>
      <c r="AP1965" s="454">
        <v>0</v>
      </c>
      <c r="AQ1965" s="455">
        <v>0</v>
      </c>
      <c r="AR1965" s="439">
        <v>4.0931502845467102E-3</v>
      </c>
      <c r="AS1965" s="460">
        <v>0</v>
      </c>
      <c r="AT1965" s="461">
        <v>0</v>
      </c>
      <c r="AU1965" s="415">
        <v>0</v>
      </c>
    </row>
    <row r="1966" spans="1:47" x14ac:dyDescent="0.2">
      <c r="A1966" s="231">
        <v>2024</v>
      </c>
      <c r="B1966" s="232">
        <v>2</v>
      </c>
      <c r="C1966" s="456">
        <v>0.81271886822587724</v>
      </c>
      <c r="D1966" s="457">
        <v>0.83935269195484641</v>
      </c>
      <c r="E1966" s="437">
        <v>0.36989615170526013</v>
      </c>
      <c r="F1966" s="456">
        <v>3.8496524738983601E-2</v>
      </c>
      <c r="G1966" s="457">
        <v>3.3982814986798462E-2</v>
      </c>
      <c r="H1966" s="437">
        <v>6.3056238391589289E-2</v>
      </c>
      <c r="I1966" s="456">
        <v>3.51073994477549E-2</v>
      </c>
      <c r="J1966" s="457">
        <v>3.7206267562229181E-2</v>
      </c>
      <c r="K1966" s="437">
        <v>0.36520930071508068</v>
      </c>
      <c r="L1966" s="462">
        <v>1.4022775131898705E-3</v>
      </c>
      <c r="M1966" s="463">
        <v>1.8405384507058815E-3</v>
      </c>
      <c r="N1966" s="437">
        <v>5.7025394439966957E-3</v>
      </c>
      <c r="O1966" s="456">
        <v>1.6399354304149595E-3</v>
      </c>
      <c r="P1966" s="457">
        <v>2.083011439907757E-3</v>
      </c>
      <c r="Q1966" s="437">
        <v>1.3861796446369451E-2</v>
      </c>
      <c r="R1966" s="462">
        <v>0</v>
      </c>
      <c r="S1966" s="463">
        <v>0</v>
      </c>
      <c r="T1966" s="437">
        <v>654.4697463528172</v>
      </c>
      <c r="U1966" s="456">
        <v>5.0658685973781672E-3</v>
      </c>
      <c r="V1966" s="457">
        <v>6.1446923050697501E-3</v>
      </c>
      <c r="W1966" s="437">
        <v>6.7958515058362715E-2</v>
      </c>
      <c r="X1966" s="456">
        <v>4.4281068891753005E-3</v>
      </c>
      <c r="Y1966" s="457">
        <v>5.6502257214434432E-3</v>
      </c>
      <c r="Z1966" s="437">
        <v>2.9946717383983706E-3</v>
      </c>
      <c r="AA1966" s="456">
        <v>8.1158426988499907E-4</v>
      </c>
      <c r="AB1966" s="457">
        <v>8.497960215284922E-4</v>
      </c>
      <c r="AC1966" s="437">
        <v>4.3416534096401569E-3</v>
      </c>
      <c r="AD1966" s="456">
        <v>4.8778365581854326E-5</v>
      </c>
      <c r="AE1966" s="457">
        <v>4.2805881554941568E-5</v>
      </c>
      <c r="AF1966" s="437">
        <v>6.265014791877496E-4</v>
      </c>
      <c r="AG1966" s="456">
        <v>1.6151650512541973E-3</v>
      </c>
      <c r="AH1966" s="457">
        <v>1.4037461360951512E-3</v>
      </c>
      <c r="AI1966" s="437">
        <v>8.0818748843956238E-4</v>
      </c>
      <c r="AJ1966" s="456">
        <v>2.9819153779177824E-4</v>
      </c>
      <c r="AK1966" s="457">
        <v>2.5222946696900901E-4</v>
      </c>
      <c r="AL1966" s="437">
        <v>5.0120125249496268E-5</v>
      </c>
      <c r="AM1966" s="456">
        <v>4.3801495938424183E-4</v>
      </c>
      <c r="AN1966" s="457">
        <v>3.9163426000312772E-4</v>
      </c>
      <c r="AO1966" s="437">
        <v>1.3620159817837806E-2</v>
      </c>
      <c r="AP1966" s="456">
        <v>0</v>
      </c>
      <c r="AQ1966" s="457">
        <v>0</v>
      </c>
      <c r="AR1966" s="440">
        <v>4.1035932122018203E-3</v>
      </c>
      <c r="AS1966" s="462">
        <v>0</v>
      </c>
      <c r="AT1966" s="463">
        <v>0</v>
      </c>
      <c r="AU1966" s="423">
        <v>0</v>
      </c>
    </row>
    <row r="1967" spans="1:47" x14ac:dyDescent="0.2">
      <c r="A1967" s="231">
        <v>2024</v>
      </c>
      <c r="B1967" s="232">
        <v>3</v>
      </c>
      <c r="C1967" s="456">
        <v>0.81745074997177336</v>
      </c>
      <c r="D1967" s="457">
        <v>0.84272620705404822</v>
      </c>
      <c r="E1967" s="437">
        <v>0.37191128318769207</v>
      </c>
      <c r="F1967" s="456">
        <v>3.9314999467189783E-2</v>
      </c>
      <c r="G1967" s="457">
        <v>3.4726852056609837E-2</v>
      </c>
      <c r="H1967" s="437">
        <v>6.3824626220816943E-2</v>
      </c>
      <c r="I1967" s="456">
        <v>3.5510481517997065E-2</v>
      </c>
      <c r="J1967" s="457">
        <v>3.7548341721100567E-2</v>
      </c>
      <c r="K1967" s="437">
        <v>0.36834707045174703</v>
      </c>
      <c r="L1967" s="462">
        <v>1.4046806441332864E-3</v>
      </c>
      <c r="M1967" s="463">
        <v>1.8440436577438779E-3</v>
      </c>
      <c r="N1967" s="437">
        <v>5.7053375252531296E-3</v>
      </c>
      <c r="O1967" s="456">
        <v>1.650552344854582E-3</v>
      </c>
      <c r="P1967" s="457">
        <v>2.0971490036372116E-3</v>
      </c>
      <c r="Q1967" s="437">
        <v>1.3869370175699893E-2</v>
      </c>
      <c r="R1967" s="462">
        <v>0</v>
      </c>
      <c r="S1967" s="463">
        <v>0</v>
      </c>
      <c r="T1967" s="437">
        <v>654.79106547284619</v>
      </c>
      <c r="U1967" s="456">
        <v>5.1516051277872557E-3</v>
      </c>
      <c r="V1967" s="457">
        <v>6.2712707517690166E-3</v>
      </c>
      <c r="W1967" s="437">
        <v>6.8786638016568438E-2</v>
      </c>
      <c r="X1967" s="456">
        <v>4.5003046204706056E-3</v>
      </c>
      <c r="Y1967" s="457">
        <v>5.7502337043874047E-3</v>
      </c>
      <c r="Z1967" s="437">
        <v>3.0104252088986646E-3</v>
      </c>
      <c r="AA1967" s="456">
        <v>8.3991675191630831E-4</v>
      </c>
      <c r="AB1967" s="457">
        <v>8.8780545225157297E-4</v>
      </c>
      <c r="AC1967" s="437">
        <v>4.3945605160603911E-3</v>
      </c>
      <c r="AD1967" s="456">
        <v>4.9873457484397419E-5</v>
      </c>
      <c r="AE1967" s="457">
        <v>4.3810551393702923E-5</v>
      </c>
      <c r="AF1967" s="437">
        <v>6.341357948907991E-4</v>
      </c>
      <c r="AG1967" s="456">
        <v>1.64692042874992E-3</v>
      </c>
      <c r="AH1967" s="457">
        <v>1.43055826886452E-3</v>
      </c>
      <c r="AI1967" s="437">
        <v>8.1803525611753294E-4</v>
      </c>
      <c r="AJ1967" s="456">
        <v>3.0406710870555149E-4</v>
      </c>
      <c r="AK1967" s="457">
        <v>2.5695300244789923E-4</v>
      </c>
      <c r="AL1967" s="437">
        <v>5.0730891632696946E-5</v>
      </c>
      <c r="AM1967" s="456">
        <v>4.4770749335035855E-4</v>
      </c>
      <c r="AN1967" s="457">
        <v>4.0091496955872117E-4</v>
      </c>
      <c r="AO1967" s="437">
        <v>1.3786115696687504E-2</v>
      </c>
      <c r="AP1967" s="456">
        <v>0</v>
      </c>
      <c r="AQ1967" s="457">
        <v>0</v>
      </c>
      <c r="AR1967" s="440">
        <v>4.1158594504856301E-3</v>
      </c>
      <c r="AS1967" s="462">
        <v>0</v>
      </c>
      <c r="AT1967" s="463">
        <v>0</v>
      </c>
      <c r="AU1967" s="423">
        <v>0</v>
      </c>
    </row>
    <row r="1968" spans="1:47" x14ac:dyDescent="0.2">
      <c r="A1968" s="231">
        <v>2024</v>
      </c>
      <c r="B1968" s="232">
        <v>4</v>
      </c>
      <c r="C1968" s="456">
        <v>0.82123472335570968</v>
      </c>
      <c r="D1968" s="457">
        <v>0.84503908851320841</v>
      </c>
      <c r="E1968" s="437">
        <v>0.37417866379270243</v>
      </c>
      <c r="F1968" s="456">
        <v>4.021144140559027E-2</v>
      </c>
      <c r="G1968" s="457">
        <v>3.5560407079615164E-2</v>
      </c>
      <c r="H1968" s="437">
        <v>6.4689502131899196E-2</v>
      </c>
      <c r="I1968" s="456">
        <v>3.5917743979173002E-2</v>
      </c>
      <c r="J1968" s="457">
        <v>3.7891488044184199E-2</v>
      </c>
      <c r="K1968" s="437">
        <v>0.37187907819941524</v>
      </c>
      <c r="L1968" s="462">
        <v>1.4074249589860117E-3</v>
      </c>
      <c r="M1968" s="463">
        <v>1.8479566003326846E-3</v>
      </c>
      <c r="N1968" s="437">
        <v>5.708476509405108E-3</v>
      </c>
      <c r="O1968" s="456">
        <v>1.662339262496378E-3</v>
      </c>
      <c r="P1968" s="457">
        <v>2.1131746168350021E-3</v>
      </c>
      <c r="Q1968" s="437">
        <v>1.3877878598309345E-2</v>
      </c>
      <c r="R1968" s="462">
        <v>0</v>
      </c>
      <c r="S1968" s="463">
        <v>0</v>
      </c>
      <c r="T1968" s="437">
        <v>655.15145076469821</v>
      </c>
      <c r="U1968" s="456">
        <v>5.2413929466778248E-3</v>
      </c>
      <c r="V1968" s="457">
        <v>6.4058962758743454E-3</v>
      </c>
      <c r="W1968" s="437">
        <v>6.9718721815845833E-2</v>
      </c>
      <c r="X1968" s="456">
        <v>4.5794503685419683E-3</v>
      </c>
      <c r="Y1968" s="457">
        <v>5.8627846225251957E-3</v>
      </c>
      <c r="Z1968" s="437">
        <v>3.028156082442121E-3</v>
      </c>
      <c r="AA1968" s="456">
        <v>8.7271191366853262E-4</v>
      </c>
      <c r="AB1968" s="457">
        <v>9.2997256685380418E-4</v>
      </c>
      <c r="AC1968" s="437">
        <v>4.4541108848141662E-3</v>
      </c>
      <c r="AD1968" s="456">
        <v>5.1087511195466647E-5</v>
      </c>
      <c r="AE1968" s="457">
        <v>4.4945753007793588E-5</v>
      </c>
      <c r="AF1968" s="437">
        <v>6.4272907134433385E-4</v>
      </c>
      <c r="AG1968" s="456">
        <v>1.681173216630299E-3</v>
      </c>
      <c r="AH1968" s="457">
        <v>1.4605011479486513E-3</v>
      </c>
      <c r="AI1968" s="437">
        <v>8.2912006842053348E-4</v>
      </c>
      <c r="AJ1968" s="456">
        <v>3.103803265603717E-4</v>
      </c>
      <c r="AK1968" s="457">
        <v>2.6225538627623726E-4</v>
      </c>
      <c r="AL1968" s="437">
        <v>5.1418357314743773E-5</v>
      </c>
      <c r="AM1968" s="456">
        <v>4.5843093915160643E-4</v>
      </c>
      <c r="AN1968" s="457">
        <v>4.1129877216465247E-4</v>
      </c>
      <c r="AO1968" s="437">
        <v>1.397292900121158E-2</v>
      </c>
      <c r="AP1968" s="456">
        <v>0</v>
      </c>
      <c r="AQ1968" s="457">
        <v>0</v>
      </c>
      <c r="AR1968" s="440">
        <v>4.1299192147308001E-3</v>
      </c>
      <c r="AS1968" s="462">
        <v>0</v>
      </c>
      <c r="AT1968" s="463">
        <v>0</v>
      </c>
      <c r="AU1968" s="423">
        <v>0</v>
      </c>
    </row>
    <row r="1969" spans="1:47" x14ac:dyDescent="0.2">
      <c r="A1969" s="231">
        <v>2024</v>
      </c>
      <c r="B1969" s="232">
        <v>5</v>
      </c>
      <c r="C1969" s="456">
        <v>1.2962513194818202</v>
      </c>
      <c r="D1969" s="457">
        <v>1.3560973676431354</v>
      </c>
      <c r="E1969" s="437">
        <v>0.43807436920018178</v>
      </c>
      <c r="F1969" s="456">
        <v>4.9034946525953499E-2</v>
      </c>
      <c r="G1969" s="457">
        <v>4.4287031024436103E-2</v>
      </c>
      <c r="H1969" s="437">
        <v>7.2040022589749481E-2</v>
      </c>
      <c r="I1969" s="456">
        <v>4.8974037200016328E-2</v>
      </c>
      <c r="J1969" s="457">
        <v>5.2771331633202481E-2</v>
      </c>
      <c r="K1969" s="437">
        <v>0.37559377778370145</v>
      </c>
      <c r="L1969" s="462">
        <v>1.4096723639570046E-3</v>
      </c>
      <c r="M1969" s="463">
        <v>1.8511652131869658E-3</v>
      </c>
      <c r="N1969" s="437">
        <v>5.7098447291993237E-3</v>
      </c>
      <c r="O1969" s="456">
        <v>2.0282723369476276E-3</v>
      </c>
      <c r="P1969" s="457">
        <v>3.1883354249701099E-3</v>
      </c>
      <c r="Q1969" s="437">
        <v>1.8987656595100121E-2</v>
      </c>
      <c r="R1969" s="462">
        <v>0</v>
      </c>
      <c r="S1969" s="463">
        <v>0</v>
      </c>
      <c r="T1969" s="437">
        <v>655.30852611068167</v>
      </c>
      <c r="U1969" s="456">
        <v>4.0980192062887019E-3</v>
      </c>
      <c r="V1969" s="457">
        <v>4.9414964732905665E-3</v>
      </c>
      <c r="W1969" s="437">
        <v>7.7640700864125375E-2</v>
      </c>
      <c r="X1969" s="456">
        <v>4.6658163267010019E-3</v>
      </c>
      <c r="Y1969" s="457">
        <v>5.9888639021484147E-3</v>
      </c>
      <c r="Z1969" s="437">
        <v>3.0480102881046394E-3</v>
      </c>
      <c r="AA1969" s="456">
        <v>1.053944235361E-3</v>
      </c>
      <c r="AB1969" s="457">
        <v>1.1462212463519115E-3</v>
      </c>
      <c r="AC1969" s="437">
        <v>4.9602230576033732E-3</v>
      </c>
      <c r="AD1969" s="456">
        <v>6.1910039684811855E-5</v>
      </c>
      <c r="AE1969" s="457">
        <v>5.542424583513227E-5</v>
      </c>
      <c r="AF1969" s="437">
        <v>7.157606351266214E-4</v>
      </c>
      <c r="AG1969" s="456">
        <v>2.0547012939817052E-3</v>
      </c>
      <c r="AH1969" s="457">
        <v>1.8232983280383637E-3</v>
      </c>
      <c r="AI1969" s="437">
        <v>9.2333176660357944E-4</v>
      </c>
      <c r="AJ1969" s="456">
        <v>3.6805855371670258E-4</v>
      </c>
      <c r="AK1969" s="457">
        <v>3.1439408857559929E-4</v>
      </c>
      <c r="AL1969" s="437">
        <v>5.7260863137130736E-5</v>
      </c>
      <c r="AM1969" s="456">
        <v>5.6353314002943169E-4</v>
      </c>
      <c r="AN1969" s="457">
        <v>5.1833228576487231E-4</v>
      </c>
      <c r="AO1969" s="437">
        <v>1.5560628489805845E-2</v>
      </c>
      <c r="AP1969" s="456">
        <v>0</v>
      </c>
      <c r="AQ1969" s="457">
        <v>0</v>
      </c>
      <c r="AR1969" s="440">
        <v>6.3929794885125204E-3</v>
      </c>
      <c r="AS1969" s="462">
        <v>0</v>
      </c>
      <c r="AT1969" s="463">
        <v>0</v>
      </c>
      <c r="AU1969" s="423">
        <v>0</v>
      </c>
    </row>
    <row r="1970" spans="1:47" x14ac:dyDescent="0.2">
      <c r="A1970" s="231">
        <v>2024</v>
      </c>
      <c r="B1970" s="232">
        <v>6</v>
      </c>
      <c r="C1970" s="456">
        <v>1.3045635049736934</v>
      </c>
      <c r="D1970" s="457">
        <v>1.364188569453104</v>
      </c>
      <c r="E1970" s="437">
        <v>0.44091012671979313</v>
      </c>
      <c r="F1970" s="456">
        <v>5.0191351506821774E-2</v>
      </c>
      <c r="G1970" s="457">
        <v>4.5437113991554819E-2</v>
      </c>
      <c r="H1970" s="437">
        <v>7.3121825531666199E-2</v>
      </c>
      <c r="I1970" s="456">
        <v>4.9620096192786033E-2</v>
      </c>
      <c r="J1970" s="457">
        <v>5.3428527624156653E-2</v>
      </c>
      <c r="K1970" s="437">
        <v>0.3800112806709342</v>
      </c>
      <c r="L1970" s="462">
        <v>1.4125062155811994E-3</v>
      </c>
      <c r="M1970" s="463">
        <v>1.8550404298792844E-3</v>
      </c>
      <c r="N1970" s="437">
        <v>5.7137657368381244E-3</v>
      </c>
      <c r="O1970" s="456">
        <v>2.0447769520765577E-3</v>
      </c>
      <c r="P1970" s="457">
        <v>3.2172389416538654E-3</v>
      </c>
      <c r="Q1970" s="437">
        <v>1.8998309647245335E-2</v>
      </c>
      <c r="R1970" s="462">
        <v>0</v>
      </c>
      <c r="S1970" s="463">
        <v>0</v>
      </c>
      <c r="T1970" s="437">
        <v>655.75861701469341</v>
      </c>
      <c r="U1970" s="456">
        <v>4.1727498311444648E-3</v>
      </c>
      <c r="V1970" s="457">
        <v>5.0501350380802315E-3</v>
      </c>
      <c r="W1970" s="437">
        <v>7.8806565075392424E-2</v>
      </c>
      <c r="X1970" s="456">
        <v>4.7603053297560118E-3</v>
      </c>
      <c r="Y1970" s="457">
        <v>6.1296837010831736E-3</v>
      </c>
      <c r="Z1970" s="437">
        <v>3.0701875012892001E-3</v>
      </c>
      <c r="AA1970" s="456">
        <v>1.090287591559293E-3</v>
      </c>
      <c r="AB1970" s="457">
        <v>1.1929562536486156E-3</v>
      </c>
      <c r="AC1970" s="437">
        <v>5.0347098632416336E-3</v>
      </c>
      <c r="AD1970" s="456">
        <v>6.3455857854987385E-5</v>
      </c>
      <c r="AE1970" s="457">
        <v>5.6961043631992176E-5</v>
      </c>
      <c r="AF1970" s="437">
        <v>7.2650880950089042E-4</v>
      </c>
      <c r="AG1970" s="456">
        <v>2.1003060823925005E-3</v>
      </c>
      <c r="AH1970" s="457">
        <v>1.8669669744890737E-3</v>
      </c>
      <c r="AI1970" s="437">
        <v>9.371974398201308E-4</v>
      </c>
      <c r="AJ1970" s="456">
        <v>3.7663532911420589E-4</v>
      </c>
      <c r="AK1970" s="457">
        <v>3.224175907899857E-4</v>
      </c>
      <c r="AL1970" s="437">
        <v>5.8120706883985732E-5</v>
      </c>
      <c r="AM1970" s="456">
        <v>5.7704982753048169E-4</v>
      </c>
      <c r="AN1970" s="457">
        <v>5.3202577511149039E-4</v>
      </c>
      <c r="AO1970" s="437">
        <v>1.5794321319934822E-2</v>
      </c>
      <c r="AP1970" s="456">
        <v>0</v>
      </c>
      <c r="AQ1970" s="457">
        <v>0</v>
      </c>
      <c r="AR1970" s="440">
        <v>6.42106536055502E-3</v>
      </c>
      <c r="AS1970" s="462">
        <v>0</v>
      </c>
      <c r="AT1970" s="463">
        <v>0</v>
      </c>
      <c r="AU1970" s="423">
        <v>0</v>
      </c>
    </row>
    <row r="1971" spans="1:47" x14ac:dyDescent="0.2">
      <c r="A1971" s="231">
        <v>2024</v>
      </c>
      <c r="B1971" s="232">
        <v>7</v>
      </c>
      <c r="C1971" s="456">
        <v>1.4595473031881874</v>
      </c>
      <c r="D1971" s="457">
        <v>1.5267320321859981</v>
      </c>
      <c r="E1971" s="437">
        <v>0.44406403580791504</v>
      </c>
      <c r="F1971" s="456">
        <v>5.6453715754804963E-2</v>
      </c>
      <c r="G1971" s="457">
        <v>5.1591438865633402E-2</v>
      </c>
      <c r="H1971" s="437">
        <v>7.4325148670526003E-2</v>
      </c>
      <c r="I1971" s="456">
        <v>5.7551612976182512E-2</v>
      </c>
      <c r="J1971" s="457">
        <v>6.2430082434474898E-2</v>
      </c>
      <c r="K1971" s="437">
        <v>0.50766741931529524</v>
      </c>
      <c r="L1971" s="462">
        <v>1.4155309542549799E-3</v>
      </c>
      <c r="M1971" s="463">
        <v>1.8591120467297659E-3</v>
      </c>
      <c r="N1971" s="437">
        <v>5.7181184805822688E-3</v>
      </c>
      <c r="O1971" s="456">
        <v>2.3431406172542838E-3</v>
      </c>
      <c r="P1971" s="457">
        <v>3.5210077115927071E-3</v>
      </c>
      <c r="Q1971" s="437">
        <v>1.9010117178720767E-2</v>
      </c>
      <c r="R1971" s="462">
        <v>0</v>
      </c>
      <c r="S1971" s="463">
        <v>0</v>
      </c>
      <c r="T1971" s="437">
        <v>656.2576317169661</v>
      </c>
      <c r="U1971" s="456">
        <v>4.4185598626763191E-3</v>
      </c>
      <c r="V1971" s="457">
        <v>5.2602964976906381E-3</v>
      </c>
      <c r="W1971" s="437">
        <v>8.0103517476930064E-2</v>
      </c>
      <c r="X1971" s="456">
        <v>4.8635758543129097E-3</v>
      </c>
      <c r="Y1971" s="457">
        <v>6.2862551248090244E-3</v>
      </c>
      <c r="Z1971" s="437">
        <v>3.0948434091877522E-3</v>
      </c>
      <c r="AA1971" s="456">
        <v>1.2256000223007078E-3</v>
      </c>
      <c r="AB1971" s="457">
        <v>1.3529315991369195E-3</v>
      </c>
      <c r="AC1971" s="437">
        <v>5.1175725636586579E-3</v>
      </c>
      <c r="AD1971" s="456">
        <v>7.1373309648619011E-5</v>
      </c>
      <c r="AE1971" s="457">
        <v>6.4583976332896191E-5</v>
      </c>
      <c r="AF1971" s="437">
        <v>7.384654478430066E-4</v>
      </c>
      <c r="AG1971" s="456">
        <v>2.363533151583989E-3</v>
      </c>
      <c r="AH1971" s="457">
        <v>2.1208895809363549E-3</v>
      </c>
      <c r="AI1971" s="437">
        <v>9.526203742940833E-4</v>
      </c>
      <c r="AJ1971" s="456">
        <v>4.1832449886747264E-4</v>
      </c>
      <c r="AK1971" s="457">
        <v>3.5987469086638417E-4</v>
      </c>
      <c r="AL1971" s="437">
        <v>5.9077259470852956E-5</v>
      </c>
      <c r="AM1971" s="456">
        <v>6.5385645475564836E-4</v>
      </c>
      <c r="AN1971" s="457">
        <v>6.0969266588100442E-4</v>
      </c>
      <c r="AO1971" s="437">
        <v>1.6054245434549547E-2</v>
      </c>
      <c r="AP1971" s="456">
        <v>0</v>
      </c>
      <c r="AQ1971" s="457">
        <v>0</v>
      </c>
      <c r="AR1971" s="440">
        <v>7.1898052684395003E-3</v>
      </c>
      <c r="AS1971" s="462">
        <v>0</v>
      </c>
      <c r="AT1971" s="463">
        <v>0</v>
      </c>
      <c r="AU1971" s="423">
        <v>0</v>
      </c>
    </row>
    <row r="1972" spans="1:47" x14ac:dyDescent="0.2">
      <c r="A1972" s="231">
        <v>2024</v>
      </c>
      <c r="B1972" s="232">
        <v>8</v>
      </c>
      <c r="C1972" s="456">
        <v>1.478483094231366</v>
      </c>
      <c r="D1972" s="457">
        <v>1.5459772986795965</v>
      </c>
      <c r="E1972" s="437">
        <v>0.44755278829439354</v>
      </c>
      <c r="F1972" s="456">
        <v>5.7999945629840705E-2</v>
      </c>
      <c r="G1972" s="457">
        <v>5.3166770491319175E-2</v>
      </c>
      <c r="H1972" s="437">
        <v>7.5655910578040678E-2</v>
      </c>
      <c r="I1972" s="456">
        <v>5.8488518101244419E-2</v>
      </c>
      <c r="J1972" s="457">
        <v>6.3405435739076005E-2</v>
      </c>
      <c r="K1972" s="437">
        <v>0.51310142614803855</v>
      </c>
      <c r="L1972" s="462">
        <v>1.4170437225967797E-3</v>
      </c>
      <c r="M1972" s="463">
        <v>1.8612328236586758E-3</v>
      </c>
      <c r="N1972" s="437">
        <v>5.7229484687148164E-3</v>
      </c>
      <c r="O1972" s="456">
        <v>2.3626088846249336E-3</v>
      </c>
      <c r="P1972" s="457">
        <v>3.5552831150213638E-3</v>
      </c>
      <c r="Q1972" s="437">
        <v>1.9023190474941748E-2</v>
      </c>
      <c r="R1972" s="462">
        <v>0</v>
      </c>
      <c r="S1972" s="463">
        <v>0</v>
      </c>
      <c r="T1972" s="437">
        <v>656.8111669447801</v>
      </c>
      <c r="U1972" s="456">
        <v>4.5154734176368078E-3</v>
      </c>
      <c r="V1972" s="457">
        <v>5.3953012427314382E-3</v>
      </c>
      <c r="W1972" s="437">
        <v>8.1537700769776719E-2</v>
      </c>
      <c r="X1972" s="456">
        <v>4.97596771832781E-3</v>
      </c>
      <c r="Y1972" s="457">
        <v>6.4595395032945695E-3</v>
      </c>
      <c r="Z1972" s="437">
        <v>3.1221246122039165E-3</v>
      </c>
      <c r="AA1972" s="456">
        <v>1.2378971582250801E-3</v>
      </c>
      <c r="AB1972" s="457">
        <v>1.3801629785619768E-3</v>
      </c>
      <c r="AC1972" s="437">
        <v>5.2091939328555957E-3</v>
      </c>
      <c r="AD1972" s="456">
        <v>7.3239582415733122E-5</v>
      </c>
      <c r="AE1972" s="457">
        <v>6.6508799498964978E-5</v>
      </c>
      <c r="AF1972" s="437">
        <v>7.5168757193167348E-4</v>
      </c>
      <c r="AG1972" s="456">
        <v>2.434013901578721E-3</v>
      </c>
      <c r="AH1972" s="457">
        <v>2.1898327831728131E-3</v>
      </c>
      <c r="AI1972" s="437">
        <v>9.6967609087305457E-4</v>
      </c>
      <c r="AJ1972" s="456">
        <v>4.3247245660079509E-4</v>
      </c>
      <c r="AK1972" s="457">
        <v>3.7340707755669248E-4</v>
      </c>
      <c r="AL1972" s="437">
        <v>6.013491710796891E-5</v>
      </c>
      <c r="AM1972" s="456">
        <v>6.6932595959376818E-4</v>
      </c>
      <c r="AN1972" s="457">
        <v>6.2590027586398127E-4</v>
      </c>
      <c r="AO1972" s="437">
        <v>1.63416830092897E-2</v>
      </c>
      <c r="AP1972" s="456">
        <v>0</v>
      </c>
      <c r="AQ1972" s="457">
        <v>0</v>
      </c>
      <c r="AR1972" s="440">
        <v>7.2286864862633297E-3</v>
      </c>
      <c r="AS1972" s="462">
        <v>0</v>
      </c>
      <c r="AT1972" s="463">
        <v>0</v>
      </c>
      <c r="AU1972" s="423">
        <v>0</v>
      </c>
    </row>
    <row r="1973" spans="1:47" x14ac:dyDescent="0.2">
      <c r="A1973" s="231">
        <v>2024</v>
      </c>
      <c r="B1973" s="232">
        <v>9</v>
      </c>
      <c r="C1973" s="456">
        <v>1.5168057508606487</v>
      </c>
      <c r="D1973" s="457">
        <v>1.5823751177843126</v>
      </c>
      <c r="E1973" s="437">
        <v>0.45074430606323646</v>
      </c>
      <c r="F1973" s="456">
        <v>6.4667973375429136E-2</v>
      </c>
      <c r="G1973" s="457">
        <v>5.9763854204962691E-2</v>
      </c>
      <c r="H1973" s="437">
        <v>7.7105406794081732E-2</v>
      </c>
      <c r="I1973" s="456">
        <v>6.8407003235905844E-2</v>
      </c>
      <c r="J1973" s="457">
        <v>7.4630053764647236E-2</v>
      </c>
      <c r="K1973" s="437">
        <v>0.51871535014442427</v>
      </c>
      <c r="L1973" s="462">
        <v>1.4199498681181273E-3</v>
      </c>
      <c r="M1973" s="463">
        <v>1.8649855035588665E-3</v>
      </c>
      <c r="N1973" s="437">
        <v>5.7261157074637537E-3</v>
      </c>
      <c r="O1973" s="456">
        <v>2.717419849123355E-3</v>
      </c>
      <c r="P1973" s="457">
        <v>3.9071152641468347E-3</v>
      </c>
      <c r="Q1973" s="437">
        <v>1.9037624789366096E-2</v>
      </c>
      <c r="R1973" s="462">
        <v>0</v>
      </c>
      <c r="S1973" s="463">
        <v>0</v>
      </c>
      <c r="T1973" s="437">
        <v>657.17460372164555</v>
      </c>
      <c r="U1973" s="456">
        <v>4.5895270342498516E-3</v>
      </c>
      <c r="V1973" s="457">
        <v>5.4935857101939579E-3</v>
      </c>
      <c r="W1973" s="437">
        <v>8.3099894205149294E-2</v>
      </c>
      <c r="X1973" s="456">
        <v>5.0982511223819135E-3</v>
      </c>
      <c r="Y1973" s="457">
        <v>6.6503519251170798E-3</v>
      </c>
      <c r="Z1973" s="437">
        <v>3.1521717496989818E-3</v>
      </c>
      <c r="AA1973" s="456">
        <v>1.3770639528986118E-3</v>
      </c>
      <c r="AB1973" s="457">
        <v>1.5409906084548693E-3</v>
      </c>
      <c r="AC1973" s="437">
        <v>5.3089883736809574E-3</v>
      </c>
      <c r="AD1973" s="456">
        <v>8.1525821293773878E-5</v>
      </c>
      <c r="AE1973" s="457">
        <v>7.4545015700048682E-5</v>
      </c>
      <c r="AF1973" s="437">
        <v>7.6608818283838457E-4</v>
      </c>
      <c r="AG1973" s="456">
        <v>2.7154512181008193E-3</v>
      </c>
      <c r="AH1973" s="457">
        <v>2.4641236207838591E-3</v>
      </c>
      <c r="AI1973" s="437">
        <v>9.8825346000168011E-4</v>
      </c>
      <c r="AJ1973" s="456">
        <v>4.7617516620461676E-4</v>
      </c>
      <c r="AK1973" s="457">
        <v>4.1308685161024468E-4</v>
      </c>
      <c r="AL1973" s="437">
        <v>6.1287007273988321E-5</v>
      </c>
      <c r="AM1973" s="456">
        <v>7.501320944493917E-4</v>
      </c>
      <c r="AN1973" s="457">
        <v>7.0839604005430289E-4</v>
      </c>
      <c r="AO1973" s="437">
        <v>1.6654736020350801E-2</v>
      </c>
      <c r="AP1973" s="456">
        <v>0</v>
      </c>
      <c r="AQ1973" s="457">
        <v>0</v>
      </c>
      <c r="AR1973" s="440">
        <v>8.1052564956339401E-3</v>
      </c>
      <c r="AS1973" s="462">
        <v>0</v>
      </c>
      <c r="AT1973" s="463">
        <v>0</v>
      </c>
      <c r="AU1973" s="423">
        <v>0</v>
      </c>
    </row>
    <row r="1974" spans="1:47" x14ac:dyDescent="0.2">
      <c r="A1974" s="231">
        <v>2024</v>
      </c>
      <c r="B1974" s="232">
        <v>10</v>
      </c>
      <c r="C1974" s="456">
        <v>1.5356115892149378</v>
      </c>
      <c r="D1974" s="457">
        <v>1.6017816415085186</v>
      </c>
      <c r="E1974" s="437">
        <v>0.45495878739991014</v>
      </c>
      <c r="F1974" s="456">
        <v>6.6673233896929779E-2</v>
      </c>
      <c r="G1974" s="457">
        <v>6.1832961342872486E-2</v>
      </c>
      <c r="H1974" s="437">
        <v>7.8712864365172608E-2</v>
      </c>
      <c r="I1974" s="456">
        <v>6.9727065381988279E-2</v>
      </c>
      <c r="J1974" s="457">
        <v>7.6043943934044886E-2</v>
      </c>
      <c r="K1974" s="437">
        <v>0.52528039174188546</v>
      </c>
      <c r="L1974" s="462">
        <v>1.4236758288962957E-3</v>
      </c>
      <c r="M1974" s="463">
        <v>1.8697369365789959E-3</v>
      </c>
      <c r="N1974" s="437">
        <v>5.7319394273487945E-3</v>
      </c>
      <c r="O1974" s="456">
        <v>2.7471813859459675E-3</v>
      </c>
      <c r="P1974" s="457">
        <v>3.9567704126046606E-3</v>
      </c>
      <c r="Q1974" s="437">
        <v>1.9053441701632031E-2</v>
      </c>
      <c r="R1974" s="462">
        <v>0</v>
      </c>
      <c r="S1974" s="463">
        <v>0</v>
      </c>
      <c r="T1974" s="437">
        <v>657.84388151854432</v>
      </c>
      <c r="U1974" s="456">
        <v>4.6996481472840867E-3</v>
      </c>
      <c r="V1974" s="457">
        <v>5.646289330368346E-3</v>
      </c>
      <c r="W1974" s="437">
        <v>8.4832373923500209E-2</v>
      </c>
      <c r="X1974" s="456">
        <v>5.2313222517710685E-3</v>
      </c>
      <c r="Y1974" s="457">
        <v>6.8595785322643011E-3</v>
      </c>
      <c r="Z1974" s="437">
        <v>3.1851231270716499E-3</v>
      </c>
      <c r="AA1974" s="456">
        <v>1.4324465171409537E-3</v>
      </c>
      <c r="AB1974" s="457">
        <v>1.6039722626670859E-3</v>
      </c>
      <c r="AC1974" s="437">
        <v>5.4196721743198523E-3</v>
      </c>
      <c r="AD1974" s="456">
        <v>8.4185720761468936E-5</v>
      </c>
      <c r="AE1974" s="457">
        <v>7.7272125448536448E-5</v>
      </c>
      <c r="AF1974" s="437">
        <v>7.8205927518721588E-4</v>
      </c>
      <c r="AG1974" s="456">
        <v>2.7961912453654115E-3</v>
      </c>
      <c r="AH1974" s="457">
        <v>2.5467210318082987E-3</v>
      </c>
      <c r="AI1974" s="437">
        <v>1.008857005039979E-3</v>
      </c>
      <c r="AJ1974" s="456">
        <v>4.9131174862103238E-4</v>
      </c>
      <c r="AK1974" s="457">
        <v>4.2844384577555975E-4</v>
      </c>
      <c r="AL1974" s="437">
        <v>6.2564698333579026E-5</v>
      </c>
      <c r="AM1974" s="456">
        <v>7.7299242862331134E-4</v>
      </c>
      <c r="AN1974" s="457">
        <v>7.3187792431891907E-4</v>
      </c>
      <c r="AO1974" s="437">
        <v>1.7001983003520352E-2</v>
      </c>
      <c r="AP1974" s="456">
        <v>0</v>
      </c>
      <c r="AQ1974" s="457">
        <v>0</v>
      </c>
      <c r="AR1974" s="440">
        <v>8.1577955399432193E-3</v>
      </c>
      <c r="AS1974" s="462">
        <v>0</v>
      </c>
      <c r="AT1974" s="463">
        <v>0</v>
      </c>
      <c r="AU1974" s="423">
        <v>0</v>
      </c>
    </row>
    <row r="1975" spans="1:47" x14ac:dyDescent="0.2">
      <c r="A1975" s="231">
        <v>2024</v>
      </c>
      <c r="B1975" s="232">
        <v>11</v>
      </c>
      <c r="C1975" s="456">
        <v>1.8635923320328822</v>
      </c>
      <c r="D1975" s="457">
        <v>1.949814271625496</v>
      </c>
      <c r="E1975" s="437">
        <v>0.45961380587211831</v>
      </c>
      <c r="F1975" s="456">
        <v>7.8633904145508179E-2</v>
      </c>
      <c r="G1975" s="457">
        <v>7.2571527629297222E-2</v>
      </c>
      <c r="H1975" s="437">
        <v>8.0488262035922339E-2</v>
      </c>
      <c r="I1975" s="456">
        <v>7.9840114306659757E-2</v>
      </c>
      <c r="J1975" s="457">
        <v>8.7478570476181503E-2</v>
      </c>
      <c r="K1975" s="437">
        <v>0.53253076733522065</v>
      </c>
      <c r="L1975" s="462">
        <v>1.4277007486033337E-3</v>
      </c>
      <c r="M1975" s="463">
        <v>1.8749345305226987E-3</v>
      </c>
      <c r="N1975" s="437">
        <v>5.7383973592665706E-3</v>
      </c>
      <c r="O1975" s="456">
        <v>3.4630514956883484E-3</v>
      </c>
      <c r="P1975" s="457">
        <v>4.6023669549125693E-3</v>
      </c>
      <c r="Q1975" s="437">
        <v>1.9070941005772182E-2</v>
      </c>
      <c r="R1975" s="462">
        <v>0</v>
      </c>
      <c r="S1975" s="463">
        <v>0</v>
      </c>
      <c r="T1975" s="437">
        <v>658.58507417962437</v>
      </c>
      <c r="U1975" s="456">
        <v>4.3625202272749609E-3</v>
      </c>
      <c r="V1975" s="457">
        <v>5.2587381974573263E-3</v>
      </c>
      <c r="W1975" s="437">
        <v>8.6745659028010041E-2</v>
      </c>
      <c r="X1975" s="456">
        <v>5.3765254566467491E-3</v>
      </c>
      <c r="Y1975" s="457">
        <v>7.0906623420960834E-3</v>
      </c>
      <c r="Z1975" s="437">
        <v>3.2215196351001881E-3</v>
      </c>
      <c r="AA1975" s="456">
        <v>1.6785635473546431E-3</v>
      </c>
      <c r="AB1975" s="457">
        <v>1.8606131628286849E-3</v>
      </c>
      <c r="AC1975" s="437">
        <v>5.5419102168570954E-3</v>
      </c>
      <c r="AD1975" s="456">
        <v>9.9032016623636099E-5</v>
      </c>
      <c r="AE1975" s="457">
        <v>9.0322314397117817E-5</v>
      </c>
      <c r="AF1975" s="437">
        <v>7.9969942617753105E-4</v>
      </c>
      <c r="AG1975" s="456">
        <v>3.3020847855904818E-3</v>
      </c>
      <c r="AH1975" s="457">
        <v>2.9943391725708434E-3</v>
      </c>
      <c r="AI1975" s="437">
        <v>1.0316119351591693E-3</v>
      </c>
      <c r="AJ1975" s="456">
        <v>5.6906923747270747E-4</v>
      </c>
      <c r="AK1975" s="457">
        <v>4.92437849096827E-4</v>
      </c>
      <c r="AL1975" s="437">
        <v>6.3975920294755966E-5</v>
      </c>
      <c r="AM1975" s="456">
        <v>9.183006575475155E-4</v>
      </c>
      <c r="AN1975" s="457">
        <v>8.6647804803302694E-4</v>
      </c>
      <c r="AO1975" s="437">
        <v>1.738542801922836E-2</v>
      </c>
      <c r="AP1975" s="456">
        <v>0</v>
      </c>
      <c r="AQ1975" s="457">
        <v>0</v>
      </c>
      <c r="AR1975" s="440">
        <v>9.9408382728681192E-3</v>
      </c>
      <c r="AS1975" s="462">
        <v>0</v>
      </c>
      <c r="AT1975" s="463">
        <v>0</v>
      </c>
      <c r="AU1975" s="423">
        <v>0</v>
      </c>
    </row>
    <row r="1976" spans="1:47" x14ac:dyDescent="0.2">
      <c r="A1976" s="231">
        <v>2024</v>
      </c>
      <c r="B1976" s="232">
        <v>12</v>
      </c>
      <c r="C1976" s="456">
        <v>1.8876514673292546</v>
      </c>
      <c r="D1976" s="457">
        <v>1.975034925409979</v>
      </c>
      <c r="E1976" s="437">
        <v>0.46469527007656269</v>
      </c>
      <c r="F1976" s="456">
        <v>8.129089765325459E-2</v>
      </c>
      <c r="G1976" s="457">
        <v>7.5315871915307947E-2</v>
      </c>
      <c r="H1976" s="437">
        <v>8.2426651772385756E-2</v>
      </c>
      <c r="I1976" s="456">
        <v>8.1560118913406518E-2</v>
      </c>
      <c r="J1976" s="457">
        <v>8.935600409636775E-2</v>
      </c>
      <c r="K1976" s="437">
        <v>0.54044665004513992</v>
      </c>
      <c r="L1976" s="462">
        <v>1.4321468739031062E-3</v>
      </c>
      <c r="M1976" s="463">
        <v>1.8804145960102593E-3</v>
      </c>
      <c r="N1976" s="437">
        <v>5.7454233028621836E-3</v>
      </c>
      <c r="O1976" s="456">
        <v>3.5071103709806459E-3</v>
      </c>
      <c r="P1976" s="457">
        <v>4.6709334174383213E-3</v>
      </c>
      <c r="Q1976" s="437">
        <v>1.9089984793920895E-2</v>
      </c>
      <c r="R1976" s="462">
        <v>0</v>
      </c>
      <c r="S1976" s="463">
        <v>0</v>
      </c>
      <c r="T1976" s="437">
        <v>659.39057303608877</v>
      </c>
      <c r="U1976" s="456">
        <v>4.4772191037296153E-3</v>
      </c>
      <c r="V1976" s="457">
        <v>5.4205072802305321E-3</v>
      </c>
      <c r="W1976" s="437">
        <v>8.8834831872494829E-2</v>
      </c>
      <c r="X1976" s="456">
        <v>5.5342582131668872E-3</v>
      </c>
      <c r="Y1976" s="457">
        <v>7.342966439708558E-3</v>
      </c>
      <c r="Z1976" s="437">
        <v>3.2612503954562153E-3</v>
      </c>
      <c r="AA1976" s="456">
        <v>1.7527937509946004E-3</v>
      </c>
      <c r="AB1976" s="457">
        <v>1.9361466111044679E-3</v>
      </c>
      <c r="AC1976" s="437">
        <v>5.6753836331875761E-3</v>
      </c>
      <c r="AD1976" s="456">
        <v>1.0258631876304117E-4</v>
      </c>
      <c r="AE1976" s="457">
        <v>9.3954928062578558E-5</v>
      </c>
      <c r="AF1976" s="437">
        <v>8.1895703615285928E-4</v>
      </c>
      <c r="AG1976" s="456">
        <v>3.4086325510294326E-3</v>
      </c>
      <c r="AH1976" s="457">
        <v>3.1050728930780511E-3</v>
      </c>
      <c r="AI1976" s="437">
        <v>1.0564559687623717E-3</v>
      </c>
      <c r="AJ1976" s="456">
        <v>5.8899909967030401E-4</v>
      </c>
      <c r="AK1976" s="457">
        <v>5.1314136001364861E-4</v>
      </c>
      <c r="AL1976" s="437">
        <v>6.5516675716406413E-5</v>
      </c>
      <c r="AM1976" s="456">
        <v>9.4861581537299805E-4</v>
      </c>
      <c r="AN1976" s="457">
        <v>8.9720012195517059E-4</v>
      </c>
      <c r="AO1976" s="437">
        <v>1.7804149964119585E-2</v>
      </c>
      <c r="AP1976" s="456">
        <v>0</v>
      </c>
      <c r="AQ1976" s="457">
        <v>0</v>
      </c>
      <c r="AR1976" s="440">
        <v>1.00168976060534E-2</v>
      </c>
      <c r="AS1976" s="462">
        <v>0</v>
      </c>
      <c r="AT1976" s="463">
        <v>0</v>
      </c>
      <c r="AU1976" s="423">
        <v>0</v>
      </c>
    </row>
    <row r="1977" spans="1:47" x14ac:dyDescent="0.2">
      <c r="A1977" s="231">
        <v>2024</v>
      </c>
      <c r="B1977" s="232">
        <v>13</v>
      </c>
      <c r="C1977" s="456">
        <v>1.9138067381683668</v>
      </c>
      <c r="D1977" s="457">
        <v>2.0025983134255849</v>
      </c>
      <c r="E1977" s="437">
        <v>0.47021960717360972</v>
      </c>
      <c r="F1977" s="456">
        <v>8.4163852778207177E-2</v>
      </c>
      <c r="G1977" s="457">
        <v>7.8292429188545704E-2</v>
      </c>
      <c r="H1977" s="437">
        <v>8.4533208298130214E-2</v>
      </c>
      <c r="I1977" s="456">
        <v>8.3419152443665143E-2</v>
      </c>
      <c r="J1977" s="457">
        <v>9.1394990194972589E-2</v>
      </c>
      <c r="K1977" s="437">
        <v>0.5490490051461796</v>
      </c>
      <c r="L1977" s="462">
        <v>1.4368721491787929E-3</v>
      </c>
      <c r="M1977" s="463">
        <v>1.8861605344964829E-3</v>
      </c>
      <c r="N1977" s="437">
        <v>5.7530773829929088E-3</v>
      </c>
      <c r="O1977" s="456">
        <v>3.5546032142890604E-3</v>
      </c>
      <c r="P1977" s="457">
        <v>4.7451165905846651E-3</v>
      </c>
      <c r="Q1977" s="437">
        <v>1.9110726847930193E-2</v>
      </c>
      <c r="R1977" s="462">
        <v>0</v>
      </c>
      <c r="S1977" s="463">
        <v>0</v>
      </c>
      <c r="T1977" s="437">
        <v>660.26834903865097</v>
      </c>
      <c r="U1977" s="456">
        <v>4.6005525015091076E-3</v>
      </c>
      <c r="V1977" s="457">
        <v>5.5942208268333973E-3</v>
      </c>
      <c r="W1977" s="437">
        <v>9.1105149506436431E-2</v>
      </c>
      <c r="X1977" s="456">
        <v>5.7049285185740142E-3</v>
      </c>
      <c r="Y1977" s="457">
        <v>7.6171701373593569E-3</v>
      </c>
      <c r="Z1977" s="437">
        <v>3.3044323546639527E-3</v>
      </c>
      <c r="AA1977" s="456">
        <v>1.8313159930495558E-3</v>
      </c>
      <c r="AB1977" s="457">
        <v>2.0123493339669696E-3</v>
      </c>
      <c r="AC1977" s="437">
        <v>5.8204386669329965E-3</v>
      </c>
      <c r="AD1977" s="456">
        <v>1.0642708008042992E-4</v>
      </c>
      <c r="AE1977" s="457">
        <v>9.788858564405633E-5</v>
      </c>
      <c r="AF1977" s="437">
        <v>8.3988937043315368E-4</v>
      </c>
      <c r="AG1977" s="456">
        <v>3.5241396859877678E-3</v>
      </c>
      <c r="AH1977" s="457">
        <v>3.2261904589223041E-3</v>
      </c>
      <c r="AI1977" s="437">
        <v>1.0834569151534944E-3</v>
      </c>
      <c r="AJ1977" s="456">
        <v>6.1064228283856778E-4</v>
      </c>
      <c r="AK1977" s="457">
        <v>5.3588774463923707E-4</v>
      </c>
      <c r="AL1977" s="437">
        <v>6.7191090266661985E-5</v>
      </c>
      <c r="AM1977" s="456">
        <v>9.8128808568787289E-4</v>
      </c>
      <c r="AN1977" s="457">
        <v>9.302125229420507E-4</v>
      </c>
      <c r="AO1977" s="437">
        <v>1.825917714437645E-2</v>
      </c>
      <c r="AP1977" s="456">
        <v>0</v>
      </c>
      <c r="AQ1977" s="457">
        <v>0</v>
      </c>
      <c r="AR1977" s="440">
        <v>1.0099302190240401E-2</v>
      </c>
      <c r="AS1977" s="462">
        <v>0</v>
      </c>
      <c r="AT1977" s="463">
        <v>0</v>
      </c>
      <c r="AU1977" s="423">
        <v>0</v>
      </c>
    </row>
    <row r="1978" spans="1:47" x14ac:dyDescent="0.2">
      <c r="A1978" s="231">
        <v>2024</v>
      </c>
      <c r="B1978" s="232">
        <v>14</v>
      </c>
      <c r="C1978" s="456">
        <v>1.9373500908681662</v>
      </c>
      <c r="D1978" s="457">
        <v>2.0271671300583498</v>
      </c>
      <c r="E1978" s="437">
        <v>0.4748769202103304</v>
      </c>
      <c r="F1978" s="456">
        <v>8.7259358161731582E-2</v>
      </c>
      <c r="G1978" s="457">
        <v>8.1495978138120692E-2</v>
      </c>
      <c r="H1978" s="437">
        <v>8.6774043414158342E-2</v>
      </c>
      <c r="I1978" s="456">
        <v>8.537735091362679E-2</v>
      </c>
      <c r="J1978" s="457">
        <v>9.3534386066107186E-2</v>
      </c>
      <c r="K1978" s="437">
        <v>0.55758875142845399</v>
      </c>
      <c r="L1978" s="462">
        <v>1.4409620577338991E-3</v>
      </c>
      <c r="M1978" s="463">
        <v>1.8910810500019845E-3</v>
      </c>
      <c r="N1978" s="437">
        <v>5.7570142035792138E-3</v>
      </c>
      <c r="O1978" s="456">
        <v>3.6058396384278067E-3</v>
      </c>
      <c r="P1978" s="457">
        <v>4.8251105468617838E-3</v>
      </c>
      <c r="Q1978" s="437">
        <v>1.9133118433752382E-2</v>
      </c>
      <c r="R1978" s="462">
        <v>0</v>
      </c>
      <c r="S1978" s="463">
        <v>0</v>
      </c>
      <c r="T1978" s="437">
        <v>660.72228837767125</v>
      </c>
      <c r="U1978" s="456">
        <v>4.7322428571626605E-3</v>
      </c>
      <c r="V1978" s="457">
        <v>5.7797712013575638E-3</v>
      </c>
      <c r="W1978" s="437">
        <v>9.3520195796025649E-2</v>
      </c>
      <c r="X1978" s="456">
        <v>5.8891832427738402E-3</v>
      </c>
      <c r="Y1978" s="457">
        <v>7.913091646790011E-3</v>
      </c>
      <c r="Z1978" s="437">
        <v>3.3510437108894109E-3</v>
      </c>
      <c r="AA1978" s="456">
        <v>1.9170279561426273E-3</v>
      </c>
      <c r="AB1978" s="457">
        <v>2.093891505842898E-3</v>
      </c>
      <c r="AC1978" s="437">
        <v>5.9747186044187351E-3</v>
      </c>
      <c r="AD1978" s="456">
        <v>1.105766144560045E-4</v>
      </c>
      <c r="AE1978" s="457">
        <v>1.0213242591954814E-4</v>
      </c>
      <c r="AF1978" s="437">
        <v>8.6215115186665566E-4</v>
      </c>
      <c r="AG1978" s="456">
        <v>3.6482363607915685E-3</v>
      </c>
      <c r="AH1978" s="457">
        <v>3.3564392505204942E-3</v>
      </c>
      <c r="AI1978" s="437">
        <v>1.1121771540313205E-3</v>
      </c>
      <c r="AJ1978" s="456">
        <v>6.3392276468992887E-4</v>
      </c>
      <c r="AK1978" s="457">
        <v>5.6042249682976926E-4</v>
      </c>
      <c r="AL1978" s="437">
        <v>6.8972102971107067E-5</v>
      </c>
      <c r="AM1978" s="456">
        <v>1.0165099231215357E-3</v>
      </c>
      <c r="AN1978" s="457">
        <v>9.6568201296757009E-4</v>
      </c>
      <c r="AO1978" s="437">
        <v>1.8743158582229757E-2</v>
      </c>
      <c r="AP1978" s="456">
        <v>0</v>
      </c>
      <c r="AQ1978" s="457">
        <v>0</v>
      </c>
      <c r="AR1978" s="440">
        <v>1.0187851254249199E-2</v>
      </c>
      <c r="AS1978" s="462">
        <v>0</v>
      </c>
      <c r="AT1978" s="463">
        <v>0</v>
      </c>
      <c r="AU1978" s="423">
        <v>0</v>
      </c>
    </row>
    <row r="1979" spans="1:47" x14ac:dyDescent="0.2">
      <c r="A1979" s="231">
        <v>2024</v>
      </c>
      <c r="B1979" s="232">
        <v>15</v>
      </c>
      <c r="C1979" s="456">
        <v>1.9672192127902395</v>
      </c>
      <c r="D1979" s="457">
        <v>2.0586543044044605</v>
      </c>
      <c r="E1979" s="437">
        <v>0.48127561061501689</v>
      </c>
      <c r="F1979" s="456">
        <v>9.0603290193480054E-2</v>
      </c>
      <c r="G1979" s="457">
        <v>8.4954103627380928E-2</v>
      </c>
      <c r="H1979" s="437">
        <v>8.9214437510106534E-2</v>
      </c>
      <c r="I1979" s="456">
        <v>8.7548708958395741E-2</v>
      </c>
      <c r="J1979" s="457">
        <v>9.591836310804322E-2</v>
      </c>
      <c r="K1979" s="437">
        <v>0.56755535663977585</v>
      </c>
      <c r="L1979" s="462">
        <v>1.446735513429316E-3</v>
      </c>
      <c r="M1979" s="463">
        <v>1.8980818710649793E-3</v>
      </c>
      <c r="N1979" s="437">
        <v>5.7658771583089276E-3</v>
      </c>
      <c r="O1979" s="456">
        <v>3.6615499126898305E-3</v>
      </c>
      <c r="P1979" s="457">
        <v>4.911848110906167E-3</v>
      </c>
      <c r="Q1979" s="437">
        <v>1.915718104323139E-2</v>
      </c>
      <c r="R1979" s="462">
        <v>0</v>
      </c>
      <c r="S1979" s="463">
        <v>0</v>
      </c>
      <c r="T1979" s="437">
        <v>661.73838870222971</v>
      </c>
      <c r="U1979" s="456">
        <v>4.8747800676581018E-3</v>
      </c>
      <c r="V1979" s="457">
        <v>5.979469700658371E-3</v>
      </c>
      <c r="W1979" s="437">
        <v>9.6150438085056675E-2</v>
      </c>
      <c r="X1979" s="456">
        <v>6.0871827224226972E-3</v>
      </c>
      <c r="Y1979" s="457">
        <v>8.2311318247313033E-3</v>
      </c>
      <c r="Z1979" s="437">
        <v>3.4010762347952638E-3</v>
      </c>
      <c r="AA1979" s="456">
        <v>2.0164129092708314E-3</v>
      </c>
      <c r="AB1979" s="457">
        <v>2.1850174563863749E-3</v>
      </c>
      <c r="AC1979" s="437">
        <v>6.142744750884885E-3</v>
      </c>
      <c r="AD1979" s="456">
        <v>1.1510169867073117E-4</v>
      </c>
      <c r="AE1979" s="457">
        <v>1.0674758252648068E-4</v>
      </c>
      <c r="AF1979" s="437">
        <v>8.8639950015272117E-4</v>
      </c>
      <c r="AG1979" s="456">
        <v>3.7805517592744992E-3</v>
      </c>
      <c r="AH1979" s="457">
        <v>3.4959656275113603E-3</v>
      </c>
      <c r="AI1979" s="437">
        <v>1.1434564372855166E-3</v>
      </c>
      <c r="AJ1979" s="456">
        <v>6.5843107920048603E-4</v>
      </c>
      <c r="AK1979" s="457">
        <v>5.8646261575393899E-4</v>
      </c>
      <c r="AL1979" s="437">
        <v>7.0911979786909103E-5</v>
      </c>
      <c r="AM1979" s="456">
        <v>1.0551456662264908E-3</v>
      </c>
      <c r="AN1979" s="457">
        <v>1.0043926418829179E-3</v>
      </c>
      <c r="AO1979" s="437">
        <v>1.9270330741865356E-2</v>
      </c>
      <c r="AP1979" s="456">
        <v>0</v>
      </c>
      <c r="AQ1979" s="457">
        <v>0</v>
      </c>
      <c r="AR1979" s="440">
        <v>1.02827411800668E-2</v>
      </c>
      <c r="AS1979" s="462">
        <v>0</v>
      </c>
      <c r="AT1979" s="463">
        <v>0</v>
      </c>
      <c r="AU1979" s="423">
        <v>0</v>
      </c>
    </row>
    <row r="1980" spans="1:47" x14ac:dyDescent="0.2">
      <c r="A1980" s="231">
        <v>2024</v>
      </c>
      <c r="B1980" s="232">
        <v>16</v>
      </c>
      <c r="C1980" s="456">
        <v>2.1930476154143599</v>
      </c>
      <c r="D1980" s="457">
        <v>2.4254212886517883</v>
      </c>
      <c r="E1980" s="437">
        <v>0.48810410630704981</v>
      </c>
      <c r="F1980" s="456">
        <v>9.912468632508338E-2</v>
      </c>
      <c r="G1980" s="457">
        <v>9.498300857955469E-2</v>
      </c>
      <c r="H1980" s="437">
        <v>9.1818946904206458E-2</v>
      </c>
      <c r="I1980" s="456">
        <v>9.9080638901615059E-2</v>
      </c>
      <c r="J1980" s="457">
        <v>0.10891763768933117</v>
      </c>
      <c r="K1980" s="437">
        <v>0.5781912448603006</v>
      </c>
      <c r="L1980" s="462">
        <v>1.4532588258120427E-3</v>
      </c>
      <c r="M1980" s="463">
        <v>1.9064269372226798E-3</v>
      </c>
      <c r="N1980" s="437">
        <v>5.7753237770027978E-3</v>
      </c>
      <c r="O1980" s="456">
        <v>5.1381491274423222E-3</v>
      </c>
      <c r="P1980" s="457">
        <v>6.1424746273690137E-3</v>
      </c>
      <c r="Q1980" s="437">
        <v>1.9182777720201515E-2</v>
      </c>
      <c r="R1980" s="462">
        <v>0</v>
      </c>
      <c r="S1980" s="463">
        <v>0</v>
      </c>
      <c r="T1980" s="437">
        <v>662.82221077097097</v>
      </c>
      <c r="U1980" s="456">
        <v>4.9666762151361118E-3</v>
      </c>
      <c r="V1980" s="457">
        <v>6.1583583102740869E-3</v>
      </c>
      <c r="W1980" s="437">
        <v>9.8957347455434552E-2</v>
      </c>
      <c r="X1980" s="456">
        <v>6.2992373718921248E-3</v>
      </c>
      <c r="Y1980" s="457">
        <v>8.5702119308299855E-3</v>
      </c>
      <c r="Z1980" s="437">
        <v>3.4544606068640511E-3</v>
      </c>
      <c r="AA1980" s="456">
        <v>2.2330992501828312E-3</v>
      </c>
      <c r="AB1980" s="457">
        <v>2.4486757754909752E-3</v>
      </c>
      <c r="AC1980" s="437">
        <v>6.3220714447606591E-3</v>
      </c>
      <c r="AD1980" s="456">
        <v>1.259290233738855E-4</v>
      </c>
      <c r="AE1980" s="457">
        <v>1.1925667312476908E-4</v>
      </c>
      <c r="AF1980" s="437">
        <v>9.1227726504918927E-4</v>
      </c>
      <c r="AG1980" s="456">
        <v>4.1294604870613944E-3</v>
      </c>
      <c r="AH1980" s="457">
        <v>3.9062560246673301E-3</v>
      </c>
      <c r="AI1980" s="437">
        <v>1.1768376619419566E-3</v>
      </c>
      <c r="AJ1980" s="456">
        <v>7.1150422213261217E-4</v>
      </c>
      <c r="AK1980" s="457">
        <v>6.4645591158498175E-4</v>
      </c>
      <c r="AL1980" s="437">
        <v>7.2982161913090696E-5</v>
      </c>
      <c r="AM1980" s="456">
        <v>1.1613129461476249E-3</v>
      </c>
      <c r="AN1980" s="457">
        <v>1.1304623252076339E-3</v>
      </c>
      <c r="AO1980" s="437">
        <v>1.9832896362493399E-2</v>
      </c>
      <c r="AP1980" s="456">
        <v>0</v>
      </c>
      <c r="AQ1980" s="457">
        <v>0</v>
      </c>
      <c r="AR1980" s="440">
        <v>1.36522204952223E-2</v>
      </c>
      <c r="AS1980" s="462">
        <v>0</v>
      </c>
      <c r="AT1980" s="463">
        <v>0</v>
      </c>
      <c r="AU1980" s="423">
        <v>0</v>
      </c>
    </row>
    <row r="1981" spans="1:47" x14ac:dyDescent="0.2">
      <c r="A1981" s="231">
        <v>2024</v>
      </c>
      <c r="B1981" s="232">
        <v>17</v>
      </c>
      <c r="C1981" s="456">
        <v>2.2266140457300456</v>
      </c>
      <c r="D1981" s="457">
        <v>2.4611759300997895</v>
      </c>
      <c r="E1981" s="437">
        <v>0.49527891155411913</v>
      </c>
      <c r="F1981" s="456">
        <v>0.10311768884359229</v>
      </c>
      <c r="G1981" s="457">
        <v>9.910622963755808E-2</v>
      </c>
      <c r="H1981" s="437">
        <v>9.4555542581931412E-2</v>
      </c>
      <c r="I1981" s="456">
        <v>0.10179102695568111</v>
      </c>
      <c r="J1981" s="457">
        <v>0.1118400622097383</v>
      </c>
      <c r="K1981" s="437">
        <v>0.58936615332043707</v>
      </c>
      <c r="L1981" s="462">
        <v>1.4603388415187566E-3</v>
      </c>
      <c r="M1981" s="463">
        <v>1.9153683152126723E-3</v>
      </c>
      <c r="N1981" s="437">
        <v>5.7852509971542971E-3</v>
      </c>
      <c r="O1981" s="456">
        <v>5.2266720747617757E-3</v>
      </c>
      <c r="P1981" s="457">
        <v>6.2631204251939803E-3</v>
      </c>
      <c r="Q1981" s="437">
        <v>1.9209723832127136E-2</v>
      </c>
      <c r="R1981" s="462">
        <v>0</v>
      </c>
      <c r="S1981" s="463">
        <v>0</v>
      </c>
      <c r="T1981" s="437">
        <v>663.96228382119568</v>
      </c>
      <c r="U1981" s="456">
        <v>5.1284938124124815E-3</v>
      </c>
      <c r="V1981" s="457">
        <v>6.3849714600857591E-3</v>
      </c>
      <c r="W1981" s="437">
        <v>0.1019065687981765</v>
      </c>
      <c r="X1981" s="456">
        <v>6.5249183863895993E-3</v>
      </c>
      <c r="Y1981" s="457">
        <v>8.9264674902899202E-3</v>
      </c>
      <c r="Z1981" s="437">
        <v>3.5105584450184756E-3</v>
      </c>
      <c r="AA1981" s="456">
        <v>2.3771128145040937E-3</v>
      </c>
      <c r="AB1981" s="457">
        <v>2.5946733589201987E-3</v>
      </c>
      <c r="AC1981" s="437">
        <v>6.5105024254756665E-3</v>
      </c>
      <c r="AD1981" s="456">
        <v>1.3145038086285593E-4</v>
      </c>
      <c r="AE1981" s="457">
        <v>1.2489362131779092E-4</v>
      </c>
      <c r="AF1981" s="437">
        <v>9.3946594320693042E-4</v>
      </c>
      <c r="AG1981" s="456">
        <v>4.2811460875495011E-3</v>
      </c>
      <c r="AH1981" s="457">
        <v>4.0642361917118666E-3</v>
      </c>
      <c r="AI1981" s="437">
        <v>1.2119114342933558E-3</v>
      </c>
      <c r="AJ1981" s="456">
        <v>7.3885557893855992E-4</v>
      </c>
      <c r="AK1981" s="457">
        <v>6.7501423095384376E-4</v>
      </c>
      <c r="AL1981" s="437">
        <v>7.515722001490423E-5</v>
      </c>
      <c r="AM1981" s="456">
        <v>1.2090793330217194E-3</v>
      </c>
      <c r="AN1981" s="457">
        <v>1.1789020554729421E-3</v>
      </c>
      <c r="AO1981" s="437">
        <v>2.0424005696553622E-2</v>
      </c>
      <c r="AP1981" s="456">
        <v>0</v>
      </c>
      <c r="AQ1981" s="457">
        <v>0</v>
      </c>
      <c r="AR1981" s="440">
        <v>1.3791964696618499E-2</v>
      </c>
      <c r="AS1981" s="462">
        <v>0</v>
      </c>
      <c r="AT1981" s="463">
        <v>0</v>
      </c>
      <c r="AU1981" s="423">
        <v>0</v>
      </c>
    </row>
    <row r="1982" spans="1:47" x14ac:dyDescent="0.2">
      <c r="A1982" s="231">
        <v>2024</v>
      </c>
      <c r="B1982" s="232">
        <v>18</v>
      </c>
      <c r="C1982" s="456">
        <v>2.2654493567613261</v>
      </c>
      <c r="D1982" s="457">
        <v>2.5022164026397959</v>
      </c>
      <c r="E1982" s="437">
        <v>0.5026963367580316</v>
      </c>
      <c r="F1982" s="456">
        <v>0.10716797816355789</v>
      </c>
      <c r="G1982" s="457">
        <v>0.10325754147861393</v>
      </c>
      <c r="H1982" s="437">
        <v>9.7384395300342957E-2</v>
      </c>
      <c r="I1982" s="456">
        <v>0.10449419278843515</v>
      </c>
      <c r="J1982" s="457">
        <v>0.11469755351942812</v>
      </c>
      <c r="K1982" s="437">
        <v>0.60090937453322513</v>
      </c>
      <c r="L1982" s="462">
        <v>1.465641487412538E-3</v>
      </c>
      <c r="M1982" s="463">
        <v>1.9222840889446249E-3</v>
      </c>
      <c r="N1982" s="437">
        <v>5.7955197369136098E-3</v>
      </c>
      <c r="O1982" s="456">
        <v>5.3133705392344587E-3</v>
      </c>
      <c r="P1982" s="457">
        <v>6.3814844301477054E-3</v>
      </c>
      <c r="Q1982" s="437">
        <v>1.9237525307682104E-2</v>
      </c>
      <c r="R1982" s="462">
        <v>0</v>
      </c>
      <c r="S1982" s="463">
        <v>0</v>
      </c>
      <c r="T1982" s="437">
        <v>665.14212472071142</v>
      </c>
      <c r="U1982" s="456">
        <v>5.295877724219137E-3</v>
      </c>
      <c r="V1982" s="457">
        <v>6.619723412313378E-3</v>
      </c>
      <c r="W1982" s="437">
        <v>0.10495559293032962</v>
      </c>
      <c r="X1982" s="456">
        <v>6.761442429451316E-3</v>
      </c>
      <c r="Y1982" s="457">
        <v>9.2947925436821961E-3</v>
      </c>
      <c r="Z1982" s="437">
        <v>3.5685625427957896E-3</v>
      </c>
      <c r="AA1982" s="456">
        <v>2.4614205063301924E-3</v>
      </c>
      <c r="AB1982" s="457">
        <v>2.698575419341221E-3</v>
      </c>
      <c r="AC1982" s="437">
        <v>6.7052852701743795E-3</v>
      </c>
      <c r="AD1982" s="456">
        <v>1.3670119140959673E-4</v>
      </c>
      <c r="AE1982" s="457">
        <v>1.3027103215553813E-4</v>
      </c>
      <c r="AF1982" s="437">
        <v>9.6757192782514318E-4</v>
      </c>
      <c r="AG1982" s="456">
        <v>4.4516178466280538E-3</v>
      </c>
      <c r="AH1982" s="457">
        <v>4.2359519294957043E-3</v>
      </c>
      <c r="AI1982" s="437">
        <v>1.2481694418264506E-3</v>
      </c>
      <c r="AJ1982" s="456">
        <v>7.7192015868849577E-4</v>
      </c>
      <c r="AK1982" s="457">
        <v>7.0794160114371848E-4</v>
      </c>
      <c r="AL1982" s="437">
        <v>7.74058437194801E-5</v>
      </c>
      <c r="AM1982" s="456">
        <v>1.2528398321520872E-3</v>
      </c>
      <c r="AN1982" s="457">
        <v>1.223825439015805E-3</v>
      </c>
      <c r="AO1982" s="437">
        <v>2.1035032764689533E-2</v>
      </c>
      <c r="AP1982" s="456">
        <v>0</v>
      </c>
      <c r="AQ1982" s="457">
        <v>0</v>
      </c>
      <c r="AR1982" s="440">
        <v>1.39375503627113E-2</v>
      </c>
      <c r="AS1982" s="462">
        <v>0</v>
      </c>
      <c r="AT1982" s="463">
        <v>0</v>
      </c>
      <c r="AU1982" s="423">
        <v>0</v>
      </c>
    </row>
    <row r="1983" spans="1:47" x14ac:dyDescent="0.2">
      <c r="A1983" s="231">
        <v>2024</v>
      </c>
      <c r="B1983" s="232">
        <v>19</v>
      </c>
      <c r="C1983" s="456">
        <v>2.3057946257884603</v>
      </c>
      <c r="D1983" s="457">
        <v>2.5433138486362714</v>
      </c>
      <c r="E1983" s="437">
        <v>0.50961956240419704</v>
      </c>
      <c r="F1983" s="456">
        <v>0.11147273597074586</v>
      </c>
      <c r="G1983" s="457">
        <v>0.10753462766780397</v>
      </c>
      <c r="H1983" s="437">
        <v>0.10025713457417357</v>
      </c>
      <c r="I1983" s="456">
        <v>0.10730616773292541</v>
      </c>
      <c r="J1983" s="457">
        <v>0.11757490825895341</v>
      </c>
      <c r="K1983" s="437">
        <v>0.61233453423295514</v>
      </c>
      <c r="L1983" s="462">
        <v>1.4706754938255951E-3</v>
      </c>
      <c r="M1983" s="463">
        <v>1.9286417583610888E-3</v>
      </c>
      <c r="N1983" s="437">
        <v>5.8038645068714473E-3</v>
      </c>
      <c r="O1983" s="456">
        <v>5.4044961452371703E-3</v>
      </c>
      <c r="P1983" s="457">
        <v>6.5022260543141372E-3</v>
      </c>
      <c r="Q1983" s="437">
        <v>1.9265997940485852E-2</v>
      </c>
      <c r="R1983" s="462">
        <v>0</v>
      </c>
      <c r="S1983" s="463">
        <v>0</v>
      </c>
      <c r="T1983" s="437">
        <v>666.09700247439923</v>
      </c>
      <c r="U1983" s="456">
        <v>5.4742815917944122E-3</v>
      </c>
      <c r="V1983" s="457">
        <v>6.8620615647243914E-3</v>
      </c>
      <c r="W1983" s="437">
        <v>0.10805150121083612</v>
      </c>
      <c r="X1983" s="456">
        <v>7.0102333181730047E-3</v>
      </c>
      <c r="Y1983" s="457">
        <v>9.6709159214705704E-3</v>
      </c>
      <c r="Z1983" s="437">
        <v>3.6277893484082113E-3</v>
      </c>
      <c r="AA1983" s="456">
        <v>2.5485116188511429E-3</v>
      </c>
      <c r="AB1983" s="457">
        <v>2.8027886991565899E-3</v>
      </c>
      <c r="AC1983" s="437">
        <v>6.9030808718020175E-3</v>
      </c>
      <c r="AD1983" s="456">
        <v>1.4226171219771416E-4</v>
      </c>
      <c r="AE1983" s="457">
        <v>1.3578966048671565E-4</v>
      </c>
      <c r="AF1983" s="437">
        <v>9.9611429935334201E-4</v>
      </c>
      <c r="AG1983" s="456">
        <v>4.6334757476845512E-3</v>
      </c>
      <c r="AH1983" s="457">
        <v>4.4136147178733195E-3</v>
      </c>
      <c r="AI1983" s="437">
        <v>1.2849868107367081E-3</v>
      </c>
      <c r="AJ1983" s="456">
        <v>8.0717491185132277E-4</v>
      </c>
      <c r="AK1983" s="457">
        <v>7.4200350624203752E-4</v>
      </c>
      <c r="AL1983" s="437">
        <v>7.9689135353778833E-5</v>
      </c>
      <c r="AM1983" s="456">
        <v>1.2991618643339482E-3</v>
      </c>
      <c r="AN1983" s="457">
        <v>1.2699195883011593E-3</v>
      </c>
      <c r="AO1983" s="437">
        <v>2.165554201017629E-2</v>
      </c>
      <c r="AP1983" s="456">
        <v>0</v>
      </c>
      <c r="AQ1983" s="457">
        <v>0</v>
      </c>
      <c r="AR1983" s="440">
        <v>1.4086013491022901E-2</v>
      </c>
      <c r="AS1983" s="462">
        <v>0</v>
      </c>
      <c r="AT1983" s="463">
        <v>0</v>
      </c>
      <c r="AU1983" s="423">
        <v>0</v>
      </c>
    </row>
    <row r="1984" spans="1:47" x14ac:dyDescent="0.2">
      <c r="A1984" s="231">
        <v>2024</v>
      </c>
      <c r="B1984" s="232">
        <v>20</v>
      </c>
      <c r="C1984" s="456">
        <v>2.3507824369725663</v>
      </c>
      <c r="D1984" s="457">
        <v>2.587808452681716</v>
      </c>
      <c r="E1984" s="437">
        <v>0.51722452259966734</v>
      </c>
      <c r="F1984" s="456">
        <v>0.11597454924242016</v>
      </c>
      <c r="G1984" s="457">
        <v>0.11183122558738372</v>
      </c>
      <c r="H1984" s="437">
        <v>0.10315768568266284</v>
      </c>
      <c r="I1984" s="456">
        <v>0.11027349176606778</v>
      </c>
      <c r="J1984" s="457">
        <v>0.12049714797349298</v>
      </c>
      <c r="K1984" s="437">
        <v>0.62418043354052288</v>
      </c>
      <c r="L1984" s="462">
        <v>1.4764574182247242E-3</v>
      </c>
      <c r="M1984" s="463">
        <v>1.9356328163054335E-3</v>
      </c>
      <c r="N1984" s="437">
        <v>5.8143837637159267E-3</v>
      </c>
      <c r="O1984" s="456">
        <v>5.4997551659508254E-3</v>
      </c>
      <c r="P1984" s="457">
        <v>6.6234092927855912E-3</v>
      </c>
      <c r="Q1984" s="437">
        <v>1.9294544117347698E-2</v>
      </c>
      <c r="R1984" s="462">
        <v>0</v>
      </c>
      <c r="S1984" s="463">
        <v>0</v>
      </c>
      <c r="T1984" s="437">
        <v>667.30655230925981</v>
      </c>
      <c r="U1984" s="456">
        <v>5.6614086694715057E-3</v>
      </c>
      <c r="V1984" s="457">
        <v>7.1060538502195746E-3</v>
      </c>
      <c r="W1984" s="437">
        <v>0.11117798667255495</v>
      </c>
      <c r="X1984" s="456">
        <v>7.2702823403910499E-3</v>
      </c>
      <c r="Y1984" s="457">
        <v>1.0048523635097246E-2</v>
      </c>
      <c r="Z1984" s="437">
        <v>3.6872544510331384E-3</v>
      </c>
      <c r="AA1984" s="456">
        <v>2.63778165815626E-3</v>
      </c>
      <c r="AB1984" s="457">
        <v>2.9051346698762996E-3</v>
      </c>
      <c r="AC1984" s="437">
        <v>7.1027959751500782E-3</v>
      </c>
      <c r="AD1984" s="456">
        <v>1.4806568658362699E-4</v>
      </c>
      <c r="AE1984" s="457">
        <v>1.4131870529098683E-4</v>
      </c>
      <c r="AF1984" s="437">
        <v>1.0249358661373318E-3</v>
      </c>
      <c r="AG1984" s="456">
        <v>4.8241561748898652E-3</v>
      </c>
      <c r="AH1984" s="457">
        <v>4.592718227560146E-3</v>
      </c>
      <c r="AI1984" s="437">
        <v>1.3221658939814851E-3</v>
      </c>
      <c r="AJ1984" s="456">
        <v>8.4415927621116595E-4</v>
      </c>
      <c r="AK1984" s="457">
        <v>7.7636769050610773E-4</v>
      </c>
      <c r="AL1984" s="437">
        <v>8.1994892604394953E-5</v>
      </c>
      <c r="AM1984" s="456">
        <v>1.3475257295044851E-3</v>
      </c>
      <c r="AN1984" s="457">
        <v>1.3161132284915614E-3</v>
      </c>
      <c r="AO1984" s="437">
        <v>2.2282113803241986E-2</v>
      </c>
      <c r="AP1984" s="456">
        <v>0</v>
      </c>
      <c r="AQ1984" s="457">
        <v>0</v>
      </c>
      <c r="AR1984" s="440">
        <v>1.42348125104616E-2</v>
      </c>
      <c r="AS1984" s="462">
        <v>0</v>
      </c>
      <c r="AT1984" s="463">
        <v>0</v>
      </c>
      <c r="AU1984" s="423">
        <v>0</v>
      </c>
    </row>
    <row r="1985" spans="1:47" x14ac:dyDescent="0.2">
      <c r="A1985" s="231">
        <v>2024</v>
      </c>
      <c r="B1985" s="232">
        <v>21</v>
      </c>
      <c r="C1985" s="456">
        <v>2.580214703945197</v>
      </c>
      <c r="D1985" s="457">
        <v>2.9400674526102497</v>
      </c>
      <c r="E1985" s="437">
        <v>0.52467362519978089</v>
      </c>
      <c r="F1985" s="456">
        <v>0.12776843974930691</v>
      </c>
      <c r="G1985" s="457">
        <v>0.12451890049736683</v>
      </c>
      <c r="H1985" s="437">
        <v>0.10599910777273593</v>
      </c>
      <c r="I1985" s="456">
        <v>0.12068604643597956</v>
      </c>
      <c r="J1985" s="457">
        <v>0.1317105907546598</v>
      </c>
      <c r="K1985" s="437">
        <v>0.63578230663440372</v>
      </c>
      <c r="L1985" s="462">
        <v>1.4824002262759271E-3</v>
      </c>
      <c r="M1985" s="463">
        <v>1.9424224327639125E-3</v>
      </c>
      <c r="N1985" s="437">
        <v>5.8246932035362622E-3</v>
      </c>
      <c r="O1985" s="456">
        <v>7.5788267370643734E-3</v>
      </c>
      <c r="P1985" s="457">
        <v>8.1135842960118748E-3</v>
      </c>
      <c r="Q1985" s="437">
        <v>1.9322485203133143E-2</v>
      </c>
      <c r="R1985" s="462">
        <v>0</v>
      </c>
      <c r="S1985" s="463">
        <v>0</v>
      </c>
      <c r="T1985" s="437">
        <v>668.48842667620397</v>
      </c>
      <c r="U1985" s="456">
        <v>6.1946930862193592E-3</v>
      </c>
      <c r="V1985" s="457">
        <v>7.7310271138643812E-3</v>
      </c>
      <c r="W1985" s="437">
        <v>0.11423984359248041</v>
      </c>
      <c r="X1985" s="456">
        <v>7.5383381297749828E-3</v>
      </c>
      <c r="Y1985" s="457">
        <v>1.0418417228790116E-2</v>
      </c>
      <c r="Z1985" s="437">
        <v>3.7454913772870034E-3</v>
      </c>
      <c r="AA1985" s="456">
        <v>2.8809141516739391E-3</v>
      </c>
      <c r="AB1985" s="457">
        <v>3.2077162478991797E-3</v>
      </c>
      <c r="AC1985" s="437">
        <v>7.2984364691024116E-3</v>
      </c>
      <c r="AD1985" s="456">
        <v>1.6353677966656695E-4</v>
      </c>
      <c r="AE1985" s="457">
        <v>1.5775430586467912E-4</v>
      </c>
      <c r="AF1985" s="437">
        <v>1.0531639057872208E-3</v>
      </c>
      <c r="AG1985" s="456">
        <v>5.3219133419918421E-3</v>
      </c>
      <c r="AH1985" s="457">
        <v>5.1214038727524095E-3</v>
      </c>
      <c r="AI1985" s="437">
        <v>1.3585818934203613E-3</v>
      </c>
      <c r="AJ1985" s="456">
        <v>9.3196361977672122E-4</v>
      </c>
      <c r="AK1985" s="457">
        <v>8.6527573655134909E-4</v>
      </c>
      <c r="AL1985" s="437">
        <v>8.4253133079252975E-5</v>
      </c>
      <c r="AM1985" s="456">
        <v>1.4891393235205658E-3</v>
      </c>
      <c r="AN1985" s="457">
        <v>1.4711354664997296E-3</v>
      </c>
      <c r="AO1985" s="437">
        <v>2.2895805214981056E-2</v>
      </c>
      <c r="AP1985" s="456">
        <v>0</v>
      </c>
      <c r="AQ1985" s="457">
        <v>0</v>
      </c>
      <c r="AR1985" s="440">
        <v>1.8929294260137099E-2</v>
      </c>
      <c r="AS1985" s="462">
        <v>0</v>
      </c>
      <c r="AT1985" s="463">
        <v>0</v>
      </c>
      <c r="AU1985" s="423">
        <v>0</v>
      </c>
    </row>
    <row r="1986" spans="1:47" x14ac:dyDescent="0.2">
      <c r="A1986" s="231">
        <v>2024</v>
      </c>
      <c r="B1986" s="232">
        <v>22</v>
      </c>
      <c r="C1986" s="456">
        <v>2.6301336291787623</v>
      </c>
      <c r="D1986" s="457">
        <v>2.9851803753969546</v>
      </c>
      <c r="E1986" s="437">
        <v>0.53171191176611021</v>
      </c>
      <c r="F1986" s="456">
        <v>0.13273192235988945</v>
      </c>
      <c r="G1986" s="457">
        <v>0.12875028812809658</v>
      </c>
      <c r="H1986" s="437">
        <v>0.1086832268986431</v>
      </c>
      <c r="I1986" s="456">
        <v>0.12395525077515654</v>
      </c>
      <c r="J1986" s="457">
        <v>0.13455278228182935</v>
      </c>
      <c r="K1986" s="437">
        <v>0.64674381798017355</v>
      </c>
      <c r="L1986" s="462">
        <v>1.488409995219895E-3</v>
      </c>
      <c r="M1986" s="463">
        <v>1.9487547996149661E-3</v>
      </c>
      <c r="N1986" s="437">
        <v>5.8344579524542911E-3</v>
      </c>
      <c r="O1986" s="456">
        <v>7.7137667555003788E-3</v>
      </c>
      <c r="P1986" s="457">
        <v>8.2482673750031068E-3</v>
      </c>
      <c r="Q1986" s="437">
        <v>1.9348953860992415E-2</v>
      </c>
      <c r="R1986" s="462">
        <v>0</v>
      </c>
      <c r="S1986" s="463">
        <v>0</v>
      </c>
      <c r="T1986" s="437">
        <v>669.60933098519502</v>
      </c>
      <c r="U1986" s="456">
        <v>6.39962844898546E-3</v>
      </c>
      <c r="V1986" s="457">
        <v>7.9647930892869732E-3</v>
      </c>
      <c r="W1986" s="437">
        <v>0.11713296291723901</v>
      </c>
      <c r="X1986" s="456">
        <v>7.8104479671297859E-3</v>
      </c>
      <c r="Y1986" s="457">
        <v>1.0767794030859585E-2</v>
      </c>
      <c r="Z1986" s="437">
        <v>3.8005239658801503E-3</v>
      </c>
      <c r="AA1986" s="456">
        <v>2.9743379142828917E-3</v>
      </c>
      <c r="AB1986" s="457">
        <v>3.3019476487467464E-3</v>
      </c>
      <c r="AC1986" s="437">
        <v>7.4832464372093536E-3</v>
      </c>
      <c r="AD1986" s="456">
        <v>1.6993202036795968E-4</v>
      </c>
      <c r="AE1986" s="457">
        <v>1.6318723040640828E-4</v>
      </c>
      <c r="AF1986" s="437">
        <v>1.0798349730855329E-3</v>
      </c>
      <c r="AG1986" s="456">
        <v>5.5334711769584174E-3</v>
      </c>
      <c r="AH1986" s="457">
        <v>5.2995434311640024E-3</v>
      </c>
      <c r="AI1986" s="437">
        <v>1.3929871489899231E-3</v>
      </c>
      <c r="AJ1986" s="456">
        <v>9.7319721248235655E-4</v>
      </c>
      <c r="AK1986" s="457">
        <v>8.9970886595803058E-4</v>
      </c>
      <c r="AL1986" s="437">
        <v>8.6386722996522808E-5</v>
      </c>
      <c r="AM1986" s="456">
        <v>1.5423144823456393E-3</v>
      </c>
      <c r="AN1986" s="457">
        <v>1.5163087778666366E-3</v>
      </c>
      <c r="AO1986" s="437">
        <v>2.3475600756688031E-2</v>
      </c>
      <c r="AP1986" s="456">
        <v>0</v>
      </c>
      <c r="AQ1986" s="457">
        <v>0</v>
      </c>
      <c r="AR1986" s="440">
        <v>1.9110855519615201E-2</v>
      </c>
      <c r="AS1986" s="462">
        <v>0</v>
      </c>
      <c r="AT1986" s="463">
        <v>0</v>
      </c>
      <c r="AU1986" s="423">
        <v>0</v>
      </c>
    </row>
    <row r="1987" spans="1:47" x14ac:dyDescent="0.2">
      <c r="A1987" s="231">
        <v>2024</v>
      </c>
      <c r="B1987" s="232">
        <v>23</v>
      </c>
      <c r="C1987" s="456">
        <v>2.6804987570467578</v>
      </c>
      <c r="D1987" s="457">
        <v>3.0262792179264348</v>
      </c>
      <c r="E1987" s="437">
        <v>0.53807349467936794</v>
      </c>
      <c r="F1987" s="456">
        <v>0.13772635191230265</v>
      </c>
      <c r="G1987" s="457">
        <v>0.13257050068898574</v>
      </c>
      <c r="H1987" s="437">
        <v>0.11110993234453226</v>
      </c>
      <c r="I1987" s="456">
        <v>0.12724415951638343</v>
      </c>
      <c r="J1987" s="457">
        <v>0.13711493030627445</v>
      </c>
      <c r="K1987" s="437">
        <v>0.65665343798560916</v>
      </c>
      <c r="L1987" s="462">
        <v>1.4944298766158708E-3</v>
      </c>
      <c r="M1987" s="463">
        <v>1.9543671083343153E-3</v>
      </c>
      <c r="N1987" s="437">
        <v>5.8432571756744951E-3</v>
      </c>
      <c r="O1987" s="456">
        <v>7.8495959380448423E-3</v>
      </c>
      <c r="P1987" s="457">
        <v>8.3697996204149024E-3</v>
      </c>
      <c r="Q1987" s="437">
        <v>1.9372841576272441E-2</v>
      </c>
      <c r="R1987" s="462">
        <v>0</v>
      </c>
      <c r="S1987" s="463">
        <v>0</v>
      </c>
      <c r="T1987" s="437">
        <v>670.619082695565</v>
      </c>
      <c r="U1987" s="456">
        <v>6.606000416459968E-3</v>
      </c>
      <c r="V1987" s="457">
        <v>8.1761271277187818E-3</v>
      </c>
      <c r="W1987" s="437">
        <v>0.11974810637934837</v>
      </c>
      <c r="X1987" s="456">
        <v>8.0844551807137191E-3</v>
      </c>
      <c r="Y1987" s="457">
        <v>1.1083738819167681E-2</v>
      </c>
      <c r="Z1987" s="437">
        <v>3.850261141699023E-3</v>
      </c>
      <c r="AA1987" s="456">
        <v>3.0653049715794892E-3</v>
      </c>
      <c r="AB1987" s="457">
        <v>3.3823117421194408E-3</v>
      </c>
      <c r="AC1987" s="437">
        <v>7.6503396835503603E-3</v>
      </c>
      <c r="AD1987" s="456">
        <v>1.7635058625195402E-4</v>
      </c>
      <c r="AE1987" s="457">
        <v>1.680662649949899E-4</v>
      </c>
      <c r="AF1987" s="437">
        <v>1.1039453680745425E-3</v>
      </c>
      <c r="AG1987" s="456">
        <v>5.7471614475545808E-3</v>
      </c>
      <c r="AH1987" s="457">
        <v>5.4616062656790065E-3</v>
      </c>
      <c r="AI1987" s="437">
        <v>1.4240899645846078E-3</v>
      </c>
      <c r="AJ1987" s="456">
        <v>1.0149377302413412E-3</v>
      </c>
      <c r="AK1987" s="457">
        <v>9.3118507026288151E-4</v>
      </c>
      <c r="AL1987" s="437">
        <v>8.8315631267920977E-5</v>
      </c>
      <c r="AM1987" s="456">
        <v>1.5956247497567989E-3</v>
      </c>
      <c r="AN1987" s="457">
        <v>1.5567601915582286E-3</v>
      </c>
      <c r="AO1987" s="437">
        <v>2.3999785422675012E-2</v>
      </c>
      <c r="AP1987" s="456">
        <v>0</v>
      </c>
      <c r="AQ1987" s="457">
        <v>0</v>
      </c>
      <c r="AR1987" s="440">
        <v>1.9274975068055599E-2</v>
      </c>
      <c r="AS1987" s="462">
        <v>0</v>
      </c>
      <c r="AT1987" s="463">
        <v>0</v>
      </c>
      <c r="AU1987" s="423">
        <v>0</v>
      </c>
    </row>
    <row r="1988" spans="1:47" x14ac:dyDescent="0.2">
      <c r="A1988" s="231">
        <v>2024</v>
      </c>
      <c r="B1988" s="232">
        <v>24</v>
      </c>
      <c r="C1988" s="456">
        <v>2.730193536428009</v>
      </c>
      <c r="D1988" s="457">
        <v>3.0609357554385919</v>
      </c>
      <c r="E1988" s="437">
        <v>0.54338212814017439</v>
      </c>
      <c r="F1988" s="456">
        <v>0.14264518133782769</v>
      </c>
      <c r="G1988" s="457">
        <v>0.13575055751052936</v>
      </c>
      <c r="H1988" s="437">
        <v>0.1131348872817622</v>
      </c>
      <c r="I1988" s="456">
        <v>0.13048366417422499</v>
      </c>
      <c r="J1988" s="457">
        <v>0.13924300885314825</v>
      </c>
      <c r="K1988" s="437">
        <v>0.66492194695874385</v>
      </c>
      <c r="L1988" s="462">
        <v>1.5003496571151249E-3</v>
      </c>
      <c r="M1988" s="463">
        <v>1.9589142553182851E-3</v>
      </c>
      <c r="N1988" s="437">
        <v>5.8506139615504557E-3</v>
      </c>
      <c r="O1988" s="456">
        <v>7.983475671699174E-3</v>
      </c>
      <c r="P1988" s="457">
        <v>8.4708563431500853E-3</v>
      </c>
      <c r="Q1988" s="437">
        <v>1.9392762748149068E-2</v>
      </c>
      <c r="R1988" s="462">
        <v>0</v>
      </c>
      <c r="S1988" s="463">
        <v>0</v>
      </c>
      <c r="T1988" s="437">
        <v>671.46308434681544</v>
      </c>
      <c r="U1988" s="456">
        <v>6.8093475405857033E-3</v>
      </c>
      <c r="V1988" s="457">
        <v>8.3523725096900335E-3</v>
      </c>
      <c r="W1988" s="437">
        <v>0.1219303704119941</v>
      </c>
      <c r="X1988" s="456">
        <v>8.3544881545735521E-3</v>
      </c>
      <c r="Y1988" s="457">
        <v>1.1347300923750952E-2</v>
      </c>
      <c r="Z1988" s="437">
        <v>3.8917654836972157E-3</v>
      </c>
      <c r="AA1988" s="456">
        <v>3.1524504381916915E-3</v>
      </c>
      <c r="AB1988" s="457">
        <v>3.4438979041464231E-3</v>
      </c>
      <c r="AC1988" s="437">
        <v>7.7897561507526691E-3</v>
      </c>
      <c r="AD1988" s="456">
        <v>1.8265867176127531E-4</v>
      </c>
      <c r="AE1988" s="457">
        <v>1.7209854344848535E-4</v>
      </c>
      <c r="AF1988" s="437">
        <v>1.12406219484167E-3</v>
      </c>
      <c r="AG1988" s="456">
        <v>5.9582574959998044E-3</v>
      </c>
      <c r="AH1988" s="457">
        <v>5.5979119016047376E-3</v>
      </c>
      <c r="AI1988" s="437">
        <v>1.450040646350452E-3</v>
      </c>
      <c r="AJ1988" s="456">
        <v>1.0562473142289067E-3</v>
      </c>
      <c r="AK1988" s="457">
        <v>9.5782187043527852E-4</v>
      </c>
      <c r="AL1988" s="437">
        <v>8.9925032515460407E-5</v>
      </c>
      <c r="AM1988" s="456">
        <v>1.6479719096286162E-3</v>
      </c>
      <c r="AN1988" s="457">
        <v>1.590051878367004E-3</v>
      </c>
      <c r="AO1988" s="437">
        <v>2.4437102058958129E-2</v>
      </c>
      <c r="AP1988" s="456">
        <v>0</v>
      </c>
      <c r="AQ1988" s="457">
        <v>0</v>
      </c>
      <c r="AR1988" s="440">
        <v>1.94118320154433E-2</v>
      </c>
      <c r="AS1988" s="462">
        <v>0</v>
      </c>
      <c r="AT1988" s="463">
        <v>0</v>
      </c>
      <c r="AU1988" s="423">
        <v>0</v>
      </c>
    </row>
    <row r="1989" spans="1:47" x14ac:dyDescent="0.2">
      <c r="A1989" s="231">
        <v>2024</v>
      </c>
      <c r="B1989" s="232">
        <v>25</v>
      </c>
      <c r="C1989" s="456">
        <v>2.7778456270093606</v>
      </c>
      <c r="D1989" s="457">
        <v>3.0874242488505828</v>
      </c>
      <c r="E1989" s="437">
        <v>0.54737872238627772</v>
      </c>
      <c r="F1989" s="456">
        <v>0.14735122491313796</v>
      </c>
      <c r="G1989" s="457">
        <v>0.13812784189274216</v>
      </c>
      <c r="H1989" s="437">
        <v>0.1146592359486935</v>
      </c>
      <c r="I1989" s="456">
        <v>0.13358284941256726</v>
      </c>
      <c r="J1989" s="457">
        <v>0.14082605068317183</v>
      </c>
      <c r="K1989" s="437">
        <v>0.67114716595134694</v>
      </c>
      <c r="L1989" s="462">
        <v>1.5059161546500924E-3</v>
      </c>
      <c r="M1989" s="463">
        <v>1.9620347744269454E-3</v>
      </c>
      <c r="N1989" s="437">
        <v>5.8561384027279615E-3</v>
      </c>
      <c r="O1989" s="456">
        <v>8.1112825533932141E-3</v>
      </c>
      <c r="P1989" s="457">
        <v>8.5458372707279389E-3</v>
      </c>
      <c r="Q1989" s="437">
        <v>1.940776568694173E-2</v>
      </c>
      <c r="R1989" s="462">
        <v>0</v>
      </c>
      <c r="S1989" s="463">
        <v>0</v>
      </c>
      <c r="T1989" s="437">
        <v>672.09824367881606</v>
      </c>
      <c r="U1989" s="456">
        <v>7.004078948062065E-3</v>
      </c>
      <c r="V1989" s="457">
        <v>8.4845501850883877E-3</v>
      </c>
      <c r="W1989" s="437">
        <v>0.12357331440827035</v>
      </c>
      <c r="X1989" s="456">
        <v>8.6131152616395461E-3</v>
      </c>
      <c r="Y1989" s="457">
        <v>1.1545206178909277E-2</v>
      </c>
      <c r="Z1989" s="437">
        <v>3.9230181503719505E-3</v>
      </c>
      <c r="AA1989" s="456">
        <v>3.2326087955011659E-3</v>
      </c>
      <c r="AB1989" s="457">
        <v>3.4827320623360644E-3</v>
      </c>
      <c r="AC1989" s="437">
        <v>7.894712113432456E-3</v>
      </c>
      <c r="AD1989" s="456">
        <v>1.886713172922005E-4</v>
      </c>
      <c r="AE1989" s="457">
        <v>1.75069235445158E-4</v>
      </c>
      <c r="AF1989" s="437">
        <v>1.1392079778844543E-3</v>
      </c>
      <c r="AG1989" s="456">
        <v>6.1608548468986574E-3</v>
      </c>
      <c r="AH1989" s="457">
        <v>5.7014995954997047E-3</v>
      </c>
      <c r="AI1989" s="437">
        <v>1.4695785435358342E-3</v>
      </c>
      <c r="AJ1989" s="456">
        <v>1.0960092270233355E-3</v>
      </c>
      <c r="AK1989" s="457">
        <v>9.783088971780892E-4</v>
      </c>
      <c r="AL1989" s="437">
        <v>9.1136669205294738E-5</v>
      </c>
      <c r="AM1989" s="456">
        <v>1.6978196531094324E-3</v>
      </c>
      <c r="AN1989" s="457">
        <v>1.6143824970571495E-3</v>
      </c>
      <c r="AO1989" s="437">
        <v>2.4766397705162101E-2</v>
      </c>
      <c r="AP1989" s="456">
        <v>0</v>
      </c>
      <c r="AQ1989" s="457">
        <v>0</v>
      </c>
      <c r="AR1989" s="440">
        <v>1.9514876580013801E-2</v>
      </c>
      <c r="AS1989" s="462">
        <v>0</v>
      </c>
      <c r="AT1989" s="463">
        <v>0</v>
      </c>
      <c r="AU1989" s="423">
        <v>0</v>
      </c>
    </row>
    <row r="1990" spans="1:47" x14ac:dyDescent="0.2">
      <c r="A1990" s="231">
        <v>2024</v>
      </c>
      <c r="B1990" s="232">
        <v>26</v>
      </c>
      <c r="C1990" s="456">
        <v>2.8340752277905112</v>
      </c>
      <c r="D1990" s="457">
        <v>3.119485603248993</v>
      </c>
      <c r="E1990" s="437">
        <v>0.54979135301700399</v>
      </c>
      <c r="F1990" s="456">
        <v>0.15220216659825914</v>
      </c>
      <c r="G1990" s="457">
        <v>0.14001444953966116</v>
      </c>
      <c r="H1990" s="437">
        <v>0.11557923281570483</v>
      </c>
      <c r="I1990" s="456">
        <v>0.13690703612906605</v>
      </c>
      <c r="J1990" s="457">
        <v>0.1422342763761244</v>
      </c>
      <c r="K1990" s="437">
        <v>0.6749032215721289</v>
      </c>
      <c r="L1990" s="462">
        <v>1.5110878507690426E-3</v>
      </c>
      <c r="M1990" s="463">
        <v>1.9636331513186601E-3</v>
      </c>
      <c r="N1990" s="437">
        <v>5.8594685690607443E-3</v>
      </c>
      <c r="O1990" s="456">
        <v>8.2303764378844329E-3</v>
      </c>
      <c r="P1990" s="457">
        <v>8.590603478699603E-3</v>
      </c>
      <c r="Q1990" s="437">
        <v>1.9416801702523613E-2</v>
      </c>
      <c r="R1990" s="462">
        <v>0</v>
      </c>
      <c r="S1990" s="463">
        <v>0</v>
      </c>
      <c r="T1990" s="437">
        <v>672.4798875049388</v>
      </c>
      <c r="U1990" s="456">
        <v>7.2053182692784273E-3</v>
      </c>
      <c r="V1990" s="457">
        <v>8.5907708171538977E-3</v>
      </c>
      <c r="W1990" s="437">
        <v>0.12456472649008146</v>
      </c>
      <c r="X1990" s="456">
        <v>8.8537553017721728E-3</v>
      </c>
      <c r="Y1990" s="457">
        <v>1.1665063042813379E-2</v>
      </c>
      <c r="Z1990" s="437">
        <v>3.94187631621668E-3</v>
      </c>
      <c r="AA1990" s="456">
        <v>3.3115336884391219E-3</v>
      </c>
      <c r="AB1990" s="457">
        <v>3.5047360542888235E-3</v>
      </c>
      <c r="AC1990" s="437">
        <v>7.9580503499904007E-3</v>
      </c>
      <c r="AD1990" s="456">
        <v>1.9481188455936521E-4</v>
      </c>
      <c r="AE1990" s="457">
        <v>1.7733799189109716E-4</v>
      </c>
      <c r="AF1990" s="437">
        <v>1.1483486183848182E-3</v>
      </c>
      <c r="AG1990" s="456">
        <v>6.3710604508412198E-3</v>
      </c>
      <c r="AH1990" s="457">
        <v>5.7862988406767665E-3</v>
      </c>
      <c r="AI1990" s="437">
        <v>1.4813705584798638E-3</v>
      </c>
      <c r="AJ1990" s="456">
        <v>1.1368361738913865E-3</v>
      </c>
      <c r="AK1990" s="457">
        <v>9.9465230204559465E-4</v>
      </c>
      <c r="AL1990" s="437">
        <v>9.1867850970729477E-5</v>
      </c>
      <c r="AM1990" s="456">
        <v>1.7484853407070252E-3</v>
      </c>
      <c r="AN1990" s="457">
        <v>1.6328656811964864E-3</v>
      </c>
      <c r="AO1990" s="437">
        <v>2.4965127058783416E-2</v>
      </c>
      <c r="AP1990" s="456">
        <v>0</v>
      </c>
      <c r="AQ1990" s="457">
        <v>0</v>
      </c>
      <c r="AR1990" s="440">
        <v>1.9577087575067102E-2</v>
      </c>
      <c r="AS1990" s="462">
        <v>0</v>
      </c>
      <c r="AT1990" s="463">
        <v>0</v>
      </c>
      <c r="AU1990" s="423">
        <v>0</v>
      </c>
    </row>
    <row r="1991" spans="1:47" x14ac:dyDescent="0.2">
      <c r="A1991" s="231">
        <v>2024</v>
      </c>
      <c r="B1991" s="232">
        <v>27</v>
      </c>
      <c r="C1991" s="456">
        <v>2.8740241156603212</v>
      </c>
      <c r="D1991" s="457">
        <v>3.1244476709741593</v>
      </c>
      <c r="E1991" s="437">
        <v>0.55024858399140142</v>
      </c>
      <c r="F1991" s="456">
        <v>0.15609645923120358</v>
      </c>
      <c r="G1991" s="457">
        <v>0.14025975635109017</v>
      </c>
      <c r="H1991" s="437">
        <v>0.11575376574255844</v>
      </c>
      <c r="I1991" s="456">
        <v>0.13946743721609781</v>
      </c>
      <c r="J1991" s="457">
        <v>0.14237015136293349</v>
      </c>
      <c r="K1991" s="437">
        <v>0.67561662002895784</v>
      </c>
      <c r="L1991" s="462">
        <v>1.5156360389245306E-3</v>
      </c>
      <c r="M1991" s="463">
        <v>1.9632969250899792E-3</v>
      </c>
      <c r="N1991" s="437">
        <v>5.8600989544933682E-3</v>
      </c>
      <c r="O1991" s="456">
        <v>8.3361413196864683E-3</v>
      </c>
      <c r="P1991" s="457">
        <v>8.5974079351942064E-3</v>
      </c>
      <c r="Q1991" s="437">
        <v>1.9418524970573423E-2</v>
      </c>
      <c r="R1991" s="462">
        <v>0</v>
      </c>
      <c r="S1991" s="463">
        <v>0</v>
      </c>
      <c r="T1991" s="437">
        <v>672.55189781216416</v>
      </c>
      <c r="U1991" s="456">
        <v>7.3666747825404718E-3</v>
      </c>
      <c r="V1991" s="457">
        <v>8.6057266411491695E-3</v>
      </c>
      <c r="W1991" s="437">
        <v>0.12475289679064107</v>
      </c>
      <c r="X1991" s="456">
        <v>9.0676514000473715E-3</v>
      </c>
      <c r="Y1991" s="457">
        <v>1.1687816768153642E-2</v>
      </c>
      <c r="Z1991" s="437">
        <v>3.9454533341623955E-3</v>
      </c>
      <c r="AA1991" s="456">
        <v>3.369506629969066E-3</v>
      </c>
      <c r="AB1991" s="457">
        <v>3.4856230422347389E-3</v>
      </c>
      <c r="AC1991" s="437">
        <v>7.9700761585403783E-3</v>
      </c>
      <c r="AD1991" s="456">
        <v>1.9974578109105293E-4</v>
      </c>
      <c r="AE1991" s="457">
        <v>1.7751926937990698E-4</v>
      </c>
      <c r="AF1991" s="437">
        <v>1.1500841798946497E-3</v>
      </c>
      <c r="AG1991" s="456">
        <v>6.5411113705324047E-3</v>
      </c>
      <c r="AH1991" s="457">
        <v>5.8031032447219454E-3</v>
      </c>
      <c r="AI1991" s="437">
        <v>1.4836067305932826E-3</v>
      </c>
      <c r="AJ1991" s="456">
        <v>1.1704531919117388E-3</v>
      </c>
      <c r="AK1991" s="457">
        <v>9.9867736653961952E-4</v>
      </c>
      <c r="AL1991" s="437">
        <v>9.200668815122097E-5</v>
      </c>
      <c r="AM1991" s="456">
        <v>1.789166703286461E-3</v>
      </c>
      <c r="AN1991" s="457">
        <v>1.6336634203363658E-3</v>
      </c>
      <c r="AO1991" s="437">
        <v>2.5002769317000805E-2</v>
      </c>
      <c r="AP1991" s="456">
        <v>0</v>
      </c>
      <c r="AQ1991" s="457">
        <v>0</v>
      </c>
      <c r="AR1991" s="440">
        <v>1.95889116529183E-2</v>
      </c>
      <c r="AS1991" s="462">
        <v>0</v>
      </c>
      <c r="AT1991" s="463">
        <v>0</v>
      </c>
      <c r="AU1991" s="423">
        <v>0</v>
      </c>
    </row>
    <row r="1992" spans="1:47" x14ac:dyDescent="0.2">
      <c r="A1992" s="231">
        <v>2024</v>
      </c>
      <c r="B1992" s="232">
        <v>28</v>
      </c>
      <c r="C1992" s="456">
        <v>0</v>
      </c>
      <c r="D1992" s="457">
        <v>0</v>
      </c>
      <c r="E1992" s="438">
        <v>0.55024797636800049</v>
      </c>
      <c r="F1992" s="456">
        <v>0</v>
      </c>
      <c r="G1992" s="457">
        <v>0</v>
      </c>
      <c r="H1992" s="438">
        <v>0.1157535266824828</v>
      </c>
      <c r="I1992" s="456">
        <v>0</v>
      </c>
      <c r="J1992" s="457">
        <v>0</v>
      </c>
      <c r="K1992" s="438">
        <v>0.67561565266192336</v>
      </c>
      <c r="L1992" s="462">
        <v>0</v>
      </c>
      <c r="M1992" s="463">
        <v>0</v>
      </c>
      <c r="N1992" s="438">
        <v>5.8601069036012966E-3</v>
      </c>
      <c r="O1992" s="456">
        <v>0</v>
      </c>
      <c r="P1992" s="457">
        <v>0</v>
      </c>
      <c r="Q1992" s="438">
        <v>1.9418543907539998E-2</v>
      </c>
      <c r="R1992" s="462">
        <v>0</v>
      </c>
      <c r="S1992" s="463">
        <v>0</v>
      </c>
      <c r="T1992" s="438">
        <v>672.55482668902221</v>
      </c>
      <c r="U1992" s="456">
        <v>0</v>
      </c>
      <c r="V1992" s="457">
        <v>0</v>
      </c>
      <c r="W1992" s="438">
        <v>0.12475253866036022</v>
      </c>
      <c r="X1992" s="456">
        <v>0</v>
      </c>
      <c r="Y1992" s="457">
        <v>0</v>
      </c>
      <c r="Z1992" s="438">
        <v>3.9454440005017135E-3</v>
      </c>
      <c r="AA1992" s="456">
        <v>0</v>
      </c>
      <c r="AB1992" s="457">
        <v>0</v>
      </c>
      <c r="AC1992" s="438">
        <v>7.970053458232873E-3</v>
      </c>
      <c r="AD1992" s="456">
        <v>0</v>
      </c>
      <c r="AE1992" s="457">
        <v>0</v>
      </c>
      <c r="AF1992" s="438">
        <v>1.1500798066687177E-3</v>
      </c>
      <c r="AG1992" s="456">
        <v>0</v>
      </c>
      <c r="AH1992" s="457">
        <v>0</v>
      </c>
      <c r="AI1992" s="438">
        <v>1.4836019588273194E-3</v>
      </c>
      <c r="AJ1992" s="456">
        <v>0</v>
      </c>
      <c r="AK1992" s="457">
        <v>0</v>
      </c>
      <c r="AL1992" s="438">
        <v>9.2006266478559745E-5</v>
      </c>
      <c r="AM1992" s="456">
        <v>0</v>
      </c>
      <c r="AN1992" s="457">
        <v>0</v>
      </c>
      <c r="AO1992" s="438">
        <v>2.5002728860220216E-2</v>
      </c>
      <c r="AP1992" s="456">
        <v>0</v>
      </c>
      <c r="AQ1992" s="457">
        <v>0</v>
      </c>
      <c r="AR1992" s="440">
        <v>1.9588913668109099E-2</v>
      </c>
      <c r="AS1992" s="462">
        <v>0</v>
      </c>
      <c r="AT1992" s="463">
        <v>0</v>
      </c>
      <c r="AU1992" s="423">
        <v>0</v>
      </c>
    </row>
    <row r="1993" spans="1:47" x14ac:dyDescent="0.2">
      <c r="A1993" s="231">
        <v>2024</v>
      </c>
      <c r="B1993" s="232">
        <v>29</v>
      </c>
      <c r="C1993" s="456">
        <v>0</v>
      </c>
      <c r="D1993" s="457">
        <v>0</v>
      </c>
      <c r="E1993" s="438">
        <v>0.55024704678121328</v>
      </c>
      <c r="F1993" s="456">
        <v>0</v>
      </c>
      <c r="G1993" s="457">
        <v>0</v>
      </c>
      <c r="H1993" s="438">
        <v>0.11575264187258925</v>
      </c>
      <c r="I1993" s="456">
        <v>0</v>
      </c>
      <c r="J1993" s="457">
        <v>0</v>
      </c>
      <c r="K1993" s="438">
        <v>0.6756132066814835</v>
      </c>
      <c r="L1993" s="462">
        <v>0</v>
      </c>
      <c r="M1993" s="463">
        <v>0</v>
      </c>
      <c r="N1993" s="438">
        <v>5.8601220065592702E-3</v>
      </c>
      <c r="O1993" s="456">
        <v>0</v>
      </c>
      <c r="P1993" s="457">
        <v>0</v>
      </c>
      <c r="Q1993" s="438">
        <v>1.9418557510897039E-2</v>
      </c>
      <c r="R1993" s="462">
        <v>0</v>
      </c>
      <c r="S1993" s="463">
        <v>0</v>
      </c>
      <c r="T1993" s="438">
        <v>672.55564035395309</v>
      </c>
      <c r="U1993" s="456">
        <v>0</v>
      </c>
      <c r="V1993" s="457">
        <v>0</v>
      </c>
      <c r="W1993" s="438">
        <v>0.12475180646799779</v>
      </c>
      <c r="X1993" s="456">
        <v>0</v>
      </c>
      <c r="Y1993" s="457">
        <v>0</v>
      </c>
      <c r="Z1993" s="438">
        <v>3.9454386770074873E-3</v>
      </c>
      <c r="AA1993" s="456">
        <v>0</v>
      </c>
      <c r="AB1993" s="457">
        <v>0</v>
      </c>
      <c r="AC1993" s="438">
        <v>7.9700040930983269E-3</v>
      </c>
      <c r="AD1993" s="456">
        <v>0</v>
      </c>
      <c r="AE1993" s="457">
        <v>0</v>
      </c>
      <c r="AF1993" s="438">
        <v>1.150072023318413E-3</v>
      </c>
      <c r="AG1993" s="456">
        <v>0</v>
      </c>
      <c r="AH1993" s="457">
        <v>0</v>
      </c>
      <c r="AI1993" s="438">
        <v>1.4835945959499597E-3</v>
      </c>
      <c r="AJ1993" s="456">
        <v>0</v>
      </c>
      <c r="AK1993" s="457">
        <v>0</v>
      </c>
      <c r="AL1993" s="438">
        <v>9.2005913927621134E-5</v>
      </c>
      <c r="AM1993" s="456">
        <v>0</v>
      </c>
      <c r="AN1993" s="457">
        <v>0</v>
      </c>
      <c r="AO1993" s="438">
        <v>2.5002587811462217E-2</v>
      </c>
      <c r="AP1993" s="456">
        <v>0</v>
      </c>
      <c r="AQ1993" s="457">
        <v>0</v>
      </c>
      <c r="AR1993" s="440">
        <v>1.9588912516130201E-2</v>
      </c>
      <c r="AS1993" s="462">
        <v>0</v>
      </c>
      <c r="AT1993" s="463">
        <v>0</v>
      </c>
      <c r="AU1993" s="423">
        <v>0</v>
      </c>
    </row>
    <row r="1994" spans="1:47" x14ac:dyDescent="0.2">
      <c r="A1994" s="231">
        <v>2024</v>
      </c>
      <c r="B1994" s="232">
        <v>30</v>
      </c>
      <c r="C1994" s="456">
        <v>0</v>
      </c>
      <c r="D1994" s="457">
        <v>0</v>
      </c>
      <c r="E1994" s="438">
        <v>0.55024396168357426</v>
      </c>
      <c r="F1994" s="456">
        <v>0</v>
      </c>
      <c r="G1994" s="457">
        <v>0</v>
      </c>
      <c r="H1994" s="438">
        <v>0.1157517003807101</v>
      </c>
      <c r="I1994" s="456">
        <v>0</v>
      </c>
      <c r="J1994" s="457">
        <v>0</v>
      </c>
      <c r="K1994" s="438">
        <v>0.76018679094497188</v>
      </c>
      <c r="L1994" s="462">
        <v>0</v>
      </c>
      <c r="M1994" s="463">
        <v>0</v>
      </c>
      <c r="N1994" s="438">
        <v>5.8601368133122719E-3</v>
      </c>
      <c r="O1994" s="456">
        <v>0</v>
      </c>
      <c r="P1994" s="457">
        <v>0</v>
      </c>
      <c r="Q1994" s="438">
        <v>1.9418552563559482E-2</v>
      </c>
      <c r="R1994" s="462">
        <v>0</v>
      </c>
      <c r="S1994" s="463">
        <v>0</v>
      </c>
      <c r="T1994" s="438">
        <v>672.55701719641445</v>
      </c>
      <c r="U1994" s="456">
        <v>0</v>
      </c>
      <c r="V1994" s="457">
        <v>0</v>
      </c>
      <c r="W1994" s="438">
        <v>0.12475065783158357</v>
      </c>
      <c r="X1994" s="456">
        <v>0</v>
      </c>
      <c r="Y1994" s="457">
        <v>0</v>
      </c>
      <c r="Z1994" s="438">
        <v>3.945409810856529E-3</v>
      </c>
      <c r="AA1994" s="456">
        <v>0</v>
      </c>
      <c r="AB1994" s="457">
        <v>0</v>
      </c>
      <c r="AC1994" s="438">
        <v>7.9699367859744612E-3</v>
      </c>
      <c r="AD1994" s="456">
        <v>0</v>
      </c>
      <c r="AE1994" s="457">
        <v>0</v>
      </c>
      <c r="AF1994" s="438">
        <v>1.1500624925248179E-3</v>
      </c>
      <c r="AG1994" s="456">
        <v>0</v>
      </c>
      <c r="AH1994" s="457">
        <v>0</v>
      </c>
      <c r="AI1994" s="438">
        <v>1.4835809983581782E-3</v>
      </c>
      <c r="AJ1994" s="456">
        <v>0</v>
      </c>
      <c r="AK1994" s="457">
        <v>0</v>
      </c>
      <c r="AL1994" s="438">
        <v>9.2005049076028639E-5</v>
      </c>
      <c r="AM1994" s="456">
        <v>0</v>
      </c>
      <c r="AN1994" s="457">
        <v>0</v>
      </c>
      <c r="AO1994" s="438">
        <v>2.5002358724877573E-2</v>
      </c>
      <c r="AP1994" s="456">
        <v>0</v>
      </c>
      <c r="AQ1994" s="457">
        <v>0</v>
      </c>
      <c r="AR1994" s="440">
        <v>1.9588912583477301E-2</v>
      </c>
      <c r="AS1994" s="462">
        <v>0</v>
      </c>
      <c r="AT1994" s="463">
        <v>0</v>
      </c>
      <c r="AU1994" s="423">
        <v>0</v>
      </c>
    </row>
    <row r="1995" spans="1:47" x14ac:dyDescent="0.2">
      <c r="A1995" s="231">
        <v>2024</v>
      </c>
      <c r="B1995" s="232">
        <v>31</v>
      </c>
      <c r="C1995" s="456">
        <v>0</v>
      </c>
      <c r="D1995" s="457">
        <v>0</v>
      </c>
      <c r="E1995" s="438">
        <v>0.5502390097579315</v>
      </c>
      <c r="F1995" s="456">
        <v>0</v>
      </c>
      <c r="G1995" s="457">
        <v>0</v>
      </c>
      <c r="H1995" s="438">
        <v>0.1157499719009695</v>
      </c>
      <c r="I1995" s="456">
        <v>0</v>
      </c>
      <c r="J1995" s="457">
        <v>0</v>
      </c>
      <c r="K1995" s="438">
        <v>0.83825125837759284</v>
      </c>
      <c r="L1995" s="462">
        <v>0</v>
      </c>
      <c r="M1995" s="463">
        <v>0</v>
      </c>
      <c r="N1995" s="438">
        <v>5.8601383018865938E-3</v>
      </c>
      <c r="O1995" s="456">
        <v>0</v>
      </c>
      <c r="P1995" s="457">
        <v>0</v>
      </c>
      <c r="Q1995" s="438">
        <v>1.9418534025273451E-2</v>
      </c>
      <c r="R1995" s="462">
        <v>0</v>
      </c>
      <c r="S1995" s="463">
        <v>0</v>
      </c>
      <c r="T1995" s="438">
        <v>672.5572325047624</v>
      </c>
      <c r="U1995" s="456">
        <v>0</v>
      </c>
      <c r="V1995" s="457">
        <v>0</v>
      </c>
      <c r="W1995" s="438">
        <v>0.12474886417902659</v>
      </c>
      <c r="X1995" s="456">
        <v>0</v>
      </c>
      <c r="Y1995" s="457">
        <v>0</v>
      </c>
      <c r="Z1995" s="438">
        <v>3.9453719109898396E-3</v>
      </c>
      <c r="AA1995" s="456">
        <v>0</v>
      </c>
      <c r="AB1995" s="457">
        <v>0</v>
      </c>
      <c r="AC1995" s="438">
        <v>7.9698047152415522E-3</v>
      </c>
      <c r="AD1995" s="456">
        <v>0</v>
      </c>
      <c r="AE1995" s="457">
        <v>0</v>
      </c>
      <c r="AF1995" s="438">
        <v>1.1500452644900077E-3</v>
      </c>
      <c r="AG1995" s="456">
        <v>0</v>
      </c>
      <c r="AH1995" s="457">
        <v>0</v>
      </c>
      <c r="AI1995" s="438">
        <v>1.4835568427270637E-3</v>
      </c>
      <c r="AJ1995" s="456">
        <v>0</v>
      </c>
      <c r="AK1995" s="457">
        <v>0</v>
      </c>
      <c r="AL1995" s="438">
        <v>9.2003547502602303E-5</v>
      </c>
      <c r="AM1995" s="456">
        <v>0</v>
      </c>
      <c r="AN1995" s="457">
        <v>0</v>
      </c>
      <c r="AO1995" s="438">
        <v>2.5001985611684714E-2</v>
      </c>
      <c r="AP1995" s="456">
        <v>0</v>
      </c>
      <c r="AQ1995" s="457">
        <v>0</v>
      </c>
      <c r="AR1995" s="440">
        <v>1.9588915224112501E-2</v>
      </c>
      <c r="AS1995" s="462">
        <v>0</v>
      </c>
      <c r="AT1995" s="463">
        <v>0</v>
      </c>
      <c r="AU1995" s="423">
        <v>0</v>
      </c>
    </row>
    <row r="1996" spans="1:47" x14ac:dyDescent="0.2">
      <c r="A1996" s="231">
        <v>2024</v>
      </c>
      <c r="B1996" s="232">
        <v>32</v>
      </c>
      <c r="C1996" s="456">
        <v>0</v>
      </c>
      <c r="D1996" s="457">
        <v>0</v>
      </c>
      <c r="E1996" s="419">
        <v>0.5502390097579315</v>
      </c>
      <c r="F1996" s="456">
        <v>0</v>
      </c>
      <c r="G1996" s="457">
        <v>0</v>
      </c>
      <c r="H1996" s="419">
        <v>0.1157499719009695</v>
      </c>
      <c r="I1996" s="456">
        <v>0</v>
      </c>
      <c r="J1996" s="457">
        <v>0</v>
      </c>
      <c r="K1996" s="419">
        <v>0.83825125837759284</v>
      </c>
      <c r="L1996" s="462">
        <v>0</v>
      </c>
      <c r="M1996" s="463">
        <v>0</v>
      </c>
      <c r="N1996" s="419">
        <v>5.8601383018865938E-3</v>
      </c>
      <c r="O1996" s="456">
        <v>0</v>
      </c>
      <c r="P1996" s="457">
        <v>0</v>
      </c>
      <c r="Q1996" s="419">
        <v>1.9418534025273451E-2</v>
      </c>
      <c r="R1996" s="462">
        <v>0</v>
      </c>
      <c r="S1996" s="463">
        <v>0</v>
      </c>
      <c r="T1996" s="419">
        <v>672.5572325047624</v>
      </c>
      <c r="U1996" s="456">
        <v>0</v>
      </c>
      <c r="V1996" s="457">
        <v>0</v>
      </c>
      <c r="W1996" s="419">
        <v>0.12474886417902659</v>
      </c>
      <c r="X1996" s="456">
        <v>0</v>
      </c>
      <c r="Y1996" s="457">
        <v>0</v>
      </c>
      <c r="Z1996" s="419">
        <v>3.9453719109898396E-3</v>
      </c>
      <c r="AA1996" s="456">
        <v>0</v>
      </c>
      <c r="AB1996" s="457">
        <v>0</v>
      </c>
      <c r="AC1996" s="419">
        <v>7.9698047152415522E-3</v>
      </c>
      <c r="AD1996" s="456">
        <v>0</v>
      </c>
      <c r="AE1996" s="457">
        <v>0</v>
      </c>
      <c r="AF1996" s="419">
        <v>1.1500452644900077E-3</v>
      </c>
      <c r="AG1996" s="456">
        <v>0</v>
      </c>
      <c r="AH1996" s="457">
        <v>0</v>
      </c>
      <c r="AI1996" s="419">
        <v>1.4835568427270637E-3</v>
      </c>
      <c r="AJ1996" s="456">
        <v>0</v>
      </c>
      <c r="AK1996" s="457">
        <v>0</v>
      </c>
      <c r="AL1996" s="419">
        <v>9.2003547502602303E-5</v>
      </c>
      <c r="AM1996" s="456">
        <v>0</v>
      </c>
      <c r="AN1996" s="457">
        <v>0</v>
      </c>
      <c r="AO1996" s="419">
        <v>2.5001985611684714E-2</v>
      </c>
      <c r="AP1996" s="456">
        <v>0</v>
      </c>
      <c r="AQ1996" s="457">
        <v>0</v>
      </c>
      <c r="AR1996" s="440">
        <v>1.9588915224112501E-2</v>
      </c>
      <c r="AS1996" s="462">
        <v>0</v>
      </c>
      <c r="AT1996" s="463">
        <v>0</v>
      </c>
      <c r="AU1996" s="426">
        <v>0</v>
      </c>
    </row>
    <row r="1997" spans="1:47" x14ac:dyDescent="0.2">
      <c r="A1997" s="231">
        <v>2024</v>
      </c>
      <c r="B1997" s="232">
        <v>33</v>
      </c>
      <c r="C1997" s="456">
        <v>0</v>
      </c>
      <c r="D1997" s="457">
        <v>0</v>
      </c>
      <c r="E1997" s="419">
        <v>0.5502390097579315</v>
      </c>
      <c r="F1997" s="456">
        <v>0</v>
      </c>
      <c r="G1997" s="457">
        <v>0</v>
      </c>
      <c r="H1997" s="419">
        <v>0.1157499719009695</v>
      </c>
      <c r="I1997" s="456">
        <v>0</v>
      </c>
      <c r="J1997" s="457">
        <v>0</v>
      </c>
      <c r="K1997" s="419">
        <v>0.83825125837759284</v>
      </c>
      <c r="L1997" s="462">
        <v>0</v>
      </c>
      <c r="M1997" s="463">
        <v>0</v>
      </c>
      <c r="N1997" s="419">
        <v>5.8601383018865938E-3</v>
      </c>
      <c r="O1997" s="456">
        <v>0</v>
      </c>
      <c r="P1997" s="457">
        <v>0</v>
      </c>
      <c r="Q1997" s="419">
        <v>1.9418534025273451E-2</v>
      </c>
      <c r="R1997" s="462">
        <v>0</v>
      </c>
      <c r="S1997" s="463">
        <v>0</v>
      </c>
      <c r="T1997" s="419">
        <v>672.5572325047624</v>
      </c>
      <c r="U1997" s="456">
        <v>0</v>
      </c>
      <c r="V1997" s="457">
        <v>0</v>
      </c>
      <c r="W1997" s="419">
        <v>0.12474886417902659</v>
      </c>
      <c r="X1997" s="456">
        <v>0</v>
      </c>
      <c r="Y1997" s="457">
        <v>0</v>
      </c>
      <c r="Z1997" s="419">
        <v>3.9453719109898396E-3</v>
      </c>
      <c r="AA1997" s="456">
        <v>0</v>
      </c>
      <c r="AB1997" s="457">
        <v>0</v>
      </c>
      <c r="AC1997" s="419">
        <v>7.9698047152415522E-3</v>
      </c>
      <c r="AD1997" s="456">
        <v>0</v>
      </c>
      <c r="AE1997" s="457">
        <v>0</v>
      </c>
      <c r="AF1997" s="419">
        <v>1.1500452644900077E-3</v>
      </c>
      <c r="AG1997" s="456">
        <v>0</v>
      </c>
      <c r="AH1997" s="457">
        <v>0</v>
      </c>
      <c r="AI1997" s="419">
        <v>1.4835568427270637E-3</v>
      </c>
      <c r="AJ1997" s="456">
        <v>0</v>
      </c>
      <c r="AK1997" s="457">
        <v>0</v>
      </c>
      <c r="AL1997" s="419">
        <v>9.2003547502602303E-5</v>
      </c>
      <c r="AM1997" s="456">
        <v>0</v>
      </c>
      <c r="AN1997" s="457">
        <v>0</v>
      </c>
      <c r="AO1997" s="419">
        <v>2.5001985611684714E-2</v>
      </c>
      <c r="AP1997" s="456">
        <v>0</v>
      </c>
      <c r="AQ1997" s="457">
        <v>0</v>
      </c>
      <c r="AR1997" s="440">
        <v>1.9588915224112501E-2</v>
      </c>
      <c r="AS1997" s="462">
        <v>0</v>
      </c>
      <c r="AT1997" s="463">
        <v>0</v>
      </c>
      <c r="AU1997" s="426">
        <v>0</v>
      </c>
    </row>
    <row r="1998" spans="1:47" x14ac:dyDescent="0.2">
      <c r="A1998" s="231">
        <v>2024</v>
      </c>
      <c r="B1998" s="232">
        <v>34</v>
      </c>
      <c r="C1998" s="456">
        <v>0</v>
      </c>
      <c r="D1998" s="457">
        <v>0</v>
      </c>
      <c r="E1998" s="419">
        <v>0.5502390097579315</v>
      </c>
      <c r="F1998" s="456">
        <v>0</v>
      </c>
      <c r="G1998" s="457">
        <v>0</v>
      </c>
      <c r="H1998" s="419">
        <v>0.1157499719009695</v>
      </c>
      <c r="I1998" s="456">
        <v>0</v>
      </c>
      <c r="J1998" s="457">
        <v>0</v>
      </c>
      <c r="K1998" s="419">
        <v>0.83825125837759284</v>
      </c>
      <c r="L1998" s="462">
        <v>0</v>
      </c>
      <c r="M1998" s="463">
        <v>0</v>
      </c>
      <c r="N1998" s="419">
        <v>5.8601383018865938E-3</v>
      </c>
      <c r="O1998" s="456">
        <v>0</v>
      </c>
      <c r="P1998" s="457">
        <v>0</v>
      </c>
      <c r="Q1998" s="419">
        <v>1.9418534025273451E-2</v>
      </c>
      <c r="R1998" s="462">
        <v>0</v>
      </c>
      <c r="S1998" s="463">
        <v>0</v>
      </c>
      <c r="T1998" s="419">
        <v>672.5572325047624</v>
      </c>
      <c r="U1998" s="456">
        <v>0</v>
      </c>
      <c r="V1998" s="457">
        <v>0</v>
      </c>
      <c r="W1998" s="419">
        <v>0.12474886417902659</v>
      </c>
      <c r="X1998" s="456">
        <v>0</v>
      </c>
      <c r="Y1998" s="457">
        <v>0</v>
      </c>
      <c r="Z1998" s="419">
        <v>3.9453719109898396E-3</v>
      </c>
      <c r="AA1998" s="456">
        <v>0</v>
      </c>
      <c r="AB1998" s="457">
        <v>0</v>
      </c>
      <c r="AC1998" s="419">
        <v>7.9698047152415522E-3</v>
      </c>
      <c r="AD1998" s="456">
        <v>0</v>
      </c>
      <c r="AE1998" s="457">
        <v>0</v>
      </c>
      <c r="AF1998" s="419">
        <v>1.1500452644900077E-3</v>
      </c>
      <c r="AG1998" s="456">
        <v>0</v>
      </c>
      <c r="AH1998" s="457">
        <v>0</v>
      </c>
      <c r="AI1998" s="419">
        <v>1.4835568427270637E-3</v>
      </c>
      <c r="AJ1998" s="456">
        <v>0</v>
      </c>
      <c r="AK1998" s="457">
        <v>0</v>
      </c>
      <c r="AL1998" s="419">
        <v>9.2003547502602303E-5</v>
      </c>
      <c r="AM1998" s="456">
        <v>0</v>
      </c>
      <c r="AN1998" s="457">
        <v>0</v>
      </c>
      <c r="AO1998" s="419">
        <v>2.5001985611684714E-2</v>
      </c>
      <c r="AP1998" s="456">
        <v>0</v>
      </c>
      <c r="AQ1998" s="457">
        <v>0</v>
      </c>
      <c r="AR1998" s="440">
        <v>1.9588915224112501E-2</v>
      </c>
      <c r="AS1998" s="462">
        <v>0</v>
      </c>
      <c r="AT1998" s="463">
        <v>0</v>
      </c>
      <c r="AU1998" s="426">
        <v>0</v>
      </c>
    </row>
    <row r="1999" spans="1:47" x14ac:dyDescent="0.2">
      <c r="A1999" s="231">
        <v>2024</v>
      </c>
      <c r="B1999" s="232">
        <v>35</v>
      </c>
      <c r="C1999" s="456">
        <v>0</v>
      </c>
      <c r="D1999" s="457">
        <v>0</v>
      </c>
      <c r="E1999" s="419">
        <v>0.5502390097579315</v>
      </c>
      <c r="F1999" s="456">
        <v>0</v>
      </c>
      <c r="G1999" s="457">
        <v>0</v>
      </c>
      <c r="H1999" s="419">
        <v>0.1157499719009695</v>
      </c>
      <c r="I1999" s="456">
        <v>0</v>
      </c>
      <c r="J1999" s="457">
        <v>0</v>
      </c>
      <c r="K1999" s="419">
        <v>0.83825125837759284</v>
      </c>
      <c r="L1999" s="462">
        <v>0</v>
      </c>
      <c r="M1999" s="463">
        <v>0</v>
      </c>
      <c r="N1999" s="419">
        <v>5.8601383018865938E-3</v>
      </c>
      <c r="O1999" s="456">
        <v>0</v>
      </c>
      <c r="P1999" s="457">
        <v>0</v>
      </c>
      <c r="Q1999" s="419">
        <v>1.9418534025273451E-2</v>
      </c>
      <c r="R1999" s="462">
        <v>0</v>
      </c>
      <c r="S1999" s="463">
        <v>0</v>
      </c>
      <c r="T1999" s="419">
        <v>672.5572325047624</v>
      </c>
      <c r="U1999" s="456">
        <v>0</v>
      </c>
      <c r="V1999" s="457">
        <v>0</v>
      </c>
      <c r="W1999" s="419">
        <v>0.12474886417902659</v>
      </c>
      <c r="X1999" s="456">
        <v>0</v>
      </c>
      <c r="Y1999" s="457">
        <v>0</v>
      </c>
      <c r="Z1999" s="419">
        <v>3.9453719109898396E-3</v>
      </c>
      <c r="AA1999" s="456">
        <v>0</v>
      </c>
      <c r="AB1999" s="457">
        <v>0</v>
      </c>
      <c r="AC1999" s="419">
        <v>7.9698047152415522E-3</v>
      </c>
      <c r="AD1999" s="456">
        <v>0</v>
      </c>
      <c r="AE1999" s="457">
        <v>0</v>
      </c>
      <c r="AF1999" s="419">
        <v>1.1500452644900077E-3</v>
      </c>
      <c r="AG1999" s="456">
        <v>0</v>
      </c>
      <c r="AH1999" s="457">
        <v>0</v>
      </c>
      <c r="AI1999" s="419">
        <v>1.4835568427270637E-3</v>
      </c>
      <c r="AJ1999" s="456">
        <v>0</v>
      </c>
      <c r="AK1999" s="457">
        <v>0</v>
      </c>
      <c r="AL1999" s="419">
        <v>9.2003547502602303E-5</v>
      </c>
      <c r="AM1999" s="456">
        <v>0</v>
      </c>
      <c r="AN1999" s="457">
        <v>0</v>
      </c>
      <c r="AO1999" s="419">
        <v>2.5001985611684714E-2</v>
      </c>
      <c r="AP1999" s="456">
        <v>0</v>
      </c>
      <c r="AQ1999" s="457">
        <v>0</v>
      </c>
      <c r="AR1999" s="440">
        <v>1.9588915224112501E-2</v>
      </c>
      <c r="AS1999" s="462">
        <v>0</v>
      </c>
      <c r="AT1999" s="463">
        <v>0</v>
      </c>
      <c r="AU1999" s="426">
        <v>0</v>
      </c>
    </row>
    <row r="2000" spans="1:47" x14ac:dyDescent="0.2">
      <c r="A2000" s="231">
        <v>2024</v>
      </c>
      <c r="B2000" s="232">
        <v>36</v>
      </c>
      <c r="C2000" s="456">
        <v>0</v>
      </c>
      <c r="D2000" s="457">
        <v>0</v>
      </c>
      <c r="E2000" s="419">
        <v>0.5502390097579315</v>
      </c>
      <c r="F2000" s="456">
        <v>0</v>
      </c>
      <c r="G2000" s="457">
        <v>0</v>
      </c>
      <c r="H2000" s="419">
        <v>0.1157499719009695</v>
      </c>
      <c r="I2000" s="456">
        <v>0</v>
      </c>
      <c r="J2000" s="457">
        <v>0</v>
      </c>
      <c r="K2000" s="419">
        <v>0.83825125837759284</v>
      </c>
      <c r="L2000" s="462">
        <v>0</v>
      </c>
      <c r="M2000" s="463">
        <v>0</v>
      </c>
      <c r="N2000" s="419">
        <v>5.8601383018865938E-3</v>
      </c>
      <c r="O2000" s="456">
        <v>0</v>
      </c>
      <c r="P2000" s="457">
        <v>0</v>
      </c>
      <c r="Q2000" s="419">
        <v>1.9418534025273451E-2</v>
      </c>
      <c r="R2000" s="462">
        <v>0</v>
      </c>
      <c r="S2000" s="463">
        <v>0</v>
      </c>
      <c r="T2000" s="419">
        <v>672.5572325047624</v>
      </c>
      <c r="U2000" s="456">
        <v>0</v>
      </c>
      <c r="V2000" s="457">
        <v>0</v>
      </c>
      <c r="W2000" s="419">
        <v>0.12474886417902659</v>
      </c>
      <c r="X2000" s="456">
        <v>0</v>
      </c>
      <c r="Y2000" s="457">
        <v>0</v>
      </c>
      <c r="Z2000" s="419">
        <v>3.9453719109898396E-3</v>
      </c>
      <c r="AA2000" s="456">
        <v>0</v>
      </c>
      <c r="AB2000" s="457">
        <v>0</v>
      </c>
      <c r="AC2000" s="419">
        <v>7.9698047152415522E-3</v>
      </c>
      <c r="AD2000" s="456">
        <v>0</v>
      </c>
      <c r="AE2000" s="457">
        <v>0</v>
      </c>
      <c r="AF2000" s="419">
        <v>1.1500452644900077E-3</v>
      </c>
      <c r="AG2000" s="456">
        <v>0</v>
      </c>
      <c r="AH2000" s="457">
        <v>0</v>
      </c>
      <c r="AI2000" s="419">
        <v>1.4835568427270637E-3</v>
      </c>
      <c r="AJ2000" s="456">
        <v>0</v>
      </c>
      <c r="AK2000" s="457">
        <v>0</v>
      </c>
      <c r="AL2000" s="419">
        <v>9.2003547502602303E-5</v>
      </c>
      <c r="AM2000" s="456">
        <v>0</v>
      </c>
      <c r="AN2000" s="457">
        <v>0</v>
      </c>
      <c r="AO2000" s="419">
        <v>2.5001985611684714E-2</v>
      </c>
      <c r="AP2000" s="456">
        <v>0</v>
      </c>
      <c r="AQ2000" s="457">
        <v>0</v>
      </c>
      <c r="AR2000" s="440">
        <v>1.9588915224112501E-2</v>
      </c>
      <c r="AS2000" s="462">
        <v>0</v>
      </c>
      <c r="AT2000" s="463">
        <v>0</v>
      </c>
      <c r="AU2000" s="426">
        <v>0</v>
      </c>
    </row>
    <row r="2001" spans="1:47" x14ac:dyDescent="0.2">
      <c r="A2001" s="231">
        <v>2024</v>
      </c>
      <c r="B2001" s="232">
        <v>37</v>
      </c>
      <c r="C2001" s="456">
        <v>0</v>
      </c>
      <c r="D2001" s="457">
        <v>0</v>
      </c>
      <c r="E2001" s="419">
        <v>0.5502390097579315</v>
      </c>
      <c r="F2001" s="456">
        <v>0</v>
      </c>
      <c r="G2001" s="457">
        <v>0</v>
      </c>
      <c r="H2001" s="419">
        <v>0.1157499719009695</v>
      </c>
      <c r="I2001" s="456">
        <v>0</v>
      </c>
      <c r="J2001" s="457">
        <v>0</v>
      </c>
      <c r="K2001" s="419">
        <v>0.83825125837759284</v>
      </c>
      <c r="L2001" s="462">
        <v>0</v>
      </c>
      <c r="M2001" s="463">
        <v>0</v>
      </c>
      <c r="N2001" s="419">
        <v>5.8601383018865938E-3</v>
      </c>
      <c r="O2001" s="456">
        <v>0</v>
      </c>
      <c r="P2001" s="457">
        <v>0</v>
      </c>
      <c r="Q2001" s="419">
        <v>1.9418534025273451E-2</v>
      </c>
      <c r="R2001" s="462">
        <v>0</v>
      </c>
      <c r="S2001" s="463">
        <v>0</v>
      </c>
      <c r="T2001" s="419">
        <v>672.5572325047624</v>
      </c>
      <c r="U2001" s="456">
        <v>0</v>
      </c>
      <c r="V2001" s="457">
        <v>0</v>
      </c>
      <c r="W2001" s="419">
        <v>0.12474886417902659</v>
      </c>
      <c r="X2001" s="456">
        <v>0</v>
      </c>
      <c r="Y2001" s="457">
        <v>0</v>
      </c>
      <c r="Z2001" s="419">
        <v>3.9453719109898396E-3</v>
      </c>
      <c r="AA2001" s="456">
        <v>0</v>
      </c>
      <c r="AB2001" s="457">
        <v>0</v>
      </c>
      <c r="AC2001" s="419">
        <v>7.9698047152415522E-3</v>
      </c>
      <c r="AD2001" s="456">
        <v>0</v>
      </c>
      <c r="AE2001" s="457">
        <v>0</v>
      </c>
      <c r="AF2001" s="419">
        <v>1.1500452644900077E-3</v>
      </c>
      <c r="AG2001" s="456">
        <v>0</v>
      </c>
      <c r="AH2001" s="457">
        <v>0</v>
      </c>
      <c r="AI2001" s="419">
        <v>1.4835568427270637E-3</v>
      </c>
      <c r="AJ2001" s="456">
        <v>0</v>
      </c>
      <c r="AK2001" s="457">
        <v>0</v>
      </c>
      <c r="AL2001" s="419">
        <v>9.2003547502602303E-5</v>
      </c>
      <c r="AM2001" s="456">
        <v>0</v>
      </c>
      <c r="AN2001" s="457">
        <v>0</v>
      </c>
      <c r="AO2001" s="419">
        <v>2.5001985611684714E-2</v>
      </c>
      <c r="AP2001" s="456">
        <v>0</v>
      </c>
      <c r="AQ2001" s="457">
        <v>0</v>
      </c>
      <c r="AR2001" s="440">
        <v>1.9588915224112501E-2</v>
      </c>
      <c r="AS2001" s="462">
        <v>0</v>
      </c>
      <c r="AT2001" s="463">
        <v>0</v>
      </c>
      <c r="AU2001" s="426">
        <v>0</v>
      </c>
    </row>
    <row r="2002" spans="1:47" x14ac:dyDescent="0.2">
      <c r="A2002" s="231">
        <v>2024</v>
      </c>
      <c r="B2002" s="232">
        <v>38</v>
      </c>
      <c r="C2002" s="456">
        <v>0</v>
      </c>
      <c r="D2002" s="457">
        <v>0</v>
      </c>
      <c r="E2002" s="419">
        <v>0.5502390097579315</v>
      </c>
      <c r="F2002" s="456">
        <v>0</v>
      </c>
      <c r="G2002" s="457">
        <v>0</v>
      </c>
      <c r="H2002" s="419">
        <v>0.1157499719009695</v>
      </c>
      <c r="I2002" s="456">
        <v>0</v>
      </c>
      <c r="J2002" s="457">
        <v>0</v>
      </c>
      <c r="K2002" s="419">
        <v>0.83825125837759284</v>
      </c>
      <c r="L2002" s="462">
        <v>0</v>
      </c>
      <c r="M2002" s="463">
        <v>0</v>
      </c>
      <c r="N2002" s="419">
        <v>5.8601383018865938E-3</v>
      </c>
      <c r="O2002" s="456">
        <v>0</v>
      </c>
      <c r="P2002" s="457">
        <v>0</v>
      </c>
      <c r="Q2002" s="419">
        <v>1.9418534025273451E-2</v>
      </c>
      <c r="R2002" s="462">
        <v>0</v>
      </c>
      <c r="S2002" s="463">
        <v>0</v>
      </c>
      <c r="T2002" s="419">
        <v>672.5572325047624</v>
      </c>
      <c r="U2002" s="456">
        <v>0</v>
      </c>
      <c r="V2002" s="457">
        <v>0</v>
      </c>
      <c r="W2002" s="419">
        <v>0.12474886417902659</v>
      </c>
      <c r="X2002" s="456">
        <v>0</v>
      </c>
      <c r="Y2002" s="457">
        <v>0</v>
      </c>
      <c r="Z2002" s="419">
        <v>3.9453719109898396E-3</v>
      </c>
      <c r="AA2002" s="456">
        <v>0</v>
      </c>
      <c r="AB2002" s="457">
        <v>0</v>
      </c>
      <c r="AC2002" s="419">
        <v>7.9698047152415522E-3</v>
      </c>
      <c r="AD2002" s="456">
        <v>0</v>
      </c>
      <c r="AE2002" s="457">
        <v>0</v>
      </c>
      <c r="AF2002" s="419">
        <v>1.1500452644900077E-3</v>
      </c>
      <c r="AG2002" s="456">
        <v>0</v>
      </c>
      <c r="AH2002" s="457">
        <v>0</v>
      </c>
      <c r="AI2002" s="419">
        <v>1.4835568427270637E-3</v>
      </c>
      <c r="AJ2002" s="456">
        <v>0</v>
      </c>
      <c r="AK2002" s="457">
        <v>0</v>
      </c>
      <c r="AL2002" s="419">
        <v>9.2003547502602303E-5</v>
      </c>
      <c r="AM2002" s="456">
        <v>0</v>
      </c>
      <c r="AN2002" s="457">
        <v>0</v>
      </c>
      <c r="AO2002" s="419">
        <v>2.5001985611684714E-2</v>
      </c>
      <c r="AP2002" s="456">
        <v>0</v>
      </c>
      <c r="AQ2002" s="457">
        <v>0</v>
      </c>
      <c r="AR2002" s="440">
        <v>1.9588915224112501E-2</v>
      </c>
      <c r="AS2002" s="462">
        <v>0</v>
      </c>
      <c r="AT2002" s="463">
        <v>0</v>
      </c>
      <c r="AU2002" s="426">
        <v>0</v>
      </c>
    </row>
    <row r="2003" spans="1:47" x14ac:dyDescent="0.2">
      <c r="A2003" s="231">
        <v>2024</v>
      </c>
      <c r="B2003" s="232">
        <v>39</v>
      </c>
      <c r="C2003" s="456">
        <v>0</v>
      </c>
      <c r="D2003" s="457">
        <v>0</v>
      </c>
      <c r="E2003" s="419">
        <v>0.5502390097579315</v>
      </c>
      <c r="F2003" s="456">
        <v>0</v>
      </c>
      <c r="G2003" s="457">
        <v>0</v>
      </c>
      <c r="H2003" s="419">
        <v>0.1157499719009695</v>
      </c>
      <c r="I2003" s="456">
        <v>0</v>
      </c>
      <c r="J2003" s="457">
        <v>0</v>
      </c>
      <c r="K2003" s="419">
        <v>0.83825125837759284</v>
      </c>
      <c r="L2003" s="462">
        <v>0</v>
      </c>
      <c r="M2003" s="463">
        <v>0</v>
      </c>
      <c r="N2003" s="419">
        <v>5.8601383018865938E-3</v>
      </c>
      <c r="O2003" s="456">
        <v>0</v>
      </c>
      <c r="P2003" s="457">
        <v>0</v>
      </c>
      <c r="Q2003" s="419">
        <v>1.9418534025273451E-2</v>
      </c>
      <c r="R2003" s="462">
        <v>0</v>
      </c>
      <c r="S2003" s="463">
        <v>0</v>
      </c>
      <c r="T2003" s="419">
        <v>672.5572325047624</v>
      </c>
      <c r="U2003" s="456">
        <v>0</v>
      </c>
      <c r="V2003" s="457">
        <v>0</v>
      </c>
      <c r="W2003" s="419">
        <v>0.12474886417902659</v>
      </c>
      <c r="X2003" s="456">
        <v>0</v>
      </c>
      <c r="Y2003" s="457">
        <v>0</v>
      </c>
      <c r="Z2003" s="419">
        <v>3.9453719109898396E-3</v>
      </c>
      <c r="AA2003" s="456">
        <v>0</v>
      </c>
      <c r="AB2003" s="457">
        <v>0</v>
      </c>
      <c r="AC2003" s="419">
        <v>7.9698047152415522E-3</v>
      </c>
      <c r="AD2003" s="456">
        <v>0</v>
      </c>
      <c r="AE2003" s="457">
        <v>0</v>
      </c>
      <c r="AF2003" s="419">
        <v>1.1500452644900077E-3</v>
      </c>
      <c r="AG2003" s="456">
        <v>0</v>
      </c>
      <c r="AH2003" s="457">
        <v>0</v>
      </c>
      <c r="AI2003" s="419">
        <v>1.4835568427270637E-3</v>
      </c>
      <c r="AJ2003" s="456">
        <v>0</v>
      </c>
      <c r="AK2003" s="457">
        <v>0</v>
      </c>
      <c r="AL2003" s="419">
        <v>9.2003547502602303E-5</v>
      </c>
      <c r="AM2003" s="456">
        <v>0</v>
      </c>
      <c r="AN2003" s="457">
        <v>0</v>
      </c>
      <c r="AO2003" s="419">
        <v>2.5001985611684714E-2</v>
      </c>
      <c r="AP2003" s="456">
        <v>0</v>
      </c>
      <c r="AQ2003" s="457">
        <v>0</v>
      </c>
      <c r="AR2003" s="440">
        <v>1.9588915224112501E-2</v>
      </c>
      <c r="AS2003" s="462">
        <v>0</v>
      </c>
      <c r="AT2003" s="463">
        <v>0</v>
      </c>
      <c r="AU2003" s="426">
        <v>0</v>
      </c>
    </row>
    <row r="2004" spans="1:47" ht="13.5" thickBot="1" x14ac:dyDescent="0.25">
      <c r="A2004" s="233">
        <v>2024</v>
      </c>
      <c r="B2004" s="234">
        <v>40</v>
      </c>
      <c r="C2004" s="458">
        <v>0</v>
      </c>
      <c r="D2004" s="459">
        <v>0</v>
      </c>
      <c r="E2004" s="430">
        <v>0.5502390097579315</v>
      </c>
      <c r="F2004" s="458">
        <v>0</v>
      </c>
      <c r="G2004" s="459">
        <v>0</v>
      </c>
      <c r="H2004" s="430">
        <v>0.1157499719009695</v>
      </c>
      <c r="I2004" s="458">
        <v>0</v>
      </c>
      <c r="J2004" s="459">
        <v>0</v>
      </c>
      <c r="K2004" s="430">
        <v>0.83825125837759284</v>
      </c>
      <c r="L2004" s="464">
        <v>0</v>
      </c>
      <c r="M2004" s="465">
        <v>0</v>
      </c>
      <c r="N2004" s="430">
        <v>5.8601383018865938E-3</v>
      </c>
      <c r="O2004" s="458">
        <v>0</v>
      </c>
      <c r="P2004" s="459">
        <v>0</v>
      </c>
      <c r="Q2004" s="430">
        <v>1.9418534025273451E-2</v>
      </c>
      <c r="R2004" s="464">
        <v>0</v>
      </c>
      <c r="S2004" s="465">
        <v>0</v>
      </c>
      <c r="T2004" s="430">
        <v>672.5572325047624</v>
      </c>
      <c r="U2004" s="458">
        <v>0</v>
      </c>
      <c r="V2004" s="459">
        <v>0</v>
      </c>
      <c r="W2004" s="430">
        <v>0.12474886417902659</v>
      </c>
      <c r="X2004" s="458">
        <v>0</v>
      </c>
      <c r="Y2004" s="459">
        <v>0</v>
      </c>
      <c r="Z2004" s="430">
        <v>3.9453719109898396E-3</v>
      </c>
      <c r="AA2004" s="458">
        <v>0</v>
      </c>
      <c r="AB2004" s="459">
        <v>0</v>
      </c>
      <c r="AC2004" s="430">
        <v>7.9698047152415522E-3</v>
      </c>
      <c r="AD2004" s="458">
        <v>0</v>
      </c>
      <c r="AE2004" s="459">
        <v>0</v>
      </c>
      <c r="AF2004" s="430">
        <v>1.1500452644900077E-3</v>
      </c>
      <c r="AG2004" s="458">
        <v>0</v>
      </c>
      <c r="AH2004" s="459">
        <v>0</v>
      </c>
      <c r="AI2004" s="430">
        <v>1.4835568427270637E-3</v>
      </c>
      <c r="AJ2004" s="458">
        <v>0</v>
      </c>
      <c r="AK2004" s="459">
        <v>0</v>
      </c>
      <c r="AL2004" s="430">
        <v>9.2003547502602303E-5</v>
      </c>
      <c r="AM2004" s="458">
        <v>0</v>
      </c>
      <c r="AN2004" s="459">
        <v>0</v>
      </c>
      <c r="AO2004" s="430">
        <v>2.5001985611684714E-2</v>
      </c>
      <c r="AP2004" s="458">
        <v>0</v>
      </c>
      <c r="AQ2004" s="459">
        <v>0</v>
      </c>
      <c r="AR2004" s="441">
        <v>1.9588915224112501E-2</v>
      </c>
      <c r="AS2004" s="464">
        <v>0</v>
      </c>
      <c r="AT2004" s="465">
        <v>0</v>
      </c>
      <c r="AU2004" s="434">
        <v>0</v>
      </c>
    </row>
    <row r="2005" spans="1:47" x14ac:dyDescent="0.2">
      <c r="A2005" s="229">
        <v>2025</v>
      </c>
      <c r="B2005" s="230">
        <v>1</v>
      </c>
      <c r="C2005" s="454">
        <v>0.758367470192017</v>
      </c>
      <c r="D2005" s="455">
        <v>0.7746484835392633</v>
      </c>
      <c r="E2005" s="436">
        <v>0.36821528971277623</v>
      </c>
      <c r="F2005" s="454">
        <v>3.6298751240563108E-2</v>
      </c>
      <c r="G2005" s="455">
        <v>3.2031180969875291E-2</v>
      </c>
      <c r="H2005" s="436">
        <v>6.2414918041744066E-2</v>
      </c>
      <c r="I2005" s="454">
        <v>3.1985632103355505E-2</v>
      </c>
      <c r="J2005" s="455">
        <v>3.2416639775566594E-2</v>
      </c>
      <c r="K2005" s="436">
        <v>0.36259098362600989</v>
      </c>
      <c r="L2005" s="460">
        <v>1.3425437657460123E-3</v>
      </c>
      <c r="M2005" s="461">
        <v>1.7544751665103777E-3</v>
      </c>
      <c r="N2005" s="436">
        <v>5.7002218391984539E-3</v>
      </c>
      <c r="O2005" s="454">
        <v>1.6312361726171102E-3</v>
      </c>
      <c r="P2005" s="455">
        <v>2.0720417736060748E-3</v>
      </c>
      <c r="Q2005" s="436">
        <v>1.3855499646674109E-2</v>
      </c>
      <c r="R2005" s="460">
        <v>0</v>
      </c>
      <c r="S2005" s="461">
        <v>0</v>
      </c>
      <c r="T2005" s="436">
        <v>654.20421017077115</v>
      </c>
      <c r="U2005" s="454">
        <v>4.7001398507204254E-3</v>
      </c>
      <c r="V2005" s="455">
        <v>5.6567477543859662E-3</v>
      </c>
      <c r="W2005" s="436">
        <v>6.7267298175725104E-2</v>
      </c>
      <c r="X2005" s="454">
        <v>4.3652509521767179E-3</v>
      </c>
      <c r="Y2005" s="455">
        <v>5.5667259754500452E-3</v>
      </c>
      <c r="Z2005" s="436">
        <v>2.9815282096453551E-3</v>
      </c>
      <c r="AA2005" s="454">
        <v>7.6714436290886614E-4</v>
      </c>
      <c r="AB2005" s="455">
        <v>8.0508908181682614E-4</v>
      </c>
      <c r="AC2005" s="436">
        <v>4.2974967064923087E-3</v>
      </c>
      <c r="AD2005" s="454">
        <v>4.5942195734091317E-5</v>
      </c>
      <c r="AE2005" s="455">
        <v>4.0353135728709276E-5</v>
      </c>
      <c r="AF2005" s="436">
        <v>6.2012976999809043E-4</v>
      </c>
      <c r="AG2005" s="454">
        <v>1.5221163441290033E-3</v>
      </c>
      <c r="AH2005" s="455">
        <v>1.321949846054965E-3</v>
      </c>
      <c r="AI2005" s="436">
        <v>7.9996659867166914E-4</v>
      </c>
      <c r="AJ2005" s="454">
        <v>2.8147187917702376E-4</v>
      </c>
      <c r="AK2005" s="455">
        <v>2.3889404611533008E-4</v>
      </c>
      <c r="AL2005" s="436">
        <v>4.9610352754404511E-5</v>
      </c>
      <c r="AM2005" s="454">
        <v>4.1305751365761301E-4</v>
      </c>
      <c r="AN2005" s="455">
        <v>3.6822160826177505E-4</v>
      </c>
      <c r="AO2005" s="436">
        <v>1.3481619009734545E-2</v>
      </c>
      <c r="AP2005" s="454">
        <v>0</v>
      </c>
      <c r="AQ2005" s="455">
        <v>0</v>
      </c>
      <c r="AR2005" s="439">
        <v>4.0931502845467102E-3</v>
      </c>
      <c r="AS2005" s="460">
        <v>0</v>
      </c>
      <c r="AT2005" s="461">
        <v>0</v>
      </c>
      <c r="AU2005" s="415">
        <v>0</v>
      </c>
    </row>
    <row r="2006" spans="1:47" x14ac:dyDescent="0.2">
      <c r="A2006" s="231">
        <v>2025</v>
      </c>
      <c r="B2006" s="232">
        <v>2</v>
      </c>
      <c r="C2006" s="456">
        <v>0.76350180208077567</v>
      </c>
      <c r="D2006" s="457">
        <v>0.77863293011408197</v>
      </c>
      <c r="E2006" s="437">
        <v>0.36993476518167751</v>
      </c>
      <c r="F2006" s="456">
        <v>3.7005537128732523E-2</v>
      </c>
      <c r="G2006" s="457">
        <v>3.2652310897331199E-2</v>
      </c>
      <c r="H2006" s="437">
        <v>6.3070771145986831E-2</v>
      </c>
      <c r="I2006" s="456">
        <v>3.2370835313663762E-2</v>
      </c>
      <c r="J2006" s="457">
        <v>3.2749672712509045E-2</v>
      </c>
      <c r="K2006" s="437">
        <v>0.36526860477275819</v>
      </c>
      <c r="L2006" s="462">
        <v>1.3447005760425623E-3</v>
      </c>
      <c r="M2006" s="463">
        <v>1.7575844706756933E-3</v>
      </c>
      <c r="N2006" s="437">
        <v>5.7025842396004273E-3</v>
      </c>
      <c r="O2006" s="456">
        <v>1.6407555440413571E-3</v>
      </c>
      <c r="P2006" s="457">
        <v>2.0842570110239768E-3</v>
      </c>
      <c r="Q2006" s="437">
        <v>1.3861930502799092E-2</v>
      </c>
      <c r="R2006" s="462">
        <v>0</v>
      </c>
      <c r="S2006" s="463">
        <v>0</v>
      </c>
      <c r="T2006" s="437">
        <v>654.47560266393657</v>
      </c>
      <c r="U2006" s="456">
        <v>4.7779083249538338E-3</v>
      </c>
      <c r="V2006" s="457">
        <v>5.7674586526454737E-3</v>
      </c>
      <c r="W2006" s="437">
        <v>6.7974130703057342E-2</v>
      </c>
      <c r="X2006" s="456">
        <v>4.4295014000839952E-3</v>
      </c>
      <c r="Y2006" s="457">
        <v>5.6521077983099554E-3</v>
      </c>
      <c r="Z2006" s="437">
        <v>2.9949688606180349E-3</v>
      </c>
      <c r="AA2006" s="456">
        <v>7.9244625386467801E-4</v>
      </c>
      <c r="AB2006" s="457">
        <v>8.3886686696743931E-4</v>
      </c>
      <c r="AC2006" s="437">
        <v>4.3426588456103822E-3</v>
      </c>
      <c r="AD2006" s="456">
        <v>4.6888211860126274E-5</v>
      </c>
      <c r="AE2006" s="457">
        <v>4.1193865441386487E-5</v>
      </c>
      <c r="AF2006" s="437">
        <v>6.266454253160595E-4</v>
      </c>
      <c r="AG2006" s="456">
        <v>1.5493356553966805E-3</v>
      </c>
      <c r="AH2006" s="457">
        <v>1.3439215282035062E-3</v>
      </c>
      <c r="AI2006" s="437">
        <v>8.08373223835696E-4</v>
      </c>
      <c r="AJ2006" s="456">
        <v>2.8645137504806114E-4</v>
      </c>
      <c r="AK2006" s="457">
        <v>2.4267250031555711E-4</v>
      </c>
      <c r="AL2006" s="437">
        <v>5.0131642538643912E-5</v>
      </c>
      <c r="AM2006" s="456">
        <v>4.2151283078162126E-4</v>
      </c>
      <c r="AN2006" s="457">
        <v>3.7610880249385549E-4</v>
      </c>
      <c r="AO2006" s="437">
        <v>1.3623275307924707E-2</v>
      </c>
      <c r="AP2006" s="456">
        <v>0</v>
      </c>
      <c r="AQ2006" s="457">
        <v>0</v>
      </c>
      <c r="AR2006" s="440">
        <v>4.1035932122018203E-3</v>
      </c>
      <c r="AS2006" s="462">
        <v>0</v>
      </c>
      <c r="AT2006" s="463">
        <v>0</v>
      </c>
      <c r="AU2006" s="423">
        <v>0</v>
      </c>
    </row>
    <row r="2007" spans="1:47" x14ac:dyDescent="0.2">
      <c r="A2007" s="231">
        <v>2025</v>
      </c>
      <c r="B2007" s="232">
        <v>3</v>
      </c>
      <c r="C2007" s="456">
        <v>0.7678611769465854</v>
      </c>
      <c r="D2007" s="457">
        <v>0.78180141426059802</v>
      </c>
      <c r="E2007" s="437">
        <v>0.37191411914943812</v>
      </c>
      <c r="F2007" s="456">
        <v>3.778423579857404E-2</v>
      </c>
      <c r="G2007" s="457">
        <v>3.336267315962814E-2</v>
      </c>
      <c r="H2007" s="437">
        <v>6.3825584271684319E-2</v>
      </c>
      <c r="I2007" s="456">
        <v>3.2766076997174036E-2</v>
      </c>
      <c r="J2007" s="457">
        <v>3.3096871138621704E-2</v>
      </c>
      <c r="K2007" s="437">
        <v>0.36835118316276877</v>
      </c>
      <c r="L2007" s="462">
        <v>1.3471776003840135E-3</v>
      </c>
      <c r="M2007" s="463">
        <v>1.7610898812690518E-3</v>
      </c>
      <c r="N2007" s="437">
        <v>5.7053380717845877E-3</v>
      </c>
      <c r="O2007" s="456">
        <v>1.6513999592058914E-3</v>
      </c>
      <c r="P2007" s="457">
        <v>2.0983934455783958E-3</v>
      </c>
      <c r="Q2007" s="437">
        <v>1.3869387759716505E-2</v>
      </c>
      <c r="R2007" s="462">
        <v>0</v>
      </c>
      <c r="S2007" s="463">
        <v>0</v>
      </c>
      <c r="T2007" s="437">
        <v>654.79123484826141</v>
      </c>
      <c r="U2007" s="456">
        <v>4.8594656709415908E-3</v>
      </c>
      <c r="V2007" s="457">
        <v>5.8871056786918658E-3</v>
      </c>
      <c r="W2007" s="437">
        <v>6.8787631483174558E-2</v>
      </c>
      <c r="X2007" s="456">
        <v>4.500390016041857E-3</v>
      </c>
      <c r="Y2007" s="457">
        <v>5.7503151851337492E-3</v>
      </c>
      <c r="Z2007" s="437">
        <v>3.010443861149615E-3</v>
      </c>
      <c r="AA2007" s="456">
        <v>8.2188282956881199E-4</v>
      </c>
      <c r="AB2007" s="457">
        <v>8.7659314856002426E-4</v>
      </c>
      <c r="AC2007" s="437">
        <v>4.3946287495207469E-3</v>
      </c>
      <c r="AD2007" s="456">
        <v>4.7943965883643214E-5</v>
      </c>
      <c r="AE2007" s="457">
        <v>4.2163176492045407E-5</v>
      </c>
      <c r="AF2007" s="437">
        <v>6.3414521847995984E-4</v>
      </c>
      <c r="AG2007" s="456">
        <v>1.5788488396214237E-3</v>
      </c>
      <c r="AH2007" s="457">
        <v>1.3690570860467369E-3</v>
      </c>
      <c r="AI2007" s="437">
        <v>8.1804721514731481E-4</v>
      </c>
      <c r="AJ2007" s="456">
        <v>2.9183086024639113E-4</v>
      </c>
      <c r="AK2007" s="457">
        <v>2.4703274638484911E-4</v>
      </c>
      <c r="AL2007" s="437">
        <v>5.0731620895390345E-5</v>
      </c>
      <c r="AM2007" s="456">
        <v>4.3092152306806235E-4</v>
      </c>
      <c r="AN2007" s="457">
        <v>3.8509263583977934E-4</v>
      </c>
      <c r="AO2007" s="437">
        <v>1.378632842657858E-2</v>
      </c>
      <c r="AP2007" s="456">
        <v>0</v>
      </c>
      <c r="AQ2007" s="457">
        <v>0</v>
      </c>
      <c r="AR2007" s="440">
        <v>4.1158594504856301E-3</v>
      </c>
      <c r="AS2007" s="462">
        <v>0</v>
      </c>
      <c r="AT2007" s="463">
        <v>0</v>
      </c>
      <c r="AU2007" s="423">
        <v>0</v>
      </c>
    </row>
    <row r="2008" spans="1:47" x14ac:dyDescent="0.2">
      <c r="A2008" s="231">
        <v>2025</v>
      </c>
      <c r="B2008" s="232">
        <v>4</v>
      </c>
      <c r="C2008" s="456">
        <v>0.77167152302890085</v>
      </c>
      <c r="D2008" s="457">
        <v>0.78437072438093414</v>
      </c>
      <c r="E2008" s="437">
        <v>0.37414875347751836</v>
      </c>
      <c r="F2008" s="456">
        <v>3.8633993884087461E-2</v>
      </c>
      <c r="G2008" s="457">
        <v>3.4155480493725673E-2</v>
      </c>
      <c r="H2008" s="437">
        <v>6.4678191448746258E-2</v>
      </c>
      <c r="I2008" s="456">
        <v>3.3165516410566531E-2</v>
      </c>
      <c r="J2008" s="457">
        <v>3.3450092009899665E-2</v>
      </c>
      <c r="K2008" s="437">
        <v>0.37183264127122229</v>
      </c>
      <c r="L2008" s="462">
        <v>1.3496646322513268E-3</v>
      </c>
      <c r="M2008" s="463">
        <v>1.7645294413254143E-3</v>
      </c>
      <c r="N2008" s="437">
        <v>5.7084400526912485E-3</v>
      </c>
      <c r="O2008" s="456">
        <v>1.6628539666454219E-3</v>
      </c>
      <c r="P2008" s="457">
        <v>2.1139612087746392E-3</v>
      </c>
      <c r="Q2008" s="437">
        <v>1.3877767902257901E-2</v>
      </c>
      <c r="R2008" s="462">
        <v>0</v>
      </c>
      <c r="S2008" s="463">
        <v>0</v>
      </c>
      <c r="T2008" s="437">
        <v>655.14636628004803</v>
      </c>
      <c r="U2008" s="456">
        <v>4.9445628389016118E-3</v>
      </c>
      <c r="V2008" s="457">
        <v>6.0130008111875227E-3</v>
      </c>
      <c r="W2008" s="437">
        <v>6.9706534810058826E-2</v>
      </c>
      <c r="X2008" s="456">
        <v>4.5783524233955156E-3</v>
      </c>
      <c r="Y2008" s="457">
        <v>5.8613005087044838E-3</v>
      </c>
      <c r="Z2008" s="437">
        <v>3.0279192646719614E-3</v>
      </c>
      <c r="AA2008" s="456">
        <v>8.5090241186875563E-4</v>
      </c>
      <c r="AB2008" s="457">
        <v>9.1345063106518536E-4</v>
      </c>
      <c r="AC2008" s="437">
        <v>4.4533350076204061E-3</v>
      </c>
      <c r="AD2008" s="456">
        <v>4.9082963035381077E-5</v>
      </c>
      <c r="AE2008" s="457">
        <v>4.3230452415342525E-5</v>
      </c>
      <c r="AF2008" s="437">
        <v>6.4261613632789964E-4</v>
      </c>
      <c r="AG2008" s="456">
        <v>1.6118043899530925E-3</v>
      </c>
      <c r="AH2008" s="457">
        <v>1.3982194256424157E-3</v>
      </c>
      <c r="AI2008" s="437">
        <v>8.2897513266117092E-4</v>
      </c>
      <c r="AJ2008" s="456">
        <v>2.9794432700503152E-4</v>
      </c>
      <c r="AK2008" s="457">
        <v>2.5225434353740045E-4</v>
      </c>
      <c r="AL2008" s="437">
        <v>5.1409281595323619E-5</v>
      </c>
      <c r="AM2008" s="456">
        <v>4.4098215551086609E-4</v>
      </c>
      <c r="AN2008" s="457">
        <v>3.9480656198439152E-4</v>
      </c>
      <c r="AO2008" s="437">
        <v>1.3970476816339913E-2</v>
      </c>
      <c r="AP2008" s="456">
        <v>0</v>
      </c>
      <c r="AQ2008" s="457">
        <v>0</v>
      </c>
      <c r="AR2008" s="440">
        <v>4.1299192147308001E-3</v>
      </c>
      <c r="AS2008" s="462">
        <v>0</v>
      </c>
      <c r="AT2008" s="463">
        <v>0</v>
      </c>
      <c r="AU2008" s="423">
        <v>0</v>
      </c>
    </row>
    <row r="2009" spans="1:47" x14ac:dyDescent="0.2">
      <c r="A2009" s="231">
        <v>2025</v>
      </c>
      <c r="B2009" s="232">
        <v>5</v>
      </c>
      <c r="C2009" s="456">
        <v>1.2069379237330913</v>
      </c>
      <c r="D2009" s="457">
        <v>1.2474774500153567</v>
      </c>
      <c r="E2009" s="437">
        <v>0.43801839482352461</v>
      </c>
      <c r="F2009" s="456">
        <v>4.6427284630957084E-2</v>
      </c>
      <c r="G2009" s="457">
        <v>4.1838708580558687E-2</v>
      </c>
      <c r="H2009" s="437">
        <v>7.2018957023680552E-2</v>
      </c>
      <c r="I2009" s="456">
        <v>4.4634862998984157E-2</v>
      </c>
      <c r="J2009" s="457">
        <v>4.5782236644409349E-2</v>
      </c>
      <c r="K2009" s="437">
        <v>0.37550822141980705</v>
      </c>
      <c r="L2009" s="462">
        <v>1.3517360686390301E-3</v>
      </c>
      <c r="M2009" s="463">
        <v>1.7673703411483263E-3</v>
      </c>
      <c r="N2009" s="437">
        <v>5.7097628036335557E-3</v>
      </c>
      <c r="O2009" s="456">
        <v>2.0286058366445303E-3</v>
      </c>
      <c r="P2009" s="457">
        <v>3.1890046818906165E-3</v>
      </c>
      <c r="Q2009" s="437">
        <v>1.8987440102390906E-2</v>
      </c>
      <c r="R2009" s="462">
        <v>0</v>
      </c>
      <c r="S2009" s="463">
        <v>0</v>
      </c>
      <c r="T2009" s="437">
        <v>655.29859362637512</v>
      </c>
      <c r="U2009" s="456">
        <v>3.815633954944882E-3</v>
      </c>
      <c r="V2009" s="457">
        <v>4.5651187535110972E-3</v>
      </c>
      <c r="W2009" s="437">
        <v>7.7617969517836255E-2</v>
      </c>
      <c r="X2009" s="456">
        <v>4.6637662969191496E-3</v>
      </c>
      <c r="Y2009" s="457">
        <v>5.9861175309588012E-3</v>
      </c>
      <c r="Z2009" s="437">
        <v>3.0475761068699107E-3</v>
      </c>
      <c r="AA2009" s="456">
        <v>1.0119165185314791E-3</v>
      </c>
      <c r="AB2009" s="457">
        <v>1.1064601745900775E-3</v>
      </c>
      <c r="AC2009" s="437">
        <v>4.9587784917478452E-3</v>
      </c>
      <c r="AD2009" s="456">
        <v>5.8631771844026723E-5</v>
      </c>
      <c r="AE2009" s="457">
        <v>5.2492690058606893E-5</v>
      </c>
      <c r="AF2009" s="437">
        <v>7.1555197275890146E-4</v>
      </c>
      <c r="AG2009" s="456">
        <v>1.9414203619412872E-3</v>
      </c>
      <c r="AH2009" s="457">
        <v>1.7169835724220495E-3</v>
      </c>
      <c r="AI2009" s="437">
        <v>9.230618815290367E-4</v>
      </c>
      <c r="AJ2009" s="456">
        <v>3.4911862384884388E-4</v>
      </c>
      <c r="AK2009" s="457">
        <v>2.9918489445097257E-4</v>
      </c>
      <c r="AL2009" s="437">
        <v>5.7244126481015212E-5</v>
      </c>
      <c r="AM2009" s="456">
        <v>5.3333845935553317E-4</v>
      </c>
      <c r="AN2009" s="457">
        <v>4.877730347958943E-4</v>
      </c>
      <c r="AO2009" s="437">
        <v>1.5556079169282368E-2</v>
      </c>
      <c r="AP2009" s="456">
        <v>0</v>
      </c>
      <c r="AQ2009" s="457">
        <v>0</v>
      </c>
      <c r="AR2009" s="440">
        <v>6.3929794885125204E-3</v>
      </c>
      <c r="AS2009" s="462">
        <v>0</v>
      </c>
      <c r="AT2009" s="463">
        <v>0</v>
      </c>
      <c r="AU2009" s="423">
        <v>0</v>
      </c>
    </row>
    <row r="2010" spans="1:47" x14ac:dyDescent="0.2">
      <c r="A2010" s="231">
        <v>2025</v>
      </c>
      <c r="B2010" s="232">
        <v>6</v>
      </c>
      <c r="C2010" s="456">
        <v>1.2148939249105635</v>
      </c>
      <c r="D2010" s="457">
        <v>1.25533060265219</v>
      </c>
      <c r="E2010" s="437">
        <v>0.4408419295046655</v>
      </c>
      <c r="F2010" s="456">
        <v>4.7530816653680925E-2</v>
      </c>
      <c r="G2010" s="457">
        <v>4.2938904211187817E-2</v>
      </c>
      <c r="H2010" s="437">
        <v>7.3095949226449589E-2</v>
      </c>
      <c r="I2010" s="456">
        <v>4.5262017238293206E-2</v>
      </c>
      <c r="J2010" s="457">
        <v>4.6424544078602061E-2</v>
      </c>
      <c r="K2010" s="437">
        <v>0.3799107098683781</v>
      </c>
      <c r="L2010" s="462">
        <v>1.3544727382789239E-3</v>
      </c>
      <c r="M2010" s="463">
        <v>1.7710131292230037E-3</v>
      </c>
      <c r="N2010" s="437">
        <v>5.7136648434861579E-3</v>
      </c>
      <c r="O2010" s="456">
        <v>2.04501337434667E-3</v>
      </c>
      <c r="P2010" s="457">
        <v>3.2177027265686722E-3</v>
      </c>
      <c r="Q2010" s="437">
        <v>1.8998046934041758E-2</v>
      </c>
      <c r="R2010" s="462">
        <v>0</v>
      </c>
      <c r="S2010" s="463">
        <v>0</v>
      </c>
      <c r="T2010" s="437">
        <v>655.74630432492472</v>
      </c>
      <c r="U2010" s="456">
        <v>3.8869479532983053E-3</v>
      </c>
      <c r="V2010" s="457">
        <v>4.6680595747972745E-3</v>
      </c>
      <c r="W2010" s="437">
        <v>7.8778731670667679E-2</v>
      </c>
      <c r="X2010" s="456">
        <v>4.7577569778258976E-3</v>
      </c>
      <c r="Y2010" s="457">
        <v>6.1262440328445373E-3</v>
      </c>
      <c r="Z2010" s="437">
        <v>3.0696495150850205E-3</v>
      </c>
      <c r="AA2010" s="456">
        <v>1.046188101433033E-3</v>
      </c>
      <c r="AB2010" s="457">
        <v>1.1493734469842905E-3</v>
      </c>
      <c r="AC2010" s="437">
        <v>5.0329308596024549E-3</v>
      </c>
      <c r="AD2010" s="456">
        <v>6.0103043385928629E-5</v>
      </c>
      <c r="AE2010" s="457">
        <v>5.3956657391677041E-5</v>
      </c>
      <c r="AF2010" s="437">
        <v>7.262522607291525E-4</v>
      </c>
      <c r="AG2010" s="456">
        <v>1.9849781722438855E-3</v>
      </c>
      <c r="AH2010" s="457">
        <v>1.7590544918704854E-3</v>
      </c>
      <c r="AI2010" s="437">
        <v>9.3686549822554084E-4</v>
      </c>
      <c r="AJ2010" s="456">
        <v>3.5729480781793301E-4</v>
      </c>
      <c r="AK2010" s="457">
        <v>3.0691444905394522E-4</v>
      </c>
      <c r="AL2010" s="437">
        <v>5.8100190981743233E-5</v>
      </c>
      <c r="AM2010" s="456">
        <v>5.4623343403352453E-4</v>
      </c>
      <c r="AN2010" s="457">
        <v>5.0080037800935215E-4</v>
      </c>
      <c r="AO2010" s="437">
        <v>1.5788712914953658E-2</v>
      </c>
      <c r="AP2010" s="456">
        <v>0</v>
      </c>
      <c r="AQ2010" s="457">
        <v>0</v>
      </c>
      <c r="AR2010" s="440">
        <v>6.42106536055502E-3</v>
      </c>
      <c r="AS2010" s="462">
        <v>0</v>
      </c>
      <c r="AT2010" s="463">
        <v>0</v>
      </c>
      <c r="AU2010" s="423">
        <v>0</v>
      </c>
    </row>
    <row r="2011" spans="1:47" x14ac:dyDescent="0.2">
      <c r="A2011" s="231">
        <v>2025</v>
      </c>
      <c r="B2011" s="232">
        <v>7</v>
      </c>
      <c r="C2011" s="456">
        <v>1.3592932941133684</v>
      </c>
      <c r="D2011" s="457">
        <v>1.4056382859831289</v>
      </c>
      <c r="E2011" s="437">
        <v>0.44397573343740282</v>
      </c>
      <c r="F2011" s="456">
        <v>5.2989841130956741E-2</v>
      </c>
      <c r="G2011" s="457">
        <v>4.8293470574972505E-2</v>
      </c>
      <c r="H2011" s="437">
        <v>7.4291542086739076E-2</v>
      </c>
      <c r="I2011" s="456">
        <v>5.2216536304425937E-2</v>
      </c>
      <c r="J2011" s="457">
        <v>5.3902127952334913E-2</v>
      </c>
      <c r="K2011" s="437">
        <v>0.50753000271014459</v>
      </c>
      <c r="L2011" s="462">
        <v>1.3557589739129211E-3</v>
      </c>
      <c r="M2011" s="463">
        <v>1.7727815634527373E-3</v>
      </c>
      <c r="N2011" s="437">
        <v>5.7179918551120553E-3</v>
      </c>
      <c r="O2011" s="456">
        <v>2.3406050880677362E-3</v>
      </c>
      <c r="P2011" s="457">
        <v>3.5174140352128565E-3</v>
      </c>
      <c r="Q2011" s="437">
        <v>1.9009782810485595E-2</v>
      </c>
      <c r="R2011" s="462">
        <v>0</v>
      </c>
      <c r="S2011" s="463">
        <v>0</v>
      </c>
      <c r="T2011" s="437">
        <v>656.24350468674345</v>
      </c>
      <c r="U2011" s="456">
        <v>4.0811004460016495E-3</v>
      </c>
      <c r="V2011" s="457">
        <v>4.8111183732596069E-3</v>
      </c>
      <c r="W2011" s="437">
        <v>8.0067135062766942E-2</v>
      </c>
      <c r="X2011" s="456">
        <v>4.8603764588959365E-3</v>
      </c>
      <c r="Y2011" s="457">
        <v>6.2819226977958807E-3</v>
      </c>
      <c r="Z2011" s="437">
        <v>3.0941590963293798E-3</v>
      </c>
      <c r="AA2011" s="456">
        <v>1.1350965920436454E-3</v>
      </c>
      <c r="AB2011" s="457">
        <v>1.2636376793482731E-3</v>
      </c>
      <c r="AC2011" s="437">
        <v>5.1152504054376331E-3</v>
      </c>
      <c r="AD2011" s="456">
        <v>6.6833975052764131E-5</v>
      </c>
      <c r="AE2011" s="457">
        <v>6.0470431539741531E-5</v>
      </c>
      <c r="AF2011" s="437">
        <v>7.3813032966199078E-4</v>
      </c>
      <c r="AG2011" s="456">
        <v>2.2220793070047689E-3</v>
      </c>
      <c r="AH2011" s="457">
        <v>1.9864835370587116E-3</v>
      </c>
      <c r="AI2011" s="437">
        <v>9.5218898055200241E-4</v>
      </c>
      <c r="AJ2011" s="456">
        <v>3.9601909876995148E-4</v>
      </c>
      <c r="AK2011" s="457">
        <v>3.4211523079760172E-4</v>
      </c>
      <c r="AL2011" s="437">
        <v>5.9050403938020808E-5</v>
      </c>
      <c r="AM2011" s="456">
        <v>6.110321687205903E-4</v>
      </c>
      <c r="AN2011" s="457">
        <v>5.6587246144826147E-4</v>
      </c>
      <c r="AO2011" s="437">
        <v>1.6046948287188605E-2</v>
      </c>
      <c r="AP2011" s="456">
        <v>0</v>
      </c>
      <c r="AQ2011" s="457">
        <v>0</v>
      </c>
      <c r="AR2011" s="440">
        <v>7.1898052684395003E-3</v>
      </c>
      <c r="AS2011" s="462">
        <v>0</v>
      </c>
      <c r="AT2011" s="463">
        <v>0</v>
      </c>
      <c r="AU2011" s="423">
        <v>0</v>
      </c>
    </row>
    <row r="2012" spans="1:47" x14ac:dyDescent="0.2">
      <c r="A2012" s="231">
        <v>2025</v>
      </c>
      <c r="B2012" s="232">
        <v>8</v>
      </c>
      <c r="C2012" s="456">
        <v>1.3742897980806572</v>
      </c>
      <c r="D2012" s="457">
        <v>1.4208494392448077</v>
      </c>
      <c r="E2012" s="437">
        <v>0.44745350958192082</v>
      </c>
      <c r="F2012" s="456">
        <v>5.4485911346706779E-2</v>
      </c>
      <c r="G2012" s="457">
        <v>4.9816115151792441E-2</v>
      </c>
      <c r="H2012" s="437">
        <v>7.5617998128306024E-2</v>
      </c>
      <c r="I2012" s="456">
        <v>5.3171505926748942E-2</v>
      </c>
      <c r="J2012" s="457">
        <v>5.4901210020572536E-2</v>
      </c>
      <c r="K2012" s="437">
        <v>0.51294719555387036</v>
      </c>
      <c r="L2012" s="462">
        <v>1.3588495151120889E-3</v>
      </c>
      <c r="M2012" s="463">
        <v>1.7767098593043113E-3</v>
      </c>
      <c r="N2012" s="437">
        <v>5.722815357856367E-3</v>
      </c>
      <c r="O2012" s="456">
        <v>2.3626255251641844E-3</v>
      </c>
      <c r="P2012" s="457">
        <v>3.5552447538996584E-3</v>
      </c>
      <c r="Q2012" s="437">
        <v>1.9022851594425454E-2</v>
      </c>
      <c r="R2012" s="462">
        <v>0</v>
      </c>
      <c r="S2012" s="463">
        <v>0</v>
      </c>
      <c r="T2012" s="437">
        <v>656.79672889556036</v>
      </c>
      <c r="U2012" s="456">
        <v>4.1725327333624997E-3</v>
      </c>
      <c r="V2012" s="457">
        <v>4.9367995922668401E-3</v>
      </c>
      <c r="W2012" s="437">
        <v>8.1496864106764405E-2</v>
      </c>
      <c r="X2012" s="456">
        <v>4.9723133649881577E-3</v>
      </c>
      <c r="Y2012" s="457">
        <v>6.4545801510525027E-3</v>
      </c>
      <c r="Z2012" s="437">
        <v>3.121347899950016E-3</v>
      </c>
      <c r="AA2012" s="456">
        <v>1.1764493148790677E-3</v>
      </c>
      <c r="AB2012" s="457">
        <v>1.3115994811008632E-3</v>
      </c>
      <c r="AC2012" s="437">
        <v>5.2065851916617729E-3</v>
      </c>
      <c r="AD2012" s="456">
        <v>6.8807503539927264E-5</v>
      </c>
      <c r="AE2012" s="457">
        <v>6.2468493423882183E-5</v>
      </c>
      <c r="AF2012" s="437">
        <v>7.5131003913895861E-4</v>
      </c>
      <c r="AG2012" s="456">
        <v>2.2823160665306533E-3</v>
      </c>
      <c r="AH2012" s="457">
        <v>2.0469662696552759E-3</v>
      </c>
      <c r="AI2012" s="437">
        <v>9.6918993956701877E-4</v>
      </c>
      <c r="AJ2012" s="456">
        <v>4.0729595283954865E-4</v>
      </c>
      <c r="AK2012" s="457">
        <v>3.5331528513816654E-4</v>
      </c>
      <c r="AL2012" s="437">
        <v>6.0104866182444996E-5</v>
      </c>
      <c r="AM2012" s="456">
        <v>6.2814761097740757E-4</v>
      </c>
      <c r="AN2012" s="457">
        <v>5.8327864519295029E-4</v>
      </c>
      <c r="AO2012" s="437">
        <v>1.6333479234629765E-2</v>
      </c>
      <c r="AP2012" s="456">
        <v>0</v>
      </c>
      <c r="AQ2012" s="457">
        <v>0</v>
      </c>
      <c r="AR2012" s="440">
        <v>7.2286864862633297E-3</v>
      </c>
      <c r="AS2012" s="462">
        <v>0</v>
      </c>
      <c r="AT2012" s="463">
        <v>0</v>
      </c>
      <c r="AU2012" s="423">
        <v>0</v>
      </c>
    </row>
    <row r="2013" spans="1:47" x14ac:dyDescent="0.2">
      <c r="A2013" s="231">
        <v>2025</v>
      </c>
      <c r="B2013" s="232">
        <v>9</v>
      </c>
      <c r="C2013" s="456">
        <v>1.408964602756444</v>
      </c>
      <c r="D2013" s="457">
        <v>1.4540116279933057</v>
      </c>
      <c r="E2013" s="437">
        <v>0.45064006692857833</v>
      </c>
      <c r="F2013" s="456">
        <v>6.0369477688055916E-2</v>
      </c>
      <c r="G2013" s="457">
        <v>5.5606851824788479E-2</v>
      </c>
      <c r="H2013" s="437">
        <v>7.7065638073775672E-2</v>
      </c>
      <c r="I2013" s="456">
        <v>6.1957134605589902E-2</v>
      </c>
      <c r="J2013" s="457">
        <v>6.4338822297468429E-2</v>
      </c>
      <c r="K2013" s="437">
        <v>0.51855390620252562</v>
      </c>
      <c r="L2013" s="462">
        <v>1.3617564232124271E-3</v>
      </c>
      <c r="M2013" s="463">
        <v>1.7803728447741063E-3</v>
      </c>
      <c r="N2013" s="437">
        <v>5.7259753566889799E-3</v>
      </c>
      <c r="O2013" s="456">
        <v>2.7175249915285015E-3</v>
      </c>
      <c r="P2013" s="457">
        <v>3.9071232902067893E-3</v>
      </c>
      <c r="Q2013" s="437">
        <v>1.9037215538991709E-2</v>
      </c>
      <c r="R2013" s="462">
        <v>0</v>
      </c>
      <c r="S2013" s="463">
        <v>0</v>
      </c>
      <c r="T2013" s="437">
        <v>657.15884074651171</v>
      </c>
      <c r="U2013" s="456">
        <v>4.218297063608328E-3</v>
      </c>
      <c r="V2013" s="457">
        <v>4.9956351530817678E-3</v>
      </c>
      <c r="W2013" s="437">
        <v>8.3056976547876971E-2</v>
      </c>
      <c r="X2013" s="456">
        <v>5.0944376400040509E-3</v>
      </c>
      <c r="Y2013" s="457">
        <v>6.6451424209518677E-3</v>
      </c>
      <c r="Z2013" s="437">
        <v>3.151358848458935E-3</v>
      </c>
      <c r="AA2013" s="456">
        <v>1.3018548027585418E-3</v>
      </c>
      <c r="AB2013" s="457">
        <v>1.4545078623610043E-3</v>
      </c>
      <c r="AC2013" s="437">
        <v>5.3062552206113237E-3</v>
      </c>
      <c r="AD2013" s="456">
        <v>7.6133078637930516E-5</v>
      </c>
      <c r="AE2013" s="457">
        <v>6.9567973699899158E-5</v>
      </c>
      <c r="AF2013" s="437">
        <v>7.6569296559199829E-4</v>
      </c>
      <c r="AG2013" s="456">
        <v>2.5298404420834009E-3</v>
      </c>
      <c r="AH2013" s="457">
        <v>2.287094330253283E-3</v>
      </c>
      <c r="AI2013" s="437">
        <v>9.8774340903514638E-4</v>
      </c>
      <c r="AJ2013" s="456">
        <v>4.4584133572270646E-4</v>
      </c>
      <c r="AK2013" s="457">
        <v>3.8882150613556718E-4</v>
      </c>
      <c r="AL2013" s="437">
        <v>6.1255439008504444E-5</v>
      </c>
      <c r="AM2013" s="456">
        <v>6.9944597455618763E-4</v>
      </c>
      <c r="AN2013" s="457">
        <v>6.5501540765163283E-4</v>
      </c>
      <c r="AO2013" s="437">
        <v>1.6646168687646436E-2</v>
      </c>
      <c r="AP2013" s="456">
        <v>0</v>
      </c>
      <c r="AQ2013" s="457">
        <v>0</v>
      </c>
      <c r="AR2013" s="440">
        <v>8.1052564956339401E-3</v>
      </c>
      <c r="AS2013" s="462">
        <v>0</v>
      </c>
      <c r="AT2013" s="463">
        <v>0</v>
      </c>
      <c r="AU2013" s="423">
        <v>0</v>
      </c>
    </row>
    <row r="2014" spans="1:47" x14ac:dyDescent="0.2">
      <c r="A2014" s="231">
        <v>2025</v>
      </c>
      <c r="B2014" s="232">
        <v>10</v>
      </c>
      <c r="C2014" s="456">
        <v>1.4268886762395256</v>
      </c>
      <c r="D2014" s="457">
        <v>1.4725577481330479</v>
      </c>
      <c r="E2014" s="437">
        <v>0.45487919507616842</v>
      </c>
      <c r="F2014" s="456">
        <v>6.2269127982324354E-2</v>
      </c>
      <c r="G2014" s="457">
        <v>5.757438564911363E-2</v>
      </c>
      <c r="H2014" s="437">
        <v>7.8682343994449469E-2</v>
      </c>
      <c r="I2014" s="456">
        <v>6.3222291589547563E-2</v>
      </c>
      <c r="J2014" s="457">
        <v>6.5686752211236016E-2</v>
      </c>
      <c r="K2014" s="437">
        <v>0.52515523170162137</v>
      </c>
      <c r="L2014" s="462">
        <v>1.3654316364338254E-3</v>
      </c>
      <c r="M2014" s="463">
        <v>1.785039386381769E-3</v>
      </c>
      <c r="N2014" s="437">
        <v>5.7318429513873812E-3</v>
      </c>
      <c r="O2014" s="456">
        <v>2.7474787390023483E-3</v>
      </c>
      <c r="P2014" s="457">
        <v>3.9570506032515322E-3</v>
      </c>
      <c r="Q2014" s="437">
        <v>1.9053152128769658E-2</v>
      </c>
      <c r="R2014" s="462">
        <v>0</v>
      </c>
      <c r="S2014" s="463">
        <v>0</v>
      </c>
      <c r="T2014" s="437">
        <v>657.83257255825265</v>
      </c>
      <c r="U2014" s="456">
        <v>4.3228747160840852E-3</v>
      </c>
      <c r="V2014" s="457">
        <v>5.1410457642284092E-3</v>
      </c>
      <c r="W2014" s="437">
        <v>8.479944891982065E-2</v>
      </c>
      <c r="X2014" s="456">
        <v>5.2284261545247962E-3</v>
      </c>
      <c r="Y2014" s="457">
        <v>6.8556021905599685E-3</v>
      </c>
      <c r="Z2014" s="437">
        <v>3.1845023047215645E-3</v>
      </c>
      <c r="AA2014" s="456">
        <v>1.3546288973228262E-3</v>
      </c>
      <c r="AB2014" s="457">
        <v>1.5145883960423934E-3</v>
      </c>
      <c r="AC2014" s="437">
        <v>5.4175765783924948E-3</v>
      </c>
      <c r="AD2014" s="456">
        <v>7.8648704018747674E-5</v>
      </c>
      <c r="AE2014" s="457">
        <v>7.2156557879892352E-5</v>
      </c>
      <c r="AF2014" s="437">
        <v>7.8175666843504298E-4</v>
      </c>
      <c r="AG2014" s="456">
        <v>2.606212102549361E-3</v>
      </c>
      <c r="AH2014" s="457">
        <v>2.3655256356273687E-3</v>
      </c>
      <c r="AI2014" s="437">
        <v>1.0084657075441548E-3</v>
      </c>
      <c r="AJ2014" s="456">
        <v>4.601358523040982E-4</v>
      </c>
      <c r="AK2014" s="457">
        <v>4.0338541828995278E-4</v>
      </c>
      <c r="AL2014" s="437">
        <v>6.2540509236383416E-5</v>
      </c>
      <c r="AM2014" s="456">
        <v>7.2115465860068018E-4</v>
      </c>
      <c r="AN2014" s="457">
        <v>6.7737551652679131E-4</v>
      </c>
      <c r="AO2014" s="437">
        <v>1.6995381635202166E-2</v>
      </c>
      <c r="AP2014" s="456">
        <v>0</v>
      </c>
      <c r="AQ2014" s="457">
        <v>0</v>
      </c>
      <c r="AR2014" s="440">
        <v>8.1577955399432193E-3</v>
      </c>
      <c r="AS2014" s="462">
        <v>0</v>
      </c>
      <c r="AT2014" s="463">
        <v>0</v>
      </c>
      <c r="AU2014" s="423">
        <v>0</v>
      </c>
    </row>
    <row r="2015" spans="1:47" x14ac:dyDescent="0.2">
      <c r="A2015" s="231">
        <v>2025</v>
      </c>
      <c r="B2015" s="232">
        <v>11</v>
      </c>
      <c r="C2015" s="456">
        <v>1.7275886958451725</v>
      </c>
      <c r="D2015" s="457">
        <v>1.7882084518989976</v>
      </c>
      <c r="E2015" s="437">
        <v>0.45955237475169086</v>
      </c>
      <c r="F2015" s="456">
        <v>7.2754501267921448E-2</v>
      </c>
      <c r="G2015" s="457">
        <v>6.6950848462093829E-2</v>
      </c>
      <c r="H2015" s="437">
        <v>8.0464993808836191E-2</v>
      </c>
      <c r="I2015" s="456">
        <v>7.2227236509225717E-2</v>
      </c>
      <c r="J2015" s="457">
        <v>7.538242189453323E-2</v>
      </c>
      <c r="K2015" s="437">
        <v>0.53243571532493617</v>
      </c>
      <c r="L2015" s="462">
        <v>1.3695002010648502E-3</v>
      </c>
      <c r="M2015" s="463">
        <v>1.7899995278962996E-3</v>
      </c>
      <c r="N2015" s="437">
        <v>5.7383013504167532E-3</v>
      </c>
      <c r="O2015" s="456">
        <v>3.463959951601613E-3</v>
      </c>
      <c r="P2015" s="457">
        <v>4.6031431170928073E-3</v>
      </c>
      <c r="Q2015" s="437">
        <v>1.9070694888975392E-2</v>
      </c>
      <c r="R2015" s="462">
        <v>0</v>
      </c>
      <c r="S2015" s="463">
        <v>0</v>
      </c>
      <c r="T2015" s="437">
        <v>658.57368887882001</v>
      </c>
      <c r="U2015" s="456">
        <v>3.9865734413216157E-3</v>
      </c>
      <c r="V2015" s="457">
        <v>4.7628953149432534E-3</v>
      </c>
      <c r="W2015" s="437">
        <v>8.6720683688426753E-2</v>
      </c>
      <c r="X2015" s="456">
        <v>5.3743181133682648E-3</v>
      </c>
      <c r="Y2015" s="457">
        <v>7.0876220985506139E-3</v>
      </c>
      <c r="Z2015" s="437">
        <v>3.2210393568879872E-3</v>
      </c>
      <c r="AA2015" s="456">
        <v>1.5745458557915933E-3</v>
      </c>
      <c r="AB2015" s="457">
        <v>1.7361570053895457E-3</v>
      </c>
      <c r="AC2015" s="437">
        <v>5.5403086021063967E-3</v>
      </c>
      <c r="AD2015" s="456">
        <v>9.1692302815490675E-5</v>
      </c>
      <c r="AE2015" s="457">
        <v>8.3625539236012518E-5</v>
      </c>
      <c r="AF2015" s="437">
        <v>7.9946763115108896E-4</v>
      </c>
      <c r="AG2015" s="456">
        <v>3.0482741669242155E-3</v>
      </c>
      <c r="AH2015" s="457">
        <v>2.7561715323553165E-3</v>
      </c>
      <c r="AI2015" s="437">
        <v>1.0313139532672352E-3</v>
      </c>
      <c r="AJ2015" s="456">
        <v>5.2817731889040216E-4</v>
      </c>
      <c r="AK2015" s="457">
        <v>4.6055884256465175E-4</v>
      </c>
      <c r="AL2015" s="437">
        <v>6.3957455283585434E-5</v>
      </c>
      <c r="AM2015" s="456">
        <v>8.4857933157359879E-4</v>
      </c>
      <c r="AN2015" s="457">
        <v>7.9356995153530686E-4</v>
      </c>
      <c r="AO2015" s="437">
        <v>1.738043014377114E-2</v>
      </c>
      <c r="AP2015" s="456">
        <v>0</v>
      </c>
      <c r="AQ2015" s="457">
        <v>0</v>
      </c>
      <c r="AR2015" s="440">
        <v>9.9408382728681192E-3</v>
      </c>
      <c r="AS2015" s="462">
        <v>0</v>
      </c>
      <c r="AT2015" s="463">
        <v>0</v>
      </c>
      <c r="AU2015" s="423">
        <v>0</v>
      </c>
    </row>
    <row r="2016" spans="1:47" x14ac:dyDescent="0.2">
      <c r="A2016" s="231">
        <v>2025</v>
      </c>
      <c r="B2016" s="232">
        <v>12</v>
      </c>
      <c r="C2016" s="456">
        <v>1.7503543628471983</v>
      </c>
      <c r="D2016" s="457">
        <v>1.812175268230795</v>
      </c>
      <c r="E2016" s="437">
        <v>0.46464911540218534</v>
      </c>
      <c r="F2016" s="456">
        <v>7.5239397747505848E-2</v>
      </c>
      <c r="G2016" s="457">
        <v>6.9528386456250563E-2</v>
      </c>
      <c r="H2016" s="437">
        <v>8.2408882757668681E-2</v>
      </c>
      <c r="I2016" s="456">
        <v>7.3865177557372513E-2</v>
      </c>
      <c r="J2016" s="457">
        <v>7.7161828696274345E-2</v>
      </c>
      <c r="K2016" s="437">
        <v>0.54037321879896849</v>
      </c>
      <c r="L2016" s="462">
        <v>1.3738324944934765E-3</v>
      </c>
      <c r="M2016" s="463">
        <v>1.7952001415573629E-3</v>
      </c>
      <c r="N2016" s="437">
        <v>5.7453566730442029E-3</v>
      </c>
      <c r="O2016" s="456">
        <v>3.5081202645078145E-3</v>
      </c>
      <c r="P2016" s="457">
        <v>4.6717279232698916E-3</v>
      </c>
      <c r="Q2016" s="437">
        <v>1.9089807858812112E-2</v>
      </c>
      <c r="R2016" s="462">
        <v>0</v>
      </c>
      <c r="S2016" s="463">
        <v>0</v>
      </c>
      <c r="T2016" s="437">
        <v>659.38324695097879</v>
      </c>
      <c r="U2016" s="456">
        <v>4.0935666965062458E-3</v>
      </c>
      <c r="V2016" s="457">
        <v>4.9136362998947018E-3</v>
      </c>
      <c r="W2016" s="437">
        <v>8.8815776748065553E-2</v>
      </c>
      <c r="X2016" s="456">
        <v>5.5325719327494072E-3</v>
      </c>
      <c r="Y2016" s="457">
        <v>7.3406235648364277E-3</v>
      </c>
      <c r="Z2016" s="437">
        <v>3.260888943741018E-3</v>
      </c>
      <c r="AA2016" s="456">
        <v>1.6430071906609752E-3</v>
      </c>
      <c r="AB2016" s="457">
        <v>1.8021013456401445E-3</v>
      </c>
      <c r="AC2016" s="437">
        <v>5.6741596200853154E-3</v>
      </c>
      <c r="AD2016" s="456">
        <v>9.5010108156525348E-5</v>
      </c>
      <c r="AE2016" s="457">
        <v>8.7026006797162473E-5</v>
      </c>
      <c r="AF2016" s="437">
        <v>8.1878193785032787E-4</v>
      </c>
      <c r="AG2016" s="456">
        <v>3.1479691059784474E-3</v>
      </c>
      <c r="AH2016" s="457">
        <v>2.8609327811176463E-3</v>
      </c>
      <c r="AI2016" s="437">
        <v>1.056227457539481E-3</v>
      </c>
      <c r="AJ2016" s="456">
        <v>5.4682043234276559E-4</v>
      </c>
      <c r="AK2016" s="457">
        <v>4.8021762625614591E-4</v>
      </c>
      <c r="AL2016" s="437">
        <v>6.5502507002907591E-5</v>
      </c>
      <c r="AM2016" s="456">
        <v>8.7693328910196035E-4</v>
      </c>
      <c r="AN2016" s="457">
        <v>8.2220455693771859E-4</v>
      </c>
      <c r="AO2016" s="437">
        <v>1.7800326718322552E-2</v>
      </c>
      <c r="AP2016" s="456">
        <v>0</v>
      </c>
      <c r="AQ2016" s="457">
        <v>0</v>
      </c>
      <c r="AR2016" s="440">
        <v>1.00168976060534E-2</v>
      </c>
      <c r="AS2016" s="462">
        <v>0</v>
      </c>
      <c r="AT2016" s="463">
        <v>0</v>
      </c>
      <c r="AU2016" s="423">
        <v>0</v>
      </c>
    </row>
    <row r="2017" spans="1:47" x14ac:dyDescent="0.2">
      <c r="A2017" s="231">
        <v>2025</v>
      </c>
      <c r="B2017" s="232">
        <v>13</v>
      </c>
      <c r="C2017" s="456">
        <v>1.7749868816382151</v>
      </c>
      <c r="D2017" s="457">
        <v>1.8382371570990788</v>
      </c>
      <c r="E2017" s="437">
        <v>0.47019088405841458</v>
      </c>
      <c r="F2017" s="456">
        <v>7.7930041295709976E-2</v>
      </c>
      <c r="G2017" s="457">
        <v>7.233022165958225E-2</v>
      </c>
      <c r="H2017" s="437">
        <v>8.452229590078085E-2</v>
      </c>
      <c r="I2017" s="456">
        <v>7.5638569601912398E-2</v>
      </c>
      <c r="J2017" s="457">
        <v>7.9097163785824806E-2</v>
      </c>
      <c r="K2017" s="437">
        <v>0.54900457410761694</v>
      </c>
      <c r="L2017" s="462">
        <v>1.3785173397998151E-3</v>
      </c>
      <c r="M2017" s="463">
        <v>1.8008549173956499E-3</v>
      </c>
      <c r="N2017" s="437">
        <v>5.7530349872968265E-3</v>
      </c>
      <c r="O2017" s="456">
        <v>3.5558730992008465E-3</v>
      </c>
      <c r="P2017" s="457">
        <v>4.7462137397733129E-3</v>
      </c>
      <c r="Q2017" s="437">
        <v>1.9110650060044514E-2</v>
      </c>
      <c r="R2017" s="462">
        <v>0</v>
      </c>
      <c r="S2017" s="463">
        <v>0</v>
      </c>
      <c r="T2017" s="437">
        <v>660.26530270020646</v>
      </c>
      <c r="U2017" s="456">
        <v>4.2091834491215551E-3</v>
      </c>
      <c r="V2017" s="457">
        <v>5.0770346823492251E-3</v>
      </c>
      <c r="W2017" s="437">
        <v>9.1093439226390654E-2</v>
      </c>
      <c r="X2017" s="456">
        <v>5.7038693640108626E-3</v>
      </c>
      <c r="Y2017" s="457">
        <v>7.6156625616504887E-3</v>
      </c>
      <c r="Z2017" s="437">
        <v>3.3042140734401843E-3</v>
      </c>
      <c r="AA2017" s="456">
        <v>1.7179507674016385E-3</v>
      </c>
      <c r="AB2017" s="457">
        <v>1.8732955459314427E-3</v>
      </c>
      <c r="AC2017" s="437">
        <v>5.8196777725725872E-3</v>
      </c>
      <c r="AD2017" s="456">
        <v>9.8609173462692429E-5</v>
      </c>
      <c r="AE2017" s="457">
        <v>9.0727951044087383E-5</v>
      </c>
      <c r="AF2017" s="437">
        <v>8.3977963399686187E-4</v>
      </c>
      <c r="AG2017" s="456">
        <v>3.2556507860106126E-3</v>
      </c>
      <c r="AH2017" s="457">
        <v>2.9747621992886443E-3</v>
      </c>
      <c r="AI2017" s="437">
        <v>1.0833161525285902E-3</v>
      </c>
      <c r="AJ2017" s="456">
        <v>5.6692911067230572E-4</v>
      </c>
      <c r="AK2017" s="457">
        <v>5.0157804520194107E-4</v>
      </c>
      <c r="AL2017" s="437">
        <v>6.7182430538457541E-5</v>
      </c>
      <c r="AM2017" s="456">
        <v>9.0768894880025063E-4</v>
      </c>
      <c r="AN2017" s="457">
        <v>8.533272735439507E-4</v>
      </c>
      <c r="AO2017" s="437">
        <v>1.825681909255816E-2</v>
      </c>
      <c r="AP2017" s="456">
        <v>0</v>
      </c>
      <c r="AQ2017" s="457">
        <v>0</v>
      </c>
      <c r="AR2017" s="440">
        <v>1.0099302190240401E-2</v>
      </c>
      <c r="AS2017" s="462">
        <v>0</v>
      </c>
      <c r="AT2017" s="463">
        <v>0</v>
      </c>
      <c r="AU2017" s="423">
        <v>0</v>
      </c>
    </row>
    <row r="2018" spans="1:47" x14ac:dyDescent="0.2">
      <c r="A2018" s="231">
        <v>2025</v>
      </c>
      <c r="B2018" s="232">
        <v>14</v>
      </c>
      <c r="C2018" s="456">
        <v>1.796891845717292</v>
      </c>
      <c r="D2018" s="457">
        <v>1.8612884528643678</v>
      </c>
      <c r="E2018" s="437">
        <v>0.47486231394913275</v>
      </c>
      <c r="F2018" s="456">
        <v>8.0839593688904601E-2</v>
      </c>
      <c r="G2018" s="457">
        <v>7.5354824897870903E-2</v>
      </c>
      <c r="H2018" s="437">
        <v>8.6768586800804209E-2</v>
      </c>
      <c r="I2018" s="456">
        <v>7.7524940649428414E-2</v>
      </c>
      <c r="J2018" s="457">
        <v>8.1152697449810476E-2</v>
      </c>
      <c r="K2018" s="437">
        <v>0.5575666214462085</v>
      </c>
      <c r="L2018" s="462">
        <v>1.382889858766264E-3</v>
      </c>
      <c r="M2018" s="463">
        <v>1.8060664578980492E-3</v>
      </c>
      <c r="N2018" s="437">
        <v>5.7569853452691293E-3</v>
      </c>
      <c r="O2018" s="456">
        <v>3.608129613192324E-3</v>
      </c>
      <c r="P2018" s="457">
        <v>4.8274486551959034E-3</v>
      </c>
      <c r="Q2018" s="437">
        <v>1.9133046057647592E-2</v>
      </c>
      <c r="R2018" s="462">
        <v>0</v>
      </c>
      <c r="S2018" s="463">
        <v>0</v>
      </c>
      <c r="T2018" s="437">
        <v>660.71711094632713</v>
      </c>
      <c r="U2018" s="456">
        <v>4.3328177737415093E-3</v>
      </c>
      <c r="V2018" s="457">
        <v>5.2515007714301438E-3</v>
      </c>
      <c r="W2018" s="437">
        <v>9.351435769927606E-2</v>
      </c>
      <c r="X2018" s="456">
        <v>5.8889755323534472E-3</v>
      </c>
      <c r="Y2018" s="457">
        <v>7.9127947833668565E-3</v>
      </c>
      <c r="Z2018" s="437">
        <v>3.3509383767420173E-3</v>
      </c>
      <c r="AA2018" s="456">
        <v>1.805252788951561E-3</v>
      </c>
      <c r="AB2018" s="457">
        <v>1.9532375862963891E-3</v>
      </c>
      <c r="AC2018" s="437">
        <v>5.9743387383324039E-3</v>
      </c>
      <c r="AD2018" s="456">
        <v>1.0254502553270487E-4</v>
      </c>
      <c r="AE2018" s="457">
        <v>9.4761865408922146E-5</v>
      </c>
      <c r="AF2018" s="437">
        <v>8.6209902638157332E-4</v>
      </c>
      <c r="AG2018" s="456">
        <v>3.3704732354254544E-3</v>
      </c>
      <c r="AH2018" s="457">
        <v>3.0965954161062403E-3</v>
      </c>
      <c r="AI2018" s="437">
        <v>1.1121072080329637E-3</v>
      </c>
      <c r="AJ2018" s="456">
        <v>5.8821333818753286E-4</v>
      </c>
      <c r="AK2018" s="457">
        <v>5.2435855977853282E-4</v>
      </c>
      <c r="AL2018" s="437">
        <v>6.8967873267538663E-5</v>
      </c>
      <c r="AM2018" s="456">
        <v>9.4137518673612097E-4</v>
      </c>
      <c r="AN2018" s="457">
        <v>8.8719606460456468E-4</v>
      </c>
      <c r="AO2018" s="437">
        <v>1.8742013247356876E-2</v>
      </c>
      <c r="AP2018" s="456">
        <v>0</v>
      </c>
      <c r="AQ2018" s="457">
        <v>0</v>
      </c>
      <c r="AR2018" s="440">
        <v>1.0187851254249199E-2</v>
      </c>
      <c r="AS2018" s="462">
        <v>0</v>
      </c>
      <c r="AT2018" s="463">
        <v>0</v>
      </c>
      <c r="AU2018" s="423">
        <v>0</v>
      </c>
    </row>
    <row r="2019" spans="1:47" x14ac:dyDescent="0.2">
      <c r="A2019" s="231">
        <v>2025</v>
      </c>
      <c r="B2019" s="232">
        <v>15</v>
      </c>
      <c r="C2019" s="456">
        <v>1.8242793860890345</v>
      </c>
      <c r="D2019" s="457">
        <v>1.8902278403655561</v>
      </c>
      <c r="E2019" s="437">
        <v>0.48127932115197591</v>
      </c>
      <c r="F2019" s="456">
        <v>8.3982043006620266E-2</v>
      </c>
      <c r="G2019" s="457">
        <v>7.8633863349584762E-2</v>
      </c>
      <c r="H2019" s="437">
        <v>8.9216024465645874E-2</v>
      </c>
      <c r="I2019" s="456">
        <v>7.9604027068611735E-2</v>
      </c>
      <c r="J2019" s="457">
        <v>8.3418171225592572E-2</v>
      </c>
      <c r="K2019" s="437">
        <v>0.56756082151400922</v>
      </c>
      <c r="L2019" s="462">
        <v>1.3889334769195125E-3</v>
      </c>
      <c r="M2019" s="463">
        <v>1.8137922155344335E-3</v>
      </c>
      <c r="N2019" s="437">
        <v>5.7658643368755811E-3</v>
      </c>
      <c r="O2019" s="456">
        <v>3.664530534124767E-3</v>
      </c>
      <c r="P2019" s="457">
        <v>4.9153968380427548E-3</v>
      </c>
      <c r="Q2019" s="437">
        <v>1.9157119399161301E-2</v>
      </c>
      <c r="R2019" s="462">
        <v>0</v>
      </c>
      <c r="S2019" s="463">
        <v>0</v>
      </c>
      <c r="T2019" s="437">
        <v>661.73835459391921</v>
      </c>
      <c r="U2019" s="456">
        <v>4.4687913594063343E-3</v>
      </c>
      <c r="V2019" s="457">
        <v>5.4460543232215291E-3</v>
      </c>
      <c r="W2019" s="437">
        <v>9.6152025780678788E-2</v>
      </c>
      <c r="X2019" s="456">
        <v>6.0873424103927319E-3</v>
      </c>
      <c r="Y2019" s="457">
        <v>8.2313770081676001E-3</v>
      </c>
      <c r="Z2019" s="437">
        <v>3.4011036693144788E-3</v>
      </c>
      <c r="AA2019" s="456">
        <v>1.9139909655717098E-3</v>
      </c>
      <c r="AB2019" s="457">
        <v>2.0656634504319649E-3</v>
      </c>
      <c r="AC2019" s="437">
        <v>6.1428661727750914E-3</v>
      </c>
      <c r="AD2019" s="456">
        <v>1.0685068594281766E-4</v>
      </c>
      <c r="AE2019" s="457">
        <v>9.9200662064373904E-5</v>
      </c>
      <c r="AF2019" s="437">
        <v>8.864151225234432E-4</v>
      </c>
      <c r="AG2019" s="456">
        <v>3.4909952548369569E-3</v>
      </c>
      <c r="AH2019" s="457">
        <v>3.2232357747083704E-3</v>
      </c>
      <c r="AI2019" s="437">
        <v>1.1434755005465991E-3</v>
      </c>
      <c r="AJ2019" s="456">
        <v>6.1009892003535151E-4</v>
      </c>
      <c r="AK2019" s="457">
        <v>5.4740171575784664E-4</v>
      </c>
      <c r="AL2019" s="437">
        <v>7.0913248867758436E-5</v>
      </c>
      <c r="AM2019" s="456">
        <v>9.7870648283956497E-4</v>
      </c>
      <c r="AN2019" s="457">
        <v>9.2544241699126265E-4</v>
      </c>
      <c r="AO2019" s="437">
        <v>1.9270668092616645E-2</v>
      </c>
      <c r="AP2019" s="456">
        <v>0</v>
      </c>
      <c r="AQ2019" s="457">
        <v>0</v>
      </c>
      <c r="AR2019" s="440">
        <v>1.02827411800668E-2</v>
      </c>
      <c r="AS2019" s="462">
        <v>0</v>
      </c>
      <c r="AT2019" s="463">
        <v>0</v>
      </c>
      <c r="AU2019" s="423">
        <v>0</v>
      </c>
    </row>
    <row r="2020" spans="1:47" x14ac:dyDescent="0.2">
      <c r="A2020" s="231">
        <v>2025</v>
      </c>
      <c r="B2020" s="232">
        <v>16</v>
      </c>
      <c r="C2020" s="456">
        <v>2.031471415271576</v>
      </c>
      <c r="D2020" s="457">
        <v>2.222673651650477</v>
      </c>
      <c r="E2020" s="437">
        <v>0.48812218617411596</v>
      </c>
      <c r="F2020" s="456">
        <v>9.1585085674121061E-2</v>
      </c>
      <c r="G2020" s="457">
        <v>8.7498175798790906E-2</v>
      </c>
      <c r="H2020" s="437">
        <v>9.1826046238049477E-2</v>
      </c>
      <c r="I2020" s="456">
        <v>8.9955649262048062E-2</v>
      </c>
      <c r="J2020" s="457">
        <v>9.4599329344756511E-2</v>
      </c>
      <c r="K2020" s="437">
        <v>0.57822004723549036</v>
      </c>
      <c r="L2020" s="462">
        <v>1.3955329893453176E-3</v>
      </c>
      <c r="M2020" s="463">
        <v>1.8221742066294655E-3</v>
      </c>
      <c r="N2020" s="437">
        <v>5.7753444717746506E-3</v>
      </c>
      <c r="O2020" s="456">
        <v>5.1430114822595624E-3</v>
      </c>
      <c r="P2020" s="457">
        <v>6.1476338988054637E-3</v>
      </c>
      <c r="Q2020" s="437">
        <v>1.9182833102830837E-2</v>
      </c>
      <c r="R2020" s="462">
        <v>0</v>
      </c>
      <c r="S2020" s="463">
        <v>0</v>
      </c>
      <c r="T2020" s="437">
        <v>662.82493855997939</v>
      </c>
      <c r="U2020" s="456">
        <v>4.5443971733017865E-3</v>
      </c>
      <c r="V2020" s="457">
        <v>5.5914006285418252E-3</v>
      </c>
      <c r="W2020" s="437">
        <v>9.8965078656991556E-2</v>
      </c>
      <c r="X2020" s="456">
        <v>6.2998884126689763E-3</v>
      </c>
      <c r="Y2020" s="457">
        <v>8.5710971695074946E-3</v>
      </c>
      <c r="Z2020" s="437">
        <v>3.4546053279430593E-3</v>
      </c>
      <c r="AA2020" s="456">
        <v>2.1184913664128572E-3</v>
      </c>
      <c r="AB2020" s="457">
        <v>2.3091145640213081E-3</v>
      </c>
      <c r="AC2020" s="437">
        <v>6.3225656844381238E-3</v>
      </c>
      <c r="AD2020" s="456">
        <v>1.165768118367869E-4</v>
      </c>
      <c r="AE2020" s="457">
        <v>1.1036813268378814E-4</v>
      </c>
      <c r="AF2020" s="437">
        <v>9.1234755166414837E-4</v>
      </c>
      <c r="AG2020" s="456">
        <v>3.7991787920322855E-3</v>
      </c>
      <c r="AH2020" s="457">
        <v>3.5828246585389635E-3</v>
      </c>
      <c r="AI2020" s="437">
        <v>1.1769267236824412E-3</v>
      </c>
      <c r="AJ2020" s="456">
        <v>6.5691298644723905E-4</v>
      </c>
      <c r="AK2020" s="457">
        <v>6.0079881853656908E-4</v>
      </c>
      <c r="AL2020" s="437">
        <v>7.2987723547966642E-5</v>
      </c>
      <c r="AM2020" s="456">
        <v>1.0739549461918749E-3</v>
      </c>
      <c r="AN2020" s="457">
        <v>1.0364737390093843E-3</v>
      </c>
      <c r="AO2020" s="437">
        <v>1.9834429432125857E-2</v>
      </c>
      <c r="AP2020" s="456">
        <v>0</v>
      </c>
      <c r="AQ2020" s="457">
        <v>0</v>
      </c>
      <c r="AR2020" s="440">
        <v>1.36522204952223E-2</v>
      </c>
      <c r="AS2020" s="462">
        <v>0</v>
      </c>
      <c r="AT2020" s="463">
        <v>0</v>
      </c>
      <c r="AU2020" s="423">
        <v>0</v>
      </c>
    </row>
    <row r="2021" spans="1:47" x14ac:dyDescent="0.2">
      <c r="A2021" s="231">
        <v>2025</v>
      </c>
      <c r="B2021" s="232">
        <v>17</v>
      </c>
      <c r="C2021" s="456">
        <v>2.0678136041899844</v>
      </c>
      <c r="D2021" s="457">
        <v>2.2617171224204924</v>
      </c>
      <c r="E2021" s="437">
        <v>0.49524263664160068</v>
      </c>
      <c r="F2021" s="456">
        <v>9.5192204559011326E-2</v>
      </c>
      <c r="G2021" s="457">
        <v>9.1266470752492182E-2</v>
      </c>
      <c r="H2021" s="437">
        <v>9.4541452832724027E-2</v>
      </c>
      <c r="I2021" s="456">
        <v>9.2382128147958681E-2</v>
      </c>
      <c r="J2021" s="457">
        <v>9.7195243517103305E-2</v>
      </c>
      <c r="K2021" s="437">
        <v>0.58930001324709846</v>
      </c>
      <c r="L2021" s="462">
        <v>1.4004498200178351E-3</v>
      </c>
      <c r="M2021" s="463">
        <v>1.8286772632293449E-3</v>
      </c>
      <c r="N2021" s="437">
        <v>5.785209012590449E-3</v>
      </c>
      <c r="O2021" s="456">
        <v>5.224967793186831E-3</v>
      </c>
      <c r="P2021" s="457">
        <v>6.2611857953439667E-3</v>
      </c>
      <c r="Q2021" s="437">
        <v>1.9209564648642437E-2</v>
      </c>
      <c r="R2021" s="462">
        <v>0</v>
      </c>
      <c r="S2021" s="463">
        <v>0</v>
      </c>
      <c r="T2021" s="437">
        <v>663.95792873694938</v>
      </c>
      <c r="U2021" s="456">
        <v>4.6948245676469366E-3</v>
      </c>
      <c r="V2021" s="457">
        <v>5.8056859667467431E-3</v>
      </c>
      <c r="W2021" s="437">
        <v>0.10189157490885491</v>
      </c>
      <c r="X2021" s="456">
        <v>6.5236703325226124E-3</v>
      </c>
      <c r="Y2021" s="457">
        <v>8.9247112910306875E-3</v>
      </c>
      <c r="Z2021" s="437">
        <v>3.510283297754204E-3</v>
      </c>
      <c r="AA2021" s="456">
        <v>2.193423896402332E-3</v>
      </c>
      <c r="AB2021" s="457">
        <v>2.4034811659988603E-3</v>
      </c>
      <c r="AC2021" s="437">
        <v>6.5095301171829451E-3</v>
      </c>
      <c r="AD2021" s="456">
        <v>1.2123160215728156E-4</v>
      </c>
      <c r="AE2021" s="457">
        <v>1.1522802553599915E-4</v>
      </c>
      <c r="AF2021" s="437">
        <v>9.393265715241894E-4</v>
      </c>
      <c r="AG2021" s="456">
        <v>3.9510018703946105E-3</v>
      </c>
      <c r="AH2021" s="457">
        <v>3.7386502513411029E-3</v>
      </c>
      <c r="AI2021" s="437">
        <v>1.211731487401946E-3</v>
      </c>
      <c r="AJ2021" s="456">
        <v>6.8620716033944396E-4</v>
      </c>
      <c r="AK2021" s="457">
        <v>6.3050838491129967E-4</v>
      </c>
      <c r="AL2021" s="437">
        <v>7.5146184087762966E-5</v>
      </c>
      <c r="AM2021" s="456">
        <v>1.1130132004341777E-3</v>
      </c>
      <c r="AN2021" s="457">
        <v>1.077381942109288E-3</v>
      </c>
      <c r="AO2021" s="437">
        <v>2.0420946231992823E-2</v>
      </c>
      <c r="AP2021" s="456">
        <v>0</v>
      </c>
      <c r="AQ2021" s="457">
        <v>0</v>
      </c>
      <c r="AR2021" s="440">
        <v>1.3791964696618499E-2</v>
      </c>
      <c r="AS2021" s="462">
        <v>0</v>
      </c>
      <c r="AT2021" s="463">
        <v>0</v>
      </c>
      <c r="AU2021" s="423">
        <v>0</v>
      </c>
    </row>
    <row r="2022" spans="1:47" x14ac:dyDescent="0.2">
      <c r="A2022" s="231">
        <v>2025</v>
      </c>
      <c r="B2022" s="232">
        <v>18</v>
      </c>
      <c r="C2022" s="456">
        <v>2.1045504387154748</v>
      </c>
      <c r="D2022" s="457">
        <v>2.3006146473193256</v>
      </c>
      <c r="E2022" s="437">
        <v>0.50266904143929314</v>
      </c>
      <c r="F2022" s="456">
        <v>9.8962534641378372E-2</v>
      </c>
      <c r="G2022" s="457">
        <v>9.5153006130370532E-2</v>
      </c>
      <c r="H2022" s="437">
        <v>9.7374114076519774E-2</v>
      </c>
      <c r="I2022" s="456">
        <v>9.4947394774164334E-2</v>
      </c>
      <c r="J2022" s="457">
        <v>9.9899542609237543E-2</v>
      </c>
      <c r="K2022" s="437">
        <v>0.60086688234664709</v>
      </c>
      <c r="L2022" s="462">
        <v>1.4056235539841885E-3</v>
      </c>
      <c r="M2022" s="463">
        <v>1.8354068939735605E-3</v>
      </c>
      <c r="N2022" s="437">
        <v>5.7954930374038921E-3</v>
      </c>
      <c r="O2022" s="456">
        <v>5.3116294619637615E-3</v>
      </c>
      <c r="P2022" s="457">
        <v>6.3795190290884896E-3</v>
      </c>
      <c r="Q2022" s="437">
        <v>1.9237424051930734E-2</v>
      </c>
      <c r="R2022" s="462">
        <v>0</v>
      </c>
      <c r="S2022" s="463">
        <v>0</v>
      </c>
      <c r="T2022" s="437">
        <v>665.13735650632066</v>
      </c>
      <c r="U2022" s="456">
        <v>4.8514945044635235E-3</v>
      </c>
      <c r="V2022" s="457">
        <v>6.0263299535239009E-3</v>
      </c>
      <c r="W2022" s="437">
        <v>0.10494445234710566</v>
      </c>
      <c r="X2022" s="456">
        <v>6.7605054458713485E-3</v>
      </c>
      <c r="Y2022" s="457">
        <v>9.2934353123535693E-3</v>
      </c>
      <c r="Z2022" s="437">
        <v>3.5683450268262488E-3</v>
      </c>
      <c r="AA2022" s="456">
        <v>2.2696920860773941E-3</v>
      </c>
      <c r="AB2022" s="457">
        <v>2.4987461657083308E-3</v>
      </c>
      <c r="AC2022" s="437">
        <v>6.7045654682747141E-3</v>
      </c>
      <c r="AD2022" s="456">
        <v>1.2609149327025138E-4</v>
      </c>
      <c r="AE2022" s="457">
        <v>1.2023500329152222E-4</v>
      </c>
      <c r="AF2022" s="437">
        <v>9.6746891640298992E-4</v>
      </c>
      <c r="AG2022" s="456">
        <v>4.1102393100304665E-3</v>
      </c>
      <c r="AH2022" s="457">
        <v>3.8999092050970349E-3</v>
      </c>
      <c r="AI2022" s="437">
        <v>1.24803411870806E-3</v>
      </c>
      <c r="AJ2022" s="456">
        <v>7.170949564315887E-4</v>
      </c>
      <c r="AK2022" s="457">
        <v>6.6142775393064244E-4</v>
      </c>
      <c r="AL2022" s="437">
        <v>7.7397635239449101E-5</v>
      </c>
      <c r="AM2022" s="456">
        <v>1.1536906251013465E-3</v>
      </c>
      <c r="AN2022" s="457">
        <v>1.1193962929344555E-3</v>
      </c>
      <c r="AO2022" s="437">
        <v>2.1032814392931934E-2</v>
      </c>
      <c r="AP2022" s="456">
        <v>0</v>
      </c>
      <c r="AQ2022" s="457">
        <v>0</v>
      </c>
      <c r="AR2022" s="440">
        <v>1.39375503627113E-2</v>
      </c>
      <c r="AS2022" s="462">
        <v>0</v>
      </c>
      <c r="AT2022" s="463">
        <v>0</v>
      </c>
      <c r="AU2022" s="423">
        <v>0</v>
      </c>
    </row>
    <row r="2023" spans="1:47" x14ac:dyDescent="0.2">
      <c r="A2023" s="231">
        <v>2025</v>
      </c>
      <c r="B2023" s="232">
        <v>19</v>
      </c>
      <c r="C2023" s="456">
        <v>2.1426940123612255</v>
      </c>
      <c r="D2023" s="457">
        <v>2.3395761173486012</v>
      </c>
      <c r="E2023" s="437">
        <v>0.50960774901845762</v>
      </c>
      <c r="F2023" s="456">
        <v>0.10297113161809378</v>
      </c>
      <c r="G2023" s="457">
        <v>9.9158460325361811E-2</v>
      </c>
      <c r="H2023" s="437">
        <v>0.10025256017571105</v>
      </c>
      <c r="I2023" s="456">
        <v>9.7623423818703328E-2</v>
      </c>
      <c r="J2023" s="457">
        <v>0.10263371572358748</v>
      </c>
      <c r="K2023" s="437">
        <v>0.61231693465124037</v>
      </c>
      <c r="L2023" s="462">
        <v>1.4105775283280767E-3</v>
      </c>
      <c r="M2023" s="463">
        <v>1.8416516413611245E-3</v>
      </c>
      <c r="N2023" s="437">
        <v>5.803830774027882E-3</v>
      </c>
      <c r="O2023" s="456">
        <v>5.4029007105900664E-3</v>
      </c>
      <c r="P2023" s="457">
        <v>6.5004459995072796E-3</v>
      </c>
      <c r="Q2023" s="437">
        <v>1.9265934852396648E-2</v>
      </c>
      <c r="R2023" s="462">
        <v>0</v>
      </c>
      <c r="S2023" s="463">
        <v>0</v>
      </c>
      <c r="T2023" s="437">
        <v>666.09572046799997</v>
      </c>
      <c r="U2023" s="456">
        <v>5.0184876263896713E-3</v>
      </c>
      <c r="V2023" s="457">
        <v>6.2540929876272995E-3</v>
      </c>
      <c r="W2023" s="437">
        <v>0.10804673687629197</v>
      </c>
      <c r="X2023" s="456">
        <v>7.009852960728773E-3</v>
      </c>
      <c r="Y2023" s="457">
        <v>9.6703098289038485E-3</v>
      </c>
      <c r="Z2023" s="437">
        <v>3.627697899006866E-3</v>
      </c>
      <c r="AA2023" s="456">
        <v>2.3493267365596818E-3</v>
      </c>
      <c r="AB2023" s="457">
        <v>2.5950346033476734E-3</v>
      </c>
      <c r="AC2023" s="437">
        <v>6.9027738630884506E-3</v>
      </c>
      <c r="AD2023" s="456">
        <v>1.312456240590772E-4</v>
      </c>
      <c r="AE2023" s="457">
        <v>1.2538030972848835E-4</v>
      </c>
      <c r="AF2023" s="437">
        <v>9.9606985670703933E-4</v>
      </c>
      <c r="AG2023" s="456">
        <v>4.2799403227460854E-3</v>
      </c>
      <c r="AH2023" s="457">
        <v>4.066621608425261E-3</v>
      </c>
      <c r="AI2023" s="437">
        <v>1.2849306310089611E-3</v>
      </c>
      <c r="AJ2023" s="456">
        <v>7.4998166552244037E-4</v>
      </c>
      <c r="AK2023" s="457">
        <v>6.9337603816566713E-4</v>
      </c>
      <c r="AL2023" s="437">
        <v>7.9685661408814145E-5</v>
      </c>
      <c r="AM2023" s="456">
        <v>1.1968339131754962E-3</v>
      </c>
      <c r="AN2023" s="457">
        <v>1.1625791325687762E-3</v>
      </c>
      <c r="AO2023" s="437">
        <v>2.1654581060473081E-2</v>
      </c>
      <c r="AP2023" s="456">
        <v>0</v>
      </c>
      <c r="AQ2023" s="457">
        <v>0</v>
      </c>
      <c r="AR2023" s="440">
        <v>1.4086013491022901E-2</v>
      </c>
      <c r="AS2023" s="462">
        <v>0</v>
      </c>
      <c r="AT2023" s="463">
        <v>0</v>
      </c>
      <c r="AU2023" s="423">
        <v>0</v>
      </c>
    </row>
    <row r="2024" spans="1:47" x14ac:dyDescent="0.2">
      <c r="A2024" s="231">
        <v>2025</v>
      </c>
      <c r="B2024" s="232">
        <v>20</v>
      </c>
      <c r="C2024" s="456">
        <v>2.1850864119060525</v>
      </c>
      <c r="D2024" s="457">
        <v>2.3815523789258921</v>
      </c>
      <c r="E2024" s="437">
        <v>0.51721612159423558</v>
      </c>
      <c r="F2024" s="456">
        <v>0.10715617751656398</v>
      </c>
      <c r="G2024" s="457">
        <v>0.10317516051892991</v>
      </c>
      <c r="H2024" s="437">
        <v>0.10315481686557083</v>
      </c>
      <c r="I2024" s="456">
        <v>0.10043965565581643</v>
      </c>
      <c r="J2024" s="457">
        <v>0.10539986111957238</v>
      </c>
      <c r="K2024" s="437">
        <v>0.62416727598063493</v>
      </c>
      <c r="L2024" s="462">
        <v>1.4162452514254803E-3</v>
      </c>
      <c r="M2024" s="463">
        <v>1.8484840408401742E-3</v>
      </c>
      <c r="N2024" s="437">
        <v>5.8143638820085559E-3</v>
      </c>
      <c r="O2024" s="456">
        <v>5.4981536743368333E-3</v>
      </c>
      <c r="P2024" s="457">
        <v>6.6216275563315543E-3</v>
      </c>
      <c r="Q2024" s="437">
        <v>1.9294495041488786E-2</v>
      </c>
      <c r="R2024" s="462">
        <v>0</v>
      </c>
      <c r="S2024" s="463">
        <v>0</v>
      </c>
      <c r="T2024" s="437">
        <v>667.3043008331457</v>
      </c>
      <c r="U2024" s="456">
        <v>5.1932948744833106E-3</v>
      </c>
      <c r="V2024" s="457">
        <v>6.482933963349949E-3</v>
      </c>
      <c r="W2024" s="437">
        <v>0.1111742297455528</v>
      </c>
      <c r="X2024" s="456">
        <v>7.2700392034111602E-3</v>
      </c>
      <c r="Y2024" s="457">
        <v>1.004811876311586E-2</v>
      </c>
      <c r="Z2024" s="437">
        <v>3.6871808151317273E-3</v>
      </c>
      <c r="AA2024" s="456">
        <v>2.4307012687940404E-3</v>
      </c>
      <c r="AB2024" s="457">
        <v>2.6892984175346333E-3</v>
      </c>
      <c r="AC2024" s="437">
        <v>7.1025951414095921E-3</v>
      </c>
      <c r="AD2024" s="456">
        <v>1.3661456711028993E-4</v>
      </c>
      <c r="AE2024" s="457">
        <v>1.3052498497666609E-4</v>
      </c>
      <c r="AF2024" s="437">
        <v>1.0249038086016665E-3</v>
      </c>
      <c r="AG2024" s="456">
        <v>4.457575907121961E-3</v>
      </c>
      <c r="AH2024" s="457">
        <v>4.2344009186115862E-3</v>
      </c>
      <c r="AI2024" s="437">
        <v>1.3221278937176311E-3</v>
      </c>
      <c r="AJ2024" s="456">
        <v>7.8442060516772515E-4</v>
      </c>
      <c r="AK2024" s="457">
        <v>7.2555581478976128E-4</v>
      </c>
      <c r="AL2024" s="437">
        <v>8.1992299718531864E-5</v>
      </c>
      <c r="AM2024" s="456">
        <v>1.2417932342793229E-3</v>
      </c>
      <c r="AN2024" s="457">
        <v>1.2057632896059801E-3</v>
      </c>
      <c r="AO2024" s="437">
        <v>2.2281421364557529E-2</v>
      </c>
      <c r="AP2024" s="456">
        <v>0</v>
      </c>
      <c r="AQ2024" s="457">
        <v>0</v>
      </c>
      <c r="AR2024" s="440">
        <v>1.42348125104616E-2</v>
      </c>
      <c r="AS2024" s="462">
        <v>0</v>
      </c>
      <c r="AT2024" s="463">
        <v>0</v>
      </c>
      <c r="AU2024" s="423">
        <v>0</v>
      </c>
    </row>
    <row r="2025" spans="1:47" x14ac:dyDescent="0.2">
      <c r="A2025" s="231">
        <v>2025</v>
      </c>
      <c r="B2025" s="232">
        <v>21</v>
      </c>
      <c r="C2025" s="456">
        <v>2.3962847411407671</v>
      </c>
      <c r="D2025" s="457">
        <v>2.7025224441451199</v>
      </c>
      <c r="E2025" s="437">
        <v>0.5246697755988462</v>
      </c>
      <c r="F2025" s="456">
        <v>0.1175878530621795</v>
      </c>
      <c r="G2025" s="457">
        <v>0.1143582597869688</v>
      </c>
      <c r="H2025" s="437">
        <v>0.10599751988830471</v>
      </c>
      <c r="I2025" s="456">
        <v>0.10985429928761684</v>
      </c>
      <c r="J2025" s="457">
        <v>0.11515972726970651</v>
      </c>
      <c r="K2025" s="437">
        <v>0.63577642911008492</v>
      </c>
      <c r="L2025" s="462">
        <v>1.4220717532466276E-3</v>
      </c>
      <c r="M2025" s="463">
        <v>1.8551267396944837E-3</v>
      </c>
      <c r="N2025" s="437">
        <v>5.8246937387815903E-3</v>
      </c>
      <c r="O2025" s="456">
        <v>7.5766434915771272E-3</v>
      </c>
      <c r="P2025" s="457">
        <v>8.1114404070717436E-3</v>
      </c>
      <c r="Q2025" s="437">
        <v>1.9322485570688122E-2</v>
      </c>
      <c r="R2025" s="462">
        <v>0</v>
      </c>
      <c r="S2025" s="463">
        <v>0</v>
      </c>
      <c r="T2025" s="437">
        <v>668.48961480072148</v>
      </c>
      <c r="U2025" s="456">
        <v>5.6610249563133442E-3</v>
      </c>
      <c r="V2025" s="457">
        <v>7.0181791828022692E-3</v>
      </c>
      <c r="W2025" s="437">
        <v>0.11423833189247021</v>
      </c>
      <c r="X2025" s="456">
        <v>7.5382193010377022E-3</v>
      </c>
      <c r="Y2025" s="457">
        <v>1.0418199784109093E-2</v>
      </c>
      <c r="Z2025" s="437">
        <v>3.745460457370591E-3</v>
      </c>
      <c r="AA2025" s="456">
        <v>2.6425758729986793E-3</v>
      </c>
      <c r="AB2025" s="457">
        <v>2.9544320607827871E-3</v>
      </c>
      <c r="AC2025" s="437">
        <v>7.2983264527085676E-3</v>
      </c>
      <c r="AD2025" s="456">
        <v>1.5025686756898457E-4</v>
      </c>
      <c r="AE2025" s="457">
        <v>1.4500978809891808E-4</v>
      </c>
      <c r="AF2025" s="437">
        <v>1.0531492897936363E-3</v>
      </c>
      <c r="AG2025" s="456">
        <v>4.8986209168577124E-3</v>
      </c>
      <c r="AH2025" s="457">
        <v>4.7007970859352533E-3</v>
      </c>
      <c r="AI2025" s="437">
        <v>1.3585613689590852E-3</v>
      </c>
      <c r="AJ2025" s="456">
        <v>8.6249929727810141E-4</v>
      </c>
      <c r="AK2025" s="457">
        <v>8.0496414272541235E-4</v>
      </c>
      <c r="AL2025" s="437">
        <v>8.4252067930561762E-5</v>
      </c>
      <c r="AM2025" s="456">
        <v>1.366538138447219E-3</v>
      </c>
      <c r="AN2025" s="457">
        <v>1.3412265967587904E-3</v>
      </c>
      <c r="AO2025" s="437">
        <v>2.2895471730705427E-2</v>
      </c>
      <c r="AP2025" s="456">
        <v>0</v>
      </c>
      <c r="AQ2025" s="457">
        <v>0</v>
      </c>
      <c r="AR2025" s="440">
        <v>1.8929294260137099E-2</v>
      </c>
      <c r="AS2025" s="462">
        <v>0</v>
      </c>
      <c r="AT2025" s="463">
        <v>0</v>
      </c>
      <c r="AU2025" s="423">
        <v>0</v>
      </c>
    </row>
    <row r="2026" spans="1:47" x14ac:dyDescent="0.2">
      <c r="A2026" s="231">
        <v>2025</v>
      </c>
      <c r="B2026" s="232">
        <v>22</v>
      </c>
      <c r="C2026" s="456">
        <v>2.4432098557738433</v>
      </c>
      <c r="D2026" s="457">
        <v>2.7449582552620395</v>
      </c>
      <c r="E2026" s="437">
        <v>0.53170888577887965</v>
      </c>
      <c r="F2026" s="456">
        <v>0.12218152030130652</v>
      </c>
      <c r="G2026" s="457">
        <v>0.11829422843079015</v>
      </c>
      <c r="H2026" s="437">
        <v>0.10868233246333506</v>
      </c>
      <c r="I2026" s="456">
        <v>0.11295154747310691</v>
      </c>
      <c r="J2026" s="457">
        <v>0.1178462924307139</v>
      </c>
      <c r="K2026" s="437">
        <v>0.64673921215892938</v>
      </c>
      <c r="L2026" s="462">
        <v>1.4279599480922394E-3</v>
      </c>
      <c r="M2026" s="463">
        <v>1.8613137198478177E-3</v>
      </c>
      <c r="N2026" s="437">
        <v>5.8344382579390685E-3</v>
      </c>
      <c r="O2026" s="456">
        <v>7.711533407801072E-3</v>
      </c>
      <c r="P2026" s="457">
        <v>8.2460908711484062E-3</v>
      </c>
      <c r="Q2026" s="437">
        <v>1.9348885003702777E-2</v>
      </c>
      <c r="R2026" s="462">
        <v>0</v>
      </c>
      <c r="S2026" s="463">
        <v>0</v>
      </c>
      <c r="T2026" s="437">
        <v>669.60723398864707</v>
      </c>
      <c r="U2026" s="456">
        <v>5.8515452480333669E-3</v>
      </c>
      <c r="V2026" s="457">
        <v>7.2363285626480863E-3</v>
      </c>
      <c r="W2026" s="437">
        <v>0.11713194217058533</v>
      </c>
      <c r="X2026" s="456">
        <v>7.8104133841790787E-3</v>
      </c>
      <c r="Y2026" s="457">
        <v>1.0767702080979095E-2</v>
      </c>
      <c r="Z2026" s="437">
        <v>3.8004976014724278E-3</v>
      </c>
      <c r="AA2026" s="456">
        <v>2.727106447617702E-3</v>
      </c>
      <c r="AB2026" s="457">
        <v>3.0404600256638045E-3</v>
      </c>
      <c r="AC2026" s="437">
        <v>7.4831896478919939E-3</v>
      </c>
      <c r="AD2026" s="456">
        <v>1.5614502379063488E-4</v>
      </c>
      <c r="AE2026" s="457">
        <v>1.5003800980182853E-4</v>
      </c>
      <c r="AF2026" s="437">
        <v>1.0798263854454246E-3</v>
      </c>
      <c r="AG2026" s="456">
        <v>5.0948714266441705E-3</v>
      </c>
      <c r="AH2026" s="457">
        <v>4.8669152773638579E-3</v>
      </c>
      <c r="AI2026" s="437">
        <v>1.3929746138796222E-3</v>
      </c>
      <c r="AJ2026" s="456">
        <v>9.0073550929944718E-4</v>
      </c>
      <c r="AK2026" s="457">
        <v>8.3706920434813853E-4</v>
      </c>
      <c r="AL2026" s="437">
        <v>8.6385865447194521E-5</v>
      </c>
      <c r="AM2026" s="456">
        <v>1.4157177369507478E-3</v>
      </c>
      <c r="AN2026" s="457">
        <v>1.3832264394975421E-3</v>
      </c>
      <c r="AO2026" s="437">
        <v>2.3475408014440091E-2</v>
      </c>
      <c r="AP2026" s="456">
        <v>0</v>
      </c>
      <c r="AQ2026" s="457">
        <v>0</v>
      </c>
      <c r="AR2026" s="440">
        <v>1.9110855519615201E-2</v>
      </c>
      <c r="AS2026" s="462">
        <v>0</v>
      </c>
      <c r="AT2026" s="463">
        <v>0</v>
      </c>
      <c r="AU2026" s="423">
        <v>0</v>
      </c>
    </row>
    <row r="2027" spans="1:47" x14ac:dyDescent="0.2">
      <c r="A2027" s="231">
        <v>2025</v>
      </c>
      <c r="B2027" s="232">
        <v>23</v>
      </c>
      <c r="C2027" s="456">
        <v>2.4904792539323375</v>
      </c>
      <c r="D2027" s="457">
        <v>2.7835327596086668</v>
      </c>
      <c r="E2027" s="437">
        <v>0.53807469994455237</v>
      </c>
      <c r="F2027" s="456">
        <v>0.1268043794566989</v>
      </c>
      <c r="G2027" s="457">
        <v>0.12184918664035045</v>
      </c>
      <c r="H2027" s="437">
        <v>0.11111047519819689</v>
      </c>
      <c r="I2027" s="456">
        <v>0.11606919761930129</v>
      </c>
      <c r="J2027" s="457">
        <v>0.1202705636594382</v>
      </c>
      <c r="K2027" s="437">
        <v>0.6566549635173794</v>
      </c>
      <c r="L2027" s="462">
        <v>1.4338841854353694E-3</v>
      </c>
      <c r="M2027" s="463">
        <v>1.8668330065627664E-3</v>
      </c>
      <c r="N2027" s="437">
        <v>5.8432563989747896E-3</v>
      </c>
      <c r="O2027" s="456">
        <v>7.847418553761705E-3</v>
      </c>
      <c r="P2027" s="457">
        <v>8.3676763569221352E-3</v>
      </c>
      <c r="Q2027" s="437">
        <v>1.9372811683936366E-2</v>
      </c>
      <c r="R2027" s="462">
        <v>0</v>
      </c>
      <c r="S2027" s="463">
        <v>0</v>
      </c>
      <c r="T2027" s="437">
        <v>670.61942762930857</v>
      </c>
      <c r="U2027" s="456">
        <v>6.0433909465379331E-3</v>
      </c>
      <c r="V2027" s="457">
        <v>7.4335457919013472E-3</v>
      </c>
      <c r="W2027" s="437">
        <v>0.11974886191561157</v>
      </c>
      <c r="X2027" s="456">
        <v>8.0844847772016185E-3</v>
      </c>
      <c r="Y2027" s="457">
        <v>1.1083739242396971E-2</v>
      </c>
      <c r="Z2027" s="437">
        <v>3.8502728222876842E-3</v>
      </c>
      <c r="AA2027" s="456">
        <v>2.8104001704439929E-3</v>
      </c>
      <c r="AB2027" s="457">
        <v>3.1146149747133508E-3</v>
      </c>
      <c r="AC2027" s="437">
        <v>7.6503769065256562E-3</v>
      </c>
      <c r="AD2027" s="456">
        <v>1.6206121302309105E-4</v>
      </c>
      <c r="AE2027" s="457">
        <v>1.5455864822191615E-4</v>
      </c>
      <c r="AF2027" s="437">
        <v>1.1039516057750659E-3</v>
      </c>
      <c r="AG2027" s="456">
        <v>5.2928440483844541E-3</v>
      </c>
      <c r="AH2027" s="457">
        <v>5.0178603140612534E-3</v>
      </c>
      <c r="AI2027" s="437">
        <v>1.4240975756762901E-3</v>
      </c>
      <c r="AJ2027" s="456">
        <v>9.3936487505418605E-4</v>
      </c>
      <c r="AK2027" s="457">
        <v>8.6635042912958473E-4</v>
      </c>
      <c r="AL2027" s="437">
        <v>8.8315972514135897E-5</v>
      </c>
      <c r="AM2027" s="456">
        <v>1.4651059788516824E-3</v>
      </c>
      <c r="AN2027" s="457">
        <v>1.4209098836777767E-3</v>
      </c>
      <c r="AO2027" s="437">
        <v>2.3999888364489273E-2</v>
      </c>
      <c r="AP2027" s="456">
        <v>0</v>
      </c>
      <c r="AQ2027" s="457">
        <v>0</v>
      </c>
      <c r="AR2027" s="440">
        <v>1.9274975068055599E-2</v>
      </c>
      <c r="AS2027" s="462">
        <v>0</v>
      </c>
      <c r="AT2027" s="463">
        <v>0</v>
      </c>
      <c r="AU2027" s="423">
        <v>0</v>
      </c>
    </row>
    <row r="2028" spans="1:47" x14ac:dyDescent="0.2">
      <c r="A2028" s="231">
        <v>2025</v>
      </c>
      <c r="B2028" s="232">
        <v>24</v>
      </c>
      <c r="C2028" s="456">
        <v>2.5370010485752497</v>
      </c>
      <c r="D2028" s="457">
        <v>2.8159188776699935</v>
      </c>
      <c r="E2028" s="437">
        <v>0.54338280813267203</v>
      </c>
      <c r="F2028" s="456">
        <v>0.13134929341398935</v>
      </c>
      <c r="G2028" s="457">
        <v>0.12480078022582573</v>
      </c>
      <c r="H2028" s="437">
        <v>0.11313489752580574</v>
      </c>
      <c r="I2028" s="456">
        <v>0.11913454317868298</v>
      </c>
      <c r="J2028" s="457">
        <v>0.1222798071047785</v>
      </c>
      <c r="K2028" s="437">
        <v>0.66492172896133994</v>
      </c>
      <c r="L2028" s="462">
        <v>1.4396389080289617E-3</v>
      </c>
      <c r="M2028" s="463">
        <v>1.8712138147347784E-3</v>
      </c>
      <c r="N2028" s="437">
        <v>5.8505996335890317E-3</v>
      </c>
      <c r="O2028" s="456">
        <v>7.9807596152632922E-3</v>
      </c>
      <c r="P2028" s="457">
        <v>8.4681670032929895E-3</v>
      </c>
      <c r="Q2028" s="437">
        <v>1.939274623606568E-2</v>
      </c>
      <c r="R2028" s="462">
        <v>0</v>
      </c>
      <c r="S2028" s="463">
        <v>0</v>
      </c>
      <c r="T2028" s="437">
        <v>671.46151018424518</v>
      </c>
      <c r="U2028" s="456">
        <v>6.2321035225276081E-3</v>
      </c>
      <c r="V2028" s="457">
        <v>7.597617797220838E-3</v>
      </c>
      <c r="W2028" s="437">
        <v>0.1219304770754376</v>
      </c>
      <c r="X2028" s="456">
        <v>8.354136949770748E-3</v>
      </c>
      <c r="Y2028" s="457">
        <v>1.1346799758193925E-2</v>
      </c>
      <c r="Z2028" s="437">
        <v>3.8917694824333153E-3</v>
      </c>
      <c r="AA2028" s="456">
        <v>2.8899237437549508E-3</v>
      </c>
      <c r="AB2028" s="457">
        <v>3.171174207579027E-3</v>
      </c>
      <c r="AC2028" s="437">
        <v>7.789758565217025E-3</v>
      </c>
      <c r="AD2028" s="456">
        <v>1.6786038124333728E-4</v>
      </c>
      <c r="AE2028" s="457">
        <v>1.5828082765630705E-4</v>
      </c>
      <c r="AF2028" s="437">
        <v>1.1240627118888574E-3</v>
      </c>
      <c r="AG2028" s="456">
        <v>5.487942742855815E-3</v>
      </c>
      <c r="AH2028" s="457">
        <v>5.1443536752404919E-3</v>
      </c>
      <c r="AI2028" s="437">
        <v>1.4500446778632761E-3</v>
      </c>
      <c r="AJ2028" s="456">
        <v>9.7751117857397909E-4</v>
      </c>
      <c r="AK2028" s="457">
        <v>8.9105477891834926E-4</v>
      </c>
      <c r="AL2028" s="437">
        <v>8.9925103653116394E-5</v>
      </c>
      <c r="AM2028" s="456">
        <v>1.5134875142813586E-3</v>
      </c>
      <c r="AN2028" s="457">
        <v>1.4518218821487066E-3</v>
      </c>
      <c r="AO2028" s="437">
        <v>2.4437129081022791E-2</v>
      </c>
      <c r="AP2028" s="456">
        <v>0</v>
      </c>
      <c r="AQ2028" s="457">
        <v>0</v>
      </c>
      <c r="AR2028" s="440">
        <v>1.94118320154433E-2</v>
      </c>
      <c r="AS2028" s="462">
        <v>0</v>
      </c>
      <c r="AT2028" s="463">
        <v>0</v>
      </c>
      <c r="AU2028" s="423">
        <v>0</v>
      </c>
    </row>
    <row r="2029" spans="1:47" x14ac:dyDescent="0.2">
      <c r="A2029" s="231">
        <v>2025</v>
      </c>
      <c r="B2029" s="232">
        <v>25</v>
      </c>
      <c r="C2029" s="456">
        <v>2.5819141071470151</v>
      </c>
      <c r="D2029" s="457">
        <v>2.8409807424188949</v>
      </c>
      <c r="E2029" s="437">
        <v>0.54737798522349157</v>
      </c>
      <c r="F2029" s="456">
        <v>0.13571078424499314</v>
      </c>
      <c r="G2029" s="457">
        <v>0.12701844506981411</v>
      </c>
      <c r="H2029" s="437">
        <v>0.11465893320272164</v>
      </c>
      <c r="I2029" s="456">
        <v>0.12207492441011208</v>
      </c>
      <c r="J2029" s="457">
        <v>0.1237831531187389</v>
      </c>
      <c r="K2029" s="437">
        <v>0.67114620056868024</v>
      </c>
      <c r="L2029" s="462">
        <v>1.445175256672675E-3</v>
      </c>
      <c r="M2029" s="463">
        <v>1.8743619289365808E-3</v>
      </c>
      <c r="N2029" s="437">
        <v>5.8561363069834418E-3</v>
      </c>
      <c r="O2029" s="456">
        <v>8.1091100705777061E-3</v>
      </c>
      <c r="P2029" s="457">
        <v>8.543704074555708E-3</v>
      </c>
      <c r="Q2029" s="437">
        <v>1.940772190647291E-2</v>
      </c>
      <c r="R2029" s="462">
        <v>0</v>
      </c>
      <c r="S2029" s="463">
        <v>0</v>
      </c>
      <c r="T2029" s="437">
        <v>672.09663819644754</v>
      </c>
      <c r="U2029" s="456">
        <v>6.4133992137399148E-3</v>
      </c>
      <c r="V2029" s="457">
        <v>7.7213499266870992E-3</v>
      </c>
      <c r="W2029" s="437">
        <v>0.12357302421085224</v>
      </c>
      <c r="X2029" s="456">
        <v>8.6131864333300664E-3</v>
      </c>
      <c r="Y2029" s="457">
        <v>1.1545240068204158E-2</v>
      </c>
      <c r="Z2029" s="437">
        <v>3.9230042629882925E-3</v>
      </c>
      <c r="AA2029" s="456">
        <v>2.962218791755488E-3</v>
      </c>
      <c r="AB2029" s="457">
        <v>3.2059918767799664E-3</v>
      </c>
      <c r="AC2029" s="437">
        <v>7.8946963512610616E-3</v>
      </c>
      <c r="AD2029" s="456">
        <v>1.7340763356155805E-4</v>
      </c>
      <c r="AE2029" s="457">
        <v>1.6103814812410306E-4</v>
      </c>
      <c r="AF2029" s="437">
        <v>1.1392056166062796E-3</v>
      </c>
      <c r="AG2029" s="456">
        <v>5.6764192749834616E-3</v>
      </c>
      <c r="AH2029" s="457">
        <v>5.2415689277247384E-3</v>
      </c>
      <c r="AI2029" s="437">
        <v>1.4695750177901143E-3</v>
      </c>
      <c r="AJ2029" s="456">
        <v>1.0144707677943348E-3</v>
      </c>
      <c r="AK2029" s="457">
        <v>9.102601816506009E-4</v>
      </c>
      <c r="AL2029" s="437">
        <v>9.1136457712037315E-5</v>
      </c>
      <c r="AM2029" s="456">
        <v>1.559674776658238E-3</v>
      </c>
      <c r="AN2029" s="457">
        <v>1.4745158690868644E-3</v>
      </c>
      <c r="AO2029" s="437">
        <v>2.4766320002365984E-2</v>
      </c>
      <c r="AP2029" s="456">
        <v>0</v>
      </c>
      <c r="AQ2029" s="457">
        <v>0</v>
      </c>
      <c r="AR2029" s="440">
        <v>1.9514876580013801E-2</v>
      </c>
      <c r="AS2029" s="462">
        <v>0</v>
      </c>
      <c r="AT2029" s="463">
        <v>0</v>
      </c>
      <c r="AU2029" s="423">
        <v>0</v>
      </c>
    </row>
    <row r="2030" spans="1:47" x14ac:dyDescent="0.2">
      <c r="A2030" s="231">
        <v>2025</v>
      </c>
      <c r="B2030" s="232">
        <v>26</v>
      </c>
      <c r="C2030" s="456">
        <v>2.6343185798139728</v>
      </c>
      <c r="D2030" s="457">
        <v>2.8704512986610542</v>
      </c>
      <c r="E2030" s="437">
        <v>0.54978872540234169</v>
      </c>
      <c r="F2030" s="456">
        <v>0.14016684718942818</v>
      </c>
      <c r="G2030" s="457">
        <v>0.12873819559472149</v>
      </c>
      <c r="H2030" s="437">
        <v>0.11557868219206026</v>
      </c>
      <c r="I2030" s="456">
        <v>0.12520007927861473</v>
      </c>
      <c r="J2030" s="457">
        <v>0.12507206506688184</v>
      </c>
      <c r="K2030" s="437">
        <v>0.67490172084890609</v>
      </c>
      <c r="L2030" s="462">
        <v>1.4502969968416702E-3</v>
      </c>
      <c r="M2030" s="463">
        <v>1.8759773557468363E-3</v>
      </c>
      <c r="N2030" s="437">
        <v>5.8594585418806789E-3</v>
      </c>
      <c r="O2030" s="456">
        <v>8.228323127684364E-3</v>
      </c>
      <c r="P2030" s="457">
        <v>8.5885306343700032E-3</v>
      </c>
      <c r="Q2030" s="437">
        <v>1.9416791107164062E-2</v>
      </c>
      <c r="R2030" s="462">
        <v>0</v>
      </c>
      <c r="S2030" s="463">
        <v>0</v>
      </c>
      <c r="T2030" s="437">
        <v>672.48058050838199</v>
      </c>
      <c r="U2030" s="456">
        <v>6.5989447558425845E-3</v>
      </c>
      <c r="V2030" s="457">
        <v>7.8180809370746434E-3</v>
      </c>
      <c r="W2030" s="437">
        <v>0.12456432743936645</v>
      </c>
      <c r="X2030" s="456">
        <v>8.8537874513838939E-3</v>
      </c>
      <c r="Y2030" s="457">
        <v>1.1665010027634938E-2</v>
      </c>
      <c r="Z2030" s="437">
        <v>3.9418653785908394E-3</v>
      </c>
      <c r="AA2030" s="456">
        <v>3.0348908148380115E-3</v>
      </c>
      <c r="AB2030" s="457">
        <v>3.226438577410715E-3</v>
      </c>
      <c r="AC2030" s="437">
        <v>7.9580240996947344E-3</v>
      </c>
      <c r="AD2030" s="456">
        <v>1.7903340036238039E-4</v>
      </c>
      <c r="AE2030" s="457">
        <v>1.6310525639205627E-4</v>
      </c>
      <c r="AF2030" s="437">
        <v>1.1483445428715055E-3</v>
      </c>
      <c r="AG2030" s="456">
        <v>5.8694045650722745E-3</v>
      </c>
      <c r="AH2030" s="457">
        <v>5.318754814351262E-3</v>
      </c>
      <c r="AI2030" s="437">
        <v>1.4813630711283049E-3</v>
      </c>
      <c r="AJ2030" s="456">
        <v>1.0519165601259109E-3</v>
      </c>
      <c r="AK2030" s="457">
        <v>9.2516906388011592E-4</v>
      </c>
      <c r="AL2030" s="437">
        <v>9.186750372653159E-5</v>
      </c>
      <c r="AM2030" s="456">
        <v>1.6063613198795731E-3</v>
      </c>
      <c r="AN2030" s="457">
        <v>1.4914265499059395E-3</v>
      </c>
      <c r="AO2030" s="437">
        <v>2.4964955141739346E-2</v>
      </c>
      <c r="AP2030" s="456">
        <v>0</v>
      </c>
      <c r="AQ2030" s="457">
        <v>0</v>
      </c>
      <c r="AR2030" s="440">
        <v>1.9577087575067102E-2</v>
      </c>
      <c r="AS2030" s="462">
        <v>0</v>
      </c>
      <c r="AT2030" s="463">
        <v>0</v>
      </c>
      <c r="AU2030" s="423">
        <v>0</v>
      </c>
    </row>
    <row r="2031" spans="1:47" x14ac:dyDescent="0.2">
      <c r="A2031" s="231">
        <v>2025</v>
      </c>
      <c r="B2031" s="232">
        <v>27</v>
      </c>
      <c r="C2031" s="456">
        <v>0</v>
      </c>
      <c r="D2031" s="457">
        <v>0</v>
      </c>
      <c r="E2031" s="438">
        <v>0.55024858399140142</v>
      </c>
      <c r="F2031" s="456">
        <v>0</v>
      </c>
      <c r="G2031" s="457">
        <v>0</v>
      </c>
      <c r="H2031" s="438">
        <v>0.11575376574255844</v>
      </c>
      <c r="I2031" s="456">
        <v>0</v>
      </c>
      <c r="J2031" s="457">
        <v>0</v>
      </c>
      <c r="K2031" s="438">
        <v>0.67561662002895784</v>
      </c>
      <c r="L2031" s="462">
        <v>0</v>
      </c>
      <c r="M2031" s="463">
        <v>0</v>
      </c>
      <c r="N2031" s="438">
        <v>5.8600989544933682E-3</v>
      </c>
      <c r="O2031" s="456">
        <v>0</v>
      </c>
      <c r="P2031" s="457">
        <v>0</v>
      </c>
      <c r="Q2031" s="438">
        <v>1.9418524970573423E-2</v>
      </c>
      <c r="R2031" s="462">
        <v>0</v>
      </c>
      <c r="S2031" s="463">
        <v>0</v>
      </c>
      <c r="T2031" s="438">
        <v>672.55189781216416</v>
      </c>
      <c r="U2031" s="456">
        <v>0</v>
      </c>
      <c r="V2031" s="457">
        <v>0</v>
      </c>
      <c r="W2031" s="438">
        <v>0.12475289679064107</v>
      </c>
      <c r="X2031" s="456">
        <v>0</v>
      </c>
      <c r="Y2031" s="457">
        <v>0</v>
      </c>
      <c r="Z2031" s="438">
        <v>3.9454533341623955E-3</v>
      </c>
      <c r="AA2031" s="456">
        <v>0</v>
      </c>
      <c r="AB2031" s="457">
        <v>0</v>
      </c>
      <c r="AC2031" s="438">
        <v>7.9700761585403783E-3</v>
      </c>
      <c r="AD2031" s="456">
        <v>0</v>
      </c>
      <c r="AE2031" s="457">
        <v>0</v>
      </c>
      <c r="AF2031" s="438">
        <v>1.1500841798946497E-3</v>
      </c>
      <c r="AG2031" s="456">
        <v>0</v>
      </c>
      <c r="AH2031" s="457">
        <v>0</v>
      </c>
      <c r="AI2031" s="438">
        <v>1.4836067305932826E-3</v>
      </c>
      <c r="AJ2031" s="456">
        <v>0</v>
      </c>
      <c r="AK2031" s="457">
        <v>0</v>
      </c>
      <c r="AL2031" s="438">
        <v>9.200668815122097E-5</v>
      </c>
      <c r="AM2031" s="456">
        <v>0</v>
      </c>
      <c r="AN2031" s="457">
        <v>0</v>
      </c>
      <c r="AO2031" s="438">
        <v>2.5002769317000805E-2</v>
      </c>
      <c r="AP2031" s="456">
        <v>0</v>
      </c>
      <c r="AQ2031" s="457">
        <v>0</v>
      </c>
      <c r="AR2031" s="440">
        <v>1.95889116529183E-2</v>
      </c>
      <c r="AS2031" s="462">
        <v>0</v>
      </c>
      <c r="AT2031" s="463">
        <v>0</v>
      </c>
      <c r="AU2031" s="423">
        <v>0</v>
      </c>
    </row>
    <row r="2032" spans="1:47" x14ac:dyDescent="0.2">
      <c r="A2032" s="231">
        <v>2025</v>
      </c>
      <c r="B2032" s="232">
        <v>28</v>
      </c>
      <c r="C2032" s="456">
        <v>0</v>
      </c>
      <c r="D2032" s="457">
        <v>0</v>
      </c>
      <c r="E2032" s="438">
        <v>0.55024797636800049</v>
      </c>
      <c r="F2032" s="456">
        <v>0</v>
      </c>
      <c r="G2032" s="457">
        <v>0</v>
      </c>
      <c r="H2032" s="438">
        <v>0.1157535266824828</v>
      </c>
      <c r="I2032" s="456">
        <v>0</v>
      </c>
      <c r="J2032" s="457">
        <v>0</v>
      </c>
      <c r="K2032" s="438">
        <v>0.67561565266192336</v>
      </c>
      <c r="L2032" s="462">
        <v>0</v>
      </c>
      <c r="M2032" s="463">
        <v>0</v>
      </c>
      <c r="N2032" s="438">
        <v>5.8601069036012966E-3</v>
      </c>
      <c r="O2032" s="456">
        <v>0</v>
      </c>
      <c r="P2032" s="457">
        <v>0</v>
      </c>
      <c r="Q2032" s="438">
        <v>1.9418543907539998E-2</v>
      </c>
      <c r="R2032" s="462">
        <v>0</v>
      </c>
      <c r="S2032" s="463">
        <v>0</v>
      </c>
      <c r="T2032" s="438">
        <v>672.55482668902221</v>
      </c>
      <c r="U2032" s="456">
        <v>0</v>
      </c>
      <c r="V2032" s="457">
        <v>0</v>
      </c>
      <c r="W2032" s="438">
        <v>0.12475253866036022</v>
      </c>
      <c r="X2032" s="456">
        <v>0</v>
      </c>
      <c r="Y2032" s="457">
        <v>0</v>
      </c>
      <c r="Z2032" s="438">
        <v>3.9454440005017135E-3</v>
      </c>
      <c r="AA2032" s="456">
        <v>0</v>
      </c>
      <c r="AB2032" s="457">
        <v>0</v>
      </c>
      <c r="AC2032" s="438">
        <v>7.970053458232873E-3</v>
      </c>
      <c r="AD2032" s="456">
        <v>0</v>
      </c>
      <c r="AE2032" s="457">
        <v>0</v>
      </c>
      <c r="AF2032" s="438">
        <v>1.1500798066687177E-3</v>
      </c>
      <c r="AG2032" s="456">
        <v>0</v>
      </c>
      <c r="AH2032" s="457">
        <v>0</v>
      </c>
      <c r="AI2032" s="438">
        <v>1.4836019588273194E-3</v>
      </c>
      <c r="AJ2032" s="456">
        <v>0</v>
      </c>
      <c r="AK2032" s="457">
        <v>0</v>
      </c>
      <c r="AL2032" s="438">
        <v>9.2006266478559745E-5</v>
      </c>
      <c r="AM2032" s="456">
        <v>0</v>
      </c>
      <c r="AN2032" s="457">
        <v>0</v>
      </c>
      <c r="AO2032" s="438">
        <v>2.5002728860220216E-2</v>
      </c>
      <c r="AP2032" s="456">
        <v>0</v>
      </c>
      <c r="AQ2032" s="457">
        <v>0</v>
      </c>
      <c r="AR2032" s="440">
        <v>1.9588913668109099E-2</v>
      </c>
      <c r="AS2032" s="462">
        <v>0</v>
      </c>
      <c r="AT2032" s="463">
        <v>0</v>
      </c>
      <c r="AU2032" s="423">
        <v>0</v>
      </c>
    </row>
    <row r="2033" spans="1:47" x14ac:dyDescent="0.2">
      <c r="A2033" s="231">
        <v>2025</v>
      </c>
      <c r="B2033" s="232">
        <v>29</v>
      </c>
      <c r="C2033" s="456">
        <v>0</v>
      </c>
      <c r="D2033" s="457">
        <v>0</v>
      </c>
      <c r="E2033" s="438">
        <v>0.55024704678121328</v>
      </c>
      <c r="F2033" s="456">
        <v>0</v>
      </c>
      <c r="G2033" s="457">
        <v>0</v>
      </c>
      <c r="H2033" s="438">
        <v>0.11575264187258925</v>
      </c>
      <c r="I2033" s="456">
        <v>0</v>
      </c>
      <c r="J2033" s="457">
        <v>0</v>
      </c>
      <c r="K2033" s="438">
        <v>0.6756132066814835</v>
      </c>
      <c r="L2033" s="462">
        <v>0</v>
      </c>
      <c r="M2033" s="463">
        <v>0</v>
      </c>
      <c r="N2033" s="438">
        <v>5.8601220065592702E-3</v>
      </c>
      <c r="O2033" s="456">
        <v>0</v>
      </c>
      <c r="P2033" s="457">
        <v>0</v>
      </c>
      <c r="Q2033" s="438">
        <v>1.9418557510897039E-2</v>
      </c>
      <c r="R2033" s="462">
        <v>0</v>
      </c>
      <c r="S2033" s="463">
        <v>0</v>
      </c>
      <c r="T2033" s="438">
        <v>672.55564035395309</v>
      </c>
      <c r="U2033" s="456">
        <v>0</v>
      </c>
      <c r="V2033" s="457">
        <v>0</v>
      </c>
      <c r="W2033" s="438">
        <v>0.12475180646799779</v>
      </c>
      <c r="X2033" s="456">
        <v>0</v>
      </c>
      <c r="Y2033" s="457">
        <v>0</v>
      </c>
      <c r="Z2033" s="438">
        <v>3.9454386770074873E-3</v>
      </c>
      <c r="AA2033" s="456">
        <v>0</v>
      </c>
      <c r="AB2033" s="457">
        <v>0</v>
      </c>
      <c r="AC2033" s="438">
        <v>7.9700040930983269E-3</v>
      </c>
      <c r="AD2033" s="456">
        <v>0</v>
      </c>
      <c r="AE2033" s="457">
        <v>0</v>
      </c>
      <c r="AF2033" s="438">
        <v>1.150072023318413E-3</v>
      </c>
      <c r="AG2033" s="456">
        <v>0</v>
      </c>
      <c r="AH2033" s="457">
        <v>0</v>
      </c>
      <c r="AI2033" s="438">
        <v>1.4835945959499597E-3</v>
      </c>
      <c r="AJ2033" s="456">
        <v>0</v>
      </c>
      <c r="AK2033" s="457">
        <v>0</v>
      </c>
      <c r="AL2033" s="438">
        <v>9.2005913927621134E-5</v>
      </c>
      <c r="AM2033" s="456">
        <v>0</v>
      </c>
      <c r="AN2033" s="457">
        <v>0</v>
      </c>
      <c r="AO2033" s="438">
        <v>2.5002587811462217E-2</v>
      </c>
      <c r="AP2033" s="456">
        <v>0</v>
      </c>
      <c r="AQ2033" s="457">
        <v>0</v>
      </c>
      <c r="AR2033" s="440">
        <v>1.9588912516130201E-2</v>
      </c>
      <c r="AS2033" s="462">
        <v>0</v>
      </c>
      <c r="AT2033" s="463">
        <v>0</v>
      </c>
      <c r="AU2033" s="423">
        <v>0</v>
      </c>
    </row>
    <row r="2034" spans="1:47" x14ac:dyDescent="0.2">
      <c r="A2034" s="231">
        <v>2025</v>
      </c>
      <c r="B2034" s="232">
        <v>30</v>
      </c>
      <c r="C2034" s="456">
        <v>0</v>
      </c>
      <c r="D2034" s="457">
        <v>0</v>
      </c>
      <c r="E2034" s="438">
        <v>0.55024396168357426</v>
      </c>
      <c r="F2034" s="456">
        <v>0</v>
      </c>
      <c r="G2034" s="457">
        <v>0</v>
      </c>
      <c r="H2034" s="438">
        <v>0.1157517003807101</v>
      </c>
      <c r="I2034" s="456">
        <v>0</v>
      </c>
      <c r="J2034" s="457">
        <v>0</v>
      </c>
      <c r="K2034" s="438">
        <v>0.76018679094497188</v>
      </c>
      <c r="L2034" s="462">
        <v>0</v>
      </c>
      <c r="M2034" s="463">
        <v>0</v>
      </c>
      <c r="N2034" s="438">
        <v>5.8601368133122719E-3</v>
      </c>
      <c r="O2034" s="456">
        <v>0</v>
      </c>
      <c r="P2034" s="457">
        <v>0</v>
      </c>
      <c r="Q2034" s="438">
        <v>1.9418552563559482E-2</v>
      </c>
      <c r="R2034" s="462">
        <v>0</v>
      </c>
      <c r="S2034" s="463">
        <v>0</v>
      </c>
      <c r="T2034" s="438">
        <v>672.55701719641445</v>
      </c>
      <c r="U2034" s="456">
        <v>0</v>
      </c>
      <c r="V2034" s="457">
        <v>0</v>
      </c>
      <c r="W2034" s="438">
        <v>0.12475065783158357</v>
      </c>
      <c r="X2034" s="456">
        <v>0</v>
      </c>
      <c r="Y2034" s="457">
        <v>0</v>
      </c>
      <c r="Z2034" s="438">
        <v>3.945409810856529E-3</v>
      </c>
      <c r="AA2034" s="456">
        <v>0</v>
      </c>
      <c r="AB2034" s="457">
        <v>0</v>
      </c>
      <c r="AC2034" s="438">
        <v>7.9699367859744612E-3</v>
      </c>
      <c r="AD2034" s="456">
        <v>0</v>
      </c>
      <c r="AE2034" s="457">
        <v>0</v>
      </c>
      <c r="AF2034" s="438">
        <v>1.1500624925248179E-3</v>
      </c>
      <c r="AG2034" s="456">
        <v>0</v>
      </c>
      <c r="AH2034" s="457">
        <v>0</v>
      </c>
      <c r="AI2034" s="438">
        <v>1.4835809983581782E-3</v>
      </c>
      <c r="AJ2034" s="456">
        <v>0</v>
      </c>
      <c r="AK2034" s="457">
        <v>0</v>
      </c>
      <c r="AL2034" s="438">
        <v>9.2005049076028639E-5</v>
      </c>
      <c r="AM2034" s="456">
        <v>0</v>
      </c>
      <c r="AN2034" s="457">
        <v>0</v>
      </c>
      <c r="AO2034" s="438">
        <v>2.5002358724877573E-2</v>
      </c>
      <c r="AP2034" s="456">
        <v>0</v>
      </c>
      <c r="AQ2034" s="457">
        <v>0</v>
      </c>
      <c r="AR2034" s="440">
        <v>1.9588912583477301E-2</v>
      </c>
      <c r="AS2034" s="462">
        <v>0</v>
      </c>
      <c r="AT2034" s="463">
        <v>0</v>
      </c>
      <c r="AU2034" s="423">
        <v>0</v>
      </c>
    </row>
    <row r="2035" spans="1:47" x14ac:dyDescent="0.2">
      <c r="A2035" s="231">
        <v>2025</v>
      </c>
      <c r="B2035" s="232">
        <v>31</v>
      </c>
      <c r="C2035" s="456">
        <v>0</v>
      </c>
      <c r="D2035" s="457">
        <v>0</v>
      </c>
      <c r="E2035" s="438">
        <v>0.5502390097579315</v>
      </c>
      <c r="F2035" s="456">
        <v>0</v>
      </c>
      <c r="G2035" s="457">
        <v>0</v>
      </c>
      <c r="H2035" s="438">
        <v>0.1157499719009695</v>
      </c>
      <c r="I2035" s="456">
        <v>0</v>
      </c>
      <c r="J2035" s="457">
        <v>0</v>
      </c>
      <c r="K2035" s="438">
        <v>0.83825125837759284</v>
      </c>
      <c r="L2035" s="462">
        <v>0</v>
      </c>
      <c r="M2035" s="463">
        <v>0</v>
      </c>
      <c r="N2035" s="438">
        <v>5.8601383018865938E-3</v>
      </c>
      <c r="O2035" s="456">
        <v>0</v>
      </c>
      <c r="P2035" s="457">
        <v>0</v>
      </c>
      <c r="Q2035" s="438">
        <v>1.9418534025273451E-2</v>
      </c>
      <c r="R2035" s="462">
        <v>0</v>
      </c>
      <c r="S2035" s="463">
        <v>0</v>
      </c>
      <c r="T2035" s="438">
        <v>672.5572325047624</v>
      </c>
      <c r="U2035" s="456">
        <v>0</v>
      </c>
      <c r="V2035" s="457">
        <v>0</v>
      </c>
      <c r="W2035" s="438">
        <v>0.12474886417902659</v>
      </c>
      <c r="X2035" s="456">
        <v>0</v>
      </c>
      <c r="Y2035" s="457">
        <v>0</v>
      </c>
      <c r="Z2035" s="438">
        <v>3.9453719109898396E-3</v>
      </c>
      <c r="AA2035" s="456">
        <v>0</v>
      </c>
      <c r="AB2035" s="457">
        <v>0</v>
      </c>
      <c r="AC2035" s="438">
        <v>7.9698047152415522E-3</v>
      </c>
      <c r="AD2035" s="456">
        <v>0</v>
      </c>
      <c r="AE2035" s="457">
        <v>0</v>
      </c>
      <c r="AF2035" s="438">
        <v>1.1500452644900077E-3</v>
      </c>
      <c r="AG2035" s="456">
        <v>0</v>
      </c>
      <c r="AH2035" s="457">
        <v>0</v>
      </c>
      <c r="AI2035" s="438">
        <v>1.4835568427270637E-3</v>
      </c>
      <c r="AJ2035" s="456">
        <v>0</v>
      </c>
      <c r="AK2035" s="457">
        <v>0</v>
      </c>
      <c r="AL2035" s="438">
        <v>9.2003547502602303E-5</v>
      </c>
      <c r="AM2035" s="456">
        <v>0</v>
      </c>
      <c r="AN2035" s="457">
        <v>0</v>
      </c>
      <c r="AO2035" s="438">
        <v>2.5001985611684714E-2</v>
      </c>
      <c r="AP2035" s="456">
        <v>0</v>
      </c>
      <c r="AQ2035" s="457">
        <v>0</v>
      </c>
      <c r="AR2035" s="440">
        <v>1.9588915224112501E-2</v>
      </c>
      <c r="AS2035" s="462">
        <v>0</v>
      </c>
      <c r="AT2035" s="463">
        <v>0</v>
      </c>
      <c r="AU2035" s="423">
        <v>0</v>
      </c>
    </row>
    <row r="2036" spans="1:47" x14ac:dyDescent="0.2">
      <c r="A2036" s="231">
        <v>2025</v>
      </c>
      <c r="B2036" s="232">
        <v>32</v>
      </c>
      <c r="C2036" s="456">
        <v>0</v>
      </c>
      <c r="D2036" s="457">
        <v>0</v>
      </c>
      <c r="E2036" s="419">
        <v>0.5502390097579315</v>
      </c>
      <c r="F2036" s="456">
        <v>0</v>
      </c>
      <c r="G2036" s="457">
        <v>0</v>
      </c>
      <c r="H2036" s="419">
        <v>0.1157499719009695</v>
      </c>
      <c r="I2036" s="456">
        <v>0</v>
      </c>
      <c r="J2036" s="457">
        <v>0</v>
      </c>
      <c r="K2036" s="419">
        <v>0.83825125837759284</v>
      </c>
      <c r="L2036" s="462">
        <v>0</v>
      </c>
      <c r="M2036" s="463">
        <v>0</v>
      </c>
      <c r="N2036" s="419">
        <v>5.8601383018865938E-3</v>
      </c>
      <c r="O2036" s="456">
        <v>0</v>
      </c>
      <c r="P2036" s="457">
        <v>0</v>
      </c>
      <c r="Q2036" s="419">
        <v>1.9418534025273451E-2</v>
      </c>
      <c r="R2036" s="462">
        <v>0</v>
      </c>
      <c r="S2036" s="463">
        <v>0</v>
      </c>
      <c r="T2036" s="419">
        <v>672.5572325047624</v>
      </c>
      <c r="U2036" s="456">
        <v>0</v>
      </c>
      <c r="V2036" s="457">
        <v>0</v>
      </c>
      <c r="W2036" s="419">
        <v>0.12474886417902659</v>
      </c>
      <c r="X2036" s="456">
        <v>0</v>
      </c>
      <c r="Y2036" s="457">
        <v>0</v>
      </c>
      <c r="Z2036" s="419">
        <v>3.9453719109898396E-3</v>
      </c>
      <c r="AA2036" s="456">
        <v>0</v>
      </c>
      <c r="AB2036" s="457">
        <v>0</v>
      </c>
      <c r="AC2036" s="419">
        <v>7.9698047152415522E-3</v>
      </c>
      <c r="AD2036" s="456">
        <v>0</v>
      </c>
      <c r="AE2036" s="457">
        <v>0</v>
      </c>
      <c r="AF2036" s="419">
        <v>1.1500452644900077E-3</v>
      </c>
      <c r="AG2036" s="456">
        <v>0</v>
      </c>
      <c r="AH2036" s="457">
        <v>0</v>
      </c>
      <c r="AI2036" s="419">
        <v>1.4835568427270637E-3</v>
      </c>
      <c r="AJ2036" s="456">
        <v>0</v>
      </c>
      <c r="AK2036" s="457">
        <v>0</v>
      </c>
      <c r="AL2036" s="419">
        <v>9.2003547502602303E-5</v>
      </c>
      <c r="AM2036" s="456">
        <v>0</v>
      </c>
      <c r="AN2036" s="457">
        <v>0</v>
      </c>
      <c r="AO2036" s="419">
        <v>2.5001985611684714E-2</v>
      </c>
      <c r="AP2036" s="456">
        <v>0</v>
      </c>
      <c r="AQ2036" s="457">
        <v>0</v>
      </c>
      <c r="AR2036" s="440">
        <v>1.9588915224112501E-2</v>
      </c>
      <c r="AS2036" s="462">
        <v>0</v>
      </c>
      <c r="AT2036" s="463">
        <v>0</v>
      </c>
      <c r="AU2036" s="426">
        <v>0</v>
      </c>
    </row>
    <row r="2037" spans="1:47" x14ac:dyDescent="0.2">
      <c r="A2037" s="231">
        <v>2025</v>
      </c>
      <c r="B2037" s="232">
        <v>33</v>
      </c>
      <c r="C2037" s="456">
        <v>0</v>
      </c>
      <c r="D2037" s="457">
        <v>0</v>
      </c>
      <c r="E2037" s="419">
        <v>0.5502390097579315</v>
      </c>
      <c r="F2037" s="456">
        <v>0</v>
      </c>
      <c r="G2037" s="457">
        <v>0</v>
      </c>
      <c r="H2037" s="419">
        <v>0.1157499719009695</v>
      </c>
      <c r="I2037" s="456">
        <v>0</v>
      </c>
      <c r="J2037" s="457">
        <v>0</v>
      </c>
      <c r="K2037" s="419">
        <v>0.83825125837759284</v>
      </c>
      <c r="L2037" s="462">
        <v>0</v>
      </c>
      <c r="M2037" s="463">
        <v>0</v>
      </c>
      <c r="N2037" s="419">
        <v>5.8601383018865938E-3</v>
      </c>
      <c r="O2037" s="456">
        <v>0</v>
      </c>
      <c r="P2037" s="457">
        <v>0</v>
      </c>
      <c r="Q2037" s="419">
        <v>1.9418534025273451E-2</v>
      </c>
      <c r="R2037" s="462">
        <v>0</v>
      </c>
      <c r="S2037" s="463">
        <v>0</v>
      </c>
      <c r="T2037" s="419">
        <v>672.5572325047624</v>
      </c>
      <c r="U2037" s="456">
        <v>0</v>
      </c>
      <c r="V2037" s="457">
        <v>0</v>
      </c>
      <c r="W2037" s="419">
        <v>0.12474886417902659</v>
      </c>
      <c r="X2037" s="456">
        <v>0</v>
      </c>
      <c r="Y2037" s="457">
        <v>0</v>
      </c>
      <c r="Z2037" s="419">
        <v>3.9453719109898396E-3</v>
      </c>
      <c r="AA2037" s="456">
        <v>0</v>
      </c>
      <c r="AB2037" s="457">
        <v>0</v>
      </c>
      <c r="AC2037" s="419">
        <v>7.9698047152415522E-3</v>
      </c>
      <c r="AD2037" s="456">
        <v>0</v>
      </c>
      <c r="AE2037" s="457">
        <v>0</v>
      </c>
      <c r="AF2037" s="419">
        <v>1.1500452644900077E-3</v>
      </c>
      <c r="AG2037" s="456">
        <v>0</v>
      </c>
      <c r="AH2037" s="457">
        <v>0</v>
      </c>
      <c r="AI2037" s="419">
        <v>1.4835568427270637E-3</v>
      </c>
      <c r="AJ2037" s="456">
        <v>0</v>
      </c>
      <c r="AK2037" s="457">
        <v>0</v>
      </c>
      <c r="AL2037" s="419">
        <v>9.2003547502602303E-5</v>
      </c>
      <c r="AM2037" s="456">
        <v>0</v>
      </c>
      <c r="AN2037" s="457">
        <v>0</v>
      </c>
      <c r="AO2037" s="419">
        <v>2.5001985611684714E-2</v>
      </c>
      <c r="AP2037" s="456">
        <v>0</v>
      </c>
      <c r="AQ2037" s="457">
        <v>0</v>
      </c>
      <c r="AR2037" s="440">
        <v>1.9588915224112501E-2</v>
      </c>
      <c r="AS2037" s="462">
        <v>0</v>
      </c>
      <c r="AT2037" s="463">
        <v>0</v>
      </c>
      <c r="AU2037" s="426">
        <v>0</v>
      </c>
    </row>
    <row r="2038" spans="1:47" x14ac:dyDescent="0.2">
      <c r="A2038" s="231">
        <v>2025</v>
      </c>
      <c r="B2038" s="232">
        <v>34</v>
      </c>
      <c r="C2038" s="456">
        <v>0</v>
      </c>
      <c r="D2038" s="457">
        <v>0</v>
      </c>
      <c r="E2038" s="419">
        <v>0.5502390097579315</v>
      </c>
      <c r="F2038" s="456">
        <v>0</v>
      </c>
      <c r="G2038" s="457">
        <v>0</v>
      </c>
      <c r="H2038" s="419">
        <v>0.1157499719009695</v>
      </c>
      <c r="I2038" s="456">
        <v>0</v>
      </c>
      <c r="J2038" s="457">
        <v>0</v>
      </c>
      <c r="K2038" s="419">
        <v>0.83825125837759284</v>
      </c>
      <c r="L2038" s="462">
        <v>0</v>
      </c>
      <c r="M2038" s="463">
        <v>0</v>
      </c>
      <c r="N2038" s="419">
        <v>5.8601383018865938E-3</v>
      </c>
      <c r="O2038" s="456">
        <v>0</v>
      </c>
      <c r="P2038" s="457">
        <v>0</v>
      </c>
      <c r="Q2038" s="419">
        <v>1.9418534025273451E-2</v>
      </c>
      <c r="R2038" s="462">
        <v>0</v>
      </c>
      <c r="S2038" s="463">
        <v>0</v>
      </c>
      <c r="T2038" s="419">
        <v>672.5572325047624</v>
      </c>
      <c r="U2038" s="456">
        <v>0</v>
      </c>
      <c r="V2038" s="457">
        <v>0</v>
      </c>
      <c r="W2038" s="419">
        <v>0.12474886417902659</v>
      </c>
      <c r="X2038" s="456">
        <v>0</v>
      </c>
      <c r="Y2038" s="457">
        <v>0</v>
      </c>
      <c r="Z2038" s="419">
        <v>3.9453719109898396E-3</v>
      </c>
      <c r="AA2038" s="456">
        <v>0</v>
      </c>
      <c r="AB2038" s="457">
        <v>0</v>
      </c>
      <c r="AC2038" s="419">
        <v>7.9698047152415522E-3</v>
      </c>
      <c r="AD2038" s="456">
        <v>0</v>
      </c>
      <c r="AE2038" s="457">
        <v>0</v>
      </c>
      <c r="AF2038" s="419">
        <v>1.1500452644900077E-3</v>
      </c>
      <c r="AG2038" s="456">
        <v>0</v>
      </c>
      <c r="AH2038" s="457">
        <v>0</v>
      </c>
      <c r="AI2038" s="419">
        <v>1.4835568427270637E-3</v>
      </c>
      <c r="AJ2038" s="456">
        <v>0</v>
      </c>
      <c r="AK2038" s="457">
        <v>0</v>
      </c>
      <c r="AL2038" s="419">
        <v>9.2003547502602303E-5</v>
      </c>
      <c r="AM2038" s="456">
        <v>0</v>
      </c>
      <c r="AN2038" s="457">
        <v>0</v>
      </c>
      <c r="AO2038" s="419">
        <v>2.5001985611684714E-2</v>
      </c>
      <c r="AP2038" s="456">
        <v>0</v>
      </c>
      <c r="AQ2038" s="457">
        <v>0</v>
      </c>
      <c r="AR2038" s="440">
        <v>1.9588915224112501E-2</v>
      </c>
      <c r="AS2038" s="462">
        <v>0</v>
      </c>
      <c r="AT2038" s="463">
        <v>0</v>
      </c>
      <c r="AU2038" s="426">
        <v>0</v>
      </c>
    </row>
    <row r="2039" spans="1:47" x14ac:dyDescent="0.2">
      <c r="A2039" s="231">
        <v>2025</v>
      </c>
      <c r="B2039" s="232">
        <v>35</v>
      </c>
      <c r="C2039" s="456">
        <v>0</v>
      </c>
      <c r="D2039" s="457">
        <v>0</v>
      </c>
      <c r="E2039" s="419">
        <v>0.5502390097579315</v>
      </c>
      <c r="F2039" s="456">
        <v>0</v>
      </c>
      <c r="G2039" s="457">
        <v>0</v>
      </c>
      <c r="H2039" s="419">
        <v>0.1157499719009695</v>
      </c>
      <c r="I2039" s="456">
        <v>0</v>
      </c>
      <c r="J2039" s="457">
        <v>0</v>
      </c>
      <c r="K2039" s="419">
        <v>0.83825125837759284</v>
      </c>
      <c r="L2039" s="462">
        <v>0</v>
      </c>
      <c r="M2039" s="463">
        <v>0</v>
      </c>
      <c r="N2039" s="419">
        <v>5.8601383018865938E-3</v>
      </c>
      <c r="O2039" s="456">
        <v>0</v>
      </c>
      <c r="P2039" s="457">
        <v>0</v>
      </c>
      <c r="Q2039" s="419">
        <v>1.9418534025273451E-2</v>
      </c>
      <c r="R2039" s="462">
        <v>0</v>
      </c>
      <c r="S2039" s="463">
        <v>0</v>
      </c>
      <c r="T2039" s="419">
        <v>672.5572325047624</v>
      </c>
      <c r="U2039" s="456">
        <v>0</v>
      </c>
      <c r="V2039" s="457">
        <v>0</v>
      </c>
      <c r="W2039" s="419">
        <v>0.12474886417902659</v>
      </c>
      <c r="X2039" s="456">
        <v>0</v>
      </c>
      <c r="Y2039" s="457">
        <v>0</v>
      </c>
      <c r="Z2039" s="419">
        <v>3.9453719109898396E-3</v>
      </c>
      <c r="AA2039" s="456">
        <v>0</v>
      </c>
      <c r="AB2039" s="457">
        <v>0</v>
      </c>
      <c r="AC2039" s="419">
        <v>7.9698047152415522E-3</v>
      </c>
      <c r="AD2039" s="456">
        <v>0</v>
      </c>
      <c r="AE2039" s="457">
        <v>0</v>
      </c>
      <c r="AF2039" s="419">
        <v>1.1500452644900077E-3</v>
      </c>
      <c r="AG2039" s="456">
        <v>0</v>
      </c>
      <c r="AH2039" s="457">
        <v>0</v>
      </c>
      <c r="AI2039" s="419">
        <v>1.4835568427270637E-3</v>
      </c>
      <c r="AJ2039" s="456">
        <v>0</v>
      </c>
      <c r="AK2039" s="457">
        <v>0</v>
      </c>
      <c r="AL2039" s="419">
        <v>9.2003547502602303E-5</v>
      </c>
      <c r="AM2039" s="456">
        <v>0</v>
      </c>
      <c r="AN2039" s="457">
        <v>0</v>
      </c>
      <c r="AO2039" s="419">
        <v>2.5001985611684714E-2</v>
      </c>
      <c r="AP2039" s="456">
        <v>0</v>
      </c>
      <c r="AQ2039" s="457">
        <v>0</v>
      </c>
      <c r="AR2039" s="440">
        <v>1.9588915224112501E-2</v>
      </c>
      <c r="AS2039" s="462">
        <v>0</v>
      </c>
      <c r="AT2039" s="463">
        <v>0</v>
      </c>
      <c r="AU2039" s="426">
        <v>0</v>
      </c>
    </row>
    <row r="2040" spans="1:47" x14ac:dyDescent="0.2">
      <c r="A2040" s="231">
        <v>2025</v>
      </c>
      <c r="B2040" s="232">
        <v>36</v>
      </c>
      <c r="C2040" s="456">
        <v>0</v>
      </c>
      <c r="D2040" s="457">
        <v>0</v>
      </c>
      <c r="E2040" s="419">
        <v>0.5502390097579315</v>
      </c>
      <c r="F2040" s="456">
        <v>0</v>
      </c>
      <c r="G2040" s="457">
        <v>0</v>
      </c>
      <c r="H2040" s="419">
        <v>0.1157499719009695</v>
      </c>
      <c r="I2040" s="456">
        <v>0</v>
      </c>
      <c r="J2040" s="457">
        <v>0</v>
      </c>
      <c r="K2040" s="419">
        <v>0.83825125837759284</v>
      </c>
      <c r="L2040" s="462">
        <v>0</v>
      </c>
      <c r="M2040" s="463">
        <v>0</v>
      </c>
      <c r="N2040" s="419">
        <v>5.8601383018865938E-3</v>
      </c>
      <c r="O2040" s="456">
        <v>0</v>
      </c>
      <c r="P2040" s="457">
        <v>0</v>
      </c>
      <c r="Q2040" s="419">
        <v>1.9418534025273451E-2</v>
      </c>
      <c r="R2040" s="462">
        <v>0</v>
      </c>
      <c r="S2040" s="463">
        <v>0</v>
      </c>
      <c r="T2040" s="419">
        <v>672.5572325047624</v>
      </c>
      <c r="U2040" s="456">
        <v>0</v>
      </c>
      <c r="V2040" s="457">
        <v>0</v>
      </c>
      <c r="W2040" s="419">
        <v>0.12474886417902659</v>
      </c>
      <c r="X2040" s="456">
        <v>0</v>
      </c>
      <c r="Y2040" s="457">
        <v>0</v>
      </c>
      <c r="Z2040" s="419">
        <v>3.9453719109898396E-3</v>
      </c>
      <c r="AA2040" s="456">
        <v>0</v>
      </c>
      <c r="AB2040" s="457">
        <v>0</v>
      </c>
      <c r="AC2040" s="419">
        <v>7.9698047152415522E-3</v>
      </c>
      <c r="AD2040" s="456">
        <v>0</v>
      </c>
      <c r="AE2040" s="457">
        <v>0</v>
      </c>
      <c r="AF2040" s="419">
        <v>1.1500452644900077E-3</v>
      </c>
      <c r="AG2040" s="456">
        <v>0</v>
      </c>
      <c r="AH2040" s="457">
        <v>0</v>
      </c>
      <c r="AI2040" s="419">
        <v>1.4835568427270637E-3</v>
      </c>
      <c r="AJ2040" s="456">
        <v>0</v>
      </c>
      <c r="AK2040" s="457">
        <v>0</v>
      </c>
      <c r="AL2040" s="419">
        <v>9.2003547502602303E-5</v>
      </c>
      <c r="AM2040" s="456">
        <v>0</v>
      </c>
      <c r="AN2040" s="457">
        <v>0</v>
      </c>
      <c r="AO2040" s="419">
        <v>2.5001985611684714E-2</v>
      </c>
      <c r="AP2040" s="456">
        <v>0</v>
      </c>
      <c r="AQ2040" s="457">
        <v>0</v>
      </c>
      <c r="AR2040" s="440">
        <v>1.9588915224112501E-2</v>
      </c>
      <c r="AS2040" s="462">
        <v>0</v>
      </c>
      <c r="AT2040" s="463">
        <v>0</v>
      </c>
      <c r="AU2040" s="426">
        <v>0</v>
      </c>
    </row>
    <row r="2041" spans="1:47" x14ac:dyDescent="0.2">
      <c r="A2041" s="231">
        <v>2025</v>
      </c>
      <c r="B2041" s="232">
        <v>37</v>
      </c>
      <c r="C2041" s="456">
        <v>0</v>
      </c>
      <c r="D2041" s="457">
        <v>0</v>
      </c>
      <c r="E2041" s="419">
        <v>0.5502390097579315</v>
      </c>
      <c r="F2041" s="456">
        <v>0</v>
      </c>
      <c r="G2041" s="457">
        <v>0</v>
      </c>
      <c r="H2041" s="419">
        <v>0.1157499719009695</v>
      </c>
      <c r="I2041" s="456">
        <v>0</v>
      </c>
      <c r="J2041" s="457">
        <v>0</v>
      </c>
      <c r="K2041" s="419">
        <v>0.83825125837759284</v>
      </c>
      <c r="L2041" s="462">
        <v>0</v>
      </c>
      <c r="M2041" s="463">
        <v>0</v>
      </c>
      <c r="N2041" s="419">
        <v>5.8601383018865938E-3</v>
      </c>
      <c r="O2041" s="456">
        <v>0</v>
      </c>
      <c r="P2041" s="457">
        <v>0</v>
      </c>
      <c r="Q2041" s="419">
        <v>1.9418534025273451E-2</v>
      </c>
      <c r="R2041" s="462">
        <v>0</v>
      </c>
      <c r="S2041" s="463">
        <v>0</v>
      </c>
      <c r="T2041" s="419">
        <v>672.5572325047624</v>
      </c>
      <c r="U2041" s="456">
        <v>0</v>
      </c>
      <c r="V2041" s="457">
        <v>0</v>
      </c>
      <c r="W2041" s="419">
        <v>0.12474886417902659</v>
      </c>
      <c r="X2041" s="456">
        <v>0</v>
      </c>
      <c r="Y2041" s="457">
        <v>0</v>
      </c>
      <c r="Z2041" s="419">
        <v>3.9453719109898396E-3</v>
      </c>
      <c r="AA2041" s="456">
        <v>0</v>
      </c>
      <c r="AB2041" s="457">
        <v>0</v>
      </c>
      <c r="AC2041" s="419">
        <v>7.9698047152415522E-3</v>
      </c>
      <c r="AD2041" s="456">
        <v>0</v>
      </c>
      <c r="AE2041" s="457">
        <v>0</v>
      </c>
      <c r="AF2041" s="419">
        <v>1.1500452644900077E-3</v>
      </c>
      <c r="AG2041" s="456">
        <v>0</v>
      </c>
      <c r="AH2041" s="457">
        <v>0</v>
      </c>
      <c r="AI2041" s="419">
        <v>1.4835568427270637E-3</v>
      </c>
      <c r="AJ2041" s="456">
        <v>0</v>
      </c>
      <c r="AK2041" s="457">
        <v>0</v>
      </c>
      <c r="AL2041" s="419">
        <v>9.2003547502602303E-5</v>
      </c>
      <c r="AM2041" s="456">
        <v>0</v>
      </c>
      <c r="AN2041" s="457">
        <v>0</v>
      </c>
      <c r="AO2041" s="419">
        <v>2.5001985611684714E-2</v>
      </c>
      <c r="AP2041" s="456">
        <v>0</v>
      </c>
      <c r="AQ2041" s="457">
        <v>0</v>
      </c>
      <c r="AR2041" s="440">
        <v>1.9588915224112501E-2</v>
      </c>
      <c r="AS2041" s="462">
        <v>0</v>
      </c>
      <c r="AT2041" s="463">
        <v>0</v>
      </c>
      <c r="AU2041" s="426">
        <v>0</v>
      </c>
    </row>
    <row r="2042" spans="1:47" x14ac:dyDescent="0.2">
      <c r="A2042" s="231">
        <v>2025</v>
      </c>
      <c r="B2042" s="232">
        <v>38</v>
      </c>
      <c r="C2042" s="456">
        <v>0</v>
      </c>
      <c r="D2042" s="457">
        <v>0</v>
      </c>
      <c r="E2042" s="419">
        <v>0.5502390097579315</v>
      </c>
      <c r="F2042" s="456">
        <v>0</v>
      </c>
      <c r="G2042" s="457">
        <v>0</v>
      </c>
      <c r="H2042" s="419">
        <v>0.1157499719009695</v>
      </c>
      <c r="I2042" s="456">
        <v>0</v>
      </c>
      <c r="J2042" s="457">
        <v>0</v>
      </c>
      <c r="K2042" s="419">
        <v>0.83825125837759284</v>
      </c>
      <c r="L2042" s="462">
        <v>0</v>
      </c>
      <c r="M2042" s="463">
        <v>0</v>
      </c>
      <c r="N2042" s="419">
        <v>5.8601383018865938E-3</v>
      </c>
      <c r="O2042" s="456">
        <v>0</v>
      </c>
      <c r="P2042" s="457">
        <v>0</v>
      </c>
      <c r="Q2042" s="419">
        <v>1.9418534025273451E-2</v>
      </c>
      <c r="R2042" s="462">
        <v>0</v>
      </c>
      <c r="S2042" s="463">
        <v>0</v>
      </c>
      <c r="T2042" s="419">
        <v>672.5572325047624</v>
      </c>
      <c r="U2042" s="456">
        <v>0</v>
      </c>
      <c r="V2042" s="457">
        <v>0</v>
      </c>
      <c r="W2042" s="419">
        <v>0.12474886417902659</v>
      </c>
      <c r="X2042" s="456">
        <v>0</v>
      </c>
      <c r="Y2042" s="457">
        <v>0</v>
      </c>
      <c r="Z2042" s="419">
        <v>3.9453719109898396E-3</v>
      </c>
      <c r="AA2042" s="456">
        <v>0</v>
      </c>
      <c r="AB2042" s="457">
        <v>0</v>
      </c>
      <c r="AC2042" s="419">
        <v>7.9698047152415522E-3</v>
      </c>
      <c r="AD2042" s="456">
        <v>0</v>
      </c>
      <c r="AE2042" s="457">
        <v>0</v>
      </c>
      <c r="AF2042" s="419">
        <v>1.1500452644900077E-3</v>
      </c>
      <c r="AG2042" s="456">
        <v>0</v>
      </c>
      <c r="AH2042" s="457">
        <v>0</v>
      </c>
      <c r="AI2042" s="419">
        <v>1.4835568427270637E-3</v>
      </c>
      <c r="AJ2042" s="456">
        <v>0</v>
      </c>
      <c r="AK2042" s="457">
        <v>0</v>
      </c>
      <c r="AL2042" s="419">
        <v>9.2003547502602303E-5</v>
      </c>
      <c r="AM2042" s="456">
        <v>0</v>
      </c>
      <c r="AN2042" s="457">
        <v>0</v>
      </c>
      <c r="AO2042" s="419">
        <v>2.5001985611684714E-2</v>
      </c>
      <c r="AP2042" s="456">
        <v>0</v>
      </c>
      <c r="AQ2042" s="457">
        <v>0</v>
      </c>
      <c r="AR2042" s="440">
        <v>1.9588915224112501E-2</v>
      </c>
      <c r="AS2042" s="462">
        <v>0</v>
      </c>
      <c r="AT2042" s="463">
        <v>0</v>
      </c>
      <c r="AU2042" s="426">
        <v>0</v>
      </c>
    </row>
    <row r="2043" spans="1:47" x14ac:dyDescent="0.2">
      <c r="A2043" s="231">
        <v>2025</v>
      </c>
      <c r="B2043" s="232">
        <v>39</v>
      </c>
      <c r="C2043" s="456">
        <v>0</v>
      </c>
      <c r="D2043" s="457">
        <v>0</v>
      </c>
      <c r="E2043" s="419">
        <v>0.5502390097579315</v>
      </c>
      <c r="F2043" s="456">
        <v>0</v>
      </c>
      <c r="G2043" s="457">
        <v>0</v>
      </c>
      <c r="H2043" s="419">
        <v>0.1157499719009695</v>
      </c>
      <c r="I2043" s="456">
        <v>0</v>
      </c>
      <c r="J2043" s="457">
        <v>0</v>
      </c>
      <c r="K2043" s="419">
        <v>0.83825125837759284</v>
      </c>
      <c r="L2043" s="462">
        <v>0</v>
      </c>
      <c r="M2043" s="463">
        <v>0</v>
      </c>
      <c r="N2043" s="419">
        <v>5.8601383018865938E-3</v>
      </c>
      <c r="O2043" s="456">
        <v>0</v>
      </c>
      <c r="P2043" s="457">
        <v>0</v>
      </c>
      <c r="Q2043" s="419">
        <v>1.9418534025273451E-2</v>
      </c>
      <c r="R2043" s="462">
        <v>0</v>
      </c>
      <c r="S2043" s="463">
        <v>0</v>
      </c>
      <c r="T2043" s="419">
        <v>672.5572325047624</v>
      </c>
      <c r="U2043" s="456">
        <v>0</v>
      </c>
      <c r="V2043" s="457">
        <v>0</v>
      </c>
      <c r="W2043" s="419">
        <v>0.12474886417902659</v>
      </c>
      <c r="X2043" s="456">
        <v>0</v>
      </c>
      <c r="Y2043" s="457">
        <v>0</v>
      </c>
      <c r="Z2043" s="419">
        <v>3.9453719109898396E-3</v>
      </c>
      <c r="AA2043" s="456">
        <v>0</v>
      </c>
      <c r="AB2043" s="457">
        <v>0</v>
      </c>
      <c r="AC2043" s="419">
        <v>7.9698047152415522E-3</v>
      </c>
      <c r="AD2043" s="456">
        <v>0</v>
      </c>
      <c r="AE2043" s="457">
        <v>0</v>
      </c>
      <c r="AF2043" s="419">
        <v>1.1500452644900077E-3</v>
      </c>
      <c r="AG2043" s="456">
        <v>0</v>
      </c>
      <c r="AH2043" s="457">
        <v>0</v>
      </c>
      <c r="AI2043" s="419">
        <v>1.4835568427270637E-3</v>
      </c>
      <c r="AJ2043" s="456">
        <v>0</v>
      </c>
      <c r="AK2043" s="457">
        <v>0</v>
      </c>
      <c r="AL2043" s="419">
        <v>9.2003547502602303E-5</v>
      </c>
      <c r="AM2043" s="456">
        <v>0</v>
      </c>
      <c r="AN2043" s="457">
        <v>0</v>
      </c>
      <c r="AO2043" s="419">
        <v>2.5001985611684714E-2</v>
      </c>
      <c r="AP2043" s="456">
        <v>0</v>
      </c>
      <c r="AQ2043" s="457">
        <v>0</v>
      </c>
      <c r="AR2043" s="440">
        <v>1.9588915224112501E-2</v>
      </c>
      <c r="AS2043" s="462">
        <v>0</v>
      </c>
      <c r="AT2043" s="463">
        <v>0</v>
      </c>
      <c r="AU2043" s="426">
        <v>0</v>
      </c>
    </row>
    <row r="2044" spans="1:47" ht="13.5" thickBot="1" x14ac:dyDescent="0.25">
      <c r="A2044" s="233">
        <v>2025</v>
      </c>
      <c r="B2044" s="234">
        <v>40</v>
      </c>
      <c r="C2044" s="458">
        <v>0</v>
      </c>
      <c r="D2044" s="459">
        <v>0</v>
      </c>
      <c r="E2044" s="430">
        <v>0.5502390097579315</v>
      </c>
      <c r="F2044" s="458">
        <v>0</v>
      </c>
      <c r="G2044" s="459">
        <v>0</v>
      </c>
      <c r="H2044" s="430">
        <v>0.1157499719009695</v>
      </c>
      <c r="I2044" s="458">
        <v>0</v>
      </c>
      <c r="J2044" s="459">
        <v>0</v>
      </c>
      <c r="K2044" s="430">
        <v>0.83825125837759284</v>
      </c>
      <c r="L2044" s="464">
        <v>0</v>
      </c>
      <c r="M2044" s="465">
        <v>0</v>
      </c>
      <c r="N2044" s="430">
        <v>5.8601383018865938E-3</v>
      </c>
      <c r="O2044" s="458">
        <v>0</v>
      </c>
      <c r="P2044" s="459">
        <v>0</v>
      </c>
      <c r="Q2044" s="430">
        <v>1.9418534025273451E-2</v>
      </c>
      <c r="R2044" s="464">
        <v>0</v>
      </c>
      <c r="S2044" s="465">
        <v>0</v>
      </c>
      <c r="T2044" s="430">
        <v>672.5572325047624</v>
      </c>
      <c r="U2044" s="458">
        <v>0</v>
      </c>
      <c r="V2044" s="459">
        <v>0</v>
      </c>
      <c r="W2044" s="430">
        <v>0.12474886417902659</v>
      </c>
      <c r="X2044" s="458">
        <v>0</v>
      </c>
      <c r="Y2044" s="459">
        <v>0</v>
      </c>
      <c r="Z2044" s="430">
        <v>3.9453719109898396E-3</v>
      </c>
      <c r="AA2044" s="458">
        <v>0</v>
      </c>
      <c r="AB2044" s="459">
        <v>0</v>
      </c>
      <c r="AC2044" s="430">
        <v>7.9698047152415522E-3</v>
      </c>
      <c r="AD2044" s="458">
        <v>0</v>
      </c>
      <c r="AE2044" s="459">
        <v>0</v>
      </c>
      <c r="AF2044" s="430">
        <v>1.1500452644900077E-3</v>
      </c>
      <c r="AG2044" s="458">
        <v>0</v>
      </c>
      <c r="AH2044" s="459">
        <v>0</v>
      </c>
      <c r="AI2044" s="430">
        <v>1.4835568427270637E-3</v>
      </c>
      <c r="AJ2044" s="458">
        <v>0</v>
      </c>
      <c r="AK2044" s="459">
        <v>0</v>
      </c>
      <c r="AL2044" s="430">
        <v>9.2003547502602303E-5</v>
      </c>
      <c r="AM2044" s="458">
        <v>0</v>
      </c>
      <c r="AN2044" s="459">
        <v>0</v>
      </c>
      <c r="AO2044" s="430">
        <v>2.5001985611684714E-2</v>
      </c>
      <c r="AP2044" s="458">
        <v>0</v>
      </c>
      <c r="AQ2044" s="459">
        <v>0</v>
      </c>
      <c r="AR2044" s="441">
        <v>1.9588915224112501E-2</v>
      </c>
      <c r="AS2044" s="464">
        <v>0</v>
      </c>
      <c r="AT2044" s="465">
        <v>0</v>
      </c>
      <c r="AU2044" s="434">
        <v>0</v>
      </c>
    </row>
    <row r="2045" spans="1:47" x14ac:dyDescent="0.2">
      <c r="A2045" s="229">
        <v>2026</v>
      </c>
      <c r="B2045" s="230">
        <v>1</v>
      </c>
      <c r="C2045" s="454">
        <v>0.75806867775877096</v>
      </c>
      <c r="D2045" s="455">
        <v>0.77425604566862694</v>
      </c>
      <c r="E2045" s="436">
        <v>0.36825387371326856</v>
      </c>
      <c r="F2045" s="454">
        <v>3.63264169985726E-2</v>
      </c>
      <c r="G2045" s="455">
        <v>3.2065337383002365E-2</v>
      </c>
      <c r="H2045" s="436">
        <v>6.2429354882624147E-2</v>
      </c>
      <c r="I2045" s="454">
        <v>3.2002927490200249E-2</v>
      </c>
      <c r="J2045" s="455">
        <v>3.2431174982677835E-2</v>
      </c>
      <c r="K2045" s="436">
        <v>0.36265001231426641</v>
      </c>
      <c r="L2045" s="460">
        <v>1.3432109034814416E-3</v>
      </c>
      <c r="M2045" s="461">
        <v>1.7559635973805885E-3</v>
      </c>
      <c r="N2045" s="436">
        <v>5.7002718916539042E-3</v>
      </c>
      <c r="O2045" s="454">
        <v>1.6320548230342132E-3</v>
      </c>
      <c r="P2045" s="455">
        <v>2.073282137055901E-3</v>
      </c>
      <c r="Q2045" s="436">
        <v>1.3855647424749259E-2</v>
      </c>
      <c r="R2045" s="460">
        <v>0</v>
      </c>
      <c r="S2045" s="461">
        <v>0</v>
      </c>
      <c r="T2045" s="436">
        <v>654.20959372915092</v>
      </c>
      <c r="U2045" s="454">
        <v>4.7095966778920488E-3</v>
      </c>
      <c r="V2045" s="455">
        <v>5.682715643651773E-3</v>
      </c>
      <c r="W2045" s="436">
        <v>6.7282932829310055E-2</v>
      </c>
      <c r="X2045" s="454">
        <v>4.3666209403285788E-3</v>
      </c>
      <c r="Y2045" s="455">
        <v>5.568580819387655E-3</v>
      </c>
      <c r="Z2045" s="436">
        <v>2.9818205882432385E-3</v>
      </c>
      <c r="AA2045" s="454">
        <v>7.7771982310555145E-4</v>
      </c>
      <c r="AB2045" s="455">
        <v>8.2389636097496798E-4</v>
      </c>
      <c r="AC2045" s="436">
        <v>4.2984927383913933E-3</v>
      </c>
      <c r="AD2045" s="454">
        <v>4.6019007576121209E-5</v>
      </c>
      <c r="AE2045" s="455">
        <v>4.0443934882788262E-5</v>
      </c>
      <c r="AF2045" s="436">
        <v>6.2027343813560035E-4</v>
      </c>
      <c r="AG2045" s="454">
        <v>1.5209624261073489E-3</v>
      </c>
      <c r="AH2045" s="455">
        <v>1.3197669328397297E-3</v>
      </c>
      <c r="AI2045" s="436">
        <v>8.0015300944570947E-4</v>
      </c>
      <c r="AJ2045" s="454">
        <v>2.8101226048612998E-4</v>
      </c>
      <c r="AK2045" s="455">
        <v>2.3808764793161293E-4</v>
      </c>
      <c r="AL2045" s="436">
        <v>4.9621858211716785E-5</v>
      </c>
      <c r="AM2045" s="454">
        <v>4.139519226782247E-4</v>
      </c>
      <c r="AN2045" s="455">
        <v>3.6956954367142676E-4</v>
      </c>
      <c r="AO2045" s="436">
        <v>1.3484742983515251E-2</v>
      </c>
      <c r="AP2045" s="454">
        <v>0</v>
      </c>
      <c r="AQ2045" s="455">
        <v>0</v>
      </c>
      <c r="AR2045" s="439">
        <v>4.0931502845467102E-3</v>
      </c>
      <c r="AS2045" s="460">
        <v>0</v>
      </c>
      <c r="AT2045" s="461">
        <v>0</v>
      </c>
      <c r="AU2045" s="415">
        <v>0</v>
      </c>
    </row>
    <row r="2046" spans="1:47" x14ac:dyDescent="0.2">
      <c r="A2046" s="231">
        <v>2026</v>
      </c>
      <c r="B2046" s="232">
        <v>2</v>
      </c>
      <c r="C2046" s="456">
        <v>0.7629030941291165</v>
      </c>
      <c r="D2046" s="457">
        <v>0.7779569485284008</v>
      </c>
      <c r="E2046" s="437">
        <v>0.3699378771492553</v>
      </c>
      <c r="F2046" s="456">
        <v>3.7022277980770325E-2</v>
      </c>
      <c r="G2046" s="457">
        <v>3.2675973040000493E-2</v>
      </c>
      <c r="H2046" s="437">
        <v>6.3071858897135083E-2</v>
      </c>
      <c r="I2046" s="456">
        <v>3.2383536623509554E-2</v>
      </c>
      <c r="J2046" s="457">
        <v>3.2760764230020563E-2</v>
      </c>
      <c r="K2046" s="437">
        <v>0.36527303385402876</v>
      </c>
      <c r="L2046" s="462">
        <v>1.3454992577172872E-3</v>
      </c>
      <c r="M2046" s="463">
        <v>1.759180697104274E-3</v>
      </c>
      <c r="N2046" s="437">
        <v>5.7025966945383009E-3</v>
      </c>
      <c r="O2046" s="456">
        <v>1.6416022810831967E-3</v>
      </c>
      <c r="P2046" s="457">
        <v>2.0855028171148497E-3</v>
      </c>
      <c r="Q2046" s="437">
        <v>1.3861946960949915E-2</v>
      </c>
      <c r="R2046" s="462">
        <v>0</v>
      </c>
      <c r="S2046" s="463">
        <v>0</v>
      </c>
      <c r="T2046" s="437">
        <v>654.47605917876888</v>
      </c>
      <c r="U2046" s="456">
        <v>4.7854140106750919E-3</v>
      </c>
      <c r="V2046" s="457">
        <v>5.7899142381663844E-3</v>
      </c>
      <c r="W2046" s="437">
        <v>6.7975376874701399E-2</v>
      </c>
      <c r="X2046" s="456">
        <v>4.429568518349707E-3</v>
      </c>
      <c r="Y2046" s="457">
        <v>5.6522066548901923E-3</v>
      </c>
      <c r="Z2046" s="437">
        <v>2.9949905759722689E-3</v>
      </c>
      <c r="AA2046" s="456">
        <v>8.050543454375498E-4</v>
      </c>
      <c r="AB2046" s="457">
        <v>8.5856714844689483E-4</v>
      </c>
      <c r="AC2046" s="437">
        <v>4.3427337314968792E-3</v>
      </c>
      <c r="AD2046" s="456">
        <v>4.6965915246882618E-5</v>
      </c>
      <c r="AE2046" s="457">
        <v>4.1282758624345257E-5</v>
      </c>
      <c r="AF2046" s="437">
        <v>6.266570224197648E-4</v>
      </c>
      <c r="AG2046" s="456">
        <v>1.5470908442716473E-3</v>
      </c>
      <c r="AH2046" s="457">
        <v>1.3409031873991221E-3</v>
      </c>
      <c r="AI2046" s="437">
        <v>8.0838739909098957E-4</v>
      </c>
      <c r="AJ2046" s="456">
        <v>2.8572227774745906E-4</v>
      </c>
      <c r="AK2046" s="457">
        <v>2.4167112917502975E-4</v>
      </c>
      <c r="AL2046" s="437">
        <v>5.013256785383586E-5</v>
      </c>
      <c r="AM2046" s="456">
        <v>4.2243968391361854E-4</v>
      </c>
      <c r="AN2046" s="457">
        <v>3.774355884913852E-4</v>
      </c>
      <c r="AO2046" s="437">
        <v>1.3623514373523748E-2</v>
      </c>
      <c r="AP2046" s="456">
        <v>0</v>
      </c>
      <c r="AQ2046" s="457">
        <v>0</v>
      </c>
      <c r="AR2046" s="440">
        <v>4.1035932122018203E-3</v>
      </c>
      <c r="AS2046" s="462">
        <v>0</v>
      </c>
      <c r="AT2046" s="463">
        <v>0</v>
      </c>
      <c r="AU2046" s="423">
        <v>0</v>
      </c>
    </row>
    <row r="2047" spans="1:47" x14ac:dyDescent="0.2">
      <c r="A2047" s="231">
        <v>2026</v>
      </c>
      <c r="B2047" s="232">
        <v>3</v>
      </c>
      <c r="C2047" s="456">
        <v>0.76726274284229712</v>
      </c>
      <c r="D2047" s="457">
        <v>0.78115734041686391</v>
      </c>
      <c r="E2047" s="437">
        <v>0.3718847559196421</v>
      </c>
      <c r="F2047" s="456">
        <v>3.7785574823296274E-2</v>
      </c>
      <c r="G2047" s="457">
        <v>3.3371262615787441E-2</v>
      </c>
      <c r="H2047" s="437">
        <v>6.3814638700290971E-2</v>
      </c>
      <c r="I2047" s="456">
        <v>3.2769025397688695E-2</v>
      </c>
      <c r="J2047" s="457">
        <v>3.3099136867643993E-2</v>
      </c>
      <c r="K2047" s="437">
        <v>0.36830567901013872</v>
      </c>
      <c r="L2047" s="462">
        <v>1.3477892551483439E-3</v>
      </c>
      <c r="M2047" s="463">
        <v>1.7623346888052593E-3</v>
      </c>
      <c r="N2047" s="437">
        <v>5.705290368378137E-3</v>
      </c>
      <c r="O2047" s="456">
        <v>1.6519167343798527E-3</v>
      </c>
      <c r="P2047" s="457">
        <v>2.0991868078172036E-3</v>
      </c>
      <c r="Q2047" s="437">
        <v>1.3869256391545178E-2</v>
      </c>
      <c r="R2047" s="462">
        <v>0</v>
      </c>
      <c r="S2047" s="463">
        <v>0</v>
      </c>
      <c r="T2047" s="437">
        <v>654.78470044552296</v>
      </c>
      <c r="U2047" s="456">
        <v>4.8642583400432086E-3</v>
      </c>
      <c r="V2047" s="457">
        <v>5.9038320554980362E-3</v>
      </c>
      <c r="W2047" s="437">
        <v>6.8775875752966023E-2</v>
      </c>
      <c r="X2047" s="456">
        <v>4.4992922771883428E-3</v>
      </c>
      <c r="Y2047" s="457">
        <v>5.7488778964626145E-3</v>
      </c>
      <c r="Z2047" s="437">
        <v>3.0102177330345501E-3</v>
      </c>
      <c r="AA2047" s="456">
        <v>8.3188720870671349E-4</v>
      </c>
      <c r="AB2047" s="457">
        <v>8.9239599837538164E-4</v>
      </c>
      <c r="AC2047" s="437">
        <v>4.3938736513503508E-3</v>
      </c>
      <c r="AD2047" s="456">
        <v>4.7991556387890542E-5</v>
      </c>
      <c r="AE2047" s="457">
        <v>4.2222042624718632E-5</v>
      </c>
      <c r="AF2047" s="437">
        <v>6.3403724735344627E-4</v>
      </c>
      <c r="AG2047" s="456">
        <v>1.5765085865200273E-3</v>
      </c>
      <c r="AH2047" s="457">
        <v>1.3661583024290609E-3</v>
      </c>
      <c r="AI2047" s="437">
        <v>8.1790754834379191E-4</v>
      </c>
      <c r="AJ2047" s="456">
        <v>2.9113833594532709E-4</v>
      </c>
      <c r="AK2047" s="457">
        <v>2.4613278351276474E-4</v>
      </c>
      <c r="AL2047" s="437">
        <v>5.0722924985381814E-5</v>
      </c>
      <c r="AM2047" s="456">
        <v>4.315376282103041E-4</v>
      </c>
      <c r="AN2047" s="457">
        <v>3.8605564782718909E-4</v>
      </c>
      <c r="AO2047" s="437">
        <v>1.3783952904952422E-2</v>
      </c>
      <c r="AP2047" s="456">
        <v>0</v>
      </c>
      <c r="AQ2047" s="457">
        <v>0</v>
      </c>
      <c r="AR2047" s="440">
        <v>4.1158594504856301E-3</v>
      </c>
      <c r="AS2047" s="462">
        <v>0</v>
      </c>
      <c r="AT2047" s="463">
        <v>0</v>
      </c>
      <c r="AU2047" s="423">
        <v>0</v>
      </c>
    </row>
    <row r="2048" spans="1:47" x14ac:dyDescent="0.2">
      <c r="A2048" s="231">
        <v>2026</v>
      </c>
      <c r="B2048" s="232">
        <v>4</v>
      </c>
      <c r="C2048" s="456">
        <v>0.77105431135753</v>
      </c>
      <c r="D2048" s="457">
        <v>0.78373331651233091</v>
      </c>
      <c r="E2048" s="437">
        <v>0.37409674656408043</v>
      </c>
      <c r="F2048" s="456">
        <v>3.8623260374676865E-2</v>
      </c>
      <c r="G2048" s="457">
        <v>3.4151850373793161E-2</v>
      </c>
      <c r="H2048" s="437">
        <v>6.4658063968554447E-2</v>
      </c>
      <c r="I2048" s="456">
        <v>3.3161290900693523E-2</v>
      </c>
      <c r="J2048" s="457">
        <v>3.3446074881499831E-2</v>
      </c>
      <c r="K2048" s="437">
        <v>0.3717504617549528</v>
      </c>
      <c r="L2048" s="462">
        <v>1.3501455746044069E-3</v>
      </c>
      <c r="M2048" s="463">
        <v>1.7654878795183833E-3</v>
      </c>
      <c r="N2048" s="437">
        <v>5.7083634283978625E-3</v>
      </c>
      <c r="O2048" s="456">
        <v>1.6631395684256452E-3</v>
      </c>
      <c r="P2048" s="457">
        <v>2.1144186319688812E-3</v>
      </c>
      <c r="Q2048" s="437">
        <v>1.3877583248240238E-2</v>
      </c>
      <c r="R2048" s="462">
        <v>0</v>
      </c>
      <c r="S2048" s="463">
        <v>0</v>
      </c>
      <c r="T2048" s="437">
        <v>655.13738596262556</v>
      </c>
      <c r="U2048" s="456">
        <v>4.9467958214683798E-3</v>
      </c>
      <c r="V2048" s="457">
        <v>6.0238960619673288E-3</v>
      </c>
      <c r="W2048" s="437">
        <v>6.9684888925295285E-2</v>
      </c>
      <c r="X2048" s="456">
        <v>4.5763547102276965E-3</v>
      </c>
      <c r="Y2048" s="457">
        <v>5.8586527099307477E-3</v>
      </c>
      <c r="Z2048" s="437">
        <v>3.027510077860516E-3</v>
      </c>
      <c r="AA2048" s="456">
        <v>8.5897121649578174E-4</v>
      </c>
      <c r="AB2048" s="457">
        <v>9.2573653537124118E-4</v>
      </c>
      <c r="AC2048" s="437">
        <v>4.4519440447049223E-3</v>
      </c>
      <c r="AD2048" s="456">
        <v>4.9108687185822092E-5</v>
      </c>
      <c r="AE2048" s="457">
        <v>4.3265792544806408E-5</v>
      </c>
      <c r="AF2048" s="437">
        <v>6.4241703185333393E-4</v>
      </c>
      <c r="AG2048" s="456">
        <v>1.6093334255882906E-3</v>
      </c>
      <c r="AH2048" s="457">
        <v>1.3954407912898201E-3</v>
      </c>
      <c r="AI2048" s="437">
        <v>8.2871697914710992E-4</v>
      </c>
      <c r="AJ2048" s="456">
        <v>2.9726780113029696E-4</v>
      </c>
      <c r="AK2048" s="457">
        <v>2.5144630438627379E-4</v>
      </c>
      <c r="AL2048" s="437">
        <v>5.1393327293393397E-5</v>
      </c>
      <c r="AM2048" s="456">
        <v>4.413677461441679E-4</v>
      </c>
      <c r="AN2048" s="457">
        <v>3.9546231090028568E-4</v>
      </c>
      <c r="AO2048" s="437">
        <v>1.3966127091656812E-2</v>
      </c>
      <c r="AP2048" s="456">
        <v>0</v>
      </c>
      <c r="AQ2048" s="457">
        <v>0</v>
      </c>
      <c r="AR2048" s="440">
        <v>4.1299192147308001E-3</v>
      </c>
      <c r="AS2048" s="462">
        <v>0</v>
      </c>
      <c r="AT2048" s="463">
        <v>0</v>
      </c>
      <c r="AU2048" s="423">
        <v>0</v>
      </c>
    </row>
    <row r="2049" spans="1:47" x14ac:dyDescent="0.2">
      <c r="A2049" s="231">
        <v>2026</v>
      </c>
      <c r="B2049" s="232">
        <v>5</v>
      </c>
      <c r="C2049" s="456">
        <v>1.2059276033617818</v>
      </c>
      <c r="D2049" s="457">
        <v>1.246443342498414</v>
      </c>
      <c r="E2049" s="437">
        <v>0.43795213826570883</v>
      </c>
      <c r="F2049" s="456">
        <v>4.6408490967423638E-2</v>
      </c>
      <c r="G2049" s="457">
        <v>4.1826931077478521E-2</v>
      </c>
      <c r="H2049" s="437">
        <v>7.1994012893580053E-2</v>
      </c>
      <c r="I2049" s="456">
        <v>4.4628412537897087E-2</v>
      </c>
      <c r="J2049" s="457">
        <v>4.5776798166642534E-2</v>
      </c>
      <c r="K2049" s="437">
        <v>0.37541065413913721</v>
      </c>
      <c r="L2049" s="462">
        <v>1.3521835853504184E-3</v>
      </c>
      <c r="M2049" s="463">
        <v>1.7682018085357189E-3</v>
      </c>
      <c r="N2049" s="437">
        <v>5.7096524355618383E-3</v>
      </c>
      <c r="O2049" s="456">
        <v>2.0288586806247143E-3</v>
      </c>
      <c r="P2049" s="457">
        <v>3.1894937812292656E-3</v>
      </c>
      <c r="Q2049" s="437">
        <v>1.8987141141735761E-2</v>
      </c>
      <c r="R2049" s="462">
        <v>0</v>
      </c>
      <c r="S2049" s="463">
        <v>0</v>
      </c>
      <c r="T2049" s="437">
        <v>655.285441223519</v>
      </c>
      <c r="U2049" s="456">
        <v>3.8156437469033075E-3</v>
      </c>
      <c r="V2049" s="457">
        <v>4.5685433210525392E-3</v>
      </c>
      <c r="W2049" s="437">
        <v>7.7591141683503131E-2</v>
      </c>
      <c r="X2049" s="456">
        <v>4.6612956466683926E-3</v>
      </c>
      <c r="Y2049" s="457">
        <v>5.9827890665754132E-3</v>
      </c>
      <c r="Z2049" s="437">
        <v>3.0470583742218554E-3</v>
      </c>
      <c r="AA2049" s="456">
        <v>1.0205697907890126E-3</v>
      </c>
      <c r="AB2049" s="457">
        <v>1.1187707404444627E-3</v>
      </c>
      <c r="AC2049" s="437">
        <v>4.9570532177915629E-3</v>
      </c>
      <c r="AD2049" s="456">
        <v>5.8651761830113186E-5</v>
      </c>
      <c r="AE2049" s="457">
        <v>5.2521586254958717E-5</v>
      </c>
      <c r="AF2049" s="437">
        <v>7.1530347708437551E-4</v>
      </c>
      <c r="AG2049" s="456">
        <v>1.9383919849473967E-3</v>
      </c>
      <c r="AH2049" s="457">
        <v>1.7137371302380279E-3</v>
      </c>
      <c r="AI2049" s="437">
        <v>9.2274194576983011E-4</v>
      </c>
      <c r="AJ2049" s="456">
        <v>3.4830390260635994E-4</v>
      </c>
      <c r="AK2049" s="457">
        <v>2.9827544908221046E-4</v>
      </c>
      <c r="AL2049" s="437">
        <v>5.7224247452932541E-5</v>
      </c>
      <c r="AM2049" s="456">
        <v>5.3371714797982865E-4</v>
      </c>
      <c r="AN2049" s="457">
        <v>4.8840735545956407E-4</v>
      </c>
      <c r="AO2049" s="437">
        <v>1.5550685245196523E-2</v>
      </c>
      <c r="AP2049" s="456">
        <v>0</v>
      </c>
      <c r="AQ2049" s="457">
        <v>0</v>
      </c>
      <c r="AR2049" s="440">
        <v>6.3929794885125204E-3</v>
      </c>
      <c r="AS2049" s="462">
        <v>0</v>
      </c>
      <c r="AT2049" s="463">
        <v>0</v>
      </c>
      <c r="AU2049" s="423">
        <v>0</v>
      </c>
    </row>
    <row r="2050" spans="1:47" x14ac:dyDescent="0.2">
      <c r="A2050" s="231">
        <v>2026</v>
      </c>
      <c r="B2050" s="232">
        <v>6</v>
      </c>
      <c r="C2050" s="456">
        <v>1.2162857231983792</v>
      </c>
      <c r="D2050" s="457">
        <v>1.2568278247505824</v>
      </c>
      <c r="E2050" s="437">
        <v>0.44075589415576233</v>
      </c>
      <c r="F2050" s="456">
        <v>4.7465784074041853E-2</v>
      </c>
      <c r="G2050" s="457">
        <v>4.2884964156393562E-2</v>
      </c>
      <c r="H2050" s="437">
        <v>7.3063317505265457E-2</v>
      </c>
      <c r="I2050" s="456">
        <v>4.5202452317744737E-2</v>
      </c>
      <c r="J2050" s="457">
        <v>4.6363477503331016E-2</v>
      </c>
      <c r="K2050" s="437">
        <v>0.37977737593805194</v>
      </c>
      <c r="L2050" s="462">
        <v>1.3532485317459407E-3</v>
      </c>
      <c r="M2050" s="463">
        <v>1.7696476695012162E-3</v>
      </c>
      <c r="N2050" s="437">
        <v>5.7135270620938886E-3</v>
      </c>
      <c r="O2050" s="456">
        <v>2.0427917886080434E-3</v>
      </c>
      <c r="P2050" s="457">
        <v>3.2144030002781848E-3</v>
      </c>
      <c r="Q2050" s="437">
        <v>1.899767101815648E-2</v>
      </c>
      <c r="R2050" s="462">
        <v>0</v>
      </c>
      <c r="S2050" s="463">
        <v>0</v>
      </c>
      <c r="T2050" s="437">
        <v>655.73112082099158</v>
      </c>
      <c r="U2050" s="456">
        <v>3.8847278284134127E-3</v>
      </c>
      <c r="V2050" s="457">
        <v>4.6674773877804819E-3</v>
      </c>
      <c r="W2050" s="437">
        <v>7.8743582310968452E-2</v>
      </c>
      <c r="X2050" s="456">
        <v>4.7546465992848548E-3</v>
      </c>
      <c r="Y2050" s="457">
        <v>6.1220529404450216E-3</v>
      </c>
      <c r="Z2050" s="437">
        <v>3.0689822229379884E-3</v>
      </c>
      <c r="AA2050" s="456">
        <v>1.0258161675124108E-3</v>
      </c>
      <c r="AB2050" s="457">
        <v>1.1348037734573491E-3</v>
      </c>
      <c r="AC2050" s="437">
        <v>5.0306841042172283E-3</v>
      </c>
      <c r="AD2050" s="456">
        <v>5.9904878307385908E-5</v>
      </c>
      <c r="AE2050" s="457">
        <v>5.3794306841123677E-5</v>
      </c>
      <c r="AF2050" s="437">
        <v>7.2592809865100407E-4</v>
      </c>
      <c r="AG2050" s="456">
        <v>1.9874164574713291E-3</v>
      </c>
      <c r="AH2050" s="457">
        <v>1.7606967046718675E-3</v>
      </c>
      <c r="AI2050" s="437">
        <v>9.3644723661379678E-4</v>
      </c>
      <c r="AJ2050" s="456">
        <v>3.582968090299584E-4</v>
      </c>
      <c r="AK2050" s="457">
        <v>3.0763636452352277E-4</v>
      </c>
      <c r="AL2050" s="437">
        <v>5.8074234030753781E-5</v>
      </c>
      <c r="AM2050" s="456">
        <v>5.441894889432297E-4</v>
      </c>
      <c r="AN2050" s="457">
        <v>4.9919250969498855E-4</v>
      </c>
      <c r="AO2050" s="437">
        <v>1.5781650652308417E-2</v>
      </c>
      <c r="AP2050" s="456">
        <v>0</v>
      </c>
      <c r="AQ2050" s="457">
        <v>0</v>
      </c>
      <c r="AR2050" s="440">
        <v>6.42106536055502E-3</v>
      </c>
      <c r="AS2050" s="462">
        <v>0</v>
      </c>
      <c r="AT2050" s="463">
        <v>0</v>
      </c>
      <c r="AU2050" s="423">
        <v>0</v>
      </c>
    </row>
    <row r="2051" spans="1:47" x14ac:dyDescent="0.2">
      <c r="A2051" s="231">
        <v>2026</v>
      </c>
      <c r="B2051" s="232">
        <v>7</v>
      </c>
      <c r="C2051" s="456">
        <v>1.3580410548455213</v>
      </c>
      <c r="D2051" s="457">
        <v>1.4044075799044164</v>
      </c>
      <c r="E2051" s="437">
        <v>0.44388103834510784</v>
      </c>
      <c r="F2051" s="456">
        <v>5.2953826426177408E-2</v>
      </c>
      <c r="G2051" s="457">
        <v>4.8261110811948553E-2</v>
      </c>
      <c r="H2051" s="437">
        <v>7.4255167737146743E-2</v>
      </c>
      <c r="I2051" s="456">
        <v>5.2202454604239966E-2</v>
      </c>
      <c r="J2051" s="457">
        <v>5.3891728140009545E-2</v>
      </c>
      <c r="K2051" s="437">
        <v>0.5073818005222227</v>
      </c>
      <c r="L2051" s="462">
        <v>1.3561095643370112E-3</v>
      </c>
      <c r="M2051" s="463">
        <v>1.7732257105926128E-3</v>
      </c>
      <c r="N2051" s="437">
        <v>5.7178730268992277E-3</v>
      </c>
      <c r="O2051" s="456">
        <v>2.340650222418526E-3</v>
      </c>
      <c r="P2051" s="457">
        <v>3.5174183672989881E-3</v>
      </c>
      <c r="Q2051" s="437">
        <v>1.9009438221011272E-2</v>
      </c>
      <c r="R2051" s="462">
        <v>0</v>
      </c>
      <c r="S2051" s="463">
        <v>0</v>
      </c>
      <c r="T2051" s="437">
        <v>656.2291503214966</v>
      </c>
      <c r="U2051" s="456">
        <v>4.0783582512601193E-3</v>
      </c>
      <c r="V2051" s="457">
        <v>4.8078154936656396E-3</v>
      </c>
      <c r="W2051" s="437">
        <v>8.0028127512601563E-2</v>
      </c>
      <c r="X2051" s="456">
        <v>4.8568330601914244E-3</v>
      </c>
      <c r="Y2051" s="457">
        <v>6.2771525718947748E-3</v>
      </c>
      <c r="Z2051" s="437">
        <v>3.0934157982055429E-3</v>
      </c>
      <c r="AA2051" s="456">
        <v>1.1422606746667177E-3</v>
      </c>
      <c r="AB2051" s="457">
        <v>1.2694473776300519E-3</v>
      </c>
      <c r="AC2051" s="437">
        <v>5.1127495238817242E-3</v>
      </c>
      <c r="AD2051" s="456">
        <v>6.6833809835957695E-5</v>
      </c>
      <c r="AE2051" s="457">
        <v>6.0468582255539686E-5</v>
      </c>
      <c r="AF2051" s="437">
        <v>7.3777006422880468E-4</v>
      </c>
      <c r="AG2051" s="456">
        <v>2.2184494902535677E-3</v>
      </c>
      <c r="AH2051" s="457">
        <v>1.9833641565236691E-3</v>
      </c>
      <c r="AI2051" s="437">
        <v>9.5172242884671986E-4</v>
      </c>
      <c r="AJ2051" s="456">
        <v>3.9509552731307871E-4</v>
      </c>
      <c r="AK2051" s="457">
        <v>3.4132730463309001E-4</v>
      </c>
      <c r="AL2051" s="437">
        <v>5.9021613562274436E-5</v>
      </c>
      <c r="AM2051" s="456">
        <v>6.1119719515538118E-4</v>
      </c>
      <c r="AN2051" s="457">
        <v>5.6601734685294354E-4</v>
      </c>
      <c r="AO2051" s="437">
        <v>1.6039129370882116E-2</v>
      </c>
      <c r="AP2051" s="456">
        <v>0</v>
      </c>
      <c r="AQ2051" s="457">
        <v>0</v>
      </c>
      <c r="AR2051" s="440">
        <v>7.1898052684395003E-3</v>
      </c>
      <c r="AS2051" s="462">
        <v>0</v>
      </c>
      <c r="AT2051" s="463">
        <v>0</v>
      </c>
      <c r="AU2051" s="423">
        <v>0</v>
      </c>
    </row>
    <row r="2052" spans="1:47" x14ac:dyDescent="0.2">
      <c r="A2052" s="231">
        <v>2026</v>
      </c>
      <c r="B2052" s="232">
        <v>8</v>
      </c>
      <c r="C2052" s="456">
        <v>1.3728829621837757</v>
      </c>
      <c r="D2052" s="457">
        <v>1.4194695593476174</v>
      </c>
      <c r="E2052" s="437">
        <v>0.44735355833633028</v>
      </c>
      <c r="F2052" s="456">
        <v>5.4449525439347869E-2</v>
      </c>
      <c r="G2052" s="457">
        <v>4.9781236955671944E-2</v>
      </c>
      <c r="H2052" s="437">
        <v>7.5579901516725209E-2</v>
      </c>
      <c r="I2052" s="456">
        <v>5.3159191290576814E-2</v>
      </c>
      <c r="J2052" s="457">
        <v>5.4893327481141389E-2</v>
      </c>
      <c r="K2052" s="437">
        <v>0.51279098096298892</v>
      </c>
      <c r="L2052" s="462">
        <v>1.3592538007044252E-3</v>
      </c>
      <c r="M2052" s="463">
        <v>1.7771363274102455E-3</v>
      </c>
      <c r="N2052" s="437">
        <v>5.7226697994371186E-3</v>
      </c>
      <c r="O2052" s="456">
        <v>2.3627508324208391E-3</v>
      </c>
      <c r="P2052" s="457">
        <v>3.5552999109251778E-3</v>
      </c>
      <c r="Q2052" s="437">
        <v>1.9022458938744775E-2</v>
      </c>
      <c r="R2052" s="462">
        <v>0</v>
      </c>
      <c r="S2052" s="463">
        <v>0</v>
      </c>
      <c r="T2052" s="437">
        <v>656.78002262612699</v>
      </c>
      <c r="U2052" s="456">
        <v>4.1691153420866508E-3</v>
      </c>
      <c r="V2052" s="457">
        <v>4.9315609276347153E-3</v>
      </c>
      <c r="W2052" s="437">
        <v>8.1455750849049394E-2</v>
      </c>
      <c r="X2052" s="456">
        <v>4.9686240599480106E-3</v>
      </c>
      <c r="Y2052" s="457">
        <v>6.4495823428092919E-3</v>
      </c>
      <c r="Z2052" s="437">
        <v>3.1205663443386643E-3</v>
      </c>
      <c r="AA2052" s="456">
        <v>1.1845972133676637E-3</v>
      </c>
      <c r="AB2052" s="457">
        <v>1.3164298724530482E-3</v>
      </c>
      <c r="AC2052" s="437">
        <v>5.2039590299247426E-3</v>
      </c>
      <c r="AD2052" s="456">
        <v>6.8815616810636676E-5</v>
      </c>
      <c r="AE2052" s="457">
        <v>6.2468957243024361E-5</v>
      </c>
      <c r="AF2052" s="437">
        <v>7.5093130646325694E-4</v>
      </c>
      <c r="AG2052" s="456">
        <v>2.2783416630310469E-3</v>
      </c>
      <c r="AH2052" s="457">
        <v>2.0437699482615534E-3</v>
      </c>
      <c r="AI2052" s="437">
        <v>9.6870198337484746E-4</v>
      </c>
      <c r="AJ2052" s="456">
        <v>4.0626974195165599E-4</v>
      </c>
      <c r="AK2052" s="457">
        <v>3.5251400691723459E-4</v>
      </c>
      <c r="AL2052" s="437">
        <v>6.0074553088420774E-5</v>
      </c>
      <c r="AM2052" s="456">
        <v>6.2839084735834229E-4</v>
      </c>
      <c r="AN2052" s="457">
        <v>5.8338288882292934E-4</v>
      </c>
      <c r="AO2052" s="437">
        <v>1.6325259386633727E-2</v>
      </c>
      <c r="AP2052" s="456">
        <v>0</v>
      </c>
      <c r="AQ2052" s="457">
        <v>0</v>
      </c>
      <c r="AR2052" s="440">
        <v>7.2286864862633297E-3</v>
      </c>
      <c r="AS2052" s="462">
        <v>0</v>
      </c>
      <c r="AT2052" s="463">
        <v>0</v>
      </c>
      <c r="AU2052" s="423">
        <v>0</v>
      </c>
    </row>
    <row r="2053" spans="1:47" x14ac:dyDescent="0.2">
      <c r="A2053" s="231">
        <v>2026</v>
      </c>
      <c r="B2053" s="232">
        <v>9</v>
      </c>
      <c r="C2053" s="456">
        <v>1.4076635034954794</v>
      </c>
      <c r="D2053" s="457">
        <v>1.4527243243952448</v>
      </c>
      <c r="E2053" s="437">
        <v>0.45056408496876671</v>
      </c>
      <c r="F2053" s="456">
        <v>6.0343570753188233E-2</v>
      </c>
      <c r="G2053" s="457">
        <v>5.5581054435617221E-2</v>
      </c>
      <c r="H2053" s="437">
        <v>7.7036636062831426E-2</v>
      </c>
      <c r="I2053" s="456">
        <v>6.1953200300771831E-2</v>
      </c>
      <c r="J2053" s="457">
        <v>6.4339421345333103E-2</v>
      </c>
      <c r="K2053" s="437">
        <v>0.51843437274271731</v>
      </c>
      <c r="L2053" s="462">
        <v>1.3621813948437669E-3</v>
      </c>
      <c r="M2053" s="463">
        <v>1.7808203913280477E-3</v>
      </c>
      <c r="N2053" s="437">
        <v>5.7258625917442863E-3</v>
      </c>
      <c r="O2053" s="456">
        <v>2.7178545991365603E-3</v>
      </c>
      <c r="P2053" s="457">
        <v>3.9074503875932351E-3</v>
      </c>
      <c r="Q2053" s="437">
        <v>1.9036942345805226E-2</v>
      </c>
      <c r="R2053" s="462">
        <v>0</v>
      </c>
      <c r="S2053" s="463">
        <v>0</v>
      </c>
      <c r="T2053" s="437">
        <v>657.14603758583928</v>
      </c>
      <c r="U2053" s="456">
        <v>4.2157378343967789E-3</v>
      </c>
      <c r="V2053" s="457">
        <v>4.991514719072331E-3</v>
      </c>
      <c r="W2053" s="437">
        <v>8.3025776819652758E-2</v>
      </c>
      <c r="X2053" s="456">
        <v>5.0916420538583444E-3</v>
      </c>
      <c r="Y2053" s="457">
        <v>6.6413306698698557E-3</v>
      </c>
      <c r="Z2053" s="437">
        <v>3.1507648752633452E-3</v>
      </c>
      <c r="AA2053" s="456">
        <v>1.3110307343842398E-3</v>
      </c>
      <c r="AB2053" s="457">
        <v>1.4600450278068162E-3</v>
      </c>
      <c r="AC2053" s="437">
        <v>5.304258943607176E-3</v>
      </c>
      <c r="AD2053" s="456">
        <v>7.6158933563875265E-5</v>
      </c>
      <c r="AE2053" s="457">
        <v>6.9583640297808861E-5</v>
      </c>
      <c r="AF2053" s="437">
        <v>7.6540526041250832E-4</v>
      </c>
      <c r="AG2053" s="456">
        <v>2.5260857566382507E-3</v>
      </c>
      <c r="AH2053" s="457">
        <v>2.2841250348976149E-3</v>
      </c>
      <c r="AI2053" s="437">
        <v>9.8737292274141413E-4</v>
      </c>
      <c r="AJ2053" s="456">
        <v>4.4482674305292469E-4</v>
      </c>
      <c r="AK2053" s="457">
        <v>3.8803733594895337E-4</v>
      </c>
      <c r="AL2053" s="437">
        <v>6.1232398470621746E-5</v>
      </c>
      <c r="AM2053" s="456">
        <v>6.9988090151475212E-4</v>
      </c>
      <c r="AN2053" s="457">
        <v>6.5528023900725675E-4</v>
      </c>
      <c r="AO2053" s="437">
        <v>1.6639915181804986E-2</v>
      </c>
      <c r="AP2053" s="456">
        <v>0</v>
      </c>
      <c r="AQ2053" s="457">
        <v>0</v>
      </c>
      <c r="AR2053" s="440">
        <v>8.1052564956339401E-3</v>
      </c>
      <c r="AS2053" s="462">
        <v>0</v>
      </c>
      <c r="AT2053" s="463">
        <v>0</v>
      </c>
      <c r="AU2053" s="423">
        <v>0</v>
      </c>
    </row>
    <row r="2054" spans="1:47" x14ac:dyDescent="0.2">
      <c r="A2054" s="231">
        <v>2026</v>
      </c>
      <c r="B2054" s="232">
        <v>10</v>
      </c>
      <c r="C2054" s="456">
        <v>1.4253703747621602</v>
      </c>
      <c r="D2054" s="457">
        <v>1.4710667313503845</v>
      </c>
      <c r="E2054" s="437">
        <v>0.45482267463665438</v>
      </c>
      <c r="F2054" s="456">
        <v>6.2255590118066223E-2</v>
      </c>
      <c r="G2054" s="457">
        <v>5.755269917168894E-2</v>
      </c>
      <c r="H2054" s="437">
        <v>7.8660557724461247E-2</v>
      </c>
      <c r="I2054" s="456">
        <v>6.3233378328680132E-2</v>
      </c>
      <c r="J2054" s="457">
        <v>6.5704917527526135E-2</v>
      </c>
      <c r="K2054" s="437">
        <v>0.52506571795739965</v>
      </c>
      <c r="L2054" s="462">
        <v>1.3659817113265606E-3</v>
      </c>
      <c r="M2054" s="463">
        <v>1.7853663583541869E-3</v>
      </c>
      <c r="N2054" s="437">
        <v>5.7317614526802094E-3</v>
      </c>
      <c r="O2054" s="456">
        <v>2.7482360666780965E-3</v>
      </c>
      <c r="P2054" s="457">
        <v>3.957782024308471E-3</v>
      </c>
      <c r="Q2054" s="437">
        <v>1.9052945520052871E-2</v>
      </c>
      <c r="R2054" s="462">
        <v>0</v>
      </c>
      <c r="S2054" s="463">
        <v>0</v>
      </c>
      <c r="T2054" s="437">
        <v>657.82185008287001</v>
      </c>
      <c r="U2054" s="456">
        <v>4.3190514385115725E-3</v>
      </c>
      <c r="V2054" s="457">
        <v>5.1319231092380353E-3</v>
      </c>
      <c r="W2054" s="437">
        <v>8.4775950326262436E-2</v>
      </c>
      <c r="X2054" s="456">
        <v>5.2262884944384701E-3</v>
      </c>
      <c r="Y2054" s="457">
        <v>6.8526953434705157E-3</v>
      </c>
      <c r="Z2054" s="437">
        <v>3.1840558622201337E-3</v>
      </c>
      <c r="AA2054" s="456">
        <v>1.3655953485613769E-3</v>
      </c>
      <c r="AB2054" s="457">
        <v>1.514581909271642E-3</v>
      </c>
      <c r="AC2054" s="437">
        <v>5.4160705628283649E-3</v>
      </c>
      <c r="AD2054" s="456">
        <v>7.8711052700205107E-5</v>
      </c>
      <c r="AE2054" s="457">
        <v>7.2186964064028359E-5</v>
      </c>
      <c r="AF2054" s="437">
        <v>7.8154012246633357E-4</v>
      </c>
      <c r="AG2054" s="456">
        <v>2.6023304821841727E-3</v>
      </c>
      <c r="AH2054" s="457">
        <v>2.3633988080200125E-3</v>
      </c>
      <c r="AI2054" s="437">
        <v>1.0081860960563689E-3</v>
      </c>
      <c r="AJ2054" s="456">
        <v>4.5902134796192896E-4</v>
      </c>
      <c r="AK2054" s="457">
        <v>4.0281934430717837E-4</v>
      </c>
      <c r="AL2054" s="437">
        <v>6.2523163285254862E-5</v>
      </c>
      <c r="AM2054" s="456">
        <v>7.2189113426671581E-4</v>
      </c>
      <c r="AN2054" s="457">
        <v>6.7748978974670171E-4</v>
      </c>
      <c r="AO2054" s="437">
        <v>1.6990690041783652E-2</v>
      </c>
      <c r="AP2054" s="456">
        <v>0</v>
      </c>
      <c r="AQ2054" s="457">
        <v>0</v>
      </c>
      <c r="AR2054" s="440">
        <v>8.1577955399432193E-3</v>
      </c>
      <c r="AS2054" s="462">
        <v>0</v>
      </c>
      <c r="AT2054" s="463">
        <v>0</v>
      </c>
      <c r="AU2054" s="423">
        <v>0</v>
      </c>
    </row>
    <row r="2055" spans="1:47" x14ac:dyDescent="0.2">
      <c r="A2055" s="231">
        <v>2026</v>
      </c>
      <c r="B2055" s="232">
        <v>11</v>
      </c>
      <c r="C2055" s="456">
        <v>1.7258307517245581</v>
      </c>
      <c r="D2055" s="457">
        <v>1.7864771963510233</v>
      </c>
      <c r="E2055" s="437">
        <v>0.45950956227831363</v>
      </c>
      <c r="F2055" s="456">
        <v>7.2746248745415923E-2</v>
      </c>
      <c r="G2055" s="457">
        <v>6.692916560605576E-2</v>
      </c>
      <c r="H2055" s="437">
        <v>8.0448382335768065E-2</v>
      </c>
      <c r="I2055" s="456">
        <v>7.22466704609077E-2</v>
      </c>
      <c r="J2055" s="457">
        <v>7.541121597878736E-2</v>
      </c>
      <c r="K2055" s="437">
        <v>0.53236686103306208</v>
      </c>
      <c r="L2055" s="462">
        <v>1.3700295538894508E-3</v>
      </c>
      <c r="M2055" s="463">
        <v>1.7901608227115365E-3</v>
      </c>
      <c r="N2055" s="437">
        <v>5.7382467777099683E-3</v>
      </c>
      <c r="O2055" s="456">
        <v>3.4649952014393377E-3</v>
      </c>
      <c r="P2055" s="457">
        <v>4.6039886540008481E-3</v>
      </c>
      <c r="Q2055" s="437">
        <v>1.9070536309267618E-2</v>
      </c>
      <c r="R2055" s="462">
        <v>0</v>
      </c>
      <c r="S2055" s="463">
        <v>0</v>
      </c>
      <c r="T2055" s="437">
        <v>658.56822481343568</v>
      </c>
      <c r="U2055" s="456">
        <v>3.9831821143067637E-3</v>
      </c>
      <c r="V2055" s="457">
        <v>4.7547887642511461E-3</v>
      </c>
      <c r="W2055" s="437">
        <v>8.6702790341202776E-2</v>
      </c>
      <c r="X2055" s="456">
        <v>5.3727117228345167E-3</v>
      </c>
      <c r="Y2055" s="457">
        <v>7.0853775913930789E-3</v>
      </c>
      <c r="Z2055" s="437">
        <v>3.2207033848134759E-3</v>
      </c>
      <c r="AA2055" s="456">
        <v>1.5857397617682497E-3</v>
      </c>
      <c r="AB2055" s="457">
        <v>1.7310972812660443E-3</v>
      </c>
      <c r="AC2055" s="437">
        <v>5.5391734563319164E-3</v>
      </c>
      <c r="AD2055" s="456">
        <v>9.1768989652973591E-5</v>
      </c>
      <c r="AE2055" s="457">
        <v>8.3655643326308523E-5</v>
      </c>
      <c r="AF2055" s="437">
        <v>7.9930440823898919E-4</v>
      </c>
      <c r="AG2055" s="456">
        <v>3.0444244171680718E-3</v>
      </c>
      <c r="AH2055" s="457">
        <v>2.7548393450114762E-3</v>
      </c>
      <c r="AI2055" s="437">
        <v>1.0311017725768469E-3</v>
      </c>
      <c r="AJ2055" s="456">
        <v>5.2702330691674338E-4</v>
      </c>
      <c r="AK2055" s="457">
        <v>4.6018370382300668E-4</v>
      </c>
      <c r="AL2055" s="437">
        <v>6.3944282480064089E-5</v>
      </c>
      <c r="AM2055" s="456">
        <v>8.4946168239593959E-4</v>
      </c>
      <c r="AN2055" s="457">
        <v>7.9349856164953668E-4</v>
      </c>
      <c r="AO2055" s="437">
        <v>1.7376859321514126E-2</v>
      </c>
      <c r="AP2055" s="456">
        <v>0</v>
      </c>
      <c r="AQ2055" s="457">
        <v>0</v>
      </c>
      <c r="AR2055" s="440">
        <v>9.9408382728681192E-3</v>
      </c>
      <c r="AS2055" s="462">
        <v>0</v>
      </c>
      <c r="AT2055" s="463">
        <v>0</v>
      </c>
      <c r="AU2055" s="423">
        <v>0</v>
      </c>
    </row>
    <row r="2056" spans="1:47" x14ac:dyDescent="0.2">
      <c r="A2056" s="231">
        <v>2026</v>
      </c>
      <c r="B2056" s="232">
        <v>12</v>
      </c>
      <c r="C2056" s="456">
        <v>1.7485639035156513</v>
      </c>
      <c r="D2056" s="457">
        <v>1.8104108111757338</v>
      </c>
      <c r="E2056" s="437">
        <v>0.46462255010282483</v>
      </c>
      <c r="F2056" s="456">
        <v>7.524234649330265E-2</v>
      </c>
      <c r="G2056" s="457">
        <v>6.9515102597805412E-2</v>
      </c>
      <c r="H2056" s="437">
        <v>8.2398717559836313E-2</v>
      </c>
      <c r="I2056" s="456">
        <v>7.3893840977167918E-2</v>
      </c>
      <c r="J2056" s="457">
        <v>7.7200494921938798E-2</v>
      </c>
      <c r="K2056" s="437">
        <v>0.54033113931456178</v>
      </c>
      <c r="L2056" s="462">
        <v>1.3744150400251298E-3</v>
      </c>
      <c r="M2056" s="463">
        <v>1.795394950538763E-3</v>
      </c>
      <c r="N2056" s="437">
        <v>5.7453184368787893E-3</v>
      </c>
      <c r="O2056" s="456">
        <v>3.5094121004326283E-3</v>
      </c>
      <c r="P2056" s="457">
        <v>4.6728825966261562E-3</v>
      </c>
      <c r="Q2056" s="437">
        <v>1.9089739917620894E-2</v>
      </c>
      <c r="R2056" s="462">
        <v>0</v>
      </c>
      <c r="S2056" s="463">
        <v>0</v>
      </c>
      <c r="T2056" s="437">
        <v>659.37945927151031</v>
      </c>
      <c r="U2056" s="456">
        <v>4.0902959190032909E-3</v>
      </c>
      <c r="V2056" s="457">
        <v>4.9052180089374812E-3</v>
      </c>
      <c r="W2056" s="437">
        <v>8.8804732821153323E-2</v>
      </c>
      <c r="X2056" s="456">
        <v>5.5315577076079023E-3</v>
      </c>
      <c r="Y2056" s="457">
        <v>7.3392243566234973E-3</v>
      </c>
      <c r="Z2056" s="437">
        <v>3.2606833794272456E-3</v>
      </c>
      <c r="AA2056" s="456">
        <v>1.6557008723543621E-3</v>
      </c>
      <c r="AB2056" s="457">
        <v>1.7965399200517071E-3</v>
      </c>
      <c r="AC2056" s="437">
        <v>5.6734519856983063E-3</v>
      </c>
      <c r="AD2056" s="456">
        <v>9.5111320036954231E-5</v>
      </c>
      <c r="AE2056" s="457">
        <v>8.7074222692902679E-5</v>
      </c>
      <c r="AF2056" s="437">
        <v>8.1868116491784319E-4</v>
      </c>
      <c r="AG2056" s="456">
        <v>3.1441891356585455E-3</v>
      </c>
      <c r="AH2056" s="457">
        <v>2.859902350959819E-3</v>
      </c>
      <c r="AI2056" s="437">
        <v>1.0560979925128841E-3</v>
      </c>
      <c r="AJ2056" s="456">
        <v>5.4563437489153267E-4</v>
      </c>
      <c r="AK2056" s="457">
        <v>4.7989229881142265E-4</v>
      </c>
      <c r="AL2056" s="437">
        <v>6.5494379962530115E-5</v>
      </c>
      <c r="AM2056" s="456">
        <v>8.7803966124501854E-4</v>
      </c>
      <c r="AN2056" s="457">
        <v>8.2223077841521214E-4</v>
      </c>
      <c r="AO2056" s="437">
        <v>1.7798128834201454E-2</v>
      </c>
      <c r="AP2056" s="456">
        <v>0</v>
      </c>
      <c r="AQ2056" s="457">
        <v>0</v>
      </c>
      <c r="AR2056" s="440">
        <v>1.00168976060534E-2</v>
      </c>
      <c r="AS2056" s="462">
        <v>0</v>
      </c>
      <c r="AT2056" s="463">
        <v>0</v>
      </c>
      <c r="AU2056" s="423">
        <v>0</v>
      </c>
    </row>
    <row r="2057" spans="1:47" x14ac:dyDescent="0.2">
      <c r="A2057" s="231">
        <v>2026</v>
      </c>
      <c r="B2057" s="232">
        <v>13</v>
      </c>
      <c r="C2057" s="456">
        <v>1.7727925329111709</v>
      </c>
      <c r="D2057" s="457">
        <v>1.8360388551327953</v>
      </c>
      <c r="E2057" s="437">
        <v>0.47017866749646509</v>
      </c>
      <c r="F2057" s="456">
        <v>7.7954670576555862E-2</v>
      </c>
      <c r="G2057" s="457">
        <v>7.2333284154830327E-2</v>
      </c>
      <c r="H2057" s="437">
        <v>8.4517798773009328E-2</v>
      </c>
      <c r="I2057" s="456">
        <v>7.5689874239370472E-2</v>
      </c>
      <c r="J2057" s="457">
        <v>7.9160332389799942E-2</v>
      </c>
      <c r="K2057" s="437">
        <v>0.54898512277067624</v>
      </c>
      <c r="L2057" s="462">
        <v>1.3794440863601684E-3</v>
      </c>
      <c r="M2057" s="463">
        <v>1.8014020217852547E-3</v>
      </c>
      <c r="N2057" s="437">
        <v>5.7530108403271631E-3</v>
      </c>
      <c r="O2057" s="456">
        <v>3.5581847148364095E-3</v>
      </c>
      <c r="P2057" s="457">
        <v>4.7486072122345504E-3</v>
      </c>
      <c r="Q2057" s="437">
        <v>1.9110587386461368E-2</v>
      </c>
      <c r="R2057" s="462">
        <v>0</v>
      </c>
      <c r="S2057" s="463">
        <v>0</v>
      </c>
      <c r="T2057" s="437">
        <v>660.26270151472932</v>
      </c>
      <c r="U2057" s="456">
        <v>4.2061380054115539E-3</v>
      </c>
      <c r="V2057" s="457">
        <v>5.0680300888018169E-3</v>
      </c>
      <c r="W2057" s="437">
        <v>9.1088569789000318E-2</v>
      </c>
      <c r="X2057" s="456">
        <v>5.7036793142415127E-3</v>
      </c>
      <c r="Y2057" s="457">
        <v>7.6154179864482488E-3</v>
      </c>
      <c r="Z2057" s="437">
        <v>3.3041131008335308E-3</v>
      </c>
      <c r="AA2057" s="456">
        <v>1.7375549762577542E-3</v>
      </c>
      <c r="AB2057" s="457">
        <v>1.8707584909689156E-3</v>
      </c>
      <c r="AC2057" s="437">
        <v>5.819364219238652E-3</v>
      </c>
      <c r="AD2057" s="456">
        <v>9.8781950371636763E-5</v>
      </c>
      <c r="AE2057" s="457">
        <v>9.0832326084304023E-5</v>
      </c>
      <c r="AF2057" s="437">
        <v>8.3973448313799225E-4</v>
      </c>
      <c r="AG2057" s="456">
        <v>3.2510956524401864E-3</v>
      </c>
      <c r="AH2057" s="457">
        <v>2.9734515835644001E-3</v>
      </c>
      <c r="AI2057" s="437">
        <v>1.0832582276338507E-3</v>
      </c>
      <c r="AJ2057" s="456">
        <v>5.6537485442684178E-4</v>
      </c>
      <c r="AK2057" s="457">
        <v>5.0105580268665394E-4</v>
      </c>
      <c r="AL2057" s="437">
        <v>6.7178808052256468E-5</v>
      </c>
      <c r="AM2057" s="456">
        <v>9.0954160109627707E-4</v>
      </c>
      <c r="AN2057" s="457">
        <v>8.5384962618763999E-4</v>
      </c>
      <c r="AO2057" s="437">
        <v>1.8255833839371505E-2</v>
      </c>
      <c r="AP2057" s="456">
        <v>0</v>
      </c>
      <c r="AQ2057" s="457">
        <v>0</v>
      </c>
      <c r="AR2057" s="440">
        <v>1.0099302190240401E-2</v>
      </c>
      <c r="AS2057" s="462">
        <v>0</v>
      </c>
      <c r="AT2057" s="463">
        <v>0</v>
      </c>
      <c r="AU2057" s="423">
        <v>0</v>
      </c>
    </row>
    <row r="2058" spans="1:47" x14ac:dyDescent="0.2">
      <c r="A2058" s="231">
        <v>2026</v>
      </c>
      <c r="B2058" s="232">
        <v>14</v>
      </c>
      <c r="C2058" s="456">
        <v>1.7939262940729688</v>
      </c>
      <c r="D2058" s="457">
        <v>1.8582156107684495</v>
      </c>
      <c r="E2058" s="437">
        <v>0.47486839526597108</v>
      </c>
      <c r="F2058" s="456">
        <v>8.0887604931898754E-2</v>
      </c>
      <c r="G2058" s="457">
        <v>7.5390528796169129E-2</v>
      </c>
      <c r="H2058" s="437">
        <v>8.6770903133561908E-2</v>
      </c>
      <c r="I2058" s="456">
        <v>7.7595570049385568E-2</v>
      </c>
      <c r="J2058" s="457">
        <v>8.123232611648798E-2</v>
      </c>
      <c r="K2058" s="437">
        <v>0.55757548881619345</v>
      </c>
      <c r="L2058" s="462">
        <v>1.384208965200692E-3</v>
      </c>
      <c r="M2058" s="463">
        <v>1.8074839177596926E-3</v>
      </c>
      <c r="N2058" s="437">
        <v>5.7570005090353763E-3</v>
      </c>
      <c r="O2058" s="456">
        <v>3.6111364798314493E-3</v>
      </c>
      <c r="P2058" s="457">
        <v>4.8310353236752229E-3</v>
      </c>
      <c r="Q2058" s="437">
        <v>1.9133097777415876E-2</v>
      </c>
      <c r="R2058" s="462">
        <v>0</v>
      </c>
      <c r="S2058" s="463">
        <v>0</v>
      </c>
      <c r="T2058" s="437">
        <v>660.71973859536183</v>
      </c>
      <c r="U2058" s="456">
        <v>4.3322068344772268E-3</v>
      </c>
      <c r="V2058" s="457">
        <v>5.2486176260161908E-3</v>
      </c>
      <c r="W2058" s="437">
        <v>9.3516772760618649E-2</v>
      </c>
      <c r="X2058" s="456">
        <v>5.8891539193495603E-3</v>
      </c>
      <c r="Y2058" s="457">
        <v>7.9130291005506531E-3</v>
      </c>
      <c r="Z2058" s="437">
        <v>3.3509798931025698E-3</v>
      </c>
      <c r="AA2058" s="456">
        <v>1.8400868914603705E-3</v>
      </c>
      <c r="AB2058" s="457">
        <v>1.9761975798231459E-3</v>
      </c>
      <c r="AC2058" s="437">
        <v>5.97449324929259E-3</v>
      </c>
      <c r="AD2058" s="456">
        <v>1.028089860447351E-4</v>
      </c>
      <c r="AE2058" s="457">
        <v>9.4977827438850532E-5</v>
      </c>
      <c r="AF2058" s="437">
        <v>8.6211987438803491E-4</v>
      </c>
      <c r="AG2058" s="456">
        <v>3.3632998244800087E-3</v>
      </c>
      <c r="AH2058" s="457">
        <v>3.0913382584961142E-3</v>
      </c>
      <c r="AI2058" s="437">
        <v>1.1121341470663093E-3</v>
      </c>
      <c r="AJ2058" s="456">
        <v>5.8577324479759728E-4</v>
      </c>
      <c r="AK2058" s="457">
        <v>5.2254330715541155E-4</v>
      </c>
      <c r="AL2058" s="437">
        <v>6.8969545094545845E-5</v>
      </c>
      <c r="AM2058" s="456">
        <v>9.4442628740328688E-4</v>
      </c>
      <c r="AN2058" s="457">
        <v>8.8952351188172356E-4</v>
      </c>
      <c r="AO2058" s="437">
        <v>1.8742493559205303E-2</v>
      </c>
      <c r="AP2058" s="456">
        <v>0</v>
      </c>
      <c r="AQ2058" s="457">
        <v>0</v>
      </c>
      <c r="AR2058" s="440">
        <v>1.0187851254249199E-2</v>
      </c>
      <c r="AS2058" s="462">
        <v>0</v>
      </c>
      <c r="AT2058" s="463">
        <v>0</v>
      </c>
      <c r="AU2058" s="423">
        <v>0</v>
      </c>
    </row>
    <row r="2059" spans="1:47" x14ac:dyDescent="0.2">
      <c r="A2059" s="231">
        <v>2026</v>
      </c>
      <c r="B2059" s="232">
        <v>15</v>
      </c>
      <c r="C2059" s="456">
        <v>1.8209041193170454</v>
      </c>
      <c r="D2059" s="457">
        <v>1.8867160995836216</v>
      </c>
      <c r="E2059" s="437">
        <v>0.48129748084443824</v>
      </c>
      <c r="F2059" s="456">
        <v>8.4046152524965806E-2</v>
      </c>
      <c r="G2059" s="457">
        <v>7.8682927033801656E-2</v>
      </c>
      <c r="H2059" s="437">
        <v>8.92230728751673E-2</v>
      </c>
      <c r="I2059" s="456">
        <v>7.9690867803122928E-2</v>
      </c>
      <c r="J2059" s="457">
        <v>8.3515349069011063E-2</v>
      </c>
      <c r="K2059" s="437">
        <v>0.56759013140467141</v>
      </c>
      <c r="L2059" s="462">
        <v>1.3904766529239641E-3</v>
      </c>
      <c r="M2059" s="463">
        <v>1.8154511458261119E-3</v>
      </c>
      <c r="N2059" s="437">
        <v>5.7658967868118123E-3</v>
      </c>
      <c r="O2059" s="456">
        <v>3.668089673364136E-3</v>
      </c>
      <c r="P2059" s="457">
        <v>4.9196448581888142E-3</v>
      </c>
      <c r="Q2059" s="437">
        <v>1.9157237233619687E-2</v>
      </c>
      <c r="R2059" s="462">
        <v>0</v>
      </c>
      <c r="S2059" s="463">
        <v>0</v>
      </c>
      <c r="T2059" s="437">
        <v>661.74050668735697</v>
      </c>
      <c r="U2059" s="456">
        <v>4.4683219317674357E-3</v>
      </c>
      <c r="V2059" s="457">
        <v>5.4429214368881254E-3</v>
      </c>
      <c r="W2059" s="437">
        <v>9.6159638894041152E-2</v>
      </c>
      <c r="X2059" s="456">
        <v>6.0879657095134253E-3</v>
      </c>
      <c r="Y2059" s="457">
        <v>8.2322331295134662E-3</v>
      </c>
      <c r="Z2059" s="437">
        <v>3.401252741951355E-3</v>
      </c>
      <c r="AA2059" s="456">
        <v>1.9560049377393483E-3</v>
      </c>
      <c r="AB2059" s="457">
        <v>2.093591733175788E-3</v>
      </c>
      <c r="AC2059" s="437">
        <v>6.1433422451650658E-3</v>
      </c>
      <c r="AD2059" s="456">
        <v>1.0717625057115473E-4</v>
      </c>
      <c r="AE2059" s="457">
        <v>9.9469806780078392E-5</v>
      </c>
      <c r="AF2059" s="437">
        <v>8.8648527771319305E-4</v>
      </c>
      <c r="AG2059" s="456">
        <v>3.4826301468750976E-3</v>
      </c>
      <c r="AH2059" s="457">
        <v>3.2170970390535754E-3</v>
      </c>
      <c r="AI2059" s="437">
        <v>1.143566005115116E-3</v>
      </c>
      <c r="AJ2059" s="456">
        <v>6.0721774787159512E-4</v>
      </c>
      <c r="AK2059" s="457">
        <v>5.4525023495811617E-4</v>
      </c>
      <c r="AL2059" s="437">
        <v>7.0918825743821005E-5</v>
      </c>
      <c r="AM2059" s="456">
        <v>9.8242365925317403E-4</v>
      </c>
      <c r="AN2059" s="457">
        <v>9.2829867633120353E-4</v>
      </c>
      <c r="AO2059" s="437">
        <v>1.9272192407265656E-2</v>
      </c>
      <c r="AP2059" s="456">
        <v>0</v>
      </c>
      <c r="AQ2059" s="457">
        <v>0</v>
      </c>
      <c r="AR2059" s="440">
        <v>1.02827411800668E-2</v>
      </c>
      <c r="AS2059" s="462">
        <v>0</v>
      </c>
      <c r="AT2059" s="463">
        <v>0</v>
      </c>
      <c r="AU2059" s="423">
        <v>0</v>
      </c>
    </row>
    <row r="2060" spans="1:47" x14ac:dyDescent="0.2">
      <c r="A2060" s="231">
        <v>2026</v>
      </c>
      <c r="B2060" s="232">
        <v>16</v>
      </c>
      <c r="C2060" s="456">
        <v>2.0323406354150744</v>
      </c>
      <c r="D2060" s="457">
        <v>2.2236547972175842</v>
      </c>
      <c r="E2060" s="437">
        <v>0.48808993515387639</v>
      </c>
      <c r="F2060" s="456">
        <v>9.1549689672852999E-2</v>
      </c>
      <c r="G2060" s="457">
        <v>8.7466542012171591E-2</v>
      </c>
      <c r="H2060" s="437">
        <v>9.181312253777521E-2</v>
      </c>
      <c r="I2060" s="456">
        <v>8.9918883890907866E-2</v>
      </c>
      <c r="J2060" s="457">
        <v>9.4560391759963738E-2</v>
      </c>
      <c r="K2060" s="437">
        <v>0.57815872442413274</v>
      </c>
      <c r="L2060" s="462">
        <v>1.3950817103203551E-3</v>
      </c>
      <c r="M2060" s="463">
        <v>1.8216286689513546E-3</v>
      </c>
      <c r="N2060" s="437">
        <v>5.7753083369600161E-3</v>
      </c>
      <c r="O2060" s="456">
        <v>5.1413284634069375E-3</v>
      </c>
      <c r="P2060" s="457">
        <v>6.1457218501978009E-3</v>
      </c>
      <c r="Q2060" s="437">
        <v>1.918273407311686E-2</v>
      </c>
      <c r="R2060" s="462">
        <v>0</v>
      </c>
      <c r="S2060" s="463">
        <v>0</v>
      </c>
      <c r="T2060" s="437">
        <v>662.82072884437866</v>
      </c>
      <c r="U2060" s="456">
        <v>4.5434926493023425E-3</v>
      </c>
      <c r="V2060" s="457">
        <v>5.590619217076623E-3</v>
      </c>
      <c r="W2060" s="437">
        <v>9.8951058987953866E-2</v>
      </c>
      <c r="X2060" s="456">
        <v>6.2987016234799294E-3</v>
      </c>
      <c r="Y2060" s="457">
        <v>8.5694666016994103E-3</v>
      </c>
      <c r="Z2060" s="437">
        <v>3.4543549655921685E-3</v>
      </c>
      <c r="AA2060" s="456">
        <v>2.1051463044440919E-3</v>
      </c>
      <c r="AB2060" s="457">
        <v>2.2978944180027765E-3</v>
      </c>
      <c r="AC2060" s="437">
        <v>6.3216694284588988E-3</v>
      </c>
      <c r="AD2060" s="456">
        <v>1.1646060531665201E-4</v>
      </c>
      <c r="AE2060" s="457">
        <v>1.1026500153033978E-4</v>
      </c>
      <c r="AF2060" s="437">
        <v>9.1221872877615207E-4</v>
      </c>
      <c r="AG2060" s="456">
        <v>3.8010404188066576E-3</v>
      </c>
      <c r="AH2060" s="457">
        <v>3.5843571526829733E-3</v>
      </c>
      <c r="AI2060" s="437">
        <v>1.1767610255466641E-3</v>
      </c>
      <c r="AJ2060" s="456">
        <v>6.5765805283705655E-4</v>
      </c>
      <c r="AK2060" s="457">
        <v>6.0143325426669804E-4</v>
      </c>
      <c r="AL2060" s="437">
        <v>7.2977450750335714E-5</v>
      </c>
      <c r="AM2060" s="456">
        <v>1.0726436185347352E-3</v>
      </c>
      <c r="AN2060" s="457">
        <v>1.0353234725949262E-3</v>
      </c>
      <c r="AO2060" s="437">
        <v>1.9831620293022191E-2</v>
      </c>
      <c r="AP2060" s="456">
        <v>0</v>
      </c>
      <c r="AQ2060" s="457">
        <v>0</v>
      </c>
      <c r="AR2060" s="440">
        <v>1.36522204952223E-2</v>
      </c>
      <c r="AS2060" s="462">
        <v>0</v>
      </c>
      <c r="AT2060" s="463">
        <v>0</v>
      </c>
      <c r="AU2060" s="423">
        <v>0</v>
      </c>
    </row>
    <row r="2061" spans="1:47" x14ac:dyDescent="0.2">
      <c r="A2061" s="231">
        <v>2026</v>
      </c>
      <c r="B2061" s="232">
        <v>17</v>
      </c>
      <c r="C2061" s="456">
        <v>2.0688641570782189</v>
      </c>
      <c r="D2061" s="457">
        <v>2.2628915556976437</v>
      </c>
      <c r="E2061" s="437">
        <v>0.49521702019483527</v>
      </c>
      <c r="F2061" s="456">
        <v>9.5158359061750908E-2</v>
      </c>
      <c r="G2061" s="457">
        <v>9.1236035003217225E-2</v>
      </c>
      <c r="H2061" s="437">
        <v>9.4531857430029356E-2</v>
      </c>
      <c r="I2061" s="456">
        <v>9.2344854070352936E-2</v>
      </c>
      <c r="J2061" s="457">
        <v>9.7155246568313106E-2</v>
      </c>
      <c r="K2061" s="437">
        <v>0.58926049540126801</v>
      </c>
      <c r="L2061" s="462">
        <v>1.3999494192768675E-3</v>
      </c>
      <c r="M2061" s="463">
        <v>1.8280687199240767E-3</v>
      </c>
      <c r="N2061" s="437">
        <v>5.7851725993505482E-3</v>
      </c>
      <c r="O2061" s="456">
        <v>5.2232354155681967E-3</v>
      </c>
      <c r="P2061" s="457">
        <v>6.259230685118476E-3</v>
      </c>
      <c r="Q2061" s="437">
        <v>1.9209471618567946E-2</v>
      </c>
      <c r="R2061" s="462">
        <v>0</v>
      </c>
      <c r="S2061" s="463">
        <v>0</v>
      </c>
      <c r="T2061" s="437">
        <v>663.95220040204117</v>
      </c>
      <c r="U2061" s="456">
        <v>4.694064812021591E-3</v>
      </c>
      <c r="V2061" s="457">
        <v>5.8051096785982012E-3</v>
      </c>
      <c r="W2061" s="437">
        <v>0.10188104523271996</v>
      </c>
      <c r="X2061" s="456">
        <v>6.5227934228592908E-3</v>
      </c>
      <c r="Y2061" s="457">
        <v>8.9234177193282197E-3</v>
      </c>
      <c r="Z2061" s="437">
        <v>3.5100838101128806E-3</v>
      </c>
      <c r="AA2061" s="456">
        <v>2.1779175458563013E-3</v>
      </c>
      <c r="AB2061" s="457">
        <v>2.3902991546990398E-3</v>
      </c>
      <c r="AC2061" s="437">
        <v>6.5088651504561631E-3</v>
      </c>
      <c r="AD2061" s="456">
        <v>1.2110467156793433E-4</v>
      </c>
      <c r="AE2061" s="457">
        <v>1.1511515871232258E-4</v>
      </c>
      <c r="AF2061" s="437">
        <v>9.3922972481830832E-4</v>
      </c>
      <c r="AG2061" s="456">
        <v>3.9535007617571396E-3</v>
      </c>
      <c r="AH2061" s="457">
        <v>3.7407661805159351E-3</v>
      </c>
      <c r="AI2061" s="437">
        <v>1.2116063920828823E-3</v>
      </c>
      <c r="AJ2061" s="456">
        <v>6.8714155070288537E-4</v>
      </c>
      <c r="AK2061" s="457">
        <v>6.3131382319949337E-4</v>
      </c>
      <c r="AL2061" s="437">
        <v>7.5138310017009417E-5</v>
      </c>
      <c r="AM2061" s="456">
        <v>1.1115634745515388E-3</v>
      </c>
      <c r="AN2061" s="457">
        <v>1.0760999415922136E-3</v>
      </c>
      <c r="AO2061" s="437">
        <v>2.0418861231482916E-2</v>
      </c>
      <c r="AP2061" s="456">
        <v>0</v>
      </c>
      <c r="AQ2061" s="457">
        <v>0</v>
      </c>
      <c r="AR2061" s="440">
        <v>1.3791964696618499E-2</v>
      </c>
      <c r="AS2061" s="462">
        <v>0</v>
      </c>
      <c r="AT2061" s="463">
        <v>0</v>
      </c>
      <c r="AU2061" s="423">
        <v>0</v>
      </c>
    </row>
    <row r="2062" spans="1:47" x14ac:dyDescent="0.2">
      <c r="A2062" s="231">
        <v>2026</v>
      </c>
      <c r="B2062" s="232">
        <v>18</v>
      </c>
      <c r="C2062" s="456">
        <v>2.1057622740589932</v>
      </c>
      <c r="D2062" s="457">
        <v>2.3019599471686951</v>
      </c>
      <c r="E2062" s="437">
        <v>0.50266096298514673</v>
      </c>
      <c r="F2062" s="456">
        <v>9.8935032014568422E-2</v>
      </c>
      <c r="G2062" s="457">
        <v>9.5128784849630138E-2</v>
      </c>
      <c r="H2062" s="437">
        <v>9.7370619953722135E-2</v>
      </c>
      <c r="I2062" s="456">
        <v>9.4913797153144311E-2</v>
      </c>
      <c r="J2062" s="457">
        <v>9.9863153513820815E-2</v>
      </c>
      <c r="K2062" s="437">
        <v>0.60085304192871181</v>
      </c>
      <c r="L2062" s="462">
        <v>1.4051066185789512E-3</v>
      </c>
      <c r="M2062" s="463">
        <v>1.8347822004865053E-3</v>
      </c>
      <c r="N2062" s="437">
        <v>5.7954864913590306E-3</v>
      </c>
      <c r="O2062" s="456">
        <v>5.3100190578918242E-3</v>
      </c>
      <c r="P2062" s="457">
        <v>6.3777522536295674E-3</v>
      </c>
      <c r="Q2062" s="437">
        <v>1.9237452429943389E-2</v>
      </c>
      <c r="R2062" s="462">
        <v>0</v>
      </c>
      <c r="S2062" s="463">
        <v>0</v>
      </c>
      <c r="T2062" s="437">
        <v>665.13700844653238</v>
      </c>
      <c r="U2062" s="456">
        <v>4.8510768214022814E-3</v>
      </c>
      <c r="V2062" s="457">
        <v>6.0262204971939419E-3</v>
      </c>
      <c r="W2062" s="437">
        <v>0.10494062655420515</v>
      </c>
      <c r="X2062" s="456">
        <v>6.7601147129445057E-3</v>
      </c>
      <c r="Y2062" s="457">
        <v>9.292921213527202E-3</v>
      </c>
      <c r="Z2062" s="437">
        <v>3.5682822205634099E-3</v>
      </c>
      <c r="AA2062" s="456">
        <v>2.2528470134501027E-3</v>
      </c>
      <c r="AB2062" s="457">
        <v>2.4843687880656998E-3</v>
      </c>
      <c r="AC2062" s="437">
        <v>6.7043113371863467E-3</v>
      </c>
      <c r="AD2062" s="456">
        <v>1.2596494564234945E-4</v>
      </c>
      <c r="AE2062" s="457">
        <v>1.2012262429545378E-4</v>
      </c>
      <c r="AF2062" s="437">
        <v>9.6743437019025202E-4</v>
      </c>
      <c r="AG2062" s="456">
        <v>4.1133979138729499E-3</v>
      </c>
      <c r="AH2062" s="457">
        <v>3.9026526217611729E-3</v>
      </c>
      <c r="AI2062" s="437">
        <v>1.2479922535956242E-3</v>
      </c>
      <c r="AJ2062" s="456">
        <v>7.1820348498496066E-4</v>
      </c>
      <c r="AK2062" s="457">
        <v>6.6239680512856526E-4</v>
      </c>
      <c r="AL2062" s="437">
        <v>7.7394758456589497E-5</v>
      </c>
      <c r="AM2062" s="456">
        <v>1.1522102660947414E-3</v>
      </c>
      <c r="AN2062" s="457">
        <v>1.1180913641231833E-3</v>
      </c>
      <c r="AO2062" s="437">
        <v>2.1032017101657866E-2</v>
      </c>
      <c r="AP2062" s="456">
        <v>0</v>
      </c>
      <c r="AQ2062" s="457">
        <v>0</v>
      </c>
      <c r="AR2062" s="440">
        <v>1.39375503627113E-2</v>
      </c>
      <c r="AS2062" s="462">
        <v>0</v>
      </c>
      <c r="AT2062" s="463">
        <v>0</v>
      </c>
      <c r="AU2062" s="423">
        <v>0</v>
      </c>
    </row>
    <row r="2063" spans="1:47" x14ac:dyDescent="0.2">
      <c r="A2063" s="231">
        <v>2026</v>
      </c>
      <c r="B2063" s="232">
        <v>19</v>
      </c>
      <c r="C2063" s="456">
        <v>2.1439974273500786</v>
      </c>
      <c r="D2063" s="457">
        <v>2.3410200390778506</v>
      </c>
      <c r="E2063" s="437">
        <v>0.50960186409968766</v>
      </c>
      <c r="F2063" s="456">
        <v>0.10294398605610861</v>
      </c>
      <c r="G2063" s="457">
        <v>9.9134645575902139E-2</v>
      </c>
      <c r="H2063" s="437">
        <v>0.10025038928188694</v>
      </c>
      <c r="I2063" s="456">
        <v>9.7589458026605541E-2</v>
      </c>
      <c r="J2063" s="457">
        <v>0.10259649712839358</v>
      </c>
      <c r="K2063" s="437">
        <v>0.61230705795930651</v>
      </c>
      <c r="L2063" s="462">
        <v>1.4100337550539718E-3</v>
      </c>
      <c r="M2063" s="463">
        <v>1.8409910129326959E-3</v>
      </c>
      <c r="N2063" s="437">
        <v>5.8038279851696292E-3</v>
      </c>
      <c r="O2063" s="456">
        <v>5.401273348909324E-3</v>
      </c>
      <c r="P2063" s="457">
        <v>6.4986732764799188E-3</v>
      </c>
      <c r="Q2063" s="437">
        <v>1.9265922943713411E-2</v>
      </c>
      <c r="R2063" s="462">
        <v>0</v>
      </c>
      <c r="S2063" s="463">
        <v>0</v>
      </c>
      <c r="T2063" s="437">
        <v>666.09379756403564</v>
      </c>
      <c r="U2063" s="456">
        <v>5.0181487156804438E-3</v>
      </c>
      <c r="V2063" s="457">
        <v>6.2540914075385531E-3</v>
      </c>
      <c r="W2063" s="437">
        <v>0.10804421591552742</v>
      </c>
      <c r="X2063" s="456">
        <v>7.0095819734459748E-3</v>
      </c>
      <c r="Y2063" s="457">
        <v>9.6699640473016987E-3</v>
      </c>
      <c r="Z2063" s="437">
        <v>3.6276484963291278E-3</v>
      </c>
      <c r="AA2063" s="456">
        <v>2.3308591476708385E-3</v>
      </c>
      <c r="AB2063" s="457">
        <v>2.5791981316610956E-3</v>
      </c>
      <c r="AC2063" s="437">
        <v>6.902615088297797E-3</v>
      </c>
      <c r="AD2063" s="456">
        <v>1.3110992281652377E-4</v>
      </c>
      <c r="AE2063" s="457">
        <v>1.2525945550637737E-4</v>
      </c>
      <c r="AF2063" s="437">
        <v>9.960480814151032E-4</v>
      </c>
      <c r="AG2063" s="456">
        <v>4.2835296229684506E-3</v>
      </c>
      <c r="AH2063" s="457">
        <v>4.0697592425337483E-3</v>
      </c>
      <c r="AI2063" s="437">
        <v>1.2849014627009543E-3</v>
      </c>
      <c r="AJ2063" s="456">
        <v>7.5122214030016175E-4</v>
      </c>
      <c r="AK2063" s="457">
        <v>6.9446197184249369E-4</v>
      </c>
      <c r="AL2063" s="437">
        <v>7.968375261712154E-5</v>
      </c>
      <c r="AM2063" s="456">
        <v>1.1952459029986036E-3</v>
      </c>
      <c r="AN2063" s="457">
        <v>1.1611732386264189E-3</v>
      </c>
      <c r="AO2063" s="437">
        <v>2.1654066583289291E-2</v>
      </c>
      <c r="AP2063" s="456">
        <v>0</v>
      </c>
      <c r="AQ2063" s="457">
        <v>0</v>
      </c>
      <c r="AR2063" s="440">
        <v>1.4086013491022901E-2</v>
      </c>
      <c r="AS2063" s="462">
        <v>0</v>
      </c>
      <c r="AT2063" s="463">
        <v>0</v>
      </c>
      <c r="AU2063" s="423">
        <v>0</v>
      </c>
    </row>
    <row r="2064" spans="1:47" x14ac:dyDescent="0.2">
      <c r="A2064" s="231">
        <v>2026</v>
      </c>
      <c r="B2064" s="232">
        <v>20</v>
      </c>
      <c r="C2064" s="456">
        <v>2.1864957654172312</v>
      </c>
      <c r="D2064" s="457">
        <v>2.383109598411719</v>
      </c>
      <c r="E2064" s="437">
        <v>0.51721434559701751</v>
      </c>
      <c r="F2064" s="456">
        <v>0.10712842689089259</v>
      </c>
      <c r="G2064" s="457">
        <v>0.10315118298222568</v>
      </c>
      <c r="H2064" s="437">
        <v>0.10315389698803588</v>
      </c>
      <c r="I2064" s="456">
        <v>0.10040482430225289</v>
      </c>
      <c r="J2064" s="457">
        <v>0.10536171418294844</v>
      </c>
      <c r="K2064" s="437">
        <v>0.62416306600590254</v>
      </c>
      <c r="L2064" s="462">
        <v>1.4156756472459809E-3</v>
      </c>
      <c r="M2064" s="463">
        <v>1.847792703168477E-3</v>
      </c>
      <c r="N2064" s="437">
        <v>5.8143645967622332E-3</v>
      </c>
      <c r="O2064" s="456">
        <v>5.4965231720911977E-3</v>
      </c>
      <c r="P2064" s="457">
        <v>6.6198499464269591E-3</v>
      </c>
      <c r="Q2064" s="437">
        <v>1.9294513641208298E-2</v>
      </c>
      <c r="R2064" s="462">
        <v>0</v>
      </c>
      <c r="S2064" s="463">
        <v>0</v>
      </c>
      <c r="T2064" s="437">
        <v>667.30315079829643</v>
      </c>
      <c r="U2064" s="456">
        <v>5.1930374102468263E-3</v>
      </c>
      <c r="V2064" s="457">
        <v>6.4830611180907802E-3</v>
      </c>
      <c r="W2064" s="437">
        <v>0.11117346055995275</v>
      </c>
      <c r="X2064" s="456">
        <v>7.2698989823508104E-3</v>
      </c>
      <c r="Y2064" s="457">
        <v>1.0047969361909605E-2</v>
      </c>
      <c r="Z2064" s="437">
        <v>3.687165913843837E-3</v>
      </c>
      <c r="AA2064" s="456">
        <v>2.4105044038630966E-3</v>
      </c>
      <c r="AB2064" s="457">
        <v>2.6719251592157494E-3</v>
      </c>
      <c r="AC2064" s="437">
        <v>7.1025150773724004E-3</v>
      </c>
      <c r="AD2064" s="456">
        <v>1.36469163952755E-4</v>
      </c>
      <c r="AE2064" s="457">
        <v>1.3039549922467836E-4</v>
      </c>
      <c r="AF2064" s="437">
        <v>1.0248964647750001E-3</v>
      </c>
      <c r="AG2064" s="456">
        <v>4.4616122868495114E-3</v>
      </c>
      <c r="AH2064" s="457">
        <v>4.2379513445437306E-3</v>
      </c>
      <c r="AI2064" s="437">
        <v>1.3221139497616911E-3</v>
      </c>
      <c r="AJ2064" s="456">
        <v>7.8579773091464844E-4</v>
      </c>
      <c r="AK2064" s="457">
        <v>7.2677278815241268E-4</v>
      </c>
      <c r="AL2064" s="437">
        <v>8.1991686453313702E-5</v>
      </c>
      <c r="AM2064" s="456">
        <v>1.2400899652999799E-3</v>
      </c>
      <c r="AN2064" s="457">
        <v>1.2042508989451937E-3</v>
      </c>
      <c r="AO2064" s="437">
        <v>2.2281220340872092E-2</v>
      </c>
      <c r="AP2064" s="456">
        <v>0</v>
      </c>
      <c r="AQ2064" s="457">
        <v>0</v>
      </c>
      <c r="AR2064" s="440">
        <v>1.42348125104616E-2</v>
      </c>
      <c r="AS2064" s="462">
        <v>0</v>
      </c>
      <c r="AT2064" s="463">
        <v>0</v>
      </c>
      <c r="AU2064" s="423">
        <v>0</v>
      </c>
    </row>
    <row r="2065" spans="1:47" x14ac:dyDescent="0.2">
      <c r="A2065" s="231">
        <v>2026</v>
      </c>
      <c r="B2065" s="232">
        <v>21</v>
      </c>
      <c r="C2065" s="456">
        <v>2.3979113785707411</v>
      </c>
      <c r="D2065" s="457">
        <v>2.7043821740366218</v>
      </c>
      <c r="E2065" s="437">
        <v>0.52467026146842122</v>
      </c>
      <c r="F2065" s="456">
        <v>0.11755858249786667</v>
      </c>
      <c r="G2065" s="457">
        <v>0.11433185662060009</v>
      </c>
      <c r="H2065" s="437">
        <v>0.10599765357420614</v>
      </c>
      <c r="I2065" s="456">
        <v>0.10981550919193725</v>
      </c>
      <c r="J2065" s="457">
        <v>0.11511709131941485</v>
      </c>
      <c r="K2065" s="437">
        <v>0.63577629331666763</v>
      </c>
      <c r="L2065" s="462">
        <v>1.4214718804438956E-3</v>
      </c>
      <c r="M2065" s="463">
        <v>1.8543956693114877E-3</v>
      </c>
      <c r="N2065" s="437">
        <v>5.8246915139206993E-3</v>
      </c>
      <c r="O2065" s="456">
        <v>7.5743887353027419E-3</v>
      </c>
      <c r="P2065" s="457">
        <v>8.1092493469237126E-3</v>
      </c>
      <c r="Q2065" s="437">
        <v>1.9322509699209695E-2</v>
      </c>
      <c r="R2065" s="462">
        <v>0</v>
      </c>
      <c r="S2065" s="463">
        <v>0</v>
      </c>
      <c r="T2065" s="437">
        <v>668.48881884269861</v>
      </c>
      <c r="U2065" s="456">
        <v>5.6607942233303284E-3</v>
      </c>
      <c r="V2065" s="457">
        <v>7.0183943209509115E-3</v>
      </c>
      <c r="W2065" s="437">
        <v>0.11423843952046238</v>
      </c>
      <c r="X2065" s="456">
        <v>7.5381597805486205E-3</v>
      </c>
      <c r="Y2065" s="457">
        <v>1.0418146075825157E-2</v>
      </c>
      <c r="Z2065" s="437">
        <v>3.7454596237249693E-3</v>
      </c>
      <c r="AA2065" s="456">
        <v>2.6194719335924373E-3</v>
      </c>
      <c r="AB2065" s="457">
        <v>2.9343332078668703E-3</v>
      </c>
      <c r="AC2065" s="437">
        <v>7.298338782096985E-3</v>
      </c>
      <c r="AD2065" s="456">
        <v>1.5009355537392235E-4</v>
      </c>
      <c r="AE2065" s="457">
        <v>1.4486283752427066E-4</v>
      </c>
      <c r="AF2065" s="437">
        <v>1.0531519438575802E-3</v>
      </c>
      <c r="AG2065" s="456">
        <v>4.9033191211388877E-3</v>
      </c>
      <c r="AH2065" s="457">
        <v>4.7049618564439588E-3</v>
      </c>
      <c r="AI2065" s="437">
        <v>1.3585623370219947E-3</v>
      </c>
      <c r="AJ2065" s="456">
        <v>8.6410164335078078E-4</v>
      </c>
      <c r="AK2065" s="457">
        <v>8.0639364338554208E-4</v>
      </c>
      <c r="AL2065" s="437">
        <v>8.4252086383325588E-5</v>
      </c>
      <c r="AM2065" s="456">
        <v>1.3645984264888304E-3</v>
      </c>
      <c r="AN2065" s="457">
        <v>1.3394842034392242E-3</v>
      </c>
      <c r="AO2065" s="437">
        <v>2.2895503646346523E-2</v>
      </c>
      <c r="AP2065" s="456">
        <v>0</v>
      </c>
      <c r="AQ2065" s="457">
        <v>0</v>
      </c>
      <c r="AR2065" s="440">
        <v>1.8929294260137099E-2</v>
      </c>
      <c r="AS2065" s="462">
        <v>0</v>
      </c>
      <c r="AT2065" s="463">
        <v>0</v>
      </c>
      <c r="AU2065" s="423">
        <v>0</v>
      </c>
    </row>
    <row r="2066" spans="1:47" x14ac:dyDescent="0.2">
      <c r="A2066" s="231">
        <v>2026</v>
      </c>
      <c r="B2066" s="232">
        <v>22</v>
      </c>
      <c r="C2066" s="456">
        <v>2.4448665830346332</v>
      </c>
      <c r="D2066" s="457">
        <v>2.7468454201430745</v>
      </c>
      <c r="E2066" s="437">
        <v>0.53171138454537636</v>
      </c>
      <c r="F2066" s="456">
        <v>0.12215166910578691</v>
      </c>
      <c r="G2066" s="457">
        <v>0.11826838490748813</v>
      </c>
      <c r="H2066" s="437">
        <v>0.1086833111650167</v>
      </c>
      <c r="I2066" s="456">
        <v>0.11291278598811615</v>
      </c>
      <c r="J2066" s="457">
        <v>0.11780404503341839</v>
      </c>
      <c r="K2066" s="437">
        <v>0.64674300900214499</v>
      </c>
      <c r="L2066" s="462">
        <v>1.4273584618342246E-3</v>
      </c>
      <c r="M2066" s="463">
        <v>1.8605866916144495E-3</v>
      </c>
      <c r="N2066" s="437">
        <v>5.8344391376717424E-3</v>
      </c>
      <c r="O2066" s="456">
        <v>7.7093456964969524E-3</v>
      </c>
      <c r="P2066" s="457">
        <v>8.243969946302946E-3</v>
      </c>
      <c r="Q2066" s="437">
        <v>1.9348937884218084E-2</v>
      </c>
      <c r="R2066" s="462">
        <v>0</v>
      </c>
      <c r="S2066" s="463">
        <v>0</v>
      </c>
      <c r="T2066" s="437">
        <v>669.60756758627144</v>
      </c>
      <c r="U2066" s="456">
        <v>5.8513698164722981E-3</v>
      </c>
      <c r="V2066" s="457">
        <v>7.2366238307091154E-3</v>
      </c>
      <c r="W2066" s="437">
        <v>0.11713278625479495</v>
      </c>
      <c r="X2066" s="456">
        <v>7.8104047606152435E-3</v>
      </c>
      <c r="Y2066" s="457">
        <v>1.0767777777739986E-2</v>
      </c>
      <c r="Z2066" s="437">
        <v>3.8005132237877034E-3</v>
      </c>
      <c r="AA2066" s="456">
        <v>2.7030463667370675E-3</v>
      </c>
      <c r="AB2066" s="457">
        <v>3.0196383445097352E-3</v>
      </c>
      <c r="AC2066" s="437">
        <v>7.4832462648296112E-3</v>
      </c>
      <c r="AD2066" s="456">
        <v>1.5597594102995967E-4</v>
      </c>
      <c r="AE2066" s="457">
        <v>1.498872129824049E-4</v>
      </c>
      <c r="AF2066" s="437">
        <v>1.0798317969263375E-3</v>
      </c>
      <c r="AG2066" s="456">
        <v>5.0998140886954115E-3</v>
      </c>
      <c r="AH2066" s="457">
        <v>4.8712937917857382E-3</v>
      </c>
      <c r="AI2066" s="437">
        <v>1.3929854934792633E-3</v>
      </c>
      <c r="AJ2066" s="456">
        <v>9.0241642655810314E-4</v>
      </c>
      <c r="AK2066" s="457">
        <v>8.3856187160945023E-4</v>
      </c>
      <c r="AL2066" s="437">
        <v>8.638673121952507E-5</v>
      </c>
      <c r="AM2066" s="456">
        <v>1.4137182080463881E-3</v>
      </c>
      <c r="AN2066" s="457">
        <v>1.3814428936757509E-3</v>
      </c>
      <c r="AO2066" s="437">
        <v>2.34755932350563E-2</v>
      </c>
      <c r="AP2066" s="456">
        <v>0</v>
      </c>
      <c r="AQ2066" s="457">
        <v>0</v>
      </c>
      <c r="AR2066" s="440">
        <v>1.9110855519615201E-2</v>
      </c>
      <c r="AS2066" s="462">
        <v>0</v>
      </c>
      <c r="AT2066" s="463">
        <v>0</v>
      </c>
      <c r="AU2066" s="423">
        <v>0</v>
      </c>
    </row>
    <row r="2067" spans="1:47" x14ac:dyDescent="0.2">
      <c r="A2067" s="231">
        <v>2026</v>
      </c>
      <c r="B2067" s="232">
        <v>23</v>
      </c>
      <c r="C2067" s="456">
        <v>2.4920482112939033</v>
      </c>
      <c r="D2067" s="457">
        <v>2.78531088552521</v>
      </c>
      <c r="E2067" s="437">
        <v>0.53807667216879862</v>
      </c>
      <c r="F2067" s="456">
        <v>0.12676672512770903</v>
      </c>
      <c r="G2067" s="457">
        <v>0.12181580295679843</v>
      </c>
      <c r="H2067" s="437">
        <v>0.11111103291639814</v>
      </c>
      <c r="I2067" s="456">
        <v>0.11602572223345613</v>
      </c>
      <c r="J2067" s="457">
        <v>0.12022314597622519</v>
      </c>
      <c r="K2067" s="437">
        <v>0.65665738313479727</v>
      </c>
      <c r="L2067" s="462">
        <v>1.4332120126206024E-3</v>
      </c>
      <c r="M2067" s="463">
        <v>1.8660092517166565E-3</v>
      </c>
      <c r="N2067" s="437">
        <v>5.8432493859891608E-3</v>
      </c>
      <c r="O2067" s="456">
        <v>7.8447025461652158E-3</v>
      </c>
      <c r="P2067" s="457">
        <v>8.3649904758841334E-3</v>
      </c>
      <c r="Q2067" s="437">
        <v>1.9372805720321538E-2</v>
      </c>
      <c r="R2067" s="462">
        <v>0</v>
      </c>
      <c r="S2067" s="463">
        <v>0</v>
      </c>
      <c r="T2067" s="437">
        <v>670.61825693416006</v>
      </c>
      <c r="U2067" s="456">
        <v>6.0429370316158002E-3</v>
      </c>
      <c r="V2067" s="457">
        <v>7.4335112577714364E-3</v>
      </c>
      <c r="W2067" s="437">
        <v>0.11974921094329431</v>
      </c>
      <c r="X2067" s="456">
        <v>8.0841265216462736E-3</v>
      </c>
      <c r="Y2067" s="457">
        <v>1.1083299139172307E-2</v>
      </c>
      <c r="Z2067" s="437">
        <v>3.8502793420703576E-3</v>
      </c>
      <c r="AA2067" s="456">
        <v>2.7851470858147567E-3</v>
      </c>
      <c r="AB2067" s="457">
        <v>3.0929115320838091E-3</v>
      </c>
      <c r="AC2067" s="437">
        <v>7.6504172521312166E-3</v>
      </c>
      <c r="AD2067" s="456">
        <v>1.618725608709925E-4</v>
      </c>
      <c r="AE2067" s="457">
        <v>1.5439054387598E-4</v>
      </c>
      <c r="AF2067" s="437">
        <v>1.1039546448137489E-3</v>
      </c>
      <c r="AG2067" s="456">
        <v>5.2975686738100719E-3</v>
      </c>
      <c r="AH2067" s="457">
        <v>5.0219639849109973E-3</v>
      </c>
      <c r="AI2067" s="437">
        <v>1.4241038312444089E-3</v>
      </c>
      <c r="AJ2067" s="456">
        <v>9.4104273993063673E-4</v>
      </c>
      <c r="AK2067" s="457">
        <v>8.6782560311168529E-4</v>
      </c>
      <c r="AL2067" s="437">
        <v>8.8316448623444654E-5</v>
      </c>
      <c r="AM2067" s="456">
        <v>1.4629346747629655E-3</v>
      </c>
      <c r="AN2067" s="457">
        <v>1.4189791520049385E-3</v>
      </c>
      <c r="AO2067" s="437">
        <v>2.3999985919375175E-2</v>
      </c>
      <c r="AP2067" s="456">
        <v>0</v>
      </c>
      <c r="AQ2067" s="457">
        <v>0</v>
      </c>
      <c r="AR2067" s="440">
        <v>1.9274975068055599E-2</v>
      </c>
      <c r="AS2067" s="462">
        <v>0</v>
      </c>
      <c r="AT2067" s="463">
        <v>0</v>
      </c>
      <c r="AU2067" s="423">
        <v>0</v>
      </c>
    </row>
    <row r="2068" spans="1:47" x14ac:dyDescent="0.2">
      <c r="A2068" s="231">
        <v>2026</v>
      </c>
      <c r="B2068" s="232">
        <v>24</v>
      </c>
      <c r="C2068" s="456">
        <v>2.5387713604576754</v>
      </c>
      <c r="D2068" s="457">
        <v>2.817924184659268</v>
      </c>
      <c r="E2068" s="437">
        <v>0.54338269402989414</v>
      </c>
      <c r="F2068" s="456">
        <v>0.13131599244987435</v>
      </c>
      <c r="G2068" s="457">
        <v>0.12477211297560668</v>
      </c>
      <c r="H2068" s="437">
        <v>0.11313521202317561</v>
      </c>
      <c r="I2068" s="456">
        <v>0.11909299366038949</v>
      </c>
      <c r="J2068" s="457">
        <v>0.12223490072336762</v>
      </c>
      <c r="K2068" s="437">
        <v>0.66492365664379993</v>
      </c>
      <c r="L2068" s="462">
        <v>1.4390121315609684E-3</v>
      </c>
      <c r="M2068" s="463">
        <v>1.870453555638971E-3</v>
      </c>
      <c r="N2068" s="437">
        <v>5.8505868533225295E-3</v>
      </c>
      <c r="O2068" s="456">
        <v>7.9785616871898366E-3</v>
      </c>
      <c r="P2068" s="457">
        <v>8.4660255369629536E-3</v>
      </c>
      <c r="Q2068" s="437">
        <v>1.9392720168383393E-2</v>
      </c>
      <c r="R2068" s="462">
        <v>0</v>
      </c>
      <c r="S2068" s="463">
        <v>0</v>
      </c>
      <c r="T2068" s="437">
        <v>671.46099824186308</v>
      </c>
      <c r="U2068" s="456">
        <v>6.2319218838462354E-3</v>
      </c>
      <c r="V2068" s="457">
        <v>7.5979517192560917E-3</v>
      </c>
      <c r="W2068" s="437">
        <v>0.12193077319257901</v>
      </c>
      <c r="X2068" s="456">
        <v>8.3541381323032626E-3</v>
      </c>
      <c r="Y2068" s="457">
        <v>1.1346860471034528E-2</v>
      </c>
      <c r="Z2068" s="437">
        <v>3.891770872303431E-3</v>
      </c>
      <c r="AA2068" s="456">
        <v>2.8627184008060236E-3</v>
      </c>
      <c r="AB2068" s="457">
        <v>3.1480143597395157E-3</v>
      </c>
      <c r="AC2068" s="437">
        <v>7.7897830513271307E-3</v>
      </c>
      <c r="AD2068" s="456">
        <v>1.6767023283236818E-4</v>
      </c>
      <c r="AE2068" s="457">
        <v>1.5811424656245589E-4</v>
      </c>
      <c r="AF2068" s="437">
        <v>1.1240663095309631E-3</v>
      </c>
      <c r="AG2068" s="456">
        <v>5.4935710027773062E-3</v>
      </c>
      <c r="AH2068" s="457">
        <v>5.149252905327471E-3</v>
      </c>
      <c r="AI2068" s="437">
        <v>1.4500477674859033E-3</v>
      </c>
      <c r="AJ2068" s="456">
        <v>9.7941855345308189E-4</v>
      </c>
      <c r="AK2068" s="457">
        <v>8.92718323508973E-4</v>
      </c>
      <c r="AL2068" s="437">
        <v>8.9925303908607905E-5</v>
      </c>
      <c r="AM2068" s="456">
        <v>1.5112514699740637E-3</v>
      </c>
      <c r="AN2068" s="457">
        <v>1.4498595028898035E-3</v>
      </c>
      <c r="AO2068" s="437">
        <v>2.443723294054706E-2</v>
      </c>
      <c r="AP2068" s="456">
        <v>0</v>
      </c>
      <c r="AQ2068" s="457">
        <v>0</v>
      </c>
      <c r="AR2068" s="440">
        <v>1.94118320154433E-2</v>
      </c>
      <c r="AS2068" s="462">
        <v>0</v>
      </c>
      <c r="AT2068" s="463">
        <v>0</v>
      </c>
      <c r="AU2068" s="423">
        <v>0</v>
      </c>
    </row>
    <row r="2069" spans="1:47" x14ac:dyDescent="0.2">
      <c r="A2069" s="231">
        <v>2026</v>
      </c>
      <c r="B2069" s="232">
        <v>25</v>
      </c>
      <c r="C2069" s="456">
        <v>2.5836204954178448</v>
      </c>
      <c r="D2069" s="457">
        <v>2.8429020257017705</v>
      </c>
      <c r="E2069" s="437">
        <v>0.54737927126244124</v>
      </c>
      <c r="F2069" s="456">
        <v>0.13567734503511242</v>
      </c>
      <c r="G2069" s="457">
        <v>0.12699012662682171</v>
      </c>
      <c r="H2069" s="437">
        <v>0.11465916669754038</v>
      </c>
      <c r="I2069" s="456">
        <v>0.12203444373994562</v>
      </c>
      <c r="J2069" s="457">
        <v>0.12373943847552626</v>
      </c>
      <c r="K2069" s="437">
        <v>0.67114573800849753</v>
      </c>
      <c r="L2069" s="462">
        <v>1.4445725937978964E-3</v>
      </c>
      <c r="M2069" s="463">
        <v>1.8736334732370962E-3</v>
      </c>
      <c r="N2069" s="437">
        <v>5.85612302444905E-3</v>
      </c>
      <c r="O2069" s="456">
        <v>8.1070131825569346E-3</v>
      </c>
      <c r="P2069" s="457">
        <v>8.5416562029614271E-3</v>
      </c>
      <c r="Q2069" s="437">
        <v>1.9407729726377974E-2</v>
      </c>
      <c r="R2069" s="462">
        <v>0</v>
      </c>
      <c r="S2069" s="463">
        <v>0</v>
      </c>
      <c r="T2069" s="437">
        <v>672.0955321307282</v>
      </c>
      <c r="U2069" s="456">
        <v>6.4132193100491525E-3</v>
      </c>
      <c r="V2069" s="457">
        <v>7.7216697288445425E-3</v>
      </c>
      <c r="W2069" s="437">
        <v>0.12357324125905994</v>
      </c>
      <c r="X2069" s="456">
        <v>8.6131522170967579E-3</v>
      </c>
      <c r="Y2069" s="457">
        <v>1.1545276217012958E-2</v>
      </c>
      <c r="Z2069" s="437">
        <v>3.9230150399153169E-3</v>
      </c>
      <c r="AA2069" s="456">
        <v>2.9352660944422346E-3</v>
      </c>
      <c r="AB2069" s="457">
        <v>3.1834607434951239E-3</v>
      </c>
      <c r="AC2069" s="437">
        <v>7.894708986606682E-3</v>
      </c>
      <c r="AD2069" s="456">
        <v>1.7321814542128081E-4</v>
      </c>
      <c r="AE2069" s="457">
        <v>1.6087517140830717E-4</v>
      </c>
      <c r="AF2069" s="437">
        <v>1.1392074051073968E-3</v>
      </c>
      <c r="AG2069" s="456">
        <v>5.6819577286528209E-3</v>
      </c>
      <c r="AH2069" s="457">
        <v>5.2463067169783682E-3</v>
      </c>
      <c r="AI2069" s="437">
        <v>1.4695752819065256E-3</v>
      </c>
      <c r="AJ2069" s="456">
        <v>1.0163540785756611E-3</v>
      </c>
      <c r="AK2069" s="457">
        <v>9.1187620801703171E-4</v>
      </c>
      <c r="AL2069" s="437">
        <v>9.1136585295285155E-5</v>
      </c>
      <c r="AM2069" s="456">
        <v>1.557462869270784E-3</v>
      </c>
      <c r="AN2069" s="457">
        <v>1.4726074705272993E-3</v>
      </c>
      <c r="AO2069" s="437">
        <v>2.4766330895779128E-2</v>
      </c>
      <c r="AP2069" s="456">
        <v>0</v>
      </c>
      <c r="AQ2069" s="457">
        <v>0</v>
      </c>
      <c r="AR2069" s="440">
        <v>1.9514876580013801E-2</v>
      </c>
      <c r="AS2069" s="462">
        <v>0</v>
      </c>
      <c r="AT2069" s="463">
        <v>0</v>
      </c>
      <c r="AU2069" s="423">
        <v>0</v>
      </c>
    </row>
    <row r="2070" spans="1:47" x14ac:dyDescent="0.2">
      <c r="A2070" s="231">
        <v>2026</v>
      </c>
      <c r="B2070" s="232">
        <v>26</v>
      </c>
      <c r="C2070" s="456">
        <v>0</v>
      </c>
      <c r="D2070" s="457">
        <v>0</v>
      </c>
      <c r="E2070" s="438">
        <v>0.54978872540234169</v>
      </c>
      <c r="F2070" s="456">
        <v>0</v>
      </c>
      <c r="G2070" s="457">
        <v>0</v>
      </c>
      <c r="H2070" s="438">
        <v>0.11557868219206026</v>
      </c>
      <c r="I2070" s="456">
        <v>0</v>
      </c>
      <c r="J2070" s="457">
        <v>0</v>
      </c>
      <c r="K2070" s="438">
        <v>0.67490172084890609</v>
      </c>
      <c r="L2070" s="462">
        <v>0</v>
      </c>
      <c r="M2070" s="463">
        <v>0</v>
      </c>
      <c r="N2070" s="438">
        <v>5.8594585418806789E-3</v>
      </c>
      <c r="O2070" s="456">
        <v>0</v>
      </c>
      <c r="P2070" s="457">
        <v>0</v>
      </c>
      <c r="Q2070" s="438">
        <v>1.9416791107164062E-2</v>
      </c>
      <c r="R2070" s="462">
        <v>0</v>
      </c>
      <c r="S2070" s="463">
        <v>0</v>
      </c>
      <c r="T2070" s="438">
        <v>672.48058050838199</v>
      </c>
      <c r="U2070" s="456">
        <v>0</v>
      </c>
      <c r="V2070" s="457">
        <v>0</v>
      </c>
      <c r="W2070" s="438">
        <v>0.12456432743936645</v>
      </c>
      <c r="X2070" s="456">
        <v>0</v>
      </c>
      <c r="Y2070" s="457">
        <v>0</v>
      </c>
      <c r="Z2070" s="438">
        <v>3.9418653785908394E-3</v>
      </c>
      <c r="AA2070" s="456">
        <v>0</v>
      </c>
      <c r="AB2070" s="457">
        <v>0</v>
      </c>
      <c r="AC2070" s="438">
        <v>7.9580240996947344E-3</v>
      </c>
      <c r="AD2070" s="456">
        <v>0</v>
      </c>
      <c r="AE2070" s="457">
        <v>0</v>
      </c>
      <c r="AF2070" s="438">
        <v>1.1483445428715055E-3</v>
      </c>
      <c r="AG2070" s="456">
        <v>0</v>
      </c>
      <c r="AH2070" s="457">
        <v>0</v>
      </c>
      <c r="AI2070" s="438">
        <v>1.4813630711283049E-3</v>
      </c>
      <c r="AJ2070" s="456">
        <v>0</v>
      </c>
      <c r="AK2070" s="457">
        <v>0</v>
      </c>
      <c r="AL2070" s="438">
        <v>9.186750372653159E-5</v>
      </c>
      <c r="AM2070" s="456">
        <v>0</v>
      </c>
      <c r="AN2070" s="457">
        <v>0</v>
      </c>
      <c r="AO2070" s="438">
        <v>2.4964955141739346E-2</v>
      </c>
      <c r="AP2070" s="456">
        <v>0</v>
      </c>
      <c r="AQ2070" s="457">
        <v>0</v>
      </c>
      <c r="AR2070" s="440">
        <v>1.9577087575067102E-2</v>
      </c>
      <c r="AS2070" s="462">
        <v>0</v>
      </c>
      <c r="AT2070" s="463">
        <v>0</v>
      </c>
      <c r="AU2070" s="423">
        <v>0</v>
      </c>
    </row>
    <row r="2071" spans="1:47" x14ac:dyDescent="0.2">
      <c r="A2071" s="231">
        <v>2026</v>
      </c>
      <c r="B2071" s="232">
        <v>27</v>
      </c>
      <c r="C2071" s="456">
        <v>0</v>
      </c>
      <c r="D2071" s="457">
        <v>0</v>
      </c>
      <c r="E2071" s="438">
        <v>0.55024858399140142</v>
      </c>
      <c r="F2071" s="456">
        <v>0</v>
      </c>
      <c r="G2071" s="457">
        <v>0</v>
      </c>
      <c r="H2071" s="438">
        <v>0.11575376574255844</v>
      </c>
      <c r="I2071" s="456">
        <v>0</v>
      </c>
      <c r="J2071" s="457">
        <v>0</v>
      </c>
      <c r="K2071" s="438">
        <v>0.67561662002895784</v>
      </c>
      <c r="L2071" s="462">
        <v>0</v>
      </c>
      <c r="M2071" s="463">
        <v>0</v>
      </c>
      <c r="N2071" s="438">
        <v>5.8600989544933682E-3</v>
      </c>
      <c r="O2071" s="456">
        <v>0</v>
      </c>
      <c r="P2071" s="457">
        <v>0</v>
      </c>
      <c r="Q2071" s="438">
        <v>1.9418524970573423E-2</v>
      </c>
      <c r="R2071" s="462">
        <v>0</v>
      </c>
      <c r="S2071" s="463">
        <v>0</v>
      </c>
      <c r="T2071" s="438">
        <v>672.55189781216416</v>
      </c>
      <c r="U2071" s="456">
        <v>0</v>
      </c>
      <c r="V2071" s="457">
        <v>0</v>
      </c>
      <c r="W2071" s="438">
        <v>0.12475289679064107</v>
      </c>
      <c r="X2071" s="456">
        <v>0</v>
      </c>
      <c r="Y2071" s="457">
        <v>0</v>
      </c>
      <c r="Z2071" s="438">
        <v>3.9454533341623955E-3</v>
      </c>
      <c r="AA2071" s="456">
        <v>0</v>
      </c>
      <c r="AB2071" s="457">
        <v>0</v>
      </c>
      <c r="AC2071" s="438">
        <v>7.9700761585403783E-3</v>
      </c>
      <c r="AD2071" s="456">
        <v>0</v>
      </c>
      <c r="AE2071" s="457">
        <v>0</v>
      </c>
      <c r="AF2071" s="438">
        <v>1.1500841798946497E-3</v>
      </c>
      <c r="AG2071" s="456">
        <v>0</v>
      </c>
      <c r="AH2071" s="457">
        <v>0</v>
      </c>
      <c r="AI2071" s="438">
        <v>1.4836067305932826E-3</v>
      </c>
      <c r="AJ2071" s="456">
        <v>0</v>
      </c>
      <c r="AK2071" s="457">
        <v>0</v>
      </c>
      <c r="AL2071" s="438">
        <v>9.200668815122097E-5</v>
      </c>
      <c r="AM2071" s="456">
        <v>0</v>
      </c>
      <c r="AN2071" s="457">
        <v>0</v>
      </c>
      <c r="AO2071" s="438">
        <v>2.5002769317000805E-2</v>
      </c>
      <c r="AP2071" s="456">
        <v>0</v>
      </c>
      <c r="AQ2071" s="457">
        <v>0</v>
      </c>
      <c r="AR2071" s="440">
        <v>1.95889116529183E-2</v>
      </c>
      <c r="AS2071" s="462">
        <v>0</v>
      </c>
      <c r="AT2071" s="463">
        <v>0</v>
      </c>
      <c r="AU2071" s="423">
        <v>0</v>
      </c>
    </row>
    <row r="2072" spans="1:47" x14ac:dyDescent="0.2">
      <c r="A2072" s="231">
        <v>2026</v>
      </c>
      <c r="B2072" s="232">
        <v>28</v>
      </c>
      <c r="C2072" s="456">
        <v>0</v>
      </c>
      <c r="D2072" s="457">
        <v>0</v>
      </c>
      <c r="E2072" s="438">
        <v>0.55024797636800049</v>
      </c>
      <c r="F2072" s="456">
        <v>0</v>
      </c>
      <c r="G2072" s="457">
        <v>0</v>
      </c>
      <c r="H2072" s="438">
        <v>0.1157535266824828</v>
      </c>
      <c r="I2072" s="456">
        <v>0</v>
      </c>
      <c r="J2072" s="457">
        <v>0</v>
      </c>
      <c r="K2072" s="438">
        <v>0.67561565266192336</v>
      </c>
      <c r="L2072" s="462">
        <v>0</v>
      </c>
      <c r="M2072" s="463">
        <v>0</v>
      </c>
      <c r="N2072" s="438">
        <v>5.8601069036012966E-3</v>
      </c>
      <c r="O2072" s="456">
        <v>0</v>
      </c>
      <c r="P2072" s="457">
        <v>0</v>
      </c>
      <c r="Q2072" s="438">
        <v>1.9418543907539998E-2</v>
      </c>
      <c r="R2072" s="462">
        <v>0</v>
      </c>
      <c r="S2072" s="463">
        <v>0</v>
      </c>
      <c r="T2072" s="438">
        <v>672.55482668902221</v>
      </c>
      <c r="U2072" s="456">
        <v>0</v>
      </c>
      <c r="V2072" s="457">
        <v>0</v>
      </c>
      <c r="W2072" s="438">
        <v>0.12475253866036022</v>
      </c>
      <c r="X2072" s="456">
        <v>0</v>
      </c>
      <c r="Y2072" s="457">
        <v>0</v>
      </c>
      <c r="Z2072" s="438">
        <v>3.9454440005017135E-3</v>
      </c>
      <c r="AA2072" s="456">
        <v>0</v>
      </c>
      <c r="AB2072" s="457">
        <v>0</v>
      </c>
      <c r="AC2072" s="438">
        <v>7.970053458232873E-3</v>
      </c>
      <c r="AD2072" s="456">
        <v>0</v>
      </c>
      <c r="AE2072" s="457">
        <v>0</v>
      </c>
      <c r="AF2072" s="438">
        <v>1.1500798066687177E-3</v>
      </c>
      <c r="AG2072" s="456">
        <v>0</v>
      </c>
      <c r="AH2072" s="457">
        <v>0</v>
      </c>
      <c r="AI2072" s="438">
        <v>1.4836019588273194E-3</v>
      </c>
      <c r="AJ2072" s="456">
        <v>0</v>
      </c>
      <c r="AK2072" s="457">
        <v>0</v>
      </c>
      <c r="AL2072" s="438">
        <v>9.2006266478559745E-5</v>
      </c>
      <c r="AM2072" s="456">
        <v>0</v>
      </c>
      <c r="AN2072" s="457">
        <v>0</v>
      </c>
      <c r="AO2072" s="438">
        <v>2.5002728860220216E-2</v>
      </c>
      <c r="AP2072" s="456">
        <v>0</v>
      </c>
      <c r="AQ2072" s="457">
        <v>0</v>
      </c>
      <c r="AR2072" s="440">
        <v>1.9588913668109099E-2</v>
      </c>
      <c r="AS2072" s="462">
        <v>0</v>
      </c>
      <c r="AT2072" s="463">
        <v>0</v>
      </c>
      <c r="AU2072" s="423">
        <v>0</v>
      </c>
    </row>
    <row r="2073" spans="1:47" x14ac:dyDescent="0.2">
      <c r="A2073" s="231">
        <v>2026</v>
      </c>
      <c r="B2073" s="232">
        <v>29</v>
      </c>
      <c r="C2073" s="456">
        <v>0</v>
      </c>
      <c r="D2073" s="457">
        <v>0</v>
      </c>
      <c r="E2073" s="438">
        <v>0.55024704678121328</v>
      </c>
      <c r="F2073" s="456">
        <v>0</v>
      </c>
      <c r="G2073" s="457">
        <v>0</v>
      </c>
      <c r="H2073" s="438">
        <v>0.11575264187258925</v>
      </c>
      <c r="I2073" s="456">
        <v>0</v>
      </c>
      <c r="J2073" s="457">
        <v>0</v>
      </c>
      <c r="K2073" s="438">
        <v>0.6756132066814835</v>
      </c>
      <c r="L2073" s="462">
        <v>0</v>
      </c>
      <c r="M2073" s="463">
        <v>0</v>
      </c>
      <c r="N2073" s="438">
        <v>5.8601220065592702E-3</v>
      </c>
      <c r="O2073" s="456">
        <v>0</v>
      </c>
      <c r="P2073" s="457">
        <v>0</v>
      </c>
      <c r="Q2073" s="438">
        <v>1.9418557510897039E-2</v>
      </c>
      <c r="R2073" s="462">
        <v>0</v>
      </c>
      <c r="S2073" s="463">
        <v>0</v>
      </c>
      <c r="T2073" s="438">
        <v>672.55564035395309</v>
      </c>
      <c r="U2073" s="456">
        <v>0</v>
      </c>
      <c r="V2073" s="457">
        <v>0</v>
      </c>
      <c r="W2073" s="438">
        <v>0.12475180646799779</v>
      </c>
      <c r="X2073" s="456">
        <v>0</v>
      </c>
      <c r="Y2073" s="457">
        <v>0</v>
      </c>
      <c r="Z2073" s="438">
        <v>3.9454386770074873E-3</v>
      </c>
      <c r="AA2073" s="456">
        <v>0</v>
      </c>
      <c r="AB2073" s="457">
        <v>0</v>
      </c>
      <c r="AC2073" s="438">
        <v>7.9700040930983269E-3</v>
      </c>
      <c r="AD2073" s="456">
        <v>0</v>
      </c>
      <c r="AE2073" s="457">
        <v>0</v>
      </c>
      <c r="AF2073" s="438">
        <v>1.150072023318413E-3</v>
      </c>
      <c r="AG2073" s="456">
        <v>0</v>
      </c>
      <c r="AH2073" s="457">
        <v>0</v>
      </c>
      <c r="AI2073" s="438">
        <v>1.4835945959499597E-3</v>
      </c>
      <c r="AJ2073" s="456">
        <v>0</v>
      </c>
      <c r="AK2073" s="457">
        <v>0</v>
      </c>
      <c r="AL2073" s="438">
        <v>9.2005913927621134E-5</v>
      </c>
      <c r="AM2073" s="456">
        <v>0</v>
      </c>
      <c r="AN2073" s="457">
        <v>0</v>
      </c>
      <c r="AO2073" s="438">
        <v>2.5002587811462217E-2</v>
      </c>
      <c r="AP2073" s="456">
        <v>0</v>
      </c>
      <c r="AQ2073" s="457">
        <v>0</v>
      </c>
      <c r="AR2073" s="440">
        <v>1.9588912516130201E-2</v>
      </c>
      <c r="AS2073" s="462">
        <v>0</v>
      </c>
      <c r="AT2073" s="463">
        <v>0</v>
      </c>
      <c r="AU2073" s="423">
        <v>0</v>
      </c>
    </row>
    <row r="2074" spans="1:47" x14ac:dyDescent="0.2">
      <c r="A2074" s="231">
        <v>2026</v>
      </c>
      <c r="B2074" s="232">
        <v>30</v>
      </c>
      <c r="C2074" s="456">
        <v>0</v>
      </c>
      <c r="D2074" s="457">
        <v>0</v>
      </c>
      <c r="E2074" s="438">
        <v>0.55024396168357426</v>
      </c>
      <c r="F2074" s="456">
        <v>0</v>
      </c>
      <c r="G2074" s="457">
        <v>0</v>
      </c>
      <c r="H2074" s="438">
        <v>0.1157517003807101</v>
      </c>
      <c r="I2074" s="456">
        <v>0</v>
      </c>
      <c r="J2074" s="457">
        <v>0</v>
      </c>
      <c r="K2074" s="438">
        <v>0.76018679094497188</v>
      </c>
      <c r="L2074" s="462">
        <v>0</v>
      </c>
      <c r="M2074" s="463">
        <v>0</v>
      </c>
      <c r="N2074" s="438">
        <v>5.8601368133122719E-3</v>
      </c>
      <c r="O2074" s="456">
        <v>0</v>
      </c>
      <c r="P2074" s="457">
        <v>0</v>
      </c>
      <c r="Q2074" s="438">
        <v>1.9418552563559482E-2</v>
      </c>
      <c r="R2074" s="462">
        <v>0</v>
      </c>
      <c r="S2074" s="463">
        <v>0</v>
      </c>
      <c r="T2074" s="438">
        <v>672.55701719641445</v>
      </c>
      <c r="U2074" s="456">
        <v>0</v>
      </c>
      <c r="V2074" s="457">
        <v>0</v>
      </c>
      <c r="W2074" s="438">
        <v>0.12475065783158357</v>
      </c>
      <c r="X2074" s="456">
        <v>0</v>
      </c>
      <c r="Y2074" s="457">
        <v>0</v>
      </c>
      <c r="Z2074" s="438">
        <v>3.945409810856529E-3</v>
      </c>
      <c r="AA2074" s="456">
        <v>0</v>
      </c>
      <c r="AB2074" s="457">
        <v>0</v>
      </c>
      <c r="AC2074" s="438">
        <v>7.9699367859744612E-3</v>
      </c>
      <c r="AD2074" s="456">
        <v>0</v>
      </c>
      <c r="AE2074" s="457">
        <v>0</v>
      </c>
      <c r="AF2074" s="438">
        <v>1.1500624925248179E-3</v>
      </c>
      <c r="AG2074" s="456">
        <v>0</v>
      </c>
      <c r="AH2074" s="457">
        <v>0</v>
      </c>
      <c r="AI2074" s="438">
        <v>1.4835809983581782E-3</v>
      </c>
      <c r="AJ2074" s="456">
        <v>0</v>
      </c>
      <c r="AK2074" s="457">
        <v>0</v>
      </c>
      <c r="AL2074" s="438">
        <v>9.2005049076028639E-5</v>
      </c>
      <c r="AM2074" s="456">
        <v>0</v>
      </c>
      <c r="AN2074" s="457">
        <v>0</v>
      </c>
      <c r="AO2074" s="438">
        <v>2.5002358724877573E-2</v>
      </c>
      <c r="AP2074" s="456">
        <v>0</v>
      </c>
      <c r="AQ2074" s="457">
        <v>0</v>
      </c>
      <c r="AR2074" s="440">
        <v>1.9588912583477301E-2</v>
      </c>
      <c r="AS2074" s="462">
        <v>0</v>
      </c>
      <c r="AT2074" s="463">
        <v>0</v>
      </c>
      <c r="AU2074" s="423">
        <v>0</v>
      </c>
    </row>
    <row r="2075" spans="1:47" x14ac:dyDescent="0.2">
      <c r="A2075" s="231">
        <v>2026</v>
      </c>
      <c r="B2075" s="232">
        <v>31</v>
      </c>
      <c r="C2075" s="456">
        <v>0</v>
      </c>
      <c r="D2075" s="457">
        <v>0</v>
      </c>
      <c r="E2075" s="438">
        <v>0.5502390097579315</v>
      </c>
      <c r="F2075" s="456">
        <v>0</v>
      </c>
      <c r="G2075" s="457">
        <v>0</v>
      </c>
      <c r="H2075" s="438">
        <v>0.1157499719009695</v>
      </c>
      <c r="I2075" s="456">
        <v>0</v>
      </c>
      <c r="J2075" s="457">
        <v>0</v>
      </c>
      <c r="K2075" s="438">
        <v>0.83825125837759284</v>
      </c>
      <c r="L2075" s="462">
        <v>0</v>
      </c>
      <c r="M2075" s="463">
        <v>0</v>
      </c>
      <c r="N2075" s="438">
        <v>5.8601383018865938E-3</v>
      </c>
      <c r="O2075" s="456">
        <v>0</v>
      </c>
      <c r="P2075" s="457">
        <v>0</v>
      </c>
      <c r="Q2075" s="438">
        <v>1.9418534025273451E-2</v>
      </c>
      <c r="R2075" s="462">
        <v>0</v>
      </c>
      <c r="S2075" s="463">
        <v>0</v>
      </c>
      <c r="T2075" s="438">
        <v>672.5572325047624</v>
      </c>
      <c r="U2075" s="456">
        <v>0</v>
      </c>
      <c r="V2075" s="457">
        <v>0</v>
      </c>
      <c r="W2075" s="438">
        <v>0.12474886417902659</v>
      </c>
      <c r="X2075" s="456">
        <v>0</v>
      </c>
      <c r="Y2075" s="457">
        <v>0</v>
      </c>
      <c r="Z2075" s="438">
        <v>3.9453719109898396E-3</v>
      </c>
      <c r="AA2075" s="456">
        <v>0</v>
      </c>
      <c r="AB2075" s="457">
        <v>0</v>
      </c>
      <c r="AC2075" s="438">
        <v>7.9698047152415522E-3</v>
      </c>
      <c r="AD2075" s="456">
        <v>0</v>
      </c>
      <c r="AE2075" s="457">
        <v>0</v>
      </c>
      <c r="AF2075" s="438">
        <v>1.1500452644900077E-3</v>
      </c>
      <c r="AG2075" s="456">
        <v>0</v>
      </c>
      <c r="AH2075" s="457">
        <v>0</v>
      </c>
      <c r="AI2075" s="438">
        <v>1.4835568427270637E-3</v>
      </c>
      <c r="AJ2075" s="456">
        <v>0</v>
      </c>
      <c r="AK2075" s="457">
        <v>0</v>
      </c>
      <c r="AL2075" s="438">
        <v>9.2003547502602303E-5</v>
      </c>
      <c r="AM2075" s="456">
        <v>0</v>
      </c>
      <c r="AN2075" s="457">
        <v>0</v>
      </c>
      <c r="AO2075" s="438">
        <v>2.5001985611684714E-2</v>
      </c>
      <c r="AP2075" s="456">
        <v>0</v>
      </c>
      <c r="AQ2075" s="457">
        <v>0</v>
      </c>
      <c r="AR2075" s="440">
        <v>1.9588915224112501E-2</v>
      </c>
      <c r="AS2075" s="462">
        <v>0</v>
      </c>
      <c r="AT2075" s="463">
        <v>0</v>
      </c>
      <c r="AU2075" s="423">
        <v>0</v>
      </c>
    </row>
    <row r="2076" spans="1:47" x14ac:dyDescent="0.2">
      <c r="A2076" s="231">
        <v>2026</v>
      </c>
      <c r="B2076" s="232">
        <v>32</v>
      </c>
      <c r="C2076" s="456">
        <v>0</v>
      </c>
      <c r="D2076" s="457">
        <v>0</v>
      </c>
      <c r="E2076" s="419">
        <v>0.5502390097579315</v>
      </c>
      <c r="F2076" s="456">
        <v>0</v>
      </c>
      <c r="G2076" s="457">
        <v>0</v>
      </c>
      <c r="H2076" s="419">
        <v>0.1157499719009695</v>
      </c>
      <c r="I2076" s="456">
        <v>0</v>
      </c>
      <c r="J2076" s="457">
        <v>0</v>
      </c>
      <c r="K2076" s="419">
        <v>0.83825125837759284</v>
      </c>
      <c r="L2076" s="462">
        <v>0</v>
      </c>
      <c r="M2076" s="463">
        <v>0</v>
      </c>
      <c r="N2076" s="419">
        <v>5.8601383018865938E-3</v>
      </c>
      <c r="O2076" s="456">
        <v>0</v>
      </c>
      <c r="P2076" s="457">
        <v>0</v>
      </c>
      <c r="Q2076" s="419">
        <v>1.9418534025273451E-2</v>
      </c>
      <c r="R2076" s="462">
        <v>0</v>
      </c>
      <c r="S2076" s="463">
        <v>0</v>
      </c>
      <c r="T2076" s="419">
        <v>672.5572325047624</v>
      </c>
      <c r="U2076" s="456">
        <v>0</v>
      </c>
      <c r="V2076" s="457">
        <v>0</v>
      </c>
      <c r="W2076" s="419">
        <v>0.12474886417902659</v>
      </c>
      <c r="X2076" s="456">
        <v>0</v>
      </c>
      <c r="Y2076" s="457">
        <v>0</v>
      </c>
      <c r="Z2076" s="419">
        <v>3.9453719109898396E-3</v>
      </c>
      <c r="AA2076" s="456">
        <v>0</v>
      </c>
      <c r="AB2076" s="457">
        <v>0</v>
      </c>
      <c r="AC2076" s="419">
        <v>7.9698047152415522E-3</v>
      </c>
      <c r="AD2076" s="456">
        <v>0</v>
      </c>
      <c r="AE2076" s="457">
        <v>0</v>
      </c>
      <c r="AF2076" s="419">
        <v>1.1500452644900077E-3</v>
      </c>
      <c r="AG2076" s="456">
        <v>0</v>
      </c>
      <c r="AH2076" s="457">
        <v>0</v>
      </c>
      <c r="AI2076" s="419">
        <v>1.4835568427270637E-3</v>
      </c>
      <c r="AJ2076" s="456">
        <v>0</v>
      </c>
      <c r="AK2076" s="457">
        <v>0</v>
      </c>
      <c r="AL2076" s="419">
        <v>9.2003547502602303E-5</v>
      </c>
      <c r="AM2076" s="456">
        <v>0</v>
      </c>
      <c r="AN2076" s="457">
        <v>0</v>
      </c>
      <c r="AO2076" s="419">
        <v>2.5001985611684714E-2</v>
      </c>
      <c r="AP2076" s="456">
        <v>0</v>
      </c>
      <c r="AQ2076" s="457">
        <v>0</v>
      </c>
      <c r="AR2076" s="440">
        <v>1.9588915224112501E-2</v>
      </c>
      <c r="AS2076" s="462">
        <v>0</v>
      </c>
      <c r="AT2076" s="463">
        <v>0</v>
      </c>
      <c r="AU2076" s="426">
        <v>0</v>
      </c>
    </row>
    <row r="2077" spans="1:47" x14ac:dyDescent="0.2">
      <c r="A2077" s="231">
        <v>2026</v>
      </c>
      <c r="B2077" s="232">
        <v>33</v>
      </c>
      <c r="C2077" s="456">
        <v>0</v>
      </c>
      <c r="D2077" s="457">
        <v>0</v>
      </c>
      <c r="E2077" s="419">
        <v>0.5502390097579315</v>
      </c>
      <c r="F2077" s="456">
        <v>0</v>
      </c>
      <c r="G2077" s="457">
        <v>0</v>
      </c>
      <c r="H2077" s="419">
        <v>0.1157499719009695</v>
      </c>
      <c r="I2077" s="456">
        <v>0</v>
      </c>
      <c r="J2077" s="457">
        <v>0</v>
      </c>
      <c r="K2077" s="419">
        <v>0.83825125837759284</v>
      </c>
      <c r="L2077" s="462">
        <v>0</v>
      </c>
      <c r="M2077" s="463">
        <v>0</v>
      </c>
      <c r="N2077" s="419">
        <v>5.8601383018865938E-3</v>
      </c>
      <c r="O2077" s="456">
        <v>0</v>
      </c>
      <c r="P2077" s="457">
        <v>0</v>
      </c>
      <c r="Q2077" s="419">
        <v>1.9418534025273451E-2</v>
      </c>
      <c r="R2077" s="462">
        <v>0</v>
      </c>
      <c r="S2077" s="463">
        <v>0</v>
      </c>
      <c r="T2077" s="419">
        <v>672.5572325047624</v>
      </c>
      <c r="U2077" s="456">
        <v>0</v>
      </c>
      <c r="V2077" s="457">
        <v>0</v>
      </c>
      <c r="W2077" s="419">
        <v>0.12474886417902659</v>
      </c>
      <c r="X2077" s="456">
        <v>0</v>
      </c>
      <c r="Y2077" s="457">
        <v>0</v>
      </c>
      <c r="Z2077" s="419">
        <v>3.9453719109898396E-3</v>
      </c>
      <c r="AA2077" s="456">
        <v>0</v>
      </c>
      <c r="AB2077" s="457">
        <v>0</v>
      </c>
      <c r="AC2077" s="419">
        <v>7.9698047152415522E-3</v>
      </c>
      <c r="AD2077" s="456">
        <v>0</v>
      </c>
      <c r="AE2077" s="457">
        <v>0</v>
      </c>
      <c r="AF2077" s="419">
        <v>1.1500452644900077E-3</v>
      </c>
      <c r="AG2077" s="456">
        <v>0</v>
      </c>
      <c r="AH2077" s="457">
        <v>0</v>
      </c>
      <c r="AI2077" s="419">
        <v>1.4835568427270637E-3</v>
      </c>
      <c r="AJ2077" s="456">
        <v>0</v>
      </c>
      <c r="AK2077" s="457">
        <v>0</v>
      </c>
      <c r="AL2077" s="419">
        <v>9.2003547502602303E-5</v>
      </c>
      <c r="AM2077" s="456">
        <v>0</v>
      </c>
      <c r="AN2077" s="457">
        <v>0</v>
      </c>
      <c r="AO2077" s="419">
        <v>2.5001985611684714E-2</v>
      </c>
      <c r="AP2077" s="456">
        <v>0</v>
      </c>
      <c r="AQ2077" s="457">
        <v>0</v>
      </c>
      <c r="AR2077" s="440">
        <v>1.9588915224112501E-2</v>
      </c>
      <c r="AS2077" s="462">
        <v>0</v>
      </c>
      <c r="AT2077" s="463">
        <v>0</v>
      </c>
      <c r="AU2077" s="426">
        <v>0</v>
      </c>
    </row>
    <row r="2078" spans="1:47" x14ac:dyDescent="0.2">
      <c r="A2078" s="231">
        <v>2026</v>
      </c>
      <c r="B2078" s="232">
        <v>34</v>
      </c>
      <c r="C2078" s="456">
        <v>0</v>
      </c>
      <c r="D2078" s="457">
        <v>0</v>
      </c>
      <c r="E2078" s="419">
        <v>0.5502390097579315</v>
      </c>
      <c r="F2078" s="456">
        <v>0</v>
      </c>
      <c r="G2078" s="457">
        <v>0</v>
      </c>
      <c r="H2078" s="419">
        <v>0.1157499719009695</v>
      </c>
      <c r="I2078" s="456">
        <v>0</v>
      </c>
      <c r="J2078" s="457">
        <v>0</v>
      </c>
      <c r="K2078" s="419">
        <v>0.83825125837759284</v>
      </c>
      <c r="L2078" s="462">
        <v>0</v>
      </c>
      <c r="M2078" s="463">
        <v>0</v>
      </c>
      <c r="N2078" s="419">
        <v>5.8601383018865938E-3</v>
      </c>
      <c r="O2078" s="456">
        <v>0</v>
      </c>
      <c r="P2078" s="457">
        <v>0</v>
      </c>
      <c r="Q2078" s="419">
        <v>1.9418534025273451E-2</v>
      </c>
      <c r="R2078" s="462">
        <v>0</v>
      </c>
      <c r="S2078" s="463">
        <v>0</v>
      </c>
      <c r="T2078" s="419">
        <v>672.5572325047624</v>
      </c>
      <c r="U2078" s="456">
        <v>0</v>
      </c>
      <c r="V2078" s="457">
        <v>0</v>
      </c>
      <c r="W2078" s="419">
        <v>0.12474886417902659</v>
      </c>
      <c r="X2078" s="456">
        <v>0</v>
      </c>
      <c r="Y2078" s="457">
        <v>0</v>
      </c>
      <c r="Z2078" s="419">
        <v>3.9453719109898396E-3</v>
      </c>
      <c r="AA2078" s="456">
        <v>0</v>
      </c>
      <c r="AB2078" s="457">
        <v>0</v>
      </c>
      <c r="AC2078" s="419">
        <v>7.9698047152415522E-3</v>
      </c>
      <c r="AD2078" s="456">
        <v>0</v>
      </c>
      <c r="AE2078" s="457">
        <v>0</v>
      </c>
      <c r="AF2078" s="419">
        <v>1.1500452644900077E-3</v>
      </c>
      <c r="AG2078" s="456">
        <v>0</v>
      </c>
      <c r="AH2078" s="457">
        <v>0</v>
      </c>
      <c r="AI2078" s="419">
        <v>1.4835568427270637E-3</v>
      </c>
      <c r="AJ2078" s="456">
        <v>0</v>
      </c>
      <c r="AK2078" s="457">
        <v>0</v>
      </c>
      <c r="AL2078" s="419">
        <v>9.2003547502602303E-5</v>
      </c>
      <c r="AM2078" s="456">
        <v>0</v>
      </c>
      <c r="AN2078" s="457">
        <v>0</v>
      </c>
      <c r="AO2078" s="419">
        <v>2.5001985611684714E-2</v>
      </c>
      <c r="AP2078" s="456">
        <v>0</v>
      </c>
      <c r="AQ2078" s="457">
        <v>0</v>
      </c>
      <c r="AR2078" s="440">
        <v>1.9588915224112501E-2</v>
      </c>
      <c r="AS2078" s="462">
        <v>0</v>
      </c>
      <c r="AT2078" s="463">
        <v>0</v>
      </c>
      <c r="AU2078" s="426">
        <v>0</v>
      </c>
    </row>
    <row r="2079" spans="1:47" x14ac:dyDescent="0.2">
      <c r="A2079" s="231">
        <v>2026</v>
      </c>
      <c r="B2079" s="232">
        <v>35</v>
      </c>
      <c r="C2079" s="456">
        <v>0</v>
      </c>
      <c r="D2079" s="457">
        <v>0</v>
      </c>
      <c r="E2079" s="419">
        <v>0.5502390097579315</v>
      </c>
      <c r="F2079" s="456">
        <v>0</v>
      </c>
      <c r="G2079" s="457">
        <v>0</v>
      </c>
      <c r="H2079" s="419">
        <v>0.1157499719009695</v>
      </c>
      <c r="I2079" s="456">
        <v>0</v>
      </c>
      <c r="J2079" s="457">
        <v>0</v>
      </c>
      <c r="K2079" s="419">
        <v>0.83825125837759284</v>
      </c>
      <c r="L2079" s="462">
        <v>0</v>
      </c>
      <c r="M2079" s="463">
        <v>0</v>
      </c>
      <c r="N2079" s="419">
        <v>5.8601383018865938E-3</v>
      </c>
      <c r="O2079" s="456">
        <v>0</v>
      </c>
      <c r="P2079" s="457">
        <v>0</v>
      </c>
      <c r="Q2079" s="419">
        <v>1.9418534025273451E-2</v>
      </c>
      <c r="R2079" s="462">
        <v>0</v>
      </c>
      <c r="S2079" s="463">
        <v>0</v>
      </c>
      <c r="T2079" s="419">
        <v>672.5572325047624</v>
      </c>
      <c r="U2079" s="456">
        <v>0</v>
      </c>
      <c r="V2079" s="457">
        <v>0</v>
      </c>
      <c r="W2079" s="419">
        <v>0.12474886417902659</v>
      </c>
      <c r="X2079" s="456">
        <v>0</v>
      </c>
      <c r="Y2079" s="457">
        <v>0</v>
      </c>
      <c r="Z2079" s="419">
        <v>3.9453719109898396E-3</v>
      </c>
      <c r="AA2079" s="456">
        <v>0</v>
      </c>
      <c r="AB2079" s="457">
        <v>0</v>
      </c>
      <c r="AC2079" s="419">
        <v>7.9698047152415522E-3</v>
      </c>
      <c r="AD2079" s="456">
        <v>0</v>
      </c>
      <c r="AE2079" s="457">
        <v>0</v>
      </c>
      <c r="AF2079" s="419">
        <v>1.1500452644900077E-3</v>
      </c>
      <c r="AG2079" s="456">
        <v>0</v>
      </c>
      <c r="AH2079" s="457">
        <v>0</v>
      </c>
      <c r="AI2079" s="419">
        <v>1.4835568427270637E-3</v>
      </c>
      <c r="AJ2079" s="456">
        <v>0</v>
      </c>
      <c r="AK2079" s="457">
        <v>0</v>
      </c>
      <c r="AL2079" s="419">
        <v>9.2003547502602303E-5</v>
      </c>
      <c r="AM2079" s="456">
        <v>0</v>
      </c>
      <c r="AN2079" s="457">
        <v>0</v>
      </c>
      <c r="AO2079" s="419">
        <v>2.5001985611684714E-2</v>
      </c>
      <c r="AP2079" s="456">
        <v>0</v>
      </c>
      <c r="AQ2079" s="457">
        <v>0</v>
      </c>
      <c r="AR2079" s="440">
        <v>1.9588915224112501E-2</v>
      </c>
      <c r="AS2079" s="462">
        <v>0</v>
      </c>
      <c r="AT2079" s="463">
        <v>0</v>
      </c>
      <c r="AU2079" s="426">
        <v>0</v>
      </c>
    </row>
    <row r="2080" spans="1:47" x14ac:dyDescent="0.2">
      <c r="A2080" s="231">
        <v>2026</v>
      </c>
      <c r="B2080" s="232">
        <v>36</v>
      </c>
      <c r="C2080" s="456">
        <v>0</v>
      </c>
      <c r="D2080" s="457">
        <v>0</v>
      </c>
      <c r="E2080" s="419">
        <v>0.5502390097579315</v>
      </c>
      <c r="F2080" s="456">
        <v>0</v>
      </c>
      <c r="G2080" s="457">
        <v>0</v>
      </c>
      <c r="H2080" s="419">
        <v>0.1157499719009695</v>
      </c>
      <c r="I2080" s="456">
        <v>0</v>
      </c>
      <c r="J2080" s="457">
        <v>0</v>
      </c>
      <c r="K2080" s="419">
        <v>0.83825125837759284</v>
      </c>
      <c r="L2080" s="462">
        <v>0</v>
      </c>
      <c r="M2080" s="463">
        <v>0</v>
      </c>
      <c r="N2080" s="419">
        <v>5.8601383018865938E-3</v>
      </c>
      <c r="O2080" s="456">
        <v>0</v>
      </c>
      <c r="P2080" s="457">
        <v>0</v>
      </c>
      <c r="Q2080" s="419">
        <v>1.9418534025273451E-2</v>
      </c>
      <c r="R2080" s="462">
        <v>0</v>
      </c>
      <c r="S2080" s="463">
        <v>0</v>
      </c>
      <c r="T2080" s="419">
        <v>672.5572325047624</v>
      </c>
      <c r="U2080" s="456">
        <v>0</v>
      </c>
      <c r="V2080" s="457">
        <v>0</v>
      </c>
      <c r="W2080" s="419">
        <v>0.12474886417902659</v>
      </c>
      <c r="X2080" s="456">
        <v>0</v>
      </c>
      <c r="Y2080" s="457">
        <v>0</v>
      </c>
      <c r="Z2080" s="419">
        <v>3.9453719109898396E-3</v>
      </c>
      <c r="AA2080" s="456">
        <v>0</v>
      </c>
      <c r="AB2080" s="457">
        <v>0</v>
      </c>
      <c r="AC2080" s="419">
        <v>7.9698047152415522E-3</v>
      </c>
      <c r="AD2080" s="456">
        <v>0</v>
      </c>
      <c r="AE2080" s="457">
        <v>0</v>
      </c>
      <c r="AF2080" s="419">
        <v>1.1500452644900077E-3</v>
      </c>
      <c r="AG2080" s="456">
        <v>0</v>
      </c>
      <c r="AH2080" s="457">
        <v>0</v>
      </c>
      <c r="AI2080" s="419">
        <v>1.4835568427270637E-3</v>
      </c>
      <c r="AJ2080" s="456">
        <v>0</v>
      </c>
      <c r="AK2080" s="457">
        <v>0</v>
      </c>
      <c r="AL2080" s="419">
        <v>9.2003547502602303E-5</v>
      </c>
      <c r="AM2080" s="456">
        <v>0</v>
      </c>
      <c r="AN2080" s="457">
        <v>0</v>
      </c>
      <c r="AO2080" s="419">
        <v>2.5001985611684714E-2</v>
      </c>
      <c r="AP2080" s="456">
        <v>0</v>
      </c>
      <c r="AQ2080" s="457">
        <v>0</v>
      </c>
      <c r="AR2080" s="440">
        <v>1.9588915224112501E-2</v>
      </c>
      <c r="AS2080" s="462">
        <v>0</v>
      </c>
      <c r="AT2080" s="463">
        <v>0</v>
      </c>
      <c r="AU2080" s="426">
        <v>0</v>
      </c>
    </row>
    <row r="2081" spans="1:47" x14ac:dyDescent="0.2">
      <c r="A2081" s="231">
        <v>2026</v>
      </c>
      <c r="B2081" s="232">
        <v>37</v>
      </c>
      <c r="C2081" s="456">
        <v>0</v>
      </c>
      <c r="D2081" s="457">
        <v>0</v>
      </c>
      <c r="E2081" s="419">
        <v>0.5502390097579315</v>
      </c>
      <c r="F2081" s="456">
        <v>0</v>
      </c>
      <c r="G2081" s="457">
        <v>0</v>
      </c>
      <c r="H2081" s="419">
        <v>0.1157499719009695</v>
      </c>
      <c r="I2081" s="456">
        <v>0</v>
      </c>
      <c r="J2081" s="457">
        <v>0</v>
      </c>
      <c r="K2081" s="419">
        <v>0.83825125837759284</v>
      </c>
      <c r="L2081" s="462">
        <v>0</v>
      </c>
      <c r="M2081" s="463">
        <v>0</v>
      </c>
      <c r="N2081" s="419">
        <v>5.8601383018865938E-3</v>
      </c>
      <c r="O2081" s="456">
        <v>0</v>
      </c>
      <c r="P2081" s="457">
        <v>0</v>
      </c>
      <c r="Q2081" s="419">
        <v>1.9418534025273451E-2</v>
      </c>
      <c r="R2081" s="462">
        <v>0</v>
      </c>
      <c r="S2081" s="463">
        <v>0</v>
      </c>
      <c r="T2081" s="419">
        <v>672.5572325047624</v>
      </c>
      <c r="U2081" s="456">
        <v>0</v>
      </c>
      <c r="V2081" s="457">
        <v>0</v>
      </c>
      <c r="W2081" s="419">
        <v>0.12474886417902659</v>
      </c>
      <c r="X2081" s="456">
        <v>0</v>
      </c>
      <c r="Y2081" s="457">
        <v>0</v>
      </c>
      <c r="Z2081" s="419">
        <v>3.9453719109898396E-3</v>
      </c>
      <c r="AA2081" s="456">
        <v>0</v>
      </c>
      <c r="AB2081" s="457">
        <v>0</v>
      </c>
      <c r="AC2081" s="419">
        <v>7.9698047152415522E-3</v>
      </c>
      <c r="AD2081" s="456">
        <v>0</v>
      </c>
      <c r="AE2081" s="457">
        <v>0</v>
      </c>
      <c r="AF2081" s="419">
        <v>1.1500452644900077E-3</v>
      </c>
      <c r="AG2081" s="456">
        <v>0</v>
      </c>
      <c r="AH2081" s="457">
        <v>0</v>
      </c>
      <c r="AI2081" s="419">
        <v>1.4835568427270637E-3</v>
      </c>
      <c r="AJ2081" s="456">
        <v>0</v>
      </c>
      <c r="AK2081" s="457">
        <v>0</v>
      </c>
      <c r="AL2081" s="419">
        <v>9.2003547502602303E-5</v>
      </c>
      <c r="AM2081" s="456">
        <v>0</v>
      </c>
      <c r="AN2081" s="457">
        <v>0</v>
      </c>
      <c r="AO2081" s="419">
        <v>2.5001985611684714E-2</v>
      </c>
      <c r="AP2081" s="456">
        <v>0</v>
      </c>
      <c r="AQ2081" s="457">
        <v>0</v>
      </c>
      <c r="AR2081" s="440">
        <v>1.9588915224112501E-2</v>
      </c>
      <c r="AS2081" s="462">
        <v>0</v>
      </c>
      <c r="AT2081" s="463">
        <v>0</v>
      </c>
      <c r="AU2081" s="426">
        <v>0</v>
      </c>
    </row>
    <row r="2082" spans="1:47" x14ac:dyDescent="0.2">
      <c r="A2082" s="231">
        <v>2026</v>
      </c>
      <c r="B2082" s="232">
        <v>38</v>
      </c>
      <c r="C2082" s="456">
        <v>0</v>
      </c>
      <c r="D2082" s="457">
        <v>0</v>
      </c>
      <c r="E2082" s="419">
        <v>0.5502390097579315</v>
      </c>
      <c r="F2082" s="456">
        <v>0</v>
      </c>
      <c r="G2082" s="457">
        <v>0</v>
      </c>
      <c r="H2082" s="419">
        <v>0.1157499719009695</v>
      </c>
      <c r="I2082" s="456">
        <v>0</v>
      </c>
      <c r="J2082" s="457">
        <v>0</v>
      </c>
      <c r="K2082" s="419">
        <v>0.83825125837759284</v>
      </c>
      <c r="L2082" s="462">
        <v>0</v>
      </c>
      <c r="M2082" s="463">
        <v>0</v>
      </c>
      <c r="N2082" s="419">
        <v>5.8601383018865938E-3</v>
      </c>
      <c r="O2082" s="456">
        <v>0</v>
      </c>
      <c r="P2082" s="457">
        <v>0</v>
      </c>
      <c r="Q2082" s="419">
        <v>1.9418534025273451E-2</v>
      </c>
      <c r="R2082" s="462">
        <v>0</v>
      </c>
      <c r="S2082" s="463">
        <v>0</v>
      </c>
      <c r="T2082" s="419">
        <v>672.5572325047624</v>
      </c>
      <c r="U2082" s="456">
        <v>0</v>
      </c>
      <c r="V2082" s="457">
        <v>0</v>
      </c>
      <c r="W2082" s="419">
        <v>0.12474886417902659</v>
      </c>
      <c r="X2082" s="456">
        <v>0</v>
      </c>
      <c r="Y2082" s="457">
        <v>0</v>
      </c>
      <c r="Z2082" s="419">
        <v>3.9453719109898396E-3</v>
      </c>
      <c r="AA2082" s="456">
        <v>0</v>
      </c>
      <c r="AB2082" s="457">
        <v>0</v>
      </c>
      <c r="AC2082" s="419">
        <v>7.9698047152415522E-3</v>
      </c>
      <c r="AD2082" s="456">
        <v>0</v>
      </c>
      <c r="AE2082" s="457">
        <v>0</v>
      </c>
      <c r="AF2082" s="419">
        <v>1.1500452644900077E-3</v>
      </c>
      <c r="AG2082" s="456">
        <v>0</v>
      </c>
      <c r="AH2082" s="457">
        <v>0</v>
      </c>
      <c r="AI2082" s="419">
        <v>1.4835568427270637E-3</v>
      </c>
      <c r="AJ2082" s="456">
        <v>0</v>
      </c>
      <c r="AK2082" s="457">
        <v>0</v>
      </c>
      <c r="AL2082" s="419">
        <v>9.2003547502602303E-5</v>
      </c>
      <c r="AM2082" s="456">
        <v>0</v>
      </c>
      <c r="AN2082" s="457">
        <v>0</v>
      </c>
      <c r="AO2082" s="419">
        <v>2.5001985611684714E-2</v>
      </c>
      <c r="AP2082" s="456">
        <v>0</v>
      </c>
      <c r="AQ2082" s="457">
        <v>0</v>
      </c>
      <c r="AR2082" s="440">
        <v>1.9588915224112501E-2</v>
      </c>
      <c r="AS2082" s="462">
        <v>0</v>
      </c>
      <c r="AT2082" s="463">
        <v>0</v>
      </c>
      <c r="AU2082" s="426">
        <v>0</v>
      </c>
    </row>
    <row r="2083" spans="1:47" x14ac:dyDescent="0.2">
      <c r="A2083" s="231">
        <v>2026</v>
      </c>
      <c r="B2083" s="232">
        <v>39</v>
      </c>
      <c r="C2083" s="456">
        <v>0</v>
      </c>
      <c r="D2083" s="457">
        <v>0</v>
      </c>
      <c r="E2083" s="419">
        <v>0.5502390097579315</v>
      </c>
      <c r="F2083" s="456">
        <v>0</v>
      </c>
      <c r="G2083" s="457">
        <v>0</v>
      </c>
      <c r="H2083" s="419">
        <v>0.1157499719009695</v>
      </c>
      <c r="I2083" s="456">
        <v>0</v>
      </c>
      <c r="J2083" s="457">
        <v>0</v>
      </c>
      <c r="K2083" s="419">
        <v>0.83825125837759284</v>
      </c>
      <c r="L2083" s="462">
        <v>0</v>
      </c>
      <c r="M2083" s="463">
        <v>0</v>
      </c>
      <c r="N2083" s="419">
        <v>5.8601383018865938E-3</v>
      </c>
      <c r="O2083" s="456">
        <v>0</v>
      </c>
      <c r="P2083" s="457">
        <v>0</v>
      </c>
      <c r="Q2083" s="419">
        <v>1.9418534025273451E-2</v>
      </c>
      <c r="R2083" s="462">
        <v>0</v>
      </c>
      <c r="S2083" s="463">
        <v>0</v>
      </c>
      <c r="T2083" s="419">
        <v>672.5572325047624</v>
      </c>
      <c r="U2083" s="456">
        <v>0</v>
      </c>
      <c r="V2083" s="457">
        <v>0</v>
      </c>
      <c r="W2083" s="419">
        <v>0.12474886417902659</v>
      </c>
      <c r="X2083" s="456">
        <v>0</v>
      </c>
      <c r="Y2083" s="457">
        <v>0</v>
      </c>
      <c r="Z2083" s="419">
        <v>3.9453719109898396E-3</v>
      </c>
      <c r="AA2083" s="456">
        <v>0</v>
      </c>
      <c r="AB2083" s="457">
        <v>0</v>
      </c>
      <c r="AC2083" s="419">
        <v>7.9698047152415522E-3</v>
      </c>
      <c r="AD2083" s="456">
        <v>0</v>
      </c>
      <c r="AE2083" s="457">
        <v>0</v>
      </c>
      <c r="AF2083" s="419">
        <v>1.1500452644900077E-3</v>
      </c>
      <c r="AG2083" s="456">
        <v>0</v>
      </c>
      <c r="AH2083" s="457">
        <v>0</v>
      </c>
      <c r="AI2083" s="419">
        <v>1.4835568427270637E-3</v>
      </c>
      <c r="AJ2083" s="456">
        <v>0</v>
      </c>
      <c r="AK2083" s="457">
        <v>0</v>
      </c>
      <c r="AL2083" s="419">
        <v>9.2003547502602303E-5</v>
      </c>
      <c r="AM2083" s="456">
        <v>0</v>
      </c>
      <c r="AN2083" s="457">
        <v>0</v>
      </c>
      <c r="AO2083" s="419">
        <v>2.5001985611684714E-2</v>
      </c>
      <c r="AP2083" s="456">
        <v>0</v>
      </c>
      <c r="AQ2083" s="457">
        <v>0</v>
      </c>
      <c r="AR2083" s="440">
        <v>1.9588915224112501E-2</v>
      </c>
      <c r="AS2083" s="462">
        <v>0</v>
      </c>
      <c r="AT2083" s="463">
        <v>0</v>
      </c>
      <c r="AU2083" s="426">
        <v>0</v>
      </c>
    </row>
    <row r="2084" spans="1:47" ht="13.5" thickBot="1" x14ac:dyDescent="0.25">
      <c r="A2084" s="233">
        <v>2026</v>
      </c>
      <c r="B2084" s="234">
        <v>40</v>
      </c>
      <c r="C2084" s="458">
        <v>0</v>
      </c>
      <c r="D2084" s="459">
        <v>0</v>
      </c>
      <c r="E2084" s="430">
        <v>0.5502390097579315</v>
      </c>
      <c r="F2084" s="458">
        <v>0</v>
      </c>
      <c r="G2084" s="459">
        <v>0</v>
      </c>
      <c r="H2084" s="430">
        <v>0.1157499719009695</v>
      </c>
      <c r="I2084" s="458">
        <v>0</v>
      </c>
      <c r="J2084" s="459">
        <v>0</v>
      </c>
      <c r="K2084" s="430">
        <v>0.83825125837759284</v>
      </c>
      <c r="L2084" s="464">
        <v>0</v>
      </c>
      <c r="M2084" s="465">
        <v>0</v>
      </c>
      <c r="N2084" s="430">
        <v>5.8601383018865938E-3</v>
      </c>
      <c r="O2084" s="458">
        <v>0</v>
      </c>
      <c r="P2084" s="459">
        <v>0</v>
      </c>
      <c r="Q2084" s="430">
        <v>1.9418534025273451E-2</v>
      </c>
      <c r="R2084" s="464">
        <v>0</v>
      </c>
      <c r="S2084" s="465">
        <v>0</v>
      </c>
      <c r="T2084" s="430">
        <v>672.5572325047624</v>
      </c>
      <c r="U2084" s="458">
        <v>0</v>
      </c>
      <c r="V2084" s="459">
        <v>0</v>
      </c>
      <c r="W2084" s="430">
        <v>0.12474886417902659</v>
      </c>
      <c r="X2084" s="458">
        <v>0</v>
      </c>
      <c r="Y2084" s="459">
        <v>0</v>
      </c>
      <c r="Z2084" s="430">
        <v>3.9453719109898396E-3</v>
      </c>
      <c r="AA2084" s="458">
        <v>0</v>
      </c>
      <c r="AB2084" s="459">
        <v>0</v>
      </c>
      <c r="AC2084" s="430">
        <v>7.9698047152415522E-3</v>
      </c>
      <c r="AD2084" s="458">
        <v>0</v>
      </c>
      <c r="AE2084" s="459">
        <v>0</v>
      </c>
      <c r="AF2084" s="430">
        <v>1.1500452644900077E-3</v>
      </c>
      <c r="AG2084" s="458">
        <v>0</v>
      </c>
      <c r="AH2084" s="459">
        <v>0</v>
      </c>
      <c r="AI2084" s="430">
        <v>1.4835568427270637E-3</v>
      </c>
      <c r="AJ2084" s="458">
        <v>0</v>
      </c>
      <c r="AK2084" s="459">
        <v>0</v>
      </c>
      <c r="AL2084" s="430">
        <v>9.2003547502602303E-5</v>
      </c>
      <c r="AM2084" s="458">
        <v>0</v>
      </c>
      <c r="AN2084" s="459">
        <v>0</v>
      </c>
      <c r="AO2084" s="430">
        <v>2.5001985611684714E-2</v>
      </c>
      <c r="AP2084" s="458">
        <v>0</v>
      </c>
      <c r="AQ2084" s="459">
        <v>0</v>
      </c>
      <c r="AR2084" s="441">
        <v>1.9588915224112501E-2</v>
      </c>
      <c r="AS2084" s="464">
        <v>0</v>
      </c>
      <c r="AT2084" s="465">
        <v>0</v>
      </c>
      <c r="AU2084" s="434">
        <v>0</v>
      </c>
    </row>
    <row r="2085" spans="1:47" x14ac:dyDescent="0.2">
      <c r="A2085" s="229">
        <v>2027</v>
      </c>
      <c r="B2085" s="230">
        <v>1</v>
      </c>
      <c r="C2085" s="454">
        <v>0.75747071720700676</v>
      </c>
      <c r="D2085" s="455">
        <v>0.77357952456778678</v>
      </c>
      <c r="E2085" s="436">
        <v>0.36825447631677338</v>
      </c>
      <c r="F2085" s="454">
        <v>3.6343099025711006E-2</v>
      </c>
      <c r="G2085" s="455">
        <v>3.2089236505856704E-2</v>
      </c>
      <c r="H2085" s="436">
        <v>6.2430084721097713E-2</v>
      </c>
      <c r="I2085" s="454">
        <v>3.2015624576760583E-2</v>
      </c>
      <c r="J2085" s="455">
        <v>3.2442108319329296E-2</v>
      </c>
      <c r="K2085" s="436">
        <v>0.36265200650148888</v>
      </c>
      <c r="L2085" s="460">
        <v>1.3440191327587247E-3</v>
      </c>
      <c r="M2085" s="461">
        <v>1.7576065816782443E-3</v>
      </c>
      <c r="N2085" s="436">
        <v>5.7002659235368949E-3</v>
      </c>
      <c r="O2085" s="454">
        <v>1.6329080118970721E-3</v>
      </c>
      <c r="P2085" s="455">
        <v>2.0745474779893126E-3</v>
      </c>
      <c r="Q2085" s="436">
        <v>1.3855629281939183E-2</v>
      </c>
      <c r="R2085" s="460">
        <v>0</v>
      </c>
      <c r="S2085" s="461">
        <v>0</v>
      </c>
      <c r="T2085" s="436">
        <v>654.20885730348266</v>
      </c>
      <c r="U2085" s="454">
        <v>4.7173359309506772E-3</v>
      </c>
      <c r="V2085" s="455">
        <v>5.7060369807700991E-3</v>
      </c>
      <c r="W2085" s="436">
        <v>6.7283661077950599E-2</v>
      </c>
      <c r="X2085" s="454">
        <v>4.3666966148156322E-3</v>
      </c>
      <c r="Y2085" s="455">
        <v>5.568670247178999E-3</v>
      </c>
      <c r="Z2085" s="436">
        <v>2.9818340277759101E-3</v>
      </c>
      <c r="AA2085" s="454">
        <v>7.9026711939428557E-4</v>
      </c>
      <c r="AB2085" s="455">
        <v>8.4393669436884367E-4</v>
      </c>
      <c r="AC2085" s="436">
        <v>4.298543124480512E-3</v>
      </c>
      <c r="AD2085" s="454">
        <v>4.6095775018804265E-5</v>
      </c>
      <c r="AE2085" s="455">
        <v>4.0532332183697274E-5</v>
      </c>
      <c r="AF2085" s="436">
        <v>6.2028006740889982E-4</v>
      </c>
      <c r="AG2085" s="454">
        <v>1.5187419921021035E-3</v>
      </c>
      <c r="AH2085" s="455">
        <v>1.3167118003007557E-3</v>
      </c>
      <c r="AI2085" s="436">
        <v>8.0016164476639563E-4</v>
      </c>
      <c r="AJ2085" s="454">
        <v>2.8028935836823464E-4</v>
      </c>
      <c r="AK2085" s="455">
        <v>2.3707421521981589E-4</v>
      </c>
      <c r="AL2085" s="436">
        <v>4.9622456968321046E-5</v>
      </c>
      <c r="AM2085" s="454">
        <v>4.1487283159458263E-4</v>
      </c>
      <c r="AN2085" s="455">
        <v>3.7090224759481454E-4</v>
      </c>
      <c r="AO2085" s="436">
        <v>1.3484909977108947E-2</v>
      </c>
      <c r="AP2085" s="454">
        <v>0</v>
      </c>
      <c r="AQ2085" s="455">
        <v>0</v>
      </c>
      <c r="AR2085" s="439">
        <v>4.0931502845467102E-3</v>
      </c>
      <c r="AS2085" s="460">
        <v>0</v>
      </c>
      <c r="AT2085" s="461">
        <v>0</v>
      </c>
      <c r="AU2085" s="415">
        <v>0</v>
      </c>
    </row>
    <row r="2086" spans="1:47" x14ac:dyDescent="0.2">
      <c r="A2086" s="231">
        <v>2027</v>
      </c>
      <c r="B2086" s="232">
        <v>2</v>
      </c>
      <c r="C2086" s="456">
        <v>0.76230714794434795</v>
      </c>
      <c r="D2086" s="457">
        <v>0.77731202328528681</v>
      </c>
      <c r="E2086" s="437">
        <v>0.36990975295874157</v>
      </c>
      <c r="F2086" s="456">
        <v>3.7023774329667046E-2</v>
      </c>
      <c r="G2086" s="457">
        <v>3.2685063231403293E-2</v>
      </c>
      <c r="H2086" s="437">
        <v>6.3061113602582389E-2</v>
      </c>
      <c r="I2086" s="456">
        <v>3.2386604803896456E-2</v>
      </c>
      <c r="J2086" s="457">
        <v>3.2762935863140628E-2</v>
      </c>
      <c r="K2086" s="437">
        <v>0.36523014968338924</v>
      </c>
      <c r="L2086" s="462">
        <v>1.346120436706764E-3</v>
      </c>
      <c r="M2086" s="463">
        <v>1.7604750554480754E-3</v>
      </c>
      <c r="N2086" s="437">
        <v>5.7025665082272182E-3</v>
      </c>
      <c r="O2086" s="456">
        <v>1.6421289676350433E-3</v>
      </c>
      <c r="P2086" s="457">
        <v>2.0863174284039532E-3</v>
      </c>
      <c r="Q2086" s="437">
        <v>1.3861878668912976E-2</v>
      </c>
      <c r="R2086" s="462">
        <v>0</v>
      </c>
      <c r="S2086" s="463">
        <v>0</v>
      </c>
      <c r="T2086" s="437">
        <v>654.47328269263096</v>
      </c>
      <c r="U2086" s="456">
        <v>4.7904963073767647E-3</v>
      </c>
      <c r="V2086" s="457">
        <v>5.8076214198042484E-3</v>
      </c>
      <c r="W2086" s="437">
        <v>6.7963802144508534E-2</v>
      </c>
      <c r="X2086" s="456">
        <v>4.4285113339831124E-3</v>
      </c>
      <c r="Y2086" s="457">
        <v>5.6507808955010841E-3</v>
      </c>
      <c r="Z2086" s="437">
        <v>2.9947757703602646E-3</v>
      </c>
      <c r="AA2086" s="456">
        <v>8.1504062061531939E-4</v>
      </c>
      <c r="AB2086" s="457">
        <v>8.7477398418882291E-4</v>
      </c>
      <c r="AC2086" s="437">
        <v>4.3419962862806822E-3</v>
      </c>
      <c r="AD2086" s="456">
        <v>4.7012993896508006E-5</v>
      </c>
      <c r="AE2086" s="457">
        <v>4.1341505671105923E-5</v>
      </c>
      <c r="AF2086" s="437">
        <v>6.2655072643201623E-4</v>
      </c>
      <c r="AG2086" s="456">
        <v>1.5447730768191083E-3</v>
      </c>
      <c r="AH2086" s="457">
        <v>1.3379708844121613E-3</v>
      </c>
      <c r="AI2086" s="437">
        <v>8.0824956521160184E-4</v>
      </c>
      <c r="AJ2086" s="456">
        <v>2.8503569186137277E-4</v>
      </c>
      <c r="AK2086" s="457">
        <v>2.4075787889651332E-4</v>
      </c>
      <c r="AL2086" s="437">
        <v>5.0124016487171617E-5</v>
      </c>
      <c r="AM2086" s="456">
        <v>4.2305555347646088E-4</v>
      </c>
      <c r="AN2086" s="457">
        <v>3.7840991804878111E-4</v>
      </c>
      <c r="AO2086" s="437">
        <v>1.3621221437484293E-2</v>
      </c>
      <c r="AP2086" s="456">
        <v>0</v>
      </c>
      <c r="AQ2086" s="457">
        <v>0</v>
      </c>
      <c r="AR2086" s="440">
        <v>4.1035932122018203E-3</v>
      </c>
      <c r="AS2086" s="462">
        <v>0</v>
      </c>
      <c r="AT2086" s="463">
        <v>0</v>
      </c>
      <c r="AU2086" s="423">
        <v>0</v>
      </c>
    </row>
    <row r="2087" spans="1:47" x14ac:dyDescent="0.2">
      <c r="A2087" s="231">
        <v>2027</v>
      </c>
      <c r="B2087" s="232">
        <v>3</v>
      </c>
      <c r="C2087" s="456">
        <v>0.76664981886993733</v>
      </c>
      <c r="D2087" s="457">
        <v>0.78051911059791279</v>
      </c>
      <c r="E2087" s="437">
        <v>0.37183286897690804</v>
      </c>
      <c r="F2087" s="456">
        <v>3.7775351103425378E-2</v>
      </c>
      <c r="G2087" s="457">
        <v>3.3368335400481647E-2</v>
      </c>
      <c r="H2087" s="437">
        <v>6.3794657389290937E-2</v>
      </c>
      <c r="I2087" s="456">
        <v>3.2765080729796038E-2</v>
      </c>
      <c r="J2087" s="457">
        <v>3.3095174023443565E-2</v>
      </c>
      <c r="K2087" s="437">
        <v>0.36822521166822098</v>
      </c>
      <c r="L2087" s="462">
        <v>1.3482790889225052E-3</v>
      </c>
      <c r="M2087" s="463">
        <v>1.7633433614604166E-3</v>
      </c>
      <c r="N2087" s="437">
        <v>5.7052275451661095E-3</v>
      </c>
      <c r="O2087" s="456">
        <v>1.652213174272591E-3</v>
      </c>
      <c r="P2087" s="457">
        <v>2.0996707249235137E-3</v>
      </c>
      <c r="Q2087" s="437">
        <v>1.3869082164909141E-2</v>
      </c>
      <c r="R2087" s="462">
        <v>0</v>
      </c>
      <c r="S2087" s="463">
        <v>0</v>
      </c>
      <c r="T2087" s="437">
        <v>654.77826347238397</v>
      </c>
      <c r="U2087" s="456">
        <v>4.8668538243954564E-3</v>
      </c>
      <c r="V2087" s="457">
        <v>5.9158513193829487E-3</v>
      </c>
      <c r="W2087" s="437">
        <v>6.8754326205106062E-2</v>
      </c>
      <c r="X2087" s="456">
        <v>4.497354115432178E-3</v>
      </c>
      <c r="Y2087" s="457">
        <v>5.7462672698922216E-3</v>
      </c>
      <c r="Z2087" s="437">
        <v>3.0098104318557781E-3</v>
      </c>
      <c r="AA2087" s="456">
        <v>8.3997241147820516E-4</v>
      </c>
      <c r="AB2087" s="457">
        <v>9.0515950562514928E-4</v>
      </c>
      <c r="AC2087" s="437">
        <v>4.392500997795013E-3</v>
      </c>
      <c r="AD2087" s="456">
        <v>4.8017241588144642E-5</v>
      </c>
      <c r="AE2087" s="457">
        <v>4.2257739751927004E-5</v>
      </c>
      <c r="AF2087" s="437">
        <v>6.3383834257886909E-4</v>
      </c>
      <c r="AG2087" s="456">
        <v>1.5740718794349351E-3</v>
      </c>
      <c r="AH2087" s="457">
        <v>1.3633429002792418E-3</v>
      </c>
      <c r="AI2087" s="437">
        <v>8.1765097193581423E-4</v>
      </c>
      <c r="AJ2087" s="456">
        <v>2.9046885177343146E-4</v>
      </c>
      <c r="AK2087" s="457">
        <v>2.4530973312066528E-4</v>
      </c>
      <c r="AL2087" s="437">
        <v>5.0707061721014951E-5</v>
      </c>
      <c r="AM2087" s="456">
        <v>4.3192743027971694E-4</v>
      </c>
      <c r="AN2087" s="457">
        <v>3.8672879980629625E-4</v>
      </c>
      <c r="AO2087" s="437">
        <v>1.3779661498651679E-2</v>
      </c>
      <c r="AP2087" s="456">
        <v>0</v>
      </c>
      <c r="AQ2087" s="457">
        <v>0</v>
      </c>
      <c r="AR2087" s="440">
        <v>4.1158594504856301E-3</v>
      </c>
      <c r="AS2087" s="462">
        <v>0</v>
      </c>
      <c r="AT2087" s="463">
        <v>0</v>
      </c>
      <c r="AU2087" s="423">
        <v>0</v>
      </c>
    </row>
    <row r="2088" spans="1:47" x14ac:dyDescent="0.2">
      <c r="A2088" s="231">
        <v>2027</v>
      </c>
      <c r="B2088" s="232">
        <v>4</v>
      </c>
      <c r="C2088" s="456">
        <v>0.77039445159144826</v>
      </c>
      <c r="D2088" s="457">
        <v>0.7830626304182402</v>
      </c>
      <c r="E2088" s="437">
        <v>0.37403023149464137</v>
      </c>
      <c r="F2088" s="456">
        <v>3.8607575457199374E-2</v>
      </c>
      <c r="G2088" s="457">
        <v>3.4142853581839779E-2</v>
      </c>
      <c r="H2088" s="437">
        <v>6.4633412797619402E-2</v>
      </c>
      <c r="I2088" s="456">
        <v>3.3154407087328711E-2</v>
      </c>
      <c r="J2088" s="457">
        <v>3.3439803948232698E-2</v>
      </c>
      <c r="K2088" s="437">
        <v>0.37165498799650803</v>
      </c>
      <c r="L2088" s="462">
        <v>1.3506025752404712E-3</v>
      </c>
      <c r="M2088" s="463">
        <v>1.766373112319006E-3</v>
      </c>
      <c r="N2088" s="437">
        <v>5.708255649104362E-3</v>
      </c>
      <c r="O2088" s="456">
        <v>1.6633600214393241E-3</v>
      </c>
      <c r="P2088" s="457">
        <v>2.1147791346353981E-3</v>
      </c>
      <c r="Q2088" s="437">
        <v>1.3877297189634432E-2</v>
      </c>
      <c r="R2088" s="462">
        <v>0</v>
      </c>
      <c r="S2088" s="463">
        <v>0</v>
      </c>
      <c r="T2088" s="437">
        <v>655.12512830088599</v>
      </c>
      <c r="U2088" s="456">
        <v>4.947895513085593E-3</v>
      </c>
      <c r="V2088" s="457">
        <v>6.0323476947778528E-3</v>
      </c>
      <c r="W2088" s="437">
        <v>6.9658232923642704E-2</v>
      </c>
      <c r="X2088" s="456">
        <v>4.5739360491636773E-3</v>
      </c>
      <c r="Y2088" s="457">
        <v>5.8553897465571918E-3</v>
      </c>
      <c r="Z2088" s="437">
        <v>3.0269928413160364E-3</v>
      </c>
      <c r="AA2088" s="456">
        <v>8.6658753743345206E-4</v>
      </c>
      <c r="AB2088" s="457">
        <v>9.3689669596814184E-4</v>
      </c>
      <c r="AC2088" s="437">
        <v>4.4502470444709001E-3</v>
      </c>
      <c r="AD2088" s="456">
        <v>4.9127509277732974E-5</v>
      </c>
      <c r="AE2088" s="457">
        <v>4.3292572167317674E-5</v>
      </c>
      <c r="AF2088" s="437">
        <v>6.4217186062747594E-4</v>
      </c>
      <c r="AG2088" s="456">
        <v>1.6067179570262002E-3</v>
      </c>
      <c r="AH2088" s="457">
        <v>1.3926151159774243E-3</v>
      </c>
      <c r="AI2088" s="437">
        <v>8.2840156009714595E-4</v>
      </c>
      <c r="AJ2088" s="456">
        <v>2.9657000357631949E-4</v>
      </c>
      <c r="AK2088" s="457">
        <v>2.5065032584685546E-4</v>
      </c>
      <c r="AL2088" s="437">
        <v>5.1373707283089732E-5</v>
      </c>
      <c r="AM2088" s="456">
        <v>4.4168076281248978E-4</v>
      </c>
      <c r="AN2088" s="457">
        <v>3.9600001679488919E-4</v>
      </c>
      <c r="AO2088" s="437">
        <v>1.3960807276013117E-2</v>
      </c>
      <c r="AP2088" s="456">
        <v>0</v>
      </c>
      <c r="AQ2088" s="457">
        <v>0</v>
      </c>
      <c r="AR2088" s="440">
        <v>4.1299192147308001E-3</v>
      </c>
      <c r="AS2088" s="462">
        <v>0</v>
      </c>
      <c r="AT2088" s="463">
        <v>0</v>
      </c>
      <c r="AU2088" s="423">
        <v>0</v>
      </c>
    </row>
    <row r="2089" spans="1:47" x14ac:dyDescent="0.2">
      <c r="A2089" s="231">
        <v>2027</v>
      </c>
      <c r="B2089" s="232">
        <v>5</v>
      </c>
      <c r="C2089" s="456">
        <v>1.207327893324464</v>
      </c>
      <c r="D2089" s="457">
        <v>1.247946428747833</v>
      </c>
      <c r="E2089" s="437">
        <v>0.43786907506958961</v>
      </c>
      <c r="F2089" s="456">
        <v>4.6345333241957901E-2</v>
      </c>
      <c r="G2089" s="457">
        <v>4.1775328946812219E-2</v>
      </c>
      <c r="H2089" s="437">
        <v>7.1962225742457156E-2</v>
      </c>
      <c r="I2089" s="456">
        <v>4.4569580955871678E-2</v>
      </c>
      <c r="J2089" s="457">
        <v>4.5716122741618362E-2</v>
      </c>
      <c r="K2089" s="437">
        <v>0.37528105357579078</v>
      </c>
      <c r="L2089" s="462">
        <v>1.3509733647289702E-3</v>
      </c>
      <c r="M2089" s="463">
        <v>1.766894990455282E-3</v>
      </c>
      <c r="N2089" s="437">
        <v>5.7095324857592304E-3</v>
      </c>
      <c r="O2089" s="456">
        <v>2.0266479888951987E-3</v>
      </c>
      <c r="P2089" s="457">
        <v>3.186238616826972E-3</v>
      </c>
      <c r="Q2089" s="437">
        <v>1.8986837637828911E-2</v>
      </c>
      <c r="R2089" s="462">
        <v>0</v>
      </c>
      <c r="S2089" s="463">
        <v>0</v>
      </c>
      <c r="T2089" s="437">
        <v>655.2729731117463</v>
      </c>
      <c r="U2089" s="456">
        <v>3.813702602738936E-3</v>
      </c>
      <c r="V2089" s="457">
        <v>4.5687111500840056E-3</v>
      </c>
      <c r="W2089" s="437">
        <v>7.7556886772460448E-2</v>
      </c>
      <c r="X2089" s="456">
        <v>4.6582646092392889E-3</v>
      </c>
      <c r="Y2089" s="457">
        <v>5.9787074061731192E-3</v>
      </c>
      <c r="Z2089" s="437">
        <v>3.0464066270731002E-3</v>
      </c>
      <c r="AA2089" s="456">
        <v>1.0009499710291107E-3</v>
      </c>
      <c r="AB2089" s="457">
        <v>1.1055730617496808E-3</v>
      </c>
      <c r="AC2089" s="437">
        <v>4.9548634311347333E-3</v>
      </c>
      <c r="AD2089" s="456">
        <v>5.8459246876675872E-5</v>
      </c>
      <c r="AE2089" s="457">
        <v>5.2365453450874042E-5</v>
      </c>
      <c r="AF2089" s="437">
        <v>7.1498800383384411E-4</v>
      </c>
      <c r="AG2089" s="456">
        <v>1.9407325072885485E-3</v>
      </c>
      <c r="AH2089" s="457">
        <v>1.7151982675045934E-3</v>
      </c>
      <c r="AI2089" s="437">
        <v>9.2233472501038573E-4</v>
      </c>
      <c r="AJ2089" s="456">
        <v>3.4927129997736419E-4</v>
      </c>
      <c r="AK2089" s="457">
        <v>2.9893423717670996E-4</v>
      </c>
      <c r="AL2089" s="437">
        <v>5.7199020446649039E-5</v>
      </c>
      <c r="AM2089" s="456">
        <v>5.3173419400265743E-4</v>
      </c>
      <c r="AN2089" s="457">
        <v>4.8688293173951655E-4</v>
      </c>
      <c r="AO2089" s="437">
        <v>1.5543823790370889E-2</v>
      </c>
      <c r="AP2089" s="456">
        <v>0</v>
      </c>
      <c r="AQ2089" s="457">
        <v>0</v>
      </c>
      <c r="AR2089" s="440">
        <v>6.3929794885125204E-3</v>
      </c>
      <c r="AS2089" s="462">
        <v>0</v>
      </c>
      <c r="AT2089" s="463">
        <v>0</v>
      </c>
      <c r="AU2089" s="423">
        <v>0</v>
      </c>
    </row>
    <row r="2090" spans="1:47" x14ac:dyDescent="0.2">
      <c r="A2090" s="231">
        <v>2027</v>
      </c>
      <c r="B2090" s="232">
        <v>6</v>
      </c>
      <c r="C2090" s="456">
        <v>1.2151600115746812</v>
      </c>
      <c r="D2090" s="457">
        <v>1.2557187831689762</v>
      </c>
      <c r="E2090" s="437">
        <v>0.44066245215399047</v>
      </c>
      <c r="F2090" s="456">
        <v>4.7433611567035294E-2</v>
      </c>
      <c r="G2090" s="457">
        <v>4.2856697523918928E-2</v>
      </c>
      <c r="H2090" s="437">
        <v>7.3027786537131933E-2</v>
      </c>
      <c r="I2090" s="456">
        <v>4.5189225225133453E-2</v>
      </c>
      <c r="J2090" s="457">
        <v>4.6353207793831577E-2</v>
      </c>
      <c r="K2090" s="437">
        <v>0.37963186454518688</v>
      </c>
      <c r="L2090" s="462">
        <v>1.3536121457854273E-3</v>
      </c>
      <c r="M2090" s="463">
        <v>1.770146339521388E-3</v>
      </c>
      <c r="N2090" s="437">
        <v>5.7133974412900534E-3</v>
      </c>
      <c r="O2090" s="456">
        <v>2.0428547478884558E-3</v>
      </c>
      <c r="P2090" s="457">
        <v>3.2144712942722311E-3</v>
      </c>
      <c r="Q2090" s="437">
        <v>1.8997312702898225E-2</v>
      </c>
      <c r="R2090" s="462">
        <v>0</v>
      </c>
      <c r="S2090" s="463">
        <v>0</v>
      </c>
      <c r="T2090" s="437">
        <v>655.71539642521952</v>
      </c>
      <c r="U2090" s="456">
        <v>3.8822383605640835E-3</v>
      </c>
      <c r="V2090" s="457">
        <v>4.6648650313363552E-3</v>
      </c>
      <c r="W2090" s="437">
        <v>7.8705304370943266E-2</v>
      </c>
      <c r="X2090" s="456">
        <v>4.7512067063633168E-3</v>
      </c>
      <c r="Y2090" s="457">
        <v>6.1174135358167542E-3</v>
      </c>
      <c r="Z2090" s="437">
        <v>3.0682469432446427E-3</v>
      </c>
      <c r="AA2090" s="456">
        <v>1.0325831771371638E-3</v>
      </c>
      <c r="AB2090" s="457">
        <v>1.1410317743389404E-3</v>
      </c>
      <c r="AC2090" s="437">
        <v>5.0282306532557644E-3</v>
      </c>
      <c r="AD2090" s="456">
        <v>5.9906569858667211E-5</v>
      </c>
      <c r="AE2090" s="457">
        <v>5.3795108918606619E-5</v>
      </c>
      <c r="AF2090" s="437">
        <v>7.2557457944146355E-4</v>
      </c>
      <c r="AG2090" s="456">
        <v>1.9840900205035684E-3</v>
      </c>
      <c r="AH2090" s="457">
        <v>1.7577382208942356E-3</v>
      </c>
      <c r="AI2090" s="437">
        <v>9.3599080305057747E-4</v>
      </c>
      <c r="AJ2090" s="456">
        <v>3.5745427741330397E-4</v>
      </c>
      <c r="AK2090" s="457">
        <v>3.0688723807840057E-4</v>
      </c>
      <c r="AL2090" s="437">
        <v>5.8045914391133229E-5</v>
      </c>
      <c r="AM2090" s="456">
        <v>5.4434604294896353E-4</v>
      </c>
      <c r="AN2090" s="457">
        <v>4.9935505651869125E-4</v>
      </c>
      <c r="AO2090" s="437">
        <v>1.5773997796323217E-2</v>
      </c>
      <c r="AP2090" s="456">
        <v>0</v>
      </c>
      <c r="AQ2090" s="457">
        <v>0</v>
      </c>
      <c r="AR2090" s="440">
        <v>6.42106536055502E-3</v>
      </c>
      <c r="AS2090" s="462">
        <v>0</v>
      </c>
      <c r="AT2090" s="463">
        <v>0</v>
      </c>
      <c r="AU2090" s="423">
        <v>0</v>
      </c>
    </row>
    <row r="2091" spans="1:47" x14ac:dyDescent="0.2">
      <c r="A2091" s="231">
        <v>2027</v>
      </c>
      <c r="B2091" s="232">
        <v>7</v>
      </c>
      <c r="C2091" s="456">
        <v>1.3566515805381385</v>
      </c>
      <c r="D2091" s="457">
        <v>1.4030441099752873</v>
      </c>
      <c r="E2091" s="437">
        <v>0.44378322952427662</v>
      </c>
      <c r="F2091" s="456">
        <v>5.291866703660817E-2</v>
      </c>
      <c r="G2091" s="457">
        <v>4.8228313017420837E-2</v>
      </c>
      <c r="H2091" s="437">
        <v>7.4218000213690183E-2</v>
      </c>
      <c r="I2091" s="456">
        <v>5.2190684146087733E-2</v>
      </c>
      <c r="J2091" s="457">
        <v>5.3884293338700616E-2</v>
      </c>
      <c r="K2091" s="437">
        <v>0.50722956465003843</v>
      </c>
      <c r="L2091" s="462">
        <v>1.3565210708389316E-3</v>
      </c>
      <c r="M2091" s="463">
        <v>1.7737049181353098E-3</v>
      </c>
      <c r="N2091" s="437">
        <v>5.7177300847754504E-3</v>
      </c>
      <c r="O2091" s="456">
        <v>2.340799376336071E-3</v>
      </c>
      <c r="P2091" s="457">
        <v>3.5175518128421294E-3</v>
      </c>
      <c r="Q2091" s="437">
        <v>1.9009033510538665E-2</v>
      </c>
      <c r="R2091" s="462">
        <v>0</v>
      </c>
      <c r="S2091" s="463">
        <v>0</v>
      </c>
      <c r="T2091" s="437">
        <v>656.2126462551671</v>
      </c>
      <c r="U2091" s="456">
        <v>4.0752612808565907E-3</v>
      </c>
      <c r="V2091" s="457">
        <v>4.803459890003762E-3</v>
      </c>
      <c r="W2091" s="437">
        <v>7.9988035136271285E-2</v>
      </c>
      <c r="X2091" s="456">
        <v>4.8532431105141041E-3</v>
      </c>
      <c r="Y2091" s="457">
        <v>6.2723121548208804E-3</v>
      </c>
      <c r="Z2091" s="437">
        <v>3.0926462551670985E-3</v>
      </c>
      <c r="AA2091" s="456">
        <v>1.1504313554629615E-3</v>
      </c>
      <c r="AB2091" s="457">
        <v>1.2751757537891764E-3</v>
      </c>
      <c r="AC2091" s="437">
        <v>5.1101865946192124E-3</v>
      </c>
      <c r="AD2091" s="456">
        <v>6.6842220842860947E-5</v>
      </c>
      <c r="AE2091" s="457">
        <v>6.0470786284464718E-5</v>
      </c>
      <c r="AF2091" s="437">
        <v>7.3740032666573248E-4</v>
      </c>
      <c r="AG2091" s="456">
        <v>2.2145497789381398E-3</v>
      </c>
      <c r="AH2091" s="457">
        <v>1.9801280521093748E-3</v>
      </c>
      <c r="AI2091" s="437">
        <v>9.5124675614797159E-4</v>
      </c>
      <c r="AJ2091" s="456">
        <v>3.9408727187920757E-4</v>
      </c>
      <c r="AK2091" s="457">
        <v>3.4050604899364548E-4</v>
      </c>
      <c r="AL2091" s="437">
        <v>5.8992031044629724E-5</v>
      </c>
      <c r="AM2091" s="456">
        <v>6.1145033541021418E-4</v>
      </c>
      <c r="AN2091" s="457">
        <v>5.661676735106984E-4</v>
      </c>
      <c r="AO2091" s="437">
        <v>1.6031094789112313E-2</v>
      </c>
      <c r="AP2091" s="456">
        <v>0</v>
      </c>
      <c r="AQ2091" s="457">
        <v>0</v>
      </c>
      <c r="AR2091" s="440">
        <v>7.1898052684395003E-3</v>
      </c>
      <c r="AS2091" s="462">
        <v>0</v>
      </c>
      <c r="AT2091" s="463">
        <v>0</v>
      </c>
      <c r="AU2091" s="423">
        <v>0</v>
      </c>
    </row>
    <row r="2092" spans="1:47" x14ac:dyDescent="0.2">
      <c r="A2092" s="231">
        <v>2027</v>
      </c>
      <c r="B2092" s="232">
        <v>8</v>
      </c>
      <c r="C2092" s="456">
        <v>1.3716125601083007</v>
      </c>
      <c r="D2092" s="457">
        <v>1.4182082568750711</v>
      </c>
      <c r="E2092" s="437">
        <v>0.44727943471669401</v>
      </c>
      <c r="F2092" s="456">
        <v>5.442624292099122E-2</v>
      </c>
      <c r="G2092" s="457">
        <v>4.9758767352893099E-2</v>
      </c>
      <c r="H2092" s="437">
        <v>7.5551710259085664E-2</v>
      </c>
      <c r="I2092" s="456">
        <v>5.3154872524088133E-2</v>
      </c>
      <c r="J2092" s="457">
        <v>5.4892709430433076E-2</v>
      </c>
      <c r="K2092" s="437">
        <v>0.51267656461211142</v>
      </c>
      <c r="L2092" s="462">
        <v>1.359688273149228E-3</v>
      </c>
      <c r="M2092" s="463">
        <v>1.7776350437899234E-3</v>
      </c>
      <c r="N2092" s="437">
        <v>5.72256467326637E-3</v>
      </c>
      <c r="O2092" s="456">
        <v>2.3630625248183914E-3</v>
      </c>
      <c r="P2092" s="457">
        <v>3.5556763064458598E-3</v>
      </c>
      <c r="Q2092" s="437">
        <v>1.902218277571836E-2</v>
      </c>
      <c r="R2092" s="462">
        <v>0</v>
      </c>
      <c r="S2092" s="463">
        <v>0</v>
      </c>
      <c r="T2092" s="437">
        <v>656.76854883035458</v>
      </c>
      <c r="U2092" s="456">
        <v>4.1666915312211835E-3</v>
      </c>
      <c r="V2092" s="457">
        <v>4.9279495786756266E-3</v>
      </c>
      <c r="W2092" s="437">
        <v>8.142537086335716E-2</v>
      </c>
      <c r="X2092" s="456">
        <v>4.965911106655522E-3</v>
      </c>
      <c r="Y2092" s="457">
        <v>6.4458922451424549E-3</v>
      </c>
      <c r="Z2092" s="437">
        <v>3.1199845376080398E-3</v>
      </c>
      <c r="AA2092" s="456">
        <v>1.1932692817850166E-3</v>
      </c>
      <c r="AB2092" s="457">
        <v>1.3225714693641916E-3</v>
      </c>
      <c r="AC2092" s="437">
        <v>5.202012039978738E-3</v>
      </c>
      <c r="AD2092" s="456">
        <v>6.8840916877346465E-5</v>
      </c>
      <c r="AE2092" s="457">
        <v>6.248591563868752E-5</v>
      </c>
      <c r="AF2092" s="437">
        <v>7.5065141483151437E-4</v>
      </c>
      <c r="AG2092" s="456">
        <v>2.2748690690749542E-3</v>
      </c>
      <c r="AH2092" s="457">
        <v>2.0409075530876488E-3</v>
      </c>
      <c r="AI2092" s="437">
        <v>9.6833931803905432E-4</v>
      </c>
      <c r="AJ2092" s="456">
        <v>4.0533677385378407E-4</v>
      </c>
      <c r="AK2092" s="457">
        <v>3.5175867599185443E-4</v>
      </c>
      <c r="AL2092" s="437">
        <v>6.0052128238193305E-5</v>
      </c>
      <c r="AM2092" s="456">
        <v>6.287908002168361E-4</v>
      </c>
      <c r="AN2092" s="457">
        <v>5.8365894556699604E-4</v>
      </c>
      <c r="AO2092" s="437">
        <v>1.6319168566497344E-2</v>
      </c>
      <c r="AP2092" s="456">
        <v>0</v>
      </c>
      <c r="AQ2092" s="457">
        <v>0</v>
      </c>
      <c r="AR2092" s="440">
        <v>7.2286864862633297E-3</v>
      </c>
      <c r="AS2092" s="462">
        <v>0</v>
      </c>
      <c r="AT2092" s="463">
        <v>0</v>
      </c>
      <c r="AU2092" s="423">
        <v>0</v>
      </c>
    </row>
    <row r="2093" spans="1:47" x14ac:dyDescent="0.2">
      <c r="A2093" s="231">
        <v>2027</v>
      </c>
      <c r="B2093" s="232">
        <v>9</v>
      </c>
      <c r="C2093" s="456">
        <v>1.4061574586735208</v>
      </c>
      <c r="D2093" s="457">
        <v>1.4512414622383514</v>
      </c>
      <c r="E2093" s="437">
        <v>0.45050831294556043</v>
      </c>
      <c r="F2093" s="456">
        <v>6.0330846479871574E-2</v>
      </c>
      <c r="G2093" s="457">
        <v>5.556110880729398E-2</v>
      </c>
      <c r="H2093" s="437">
        <v>7.7015154918962464E-2</v>
      </c>
      <c r="I2093" s="456">
        <v>6.1964471531206766E-2</v>
      </c>
      <c r="J2093" s="457">
        <v>6.4357427309338466E-2</v>
      </c>
      <c r="K2093" s="437">
        <v>0.51834660855928549</v>
      </c>
      <c r="L2093" s="462">
        <v>1.3627387484580031E-3</v>
      </c>
      <c r="M2093" s="463">
        <v>1.7811916750218055E-3</v>
      </c>
      <c r="N2093" s="437">
        <v>5.7257764254951176E-3</v>
      </c>
      <c r="O2093" s="456">
        <v>2.7186322533213308E-3</v>
      </c>
      <c r="P2093" s="457">
        <v>3.9082531603105075E-3</v>
      </c>
      <c r="Q2093" s="437">
        <v>1.903673615444984E-2</v>
      </c>
      <c r="R2093" s="462">
        <v>0</v>
      </c>
      <c r="S2093" s="463">
        <v>0</v>
      </c>
      <c r="T2093" s="437">
        <v>657.13724402837431</v>
      </c>
      <c r="U2093" s="456">
        <v>4.2122388455657815E-3</v>
      </c>
      <c r="V2093" s="457">
        <v>4.9832724837221808E-3</v>
      </c>
      <c r="W2093" s="437">
        <v>8.300261432202824E-2</v>
      </c>
      <c r="X2093" s="456">
        <v>5.0895739696656056E-3</v>
      </c>
      <c r="Y2093" s="457">
        <v>6.638521287059003E-3</v>
      </c>
      <c r="Z2093" s="437">
        <v>3.1503253884441538E-3</v>
      </c>
      <c r="AA2093" s="456">
        <v>1.3219191460139737E-3</v>
      </c>
      <c r="AB2093" s="457">
        <v>1.46115308918656E-3</v>
      </c>
      <c r="AC2093" s="437">
        <v>5.3027800885063151E-3</v>
      </c>
      <c r="AD2093" s="456">
        <v>7.6220017941636538E-5</v>
      </c>
      <c r="AE2093" s="457">
        <v>6.9614441389990097E-5</v>
      </c>
      <c r="AF2093" s="437">
        <v>7.6519088513308652E-4</v>
      </c>
      <c r="AG2093" s="456">
        <v>2.5222981418838611E-3</v>
      </c>
      <c r="AH2093" s="457">
        <v>2.2819245640690626E-3</v>
      </c>
      <c r="AI2093" s="437">
        <v>9.8709685151352226E-4</v>
      </c>
      <c r="AJ2093" s="456">
        <v>4.4373852369275718E-4</v>
      </c>
      <c r="AK2093" s="457">
        <v>3.874422433321777E-4</v>
      </c>
      <c r="AL2093" s="437">
        <v>6.1215359688035191E-5</v>
      </c>
      <c r="AM2093" s="456">
        <v>7.006131683453909E-4</v>
      </c>
      <c r="AN2093" s="457">
        <v>6.5544193608760976E-4</v>
      </c>
      <c r="AO2093" s="437">
        <v>1.6635274908085328E-2</v>
      </c>
      <c r="AP2093" s="456">
        <v>0</v>
      </c>
      <c r="AQ2093" s="457">
        <v>0</v>
      </c>
      <c r="AR2093" s="440">
        <v>8.1052564956339401E-3</v>
      </c>
      <c r="AS2093" s="462">
        <v>0</v>
      </c>
      <c r="AT2093" s="463">
        <v>0</v>
      </c>
      <c r="AU2093" s="423">
        <v>0</v>
      </c>
    </row>
    <row r="2094" spans="1:47" x14ac:dyDescent="0.2">
      <c r="A2094" s="231">
        <v>2027</v>
      </c>
      <c r="B2094" s="232">
        <v>10</v>
      </c>
      <c r="C2094" s="456">
        <v>1.4239342014910585</v>
      </c>
      <c r="D2094" s="457">
        <v>1.4696614456781014</v>
      </c>
      <c r="E2094" s="437">
        <v>0.45477899722067322</v>
      </c>
      <c r="F2094" s="456">
        <v>6.2248953262008425E-2</v>
      </c>
      <c r="G2094" s="457">
        <v>5.7534587170711561E-2</v>
      </c>
      <c r="H2094" s="437">
        <v>7.8644121084345528E-2</v>
      </c>
      <c r="I2094" s="456">
        <v>6.3249758224475483E-2</v>
      </c>
      <c r="J2094" s="457">
        <v>6.572919028570004E-2</v>
      </c>
      <c r="K2094" s="437">
        <v>0.52499930407105644</v>
      </c>
      <c r="L2094" s="462">
        <v>1.3665153079231239E-3</v>
      </c>
      <c r="M2094" s="463">
        <v>1.7855765672083108E-3</v>
      </c>
      <c r="N2094" s="437">
        <v>5.7316925329960041E-3</v>
      </c>
      <c r="O2094" s="456">
        <v>2.7490867916380854E-3</v>
      </c>
      <c r="P2094" s="457">
        <v>3.9585996254615594E-3</v>
      </c>
      <c r="Q2094" s="437">
        <v>1.9052779256563138E-2</v>
      </c>
      <c r="R2094" s="462">
        <v>0</v>
      </c>
      <c r="S2094" s="463">
        <v>0</v>
      </c>
      <c r="T2094" s="437">
        <v>657.81561229070041</v>
      </c>
      <c r="U2094" s="456">
        <v>4.3149513993829226E-3</v>
      </c>
      <c r="V2094" s="457">
        <v>5.1211636372110363E-3</v>
      </c>
      <c r="W2094" s="437">
        <v>8.4758263360491831E-2</v>
      </c>
      <c r="X2094" s="456">
        <v>5.2247195231211029E-3</v>
      </c>
      <c r="Y2094" s="457">
        <v>6.8505480270079589E-3</v>
      </c>
      <c r="Z2094" s="437">
        <v>3.1837198547314291E-3</v>
      </c>
      <c r="AA2094" s="456">
        <v>1.3757112145105174E-3</v>
      </c>
      <c r="AB2094" s="457">
        <v>1.5113684685454268E-3</v>
      </c>
      <c r="AC2094" s="437">
        <v>5.414937890431952E-3</v>
      </c>
      <c r="AD2094" s="456">
        <v>7.878101132523024E-5</v>
      </c>
      <c r="AE2094" s="457">
        <v>7.2216998542479525E-5</v>
      </c>
      <c r="AF2094" s="437">
        <v>7.8137689291203627E-4</v>
      </c>
      <c r="AG2094" s="456">
        <v>2.5989070367401818E-3</v>
      </c>
      <c r="AH2094" s="457">
        <v>2.3619992866993683E-3</v>
      </c>
      <c r="AI2094" s="437">
        <v>1.0079761313401979E-3</v>
      </c>
      <c r="AJ2094" s="456">
        <v>4.5801448583176915E-4</v>
      </c>
      <c r="AK2094" s="457">
        <v>4.0244880587123901E-4</v>
      </c>
      <c r="AL2094" s="437">
        <v>6.2510170459337058E-5</v>
      </c>
      <c r="AM2094" s="456">
        <v>7.2265294085522398E-4</v>
      </c>
      <c r="AN2094" s="457">
        <v>6.7746049511187669E-4</v>
      </c>
      <c r="AO2094" s="437">
        <v>1.6987155811876296E-2</v>
      </c>
      <c r="AP2094" s="456">
        <v>0</v>
      </c>
      <c r="AQ2094" s="457">
        <v>0</v>
      </c>
      <c r="AR2094" s="440">
        <v>8.1577955399432193E-3</v>
      </c>
      <c r="AS2094" s="462">
        <v>0</v>
      </c>
      <c r="AT2094" s="463">
        <v>0</v>
      </c>
      <c r="AU2094" s="423">
        <v>0</v>
      </c>
    </row>
    <row r="2095" spans="1:47" x14ac:dyDescent="0.2">
      <c r="A2095" s="231">
        <v>2027</v>
      </c>
      <c r="B2095" s="232">
        <v>11</v>
      </c>
      <c r="C2095" s="456">
        <v>1.7240550436942448</v>
      </c>
      <c r="D2095" s="457">
        <v>1.7847193356348932</v>
      </c>
      <c r="E2095" s="437">
        <v>0.4594827867978305</v>
      </c>
      <c r="F2095" s="456">
        <v>7.2749516668287037E-2</v>
      </c>
      <c r="G2095" s="457">
        <v>6.6917429007842796E-2</v>
      </c>
      <c r="H2095" s="437">
        <v>8.043823195735339E-2</v>
      </c>
      <c r="I2095" s="456">
        <v>7.227530382920086E-2</v>
      </c>
      <c r="J2095" s="457">
        <v>7.5449213317353603E-2</v>
      </c>
      <c r="K2095" s="437">
        <v>0.53232613227845638</v>
      </c>
      <c r="L2095" s="462">
        <v>1.3706185065158001E-3</v>
      </c>
      <c r="M2095" s="463">
        <v>1.7903970952065579E-3</v>
      </c>
      <c r="N2095" s="437">
        <v>5.7382074134202142E-3</v>
      </c>
      <c r="O2095" s="456">
        <v>3.466321794866591E-3</v>
      </c>
      <c r="P2095" s="457">
        <v>4.605226856421678E-3</v>
      </c>
      <c r="Q2095" s="437">
        <v>1.9070431539987019E-2</v>
      </c>
      <c r="R2095" s="462">
        <v>0</v>
      </c>
      <c r="S2095" s="463">
        <v>0</v>
      </c>
      <c r="T2095" s="437">
        <v>658.56211773304221</v>
      </c>
      <c r="U2095" s="456">
        <v>3.9801692541666968E-3</v>
      </c>
      <c r="V2095" s="457">
        <v>4.7469687145753709E-3</v>
      </c>
      <c r="W2095" s="437">
        <v>8.6691852465487634E-2</v>
      </c>
      <c r="X2095" s="456">
        <v>5.3717145407080414E-3</v>
      </c>
      <c r="Y2095" s="457">
        <v>7.0840332429566001E-3</v>
      </c>
      <c r="Z2095" s="437">
        <v>3.2204930722524667E-3</v>
      </c>
      <c r="AA2095" s="456">
        <v>1.5982688597188093E-3</v>
      </c>
      <c r="AB2095" s="457">
        <v>1.7269199731000206E-3</v>
      </c>
      <c r="AC2095" s="437">
        <v>5.5384692414883448E-3</v>
      </c>
      <c r="AD2095" s="456">
        <v>9.1867644458309966E-5</v>
      </c>
      <c r="AE2095" s="457">
        <v>8.3703564099669734E-5</v>
      </c>
      <c r="AF2095" s="437">
        <v>7.992016868394276E-4</v>
      </c>
      <c r="AG2095" s="456">
        <v>3.0407598462033137E-3</v>
      </c>
      <c r="AH2095" s="457">
        <v>2.753704343787597E-3</v>
      </c>
      <c r="AI2095" s="437">
        <v>1.0309710961828016E-3</v>
      </c>
      <c r="AJ2095" s="456">
        <v>5.2586781218900633E-4</v>
      </c>
      <c r="AK2095" s="457">
        <v>4.5981945993532792E-4</v>
      </c>
      <c r="AL2095" s="437">
        <v>6.3936273345419981E-5</v>
      </c>
      <c r="AM2095" s="456">
        <v>8.5055659749037416E-4</v>
      </c>
      <c r="AN2095" s="457">
        <v>7.9358047865581453E-4</v>
      </c>
      <c r="AO2095" s="437">
        <v>1.737467191493728E-2</v>
      </c>
      <c r="AP2095" s="456">
        <v>0</v>
      </c>
      <c r="AQ2095" s="457">
        <v>0</v>
      </c>
      <c r="AR2095" s="440">
        <v>9.9408382728681192E-3</v>
      </c>
      <c r="AS2095" s="462">
        <v>0</v>
      </c>
      <c r="AT2095" s="463">
        <v>0</v>
      </c>
      <c r="AU2095" s="423">
        <v>0</v>
      </c>
    </row>
    <row r="2096" spans="1:47" x14ac:dyDescent="0.2">
      <c r="A2096" s="231">
        <v>2027</v>
      </c>
      <c r="B2096" s="232">
        <v>12</v>
      </c>
      <c r="C2096" s="456">
        <v>1.7463852760696423</v>
      </c>
      <c r="D2096" s="457">
        <v>1.8082197552728756</v>
      </c>
      <c r="E2096" s="437">
        <v>0.46460900177547448</v>
      </c>
      <c r="F2096" s="456">
        <v>7.526652319798835E-2</v>
      </c>
      <c r="G2096" s="457">
        <v>6.951892712846669E-2</v>
      </c>
      <c r="H2096" s="437">
        <v>8.2393806066005285E-2</v>
      </c>
      <c r="I2096" s="456">
        <v>7.3944495755311077E-2</v>
      </c>
      <c r="J2096" s="457">
        <v>7.7262532775247306E-2</v>
      </c>
      <c r="K2096" s="437">
        <v>0.54031178233263299</v>
      </c>
      <c r="L2096" s="462">
        <v>1.3753475813772225E-3</v>
      </c>
      <c r="M2096" s="463">
        <v>1.7959759581626026E-3</v>
      </c>
      <c r="N2096" s="437">
        <v>5.7452915748407796E-3</v>
      </c>
      <c r="O2096" s="456">
        <v>3.51175693097218E-3</v>
      </c>
      <c r="P2096" s="457">
        <v>4.6753507120909574E-3</v>
      </c>
      <c r="Q2096" s="437">
        <v>1.9089636316537328E-2</v>
      </c>
      <c r="R2096" s="462">
        <v>0</v>
      </c>
      <c r="S2096" s="463">
        <v>0</v>
      </c>
      <c r="T2096" s="437">
        <v>659.37600358170801</v>
      </c>
      <c r="U2096" s="456">
        <v>4.0875027975606458E-3</v>
      </c>
      <c r="V2096" s="457">
        <v>4.8968112478376766E-3</v>
      </c>
      <c r="W2096" s="437">
        <v>8.8799423685639048E-2</v>
      </c>
      <c r="X2096" s="456">
        <v>5.5314039189904712E-3</v>
      </c>
      <c r="Y2096" s="457">
        <v>7.3389588734241954E-3</v>
      </c>
      <c r="Z2096" s="437">
        <v>3.2605783706532348E-3</v>
      </c>
      <c r="AA2096" s="456">
        <v>1.6748551186829563E-3</v>
      </c>
      <c r="AB2096" s="457">
        <v>1.7952080558761416E-3</v>
      </c>
      <c r="AC2096" s="437">
        <v>5.6731204486020915E-3</v>
      </c>
      <c r="AD2096" s="456">
        <v>9.5278620741753983E-5</v>
      </c>
      <c r="AE2096" s="457">
        <v>8.7175715417061101E-5</v>
      </c>
      <c r="AF2096" s="437">
        <v>8.1863164958501068E-4</v>
      </c>
      <c r="AG2096" s="456">
        <v>3.139788660548478E-3</v>
      </c>
      <c r="AH2096" s="457">
        <v>2.8585090763083554E-3</v>
      </c>
      <c r="AI2096" s="437">
        <v>1.0560345383623824E-3</v>
      </c>
      <c r="AJ2096" s="456">
        <v>5.441270388756638E-4</v>
      </c>
      <c r="AK2096" s="457">
        <v>4.7934246369664614E-4</v>
      </c>
      <c r="AL2096" s="437">
        <v>6.5490403289611976E-5</v>
      </c>
      <c r="AM2096" s="456">
        <v>8.798527709291522E-4</v>
      </c>
      <c r="AN2096" s="457">
        <v>8.2278706856491108E-4</v>
      </c>
      <c r="AO2096" s="437">
        <v>1.7797055439007007E-2</v>
      </c>
      <c r="AP2096" s="456">
        <v>0</v>
      </c>
      <c r="AQ2096" s="457">
        <v>0</v>
      </c>
      <c r="AR2096" s="440">
        <v>1.00168976060534E-2</v>
      </c>
      <c r="AS2096" s="462">
        <v>0</v>
      </c>
      <c r="AT2096" s="463">
        <v>0</v>
      </c>
      <c r="AU2096" s="423">
        <v>0</v>
      </c>
    </row>
    <row r="2097" spans="1:47" x14ac:dyDescent="0.2">
      <c r="A2097" s="231">
        <v>2027</v>
      </c>
      <c r="B2097" s="232">
        <v>13</v>
      </c>
      <c r="C2097" s="456">
        <v>1.7698385071938674</v>
      </c>
      <c r="D2097" s="457">
        <v>1.8329784597670251</v>
      </c>
      <c r="E2097" s="437">
        <v>0.47018253397053916</v>
      </c>
      <c r="F2097" s="456">
        <v>7.8001199442486013E-2</v>
      </c>
      <c r="G2097" s="457">
        <v>7.2368657051679663E-2</v>
      </c>
      <c r="H2097" s="437">
        <v>8.4519365705882421E-2</v>
      </c>
      <c r="I2097" s="456">
        <v>7.5759509427038005E-2</v>
      </c>
      <c r="J2097" s="457">
        <v>7.9238899315681816E-2</v>
      </c>
      <c r="K2097" s="437">
        <v>0.5489920372004824</v>
      </c>
      <c r="L2097" s="462">
        <v>1.3807679273893268E-3</v>
      </c>
      <c r="M2097" s="463">
        <v>1.8028614251420119E-3</v>
      </c>
      <c r="N2097" s="437">
        <v>5.7530200649752675E-3</v>
      </c>
      <c r="O2097" s="456">
        <v>3.5612235750328339E-3</v>
      </c>
      <c r="P2097" s="457">
        <v>4.7522764297519135E-3</v>
      </c>
      <c r="Q2097" s="437">
        <v>1.9110603889954891E-2</v>
      </c>
      <c r="R2097" s="462">
        <v>0</v>
      </c>
      <c r="S2097" s="463">
        <v>0</v>
      </c>
      <c r="T2097" s="437">
        <v>660.26287337091321</v>
      </c>
      <c r="U2097" s="456">
        <v>4.2057033934052137E-3</v>
      </c>
      <c r="V2097" s="457">
        <v>5.0655807718705996E-3</v>
      </c>
      <c r="W2097" s="437">
        <v>9.1090189441973279E-2</v>
      </c>
      <c r="X2097" s="456">
        <v>5.7038456938241803E-3</v>
      </c>
      <c r="Y2097" s="457">
        <v>7.6156409340553009E-3</v>
      </c>
      <c r="Z2097" s="437">
        <v>3.3041513562905682E-3</v>
      </c>
      <c r="AA2097" s="456">
        <v>1.7713378711511081E-3</v>
      </c>
      <c r="AB2097" s="457">
        <v>1.8938810370264373E-3</v>
      </c>
      <c r="AC2097" s="437">
        <v>5.819471570400042E-3</v>
      </c>
      <c r="AD2097" s="456">
        <v>9.9036553338761182E-5</v>
      </c>
      <c r="AE2097" s="457">
        <v>9.1040839269151594E-5</v>
      </c>
      <c r="AF2097" s="437">
        <v>8.3974980822821015E-4</v>
      </c>
      <c r="AG2097" s="456">
        <v>3.2441714422623774E-3</v>
      </c>
      <c r="AH2097" s="457">
        <v>2.9682776701332992E-3</v>
      </c>
      <c r="AI2097" s="437">
        <v>1.0832772333463562E-3</v>
      </c>
      <c r="AJ2097" s="456">
        <v>5.6301781761857524E-4</v>
      </c>
      <c r="AK2097" s="457">
        <v>4.9927097619187561E-4</v>
      </c>
      <c r="AL2097" s="437">
        <v>6.7180032591469647E-5</v>
      </c>
      <c r="AM2097" s="456">
        <v>9.1250792682323297E-4</v>
      </c>
      <c r="AN2097" s="457">
        <v>8.5614323916237151E-4</v>
      </c>
      <c r="AO2097" s="437">
        <v>1.825617602054392E-2</v>
      </c>
      <c r="AP2097" s="456">
        <v>0</v>
      </c>
      <c r="AQ2097" s="457">
        <v>0</v>
      </c>
      <c r="AR2097" s="440">
        <v>1.0099302190240401E-2</v>
      </c>
      <c r="AS2097" s="462">
        <v>0</v>
      </c>
      <c r="AT2097" s="463">
        <v>0</v>
      </c>
      <c r="AU2097" s="423">
        <v>0</v>
      </c>
    </row>
    <row r="2098" spans="1:47" x14ac:dyDescent="0.2">
      <c r="A2098" s="231">
        <v>2027</v>
      </c>
      <c r="B2098" s="232">
        <v>14</v>
      </c>
      <c r="C2098" s="456">
        <v>1.7905672536064787</v>
      </c>
      <c r="D2098" s="457">
        <v>1.8547230532747412</v>
      </c>
      <c r="E2098" s="437">
        <v>0.47488431620042643</v>
      </c>
      <c r="F2098" s="456">
        <v>8.0949198820358934E-2</v>
      </c>
      <c r="G2098" s="457">
        <v>7.543837348224923E-2</v>
      </c>
      <c r="H2098" s="437">
        <v>8.6776978036070429E-2</v>
      </c>
      <c r="I2098" s="456">
        <v>7.7680780647328959E-2</v>
      </c>
      <c r="J2098" s="457">
        <v>8.1327783266180273E-2</v>
      </c>
      <c r="K2098" s="437">
        <v>0.55759990741246168</v>
      </c>
      <c r="L2098" s="462">
        <v>1.3857456936058972E-3</v>
      </c>
      <c r="M2098" s="463">
        <v>1.8091763021615486E-3</v>
      </c>
      <c r="N2098" s="437">
        <v>5.7570137939130907E-3</v>
      </c>
      <c r="O2098" s="456">
        <v>3.6147118256992508E-3</v>
      </c>
      <c r="P2098" s="457">
        <v>4.8353639830236526E-3</v>
      </c>
      <c r="Q2098" s="437">
        <v>1.9133120602721553E-2</v>
      </c>
      <c r="R2098" s="462">
        <v>0</v>
      </c>
      <c r="S2098" s="463">
        <v>0</v>
      </c>
      <c r="T2098" s="437">
        <v>660.72150532890555</v>
      </c>
      <c r="U2098" s="456">
        <v>4.331902140013005E-3</v>
      </c>
      <c r="V2098" s="457">
        <v>5.2459184549327022E-3</v>
      </c>
      <c r="W2098" s="437">
        <v>9.352328573597074E-2</v>
      </c>
      <c r="X2098" s="456">
        <v>5.8897160183801409E-3</v>
      </c>
      <c r="Y2098" s="457">
        <v>7.9138420295493707E-3</v>
      </c>
      <c r="Z2098" s="437">
        <v>3.3511043281047518E-3</v>
      </c>
      <c r="AA2098" s="456">
        <v>1.8807237131743032E-3</v>
      </c>
      <c r="AB2098" s="457">
        <v>2.004038827595085E-3</v>
      </c>
      <c r="AC2098" s="437">
        <v>5.9749151891568941E-3</v>
      </c>
      <c r="AD2098" s="456">
        <v>1.0312188509643656E-4</v>
      </c>
      <c r="AE2098" s="457">
        <v>9.5236425125171009E-5</v>
      </c>
      <c r="AF2098" s="437">
        <v>8.6218136808519075E-4</v>
      </c>
      <c r="AG2098" s="456">
        <v>3.3552214242164751E-3</v>
      </c>
      <c r="AH2098" s="457">
        <v>3.085333241717619E-3</v>
      </c>
      <c r="AI2098" s="437">
        <v>1.1122138916452118E-3</v>
      </c>
      <c r="AJ2098" s="456">
        <v>5.8299272128544853E-4</v>
      </c>
      <c r="AK2098" s="457">
        <v>5.2043848412634006E-4</v>
      </c>
      <c r="AL2098" s="437">
        <v>6.8974564852777447E-5</v>
      </c>
      <c r="AM2098" s="456">
        <v>9.4802730435329728E-4</v>
      </c>
      <c r="AN2098" s="457">
        <v>8.9231974134865719E-4</v>
      </c>
      <c r="AO2098" s="437">
        <v>1.8743812334885434E-2</v>
      </c>
      <c r="AP2098" s="456">
        <v>0</v>
      </c>
      <c r="AQ2098" s="457">
        <v>0</v>
      </c>
      <c r="AR2098" s="440">
        <v>1.0187851254249199E-2</v>
      </c>
      <c r="AS2098" s="462">
        <v>0</v>
      </c>
      <c r="AT2098" s="463">
        <v>0</v>
      </c>
      <c r="AU2098" s="423">
        <v>0</v>
      </c>
    </row>
    <row r="2099" spans="1:47" x14ac:dyDescent="0.2">
      <c r="A2099" s="231">
        <v>2027</v>
      </c>
      <c r="B2099" s="232">
        <v>15</v>
      </c>
      <c r="C2099" s="456">
        <v>1.8216615841046724</v>
      </c>
      <c r="D2099" s="457">
        <v>1.8875221930645021</v>
      </c>
      <c r="E2099" s="437">
        <v>0.48126518725952672</v>
      </c>
      <c r="F2099" s="456">
        <v>8.4013577444242094E-2</v>
      </c>
      <c r="G2099" s="457">
        <v>7.8654978966248942E-2</v>
      </c>
      <c r="H2099" s="437">
        <v>8.921017678740642E-2</v>
      </c>
      <c r="I2099" s="456">
        <v>7.9658064985453664E-2</v>
      </c>
      <c r="J2099" s="457">
        <v>8.3480629638689102E-2</v>
      </c>
      <c r="K2099" s="437">
        <v>0.56752976400050581</v>
      </c>
      <c r="L2099" s="462">
        <v>1.3900312188908632E-3</v>
      </c>
      <c r="M2099" s="463">
        <v>1.8149490059714624E-3</v>
      </c>
      <c r="N2099" s="437">
        <v>5.7658581161963603E-3</v>
      </c>
      <c r="O2099" s="456">
        <v>3.6668723959041283E-3</v>
      </c>
      <c r="P2099" s="457">
        <v>4.9181246294560926E-3</v>
      </c>
      <c r="Q2099" s="437">
        <v>1.9157118869309639E-2</v>
      </c>
      <c r="R2099" s="462">
        <v>0</v>
      </c>
      <c r="S2099" s="463">
        <v>0</v>
      </c>
      <c r="T2099" s="437">
        <v>661.73747979634368</v>
      </c>
      <c r="U2099" s="456">
        <v>4.4675703748441138E-3</v>
      </c>
      <c r="V2099" s="457">
        <v>5.4425104644667613E-3</v>
      </c>
      <c r="W2099" s="437">
        <v>9.6145823962705712E-2</v>
      </c>
      <c r="X2099" s="456">
        <v>6.0868433887406887E-3</v>
      </c>
      <c r="Y2099" s="457">
        <v>8.2306622901700231E-3</v>
      </c>
      <c r="Z2099" s="437">
        <v>3.4009973200380423E-3</v>
      </c>
      <c r="AA2099" s="456">
        <v>1.9439492786621118E-3</v>
      </c>
      <c r="AB2099" s="457">
        <v>2.0846437142947416E-3</v>
      </c>
      <c r="AC2099" s="437">
        <v>6.1424579096989685E-3</v>
      </c>
      <c r="AD2099" s="456">
        <v>1.070685785128858E-4</v>
      </c>
      <c r="AE2099" s="457">
        <v>9.9377059547810511E-5</v>
      </c>
      <c r="AF2099" s="437">
        <v>8.8635691168598553E-4</v>
      </c>
      <c r="AG2099" s="456">
        <v>3.4843025257653621E-3</v>
      </c>
      <c r="AH2099" s="457">
        <v>3.2183137482444464E-3</v>
      </c>
      <c r="AI2099" s="437">
        <v>1.143401080646586E-3</v>
      </c>
      <c r="AJ2099" s="456">
        <v>6.0788950020628136E-4</v>
      </c>
      <c r="AK2099" s="457">
        <v>5.4576596068198321E-4</v>
      </c>
      <c r="AL2099" s="437">
        <v>7.0908639577165419E-5</v>
      </c>
      <c r="AM2099" s="456">
        <v>9.8123724009101894E-4</v>
      </c>
      <c r="AN2099" s="457">
        <v>9.2731644349202378E-4</v>
      </c>
      <c r="AO2099" s="437">
        <v>1.9269397669455186E-2</v>
      </c>
      <c r="AP2099" s="456">
        <v>0</v>
      </c>
      <c r="AQ2099" s="457">
        <v>0</v>
      </c>
      <c r="AR2099" s="440">
        <v>1.02827411800668E-2</v>
      </c>
      <c r="AS2099" s="462">
        <v>0</v>
      </c>
      <c r="AT2099" s="463">
        <v>0</v>
      </c>
      <c r="AU2099" s="423">
        <v>0</v>
      </c>
    </row>
    <row r="2100" spans="1:47" x14ac:dyDescent="0.2">
      <c r="A2100" s="231">
        <v>2027</v>
      </c>
      <c r="B2100" s="232">
        <v>16</v>
      </c>
      <c r="C2100" s="456">
        <v>2.033385480588322</v>
      </c>
      <c r="D2100" s="457">
        <v>2.2248272024875417</v>
      </c>
      <c r="E2100" s="437">
        <v>0.48806384620839999</v>
      </c>
      <c r="F2100" s="456">
        <v>9.1517392015774524E-2</v>
      </c>
      <c r="G2100" s="457">
        <v>8.7438522170846647E-2</v>
      </c>
      <c r="H2100" s="437">
        <v>9.1803306157604819E-2</v>
      </c>
      <c r="I2100" s="456">
        <v>8.9882202021875968E-2</v>
      </c>
      <c r="J2100" s="457">
        <v>9.4520853292911211E-2</v>
      </c>
      <c r="K2100" s="437">
        <v>0.57811829436329776</v>
      </c>
      <c r="L2100" s="462">
        <v>1.3945894779711788E-3</v>
      </c>
      <c r="M2100" s="463">
        <v>1.8210667583731547E-3</v>
      </c>
      <c r="N2100" s="437">
        <v>5.7752499416708564E-3</v>
      </c>
      <c r="O2100" s="456">
        <v>5.1395978053950112E-3</v>
      </c>
      <c r="P2100" s="457">
        <v>6.1438133296842857E-3</v>
      </c>
      <c r="Q2100" s="437">
        <v>1.9182592748304788E-2</v>
      </c>
      <c r="R2100" s="462">
        <v>0</v>
      </c>
      <c r="S2100" s="463">
        <v>0</v>
      </c>
      <c r="T2100" s="437">
        <v>662.81596666553605</v>
      </c>
      <c r="U2100" s="456">
        <v>4.5428750967682141E-3</v>
      </c>
      <c r="V2100" s="457">
        <v>5.5903382051916166E-3</v>
      </c>
      <c r="W2100" s="437">
        <v>9.8940544552674564E-2</v>
      </c>
      <c r="X2100" s="456">
        <v>6.2978449405196816E-3</v>
      </c>
      <c r="Y2100" s="457">
        <v>8.5682418703036459E-3</v>
      </c>
      <c r="Z2100" s="437">
        <v>3.4541532920763845E-3</v>
      </c>
      <c r="AA2100" s="456">
        <v>2.0906165013461703E-3</v>
      </c>
      <c r="AB2100" s="457">
        <v>2.2867223977946142E-3</v>
      </c>
      <c r="AC2100" s="437">
        <v>6.3210117172203036E-3</v>
      </c>
      <c r="AD2100" s="456">
        <v>1.1633975824612786E-4</v>
      </c>
      <c r="AE2100" s="457">
        <v>1.1015933975162424E-4</v>
      </c>
      <c r="AF2100" s="437">
        <v>9.1212110744177098E-4</v>
      </c>
      <c r="AG2100" s="456">
        <v>3.8033679061152794E-3</v>
      </c>
      <c r="AH2100" s="457">
        <v>3.5861723864821834E-3</v>
      </c>
      <c r="AI2100" s="437">
        <v>1.1766364514501086E-3</v>
      </c>
      <c r="AJ2100" s="456">
        <v>6.5853658972356819E-4</v>
      </c>
      <c r="AK2100" s="457">
        <v>6.0214068312436397E-4</v>
      </c>
      <c r="AL2100" s="437">
        <v>7.2969756333208965E-5</v>
      </c>
      <c r="AM2100" s="456">
        <v>1.0712642316309505E-3</v>
      </c>
      <c r="AN2100" s="457">
        <v>1.034149039292025E-3</v>
      </c>
      <c r="AO2100" s="437">
        <v>1.9829542135227002E-2</v>
      </c>
      <c r="AP2100" s="456">
        <v>0</v>
      </c>
      <c r="AQ2100" s="457">
        <v>0</v>
      </c>
      <c r="AR2100" s="440">
        <v>1.36522204952223E-2</v>
      </c>
      <c r="AS2100" s="462">
        <v>0</v>
      </c>
      <c r="AT2100" s="463">
        <v>0</v>
      </c>
      <c r="AU2100" s="423">
        <v>0</v>
      </c>
    </row>
    <row r="2101" spans="1:47" x14ac:dyDescent="0.2">
      <c r="A2101" s="231">
        <v>2027</v>
      </c>
      <c r="B2101" s="232">
        <v>17</v>
      </c>
      <c r="C2101" s="456">
        <v>2.0700631644929333</v>
      </c>
      <c r="D2101" s="457">
        <v>2.2642233795859683</v>
      </c>
      <c r="E2101" s="437">
        <v>0.49520568911900542</v>
      </c>
      <c r="F2101" s="456">
        <v>9.5132183306970347E-2</v>
      </c>
      <c r="G2101" s="457">
        <v>9.1213908307628128E-2</v>
      </c>
      <c r="H2101" s="437">
        <v>9.4527748090336872E-2</v>
      </c>
      <c r="I2101" s="456">
        <v>9.2311869626937562E-2</v>
      </c>
      <c r="J2101" s="457">
        <v>9.7118942199003577E-2</v>
      </c>
      <c r="K2101" s="437">
        <v>0.5892441854090309</v>
      </c>
      <c r="L2101" s="462">
        <v>1.3994399876138329E-3</v>
      </c>
      <c r="M2101" s="463">
        <v>1.8274864474301907E-3</v>
      </c>
      <c r="N2101" s="437">
        <v>5.7851451122821699E-3</v>
      </c>
      <c r="O2101" s="456">
        <v>5.221626557648208E-3</v>
      </c>
      <c r="P2101" s="457">
        <v>6.2574889918588089E-3</v>
      </c>
      <c r="Q2101" s="437">
        <v>1.9209428357773412E-2</v>
      </c>
      <c r="R2101" s="462">
        <v>0</v>
      </c>
      <c r="S2101" s="463">
        <v>0</v>
      </c>
      <c r="T2101" s="437">
        <v>663.95134705432076</v>
      </c>
      <c r="U2101" s="456">
        <v>4.6937828803532101E-3</v>
      </c>
      <c r="V2101" s="457">
        <v>5.8052602080424483E-3</v>
      </c>
      <c r="W2101" s="437">
        <v>0.10187665416697896</v>
      </c>
      <c r="X2101" s="456">
        <v>6.5223970283593523E-3</v>
      </c>
      <c r="Y2101" s="457">
        <v>8.9229278276105294E-3</v>
      </c>
      <c r="Z2101" s="437">
        <v>3.5099995453914362E-3</v>
      </c>
      <c r="AA2101" s="456">
        <v>2.1621199042105941E-3</v>
      </c>
      <c r="AB2101" s="457">
        <v>2.378044033351661E-3</v>
      </c>
      <c r="AC2101" s="437">
        <v>6.5085813423730824E-3</v>
      </c>
      <c r="AD2101" s="456">
        <v>1.2098429543793446E-4</v>
      </c>
      <c r="AE2101" s="457">
        <v>1.1500997828688739E-4</v>
      </c>
      <c r="AF2101" s="437">
        <v>9.3919000070034301E-4</v>
      </c>
      <c r="AG2101" s="456">
        <v>3.9564770061039532E-3</v>
      </c>
      <c r="AH2101" s="457">
        <v>3.7431711538288255E-3</v>
      </c>
      <c r="AI2101" s="437">
        <v>1.2115532307310475E-3</v>
      </c>
      <c r="AJ2101" s="456">
        <v>6.8818675797844512E-4</v>
      </c>
      <c r="AK2101" s="457">
        <v>6.3217383651873794E-4</v>
      </c>
      <c r="AL2101" s="437">
        <v>7.5135077191305449E-5</v>
      </c>
      <c r="AM2101" s="456">
        <v>1.1101562037664678E-3</v>
      </c>
      <c r="AN2101" s="457">
        <v>1.0749032583349714E-3</v>
      </c>
      <c r="AO2101" s="437">
        <v>2.0417993140325375E-2</v>
      </c>
      <c r="AP2101" s="456">
        <v>0</v>
      </c>
      <c r="AQ2101" s="457">
        <v>0</v>
      </c>
      <c r="AR2101" s="440">
        <v>1.3791964696618499E-2</v>
      </c>
      <c r="AS2101" s="462">
        <v>0</v>
      </c>
      <c r="AT2101" s="463">
        <v>0</v>
      </c>
      <c r="AU2101" s="423">
        <v>0</v>
      </c>
    </row>
    <row r="2102" spans="1:47" x14ac:dyDescent="0.2">
      <c r="A2102" s="231">
        <v>2027</v>
      </c>
      <c r="B2102" s="232">
        <v>18</v>
      </c>
      <c r="C2102" s="456">
        <v>2.1070614828169294</v>
      </c>
      <c r="D2102" s="457">
        <v>2.3033903522879178</v>
      </c>
      <c r="E2102" s="437">
        <v>0.50265294046280395</v>
      </c>
      <c r="F2102" s="456">
        <v>9.8909214412808491E-2</v>
      </c>
      <c r="G2102" s="457">
        <v>9.5106951101196491E-2</v>
      </c>
      <c r="H2102" s="437">
        <v>9.7367718041664192E-2</v>
      </c>
      <c r="I2102" s="456">
        <v>9.4880282292722828E-2</v>
      </c>
      <c r="J2102" s="457">
        <v>9.9825691909104064E-2</v>
      </c>
      <c r="K2102" s="437">
        <v>0.60084148548558924</v>
      </c>
      <c r="L2102" s="462">
        <v>1.404571501874274E-3</v>
      </c>
      <c r="M2102" s="463">
        <v>1.8341614280324256E-3</v>
      </c>
      <c r="N2102" s="437">
        <v>5.7954792270817294E-3</v>
      </c>
      <c r="O2102" s="456">
        <v>5.3084078700283508E-3</v>
      </c>
      <c r="P2102" s="457">
        <v>6.3759825791757678E-3</v>
      </c>
      <c r="Q2102" s="437">
        <v>1.9237406269689623E-2</v>
      </c>
      <c r="R2102" s="462">
        <v>0</v>
      </c>
      <c r="S2102" s="463">
        <v>0</v>
      </c>
      <c r="T2102" s="437">
        <v>665.13594129135345</v>
      </c>
      <c r="U2102" s="456">
        <v>4.8508850480598036E-3</v>
      </c>
      <c r="V2102" s="457">
        <v>6.0264792374559945E-3</v>
      </c>
      <c r="W2102" s="437">
        <v>0.10493752457536844</v>
      </c>
      <c r="X2102" s="456">
        <v>6.7598669356983112E-3</v>
      </c>
      <c r="Y2102" s="457">
        <v>9.2925598570948436E-3</v>
      </c>
      <c r="Z2102" s="437">
        <v>3.5682177309581575E-3</v>
      </c>
      <c r="AA2102" s="456">
        <v>2.2355317804055742E-3</v>
      </c>
      <c r="AB2102" s="457">
        <v>2.4707741282080139E-3</v>
      </c>
      <c r="AC2102" s="437">
        <v>6.7041308383144942E-3</v>
      </c>
      <c r="AD2102" s="456">
        <v>1.258361922472778E-4</v>
      </c>
      <c r="AE2102" s="457">
        <v>1.200093991617036E-4</v>
      </c>
      <c r="AF2102" s="437">
        <v>9.6740600328460683E-4</v>
      </c>
      <c r="AG2102" s="456">
        <v>4.1167796329112886E-3</v>
      </c>
      <c r="AH2102" s="457">
        <v>3.905422341620409E-3</v>
      </c>
      <c r="AI2102" s="437">
        <v>1.2479549418535835E-3</v>
      </c>
      <c r="AJ2102" s="456">
        <v>7.1937379520155102E-4</v>
      </c>
      <c r="AK2102" s="457">
        <v>6.6336655630103234E-4</v>
      </c>
      <c r="AL2102" s="437">
        <v>7.7392629623601798E-5</v>
      </c>
      <c r="AM2102" s="456">
        <v>1.1507025401233223E-3</v>
      </c>
      <c r="AN2102" s="457">
        <v>1.1167984517959954E-3</v>
      </c>
      <c r="AO2102" s="437">
        <v>2.1031426728117412E-2</v>
      </c>
      <c r="AP2102" s="456">
        <v>0</v>
      </c>
      <c r="AQ2102" s="457">
        <v>0</v>
      </c>
      <c r="AR2102" s="440">
        <v>1.39375503627113E-2</v>
      </c>
      <c r="AS2102" s="462">
        <v>0</v>
      </c>
      <c r="AT2102" s="463">
        <v>0</v>
      </c>
      <c r="AU2102" s="423">
        <v>0</v>
      </c>
    </row>
    <row r="2103" spans="1:47" x14ac:dyDescent="0.2">
      <c r="A2103" s="231">
        <v>2027</v>
      </c>
      <c r="B2103" s="232">
        <v>19</v>
      </c>
      <c r="C2103" s="456">
        <v>2.1453918237621945</v>
      </c>
      <c r="D2103" s="457">
        <v>2.3425528910177382</v>
      </c>
      <c r="E2103" s="437">
        <v>0.50959792186023944</v>
      </c>
      <c r="F2103" s="456">
        <v>0.10291793886806463</v>
      </c>
      <c r="G2103" s="457">
        <v>9.9112305953485427E-2</v>
      </c>
      <c r="H2103" s="437">
        <v>0.10024881707916361</v>
      </c>
      <c r="I2103" s="456">
        <v>9.7555204665829398E-2</v>
      </c>
      <c r="J2103" s="457">
        <v>0.10255837141014087</v>
      </c>
      <c r="K2103" s="437">
        <v>0.61230124174574629</v>
      </c>
      <c r="L2103" s="462">
        <v>1.4094731863892507E-3</v>
      </c>
      <c r="M2103" s="463">
        <v>1.840339182665039E-3</v>
      </c>
      <c r="N2103" s="437">
        <v>5.8038211199610739E-3</v>
      </c>
      <c r="O2103" s="456">
        <v>5.3996394262743816E-3</v>
      </c>
      <c r="P2103" s="457">
        <v>6.4968973044949767E-3</v>
      </c>
      <c r="Q2103" s="437">
        <v>1.926589984016536E-2</v>
      </c>
      <c r="R2103" s="462">
        <v>0</v>
      </c>
      <c r="S2103" s="463">
        <v>0</v>
      </c>
      <c r="T2103" s="437">
        <v>666.09413526307469</v>
      </c>
      <c r="U2103" s="456">
        <v>5.0180187902132758E-3</v>
      </c>
      <c r="V2103" s="457">
        <v>6.2544705103831522E-3</v>
      </c>
      <c r="W2103" s="437">
        <v>0.10804251472503852</v>
      </c>
      <c r="X2103" s="456">
        <v>7.0094592442936548E-3</v>
      </c>
      <c r="Y2103" s="457">
        <v>9.6697988033678621E-3</v>
      </c>
      <c r="Z2103" s="437">
        <v>3.627616732108296E-3</v>
      </c>
      <c r="AA2103" s="456">
        <v>2.3119013979497898E-3</v>
      </c>
      <c r="AB2103" s="457">
        <v>2.5641758241685313E-3</v>
      </c>
      <c r="AC2103" s="437">
        <v>6.9025007767181262E-3</v>
      </c>
      <c r="AD2103" s="456">
        <v>1.3097125405552297E-4</v>
      </c>
      <c r="AE2103" s="457">
        <v>1.2513762301705333E-4</v>
      </c>
      <c r="AF2103" s="437">
        <v>9.9603296971829459E-4</v>
      </c>
      <c r="AG2103" s="456">
        <v>4.2873485358479266E-3</v>
      </c>
      <c r="AH2103" s="457">
        <v>4.072919788112357E-3</v>
      </c>
      <c r="AI2103" s="437">
        <v>1.284883806515403E-3</v>
      </c>
      <c r="AJ2103" s="456">
        <v>7.5252601036124723E-4</v>
      </c>
      <c r="AK2103" s="457">
        <v>6.9555299743207758E-4</v>
      </c>
      <c r="AL2103" s="437">
        <v>7.968252702210517E-5</v>
      </c>
      <c r="AM2103" s="456">
        <v>1.1936223145714144E-3</v>
      </c>
      <c r="AN2103" s="457">
        <v>1.1597792633583582E-3</v>
      </c>
      <c r="AO2103" s="437">
        <v>2.1653758262315567E-2</v>
      </c>
      <c r="AP2103" s="456">
        <v>0</v>
      </c>
      <c r="AQ2103" s="457">
        <v>0</v>
      </c>
      <c r="AR2103" s="440">
        <v>1.4086013491022901E-2</v>
      </c>
      <c r="AS2103" s="462">
        <v>0</v>
      </c>
      <c r="AT2103" s="463">
        <v>0</v>
      </c>
      <c r="AU2103" s="423">
        <v>0</v>
      </c>
    </row>
    <row r="2104" spans="1:47" x14ac:dyDescent="0.2">
      <c r="A2104" s="231">
        <v>2027</v>
      </c>
      <c r="B2104" s="232">
        <v>20</v>
      </c>
      <c r="C2104" s="456">
        <v>2.1879772835017879</v>
      </c>
      <c r="D2104" s="457">
        <v>2.3847405371790709</v>
      </c>
      <c r="E2104" s="437">
        <v>0.51721335483085507</v>
      </c>
      <c r="F2104" s="456">
        <v>0.10710140056171136</v>
      </c>
      <c r="G2104" s="457">
        <v>0.10312837719262019</v>
      </c>
      <c r="H2104" s="437">
        <v>0.10315340375129282</v>
      </c>
      <c r="I2104" s="456">
        <v>0.10036909281743578</v>
      </c>
      <c r="J2104" s="457">
        <v>0.10532212704872759</v>
      </c>
      <c r="K2104" s="437">
        <v>0.62416171970518808</v>
      </c>
      <c r="L2104" s="462">
        <v>1.4150847434585946E-3</v>
      </c>
      <c r="M2104" s="463">
        <v>1.8471055843440006E-3</v>
      </c>
      <c r="N2104" s="437">
        <v>5.8143723986107485E-3</v>
      </c>
      <c r="O2104" s="456">
        <v>5.4948466448807229E-3</v>
      </c>
      <c r="P2104" s="457">
        <v>6.6180446992103294E-3</v>
      </c>
      <c r="Q2104" s="437">
        <v>1.9294526273514277E-2</v>
      </c>
      <c r="R2104" s="462">
        <v>0</v>
      </c>
      <c r="S2104" s="463">
        <v>0</v>
      </c>
      <c r="T2104" s="437">
        <v>667.30365017204474</v>
      </c>
      <c r="U2104" s="456">
        <v>5.1929530855489587E-3</v>
      </c>
      <c r="V2104" s="457">
        <v>6.4835110779137327E-3</v>
      </c>
      <c r="W2104" s="437">
        <v>0.11117287435558074</v>
      </c>
      <c r="X2104" s="456">
        <v>7.2698405845843198E-3</v>
      </c>
      <c r="Y2104" s="457">
        <v>1.0047894632011417E-2</v>
      </c>
      <c r="Z2104" s="437">
        <v>3.6871574812530096E-3</v>
      </c>
      <c r="AA2104" s="456">
        <v>2.3897566669943732E-3</v>
      </c>
      <c r="AB2104" s="457">
        <v>2.6553740740980188E-3</v>
      </c>
      <c r="AC2104" s="437">
        <v>7.1024982503680133E-3</v>
      </c>
      <c r="AD2104" s="456">
        <v>1.3631929320956536E-4</v>
      </c>
      <c r="AE2104" s="457">
        <v>1.3026364291966676E-4</v>
      </c>
      <c r="AF2104" s="437">
        <v>1.024888728763375E-3</v>
      </c>
      <c r="AG2104" s="456">
        <v>4.4658528010435572E-3</v>
      </c>
      <c r="AH2104" s="457">
        <v>4.2414883135705201E-3</v>
      </c>
      <c r="AI2104" s="437">
        <v>1.3221083438944299E-3</v>
      </c>
      <c r="AJ2104" s="456">
        <v>7.8724038234969014E-4</v>
      </c>
      <c r="AK2104" s="457">
        <v>7.2798306821006485E-4</v>
      </c>
      <c r="AL2104" s="437">
        <v>8.1991256232934618E-5</v>
      </c>
      <c r="AM2104" s="456">
        <v>1.2383330934433664E-3</v>
      </c>
      <c r="AN2104" s="457">
        <v>1.2027413365053659E-3</v>
      </c>
      <c r="AO2104" s="437">
        <v>2.2281122218986801E-2</v>
      </c>
      <c r="AP2104" s="456">
        <v>0</v>
      </c>
      <c r="AQ2104" s="457">
        <v>0</v>
      </c>
      <c r="AR2104" s="440">
        <v>1.42348125104616E-2</v>
      </c>
      <c r="AS2104" s="462">
        <v>0</v>
      </c>
      <c r="AT2104" s="463">
        <v>0</v>
      </c>
      <c r="AU2104" s="423">
        <v>0</v>
      </c>
    </row>
    <row r="2105" spans="1:47" x14ac:dyDescent="0.2">
      <c r="A2105" s="231">
        <v>2027</v>
      </c>
      <c r="B2105" s="232">
        <v>21</v>
      </c>
      <c r="C2105" s="456">
        <v>2.3995565692287086</v>
      </c>
      <c r="D2105" s="457">
        <v>2.7062502447046564</v>
      </c>
      <c r="E2105" s="437">
        <v>0.52467054393929857</v>
      </c>
      <c r="F2105" s="456">
        <v>0.11753044946762019</v>
      </c>
      <c r="G2105" s="457">
        <v>0.11430796810955204</v>
      </c>
      <c r="H2105" s="437">
        <v>0.10599768770232854</v>
      </c>
      <c r="I2105" s="456">
        <v>0.10977748319410242</v>
      </c>
      <c r="J2105" s="457">
        <v>0.11507453140757293</v>
      </c>
      <c r="K2105" s="437">
        <v>0.63577737191114991</v>
      </c>
      <c r="L2105" s="462">
        <v>1.4208827606383527E-3</v>
      </c>
      <c r="M2105" s="463">
        <v>1.8537084685249156E-3</v>
      </c>
      <c r="N2105" s="437">
        <v>5.8246976838917611E-3</v>
      </c>
      <c r="O2105" s="456">
        <v>7.5721875326086709E-3</v>
      </c>
      <c r="P2105" s="457">
        <v>8.1071642116469292E-3</v>
      </c>
      <c r="Q2105" s="437">
        <v>1.9322496951974803E-2</v>
      </c>
      <c r="R2105" s="462">
        <v>0</v>
      </c>
      <c r="S2105" s="463">
        <v>0</v>
      </c>
      <c r="T2105" s="437">
        <v>668.48902091776006</v>
      </c>
      <c r="U2105" s="456">
        <v>5.660769266523002E-3</v>
      </c>
      <c r="V2105" s="457">
        <v>7.0189820518365767E-3</v>
      </c>
      <c r="W2105" s="437">
        <v>0.11423839259894798</v>
      </c>
      <c r="X2105" s="456">
        <v>7.538189855788217E-3</v>
      </c>
      <c r="Y2105" s="457">
        <v>1.0418168207461326E-2</v>
      </c>
      <c r="Z2105" s="437">
        <v>3.7454641630041401E-3</v>
      </c>
      <c r="AA2105" s="456">
        <v>2.5968255162308602E-3</v>
      </c>
      <c r="AB2105" s="457">
        <v>2.9161322136683388E-3</v>
      </c>
      <c r="AC2105" s="437">
        <v>7.2983397927104217E-3</v>
      </c>
      <c r="AD2105" s="456">
        <v>1.4993253029305198E-4</v>
      </c>
      <c r="AE2105" s="457">
        <v>1.4472022233812481E-4</v>
      </c>
      <c r="AF2105" s="437">
        <v>1.0531508887651451E-3</v>
      </c>
      <c r="AG2105" s="456">
        <v>4.9080026541655358E-3</v>
      </c>
      <c r="AH2105" s="457">
        <v>4.7088945106040052E-3</v>
      </c>
      <c r="AI2105" s="437">
        <v>1.3585649215859504E-3</v>
      </c>
      <c r="AJ2105" s="456">
        <v>8.6569593486958548E-4</v>
      </c>
      <c r="AK2105" s="457">
        <v>8.0774683882212561E-4</v>
      </c>
      <c r="AL2105" s="437">
        <v>8.4252001830665792E-5</v>
      </c>
      <c r="AM2105" s="456">
        <v>1.3626971891817271E-3</v>
      </c>
      <c r="AN2105" s="457">
        <v>1.337829416755928E-3</v>
      </c>
      <c r="AO2105" s="437">
        <v>2.2895531826472845E-2</v>
      </c>
      <c r="AP2105" s="456">
        <v>0</v>
      </c>
      <c r="AQ2105" s="457">
        <v>0</v>
      </c>
      <c r="AR2105" s="440">
        <v>1.8929294260137099E-2</v>
      </c>
      <c r="AS2105" s="462">
        <v>0</v>
      </c>
      <c r="AT2105" s="463">
        <v>0</v>
      </c>
      <c r="AU2105" s="423">
        <v>0</v>
      </c>
    </row>
    <row r="2106" spans="1:47" x14ac:dyDescent="0.2">
      <c r="A2106" s="231">
        <v>2027</v>
      </c>
      <c r="B2106" s="232">
        <v>22</v>
      </c>
      <c r="C2106" s="456">
        <v>2.4464128566500287</v>
      </c>
      <c r="D2106" s="457">
        <v>2.7486095535026251</v>
      </c>
      <c r="E2106" s="437">
        <v>0.53171091983036511</v>
      </c>
      <c r="F2106" s="456">
        <v>0.12211548234009337</v>
      </c>
      <c r="G2106" s="457">
        <v>0.11823707828833822</v>
      </c>
      <c r="H2106" s="437">
        <v>0.10868327082623173</v>
      </c>
      <c r="I2106" s="456">
        <v>0.11286966242549067</v>
      </c>
      <c r="J2106" s="457">
        <v>0.11775655424559561</v>
      </c>
      <c r="K2106" s="437">
        <v>0.64674333855125932</v>
      </c>
      <c r="L2106" s="462">
        <v>1.4266925642028529E-3</v>
      </c>
      <c r="M2106" s="463">
        <v>1.8598042191367928E-3</v>
      </c>
      <c r="N2106" s="437">
        <v>5.8344393478489097E-3</v>
      </c>
      <c r="O2106" s="456">
        <v>7.7065883907415089E-3</v>
      </c>
      <c r="P2106" s="457">
        <v>8.2413291613584478E-3</v>
      </c>
      <c r="Q2106" s="437">
        <v>1.9348920897196441E-2</v>
      </c>
      <c r="R2106" s="462">
        <v>0</v>
      </c>
      <c r="S2106" s="463">
        <v>0</v>
      </c>
      <c r="T2106" s="437">
        <v>669.6076931950297</v>
      </c>
      <c r="U2106" s="456">
        <v>5.8510514071913253E-3</v>
      </c>
      <c r="V2106" s="457">
        <v>7.2368949234682565E-3</v>
      </c>
      <c r="W2106" s="437">
        <v>0.11713275170470967</v>
      </c>
      <c r="X2106" s="456">
        <v>7.8100646472487887E-3</v>
      </c>
      <c r="Y2106" s="457">
        <v>1.0767308431786738E-2</v>
      </c>
      <c r="Z2106" s="437">
        <v>3.8005110564728424E-3</v>
      </c>
      <c r="AA2106" s="456">
        <v>2.6792358882090045E-3</v>
      </c>
      <c r="AB2106" s="457">
        <v>3.0005635116982987E-3</v>
      </c>
      <c r="AC2106" s="437">
        <v>7.4832446324813147E-3</v>
      </c>
      <c r="AD2106" s="456">
        <v>1.5579545391727808E-4</v>
      </c>
      <c r="AE2106" s="457">
        <v>1.4972691161836704E-4</v>
      </c>
      <c r="AF2106" s="437">
        <v>1.0798327629257885E-3</v>
      </c>
      <c r="AG2106" s="456">
        <v>5.1042630400923734E-3</v>
      </c>
      <c r="AH2106" s="457">
        <v>4.8749747539306399E-3</v>
      </c>
      <c r="AI2106" s="437">
        <v>1.3929834000614358E-3</v>
      </c>
      <c r="AJ2106" s="456">
        <v>9.0400671115692442E-4</v>
      </c>
      <c r="AK2106" s="457">
        <v>8.3990227116608536E-4</v>
      </c>
      <c r="AL2106" s="437">
        <v>8.6386724617938944E-5</v>
      </c>
      <c r="AM2106" s="456">
        <v>1.4116463223215504E-3</v>
      </c>
      <c r="AN2106" s="457">
        <v>1.3796415804932273E-3</v>
      </c>
      <c r="AO2106" s="437">
        <v>2.3475565240383189E-2</v>
      </c>
      <c r="AP2106" s="456">
        <v>0</v>
      </c>
      <c r="AQ2106" s="457">
        <v>0</v>
      </c>
      <c r="AR2106" s="440">
        <v>1.9110855519615201E-2</v>
      </c>
      <c r="AS2106" s="462">
        <v>0</v>
      </c>
      <c r="AT2106" s="463">
        <v>0</v>
      </c>
      <c r="AU2106" s="423">
        <v>0</v>
      </c>
    </row>
    <row r="2107" spans="1:47" x14ac:dyDescent="0.2">
      <c r="A2107" s="231">
        <v>2027</v>
      </c>
      <c r="B2107" s="232">
        <v>23</v>
      </c>
      <c r="C2107" s="456">
        <v>2.4938022473150121</v>
      </c>
      <c r="D2107" s="457">
        <v>2.7873000780552233</v>
      </c>
      <c r="E2107" s="437">
        <v>0.5380759246525374</v>
      </c>
      <c r="F2107" s="456">
        <v>0.12673508408333761</v>
      </c>
      <c r="G2107" s="457">
        <v>0.12178932805525952</v>
      </c>
      <c r="H2107" s="437">
        <v>0.11111078952873039</v>
      </c>
      <c r="I2107" s="456">
        <v>0.11598469509120195</v>
      </c>
      <c r="J2107" s="457">
        <v>0.12017796554456708</v>
      </c>
      <c r="K2107" s="437">
        <v>0.65665619896503602</v>
      </c>
      <c r="L2107" s="462">
        <v>1.4325943195851885E-3</v>
      </c>
      <c r="M2107" s="463">
        <v>1.8652913286842673E-3</v>
      </c>
      <c r="N2107" s="437">
        <v>5.8432512434869917E-3</v>
      </c>
      <c r="O2107" s="456">
        <v>7.842482463226063E-3</v>
      </c>
      <c r="P2107" s="457">
        <v>8.3628982882197542E-3</v>
      </c>
      <c r="Q2107" s="437">
        <v>1.9372815233060586E-2</v>
      </c>
      <c r="R2107" s="462">
        <v>0</v>
      </c>
      <c r="S2107" s="463">
        <v>0</v>
      </c>
      <c r="T2107" s="437">
        <v>670.61839629225574</v>
      </c>
      <c r="U2107" s="456">
        <v>6.0429244036042835E-3</v>
      </c>
      <c r="V2107" s="457">
        <v>7.4341473317297672E-3</v>
      </c>
      <c r="W2107" s="437">
        <v>0.11974899538825379</v>
      </c>
      <c r="X2107" s="456">
        <v>8.0841662817841345E-3</v>
      </c>
      <c r="Y2107" s="457">
        <v>1.1083341693215286E-2</v>
      </c>
      <c r="Z2107" s="437">
        <v>3.8502797771589061E-3</v>
      </c>
      <c r="AA2107" s="456">
        <v>2.7594321686918366E-3</v>
      </c>
      <c r="AB2107" s="457">
        <v>3.072361479118233E-3</v>
      </c>
      <c r="AC2107" s="437">
        <v>7.6503899529335373E-3</v>
      </c>
      <c r="AD2107" s="456">
        <v>1.616907695134464E-4</v>
      </c>
      <c r="AE2107" s="457">
        <v>1.5423116885571029E-4</v>
      </c>
      <c r="AF2107" s="437">
        <v>1.1039529293465303E-3</v>
      </c>
      <c r="AG2107" s="456">
        <v>5.3029184932964647E-3</v>
      </c>
      <c r="AH2107" s="457">
        <v>5.0264416056362655E-3</v>
      </c>
      <c r="AI2107" s="437">
        <v>1.4241000445634738E-3</v>
      </c>
      <c r="AJ2107" s="456">
        <v>9.4285897980736369E-4</v>
      </c>
      <c r="AK2107" s="457">
        <v>8.693552154813522E-4</v>
      </c>
      <c r="AL2107" s="437">
        <v>8.831628714693729E-5</v>
      </c>
      <c r="AM2107" s="456">
        <v>1.4608034680203389E-3</v>
      </c>
      <c r="AN2107" s="457">
        <v>1.4171412143488015E-3</v>
      </c>
      <c r="AO2107" s="437">
        <v>2.3999932091118267E-2</v>
      </c>
      <c r="AP2107" s="456">
        <v>0</v>
      </c>
      <c r="AQ2107" s="457">
        <v>0</v>
      </c>
      <c r="AR2107" s="440">
        <v>1.9274975068055599E-2</v>
      </c>
      <c r="AS2107" s="462">
        <v>0</v>
      </c>
      <c r="AT2107" s="463">
        <v>0</v>
      </c>
      <c r="AU2107" s="423">
        <v>0</v>
      </c>
    </row>
    <row r="2108" spans="1:47" x14ac:dyDescent="0.2">
      <c r="A2108" s="231">
        <v>2027</v>
      </c>
      <c r="B2108" s="232">
        <v>24</v>
      </c>
      <c r="C2108" s="456">
        <v>2.540465243590269</v>
      </c>
      <c r="D2108" s="457">
        <v>2.8198334171753188</v>
      </c>
      <c r="E2108" s="437">
        <v>0.54338280096187697</v>
      </c>
      <c r="F2108" s="456">
        <v>0.13128414863853333</v>
      </c>
      <c r="G2108" s="457">
        <v>0.12474573660928016</v>
      </c>
      <c r="H2108" s="437">
        <v>0.1131347889615076</v>
      </c>
      <c r="I2108" s="456">
        <v>0.11905306508083478</v>
      </c>
      <c r="J2108" s="457">
        <v>0.12219089723760175</v>
      </c>
      <c r="K2108" s="437">
        <v>0.66492125696437132</v>
      </c>
      <c r="L2108" s="462">
        <v>1.4384210673508413E-3</v>
      </c>
      <c r="M2108" s="463">
        <v>1.8697692158786451E-3</v>
      </c>
      <c r="N2108" s="437">
        <v>5.8506014137553429E-3</v>
      </c>
      <c r="O2108" s="456">
        <v>7.9764529802607877E-3</v>
      </c>
      <c r="P2108" s="457">
        <v>8.4640368133580661E-3</v>
      </c>
      <c r="Q2108" s="437">
        <v>1.9392734332531809E-2</v>
      </c>
      <c r="R2108" s="462">
        <v>0</v>
      </c>
      <c r="S2108" s="463">
        <v>0</v>
      </c>
      <c r="T2108" s="437">
        <v>671.46233995177136</v>
      </c>
      <c r="U2108" s="456">
        <v>6.23193227518267E-3</v>
      </c>
      <c r="V2108" s="457">
        <v>7.5985978608243921E-3</v>
      </c>
      <c r="W2108" s="437">
        <v>0.12193054973547417</v>
      </c>
      <c r="X2108" s="456">
        <v>8.3541550946049335E-3</v>
      </c>
      <c r="Y2108" s="457">
        <v>1.1346862029686103E-2</v>
      </c>
      <c r="Z2108" s="437">
        <v>3.8917719862435023E-3</v>
      </c>
      <c r="AA2108" s="456">
        <v>2.8371922629551309E-3</v>
      </c>
      <c r="AB2108" s="457">
        <v>3.1279828130070272E-3</v>
      </c>
      <c r="AC2108" s="437">
        <v>7.7897585198678241E-3</v>
      </c>
      <c r="AD2108" s="456">
        <v>1.6748880829976504E-4</v>
      </c>
      <c r="AE2108" s="457">
        <v>1.5795725774773233E-4</v>
      </c>
      <c r="AF2108" s="437">
        <v>1.1240627558414113E-3</v>
      </c>
      <c r="AG2108" s="456">
        <v>5.4988748398682574E-3</v>
      </c>
      <c r="AH2108" s="457">
        <v>5.1536101962418963E-3</v>
      </c>
      <c r="AI2108" s="437">
        <v>1.450040153413432E-3</v>
      </c>
      <c r="AJ2108" s="456">
        <v>9.8121385124544727E-4</v>
      </c>
      <c r="AK2108" s="457">
        <v>8.942088338733693E-4</v>
      </c>
      <c r="AL2108" s="437">
        <v>8.9925033842754801E-5</v>
      </c>
      <c r="AM2108" s="456">
        <v>1.5091376992461486E-3</v>
      </c>
      <c r="AN2108" s="457">
        <v>1.448065635140675E-3</v>
      </c>
      <c r="AO2108" s="437">
        <v>2.4437113079257677E-2</v>
      </c>
      <c r="AP2108" s="456">
        <v>0</v>
      </c>
      <c r="AQ2108" s="457">
        <v>0</v>
      </c>
      <c r="AR2108" s="440">
        <v>1.94118320154433E-2</v>
      </c>
      <c r="AS2108" s="462">
        <v>0</v>
      </c>
      <c r="AT2108" s="463">
        <v>0</v>
      </c>
      <c r="AU2108" s="423">
        <v>0</v>
      </c>
    </row>
    <row r="2109" spans="1:47" x14ac:dyDescent="0.2">
      <c r="A2109" s="231">
        <v>2027</v>
      </c>
      <c r="B2109" s="232">
        <v>25</v>
      </c>
      <c r="C2109" s="456">
        <v>0</v>
      </c>
      <c r="D2109" s="457">
        <v>0</v>
      </c>
      <c r="E2109" s="438">
        <v>0.54737927126244124</v>
      </c>
      <c r="F2109" s="456">
        <v>0</v>
      </c>
      <c r="G2109" s="457">
        <v>0</v>
      </c>
      <c r="H2109" s="438">
        <v>0.11465916669754038</v>
      </c>
      <c r="I2109" s="456">
        <v>0</v>
      </c>
      <c r="J2109" s="457">
        <v>0</v>
      </c>
      <c r="K2109" s="438">
        <v>0.67114573800849753</v>
      </c>
      <c r="L2109" s="462">
        <v>0</v>
      </c>
      <c r="M2109" s="463">
        <v>0</v>
      </c>
      <c r="N2109" s="438">
        <v>5.85612302444905E-3</v>
      </c>
      <c r="O2109" s="456">
        <v>0</v>
      </c>
      <c r="P2109" s="457">
        <v>0</v>
      </c>
      <c r="Q2109" s="438">
        <v>1.9407729726377974E-2</v>
      </c>
      <c r="R2109" s="462">
        <v>0</v>
      </c>
      <c r="S2109" s="463">
        <v>0</v>
      </c>
      <c r="T2109" s="438">
        <v>672.0955321307282</v>
      </c>
      <c r="U2109" s="456">
        <v>0</v>
      </c>
      <c r="V2109" s="457">
        <v>0</v>
      </c>
      <c r="W2109" s="438">
        <v>0.12357324125905994</v>
      </c>
      <c r="X2109" s="456">
        <v>0</v>
      </c>
      <c r="Y2109" s="457">
        <v>0</v>
      </c>
      <c r="Z2109" s="438">
        <v>3.9230150399153169E-3</v>
      </c>
      <c r="AA2109" s="456">
        <v>0</v>
      </c>
      <c r="AB2109" s="457">
        <v>0</v>
      </c>
      <c r="AC2109" s="438">
        <v>7.894708986606682E-3</v>
      </c>
      <c r="AD2109" s="456">
        <v>0</v>
      </c>
      <c r="AE2109" s="457">
        <v>0</v>
      </c>
      <c r="AF2109" s="438">
        <v>1.1392074051073968E-3</v>
      </c>
      <c r="AG2109" s="456">
        <v>0</v>
      </c>
      <c r="AH2109" s="457">
        <v>0</v>
      </c>
      <c r="AI2109" s="438">
        <v>1.4695752819065256E-3</v>
      </c>
      <c r="AJ2109" s="456">
        <v>0</v>
      </c>
      <c r="AK2109" s="457">
        <v>0</v>
      </c>
      <c r="AL2109" s="438">
        <v>9.1136585295285155E-5</v>
      </c>
      <c r="AM2109" s="456">
        <v>0</v>
      </c>
      <c r="AN2109" s="457">
        <v>0</v>
      </c>
      <c r="AO2109" s="438">
        <v>2.4766330895779128E-2</v>
      </c>
      <c r="AP2109" s="456">
        <v>0</v>
      </c>
      <c r="AQ2109" s="457">
        <v>0</v>
      </c>
      <c r="AR2109" s="440">
        <v>1.9514876580013801E-2</v>
      </c>
      <c r="AS2109" s="462">
        <v>0</v>
      </c>
      <c r="AT2109" s="463">
        <v>0</v>
      </c>
      <c r="AU2109" s="423">
        <v>0</v>
      </c>
    </row>
    <row r="2110" spans="1:47" x14ac:dyDescent="0.2">
      <c r="A2110" s="231">
        <v>2027</v>
      </c>
      <c r="B2110" s="232">
        <v>26</v>
      </c>
      <c r="C2110" s="456">
        <v>0</v>
      </c>
      <c r="D2110" s="457">
        <v>0</v>
      </c>
      <c r="E2110" s="438">
        <v>0.54978872540234169</v>
      </c>
      <c r="F2110" s="456">
        <v>0</v>
      </c>
      <c r="G2110" s="457">
        <v>0</v>
      </c>
      <c r="H2110" s="438">
        <v>0.11557868219206026</v>
      </c>
      <c r="I2110" s="456">
        <v>0</v>
      </c>
      <c r="J2110" s="457">
        <v>0</v>
      </c>
      <c r="K2110" s="438">
        <v>0.67490172084890609</v>
      </c>
      <c r="L2110" s="462">
        <v>0</v>
      </c>
      <c r="M2110" s="463">
        <v>0</v>
      </c>
      <c r="N2110" s="438">
        <v>5.8594585418806789E-3</v>
      </c>
      <c r="O2110" s="456">
        <v>0</v>
      </c>
      <c r="P2110" s="457">
        <v>0</v>
      </c>
      <c r="Q2110" s="438">
        <v>1.9416791107164062E-2</v>
      </c>
      <c r="R2110" s="462">
        <v>0</v>
      </c>
      <c r="S2110" s="463">
        <v>0</v>
      </c>
      <c r="T2110" s="438">
        <v>672.48058050838199</v>
      </c>
      <c r="U2110" s="456">
        <v>0</v>
      </c>
      <c r="V2110" s="457">
        <v>0</v>
      </c>
      <c r="W2110" s="438">
        <v>0.12456432743936645</v>
      </c>
      <c r="X2110" s="456">
        <v>0</v>
      </c>
      <c r="Y2110" s="457">
        <v>0</v>
      </c>
      <c r="Z2110" s="438">
        <v>3.9418653785908394E-3</v>
      </c>
      <c r="AA2110" s="456">
        <v>0</v>
      </c>
      <c r="AB2110" s="457">
        <v>0</v>
      </c>
      <c r="AC2110" s="438">
        <v>7.9580240996947344E-3</v>
      </c>
      <c r="AD2110" s="456">
        <v>0</v>
      </c>
      <c r="AE2110" s="457">
        <v>0</v>
      </c>
      <c r="AF2110" s="438">
        <v>1.1483445428715055E-3</v>
      </c>
      <c r="AG2110" s="456">
        <v>0</v>
      </c>
      <c r="AH2110" s="457">
        <v>0</v>
      </c>
      <c r="AI2110" s="438">
        <v>1.4813630711283049E-3</v>
      </c>
      <c r="AJ2110" s="456">
        <v>0</v>
      </c>
      <c r="AK2110" s="457">
        <v>0</v>
      </c>
      <c r="AL2110" s="438">
        <v>9.186750372653159E-5</v>
      </c>
      <c r="AM2110" s="456">
        <v>0</v>
      </c>
      <c r="AN2110" s="457">
        <v>0</v>
      </c>
      <c r="AO2110" s="438">
        <v>2.4964955141739346E-2</v>
      </c>
      <c r="AP2110" s="456">
        <v>0</v>
      </c>
      <c r="AQ2110" s="457">
        <v>0</v>
      </c>
      <c r="AR2110" s="440">
        <v>1.9577087575067102E-2</v>
      </c>
      <c r="AS2110" s="462">
        <v>0</v>
      </c>
      <c r="AT2110" s="463">
        <v>0</v>
      </c>
      <c r="AU2110" s="423">
        <v>0</v>
      </c>
    </row>
    <row r="2111" spans="1:47" x14ac:dyDescent="0.2">
      <c r="A2111" s="231">
        <v>2027</v>
      </c>
      <c r="B2111" s="232">
        <v>27</v>
      </c>
      <c r="C2111" s="456">
        <v>0</v>
      </c>
      <c r="D2111" s="457">
        <v>0</v>
      </c>
      <c r="E2111" s="438">
        <v>0.55024858399140142</v>
      </c>
      <c r="F2111" s="456">
        <v>0</v>
      </c>
      <c r="G2111" s="457">
        <v>0</v>
      </c>
      <c r="H2111" s="438">
        <v>0.11575376574255844</v>
      </c>
      <c r="I2111" s="456">
        <v>0</v>
      </c>
      <c r="J2111" s="457">
        <v>0</v>
      </c>
      <c r="K2111" s="438">
        <v>0.67561662002895784</v>
      </c>
      <c r="L2111" s="462">
        <v>0</v>
      </c>
      <c r="M2111" s="463">
        <v>0</v>
      </c>
      <c r="N2111" s="438">
        <v>5.8600989544933682E-3</v>
      </c>
      <c r="O2111" s="456">
        <v>0</v>
      </c>
      <c r="P2111" s="457">
        <v>0</v>
      </c>
      <c r="Q2111" s="438">
        <v>1.9418524970573423E-2</v>
      </c>
      <c r="R2111" s="462">
        <v>0</v>
      </c>
      <c r="S2111" s="463">
        <v>0</v>
      </c>
      <c r="T2111" s="438">
        <v>672.55189781216416</v>
      </c>
      <c r="U2111" s="456">
        <v>0</v>
      </c>
      <c r="V2111" s="457">
        <v>0</v>
      </c>
      <c r="W2111" s="438">
        <v>0.12475289679064107</v>
      </c>
      <c r="X2111" s="456">
        <v>0</v>
      </c>
      <c r="Y2111" s="457">
        <v>0</v>
      </c>
      <c r="Z2111" s="438">
        <v>3.9454533341623955E-3</v>
      </c>
      <c r="AA2111" s="456">
        <v>0</v>
      </c>
      <c r="AB2111" s="457">
        <v>0</v>
      </c>
      <c r="AC2111" s="438">
        <v>7.9700761585403783E-3</v>
      </c>
      <c r="AD2111" s="456">
        <v>0</v>
      </c>
      <c r="AE2111" s="457">
        <v>0</v>
      </c>
      <c r="AF2111" s="438">
        <v>1.1500841798946497E-3</v>
      </c>
      <c r="AG2111" s="456">
        <v>0</v>
      </c>
      <c r="AH2111" s="457">
        <v>0</v>
      </c>
      <c r="AI2111" s="438">
        <v>1.4836067305932826E-3</v>
      </c>
      <c r="AJ2111" s="456">
        <v>0</v>
      </c>
      <c r="AK2111" s="457">
        <v>0</v>
      </c>
      <c r="AL2111" s="438">
        <v>9.200668815122097E-5</v>
      </c>
      <c r="AM2111" s="456">
        <v>0</v>
      </c>
      <c r="AN2111" s="457">
        <v>0</v>
      </c>
      <c r="AO2111" s="438">
        <v>2.5002769317000805E-2</v>
      </c>
      <c r="AP2111" s="456">
        <v>0</v>
      </c>
      <c r="AQ2111" s="457">
        <v>0</v>
      </c>
      <c r="AR2111" s="440">
        <v>1.95889116529183E-2</v>
      </c>
      <c r="AS2111" s="462">
        <v>0</v>
      </c>
      <c r="AT2111" s="463">
        <v>0</v>
      </c>
      <c r="AU2111" s="423">
        <v>0</v>
      </c>
    </row>
    <row r="2112" spans="1:47" x14ac:dyDescent="0.2">
      <c r="A2112" s="231">
        <v>2027</v>
      </c>
      <c r="B2112" s="232">
        <v>28</v>
      </c>
      <c r="C2112" s="456">
        <v>0</v>
      </c>
      <c r="D2112" s="457">
        <v>0</v>
      </c>
      <c r="E2112" s="438">
        <v>0.55024797636800049</v>
      </c>
      <c r="F2112" s="456">
        <v>0</v>
      </c>
      <c r="G2112" s="457">
        <v>0</v>
      </c>
      <c r="H2112" s="438">
        <v>0.1157535266824828</v>
      </c>
      <c r="I2112" s="456">
        <v>0</v>
      </c>
      <c r="J2112" s="457">
        <v>0</v>
      </c>
      <c r="K2112" s="438">
        <v>0.67561565266192336</v>
      </c>
      <c r="L2112" s="462">
        <v>0</v>
      </c>
      <c r="M2112" s="463">
        <v>0</v>
      </c>
      <c r="N2112" s="438">
        <v>5.8601069036012966E-3</v>
      </c>
      <c r="O2112" s="456">
        <v>0</v>
      </c>
      <c r="P2112" s="457">
        <v>0</v>
      </c>
      <c r="Q2112" s="438">
        <v>1.9418543907539998E-2</v>
      </c>
      <c r="R2112" s="462">
        <v>0</v>
      </c>
      <c r="S2112" s="463">
        <v>0</v>
      </c>
      <c r="T2112" s="438">
        <v>672.55482668902221</v>
      </c>
      <c r="U2112" s="456">
        <v>0</v>
      </c>
      <c r="V2112" s="457">
        <v>0</v>
      </c>
      <c r="W2112" s="438">
        <v>0.12475253866036022</v>
      </c>
      <c r="X2112" s="456">
        <v>0</v>
      </c>
      <c r="Y2112" s="457">
        <v>0</v>
      </c>
      <c r="Z2112" s="438">
        <v>3.9454440005017135E-3</v>
      </c>
      <c r="AA2112" s="456">
        <v>0</v>
      </c>
      <c r="AB2112" s="457">
        <v>0</v>
      </c>
      <c r="AC2112" s="438">
        <v>7.970053458232873E-3</v>
      </c>
      <c r="AD2112" s="456">
        <v>0</v>
      </c>
      <c r="AE2112" s="457">
        <v>0</v>
      </c>
      <c r="AF2112" s="438">
        <v>1.1500798066687177E-3</v>
      </c>
      <c r="AG2112" s="456">
        <v>0</v>
      </c>
      <c r="AH2112" s="457">
        <v>0</v>
      </c>
      <c r="AI2112" s="438">
        <v>1.4836019588273194E-3</v>
      </c>
      <c r="AJ2112" s="456">
        <v>0</v>
      </c>
      <c r="AK2112" s="457">
        <v>0</v>
      </c>
      <c r="AL2112" s="438">
        <v>9.2006266478559745E-5</v>
      </c>
      <c r="AM2112" s="456">
        <v>0</v>
      </c>
      <c r="AN2112" s="457">
        <v>0</v>
      </c>
      <c r="AO2112" s="438">
        <v>2.5002728860220216E-2</v>
      </c>
      <c r="AP2112" s="456">
        <v>0</v>
      </c>
      <c r="AQ2112" s="457">
        <v>0</v>
      </c>
      <c r="AR2112" s="440">
        <v>1.9588913668109099E-2</v>
      </c>
      <c r="AS2112" s="462">
        <v>0</v>
      </c>
      <c r="AT2112" s="463">
        <v>0</v>
      </c>
      <c r="AU2112" s="423">
        <v>0</v>
      </c>
    </row>
    <row r="2113" spans="1:47" x14ac:dyDescent="0.2">
      <c r="A2113" s="231">
        <v>2027</v>
      </c>
      <c r="B2113" s="232">
        <v>29</v>
      </c>
      <c r="C2113" s="456">
        <v>0</v>
      </c>
      <c r="D2113" s="457">
        <v>0</v>
      </c>
      <c r="E2113" s="438">
        <v>0.55024704678121328</v>
      </c>
      <c r="F2113" s="456">
        <v>0</v>
      </c>
      <c r="G2113" s="457">
        <v>0</v>
      </c>
      <c r="H2113" s="438">
        <v>0.11575264187258925</v>
      </c>
      <c r="I2113" s="456">
        <v>0</v>
      </c>
      <c r="J2113" s="457">
        <v>0</v>
      </c>
      <c r="K2113" s="438">
        <v>0.6756132066814835</v>
      </c>
      <c r="L2113" s="462">
        <v>0</v>
      </c>
      <c r="M2113" s="463">
        <v>0</v>
      </c>
      <c r="N2113" s="438">
        <v>5.8601220065592702E-3</v>
      </c>
      <c r="O2113" s="456">
        <v>0</v>
      </c>
      <c r="P2113" s="457">
        <v>0</v>
      </c>
      <c r="Q2113" s="438">
        <v>1.9418557510897039E-2</v>
      </c>
      <c r="R2113" s="462">
        <v>0</v>
      </c>
      <c r="S2113" s="463">
        <v>0</v>
      </c>
      <c r="T2113" s="438">
        <v>672.55564035395309</v>
      </c>
      <c r="U2113" s="456">
        <v>0</v>
      </c>
      <c r="V2113" s="457">
        <v>0</v>
      </c>
      <c r="W2113" s="438">
        <v>0.12475180646799779</v>
      </c>
      <c r="X2113" s="456">
        <v>0</v>
      </c>
      <c r="Y2113" s="457">
        <v>0</v>
      </c>
      <c r="Z2113" s="438">
        <v>3.9454386770074873E-3</v>
      </c>
      <c r="AA2113" s="456">
        <v>0</v>
      </c>
      <c r="AB2113" s="457">
        <v>0</v>
      </c>
      <c r="AC2113" s="438">
        <v>7.9700040930983269E-3</v>
      </c>
      <c r="AD2113" s="456">
        <v>0</v>
      </c>
      <c r="AE2113" s="457">
        <v>0</v>
      </c>
      <c r="AF2113" s="438">
        <v>1.150072023318413E-3</v>
      </c>
      <c r="AG2113" s="456">
        <v>0</v>
      </c>
      <c r="AH2113" s="457">
        <v>0</v>
      </c>
      <c r="AI2113" s="438">
        <v>1.4835945959499597E-3</v>
      </c>
      <c r="AJ2113" s="456">
        <v>0</v>
      </c>
      <c r="AK2113" s="457">
        <v>0</v>
      </c>
      <c r="AL2113" s="438">
        <v>9.2005913927621134E-5</v>
      </c>
      <c r="AM2113" s="456">
        <v>0</v>
      </c>
      <c r="AN2113" s="457">
        <v>0</v>
      </c>
      <c r="AO2113" s="438">
        <v>2.5002587811462217E-2</v>
      </c>
      <c r="AP2113" s="456">
        <v>0</v>
      </c>
      <c r="AQ2113" s="457">
        <v>0</v>
      </c>
      <c r="AR2113" s="440">
        <v>1.9588912516130201E-2</v>
      </c>
      <c r="AS2113" s="462">
        <v>0</v>
      </c>
      <c r="AT2113" s="463">
        <v>0</v>
      </c>
      <c r="AU2113" s="423">
        <v>0</v>
      </c>
    </row>
    <row r="2114" spans="1:47" x14ac:dyDescent="0.2">
      <c r="A2114" s="231">
        <v>2027</v>
      </c>
      <c r="B2114" s="232">
        <v>30</v>
      </c>
      <c r="C2114" s="456">
        <v>0</v>
      </c>
      <c r="D2114" s="457">
        <v>0</v>
      </c>
      <c r="E2114" s="438">
        <v>0.55024396168357426</v>
      </c>
      <c r="F2114" s="456">
        <v>0</v>
      </c>
      <c r="G2114" s="457">
        <v>0</v>
      </c>
      <c r="H2114" s="438">
        <v>0.1157517003807101</v>
      </c>
      <c r="I2114" s="456">
        <v>0</v>
      </c>
      <c r="J2114" s="457">
        <v>0</v>
      </c>
      <c r="K2114" s="438">
        <v>0.76018679094497188</v>
      </c>
      <c r="L2114" s="462">
        <v>0</v>
      </c>
      <c r="M2114" s="463">
        <v>0</v>
      </c>
      <c r="N2114" s="438">
        <v>5.8601368133122719E-3</v>
      </c>
      <c r="O2114" s="456">
        <v>0</v>
      </c>
      <c r="P2114" s="457">
        <v>0</v>
      </c>
      <c r="Q2114" s="438">
        <v>1.9418552563559482E-2</v>
      </c>
      <c r="R2114" s="462">
        <v>0</v>
      </c>
      <c r="S2114" s="463">
        <v>0</v>
      </c>
      <c r="T2114" s="438">
        <v>672.55701719641445</v>
      </c>
      <c r="U2114" s="456">
        <v>0</v>
      </c>
      <c r="V2114" s="457">
        <v>0</v>
      </c>
      <c r="W2114" s="438">
        <v>0.12475065783158357</v>
      </c>
      <c r="X2114" s="456">
        <v>0</v>
      </c>
      <c r="Y2114" s="457">
        <v>0</v>
      </c>
      <c r="Z2114" s="438">
        <v>3.945409810856529E-3</v>
      </c>
      <c r="AA2114" s="456">
        <v>0</v>
      </c>
      <c r="AB2114" s="457">
        <v>0</v>
      </c>
      <c r="AC2114" s="438">
        <v>7.9699367859744612E-3</v>
      </c>
      <c r="AD2114" s="456">
        <v>0</v>
      </c>
      <c r="AE2114" s="457">
        <v>0</v>
      </c>
      <c r="AF2114" s="438">
        <v>1.1500624925248179E-3</v>
      </c>
      <c r="AG2114" s="456">
        <v>0</v>
      </c>
      <c r="AH2114" s="457">
        <v>0</v>
      </c>
      <c r="AI2114" s="438">
        <v>1.4835809983581782E-3</v>
      </c>
      <c r="AJ2114" s="456">
        <v>0</v>
      </c>
      <c r="AK2114" s="457">
        <v>0</v>
      </c>
      <c r="AL2114" s="438">
        <v>9.2005049076028639E-5</v>
      </c>
      <c r="AM2114" s="456">
        <v>0</v>
      </c>
      <c r="AN2114" s="457">
        <v>0</v>
      </c>
      <c r="AO2114" s="438">
        <v>2.5002358724877573E-2</v>
      </c>
      <c r="AP2114" s="456">
        <v>0</v>
      </c>
      <c r="AQ2114" s="457">
        <v>0</v>
      </c>
      <c r="AR2114" s="440">
        <v>1.9588912583477301E-2</v>
      </c>
      <c r="AS2114" s="462">
        <v>0</v>
      </c>
      <c r="AT2114" s="463">
        <v>0</v>
      </c>
      <c r="AU2114" s="423">
        <v>0</v>
      </c>
    </row>
    <row r="2115" spans="1:47" x14ac:dyDescent="0.2">
      <c r="A2115" s="231">
        <v>2027</v>
      </c>
      <c r="B2115" s="232">
        <v>31</v>
      </c>
      <c r="C2115" s="456">
        <v>0</v>
      </c>
      <c r="D2115" s="457">
        <v>0</v>
      </c>
      <c r="E2115" s="438">
        <v>0.5502390097579315</v>
      </c>
      <c r="F2115" s="456">
        <v>0</v>
      </c>
      <c r="G2115" s="457">
        <v>0</v>
      </c>
      <c r="H2115" s="438">
        <v>0.1157499719009695</v>
      </c>
      <c r="I2115" s="456">
        <v>0</v>
      </c>
      <c r="J2115" s="457">
        <v>0</v>
      </c>
      <c r="K2115" s="438">
        <v>0.83825125837759284</v>
      </c>
      <c r="L2115" s="462">
        <v>0</v>
      </c>
      <c r="M2115" s="463">
        <v>0</v>
      </c>
      <c r="N2115" s="438">
        <v>5.8601383018865938E-3</v>
      </c>
      <c r="O2115" s="456">
        <v>0</v>
      </c>
      <c r="P2115" s="457">
        <v>0</v>
      </c>
      <c r="Q2115" s="438">
        <v>1.9418534025273451E-2</v>
      </c>
      <c r="R2115" s="462">
        <v>0</v>
      </c>
      <c r="S2115" s="463">
        <v>0</v>
      </c>
      <c r="T2115" s="438">
        <v>672.5572325047624</v>
      </c>
      <c r="U2115" s="456">
        <v>0</v>
      </c>
      <c r="V2115" s="457">
        <v>0</v>
      </c>
      <c r="W2115" s="438">
        <v>0.12474886417902659</v>
      </c>
      <c r="X2115" s="456">
        <v>0</v>
      </c>
      <c r="Y2115" s="457">
        <v>0</v>
      </c>
      <c r="Z2115" s="438">
        <v>3.9453719109898396E-3</v>
      </c>
      <c r="AA2115" s="456">
        <v>0</v>
      </c>
      <c r="AB2115" s="457">
        <v>0</v>
      </c>
      <c r="AC2115" s="438">
        <v>7.9698047152415522E-3</v>
      </c>
      <c r="AD2115" s="456">
        <v>0</v>
      </c>
      <c r="AE2115" s="457">
        <v>0</v>
      </c>
      <c r="AF2115" s="438">
        <v>1.1500452644900077E-3</v>
      </c>
      <c r="AG2115" s="456">
        <v>0</v>
      </c>
      <c r="AH2115" s="457">
        <v>0</v>
      </c>
      <c r="AI2115" s="438">
        <v>1.4835568427270637E-3</v>
      </c>
      <c r="AJ2115" s="456">
        <v>0</v>
      </c>
      <c r="AK2115" s="457">
        <v>0</v>
      </c>
      <c r="AL2115" s="438">
        <v>9.2003547502602303E-5</v>
      </c>
      <c r="AM2115" s="456">
        <v>0</v>
      </c>
      <c r="AN2115" s="457">
        <v>0</v>
      </c>
      <c r="AO2115" s="438">
        <v>2.5001985611684714E-2</v>
      </c>
      <c r="AP2115" s="456">
        <v>0</v>
      </c>
      <c r="AQ2115" s="457">
        <v>0</v>
      </c>
      <c r="AR2115" s="440">
        <v>1.9588915224112501E-2</v>
      </c>
      <c r="AS2115" s="462">
        <v>0</v>
      </c>
      <c r="AT2115" s="463">
        <v>0</v>
      </c>
      <c r="AU2115" s="423">
        <v>0</v>
      </c>
    </row>
    <row r="2116" spans="1:47" x14ac:dyDescent="0.2">
      <c r="A2116" s="231">
        <v>2027</v>
      </c>
      <c r="B2116" s="232">
        <v>32</v>
      </c>
      <c r="C2116" s="456">
        <v>0</v>
      </c>
      <c r="D2116" s="457">
        <v>0</v>
      </c>
      <c r="E2116" s="419">
        <v>0.5502390097579315</v>
      </c>
      <c r="F2116" s="456">
        <v>0</v>
      </c>
      <c r="G2116" s="457">
        <v>0</v>
      </c>
      <c r="H2116" s="419">
        <v>0.1157499719009695</v>
      </c>
      <c r="I2116" s="456">
        <v>0</v>
      </c>
      <c r="J2116" s="457">
        <v>0</v>
      </c>
      <c r="K2116" s="419">
        <v>0.83825125837759284</v>
      </c>
      <c r="L2116" s="462">
        <v>0</v>
      </c>
      <c r="M2116" s="463">
        <v>0</v>
      </c>
      <c r="N2116" s="419">
        <v>5.8601383018865938E-3</v>
      </c>
      <c r="O2116" s="456">
        <v>0</v>
      </c>
      <c r="P2116" s="457">
        <v>0</v>
      </c>
      <c r="Q2116" s="419">
        <v>1.9418534025273451E-2</v>
      </c>
      <c r="R2116" s="462">
        <v>0</v>
      </c>
      <c r="S2116" s="463">
        <v>0</v>
      </c>
      <c r="T2116" s="419">
        <v>672.5572325047624</v>
      </c>
      <c r="U2116" s="456">
        <v>0</v>
      </c>
      <c r="V2116" s="457">
        <v>0</v>
      </c>
      <c r="W2116" s="419">
        <v>0.12474886417902659</v>
      </c>
      <c r="X2116" s="456">
        <v>0</v>
      </c>
      <c r="Y2116" s="457">
        <v>0</v>
      </c>
      <c r="Z2116" s="419">
        <v>3.9453719109898396E-3</v>
      </c>
      <c r="AA2116" s="456">
        <v>0</v>
      </c>
      <c r="AB2116" s="457">
        <v>0</v>
      </c>
      <c r="AC2116" s="419">
        <v>7.9698047152415522E-3</v>
      </c>
      <c r="AD2116" s="456">
        <v>0</v>
      </c>
      <c r="AE2116" s="457">
        <v>0</v>
      </c>
      <c r="AF2116" s="419">
        <v>1.1500452644900077E-3</v>
      </c>
      <c r="AG2116" s="456">
        <v>0</v>
      </c>
      <c r="AH2116" s="457">
        <v>0</v>
      </c>
      <c r="AI2116" s="419">
        <v>1.4835568427270637E-3</v>
      </c>
      <c r="AJ2116" s="456">
        <v>0</v>
      </c>
      <c r="AK2116" s="457">
        <v>0</v>
      </c>
      <c r="AL2116" s="419">
        <v>9.2003547502602303E-5</v>
      </c>
      <c r="AM2116" s="456">
        <v>0</v>
      </c>
      <c r="AN2116" s="457">
        <v>0</v>
      </c>
      <c r="AO2116" s="419">
        <v>2.5001985611684714E-2</v>
      </c>
      <c r="AP2116" s="456">
        <v>0</v>
      </c>
      <c r="AQ2116" s="457">
        <v>0</v>
      </c>
      <c r="AR2116" s="440">
        <v>1.9588915224112501E-2</v>
      </c>
      <c r="AS2116" s="462">
        <v>0</v>
      </c>
      <c r="AT2116" s="463">
        <v>0</v>
      </c>
      <c r="AU2116" s="426">
        <v>0</v>
      </c>
    </row>
    <row r="2117" spans="1:47" x14ac:dyDescent="0.2">
      <c r="A2117" s="231">
        <v>2027</v>
      </c>
      <c r="B2117" s="232">
        <v>33</v>
      </c>
      <c r="C2117" s="456">
        <v>0</v>
      </c>
      <c r="D2117" s="457">
        <v>0</v>
      </c>
      <c r="E2117" s="419">
        <v>0.5502390097579315</v>
      </c>
      <c r="F2117" s="456">
        <v>0</v>
      </c>
      <c r="G2117" s="457">
        <v>0</v>
      </c>
      <c r="H2117" s="419">
        <v>0.1157499719009695</v>
      </c>
      <c r="I2117" s="456">
        <v>0</v>
      </c>
      <c r="J2117" s="457">
        <v>0</v>
      </c>
      <c r="K2117" s="419">
        <v>0.83825125837759284</v>
      </c>
      <c r="L2117" s="462">
        <v>0</v>
      </c>
      <c r="M2117" s="463">
        <v>0</v>
      </c>
      <c r="N2117" s="419">
        <v>5.8601383018865938E-3</v>
      </c>
      <c r="O2117" s="456">
        <v>0</v>
      </c>
      <c r="P2117" s="457">
        <v>0</v>
      </c>
      <c r="Q2117" s="419">
        <v>1.9418534025273451E-2</v>
      </c>
      <c r="R2117" s="462">
        <v>0</v>
      </c>
      <c r="S2117" s="463">
        <v>0</v>
      </c>
      <c r="T2117" s="419">
        <v>672.5572325047624</v>
      </c>
      <c r="U2117" s="456">
        <v>0</v>
      </c>
      <c r="V2117" s="457">
        <v>0</v>
      </c>
      <c r="W2117" s="419">
        <v>0.12474886417902659</v>
      </c>
      <c r="X2117" s="456">
        <v>0</v>
      </c>
      <c r="Y2117" s="457">
        <v>0</v>
      </c>
      <c r="Z2117" s="419">
        <v>3.9453719109898396E-3</v>
      </c>
      <c r="AA2117" s="456">
        <v>0</v>
      </c>
      <c r="AB2117" s="457">
        <v>0</v>
      </c>
      <c r="AC2117" s="419">
        <v>7.9698047152415522E-3</v>
      </c>
      <c r="AD2117" s="456">
        <v>0</v>
      </c>
      <c r="AE2117" s="457">
        <v>0</v>
      </c>
      <c r="AF2117" s="419">
        <v>1.1500452644900077E-3</v>
      </c>
      <c r="AG2117" s="456">
        <v>0</v>
      </c>
      <c r="AH2117" s="457">
        <v>0</v>
      </c>
      <c r="AI2117" s="419">
        <v>1.4835568427270637E-3</v>
      </c>
      <c r="AJ2117" s="456">
        <v>0</v>
      </c>
      <c r="AK2117" s="457">
        <v>0</v>
      </c>
      <c r="AL2117" s="419">
        <v>9.2003547502602303E-5</v>
      </c>
      <c r="AM2117" s="456">
        <v>0</v>
      </c>
      <c r="AN2117" s="457">
        <v>0</v>
      </c>
      <c r="AO2117" s="419">
        <v>2.5001985611684714E-2</v>
      </c>
      <c r="AP2117" s="456">
        <v>0</v>
      </c>
      <c r="AQ2117" s="457">
        <v>0</v>
      </c>
      <c r="AR2117" s="440">
        <v>1.9588915224112501E-2</v>
      </c>
      <c r="AS2117" s="462">
        <v>0</v>
      </c>
      <c r="AT2117" s="463">
        <v>0</v>
      </c>
      <c r="AU2117" s="426">
        <v>0</v>
      </c>
    </row>
    <row r="2118" spans="1:47" x14ac:dyDescent="0.2">
      <c r="A2118" s="231">
        <v>2027</v>
      </c>
      <c r="B2118" s="232">
        <v>34</v>
      </c>
      <c r="C2118" s="456">
        <v>0</v>
      </c>
      <c r="D2118" s="457">
        <v>0</v>
      </c>
      <c r="E2118" s="419">
        <v>0.5502390097579315</v>
      </c>
      <c r="F2118" s="456">
        <v>0</v>
      </c>
      <c r="G2118" s="457">
        <v>0</v>
      </c>
      <c r="H2118" s="419">
        <v>0.1157499719009695</v>
      </c>
      <c r="I2118" s="456">
        <v>0</v>
      </c>
      <c r="J2118" s="457">
        <v>0</v>
      </c>
      <c r="K2118" s="419">
        <v>0.83825125837759284</v>
      </c>
      <c r="L2118" s="462">
        <v>0</v>
      </c>
      <c r="M2118" s="463">
        <v>0</v>
      </c>
      <c r="N2118" s="419">
        <v>5.8601383018865938E-3</v>
      </c>
      <c r="O2118" s="456">
        <v>0</v>
      </c>
      <c r="P2118" s="457">
        <v>0</v>
      </c>
      <c r="Q2118" s="419">
        <v>1.9418534025273451E-2</v>
      </c>
      <c r="R2118" s="462">
        <v>0</v>
      </c>
      <c r="S2118" s="463">
        <v>0</v>
      </c>
      <c r="T2118" s="419">
        <v>672.5572325047624</v>
      </c>
      <c r="U2118" s="456">
        <v>0</v>
      </c>
      <c r="V2118" s="457">
        <v>0</v>
      </c>
      <c r="W2118" s="419">
        <v>0.12474886417902659</v>
      </c>
      <c r="X2118" s="456">
        <v>0</v>
      </c>
      <c r="Y2118" s="457">
        <v>0</v>
      </c>
      <c r="Z2118" s="419">
        <v>3.9453719109898396E-3</v>
      </c>
      <c r="AA2118" s="456">
        <v>0</v>
      </c>
      <c r="AB2118" s="457">
        <v>0</v>
      </c>
      <c r="AC2118" s="419">
        <v>7.9698047152415522E-3</v>
      </c>
      <c r="AD2118" s="456">
        <v>0</v>
      </c>
      <c r="AE2118" s="457">
        <v>0</v>
      </c>
      <c r="AF2118" s="419">
        <v>1.1500452644900077E-3</v>
      </c>
      <c r="AG2118" s="456">
        <v>0</v>
      </c>
      <c r="AH2118" s="457">
        <v>0</v>
      </c>
      <c r="AI2118" s="419">
        <v>1.4835568427270637E-3</v>
      </c>
      <c r="AJ2118" s="456">
        <v>0</v>
      </c>
      <c r="AK2118" s="457">
        <v>0</v>
      </c>
      <c r="AL2118" s="419">
        <v>9.2003547502602303E-5</v>
      </c>
      <c r="AM2118" s="456">
        <v>0</v>
      </c>
      <c r="AN2118" s="457">
        <v>0</v>
      </c>
      <c r="AO2118" s="419">
        <v>2.5001985611684714E-2</v>
      </c>
      <c r="AP2118" s="456">
        <v>0</v>
      </c>
      <c r="AQ2118" s="457">
        <v>0</v>
      </c>
      <c r="AR2118" s="440">
        <v>1.9588915224112501E-2</v>
      </c>
      <c r="AS2118" s="462">
        <v>0</v>
      </c>
      <c r="AT2118" s="463">
        <v>0</v>
      </c>
      <c r="AU2118" s="426">
        <v>0</v>
      </c>
    </row>
    <row r="2119" spans="1:47" x14ac:dyDescent="0.2">
      <c r="A2119" s="231">
        <v>2027</v>
      </c>
      <c r="B2119" s="232">
        <v>35</v>
      </c>
      <c r="C2119" s="456">
        <v>0</v>
      </c>
      <c r="D2119" s="457">
        <v>0</v>
      </c>
      <c r="E2119" s="419">
        <v>0.5502390097579315</v>
      </c>
      <c r="F2119" s="456">
        <v>0</v>
      </c>
      <c r="G2119" s="457">
        <v>0</v>
      </c>
      <c r="H2119" s="419">
        <v>0.1157499719009695</v>
      </c>
      <c r="I2119" s="456">
        <v>0</v>
      </c>
      <c r="J2119" s="457">
        <v>0</v>
      </c>
      <c r="K2119" s="419">
        <v>0.83825125837759284</v>
      </c>
      <c r="L2119" s="462">
        <v>0</v>
      </c>
      <c r="M2119" s="463">
        <v>0</v>
      </c>
      <c r="N2119" s="419">
        <v>5.8601383018865938E-3</v>
      </c>
      <c r="O2119" s="456">
        <v>0</v>
      </c>
      <c r="P2119" s="457">
        <v>0</v>
      </c>
      <c r="Q2119" s="419">
        <v>1.9418534025273451E-2</v>
      </c>
      <c r="R2119" s="462">
        <v>0</v>
      </c>
      <c r="S2119" s="463">
        <v>0</v>
      </c>
      <c r="T2119" s="419">
        <v>672.5572325047624</v>
      </c>
      <c r="U2119" s="456">
        <v>0</v>
      </c>
      <c r="V2119" s="457">
        <v>0</v>
      </c>
      <c r="W2119" s="419">
        <v>0.12474886417902659</v>
      </c>
      <c r="X2119" s="456">
        <v>0</v>
      </c>
      <c r="Y2119" s="457">
        <v>0</v>
      </c>
      <c r="Z2119" s="419">
        <v>3.9453719109898396E-3</v>
      </c>
      <c r="AA2119" s="456">
        <v>0</v>
      </c>
      <c r="AB2119" s="457">
        <v>0</v>
      </c>
      <c r="AC2119" s="419">
        <v>7.9698047152415522E-3</v>
      </c>
      <c r="AD2119" s="456">
        <v>0</v>
      </c>
      <c r="AE2119" s="457">
        <v>0</v>
      </c>
      <c r="AF2119" s="419">
        <v>1.1500452644900077E-3</v>
      </c>
      <c r="AG2119" s="456">
        <v>0</v>
      </c>
      <c r="AH2119" s="457">
        <v>0</v>
      </c>
      <c r="AI2119" s="419">
        <v>1.4835568427270637E-3</v>
      </c>
      <c r="AJ2119" s="456">
        <v>0</v>
      </c>
      <c r="AK2119" s="457">
        <v>0</v>
      </c>
      <c r="AL2119" s="419">
        <v>9.2003547502602303E-5</v>
      </c>
      <c r="AM2119" s="456">
        <v>0</v>
      </c>
      <c r="AN2119" s="457">
        <v>0</v>
      </c>
      <c r="AO2119" s="419">
        <v>2.5001985611684714E-2</v>
      </c>
      <c r="AP2119" s="456">
        <v>0</v>
      </c>
      <c r="AQ2119" s="457">
        <v>0</v>
      </c>
      <c r="AR2119" s="440">
        <v>1.9588915224112501E-2</v>
      </c>
      <c r="AS2119" s="462">
        <v>0</v>
      </c>
      <c r="AT2119" s="463">
        <v>0</v>
      </c>
      <c r="AU2119" s="426">
        <v>0</v>
      </c>
    </row>
    <row r="2120" spans="1:47" x14ac:dyDescent="0.2">
      <c r="A2120" s="231">
        <v>2027</v>
      </c>
      <c r="B2120" s="232">
        <v>36</v>
      </c>
      <c r="C2120" s="456">
        <v>0</v>
      </c>
      <c r="D2120" s="457">
        <v>0</v>
      </c>
      <c r="E2120" s="419">
        <v>0.5502390097579315</v>
      </c>
      <c r="F2120" s="456">
        <v>0</v>
      </c>
      <c r="G2120" s="457">
        <v>0</v>
      </c>
      <c r="H2120" s="419">
        <v>0.1157499719009695</v>
      </c>
      <c r="I2120" s="456">
        <v>0</v>
      </c>
      <c r="J2120" s="457">
        <v>0</v>
      </c>
      <c r="K2120" s="419">
        <v>0.83825125837759284</v>
      </c>
      <c r="L2120" s="462">
        <v>0</v>
      </c>
      <c r="M2120" s="463">
        <v>0</v>
      </c>
      <c r="N2120" s="419">
        <v>5.8601383018865938E-3</v>
      </c>
      <c r="O2120" s="456">
        <v>0</v>
      </c>
      <c r="P2120" s="457">
        <v>0</v>
      </c>
      <c r="Q2120" s="419">
        <v>1.9418534025273451E-2</v>
      </c>
      <c r="R2120" s="462">
        <v>0</v>
      </c>
      <c r="S2120" s="463">
        <v>0</v>
      </c>
      <c r="T2120" s="419">
        <v>672.5572325047624</v>
      </c>
      <c r="U2120" s="456">
        <v>0</v>
      </c>
      <c r="V2120" s="457">
        <v>0</v>
      </c>
      <c r="W2120" s="419">
        <v>0.12474886417902659</v>
      </c>
      <c r="X2120" s="456">
        <v>0</v>
      </c>
      <c r="Y2120" s="457">
        <v>0</v>
      </c>
      <c r="Z2120" s="419">
        <v>3.9453719109898396E-3</v>
      </c>
      <c r="AA2120" s="456">
        <v>0</v>
      </c>
      <c r="AB2120" s="457">
        <v>0</v>
      </c>
      <c r="AC2120" s="419">
        <v>7.9698047152415522E-3</v>
      </c>
      <c r="AD2120" s="456">
        <v>0</v>
      </c>
      <c r="AE2120" s="457">
        <v>0</v>
      </c>
      <c r="AF2120" s="419">
        <v>1.1500452644900077E-3</v>
      </c>
      <c r="AG2120" s="456">
        <v>0</v>
      </c>
      <c r="AH2120" s="457">
        <v>0</v>
      </c>
      <c r="AI2120" s="419">
        <v>1.4835568427270637E-3</v>
      </c>
      <c r="AJ2120" s="456">
        <v>0</v>
      </c>
      <c r="AK2120" s="457">
        <v>0</v>
      </c>
      <c r="AL2120" s="419">
        <v>9.2003547502602303E-5</v>
      </c>
      <c r="AM2120" s="456">
        <v>0</v>
      </c>
      <c r="AN2120" s="457">
        <v>0</v>
      </c>
      <c r="AO2120" s="419">
        <v>2.5001985611684714E-2</v>
      </c>
      <c r="AP2120" s="456">
        <v>0</v>
      </c>
      <c r="AQ2120" s="457">
        <v>0</v>
      </c>
      <c r="AR2120" s="440">
        <v>1.9588915224112501E-2</v>
      </c>
      <c r="AS2120" s="462">
        <v>0</v>
      </c>
      <c r="AT2120" s="463">
        <v>0</v>
      </c>
      <c r="AU2120" s="426">
        <v>0</v>
      </c>
    </row>
    <row r="2121" spans="1:47" x14ac:dyDescent="0.2">
      <c r="A2121" s="231">
        <v>2027</v>
      </c>
      <c r="B2121" s="232">
        <v>37</v>
      </c>
      <c r="C2121" s="456">
        <v>0</v>
      </c>
      <c r="D2121" s="457">
        <v>0</v>
      </c>
      <c r="E2121" s="419">
        <v>0.5502390097579315</v>
      </c>
      <c r="F2121" s="456">
        <v>0</v>
      </c>
      <c r="G2121" s="457">
        <v>0</v>
      </c>
      <c r="H2121" s="419">
        <v>0.1157499719009695</v>
      </c>
      <c r="I2121" s="456">
        <v>0</v>
      </c>
      <c r="J2121" s="457">
        <v>0</v>
      </c>
      <c r="K2121" s="419">
        <v>0.83825125837759284</v>
      </c>
      <c r="L2121" s="462">
        <v>0</v>
      </c>
      <c r="M2121" s="463">
        <v>0</v>
      </c>
      <c r="N2121" s="419">
        <v>5.8601383018865938E-3</v>
      </c>
      <c r="O2121" s="456">
        <v>0</v>
      </c>
      <c r="P2121" s="457">
        <v>0</v>
      </c>
      <c r="Q2121" s="419">
        <v>1.9418534025273451E-2</v>
      </c>
      <c r="R2121" s="462">
        <v>0</v>
      </c>
      <c r="S2121" s="463">
        <v>0</v>
      </c>
      <c r="T2121" s="419">
        <v>672.5572325047624</v>
      </c>
      <c r="U2121" s="456">
        <v>0</v>
      </c>
      <c r="V2121" s="457">
        <v>0</v>
      </c>
      <c r="W2121" s="419">
        <v>0.12474886417902659</v>
      </c>
      <c r="X2121" s="456">
        <v>0</v>
      </c>
      <c r="Y2121" s="457">
        <v>0</v>
      </c>
      <c r="Z2121" s="419">
        <v>3.9453719109898396E-3</v>
      </c>
      <c r="AA2121" s="456">
        <v>0</v>
      </c>
      <c r="AB2121" s="457">
        <v>0</v>
      </c>
      <c r="AC2121" s="419">
        <v>7.9698047152415522E-3</v>
      </c>
      <c r="AD2121" s="456">
        <v>0</v>
      </c>
      <c r="AE2121" s="457">
        <v>0</v>
      </c>
      <c r="AF2121" s="419">
        <v>1.1500452644900077E-3</v>
      </c>
      <c r="AG2121" s="456">
        <v>0</v>
      </c>
      <c r="AH2121" s="457">
        <v>0</v>
      </c>
      <c r="AI2121" s="419">
        <v>1.4835568427270637E-3</v>
      </c>
      <c r="AJ2121" s="456">
        <v>0</v>
      </c>
      <c r="AK2121" s="457">
        <v>0</v>
      </c>
      <c r="AL2121" s="419">
        <v>9.2003547502602303E-5</v>
      </c>
      <c r="AM2121" s="456">
        <v>0</v>
      </c>
      <c r="AN2121" s="457">
        <v>0</v>
      </c>
      <c r="AO2121" s="419">
        <v>2.5001985611684714E-2</v>
      </c>
      <c r="AP2121" s="456">
        <v>0</v>
      </c>
      <c r="AQ2121" s="457">
        <v>0</v>
      </c>
      <c r="AR2121" s="440">
        <v>1.9588915224112501E-2</v>
      </c>
      <c r="AS2121" s="462">
        <v>0</v>
      </c>
      <c r="AT2121" s="463">
        <v>0</v>
      </c>
      <c r="AU2121" s="426">
        <v>0</v>
      </c>
    </row>
    <row r="2122" spans="1:47" x14ac:dyDescent="0.2">
      <c r="A2122" s="231">
        <v>2027</v>
      </c>
      <c r="B2122" s="232">
        <v>38</v>
      </c>
      <c r="C2122" s="456">
        <v>0</v>
      </c>
      <c r="D2122" s="457">
        <v>0</v>
      </c>
      <c r="E2122" s="419">
        <v>0.5502390097579315</v>
      </c>
      <c r="F2122" s="456">
        <v>0</v>
      </c>
      <c r="G2122" s="457">
        <v>0</v>
      </c>
      <c r="H2122" s="419">
        <v>0.1157499719009695</v>
      </c>
      <c r="I2122" s="456">
        <v>0</v>
      </c>
      <c r="J2122" s="457">
        <v>0</v>
      </c>
      <c r="K2122" s="419">
        <v>0.83825125837759284</v>
      </c>
      <c r="L2122" s="462">
        <v>0</v>
      </c>
      <c r="M2122" s="463">
        <v>0</v>
      </c>
      <c r="N2122" s="419">
        <v>5.8601383018865938E-3</v>
      </c>
      <c r="O2122" s="456">
        <v>0</v>
      </c>
      <c r="P2122" s="457">
        <v>0</v>
      </c>
      <c r="Q2122" s="419">
        <v>1.9418534025273451E-2</v>
      </c>
      <c r="R2122" s="462">
        <v>0</v>
      </c>
      <c r="S2122" s="463">
        <v>0</v>
      </c>
      <c r="T2122" s="419">
        <v>672.5572325047624</v>
      </c>
      <c r="U2122" s="456">
        <v>0</v>
      </c>
      <c r="V2122" s="457">
        <v>0</v>
      </c>
      <c r="W2122" s="419">
        <v>0.12474886417902659</v>
      </c>
      <c r="X2122" s="456">
        <v>0</v>
      </c>
      <c r="Y2122" s="457">
        <v>0</v>
      </c>
      <c r="Z2122" s="419">
        <v>3.9453719109898396E-3</v>
      </c>
      <c r="AA2122" s="456">
        <v>0</v>
      </c>
      <c r="AB2122" s="457">
        <v>0</v>
      </c>
      <c r="AC2122" s="419">
        <v>7.9698047152415522E-3</v>
      </c>
      <c r="AD2122" s="456">
        <v>0</v>
      </c>
      <c r="AE2122" s="457">
        <v>0</v>
      </c>
      <c r="AF2122" s="419">
        <v>1.1500452644900077E-3</v>
      </c>
      <c r="AG2122" s="456">
        <v>0</v>
      </c>
      <c r="AH2122" s="457">
        <v>0</v>
      </c>
      <c r="AI2122" s="419">
        <v>1.4835568427270637E-3</v>
      </c>
      <c r="AJ2122" s="456">
        <v>0</v>
      </c>
      <c r="AK2122" s="457">
        <v>0</v>
      </c>
      <c r="AL2122" s="419">
        <v>9.2003547502602303E-5</v>
      </c>
      <c r="AM2122" s="456">
        <v>0</v>
      </c>
      <c r="AN2122" s="457">
        <v>0</v>
      </c>
      <c r="AO2122" s="419">
        <v>2.5001985611684714E-2</v>
      </c>
      <c r="AP2122" s="456">
        <v>0</v>
      </c>
      <c r="AQ2122" s="457">
        <v>0</v>
      </c>
      <c r="AR2122" s="440">
        <v>1.9588915224112501E-2</v>
      </c>
      <c r="AS2122" s="462">
        <v>0</v>
      </c>
      <c r="AT2122" s="463">
        <v>0</v>
      </c>
      <c r="AU2122" s="426">
        <v>0</v>
      </c>
    </row>
    <row r="2123" spans="1:47" x14ac:dyDescent="0.2">
      <c r="A2123" s="231">
        <v>2027</v>
      </c>
      <c r="B2123" s="232">
        <v>39</v>
      </c>
      <c r="C2123" s="456">
        <v>0</v>
      </c>
      <c r="D2123" s="457">
        <v>0</v>
      </c>
      <c r="E2123" s="419">
        <v>0.5502390097579315</v>
      </c>
      <c r="F2123" s="456">
        <v>0</v>
      </c>
      <c r="G2123" s="457">
        <v>0</v>
      </c>
      <c r="H2123" s="419">
        <v>0.1157499719009695</v>
      </c>
      <c r="I2123" s="456">
        <v>0</v>
      </c>
      <c r="J2123" s="457">
        <v>0</v>
      </c>
      <c r="K2123" s="419">
        <v>0.83825125837759284</v>
      </c>
      <c r="L2123" s="462">
        <v>0</v>
      </c>
      <c r="M2123" s="463">
        <v>0</v>
      </c>
      <c r="N2123" s="419">
        <v>5.8601383018865938E-3</v>
      </c>
      <c r="O2123" s="456">
        <v>0</v>
      </c>
      <c r="P2123" s="457">
        <v>0</v>
      </c>
      <c r="Q2123" s="419">
        <v>1.9418534025273451E-2</v>
      </c>
      <c r="R2123" s="462">
        <v>0</v>
      </c>
      <c r="S2123" s="463">
        <v>0</v>
      </c>
      <c r="T2123" s="419">
        <v>672.5572325047624</v>
      </c>
      <c r="U2123" s="456">
        <v>0</v>
      </c>
      <c r="V2123" s="457">
        <v>0</v>
      </c>
      <c r="W2123" s="419">
        <v>0.12474886417902659</v>
      </c>
      <c r="X2123" s="456">
        <v>0</v>
      </c>
      <c r="Y2123" s="457">
        <v>0</v>
      </c>
      <c r="Z2123" s="419">
        <v>3.9453719109898396E-3</v>
      </c>
      <c r="AA2123" s="456">
        <v>0</v>
      </c>
      <c r="AB2123" s="457">
        <v>0</v>
      </c>
      <c r="AC2123" s="419">
        <v>7.9698047152415522E-3</v>
      </c>
      <c r="AD2123" s="456">
        <v>0</v>
      </c>
      <c r="AE2123" s="457">
        <v>0</v>
      </c>
      <c r="AF2123" s="419">
        <v>1.1500452644900077E-3</v>
      </c>
      <c r="AG2123" s="456">
        <v>0</v>
      </c>
      <c r="AH2123" s="457">
        <v>0</v>
      </c>
      <c r="AI2123" s="419">
        <v>1.4835568427270637E-3</v>
      </c>
      <c r="AJ2123" s="456">
        <v>0</v>
      </c>
      <c r="AK2123" s="457">
        <v>0</v>
      </c>
      <c r="AL2123" s="419">
        <v>9.2003547502602303E-5</v>
      </c>
      <c r="AM2123" s="456">
        <v>0</v>
      </c>
      <c r="AN2123" s="457">
        <v>0</v>
      </c>
      <c r="AO2123" s="419">
        <v>2.5001985611684714E-2</v>
      </c>
      <c r="AP2123" s="456">
        <v>0</v>
      </c>
      <c r="AQ2123" s="457">
        <v>0</v>
      </c>
      <c r="AR2123" s="440">
        <v>1.9588915224112501E-2</v>
      </c>
      <c r="AS2123" s="462">
        <v>0</v>
      </c>
      <c r="AT2123" s="463">
        <v>0</v>
      </c>
      <c r="AU2123" s="426">
        <v>0</v>
      </c>
    </row>
    <row r="2124" spans="1:47" ht="13.5" thickBot="1" x14ac:dyDescent="0.25">
      <c r="A2124" s="233">
        <v>2027</v>
      </c>
      <c r="B2124" s="234">
        <v>40</v>
      </c>
      <c r="C2124" s="458">
        <v>0</v>
      </c>
      <c r="D2124" s="459">
        <v>0</v>
      </c>
      <c r="E2124" s="430">
        <v>0.5502390097579315</v>
      </c>
      <c r="F2124" s="458">
        <v>0</v>
      </c>
      <c r="G2124" s="459">
        <v>0</v>
      </c>
      <c r="H2124" s="430">
        <v>0.1157499719009695</v>
      </c>
      <c r="I2124" s="458">
        <v>0</v>
      </c>
      <c r="J2124" s="459">
        <v>0</v>
      </c>
      <c r="K2124" s="430">
        <v>0.83825125837759284</v>
      </c>
      <c r="L2124" s="464">
        <v>0</v>
      </c>
      <c r="M2124" s="465">
        <v>0</v>
      </c>
      <c r="N2124" s="430">
        <v>5.8601383018865938E-3</v>
      </c>
      <c r="O2124" s="458">
        <v>0</v>
      </c>
      <c r="P2124" s="459">
        <v>0</v>
      </c>
      <c r="Q2124" s="430">
        <v>1.9418534025273451E-2</v>
      </c>
      <c r="R2124" s="464">
        <v>0</v>
      </c>
      <c r="S2124" s="465">
        <v>0</v>
      </c>
      <c r="T2124" s="430">
        <v>672.5572325047624</v>
      </c>
      <c r="U2124" s="458">
        <v>0</v>
      </c>
      <c r="V2124" s="459">
        <v>0</v>
      </c>
      <c r="W2124" s="430">
        <v>0.12474886417902659</v>
      </c>
      <c r="X2124" s="458">
        <v>0</v>
      </c>
      <c r="Y2124" s="459">
        <v>0</v>
      </c>
      <c r="Z2124" s="430">
        <v>3.9453719109898396E-3</v>
      </c>
      <c r="AA2124" s="458">
        <v>0</v>
      </c>
      <c r="AB2124" s="459">
        <v>0</v>
      </c>
      <c r="AC2124" s="430">
        <v>7.9698047152415522E-3</v>
      </c>
      <c r="AD2124" s="458">
        <v>0</v>
      </c>
      <c r="AE2124" s="459">
        <v>0</v>
      </c>
      <c r="AF2124" s="430">
        <v>1.1500452644900077E-3</v>
      </c>
      <c r="AG2124" s="458">
        <v>0</v>
      </c>
      <c r="AH2124" s="459">
        <v>0</v>
      </c>
      <c r="AI2124" s="430">
        <v>1.4835568427270637E-3</v>
      </c>
      <c r="AJ2124" s="458">
        <v>0</v>
      </c>
      <c r="AK2124" s="459">
        <v>0</v>
      </c>
      <c r="AL2124" s="430">
        <v>9.2003547502602303E-5</v>
      </c>
      <c r="AM2124" s="458">
        <v>0</v>
      </c>
      <c r="AN2124" s="459">
        <v>0</v>
      </c>
      <c r="AO2124" s="430">
        <v>2.5001985611684714E-2</v>
      </c>
      <c r="AP2124" s="458">
        <v>0</v>
      </c>
      <c r="AQ2124" s="459">
        <v>0</v>
      </c>
      <c r="AR2124" s="441">
        <v>1.9588915224112501E-2</v>
      </c>
      <c r="AS2124" s="464">
        <v>0</v>
      </c>
      <c r="AT2124" s="465">
        <v>0</v>
      </c>
      <c r="AU2124" s="434">
        <v>0</v>
      </c>
    </row>
    <row r="2125" spans="1:47" x14ac:dyDescent="0.2">
      <c r="A2125" s="229">
        <v>2028</v>
      </c>
      <c r="B2125" s="230">
        <v>1</v>
      </c>
      <c r="C2125" s="454">
        <v>0.75687769933732996</v>
      </c>
      <c r="D2125" s="455">
        <v>0.77293470661125285</v>
      </c>
      <c r="E2125" s="436">
        <v>0.36822700698083777</v>
      </c>
      <c r="F2125" s="454">
        <v>3.6344704161458082E-2</v>
      </c>
      <c r="G2125" s="455">
        <v>3.2098725687598556E-2</v>
      </c>
      <c r="H2125" s="436">
        <v>6.2419532881649309E-2</v>
      </c>
      <c r="I2125" s="454">
        <v>3.201867529761273E-2</v>
      </c>
      <c r="J2125" s="455">
        <v>3.2444259141668992E-2</v>
      </c>
      <c r="K2125" s="436">
        <v>0.36260952683712538</v>
      </c>
      <c r="L2125" s="460">
        <v>1.3446457424486106E-3</v>
      </c>
      <c r="M2125" s="461">
        <v>1.7589296534457036E-3</v>
      </c>
      <c r="N2125" s="436">
        <v>5.700225628407554E-3</v>
      </c>
      <c r="O2125" s="454">
        <v>1.6334386393008521E-3</v>
      </c>
      <c r="P2125" s="455">
        <v>2.0753756759634614E-3</v>
      </c>
      <c r="Q2125" s="436">
        <v>1.385552753582873E-2</v>
      </c>
      <c r="R2125" s="460">
        <v>0</v>
      </c>
      <c r="S2125" s="461">
        <v>0</v>
      </c>
      <c r="T2125" s="436">
        <v>654.20452970854126</v>
      </c>
      <c r="U2125" s="454">
        <v>4.72263234056152E-3</v>
      </c>
      <c r="V2125" s="455">
        <v>5.724293104027306E-3</v>
      </c>
      <c r="W2125" s="436">
        <v>6.7272330062509031E-2</v>
      </c>
      <c r="X2125" s="454">
        <v>4.3656542257771653E-3</v>
      </c>
      <c r="Y2125" s="455">
        <v>5.5672752204712159E-3</v>
      </c>
      <c r="Z2125" s="436">
        <v>2.9816200018208325E-3</v>
      </c>
      <c r="AA2125" s="454">
        <v>8.0021762191192136E-4</v>
      </c>
      <c r="AB2125" s="455">
        <v>8.6029104649081685E-4</v>
      </c>
      <c r="AC2125" s="436">
        <v>4.2978247758199825E-3</v>
      </c>
      <c r="AD2125" s="454">
        <v>4.6142297113854779E-5</v>
      </c>
      <c r="AE2125" s="455">
        <v>4.059129210744223E-5</v>
      </c>
      <c r="AF2125" s="436">
        <v>6.2017602935118279E-4</v>
      </c>
      <c r="AG2125" s="454">
        <v>1.5164454045206079E-3</v>
      </c>
      <c r="AH2125" s="455">
        <v>1.3137785153430272E-3</v>
      </c>
      <c r="AI2125" s="436">
        <v>8.0002702270621118E-4</v>
      </c>
      <c r="AJ2125" s="454">
        <v>2.7960948137222078E-4</v>
      </c>
      <c r="AK2125" s="455">
        <v>2.3615907285589013E-4</v>
      </c>
      <c r="AL2125" s="436">
        <v>4.9614072615450006E-5</v>
      </c>
      <c r="AM2125" s="454">
        <v>4.1548596257930435E-4</v>
      </c>
      <c r="AN2125" s="455">
        <v>3.7188858707448361E-4</v>
      </c>
      <c r="AO2125" s="436">
        <v>1.3482611204422113E-2</v>
      </c>
      <c r="AP2125" s="454">
        <v>0</v>
      </c>
      <c r="AQ2125" s="455">
        <v>0</v>
      </c>
      <c r="AR2125" s="439">
        <v>4.0931502845467102E-3</v>
      </c>
      <c r="AS2125" s="460">
        <v>0</v>
      </c>
      <c r="AT2125" s="461">
        <v>0</v>
      </c>
      <c r="AU2125" s="415">
        <v>0</v>
      </c>
    </row>
    <row r="2126" spans="1:47" x14ac:dyDescent="0.2">
      <c r="A2126" s="231">
        <v>2028</v>
      </c>
      <c r="B2126" s="232">
        <v>2</v>
      </c>
      <c r="C2126" s="456">
        <v>0.76169718980377743</v>
      </c>
      <c r="D2126" s="457">
        <v>0.77667586713149228</v>
      </c>
      <c r="E2126" s="437">
        <v>0.36985801616788927</v>
      </c>
      <c r="F2126" s="456">
        <v>3.7013987696704206E-2</v>
      </c>
      <c r="G2126" s="457">
        <v>3.2682665613231077E-2</v>
      </c>
      <c r="H2126" s="437">
        <v>6.3041575258632021E-2</v>
      </c>
      <c r="I2126" s="456">
        <v>3.2382841721698363E-2</v>
      </c>
      <c r="J2126" s="457">
        <v>3.2759125502202911E-2</v>
      </c>
      <c r="K2126" s="437">
        <v>0.365149026334817</v>
      </c>
      <c r="L2126" s="462">
        <v>1.346615866575805E-3</v>
      </c>
      <c r="M2126" s="463">
        <v>1.7615125842405102E-3</v>
      </c>
      <c r="N2126" s="437">
        <v>5.7024838636251674E-3</v>
      </c>
      <c r="O2126" s="456">
        <v>1.6424344778677403E-3</v>
      </c>
      <c r="P2126" s="457">
        <v>2.0868180658138074E-3</v>
      </c>
      <c r="Q2126" s="437">
        <v>1.3861655619580537E-2</v>
      </c>
      <c r="R2126" s="462">
        <v>0</v>
      </c>
      <c r="S2126" s="463">
        <v>0</v>
      </c>
      <c r="T2126" s="437">
        <v>654.46370206737708</v>
      </c>
      <c r="U2126" s="456">
        <v>4.7933544460766926E-3</v>
      </c>
      <c r="V2126" s="457">
        <v>5.8202727191227844E-3</v>
      </c>
      <c r="W2126" s="437">
        <v>6.7942694438121676E-2</v>
      </c>
      <c r="X2126" s="456">
        <v>4.4266105841792676E-3</v>
      </c>
      <c r="Y2126" s="457">
        <v>5.6482317791799359E-3</v>
      </c>
      <c r="Z2126" s="437">
        <v>2.9943739092069331E-3</v>
      </c>
      <c r="AA2126" s="456">
        <v>8.2311214222544667E-4</v>
      </c>
      <c r="AB2126" s="457">
        <v>8.8771695952329598E-4</v>
      </c>
      <c r="AC2126" s="437">
        <v>4.3406464585023169E-3</v>
      </c>
      <c r="AD2126" s="456">
        <v>4.7038523722140063E-5</v>
      </c>
      <c r="AE2126" s="457">
        <v>4.1377796371713319E-5</v>
      </c>
      <c r="AF2126" s="437">
        <v>6.2635553472633742E-4</v>
      </c>
      <c r="AG2126" s="456">
        <v>1.5423729736689907E-3</v>
      </c>
      <c r="AH2126" s="457">
        <v>1.3351607328400844E-3</v>
      </c>
      <c r="AI2126" s="437">
        <v>8.079989675912841E-4</v>
      </c>
      <c r="AJ2126" s="456">
        <v>2.8437378607936939E-4</v>
      </c>
      <c r="AK2126" s="457">
        <v>2.3993372246062763E-4</v>
      </c>
      <c r="AL2126" s="437">
        <v>5.0108510471751067E-5</v>
      </c>
      <c r="AM2126" s="456">
        <v>4.2344612732398681E-4</v>
      </c>
      <c r="AN2126" s="457">
        <v>3.7909892380378544E-4</v>
      </c>
      <c r="AO2126" s="437">
        <v>1.3616980255974607E-2</v>
      </c>
      <c r="AP2126" s="456">
        <v>0</v>
      </c>
      <c r="AQ2126" s="457">
        <v>0</v>
      </c>
      <c r="AR2126" s="440">
        <v>4.1035932122018203E-3</v>
      </c>
      <c r="AS2126" s="462">
        <v>0</v>
      </c>
      <c r="AT2126" s="463">
        <v>0</v>
      </c>
      <c r="AU2126" s="423">
        <v>0</v>
      </c>
    </row>
    <row r="2127" spans="1:47" x14ac:dyDescent="0.2">
      <c r="A2127" s="231">
        <v>2028</v>
      </c>
      <c r="B2127" s="232">
        <v>3</v>
      </c>
      <c r="C2127" s="456">
        <v>0.76599338051531396</v>
      </c>
      <c r="D2127" s="457">
        <v>0.77985197726197741</v>
      </c>
      <c r="E2127" s="437">
        <v>0.37176885310314112</v>
      </c>
      <c r="F2127" s="456">
        <v>3.7760198867738903E-2</v>
      </c>
      <c r="G2127" s="457">
        <v>3.3360101672808243E-2</v>
      </c>
      <c r="H2127" s="437">
        <v>6.3770732855441853E-2</v>
      </c>
      <c r="I2127" s="456">
        <v>3.2758497556219061E-2</v>
      </c>
      <c r="J2127" s="457">
        <v>3.3089113517438644E-2</v>
      </c>
      <c r="K2127" s="437">
        <v>0.36813224104451386</v>
      </c>
      <c r="L2127" s="462">
        <v>1.3487421662423857E-3</v>
      </c>
      <c r="M2127" s="463">
        <v>1.764258101204985E-3</v>
      </c>
      <c r="N2127" s="437">
        <v>5.7051182944993168E-3</v>
      </c>
      <c r="O2127" s="456">
        <v>1.6524447650418238E-3</v>
      </c>
      <c r="P2127" s="457">
        <v>2.1000516098492413E-3</v>
      </c>
      <c r="Q2127" s="437">
        <v>1.3868811791757413E-2</v>
      </c>
      <c r="R2127" s="462">
        <v>0</v>
      </c>
      <c r="S2127" s="463">
        <v>0</v>
      </c>
      <c r="T2127" s="437">
        <v>654.76600720678175</v>
      </c>
      <c r="U2127" s="456">
        <v>4.8682452073170205E-3</v>
      </c>
      <c r="V2127" s="457">
        <v>5.9249993133571729E-3</v>
      </c>
      <c r="W2127" s="437">
        <v>6.8728572351621525E-2</v>
      </c>
      <c r="X2127" s="456">
        <v>4.4949941147236754E-3</v>
      </c>
      <c r="Y2127" s="457">
        <v>5.7431050281675309E-3</v>
      </c>
      <c r="Z2127" s="437">
        <v>3.0093079298782704E-3</v>
      </c>
      <c r="AA2127" s="456">
        <v>8.4757531497891658E-4</v>
      </c>
      <c r="AB2127" s="457">
        <v>9.1651269691836077E-4</v>
      </c>
      <c r="AC2127" s="437">
        <v>4.3908578568288741E-3</v>
      </c>
      <c r="AD2127" s="456">
        <v>4.8036033469904418E-5</v>
      </c>
      <c r="AE2127" s="457">
        <v>4.2285245317528775E-5</v>
      </c>
      <c r="AF2127" s="437">
        <v>6.3360090308116227E-4</v>
      </c>
      <c r="AG2127" s="456">
        <v>1.5714965980709664E-3</v>
      </c>
      <c r="AH2127" s="457">
        <v>1.3605335419138297E-3</v>
      </c>
      <c r="AI2127" s="437">
        <v>8.1734527096560317E-4</v>
      </c>
      <c r="AJ2127" s="456">
        <v>2.8978010897033298E-4</v>
      </c>
      <c r="AK2127" s="457">
        <v>2.4451377691666205E-4</v>
      </c>
      <c r="AL2127" s="437">
        <v>5.0688070039220483E-5</v>
      </c>
      <c r="AM2127" s="456">
        <v>4.3224343077637086E-4</v>
      </c>
      <c r="AN2127" s="457">
        <v>3.8728523597885111E-4</v>
      </c>
      <c r="AO2127" s="437">
        <v>1.3774479966540956E-2</v>
      </c>
      <c r="AP2127" s="456">
        <v>0</v>
      </c>
      <c r="AQ2127" s="457">
        <v>0</v>
      </c>
      <c r="AR2127" s="440">
        <v>4.1158594504856301E-3</v>
      </c>
      <c r="AS2127" s="462">
        <v>0</v>
      </c>
      <c r="AT2127" s="463">
        <v>0</v>
      </c>
      <c r="AU2127" s="423">
        <v>0</v>
      </c>
    </row>
    <row r="2128" spans="1:47" x14ac:dyDescent="0.2">
      <c r="A2128" s="231">
        <v>2028</v>
      </c>
      <c r="B2128" s="232">
        <v>4</v>
      </c>
      <c r="C2128" s="456">
        <v>0.77114456192414993</v>
      </c>
      <c r="D2128" s="457">
        <v>0.78386510050432234</v>
      </c>
      <c r="E2128" s="437">
        <v>0.37395033114652315</v>
      </c>
      <c r="F2128" s="456">
        <v>3.8553387311771666E-2</v>
      </c>
      <c r="G2128" s="457">
        <v>3.4099627473184929E-2</v>
      </c>
      <c r="H2128" s="437">
        <v>6.460266587323181E-2</v>
      </c>
      <c r="I2128" s="456">
        <v>3.3111244437903684E-2</v>
      </c>
      <c r="J2128" s="457">
        <v>3.3395884725006632E-2</v>
      </c>
      <c r="K2128" s="437">
        <v>0.37152998012383842</v>
      </c>
      <c r="L2128" s="462">
        <v>1.3494015773805694E-3</v>
      </c>
      <c r="M2128" s="463">
        <v>1.7650947277940022E-3</v>
      </c>
      <c r="N2128" s="437">
        <v>5.7081496095374917E-3</v>
      </c>
      <c r="O2128" s="456">
        <v>1.6615425294378256E-3</v>
      </c>
      <c r="P2128" s="457">
        <v>2.1126179358561398E-3</v>
      </c>
      <c r="Q2128" s="437">
        <v>1.3877006645969846E-2</v>
      </c>
      <c r="R2128" s="462">
        <v>0</v>
      </c>
      <c r="S2128" s="463">
        <v>0</v>
      </c>
      <c r="T2128" s="437">
        <v>655.11349488782878</v>
      </c>
      <c r="U2128" s="456">
        <v>4.9460981564808009E-3</v>
      </c>
      <c r="V2128" s="457">
        <v>6.035131432937259E-3</v>
      </c>
      <c r="W2128" s="437">
        <v>6.9625157504282886E-2</v>
      </c>
      <c r="X2128" s="456">
        <v>4.5709908387847678E-3</v>
      </c>
      <c r="Y2128" s="457">
        <v>5.8514278040654949E-3</v>
      </c>
      <c r="Z2128" s="437">
        <v>3.0263658375302149E-3</v>
      </c>
      <c r="AA2128" s="456">
        <v>8.4988271336828387E-4</v>
      </c>
      <c r="AB2128" s="457">
        <v>9.2613251808520394E-4</v>
      </c>
      <c r="AC2128" s="437">
        <v>4.4481311971127386E-3</v>
      </c>
      <c r="AD2128" s="456">
        <v>4.8960249886286832E-5</v>
      </c>
      <c r="AE2128" s="457">
        <v>4.3159596968449803E-5</v>
      </c>
      <c r="AF2128" s="437">
        <v>6.4186615112073891E-4</v>
      </c>
      <c r="AG2128" s="456">
        <v>1.6087413704302868E-3</v>
      </c>
      <c r="AH2128" s="457">
        <v>1.3938415190564741E-3</v>
      </c>
      <c r="AI2128" s="437">
        <v>8.2800763749324522E-4</v>
      </c>
      <c r="AJ2128" s="456">
        <v>2.9737500281900399E-4</v>
      </c>
      <c r="AK2128" s="457">
        <v>2.511734368053755E-4</v>
      </c>
      <c r="AL2128" s="437">
        <v>5.1349356442196538E-5</v>
      </c>
      <c r="AM2128" s="456">
        <v>4.4003533306198719E-4</v>
      </c>
      <c r="AN2128" s="457">
        <v>3.9478434915039172E-4</v>
      </c>
      <c r="AO2128" s="437">
        <v>1.3954181571183753E-2</v>
      </c>
      <c r="AP2128" s="456">
        <v>0</v>
      </c>
      <c r="AQ2128" s="457">
        <v>0</v>
      </c>
      <c r="AR2128" s="440">
        <v>4.1299192147308001E-3</v>
      </c>
      <c r="AS2128" s="462">
        <v>0</v>
      </c>
      <c r="AT2128" s="463">
        <v>0</v>
      </c>
      <c r="AU2128" s="423">
        <v>0</v>
      </c>
    </row>
    <row r="2129" spans="1:47" x14ac:dyDescent="0.2">
      <c r="A2129" s="231">
        <v>2028</v>
      </c>
      <c r="B2129" s="232">
        <v>5</v>
      </c>
      <c r="C2129" s="456">
        <v>1.2062124540115455</v>
      </c>
      <c r="D2129" s="457">
        <v>1.2468456254178293</v>
      </c>
      <c r="E2129" s="437">
        <v>0.43777838276091596</v>
      </c>
      <c r="F2129" s="456">
        <v>4.6314155907390159E-2</v>
      </c>
      <c r="G2129" s="457">
        <v>4.1748350996417258E-2</v>
      </c>
      <c r="H2129" s="437">
        <v>7.1927808084683978E-2</v>
      </c>
      <c r="I2129" s="456">
        <v>4.4556866389640792E-2</v>
      </c>
      <c r="J2129" s="457">
        <v>4.5706288912625501E-2</v>
      </c>
      <c r="K2129" s="437">
        <v>0.37513985146432027</v>
      </c>
      <c r="L2129" s="462">
        <v>1.3513424869784922E-3</v>
      </c>
      <c r="M2129" s="463">
        <v>1.7674187062858811E-3</v>
      </c>
      <c r="N2129" s="437">
        <v>5.7094125753936941E-3</v>
      </c>
      <c r="O2129" s="456">
        <v>2.0267304704226908E-3</v>
      </c>
      <c r="P2129" s="457">
        <v>3.1863462855061015E-3</v>
      </c>
      <c r="Q2129" s="437">
        <v>1.8986485285475214E-2</v>
      </c>
      <c r="R2129" s="462">
        <v>0</v>
      </c>
      <c r="S2129" s="463">
        <v>0</v>
      </c>
      <c r="T2129" s="437">
        <v>655.25911001356576</v>
      </c>
      <c r="U2129" s="456">
        <v>3.8114598575886508E-3</v>
      </c>
      <c r="V2129" s="457">
        <v>4.5666433191937214E-3</v>
      </c>
      <c r="W2129" s="437">
        <v>7.7519668711917594E-2</v>
      </c>
      <c r="X2129" s="456">
        <v>4.6549258927666886E-3</v>
      </c>
      <c r="Y2129" s="457">
        <v>5.974204518813666E-3</v>
      </c>
      <c r="Z2129" s="437">
        <v>3.0457035233385013E-3</v>
      </c>
      <c r="AA2129" s="456">
        <v>1.0077296765923234E-3</v>
      </c>
      <c r="AB2129" s="457">
        <v>1.1121513724753308E-3</v>
      </c>
      <c r="AC2129" s="437">
        <v>4.9524922208081341E-3</v>
      </c>
      <c r="AD2129" s="456">
        <v>5.8461357645918165E-5</v>
      </c>
      <c r="AE2129" s="457">
        <v>5.2367795742759122E-5</v>
      </c>
      <c r="AF2129" s="437">
        <v>7.1464566863727204E-4</v>
      </c>
      <c r="AG2129" s="456">
        <v>1.9374696417527495E-3</v>
      </c>
      <c r="AH2129" s="457">
        <v>1.7122588463753168E-3</v>
      </c>
      <c r="AI2129" s="437">
        <v>9.2189263589372212E-4</v>
      </c>
      <c r="AJ2129" s="456">
        <v>3.4844210909759497E-4</v>
      </c>
      <c r="AK2129" s="457">
        <v>2.9818401379849452E-4</v>
      </c>
      <c r="AL2129" s="437">
        <v>5.7171715299468046E-5</v>
      </c>
      <c r="AM2129" s="456">
        <v>5.3189920528096894E-4</v>
      </c>
      <c r="AN2129" s="457">
        <v>4.8707729893665862E-4</v>
      </c>
      <c r="AO2129" s="437">
        <v>1.5536413079406361E-2</v>
      </c>
      <c r="AP2129" s="456">
        <v>0</v>
      </c>
      <c r="AQ2129" s="457">
        <v>0</v>
      </c>
      <c r="AR2129" s="440">
        <v>6.3929794885125204E-3</v>
      </c>
      <c r="AS2129" s="462">
        <v>0</v>
      </c>
      <c r="AT2129" s="463">
        <v>0</v>
      </c>
      <c r="AU2129" s="423">
        <v>0</v>
      </c>
    </row>
    <row r="2130" spans="1:47" x14ac:dyDescent="0.2">
      <c r="A2130" s="231">
        <v>2028</v>
      </c>
      <c r="B2130" s="232">
        <v>6</v>
      </c>
      <c r="C2130" s="456">
        <v>1.2139128873349072</v>
      </c>
      <c r="D2130" s="457">
        <v>1.2544926373889262</v>
      </c>
      <c r="E2130" s="437">
        <v>0.440569646538299</v>
      </c>
      <c r="F2130" s="456">
        <v>4.7402112972501013E-2</v>
      </c>
      <c r="G2130" s="457">
        <v>4.2827770200716819E-2</v>
      </c>
      <c r="H2130" s="437">
        <v>7.2991993028855714E-2</v>
      </c>
      <c r="I2130" s="456">
        <v>4.5178098809787008E-2</v>
      </c>
      <c r="J2130" s="457">
        <v>4.6345601628352134E-2</v>
      </c>
      <c r="K2130" s="437">
        <v>0.37948648432681209</v>
      </c>
      <c r="L2130" s="462">
        <v>1.3540341778723885E-3</v>
      </c>
      <c r="M2130" s="463">
        <v>1.7706510472032008E-3</v>
      </c>
      <c r="N2130" s="437">
        <v>5.7132802155108126E-3</v>
      </c>
      <c r="O2130" s="456">
        <v>2.043014765607319E-3</v>
      </c>
      <c r="P2130" s="457">
        <v>3.2146416033581185E-3</v>
      </c>
      <c r="Q2130" s="437">
        <v>1.8996983614334287E-2</v>
      </c>
      <c r="R2130" s="462">
        <v>0</v>
      </c>
      <c r="S2130" s="463">
        <v>0</v>
      </c>
      <c r="T2130" s="437">
        <v>655.70180397817012</v>
      </c>
      <c r="U2130" s="456">
        <v>3.8793344796802256E-3</v>
      </c>
      <c r="V2130" s="457">
        <v>4.6609206824422111E-3</v>
      </c>
      <c r="W2130" s="437">
        <v>7.8666750937421259E-2</v>
      </c>
      <c r="X2130" s="456">
        <v>4.7477430909422073E-3</v>
      </c>
      <c r="Y2130" s="457">
        <v>6.112713100196625E-3</v>
      </c>
      <c r="Z2130" s="437">
        <v>3.0675158223416612E-3</v>
      </c>
      <c r="AA2130" s="456">
        <v>1.040209100555781E-3</v>
      </c>
      <c r="AB2130" s="457">
        <v>1.1467413253056797E-3</v>
      </c>
      <c r="AC2130" s="437">
        <v>5.0257671935461387E-3</v>
      </c>
      <c r="AD2130" s="456">
        <v>5.9915989433958645E-5</v>
      </c>
      <c r="AE2130" s="457">
        <v>5.3799734278543497E-5</v>
      </c>
      <c r="AF2130" s="437">
        <v>7.2521903865555839E-4</v>
      </c>
      <c r="AG2130" s="456">
        <v>1.9805245713735513E-3</v>
      </c>
      <c r="AH2130" s="457">
        <v>1.7547498649202026E-3</v>
      </c>
      <c r="AI2130" s="437">
        <v>9.3553340052848592E-4</v>
      </c>
      <c r="AJ2130" s="456">
        <v>3.5653912098676977E-4</v>
      </c>
      <c r="AK2130" s="457">
        <v>3.0613042020880812E-4</v>
      </c>
      <c r="AL2130" s="437">
        <v>5.8017583055488429E-5</v>
      </c>
      <c r="AM2130" s="456">
        <v>5.4457703595003643E-4</v>
      </c>
      <c r="AN2130" s="457">
        <v>4.9951462662288601E-4</v>
      </c>
      <c r="AO2130" s="437">
        <v>1.5766272277472775E-2</v>
      </c>
      <c r="AP2130" s="456">
        <v>0</v>
      </c>
      <c r="AQ2130" s="457">
        <v>0</v>
      </c>
      <c r="AR2130" s="440">
        <v>6.42106536055502E-3</v>
      </c>
      <c r="AS2130" s="462">
        <v>0</v>
      </c>
      <c r="AT2130" s="463">
        <v>0</v>
      </c>
      <c r="AU2130" s="423">
        <v>0</v>
      </c>
    </row>
    <row r="2131" spans="1:47" x14ac:dyDescent="0.2">
      <c r="A2131" s="231">
        <v>2028</v>
      </c>
      <c r="B2131" s="232">
        <v>7</v>
      </c>
      <c r="C2131" s="456">
        <v>1.3553963999668135</v>
      </c>
      <c r="D2131" s="457">
        <v>1.4017938582685443</v>
      </c>
      <c r="E2131" s="437">
        <v>0.44371122357783582</v>
      </c>
      <c r="F2131" s="456">
        <v>5.2896372127617337E-2</v>
      </c>
      <c r="G2131" s="457">
        <v>4.8207201416571914E-2</v>
      </c>
      <c r="H2131" s="437">
        <v>7.4190682676994413E-2</v>
      </c>
      <c r="I2131" s="456">
        <v>5.2186913050044713E-2</v>
      </c>
      <c r="J2131" s="457">
        <v>5.3883925188297405E-2</v>
      </c>
      <c r="K2131" s="437">
        <v>0.50711784467041221</v>
      </c>
      <c r="L2131" s="462">
        <v>1.3569634847912014E-3</v>
      </c>
      <c r="M2131" s="463">
        <v>1.7742301927686029E-3</v>
      </c>
      <c r="N2131" s="437">
        <v>5.7176208199098645E-3</v>
      </c>
      <c r="O2131" s="456">
        <v>2.3411380212832807E-3</v>
      </c>
      <c r="P2131" s="457">
        <v>3.5179684768858908E-3</v>
      </c>
      <c r="Q2131" s="437">
        <v>1.9008756798305423E-2</v>
      </c>
      <c r="R2131" s="462">
        <v>0</v>
      </c>
      <c r="S2131" s="463">
        <v>0</v>
      </c>
      <c r="T2131" s="437">
        <v>656.20012678123294</v>
      </c>
      <c r="U2131" s="456">
        <v>4.0730960099941357E-3</v>
      </c>
      <c r="V2131" s="457">
        <v>4.8004146870473099E-3</v>
      </c>
      <c r="W2131" s="437">
        <v>7.9958509775180403E-2</v>
      </c>
      <c r="X2131" s="456">
        <v>4.8506169781137943E-3</v>
      </c>
      <c r="Y2131" s="457">
        <v>6.2687324500535309E-3</v>
      </c>
      <c r="Z2131" s="437">
        <v>3.0920838145520541E-3</v>
      </c>
      <c r="AA2131" s="456">
        <v>1.159046790038971E-3</v>
      </c>
      <c r="AB2131" s="457">
        <v>1.2816797082891205E-3</v>
      </c>
      <c r="AC2131" s="437">
        <v>5.1083026792521644E-3</v>
      </c>
      <c r="AD2131" s="456">
        <v>6.6867386698800106E-5</v>
      </c>
      <c r="AE2131" s="457">
        <v>6.0488757579871381E-5</v>
      </c>
      <c r="AF2131" s="437">
        <v>7.3712876235465746E-4</v>
      </c>
      <c r="AG2131" s="456">
        <v>2.2111603331462018E-3</v>
      </c>
      <c r="AH2131" s="457">
        <v>1.9772956282754126E-3</v>
      </c>
      <c r="AI2131" s="437">
        <v>9.5089605529745825E-4</v>
      </c>
      <c r="AJ2131" s="456">
        <v>3.9317451040756212E-4</v>
      </c>
      <c r="AK2131" s="457">
        <v>3.3975161285353372E-4</v>
      </c>
      <c r="AL2131" s="437">
        <v>5.8970301711546649E-5</v>
      </c>
      <c r="AM2131" s="456">
        <v>6.1185289746087338E-4</v>
      </c>
      <c r="AN2131" s="457">
        <v>5.6647516022786503E-4</v>
      </c>
      <c r="AO2131" s="437">
        <v>1.6025187265259339E-2</v>
      </c>
      <c r="AP2131" s="456">
        <v>0</v>
      </c>
      <c r="AQ2131" s="457">
        <v>0</v>
      </c>
      <c r="AR2131" s="440">
        <v>7.1898052684395003E-3</v>
      </c>
      <c r="AS2131" s="462">
        <v>0</v>
      </c>
      <c r="AT2131" s="463">
        <v>0</v>
      </c>
      <c r="AU2131" s="423">
        <v>0</v>
      </c>
    </row>
    <row r="2132" spans="1:47" x14ac:dyDescent="0.2">
      <c r="A2132" s="231">
        <v>2028</v>
      </c>
      <c r="B2132" s="232">
        <v>8</v>
      </c>
      <c r="C2132" s="456">
        <v>1.3701436014980892</v>
      </c>
      <c r="D2132" s="457">
        <v>1.416758537162955</v>
      </c>
      <c r="E2132" s="437">
        <v>0.44722556643865696</v>
      </c>
      <c r="F2132" s="456">
        <v>5.4414825829672893E-2</v>
      </c>
      <c r="G2132" s="457">
        <v>4.9741202919315962E-2</v>
      </c>
      <c r="H2132" s="437">
        <v>7.553105697395357E-2</v>
      </c>
      <c r="I2132" s="456">
        <v>5.3163665507087732E-2</v>
      </c>
      <c r="J2132" s="457">
        <v>5.4907126445962171E-2</v>
      </c>
      <c r="K2132" s="437">
        <v>0.51259211394041793</v>
      </c>
      <c r="L2132" s="462">
        <v>1.3602492818096373E-3</v>
      </c>
      <c r="M2132" s="463">
        <v>1.7780304895107289E-3</v>
      </c>
      <c r="N2132" s="437">
        <v>5.7224911355584582E-3</v>
      </c>
      <c r="O2132" s="456">
        <v>2.363769559398488E-3</v>
      </c>
      <c r="P2132" s="457">
        <v>3.5564621945095467E-3</v>
      </c>
      <c r="Q2132" s="437">
        <v>1.902195489257822E-2</v>
      </c>
      <c r="R2132" s="462">
        <v>0</v>
      </c>
      <c r="S2132" s="463">
        <v>0</v>
      </c>
      <c r="T2132" s="437">
        <v>656.75925229011341</v>
      </c>
      <c r="U2132" s="456">
        <v>4.1631027161842093E-3</v>
      </c>
      <c r="V2132" s="457">
        <v>4.9193894818122018E-3</v>
      </c>
      <c r="W2132" s="437">
        <v>8.1403121575314888E-2</v>
      </c>
      <c r="X2132" s="456">
        <v>4.9639222927977634E-3</v>
      </c>
      <c r="Y2132" s="457">
        <v>6.443177893162946E-3</v>
      </c>
      <c r="Z2132" s="437">
        <v>3.1195614605648899E-3</v>
      </c>
      <c r="AA2132" s="456">
        <v>1.203436461796365E-3</v>
      </c>
      <c r="AB2132" s="457">
        <v>1.324156208796363E-3</v>
      </c>
      <c r="AC2132" s="437">
        <v>5.200595752257722E-3</v>
      </c>
      <c r="AD2132" s="456">
        <v>6.8898426003091354E-5</v>
      </c>
      <c r="AE2132" s="457">
        <v>6.2516639358957944E-5</v>
      </c>
      <c r="AF2132" s="437">
        <v>7.5044639069597795E-4</v>
      </c>
      <c r="AG2132" s="456">
        <v>2.2713669408341484E-3</v>
      </c>
      <c r="AH2132" s="457">
        <v>2.0388142446951629E-3</v>
      </c>
      <c r="AI2132" s="437">
        <v>9.6807621974303703E-4</v>
      </c>
      <c r="AJ2132" s="456">
        <v>4.0434104414905877E-4</v>
      </c>
      <c r="AK2132" s="457">
        <v>3.5120151288344431E-4</v>
      </c>
      <c r="AL2132" s="437">
        <v>6.0035720222535017E-5</v>
      </c>
      <c r="AM2132" s="456">
        <v>6.2945450375370194E-4</v>
      </c>
      <c r="AN2132" s="457">
        <v>5.8382921805671636E-4</v>
      </c>
      <c r="AO2132" s="437">
        <v>1.6314708356596763E-2</v>
      </c>
      <c r="AP2132" s="456">
        <v>0</v>
      </c>
      <c r="AQ2132" s="457">
        <v>0</v>
      </c>
      <c r="AR2132" s="440">
        <v>7.2286864862633297E-3</v>
      </c>
      <c r="AS2132" s="462">
        <v>0</v>
      </c>
      <c r="AT2132" s="463">
        <v>0</v>
      </c>
      <c r="AU2132" s="423">
        <v>0</v>
      </c>
    </row>
    <row r="2133" spans="1:47" x14ac:dyDescent="0.2">
      <c r="A2133" s="231">
        <v>2028</v>
      </c>
      <c r="B2133" s="232">
        <v>9</v>
      </c>
      <c r="C2133" s="456">
        <v>1.4047352344349098</v>
      </c>
      <c r="D2133" s="457">
        <v>1.4498490486680167</v>
      </c>
      <c r="E2133" s="437">
        <v>0.45046705916932694</v>
      </c>
      <c r="F2133" s="456">
        <v>6.0324558686705144E-2</v>
      </c>
      <c r="G2133" s="457">
        <v>5.5544397593734328E-2</v>
      </c>
      <c r="H2133" s="437">
        <v>7.6999489581887529E-2</v>
      </c>
      <c r="I2133" s="456">
        <v>6.1981020055854173E-2</v>
      </c>
      <c r="J2133" s="457">
        <v>6.438175170632425E-2</v>
      </c>
      <c r="K2133" s="437">
        <v>0.51828279990447346</v>
      </c>
      <c r="L2133" s="462">
        <v>1.3632779241405171E-3</v>
      </c>
      <c r="M2133" s="463">
        <v>1.7814257321964457E-3</v>
      </c>
      <c r="N2133" s="437">
        <v>5.7257241649588918E-3</v>
      </c>
      <c r="O2133" s="456">
        <v>2.7195090246858807E-3</v>
      </c>
      <c r="P2133" s="457">
        <v>3.9091293510722675E-3</v>
      </c>
      <c r="Q2133" s="437">
        <v>1.903657161941353E-2</v>
      </c>
      <c r="R2133" s="462">
        <v>0</v>
      </c>
      <c r="S2133" s="463">
        <v>0</v>
      </c>
      <c r="T2133" s="437">
        <v>657.13073261538716</v>
      </c>
      <c r="U2133" s="456">
        <v>4.208406088138745E-3</v>
      </c>
      <c r="V2133" s="457">
        <v>4.9732039769154737E-3</v>
      </c>
      <c r="W2133" s="437">
        <v>8.298572822687969E-2</v>
      </c>
      <c r="X2133" s="456">
        <v>5.0880702286231492E-3</v>
      </c>
      <c r="Y2133" s="457">
        <v>6.6364539005541309E-3</v>
      </c>
      <c r="Z2133" s="437">
        <v>3.150000408233248E-3</v>
      </c>
      <c r="AA2133" s="456">
        <v>1.3318848712956224E-3</v>
      </c>
      <c r="AB2133" s="457">
        <v>1.4585630464231476E-3</v>
      </c>
      <c r="AC2133" s="437">
        <v>5.3016975461099456E-3</v>
      </c>
      <c r="AD2133" s="456">
        <v>7.6288166435150789E-5</v>
      </c>
      <c r="AE2133" s="457">
        <v>6.9645084991467275E-5</v>
      </c>
      <c r="AF2133" s="437">
        <v>7.6503622931278E-4</v>
      </c>
      <c r="AG2133" s="456">
        <v>2.5189695886224835E-3</v>
      </c>
      <c r="AH2133" s="457">
        <v>2.280529473305969E-3</v>
      </c>
      <c r="AI2133" s="437">
        <v>9.868967700585405E-4</v>
      </c>
      <c r="AJ2133" s="456">
        <v>4.427568228978906E-4</v>
      </c>
      <c r="AK2133" s="457">
        <v>3.8706550230964979E-4</v>
      </c>
      <c r="AL2133" s="437">
        <v>6.1202894288000384E-5</v>
      </c>
      <c r="AM2133" s="456">
        <v>7.0136648434908843E-4</v>
      </c>
      <c r="AN2133" s="457">
        <v>6.5545525714655654E-4</v>
      </c>
      <c r="AO2133" s="437">
        <v>1.6631885401170811E-2</v>
      </c>
      <c r="AP2133" s="456">
        <v>0</v>
      </c>
      <c r="AQ2133" s="457">
        <v>0</v>
      </c>
      <c r="AR2133" s="440">
        <v>8.1052564956339401E-3</v>
      </c>
      <c r="AS2133" s="462">
        <v>0</v>
      </c>
      <c r="AT2133" s="463">
        <v>0</v>
      </c>
      <c r="AU2133" s="423">
        <v>0</v>
      </c>
    </row>
    <row r="2134" spans="1:47" x14ac:dyDescent="0.2">
      <c r="A2134" s="231">
        <v>2028</v>
      </c>
      <c r="B2134" s="232">
        <v>10</v>
      </c>
      <c r="C2134" s="456">
        <v>1.422494838792921</v>
      </c>
      <c r="D2134" s="457">
        <v>1.4682403479027017</v>
      </c>
      <c r="E2134" s="437">
        <v>0.45475401314329472</v>
      </c>
      <c r="F2134" s="456">
        <v>6.2252148241941058E-2</v>
      </c>
      <c r="G2134" s="457">
        <v>5.75247590850975E-2</v>
      </c>
      <c r="H2134" s="437">
        <v>7.8634406145721411E-2</v>
      </c>
      <c r="I2134" s="456">
        <v>6.3274375682918119E-2</v>
      </c>
      <c r="J2134" s="457">
        <v>6.5761799413028954E-2</v>
      </c>
      <c r="K2134" s="437">
        <v>0.52495972174819572</v>
      </c>
      <c r="L2134" s="462">
        <v>1.3671102270482269E-3</v>
      </c>
      <c r="M2134" s="463">
        <v>1.785828169320865E-3</v>
      </c>
      <c r="N2134" s="437">
        <v>5.7316517166453671E-3</v>
      </c>
      <c r="O2134" s="456">
        <v>2.750170699607429E-3</v>
      </c>
      <c r="P2134" s="457">
        <v>3.9597241915013638E-3</v>
      </c>
      <c r="Q2134" s="437">
        <v>1.9052654159881246E-2</v>
      </c>
      <c r="R2134" s="462">
        <v>0</v>
      </c>
      <c r="S2134" s="463">
        <v>0</v>
      </c>
      <c r="T2134" s="437">
        <v>657.81165358924295</v>
      </c>
      <c r="U2134" s="456">
        <v>4.3111775511993208E-3</v>
      </c>
      <c r="V2134" s="457">
        <v>5.1103974282035794E-3</v>
      </c>
      <c r="W2134" s="437">
        <v>8.4747901767849215E-2</v>
      </c>
      <c r="X2134" s="456">
        <v>5.2237830660776113E-3</v>
      </c>
      <c r="Y2134" s="457">
        <v>6.8492363296420444E-3</v>
      </c>
      <c r="Z2134" s="437">
        <v>3.1835154689619188E-3</v>
      </c>
      <c r="AA2134" s="456">
        <v>1.3869003887520537E-3</v>
      </c>
      <c r="AB2134" s="457">
        <v>1.5083219279999551E-3</v>
      </c>
      <c r="AC2134" s="437">
        <v>5.4142752975112011E-3</v>
      </c>
      <c r="AD2134" s="456">
        <v>7.8869880539200304E-5</v>
      </c>
      <c r="AE2134" s="457">
        <v>7.2262380606476803E-5</v>
      </c>
      <c r="AF2134" s="437">
        <v>7.8128011368828359E-4</v>
      </c>
      <c r="AG2134" s="456">
        <v>2.5956497832657173E-3</v>
      </c>
      <c r="AH2134" s="457">
        <v>2.3608538160683934E-3</v>
      </c>
      <c r="AI2134" s="437">
        <v>1.0078515194374283E-3</v>
      </c>
      <c r="AJ2134" s="456">
        <v>4.5701068411331373E-4</v>
      </c>
      <c r="AK2134" s="457">
        <v>4.0211669879237579E-4</v>
      </c>
      <c r="AL2134" s="437">
        <v>6.2502400111995733E-5</v>
      </c>
      <c r="AM2134" s="456">
        <v>7.2359209577770966E-4</v>
      </c>
      <c r="AN2134" s="457">
        <v>6.7755049010403327E-4</v>
      </c>
      <c r="AO2134" s="437">
        <v>1.6985071728592177E-2</v>
      </c>
      <c r="AP2134" s="456">
        <v>0</v>
      </c>
      <c r="AQ2134" s="457">
        <v>0</v>
      </c>
      <c r="AR2134" s="440">
        <v>8.1577955399432193E-3</v>
      </c>
      <c r="AS2134" s="462">
        <v>0</v>
      </c>
      <c r="AT2134" s="463">
        <v>0</v>
      </c>
      <c r="AU2134" s="423">
        <v>0</v>
      </c>
    </row>
    <row r="2135" spans="1:47" x14ac:dyDescent="0.2">
      <c r="A2135" s="231">
        <v>2028</v>
      </c>
      <c r="B2135" s="232">
        <v>11</v>
      </c>
      <c r="C2135" s="456">
        <v>1.7218850369595478</v>
      </c>
      <c r="D2135" s="457">
        <v>1.7825414070542751</v>
      </c>
      <c r="E2135" s="437">
        <v>0.45947080768043214</v>
      </c>
      <c r="F2135" s="456">
        <v>7.2772994417005771E-2</v>
      </c>
      <c r="G2135" s="457">
        <v>6.6922027805713213E-2</v>
      </c>
      <c r="H2135" s="437">
        <v>8.0433694374226511E-2</v>
      </c>
      <c r="I2135" s="456">
        <v>7.2325428350398735E-2</v>
      </c>
      <c r="J2135" s="457">
        <v>7.551073244540038E-2</v>
      </c>
      <c r="K2135" s="437">
        <v>0.53230717137384742</v>
      </c>
      <c r="L2135" s="462">
        <v>1.3715534833653033E-3</v>
      </c>
      <c r="M2135" s="463">
        <v>1.7909965556104175E-3</v>
      </c>
      <c r="N2135" s="437">
        <v>5.738184821381504E-3</v>
      </c>
      <c r="O2135" s="456">
        <v>3.4686904879018309E-3</v>
      </c>
      <c r="P2135" s="457">
        <v>4.6077547180792787E-3</v>
      </c>
      <c r="Q2135" s="437">
        <v>1.9070380829292178E-2</v>
      </c>
      <c r="R2135" s="462">
        <v>0</v>
      </c>
      <c r="S2135" s="463">
        <v>0</v>
      </c>
      <c r="T2135" s="437">
        <v>658.56026789636587</v>
      </c>
      <c r="U2135" s="456">
        <v>3.977553330530857E-3</v>
      </c>
      <c r="V2135" s="457">
        <v>4.7390477703539071E-3</v>
      </c>
      <c r="W2135" s="437">
        <v>8.6686923946250022E-2</v>
      </c>
      <c r="X2135" s="456">
        <v>5.3715736762446108E-3</v>
      </c>
      <c r="Y2135" s="457">
        <v>7.0837888455630811E-3</v>
      </c>
      <c r="Z2135" s="437">
        <v>3.2204004890012375E-3</v>
      </c>
      <c r="AA2135" s="456">
        <v>1.6169137229314402E-3</v>
      </c>
      <c r="AB2135" s="457">
        <v>1.7261150219194717E-3</v>
      </c>
      <c r="AC2135" s="437">
        <v>5.538155770992789E-3</v>
      </c>
      <c r="AD2135" s="456">
        <v>9.2029198473433403E-5</v>
      </c>
      <c r="AE2135" s="457">
        <v>8.3802616703415136E-5</v>
      </c>
      <c r="AF2135" s="437">
        <v>7.9915697060218931E-4</v>
      </c>
      <c r="AG2135" s="456">
        <v>3.0364949217468844E-3</v>
      </c>
      <c r="AH2135" s="457">
        <v>2.7523369559857833E-3</v>
      </c>
      <c r="AI2135" s="437">
        <v>1.0309124190248597E-3</v>
      </c>
      <c r="AJ2135" s="456">
        <v>5.2440609264635732E-4</v>
      </c>
      <c r="AK2135" s="457">
        <v>4.5927301843779221E-4</v>
      </c>
      <c r="AL2135" s="437">
        <v>6.393256273800528E-5</v>
      </c>
      <c r="AM2135" s="456">
        <v>8.5232516994876385E-4</v>
      </c>
      <c r="AN2135" s="457">
        <v>7.9415992010301224E-4</v>
      </c>
      <c r="AO2135" s="437">
        <v>1.7373667195497568E-2</v>
      </c>
      <c r="AP2135" s="456">
        <v>0</v>
      </c>
      <c r="AQ2135" s="457">
        <v>0</v>
      </c>
      <c r="AR2135" s="440">
        <v>9.9408382728681192E-3</v>
      </c>
      <c r="AS2135" s="462">
        <v>0</v>
      </c>
      <c r="AT2135" s="463">
        <v>0</v>
      </c>
      <c r="AU2135" s="423">
        <v>0</v>
      </c>
    </row>
    <row r="2136" spans="1:47" x14ac:dyDescent="0.2">
      <c r="A2136" s="231">
        <v>2028</v>
      </c>
      <c r="B2136" s="232">
        <v>12</v>
      </c>
      <c r="C2136" s="456">
        <v>1.7434459158285329</v>
      </c>
      <c r="D2136" s="457">
        <v>1.8051696278985199</v>
      </c>
      <c r="E2136" s="437">
        <v>0.46461373202211337</v>
      </c>
      <c r="F2136" s="456">
        <v>7.5311539273655539E-2</v>
      </c>
      <c r="G2136" s="457">
        <v>6.9553479946878133E-2</v>
      </c>
      <c r="H2136" s="437">
        <v>8.2395510810089986E-2</v>
      </c>
      <c r="I2136" s="456">
        <v>7.4013261273250447E-2</v>
      </c>
      <c r="J2136" s="457">
        <v>7.7339800272501202E-2</v>
      </c>
      <c r="K2136" s="437">
        <v>0.54031880511713259</v>
      </c>
      <c r="L2136" s="462">
        <v>1.3766704759940213E-3</v>
      </c>
      <c r="M2136" s="463">
        <v>1.7974439939607277E-3</v>
      </c>
      <c r="N2136" s="437">
        <v>5.745306397718219E-3</v>
      </c>
      <c r="O2136" s="456">
        <v>3.5148162488651716E-3</v>
      </c>
      <c r="P2136" s="457">
        <v>4.6790646920407564E-3</v>
      </c>
      <c r="Q2136" s="437">
        <v>1.9089684299117539E-2</v>
      </c>
      <c r="R2136" s="462">
        <v>0</v>
      </c>
      <c r="S2136" s="463">
        <v>0</v>
      </c>
      <c r="T2136" s="437">
        <v>659.37852387529028</v>
      </c>
      <c r="U2136" s="456">
        <v>4.0871947341660671E-3</v>
      </c>
      <c r="V2136" s="457">
        <v>4.8946982979475983E-3</v>
      </c>
      <c r="W2136" s="437">
        <v>8.880122330320292E-2</v>
      </c>
      <c r="X2136" s="456">
        <v>5.5315407459917568E-3</v>
      </c>
      <c r="Y2136" s="457">
        <v>7.3391700045065547E-3</v>
      </c>
      <c r="Z2136" s="437">
        <v>3.2606137410821925E-3</v>
      </c>
      <c r="AA2136" s="456">
        <v>1.7075869998814687E-3</v>
      </c>
      <c r="AB2136" s="457">
        <v>1.817917344636702E-3</v>
      </c>
      <c r="AC2136" s="437">
        <v>5.6732335337309585E-3</v>
      </c>
      <c r="AD2136" s="456">
        <v>9.5523992181219711E-5</v>
      </c>
      <c r="AE2136" s="457">
        <v>8.7376885534972063E-5</v>
      </c>
      <c r="AF2136" s="437">
        <v>8.186489886969848E-4</v>
      </c>
      <c r="AG2136" s="456">
        <v>3.1330915837673085E-3</v>
      </c>
      <c r="AH2136" s="457">
        <v>2.8534990589425672E-3</v>
      </c>
      <c r="AI2136" s="437">
        <v>1.0560560106546528E-3</v>
      </c>
      <c r="AJ2136" s="456">
        <v>5.4184856649622899E-4</v>
      </c>
      <c r="AK2136" s="457">
        <v>4.7761039890079098E-4</v>
      </c>
      <c r="AL2136" s="437">
        <v>6.5491840889156144E-5</v>
      </c>
      <c r="AM2136" s="456">
        <v>8.8273398532275722E-4</v>
      </c>
      <c r="AN2136" s="457">
        <v>8.2503957918808439E-4</v>
      </c>
      <c r="AO2136" s="437">
        <v>1.7797403472501815E-2</v>
      </c>
      <c r="AP2136" s="456">
        <v>0</v>
      </c>
      <c r="AQ2136" s="457">
        <v>0</v>
      </c>
      <c r="AR2136" s="440">
        <v>1.00168976060534E-2</v>
      </c>
      <c r="AS2136" s="462">
        <v>0</v>
      </c>
      <c r="AT2136" s="463">
        <v>0</v>
      </c>
      <c r="AU2136" s="423">
        <v>0</v>
      </c>
    </row>
    <row r="2137" spans="1:47" x14ac:dyDescent="0.2">
      <c r="A2137" s="231">
        <v>2028</v>
      </c>
      <c r="B2137" s="232">
        <v>13</v>
      </c>
      <c r="C2137" s="456">
        <v>1.7664869852362228</v>
      </c>
      <c r="D2137" s="457">
        <v>1.8294905557009395</v>
      </c>
      <c r="E2137" s="437">
        <v>0.47019793003778498</v>
      </c>
      <c r="F2137" s="456">
        <v>7.8060827067404512E-2</v>
      </c>
      <c r="G2137" s="457">
        <v>7.2415100834611251E-2</v>
      </c>
      <c r="H2137" s="437">
        <v>8.4525311179450599E-2</v>
      </c>
      <c r="I2137" s="456">
        <v>7.5843560405462418E-2</v>
      </c>
      <c r="J2137" s="457">
        <v>7.9332776421333212E-2</v>
      </c>
      <c r="K2137" s="437">
        <v>0.54901502969923299</v>
      </c>
      <c r="L2137" s="462">
        <v>1.3823046951173981E-3</v>
      </c>
      <c r="M2137" s="463">
        <v>1.8045613100975849E-3</v>
      </c>
      <c r="N2137" s="437">
        <v>5.7530352680816316E-3</v>
      </c>
      <c r="O2137" s="456">
        <v>3.5648234028245302E-3</v>
      </c>
      <c r="P2137" s="457">
        <v>4.7566449997752409E-3</v>
      </c>
      <c r="Q2137" s="437">
        <v>1.9110646072648237E-2</v>
      </c>
      <c r="R2137" s="462">
        <v>0</v>
      </c>
      <c r="S2137" s="463">
        <v>0</v>
      </c>
      <c r="T2137" s="437">
        <v>660.26451384391453</v>
      </c>
      <c r="U2137" s="456">
        <v>4.2055259059651925E-3</v>
      </c>
      <c r="V2137" s="457">
        <v>5.0632181734317711E-3</v>
      </c>
      <c r="W2137" s="437">
        <v>9.1096568630112354E-2</v>
      </c>
      <c r="X2137" s="456">
        <v>5.7044064906131E-3</v>
      </c>
      <c r="Y2137" s="457">
        <v>7.6164187663686992E-3</v>
      </c>
      <c r="Z2137" s="437">
        <v>3.3042688042358406E-3</v>
      </c>
      <c r="AA2137" s="456">
        <v>1.8106044534171566E-3</v>
      </c>
      <c r="AB2137" s="457">
        <v>1.9210573473026924E-3</v>
      </c>
      <c r="AC2137" s="437">
        <v>5.8198835563845926E-3</v>
      </c>
      <c r="AD2137" s="456">
        <v>9.9337841458146652E-5</v>
      </c>
      <c r="AE2137" s="457">
        <v>9.1289576560356275E-5</v>
      </c>
      <c r="AF2137" s="437">
        <v>8.3980955785307196E-4</v>
      </c>
      <c r="AG2137" s="456">
        <v>3.2363858198241951E-3</v>
      </c>
      <c r="AH2137" s="457">
        <v>2.9624746359867907E-3</v>
      </c>
      <c r="AI2137" s="437">
        <v>1.0833534492475977E-3</v>
      </c>
      <c r="AJ2137" s="456">
        <v>5.6033569783743358E-4</v>
      </c>
      <c r="AK2137" s="457">
        <v>4.9723651064749919E-4</v>
      </c>
      <c r="AL2137" s="437">
        <v>6.7184722119885358E-5</v>
      </c>
      <c r="AM2137" s="456">
        <v>9.1600077208424022E-4</v>
      </c>
      <c r="AN2137" s="457">
        <v>8.5887749257203966E-4</v>
      </c>
      <c r="AO2137" s="437">
        <v>1.8257451008869052E-2</v>
      </c>
      <c r="AP2137" s="456">
        <v>0</v>
      </c>
      <c r="AQ2137" s="457">
        <v>0</v>
      </c>
      <c r="AR2137" s="440">
        <v>1.0099302190240401E-2</v>
      </c>
      <c r="AS2137" s="462">
        <v>0</v>
      </c>
      <c r="AT2137" s="463">
        <v>0</v>
      </c>
      <c r="AU2137" s="423">
        <v>0</v>
      </c>
    </row>
    <row r="2138" spans="1:47" x14ac:dyDescent="0.2">
      <c r="A2138" s="231">
        <v>2028</v>
      </c>
      <c r="B2138" s="232">
        <v>14</v>
      </c>
      <c r="C2138" s="456">
        <v>1.7913230657242512</v>
      </c>
      <c r="D2138" s="457">
        <v>1.8555246820440712</v>
      </c>
      <c r="E2138" s="437">
        <v>0.47485386903061888</v>
      </c>
      <c r="F2138" s="456">
        <v>8.091832108824018E-2</v>
      </c>
      <c r="G2138" s="457">
        <v>7.541231075327301E-2</v>
      </c>
      <c r="H2138" s="437">
        <v>8.6764894449286936E-2</v>
      </c>
      <c r="I2138" s="456">
        <v>7.7648898690228368E-2</v>
      </c>
      <c r="J2138" s="457">
        <v>8.1293464804013324E-2</v>
      </c>
      <c r="K2138" s="437">
        <v>0.55754400855325381</v>
      </c>
      <c r="L2138" s="462">
        <v>1.3853102547275898E-3</v>
      </c>
      <c r="M2138" s="463">
        <v>1.808697181445401E-3</v>
      </c>
      <c r="N2138" s="437">
        <v>5.7569814358042325E-3</v>
      </c>
      <c r="O2138" s="456">
        <v>3.613510603037821E-3</v>
      </c>
      <c r="P2138" s="457">
        <v>4.8338651184917179E-3</v>
      </c>
      <c r="Q2138" s="437">
        <v>1.9133030051144358E-2</v>
      </c>
      <c r="R2138" s="462">
        <v>0</v>
      </c>
      <c r="S2138" s="463">
        <v>0</v>
      </c>
      <c r="T2138" s="437">
        <v>660.71716029005393</v>
      </c>
      <c r="U2138" s="456">
        <v>4.3312798424135785E-3</v>
      </c>
      <c r="V2138" s="457">
        <v>5.2458069541410713E-3</v>
      </c>
      <c r="W2138" s="437">
        <v>9.3510398316054955E-2</v>
      </c>
      <c r="X2138" s="456">
        <v>5.8886559547492966E-3</v>
      </c>
      <c r="Y2138" s="457">
        <v>7.9123421591043106E-3</v>
      </c>
      <c r="Z2138" s="437">
        <v>3.3508740564900498E-3</v>
      </c>
      <c r="AA2138" s="456">
        <v>1.8693783964708961E-3</v>
      </c>
      <c r="AB2138" s="457">
        <v>1.9961805436209856E-3</v>
      </c>
      <c r="AC2138" s="437">
        <v>5.9740910910405952E-3</v>
      </c>
      <c r="AD2138" s="456">
        <v>1.0301941464762021E-4</v>
      </c>
      <c r="AE2138" s="457">
        <v>9.5149999801882594E-5</v>
      </c>
      <c r="AF2138" s="437">
        <v>8.6206119048237262E-4</v>
      </c>
      <c r="AG2138" s="456">
        <v>3.3568088430873059E-3</v>
      </c>
      <c r="AH2138" s="457">
        <v>3.0863989745318716E-3</v>
      </c>
      <c r="AI2138" s="437">
        <v>1.1120590238311602E-3</v>
      </c>
      <c r="AJ2138" s="456">
        <v>5.8362816861897999E-4</v>
      </c>
      <c r="AK2138" s="457">
        <v>5.2090288966026696E-4</v>
      </c>
      <c r="AL2138" s="437">
        <v>6.8964950115910317E-5</v>
      </c>
      <c r="AM2138" s="456">
        <v>9.4689919010170116E-4</v>
      </c>
      <c r="AN2138" s="457">
        <v>8.9142215655533988E-4</v>
      </c>
      <c r="AO2138" s="437">
        <v>1.8741204299623525E-2</v>
      </c>
      <c r="AP2138" s="456">
        <v>0</v>
      </c>
      <c r="AQ2138" s="457">
        <v>0</v>
      </c>
      <c r="AR2138" s="440">
        <v>1.0187851254249199E-2</v>
      </c>
      <c r="AS2138" s="462">
        <v>0</v>
      </c>
      <c r="AT2138" s="463">
        <v>0</v>
      </c>
      <c r="AU2138" s="423">
        <v>0</v>
      </c>
    </row>
    <row r="2139" spans="1:47" x14ac:dyDescent="0.2">
      <c r="A2139" s="231">
        <v>2028</v>
      </c>
      <c r="B2139" s="232">
        <v>15</v>
      </c>
      <c r="C2139" s="456">
        <v>1.8225788680225596</v>
      </c>
      <c r="D2139" s="457">
        <v>1.8884880143788918</v>
      </c>
      <c r="E2139" s="437">
        <v>0.48124180764218599</v>
      </c>
      <c r="F2139" s="456">
        <v>8.3984033338239159E-2</v>
      </c>
      <c r="G2139" s="457">
        <v>7.8630204926401145E-2</v>
      </c>
      <c r="H2139" s="437">
        <v>8.9201199416540491E-2</v>
      </c>
      <c r="I2139" s="456">
        <v>7.9625719791836455E-2</v>
      </c>
      <c r="J2139" s="457">
        <v>8.3445508196507673E-2</v>
      </c>
      <c r="K2139" s="437">
        <v>0.56749285364288526</v>
      </c>
      <c r="L2139" s="462">
        <v>1.3895464076972516E-3</v>
      </c>
      <c r="M2139" s="463">
        <v>1.814409043804074E-3</v>
      </c>
      <c r="N2139" s="437">
        <v>5.7658346297669166E-3</v>
      </c>
      <c r="O2139" s="456">
        <v>3.6656282253720021E-3</v>
      </c>
      <c r="P2139" s="457">
        <v>4.9165884969649886E-3</v>
      </c>
      <c r="Q2139" s="437">
        <v>1.9157021150460939E-2</v>
      </c>
      <c r="R2139" s="462">
        <v>0</v>
      </c>
      <c r="S2139" s="463">
        <v>0</v>
      </c>
      <c r="T2139" s="437">
        <v>661.73367030584382</v>
      </c>
      <c r="U2139" s="456">
        <v>4.4671019234732365E-3</v>
      </c>
      <c r="V2139" s="457">
        <v>5.4426238930345575E-3</v>
      </c>
      <c r="W2139" s="437">
        <v>9.6136095597337351E-2</v>
      </c>
      <c r="X2139" s="456">
        <v>6.0860264758408273E-3</v>
      </c>
      <c r="Y2139" s="457">
        <v>8.2294943720452752E-3</v>
      </c>
      <c r="Z2139" s="437">
        <v>3.4008148847469825E-3</v>
      </c>
      <c r="AA2139" s="456">
        <v>1.9307320852427717E-3</v>
      </c>
      <c r="AB2139" s="457">
        <v>2.0751844731151524E-3</v>
      </c>
      <c r="AC2139" s="437">
        <v>6.1418298509308984E-3</v>
      </c>
      <c r="AD2139" s="456">
        <v>1.0695707498101589E-4</v>
      </c>
      <c r="AE2139" s="457">
        <v>9.9282641128331159E-5</v>
      </c>
      <c r="AF2139" s="437">
        <v>8.8626658431342558E-4</v>
      </c>
      <c r="AG2139" s="456">
        <v>3.4864467771581319E-3</v>
      </c>
      <c r="AH2139" s="457">
        <v>3.2198827858596949E-3</v>
      </c>
      <c r="AI2139" s="437">
        <v>1.1432848497239477E-3</v>
      </c>
      <c r="AJ2139" s="456">
        <v>6.0869129083636385E-4</v>
      </c>
      <c r="AK2139" s="457">
        <v>5.4637617155617758E-4</v>
      </c>
      <c r="AL2139" s="437">
        <v>7.0901434922183924E-5</v>
      </c>
      <c r="AM2139" s="456">
        <v>9.7998884972117298E-4</v>
      </c>
      <c r="AN2139" s="457">
        <v>9.2631271693300048E-4</v>
      </c>
      <c r="AO2139" s="437">
        <v>1.926745585697338E-2</v>
      </c>
      <c r="AP2139" s="456">
        <v>0</v>
      </c>
      <c r="AQ2139" s="457">
        <v>0</v>
      </c>
      <c r="AR2139" s="440">
        <v>1.02827411800668E-2</v>
      </c>
      <c r="AS2139" s="462">
        <v>0</v>
      </c>
      <c r="AT2139" s="463">
        <v>0</v>
      </c>
      <c r="AU2139" s="423">
        <v>0</v>
      </c>
    </row>
    <row r="2140" spans="1:47" x14ac:dyDescent="0.2">
      <c r="A2140" s="231">
        <v>2028</v>
      </c>
      <c r="B2140" s="232">
        <v>16</v>
      </c>
      <c r="C2140" s="456">
        <v>2.0345795213136588</v>
      </c>
      <c r="D2140" s="457">
        <v>2.2261457607417787</v>
      </c>
      <c r="E2140" s="437">
        <v>0.48805395378535082</v>
      </c>
      <c r="F2140" s="456">
        <v>9.1492956789900812E-2</v>
      </c>
      <c r="G2140" s="457">
        <v>8.7418388396883054E-2</v>
      </c>
      <c r="H2140" s="437">
        <v>9.1799489665299702E-2</v>
      </c>
      <c r="I2140" s="456">
        <v>8.9849782895477098E-2</v>
      </c>
      <c r="J2140" s="457">
        <v>9.4484802742063265E-2</v>
      </c>
      <c r="K2140" s="437">
        <v>0.5781031917965993</v>
      </c>
      <c r="L2140" s="462">
        <v>1.3940887702736568E-3</v>
      </c>
      <c r="M2140" s="463">
        <v>1.8205038935211479E-3</v>
      </c>
      <c r="N2140" s="437">
        <v>5.7752565981284802E-3</v>
      </c>
      <c r="O2140" s="456">
        <v>5.1379994173680003E-3</v>
      </c>
      <c r="P2140" s="457">
        <v>6.142078491533442E-3</v>
      </c>
      <c r="Q2140" s="437">
        <v>1.9182579113153801E-2</v>
      </c>
      <c r="R2140" s="462">
        <v>0</v>
      </c>
      <c r="S2140" s="463">
        <v>0</v>
      </c>
      <c r="T2140" s="437">
        <v>662.81554772333129</v>
      </c>
      <c r="U2140" s="456">
        <v>4.542703438368244E-3</v>
      </c>
      <c r="V2140" s="457">
        <v>5.5907265746505241E-3</v>
      </c>
      <c r="W2140" s="437">
        <v>9.893642267737833E-2</v>
      </c>
      <c r="X2140" s="456">
        <v>6.2974988393719603E-3</v>
      </c>
      <c r="Y2140" s="457">
        <v>8.5677576285511179E-3</v>
      </c>
      <c r="Z2140" s="437">
        <v>3.4540750705460278E-3</v>
      </c>
      <c r="AA2140" s="456">
        <v>2.0757354970492234E-3</v>
      </c>
      <c r="AB2140" s="457">
        <v>2.2758240759846518E-3</v>
      </c>
      <c r="AC2140" s="437">
        <v>6.3207280197315032E-3</v>
      </c>
      <c r="AD2140" s="456">
        <v>1.1622518274615528E-4</v>
      </c>
      <c r="AE2140" s="457">
        <v>1.1006132313331086E-4</v>
      </c>
      <c r="AF2140" s="437">
        <v>9.1208239063201733E-4</v>
      </c>
      <c r="AG2140" s="456">
        <v>3.8061998906732692E-3</v>
      </c>
      <c r="AH2140" s="457">
        <v>3.5883700585734239E-3</v>
      </c>
      <c r="AI2140" s="437">
        <v>1.1765863034288782E-3</v>
      </c>
      <c r="AJ2140" s="456">
        <v>6.595293028435153E-4</v>
      </c>
      <c r="AK2140" s="457">
        <v>6.0292586146781639E-4</v>
      </c>
      <c r="AL2140" s="437">
        <v>7.2966607690764496E-5</v>
      </c>
      <c r="AM2140" s="456">
        <v>1.0699282526517508E-3</v>
      </c>
      <c r="AN2140" s="457">
        <v>1.0330541128912578E-3</v>
      </c>
      <c r="AO2140" s="437">
        <v>1.9828695767645673E-2</v>
      </c>
      <c r="AP2140" s="456">
        <v>0</v>
      </c>
      <c r="AQ2140" s="457">
        <v>0</v>
      </c>
      <c r="AR2140" s="440">
        <v>1.36522204952223E-2</v>
      </c>
      <c r="AS2140" s="462">
        <v>0</v>
      </c>
      <c r="AT2140" s="463">
        <v>0</v>
      </c>
      <c r="AU2140" s="423">
        <v>0</v>
      </c>
    </row>
    <row r="2141" spans="1:47" x14ac:dyDescent="0.2">
      <c r="A2141" s="231">
        <v>2028</v>
      </c>
      <c r="B2141" s="232">
        <v>17</v>
      </c>
      <c r="C2141" s="456">
        <v>2.071351609564088</v>
      </c>
      <c r="D2141" s="457">
        <v>2.2656438683962201</v>
      </c>
      <c r="E2141" s="437">
        <v>0.49520030038144058</v>
      </c>
      <c r="F2141" s="456">
        <v>9.5107918374444322E-2</v>
      </c>
      <c r="G2141" s="457">
        <v>9.1193714560802205E-2</v>
      </c>
      <c r="H2141" s="437">
        <v>9.4525393648173958E-2</v>
      </c>
      <c r="I2141" s="456">
        <v>9.2278711481620715E-2</v>
      </c>
      <c r="J2141" s="457">
        <v>9.7082056266269118E-2</v>
      </c>
      <c r="K2141" s="437">
        <v>0.58923369180718155</v>
      </c>
      <c r="L2141" s="462">
        <v>1.3989132801401018E-3</v>
      </c>
      <c r="M2141" s="463">
        <v>1.8268897939833497E-3</v>
      </c>
      <c r="N2141" s="437">
        <v>5.7851470627612216E-3</v>
      </c>
      <c r="O2141" s="456">
        <v>5.2200068257388507E-3</v>
      </c>
      <c r="P2141" s="457">
        <v>6.2557350402400597E-3</v>
      </c>
      <c r="Q2141" s="437">
        <v>1.9209396838387554E-2</v>
      </c>
      <c r="R2141" s="462">
        <v>0</v>
      </c>
      <c r="S2141" s="463">
        <v>0</v>
      </c>
      <c r="T2141" s="437">
        <v>663.94957778637865</v>
      </c>
      <c r="U2141" s="456">
        <v>4.6936867891636588E-3</v>
      </c>
      <c r="V2141" s="457">
        <v>5.8057750613721851E-3</v>
      </c>
      <c r="W2141" s="437">
        <v>0.10187410503857006</v>
      </c>
      <c r="X2141" s="456">
        <v>6.522187140626504E-3</v>
      </c>
      <c r="Y2141" s="457">
        <v>8.9225977583995055E-3</v>
      </c>
      <c r="Z2141" s="437">
        <v>3.5099534822582647E-3</v>
      </c>
      <c r="AA2141" s="456">
        <v>2.1457942722277229E-3</v>
      </c>
      <c r="AB2141" s="457">
        <v>2.3659036492966203E-3</v>
      </c>
      <c r="AC2141" s="437">
        <v>6.5084169532948254E-3</v>
      </c>
      <c r="AD2141" s="456">
        <v>1.2086153389588428E-4</v>
      </c>
      <c r="AE2141" s="457">
        <v>1.149042595352546E-4</v>
      </c>
      <c r="AF2141" s="437">
        <v>9.3916550384483375E-4</v>
      </c>
      <c r="AG2141" s="456">
        <v>3.9596970385080785E-3</v>
      </c>
      <c r="AH2141" s="457">
        <v>3.7457014917052444E-3</v>
      </c>
      <c r="AI2141" s="437">
        <v>1.2115243239591931E-3</v>
      </c>
      <c r="AJ2141" s="456">
        <v>6.8929876303208118E-4</v>
      </c>
      <c r="AK2141" s="457">
        <v>6.3306526709804218E-4</v>
      </c>
      <c r="AL2141" s="437">
        <v>7.5133237802785195E-5</v>
      </c>
      <c r="AM2141" s="456">
        <v>1.1087211280865037E-3</v>
      </c>
      <c r="AN2141" s="457">
        <v>1.0737182349285564E-3</v>
      </c>
      <c r="AO2141" s="437">
        <v>2.0417472962019026E-2</v>
      </c>
      <c r="AP2141" s="456">
        <v>0</v>
      </c>
      <c r="AQ2141" s="457">
        <v>0</v>
      </c>
      <c r="AR2141" s="440">
        <v>1.3791964696618499E-2</v>
      </c>
      <c r="AS2141" s="462">
        <v>0</v>
      </c>
      <c r="AT2141" s="463">
        <v>0</v>
      </c>
      <c r="AU2141" s="423">
        <v>0</v>
      </c>
    </row>
    <row r="2142" spans="1:47" x14ac:dyDescent="0.2">
      <c r="A2142" s="231">
        <v>2028</v>
      </c>
      <c r="B2142" s="232">
        <v>18</v>
      </c>
      <c r="C2142" s="456">
        <v>2.1084437908651208</v>
      </c>
      <c r="D2142" s="457">
        <v>2.3049138122536639</v>
      </c>
      <c r="E2142" s="437">
        <v>0.50264936395381732</v>
      </c>
      <c r="F2142" s="456">
        <v>9.8884513642839442E-2</v>
      </c>
      <c r="G2142" s="457">
        <v>9.5086591909374518E-2</v>
      </c>
      <c r="H2142" s="437">
        <v>9.7366460766772314E-2</v>
      </c>
      <c r="I2142" s="456">
        <v>9.4846328211051795E-2</v>
      </c>
      <c r="J2142" s="457">
        <v>9.9787725622843423E-2</v>
      </c>
      <c r="K2142" s="437">
        <v>0.60083585043792731</v>
      </c>
      <c r="L2142" s="462">
        <v>1.4040179130654679E-3</v>
      </c>
      <c r="M2142" s="463">
        <v>1.8335342927252294E-3</v>
      </c>
      <c r="N2142" s="437">
        <v>5.7954730158451036E-3</v>
      </c>
      <c r="O2142" s="456">
        <v>5.3067578041934692E-3</v>
      </c>
      <c r="P2142" s="457">
        <v>6.3742249704158314E-3</v>
      </c>
      <c r="Q2142" s="437">
        <v>1.92374052043933E-2</v>
      </c>
      <c r="R2142" s="462">
        <v>0</v>
      </c>
      <c r="S2142" s="463">
        <v>0</v>
      </c>
      <c r="T2142" s="437">
        <v>665.13498305293376</v>
      </c>
      <c r="U2142" s="456">
        <v>4.8508558263750763E-3</v>
      </c>
      <c r="V2142" s="457">
        <v>6.0271168421948632E-3</v>
      </c>
      <c r="W2142" s="437">
        <v>0.10493618546670008</v>
      </c>
      <c r="X2142" s="456">
        <v>6.7597576335968806E-3</v>
      </c>
      <c r="Y2142" s="457">
        <v>9.2923817637921222E-3</v>
      </c>
      <c r="Z2142" s="437">
        <v>3.5681963720236394E-3</v>
      </c>
      <c r="AA2142" s="456">
        <v>2.2176464887989837E-3</v>
      </c>
      <c r="AB2142" s="457">
        <v>2.457293165640998E-3</v>
      </c>
      <c r="AC2142" s="437">
        <v>6.7040266170783642E-3</v>
      </c>
      <c r="AD2142" s="456">
        <v>1.2570421452633816E-4</v>
      </c>
      <c r="AE2142" s="457">
        <v>1.1989547945914326E-4</v>
      </c>
      <c r="AF2142" s="437">
        <v>9.6739452491797584E-4</v>
      </c>
      <c r="AG2142" s="456">
        <v>4.1204199729614989E-3</v>
      </c>
      <c r="AH2142" s="457">
        <v>3.908327794190803E-3</v>
      </c>
      <c r="AI2142" s="437">
        <v>1.2479380424636477E-3</v>
      </c>
      <c r="AJ2142" s="456">
        <v>7.2061084526468962E-4</v>
      </c>
      <c r="AK2142" s="457">
        <v>6.6437152533384823E-4</v>
      </c>
      <c r="AL2142" s="437">
        <v>7.7391642715106103E-5</v>
      </c>
      <c r="AM2142" s="456">
        <v>1.1491589643457833E-3</v>
      </c>
      <c r="AN2142" s="457">
        <v>1.1155169452776994E-3</v>
      </c>
      <c r="AO2142" s="437">
        <v>2.103114016022414E-2</v>
      </c>
      <c r="AP2142" s="456">
        <v>0</v>
      </c>
      <c r="AQ2142" s="457">
        <v>0</v>
      </c>
      <c r="AR2142" s="440">
        <v>1.39375503627113E-2</v>
      </c>
      <c r="AS2142" s="462">
        <v>0</v>
      </c>
      <c r="AT2142" s="463">
        <v>0</v>
      </c>
      <c r="AU2142" s="423">
        <v>0</v>
      </c>
    </row>
    <row r="2143" spans="1:47" x14ac:dyDescent="0.2">
      <c r="A2143" s="231">
        <v>2028</v>
      </c>
      <c r="B2143" s="232">
        <v>19</v>
      </c>
      <c r="C2143" s="456">
        <v>2.1468635334700408</v>
      </c>
      <c r="D2143" s="457">
        <v>2.3441699469727642</v>
      </c>
      <c r="E2143" s="437">
        <v>0.50959649602310264</v>
      </c>
      <c r="F2143" s="456">
        <v>0.10289201244573713</v>
      </c>
      <c r="G2143" s="457">
        <v>9.9091374309040456E-2</v>
      </c>
      <c r="H2143" s="437">
        <v>0.10024834724548011</v>
      </c>
      <c r="I2143" s="456">
        <v>9.7519815495648102E-2</v>
      </c>
      <c r="J2143" s="457">
        <v>0.10251867644431131</v>
      </c>
      <c r="K2143" s="437">
        <v>0.6122988063010838</v>
      </c>
      <c r="L2143" s="462">
        <v>1.4088921814561209E-3</v>
      </c>
      <c r="M2143" s="463">
        <v>1.8396767626275739E-3</v>
      </c>
      <c r="N2143" s="437">
        <v>5.8038145142504964E-3</v>
      </c>
      <c r="O2143" s="456">
        <v>5.3979640105673299E-3</v>
      </c>
      <c r="P2143" s="457">
        <v>6.4951103599747723E-3</v>
      </c>
      <c r="Q2143" s="437">
        <v>1.9265890058737915E-2</v>
      </c>
      <c r="R2143" s="462">
        <v>0</v>
      </c>
      <c r="S2143" s="463">
        <v>0</v>
      </c>
      <c r="T2143" s="437">
        <v>666.09251082330184</v>
      </c>
      <c r="U2143" s="456">
        <v>5.0180401671277705E-3</v>
      </c>
      <c r="V2143" s="457">
        <v>6.2551880738720396E-3</v>
      </c>
      <c r="W2143" s="437">
        <v>0.10804194457695936</v>
      </c>
      <c r="X2143" s="456">
        <v>7.0094221894069888E-3</v>
      </c>
      <c r="Y2143" s="457">
        <v>9.6697238684628466E-3</v>
      </c>
      <c r="Z2143" s="437">
        <v>3.6276081616114166E-3</v>
      </c>
      <c r="AA2143" s="456">
        <v>2.2923231364870688E-3</v>
      </c>
      <c r="AB2143" s="457">
        <v>2.54924782307611E-3</v>
      </c>
      <c r="AC2143" s="437">
        <v>6.9024665786479667E-3</v>
      </c>
      <c r="AD2143" s="456">
        <v>1.3082859004530245E-4</v>
      </c>
      <c r="AE2143" s="457">
        <v>1.2501381779351898E-4</v>
      </c>
      <c r="AF2143" s="437">
        <v>9.9602561684792863E-4</v>
      </c>
      <c r="AG2143" s="456">
        <v>4.2913665845440889E-3</v>
      </c>
      <c r="AH2143" s="457">
        <v>4.0761850044203256E-3</v>
      </c>
      <c r="AI2143" s="437">
        <v>1.2848745494023876E-3</v>
      </c>
      <c r="AJ2143" s="456">
        <v>7.5388845370585726E-4</v>
      </c>
      <c r="AK2143" s="457">
        <v>6.9667294866896301E-4</v>
      </c>
      <c r="AL2143" s="437">
        <v>7.9682279359076711E-5</v>
      </c>
      <c r="AM2143" s="456">
        <v>1.1919562837143438E-3</v>
      </c>
      <c r="AN2143" s="457">
        <v>1.1583879422509067E-3</v>
      </c>
      <c r="AO2143" s="437">
        <v>2.1653624519464561E-2</v>
      </c>
      <c r="AP2143" s="456">
        <v>0</v>
      </c>
      <c r="AQ2143" s="457">
        <v>0</v>
      </c>
      <c r="AR2143" s="440">
        <v>1.4086013491022901E-2</v>
      </c>
      <c r="AS2143" s="462">
        <v>0</v>
      </c>
      <c r="AT2143" s="463">
        <v>0</v>
      </c>
      <c r="AU2143" s="423">
        <v>0</v>
      </c>
    </row>
    <row r="2144" spans="1:47" x14ac:dyDescent="0.2">
      <c r="A2144" s="231">
        <v>2028</v>
      </c>
      <c r="B2144" s="232">
        <v>20</v>
      </c>
      <c r="C2144" s="456">
        <v>2.1894789975166118</v>
      </c>
      <c r="D2144" s="457">
        <v>2.3863786288054283</v>
      </c>
      <c r="E2144" s="437">
        <v>0.51721312406867093</v>
      </c>
      <c r="F2144" s="456">
        <v>0.1070754635990637</v>
      </c>
      <c r="G2144" s="457">
        <v>0.10310741381434513</v>
      </c>
      <c r="H2144" s="437">
        <v>0.10315332789900779</v>
      </c>
      <c r="I2144" s="456">
        <v>0.10033402712774066</v>
      </c>
      <c r="J2144" s="457">
        <v>0.10528280893220202</v>
      </c>
      <c r="K2144" s="437">
        <v>0.6241619967609694</v>
      </c>
      <c r="L2144" s="462">
        <v>1.4145032065456305E-3</v>
      </c>
      <c r="M2144" s="463">
        <v>1.8464426816996809E-3</v>
      </c>
      <c r="N2144" s="437">
        <v>5.8143720658415977E-3</v>
      </c>
      <c r="O2144" s="456">
        <v>5.4932083149060052E-3</v>
      </c>
      <c r="P2144" s="457">
        <v>6.6163146105425556E-3</v>
      </c>
      <c r="Q2144" s="437">
        <v>1.92945114652254E-2</v>
      </c>
      <c r="R2144" s="462">
        <v>0</v>
      </c>
      <c r="S2144" s="463">
        <v>0</v>
      </c>
      <c r="T2144" s="437">
        <v>667.30537243459935</v>
      </c>
      <c r="U2144" s="456">
        <v>5.1930268821757993E-3</v>
      </c>
      <c r="V2144" s="457">
        <v>6.4843166701280472E-3</v>
      </c>
      <c r="W2144" s="437">
        <v>0.11117308492858823</v>
      </c>
      <c r="X2144" s="456">
        <v>7.2698639280531331E-3</v>
      </c>
      <c r="Y2144" s="457">
        <v>1.0047918861387417E-2</v>
      </c>
      <c r="Z2144" s="437">
        <v>3.6871618372333248E-3</v>
      </c>
      <c r="AA2144" s="456">
        <v>2.369338898065117E-3</v>
      </c>
      <c r="AB2144" s="457">
        <v>2.6398053553966629E-3</v>
      </c>
      <c r="AC2144" s="437">
        <v>7.1024956210549899E-3</v>
      </c>
      <c r="AD2144" s="456">
        <v>1.3617150613798871E-4</v>
      </c>
      <c r="AE2144" s="457">
        <v>1.3013546827507212E-4</v>
      </c>
      <c r="AF2144" s="437">
        <v>1.0248916442932034E-3</v>
      </c>
      <c r="AG2144" s="456">
        <v>4.4700942636449244E-3</v>
      </c>
      <c r="AH2144" s="457">
        <v>4.2449430157945126E-3</v>
      </c>
      <c r="AI2144" s="437">
        <v>1.3221094637053904E-3</v>
      </c>
      <c r="AJ2144" s="456">
        <v>7.8867327003842721E-4</v>
      </c>
      <c r="AK2144" s="457">
        <v>7.2915791345882467E-4</v>
      </c>
      <c r="AL2144" s="437">
        <v>8.1991229343632676E-5</v>
      </c>
      <c r="AM2144" s="456">
        <v>1.2366113837969249E-3</v>
      </c>
      <c r="AN2144" s="457">
        <v>1.201309125727134E-3</v>
      </c>
      <c r="AO2144" s="437">
        <v>2.2281138014616612E-2</v>
      </c>
      <c r="AP2144" s="456">
        <v>0</v>
      </c>
      <c r="AQ2144" s="457">
        <v>0</v>
      </c>
      <c r="AR2144" s="440">
        <v>1.42348125104616E-2</v>
      </c>
      <c r="AS2144" s="462">
        <v>0</v>
      </c>
      <c r="AT2144" s="463">
        <v>0</v>
      </c>
      <c r="AU2144" s="423">
        <v>0</v>
      </c>
    </row>
    <row r="2145" spans="1:47" x14ac:dyDescent="0.2">
      <c r="A2145" s="231">
        <v>2028</v>
      </c>
      <c r="B2145" s="232">
        <v>21</v>
      </c>
      <c r="C2145" s="456">
        <v>2.4010893444181876</v>
      </c>
      <c r="D2145" s="457">
        <v>2.7079940262569435</v>
      </c>
      <c r="E2145" s="437">
        <v>0.52467157033607459</v>
      </c>
      <c r="F2145" s="456">
        <v>0.11749610992181155</v>
      </c>
      <c r="G2145" s="457">
        <v>0.11427899973772497</v>
      </c>
      <c r="H2145" s="437">
        <v>0.10599814909952029</v>
      </c>
      <c r="I2145" s="456">
        <v>0.10973498752987459</v>
      </c>
      <c r="J2145" s="457">
        <v>0.11502729924978208</v>
      </c>
      <c r="K2145" s="437">
        <v>0.63577893962636645</v>
      </c>
      <c r="L2145" s="462">
        <v>1.420225853608064E-3</v>
      </c>
      <c r="M2145" s="463">
        <v>1.8529505831735035E-3</v>
      </c>
      <c r="N2145" s="437">
        <v>5.8247027938378446E-3</v>
      </c>
      <c r="O2145" s="456">
        <v>7.5694188004665295E-3</v>
      </c>
      <c r="P2145" s="457">
        <v>8.1045226922280642E-3</v>
      </c>
      <c r="Q2145" s="437">
        <v>1.9322505438246658E-2</v>
      </c>
      <c r="R2145" s="462">
        <v>0</v>
      </c>
      <c r="S2145" s="463">
        <v>0</v>
      </c>
      <c r="T2145" s="437">
        <v>668.49020426580114</v>
      </c>
      <c r="U2145" s="456">
        <v>5.6605831686830964E-3</v>
      </c>
      <c r="V2145" s="457">
        <v>7.019573396265702E-3</v>
      </c>
      <c r="W2145" s="437">
        <v>0.1142389256456076</v>
      </c>
      <c r="X2145" s="456">
        <v>7.5378515502816327E-3</v>
      </c>
      <c r="Y2145" s="457">
        <v>1.0417726622530715E-2</v>
      </c>
      <c r="Z2145" s="437">
        <v>3.7454734105268252E-3</v>
      </c>
      <c r="AA2145" s="456">
        <v>2.5743164404678134E-3</v>
      </c>
      <c r="AB2145" s="457">
        <v>2.898814785906971E-3</v>
      </c>
      <c r="AC2145" s="437">
        <v>7.2983653634786918E-3</v>
      </c>
      <c r="AD2145" s="456">
        <v>1.4976013691166061E-4</v>
      </c>
      <c r="AE2145" s="457">
        <v>1.4456917869778342E-4</v>
      </c>
      <c r="AF2145" s="437">
        <v>1.0531527777193459E-3</v>
      </c>
      <c r="AG2145" s="456">
        <v>4.9122265232397887E-3</v>
      </c>
      <c r="AH2145" s="457">
        <v>4.7123017223724764E-3</v>
      </c>
      <c r="AI2145" s="437">
        <v>1.3585690976060487E-3</v>
      </c>
      <c r="AJ2145" s="456">
        <v>8.6720798258272758E-4</v>
      </c>
      <c r="AK2145" s="457">
        <v>8.089934842681676E-4</v>
      </c>
      <c r="AL2145" s="437">
        <v>8.425242481628071E-5</v>
      </c>
      <c r="AM2145" s="456">
        <v>1.3607204415323159E-3</v>
      </c>
      <c r="AN2145" s="457">
        <v>1.3361574423005908E-3</v>
      </c>
      <c r="AO2145" s="437">
        <v>2.2895570731543139E-2</v>
      </c>
      <c r="AP2145" s="456">
        <v>0</v>
      </c>
      <c r="AQ2145" s="457">
        <v>0</v>
      </c>
      <c r="AR2145" s="440">
        <v>1.8929294260137099E-2</v>
      </c>
      <c r="AS2145" s="462">
        <v>0</v>
      </c>
      <c r="AT2145" s="463">
        <v>0</v>
      </c>
      <c r="AU2145" s="423">
        <v>0</v>
      </c>
    </row>
    <row r="2146" spans="1:47" x14ac:dyDescent="0.2">
      <c r="A2146" s="231">
        <v>2028</v>
      </c>
      <c r="B2146" s="232">
        <v>22</v>
      </c>
      <c r="C2146" s="456">
        <v>2.4481499414653007</v>
      </c>
      <c r="D2146" s="457">
        <v>2.7505760857378179</v>
      </c>
      <c r="E2146" s="437">
        <v>0.53171148619834219</v>
      </c>
      <c r="F2146" s="456">
        <v>0.12208526709604586</v>
      </c>
      <c r="G2146" s="457">
        <v>0.11821260184684458</v>
      </c>
      <c r="H2146" s="437">
        <v>0.10868345170919919</v>
      </c>
      <c r="I2146" s="456">
        <v>0.1128291252115176</v>
      </c>
      <c r="J2146" s="457">
        <v>0.11771143242250715</v>
      </c>
      <c r="K2146" s="437">
        <v>0.64674399003850913</v>
      </c>
      <c r="L2146" s="462">
        <v>1.4260820656954469E-3</v>
      </c>
      <c r="M2146" s="463">
        <v>1.8591105711881337E-3</v>
      </c>
      <c r="N2146" s="437">
        <v>5.8344452462953259E-3</v>
      </c>
      <c r="O2146" s="456">
        <v>7.7043446086736914E-3</v>
      </c>
      <c r="P2146" s="457">
        <v>8.2392378222892696E-3</v>
      </c>
      <c r="Q2146" s="437">
        <v>1.9348903468355671E-2</v>
      </c>
      <c r="R2146" s="462">
        <v>0</v>
      </c>
      <c r="S2146" s="463">
        <v>0</v>
      </c>
      <c r="T2146" s="437">
        <v>669.60833987667183</v>
      </c>
      <c r="U2146" s="456">
        <v>5.8511587007174515E-3</v>
      </c>
      <c r="V2146" s="457">
        <v>7.2378652485703522E-3</v>
      </c>
      <c r="W2146" s="437">
        <v>0.11713280506905241</v>
      </c>
      <c r="X2146" s="456">
        <v>7.8100891050683473E-3</v>
      </c>
      <c r="Y2146" s="457">
        <v>1.0767349385804724E-2</v>
      </c>
      <c r="Z2146" s="437">
        <v>3.8005154022219853E-3</v>
      </c>
      <c r="AA2146" s="456">
        <v>2.6548780966769679E-3</v>
      </c>
      <c r="AB2146" s="457">
        <v>2.9817616316589841E-3</v>
      </c>
      <c r="AC2146" s="437">
        <v>7.4832602707417947E-3</v>
      </c>
      <c r="AD2146" s="456">
        <v>1.5562145986764062E-4</v>
      </c>
      <c r="AE2146" s="457">
        <v>1.4957575096051165E-4</v>
      </c>
      <c r="AF2146" s="437">
        <v>1.0798365282259888E-3</v>
      </c>
      <c r="AG2146" s="456">
        <v>5.1093576952939051E-3</v>
      </c>
      <c r="AH2146" s="457">
        <v>4.8791629565024426E-3</v>
      </c>
      <c r="AI2146" s="437">
        <v>1.3929882072300707E-3</v>
      </c>
      <c r="AJ2146" s="456">
        <v>9.0573409639891527E-4</v>
      </c>
      <c r="AK2146" s="457">
        <v>8.413356367081759E-4</v>
      </c>
      <c r="AL2146" s="437">
        <v>8.6386800424592325E-5</v>
      </c>
      <c r="AM2146" s="456">
        <v>1.4096074550107749E-3</v>
      </c>
      <c r="AN2146" s="457">
        <v>1.3779288477620371E-3</v>
      </c>
      <c r="AO2146" s="437">
        <v>2.3475632920795502E-2</v>
      </c>
      <c r="AP2146" s="456">
        <v>0</v>
      </c>
      <c r="AQ2146" s="457">
        <v>0</v>
      </c>
      <c r="AR2146" s="440">
        <v>1.9110855519615201E-2</v>
      </c>
      <c r="AS2146" s="462">
        <v>0</v>
      </c>
      <c r="AT2146" s="463">
        <v>0</v>
      </c>
      <c r="AU2146" s="423">
        <v>0</v>
      </c>
    </row>
    <row r="2147" spans="1:47" x14ac:dyDescent="0.2">
      <c r="A2147" s="231">
        <v>2028</v>
      </c>
      <c r="B2147" s="232">
        <v>23</v>
      </c>
      <c r="C2147" s="456">
        <v>2.4954747816239422</v>
      </c>
      <c r="D2147" s="457">
        <v>2.7891897435957556</v>
      </c>
      <c r="E2147" s="437">
        <v>0.5380759927251394</v>
      </c>
      <c r="F2147" s="456">
        <v>0.12670464472271986</v>
      </c>
      <c r="G2147" s="457">
        <v>0.12176473604417605</v>
      </c>
      <c r="H2147" s="437">
        <v>0.11111064174718842</v>
      </c>
      <c r="I2147" s="456">
        <v>0.11594499135735094</v>
      </c>
      <c r="J2147" s="457">
        <v>0.12013397137935335</v>
      </c>
      <c r="K2147" s="437">
        <v>0.65665605756288237</v>
      </c>
      <c r="L2147" s="462">
        <v>1.4320087026618896E-3</v>
      </c>
      <c r="M2147" s="463">
        <v>1.8646283401622271E-3</v>
      </c>
      <c r="N2147" s="437">
        <v>5.8432497823533705E-3</v>
      </c>
      <c r="O2147" s="456">
        <v>7.8403493632252571E-3</v>
      </c>
      <c r="P2147" s="457">
        <v>8.3609024934883057E-3</v>
      </c>
      <c r="Q2147" s="437">
        <v>1.9372821009391483E-2</v>
      </c>
      <c r="R2147" s="462">
        <v>0</v>
      </c>
      <c r="S2147" s="463">
        <v>0</v>
      </c>
      <c r="T2147" s="437">
        <v>670.61893884002473</v>
      </c>
      <c r="U2147" s="456">
        <v>6.0430280297110728E-3</v>
      </c>
      <c r="V2147" s="457">
        <v>7.4351378041359285E-3</v>
      </c>
      <c r="W2147" s="437">
        <v>0.1197488047117411</v>
      </c>
      <c r="X2147" s="456">
        <v>8.084167752778702E-3</v>
      </c>
      <c r="Y2147" s="457">
        <v>1.1083332447665137E-2</v>
      </c>
      <c r="Z2147" s="437">
        <v>3.8502763514945064E-3</v>
      </c>
      <c r="AA2147" s="456">
        <v>2.7352164009732901E-3</v>
      </c>
      <c r="AB2147" s="457">
        <v>3.0539793512076481E-3</v>
      </c>
      <c r="AC2147" s="437">
        <v>7.6503840621966112E-3</v>
      </c>
      <c r="AD2147" s="456">
        <v>1.6151681188186464E-4</v>
      </c>
      <c r="AE2147" s="457">
        <v>1.5408205017114523E-4</v>
      </c>
      <c r="AF2147" s="437">
        <v>1.1039518601296831E-3</v>
      </c>
      <c r="AG2147" s="456">
        <v>5.307974262495096E-3</v>
      </c>
      <c r="AH2147" s="457">
        <v>5.0305331802734041E-3</v>
      </c>
      <c r="AI2147" s="437">
        <v>1.4240957648296365E-3</v>
      </c>
      <c r="AJ2147" s="456">
        <v>9.445722568362829E-4</v>
      </c>
      <c r="AK2147" s="457">
        <v>8.7075839145204831E-4</v>
      </c>
      <c r="AL2147" s="437">
        <v>8.8316119275443308E-5</v>
      </c>
      <c r="AM2147" s="456">
        <v>1.4587783472982286E-3</v>
      </c>
      <c r="AN2147" s="457">
        <v>1.4154652911558074E-3</v>
      </c>
      <c r="AO2147" s="437">
        <v>2.3999902159861301E-2</v>
      </c>
      <c r="AP2147" s="456">
        <v>0</v>
      </c>
      <c r="AQ2147" s="457">
        <v>0</v>
      </c>
      <c r="AR2147" s="440">
        <v>1.9274975068055599E-2</v>
      </c>
      <c r="AS2147" s="462">
        <v>0</v>
      </c>
      <c r="AT2147" s="463">
        <v>0</v>
      </c>
      <c r="AU2147" s="423">
        <v>0</v>
      </c>
    </row>
    <row r="2148" spans="1:47" x14ac:dyDescent="0.2">
      <c r="A2148" s="231">
        <v>2028</v>
      </c>
      <c r="B2148" s="232">
        <v>24</v>
      </c>
      <c r="C2148" s="456">
        <v>0</v>
      </c>
      <c r="D2148" s="457">
        <v>0</v>
      </c>
      <c r="E2148" s="438">
        <v>0.54338280096187697</v>
      </c>
      <c r="F2148" s="456">
        <v>0</v>
      </c>
      <c r="G2148" s="457">
        <v>0</v>
      </c>
      <c r="H2148" s="438">
        <v>0.1131347889615076</v>
      </c>
      <c r="I2148" s="456">
        <v>0</v>
      </c>
      <c r="J2148" s="457">
        <v>0</v>
      </c>
      <c r="K2148" s="438">
        <v>0.66492125696437132</v>
      </c>
      <c r="L2148" s="462">
        <v>0</v>
      </c>
      <c r="M2148" s="463">
        <v>0</v>
      </c>
      <c r="N2148" s="438">
        <v>5.8506014137553429E-3</v>
      </c>
      <c r="O2148" s="456">
        <v>0</v>
      </c>
      <c r="P2148" s="457">
        <v>0</v>
      </c>
      <c r="Q2148" s="438">
        <v>1.9392734332531809E-2</v>
      </c>
      <c r="R2148" s="462">
        <v>0</v>
      </c>
      <c r="S2148" s="463">
        <v>0</v>
      </c>
      <c r="T2148" s="438">
        <v>671.46233995177136</v>
      </c>
      <c r="U2148" s="456">
        <v>0</v>
      </c>
      <c r="V2148" s="457">
        <v>0</v>
      </c>
      <c r="W2148" s="438">
        <v>0.12193054973547417</v>
      </c>
      <c r="X2148" s="456">
        <v>0</v>
      </c>
      <c r="Y2148" s="457">
        <v>0</v>
      </c>
      <c r="Z2148" s="438">
        <v>3.8917719862435023E-3</v>
      </c>
      <c r="AA2148" s="456">
        <v>0</v>
      </c>
      <c r="AB2148" s="457">
        <v>0</v>
      </c>
      <c r="AC2148" s="438">
        <v>7.7897585198678241E-3</v>
      </c>
      <c r="AD2148" s="456">
        <v>0</v>
      </c>
      <c r="AE2148" s="457">
        <v>0</v>
      </c>
      <c r="AF2148" s="438">
        <v>1.1240627558414113E-3</v>
      </c>
      <c r="AG2148" s="456">
        <v>0</v>
      </c>
      <c r="AH2148" s="457">
        <v>0</v>
      </c>
      <c r="AI2148" s="438">
        <v>1.450040153413432E-3</v>
      </c>
      <c r="AJ2148" s="456">
        <v>0</v>
      </c>
      <c r="AK2148" s="457">
        <v>0</v>
      </c>
      <c r="AL2148" s="438">
        <v>8.9925033842754801E-5</v>
      </c>
      <c r="AM2148" s="456">
        <v>0</v>
      </c>
      <c r="AN2148" s="457">
        <v>0</v>
      </c>
      <c r="AO2148" s="438">
        <v>2.4437113079257677E-2</v>
      </c>
      <c r="AP2148" s="456">
        <v>0</v>
      </c>
      <c r="AQ2148" s="457">
        <v>0</v>
      </c>
      <c r="AR2148" s="440">
        <v>1.94118320154433E-2</v>
      </c>
      <c r="AS2148" s="462">
        <v>0</v>
      </c>
      <c r="AT2148" s="463">
        <v>0</v>
      </c>
      <c r="AU2148" s="423">
        <v>0</v>
      </c>
    </row>
    <row r="2149" spans="1:47" x14ac:dyDescent="0.2">
      <c r="A2149" s="231">
        <v>2028</v>
      </c>
      <c r="B2149" s="232">
        <v>25</v>
      </c>
      <c r="C2149" s="456">
        <v>0</v>
      </c>
      <c r="D2149" s="457">
        <v>0</v>
      </c>
      <c r="E2149" s="438">
        <v>0.54737927126244124</v>
      </c>
      <c r="F2149" s="456">
        <v>0</v>
      </c>
      <c r="G2149" s="457">
        <v>0</v>
      </c>
      <c r="H2149" s="438">
        <v>0.11465916669754038</v>
      </c>
      <c r="I2149" s="456">
        <v>0</v>
      </c>
      <c r="J2149" s="457">
        <v>0</v>
      </c>
      <c r="K2149" s="438">
        <v>0.67114573800849753</v>
      </c>
      <c r="L2149" s="462">
        <v>0</v>
      </c>
      <c r="M2149" s="463">
        <v>0</v>
      </c>
      <c r="N2149" s="438">
        <v>5.85612302444905E-3</v>
      </c>
      <c r="O2149" s="456">
        <v>0</v>
      </c>
      <c r="P2149" s="457">
        <v>0</v>
      </c>
      <c r="Q2149" s="438">
        <v>1.9407729726377974E-2</v>
      </c>
      <c r="R2149" s="462">
        <v>0</v>
      </c>
      <c r="S2149" s="463">
        <v>0</v>
      </c>
      <c r="T2149" s="438">
        <v>672.0955321307282</v>
      </c>
      <c r="U2149" s="456">
        <v>0</v>
      </c>
      <c r="V2149" s="457">
        <v>0</v>
      </c>
      <c r="W2149" s="438">
        <v>0.12357324125905994</v>
      </c>
      <c r="X2149" s="456">
        <v>0</v>
      </c>
      <c r="Y2149" s="457">
        <v>0</v>
      </c>
      <c r="Z2149" s="438">
        <v>3.9230150399153169E-3</v>
      </c>
      <c r="AA2149" s="456">
        <v>0</v>
      </c>
      <c r="AB2149" s="457">
        <v>0</v>
      </c>
      <c r="AC2149" s="438">
        <v>7.894708986606682E-3</v>
      </c>
      <c r="AD2149" s="456">
        <v>0</v>
      </c>
      <c r="AE2149" s="457">
        <v>0</v>
      </c>
      <c r="AF2149" s="438">
        <v>1.1392074051073968E-3</v>
      </c>
      <c r="AG2149" s="456">
        <v>0</v>
      </c>
      <c r="AH2149" s="457">
        <v>0</v>
      </c>
      <c r="AI2149" s="438">
        <v>1.4695752819065256E-3</v>
      </c>
      <c r="AJ2149" s="456">
        <v>0</v>
      </c>
      <c r="AK2149" s="457">
        <v>0</v>
      </c>
      <c r="AL2149" s="438">
        <v>9.1136585295285155E-5</v>
      </c>
      <c r="AM2149" s="456">
        <v>0</v>
      </c>
      <c r="AN2149" s="457">
        <v>0</v>
      </c>
      <c r="AO2149" s="438">
        <v>2.4766330895779128E-2</v>
      </c>
      <c r="AP2149" s="456">
        <v>0</v>
      </c>
      <c r="AQ2149" s="457">
        <v>0</v>
      </c>
      <c r="AR2149" s="440">
        <v>1.9514876580013801E-2</v>
      </c>
      <c r="AS2149" s="462">
        <v>0</v>
      </c>
      <c r="AT2149" s="463">
        <v>0</v>
      </c>
      <c r="AU2149" s="423">
        <v>0</v>
      </c>
    </row>
    <row r="2150" spans="1:47" x14ac:dyDescent="0.2">
      <c r="A2150" s="231">
        <v>2028</v>
      </c>
      <c r="B2150" s="232">
        <v>26</v>
      </c>
      <c r="C2150" s="456">
        <v>0</v>
      </c>
      <c r="D2150" s="457">
        <v>0</v>
      </c>
      <c r="E2150" s="438">
        <v>0.54978872540234169</v>
      </c>
      <c r="F2150" s="456">
        <v>0</v>
      </c>
      <c r="G2150" s="457">
        <v>0</v>
      </c>
      <c r="H2150" s="438">
        <v>0.11557868219206026</v>
      </c>
      <c r="I2150" s="456">
        <v>0</v>
      </c>
      <c r="J2150" s="457">
        <v>0</v>
      </c>
      <c r="K2150" s="438">
        <v>0.67490172084890609</v>
      </c>
      <c r="L2150" s="462">
        <v>0</v>
      </c>
      <c r="M2150" s="463">
        <v>0</v>
      </c>
      <c r="N2150" s="438">
        <v>5.8594585418806789E-3</v>
      </c>
      <c r="O2150" s="456">
        <v>0</v>
      </c>
      <c r="P2150" s="457">
        <v>0</v>
      </c>
      <c r="Q2150" s="438">
        <v>1.9416791107164062E-2</v>
      </c>
      <c r="R2150" s="462">
        <v>0</v>
      </c>
      <c r="S2150" s="463">
        <v>0</v>
      </c>
      <c r="T2150" s="438">
        <v>672.48058050838199</v>
      </c>
      <c r="U2150" s="456">
        <v>0</v>
      </c>
      <c r="V2150" s="457">
        <v>0</v>
      </c>
      <c r="W2150" s="438">
        <v>0.12456432743936645</v>
      </c>
      <c r="X2150" s="456">
        <v>0</v>
      </c>
      <c r="Y2150" s="457">
        <v>0</v>
      </c>
      <c r="Z2150" s="438">
        <v>3.9418653785908394E-3</v>
      </c>
      <c r="AA2150" s="456">
        <v>0</v>
      </c>
      <c r="AB2150" s="457">
        <v>0</v>
      </c>
      <c r="AC2150" s="438">
        <v>7.9580240996947344E-3</v>
      </c>
      <c r="AD2150" s="456">
        <v>0</v>
      </c>
      <c r="AE2150" s="457">
        <v>0</v>
      </c>
      <c r="AF2150" s="438">
        <v>1.1483445428715055E-3</v>
      </c>
      <c r="AG2150" s="456">
        <v>0</v>
      </c>
      <c r="AH2150" s="457">
        <v>0</v>
      </c>
      <c r="AI2150" s="438">
        <v>1.4813630711283049E-3</v>
      </c>
      <c r="AJ2150" s="456">
        <v>0</v>
      </c>
      <c r="AK2150" s="457">
        <v>0</v>
      </c>
      <c r="AL2150" s="438">
        <v>9.186750372653159E-5</v>
      </c>
      <c r="AM2150" s="456">
        <v>0</v>
      </c>
      <c r="AN2150" s="457">
        <v>0</v>
      </c>
      <c r="AO2150" s="438">
        <v>2.4964955141739346E-2</v>
      </c>
      <c r="AP2150" s="456">
        <v>0</v>
      </c>
      <c r="AQ2150" s="457">
        <v>0</v>
      </c>
      <c r="AR2150" s="440">
        <v>1.9577087575067102E-2</v>
      </c>
      <c r="AS2150" s="462">
        <v>0</v>
      </c>
      <c r="AT2150" s="463">
        <v>0</v>
      </c>
      <c r="AU2150" s="423">
        <v>0</v>
      </c>
    </row>
    <row r="2151" spans="1:47" x14ac:dyDescent="0.2">
      <c r="A2151" s="231">
        <v>2028</v>
      </c>
      <c r="B2151" s="232">
        <v>27</v>
      </c>
      <c r="C2151" s="456">
        <v>0</v>
      </c>
      <c r="D2151" s="457">
        <v>0</v>
      </c>
      <c r="E2151" s="438">
        <v>0.55024858399140142</v>
      </c>
      <c r="F2151" s="456">
        <v>0</v>
      </c>
      <c r="G2151" s="457">
        <v>0</v>
      </c>
      <c r="H2151" s="438">
        <v>0.11575376574255844</v>
      </c>
      <c r="I2151" s="456">
        <v>0</v>
      </c>
      <c r="J2151" s="457">
        <v>0</v>
      </c>
      <c r="K2151" s="438">
        <v>0.67561662002895784</v>
      </c>
      <c r="L2151" s="462">
        <v>0</v>
      </c>
      <c r="M2151" s="463">
        <v>0</v>
      </c>
      <c r="N2151" s="438">
        <v>5.8600989544933682E-3</v>
      </c>
      <c r="O2151" s="456">
        <v>0</v>
      </c>
      <c r="P2151" s="457">
        <v>0</v>
      </c>
      <c r="Q2151" s="438">
        <v>1.9418524970573423E-2</v>
      </c>
      <c r="R2151" s="462">
        <v>0</v>
      </c>
      <c r="S2151" s="463">
        <v>0</v>
      </c>
      <c r="T2151" s="438">
        <v>672.55189781216416</v>
      </c>
      <c r="U2151" s="456">
        <v>0</v>
      </c>
      <c r="V2151" s="457">
        <v>0</v>
      </c>
      <c r="W2151" s="438">
        <v>0.12475289679064107</v>
      </c>
      <c r="X2151" s="456">
        <v>0</v>
      </c>
      <c r="Y2151" s="457">
        <v>0</v>
      </c>
      <c r="Z2151" s="438">
        <v>3.9454533341623955E-3</v>
      </c>
      <c r="AA2151" s="456">
        <v>0</v>
      </c>
      <c r="AB2151" s="457">
        <v>0</v>
      </c>
      <c r="AC2151" s="438">
        <v>7.9700761585403783E-3</v>
      </c>
      <c r="AD2151" s="456">
        <v>0</v>
      </c>
      <c r="AE2151" s="457">
        <v>0</v>
      </c>
      <c r="AF2151" s="438">
        <v>1.1500841798946497E-3</v>
      </c>
      <c r="AG2151" s="456">
        <v>0</v>
      </c>
      <c r="AH2151" s="457">
        <v>0</v>
      </c>
      <c r="AI2151" s="438">
        <v>1.4836067305932826E-3</v>
      </c>
      <c r="AJ2151" s="456">
        <v>0</v>
      </c>
      <c r="AK2151" s="457">
        <v>0</v>
      </c>
      <c r="AL2151" s="438">
        <v>9.200668815122097E-5</v>
      </c>
      <c r="AM2151" s="456">
        <v>0</v>
      </c>
      <c r="AN2151" s="457">
        <v>0</v>
      </c>
      <c r="AO2151" s="438">
        <v>2.5002769317000805E-2</v>
      </c>
      <c r="AP2151" s="456">
        <v>0</v>
      </c>
      <c r="AQ2151" s="457">
        <v>0</v>
      </c>
      <c r="AR2151" s="440">
        <v>1.95889116529183E-2</v>
      </c>
      <c r="AS2151" s="462">
        <v>0</v>
      </c>
      <c r="AT2151" s="463">
        <v>0</v>
      </c>
      <c r="AU2151" s="423">
        <v>0</v>
      </c>
    </row>
    <row r="2152" spans="1:47" x14ac:dyDescent="0.2">
      <c r="A2152" s="231">
        <v>2028</v>
      </c>
      <c r="B2152" s="232">
        <v>28</v>
      </c>
      <c r="C2152" s="456">
        <v>0</v>
      </c>
      <c r="D2152" s="457">
        <v>0</v>
      </c>
      <c r="E2152" s="438">
        <v>0.55024797636800049</v>
      </c>
      <c r="F2152" s="456">
        <v>0</v>
      </c>
      <c r="G2152" s="457">
        <v>0</v>
      </c>
      <c r="H2152" s="438">
        <v>0.1157535266824828</v>
      </c>
      <c r="I2152" s="456">
        <v>0</v>
      </c>
      <c r="J2152" s="457">
        <v>0</v>
      </c>
      <c r="K2152" s="438">
        <v>0.67561565266192336</v>
      </c>
      <c r="L2152" s="462">
        <v>0</v>
      </c>
      <c r="M2152" s="463">
        <v>0</v>
      </c>
      <c r="N2152" s="438">
        <v>5.8601069036012966E-3</v>
      </c>
      <c r="O2152" s="456">
        <v>0</v>
      </c>
      <c r="P2152" s="457">
        <v>0</v>
      </c>
      <c r="Q2152" s="438">
        <v>1.9418543907539998E-2</v>
      </c>
      <c r="R2152" s="462">
        <v>0</v>
      </c>
      <c r="S2152" s="463">
        <v>0</v>
      </c>
      <c r="T2152" s="438">
        <v>672.55482668902221</v>
      </c>
      <c r="U2152" s="456">
        <v>0</v>
      </c>
      <c r="V2152" s="457">
        <v>0</v>
      </c>
      <c r="W2152" s="438">
        <v>0.12475253866036022</v>
      </c>
      <c r="X2152" s="456">
        <v>0</v>
      </c>
      <c r="Y2152" s="457">
        <v>0</v>
      </c>
      <c r="Z2152" s="438">
        <v>3.9454440005017135E-3</v>
      </c>
      <c r="AA2152" s="456">
        <v>0</v>
      </c>
      <c r="AB2152" s="457">
        <v>0</v>
      </c>
      <c r="AC2152" s="438">
        <v>7.970053458232873E-3</v>
      </c>
      <c r="AD2152" s="456">
        <v>0</v>
      </c>
      <c r="AE2152" s="457">
        <v>0</v>
      </c>
      <c r="AF2152" s="438">
        <v>1.1500798066687177E-3</v>
      </c>
      <c r="AG2152" s="456">
        <v>0</v>
      </c>
      <c r="AH2152" s="457">
        <v>0</v>
      </c>
      <c r="AI2152" s="438">
        <v>1.4836019588273194E-3</v>
      </c>
      <c r="AJ2152" s="456">
        <v>0</v>
      </c>
      <c r="AK2152" s="457">
        <v>0</v>
      </c>
      <c r="AL2152" s="438">
        <v>9.2006266478559745E-5</v>
      </c>
      <c r="AM2152" s="456">
        <v>0</v>
      </c>
      <c r="AN2152" s="457">
        <v>0</v>
      </c>
      <c r="AO2152" s="438">
        <v>2.5002728860220216E-2</v>
      </c>
      <c r="AP2152" s="456">
        <v>0</v>
      </c>
      <c r="AQ2152" s="457">
        <v>0</v>
      </c>
      <c r="AR2152" s="440">
        <v>1.9588913668109099E-2</v>
      </c>
      <c r="AS2152" s="462">
        <v>0</v>
      </c>
      <c r="AT2152" s="463">
        <v>0</v>
      </c>
      <c r="AU2152" s="423">
        <v>0</v>
      </c>
    </row>
    <row r="2153" spans="1:47" x14ac:dyDescent="0.2">
      <c r="A2153" s="231">
        <v>2028</v>
      </c>
      <c r="B2153" s="232">
        <v>29</v>
      </c>
      <c r="C2153" s="456">
        <v>0</v>
      </c>
      <c r="D2153" s="457">
        <v>0</v>
      </c>
      <c r="E2153" s="438">
        <v>0.55024704678121328</v>
      </c>
      <c r="F2153" s="456">
        <v>0</v>
      </c>
      <c r="G2153" s="457">
        <v>0</v>
      </c>
      <c r="H2153" s="438">
        <v>0.11575264187258925</v>
      </c>
      <c r="I2153" s="456">
        <v>0</v>
      </c>
      <c r="J2153" s="457">
        <v>0</v>
      </c>
      <c r="K2153" s="438">
        <v>0.6756132066814835</v>
      </c>
      <c r="L2153" s="462">
        <v>0</v>
      </c>
      <c r="M2153" s="463">
        <v>0</v>
      </c>
      <c r="N2153" s="438">
        <v>5.8601220065592702E-3</v>
      </c>
      <c r="O2153" s="456">
        <v>0</v>
      </c>
      <c r="P2153" s="457">
        <v>0</v>
      </c>
      <c r="Q2153" s="438">
        <v>1.9418557510897039E-2</v>
      </c>
      <c r="R2153" s="462">
        <v>0</v>
      </c>
      <c r="S2153" s="463">
        <v>0</v>
      </c>
      <c r="T2153" s="438">
        <v>672.55564035395309</v>
      </c>
      <c r="U2153" s="456">
        <v>0</v>
      </c>
      <c r="V2153" s="457">
        <v>0</v>
      </c>
      <c r="W2153" s="438">
        <v>0.12475180646799779</v>
      </c>
      <c r="X2153" s="456">
        <v>0</v>
      </c>
      <c r="Y2153" s="457">
        <v>0</v>
      </c>
      <c r="Z2153" s="438">
        <v>3.9454386770074873E-3</v>
      </c>
      <c r="AA2153" s="456">
        <v>0</v>
      </c>
      <c r="AB2153" s="457">
        <v>0</v>
      </c>
      <c r="AC2153" s="438">
        <v>7.9700040930983269E-3</v>
      </c>
      <c r="AD2153" s="456">
        <v>0</v>
      </c>
      <c r="AE2153" s="457">
        <v>0</v>
      </c>
      <c r="AF2153" s="438">
        <v>1.150072023318413E-3</v>
      </c>
      <c r="AG2153" s="456">
        <v>0</v>
      </c>
      <c r="AH2153" s="457">
        <v>0</v>
      </c>
      <c r="AI2153" s="438">
        <v>1.4835945959499597E-3</v>
      </c>
      <c r="AJ2153" s="456">
        <v>0</v>
      </c>
      <c r="AK2153" s="457">
        <v>0</v>
      </c>
      <c r="AL2153" s="438">
        <v>9.2005913927621134E-5</v>
      </c>
      <c r="AM2153" s="456">
        <v>0</v>
      </c>
      <c r="AN2153" s="457">
        <v>0</v>
      </c>
      <c r="AO2153" s="438">
        <v>2.5002587811462217E-2</v>
      </c>
      <c r="AP2153" s="456">
        <v>0</v>
      </c>
      <c r="AQ2153" s="457">
        <v>0</v>
      </c>
      <c r="AR2153" s="440">
        <v>1.9588912516130201E-2</v>
      </c>
      <c r="AS2153" s="462">
        <v>0</v>
      </c>
      <c r="AT2153" s="463">
        <v>0</v>
      </c>
      <c r="AU2153" s="423">
        <v>0</v>
      </c>
    </row>
    <row r="2154" spans="1:47" x14ac:dyDescent="0.2">
      <c r="A2154" s="231">
        <v>2028</v>
      </c>
      <c r="B2154" s="232">
        <v>30</v>
      </c>
      <c r="C2154" s="456">
        <v>0</v>
      </c>
      <c r="D2154" s="457">
        <v>0</v>
      </c>
      <c r="E2154" s="438">
        <v>0.55024396168357426</v>
      </c>
      <c r="F2154" s="456">
        <v>0</v>
      </c>
      <c r="G2154" s="457">
        <v>0</v>
      </c>
      <c r="H2154" s="438">
        <v>0.1157517003807101</v>
      </c>
      <c r="I2154" s="456">
        <v>0</v>
      </c>
      <c r="J2154" s="457">
        <v>0</v>
      </c>
      <c r="K2154" s="438">
        <v>0.76018679094497188</v>
      </c>
      <c r="L2154" s="462">
        <v>0</v>
      </c>
      <c r="M2154" s="463">
        <v>0</v>
      </c>
      <c r="N2154" s="438">
        <v>5.8601368133122719E-3</v>
      </c>
      <c r="O2154" s="456">
        <v>0</v>
      </c>
      <c r="P2154" s="457">
        <v>0</v>
      </c>
      <c r="Q2154" s="438">
        <v>1.9418552563559482E-2</v>
      </c>
      <c r="R2154" s="462">
        <v>0</v>
      </c>
      <c r="S2154" s="463">
        <v>0</v>
      </c>
      <c r="T2154" s="438">
        <v>672.55701719641445</v>
      </c>
      <c r="U2154" s="456">
        <v>0</v>
      </c>
      <c r="V2154" s="457">
        <v>0</v>
      </c>
      <c r="W2154" s="438">
        <v>0.12475065783158357</v>
      </c>
      <c r="X2154" s="456">
        <v>0</v>
      </c>
      <c r="Y2154" s="457">
        <v>0</v>
      </c>
      <c r="Z2154" s="438">
        <v>3.945409810856529E-3</v>
      </c>
      <c r="AA2154" s="456">
        <v>0</v>
      </c>
      <c r="AB2154" s="457">
        <v>0</v>
      </c>
      <c r="AC2154" s="438">
        <v>7.9699367859744612E-3</v>
      </c>
      <c r="AD2154" s="456">
        <v>0</v>
      </c>
      <c r="AE2154" s="457">
        <v>0</v>
      </c>
      <c r="AF2154" s="438">
        <v>1.1500624925248179E-3</v>
      </c>
      <c r="AG2154" s="456">
        <v>0</v>
      </c>
      <c r="AH2154" s="457">
        <v>0</v>
      </c>
      <c r="AI2154" s="438">
        <v>1.4835809983581782E-3</v>
      </c>
      <c r="AJ2154" s="456">
        <v>0</v>
      </c>
      <c r="AK2154" s="457">
        <v>0</v>
      </c>
      <c r="AL2154" s="438">
        <v>9.2005049076028639E-5</v>
      </c>
      <c r="AM2154" s="456">
        <v>0</v>
      </c>
      <c r="AN2154" s="457">
        <v>0</v>
      </c>
      <c r="AO2154" s="438">
        <v>2.5002358724877573E-2</v>
      </c>
      <c r="AP2154" s="456">
        <v>0</v>
      </c>
      <c r="AQ2154" s="457">
        <v>0</v>
      </c>
      <c r="AR2154" s="440">
        <v>1.9588912583477301E-2</v>
      </c>
      <c r="AS2154" s="462">
        <v>0</v>
      </c>
      <c r="AT2154" s="463">
        <v>0</v>
      </c>
      <c r="AU2154" s="423">
        <v>0</v>
      </c>
    </row>
    <row r="2155" spans="1:47" x14ac:dyDescent="0.2">
      <c r="A2155" s="231">
        <v>2028</v>
      </c>
      <c r="B2155" s="232">
        <v>31</v>
      </c>
      <c r="C2155" s="456">
        <v>0</v>
      </c>
      <c r="D2155" s="457">
        <v>0</v>
      </c>
      <c r="E2155" s="438">
        <v>0.5502390097579315</v>
      </c>
      <c r="F2155" s="456">
        <v>0</v>
      </c>
      <c r="G2155" s="457">
        <v>0</v>
      </c>
      <c r="H2155" s="438">
        <v>0.1157499719009695</v>
      </c>
      <c r="I2155" s="456">
        <v>0</v>
      </c>
      <c r="J2155" s="457">
        <v>0</v>
      </c>
      <c r="K2155" s="438">
        <v>0.83825125837759284</v>
      </c>
      <c r="L2155" s="462">
        <v>0</v>
      </c>
      <c r="M2155" s="463">
        <v>0</v>
      </c>
      <c r="N2155" s="438">
        <v>5.8601383018865938E-3</v>
      </c>
      <c r="O2155" s="456">
        <v>0</v>
      </c>
      <c r="P2155" s="457">
        <v>0</v>
      </c>
      <c r="Q2155" s="438">
        <v>1.9418534025273451E-2</v>
      </c>
      <c r="R2155" s="462">
        <v>0</v>
      </c>
      <c r="S2155" s="463">
        <v>0</v>
      </c>
      <c r="T2155" s="438">
        <v>672.5572325047624</v>
      </c>
      <c r="U2155" s="456">
        <v>0</v>
      </c>
      <c r="V2155" s="457">
        <v>0</v>
      </c>
      <c r="W2155" s="438">
        <v>0.12474886417902659</v>
      </c>
      <c r="X2155" s="456">
        <v>0</v>
      </c>
      <c r="Y2155" s="457">
        <v>0</v>
      </c>
      <c r="Z2155" s="438">
        <v>3.9453719109898396E-3</v>
      </c>
      <c r="AA2155" s="456">
        <v>0</v>
      </c>
      <c r="AB2155" s="457">
        <v>0</v>
      </c>
      <c r="AC2155" s="438">
        <v>7.9698047152415522E-3</v>
      </c>
      <c r="AD2155" s="456">
        <v>0</v>
      </c>
      <c r="AE2155" s="457">
        <v>0</v>
      </c>
      <c r="AF2155" s="438">
        <v>1.1500452644900077E-3</v>
      </c>
      <c r="AG2155" s="456">
        <v>0</v>
      </c>
      <c r="AH2155" s="457">
        <v>0</v>
      </c>
      <c r="AI2155" s="438">
        <v>1.4835568427270637E-3</v>
      </c>
      <c r="AJ2155" s="456">
        <v>0</v>
      </c>
      <c r="AK2155" s="457">
        <v>0</v>
      </c>
      <c r="AL2155" s="438">
        <v>9.2003547502602303E-5</v>
      </c>
      <c r="AM2155" s="456">
        <v>0</v>
      </c>
      <c r="AN2155" s="457">
        <v>0</v>
      </c>
      <c r="AO2155" s="438">
        <v>2.5001985611684714E-2</v>
      </c>
      <c r="AP2155" s="456">
        <v>0</v>
      </c>
      <c r="AQ2155" s="457">
        <v>0</v>
      </c>
      <c r="AR2155" s="440">
        <v>1.9588915224112501E-2</v>
      </c>
      <c r="AS2155" s="462">
        <v>0</v>
      </c>
      <c r="AT2155" s="463">
        <v>0</v>
      </c>
      <c r="AU2155" s="423">
        <v>0</v>
      </c>
    </row>
    <row r="2156" spans="1:47" x14ac:dyDescent="0.2">
      <c r="A2156" s="231">
        <v>2028</v>
      </c>
      <c r="B2156" s="232">
        <v>32</v>
      </c>
      <c r="C2156" s="456">
        <v>0</v>
      </c>
      <c r="D2156" s="457">
        <v>0</v>
      </c>
      <c r="E2156" s="419">
        <v>0.5502390097579315</v>
      </c>
      <c r="F2156" s="456">
        <v>0</v>
      </c>
      <c r="G2156" s="457">
        <v>0</v>
      </c>
      <c r="H2156" s="419">
        <v>0.1157499719009695</v>
      </c>
      <c r="I2156" s="456">
        <v>0</v>
      </c>
      <c r="J2156" s="457">
        <v>0</v>
      </c>
      <c r="K2156" s="419">
        <v>0.83825125837759284</v>
      </c>
      <c r="L2156" s="462">
        <v>0</v>
      </c>
      <c r="M2156" s="463">
        <v>0</v>
      </c>
      <c r="N2156" s="419">
        <v>5.8601383018865938E-3</v>
      </c>
      <c r="O2156" s="456">
        <v>0</v>
      </c>
      <c r="P2156" s="457">
        <v>0</v>
      </c>
      <c r="Q2156" s="419">
        <v>1.9418534025273451E-2</v>
      </c>
      <c r="R2156" s="462">
        <v>0</v>
      </c>
      <c r="S2156" s="463">
        <v>0</v>
      </c>
      <c r="T2156" s="419">
        <v>672.5572325047624</v>
      </c>
      <c r="U2156" s="456">
        <v>0</v>
      </c>
      <c r="V2156" s="457">
        <v>0</v>
      </c>
      <c r="W2156" s="419">
        <v>0.12474886417902659</v>
      </c>
      <c r="X2156" s="456">
        <v>0</v>
      </c>
      <c r="Y2156" s="457">
        <v>0</v>
      </c>
      <c r="Z2156" s="419">
        <v>3.9453719109898396E-3</v>
      </c>
      <c r="AA2156" s="456">
        <v>0</v>
      </c>
      <c r="AB2156" s="457">
        <v>0</v>
      </c>
      <c r="AC2156" s="419">
        <v>7.9698047152415522E-3</v>
      </c>
      <c r="AD2156" s="456">
        <v>0</v>
      </c>
      <c r="AE2156" s="457">
        <v>0</v>
      </c>
      <c r="AF2156" s="419">
        <v>1.1500452644900077E-3</v>
      </c>
      <c r="AG2156" s="456">
        <v>0</v>
      </c>
      <c r="AH2156" s="457">
        <v>0</v>
      </c>
      <c r="AI2156" s="419">
        <v>1.4835568427270637E-3</v>
      </c>
      <c r="AJ2156" s="456">
        <v>0</v>
      </c>
      <c r="AK2156" s="457">
        <v>0</v>
      </c>
      <c r="AL2156" s="419">
        <v>9.2003547502602303E-5</v>
      </c>
      <c r="AM2156" s="456">
        <v>0</v>
      </c>
      <c r="AN2156" s="457">
        <v>0</v>
      </c>
      <c r="AO2156" s="419">
        <v>2.5001985611684714E-2</v>
      </c>
      <c r="AP2156" s="456">
        <v>0</v>
      </c>
      <c r="AQ2156" s="457">
        <v>0</v>
      </c>
      <c r="AR2156" s="440">
        <v>1.9588915224112501E-2</v>
      </c>
      <c r="AS2156" s="462">
        <v>0</v>
      </c>
      <c r="AT2156" s="463">
        <v>0</v>
      </c>
      <c r="AU2156" s="426">
        <v>0</v>
      </c>
    </row>
    <row r="2157" spans="1:47" x14ac:dyDescent="0.2">
      <c r="A2157" s="231">
        <v>2028</v>
      </c>
      <c r="B2157" s="232">
        <v>33</v>
      </c>
      <c r="C2157" s="456">
        <v>0</v>
      </c>
      <c r="D2157" s="457">
        <v>0</v>
      </c>
      <c r="E2157" s="419">
        <v>0.5502390097579315</v>
      </c>
      <c r="F2157" s="456">
        <v>0</v>
      </c>
      <c r="G2157" s="457">
        <v>0</v>
      </c>
      <c r="H2157" s="419">
        <v>0.1157499719009695</v>
      </c>
      <c r="I2157" s="456">
        <v>0</v>
      </c>
      <c r="J2157" s="457">
        <v>0</v>
      </c>
      <c r="K2157" s="419">
        <v>0.83825125837759284</v>
      </c>
      <c r="L2157" s="462">
        <v>0</v>
      </c>
      <c r="M2157" s="463">
        <v>0</v>
      </c>
      <c r="N2157" s="419">
        <v>5.8601383018865938E-3</v>
      </c>
      <c r="O2157" s="456">
        <v>0</v>
      </c>
      <c r="P2157" s="457">
        <v>0</v>
      </c>
      <c r="Q2157" s="419">
        <v>1.9418534025273451E-2</v>
      </c>
      <c r="R2157" s="462">
        <v>0</v>
      </c>
      <c r="S2157" s="463">
        <v>0</v>
      </c>
      <c r="T2157" s="419">
        <v>672.5572325047624</v>
      </c>
      <c r="U2157" s="456">
        <v>0</v>
      </c>
      <c r="V2157" s="457">
        <v>0</v>
      </c>
      <c r="W2157" s="419">
        <v>0.12474886417902659</v>
      </c>
      <c r="X2157" s="456">
        <v>0</v>
      </c>
      <c r="Y2157" s="457">
        <v>0</v>
      </c>
      <c r="Z2157" s="419">
        <v>3.9453719109898396E-3</v>
      </c>
      <c r="AA2157" s="456">
        <v>0</v>
      </c>
      <c r="AB2157" s="457">
        <v>0</v>
      </c>
      <c r="AC2157" s="419">
        <v>7.9698047152415522E-3</v>
      </c>
      <c r="AD2157" s="456">
        <v>0</v>
      </c>
      <c r="AE2157" s="457">
        <v>0</v>
      </c>
      <c r="AF2157" s="419">
        <v>1.1500452644900077E-3</v>
      </c>
      <c r="AG2157" s="456">
        <v>0</v>
      </c>
      <c r="AH2157" s="457">
        <v>0</v>
      </c>
      <c r="AI2157" s="419">
        <v>1.4835568427270637E-3</v>
      </c>
      <c r="AJ2157" s="456">
        <v>0</v>
      </c>
      <c r="AK2157" s="457">
        <v>0</v>
      </c>
      <c r="AL2157" s="419">
        <v>9.2003547502602303E-5</v>
      </c>
      <c r="AM2157" s="456">
        <v>0</v>
      </c>
      <c r="AN2157" s="457">
        <v>0</v>
      </c>
      <c r="AO2157" s="419">
        <v>2.5001985611684714E-2</v>
      </c>
      <c r="AP2157" s="456">
        <v>0</v>
      </c>
      <c r="AQ2157" s="457">
        <v>0</v>
      </c>
      <c r="AR2157" s="440">
        <v>1.9588915224112501E-2</v>
      </c>
      <c r="AS2157" s="462">
        <v>0</v>
      </c>
      <c r="AT2157" s="463">
        <v>0</v>
      </c>
      <c r="AU2157" s="426">
        <v>0</v>
      </c>
    </row>
    <row r="2158" spans="1:47" x14ac:dyDescent="0.2">
      <c r="A2158" s="231">
        <v>2028</v>
      </c>
      <c r="B2158" s="232">
        <v>34</v>
      </c>
      <c r="C2158" s="456">
        <v>0</v>
      </c>
      <c r="D2158" s="457">
        <v>0</v>
      </c>
      <c r="E2158" s="419">
        <v>0.5502390097579315</v>
      </c>
      <c r="F2158" s="456">
        <v>0</v>
      </c>
      <c r="G2158" s="457">
        <v>0</v>
      </c>
      <c r="H2158" s="419">
        <v>0.1157499719009695</v>
      </c>
      <c r="I2158" s="456">
        <v>0</v>
      </c>
      <c r="J2158" s="457">
        <v>0</v>
      </c>
      <c r="K2158" s="419">
        <v>0.83825125837759284</v>
      </c>
      <c r="L2158" s="462">
        <v>0</v>
      </c>
      <c r="M2158" s="463">
        <v>0</v>
      </c>
      <c r="N2158" s="419">
        <v>5.8601383018865938E-3</v>
      </c>
      <c r="O2158" s="456">
        <v>0</v>
      </c>
      <c r="P2158" s="457">
        <v>0</v>
      </c>
      <c r="Q2158" s="419">
        <v>1.9418534025273451E-2</v>
      </c>
      <c r="R2158" s="462">
        <v>0</v>
      </c>
      <c r="S2158" s="463">
        <v>0</v>
      </c>
      <c r="T2158" s="419">
        <v>672.5572325047624</v>
      </c>
      <c r="U2158" s="456">
        <v>0</v>
      </c>
      <c r="V2158" s="457">
        <v>0</v>
      </c>
      <c r="W2158" s="419">
        <v>0.12474886417902659</v>
      </c>
      <c r="X2158" s="456">
        <v>0</v>
      </c>
      <c r="Y2158" s="457">
        <v>0</v>
      </c>
      <c r="Z2158" s="419">
        <v>3.9453719109898396E-3</v>
      </c>
      <c r="AA2158" s="456">
        <v>0</v>
      </c>
      <c r="AB2158" s="457">
        <v>0</v>
      </c>
      <c r="AC2158" s="419">
        <v>7.9698047152415522E-3</v>
      </c>
      <c r="AD2158" s="456">
        <v>0</v>
      </c>
      <c r="AE2158" s="457">
        <v>0</v>
      </c>
      <c r="AF2158" s="419">
        <v>1.1500452644900077E-3</v>
      </c>
      <c r="AG2158" s="456">
        <v>0</v>
      </c>
      <c r="AH2158" s="457">
        <v>0</v>
      </c>
      <c r="AI2158" s="419">
        <v>1.4835568427270637E-3</v>
      </c>
      <c r="AJ2158" s="456">
        <v>0</v>
      </c>
      <c r="AK2158" s="457">
        <v>0</v>
      </c>
      <c r="AL2158" s="419">
        <v>9.2003547502602303E-5</v>
      </c>
      <c r="AM2158" s="456">
        <v>0</v>
      </c>
      <c r="AN2158" s="457">
        <v>0</v>
      </c>
      <c r="AO2158" s="419">
        <v>2.5001985611684714E-2</v>
      </c>
      <c r="AP2158" s="456">
        <v>0</v>
      </c>
      <c r="AQ2158" s="457">
        <v>0</v>
      </c>
      <c r="AR2158" s="440">
        <v>1.9588915224112501E-2</v>
      </c>
      <c r="AS2158" s="462">
        <v>0</v>
      </c>
      <c r="AT2158" s="463">
        <v>0</v>
      </c>
      <c r="AU2158" s="426">
        <v>0</v>
      </c>
    </row>
    <row r="2159" spans="1:47" x14ac:dyDescent="0.2">
      <c r="A2159" s="231">
        <v>2028</v>
      </c>
      <c r="B2159" s="232">
        <v>35</v>
      </c>
      <c r="C2159" s="456">
        <v>0</v>
      </c>
      <c r="D2159" s="457">
        <v>0</v>
      </c>
      <c r="E2159" s="419">
        <v>0.5502390097579315</v>
      </c>
      <c r="F2159" s="456">
        <v>0</v>
      </c>
      <c r="G2159" s="457">
        <v>0</v>
      </c>
      <c r="H2159" s="419">
        <v>0.1157499719009695</v>
      </c>
      <c r="I2159" s="456">
        <v>0</v>
      </c>
      <c r="J2159" s="457">
        <v>0</v>
      </c>
      <c r="K2159" s="419">
        <v>0.83825125837759284</v>
      </c>
      <c r="L2159" s="462">
        <v>0</v>
      </c>
      <c r="M2159" s="463">
        <v>0</v>
      </c>
      <c r="N2159" s="419">
        <v>5.8601383018865938E-3</v>
      </c>
      <c r="O2159" s="456">
        <v>0</v>
      </c>
      <c r="P2159" s="457">
        <v>0</v>
      </c>
      <c r="Q2159" s="419">
        <v>1.9418534025273451E-2</v>
      </c>
      <c r="R2159" s="462">
        <v>0</v>
      </c>
      <c r="S2159" s="463">
        <v>0</v>
      </c>
      <c r="T2159" s="419">
        <v>672.5572325047624</v>
      </c>
      <c r="U2159" s="456">
        <v>0</v>
      </c>
      <c r="V2159" s="457">
        <v>0</v>
      </c>
      <c r="W2159" s="419">
        <v>0.12474886417902659</v>
      </c>
      <c r="X2159" s="456">
        <v>0</v>
      </c>
      <c r="Y2159" s="457">
        <v>0</v>
      </c>
      <c r="Z2159" s="419">
        <v>3.9453719109898396E-3</v>
      </c>
      <c r="AA2159" s="456">
        <v>0</v>
      </c>
      <c r="AB2159" s="457">
        <v>0</v>
      </c>
      <c r="AC2159" s="419">
        <v>7.9698047152415522E-3</v>
      </c>
      <c r="AD2159" s="456">
        <v>0</v>
      </c>
      <c r="AE2159" s="457">
        <v>0</v>
      </c>
      <c r="AF2159" s="419">
        <v>1.1500452644900077E-3</v>
      </c>
      <c r="AG2159" s="456">
        <v>0</v>
      </c>
      <c r="AH2159" s="457">
        <v>0</v>
      </c>
      <c r="AI2159" s="419">
        <v>1.4835568427270637E-3</v>
      </c>
      <c r="AJ2159" s="456">
        <v>0</v>
      </c>
      <c r="AK2159" s="457">
        <v>0</v>
      </c>
      <c r="AL2159" s="419">
        <v>9.2003547502602303E-5</v>
      </c>
      <c r="AM2159" s="456">
        <v>0</v>
      </c>
      <c r="AN2159" s="457">
        <v>0</v>
      </c>
      <c r="AO2159" s="419">
        <v>2.5001985611684714E-2</v>
      </c>
      <c r="AP2159" s="456">
        <v>0</v>
      </c>
      <c r="AQ2159" s="457">
        <v>0</v>
      </c>
      <c r="AR2159" s="440">
        <v>1.9588915224112501E-2</v>
      </c>
      <c r="AS2159" s="462">
        <v>0</v>
      </c>
      <c r="AT2159" s="463">
        <v>0</v>
      </c>
      <c r="AU2159" s="426">
        <v>0</v>
      </c>
    </row>
    <row r="2160" spans="1:47" x14ac:dyDescent="0.2">
      <c r="A2160" s="231">
        <v>2028</v>
      </c>
      <c r="B2160" s="232">
        <v>36</v>
      </c>
      <c r="C2160" s="456">
        <v>0</v>
      </c>
      <c r="D2160" s="457">
        <v>0</v>
      </c>
      <c r="E2160" s="419">
        <v>0.5502390097579315</v>
      </c>
      <c r="F2160" s="456">
        <v>0</v>
      </c>
      <c r="G2160" s="457">
        <v>0</v>
      </c>
      <c r="H2160" s="419">
        <v>0.1157499719009695</v>
      </c>
      <c r="I2160" s="456">
        <v>0</v>
      </c>
      <c r="J2160" s="457">
        <v>0</v>
      </c>
      <c r="K2160" s="419">
        <v>0.83825125837759284</v>
      </c>
      <c r="L2160" s="462">
        <v>0</v>
      </c>
      <c r="M2160" s="463">
        <v>0</v>
      </c>
      <c r="N2160" s="419">
        <v>5.8601383018865938E-3</v>
      </c>
      <c r="O2160" s="456">
        <v>0</v>
      </c>
      <c r="P2160" s="457">
        <v>0</v>
      </c>
      <c r="Q2160" s="419">
        <v>1.9418534025273451E-2</v>
      </c>
      <c r="R2160" s="462">
        <v>0</v>
      </c>
      <c r="S2160" s="463">
        <v>0</v>
      </c>
      <c r="T2160" s="419">
        <v>672.5572325047624</v>
      </c>
      <c r="U2160" s="456">
        <v>0</v>
      </c>
      <c r="V2160" s="457">
        <v>0</v>
      </c>
      <c r="W2160" s="419">
        <v>0.12474886417902659</v>
      </c>
      <c r="X2160" s="456">
        <v>0</v>
      </c>
      <c r="Y2160" s="457">
        <v>0</v>
      </c>
      <c r="Z2160" s="419">
        <v>3.9453719109898396E-3</v>
      </c>
      <c r="AA2160" s="456">
        <v>0</v>
      </c>
      <c r="AB2160" s="457">
        <v>0</v>
      </c>
      <c r="AC2160" s="419">
        <v>7.9698047152415522E-3</v>
      </c>
      <c r="AD2160" s="456">
        <v>0</v>
      </c>
      <c r="AE2160" s="457">
        <v>0</v>
      </c>
      <c r="AF2160" s="419">
        <v>1.1500452644900077E-3</v>
      </c>
      <c r="AG2160" s="456">
        <v>0</v>
      </c>
      <c r="AH2160" s="457">
        <v>0</v>
      </c>
      <c r="AI2160" s="419">
        <v>1.4835568427270637E-3</v>
      </c>
      <c r="AJ2160" s="456">
        <v>0</v>
      </c>
      <c r="AK2160" s="457">
        <v>0</v>
      </c>
      <c r="AL2160" s="419">
        <v>9.2003547502602303E-5</v>
      </c>
      <c r="AM2160" s="456">
        <v>0</v>
      </c>
      <c r="AN2160" s="457">
        <v>0</v>
      </c>
      <c r="AO2160" s="419">
        <v>2.5001985611684714E-2</v>
      </c>
      <c r="AP2160" s="456">
        <v>0</v>
      </c>
      <c r="AQ2160" s="457">
        <v>0</v>
      </c>
      <c r="AR2160" s="440">
        <v>1.9588915224112501E-2</v>
      </c>
      <c r="AS2160" s="462">
        <v>0</v>
      </c>
      <c r="AT2160" s="463">
        <v>0</v>
      </c>
      <c r="AU2160" s="426">
        <v>0</v>
      </c>
    </row>
    <row r="2161" spans="1:47" x14ac:dyDescent="0.2">
      <c r="A2161" s="231">
        <v>2028</v>
      </c>
      <c r="B2161" s="232">
        <v>37</v>
      </c>
      <c r="C2161" s="456">
        <v>0</v>
      </c>
      <c r="D2161" s="457">
        <v>0</v>
      </c>
      <c r="E2161" s="419">
        <v>0.5502390097579315</v>
      </c>
      <c r="F2161" s="456">
        <v>0</v>
      </c>
      <c r="G2161" s="457">
        <v>0</v>
      </c>
      <c r="H2161" s="419">
        <v>0.1157499719009695</v>
      </c>
      <c r="I2161" s="456">
        <v>0</v>
      </c>
      <c r="J2161" s="457">
        <v>0</v>
      </c>
      <c r="K2161" s="419">
        <v>0.83825125837759284</v>
      </c>
      <c r="L2161" s="462">
        <v>0</v>
      </c>
      <c r="M2161" s="463">
        <v>0</v>
      </c>
      <c r="N2161" s="419">
        <v>5.8601383018865938E-3</v>
      </c>
      <c r="O2161" s="456">
        <v>0</v>
      </c>
      <c r="P2161" s="457">
        <v>0</v>
      </c>
      <c r="Q2161" s="419">
        <v>1.9418534025273451E-2</v>
      </c>
      <c r="R2161" s="462">
        <v>0</v>
      </c>
      <c r="S2161" s="463">
        <v>0</v>
      </c>
      <c r="T2161" s="419">
        <v>672.5572325047624</v>
      </c>
      <c r="U2161" s="456">
        <v>0</v>
      </c>
      <c r="V2161" s="457">
        <v>0</v>
      </c>
      <c r="W2161" s="419">
        <v>0.12474886417902659</v>
      </c>
      <c r="X2161" s="456">
        <v>0</v>
      </c>
      <c r="Y2161" s="457">
        <v>0</v>
      </c>
      <c r="Z2161" s="419">
        <v>3.9453719109898396E-3</v>
      </c>
      <c r="AA2161" s="456">
        <v>0</v>
      </c>
      <c r="AB2161" s="457">
        <v>0</v>
      </c>
      <c r="AC2161" s="419">
        <v>7.9698047152415522E-3</v>
      </c>
      <c r="AD2161" s="456">
        <v>0</v>
      </c>
      <c r="AE2161" s="457">
        <v>0</v>
      </c>
      <c r="AF2161" s="419">
        <v>1.1500452644900077E-3</v>
      </c>
      <c r="AG2161" s="456">
        <v>0</v>
      </c>
      <c r="AH2161" s="457">
        <v>0</v>
      </c>
      <c r="AI2161" s="419">
        <v>1.4835568427270637E-3</v>
      </c>
      <c r="AJ2161" s="456">
        <v>0</v>
      </c>
      <c r="AK2161" s="457">
        <v>0</v>
      </c>
      <c r="AL2161" s="419">
        <v>9.2003547502602303E-5</v>
      </c>
      <c r="AM2161" s="456">
        <v>0</v>
      </c>
      <c r="AN2161" s="457">
        <v>0</v>
      </c>
      <c r="AO2161" s="419">
        <v>2.5001985611684714E-2</v>
      </c>
      <c r="AP2161" s="456">
        <v>0</v>
      </c>
      <c r="AQ2161" s="457">
        <v>0</v>
      </c>
      <c r="AR2161" s="440">
        <v>1.9588915224112501E-2</v>
      </c>
      <c r="AS2161" s="462">
        <v>0</v>
      </c>
      <c r="AT2161" s="463">
        <v>0</v>
      </c>
      <c r="AU2161" s="426">
        <v>0</v>
      </c>
    </row>
    <row r="2162" spans="1:47" x14ac:dyDescent="0.2">
      <c r="A2162" s="231">
        <v>2028</v>
      </c>
      <c r="B2162" s="232">
        <v>38</v>
      </c>
      <c r="C2162" s="456">
        <v>0</v>
      </c>
      <c r="D2162" s="457">
        <v>0</v>
      </c>
      <c r="E2162" s="419">
        <v>0.5502390097579315</v>
      </c>
      <c r="F2162" s="456">
        <v>0</v>
      </c>
      <c r="G2162" s="457">
        <v>0</v>
      </c>
      <c r="H2162" s="419">
        <v>0.1157499719009695</v>
      </c>
      <c r="I2162" s="456">
        <v>0</v>
      </c>
      <c r="J2162" s="457">
        <v>0</v>
      </c>
      <c r="K2162" s="419">
        <v>0.83825125837759284</v>
      </c>
      <c r="L2162" s="462">
        <v>0</v>
      </c>
      <c r="M2162" s="463">
        <v>0</v>
      </c>
      <c r="N2162" s="419">
        <v>5.8601383018865938E-3</v>
      </c>
      <c r="O2162" s="456">
        <v>0</v>
      </c>
      <c r="P2162" s="457">
        <v>0</v>
      </c>
      <c r="Q2162" s="419">
        <v>1.9418534025273451E-2</v>
      </c>
      <c r="R2162" s="462">
        <v>0</v>
      </c>
      <c r="S2162" s="463">
        <v>0</v>
      </c>
      <c r="T2162" s="419">
        <v>672.5572325047624</v>
      </c>
      <c r="U2162" s="456">
        <v>0</v>
      </c>
      <c r="V2162" s="457">
        <v>0</v>
      </c>
      <c r="W2162" s="419">
        <v>0.12474886417902659</v>
      </c>
      <c r="X2162" s="456">
        <v>0</v>
      </c>
      <c r="Y2162" s="457">
        <v>0</v>
      </c>
      <c r="Z2162" s="419">
        <v>3.9453719109898396E-3</v>
      </c>
      <c r="AA2162" s="456">
        <v>0</v>
      </c>
      <c r="AB2162" s="457">
        <v>0</v>
      </c>
      <c r="AC2162" s="419">
        <v>7.9698047152415522E-3</v>
      </c>
      <c r="AD2162" s="456">
        <v>0</v>
      </c>
      <c r="AE2162" s="457">
        <v>0</v>
      </c>
      <c r="AF2162" s="419">
        <v>1.1500452644900077E-3</v>
      </c>
      <c r="AG2162" s="456">
        <v>0</v>
      </c>
      <c r="AH2162" s="457">
        <v>0</v>
      </c>
      <c r="AI2162" s="419">
        <v>1.4835568427270637E-3</v>
      </c>
      <c r="AJ2162" s="456">
        <v>0</v>
      </c>
      <c r="AK2162" s="457">
        <v>0</v>
      </c>
      <c r="AL2162" s="419">
        <v>9.2003547502602303E-5</v>
      </c>
      <c r="AM2162" s="456">
        <v>0</v>
      </c>
      <c r="AN2162" s="457">
        <v>0</v>
      </c>
      <c r="AO2162" s="419">
        <v>2.5001985611684714E-2</v>
      </c>
      <c r="AP2162" s="456">
        <v>0</v>
      </c>
      <c r="AQ2162" s="457">
        <v>0</v>
      </c>
      <c r="AR2162" s="440">
        <v>1.9588915224112501E-2</v>
      </c>
      <c r="AS2162" s="462">
        <v>0</v>
      </c>
      <c r="AT2162" s="463">
        <v>0</v>
      </c>
      <c r="AU2162" s="426">
        <v>0</v>
      </c>
    </row>
    <row r="2163" spans="1:47" x14ac:dyDescent="0.2">
      <c r="A2163" s="231">
        <v>2028</v>
      </c>
      <c r="B2163" s="232">
        <v>39</v>
      </c>
      <c r="C2163" s="456">
        <v>0</v>
      </c>
      <c r="D2163" s="457">
        <v>0</v>
      </c>
      <c r="E2163" s="419">
        <v>0.5502390097579315</v>
      </c>
      <c r="F2163" s="456">
        <v>0</v>
      </c>
      <c r="G2163" s="457">
        <v>0</v>
      </c>
      <c r="H2163" s="419">
        <v>0.1157499719009695</v>
      </c>
      <c r="I2163" s="456">
        <v>0</v>
      </c>
      <c r="J2163" s="457">
        <v>0</v>
      </c>
      <c r="K2163" s="419">
        <v>0.83825125837759284</v>
      </c>
      <c r="L2163" s="462">
        <v>0</v>
      </c>
      <c r="M2163" s="463">
        <v>0</v>
      </c>
      <c r="N2163" s="419">
        <v>5.8601383018865938E-3</v>
      </c>
      <c r="O2163" s="456">
        <v>0</v>
      </c>
      <c r="P2163" s="457">
        <v>0</v>
      </c>
      <c r="Q2163" s="419">
        <v>1.9418534025273451E-2</v>
      </c>
      <c r="R2163" s="462">
        <v>0</v>
      </c>
      <c r="S2163" s="463">
        <v>0</v>
      </c>
      <c r="T2163" s="419">
        <v>672.5572325047624</v>
      </c>
      <c r="U2163" s="456">
        <v>0</v>
      </c>
      <c r="V2163" s="457">
        <v>0</v>
      </c>
      <c r="W2163" s="419">
        <v>0.12474886417902659</v>
      </c>
      <c r="X2163" s="456">
        <v>0</v>
      </c>
      <c r="Y2163" s="457">
        <v>0</v>
      </c>
      <c r="Z2163" s="419">
        <v>3.9453719109898396E-3</v>
      </c>
      <c r="AA2163" s="456">
        <v>0</v>
      </c>
      <c r="AB2163" s="457">
        <v>0</v>
      </c>
      <c r="AC2163" s="419">
        <v>7.9698047152415522E-3</v>
      </c>
      <c r="AD2163" s="456">
        <v>0</v>
      </c>
      <c r="AE2163" s="457">
        <v>0</v>
      </c>
      <c r="AF2163" s="419">
        <v>1.1500452644900077E-3</v>
      </c>
      <c r="AG2163" s="456">
        <v>0</v>
      </c>
      <c r="AH2163" s="457">
        <v>0</v>
      </c>
      <c r="AI2163" s="419">
        <v>1.4835568427270637E-3</v>
      </c>
      <c r="AJ2163" s="456">
        <v>0</v>
      </c>
      <c r="AK2163" s="457">
        <v>0</v>
      </c>
      <c r="AL2163" s="419">
        <v>9.2003547502602303E-5</v>
      </c>
      <c r="AM2163" s="456">
        <v>0</v>
      </c>
      <c r="AN2163" s="457">
        <v>0</v>
      </c>
      <c r="AO2163" s="419">
        <v>2.5001985611684714E-2</v>
      </c>
      <c r="AP2163" s="456">
        <v>0</v>
      </c>
      <c r="AQ2163" s="457">
        <v>0</v>
      </c>
      <c r="AR2163" s="440">
        <v>1.9588915224112501E-2</v>
      </c>
      <c r="AS2163" s="462">
        <v>0</v>
      </c>
      <c r="AT2163" s="463">
        <v>0</v>
      </c>
      <c r="AU2163" s="426">
        <v>0</v>
      </c>
    </row>
    <row r="2164" spans="1:47" ht="13.5" thickBot="1" x14ac:dyDescent="0.25">
      <c r="A2164" s="233">
        <v>2028</v>
      </c>
      <c r="B2164" s="234">
        <v>40</v>
      </c>
      <c r="C2164" s="458">
        <v>0</v>
      </c>
      <c r="D2164" s="459">
        <v>0</v>
      </c>
      <c r="E2164" s="430">
        <v>0.5502390097579315</v>
      </c>
      <c r="F2164" s="458">
        <v>0</v>
      </c>
      <c r="G2164" s="459">
        <v>0</v>
      </c>
      <c r="H2164" s="430">
        <v>0.1157499719009695</v>
      </c>
      <c r="I2164" s="458">
        <v>0</v>
      </c>
      <c r="J2164" s="459">
        <v>0</v>
      </c>
      <c r="K2164" s="430">
        <v>0.83825125837759284</v>
      </c>
      <c r="L2164" s="464">
        <v>0</v>
      </c>
      <c r="M2164" s="465">
        <v>0</v>
      </c>
      <c r="N2164" s="430">
        <v>5.8601383018865938E-3</v>
      </c>
      <c r="O2164" s="458">
        <v>0</v>
      </c>
      <c r="P2164" s="459">
        <v>0</v>
      </c>
      <c r="Q2164" s="430">
        <v>1.9418534025273451E-2</v>
      </c>
      <c r="R2164" s="464">
        <v>0</v>
      </c>
      <c r="S2164" s="465">
        <v>0</v>
      </c>
      <c r="T2164" s="430">
        <v>672.5572325047624</v>
      </c>
      <c r="U2164" s="458">
        <v>0</v>
      </c>
      <c r="V2164" s="459">
        <v>0</v>
      </c>
      <c r="W2164" s="430">
        <v>0.12474886417902659</v>
      </c>
      <c r="X2164" s="458">
        <v>0</v>
      </c>
      <c r="Y2164" s="459">
        <v>0</v>
      </c>
      <c r="Z2164" s="430">
        <v>3.9453719109898396E-3</v>
      </c>
      <c r="AA2164" s="458">
        <v>0</v>
      </c>
      <c r="AB2164" s="459">
        <v>0</v>
      </c>
      <c r="AC2164" s="430">
        <v>7.9698047152415522E-3</v>
      </c>
      <c r="AD2164" s="458">
        <v>0</v>
      </c>
      <c r="AE2164" s="459">
        <v>0</v>
      </c>
      <c r="AF2164" s="430">
        <v>1.1500452644900077E-3</v>
      </c>
      <c r="AG2164" s="458">
        <v>0</v>
      </c>
      <c r="AH2164" s="459">
        <v>0</v>
      </c>
      <c r="AI2164" s="430">
        <v>1.4835568427270637E-3</v>
      </c>
      <c r="AJ2164" s="458">
        <v>0</v>
      </c>
      <c r="AK2164" s="459">
        <v>0</v>
      </c>
      <c r="AL2164" s="430">
        <v>9.2003547502602303E-5</v>
      </c>
      <c r="AM2164" s="458">
        <v>0</v>
      </c>
      <c r="AN2164" s="459">
        <v>0</v>
      </c>
      <c r="AO2164" s="430">
        <v>2.5001985611684714E-2</v>
      </c>
      <c r="AP2164" s="458">
        <v>0</v>
      </c>
      <c r="AQ2164" s="459">
        <v>0</v>
      </c>
      <c r="AR2164" s="441">
        <v>1.9588915224112501E-2</v>
      </c>
      <c r="AS2164" s="464">
        <v>0</v>
      </c>
      <c r="AT2164" s="465">
        <v>0</v>
      </c>
      <c r="AU2164" s="434">
        <v>0</v>
      </c>
    </row>
    <row r="2165" spans="1:47" x14ac:dyDescent="0.2">
      <c r="A2165" s="229">
        <v>2029</v>
      </c>
      <c r="B2165" s="230">
        <v>1</v>
      </c>
      <c r="C2165" s="454">
        <v>0.75627164768614386</v>
      </c>
      <c r="D2165" s="455">
        <v>0.77229936906907837</v>
      </c>
      <c r="E2165" s="436">
        <v>0.36817655480638362</v>
      </c>
      <c r="F2165" s="454">
        <v>3.6335215147469367E-2</v>
      </c>
      <c r="G2165" s="455">
        <v>3.2096873264605807E-2</v>
      </c>
      <c r="H2165" s="436">
        <v>6.2400370619562905E-2</v>
      </c>
      <c r="I2165" s="454">
        <v>3.2015075375645553E-2</v>
      </c>
      <c r="J2165" s="455">
        <v>3.2440419695912513E-2</v>
      </c>
      <c r="K2165" s="436">
        <v>0.36253057048319204</v>
      </c>
      <c r="L2165" s="460">
        <v>1.3451495016610427E-3</v>
      </c>
      <c r="M2165" s="461">
        <v>1.7600040197266254E-3</v>
      </c>
      <c r="N2165" s="436">
        <v>5.7001524473688538E-3</v>
      </c>
      <c r="O2165" s="454">
        <v>1.6337516873224671E-3</v>
      </c>
      <c r="P2165" s="455">
        <v>2.0758932957605121E-3</v>
      </c>
      <c r="Q2165" s="436">
        <v>1.385533989869004E-2</v>
      </c>
      <c r="R2165" s="460">
        <v>0</v>
      </c>
      <c r="S2165" s="461">
        <v>0</v>
      </c>
      <c r="T2165" s="436">
        <v>654.19709900921168</v>
      </c>
      <c r="U2165" s="454">
        <v>4.7257666036060299E-3</v>
      </c>
      <c r="V2165" s="455">
        <v>5.7377823262944874E-3</v>
      </c>
      <c r="W2165" s="436">
        <v>6.7251609096991821E-2</v>
      </c>
      <c r="X2165" s="454">
        <v>4.3637832219551222E-3</v>
      </c>
      <c r="Y2165" s="455">
        <v>5.5647693153402745E-3</v>
      </c>
      <c r="Z2165" s="436">
        <v>2.981226413439815E-3</v>
      </c>
      <c r="AA2165" s="454">
        <v>8.0830094642021853E-4</v>
      </c>
      <c r="AB2165" s="455">
        <v>8.7356696403130172E-4</v>
      </c>
      <c r="AC2165" s="436">
        <v>4.2965005838014117E-3</v>
      </c>
      <c r="AD2165" s="454">
        <v>4.6167761809318936E-5</v>
      </c>
      <c r="AE2165" s="455">
        <v>4.0628288197479429E-5</v>
      </c>
      <c r="AF2165" s="436">
        <v>6.1998519166596249E-4</v>
      </c>
      <c r="AG2165" s="454">
        <v>1.5140697791921471E-3</v>
      </c>
      <c r="AH2165" s="455">
        <v>1.3109471401123224E-3</v>
      </c>
      <c r="AI2165" s="436">
        <v>7.9978067027417128E-4</v>
      </c>
      <c r="AJ2165" s="454">
        <v>2.7895293565335434E-4</v>
      </c>
      <c r="AK2165" s="455">
        <v>2.3532546189418963E-4</v>
      </c>
      <c r="AL2165" s="436">
        <v>4.9598821579447217E-5</v>
      </c>
      <c r="AM2165" s="454">
        <v>4.1587923884599774E-4</v>
      </c>
      <c r="AN2165" s="455">
        <v>3.7259805690762691E-4</v>
      </c>
      <c r="AO2165" s="436">
        <v>1.3478488410332942E-2</v>
      </c>
      <c r="AP2165" s="454">
        <v>0</v>
      </c>
      <c r="AQ2165" s="455">
        <v>0</v>
      </c>
      <c r="AR2165" s="439">
        <v>4.0931502845467102E-3</v>
      </c>
      <c r="AS2165" s="460">
        <v>0</v>
      </c>
      <c r="AT2165" s="461">
        <v>0</v>
      </c>
      <c r="AU2165" s="415">
        <v>0</v>
      </c>
    </row>
    <row r="2166" spans="1:47" x14ac:dyDescent="0.2">
      <c r="A2166" s="231">
        <v>2029</v>
      </c>
      <c r="B2166" s="232">
        <v>2</v>
      </c>
      <c r="C2166" s="456">
        <v>0.76104679245532103</v>
      </c>
      <c r="D2166" s="457">
        <v>0.77600917388051172</v>
      </c>
      <c r="E2166" s="437">
        <v>0.36979682058422164</v>
      </c>
      <c r="F2166" s="456">
        <v>3.6999342246230887E-2</v>
      </c>
      <c r="G2166" s="457">
        <v>3.2675215258942306E-2</v>
      </c>
      <c r="H2166" s="437">
        <v>6.3018356146601201E-2</v>
      </c>
      <c r="I2166" s="456">
        <v>3.2376520485457284E-2</v>
      </c>
      <c r="J2166" s="457">
        <v>3.2753189949108204E-2</v>
      </c>
      <c r="K2166" s="437">
        <v>0.36505967831744973</v>
      </c>
      <c r="L2166" s="462">
        <v>1.3470884917405977E-3</v>
      </c>
      <c r="M2166" s="463">
        <v>1.7624641525396112E-3</v>
      </c>
      <c r="N2166" s="437">
        <v>5.702405094733418E-3</v>
      </c>
      <c r="O2166" s="456">
        <v>1.6426772872428889E-3</v>
      </c>
      <c r="P2166" s="457">
        <v>2.087220767206902E-3</v>
      </c>
      <c r="Q2166" s="437">
        <v>1.3861433157781567E-2</v>
      </c>
      <c r="R2166" s="462">
        <v>0</v>
      </c>
      <c r="S2166" s="463">
        <v>0</v>
      </c>
      <c r="T2166" s="437">
        <v>654.4539672793627</v>
      </c>
      <c r="U2166" s="456">
        <v>4.795063163153231E-3</v>
      </c>
      <c r="V2166" s="457">
        <v>5.8303127217394302E-3</v>
      </c>
      <c r="W2166" s="437">
        <v>6.7917616162534555E-2</v>
      </c>
      <c r="X2166" s="456">
        <v>4.4242958585244321E-3</v>
      </c>
      <c r="Y2166" s="457">
        <v>5.6451344190322269E-3</v>
      </c>
      <c r="Z2166" s="437">
        <v>2.9938914794833951E-3</v>
      </c>
      <c r="AA2166" s="456">
        <v>8.3072168474477269E-4</v>
      </c>
      <c r="AB2166" s="457">
        <v>8.9940941774291827E-4</v>
      </c>
      <c r="AC2166" s="437">
        <v>4.3390482842876141E-3</v>
      </c>
      <c r="AD2166" s="456">
        <v>4.7057406891141596E-5</v>
      </c>
      <c r="AE2166" s="457">
        <v>4.1406087669965285E-5</v>
      </c>
      <c r="AF2166" s="437">
        <v>6.2612435909829985E-4</v>
      </c>
      <c r="AG2166" s="456">
        <v>1.5398299389701576E-3</v>
      </c>
      <c r="AH2166" s="457">
        <v>1.332339087499859E-3</v>
      </c>
      <c r="AI2166" s="437">
        <v>8.0770125344485774E-4</v>
      </c>
      <c r="AJ2166" s="456">
        <v>2.8369272616426174E-4</v>
      </c>
      <c r="AK2166" s="457">
        <v>2.3912976705994646E-4</v>
      </c>
      <c r="AL2166" s="437">
        <v>5.0089998077479748E-5</v>
      </c>
      <c r="AM2166" s="456">
        <v>4.2376623414843573E-4</v>
      </c>
      <c r="AN2166" s="457">
        <v>3.7967738219315942E-4</v>
      </c>
      <c r="AO2166" s="437">
        <v>1.3611941595094776E-2</v>
      </c>
      <c r="AP2166" s="456">
        <v>0</v>
      </c>
      <c r="AQ2166" s="457">
        <v>0</v>
      </c>
      <c r="AR2166" s="440">
        <v>4.1035932122018203E-3</v>
      </c>
      <c r="AS2166" s="462">
        <v>0</v>
      </c>
      <c r="AT2166" s="463">
        <v>0</v>
      </c>
      <c r="AU2166" s="423">
        <v>0</v>
      </c>
    </row>
    <row r="2167" spans="1:47" x14ac:dyDescent="0.2">
      <c r="A2167" s="231">
        <v>2029</v>
      </c>
      <c r="B2167" s="232">
        <v>3</v>
      </c>
      <c r="C2167" s="456">
        <v>0.76675297349647675</v>
      </c>
      <c r="D2167" s="457">
        <v>0.78066067954290963</v>
      </c>
      <c r="E2167" s="437">
        <v>0.3716902175407974</v>
      </c>
      <c r="F2167" s="456">
        <v>3.7707377553256378E-2</v>
      </c>
      <c r="G2167" s="457">
        <v>3.3318452588449232E-2</v>
      </c>
      <c r="H2167" s="437">
        <v>6.3740750104282151E-2</v>
      </c>
      <c r="I2167" s="456">
        <v>3.2715734045822231E-2</v>
      </c>
      <c r="J2167" s="457">
        <v>3.3045470631837492E-2</v>
      </c>
      <c r="K2167" s="437">
        <v>0.36800929317635261</v>
      </c>
      <c r="L2167" s="462">
        <v>1.3475536322560932E-3</v>
      </c>
      <c r="M2167" s="463">
        <v>1.7630216661913161E-3</v>
      </c>
      <c r="N2167" s="437">
        <v>5.7050167219347987E-3</v>
      </c>
      <c r="O2167" s="456">
        <v>1.6506368347805626E-3</v>
      </c>
      <c r="P2167" s="457">
        <v>2.0979113154255291E-3</v>
      </c>
      <c r="Q2167" s="437">
        <v>1.3868511287682829E-2</v>
      </c>
      <c r="R2167" s="462">
        <v>0</v>
      </c>
      <c r="S2167" s="463">
        <v>0</v>
      </c>
      <c r="T2167" s="437">
        <v>654.75358563673808</v>
      </c>
      <c r="U2167" s="456">
        <v>4.8667983592086943E-3</v>
      </c>
      <c r="V2167" s="457">
        <v>5.9287679060908739E-3</v>
      </c>
      <c r="W2167" s="437">
        <v>6.8696226808184768E-2</v>
      </c>
      <c r="X2167" s="456">
        <v>4.4920991607021359E-3</v>
      </c>
      <c r="Y2167" s="457">
        <v>5.7392173294456561E-3</v>
      </c>
      <c r="Z2167" s="437">
        <v>3.0086900858651115E-3</v>
      </c>
      <c r="AA2167" s="456">
        <v>8.3141850763060866E-4</v>
      </c>
      <c r="AB2167" s="457">
        <v>9.0659985886721271E-4</v>
      </c>
      <c r="AC2167" s="437">
        <v>4.3887847780303942E-3</v>
      </c>
      <c r="AD2167" s="456">
        <v>4.787298742936413E-5</v>
      </c>
      <c r="AE2167" s="457">
        <v>4.2156895452846117E-5</v>
      </c>
      <c r="AF2167" s="437">
        <v>6.333020286771701E-4</v>
      </c>
      <c r="AG2167" s="456">
        <v>1.5734473504094724E-3</v>
      </c>
      <c r="AH2167" s="457">
        <v>1.3616533898395066E-3</v>
      </c>
      <c r="AI2167" s="437">
        <v>8.1696008958927289E-4</v>
      </c>
      <c r="AJ2167" s="456">
        <v>2.9055937324453936E-4</v>
      </c>
      <c r="AK2167" s="457">
        <v>2.449986526976499E-4</v>
      </c>
      <c r="AL2167" s="437">
        <v>5.0664178168833536E-5</v>
      </c>
      <c r="AM2167" s="456">
        <v>4.3064261913275316E-4</v>
      </c>
      <c r="AN2167" s="457">
        <v>3.8612976515934878E-4</v>
      </c>
      <c r="AO2167" s="437">
        <v>1.3767998141315489E-2</v>
      </c>
      <c r="AP2167" s="456">
        <v>0</v>
      </c>
      <c r="AQ2167" s="457">
        <v>0</v>
      </c>
      <c r="AR2167" s="440">
        <v>4.1158594504856301E-3</v>
      </c>
      <c r="AS2167" s="462">
        <v>0</v>
      </c>
      <c r="AT2167" s="463">
        <v>0</v>
      </c>
      <c r="AU2167" s="423">
        <v>0</v>
      </c>
    </row>
    <row r="2168" spans="1:47" x14ac:dyDescent="0.2">
      <c r="A2168" s="231">
        <v>2029</v>
      </c>
      <c r="B2168" s="232">
        <v>4</v>
      </c>
      <c r="C2168" s="456">
        <v>0.77040393174796662</v>
      </c>
      <c r="D2168" s="457">
        <v>0.78314256143557059</v>
      </c>
      <c r="E2168" s="437">
        <v>0.37386279957115237</v>
      </c>
      <c r="F2168" s="456">
        <v>3.8527018385852943E-2</v>
      </c>
      <c r="G2168" s="457">
        <v>3.4077541050581431E-2</v>
      </c>
      <c r="H2168" s="437">
        <v>6.4569069563450723E-2</v>
      </c>
      <c r="I2168" s="456">
        <v>3.3099292478343104E-2</v>
      </c>
      <c r="J2168" s="457">
        <v>3.3385939995752192E-2</v>
      </c>
      <c r="K2168" s="437">
        <v>0.37139252399515565</v>
      </c>
      <c r="L2168" s="462">
        <v>1.3497805543452063E-3</v>
      </c>
      <c r="M2168" s="463">
        <v>1.7656556394835617E-3</v>
      </c>
      <c r="N2168" s="437">
        <v>5.7080353245279021E-3</v>
      </c>
      <c r="O2168" s="456">
        <v>1.6616268946377947E-3</v>
      </c>
      <c r="P2168" s="457">
        <v>2.1127194470873119E-3</v>
      </c>
      <c r="Q2168" s="437">
        <v>1.387669637183349E-2</v>
      </c>
      <c r="R2168" s="462">
        <v>0</v>
      </c>
      <c r="S2168" s="463">
        <v>0</v>
      </c>
      <c r="T2168" s="437">
        <v>655.10020372318854</v>
      </c>
      <c r="U2168" s="456">
        <v>4.9434511787755982E-3</v>
      </c>
      <c r="V2168" s="457">
        <v>6.0337477704452752E-3</v>
      </c>
      <c r="W2168" s="437">
        <v>6.9589002128700631E-2</v>
      </c>
      <c r="X2168" s="456">
        <v>4.5677307819767671E-3</v>
      </c>
      <c r="Y2168" s="457">
        <v>5.8470225896001763E-3</v>
      </c>
      <c r="Z2168" s="437">
        <v>3.0256783859048996E-3</v>
      </c>
      <c r="AA2168" s="456">
        <v>8.558675794140422E-4</v>
      </c>
      <c r="AB2168" s="457">
        <v>9.3226124210419713E-4</v>
      </c>
      <c r="AC2168" s="437">
        <v>4.4458279557818932E-3</v>
      </c>
      <c r="AD2168" s="456">
        <v>4.8963703951563489E-5</v>
      </c>
      <c r="AE2168" s="457">
        <v>4.3163896638563696E-5</v>
      </c>
      <c r="AF2168" s="437">
        <v>6.4153301379858891E-4</v>
      </c>
      <c r="AG2168" s="456">
        <v>1.605915962947064E-3</v>
      </c>
      <c r="AH2168" s="457">
        <v>1.3912925472343493E-3</v>
      </c>
      <c r="AI2168" s="437">
        <v>8.275777595491764E-4</v>
      </c>
      <c r="AJ2168" s="456">
        <v>2.9666583967003797E-4</v>
      </c>
      <c r="AK2168" s="457">
        <v>2.5052252086688281E-4</v>
      </c>
      <c r="AL2168" s="437">
        <v>5.1322661045833755E-5</v>
      </c>
      <c r="AM2168" s="456">
        <v>4.4016332062084122E-4</v>
      </c>
      <c r="AN2168" s="457">
        <v>3.9495516650129219E-4</v>
      </c>
      <c r="AO2168" s="437">
        <v>1.3946939011451477E-2</v>
      </c>
      <c r="AP2168" s="456">
        <v>0</v>
      </c>
      <c r="AQ2168" s="457">
        <v>0</v>
      </c>
      <c r="AR2168" s="440">
        <v>4.1299192147308001E-3</v>
      </c>
      <c r="AS2168" s="462">
        <v>0</v>
      </c>
      <c r="AT2168" s="463">
        <v>0</v>
      </c>
      <c r="AU2168" s="423">
        <v>0</v>
      </c>
    </row>
    <row r="2169" spans="1:47" x14ac:dyDescent="0.2">
      <c r="A2169" s="231">
        <v>2029</v>
      </c>
      <c r="B2169" s="232">
        <v>5</v>
      </c>
      <c r="C2169" s="456">
        <v>1.2049757591160399</v>
      </c>
      <c r="D2169" s="457">
        <v>1.2456266088260912</v>
      </c>
      <c r="E2169" s="437">
        <v>0.43768789703977706</v>
      </c>
      <c r="F2169" s="456">
        <v>4.6283676084730253E-2</v>
      </c>
      <c r="G2169" s="457">
        <v>4.1721049055273213E-2</v>
      </c>
      <c r="H2169" s="437">
        <v>7.1893014231434169E-2</v>
      </c>
      <c r="I2169" s="456">
        <v>4.4546215287301315E-2</v>
      </c>
      <c r="J2169" s="457">
        <v>4.569913160880764E-2</v>
      </c>
      <c r="K2169" s="437">
        <v>0.37499867564211359</v>
      </c>
      <c r="L2169" s="462">
        <v>1.3517707452409622E-3</v>
      </c>
      <c r="M2169" s="463">
        <v>1.767961280533819E-3</v>
      </c>
      <c r="N2169" s="437">
        <v>5.7092986902099888E-3</v>
      </c>
      <c r="O2169" s="456">
        <v>2.0269085653066513E-3</v>
      </c>
      <c r="P2169" s="457">
        <v>3.1865689471510502E-3</v>
      </c>
      <c r="Q2169" s="437">
        <v>1.8986191337473732E-2</v>
      </c>
      <c r="R2169" s="462">
        <v>0</v>
      </c>
      <c r="S2169" s="463">
        <v>0</v>
      </c>
      <c r="T2169" s="437">
        <v>655.24582446354179</v>
      </c>
      <c r="U2169" s="456">
        <v>3.8087991970124102E-3</v>
      </c>
      <c r="V2169" s="457">
        <v>4.5633569783711386E-3</v>
      </c>
      <c r="W2169" s="437">
        <v>7.7482334552638921E-2</v>
      </c>
      <c r="X2169" s="456">
        <v>4.6515299194431689E-3</v>
      </c>
      <c r="Y2169" s="457">
        <v>5.9696600059927071E-3</v>
      </c>
      <c r="Z2169" s="437">
        <v>3.0449938799588668E-3</v>
      </c>
      <c r="AA2169" s="456">
        <v>1.0153491368951242E-3</v>
      </c>
      <c r="AB2169" s="457">
        <v>1.1183562915532241E-3</v>
      </c>
      <c r="AC2169" s="437">
        <v>4.9501071300089346E-3</v>
      </c>
      <c r="AD2169" s="456">
        <v>5.8470986459262821E-5</v>
      </c>
      <c r="AE2169" s="457">
        <v>5.2373832114799992E-5</v>
      </c>
      <c r="AF2169" s="437">
        <v>7.1430105339540364E-4</v>
      </c>
      <c r="AG2169" s="456">
        <v>1.9339714185529094E-3</v>
      </c>
      <c r="AH2169" s="457">
        <v>1.7092701889866399E-3</v>
      </c>
      <c r="AI2169" s="437">
        <v>9.2144819181996936E-4</v>
      </c>
      <c r="AJ2169" s="456">
        <v>3.4754165689042556E-4</v>
      </c>
      <c r="AK2169" s="457">
        <v>2.9742052980673088E-4</v>
      </c>
      <c r="AL2169" s="437">
        <v>5.7144052905616425E-5</v>
      </c>
      <c r="AM2169" s="456">
        <v>5.3213728392379432E-4</v>
      </c>
      <c r="AN2169" s="457">
        <v>4.8727195951450068E-4</v>
      </c>
      <c r="AO2169" s="437">
        <v>1.5528901828161022E-2</v>
      </c>
      <c r="AP2169" s="456">
        <v>0</v>
      </c>
      <c r="AQ2169" s="457">
        <v>0</v>
      </c>
      <c r="AR2169" s="440">
        <v>6.3929794885125204E-3</v>
      </c>
      <c r="AS2169" s="462">
        <v>0</v>
      </c>
      <c r="AT2169" s="463">
        <v>0</v>
      </c>
      <c r="AU2169" s="423">
        <v>0</v>
      </c>
    </row>
    <row r="2170" spans="1:47" x14ac:dyDescent="0.2">
      <c r="A2170" s="231">
        <v>2029</v>
      </c>
      <c r="B2170" s="232">
        <v>6</v>
      </c>
      <c r="C2170" s="456">
        <v>1.2127854219488374</v>
      </c>
      <c r="D2170" s="457">
        <v>1.253370383815972</v>
      </c>
      <c r="E2170" s="437">
        <v>0.44049937451609866</v>
      </c>
      <c r="F2170" s="456">
        <v>4.738215124840453E-2</v>
      </c>
      <c r="G2170" s="457">
        <v>4.2809594737004873E-2</v>
      </c>
      <c r="H2170" s="437">
        <v>7.2965507974045066E-2</v>
      </c>
      <c r="I2170" s="456">
        <v>4.5173806509883091E-2</v>
      </c>
      <c r="J2170" s="457">
        <v>4.634424473629669E-2</v>
      </c>
      <c r="K2170" s="437">
        <v>0.37937789881401673</v>
      </c>
      <c r="L2170" s="462">
        <v>1.3544801066331825E-3</v>
      </c>
      <c r="M2170" s="463">
        <v>1.7712131538733743E-3</v>
      </c>
      <c r="N2170" s="437">
        <v>5.7131747486952895E-3</v>
      </c>
      <c r="O2170" s="456">
        <v>2.0433262460325028E-3</v>
      </c>
      <c r="P2170" s="457">
        <v>3.2150757442315813E-3</v>
      </c>
      <c r="Q2170" s="437">
        <v>1.8996712927810154E-2</v>
      </c>
      <c r="R2170" s="462">
        <v>0</v>
      </c>
      <c r="S2170" s="463">
        <v>0</v>
      </c>
      <c r="T2170" s="437">
        <v>655.69055910641453</v>
      </c>
      <c r="U2170" s="456">
        <v>3.8773256122088119E-3</v>
      </c>
      <c r="V2170" s="457">
        <v>4.6583897438398228E-3</v>
      </c>
      <c r="W2170" s="437">
        <v>7.863809683856568E-2</v>
      </c>
      <c r="X2170" s="456">
        <v>4.745174898410932E-3</v>
      </c>
      <c r="Y2170" s="457">
        <v>6.1092600867302489E-3</v>
      </c>
      <c r="Z2170" s="437">
        <v>3.0669696685013074E-3</v>
      </c>
      <c r="AA2170" s="456">
        <v>1.048236749907444E-3</v>
      </c>
      <c r="AB2170" s="457">
        <v>1.1532948527428781E-3</v>
      </c>
      <c r="AC2170" s="437">
        <v>5.0239433332577455E-3</v>
      </c>
      <c r="AD2170" s="456">
        <v>5.9940338780927145E-5</v>
      </c>
      <c r="AE2170" s="457">
        <v>5.3818634529093425E-5</v>
      </c>
      <c r="AF2170" s="437">
        <v>7.2495645695181885E-4</v>
      </c>
      <c r="AG2170" s="456">
        <v>1.9774134413627397E-3</v>
      </c>
      <c r="AH2170" s="457">
        <v>1.7521004819924643E-3</v>
      </c>
      <c r="AI2170" s="437">
        <v>9.3519348152995433E-4</v>
      </c>
      <c r="AJ2170" s="456">
        <v>3.5570814119966046E-4</v>
      </c>
      <c r="AK2170" s="457">
        <v>3.0542716193811883E-4</v>
      </c>
      <c r="AL2170" s="437">
        <v>5.7996488617994147E-5</v>
      </c>
      <c r="AM2170" s="456">
        <v>5.4494218892390275E-4</v>
      </c>
      <c r="AN2170" s="457">
        <v>4.9981827948616009E-4</v>
      </c>
      <c r="AO2170" s="437">
        <v>1.576055128689393E-2</v>
      </c>
      <c r="AP2170" s="456">
        <v>0</v>
      </c>
      <c r="AQ2170" s="457">
        <v>0</v>
      </c>
      <c r="AR2170" s="440">
        <v>6.42106536055502E-3</v>
      </c>
      <c r="AS2170" s="462">
        <v>0</v>
      </c>
      <c r="AT2170" s="463">
        <v>0</v>
      </c>
      <c r="AU2170" s="423">
        <v>0</v>
      </c>
    </row>
    <row r="2171" spans="1:47" x14ac:dyDescent="0.2">
      <c r="A2171" s="231">
        <v>2029</v>
      </c>
      <c r="B2171" s="232">
        <v>7</v>
      </c>
      <c r="C2171" s="456">
        <v>1.3539427640656465</v>
      </c>
      <c r="D2171" s="457">
        <v>1.4003527351111538</v>
      </c>
      <c r="E2171" s="437">
        <v>0.44366056756459693</v>
      </c>
      <c r="F2171" s="456">
        <v>5.2885587368248284E-2</v>
      </c>
      <c r="G2171" s="457">
        <v>4.8190950958900525E-2</v>
      </c>
      <c r="H2171" s="437">
        <v>7.4170873008795421E-2</v>
      </c>
      <c r="I2171" s="456">
        <v>5.2195857472146591E-2</v>
      </c>
      <c r="J2171" s="457">
        <v>5.3898379309048838E-2</v>
      </c>
      <c r="K2171" s="437">
        <v>0.50703746433753716</v>
      </c>
      <c r="L2171" s="462">
        <v>1.3575321620397254E-3</v>
      </c>
      <c r="M2171" s="463">
        <v>1.77465842313194E-3</v>
      </c>
      <c r="N2171" s="437">
        <v>5.7175595157855008E-3</v>
      </c>
      <c r="O2171" s="456">
        <v>2.3418655446289702E-3</v>
      </c>
      <c r="P2171" s="457">
        <v>3.5188099801289905E-3</v>
      </c>
      <c r="Q2171" s="437">
        <v>1.9008623609576669E-2</v>
      </c>
      <c r="R2171" s="462">
        <v>0</v>
      </c>
      <c r="S2171" s="463">
        <v>0</v>
      </c>
      <c r="T2171" s="437">
        <v>656.19395886347434</v>
      </c>
      <c r="U2171" s="456">
        <v>4.0697658208852386E-3</v>
      </c>
      <c r="V2171" s="457">
        <v>4.7925933198440926E-3</v>
      </c>
      <c r="W2171" s="437">
        <v>7.9937194713072299E-2</v>
      </c>
      <c r="X2171" s="456">
        <v>4.8486915225066313E-3</v>
      </c>
      <c r="Y2171" s="457">
        <v>6.2661146103536762E-3</v>
      </c>
      <c r="Z2171" s="437">
        <v>3.0916809593038333E-3</v>
      </c>
      <c r="AA2171" s="456">
        <v>1.1690921273274965E-3</v>
      </c>
      <c r="AB2171" s="457">
        <v>1.2838539686730885E-3</v>
      </c>
      <c r="AC2171" s="437">
        <v>5.1069409021056332E-3</v>
      </c>
      <c r="AD2171" s="456">
        <v>6.6923676628337841E-5</v>
      </c>
      <c r="AE2171" s="457">
        <v>6.0520062051479728E-5</v>
      </c>
      <c r="AF2171" s="437">
        <v>7.3693180127323756E-4</v>
      </c>
      <c r="AG2171" s="456">
        <v>2.2077436604138151E-3</v>
      </c>
      <c r="AH2171" s="457">
        <v>1.9751892778232063E-3</v>
      </c>
      <c r="AI2171" s="437">
        <v>9.5064257664275451E-4</v>
      </c>
      <c r="AJ2171" s="456">
        <v>3.9220091607635197E-4</v>
      </c>
      <c r="AK2171" s="457">
        <v>3.3918625443209963E-4</v>
      </c>
      <c r="AL2171" s="437">
        <v>5.8954531657759272E-5</v>
      </c>
      <c r="AM2171" s="456">
        <v>6.1251205837295312E-4</v>
      </c>
      <c r="AN2171" s="457">
        <v>5.6668010971863334E-4</v>
      </c>
      <c r="AO2171" s="437">
        <v>1.6020893728453032E-2</v>
      </c>
      <c r="AP2171" s="456">
        <v>0</v>
      </c>
      <c r="AQ2171" s="457">
        <v>0</v>
      </c>
      <c r="AR2171" s="440">
        <v>7.1898052684395003E-3</v>
      </c>
      <c r="AS2171" s="462">
        <v>0</v>
      </c>
      <c r="AT2171" s="463">
        <v>0</v>
      </c>
      <c r="AU2171" s="423">
        <v>0</v>
      </c>
    </row>
    <row r="2172" spans="1:47" x14ac:dyDescent="0.2">
      <c r="A2172" s="231">
        <v>2029</v>
      </c>
      <c r="B2172" s="232">
        <v>8</v>
      </c>
      <c r="C2172" s="456">
        <v>1.3687567158869529</v>
      </c>
      <c r="D2172" s="457">
        <v>1.4153906580065847</v>
      </c>
      <c r="E2172" s="437">
        <v>0.44718630603496479</v>
      </c>
      <c r="F2172" s="456">
        <v>5.440949503214243E-2</v>
      </c>
      <c r="G2172" s="457">
        <v>4.9726445278618449E-2</v>
      </c>
      <c r="H2172" s="437">
        <v>7.5516004540202034E-2</v>
      </c>
      <c r="I2172" s="456">
        <v>5.3177155729871958E-2</v>
      </c>
      <c r="J2172" s="457">
        <v>5.4926878009583492E-2</v>
      </c>
      <c r="K2172" s="437">
        <v>0.51253028533566936</v>
      </c>
      <c r="L2172" s="462">
        <v>1.360795222679966E-3</v>
      </c>
      <c r="M2172" s="463">
        <v>1.7782905595233062E-3</v>
      </c>
      <c r="N2172" s="437">
        <v>5.7224406381630429E-3</v>
      </c>
      <c r="O2172" s="456">
        <v>2.3645621050535567E-3</v>
      </c>
      <c r="P2172" s="457">
        <v>3.5573145731800145E-3</v>
      </c>
      <c r="Q2172" s="437">
        <v>1.9021807338859796E-2</v>
      </c>
      <c r="R2172" s="462">
        <v>0</v>
      </c>
      <c r="S2172" s="463">
        <v>0</v>
      </c>
      <c r="T2172" s="437">
        <v>656.75354307227792</v>
      </c>
      <c r="U2172" s="456">
        <v>4.159108333613235E-3</v>
      </c>
      <c r="V2172" s="457">
        <v>4.9087701257403606E-3</v>
      </c>
      <c r="W2172" s="437">
        <v>8.1386972475491093E-2</v>
      </c>
      <c r="X2172" s="456">
        <v>4.9624533384847102E-3</v>
      </c>
      <c r="Y2172" s="457">
        <v>6.4411872077799479E-3</v>
      </c>
      <c r="Z2172" s="437">
        <v>3.1192559734595743E-3</v>
      </c>
      <c r="AA2172" s="456">
        <v>1.2127477186283332E-3</v>
      </c>
      <c r="AB2172" s="457">
        <v>1.3224771170860443E-3</v>
      </c>
      <c r="AC2172" s="437">
        <v>5.1995578316621303E-3</v>
      </c>
      <c r="AD2172" s="456">
        <v>6.8962455340577792E-5</v>
      </c>
      <c r="AE2172" s="457">
        <v>6.2546928172338447E-5</v>
      </c>
      <c r="AF2172" s="437">
        <v>7.5029678014686672E-4</v>
      </c>
      <c r="AG2172" s="456">
        <v>2.2682907939545545E-3</v>
      </c>
      <c r="AH2172" s="457">
        <v>2.0374139049312563E-3</v>
      </c>
      <c r="AI2172" s="437">
        <v>9.6788317747045869E-4</v>
      </c>
      <c r="AJ2172" s="456">
        <v>4.0344440415660329E-4</v>
      </c>
      <c r="AK2172" s="457">
        <v>3.5083756373616555E-4</v>
      </c>
      <c r="AL2172" s="437">
        <v>6.0023743165467612E-5</v>
      </c>
      <c r="AM2172" s="456">
        <v>6.3013791953170795E-4</v>
      </c>
      <c r="AN2172" s="457">
        <v>5.8386463234874565E-4</v>
      </c>
      <c r="AO2172" s="437">
        <v>1.6311443789465835E-2</v>
      </c>
      <c r="AP2172" s="456">
        <v>0</v>
      </c>
      <c r="AQ2172" s="457">
        <v>0</v>
      </c>
      <c r="AR2172" s="440">
        <v>7.2286864862633297E-3</v>
      </c>
      <c r="AS2172" s="462">
        <v>0</v>
      </c>
      <c r="AT2172" s="463">
        <v>0</v>
      </c>
      <c r="AU2172" s="423">
        <v>0</v>
      </c>
    </row>
    <row r="2173" spans="1:47" x14ac:dyDescent="0.2">
      <c r="A2173" s="231">
        <v>2029</v>
      </c>
      <c r="B2173" s="232">
        <v>9</v>
      </c>
      <c r="C2173" s="456">
        <v>1.4033064971128266</v>
      </c>
      <c r="D2173" s="457">
        <v>1.4484336459259954</v>
      </c>
      <c r="E2173" s="437">
        <v>0.45044250986715323</v>
      </c>
      <c r="F2173" s="456">
        <v>6.0328003755108515E-2</v>
      </c>
      <c r="G2173" s="457">
        <v>5.5535533327294516E-2</v>
      </c>
      <c r="H2173" s="437">
        <v>7.699020313244509E-2</v>
      </c>
      <c r="I2173" s="456">
        <v>6.2005596446245724E-2</v>
      </c>
      <c r="J2173" s="457">
        <v>6.4413948352175926E-2</v>
      </c>
      <c r="K2173" s="437">
        <v>0.51824573095399551</v>
      </c>
      <c r="L2173" s="462">
        <v>1.3638781741249306E-3</v>
      </c>
      <c r="M2173" s="463">
        <v>1.7817031276970488E-3</v>
      </c>
      <c r="N2173" s="437">
        <v>5.7256828135087701E-3</v>
      </c>
      <c r="O2173" s="456">
        <v>2.7206150066742068E-3</v>
      </c>
      <c r="P2173" s="457">
        <v>3.9103023517727238E-3</v>
      </c>
      <c r="Q2173" s="437">
        <v>1.9036508855272825E-2</v>
      </c>
      <c r="R2173" s="462">
        <v>0</v>
      </c>
      <c r="S2173" s="463">
        <v>0</v>
      </c>
      <c r="T2173" s="437">
        <v>657.12602798092109</v>
      </c>
      <c r="U2173" s="456">
        <v>4.204876290661538E-3</v>
      </c>
      <c r="V2173" s="457">
        <v>4.9631469379041908E-3</v>
      </c>
      <c r="W2173" s="437">
        <v>8.2975738280163733E-2</v>
      </c>
      <c r="X2173" s="456">
        <v>5.0871436174327036E-3</v>
      </c>
      <c r="Y2173" s="457">
        <v>6.6352213977216518E-3</v>
      </c>
      <c r="Z2173" s="437">
        <v>3.1498099749723133E-3</v>
      </c>
      <c r="AA2173" s="456">
        <v>1.3428712862553773E-3</v>
      </c>
      <c r="AB2173" s="457">
        <v>1.4562283600564666E-3</v>
      </c>
      <c r="AC2173" s="437">
        <v>5.301061212127125E-3</v>
      </c>
      <c r="AD2173" s="456">
        <v>7.6374576913035015E-5</v>
      </c>
      <c r="AE2173" s="457">
        <v>6.9690248923027283E-5</v>
      </c>
      <c r="AF2173" s="437">
        <v>7.6494433742492908E-4</v>
      </c>
      <c r="AG2173" s="456">
        <v>2.5158055032700249E-3</v>
      </c>
      <c r="AH2173" s="457">
        <v>2.2793618939528316E-3</v>
      </c>
      <c r="AI2173" s="437">
        <v>9.8677808463391121E-4</v>
      </c>
      <c r="AJ2173" s="456">
        <v>4.4178021407856609E-4</v>
      </c>
      <c r="AK2173" s="457">
        <v>3.867208865825184E-4</v>
      </c>
      <c r="AL2173" s="437">
        <v>6.119545090491593E-5</v>
      </c>
      <c r="AM2173" s="456">
        <v>7.0228923078393432E-4</v>
      </c>
      <c r="AN2173" s="457">
        <v>6.5558082680294296E-4</v>
      </c>
      <c r="AO2173" s="437">
        <v>1.6629868176540327E-2</v>
      </c>
      <c r="AP2173" s="456">
        <v>0</v>
      </c>
      <c r="AQ2173" s="457">
        <v>0</v>
      </c>
      <c r="AR2173" s="440">
        <v>8.1052564956339401E-3</v>
      </c>
      <c r="AS2173" s="462">
        <v>0</v>
      </c>
      <c r="AT2173" s="463">
        <v>0</v>
      </c>
      <c r="AU2173" s="423">
        <v>0</v>
      </c>
    </row>
    <row r="2174" spans="1:47" x14ac:dyDescent="0.2">
      <c r="A2174" s="231">
        <v>2029</v>
      </c>
      <c r="B2174" s="232">
        <v>10</v>
      </c>
      <c r="C2174" s="456">
        <v>1.4207488706248628</v>
      </c>
      <c r="D2174" s="457">
        <v>1.4664865847811237</v>
      </c>
      <c r="E2174" s="437">
        <v>0.45474245677186254</v>
      </c>
      <c r="F2174" s="456">
        <v>6.2272783196553189E-2</v>
      </c>
      <c r="G2174" s="457">
        <v>5.7528780869592198E-2</v>
      </c>
      <c r="H2174" s="437">
        <v>7.8630235437161008E-2</v>
      </c>
      <c r="I2174" s="456">
        <v>6.3317648817610137E-2</v>
      </c>
      <c r="J2174" s="457">
        <v>6.5814602270797232E-2</v>
      </c>
      <c r="K2174" s="437">
        <v>0.52494293638285627</v>
      </c>
      <c r="L2174" s="462">
        <v>1.3680469764803351E-3</v>
      </c>
      <c r="M2174" s="463">
        <v>1.7864460039781749E-3</v>
      </c>
      <c r="N2174" s="437">
        <v>5.7316416870208395E-3</v>
      </c>
      <c r="O2174" s="456">
        <v>2.7520919690092252E-3</v>
      </c>
      <c r="P2174" s="457">
        <v>3.9619726843002712E-3</v>
      </c>
      <c r="Q2174" s="437">
        <v>1.9052632233447379E-2</v>
      </c>
      <c r="R2174" s="462">
        <v>0</v>
      </c>
      <c r="S2174" s="463">
        <v>0</v>
      </c>
      <c r="T2174" s="437">
        <v>657.81069677200605</v>
      </c>
      <c r="U2174" s="456">
        <v>4.3077692433194439E-3</v>
      </c>
      <c r="V2174" s="457">
        <v>5.0991804882947068E-3</v>
      </c>
      <c r="W2174" s="437">
        <v>8.4743180099224907E-2</v>
      </c>
      <c r="X2174" s="456">
        <v>5.2236372133609875E-3</v>
      </c>
      <c r="Y2174" s="457">
        <v>6.8490018464148848E-3</v>
      </c>
      <c r="Z2174" s="437">
        <v>3.183431090173397E-3</v>
      </c>
      <c r="AA2174" s="456">
        <v>1.4034102790173046E-3</v>
      </c>
      <c r="AB2174" s="457">
        <v>1.5083208503004159E-3</v>
      </c>
      <c r="AC2174" s="437">
        <v>5.4139816153155476E-3</v>
      </c>
      <c r="AD2174" s="456">
        <v>7.90137858131446E-5</v>
      </c>
      <c r="AE2174" s="457">
        <v>7.2352381535802993E-5</v>
      </c>
      <c r="AF2174" s="437">
        <v>7.8123796182594653E-4</v>
      </c>
      <c r="AG2174" s="456">
        <v>2.5918341844525677E-3</v>
      </c>
      <c r="AH2174" s="457">
        <v>2.359459173481738E-3</v>
      </c>
      <c r="AI2174" s="437">
        <v>1.007797052763578E-3</v>
      </c>
      <c r="AJ2174" s="456">
        <v>4.5574281405879778E-4</v>
      </c>
      <c r="AK2174" s="457">
        <v>4.0162056692789687E-4</v>
      </c>
      <c r="AL2174" s="437">
        <v>6.2499099678788267E-5</v>
      </c>
      <c r="AM2174" s="456">
        <v>7.2510116569725769E-4</v>
      </c>
      <c r="AN2174" s="457">
        <v>6.780591565390576E-4</v>
      </c>
      <c r="AO2174" s="437">
        <v>1.6984128942154082E-2</v>
      </c>
      <c r="AP2174" s="456">
        <v>0</v>
      </c>
      <c r="AQ2174" s="457">
        <v>0</v>
      </c>
      <c r="AR2174" s="440">
        <v>8.1577955399432193E-3</v>
      </c>
      <c r="AS2174" s="462">
        <v>0</v>
      </c>
      <c r="AT2174" s="463">
        <v>0</v>
      </c>
      <c r="AU2174" s="423">
        <v>0</v>
      </c>
    </row>
    <row r="2175" spans="1:47" x14ac:dyDescent="0.2">
      <c r="A2175" s="231">
        <v>2029</v>
      </c>
      <c r="B2175" s="232">
        <v>11</v>
      </c>
      <c r="C2175" s="456">
        <v>1.7189639050005989</v>
      </c>
      <c r="D2175" s="457">
        <v>1.7795068646606267</v>
      </c>
      <c r="E2175" s="437">
        <v>0.45947456109350193</v>
      </c>
      <c r="F2175" s="456">
        <v>7.2816746736905733E-2</v>
      </c>
      <c r="G2175" s="457">
        <v>6.6955899689354809E-2</v>
      </c>
      <c r="H2175" s="437">
        <v>8.0435228323485305E-2</v>
      </c>
      <c r="I2175" s="456">
        <v>7.2393384977358269E-2</v>
      </c>
      <c r="J2175" s="457">
        <v>7.5586887708088496E-2</v>
      </c>
      <c r="K2175" s="437">
        <v>0.53231415769297774</v>
      </c>
      <c r="L2175" s="462">
        <v>1.3728745033373901E-3</v>
      </c>
      <c r="M2175" s="463">
        <v>1.7924842024461532E-3</v>
      </c>
      <c r="N2175" s="437">
        <v>5.7381901714578624E-3</v>
      </c>
      <c r="O2175" s="456">
        <v>3.4717636339267454E-3</v>
      </c>
      <c r="P2175" s="457">
        <v>4.6115133923568434E-3</v>
      </c>
      <c r="Q2175" s="437">
        <v>1.9070398916369895E-2</v>
      </c>
      <c r="R2175" s="462">
        <v>0</v>
      </c>
      <c r="S2175" s="463">
        <v>0</v>
      </c>
      <c r="T2175" s="437">
        <v>658.56247109163974</v>
      </c>
      <c r="U2175" s="456">
        <v>3.9773697130949326E-3</v>
      </c>
      <c r="V2175" s="457">
        <v>4.7372852065196034E-3</v>
      </c>
      <c r="W2175" s="437">
        <v>8.6688745512321197E-2</v>
      </c>
      <c r="X2175" s="456">
        <v>5.3716922200424738E-3</v>
      </c>
      <c r="Y2175" s="457">
        <v>7.0839994019413974E-3</v>
      </c>
      <c r="Z2175" s="437">
        <v>3.2204338806983259E-3</v>
      </c>
      <c r="AA2175" s="456">
        <v>1.6486644275040046E-3</v>
      </c>
      <c r="AB2175" s="457">
        <v>1.7486040580100058E-3</v>
      </c>
      <c r="AC2175" s="437">
        <v>5.5382672343884838E-3</v>
      </c>
      <c r="AD2175" s="456">
        <v>9.2266239552317545E-5</v>
      </c>
      <c r="AE2175" s="457">
        <v>8.3997025732893181E-5</v>
      </c>
      <c r="AF2175" s="437">
        <v>7.9917250927570398E-4</v>
      </c>
      <c r="AG2175" s="456">
        <v>3.0300188740560933E-3</v>
      </c>
      <c r="AH2175" s="457">
        <v>2.7474446504060276E-3</v>
      </c>
      <c r="AI2175" s="437">
        <v>1.0309326635937869E-3</v>
      </c>
      <c r="AJ2175" s="456">
        <v>5.2220237374156942E-4</v>
      </c>
      <c r="AK2175" s="457">
        <v>4.5758257219339374E-4</v>
      </c>
      <c r="AL2175" s="437">
        <v>6.3933757711398954E-5</v>
      </c>
      <c r="AM2175" s="456">
        <v>8.5513000991105197E-4</v>
      </c>
      <c r="AN2175" s="457">
        <v>7.9637843718202098E-4</v>
      </c>
      <c r="AO2175" s="437">
        <v>1.7373984001537782E-2</v>
      </c>
      <c r="AP2175" s="456">
        <v>0</v>
      </c>
      <c r="AQ2175" s="457">
        <v>0</v>
      </c>
      <c r="AR2175" s="440">
        <v>9.9408382728681192E-3</v>
      </c>
      <c r="AS2175" s="462">
        <v>0</v>
      </c>
      <c r="AT2175" s="463">
        <v>0</v>
      </c>
      <c r="AU2175" s="423">
        <v>0</v>
      </c>
    </row>
    <row r="2176" spans="1:47" x14ac:dyDescent="0.2">
      <c r="A2176" s="231">
        <v>2029</v>
      </c>
      <c r="B2176" s="232">
        <v>12</v>
      </c>
      <c r="C2176" s="456">
        <v>1.7401159746830221</v>
      </c>
      <c r="D2176" s="457">
        <v>1.8017014436913783</v>
      </c>
      <c r="E2176" s="437">
        <v>0.46462945106550957</v>
      </c>
      <c r="F2176" s="456">
        <v>7.5369337322965108E-2</v>
      </c>
      <c r="G2176" s="457">
        <v>6.9598759357035744E-2</v>
      </c>
      <c r="H2176" s="437">
        <v>8.2401300056213378E-2</v>
      </c>
      <c r="I2176" s="456">
        <v>7.4096228408793527E-2</v>
      </c>
      <c r="J2176" s="457">
        <v>7.7432344768985042E-2</v>
      </c>
      <c r="K2176" s="437">
        <v>0.54034222141289023</v>
      </c>
      <c r="L2176" s="462">
        <v>1.3782049549008297E-3</v>
      </c>
      <c r="M2176" s="463">
        <v>1.7991646380301771E-3</v>
      </c>
      <c r="N2176" s="437">
        <v>5.7453327052212838E-3</v>
      </c>
      <c r="O2176" s="456">
        <v>3.5184341408789747E-3</v>
      </c>
      <c r="P2176" s="457">
        <v>4.6834875811415846E-3</v>
      </c>
      <c r="Q2176" s="437">
        <v>1.9089733497453128E-2</v>
      </c>
      <c r="R2176" s="462">
        <v>0</v>
      </c>
      <c r="S2176" s="463">
        <v>0</v>
      </c>
      <c r="T2176" s="437">
        <v>659.37915308930462</v>
      </c>
      <c r="U2176" s="456">
        <v>4.087143077165129E-3</v>
      </c>
      <c r="V2176" s="457">
        <v>4.8926851572962176E-3</v>
      </c>
      <c r="W2176" s="437">
        <v>8.8807505980448606E-2</v>
      </c>
      <c r="X2176" s="456">
        <v>5.5320782855962126E-3</v>
      </c>
      <c r="Y2176" s="457">
        <v>7.3399179126289226E-3</v>
      </c>
      <c r="Z2176" s="437">
        <v>3.2607277654555715E-3</v>
      </c>
      <c r="AA2176" s="456">
        <v>1.745587110138655E-3</v>
      </c>
      <c r="AB2176" s="457">
        <v>1.8446313404193674E-3</v>
      </c>
      <c r="AC2176" s="437">
        <v>5.6736315693036435E-3</v>
      </c>
      <c r="AD2176" s="456">
        <v>9.5814701772039366E-5</v>
      </c>
      <c r="AE2176" s="457">
        <v>8.7616757648966632E-5</v>
      </c>
      <c r="AF2176" s="437">
        <v>8.18705604316555E-4</v>
      </c>
      <c r="AG2176" s="456">
        <v>3.1255852579740433E-3</v>
      </c>
      <c r="AH2176" s="457">
        <v>2.8478693899960622E-3</v>
      </c>
      <c r="AI2176" s="437">
        <v>1.0561308438455383E-3</v>
      </c>
      <c r="AJ2176" s="456">
        <v>5.3926020331236581E-4</v>
      </c>
      <c r="AK2176" s="457">
        <v>4.7563379146649265E-4</v>
      </c>
      <c r="AL2176" s="437">
        <v>6.5496466360754238E-5</v>
      </c>
      <c r="AM2176" s="456">
        <v>8.8612715244599442E-4</v>
      </c>
      <c r="AN2176" s="457">
        <v>8.2771776656402737E-4</v>
      </c>
      <c r="AO2176" s="437">
        <v>1.7798653573395794E-2</v>
      </c>
      <c r="AP2176" s="456">
        <v>0</v>
      </c>
      <c r="AQ2176" s="457">
        <v>0</v>
      </c>
      <c r="AR2176" s="440">
        <v>1.00168976060534E-2</v>
      </c>
      <c r="AS2176" s="462">
        <v>0</v>
      </c>
      <c r="AT2176" s="463">
        <v>0</v>
      </c>
      <c r="AU2176" s="423">
        <v>0</v>
      </c>
    </row>
    <row r="2177" spans="1:47" x14ac:dyDescent="0.2">
      <c r="A2177" s="231">
        <v>2029</v>
      </c>
      <c r="B2177" s="232">
        <v>13</v>
      </c>
      <c r="C2177" s="456">
        <v>1.7672450743433046</v>
      </c>
      <c r="D2177" s="457">
        <v>1.8302929696714676</v>
      </c>
      <c r="E2177" s="437">
        <v>0.4701694217592346</v>
      </c>
      <c r="F2177" s="456">
        <v>7.8031318392093693E-2</v>
      </c>
      <c r="G2177" s="457">
        <v>7.2391192092893811E-2</v>
      </c>
      <c r="H2177" s="437">
        <v>8.4513732750253603E-2</v>
      </c>
      <c r="I2177" s="456">
        <v>7.5812173418825263E-2</v>
      </c>
      <c r="J2177" s="457">
        <v>7.9298959830708032E-2</v>
      </c>
      <c r="K2177" s="437">
        <v>0.54896238660914765</v>
      </c>
      <c r="L2177" s="462">
        <v>1.3818757889997254E-3</v>
      </c>
      <c r="M2177" s="463">
        <v>1.8041135709596437E-3</v>
      </c>
      <c r="N2177" s="437">
        <v>5.7530129610679128E-3</v>
      </c>
      <c r="O2177" s="456">
        <v>3.5636262301370161E-3</v>
      </c>
      <c r="P2177" s="457">
        <v>4.7551792916812972E-3</v>
      </c>
      <c r="Q2177" s="437">
        <v>1.9110560878464987E-2</v>
      </c>
      <c r="R2177" s="462">
        <v>0</v>
      </c>
      <c r="S2177" s="463">
        <v>0</v>
      </c>
      <c r="T2177" s="437">
        <v>660.26182630715368</v>
      </c>
      <c r="U2177" s="456">
        <v>4.2050225157919466E-3</v>
      </c>
      <c r="V2177" s="457">
        <v>5.0634257237076154E-3</v>
      </c>
      <c r="W2177" s="437">
        <v>9.1084170388098781E-2</v>
      </c>
      <c r="X2177" s="456">
        <v>5.7033728865160003E-3</v>
      </c>
      <c r="Y2177" s="457">
        <v>7.6149790916478204E-3</v>
      </c>
      <c r="Z2177" s="437">
        <v>3.3040541366266747E-3</v>
      </c>
      <c r="AA2177" s="456">
        <v>1.7999283606347785E-3</v>
      </c>
      <c r="AB2177" s="457">
        <v>1.9144035763639393E-3</v>
      </c>
      <c r="AC2177" s="437">
        <v>5.8190898044873296E-3</v>
      </c>
      <c r="AD2177" s="456">
        <v>9.9239762096288504E-5</v>
      </c>
      <c r="AE2177" s="457">
        <v>9.1209168718328127E-5</v>
      </c>
      <c r="AF2177" s="437">
        <v>8.3969452407583794E-4</v>
      </c>
      <c r="AG2177" s="456">
        <v>3.2378765213201036E-3</v>
      </c>
      <c r="AH2177" s="457">
        <v>2.9633953143960445E-3</v>
      </c>
      <c r="AI2177" s="437">
        <v>1.0832060421950265E-3</v>
      </c>
      <c r="AJ2177" s="456">
        <v>5.6093769902162613E-4</v>
      </c>
      <c r="AK2177" s="457">
        <v>4.976440268528382E-4</v>
      </c>
      <c r="AL2177" s="437">
        <v>6.7175651902931234E-5</v>
      </c>
      <c r="AM2177" s="456">
        <v>9.1492376738863928E-4</v>
      </c>
      <c r="AN2177" s="457">
        <v>8.580638213085348E-4</v>
      </c>
      <c r="AO2177" s="437">
        <v>1.8254967087596389E-2</v>
      </c>
      <c r="AP2177" s="456">
        <v>0</v>
      </c>
      <c r="AQ2177" s="457">
        <v>0</v>
      </c>
      <c r="AR2177" s="440">
        <v>1.0099302190240401E-2</v>
      </c>
      <c r="AS2177" s="462">
        <v>0</v>
      </c>
      <c r="AT2177" s="463">
        <v>0</v>
      </c>
      <c r="AU2177" s="423">
        <v>0</v>
      </c>
    </row>
    <row r="2178" spans="1:47" x14ac:dyDescent="0.2">
      <c r="A2178" s="231">
        <v>2029</v>
      </c>
      <c r="B2178" s="232">
        <v>14</v>
      </c>
      <c r="C2178" s="456">
        <v>1.792234527392615</v>
      </c>
      <c r="D2178" s="457">
        <v>1.8564833816905553</v>
      </c>
      <c r="E2178" s="437">
        <v>0.47483118930292328</v>
      </c>
      <c r="F2178" s="456">
        <v>8.0890053907024667E-2</v>
      </c>
      <c r="G2178" s="457">
        <v>7.538955196801328E-2</v>
      </c>
      <c r="H2178" s="437">
        <v>8.6756354489009868E-2</v>
      </c>
      <c r="I2178" s="456">
        <v>7.7616947292241362E-2</v>
      </c>
      <c r="J2178" s="457">
        <v>8.1258791315024656E-2</v>
      </c>
      <c r="K2178" s="437">
        <v>0.55750853364644815</v>
      </c>
      <c r="L2178" s="462">
        <v>1.3848323425778705E-3</v>
      </c>
      <c r="M2178" s="463">
        <v>1.8081899359362404E-3</v>
      </c>
      <c r="N2178" s="437">
        <v>5.7569513213041887E-3</v>
      </c>
      <c r="O2178" s="456">
        <v>3.6122648852376237E-3</v>
      </c>
      <c r="P2178" s="457">
        <v>4.8323508559798946E-3</v>
      </c>
      <c r="Q2178" s="437">
        <v>1.9132937564041892E-2</v>
      </c>
      <c r="R2178" s="462">
        <v>0</v>
      </c>
      <c r="S2178" s="463">
        <v>0</v>
      </c>
      <c r="T2178" s="437">
        <v>660.71388876793651</v>
      </c>
      <c r="U2178" s="456">
        <v>4.3309244765074627E-3</v>
      </c>
      <c r="V2178" s="457">
        <v>5.2462285831402708E-3</v>
      </c>
      <c r="W2178" s="437">
        <v>9.350119834360035E-2</v>
      </c>
      <c r="X2178" s="456">
        <v>5.8878509711208548E-3</v>
      </c>
      <c r="Y2178" s="457">
        <v>7.9112206891843017E-3</v>
      </c>
      <c r="Z2178" s="437">
        <v>3.3506926634720479E-3</v>
      </c>
      <c r="AA2178" s="456">
        <v>1.8569129965290555E-3</v>
      </c>
      <c r="AB2178" s="457">
        <v>1.9880430016291366E-3</v>
      </c>
      <c r="AC2178" s="437">
        <v>5.9734923169004568E-3</v>
      </c>
      <c r="AD2178" s="456">
        <v>1.0291255730582151E-4</v>
      </c>
      <c r="AE2178" s="457">
        <v>9.5061877753098941E-5</v>
      </c>
      <c r="AF2178" s="437">
        <v>8.6197707859927812E-4</v>
      </c>
      <c r="AG2178" s="456">
        <v>3.358831233740949E-3</v>
      </c>
      <c r="AH2178" s="457">
        <v>3.0877840243000855E-3</v>
      </c>
      <c r="AI2178" s="437">
        <v>1.1119500677866283E-3</v>
      </c>
      <c r="AJ2178" s="456">
        <v>5.8438654331627793E-4</v>
      </c>
      <c r="AK2178" s="457">
        <v>5.2144579181538501E-4</v>
      </c>
      <c r="AL2178" s="437">
        <v>6.8958080675312743E-5</v>
      </c>
      <c r="AM2178" s="456">
        <v>9.4570679928989061E-4</v>
      </c>
      <c r="AN2178" s="457">
        <v>8.9050819414776691E-4</v>
      </c>
      <c r="AO2178" s="437">
        <v>1.8739371686960837E-2</v>
      </c>
      <c r="AP2178" s="456">
        <v>0</v>
      </c>
      <c r="AQ2178" s="457">
        <v>0</v>
      </c>
      <c r="AR2178" s="440">
        <v>1.0187851254249199E-2</v>
      </c>
      <c r="AS2178" s="462">
        <v>0</v>
      </c>
      <c r="AT2178" s="463">
        <v>0</v>
      </c>
      <c r="AU2178" s="423">
        <v>0</v>
      </c>
    </row>
    <row r="2179" spans="1:47" x14ac:dyDescent="0.2">
      <c r="A2179" s="231">
        <v>2029</v>
      </c>
      <c r="B2179" s="232">
        <v>15</v>
      </c>
      <c r="C2179" s="456">
        <v>1.8236242194572443</v>
      </c>
      <c r="D2179" s="457">
        <v>1.8895773329402221</v>
      </c>
      <c r="E2179" s="437">
        <v>0.48123096069697457</v>
      </c>
      <c r="F2179" s="456">
        <v>8.3961262512035367E-2</v>
      </c>
      <c r="G2179" s="457">
        <v>7.8612583808141387E-2</v>
      </c>
      <c r="H2179" s="437">
        <v>8.9197524833390829E-2</v>
      </c>
      <c r="I2179" s="456">
        <v>7.9596848739481391E-2</v>
      </c>
      <c r="J2179" s="457">
        <v>8.3413353787621061E-2</v>
      </c>
      <c r="K2179" s="437">
        <v>0.56747626793759887</v>
      </c>
      <c r="L2179" s="462">
        <v>1.389049677420536E-3</v>
      </c>
      <c r="M2179" s="463">
        <v>1.813876756321898E-3</v>
      </c>
      <c r="N2179" s="437">
        <v>5.7658049844407019E-3</v>
      </c>
      <c r="O2179" s="456">
        <v>3.6644579073139101E-3</v>
      </c>
      <c r="P2179" s="457">
        <v>4.9151886624350322E-3</v>
      </c>
      <c r="Q2179" s="437">
        <v>1.9156962842943982E-2</v>
      </c>
      <c r="R2179" s="462">
        <v>0</v>
      </c>
      <c r="S2179" s="463">
        <v>0</v>
      </c>
      <c r="T2179" s="437">
        <v>661.73104447124001</v>
      </c>
      <c r="U2179" s="456">
        <v>4.4670590361366993E-3</v>
      </c>
      <c r="V2179" s="457">
        <v>5.4434790268823542E-3</v>
      </c>
      <c r="W2179" s="437">
        <v>9.6132002085389967E-2</v>
      </c>
      <c r="X2179" s="456">
        <v>6.0856873942446042E-3</v>
      </c>
      <c r="Y2179" s="457">
        <v>8.2290341467951798E-3</v>
      </c>
      <c r="Z2179" s="437">
        <v>3.4007347541084401E-3</v>
      </c>
      <c r="AA2179" s="456">
        <v>1.9171852188821694E-3</v>
      </c>
      <c r="AB2179" s="457">
        <v>2.0661850513065297E-3</v>
      </c>
      <c r="AC2179" s="437">
        <v>6.1415692380213912E-3</v>
      </c>
      <c r="AD2179" s="456">
        <v>1.0685043747708948E-4</v>
      </c>
      <c r="AE2179" s="457">
        <v>9.9194836416199864E-5</v>
      </c>
      <c r="AF2179" s="437">
        <v>8.8623014336415573E-4</v>
      </c>
      <c r="AG2179" s="456">
        <v>3.4890318347303236E-3</v>
      </c>
      <c r="AH2179" s="457">
        <v>3.2217671084281961E-3</v>
      </c>
      <c r="AI2179" s="437">
        <v>1.1432371695570638E-3</v>
      </c>
      <c r="AJ2179" s="456">
        <v>6.0959390957708831E-4</v>
      </c>
      <c r="AK2179" s="457">
        <v>5.4704487569610829E-4</v>
      </c>
      <c r="AL2179" s="437">
        <v>7.0898367033759056E-5</v>
      </c>
      <c r="AM2179" s="456">
        <v>9.7877616382100623E-4</v>
      </c>
      <c r="AN2179" s="457">
        <v>9.2538418383701442E-4</v>
      </c>
      <c r="AO2179" s="437">
        <v>1.9266640721978742E-2</v>
      </c>
      <c r="AP2179" s="456">
        <v>0</v>
      </c>
      <c r="AQ2179" s="457">
        <v>0</v>
      </c>
      <c r="AR2179" s="440">
        <v>1.02827411800668E-2</v>
      </c>
      <c r="AS2179" s="462">
        <v>0</v>
      </c>
      <c r="AT2179" s="463">
        <v>0</v>
      </c>
      <c r="AU2179" s="423">
        <v>0</v>
      </c>
    </row>
    <row r="2180" spans="1:47" x14ac:dyDescent="0.2">
      <c r="A2180" s="231">
        <v>2029</v>
      </c>
      <c r="B2180" s="232">
        <v>16</v>
      </c>
      <c r="C2180" s="456">
        <v>2.0358559579894826</v>
      </c>
      <c r="D2180" s="457">
        <v>2.2275561855015988</v>
      </c>
      <c r="E2180" s="437">
        <v>0.48804774800124301</v>
      </c>
      <c r="F2180" s="456">
        <v>9.1469523981887887E-2</v>
      </c>
      <c r="G2180" s="457">
        <v>8.7400082901429726E-2</v>
      </c>
      <c r="H2180" s="437">
        <v>9.1797519830686347E-2</v>
      </c>
      <c r="I2180" s="456">
        <v>8.9817101492596432E-2</v>
      </c>
      <c r="J2180" s="457">
        <v>9.4448105315743089E-2</v>
      </c>
      <c r="K2180" s="437">
        <v>0.57809393130895192</v>
      </c>
      <c r="L2180" s="462">
        <v>1.3935669416589936E-3</v>
      </c>
      <c r="M2180" s="463">
        <v>1.8199420837831711E-3</v>
      </c>
      <c r="N2180" s="437">
        <v>5.7752561010294646E-3</v>
      </c>
      <c r="O2180" s="456">
        <v>5.1363556835161374E-3</v>
      </c>
      <c r="P2180" s="457">
        <v>6.1403481709786109E-3</v>
      </c>
      <c r="Q2180" s="437">
        <v>1.9182583769505875E-2</v>
      </c>
      <c r="R2180" s="462">
        <v>0</v>
      </c>
      <c r="S2180" s="463">
        <v>0</v>
      </c>
      <c r="T2180" s="437">
        <v>662.8148187884683</v>
      </c>
      <c r="U2180" s="456">
        <v>4.5426931698526948E-3</v>
      </c>
      <c r="V2180" s="457">
        <v>5.5915141261008057E-3</v>
      </c>
      <c r="W2180" s="437">
        <v>9.8934087343077709E-2</v>
      </c>
      <c r="X2180" s="456">
        <v>6.2972670391597653E-3</v>
      </c>
      <c r="Y2180" s="457">
        <v>8.5674475274575331E-3</v>
      </c>
      <c r="Z2180" s="437">
        <v>3.4540344072656682E-3</v>
      </c>
      <c r="AA2180" s="456">
        <v>2.0603481558974721E-3</v>
      </c>
      <c r="AB2180" s="457">
        <v>2.2652753622938275E-3</v>
      </c>
      <c r="AC2180" s="437">
        <v>6.3205910754067082E-3</v>
      </c>
      <c r="AD2180" s="456">
        <v>1.1610770473922602E-4</v>
      </c>
      <c r="AE2180" s="457">
        <v>1.0996308911307489E-4</v>
      </c>
      <c r="AF2180" s="437">
        <v>9.1206214603603878E-4</v>
      </c>
      <c r="AG2180" s="456">
        <v>3.809220302048227E-3</v>
      </c>
      <c r="AH2180" s="457">
        <v>3.5906428940448284E-3</v>
      </c>
      <c r="AI2180" s="437">
        <v>1.1765599131164416E-3</v>
      </c>
      <c r="AJ2180" s="456">
        <v>6.6058173505061828E-4</v>
      </c>
      <c r="AK2180" s="457">
        <v>6.0373282037386048E-4</v>
      </c>
      <c r="AL2180" s="437">
        <v>7.2964925054833611E-5</v>
      </c>
      <c r="AM2180" s="456">
        <v>1.0685553087858076E-3</v>
      </c>
      <c r="AN2180" s="457">
        <v>1.0319744438100115E-3</v>
      </c>
      <c r="AO2180" s="437">
        <v>1.9828223233254619E-2</v>
      </c>
      <c r="AP2180" s="456">
        <v>0</v>
      </c>
      <c r="AQ2180" s="457">
        <v>0</v>
      </c>
      <c r="AR2180" s="440">
        <v>1.36522204952223E-2</v>
      </c>
      <c r="AS2180" s="462">
        <v>0</v>
      </c>
      <c r="AT2180" s="463">
        <v>0</v>
      </c>
      <c r="AU2180" s="423">
        <v>0</v>
      </c>
    </row>
    <row r="2181" spans="1:47" x14ac:dyDescent="0.2">
      <c r="A2181" s="231">
        <v>2029</v>
      </c>
      <c r="B2181" s="232">
        <v>17</v>
      </c>
      <c r="C2181" s="456">
        <v>2.072723790724984</v>
      </c>
      <c r="D2181" s="457">
        <v>2.26715200894215</v>
      </c>
      <c r="E2181" s="437">
        <v>0.4951962757838258</v>
      </c>
      <c r="F2181" s="456">
        <v>9.508415338915141E-2</v>
      </c>
      <c r="G2181" s="457">
        <v>9.1175485841223522E-2</v>
      </c>
      <c r="H2181" s="437">
        <v>9.4523900490820989E-2</v>
      </c>
      <c r="I2181" s="456">
        <v>9.2245182902353687E-2</v>
      </c>
      <c r="J2181" s="457">
        <v>9.7044371120987613E-2</v>
      </c>
      <c r="K2181" s="437">
        <v>0.58922877200409296</v>
      </c>
      <c r="L2181" s="462">
        <v>1.3983663335457731E-3</v>
      </c>
      <c r="M2181" s="463">
        <v>1.8262923176960786E-3</v>
      </c>
      <c r="N2181" s="437">
        <v>5.7851509111272927E-3</v>
      </c>
      <c r="O2181" s="456">
        <v>5.2183406978084735E-3</v>
      </c>
      <c r="P2181" s="457">
        <v>6.2539903789421191E-3</v>
      </c>
      <c r="Q2181" s="437">
        <v>1.9209391555528331E-2</v>
      </c>
      <c r="R2181" s="462">
        <v>0</v>
      </c>
      <c r="S2181" s="463">
        <v>0</v>
      </c>
      <c r="T2181" s="437">
        <v>663.95116947959423</v>
      </c>
      <c r="U2181" s="456">
        <v>4.6937455584676567E-3</v>
      </c>
      <c r="V2181" s="457">
        <v>5.806670739071154E-3</v>
      </c>
      <c r="W2181" s="437">
        <v>0.1018725828215071</v>
      </c>
      <c r="X2181" s="456">
        <v>6.5220568112818742E-3</v>
      </c>
      <c r="Y2181" s="457">
        <v>8.9224158546566453E-3</v>
      </c>
      <c r="Z2181" s="437">
        <v>3.5099240666781159E-3</v>
      </c>
      <c r="AA2181" s="456">
        <v>2.1289322150642655E-3</v>
      </c>
      <c r="AB2181" s="457">
        <v>2.3541171459854318E-3</v>
      </c>
      <c r="AC2181" s="437">
        <v>6.5083253388454948E-3</v>
      </c>
      <c r="AD2181" s="456">
        <v>1.2073570815786538E-4</v>
      </c>
      <c r="AE2181" s="457">
        <v>1.1479832468634565E-4</v>
      </c>
      <c r="AF2181" s="437">
        <v>9.3915111154384864E-4</v>
      </c>
      <c r="AG2181" s="456">
        <v>3.9631082582395026E-3</v>
      </c>
      <c r="AH2181" s="457">
        <v>3.74832666451415E-3</v>
      </c>
      <c r="AI2181" s="437">
        <v>1.2115060457583535E-3</v>
      </c>
      <c r="AJ2181" s="456">
        <v>6.9047057799938175E-4</v>
      </c>
      <c r="AK2181" s="457">
        <v>6.3397893678567669E-4</v>
      </c>
      <c r="AL2181" s="437">
        <v>7.5132010297806646E-5</v>
      </c>
      <c r="AM2181" s="456">
        <v>1.107247662990884E-3</v>
      </c>
      <c r="AN2181" s="457">
        <v>1.0725487310769334E-3</v>
      </c>
      <c r="AO2181" s="437">
        <v>2.0417156900643219E-2</v>
      </c>
      <c r="AP2181" s="456">
        <v>0</v>
      </c>
      <c r="AQ2181" s="457">
        <v>0</v>
      </c>
      <c r="AR2181" s="440">
        <v>1.3791964696618499E-2</v>
      </c>
      <c r="AS2181" s="462">
        <v>0</v>
      </c>
      <c r="AT2181" s="463">
        <v>0</v>
      </c>
      <c r="AU2181" s="423">
        <v>0</v>
      </c>
    </row>
    <row r="2182" spans="1:47" x14ac:dyDescent="0.2">
      <c r="A2182" s="231">
        <v>2029</v>
      </c>
      <c r="B2182" s="232">
        <v>18</v>
      </c>
      <c r="C2182" s="456">
        <v>2.1099018055446614</v>
      </c>
      <c r="D2182" s="457">
        <v>2.3065135045255687</v>
      </c>
      <c r="E2182" s="437">
        <v>0.50264766722820731</v>
      </c>
      <c r="F2182" s="456">
        <v>9.8859979308779364E-2</v>
      </c>
      <c r="G2182" s="457">
        <v>9.5067541412503329E-2</v>
      </c>
      <c r="H2182" s="437">
        <v>9.7365863998450777E-2</v>
      </c>
      <c r="I2182" s="456">
        <v>9.4811427631819781E-2</v>
      </c>
      <c r="J2182" s="457">
        <v>9.9748470127972791E-2</v>
      </c>
      <c r="K2182" s="437">
        <v>0.60083387396057952</v>
      </c>
      <c r="L2182" s="462">
        <v>1.4034431939422833E-3</v>
      </c>
      <c r="M2182" s="463">
        <v>1.8329026938324281E-3</v>
      </c>
      <c r="N2182" s="437">
        <v>5.795465061932059E-3</v>
      </c>
      <c r="O2182" s="456">
        <v>5.3050610452247942E-3</v>
      </c>
      <c r="P2182" s="457">
        <v>6.3724392759967156E-3</v>
      </c>
      <c r="Q2182" s="437">
        <v>1.9237379362638456E-2</v>
      </c>
      <c r="R2182" s="462">
        <v>0</v>
      </c>
      <c r="S2182" s="463">
        <v>0</v>
      </c>
      <c r="T2182" s="437">
        <v>665.13333556590624</v>
      </c>
      <c r="U2182" s="456">
        <v>4.8509658048223343E-3</v>
      </c>
      <c r="V2182" s="457">
        <v>6.0280986907170998E-3</v>
      </c>
      <c r="W2182" s="437">
        <v>0.10493530958749332</v>
      </c>
      <c r="X2182" s="456">
        <v>6.759734980471146E-3</v>
      </c>
      <c r="Y2182" s="457">
        <v>9.2923290584476358E-3</v>
      </c>
      <c r="Z2182" s="437">
        <v>3.5681805937964562E-3</v>
      </c>
      <c r="AA2182" s="456">
        <v>2.1991881620748595E-3</v>
      </c>
      <c r="AB2182" s="457">
        <v>2.4441648604437817E-3</v>
      </c>
      <c r="AC2182" s="437">
        <v>6.7039997248111169E-3</v>
      </c>
      <c r="AD2182" s="456">
        <v>1.2556819722865835E-4</v>
      </c>
      <c r="AE2182" s="457">
        <v>1.1977986378720835E-4</v>
      </c>
      <c r="AF2182" s="437">
        <v>9.6738860732584848E-4</v>
      </c>
      <c r="AG2182" s="456">
        <v>4.1242000375063875E-3</v>
      </c>
      <c r="AH2182" s="457">
        <v>3.9112841824233127E-3</v>
      </c>
      <c r="AI2182" s="437">
        <v>1.2479317921785201E-3</v>
      </c>
      <c r="AJ2182" s="456">
        <v>7.2190658105759779E-4</v>
      </c>
      <c r="AK2182" s="457">
        <v>6.6539352431325808E-4</v>
      </c>
      <c r="AL2182" s="437">
        <v>7.7391011457467304E-5</v>
      </c>
      <c r="AM2182" s="456">
        <v>1.1475678726459244E-3</v>
      </c>
      <c r="AN2182" s="457">
        <v>1.1142432458156905E-3</v>
      </c>
      <c r="AO2182" s="437">
        <v>2.1031021659840332E-2</v>
      </c>
      <c r="AP2182" s="456">
        <v>0</v>
      </c>
      <c r="AQ2182" s="457">
        <v>0</v>
      </c>
      <c r="AR2182" s="440">
        <v>1.39375503627113E-2</v>
      </c>
      <c r="AS2182" s="462">
        <v>0</v>
      </c>
      <c r="AT2182" s="463">
        <v>0</v>
      </c>
      <c r="AU2182" s="423">
        <v>0</v>
      </c>
    </row>
    <row r="2183" spans="1:47" x14ac:dyDescent="0.2">
      <c r="A2183" s="231">
        <v>2029</v>
      </c>
      <c r="B2183" s="232">
        <v>19</v>
      </c>
      <c r="C2183" s="456">
        <v>2.1483495797088858</v>
      </c>
      <c r="D2183" s="457">
        <v>2.3457928355194517</v>
      </c>
      <c r="E2183" s="437">
        <v>0.50959677115564761</v>
      </c>
      <c r="F2183" s="456">
        <v>0.10286753586887132</v>
      </c>
      <c r="G2183" s="457">
        <v>9.9072646547725948E-2</v>
      </c>
      <c r="H2183" s="437">
        <v>0.10024858944722688</v>
      </c>
      <c r="I2183" s="456">
        <v>9.7485295549829973E-2</v>
      </c>
      <c r="J2183" s="457">
        <v>0.10247998491710747</v>
      </c>
      <c r="K2183" s="437">
        <v>0.61229913346029829</v>
      </c>
      <c r="L2183" s="462">
        <v>1.4083168271392715E-3</v>
      </c>
      <c r="M2183" s="463">
        <v>1.8390475887246007E-3</v>
      </c>
      <c r="N2183" s="437">
        <v>5.8038237520677315E-3</v>
      </c>
      <c r="O2183" s="456">
        <v>5.3962951997811983E-3</v>
      </c>
      <c r="P2183" s="457">
        <v>6.4933877930727132E-3</v>
      </c>
      <c r="Q2183" s="437">
        <v>1.9265871232944268E-2</v>
      </c>
      <c r="R2183" s="462">
        <v>0</v>
      </c>
      <c r="S2183" s="463">
        <v>0</v>
      </c>
      <c r="T2183" s="437">
        <v>666.09392639620978</v>
      </c>
      <c r="U2183" s="456">
        <v>5.018213107235177E-3</v>
      </c>
      <c r="V2183" s="457">
        <v>6.2562743597765593E-3</v>
      </c>
      <c r="W2183" s="437">
        <v>0.10804227794732865</v>
      </c>
      <c r="X2183" s="456">
        <v>7.0094473990739443E-3</v>
      </c>
      <c r="Y2183" s="457">
        <v>9.6697971509549958E-3</v>
      </c>
      <c r="Z2183" s="437">
        <v>3.6276116002774313E-3</v>
      </c>
      <c r="AA2183" s="456">
        <v>2.2730681582445152E-3</v>
      </c>
      <c r="AB2183" s="457">
        <v>2.5355346406289998E-3</v>
      </c>
      <c r="AC2183" s="437">
        <v>6.9024868919191629E-3</v>
      </c>
      <c r="AD2183" s="456">
        <v>1.3068763834616913E-4</v>
      </c>
      <c r="AE2183" s="457">
        <v>1.2489417424012798E-4</v>
      </c>
      <c r="AF2183" s="437">
        <v>9.9602901285541449E-4</v>
      </c>
      <c r="AG2183" s="456">
        <v>4.2953812469319289E-3</v>
      </c>
      <c r="AH2183" s="457">
        <v>4.0793273625443546E-3</v>
      </c>
      <c r="AI2183" s="437">
        <v>1.2848777892247886E-3</v>
      </c>
      <c r="AJ2183" s="456">
        <v>7.5524819466501352E-4</v>
      </c>
      <c r="AK2183" s="457">
        <v>6.9774888245585848E-4</v>
      </c>
      <c r="AL2183" s="437">
        <v>7.9682296613104629E-5</v>
      </c>
      <c r="AM2183" s="456">
        <v>1.190312301579331E-3</v>
      </c>
      <c r="AN2183" s="457">
        <v>1.1570779981156239E-3</v>
      </c>
      <c r="AO2183" s="437">
        <v>2.1653664726354261E-2</v>
      </c>
      <c r="AP2183" s="456">
        <v>0</v>
      </c>
      <c r="AQ2183" s="457">
        <v>0</v>
      </c>
      <c r="AR2183" s="440">
        <v>1.4086013491022901E-2</v>
      </c>
      <c r="AS2183" s="462">
        <v>0</v>
      </c>
      <c r="AT2183" s="463">
        <v>0</v>
      </c>
      <c r="AU2183" s="423">
        <v>0</v>
      </c>
    </row>
    <row r="2184" spans="1:47" x14ac:dyDescent="0.2">
      <c r="A2184" s="231">
        <v>2029</v>
      </c>
      <c r="B2184" s="232">
        <v>20</v>
      </c>
      <c r="C2184" s="456">
        <v>2.1908766117972176</v>
      </c>
      <c r="D2184" s="457">
        <v>2.3879064315679899</v>
      </c>
      <c r="E2184" s="437">
        <v>0.51721375127109548</v>
      </c>
      <c r="F2184" s="456">
        <v>0.10704443439825907</v>
      </c>
      <c r="G2184" s="457">
        <v>0.10308248454050013</v>
      </c>
      <c r="H2184" s="437">
        <v>0.10315378718958595</v>
      </c>
      <c r="I2184" s="456">
        <v>0.10029495527271487</v>
      </c>
      <c r="J2184" s="457">
        <v>0.10523933347841062</v>
      </c>
      <c r="K2184" s="437">
        <v>0.62416315961445268</v>
      </c>
      <c r="L2184" s="462">
        <v>1.4138519604537413E-3</v>
      </c>
      <c r="M2184" s="463">
        <v>1.8457159792078604E-3</v>
      </c>
      <c r="N2184" s="437">
        <v>5.814370781494993E-3</v>
      </c>
      <c r="O2184" s="456">
        <v>5.4911463844376247E-3</v>
      </c>
      <c r="P2184" s="457">
        <v>6.6141405501495328E-3</v>
      </c>
      <c r="Q2184" s="437">
        <v>1.9294482478863308E-2</v>
      </c>
      <c r="R2184" s="462">
        <v>0</v>
      </c>
      <c r="S2184" s="463">
        <v>0</v>
      </c>
      <c r="T2184" s="437">
        <v>667.3044891256792</v>
      </c>
      <c r="U2184" s="456">
        <v>5.1929620919148288E-3</v>
      </c>
      <c r="V2184" s="457">
        <v>6.48514707373056E-3</v>
      </c>
      <c r="W2184" s="437">
        <v>0.11117351881221296</v>
      </c>
      <c r="X2184" s="456">
        <v>7.2695435910678412E-3</v>
      </c>
      <c r="Y2184" s="457">
        <v>1.0047500966864725E-2</v>
      </c>
      <c r="Z2184" s="437">
        <v>3.6871710310646521E-3</v>
      </c>
      <c r="AA2184" s="456">
        <v>2.349073036600746E-3</v>
      </c>
      <c r="AB2184" s="457">
        <v>2.6253363222361456E-3</v>
      </c>
      <c r="AC2184" s="437">
        <v>7.1025230753375568E-3</v>
      </c>
      <c r="AD2184" s="456">
        <v>1.3601411950081872E-4</v>
      </c>
      <c r="AE2184" s="457">
        <v>1.3000108911330826E-4</v>
      </c>
      <c r="AF2184" s="437">
        <v>1.0248947464386832E-3</v>
      </c>
      <c r="AG2184" s="456">
        <v>4.4739277951094348E-3</v>
      </c>
      <c r="AH2184" s="457">
        <v>4.2478842500462315E-3</v>
      </c>
      <c r="AI2184" s="437">
        <v>1.3221153499053187E-3</v>
      </c>
      <c r="AJ2184" s="456">
        <v>7.9002918990123594E-4</v>
      </c>
      <c r="AK2184" s="457">
        <v>7.3022561451856378E-4</v>
      </c>
      <c r="AL2184" s="437">
        <v>8.1991588675433915E-5</v>
      </c>
      <c r="AM2184" s="456">
        <v>1.2348237362410199E-3</v>
      </c>
      <c r="AN2184" s="457">
        <v>1.1998679847203791E-3</v>
      </c>
      <c r="AO2184" s="437">
        <v>2.2281190580973657E-2</v>
      </c>
      <c r="AP2184" s="456">
        <v>0</v>
      </c>
      <c r="AQ2184" s="457">
        <v>0</v>
      </c>
      <c r="AR2184" s="440">
        <v>1.42348125104616E-2</v>
      </c>
      <c r="AS2184" s="462">
        <v>0</v>
      </c>
      <c r="AT2184" s="463">
        <v>0</v>
      </c>
      <c r="AU2184" s="423">
        <v>0</v>
      </c>
    </row>
    <row r="2185" spans="1:47" x14ac:dyDescent="0.2">
      <c r="A2185" s="231">
        <v>2029</v>
      </c>
      <c r="B2185" s="232">
        <v>21</v>
      </c>
      <c r="C2185" s="456">
        <v>2.4028069181871325</v>
      </c>
      <c r="D2185" s="457">
        <v>2.7099459154685857</v>
      </c>
      <c r="E2185" s="437">
        <v>0.52467135897179307</v>
      </c>
      <c r="F2185" s="456">
        <v>0.1174668830720067</v>
      </c>
      <c r="G2185" s="457">
        <v>0.11425654862717749</v>
      </c>
      <c r="H2185" s="437">
        <v>0.10599805319588934</v>
      </c>
      <c r="I2185" s="456">
        <v>0.10969484882324572</v>
      </c>
      <c r="J2185" s="457">
        <v>0.11498260325005934</v>
      </c>
      <c r="K2185" s="437">
        <v>0.63577903940297886</v>
      </c>
      <c r="L2185" s="462">
        <v>1.4196213980979804E-3</v>
      </c>
      <c r="M2185" s="463">
        <v>1.8522907420202503E-3</v>
      </c>
      <c r="N2185" s="437">
        <v>5.8247014096510907E-3</v>
      </c>
      <c r="O2185" s="456">
        <v>7.5671644421046276E-3</v>
      </c>
      <c r="P2185" s="457">
        <v>8.1024538304790734E-3</v>
      </c>
      <c r="Q2185" s="437">
        <v>1.9322542610738819E-2</v>
      </c>
      <c r="R2185" s="462">
        <v>0</v>
      </c>
      <c r="S2185" s="463">
        <v>0</v>
      </c>
      <c r="T2185" s="437">
        <v>668.49023658613248</v>
      </c>
      <c r="U2185" s="456">
        <v>5.6607821367404961E-3</v>
      </c>
      <c r="V2185" s="457">
        <v>7.0208704523937859E-3</v>
      </c>
      <c r="W2185" s="437">
        <v>0.11423876821373041</v>
      </c>
      <c r="X2185" s="456">
        <v>7.5378838923350101E-3</v>
      </c>
      <c r="Y2185" s="457">
        <v>1.0417782064550249E-2</v>
      </c>
      <c r="Z2185" s="437">
        <v>3.7454685307340414E-3</v>
      </c>
      <c r="AA2185" s="456">
        <v>2.5512890789108149E-3</v>
      </c>
      <c r="AB2185" s="457">
        <v>2.8820803321702015E-3</v>
      </c>
      <c r="AC2185" s="437">
        <v>7.2983491586065853E-3</v>
      </c>
      <c r="AD2185" s="456">
        <v>1.495936463523312E-4</v>
      </c>
      <c r="AE2185" s="457">
        <v>1.4442721120825469E-4</v>
      </c>
      <c r="AF2185" s="437">
        <v>1.0531560277326571E-3</v>
      </c>
      <c r="AG2185" s="456">
        <v>4.9170648233618237E-3</v>
      </c>
      <c r="AH2185" s="457">
        <v>4.716155907742995E-3</v>
      </c>
      <c r="AI2185" s="437">
        <v>1.358568963900046E-3</v>
      </c>
      <c r="AJ2185" s="456">
        <v>8.6884791292576348E-4</v>
      </c>
      <c r="AK2185" s="457">
        <v>8.1031659078703415E-4</v>
      </c>
      <c r="AL2185" s="437">
        <v>8.4252339031107529E-5</v>
      </c>
      <c r="AM2185" s="456">
        <v>1.3587731086125443E-3</v>
      </c>
      <c r="AN2185" s="457">
        <v>1.3345791133272998E-3</v>
      </c>
      <c r="AO2185" s="437">
        <v>2.2895581529084622E-2</v>
      </c>
      <c r="AP2185" s="456">
        <v>0</v>
      </c>
      <c r="AQ2185" s="457">
        <v>0</v>
      </c>
      <c r="AR2185" s="440">
        <v>1.8929294260137099E-2</v>
      </c>
      <c r="AS2185" s="462">
        <v>0</v>
      </c>
      <c r="AT2185" s="463">
        <v>0</v>
      </c>
      <c r="AU2185" s="423">
        <v>0</v>
      </c>
    </row>
    <row r="2186" spans="1:47" x14ac:dyDescent="0.2">
      <c r="A2186" s="231">
        <v>2029</v>
      </c>
      <c r="B2186" s="232">
        <v>22</v>
      </c>
      <c r="C2186" s="456">
        <v>2.449804130913098</v>
      </c>
      <c r="D2186" s="457">
        <v>2.7524494795819576</v>
      </c>
      <c r="E2186" s="437">
        <v>0.53171046012762935</v>
      </c>
      <c r="F2186" s="456">
        <v>0.12205630596357149</v>
      </c>
      <c r="G2186" s="457">
        <v>0.11819047260263515</v>
      </c>
      <c r="H2186" s="437">
        <v>0.10868314047454747</v>
      </c>
      <c r="I2186" s="456">
        <v>0.11278992382823586</v>
      </c>
      <c r="J2186" s="457">
        <v>0.11766766014098184</v>
      </c>
      <c r="K2186" s="437">
        <v>0.64674253175746088</v>
      </c>
      <c r="L2186" s="462">
        <v>1.4255052611857417E-3</v>
      </c>
      <c r="M2186" s="463">
        <v>1.8584799946121035E-3</v>
      </c>
      <c r="N2186" s="437">
        <v>5.8344409169006203E-3</v>
      </c>
      <c r="O2186" s="456">
        <v>7.7021965666055825E-3</v>
      </c>
      <c r="P2186" s="457">
        <v>8.2372719379493146E-3</v>
      </c>
      <c r="Q2186" s="437">
        <v>1.93489175558334E-2</v>
      </c>
      <c r="R2186" s="462">
        <v>0</v>
      </c>
      <c r="S2186" s="463">
        <v>0</v>
      </c>
      <c r="T2186" s="437">
        <v>669.6071947438038</v>
      </c>
      <c r="U2186" s="456">
        <v>5.8513762626510998E-3</v>
      </c>
      <c r="V2186" s="457">
        <v>7.2391842316395383E-3</v>
      </c>
      <c r="W2186" s="437">
        <v>0.11713256948120444</v>
      </c>
      <c r="X2186" s="456">
        <v>7.8100972216199873E-3</v>
      </c>
      <c r="Y2186" s="457">
        <v>1.076735632339639E-2</v>
      </c>
      <c r="Z2186" s="437">
        <v>3.8005086806064885E-3</v>
      </c>
      <c r="AA2186" s="456">
        <v>2.631975304003178E-3</v>
      </c>
      <c r="AB2186" s="457">
        <v>2.9654073416325731E-3</v>
      </c>
      <c r="AC2186" s="437">
        <v>7.4832312471858663E-3</v>
      </c>
      <c r="AD2186" s="456">
        <v>1.5545530062271391E-4</v>
      </c>
      <c r="AE2186" s="457">
        <v>1.4943511243242045E-4</v>
      </c>
      <c r="AF2186" s="437">
        <v>1.0798304644261587E-3</v>
      </c>
      <c r="AG2186" s="456">
        <v>5.1141530635162025E-3</v>
      </c>
      <c r="AH2186" s="457">
        <v>4.8829264186454353E-3</v>
      </c>
      <c r="AI2186" s="437">
        <v>1.3929814637067611E-3</v>
      </c>
      <c r="AJ2186" s="456">
        <v>9.0736381353724203E-4</v>
      </c>
      <c r="AK2186" s="457">
        <v>8.4263263105545578E-4</v>
      </c>
      <c r="AL2186" s="437">
        <v>8.6386516676254389E-5</v>
      </c>
      <c r="AM2186" s="456">
        <v>1.4076735215801045E-3</v>
      </c>
      <c r="AN2186" s="457">
        <v>1.3763816623457447E-3</v>
      </c>
      <c r="AO2186" s="437">
        <v>2.347551877003376E-2</v>
      </c>
      <c r="AP2186" s="456">
        <v>0</v>
      </c>
      <c r="AQ2186" s="457">
        <v>0</v>
      </c>
      <c r="AR2186" s="440">
        <v>1.9110855519615201E-2</v>
      </c>
      <c r="AS2186" s="462">
        <v>0</v>
      </c>
      <c r="AT2186" s="463">
        <v>0</v>
      </c>
      <c r="AU2186" s="423">
        <v>0</v>
      </c>
    </row>
    <row r="2187" spans="1:47" x14ac:dyDescent="0.2">
      <c r="A2187" s="231">
        <v>2029</v>
      </c>
      <c r="B2187" s="232">
        <v>23</v>
      </c>
      <c r="C2187" s="456">
        <v>0</v>
      </c>
      <c r="D2187" s="457">
        <v>0</v>
      </c>
      <c r="E2187" s="438">
        <v>0.5380759927251394</v>
      </c>
      <c r="F2187" s="456">
        <v>0</v>
      </c>
      <c r="G2187" s="457">
        <v>0</v>
      </c>
      <c r="H2187" s="438">
        <v>0.11111064174718842</v>
      </c>
      <c r="I2187" s="456">
        <v>0</v>
      </c>
      <c r="J2187" s="457">
        <v>0</v>
      </c>
      <c r="K2187" s="438">
        <v>0.65665605756288237</v>
      </c>
      <c r="L2187" s="462">
        <v>0</v>
      </c>
      <c r="M2187" s="463">
        <v>0</v>
      </c>
      <c r="N2187" s="438">
        <v>5.8432497823533705E-3</v>
      </c>
      <c r="O2187" s="456">
        <v>0</v>
      </c>
      <c r="P2187" s="457">
        <v>0</v>
      </c>
      <c r="Q2187" s="438">
        <v>1.9372821009391483E-2</v>
      </c>
      <c r="R2187" s="462">
        <v>0</v>
      </c>
      <c r="S2187" s="463">
        <v>0</v>
      </c>
      <c r="T2187" s="438">
        <v>670.61893884002473</v>
      </c>
      <c r="U2187" s="456">
        <v>0</v>
      </c>
      <c r="V2187" s="457">
        <v>0</v>
      </c>
      <c r="W2187" s="438">
        <v>0.1197488047117411</v>
      </c>
      <c r="X2187" s="456">
        <v>0</v>
      </c>
      <c r="Y2187" s="457">
        <v>0</v>
      </c>
      <c r="Z2187" s="438">
        <v>3.8502763514945064E-3</v>
      </c>
      <c r="AA2187" s="456">
        <v>0</v>
      </c>
      <c r="AB2187" s="457">
        <v>0</v>
      </c>
      <c r="AC2187" s="438">
        <v>7.6503840621966112E-3</v>
      </c>
      <c r="AD2187" s="456">
        <v>0</v>
      </c>
      <c r="AE2187" s="457">
        <v>0</v>
      </c>
      <c r="AF2187" s="438">
        <v>1.1039518601296831E-3</v>
      </c>
      <c r="AG2187" s="456">
        <v>0</v>
      </c>
      <c r="AH2187" s="457">
        <v>0</v>
      </c>
      <c r="AI2187" s="438">
        <v>1.4240957648296365E-3</v>
      </c>
      <c r="AJ2187" s="456">
        <v>0</v>
      </c>
      <c r="AK2187" s="457">
        <v>0</v>
      </c>
      <c r="AL2187" s="438">
        <v>8.8316119275443308E-5</v>
      </c>
      <c r="AM2187" s="456">
        <v>0</v>
      </c>
      <c r="AN2187" s="457">
        <v>0</v>
      </c>
      <c r="AO2187" s="438">
        <v>2.3999902159861301E-2</v>
      </c>
      <c r="AP2187" s="456">
        <v>0</v>
      </c>
      <c r="AQ2187" s="457">
        <v>0</v>
      </c>
      <c r="AR2187" s="440">
        <v>1.9274975068055599E-2</v>
      </c>
      <c r="AS2187" s="462">
        <v>0</v>
      </c>
      <c r="AT2187" s="463">
        <v>0</v>
      </c>
      <c r="AU2187" s="423">
        <v>0</v>
      </c>
    </row>
    <row r="2188" spans="1:47" x14ac:dyDescent="0.2">
      <c r="A2188" s="231">
        <v>2029</v>
      </c>
      <c r="B2188" s="232">
        <v>24</v>
      </c>
      <c r="C2188" s="456">
        <v>0</v>
      </c>
      <c r="D2188" s="457">
        <v>0</v>
      </c>
      <c r="E2188" s="438">
        <v>0.54338280096187697</v>
      </c>
      <c r="F2188" s="456">
        <v>0</v>
      </c>
      <c r="G2188" s="457">
        <v>0</v>
      </c>
      <c r="H2188" s="438">
        <v>0.1131347889615076</v>
      </c>
      <c r="I2188" s="456">
        <v>0</v>
      </c>
      <c r="J2188" s="457">
        <v>0</v>
      </c>
      <c r="K2188" s="438">
        <v>0.66492125696437132</v>
      </c>
      <c r="L2188" s="462">
        <v>0</v>
      </c>
      <c r="M2188" s="463">
        <v>0</v>
      </c>
      <c r="N2188" s="438">
        <v>5.8506014137553429E-3</v>
      </c>
      <c r="O2188" s="456">
        <v>0</v>
      </c>
      <c r="P2188" s="457">
        <v>0</v>
      </c>
      <c r="Q2188" s="438">
        <v>1.9392734332531809E-2</v>
      </c>
      <c r="R2188" s="462">
        <v>0</v>
      </c>
      <c r="S2188" s="463">
        <v>0</v>
      </c>
      <c r="T2188" s="438">
        <v>671.46233995177136</v>
      </c>
      <c r="U2188" s="456">
        <v>0</v>
      </c>
      <c r="V2188" s="457">
        <v>0</v>
      </c>
      <c r="W2188" s="438">
        <v>0.12193054973547417</v>
      </c>
      <c r="X2188" s="456">
        <v>0</v>
      </c>
      <c r="Y2188" s="457">
        <v>0</v>
      </c>
      <c r="Z2188" s="438">
        <v>3.8917719862435023E-3</v>
      </c>
      <c r="AA2188" s="456">
        <v>0</v>
      </c>
      <c r="AB2188" s="457">
        <v>0</v>
      </c>
      <c r="AC2188" s="438">
        <v>7.7897585198678241E-3</v>
      </c>
      <c r="AD2188" s="456">
        <v>0</v>
      </c>
      <c r="AE2188" s="457">
        <v>0</v>
      </c>
      <c r="AF2188" s="438">
        <v>1.1240627558414113E-3</v>
      </c>
      <c r="AG2188" s="456">
        <v>0</v>
      </c>
      <c r="AH2188" s="457">
        <v>0</v>
      </c>
      <c r="AI2188" s="438">
        <v>1.450040153413432E-3</v>
      </c>
      <c r="AJ2188" s="456">
        <v>0</v>
      </c>
      <c r="AK2188" s="457">
        <v>0</v>
      </c>
      <c r="AL2188" s="438">
        <v>8.9925033842754801E-5</v>
      </c>
      <c r="AM2188" s="456">
        <v>0</v>
      </c>
      <c r="AN2188" s="457">
        <v>0</v>
      </c>
      <c r="AO2188" s="438">
        <v>2.4437113079257677E-2</v>
      </c>
      <c r="AP2188" s="456">
        <v>0</v>
      </c>
      <c r="AQ2188" s="457">
        <v>0</v>
      </c>
      <c r="AR2188" s="440">
        <v>1.94118320154433E-2</v>
      </c>
      <c r="AS2188" s="462">
        <v>0</v>
      </c>
      <c r="AT2188" s="463">
        <v>0</v>
      </c>
      <c r="AU2188" s="423">
        <v>0</v>
      </c>
    </row>
    <row r="2189" spans="1:47" x14ac:dyDescent="0.2">
      <c r="A2189" s="231">
        <v>2029</v>
      </c>
      <c r="B2189" s="232">
        <v>25</v>
      </c>
      <c r="C2189" s="456">
        <v>0</v>
      </c>
      <c r="D2189" s="457">
        <v>0</v>
      </c>
      <c r="E2189" s="438">
        <v>0.54737927126244124</v>
      </c>
      <c r="F2189" s="456">
        <v>0</v>
      </c>
      <c r="G2189" s="457">
        <v>0</v>
      </c>
      <c r="H2189" s="438">
        <v>0.11465916669754038</v>
      </c>
      <c r="I2189" s="456">
        <v>0</v>
      </c>
      <c r="J2189" s="457">
        <v>0</v>
      </c>
      <c r="K2189" s="438">
        <v>0.67114573800849753</v>
      </c>
      <c r="L2189" s="462">
        <v>0</v>
      </c>
      <c r="M2189" s="463">
        <v>0</v>
      </c>
      <c r="N2189" s="438">
        <v>5.85612302444905E-3</v>
      </c>
      <c r="O2189" s="456">
        <v>0</v>
      </c>
      <c r="P2189" s="457">
        <v>0</v>
      </c>
      <c r="Q2189" s="438">
        <v>1.9407729726377974E-2</v>
      </c>
      <c r="R2189" s="462">
        <v>0</v>
      </c>
      <c r="S2189" s="463">
        <v>0</v>
      </c>
      <c r="T2189" s="438">
        <v>672.0955321307282</v>
      </c>
      <c r="U2189" s="456">
        <v>0</v>
      </c>
      <c r="V2189" s="457">
        <v>0</v>
      </c>
      <c r="W2189" s="438">
        <v>0.12357324125905994</v>
      </c>
      <c r="X2189" s="456">
        <v>0</v>
      </c>
      <c r="Y2189" s="457">
        <v>0</v>
      </c>
      <c r="Z2189" s="438">
        <v>3.9230150399153169E-3</v>
      </c>
      <c r="AA2189" s="456">
        <v>0</v>
      </c>
      <c r="AB2189" s="457">
        <v>0</v>
      </c>
      <c r="AC2189" s="438">
        <v>7.894708986606682E-3</v>
      </c>
      <c r="AD2189" s="456">
        <v>0</v>
      </c>
      <c r="AE2189" s="457">
        <v>0</v>
      </c>
      <c r="AF2189" s="438">
        <v>1.1392074051073968E-3</v>
      </c>
      <c r="AG2189" s="456">
        <v>0</v>
      </c>
      <c r="AH2189" s="457">
        <v>0</v>
      </c>
      <c r="AI2189" s="438">
        <v>1.4695752819065256E-3</v>
      </c>
      <c r="AJ2189" s="456">
        <v>0</v>
      </c>
      <c r="AK2189" s="457">
        <v>0</v>
      </c>
      <c r="AL2189" s="438">
        <v>9.1136585295285155E-5</v>
      </c>
      <c r="AM2189" s="456">
        <v>0</v>
      </c>
      <c r="AN2189" s="457">
        <v>0</v>
      </c>
      <c r="AO2189" s="438">
        <v>2.4766330895779128E-2</v>
      </c>
      <c r="AP2189" s="456">
        <v>0</v>
      </c>
      <c r="AQ2189" s="457">
        <v>0</v>
      </c>
      <c r="AR2189" s="440">
        <v>1.9514876580013801E-2</v>
      </c>
      <c r="AS2189" s="462">
        <v>0</v>
      </c>
      <c r="AT2189" s="463">
        <v>0</v>
      </c>
      <c r="AU2189" s="423">
        <v>0</v>
      </c>
    </row>
    <row r="2190" spans="1:47" x14ac:dyDescent="0.2">
      <c r="A2190" s="231">
        <v>2029</v>
      </c>
      <c r="B2190" s="232">
        <v>26</v>
      </c>
      <c r="C2190" s="456">
        <v>0</v>
      </c>
      <c r="D2190" s="457">
        <v>0</v>
      </c>
      <c r="E2190" s="438">
        <v>0.54978872540234169</v>
      </c>
      <c r="F2190" s="456">
        <v>0</v>
      </c>
      <c r="G2190" s="457">
        <v>0</v>
      </c>
      <c r="H2190" s="438">
        <v>0.11557868219206026</v>
      </c>
      <c r="I2190" s="456">
        <v>0</v>
      </c>
      <c r="J2190" s="457">
        <v>0</v>
      </c>
      <c r="K2190" s="438">
        <v>0.67490172084890609</v>
      </c>
      <c r="L2190" s="462">
        <v>0</v>
      </c>
      <c r="M2190" s="463">
        <v>0</v>
      </c>
      <c r="N2190" s="438">
        <v>5.8594585418806789E-3</v>
      </c>
      <c r="O2190" s="456">
        <v>0</v>
      </c>
      <c r="P2190" s="457">
        <v>0</v>
      </c>
      <c r="Q2190" s="438">
        <v>1.9416791107164062E-2</v>
      </c>
      <c r="R2190" s="462">
        <v>0</v>
      </c>
      <c r="S2190" s="463">
        <v>0</v>
      </c>
      <c r="T2190" s="438">
        <v>672.48058050838199</v>
      </c>
      <c r="U2190" s="456">
        <v>0</v>
      </c>
      <c r="V2190" s="457">
        <v>0</v>
      </c>
      <c r="W2190" s="438">
        <v>0.12456432743936645</v>
      </c>
      <c r="X2190" s="456">
        <v>0</v>
      </c>
      <c r="Y2190" s="457">
        <v>0</v>
      </c>
      <c r="Z2190" s="438">
        <v>3.9418653785908394E-3</v>
      </c>
      <c r="AA2190" s="456">
        <v>0</v>
      </c>
      <c r="AB2190" s="457">
        <v>0</v>
      </c>
      <c r="AC2190" s="438">
        <v>7.9580240996947344E-3</v>
      </c>
      <c r="AD2190" s="456">
        <v>0</v>
      </c>
      <c r="AE2190" s="457">
        <v>0</v>
      </c>
      <c r="AF2190" s="438">
        <v>1.1483445428715055E-3</v>
      </c>
      <c r="AG2190" s="456">
        <v>0</v>
      </c>
      <c r="AH2190" s="457">
        <v>0</v>
      </c>
      <c r="AI2190" s="438">
        <v>1.4813630711283049E-3</v>
      </c>
      <c r="AJ2190" s="456">
        <v>0</v>
      </c>
      <c r="AK2190" s="457">
        <v>0</v>
      </c>
      <c r="AL2190" s="438">
        <v>9.186750372653159E-5</v>
      </c>
      <c r="AM2190" s="456">
        <v>0</v>
      </c>
      <c r="AN2190" s="457">
        <v>0</v>
      </c>
      <c r="AO2190" s="438">
        <v>2.4964955141739346E-2</v>
      </c>
      <c r="AP2190" s="456">
        <v>0</v>
      </c>
      <c r="AQ2190" s="457">
        <v>0</v>
      </c>
      <c r="AR2190" s="440">
        <v>1.9577087575067102E-2</v>
      </c>
      <c r="AS2190" s="462">
        <v>0</v>
      </c>
      <c r="AT2190" s="463">
        <v>0</v>
      </c>
      <c r="AU2190" s="423">
        <v>0</v>
      </c>
    </row>
    <row r="2191" spans="1:47" x14ac:dyDescent="0.2">
      <c r="A2191" s="231">
        <v>2029</v>
      </c>
      <c r="B2191" s="232">
        <v>27</v>
      </c>
      <c r="C2191" s="456">
        <v>0</v>
      </c>
      <c r="D2191" s="457">
        <v>0</v>
      </c>
      <c r="E2191" s="438">
        <v>0.55024858399140142</v>
      </c>
      <c r="F2191" s="456">
        <v>0</v>
      </c>
      <c r="G2191" s="457">
        <v>0</v>
      </c>
      <c r="H2191" s="438">
        <v>0.11575376574255844</v>
      </c>
      <c r="I2191" s="456">
        <v>0</v>
      </c>
      <c r="J2191" s="457">
        <v>0</v>
      </c>
      <c r="K2191" s="438">
        <v>0.67561662002895784</v>
      </c>
      <c r="L2191" s="462">
        <v>0</v>
      </c>
      <c r="M2191" s="463">
        <v>0</v>
      </c>
      <c r="N2191" s="438">
        <v>5.8600989544933682E-3</v>
      </c>
      <c r="O2191" s="456">
        <v>0</v>
      </c>
      <c r="P2191" s="457">
        <v>0</v>
      </c>
      <c r="Q2191" s="438">
        <v>1.9418524970573423E-2</v>
      </c>
      <c r="R2191" s="462">
        <v>0</v>
      </c>
      <c r="S2191" s="463">
        <v>0</v>
      </c>
      <c r="T2191" s="438">
        <v>672.55189781216416</v>
      </c>
      <c r="U2191" s="456">
        <v>0</v>
      </c>
      <c r="V2191" s="457">
        <v>0</v>
      </c>
      <c r="W2191" s="438">
        <v>0.12475289679064107</v>
      </c>
      <c r="X2191" s="456">
        <v>0</v>
      </c>
      <c r="Y2191" s="457">
        <v>0</v>
      </c>
      <c r="Z2191" s="438">
        <v>3.9454533341623955E-3</v>
      </c>
      <c r="AA2191" s="456">
        <v>0</v>
      </c>
      <c r="AB2191" s="457">
        <v>0</v>
      </c>
      <c r="AC2191" s="438">
        <v>7.9700761585403783E-3</v>
      </c>
      <c r="AD2191" s="456">
        <v>0</v>
      </c>
      <c r="AE2191" s="457">
        <v>0</v>
      </c>
      <c r="AF2191" s="438">
        <v>1.1500841798946497E-3</v>
      </c>
      <c r="AG2191" s="456">
        <v>0</v>
      </c>
      <c r="AH2191" s="457">
        <v>0</v>
      </c>
      <c r="AI2191" s="438">
        <v>1.4836067305932826E-3</v>
      </c>
      <c r="AJ2191" s="456">
        <v>0</v>
      </c>
      <c r="AK2191" s="457">
        <v>0</v>
      </c>
      <c r="AL2191" s="438">
        <v>9.200668815122097E-5</v>
      </c>
      <c r="AM2191" s="456">
        <v>0</v>
      </c>
      <c r="AN2191" s="457">
        <v>0</v>
      </c>
      <c r="AO2191" s="438">
        <v>2.5002769317000805E-2</v>
      </c>
      <c r="AP2191" s="456">
        <v>0</v>
      </c>
      <c r="AQ2191" s="457">
        <v>0</v>
      </c>
      <c r="AR2191" s="440">
        <v>1.95889116529183E-2</v>
      </c>
      <c r="AS2191" s="462">
        <v>0</v>
      </c>
      <c r="AT2191" s="463">
        <v>0</v>
      </c>
      <c r="AU2191" s="423">
        <v>0</v>
      </c>
    </row>
    <row r="2192" spans="1:47" x14ac:dyDescent="0.2">
      <c r="A2192" s="231">
        <v>2029</v>
      </c>
      <c r="B2192" s="232">
        <v>28</v>
      </c>
      <c r="C2192" s="456">
        <v>0</v>
      </c>
      <c r="D2192" s="457">
        <v>0</v>
      </c>
      <c r="E2192" s="438">
        <v>0.55024797636800049</v>
      </c>
      <c r="F2192" s="456">
        <v>0</v>
      </c>
      <c r="G2192" s="457">
        <v>0</v>
      </c>
      <c r="H2192" s="438">
        <v>0.1157535266824828</v>
      </c>
      <c r="I2192" s="456">
        <v>0</v>
      </c>
      <c r="J2192" s="457">
        <v>0</v>
      </c>
      <c r="K2192" s="438">
        <v>0.67561565266192336</v>
      </c>
      <c r="L2192" s="462">
        <v>0</v>
      </c>
      <c r="M2192" s="463">
        <v>0</v>
      </c>
      <c r="N2192" s="438">
        <v>5.8601069036012966E-3</v>
      </c>
      <c r="O2192" s="456">
        <v>0</v>
      </c>
      <c r="P2192" s="457">
        <v>0</v>
      </c>
      <c r="Q2192" s="438">
        <v>1.9418543907539998E-2</v>
      </c>
      <c r="R2192" s="462">
        <v>0</v>
      </c>
      <c r="S2192" s="463">
        <v>0</v>
      </c>
      <c r="T2192" s="438">
        <v>672.55482668902221</v>
      </c>
      <c r="U2192" s="456">
        <v>0</v>
      </c>
      <c r="V2192" s="457">
        <v>0</v>
      </c>
      <c r="W2192" s="438">
        <v>0.12475253866036022</v>
      </c>
      <c r="X2192" s="456">
        <v>0</v>
      </c>
      <c r="Y2192" s="457">
        <v>0</v>
      </c>
      <c r="Z2192" s="438">
        <v>3.9454440005017135E-3</v>
      </c>
      <c r="AA2192" s="456">
        <v>0</v>
      </c>
      <c r="AB2192" s="457">
        <v>0</v>
      </c>
      <c r="AC2192" s="438">
        <v>7.970053458232873E-3</v>
      </c>
      <c r="AD2192" s="456">
        <v>0</v>
      </c>
      <c r="AE2192" s="457">
        <v>0</v>
      </c>
      <c r="AF2192" s="438">
        <v>1.1500798066687177E-3</v>
      </c>
      <c r="AG2192" s="456">
        <v>0</v>
      </c>
      <c r="AH2192" s="457">
        <v>0</v>
      </c>
      <c r="AI2192" s="438">
        <v>1.4836019588273194E-3</v>
      </c>
      <c r="AJ2192" s="456">
        <v>0</v>
      </c>
      <c r="AK2192" s="457">
        <v>0</v>
      </c>
      <c r="AL2192" s="438">
        <v>9.2006266478559745E-5</v>
      </c>
      <c r="AM2192" s="456">
        <v>0</v>
      </c>
      <c r="AN2192" s="457">
        <v>0</v>
      </c>
      <c r="AO2192" s="438">
        <v>2.5002728860220216E-2</v>
      </c>
      <c r="AP2192" s="456">
        <v>0</v>
      </c>
      <c r="AQ2192" s="457">
        <v>0</v>
      </c>
      <c r="AR2192" s="440">
        <v>1.9588913668109099E-2</v>
      </c>
      <c r="AS2192" s="462">
        <v>0</v>
      </c>
      <c r="AT2192" s="463">
        <v>0</v>
      </c>
      <c r="AU2192" s="423">
        <v>0</v>
      </c>
    </row>
    <row r="2193" spans="1:47" x14ac:dyDescent="0.2">
      <c r="A2193" s="231">
        <v>2029</v>
      </c>
      <c r="B2193" s="232">
        <v>29</v>
      </c>
      <c r="C2193" s="456">
        <v>0</v>
      </c>
      <c r="D2193" s="457">
        <v>0</v>
      </c>
      <c r="E2193" s="438">
        <v>0.55024704678121328</v>
      </c>
      <c r="F2193" s="456">
        <v>0</v>
      </c>
      <c r="G2193" s="457">
        <v>0</v>
      </c>
      <c r="H2193" s="438">
        <v>0.11575264187258925</v>
      </c>
      <c r="I2193" s="456">
        <v>0</v>
      </c>
      <c r="J2193" s="457">
        <v>0</v>
      </c>
      <c r="K2193" s="438">
        <v>0.6756132066814835</v>
      </c>
      <c r="L2193" s="462">
        <v>0</v>
      </c>
      <c r="M2193" s="463">
        <v>0</v>
      </c>
      <c r="N2193" s="438">
        <v>5.8601220065592702E-3</v>
      </c>
      <c r="O2193" s="456">
        <v>0</v>
      </c>
      <c r="P2193" s="457">
        <v>0</v>
      </c>
      <c r="Q2193" s="438">
        <v>1.9418557510897039E-2</v>
      </c>
      <c r="R2193" s="462">
        <v>0</v>
      </c>
      <c r="S2193" s="463">
        <v>0</v>
      </c>
      <c r="T2193" s="438">
        <v>672.55564035395309</v>
      </c>
      <c r="U2193" s="456">
        <v>0</v>
      </c>
      <c r="V2193" s="457">
        <v>0</v>
      </c>
      <c r="W2193" s="438">
        <v>0.12475180646799779</v>
      </c>
      <c r="X2193" s="456">
        <v>0</v>
      </c>
      <c r="Y2193" s="457">
        <v>0</v>
      </c>
      <c r="Z2193" s="438">
        <v>3.9454386770074873E-3</v>
      </c>
      <c r="AA2193" s="456">
        <v>0</v>
      </c>
      <c r="AB2193" s="457">
        <v>0</v>
      </c>
      <c r="AC2193" s="438">
        <v>7.9700040930983269E-3</v>
      </c>
      <c r="AD2193" s="456">
        <v>0</v>
      </c>
      <c r="AE2193" s="457">
        <v>0</v>
      </c>
      <c r="AF2193" s="438">
        <v>1.150072023318413E-3</v>
      </c>
      <c r="AG2193" s="456">
        <v>0</v>
      </c>
      <c r="AH2193" s="457">
        <v>0</v>
      </c>
      <c r="AI2193" s="438">
        <v>1.4835945959499597E-3</v>
      </c>
      <c r="AJ2193" s="456">
        <v>0</v>
      </c>
      <c r="AK2193" s="457">
        <v>0</v>
      </c>
      <c r="AL2193" s="438">
        <v>9.2005913927621134E-5</v>
      </c>
      <c r="AM2193" s="456">
        <v>0</v>
      </c>
      <c r="AN2193" s="457">
        <v>0</v>
      </c>
      <c r="AO2193" s="438">
        <v>2.5002587811462217E-2</v>
      </c>
      <c r="AP2193" s="456">
        <v>0</v>
      </c>
      <c r="AQ2193" s="457">
        <v>0</v>
      </c>
      <c r="AR2193" s="440">
        <v>1.9588912516130201E-2</v>
      </c>
      <c r="AS2193" s="462">
        <v>0</v>
      </c>
      <c r="AT2193" s="463">
        <v>0</v>
      </c>
      <c r="AU2193" s="423">
        <v>0</v>
      </c>
    </row>
    <row r="2194" spans="1:47" x14ac:dyDescent="0.2">
      <c r="A2194" s="231">
        <v>2029</v>
      </c>
      <c r="B2194" s="232">
        <v>30</v>
      </c>
      <c r="C2194" s="456">
        <v>0</v>
      </c>
      <c r="D2194" s="457">
        <v>0</v>
      </c>
      <c r="E2194" s="438">
        <v>0.55024396168357426</v>
      </c>
      <c r="F2194" s="456">
        <v>0</v>
      </c>
      <c r="G2194" s="457">
        <v>0</v>
      </c>
      <c r="H2194" s="438">
        <v>0.1157517003807101</v>
      </c>
      <c r="I2194" s="456">
        <v>0</v>
      </c>
      <c r="J2194" s="457">
        <v>0</v>
      </c>
      <c r="K2194" s="438">
        <v>0.76018679094497188</v>
      </c>
      <c r="L2194" s="462">
        <v>0</v>
      </c>
      <c r="M2194" s="463">
        <v>0</v>
      </c>
      <c r="N2194" s="438">
        <v>5.8601368133122719E-3</v>
      </c>
      <c r="O2194" s="456">
        <v>0</v>
      </c>
      <c r="P2194" s="457">
        <v>0</v>
      </c>
      <c r="Q2194" s="438">
        <v>1.9418552563559482E-2</v>
      </c>
      <c r="R2194" s="462">
        <v>0</v>
      </c>
      <c r="S2194" s="463">
        <v>0</v>
      </c>
      <c r="T2194" s="438">
        <v>672.55701719641445</v>
      </c>
      <c r="U2194" s="456">
        <v>0</v>
      </c>
      <c r="V2194" s="457">
        <v>0</v>
      </c>
      <c r="W2194" s="438">
        <v>0.12475065783158357</v>
      </c>
      <c r="X2194" s="456">
        <v>0</v>
      </c>
      <c r="Y2194" s="457">
        <v>0</v>
      </c>
      <c r="Z2194" s="438">
        <v>3.945409810856529E-3</v>
      </c>
      <c r="AA2194" s="456">
        <v>0</v>
      </c>
      <c r="AB2194" s="457">
        <v>0</v>
      </c>
      <c r="AC2194" s="438">
        <v>7.9699367859744612E-3</v>
      </c>
      <c r="AD2194" s="456">
        <v>0</v>
      </c>
      <c r="AE2194" s="457">
        <v>0</v>
      </c>
      <c r="AF2194" s="438">
        <v>1.1500624925248179E-3</v>
      </c>
      <c r="AG2194" s="456">
        <v>0</v>
      </c>
      <c r="AH2194" s="457">
        <v>0</v>
      </c>
      <c r="AI2194" s="438">
        <v>1.4835809983581782E-3</v>
      </c>
      <c r="AJ2194" s="456">
        <v>0</v>
      </c>
      <c r="AK2194" s="457">
        <v>0</v>
      </c>
      <c r="AL2194" s="438">
        <v>9.2005049076028639E-5</v>
      </c>
      <c r="AM2194" s="456">
        <v>0</v>
      </c>
      <c r="AN2194" s="457">
        <v>0</v>
      </c>
      <c r="AO2194" s="438">
        <v>2.5002358724877573E-2</v>
      </c>
      <c r="AP2194" s="456">
        <v>0</v>
      </c>
      <c r="AQ2194" s="457">
        <v>0</v>
      </c>
      <c r="AR2194" s="440">
        <v>1.9588912583477301E-2</v>
      </c>
      <c r="AS2194" s="462">
        <v>0</v>
      </c>
      <c r="AT2194" s="463">
        <v>0</v>
      </c>
      <c r="AU2194" s="423">
        <v>0</v>
      </c>
    </row>
    <row r="2195" spans="1:47" x14ac:dyDescent="0.2">
      <c r="A2195" s="231">
        <v>2029</v>
      </c>
      <c r="B2195" s="232">
        <v>31</v>
      </c>
      <c r="C2195" s="456">
        <v>0</v>
      </c>
      <c r="D2195" s="457">
        <v>0</v>
      </c>
      <c r="E2195" s="438">
        <v>0.5502390097579315</v>
      </c>
      <c r="F2195" s="456">
        <v>0</v>
      </c>
      <c r="G2195" s="457">
        <v>0</v>
      </c>
      <c r="H2195" s="438">
        <v>0.1157499719009695</v>
      </c>
      <c r="I2195" s="456">
        <v>0</v>
      </c>
      <c r="J2195" s="457">
        <v>0</v>
      </c>
      <c r="K2195" s="438">
        <v>0.83825125837759284</v>
      </c>
      <c r="L2195" s="462">
        <v>0</v>
      </c>
      <c r="M2195" s="463">
        <v>0</v>
      </c>
      <c r="N2195" s="438">
        <v>5.8601383018865938E-3</v>
      </c>
      <c r="O2195" s="456">
        <v>0</v>
      </c>
      <c r="P2195" s="457">
        <v>0</v>
      </c>
      <c r="Q2195" s="438">
        <v>1.9418534025273451E-2</v>
      </c>
      <c r="R2195" s="462">
        <v>0</v>
      </c>
      <c r="S2195" s="463">
        <v>0</v>
      </c>
      <c r="T2195" s="438">
        <v>672.5572325047624</v>
      </c>
      <c r="U2195" s="456">
        <v>0</v>
      </c>
      <c r="V2195" s="457">
        <v>0</v>
      </c>
      <c r="W2195" s="438">
        <v>0.12474886417902659</v>
      </c>
      <c r="X2195" s="456">
        <v>0</v>
      </c>
      <c r="Y2195" s="457">
        <v>0</v>
      </c>
      <c r="Z2195" s="438">
        <v>3.9453719109898396E-3</v>
      </c>
      <c r="AA2195" s="456">
        <v>0</v>
      </c>
      <c r="AB2195" s="457">
        <v>0</v>
      </c>
      <c r="AC2195" s="438">
        <v>7.9698047152415522E-3</v>
      </c>
      <c r="AD2195" s="456">
        <v>0</v>
      </c>
      <c r="AE2195" s="457">
        <v>0</v>
      </c>
      <c r="AF2195" s="438">
        <v>1.1500452644900077E-3</v>
      </c>
      <c r="AG2195" s="456">
        <v>0</v>
      </c>
      <c r="AH2195" s="457">
        <v>0</v>
      </c>
      <c r="AI2195" s="438">
        <v>1.4835568427270637E-3</v>
      </c>
      <c r="AJ2195" s="456">
        <v>0</v>
      </c>
      <c r="AK2195" s="457">
        <v>0</v>
      </c>
      <c r="AL2195" s="438">
        <v>9.2003547502602303E-5</v>
      </c>
      <c r="AM2195" s="456">
        <v>0</v>
      </c>
      <c r="AN2195" s="457">
        <v>0</v>
      </c>
      <c r="AO2195" s="438">
        <v>2.5001985611684714E-2</v>
      </c>
      <c r="AP2195" s="456">
        <v>0</v>
      </c>
      <c r="AQ2195" s="457">
        <v>0</v>
      </c>
      <c r="AR2195" s="440">
        <v>1.9588915224112501E-2</v>
      </c>
      <c r="AS2195" s="462">
        <v>0</v>
      </c>
      <c r="AT2195" s="463">
        <v>0</v>
      </c>
      <c r="AU2195" s="423">
        <v>0</v>
      </c>
    </row>
    <row r="2196" spans="1:47" x14ac:dyDescent="0.2">
      <c r="A2196" s="231">
        <v>2029</v>
      </c>
      <c r="B2196" s="232">
        <v>32</v>
      </c>
      <c r="C2196" s="456">
        <v>0</v>
      </c>
      <c r="D2196" s="457">
        <v>0</v>
      </c>
      <c r="E2196" s="419">
        <v>0.5502390097579315</v>
      </c>
      <c r="F2196" s="456">
        <v>0</v>
      </c>
      <c r="G2196" s="457">
        <v>0</v>
      </c>
      <c r="H2196" s="419">
        <v>0.1157499719009695</v>
      </c>
      <c r="I2196" s="456">
        <v>0</v>
      </c>
      <c r="J2196" s="457">
        <v>0</v>
      </c>
      <c r="K2196" s="419">
        <v>0.83825125837759284</v>
      </c>
      <c r="L2196" s="462">
        <v>0</v>
      </c>
      <c r="M2196" s="463">
        <v>0</v>
      </c>
      <c r="N2196" s="419">
        <v>5.8601383018865938E-3</v>
      </c>
      <c r="O2196" s="456">
        <v>0</v>
      </c>
      <c r="P2196" s="457">
        <v>0</v>
      </c>
      <c r="Q2196" s="419">
        <v>1.9418534025273451E-2</v>
      </c>
      <c r="R2196" s="462">
        <v>0</v>
      </c>
      <c r="S2196" s="463">
        <v>0</v>
      </c>
      <c r="T2196" s="419">
        <v>672.5572325047624</v>
      </c>
      <c r="U2196" s="456">
        <v>0</v>
      </c>
      <c r="V2196" s="457">
        <v>0</v>
      </c>
      <c r="W2196" s="419">
        <v>0.12474886417902659</v>
      </c>
      <c r="X2196" s="456">
        <v>0</v>
      </c>
      <c r="Y2196" s="457">
        <v>0</v>
      </c>
      <c r="Z2196" s="419">
        <v>3.9453719109898396E-3</v>
      </c>
      <c r="AA2196" s="456">
        <v>0</v>
      </c>
      <c r="AB2196" s="457">
        <v>0</v>
      </c>
      <c r="AC2196" s="419">
        <v>7.9698047152415522E-3</v>
      </c>
      <c r="AD2196" s="456">
        <v>0</v>
      </c>
      <c r="AE2196" s="457">
        <v>0</v>
      </c>
      <c r="AF2196" s="419">
        <v>1.1500452644900077E-3</v>
      </c>
      <c r="AG2196" s="456">
        <v>0</v>
      </c>
      <c r="AH2196" s="457">
        <v>0</v>
      </c>
      <c r="AI2196" s="419">
        <v>1.4835568427270637E-3</v>
      </c>
      <c r="AJ2196" s="456">
        <v>0</v>
      </c>
      <c r="AK2196" s="457">
        <v>0</v>
      </c>
      <c r="AL2196" s="419">
        <v>9.2003547502602303E-5</v>
      </c>
      <c r="AM2196" s="456">
        <v>0</v>
      </c>
      <c r="AN2196" s="457">
        <v>0</v>
      </c>
      <c r="AO2196" s="419">
        <v>2.5001985611684714E-2</v>
      </c>
      <c r="AP2196" s="456">
        <v>0</v>
      </c>
      <c r="AQ2196" s="457">
        <v>0</v>
      </c>
      <c r="AR2196" s="440">
        <v>1.9588915224112501E-2</v>
      </c>
      <c r="AS2196" s="462">
        <v>0</v>
      </c>
      <c r="AT2196" s="463">
        <v>0</v>
      </c>
      <c r="AU2196" s="426">
        <v>0</v>
      </c>
    </row>
    <row r="2197" spans="1:47" x14ac:dyDescent="0.2">
      <c r="A2197" s="231">
        <v>2029</v>
      </c>
      <c r="B2197" s="232">
        <v>33</v>
      </c>
      <c r="C2197" s="456">
        <v>0</v>
      </c>
      <c r="D2197" s="457">
        <v>0</v>
      </c>
      <c r="E2197" s="419">
        <v>0.5502390097579315</v>
      </c>
      <c r="F2197" s="456">
        <v>0</v>
      </c>
      <c r="G2197" s="457">
        <v>0</v>
      </c>
      <c r="H2197" s="419">
        <v>0.1157499719009695</v>
      </c>
      <c r="I2197" s="456">
        <v>0</v>
      </c>
      <c r="J2197" s="457">
        <v>0</v>
      </c>
      <c r="K2197" s="419">
        <v>0.83825125837759284</v>
      </c>
      <c r="L2197" s="462">
        <v>0</v>
      </c>
      <c r="M2197" s="463">
        <v>0</v>
      </c>
      <c r="N2197" s="419">
        <v>5.8601383018865938E-3</v>
      </c>
      <c r="O2197" s="456">
        <v>0</v>
      </c>
      <c r="P2197" s="457">
        <v>0</v>
      </c>
      <c r="Q2197" s="419">
        <v>1.9418534025273451E-2</v>
      </c>
      <c r="R2197" s="462">
        <v>0</v>
      </c>
      <c r="S2197" s="463">
        <v>0</v>
      </c>
      <c r="T2197" s="419">
        <v>672.5572325047624</v>
      </c>
      <c r="U2197" s="456">
        <v>0</v>
      </c>
      <c r="V2197" s="457">
        <v>0</v>
      </c>
      <c r="W2197" s="419">
        <v>0.12474886417902659</v>
      </c>
      <c r="X2197" s="456">
        <v>0</v>
      </c>
      <c r="Y2197" s="457">
        <v>0</v>
      </c>
      <c r="Z2197" s="419">
        <v>3.9453719109898396E-3</v>
      </c>
      <c r="AA2197" s="456">
        <v>0</v>
      </c>
      <c r="AB2197" s="457">
        <v>0</v>
      </c>
      <c r="AC2197" s="419">
        <v>7.9698047152415522E-3</v>
      </c>
      <c r="AD2197" s="456">
        <v>0</v>
      </c>
      <c r="AE2197" s="457">
        <v>0</v>
      </c>
      <c r="AF2197" s="419">
        <v>1.1500452644900077E-3</v>
      </c>
      <c r="AG2197" s="456">
        <v>0</v>
      </c>
      <c r="AH2197" s="457">
        <v>0</v>
      </c>
      <c r="AI2197" s="419">
        <v>1.4835568427270637E-3</v>
      </c>
      <c r="AJ2197" s="456">
        <v>0</v>
      </c>
      <c r="AK2197" s="457">
        <v>0</v>
      </c>
      <c r="AL2197" s="419">
        <v>9.2003547502602303E-5</v>
      </c>
      <c r="AM2197" s="456">
        <v>0</v>
      </c>
      <c r="AN2197" s="457">
        <v>0</v>
      </c>
      <c r="AO2197" s="419">
        <v>2.5001985611684714E-2</v>
      </c>
      <c r="AP2197" s="456">
        <v>0</v>
      </c>
      <c r="AQ2197" s="457">
        <v>0</v>
      </c>
      <c r="AR2197" s="440">
        <v>1.9588915224112501E-2</v>
      </c>
      <c r="AS2197" s="462">
        <v>0</v>
      </c>
      <c r="AT2197" s="463">
        <v>0</v>
      </c>
      <c r="AU2197" s="426">
        <v>0</v>
      </c>
    </row>
    <row r="2198" spans="1:47" x14ac:dyDescent="0.2">
      <c r="A2198" s="231">
        <v>2029</v>
      </c>
      <c r="B2198" s="232">
        <v>34</v>
      </c>
      <c r="C2198" s="456">
        <v>0</v>
      </c>
      <c r="D2198" s="457">
        <v>0</v>
      </c>
      <c r="E2198" s="419">
        <v>0.5502390097579315</v>
      </c>
      <c r="F2198" s="456">
        <v>0</v>
      </c>
      <c r="G2198" s="457">
        <v>0</v>
      </c>
      <c r="H2198" s="419">
        <v>0.1157499719009695</v>
      </c>
      <c r="I2198" s="456">
        <v>0</v>
      </c>
      <c r="J2198" s="457">
        <v>0</v>
      </c>
      <c r="K2198" s="419">
        <v>0.83825125837759284</v>
      </c>
      <c r="L2198" s="462">
        <v>0</v>
      </c>
      <c r="M2198" s="463">
        <v>0</v>
      </c>
      <c r="N2198" s="419">
        <v>5.8601383018865938E-3</v>
      </c>
      <c r="O2198" s="456">
        <v>0</v>
      </c>
      <c r="P2198" s="457">
        <v>0</v>
      </c>
      <c r="Q2198" s="419">
        <v>1.9418534025273451E-2</v>
      </c>
      <c r="R2198" s="462">
        <v>0</v>
      </c>
      <c r="S2198" s="463">
        <v>0</v>
      </c>
      <c r="T2198" s="419">
        <v>672.5572325047624</v>
      </c>
      <c r="U2198" s="456">
        <v>0</v>
      </c>
      <c r="V2198" s="457">
        <v>0</v>
      </c>
      <c r="W2198" s="419">
        <v>0.12474886417902659</v>
      </c>
      <c r="X2198" s="456">
        <v>0</v>
      </c>
      <c r="Y2198" s="457">
        <v>0</v>
      </c>
      <c r="Z2198" s="419">
        <v>3.9453719109898396E-3</v>
      </c>
      <c r="AA2198" s="456">
        <v>0</v>
      </c>
      <c r="AB2198" s="457">
        <v>0</v>
      </c>
      <c r="AC2198" s="419">
        <v>7.9698047152415522E-3</v>
      </c>
      <c r="AD2198" s="456">
        <v>0</v>
      </c>
      <c r="AE2198" s="457">
        <v>0</v>
      </c>
      <c r="AF2198" s="419">
        <v>1.1500452644900077E-3</v>
      </c>
      <c r="AG2198" s="456">
        <v>0</v>
      </c>
      <c r="AH2198" s="457">
        <v>0</v>
      </c>
      <c r="AI2198" s="419">
        <v>1.4835568427270637E-3</v>
      </c>
      <c r="AJ2198" s="456">
        <v>0</v>
      </c>
      <c r="AK2198" s="457">
        <v>0</v>
      </c>
      <c r="AL2198" s="419">
        <v>9.2003547502602303E-5</v>
      </c>
      <c r="AM2198" s="456">
        <v>0</v>
      </c>
      <c r="AN2198" s="457">
        <v>0</v>
      </c>
      <c r="AO2198" s="419">
        <v>2.5001985611684714E-2</v>
      </c>
      <c r="AP2198" s="456">
        <v>0</v>
      </c>
      <c r="AQ2198" s="457">
        <v>0</v>
      </c>
      <c r="AR2198" s="440">
        <v>1.9588915224112501E-2</v>
      </c>
      <c r="AS2198" s="462">
        <v>0</v>
      </c>
      <c r="AT2198" s="463">
        <v>0</v>
      </c>
      <c r="AU2198" s="426">
        <v>0</v>
      </c>
    </row>
    <row r="2199" spans="1:47" x14ac:dyDescent="0.2">
      <c r="A2199" s="231">
        <v>2029</v>
      </c>
      <c r="B2199" s="232">
        <v>35</v>
      </c>
      <c r="C2199" s="456">
        <v>0</v>
      </c>
      <c r="D2199" s="457">
        <v>0</v>
      </c>
      <c r="E2199" s="419">
        <v>0.5502390097579315</v>
      </c>
      <c r="F2199" s="456">
        <v>0</v>
      </c>
      <c r="G2199" s="457">
        <v>0</v>
      </c>
      <c r="H2199" s="419">
        <v>0.1157499719009695</v>
      </c>
      <c r="I2199" s="456">
        <v>0</v>
      </c>
      <c r="J2199" s="457">
        <v>0</v>
      </c>
      <c r="K2199" s="419">
        <v>0.83825125837759284</v>
      </c>
      <c r="L2199" s="462">
        <v>0</v>
      </c>
      <c r="M2199" s="463">
        <v>0</v>
      </c>
      <c r="N2199" s="419">
        <v>5.8601383018865938E-3</v>
      </c>
      <c r="O2199" s="456">
        <v>0</v>
      </c>
      <c r="P2199" s="457">
        <v>0</v>
      </c>
      <c r="Q2199" s="419">
        <v>1.9418534025273451E-2</v>
      </c>
      <c r="R2199" s="462">
        <v>0</v>
      </c>
      <c r="S2199" s="463">
        <v>0</v>
      </c>
      <c r="T2199" s="419">
        <v>672.5572325047624</v>
      </c>
      <c r="U2199" s="456">
        <v>0</v>
      </c>
      <c r="V2199" s="457">
        <v>0</v>
      </c>
      <c r="W2199" s="419">
        <v>0.12474886417902659</v>
      </c>
      <c r="X2199" s="456">
        <v>0</v>
      </c>
      <c r="Y2199" s="457">
        <v>0</v>
      </c>
      <c r="Z2199" s="419">
        <v>3.9453719109898396E-3</v>
      </c>
      <c r="AA2199" s="456">
        <v>0</v>
      </c>
      <c r="AB2199" s="457">
        <v>0</v>
      </c>
      <c r="AC2199" s="419">
        <v>7.9698047152415522E-3</v>
      </c>
      <c r="AD2199" s="456">
        <v>0</v>
      </c>
      <c r="AE2199" s="457">
        <v>0</v>
      </c>
      <c r="AF2199" s="419">
        <v>1.1500452644900077E-3</v>
      </c>
      <c r="AG2199" s="456">
        <v>0</v>
      </c>
      <c r="AH2199" s="457">
        <v>0</v>
      </c>
      <c r="AI2199" s="419">
        <v>1.4835568427270637E-3</v>
      </c>
      <c r="AJ2199" s="456">
        <v>0</v>
      </c>
      <c r="AK2199" s="457">
        <v>0</v>
      </c>
      <c r="AL2199" s="419">
        <v>9.2003547502602303E-5</v>
      </c>
      <c r="AM2199" s="456">
        <v>0</v>
      </c>
      <c r="AN2199" s="457">
        <v>0</v>
      </c>
      <c r="AO2199" s="419">
        <v>2.5001985611684714E-2</v>
      </c>
      <c r="AP2199" s="456">
        <v>0</v>
      </c>
      <c r="AQ2199" s="457">
        <v>0</v>
      </c>
      <c r="AR2199" s="440">
        <v>1.9588915224112501E-2</v>
      </c>
      <c r="AS2199" s="462">
        <v>0</v>
      </c>
      <c r="AT2199" s="463">
        <v>0</v>
      </c>
      <c r="AU2199" s="426">
        <v>0</v>
      </c>
    </row>
    <row r="2200" spans="1:47" x14ac:dyDescent="0.2">
      <c r="A2200" s="231">
        <v>2029</v>
      </c>
      <c r="B2200" s="232">
        <v>36</v>
      </c>
      <c r="C2200" s="456">
        <v>0</v>
      </c>
      <c r="D2200" s="457">
        <v>0</v>
      </c>
      <c r="E2200" s="419">
        <v>0.5502390097579315</v>
      </c>
      <c r="F2200" s="456">
        <v>0</v>
      </c>
      <c r="G2200" s="457">
        <v>0</v>
      </c>
      <c r="H2200" s="419">
        <v>0.1157499719009695</v>
      </c>
      <c r="I2200" s="456">
        <v>0</v>
      </c>
      <c r="J2200" s="457">
        <v>0</v>
      </c>
      <c r="K2200" s="419">
        <v>0.83825125837759284</v>
      </c>
      <c r="L2200" s="462">
        <v>0</v>
      </c>
      <c r="M2200" s="463">
        <v>0</v>
      </c>
      <c r="N2200" s="419">
        <v>5.8601383018865938E-3</v>
      </c>
      <c r="O2200" s="456">
        <v>0</v>
      </c>
      <c r="P2200" s="457">
        <v>0</v>
      </c>
      <c r="Q2200" s="419">
        <v>1.9418534025273451E-2</v>
      </c>
      <c r="R2200" s="462">
        <v>0</v>
      </c>
      <c r="S2200" s="463">
        <v>0</v>
      </c>
      <c r="T2200" s="419">
        <v>672.5572325047624</v>
      </c>
      <c r="U2200" s="456">
        <v>0</v>
      </c>
      <c r="V2200" s="457">
        <v>0</v>
      </c>
      <c r="W2200" s="419">
        <v>0.12474886417902659</v>
      </c>
      <c r="X2200" s="456">
        <v>0</v>
      </c>
      <c r="Y2200" s="457">
        <v>0</v>
      </c>
      <c r="Z2200" s="419">
        <v>3.9453719109898396E-3</v>
      </c>
      <c r="AA2200" s="456">
        <v>0</v>
      </c>
      <c r="AB2200" s="457">
        <v>0</v>
      </c>
      <c r="AC2200" s="419">
        <v>7.9698047152415522E-3</v>
      </c>
      <c r="AD2200" s="456">
        <v>0</v>
      </c>
      <c r="AE2200" s="457">
        <v>0</v>
      </c>
      <c r="AF2200" s="419">
        <v>1.1500452644900077E-3</v>
      </c>
      <c r="AG2200" s="456">
        <v>0</v>
      </c>
      <c r="AH2200" s="457">
        <v>0</v>
      </c>
      <c r="AI2200" s="419">
        <v>1.4835568427270637E-3</v>
      </c>
      <c r="AJ2200" s="456">
        <v>0</v>
      </c>
      <c r="AK2200" s="457">
        <v>0</v>
      </c>
      <c r="AL2200" s="419">
        <v>9.2003547502602303E-5</v>
      </c>
      <c r="AM2200" s="456">
        <v>0</v>
      </c>
      <c r="AN2200" s="457">
        <v>0</v>
      </c>
      <c r="AO2200" s="419">
        <v>2.5001985611684714E-2</v>
      </c>
      <c r="AP2200" s="456">
        <v>0</v>
      </c>
      <c r="AQ2200" s="457">
        <v>0</v>
      </c>
      <c r="AR2200" s="440">
        <v>1.9588915224112501E-2</v>
      </c>
      <c r="AS2200" s="462">
        <v>0</v>
      </c>
      <c r="AT2200" s="463">
        <v>0</v>
      </c>
      <c r="AU2200" s="426">
        <v>0</v>
      </c>
    </row>
    <row r="2201" spans="1:47" x14ac:dyDescent="0.2">
      <c r="A2201" s="231">
        <v>2029</v>
      </c>
      <c r="B2201" s="232">
        <v>37</v>
      </c>
      <c r="C2201" s="456">
        <v>0</v>
      </c>
      <c r="D2201" s="457">
        <v>0</v>
      </c>
      <c r="E2201" s="419">
        <v>0.5502390097579315</v>
      </c>
      <c r="F2201" s="456">
        <v>0</v>
      </c>
      <c r="G2201" s="457">
        <v>0</v>
      </c>
      <c r="H2201" s="419">
        <v>0.1157499719009695</v>
      </c>
      <c r="I2201" s="456">
        <v>0</v>
      </c>
      <c r="J2201" s="457">
        <v>0</v>
      </c>
      <c r="K2201" s="419">
        <v>0.83825125837759284</v>
      </c>
      <c r="L2201" s="462">
        <v>0</v>
      </c>
      <c r="M2201" s="463">
        <v>0</v>
      </c>
      <c r="N2201" s="419">
        <v>5.8601383018865938E-3</v>
      </c>
      <c r="O2201" s="456">
        <v>0</v>
      </c>
      <c r="P2201" s="457">
        <v>0</v>
      </c>
      <c r="Q2201" s="419">
        <v>1.9418534025273451E-2</v>
      </c>
      <c r="R2201" s="462">
        <v>0</v>
      </c>
      <c r="S2201" s="463">
        <v>0</v>
      </c>
      <c r="T2201" s="419">
        <v>672.5572325047624</v>
      </c>
      <c r="U2201" s="456">
        <v>0</v>
      </c>
      <c r="V2201" s="457">
        <v>0</v>
      </c>
      <c r="W2201" s="419">
        <v>0.12474886417902659</v>
      </c>
      <c r="X2201" s="456">
        <v>0</v>
      </c>
      <c r="Y2201" s="457">
        <v>0</v>
      </c>
      <c r="Z2201" s="419">
        <v>3.9453719109898396E-3</v>
      </c>
      <c r="AA2201" s="456">
        <v>0</v>
      </c>
      <c r="AB2201" s="457">
        <v>0</v>
      </c>
      <c r="AC2201" s="419">
        <v>7.9698047152415522E-3</v>
      </c>
      <c r="AD2201" s="456">
        <v>0</v>
      </c>
      <c r="AE2201" s="457">
        <v>0</v>
      </c>
      <c r="AF2201" s="419">
        <v>1.1500452644900077E-3</v>
      </c>
      <c r="AG2201" s="456">
        <v>0</v>
      </c>
      <c r="AH2201" s="457">
        <v>0</v>
      </c>
      <c r="AI2201" s="419">
        <v>1.4835568427270637E-3</v>
      </c>
      <c r="AJ2201" s="456">
        <v>0</v>
      </c>
      <c r="AK2201" s="457">
        <v>0</v>
      </c>
      <c r="AL2201" s="419">
        <v>9.2003547502602303E-5</v>
      </c>
      <c r="AM2201" s="456">
        <v>0</v>
      </c>
      <c r="AN2201" s="457">
        <v>0</v>
      </c>
      <c r="AO2201" s="419">
        <v>2.5001985611684714E-2</v>
      </c>
      <c r="AP2201" s="456">
        <v>0</v>
      </c>
      <c r="AQ2201" s="457">
        <v>0</v>
      </c>
      <c r="AR2201" s="440">
        <v>1.9588915224112501E-2</v>
      </c>
      <c r="AS2201" s="462">
        <v>0</v>
      </c>
      <c r="AT2201" s="463">
        <v>0</v>
      </c>
      <c r="AU2201" s="426">
        <v>0</v>
      </c>
    </row>
    <row r="2202" spans="1:47" x14ac:dyDescent="0.2">
      <c r="A2202" s="231">
        <v>2029</v>
      </c>
      <c r="B2202" s="232">
        <v>38</v>
      </c>
      <c r="C2202" s="456">
        <v>0</v>
      </c>
      <c r="D2202" s="457">
        <v>0</v>
      </c>
      <c r="E2202" s="419">
        <v>0.5502390097579315</v>
      </c>
      <c r="F2202" s="456">
        <v>0</v>
      </c>
      <c r="G2202" s="457">
        <v>0</v>
      </c>
      <c r="H2202" s="419">
        <v>0.1157499719009695</v>
      </c>
      <c r="I2202" s="456">
        <v>0</v>
      </c>
      <c r="J2202" s="457">
        <v>0</v>
      </c>
      <c r="K2202" s="419">
        <v>0.83825125837759284</v>
      </c>
      <c r="L2202" s="462">
        <v>0</v>
      </c>
      <c r="M2202" s="463">
        <v>0</v>
      </c>
      <c r="N2202" s="419">
        <v>5.8601383018865938E-3</v>
      </c>
      <c r="O2202" s="456">
        <v>0</v>
      </c>
      <c r="P2202" s="457">
        <v>0</v>
      </c>
      <c r="Q2202" s="419">
        <v>1.9418534025273451E-2</v>
      </c>
      <c r="R2202" s="462">
        <v>0</v>
      </c>
      <c r="S2202" s="463">
        <v>0</v>
      </c>
      <c r="T2202" s="419">
        <v>672.5572325047624</v>
      </c>
      <c r="U2202" s="456">
        <v>0</v>
      </c>
      <c r="V2202" s="457">
        <v>0</v>
      </c>
      <c r="W2202" s="419">
        <v>0.12474886417902659</v>
      </c>
      <c r="X2202" s="456">
        <v>0</v>
      </c>
      <c r="Y2202" s="457">
        <v>0</v>
      </c>
      <c r="Z2202" s="419">
        <v>3.9453719109898396E-3</v>
      </c>
      <c r="AA2202" s="456">
        <v>0</v>
      </c>
      <c r="AB2202" s="457">
        <v>0</v>
      </c>
      <c r="AC2202" s="419">
        <v>7.9698047152415522E-3</v>
      </c>
      <c r="AD2202" s="456">
        <v>0</v>
      </c>
      <c r="AE2202" s="457">
        <v>0</v>
      </c>
      <c r="AF2202" s="419">
        <v>1.1500452644900077E-3</v>
      </c>
      <c r="AG2202" s="456">
        <v>0</v>
      </c>
      <c r="AH2202" s="457">
        <v>0</v>
      </c>
      <c r="AI2202" s="419">
        <v>1.4835568427270637E-3</v>
      </c>
      <c r="AJ2202" s="456">
        <v>0</v>
      </c>
      <c r="AK2202" s="457">
        <v>0</v>
      </c>
      <c r="AL2202" s="419">
        <v>9.2003547502602303E-5</v>
      </c>
      <c r="AM2202" s="456">
        <v>0</v>
      </c>
      <c r="AN2202" s="457">
        <v>0</v>
      </c>
      <c r="AO2202" s="419">
        <v>2.5001985611684714E-2</v>
      </c>
      <c r="AP2202" s="456">
        <v>0</v>
      </c>
      <c r="AQ2202" s="457">
        <v>0</v>
      </c>
      <c r="AR2202" s="440">
        <v>1.9588915224112501E-2</v>
      </c>
      <c r="AS2202" s="462">
        <v>0</v>
      </c>
      <c r="AT2202" s="463">
        <v>0</v>
      </c>
      <c r="AU2202" s="426">
        <v>0</v>
      </c>
    </row>
    <row r="2203" spans="1:47" x14ac:dyDescent="0.2">
      <c r="A2203" s="231">
        <v>2029</v>
      </c>
      <c r="B2203" s="232">
        <v>39</v>
      </c>
      <c r="C2203" s="456">
        <v>0</v>
      </c>
      <c r="D2203" s="457">
        <v>0</v>
      </c>
      <c r="E2203" s="419">
        <v>0.5502390097579315</v>
      </c>
      <c r="F2203" s="456">
        <v>0</v>
      </c>
      <c r="G2203" s="457">
        <v>0</v>
      </c>
      <c r="H2203" s="419">
        <v>0.1157499719009695</v>
      </c>
      <c r="I2203" s="456">
        <v>0</v>
      </c>
      <c r="J2203" s="457">
        <v>0</v>
      </c>
      <c r="K2203" s="419">
        <v>0.83825125837759284</v>
      </c>
      <c r="L2203" s="462">
        <v>0</v>
      </c>
      <c r="M2203" s="463">
        <v>0</v>
      </c>
      <c r="N2203" s="419">
        <v>5.8601383018865938E-3</v>
      </c>
      <c r="O2203" s="456">
        <v>0</v>
      </c>
      <c r="P2203" s="457">
        <v>0</v>
      </c>
      <c r="Q2203" s="419">
        <v>1.9418534025273451E-2</v>
      </c>
      <c r="R2203" s="462">
        <v>0</v>
      </c>
      <c r="S2203" s="463">
        <v>0</v>
      </c>
      <c r="T2203" s="419">
        <v>672.5572325047624</v>
      </c>
      <c r="U2203" s="456">
        <v>0</v>
      </c>
      <c r="V2203" s="457">
        <v>0</v>
      </c>
      <c r="W2203" s="419">
        <v>0.12474886417902659</v>
      </c>
      <c r="X2203" s="456">
        <v>0</v>
      </c>
      <c r="Y2203" s="457">
        <v>0</v>
      </c>
      <c r="Z2203" s="419">
        <v>3.9453719109898396E-3</v>
      </c>
      <c r="AA2203" s="456">
        <v>0</v>
      </c>
      <c r="AB2203" s="457">
        <v>0</v>
      </c>
      <c r="AC2203" s="419">
        <v>7.9698047152415522E-3</v>
      </c>
      <c r="AD2203" s="456">
        <v>0</v>
      </c>
      <c r="AE2203" s="457">
        <v>0</v>
      </c>
      <c r="AF2203" s="419">
        <v>1.1500452644900077E-3</v>
      </c>
      <c r="AG2203" s="456">
        <v>0</v>
      </c>
      <c r="AH2203" s="457">
        <v>0</v>
      </c>
      <c r="AI2203" s="419">
        <v>1.4835568427270637E-3</v>
      </c>
      <c r="AJ2203" s="456">
        <v>0</v>
      </c>
      <c r="AK2203" s="457">
        <v>0</v>
      </c>
      <c r="AL2203" s="419">
        <v>9.2003547502602303E-5</v>
      </c>
      <c r="AM2203" s="456">
        <v>0</v>
      </c>
      <c r="AN2203" s="457">
        <v>0</v>
      </c>
      <c r="AO2203" s="419">
        <v>2.5001985611684714E-2</v>
      </c>
      <c r="AP2203" s="456">
        <v>0</v>
      </c>
      <c r="AQ2203" s="457">
        <v>0</v>
      </c>
      <c r="AR2203" s="440">
        <v>1.9588915224112501E-2</v>
      </c>
      <c r="AS2203" s="462">
        <v>0</v>
      </c>
      <c r="AT2203" s="463">
        <v>0</v>
      </c>
      <c r="AU2203" s="426">
        <v>0</v>
      </c>
    </row>
    <row r="2204" spans="1:47" ht="13.5" thickBot="1" x14ac:dyDescent="0.25">
      <c r="A2204" s="233">
        <v>2029</v>
      </c>
      <c r="B2204" s="234">
        <v>40</v>
      </c>
      <c r="C2204" s="458">
        <v>0</v>
      </c>
      <c r="D2204" s="459">
        <v>0</v>
      </c>
      <c r="E2204" s="430">
        <v>0.5502390097579315</v>
      </c>
      <c r="F2204" s="458">
        <v>0</v>
      </c>
      <c r="G2204" s="459">
        <v>0</v>
      </c>
      <c r="H2204" s="430">
        <v>0.1157499719009695</v>
      </c>
      <c r="I2204" s="458">
        <v>0</v>
      </c>
      <c r="J2204" s="459">
        <v>0</v>
      </c>
      <c r="K2204" s="430">
        <v>0.83825125837759284</v>
      </c>
      <c r="L2204" s="464">
        <v>0</v>
      </c>
      <c r="M2204" s="465">
        <v>0</v>
      </c>
      <c r="N2204" s="430">
        <v>5.8601383018865938E-3</v>
      </c>
      <c r="O2204" s="458">
        <v>0</v>
      </c>
      <c r="P2204" s="459">
        <v>0</v>
      </c>
      <c r="Q2204" s="430">
        <v>1.9418534025273451E-2</v>
      </c>
      <c r="R2204" s="464">
        <v>0</v>
      </c>
      <c r="S2204" s="465">
        <v>0</v>
      </c>
      <c r="T2204" s="430">
        <v>672.5572325047624</v>
      </c>
      <c r="U2204" s="458">
        <v>0</v>
      </c>
      <c r="V2204" s="459">
        <v>0</v>
      </c>
      <c r="W2204" s="430">
        <v>0.12474886417902659</v>
      </c>
      <c r="X2204" s="458">
        <v>0</v>
      </c>
      <c r="Y2204" s="459">
        <v>0</v>
      </c>
      <c r="Z2204" s="430">
        <v>3.9453719109898396E-3</v>
      </c>
      <c r="AA2204" s="458">
        <v>0</v>
      </c>
      <c r="AB2204" s="459">
        <v>0</v>
      </c>
      <c r="AC2204" s="430">
        <v>7.9698047152415522E-3</v>
      </c>
      <c r="AD2204" s="458">
        <v>0</v>
      </c>
      <c r="AE2204" s="459">
        <v>0</v>
      </c>
      <c r="AF2204" s="430">
        <v>1.1500452644900077E-3</v>
      </c>
      <c r="AG2204" s="458">
        <v>0</v>
      </c>
      <c r="AH2204" s="459">
        <v>0</v>
      </c>
      <c r="AI2204" s="430">
        <v>1.4835568427270637E-3</v>
      </c>
      <c r="AJ2204" s="458">
        <v>0</v>
      </c>
      <c r="AK2204" s="459">
        <v>0</v>
      </c>
      <c r="AL2204" s="430">
        <v>9.2003547502602303E-5</v>
      </c>
      <c r="AM2204" s="458">
        <v>0</v>
      </c>
      <c r="AN2204" s="459">
        <v>0</v>
      </c>
      <c r="AO2204" s="430">
        <v>2.5001985611684714E-2</v>
      </c>
      <c r="AP2204" s="458">
        <v>0</v>
      </c>
      <c r="AQ2204" s="459">
        <v>0</v>
      </c>
      <c r="AR2204" s="441">
        <v>1.9588915224112501E-2</v>
      </c>
      <c r="AS2204" s="464">
        <v>0</v>
      </c>
      <c r="AT2204" s="465">
        <v>0</v>
      </c>
      <c r="AU2204" s="434">
        <v>0</v>
      </c>
    </row>
    <row r="2205" spans="1:47" x14ac:dyDescent="0.2">
      <c r="A2205" s="229">
        <v>2030</v>
      </c>
      <c r="B2205" s="230">
        <v>1</v>
      </c>
      <c r="C2205" s="454">
        <v>0.75562553221404072</v>
      </c>
      <c r="D2205" s="455">
        <v>0.77163821490070084</v>
      </c>
      <c r="E2205" s="436">
        <v>0.36811591625067802</v>
      </c>
      <c r="F2205" s="454">
        <v>3.6320827454169285E-2</v>
      </c>
      <c r="G2205" s="455">
        <v>3.2089685346698579E-2</v>
      </c>
      <c r="H2205" s="436">
        <v>6.2377646465646114E-2</v>
      </c>
      <c r="I2205" s="454">
        <v>3.2008965038909848E-2</v>
      </c>
      <c r="J2205" s="455">
        <v>3.2434742646322207E-2</v>
      </c>
      <c r="K2205" s="436">
        <v>0.36244252544821881</v>
      </c>
      <c r="L2205" s="460">
        <v>1.3456217108465903E-3</v>
      </c>
      <c r="M2205" s="461">
        <v>1.7609557914438081E-3</v>
      </c>
      <c r="N2205" s="436">
        <v>5.7000499582361827E-3</v>
      </c>
      <c r="O2205" s="454">
        <v>1.6340012059272702E-3</v>
      </c>
      <c r="P2205" s="455">
        <v>2.0763023967235255E-3</v>
      </c>
      <c r="Q2205" s="436">
        <v>1.3855071831155948E-2</v>
      </c>
      <c r="R2205" s="460">
        <v>0</v>
      </c>
      <c r="S2205" s="461">
        <v>0</v>
      </c>
      <c r="T2205" s="436">
        <v>654.18428070564357</v>
      </c>
      <c r="U2205" s="454">
        <v>4.7274774019580293E-3</v>
      </c>
      <c r="V2205" s="455">
        <v>5.7476969001463004E-3</v>
      </c>
      <c r="W2205" s="436">
        <v>6.7227085611209866E-2</v>
      </c>
      <c r="X2205" s="454">
        <v>4.3614997103338217E-3</v>
      </c>
      <c r="Y2205" s="455">
        <v>5.5617448295373307E-3</v>
      </c>
      <c r="Z2205" s="436">
        <v>2.9807490568502558E-3</v>
      </c>
      <c r="AA2205" s="454">
        <v>8.157819567178805E-4</v>
      </c>
      <c r="AB2205" s="455">
        <v>8.850294913432757E-4</v>
      </c>
      <c r="AC2205" s="436">
        <v>4.2949304677943551E-3</v>
      </c>
      <c r="AD2205" s="454">
        <v>4.6186212683638328E-5</v>
      </c>
      <c r="AE2205" s="455">
        <v>4.0656433736912968E-5</v>
      </c>
      <c r="AF2205" s="436">
        <v>6.1975864175880429E-4</v>
      </c>
      <c r="AG2205" s="454">
        <v>1.5115763521678786E-3</v>
      </c>
      <c r="AH2205" s="455">
        <v>1.3081854478274959E-3</v>
      </c>
      <c r="AI2205" s="436">
        <v>7.9948879956402003E-4</v>
      </c>
      <c r="AJ2205" s="454">
        <v>2.7828367665200211E-4</v>
      </c>
      <c r="AK2205" s="455">
        <v>2.3453821815079201E-4</v>
      </c>
      <c r="AL2205" s="436">
        <v>4.9580700785001449E-5</v>
      </c>
      <c r="AM2205" s="454">
        <v>4.1619398868474966E-4</v>
      </c>
      <c r="AN2205" s="455">
        <v>3.7317353868235607E-4</v>
      </c>
      <c r="AO2205" s="436">
        <v>1.3473550917682391E-2</v>
      </c>
      <c r="AP2205" s="454">
        <v>0</v>
      </c>
      <c r="AQ2205" s="455">
        <v>0</v>
      </c>
      <c r="AR2205" s="439">
        <v>4.0931502845467102E-3</v>
      </c>
      <c r="AS2205" s="460">
        <v>0</v>
      </c>
      <c r="AT2205" s="461">
        <v>0</v>
      </c>
      <c r="AU2205" s="415">
        <v>0</v>
      </c>
    </row>
    <row r="2206" spans="1:47" x14ac:dyDescent="0.2">
      <c r="A2206" s="231">
        <v>2030</v>
      </c>
      <c r="B2206" s="232">
        <v>2</v>
      </c>
      <c r="C2206" s="456">
        <v>0.76181329997953884</v>
      </c>
      <c r="D2206" s="457">
        <v>0.77682740674578077</v>
      </c>
      <c r="E2206" s="437">
        <v>0.36971847559014365</v>
      </c>
      <c r="F2206" s="456">
        <v>3.6947711960838805E-2</v>
      </c>
      <c r="G2206" s="457">
        <v>3.2634657411637409E-2</v>
      </c>
      <c r="H2206" s="437">
        <v>6.2988771648204003E-2</v>
      </c>
      <c r="I2206" s="456">
        <v>3.2334290034236553E-2</v>
      </c>
      <c r="J2206" s="457">
        <v>3.271001998366236E-2</v>
      </c>
      <c r="K2206" s="437">
        <v>0.36493820544861677</v>
      </c>
      <c r="L2206" s="462">
        <v>1.3459046939640308E-3</v>
      </c>
      <c r="M2206" s="463">
        <v>1.7612313795076137E-3</v>
      </c>
      <c r="N2206" s="437">
        <v>5.7022688114419925E-3</v>
      </c>
      <c r="O2206" s="456">
        <v>1.6408758022864161E-3</v>
      </c>
      <c r="P2206" s="457">
        <v>2.0850872537721788E-3</v>
      </c>
      <c r="Q2206" s="437">
        <v>1.3861085574649783E-2</v>
      </c>
      <c r="R2206" s="462">
        <v>0</v>
      </c>
      <c r="S2206" s="463">
        <v>0</v>
      </c>
      <c r="T2206" s="437">
        <v>654.43886164100161</v>
      </c>
      <c r="U2206" s="456">
        <v>4.7936527402449745E-3</v>
      </c>
      <c r="V2206" s="457">
        <v>5.8340008813106171E-3</v>
      </c>
      <c r="W2206" s="437">
        <v>6.7885842919487183E-2</v>
      </c>
      <c r="X2206" s="456">
        <v>4.4214785935435472E-3</v>
      </c>
      <c r="Y2206" s="457">
        <v>5.6413496557114872E-3</v>
      </c>
      <c r="Z2206" s="437">
        <v>2.9932742625601522E-3</v>
      </c>
      <c r="AA2206" s="456">
        <v>8.1491420463269243E-4</v>
      </c>
      <c r="AB2206" s="457">
        <v>8.896844540452406E-4</v>
      </c>
      <c r="AC2206" s="437">
        <v>4.3370158441049262E-3</v>
      </c>
      <c r="AD2206" s="456">
        <v>4.689792264882697E-5</v>
      </c>
      <c r="AE2206" s="457">
        <v>4.1281027146871143E-5</v>
      </c>
      <c r="AF2206" s="437">
        <v>6.2583124285439673E-4</v>
      </c>
      <c r="AG2206" s="456">
        <v>1.5417426573593916E-3</v>
      </c>
      <c r="AH2206" s="457">
        <v>1.3334395049162024E-3</v>
      </c>
      <c r="AI2206" s="437">
        <v>8.0732233745817313E-4</v>
      </c>
      <c r="AJ2206" s="456">
        <v>2.8445562252105486E-4</v>
      </c>
      <c r="AK2206" s="457">
        <v>2.3960666570298027E-4</v>
      </c>
      <c r="AL2206" s="437">
        <v>5.0066514699313028E-5</v>
      </c>
      <c r="AM2206" s="456">
        <v>4.2219895190097312E-4</v>
      </c>
      <c r="AN2206" s="457">
        <v>3.7855282960756081E-4</v>
      </c>
      <c r="AO2206" s="437">
        <v>1.3605584709299528E-2</v>
      </c>
      <c r="AP2206" s="456">
        <v>0</v>
      </c>
      <c r="AQ2206" s="457">
        <v>0</v>
      </c>
      <c r="AR2206" s="440">
        <v>4.1035932122018203E-3</v>
      </c>
      <c r="AS2206" s="462">
        <v>0</v>
      </c>
      <c r="AT2206" s="463">
        <v>0</v>
      </c>
      <c r="AU2206" s="423">
        <v>0</v>
      </c>
    </row>
    <row r="2207" spans="1:47" x14ac:dyDescent="0.2">
      <c r="A2207" s="231">
        <v>2030</v>
      </c>
      <c r="B2207" s="232">
        <v>3</v>
      </c>
      <c r="C2207" s="456">
        <v>0.76601835779185057</v>
      </c>
      <c r="D2207" s="457">
        <v>0.77994460831618817</v>
      </c>
      <c r="E2207" s="437">
        <v>0.37160469963725351</v>
      </c>
      <c r="F2207" s="456">
        <v>3.7681589429133404E-2</v>
      </c>
      <c r="G2207" s="457">
        <v>3.3297031573210227E-2</v>
      </c>
      <c r="H2207" s="437">
        <v>6.3708139285214696E-2</v>
      </c>
      <c r="I2207" s="456">
        <v>3.2704264993700327E-2</v>
      </c>
      <c r="J2207" s="457">
        <v>3.3036045050866547E-2</v>
      </c>
      <c r="K2207" s="437">
        <v>0.36787645395782437</v>
      </c>
      <c r="L2207" s="462">
        <v>1.3479315060325678E-3</v>
      </c>
      <c r="M2207" s="463">
        <v>1.7635805424167394E-3</v>
      </c>
      <c r="N2207" s="437">
        <v>5.7048882575640543E-3</v>
      </c>
      <c r="O2207" s="456">
        <v>1.6507318951528827E-3</v>
      </c>
      <c r="P2207" s="457">
        <v>2.0980262210358118E-3</v>
      </c>
      <c r="Q2207" s="437">
        <v>1.3868207219883433E-2</v>
      </c>
      <c r="R2207" s="462">
        <v>0</v>
      </c>
      <c r="S2207" s="463">
        <v>0</v>
      </c>
      <c r="T2207" s="437">
        <v>654.73974329660552</v>
      </c>
      <c r="U2207" s="456">
        <v>4.8642162399677204E-3</v>
      </c>
      <c r="V2207" s="457">
        <v>5.9273580194391731E-3</v>
      </c>
      <c r="W2207" s="437">
        <v>6.866111977825104E-2</v>
      </c>
      <c r="X2207" s="456">
        <v>4.4889189839293032E-3</v>
      </c>
      <c r="Y2207" s="457">
        <v>5.7349496724650893E-3</v>
      </c>
      <c r="Z2207" s="437">
        <v>3.0080273882870574E-3</v>
      </c>
      <c r="AA2207" s="456">
        <v>8.3726528361452901E-4</v>
      </c>
      <c r="AB2207" s="457">
        <v>9.1250984969498228E-4</v>
      </c>
      <c r="AC2207" s="437">
        <v>4.3865438517643775E-3</v>
      </c>
      <c r="AD2207" s="456">
        <v>4.7876364011295011E-5</v>
      </c>
      <c r="AE2207" s="457">
        <v>4.2161474696370263E-5</v>
      </c>
      <c r="AF2207" s="437">
        <v>6.3297893963644447E-4</v>
      </c>
      <c r="AG2207" s="456">
        <v>1.5706934750200632E-3</v>
      </c>
      <c r="AH2207" s="457">
        <v>1.359177785511038E-3</v>
      </c>
      <c r="AI2207" s="437">
        <v>8.1654272192450581E-4</v>
      </c>
      <c r="AJ2207" s="456">
        <v>2.8986685599947536E-4</v>
      </c>
      <c r="AK2207" s="457">
        <v>2.4436768110502112E-4</v>
      </c>
      <c r="AL2207" s="437">
        <v>5.0638355067973537E-5</v>
      </c>
      <c r="AM2207" s="456">
        <v>4.3076871817846851E-4</v>
      </c>
      <c r="AN2207" s="457">
        <v>3.8630225647567136E-4</v>
      </c>
      <c r="AO2207" s="437">
        <v>1.3760967034843776E-2</v>
      </c>
      <c r="AP2207" s="456">
        <v>0</v>
      </c>
      <c r="AQ2207" s="457">
        <v>0</v>
      </c>
      <c r="AR2207" s="440">
        <v>4.1158594504856301E-3</v>
      </c>
      <c r="AS2207" s="462">
        <v>0</v>
      </c>
      <c r="AT2207" s="463">
        <v>0</v>
      </c>
      <c r="AU2207" s="423">
        <v>0</v>
      </c>
    </row>
    <row r="2208" spans="1:47" x14ac:dyDescent="0.2">
      <c r="A2208" s="231">
        <v>2030</v>
      </c>
      <c r="B2208" s="232">
        <v>4</v>
      </c>
      <c r="C2208" s="456">
        <v>0.76959183880418636</v>
      </c>
      <c r="D2208" s="457">
        <v>0.78235536309124676</v>
      </c>
      <c r="E2208" s="437">
        <v>0.37377390698624474</v>
      </c>
      <c r="F2208" s="456">
        <v>3.8501133442322491E-2</v>
      </c>
      <c r="G2208" s="457">
        <v>3.4054531977679006E-2</v>
      </c>
      <c r="H2208" s="437">
        <v>6.4535478238072708E-2</v>
      </c>
      <c r="I2208" s="456">
        <v>3.3088755641225966E-2</v>
      </c>
      <c r="J2208" s="457">
        <v>3.3377994993051344E-2</v>
      </c>
      <c r="K2208" s="437">
        <v>0.37125521342348744</v>
      </c>
      <c r="L2208" s="462">
        <v>1.3502082441218038E-3</v>
      </c>
      <c r="M2208" s="463">
        <v>1.7661964829869541E-3</v>
      </c>
      <c r="N2208" s="437">
        <v>5.7079029161581961E-3</v>
      </c>
      <c r="O2208" s="456">
        <v>1.6617868855929089E-3</v>
      </c>
      <c r="P2208" s="457">
        <v>2.1128863313456029E-3</v>
      </c>
      <c r="Q2208" s="437">
        <v>1.3876369038063557E-2</v>
      </c>
      <c r="R2208" s="462">
        <v>0</v>
      </c>
      <c r="S2208" s="463">
        <v>0</v>
      </c>
      <c r="T2208" s="437">
        <v>655.0857430002834</v>
      </c>
      <c r="U2208" s="456">
        <v>4.9397645726461043E-3</v>
      </c>
      <c r="V2208" s="457">
        <v>6.0290442965834122E-3</v>
      </c>
      <c r="W2208" s="437">
        <v>6.9552710323203509E-2</v>
      </c>
      <c r="X2208" s="456">
        <v>4.564427178499089E-3</v>
      </c>
      <c r="Y2208" s="457">
        <v>5.8426157714459833E-3</v>
      </c>
      <c r="Z2208" s="437">
        <v>3.0249890740815101E-3</v>
      </c>
      <c r="AA2208" s="456">
        <v>8.6240927724920403E-4</v>
      </c>
      <c r="AB2208" s="457">
        <v>9.3742975008503243E-4</v>
      </c>
      <c r="AC2208" s="437">
        <v>4.4435065197618003E-3</v>
      </c>
      <c r="AD2208" s="456">
        <v>4.8973511643782118E-5</v>
      </c>
      <c r="AE2208" s="457">
        <v>4.3170441486379323E-5</v>
      </c>
      <c r="AF2208" s="437">
        <v>6.4119842308880796E-4</v>
      </c>
      <c r="AG2208" s="456">
        <v>1.6029172634125755E-3</v>
      </c>
      <c r="AH2208" s="457">
        <v>1.388772788667908E-3</v>
      </c>
      <c r="AI2208" s="437">
        <v>8.2714627046463817E-4</v>
      </c>
      <c r="AJ2208" s="456">
        <v>2.9590466381226128E-4</v>
      </c>
      <c r="AK2208" s="457">
        <v>2.4988986314234492E-4</v>
      </c>
      <c r="AL2208" s="437">
        <v>5.129593546812106E-5</v>
      </c>
      <c r="AM2208" s="456">
        <v>4.403426747336441E-4</v>
      </c>
      <c r="AN2208" s="457">
        <v>3.9509604879941221E-4</v>
      </c>
      <c r="AO2208" s="437">
        <v>1.3939661382071953E-2</v>
      </c>
      <c r="AP2208" s="456">
        <v>0</v>
      </c>
      <c r="AQ2208" s="457">
        <v>0</v>
      </c>
      <c r="AR2208" s="440">
        <v>4.1299192147308001E-3</v>
      </c>
      <c r="AS2208" s="462">
        <v>0</v>
      </c>
      <c r="AT2208" s="463">
        <v>0</v>
      </c>
      <c r="AU2208" s="423">
        <v>0</v>
      </c>
    </row>
    <row r="2209" spans="1:47" x14ac:dyDescent="0.2">
      <c r="A2209" s="231">
        <v>2030</v>
      </c>
      <c r="B2209" s="232">
        <v>5</v>
      </c>
      <c r="C2209" s="456">
        <v>1.2038579471117219</v>
      </c>
      <c r="D2209" s="457">
        <v>1.2445142707243215</v>
      </c>
      <c r="E2209" s="437">
        <v>0.43762147001368801</v>
      </c>
      <c r="F2209" s="456">
        <v>4.6264190850278081E-2</v>
      </c>
      <c r="G2209" s="457">
        <v>4.17032571145311E-2</v>
      </c>
      <c r="H2209" s="437">
        <v>7.1867687010778294E-2</v>
      </c>
      <c r="I2209" s="456">
        <v>4.4542456975182235E-2</v>
      </c>
      <c r="J2209" s="457">
        <v>4.5698243441630364E-2</v>
      </c>
      <c r="K2209" s="437">
        <v>0.37489467387249675</v>
      </c>
      <c r="L2209" s="462">
        <v>1.352219503960682E-3</v>
      </c>
      <c r="M2209" s="463">
        <v>1.7685165793691791E-3</v>
      </c>
      <c r="N2209" s="437">
        <v>5.7092084600240869E-3</v>
      </c>
      <c r="O2209" s="456">
        <v>2.0272371797325551E-3</v>
      </c>
      <c r="P2209" s="457">
        <v>3.1870190522355455E-3</v>
      </c>
      <c r="Q2209" s="437">
        <v>1.8985963773578245E-2</v>
      </c>
      <c r="R2209" s="462">
        <v>0</v>
      </c>
      <c r="S2209" s="463">
        <v>0</v>
      </c>
      <c r="T2209" s="437">
        <v>655.2341975964664</v>
      </c>
      <c r="U2209" s="456">
        <v>3.8068482568358319E-3</v>
      </c>
      <c r="V2209" s="457">
        <v>4.560858909670275E-3</v>
      </c>
      <c r="W2209" s="437">
        <v>7.7454952250591153E-2</v>
      </c>
      <c r="X2209" s="456">
        <v>4.6490488124062727E-3</v>
      </c>
      <c r="Y2209" s="457">
        <v>5.9663096228866784E-3</v>
      </c>
      <c r="Z2209" s="437">
        <v>3.0444740500287001E-3</v>
      </c>
      <c r="AA2209" s="456">
        <v>1.0231652820172404E-3</v>
      </c>
      <c r="AB2209" s="457">
        <v>1.1246169174088509E-3</v>
      </c>
      <c r="AC2209" s="437">
        <v>4.9483584154888299E-3</v>
      </c>
      <c r="AD2209" s="456">
        <v>5.8494734340530481E-5</v>
      </c>
      <c r="AE2209" s="457">
        <v>5.2392363287757105E-5</v>
      </c>
      <c r="AF2209" s="437">
        <v>7.1404822889752008E-4</v>
      </c>
      <c r="AG2209" s="456">
        <v>1.9309434032389581E-3</v>
      </c>
      <c r="AH2209" s="457">
        <v>1.7067158702707842E-3</v>
      </c>
      <c r="AI2209" s="437">
        <v>9.2112269059948246E-4</v>
      </c>
      <c r="AJ2209" s="456">
        <v>3.4673188692119379E-4</v>
      </c>
      <c r="AK2209" s="457">
        <v>2.967423280545654E-4</v>
      </c>
      <c r="AL2209" s="437">
        <v>5.7123875901172849E-5</v>
      </c>
      <c r="AM2209" s="456">
        <v>5.3249468959402403E-4</v>
      </c>
      <c r="AN2209" s="457">
        <v>4.8757288888616625E-4</v>
      </c>
      <c r="AO2209" s="437">
        <v>1.5523411052356715E-2</v>
      </c>
      <c r="AP2209" s="456">
        <v>0</v>
      </c>
      <c r="AQ2209" s="457">
        <v>0</v>
      </c>
      <c r="AR2209" s="440">
        <v>6.3929794885125204E-3</v>
      </c>
      <c r="AS2209" s="462">
        <v>0</v>
      </c>
      <c r="AT2209" s="463">
        <v>0</v>
      </c>
      <c r="AU2209" s="423">
        <v>0</v>
      </c>
    </row>
    <row r="2210" spans="1:47" x14ac:dyDescent="0.2">
      <c r="A2210" s="231">
        <v>2030</v>
      </c>
      <c r="B2210" s="232">
        <v>6</v>
      </c>
      <c r="C2210" s="456">
        <v>1.211489310455484</v>
      </c>
      <c r="D2210" s="457">
        <v>1.2520873329448097</v>
      </c>
      <c r="E2210" s="437">
        <v>0.4404495761319851</v>
      </c>
      <c r="F2210" s="456">
        <v>4.7372612741318681E-2</v>
      </c>
      <c r="G2210" s="457">
        <v>4.2794931203367394E-2</v>
      </c>
      <c r="H2210" s="437">
        <v>7.2946489336132625E-2</v>
      </c>
      <c r="I2210" s="456">
        <v>4.5180822066266946E-2</v>
      </c>
      <c r="J2210" s="457">
        <v>4.6355926001493061E-2</v>
      </c>
      <c r="K2210" s="437">
        <v>0.37929999970398259</v>
      </c>
      <c r="L2210" s="462">
        <v>1.3550490622597268E-3</v>
      </c>
      <c r="M2210" s="463">
        <v>1.7716309973115859E-3</v>
      </c>
      <c r="N2210" s="437">
        <v>5.7131051424986123E-3</v>
      </c>
      <c r="O2210" s="456">
        <v>2.0439803395953344E-3</v>
      </c>
      <c r="P2210" s="457">
        <v>3.2158702668008314E-3</v>
      </c>
      <c r="Q2210" s="437">
        <v>1.8996502664381312E-2</v>
      </c>
      <c r="R2210" s="462">
        <v>0</v>
      </c>
      <c r="S2210" s="463">
        <v>0</v>
      </c>
      <c r="T2210" s="437">
        <v>655.68182629889714</v>
      </c>
      <c r="U2210" s="456">
        <v>3.8739126158831775E-3</v>
      </c>
      <c r="V2210" s="457">
        <v>4.65039144383013E-3</v>
      </c>
      <c r="W2210" s="437">
        <v>7.8617648694868758E-2</v>
      </c>
      <c r="X2210" s="456">
        <v>4.7432866270239512E-3</v>
      </c>
      <c r="Y2210" s="457">
        <v>6.1067410964476309E-3</v>
      </c>
      <c r="Z2210" s="437">
        <v>3.0665797919833975E-3</v>
      </c>
      <c r="AA2210" s="456">
        <v>1.0573695519788524E-3</v>
      </c>
      <c r="AB2210" s="457">
        <v>1.1551301103680848E-3</v>
      </c>
      <c r="AC2210" s="437">
        <v>5.0226368467707555E-3</v>
      </c>
      <c r="AD2210" s="456">
        <v>5.9992968692845296E-5</v>
      </c>
      <c r="AE2210" s="457">
        <v>5.3848236795101753E-5</v>
      </c>
      <c r="AF2210" s="437">
        <v>7.2476681692769298E-4</v>
      </c>
      <c r="AG2210" s="456">
        <v>1.9743061380877855E-3</v>
      </c>
      <c r="AH2210" s="457">
        <v>1.7502060333547545E-3</v>
      </c>
      <c r="AI2210" s="437">
        <v>9.349499289397267E-4</v>
      </c>
      <c r="AJ2210" s="456">
        <v>3.5483414020095886E-4</v>
      </c>
      <c r="AK2210" s="457">
        <v>3.0493168456253203E-4</v>
      </c>
      <c r="AL2210" s="437">
        <v>5.7981310462768557E-5</v>
      </c>
      <c r="AM2210" s="456">
        <v>5.4552782075990229E-4</v>
      </c>
      <c r="AN2210" s="457">
        <v>4.9999268306589637E-4</v>
      </c>
      <c r="AO2210" s="437">
        <v>1.5756424697185419E-2</v>
      </c>
      <c r="AP2210" s="456">
        <v>0</v>
      </c>
      <c r="AQ2210" s="457">
        <v>0</v>
      </c>
      <c r="AR2210" s="440">
        <v>6.42106536055502E-3</v>
      </c>
      <c r="AS2210" s="462">
        <v>0</v>
      </c>
      <c r="AT2210" s="463">
        <v>0</v>
      </c>
      <c r="AU2210" s="423">
        <v>0</v>
      </c>
    </row>
    <row r="2211" spans="1:47" x14ac:dyDescent="0.2">
      <c r="A2211" s="231">
        <v>2030</v>
      </c>
      <c r="B2211" s="232">
        <v>7</v>
      </c>
      <c r="C2211" s="456">
        <v>1.3525649732012679</v>
      </c>
      <c r="D2211" s="457">
        <v>1.3989961821960495</v>
      </c>
      <c r="E2211" s="437">
        <v>0.44362149577225463</v>
      </c>
      <c r="F2211" s="456">
        <v>5.2880348476527519E-2</v>
      </c>
      <c r="G2211" s="457">
        <v>4.8176677380072891E-2</v>
      </c>
      <c r="H2211" s="437">
        <v>7.4156359836041366E-2</v>
      </c>
      <c r="I2211" s="456">
        <v>5.2209525592790157E-2</v>
      </c>
      <c r="J2211" s="457">
        <v>5.3918350212953201E-2</v>
      </c>
      <c r="K2211" s="437">
        <v>0.50697732496804548</v>
      </c>
      <c r="L2211" s="462">
        <v>1.3580763193853647E-3</v>
      </c>
      <c r="M2211" s="463">
        <v>1.7749072193242216E-3</v>
      </c>
      <c r="N2211" s="437">
        <v>5.717486265236332E-3</v>
      </c>
      <c r="O2211" s="456">
        <v>2.3426711341971813E-3</v>
      </c>
      <c r="P2211" s="457">
        <v>3.5196866100442145E-3</v>
      </c>
      <c r="Q2211" s="437">
        <v>1.900841055151134E-2</v>
      </c>
      <c r="R2211" s="462">
        <v>0</v>
      </c>
      <c r="S2211" s="463">
        <v>0</v>
      </c>
      <c r="T2211" s="437">
        <v>656.18484014513967</v>
      </c>
      <c r="U2211" s="456">
        <v>4.0658548203170043E-3</v>
      </c>
      <c r="V2211" s="457">
        <v>4.7821709231750586E-3</v>
      </c>
      <c r="W2211" s="437">
        <v>7.9921557078168129E-2</v>
      </c>
      <c r="X2211" s="456">
        <v>4.8472655732695515E-3</v>
      </c>
      <c r="Y2211" s="457">
        <v>6.2642023889077844E-3</v>
      </c>
      <c r="Z2211" s="437">
        <v>3.0913819380388565E-3</v>
      </c>
      <c r="AA2211" s="456">
        <v>1.1780865028121544E-3</v>
      </c>
      <c r="AB2211" s="457">
        <v>1.2819875261780591E-3</v>
      </c>
      <c r="AC2211" s="437">
        <v>5.1059383166767065E-3</v>
      </c>
      <c r="AD2211" s="456">
        <v>6.6985679838467608E-5</v>
      </c>
      <c r="AE2211" s="457">
        <v>6.0549430606137741E-5</v>
      </c>
      <c r="AF2211" s="437">
        <v>7.3678805887730358E-4</v>
      </c>
      <c r="AG2211" s="456">
        <v>2.2047663506473678E-3</v>
      </c>
      <c r="AH2211" s="457">
        <v>1.9738875659793993E-3</v>
      </c>
      <c r="AI2211" s="437">
        <v>9.5045581894494214E-4</v>
      </c>
      <c r="AJ2211" s="456">
        <v>3.9133235786874759E-4</v>
      </c>
      <c r="AK2211" s="457">
        <v>3.3884631516019207E-4</v>
      </c>
      <c r="AL2211" s="437">
        <v>5.8943029587692649E-5</v>
      </c>
      <c r="AM2211" s="456">
        <v>6.1317540225341144E-4</v>
      </c>
      <c r="AN2211" s="457">
        <v>5.6671444129732839E-4</v>
      </c>
      <c r="AO2211" s="437">
        <v>1.6017755982409062E-2</v>
      </c>
      <c r="AP2211" s="456">
        <v>0</v>
      </c>
      <c r="AQ2211" s="457">
        <v>0</v>
      </c>
      <c r="AR2211" s="440">
        <v>7.1898052684395003E-3</v>
      </c>
      <c r="AS2211" s="462">
        <v>0</v>
      </c>
      <c r="AT2211" s="463">
        <v>0</v>
      </c>
      <c r="AU2211" s="423">
        <v>0</v>
      </c>
    </row>
    <row r="2212" spans="1:47" x14ac:dyDescent="0.2">
      <c r="A2212" s="231">
        <v>2030</v>
      </c>
      <c r="B2212" s="232">
        <v>8</v>
      </c>
      <c r="C2212" s="456">
        <v>1.3673626817976996</v>
      </c>
      <c r="D2212" s="457">
        <v>1.4140069615093511</v>
      </c>
      <c r="E2212" s="437">
        <v>0.44716319899196733</v>
      </c>
      <c r="F2212" s="456">
        <v>5.4412771936962513E-2</v>
      </c>
      <c r="G2212" s="457">
        <v>4.9718436884137934E-2</v>
      </c>
      <c r="H2212" s="437">
        <v>7.5507246123642568E-2</v>
      </c>
      <c r="I2212" s="456">
        <v>5.3197427173296556E-2</v>
      </c>
      <c r="J2212" s="457">
        <v>5.4953838078603046E-2</v>
      </c>
      <c r="K2212" s="437">
        <v>0.51249453211955454</v>
      </c>
      <c r="L2212" s="462">
        <v>1.3613928451977257E-3</v>
      </c>
      <c r="M2212" s="463">
        <v>1.7785578437930977E-3</v>
      </c>
      <c r="N2212" s="437">
        <v>5.722404421590898E-3</v>
      </c>
      <c r="O2212" s="456">
        <v>2.3655405748879456E-3</v>
      </c>
      <c r="P2212" s="457">
        <v>3.5584209414966802E-3</v>
      </c>
      <c r="Q2212" s="437">
        <v>1.9021724617006741E-2</v>
      </c>
      <c r="R2212" s="462">
        <v>0</v>
      </c>
      <c r="S2212" s="463">
        <v>0</v>
      </c>
      <c r="T2212" s="437">
        <v>656.74904292845179</v>
      </c>
      <c r="U2212" s="456">
        <v>4.1552160632255418E-3</v>
      </c>
      <c r="V2212" s="457">
        <v>4.8975493762690031E-3</v>
      </c>
      <c r="W2212" s="437">
        <v>8.1377459674805003E-2</v>
      </c>
      <c r="X2212" s="456">
        <v>4.9615739028351438E-3</v>
      </c>
      <c r="Y2212" s="457">
        <v>6.4400100151262773E-3</v>
      </c>
      <c r="Z2212" s="437">
        <v>3.1190732976204456E-3</v>
      </c>
      <c r="AA2212" s="456">
        <v>1.222784579143628E-3</v>
      </c>
      <c r="AB2212" s="457">
        <v>1.3201854478128306E-3</v>
      </c>
      <c r="AC2212" s="437">
        <v>5.1989465973897404E-3</v>
      </c>
      <c r="AD2212" s="456">
        <v>6.9042715687625151E-5</v>
      </c>
      <c r="AE2212" s="457">
        <v>6.2589284068028655E-5</v>
      </c>
      <c r="AF2212" s="437">
        <v>7.5020883840245666E-4</v>
      </c>
      <c r="AG2212" s="456">
        <v>2.2653872398203673E-3</v>
      </c>
      <c r="AH2212" s="457">
        <v>2.0363503864458911E-3</v>
      </c>
      <c r="AI2212" s="437">
        <v>9.677700500422547E-4</v>
      </c>
      <c r="AJ2212" s="456">
        <v>4.0256159080636017E-4</v>
      </c>
      <c r="AK2212" s="457">
        <v>3.5054151752149306E-4</v>
      </c>
      <c r="AL2212" s="437">
        <v>6.0016758935045108E-5</v>
      </c>
      <c r="AM2212" s="456">
        <v>6.3096323182612189E-4</v>
      </c>
      <c r="AN2212" s="457">
        <v>5.8396611834203983E-4</v>
      </c>
      <c r="AO2212" s="437">
        <v>1.6309567837505496E-2</v>
      </c>
      <c r="AP2212" s="456">
        <v>0</v>
      </c>
      <c r="AQ2212" s="457">
        <v>0</v>
      </c>
      <c r="AR2212" s="440">
        <v>7.2286864862633297E-3</v>
      </c>
      <c r="AS2212" s="462">
        <v>0</v>
      </c>
      <c r="AT2212" s="463">
        <v>0</v>
      </c>
      <c r="AU2212" s="423">
        <v>0</v>
      </c>
    </row>
    <row r="2213" spans="1:47" x14ac:dyDescent="0.2">
      <c r="A2213" s="231">
        <v>2030</v>
      </c>
      <c r="B2213" s="232">
        <v>9</v>
      </c>
      <c r="C2213" s="456">
        <v>1.4015705770222606</v>
      </c>
      <c r="D2213" s="457">
        <v>1.4466891786668943</v>
      </c>
      <c r="E2213" s="437">
        <v>0.45043222292919993</v>
      </c>
      <c r="F2213" s="456">
        <v>6.0347856202774337E-2</v>
      </c>
      <c r="G2213" s="457">
        <v>5.5539388456692901E-2</v>
      </c>
      <c r="H2213" s="437">
        <v>7.6986338314157327E-2</v>
      </c>
      <c r="I2213" s="456">
        <v>6.2048438065873596E-2</v>
      </c>
      <c r="J2213" s="457">
        <v>6.4466488876440839E-2</v>
      </c>
      <c r="K2213" s="437">
        <v>0.51822868271865352</v>
      </c>
      <c r="L2213" s="462">
        <v>1.3648083181899706E-3</v>
      </c>
      <c r="M2213" s="463">
        <v>1.7823073215435981E-3</v>
      </c>
      <c r="N2213" s="437">
        <v>5.7256820605444195E-3</v>
      </c>
      <c r="O2213" s="456">
        <v>2.7225472497696543E-3</v>
      </c>
      <c r="P2213" s="457">
        <v>3.9125757507411894E-3</v>
      </c>
      <c r="Q2213" s="437">
        <v>1.9036459411059296E-2</v>
      </c>
      <c r="R2213" s="462">
        <v>0</v>
      </c>
      <c r="S2213" s="463">
        <v>0</v>
      </c>
      <c r="T2213" s="437">
        <v>657.12414007213329</v>
      </c>
      <c r="U2213" s="456">
        <v>4.2015406910786215E-3</v>
      </c>
      <c r="V2213" s="457">
        <v>4.9521636267516956E-3</v>
      </c>
      <c r="W2213" s="437">
        <v>8.2971586026743163E-2</v>
      </c>
      <c r="X2213" s="456">
        <v>5.0870093138039255E-3</v>
      </c>
      <c r="Y2213" s="457">
        <v>6.634994805797388E-3</v>
      </c>
      <c r="Z2213" s="437">
        <v>3.1497311373725923E-3</v>
      </c>
      <c r="AA2213" s="456">
        <v>1.3587797141062694E-3</v>
      </c>
      <c r="AB2213" s="457">
        <v>1.4559159028532816E-3</v>
      </c>
      <c r="AC2213" s="437">
        <v>5.3007964292326555E-3</v>
      </c>
      <c r="AD2213" s="456">
        <v>7.6513429969501061E-5</v>
      </c>
      <c r="AE2213" s="457">
        <v>6.9776781751461556E-5</v>
      </c>
      <c r="AF2213" s="437">
        <v>7.6490580676170732E-4</v>
      </c>
      <c r="AG2213" s="456">
        <v>2.5121233980829934E-3</v>
      </c>
      <c r="AH2213" s="457">
        <v>2.2780734834406914E-3</v>
      </c>
      <c r="AI2213" s="437">
        <v>9.8672815668009021E-4</v>
      </c>
      <c r="AJ2213" s="456">
        <v>4.4055489209748015E-4</v>
      </c>
      <c r="AK2213" s="457">
        <v>3.862574901487523E-4</v>
      </c>
      <c r="AL2213" s="437">
        <v>6.1192476677147359E-5</v>
      </c>
      <c r="AM2213" s="456">
        <v>7.037506677443166E-4</v>
      </c>
      <c r="AN2213" s="457">
        <v>6.5607232141562963E-4</v>
      </c>
      <c r="AO2213" s="437">
        <v>1.6629044596188629E-2</v>
      </c>
      <c r="AP2213" s="456">
        <v>0</v>
      </c>
      <c r="AQ2213" s="457">
        <v>0</v>
      </c>
      <c r="AR2213" s="440">
        <v>8.1052564956339401E-3</v>
      </c>
      <c r="AS2213" s="462">
        <v>0</v>
      </c>
      <c r="AT2213" s="463">
        <v>0</v>
      </c>
      <c r="AU2213" s="423">
        <v>0</v>
      </c>
    </row>
    <row r="2214" spans="1:47" x14ac:dyDescent="0.2">
      <c r="A2214" s="231">
        <v>2030</v>
      </c>
      <c r="B2214" s="232">
        <v>10</v>
      </c>
      <c r="C2214" s="456">
        <v>1.4183978675478581</v>
      </c>
      <c r="D2214" s="457">
        <v>1.4640465458718128</v>
      </c>
      <c r="E2214" s="437">
        <v>0.45474630432182839</v>
      </c>
      <c r="F2214" s="456">
        <v>6.2311351533006605E-2</v>
      </c>
      <c r="G2214" s="457">
        <v>5.755865332901474E-2</v>
      </c>
      <c r="H2214" s="437">
        <v>7.863174692413552E-2</v>
      </c>
      <c r="I2214" s="456">
        <v>6.3376509139710671E-2</v>
      </c>
      <c r="J2214" s="457">
        <v>6.588039991238373E-2</v>
      </c>
      <c r="K2214" s="437">
        <v>0.52494893091286199</v>
      </c>
      <c r="L2214" s="462">
        <v>1.3693644289788864E-3</v>
      </c>
      <c r="M2214" s="463">
        <v>1.7879233779064245E-3</v>
      </c>
      <c r="N2214" s="437">
        <v>5.7316392800344134E-3</v>
      </c>
      <c r="O2214" s="456">
        <v>2.7545723573254091E-3</v>
      </c>
      <c r="P2214" s="457">
        <v>3.9652712104025203E-3</v>
      </c>
      <c r="Q2214" s="437">
        <v>1.9052646011880794E-2</v>
      </c>
      <c r="R2214" s="462">
        <v>0</v>
      </c>
      <c r="S2214" s="463">
        <v>0</v>
      </c>
      <c r="T2214" s="437">
        <v>657.81034861284888</v>
      </c>
      <c r="U2214" s="456">
        <v>4.3073622304080888E-3</v>
      </c>
      <c r="V2214" s="457">
        <v>5.0963577130236758E-3</v>
      </c>
      <c r="W2214" s="437">
        <v>8.4744977728652804E-2</v>
      </c>
      <c r="X2214" s="456">
        <v>5.2237644172949084E-3</v>
      </c>
      <c r="Y2214" s="457">
        <v>6.8491971992844991E-3</v>
      </c>
      <c r="Z2214" s="437">
        <v>3.1834626210845533E-3</v>
      </c>
      <c r="AA2214" s="456">
        <v>1.4312007808268278E-3</v>
      </c>
      <c r="AB2214" s="457">
        <v>1.5279761995734623E-3</v>
      </c>
      <c r="AC2214" s="437">
        <v>5.4140918787896099E-3</v>
      </c>
      <c r="AD2214" s="456">
        <v>7.9224530235416323E-5</v>
      </c>
      <c r="AE2214" s="457">
        <v>7.2526327858197192E-5</v>
      </c>
      <c r="AF2214" s="437">
        <v>7.8125352932356868E-4</v>
      </c>
      <c r="AG2214" s="456">
        <v>2.5861417820202534E-3</v>
      </c>
      <c r="AH2214" s="457">
        <v>2.3551388072895582E-3</v>
      </c>
      <c r="AI2214" s="437">
        <v>1.0078180262258387E-3</v>
      </c>
      <c r="AJ2214" s="456">
        <v>4.538426955972155E-4</v>
      </c>
      <c r="AK2214" s="457">
        <v>4.0016239767969367E-4</v>
      </c>
      <c r="AL2214" s="437">
        <v>6.2500244007575201E-5</v>
      </c>
      <c r="AM2214" s="456">
        <v>7.2749093005237118E-4</v>
      </c>
      <c r="AN2214" s="457">
        <v>6.7995441645443396E-4</v>
      </c>
      <c r="AO2214" s="437">
        <v>1.6984457646510749E-2</v>
      </c>
      <c r="AP2214" s="456">
        <v>0</v>
      </c>
      <c r="AQ2214" s="457">
        <v>0</v>
      </c>
      <c r="AR2214" s="440">
        <v>8.1577955399432193E-3</v>
      </c>
      <c r="AS2214" s="462">
        <v>0</v>
      </c>
      <c r="AT2214" s="463">
        <v>0</v>
      </c>
      <c r="AU2214" s="423">
        <v>0</v>
      </c>
    </row>
    <row r="2215" spans="1:47" x14ac:dyDescent="0.2">
      <c r="A2215" s="231">
        <v>2030</v>
      </c>
      <c r="B2215" s="232">
        <v>11</v>
      </c>
      <c r="C2215" s="456">
        <v>1.7156566758398664</v>
      </c>
      <c r="D2215" s="457">
        <v>1.7760544581159832</v>
      </c>
      <c r="E2215" s="437">
        <v>0.45949026113491986</v>
      </c>
      <c r="F2215" s="456">
        <v>7.2872661047299017E-2</v>
      </c>
      <c r="G2215" s="457">
        <v>6.6999554773188696E-2</v>
      </c>
      <c r="H2215" s="437">
        <v>8.0441038384648514E-2</v>
      </c>
      <c r="I2215" s="456">
        <v>7.2475447768616405E-2</v>
      </c>
      <c r="J2215" s="457">
        <v>7.5678289844423388E-2</v>
      </c>
      <c r="K2215" s="437">
        <v>0.53233769912572626</v>
      </c>
      <c r="L2215" s="462">
        <v>1.3744084718938926E-3</v>
      </c>
      <c r="M2215" s="463">
        <v>1.7941918647115425E-3</v>
      </c>
      <c r="N2215" s="437">
        <v>5.7382164575751774E-3</v>
      </c>
      <c r="O2215" s="456">
        <v>3.4754105514405065E-3</v>
      </c>
      <c r="P2215" s="457">
        <v>4.6159730439331581E-3</v>
      </c>
      <c r="Q2215" s="437">
        <v>1.9070471426246471E-2</v>
      </c>
      <c r="R2215" s="462">
        <v>0</v>
      </c>
      <c r="S2215" s="463">
        <v>0</v>
      </c>
      <c r="T2215" s="437">
        <v>658.56417193385687</v>
      </c>
      <c r="U2215" s="456">
        <v>3.9773374829433711E-3</v>
      </c>
      <c r="V2215" s="457">
        <v>4.7353502868533572E-3</v>
      </c>
      <c r="W2215" s="437">
        <v>8.6694953248699164E-2</v>
      </c>
      <c r="X2215" s="456">
        <v>5.3722468558558729E-3</v>
      </c>
      <c r="Y2215" s="457">
        <v>7.0847327657446854E-3</v>
      </c>
      <c r="Z2215" s="437">
        <v>3.2205516184638959E-3</v>
      </c>
      <c r="AA2215" s="456">
        <v>1.6852777879763448E-3</v>
      </c>
      <c r="AB2215" s="457">
        <v>1.7739984715122172E-3</v>
      </c>
      <c r="AC2215" s="437">
        <v>5.5386699716289973E-3</v>
      </c>
      <c r="AD2215" s="456">
        <v>9.2546636165694279E-5</v>
      </c>
      <c r="AE2215" s="457">
        <v>8.4227255737700417E-5</v>
      </c>
      <c r="AF2215" s="437">
        <v>7.9922990876189098E-4</v>
      </c>
      <c r="AG2215" s="456">
        <v>3.0228068557587649E-3</v>
      </c>
      <c r="AH2215" s="457">
        <v>2.7421028328939003E-3</v>
      </c>
      <c r="AI2215" s="437">
        <v>1.031007133152174E-3</v>
      </c>
      <c r="AJ2215" s="456">
        <v>5.1970995187626502E-4</v>
      </c>
      <c r="AK2215" s="457">
        <v>4.5570101245534695E-4</v>
      </c>
      <c r="AL2215" s="437">
        <v>6.3938460424248217E-5</v>
      </c>
      <c r="AM2215" s="456">
        <v>8.5841768118324478E-4</v>
      </c>
      <c r="AN2215" s="457">
        <v>7.9896709004499504E-4</v>
      </c>
      <c r="AO2215" s="437">
        <v>1.7375266691406505E-2</v>
      </c>
      <c r="AP2215" s="456">
        <v>0</v>
      </c>
      <c r="AQ2215" s="457">
        <v>0</v>
      </c>
      <c r="AR2215" s="440">
        <v>9.9408382728681192E-3</v>
      </c>
      <c r="AS2215" s="462">
        <v>0</v>
      </c>
      <c r="AT2215" s="463">
        <v>0</v>
      </c>
      <c r="AU2215" s="423">
        <v>0</v>
      </c>
    </row>
    <row r="2216" spans="1:47" x14ac:dyDescent="0.2">
      <c r="A2216" s="231">
        <v>2030</v>
      </c>
      <c r="B2216" s="232">
        <v>12</v>
      </c>
      <c r="C2216" s="456">
        <v>1.740873022729224</v>
      </c>
      <c r="D2216" s="457">
        <v>1.8025047120267563</v>
      </c>
      <c r="E2216" s="437">
        <v>0.46460220181723932</v>
      </c>
      <c r="F2216" s="456">
        <v>7.5340940501040204E-2</v>
      </c>
      <c r="G2216" s="457">
        <v>6.9576020561412308E-2</v>
      </c>
      <c r="H2216" s="437">
        <v>8.239050962905381E-2</v>
      </c>
      <c r="I2216" s="456">
        <v>7.4065545111823908E-2</v>
      </c>
      <c r="J2216" s="457">
        <v>7.7399414868782254E-2</v>
      </c>
      <c r="K2216" s="437">
        <v>0.54029114676928069</v>
      </c>
      <c r="L2216" s="462">
        <v>1.3777805591480778E-3</v>
      </c>
      <c r="M2216" s="463">
        <v>1.7987157564944545E-3</v>
      </c>
      <c r="N2216" s="437">
        <v>5.7453007285470118E-3</v>
      </c>
      <c r="O2216" s="456">
        <v>3.5172464103919239E-3</v>
      </c>
      <c r="P2216" s="457">
        <v>4.6820326466949069E-3</v>
      </c>
      <c r="Q2216" s="437">
        <v>1.9089657535139252E-2</v>
      </c>
      <c r="R2216" s="462">
        <v>0</v>
      </c>
      <c r="S2216" s="463">
        <v>0</v>
      </c>
      <c r="T2216" s="437">
        <v>659.37794632982718</v>
      </c>
      <c r="U2216" s="456">
        <v>4.086660569560527E-3</v>
      </c>
      <c r="V2216" s="457">
        <v>4.8929310590850534E-3</v>
      </c>
      <c r="W2216" s="437">
        <v>8.8795894923199545E-2</v>
      </c>
      <c r="X2216" s="456">
        <v>5.5310994287169485E-3</v>
      </c>
      <c r="Y2216" s="457">
        <v>7.3385728251370731E-3</v>
      </c>
      <c r="Z2216" s="437">
        <v>3.2605200087845771E-3</v>
      </c>
      <c r="AA2216" s="456">
        <v>1.7353090887688978E-3</v>
      </c>
      <c r="AB2216" s="457">
        <v>1.8381860549710771E-3</v>
      </c>
      <c r="AC2216" s="437">
        <v>5.6728957454899006E-3</v>
      </c>
      <c r="AD2216" s="456">
        <v>9.5720335643332218E-5</v>
      </c>
      <c r="AE2216" s="457">
        <v>8.7540411187530523E-5</v>
      </c>
      <c r="AF2216" s="437">
        <v>8.185992679706108E-4</v>
      </c>
      <c r="AG2216" s="456">
        <v>3.1270198767648885E-3</v>
      </c>
      <c r="AH2216" s="457">
        <v>2.8487577804042238E-3</v>
      </c>
      <c r="AI2216" s="437">
        <v>1.0559931487036849E-3</v>
      </c>
      <c r="AJ2216" s="456">
        <v>5.3983912657556228E-4</v>
      </c>
      <c r="AK2216" s="457">
        <v>4.7602895833732961E-4</v>
      </c>
      <c r="AL2216" s="437">
        <v>6.5487936955492418E-5</v>
      </c>
      <c r="AM2216" s="456">
        <v>8.8508698094181247E-4</v>
      </c>
      <c r="AN2216" s="457">
        <v>8.2694497840788339E-4</v>
      </c>
      <c r="AO2216" s="437">
        <v>1.779635210821431E-2</v>
      </c>
      <c r="AP2216" s="456">
        <v>0</v>
      </c>
      <c r="AQ2216" s="457">
        <v>0</v>
      </c>
      <c r="AR2216" s="440">
        <v>1.00168976060534E-2</v>
      </c>
      <c r="AS2216" s="462">
        <v>0</v>
      </c>
      <c r="AT2216" s="463">
        <v>0</v>
      </c>
      <c r="AU2216" s="423">
        <v>0</v>
      </c>
    </row>
    <row r="2217" spans="1:47" x14ac:dyDescent="0.2">
      <c r="A2217" s="231">
        <v>2030</v>
      </c>
      <c r="B2217" s="232">
        <v>13</v>
      </c>
      <c r="C2217" s="456">
        <v>1.76815721524675</v>
      </c>
      <c r="D2217" s="457">
        <v>1.8312514673911355</v>
      </c>
      <c r="E2217" s="437">
        <v>0.47014855172149522</v>
      </c>
      <c r="F2217" s="456">
        <v>7.8004131633140517E-2</v>
      </c>
      <c r="G2217" s="457">
        <v>7.2369297220339537E-2</v>
      </c>
      <c r="H2217" s="437">
        <v>8.4505860632651891E-2</v>
      </c>
      <c r="I2217" s="456">
        <v>7.5780941492699691E-2</v>
      </c>
      <c r="J2217" s="457">
        <v>7.9264899948460851E-2</v>
      </c>
      <c r="K2217" s="437">
        <v>0.54892908942450791</v>
      </c>
      <c r="L2217" s="462">
        <v>1.3814007774658715E-3</v>
      </c>
      <c r="M2217" s="463">
        <v>1.8035996945338334E-3</v>
      </c>
      <c r="N2217" s="437">
        <v>5.752972812446115E-3</v>
      </c>
      <c r="O2217" s="456">
        <v>3.5623854472111621E-3</v>
      </c>
      <c r="P2217" s="457">
        <v>4.7536594231408456E-3</v>
      </c>
      <c r="Q2217" s="437">
        <v>1.9110481600364042E-2</v>
      </c>
      <c r="R2217" s="462">
        <v>0</v>
      </c>
      <c r="S2217" s="463">
        <v>0</v>
      </c>
      <c r="T2217" s="437">
        <v>660.25791453515478</v>
      </c>
      <c r="U2217" s="456">
        <v>4.2046780345211957E-3</v>
      </c>
      <c r="V2217" s="457">
        <v>5.0638705483851019E-3</v>
      </c>
      <c r="W2217" s="437">
        <v>9.1075548975277643E-2</v>
      </c>
      <c r="X2217" s="456">
        <v>5.7026146646883087E-3</v>
      </c>
      <c r="Y2217" s="457">
        <v>7.613941416137391E-3</v>
      </c>
      <c r="Z2217" s="437">
        <v>3.303882385249618E-3</v>
      </c>
      <c r="AA2217" s="456">
        <v>1.7879570046809355E-3</v>
      </c>
      <c r="AB2217" s="457">
        <v>1.9065392823705099E-3</v>
      </c>
      <c r="AC2217" s="437">
        <v>5.8185329935687433E-3</v>
      </c>
      <c r="AD2217" s="456">
        <v>9.913721791756222E-5</v>
      </c>
      <c r="AE2217" s="457">
        <v>9.1125265461784545E-5</v>
      </c>
      <c r="AF2217" s="437">
        <v>8.3961509640500945E-4</v>
      </c>
      <c r="AG2217" s="456">
        <v>3.2398199288974213E-3</v>
      </c>
      <c r="AH2217" s="457">
        <v>2.9647236586909562E-3</v>
      </c>
      <c r="AI2217" s="437">
        <v>1.0831040820288799E-3</v>
      </c>
      <c r="AJ2217" s="456">
        <v>5.6166745016639804E-4</v>
      </c>
      <c r="AK2217" s="457">
        <v>4.9816782653171556E-4</v>
      </c>
      <c r="AL2217" s="437">
        <v>6.7169170718934195E-5</v>
      </c>
      <c r="AM2217" s="456">
        <v>9.1377395281864169E-4</v>
      </c>
      <c r="AN2217" s="457">
        <v>8.5719354275079311E-4</v>
      </c>
      <c r="AO2217" s="437">
        <v>1.8253223626412223E-2</v>
      </c>
      <c r="AP2217" s="456">
        <v>0</v>
      </c>
      <c r="AQ2217" s="457">
        <v>0</v>
      </c>
      <c r="AR2217" s="440">
        <v>1.0099302190240401E-2</v>
      </c>
      <c r="AS2217" s="462">
        <v>0</v>
      </c>
      <c r="AT2217" s="463">
        <v>0</v>
      </c>
      <c r="AU2217" s="423">
        <v>0</v>
      </c>
    </row>
    <row r="2218" spans="1:47" x14ac:dyDescent="0.2">
      <c r="A2218" s="231">
        <v>2030</v>
      </c>
      <c r="B2218" s="232">
        <v>14</v>
      </c>
      <c r="C2218" s="456">
        <v>1.7932821468029494</v>
      </c>
      <c r="D2218" s="457">
        <v>1.857567264328329</v>
      </c>
      <c r="E2218" s="437">
        <v>0.47482294633827699</v>
      </c>
      <c r="F2218" s="456">
        <v>8.086851297576847E-2</v>
      </c>
      <c r="G2218" s="457">
        <v>7.5372682463298868E-2</v>
      </c>
      <c r="H2218" s="437">
        <v>8.675313083958161E-2</v>
      </c>
      <c r="I2218" s="456">
        <v>7.7588774978978994E-2</v>
      </c>
      <c r="J2218" s="457">
        <v>8.1227050311040216E-2</v>
      </c>
      <c r="K2218" s="437">
        <v>0.55749472990458959</v>
      </c>
      <c r="L2218" s="462">
        <v>1.3843443294038569E-3</v>
      </c>
      <c r="M2218" s="463">
        <v>1.8076520227921632E-3</v>
      </c>
      <c r="N2218" s="437">
        <v>5.7569286299597299E-3</v>
      </c>
      <c r="O2218" s="456">
        <v>3.6111041508652439E-3</v>
      </c>
      <c r="P2218" s="457">
        <v>4.8309356581604816E-3</v>
      </c>
      <c r="Q2218" s="437">
        <v>1.9132891330295068E-2</v>
      </c>
      <c r="R2218" s="462">
        <v>0</v>
      </c>
      <c r="S2218" s="463">
        <v>0</v>
      </c>
      <c r="T2218" s="437">
        <v>660.71164265842981</v>
      </c>
      <c r="U2218" s="456">
        <v>4.330900684785915E-3</v>
      </c>
      <c r="V2218" s="457">
        <v>5.2470911898253834E-3</v>
      </c>
      <c r="W2218" s="437">
        <v>9.3497655584871678E-2</v>
      </c>
      <c r="X2218" s="456">
        <v>5.887570768536938E-3</v>
      </c>
      <c r="Y2218" s="457">
        <v>7.9107990387133845E-3</v>
      </c>
      <c r="Z2218" s="437">
        <v>3.3506249757427838E-3</v>
      </c>
      <c r="AA2218" s="456">
        <v>1.843919349556527E-3</v>
      </c>
      <c r="AB2218" s="457">
        <v>1.9793617576266053E-3</v>
      </c>
      <c r="AC2218" s="437">
        <v>5.9732752632045303E-3</v>
      </c>
      <c r="AD2218" s="456">
        <v>1.0281066870879896E-4</v>
      </c>
      <c r="AE2218" s="457">
        <v>9.4978581712799049E-5</v>
      </c>
      <c r="AF2218" s="437">
        <v>8.6194400211486309E-4</v>
      </c>
      <c r="AG2218" s="456">
        <v>3.361316197904377E-3</v>
      </c>
      <c r="AH2218" s="457">
        <v>3.0895848465332856E-3</v>
      </c>
      <c r="AI2218" s="437">
        <v>1.1119072343258106E-3</v>
      </c>
      <c r="AJ2218" s="456">
        <v>5.8525583421456377E-4</v>
      </c>
      <c r="AK2218" s="457">
        <v>5.2209010796801583E-4</v>
      </c>
      <c r="AL2218" s="437">
        <v>6.8955600718526212E-5</v>
      </c>
      <c r="AM2218" s="456">
        <v>9.4454046488621113E-4</v>
      </c>
      <c r="AN2218" s="457">
        <v>8.8962541596227895E-4</v>
      </c>
      <c r="AO2218" s="437">
        <v>1.87386509289507E-2</v>
      </c>
      <c r="AP2218" s="456">
        <v>0</v>
      </c>
      <c r="AQ2218" s="457">
        <v>0</v>
      </c>
      <c r="AR2218" s="440">
        <v>1.0187851254249199E-2</v>
      </c>
      <c r="AS2218" s="462">
        <v>0</v>
      </c>
      <c r="AT2218" s="463">
        <v>0</v>
      </c>
      <c r="AU2218" s="423">
        <v>0</v>
      </c>
    </row>
    <row r="2219" spans="1:47" x14ac:dyDescent="0.2">
      <c r="A2219" s="231">
        <v>2030</v>
      </c>
      <c r="B2219" s="232">
        <v>15</v>
      </c>
      <c r="C2219" s="456">
        <v>1.8247537305929145</v>
      </c>
      <c r="D2219" s="457">
        <v>1.8907498586815079</v>
      </c>
      <c r="E2219" s="437">
        <v>0.48122686513927643</v>
      </c>
      <c r="F2219" s="456">
        <v>8.3939764288861587E-2</v>
      </c>
      <c r="G2219" s="457">
        <v>7.8596213559840047E-2</v>
      </c>
      <c r="H2219" s="437">
        <v>8.9195656816745364E-2</v>
      </c>
      <c r="I2219" s="456">
        <v>7.9568078365828188E-2</v>
      </c>
      <c r="J2219" s="457">
        <v>8.3381223631003157E-2</v>
      </c>
      <c r="K2219" s="437">
        <v>0.56746983481514224</v>
      </c>
      <c r="L2219" s="462">
        <v>1.3885350989804304E-3</v>
      </c>
      <c r="M2219" s="463">
        <v>1.8133127626766218E-3</v>
      </c>
      <c r="N2219" s="437">
        <v>5.7658038454174061E-3</v>
      </c>
      <c r="O2219" s="456">
        <v>3.6632751444417837E-3</v>
      </c>
      <c r="P2219" s="457">
        <v>4.913764947343531E-3</v>
      </c>
      <c r="Q2219" s="437">
        <v>1.9156971924852377E-2</v>
      </c>
      <c r="R2219" s="462">
        <v>0</v>
      </c>
      <c r="S2219" s="463">
        <v>0</v>
      </c>
      <c r="T2219" s="437">
        <v>661.73147992822248</v>
      </c>
      <c r="U2219" s="456">
        <v>4.4671060872851082E-3</v>
      </c>
      <c r="V2219" s="457">
        <v>5.4444782089967435E-3</v>
      </c>
      <c r="W2219" s="437">
        <v>9.6130053680630725E-2</v>
      </c>
      <c r="X2219" s="456">
        <v>6.0854948980920793E-3</v>
      </c>
      <c r="Y2219" s="457">
        <v>8.2287759345177711E-3</v>
      </c>
      <c r="Z2219" s="437">
        <v>3.4007043888321241E-3</v>
      </c>
      <c r="AA2219" s="456">
        <v>1.9029364975833858E-3</v>
      </c>
      <c r="AB2219" s="457">
        <v>2.0564729548168004E-3</v>
      </c>
      <c r="AC2219" s="437">
        <v>6.1414508740894368E-3</v>
      </c>
      <c r="AD2219" s="456">
        <v>1.06741583619185E-4</v>
      </c>
      <c r="AE2219" s="457">
        <v>9.91053957094003E-5</v>
      </c>
      <c r="AF2219" s="437">
        <v>8.8621299586381236E-4</v>
      </c>
      <c r="AG2219" s="456">
        <v>3.4918535045773721E-3</v>
      </c>
      <c r="AH2219" s="457">
        <v>3.2238667554206671E-3</v>
      </c>
      <c r="AI2219" s="437">
        <v>1.1432145939978683E-3</v>
      </c>
      <c r="AJ2219" s="456">
        <v>6.1056525420600887E-4</v>
      </c>
      <c r="AK2219" s="457">
        <v>5.4778018811571625E-4</v>
      </c>
      <c r="AL2219" s="437">
        <v>7.0896985395411732E-5</v>
      </c>
      <c r="AM2219" s="456">
        <v>9.7752400105359993E-4</v>
      </c>
      <c r="AN2219" s="457">
        <v>9.2442934651082984E-4</v>
      </c>
      <c r="AO2219" s="437">
        <v>1.926626625203124E-2</v>
      </c>
      <c r="AP2219" s="456">
        <v>0</v>
      </c>
      <c r="AQ2219" s="457">
        <v>0</v>
      </c>
      <c r="AR2219" s="440">
        <v>1.02827411800668E-2</v>
      </c>
      <c r="AS2219" s="462">
        <v>0</v>
      </c>
      <c r="AT2219" s="463">
        <v>0</v>
      </c>
      <c r="AU2219" s="423">
        <v>0</v>
      </c>
    </row>
    <row r="2220" spans="1:47" x14ac:dyDescent="0.2">
      <c r="A2220" s="231">
        <v>2030</v>
      </c>
      <c r="B2220" s="232">
        <v>16</v>
      </c>
      <c r="C2220" s="456">
        <v>2.0372197746396736</v>
      </c>
      <c r="D2220" s="457">
        <v>2.2290486346005176</v>
      </c>
      <c r="E2220" s="437">
        <v>0.48804461752704847</v>
      </c>
      <c r="F2220" s="456">
        <v>9.1446779242103302E-2</v>
      </c>
      <c r="G2220" s="457">
        <v>8.7382579241203906E-2</v>
      </c>
      <c r="H2220" s="437">
        <v>9.1796112599297985E-2</v>
      </c>
      <c r="I2220" s="456">
        <v>8.9783904074696178E-2</v>
      </c>
      <c r="J2220" s="457">
        <v>9.4410789666755104E-2</v>
      </c>
      <c r="K2220" s="437">
        <v>0.57808911111735839</v>
      </c>
      <c r="L2220" s="462">
        <v>1.3930250900081364E-3</v>
      </c>
      <c r="M2220" s="463">
        <v>1.8193405785297404E-3</v>
      </c>
      <c r="N2220" s="437">
        <v>5.7752429738391481E-3</v>
      </c>
      <c r="O2220" s="456">
        <v>5.1346877428730883E-3</v>
      </c>
      <c r="P2220" s="457">
        <v>6.1385628047113975E-3</v>
      </c>
      <c r="Q2220" s="437">
        <v>1.9182542783722056E-2</v>
      </c>
      <c r="R2220" s="462">
        <v>0</v>
      </c>
      <c r="S2220" s="463">
        <v>0</v>
      </c>
      <c r="T2220" s="437">
        <v>662.81322540743304</v>
      </c>
      <c r="U2220" s="456">
        <v>4.5427457100148958E-3</v>
      </c>
      <c r="V2220" s="457">
        <v>5.5924178944262602E-3</v>
      </c>
      <c r="W2220" s="437">
        <v>9.8932700393175838E-2</v>
      </c>
      <c r="X2220" s="456">
        <v>6.297183747551457E-3</v>
      </c>
      <c r="Y2220" s="457">
        <v>8.5673010793769887E-3</v>
      </c>
      <c r="Z2220" s="437">
        <v>3.4540086667362792E-3</v>
      </c>
      <c r="AA2220" s="456">
        <v>2.0441894635916174E-3</v>
      </c>
      <c r="AB2220" s="457">
        <v>2.2539258328511617E-3</v>
      </c>
      <c r="AC2220" s="437">
        <v>6.3205009578390179E-3</v>
      </c>
      <c r="AD2220" s="456">
        <v>1.1598720563534194E-4</v>
      </c>
      <c r="AE2220" s="457">
        <v>1.0986235586354746E-4</v>
      </c>
      <c r="AF2220" s="437">
        <v>9.1205003172716221E-4</v>
      </c>
      <c r="AG2220" s="456">
        <v>3.8125041214984879E-3</v>
      </c>
      <c r="AH2220" s="457">
        <v>3.5931417774040233E-3</v>
      </c>
      <c r="AI2220" s="437">
        <v>1.1765430265504139E-3</v>
      </c>
      <c r="AJ2220" s="456">
        <v>6.6170536091045805E-4</v>
      </c>
      <c r="AK2220" s="457">
        <v>6.0460930654385864E-4</v>
      </c>
      <c r="AL2220" s="437">
        <v>7.2964064892087514E-5</v>
      </c>
      <c r="AM2220" s="456">
        <v>1.0671351507675236E-3</v>
      </c>
      <c r="AN2220" s="457">
        <v>1.0308603463432668E-3</v>
      </c>
      <c r="AO2220" s="437">
        <v>1.9827950998602396E-2</v>
      </c>
      <c r="AP2220" s="456">
        <v>0</v>
      </c>
      <c r="AQ2220" s="457">
        <v>0</v>
      </c>
      <c r="AR2220" s="440">
        <v>1.36522204952223E-2</v>
      </c>
      <c r="AS2220" s="462">
        <v>0</v>
      </c>
      <c r="AT2220" s="463">
        <v>0</v>
      </c>
      <c r="AU2220" s="423">
        <v>0</v>
      </c>
    </row>
    <row r="2221" spans="1:47" x14ac:dyDescent="0.2">
      <c r="A2221" s="231">
        <v>2030</v>
      </c>
      <c r="B2221" s="232">
        <v>17</v>
      </c>
      <c r="C2221" s="456">
        <v>2.074181140177263</v>
      </c>
      <c r="D2221" s="457">
        <v>2.2687434226793899</v>
      </c>
      <c r="E2221" s="437">
        <v>0.49519586881753197</v>
      </c>
      <c r="F2221" s="456">
        <v>9.5060983527785595E-2</v>
      </c>
      <c r="G2221" s="457">
        <v>9.115755840428294E-2</v>
      </c>
      <c r="H2221" s="437">
        <v>9.4523837835762764E-2</v>
      </c>
      <c r="I2221" s="456">
        <v>9.221112970428863E-2</v>
      </c>
      <c r="J2221" s="457">
        <v>9.7005615410576618E-2</v>
      </c>
      <c r="K2221" s="437">
        <v>0.58922697461692652</v>
      </c>
      <c r="L2221" s="462">
        <v>1.3977987333083296E-3</v>
      </c>
      <c r="M2221" s="463">
        <v>1.8256613523936296E-3</v>
      </c>
      <c r="N2221" s="437">
        <v>5.7851246480571314E-3</v>
      </c>
      <c r="O2221" s="456">
        <v>5.2166421326083883E-3</v>
      </c>
      <c r="P2221" s="457">
        <v>6.2521815613716661E-3</v>
      </c>
      <c r="Q2221" s="437">
        <v>1.9209373094095466E-2</v>
      </c>
      <c r="R2221" s="462">
        <v>0</v>
      </c>
      <c r="S2221" s="463">
        <v>0</v>
      </c>
      <c r="T2221" s="437">
        <v>663.94829813804677</v>
      </c>
      <c r="U2221" s="456">
        <v>4.6938575513147691E-3</v>
      </c>
      <c r="V2221" s="457">
        <v>5.8076790298806271E-3</v>
      </c>
      <c r="W2221" s="437">
        <v>0.1018723961626081</v>
      </c>
      <c r="X2221" s="456">
        <v>6.5220632797175623E-3</v>
      </c>
      <c r="Y2221" s="457">
        <v>8.922382698772581E-3</v>
      </c>
      <c r="Z2221" s="437">
        <v>3.5099191806014251E-3</v>
      </c>
      <c r="AA2221" s="456">
        <v>2.1112517932681393E-3</v>
      </c>
      <c r="AB2221" s="457">
        <v>2.3414755704794336E-3</v>
      </c>
      <c r="AC2221" s="437">
        <v>6.5083105734614387E-3</v>
      </c>
      <c r="AD2221" s="456">
        <v>1.2060553745833633E-4</v>
      </c>
      <c r="AE2221" s="457">
        <v>1.1468892659703152E-4</v>
      </c>
      <c r="AF2221" s="437">
        <v>9.3915059459900407E-4</v>
      </c>
      <c r="AG2221" s="456">
        <v>3.9667667953014489E-3</v>
      </c>
      <c r="AH2221" s="457">
        <v>3.7511706733304377E-3</v>
      </c>
      <c r="AI2221" s="437">
        <v>1.2115038198772291E-3</v>
      </c>
      <c r="AJ2221" s="456">
        <v>6.9171212776035799E-4</v>
      </c>
      <c r="AK2221" s="457">
        <v>6.3495995286835089E-4</v>
      </c>
      <c r="AL2221" s="437">
        <v>7.5132054638568015E-5</v>
      </c>
      <c r="AM2221" s="456">
        <v>1.1057166970920894E-3</v>
      </c>
      <c r="AN2221" s="457">
        <v>1.0713350955053802E-3</v>
      </c>
      <c r="AO2221" s="437">
        <v>2.041713291114185E-2</v>
      </c>
      <c r="AP2221" s="456">
        <v>0</v>
      </c>
      <c r="AQ2221" s="457">
        <v>0</v>
      </c>
      <c r="AR2221" s="440">
        <v>1.3791964696618499E-2</v>
      </c>
      <c r="AS2221" s="462">
        <v>0</v>
      </c>
      <c r="AT2221" s="463">
        <v>0</v>
      </c>
      <c r="AU2221" s="423">
        <v>0</v>
      </c>
    </row>
    <row r="2222" spans="1:47" x14ac:dyDescent="0.2">
      <c r="A2222" s="231">
        <v>2030</v>
      </c>
      <c r="B2222" s="232">
        <v>18</v>
      </c>
      <c r="C2222" s="456">
        <v>2.1113757514794145</v>
      </c>
      <c r="D2222" s="457">
        <v>2.3081251893421153</v>
      </c>
      <c r="E2222" s="437">
        <v>0.50264974441392829</v>
      </c>
      <c r="F2222" s="456">
        <v>9.8836681615989894E-2</v>
      </c>
      <c r="G2222" s="457">
        <v>9.5049610665486686E-2</v>
      </c>
      <c r="H2222" s="437">
        <v>9.7366535205898427E-2</v>
      </c>
      <c r="I2222" s="456">
        <v>9.4777395202742296E-2</v>
      </c>
      <c r="J2222" s="457">
        <v>9.971002045799475E-2</v>
      </c>
      <c r="K2222" s="437">
        <v>0.60083670958202307</v>
      </c>
      <c r="L2222" s="462">
        <v>1.402871402911939E-3</v>
      </c>
      <c r="M2222" s="463">
        <v>1.8322710437722448E-3</v>
      </c>
      <c r="N2222" s="437">
        <v>5.7954590874566437E-3</v>
      </c>
      <c r="O2222" s="456">
        <v>5.3033877378140873E-3</v>
      </c>
      <c r="P2222" s="457">
        <v>6.3706955235312219E-3</v>
      </c>
      <c r="Q2222" s="437">
        <v>1.9237412101583511E-2</v>
      </c>
      <c r="R2222" s="462">
        <v>0</v>
      </c>
      <c r="S2222" s="463">
        <v>0</v>
      </c>
      <c r="T2222" s="437">
        <v>665.13488302244252</v>
      </c>
      <c r="U2222" s="456">
        <v>4.85112384452721E-3</v>
      </c>
      <c r="V2222" s="457">
        <v>6.0292036793475239E-3</v>
      </c>
      <c r="W2222" s="437">
        <v>0.10493615290978243</v>
      </c>
      <c r="X2222" s="456">
        <v>6.7597557801251824E-3</v>
      </c>
      <c r="Y2222" s="457">
        <v>9.2923979231082452E-3</v>
      </c>
      <c r="Z2222" s="437">
        <v>3.5681996055021764E-3</v>
      </c>
      <c r="AA2222" s="456">
        <v>2.1807554150782261E-3</v>
      </c>
      <c r="AB2222" s="457">
        <v>2.4309518060740549E-3</v>
      </c>
      <c r="AC2222" s="437">
        <v>6.7040373661061102E-3</v>
      </c>
      <c r="AD2222" s="456">
        <v>1.254334587024943E-4</v>
      </c>
      <c r="AE2222" s="457">
        <v>1.1966649922679664E-4</v>
      </c>
      <c r="AF2222" s="437">
        <v>9.6739466056148052E-4</v>
      </c>
      <c r="AG2222" s="456">
        <v>4.128063417848239E-3</v>
      </c>
      <c r="AH2222" s="457">
        <v>3.9143047582457201E-3</v>
      </c>
      <c r="AI2222" s="437">
        <v>1.2479403944400643E-3</v>
      </c>
      <c r="AJ2222" s="456">
        <v>7.2320566435523043E-4</v>
      </c>
      <c r="AK2222" s="457">
        <v>6.6642572268393256E-4</v>
      </c>
      <c r="AL2222" s="437">
        <v>7.7391491958424659E-5</v>
      </c>
      <c r="AM2222" s="456">
        <v>1.1459883936242273E-3</v>
      </c>
      <c r="AN2222" s="457">
        <v>1.1129928052425713E-3</v>
      </c>
      <c r="AO2222" s="437">
        <v>2.1031169632620288E-2</v>
      </c>
      <c r="AP2222" s="456">
        <v>0</v>
      </c>
      <c r="AQ2222" s="457">
        <v>0</v>
      </c>
      <c r="AR2222" s="440">
        <v>1.39375503627113E-2</v>
      </c>
      <c r="AS2222" s="462">
        <v>0</v>
      </c>
      <c r="AT2222" s="463">
        <v>0</v>
      </c>
      <c r="AU2222" s="423">
        <v>0</v>
      </c>
    </row>
    <row r="2223" spans="1:47" x14ac:dyDescent="0.2">
      <c r="A2223" s="231">
        <v>2030</v>
      </c>
      <c r="B2223" s="232">
        <v>19</v>
      </c>
      <c r="C2223" s="456">
        <v>2.1497365666204682</v>
      </c>
      <c r="D2223" s="457">
        <v>2.347307895127873</v>
      </c>
      <c r="E2223" s="437">
        <v>0.50959882482341567</v>
      </c>
      <c r="F2223" s="456">
        <v>0.10283759161632432</v>
      </c>
      <c r="G2223" s="457">
        <v>9.9048891341511888E-2</v>
      </c>
      <c r="H2223" s="437">
        <v>0.10024917907554265</v>
      </c>
      <c r="I2223" s="456">
        <v>9.7447000579373694E-2</v>
      </c>
      <c r="J2223" s="457">
        <v>0.1024371425467655</v>
      </c>
      <c r="K2223" s="437">
        <v>0.61230222482222707</v>
      </c>
      <c r="L2223" s="462">
        <v>1.4076702069741314E-3</v>
      </c>
      <c r="M2223" s="463">
        <v>1.8383189397624419E-3</v>
      </c>
      <c r="N2223" s="437">
        <v>5.8038264823611629E-3</v>
      </c>
      <c r="O2223" s="456">
        <v>5.3942291806632816E-3</v>
      </c>
      <c r="P2223" s="457">
        <v>6.4911981966117738E-3</v>
      </c>
      <c r="Q2223" s="437">
        <v>1.9265905297778954E-2</v>
      </c>
      <c r="R2223" s="462">
        <v>0</v>
      </c>
      <c r="S2223" s="463">
        <v>0</v>
      </c>
      <c r="T2223" s="437">
        <v>666.0931680471399</v>
      </c>
      <c r="U2223" s="456">
        <v>5.0181493032050127E-3</v>
      </c>
      <c r="V2223" s="457">
        <v>6.2571270693600372E-3</v>
      </c>
      <c r="W2223" s="437">
        <v>0.10804291084943241</v>
      </c>
      <c r="X2223" s="456">
        <v>7.0091520356811397E-3</v>
      </c>
      <c r="Y2223" s="457">
        <v>9.6694040296280009E-3</v>
      </c>
      <c r="Z2223" s="437">
        <v>3.6276221911993038E-3</v>
      </c>
      <c r="AA2223" s="456">
        <v>2.2536675000691649E-3</v>
      </c>
      <c r="AB2223" s="457">
        <v>2.521559411629206E-3</v>
      </c>
      <c r="AC2223" s="437">
        <v>6.9025403448858165E-3</v>
      </c>
      <c r="AD2223" s="456">
        <v>1.3053689787116942E-4</v>
      </c>
      <c r="AE2223" s="457">
        <v>1.2476630824545935E-4</v>
      </c>
      <c r="AF2223" s="437">
        <v>9.9603512453976905E-4</v>
      </c>
      <c r="AG2223" s="456">
        <v>4.2990513921089173E-3</v>
      </c>
      <c r="AH2223" s="457">
        <v>4.0821626036723156E-3</v>
      </c>
      <c r="AI2223" s="437">
        <v>1.2848862253697312E-3</v>
      </c>
      <c r="AJ2223" s="456">
        <v>7.5655170103071877E-4</v>
      </c>
      <c r="AK2223" s="457">
        <v>6.9877963579660293E-4</v>
      </c>
      <c r="AL2223" s="437">
        <v>7.9682913422633172E-5</v>
      </c>
      <c r="AM2223" s="456">
        <v>1.1885935460416038E-3</v>
      </c>
      <c r="AN2223" s="457">
        <v>1.1557029932976869E-3</v>
      </c>
      <c r="AO2223" s="437">
        <v>2.1653831723159961E-2</v>
      </c>
      <c r="AP2223" s="456">
        <v>0</v>
      </c>
      <c r="AQ2223" s="457">
        <v>0</v>
      </c>
      <c r="AR2223" s="440">
        <v>1.4086013491022901E-2</v>
      </c>
      <c r="AS2223" s="462">
        <v>0</v>
      </c>
      <c r="AT2223" s="463">
        <v>0</v>
      </c>
      <c r="AU2223" s="423">
        <v>0</v>
      </c>
    </row>
    <row r="2224" spans="1:47" x14ac:dyDescent="0.2">
      <c r="A2224" s="231">
        <v>2030</v>
      </c>
      <c r="B2224" s="232">
        <v>20</v>
      </c>
      <c r="C2224" s="456">
        <v>2.1924509348609034</v>
      </c>
      <c r="D2224" s="457">
        <v>2.3896229822212702</v>
      </c>
      <c r="E2224" s="437">
        <v>0.51721468473019383</v>
      </c>
      <c r="F2224" s="456">
        <v>0.10701825118550548</v>
      </c>
      <c r="G2224" s="457">
        <v>0.10306224081243591</v>
      </c>
      <c r="H2224" s="437">
        <v>0.10315406311410313</v>
      </c>
      <c r="I2224" s="456">
        <v>0.10025848350383802</v>
      </c>
      <c r="J2224" s="457">
        <v>0.10519833666650691</v>
      </c>
      <c r="K2224" s="437">
        <v>0.62416425158764954</v>
      </c>
      <c r="L2224" s="462">
        <v>1.4132557322146929E-3</v>
      </c>
      <c r="M2224" s="463">
        <v>1.8450534860175122E-3</v>
      </c>
      <c r="N2224" s="437">
        <v>5.8143631093640468E-3</v>
      </c>
      <c r="O2224" s="456">
        <v>5.4894689656740129E-3</v>
      </c>
      <c r="P2224" s="457">
        <v>6.6123943546558426E-3</v>
      </c>
      <c r="Q2224" s="437">
        <v>1.9294505167447497E-2</v>
      </c>
      <c r="R2224" s="462">
        <v>0</v>
      </c>
      <c r="S2224" s="463">
        <v>0</v>
      </c>
      <c r="T2224" s="437">
        <v>667.30312200021217</v>
      </c>
      <c r="U2224" s="456">
        <v>5.1931580951497247E-3</v>
      </c>
      <c r="V2224" s="457">
        <v>6.486354336235769E-3</v>
      </c>
      <c r="W2224" s="437">
        <v>0.11117383550584299</v>
      </c>
      <c r="X2224" s="456">
        <v>7.2695998527115106E-3</v>
      </c>
      <c r="Y2224" s="457">
        <v>1.0047583266634951E-2</v>
      </c>
      <c r="Z2224" s="437">
        <v>3.6871700830999033E-3</v>
      </c>
      <c r="AA2224" s="456">
        <v>2.3280158275266311E-3</v>
      </c>
      <c r="AB2224" s="457">
        <v>2.6100146215242643E-3</v>
      </c>
      <c r="AC2224" s="437">
        <v>7.1025317522469805E-3</v>
      </c>
      <c r="AD2224" s="456">
        <v>1.3586103163003326E-4</v>
      </c>
      <c r="AE2224" s="457">
        <v>1.2987185435030477E-4</v>
      </c>
      <c r="AF2224" s="437">
        <v>1.024896423599327E-3</v>
      </c>
      <c r="AG2224" s="456">
        <v>4.4783480437186165E-3</v>
      </c>
      <c r="AH2224" s="457">
        <v>4.2514082490033066E-3</v>
      </c>
      <c r="AI2224" s="437">
        <v>1.3221168150484722E-3</v>
      </c>
      <c r="AJ2224" s="456">
        <v>7.9152057595486972E-4</v>
      </c>
      <c r="AK2224" s="457">
        <v>7.3142409746624324E-4</v>
      </c>
      <c r="AL2224" s="437">
        <v>8.1991786727604769E-5</v>
      </c>
      <c r="AM2224" s="456">
        <v>1.2330442032047575E-3</v>
      </c>
      <c r="AN2224" s="457">
        <v>1.1984550947618314E-3</v>
      </c>
      <c r="AO2224" s="437">
        <v>2.2281249288870292E-2</v>
      </c>
      <c r="AP2224" s="456">
        <v>0</v>
      </c>
      <c r="AQ2224" s="457">
        <v>0</v>
      </c>
      <c r="AR2224" s="440">
        <v>1.42348125104616E-2</v>
      </c>
      <c r="AS2224" s="462">
        <v>0</v>
      </c>
      <c r="AT2224" s="463">
        <v>0</v>
      </c>
      <c r="AU2224" s="423">
        <v>0</v>
      </c>
    </row>
    <row r="2225" spans="1:47" x14ac:dyDescent="0.2">
      <c r="A2225" s="231">
        <v>2030</v>
      </c>
      <c r="B2225" s="232">
        <v>21</v>
      </c>
      <c r="C2225" s="456">
        <v>2.404445924292578</v>
      </c>
      <c r="D2225" s="457">
        <v>2.7118058525823532</v>
      </c>
      <c r="E2225" s="437">
        <v>0.52466959031240834</v>
      </c>
      <c r="F2225" s="456">
        <v>0.11743969943679192</v>
      </c>
      <c r="G2225" s="457">
        <v>0.11423523043177804</v>
      </c>
      <c r="H2225" s="437">
        <v>0.10599772966315647</v>
      </c>
      <c r="I2225" s="456">
        <v>0.10965631436696273</v>
      </c>
      <c r="J2225" s="457">
        <v>0.1149394244126981</v>
      </c>
      <c r="K2225" s="437">
        <v>0.63577686865131722</v>
      </c>
      <c r="L2225" s="462">
        <v>1.419050650758355E-3</v>
      </c>
      <c r="M2225" s="463">
        <v>1.8516577811536323E-3</v>
      </c>
      <c r="N2225" s="437">
        <v>5.8246711896368913E-3</v>
      </c>
      <c r="O2225" s="456">
        <v>7.5650007597376596E-3</v>
      </c>
      <c r="P2225" s="457">
        <v>8.1004663353953787E-3</v>
      </c>
      <c r="Q2225" s="437">
        <v>1.9322438405820045E-2</v>
      </c>
      <c r="R2225" s="462">
        <v>0</v>
      </c>
      <c r="S2225" s="463">
        <v>0</v>
      </c>
      <c r="T2225" s="437">
        <v>668.48686974504062</v>
      </c>
      <c r="U2225" s="456">
        <v>5.6609949905765738E-3</v>
      </c>
      <c r="V2225" s="457">
        <v>7.0222271254908606E-3</v>
      </c>
      <c r="W2225" s="437">
        <v>0.11423827794003649</v>
      </c>
      <c r="X2225" s="456">
        <v>7.5379078833825329E-3</v>
      </c>
      <c r="Y2225" s="457">
        <v>1.0417823524037015E-2</v>
      </c>
      <c r="Z2225" s="437">
        <v>3.7454563172772816E-3</v>
      </c>
      <c r="AA2225" s="456">
        <v>2.5293259943974895E-3</v>
      </c>
      <c r="AB2225" s="457">
        <v>2.866186987504518E-3</v>
      </c>
      <c r="AC2225" s="437">
        <v>7.2983475324741309E-3</v>
      </c>
      <c r="AD2225" s="456">
        <v>1.4943464235133618E-4</v>
      </c>
      <c r="AE2225" s="457">
        <v>1.4429256414944753E-4</v>
      </c>
      <c r="AF2225" s="437">
        <v>1.0531503595940159E-3</v>
      </c>
      <c r="AG2225" s="456">
        <v>4.9216652443874187E-3</v>
      </c>
      <c r="AH2225" s="457">
        <v>4.7198137242701462E-3</v>
      </c>
      <c r="AI2225" s="437">
        <v>1.3585657824179531E-3</v>
      </c>
      <c r="AJ2225" s="456">
        <v>8.7041446034314773E-4</v>
      </c>
      <c r="AK2225" s="457">
        <v>8.1157465449731151E-4</v>
      </c>
      <c r="AL2225" s="437">
        <v>8.4251990727193972E-5</v>
      </c>
      <c r="AM2225" s="456">
        <v>1.3569125504944658E-3</v>
      </c>
      <c r="AN2225" s="457">
        <v>1.3330986797231257E-3</v>
      </c>
      <c r="AO2225" s="437">
        <v>2.2895518897962073E-2</v>
      </c>
      <c r="AP2225" s="456">
        <v>0</v>
      </c>
      <c r="AQ2225" s="457">
        <v>0</v>
      </c>
      <c r="AR2225" s="440">
        <v>1.8929294260137099E-2</v>
      </c>
      <c r="AS2225" s="462">
        <v>0</v>
      </c>
      <c r="AT2225" s="463">
        <v>0</v>
      </c>
      <c r="AU2225" s="423">
        <v>0</v>
      </c>
    </row>
    <row r="2226" spans="1:47" x14ac:dyDescent="0.2">
      <c r="A2226" s="231">
        <v>2030</v>
      </c>
      <c r="B2226" s="232">
        <v>22</v>
      </c>
      <c r="C2226" s="456">
        <v>0</v>
      </c>
      <c r="D2226" s="457">
        <v>0</v>
      </c>
      <c r="E2226" s="438">
        <v>0.53171046012762935</v>
      </c>
      <c r="F2226" s="456">
        <v>0</v>
      </c>
      <c r="G2226" s="457">
        <v>0</v>
      </c>
      <c r="H2226" s="438">
        <v>0.10868314047454747</v>
      </c>
      <c r="I2226" s="456">
        <v>0</v>
      </c>
      <c r="J2226" s="457">
        <v>0</v>
      </c>
      <c r="K2226" s="438">
        <v>0.64674253175746088</v>
      </c>
      <c r="L2226" s="462">
        <v>0</v>
      </c>
      <c r="M2226" s="463">
        <v>0</v>
      </c>
      <c r="N2226" s="438">
        <v>5.8344409169006203E-3</v>
      </c>
      <c r="O2226" s="456">
        <v>0</v>
      </c>
      <c r="P2226" s="457">
        <v>0</v>
      </c>
      <c r="Q2226" s="438">
        <v>1.93489175558334E-2</v>
      </c>
      <c r="R2226" s="462">
        <v>0</v>
      </c>
      <c r="S2226" s="463">
        <v>0</v>
      </c>
      <c r="T2226" s="438">
        <v>669.6071947438038</v>
      </c>
      <c r="U2226" s="456">
        <v>0</v>
      </c>
      <c r="V2226" s="457">
        <v>0</v>
      </c>
      <c r="W2226" s="438">
        <v>0.11713256948120444</v>
      </c>
      <c r="X2226" s="456">
        <v>0</v>
      </c>
      <c r="Y2226" s="457">
        <v>0</v>
      </c>
      <c r="Z2226" s="438">
        <v>3.8005086806064885E-3</v>
      </c>
      <c r="AA2226" s="456">
        <v>0</v>
      </c>
      <c r="AB2226" s="457">
        <v>0</v>
      </c>
      <c r="AC2226" s="438">
        <v>7.4832312471858663E-3</v>
      </c>
      <c r="AD2226" s="456">
        <v>0</v>
      </c>
      <c r="AE2226" s="457">
        <v>0</v>
      </c>
      <c r="AF2226" s="438">
        <v>1.0798304644261587E-3</v>
      </c>
      <c r="AG2226" s="456">
        <v>0</v>
      </c>
      <c r="AH2226" s="457">
        <v>0</v>
      </c>
      <c r="AI2226" s="438">
        <v>1.3929814637067611E-3</v>
      </c>
      <c r="AJ2226" s="456">
        <v>0</v>
      </c>
      <c r="AK2226" s="457">
        <v>0</v>
      </c>
      <c r="AL2226" s="438">
        <v>8.6386516676254389E-5</v>
      </c>
      <c r="AM2226" s="456">
        <v>0</v>
      </c>
      <c r="AN2226" s="457">
        <v>0</v>
      </c>
      <c r="AO2226" s="438">
        <v>2.347551877003376E-2</v>
      </c>
      <c r="AP2226" s="456">
        <v>0</v>
      </c>
      <c r="AQ2226" s="457">
        <v>0</v>
      </c>
      <c r="AR2226" s="440">
        <v>1.9110855519615201E-2</v>
      </c>
      <c r="AS2226" s="462">
        <v>0</v>
      </c>
      <c r="AT2226" s="463">
        <v>0</v>
      </c>
      <c r="AU2226" s="423">
        <v>0</v>
      </c>
    </row>
    <row r="2227" spans="1:47" x14ac:dyDescent="0.2">
      <c r="A2227" s="231">
        <v>2030</v>
      </c>
      <c r="B2227" s="232">
        <v>23</v>
      </c>
      <c r="C2227" s="456">
        <v>0</v>
      </c>
      <c r="D2227" s="457">
        <v>0</v>
      </c>
      <c r="E2227" s="438">
        <v>0.5380759927251394</v>
      </c>
      <c r="F2227" s="456">
        <v>0</v>
      </c>
      <c r="G2227" s="457">
        <v>0</v>
      </c>
      <c r="H2227" s="438">
        <v>0.11111064174718842</v>
      </c>
      <c r="I2227" s="456">
        <v>0</v>
      </c>
      <c r="J2227" s="457">
        <v>0</v>
      </c>
      <c r="K2227" s="438">
        <v>0.65665605756288237</v>
      </c>
      <c r="L2227" s="462">
        <v>0</v>
      </c>
      <c r="M2227" s="463">
        <v>0</v>
      </c>
      <c r="N2227" s="438">
        <v>5.8432497823533705E-3</v>
      </c>
      <c r="O2227" s="456">
        <v>0</v>
      </c>
      <c r="P2227" s="457">
        <v>0</v>
      </c>
      <c r="Q2227" s="438">
        <v>1.9372821009391483E-2</v>
      </c>
      <c r="R2227" s="462">
        <v>0</v>
      </c>
      <c r="S2227" s="463">
        <v>0</v>
      </c>
      <c r="T2227" s="438">
        <v>670.61893884002473</v>
      </c>
      <c r="U2227" s="456">
        <v>0</v>
      </c>
      <c r="V2227" s="457">
        <v>0</v>
      </c>
      <c r="W2227" s="438">
        <v>0.1197488047117411</v>
      </c>
      <c r="X2227" s="456">
        <v>0</v>
      </c>
      <c r="Y2227" s="457">
        <v>0</v>
      </c>
      <c r="Z2227" s="438">
        <v>3.8502763514945064E-3</v>
      </c>
      <c r="AA2227" s="456">
        <v>0</v>
      </c>
      <c r="AB2227" s="457">
        <v>0</v>
      </c>
      <c r="AC2227" s="438">
        <v>7.6503840621966112E-3</v>
      </c>
      <c r="AD2227" s="456">
        <v>0</v>
      </c>
      <c r="AE2227" s="457">
        <v>0</v>
      </c>
      <c r="AF2227" s="438">
        <v>1.1039518601296831E-3</v>
      </c>
      <c r="AG2227" s="456">
        <v>0</v>
      </c>
      <c r="AH2227" s="457">
        <v>0</v>
      </c>
      <c r="AI2227" s="438">
        <v>1.4240957648296365E-3</v>
      </c>
      <c r="AJ2227" s="456">
        <v>0</v>
      </c>
      <c r="AK2227" s="457">
        <v>0</v>
      </c>
      <c r="AL2227" s="438">
        <v>8.8316119275443308E-5</v>
      </c>
      <c r="AM2227" s="456">
        <v>0</v>
      </c>
      <c r="AN2227" s="457">
        <v>0</v>
      </c>
      <c r="AO2227" s="438">
        <v>2.3999902159861301E-2</v>
      </c>
      <c r="AP2227" s="456">
        <v>0</v>
      </c>
      <c r="AQ2227" s="457">
        <v>0</v>
      </c>
      <c r="AR2227" s="440">
        <v>1.9274975068055599E-2</v>
      </c>
      <c r="AS2227" s="462">
        <v>0</v>
      </c>
      <c r="AT2227" s="463">
        <v>0</v>
      </c>
      <c r="AU2227" s="423">
        <v>0</v>
      </c>
    </row>
    <row r="2228" spans="1:47" x14ac:dyDescent="0.2">
      <c r="A2228" s="231">
        <v>2030</v>
      </c>
      <c r="B2228" s="232">
        <v>24</v>
      </c>
      <c r="C2228" s="456">
        <v>0</v>
      </c>
      <c r="D2228" s="457">
        <v>0</v>
      </c>
      <c r="E2228" s="438">
        <v>0.54338280096187697</v>
      </c>
      <c r="F2228" s="456">
        <v>0</v>
      </c>
      <c r="G2228" s="457">
        <v>0</v>
      </c>
      <c r="H2228" s="438">
        <v>0.1131347889615076</v>
      </c>
      <c r="I2228" s="456">
        <v>0</v>
      </c>
      <c r="J2228" s="457">
        <v>0</v>
      </c>
      <c r="K2228" s="438">
        <v>0.66492125696437132</v>
      </c>
      <c r="L2228" s="462">
        <v>0</v>
      </c>
      <c r="M2228" s="463">
        <v>0</v>
      </c>
      <c r="N2228" s="438">
        <v>5.8506014137553429E-3</v>
      </c>
      <c r="O2228" s="456">
        <v>0</v>
      </c>
      <c r="P2228" s="457">
        <v>0</v>
      </c>
      <c r="Q2228" s="438">
        <v>1.9392734332531809E-2</v>
      </c>
      <c r="R2228" s="462">
        <v>0</v>
      </c>
      <c r="S2228" s="463">
        <v>0</v>
      </c>
      <c r="T2228" s="438">
        <v>671.46233995177136</v>
      </c>
      <c r="U2228" s="456">
        <v>0</v>
      </c>
      <c r="V2228" s="457">
        <v>0</v>
      </c>
      <c r="W2228" s="438">
        <v>0.12193054973547417</v>
      </c>
      <c r="X2228" s="456">
        <v>0</v>
      </c>
      <c r="Y2228" s="457">
        <v>0</v>
      </c>
      <c r="Z2228" s="438">
        <v>3.8917719862435023E-3</v>
      </c>
      <c r="AA2228" s="456">
        <v>0</v>
      </c>
      <c r="AB2228" s="457">
        <v>0</v>
      </c>
      <c r="AC2228" s="438">
        <v>7.7897585198678241E-3</v>
      </c>
      <c r="AD2228" s="456">
        <v>0</v>
      </c>
      <c r="AE2228" s="457">
        <v>0</v>
      </c>
      <c r="AF2228" s="438">
        <v>1.1240627558414113E-3</v>
      </c>
      <c r="AG2228" s="456">
        <v>0</v>
      </c>
      <c r="AH2228" s="457">
        <v>0</v>
      </c>
      <c r="AI2228" s="438">
        <v>1.450040153413432E-3</v>
      </c>
      <c r="AJ2228" s="456">
        <v>0</v>
      </c>
      <c r="AK2228" s="457">
        <v>0</v>
      </c>
      <c r="AL2228" s="438">
        <v>8.9925033842754801E-5</v>
      </c>
      <c r="AM2228" s="456">
        <v>0</v>
      </c>
      <c r="AN2228" s="457">
        <v>0</v>
      </c>
      <c r="AO2228" s="438">
        <v>2.4437113079257677E-2</v>
      </c>
      <c r="AP2228" s="456">
        <v>0</v>
      </c>
      <c r="AQ2228" s="457">
        <v>0</v>
      </c>
      <c r="AR2228" s="440">
        <v>1.94118320154433E-2</v>
      </c>
      <c r="AS2228" s="462">
        <v>0</v>
      </c>
      <c r="AT2228" s="463">
        <v>0</v>
      </c>
      <c r="AU2228" s="423">
        <v>0</v>
      </c>
    </row>
    <row r="2229" spans="1:47" x14ac:dyDescent="0.2">
      <c r="A2229" s="231">
        <v>2030</v>
      </c>
      <c r="B2229" s="232">
        <v>25</v>
      </c>
      <c r="C2229" s="456">
        <v>0</v>
      </c>
      <c r="D2229" s="457">
        <v>0</v>
      </c>
      <c r="E2229" s="438">
        <v>0.54737927126244124</v>
      </c>
      <c r="F2229" s="456">
        <v>0</v>
      </c>
      <c r="G2229" s="457">
        <v>0</v>
      </c>
      <c r="H2229" s="438">
        <v>0.11465916669754038</v>
      </c>
      <c r="I2229" s="456">
        <v>0</v>
      </c>
      <c r="J2229" s="457">
        <v>0</v>
      </c>
      <c r="K2229" s="438">
        <v>0.67114573800849753</v>
      </c>
      <c r="L2229" s="462">
        <v>0</v>
      </c>
      <c r="M2229" s="463">
        <v>0</v>
      </c>
      <c r="N2229" s="438">
        <v>5.85612302444905E-3</v>
      </c>
      <c r="O2229" s="456">
        <v>0</v>
      </c>
      <c r="P2229" s="457">
        <v>0</v>
      </c>
      <c r="Q2229" s="438">
        <v>1.9407729726377974E-2</v>
      </c>
      <c r="R2229" s="462">
        <v>0</v>
      </c>
      <c r="S2229" s="463">
        <v>0</v>
      </c>
      <c r="T2229" s="438">
        <v>672.0955321307282</v>
      </c>
      <c r="U2229" s="456">
        <v>0</v>
      </c>
      <c r="V2229" s="457">
        <v>0</v>
      </c>
      <c r="W2229" s="438">
        <v>0.12357324125905994</v>
      </c>
      <c r="X2229" s="456">
        <v>0</v>
      </c>
      <c r="Y2229" s="457">
        <v>0</v>
      </c>
      <c r="Z2229" s="438">
        <v>3.9230150399153169E-3</v>
      </c>
      <c r="AA2229" s="456">
        <v>0</v>
      </c>
      <c r="AB2229" s="457">
        <v>0</v>
      </c>
      <c r="AC2229" s="438">
        <v>7.894708986606682E-3</v>
      </c>
      <c r="AD2229" s="456">
        <v>0</v>
      </c>
      <c r="AE2229" s="457">
        <v>0</v>
      </c>
      <c r="AF2229" s="438">
        <v>1.1392074051073968E-3</v>
      </c>
      <c r="AG2229" s="456">
        <v>0</v>
      </c>
      <c r="AH2229" s="457">
        <v>0</v>
      </c>
      <c r="AI2229" s="438">
        <v>1.4695752819065256E-3</v>
      </c>
      <c r="AJ2229" s="456">
        <v>0</v>
      </c>
      <c r="AK2229" s="457">
        <v>0</v>
      </c>
      <c r="AL2229" s="438">
        <v>9.1136585295285155E-5</v>
      </c>
      <c r="AM2229" s="456">
        <v>0</v>
      </c>
      <c r="AN2229" s="457">
        <v>0</v>
      </c>
      <c r="AO2229" s="438">
        <v>2.4766330895779128E-2</v>
      </c>
      <c r="AP2229" s="456">
        <v>0</v>
      </c>
      <c r="AQ2229" s="457">
        <v>0</v>
      </c>
      <c r="AR2229" s="440">
        <v>1.9514876580013801E-2</v>
      </c>
      <c r="AS2229" s="462">
        <v>0</v>
      </c>
      <c r="AT2229" s="463">
        <v>0</v>
      </c>
      <c r="AU2229" s="423">
        <v>0</v>
      </c>
    </row>
    <row r="2230" spans="1:47" x14ac:dyDescent="0.2">
      <c r="A2230" s="231">
        <v>2030</v>
      </c>
      <c r="B2230" s="232">
        <v>26</v>
      </c>
      <c r="C2230" s="456">
        <v>0</v>
      </c>
      <c r="D2230" s="457">
        <v>0</v>
      </c>
      <c r="E2230" s="438">
        <v>0.54978872540234169</v>
      </c>
      <c r="F2230" s="456">
        <v>0</v>
      </c>
      <c r="G2230" s="457">
        <v>0</v>
      </c>
      <c r="H2230" s="438">
        <v>0.11557868219206026</v>
      </c>
      <c r="I2230" s="456">
        <v>0</v>
      </c>
      <c r="J2230" s="457">
        <v>0</v>
      </c>
      <c r="K2230" s="438">
        <v>0.67490172084890609</v>
      </c>
      <c r="L2230" s="462">
        <v>0</v>
      </c>
      <c r="M2230" s="463">
        <v>0</v>
      </c>
      <c r="N2230" s="438">
        <v>5.8594585418806789E-3</v>
      </c>
      <c r="O2230" s="456">
        <v>0</v>
      </c>
      <c r="P2230" s="457">
        <v>0</v>
      </c>
      <c r="Q2230" s="438">
        <v>1.9416791107164062E-2</v>
      </c>
      <c r="R2230" s="462">
        <v>0</v>
      </c>
      <c r="S2230" s="463">
        <v>0</v>
      </c>
      <c r="T2230" s="438">
        <v>672.48058050838199</v>
      </c>
      <c r="U2230" s="456">
        <v>0</v>
      </c>
      <c r="V2230" s="457">
        <v>0</v>
      </c>
      <c r="W2230" s="438">
        <v>0.12456432743936645</v>
      </c>
      <c r="X2230" s="456">
        <v>0</v>
      </c>
      <c r="Y2230" s="457">
        <v>0</v>
      </c>
      <c r="Z2230" s="438">
        <v>3.9418653785908394E-3</v>
      </c>
      <c r="AA2230" s="456">
        <v>0</v>
      </c>
      <c r="AB2230" s="457">
        <v>0</v>
      </c>
      <c r="AC2230" s="438">
        <v>7.9580240996947344E-3</v>
      </c>
      <c r="AD2230" s="456">
        <v>0</v>
      </c>
      <c r="AE2230" s="457">
        <v>0</v>
      </c>
      <c r="AF2230" s="438">
        <v>1.1483445428715055E-3</v>
      </c>
      <c r="AG2230" s="456">
        <v>0</v>
      </c>
      <c r="AH2230" s="457">
        <v>0</v>
      </c>
      <c r="AI2230" s="438">
        <v>1.4813630711283049E-3</v>
      </c>
      <c r="AJ2230" s="456">
        <v>0</v>
      </c>
      <c r="AK2230" s="457">
        <v>0</v>
      </c>
      <c r="AL2230" s="438">
        <v>9.186750372653159E-5</v>
      </c>
      <c r="AM2230" s="456">
        <v>0</v>
      </c>
      <c r="AN2230" s="457">
        <v>0</v>
      </c>
      <c r="AO2230" s="438">
        <v>2.4964955141739346E-2</v>
      </c>
      <c r="AP2230" s="456">
        <v>0</v>
      </c>
      <c r="AQ2230" s="457">
        <v>0</v>
      </c>
      <c r="AR2230" s="440">
        <v>1.9577087575067102E-2</v>
      </c>
      <c r="AS2230" s="462">
        <v>0</v>
      </c>
      <c r="AT2230" s="463">
        <v>0</v>
      </c>
      <c r="AU2230" s="423">
        <v>0</v>
      </c>
    </row>
    <row r="2231" spans="1:47" x14ac:dyDescent="0.2">
      <c r="A2231" s="231">
        <v>2030</v>
      </c>
      <c r="B2231" s="232">
        <v>27</v>
      </c>
      <c r="C2231" s="456">
        <v>0</v>
      </c>
      <c r="D2231" s="457">
        <v>0</v>
      </c>
      <c r="E2231" s="438">
        <v>0.55024858399140142</v>
      </c>
      <c r="F2231" s="456">
        <v>0</v>
      </c>
      <c r="G2231" s="457">
        <v>0</v>
      </c>
      <c r="H2231" s="438">
        <v>0.11575376574255844</v>
      </c>
      <c r="I2231" s="456">
        <v>0</v>
      </c>
      <c r="J2231" s="457">
        <v>0</v>
      </c>
      <c r="K2231" s="438">
        <v>0.67561662002895784</v>
      </c>
      <c r="L2231" s="462">
        <v>0</v>
      </c>
      <c r="M2231" s="463">
        <v>0</v>
      </c>
      <c r="N2231" s="438">
        <v>5.8600989544933682E-3</v>
      </c>
      <c r="O2231" s="456">
        <v>0</v>
      </c>
      <c r="P2231" s="457">
        <v>0</v>
      </c>
      <c r="Q2231" s="438">
        <v>1.9418524970573423E-2</v>
      </c>
      <c r="R2231" s="462">
        <v>0</v>
      </c>
      <c r="S2231" s="463">
        <v>0</v>
      </c>
      <c r="T2231" s="438">
        <v>672.55189781216416</v>
      </c>
      <c r="U2231" s="456">
        <v>0</v>
      </c>
      <c r="V2231" s="457">
        <v>0</v>
      </c>
      <c r="W2231" s="438">
        <v>0.12475289679064107</v>
      </c>
      <c r="X2231" s="456">
        <v>0</v>
      </c>
      <c r="Y2231" s="457">
        <v>0</v>
      </c>
      <c r="Z2231" s="438">
        <v>3.9454533341623955E-3</v>
      </c>
      <c r="AA2231" s="456">
        <v>0</v>
      </c>
      <c r="AB2231" s="457">
        <v>0</v>
      </c>
      <c r="AC2231" s="438">
        <v>7.9700761585403783E-3</v>
      </c>
      <c r="AD2231" s="456">
        <v>0</v>
      </c>
      <c r="AE2231" s="457">
        <v>0</v>
      </c>
      <c r="AF2231" s="438">
        <v>1.1500841798946497E-3</v>
      </c>
      <c r="AG2231" s="456">
        <v>0</v>
      </c>
      <c r="AH2231" s="457">
        <v>0</v>
      </c>
      <c r="AI2231" s="438">
        <v>1.4836067305932826E-3</v>
      </c>
      <c r="AJ2231" s="456">
        <v>0</v>
      </c>
      <c r="AK2231" s="457">
        <v>0</v>
      </c>
      <c r="AL2231" s="438">
        <v>9.200668815122097E-5</v>
      </c>
      <c r="AM2231" s="456">
        <v>0</v>
      </c>
      <c r="AN2231" s="457">
        <v>0</v>
      </c>
      <c r="AO2231" s="438">
        <v>2.5002769317000805E-2</v>
      </c>
      <c r="AP2231" s="456">
        <v>0</v>
      </c>
      <c r="AQ2231" s="457">
        <v>0</v>
      </c>
      <c r="AR2231" s="440">
        <v>1.95889116529183E-2</v>
      </c>
      <c r="AS2231" s="462">
        <v>0</v>
      </c>
      <c r="AT2231" s="463">
        <v>0</v>
      </c>
      <c r="AU2231" s="423">
        <v>0</v>
      </c>
    </row>
    <row r="2232" spans="1:47" x14ac:dyDescent="0.2">
      <c r="A2232" s="231">
        <v>2030</v>
      </c>
      <c r="B2232" s="232">
        <v>28</v>
      </c>
      <c r="C2232" s="456">
        <v>0</v>
      </c>
      <c r="D2232" s="457">
        <v>0</v>
      </c>
      <c r="E2232" s="438">
        <v>0.55024797636800049</v>
      </c>
      <c r="F2232" s="456">
        <v>0</v>
      </c>
      <c r="G2232" s="457">
        <v>0</v>
      </c>
      <c r="H2232" s="438">
        <v>0.1157535266824828</v>
      </c>
      <c r="I2232" s="456">
        <v>0</v>
      </c>
      <c r="J2232" s="457">
        <v>0</v>
      </c>
      <c r="K2232" s="438">
        <v>0.67561565266192336</v>
      </c>
      <c r="L2232" s="462">
        <v>0</v>
      </c>
      <c r="M2232" s="463">
        <v>0</v>
      </c>
      <c r="N2232" s="438">
        <v>5.8601069036012966E-3</v>
      </c>
      <c r="O2232" s="456">
        <v>0</v>
      </c>
      <c r="P2232" s="457">
        <v>0</v>
      </c>
      <c r="Q2232" s="438">
        <v>1.9418543907539998E-2</v>
      </c>
      <c r="R2232" s="462">
        <v>0</v>
      </c>
      <c r="S2232" s="463">
        <v>0</v>
      </c>
      <c r="T2232" s="438">
        <v>672.55482668902221</v>
      </c>
      <c r="U2232" s="456">
        <v>0</v>
      </c>
      <c r="V2232" s="457">
        <v>0</v>
      </c>
      <c r="W2232" s="438">
        <v>0.12475253866036022</v>
      </c>
      <c r="X2232" s="456">
        <v>0</v>
      </c>
      <c r="Y2232" s="457">
        <v>0</v>
      </c>
      <c r="Z2232" s="438">
        <v>3.9454440005017135E-3</v>
      </c>
      <c r="AA2232" s="456">
        <v>0</v>
      </c>
      <c r="AB2232" s="457">
        <v>0</v>
      </c>
      <c r="AC2232" s="438">
        <v>7.970053458232873E-3</v>
      </c>
      <c r="AD2232" s="456">
        <v>0</v>
      </c>
      <c r="AE2232" s="457">
        <v>0</v>
      </c>
      <c r="AF2232" s="438">
        <v>1.1500798066687177E-3</v>
      </c>
      <c r="AG2232" s="456">
        <v>0</v>
      </c>
      <c r="AH2232" s="457">
        <v>0</v>
      </c>
      <c r="AI2232" s="438">
        <v>1.4836019588273194E-3</v>
      </c>
      <c r="AJ2232" s="456">
        <v>0</v>
      </c>
      <c r="AK2232" s="457">
        <v>0</v>
      </c>
      <c r="AL2232" s="438">
        <v>9.2006266478559745E-5</v>
      </c>
      <c r="AM2232" s="456">
        <v>0</v>
      </c>
      <c r="AN2232" s="457">
        <v>0</v>
      </c>
      <c r="AO2232" s="438">
        <v>2.5002728860220216E-2</v>
      </c>
      <c r="AP2232" s="456">
        <v>0</v>
      </c>
      <c r="AQ2232" s="457">
        <v>0</v>
      </c>
      <c r="AR2232" s="440">
        <v>1.9588913668109099E-2</v>
      </c>
      <c r="AS2232" s="462">
        <v>0</v>
      </c>
      <c r="AT2232" s="463">
        <v>0</v>
      </c>
      <c r="AU2232" s="423">
        <v>0</v>
      </c>
    </row>
    <row r="2233" spans="1:47" x14ac:dyDescent="0.2">
      <c r="A2233" s="231">
        <v>2030</v>
      </c>
      <c r="B2233" s="232">
        <v>29</v>
      </c>
      <c r="C2233" s="456">
        <v>0</v>
      </c>
      <c r="D2233" s="457">
        <v>0</v>
      </c>
      <c r="E2233" s="438">
        <v>0.55024704678121328</v>
      </c>
      <c r="F2233" s="456">
        <v>0</v>
      </c>
      <c r="G2233" s="457">
        <v>0</v>
      </c>
      <c r="H2233" s="438">
        <v>0.11575264187258925</v>
      </c>
      <c r="I2233" s="456">
        <v>0</v>
      </c>
      <c r="J2233" s="457">
        <v>0</v>
      </c>
      <c r="K2233" s="438">
        <v>0.6756132066814835</v>
      </c>
      <c r="L2233" s="462">
        <v>0</v>
      </c>
      <c r="M2233" s="463">
        <v>0</v>
      </c>
      <c r="N2233" s="438">
        <v>5.8601220065592702E-3</v>
      </c>
      <c r="O2233" s="456">
        <v>0</v>
      </c>
      <c r="P2233" s="457">
        <v>0</v>
      </c>
      <c r="Q2233" s="438">
        <v>1.9418557510897039E-2</v>
      </c>
      <c r="R2233" s="462">
        <v>0</v>
      </c>
      <c r="S2233" s="463">
        <v>0</v>
      </c>
      <c r="T2233" s="438">
        <v>672.55564035395309</v>
      </c>
      <c r="U2233" s="456">
        <v>0</v>
      </c>
      <c r="V2233" s="457">
        <v>0</v>
      </c>
      <c r="W2233" s="438">
        <v>0.12475180646799779</v>
      </c>
      <c r="X2233" s="456">
        <v>0</v>
      </c>
      <c r="Y2233" s="457">
        <v>0</v>
      </c>
      <c r="Z2233" s="438">
        <v>3.9454386770074873E-3</v>
      </c>
      <c r="AA2233" s="456">
        <v>0</v>
      </c>
      <c r="AB2233" s="457">
        <v>0</v>
      </c>
      <c r="AC2233" s="438">
        <v>7.9700040930983269E-3</v>
      </c>
      <c r="AD2233" s="456">
        <v>0</v>
      </c>
      <c r="AE2233" s="457">
        <v>0</v>
      </c>
      <c r="AF2233" s="438">
        <v>1.150072023318413E-3</v>
      </c>
      <c r="AG2233" s="456">
        <v>0</v>
      </c>
      <c r="AH2233" s="457">
        <v>0</v>
      </c>
      <c r="AI2233" s="438">
        <v>1.4835945959499597E-3</v>
      </c>
      <c r="AJ2233" s="456">
        <v>0</v>
      </c>
      <c r="AK2233" s="457">
        <v>0</v>
      </c>
      <c r="AL2233" s="438">
        <v>9.2005913927621134E-5</v>
      </c>
      <c r="AM2233" s="456">
        <v>0</v>
      </c>
      <c r="AN2233" s="457">
        <v>0</v>
      </c>
      <c r="AO2233" s="438">
        <v>2.5002587811462217E-2</v>
      </c>
      <c r="AP2233" s="456">
        <v>0</v>
      </c>
      <c r="AQ2233" s="457">
        <v>0</v>
      </c>
      <c r="AR2233" s="440">
        <v>1.9588912516130201E-2</v>
      </c>
      <c r="AS2233" s="462">
        <v>0</v>
      </c>
      <c r="AT2233" s="463">
        <v>0</v>
      </c>
      <c r="AU2233" s="423">
        <v>0</v>
      </c>
    </row>
    <row r="2234" spans="1:47" x14ac:dyDescent="0.2">
      <c r="A2234" s="231">
        <v>2030</v>
      </c>
      <c r="B2234" s="232">
        <v>30</v>
      </c>
      <c r="C2234" s="456">
        <v>0</v>
      </c>
      <c r="D2234" s="457">
        <v>0</v>
      </c>
      <c r="E2234" s="438">
        <v>0.55024396168357426</v>
      </c>
      <c r="F2234" s="456">
        <v>0</v>
      </c>
      <c r="G2234" s="457">
        <v>0</v>
      </c>
      <c r="H2234" s="438">
        <v>0.1157517003807101</v>
      </c>
      <c r="I2234" s="456">
        <v>0</v>
      </c>
      <c r="J2234" s="457">
        <v>0</v>
      </c>
      <c r="K2234" s="438">
        <v>0.76018679094497188</v>
      </c>
      <c r="L2234" s="462">
        <v>0</v>
      </c>
      <c r="M2234" s="463">
        <v>0</v>
      </c>
      <c r="N2234" s="438">
        <v>5.8601368133122719E-3</v>
      </c>
      <c r="O2234" s="456">
        <v>0</v>
      </c>
      <c r="P2234" s="457">
        <v>0</v>
      </c>
      <c r="Q2234" s="438">
        <v>1.9418552563559482E-2</v>
      </c>
      <c r="R2234" s="462">
        <v>0</v>
      </c>
      <c r="S2234" s="463">
        <v>0</v>
      </c>
      <c r="T2234" s="438">
        <v>672.55701719641445</v>
      </c>
      <c r="U2234" s="456">
        <v>0</v>
      </c>
      <c r="V2234" s="457">
        <v>0</v>
      </c>
      <c r="W2234" s="438">
        <v>0.12475065783158357</v>
      </c>
      <c r="X2234" s="456">
        <v>0</v>
      </c>
      <c r="Y2234" s="457">
        <v>0</v>
      </c>
      <c r="Z2234" s="438">
        <v>3.945409810856529E-3</v>
      </c>
      <c r="AA2234" s="456">
        <v>0</v>
      </c>
      <c r="AB2234" s="457">
        <v>0</v>
      </c>
      <c r="AC2234" s="438">
        <v>7.9699367859744612E-3</v>
      </c>
      <c r="AD2234" s="456">
        <v>0</v>
      </c>
      <c r="AE2234" s="457">
        <v>0</v>
      </c>
      <c r="AF2234" s="438">
        <v>1.1500624925248179E-3</v>
      </c>
      <c r="AG2234" s="456">
        <v>0</v>
      </c>
      <c r="AH2234" s="457">
        <v>0</v>
      </c>
      <c r="AI2234" s="438">
        <v>1.4835809983581782E-3</v>
      </c>
      <c r="AJ2234" s="456">
        <v>0</v>
      </c>
      <c r="AK2234" s="457">
        <v>0</v>
      </c>
      <c r="AL2234" s="438">
        <v>9.2005049076028639E-5</v>
      </c>
      <c r="AM2234" s="456">
        <v>0</v>
      </c>
      <c r="AN2234" s="457">
        <v>0</v>
      </c>
      <c r="AO2234" s="438">
        <v>2.5002358724877573E-2</v>
      </c>
      <c r="AP2234" s="456">
        <v>0</v>
      </c>
      <c r="AQ2234" s="457">
        <v>0</v>
      </c>
      <c r="AR2234" s="440">
        <v>1.9588912583477301E-2</v>
      </c>
      <c r="AS2234" s="462">
        <v>0</v>
      </c>
      <c r="AT2234" s="463">
        <v>0</v>
      </c>
      <c r="AU2234" s="423">
        <v>0</v>
      </c>
    </row>
    <row r="2235" spans="1:47" x14ac:dyDescent="0.2">
      <c r="A2235" s="231">
        <v>2030</v>
      </c>
      <c r="B2235" s="232">
        <v>31</v>
      </c>
      <c r="C2235" s="456">
        <v>0</v>
      </c>
      <c r="D2235" s="457">
        <v>0</v>
      </c>
      <c r="E2235" s="438">
        <v>0.5502390097579315</v>
      </c>
      <c r="F2235" s="456">
        <v>0</v>
      </c>
      <c r="G2235" s="457">
        <v>0</v>
      </c>
      <c r="H2235" s="438">
        <v>0.1157499719009695</v>
      </c>
      <c r="I2235" s="456">
        <v>0</v>
      </c>
      <c r="J2235" s="457">
        <v>0</v>
      </c>
      <c r="K2235" s="438">
        <v>0.83825125837759284</v>
      </c>
      <c r="L2235" s="462">
        <v>0</v>
      </c>
      <c r="M2235" s="463">
        <v>0</v>
      </c>
      <c r="N2235" s="438">
        <v>5.8601383018865938E-3</v>
      </c>
      <c r="O2235" s="456">
        <v>0</v>
      </c>
      <c r="P2235" s="457">
        <v>0</v>
      </c>
      <c r="Q2235" s="438">
        <v>1.9418534025273451E-2</v>
      </c>
      <c r="R2235" s="462">
        <v>0</v>
      </c>
      <c r="S2235" s="463">
        <v>0</v>
      </c>
      <c r="T2235" s="438">
        <v>672.5572325047624</v>
      </c>
      <c r="U2235" s="456">
        <v>0</v>
      </c>
      <c r="V2235" s="457">
        <v>0</v>
      </c>
      <c r="W2235" s="438">
        <v>0.12474886417902659</v>
      </c>
      <c r="X2235" s="456">
        <v>0</v>
      </c>
      <c r="Y2235" s="457">
        <v>0</v>
      </c>
      <c r="Z2235" s="438">
        <v>3.9453719109898396E-3</v>
      </c>
      <c r="AA2235" s="456">
        <v>0</v>
      </c>
      <c r="AB2235" s="457">
        <v>0</v>
      </c>
      <c r="AC2235" s="438">
        <v>7.9698047152415522E-3</v>
      </c>
      <c r="AD2235" s="456">
        <v>0</v>
      </c>
      <c r="AE2235" s="457">
        <v>0</v>
      </c>
      <c r="AF2235" s="438">
        <v>1.1500452644900077E-3</v>
      </c>
      <c r="AG2235" s="456">
        <v>0</v>
      </c>
      <c r="AH2235" s="457">
        <v>0</v>
      </c>
      <c r="AI2235" s="438">
        <v>1.4835568427270637E-3</v>
      </c>
      <c r="AJ2235" s="456">
        <v>0</v>
      </c>
      <c r="AK2235" s="457">
        <v>0</v>
      </c>
      <c r="AL2235" s="438">
        <v>9.2003547502602303E-5</v>
      </c>
      <c r="AM2235" s="456">
        <v>0</v>
      </c>
      <c r="AN2235" s="457">
        <v>0</v>
      </c>
      <c r="AO2235" s="438">
        <v>2.5001985611684714E-2</v>
      </c>
      <c r="AP2235" s="456">
        <v>0</v>
      </c>
      <c r="AQ2235" s="457">
        <v>0</v>
      </c>
      <c r="AR2235" s="440">
        <v>1.9588915224112501E-2</v>
      </c>
      <c r="AS2235" s="462">
        <v>0</v>
      </c>
      <c r="AT2235" s="463">
        <v>0</v>
      </c>
      <c r="AU2235" s="423">
        <v>0</v>
      </c>
    </row>
    <row r="2236" spans="1:47" x14ac:dyDescent="0.2">
      <c r="A2236" s="231">
        <v>2030</v>
      </c>
      <c r="B2236" s="232">
        <v>32</v>
      </c>
      <c r="C2236" s="456">
        <v>0</v>
      </c>
      <c r="D2236" s="457">
        <v>0</v>
      </c>
      <c r="E2236" s="419">
        <v>0.5502390097579315</v>
      </c>
      <c r="F2236" s="456">
        <v>0</v>
      </c>
      <c r="G2236" s="457">
        <v>0</v>
      </c>
      <c r="H2236" s="419">
        <v>0.1157499719009695</v>
      </c>
      <c r="I2236" s="456">
        <v>0</v>
      </c>
      <c r="J2236" s="457">
        <v>0</v>
      </c>
      <c r="K2236" s="419">
        <v>0.83825125837759284</v>
      </c>
      <c r="L2236" s="462">
        <v>0</v>
      </c>
      <c r="M2236" s="463">
        <v>0</v>
      </c>
      <c r="N2236" s="419">
        <v>5.8601383018865938E-3</v>
      </c>
      <c r="O2236" s="456">
        <v>0</v>
      </c>
      <c r="P2236" s="457">
        <v>0</v>
      </c>
      <c r="Q2236" s="419">
        <v>1.9418534025273451E-2</v>
      </c>
      <c r="R2236" s="462">
        <v>0</v>
      </c>
      <c r="S2236" s="463">
        <v>0</v>
      </c>
      <c r="T2236" s="419">
        <v>672.5572325047624</v>
      </c>
      <c r="U2236" s="456">
        <v>0</v>
      </c>
      <c r="V2236" s="457">
        <v>0</v>
      </c>
      <c r="W2236" s="419">
        <v>0.12474886417902659</v>
      </c>
      <c r="X2236" s="456">
        <v>0</v>
      </c>
      <c r="Y2236" s="457">
        <v>0</v>
      </c>
      <c r="Z2236" s="419">
        <v>3.9453719109898396E-3</v>
      </c>
      <c r="AA2236" s="456">
        <v>0</v>
      </c>
      <c r="AB2236" s="457">
        <v>0</v>
      </c>
      <c r="AC2236" s="419">
        <v>7.9698047152415522E-3</v>
      </c>
      <c r="AD2236" s="456">
        <v>0</v>
      </c>
      <c r="AE2236" s="457">
        <v>0</v>
      </c>
      <c r="AF2236" s="419">
        <v>1.1500452644900077E-3</v>
      </c>
      <c r="AG2236" s="456">
        <v>0</v>
      </c>
      <c r="AH2236" s="457">
        <v>0</v>
      </c>
      <c r="AI2236" s="419">
        <v>1.4835568427270637E-3</v>
      </c>
      <c r="AJ2236" s="456">
        <v>0</v>
      </c>
      <c r="AK2236" s="457">
        <v>0</v>
      </c>
      <c r="AL2236" s="419">
        <v>9.2003547502602303E-5</v>
      </c>
      <c r="AM2236" s="456">
        <v>0</v>
      </c>
      <c r="AN2236" s="457">
        <v>0</v>
      </c>
      <c r="AO2236" s="419">
        <v>2.5001985611684714E-2</v>
      </c>
      <c r="AP2236" s="456">
        <v>0</v>
      </c>
      <c r="AQ2236" s="457">
        <v>0</v>
      </c>
      <c r="AR2236" s="440">
        <v>1.9588915224112501E-2</v>
      </c>
      <c r="AS2236" s="462">
        <v>0</v>
      </c>
      <c r="AT2236" s="463">
        <v>0</v>
      </c>
      <c r="AU2236" s="426">
        <v>0</v>
      </c>
    </row>
    <row r="2237" spans="1:47" x14ac:dyDescent="0.2">
      <c r="A2237" s="231">
        <v>2030</v>
      </c>
      <c r="B2237" s="232">
        <v>33</v>
      </c>
      <c r="C2237" s="456">
        <v>0</v>
      </c>
      <c r="D2237" s="457">
        <v>0</v>
      </c>
      <c r="E2237" s="419">
        <v>0.5502390097579315</v>
      </c>
      <c r="F2237" s="456">
        <v>0</v>
      </c>
      <c r="G2237" s="457">
        <v>0</v>
      </c>
      <c r="H2237" s="419">
        <v>0.1157499719009695</v>
      </c>
      <c r="I2237" s="456">
        <v>0</v>
      </c>
      <c r="J2237" s="457">
        <v>0</v>
      </c>
      <c r="K2237" s="419">
        <v>0.83825125837759284</v>
      </c>
      <c r="L2237" s="462">
        <v>0</v>
      </c>
      <c r="M2237" s="463">
        <v>0</v>
      </c>
      <c r="N2237" s="419">
        <v>5.8601383018865938E-3</v>
      </c>
      <c r="O2237" s="456">
        <v>0</v>
      </c>
      <c r="P2237" s="457">
        <v>0</v>
      </c>
      <c r="Q2237" s="419">
        <v>1.9418534025273451E-2</v>
      </c>
      <c r="R2237" s="462">
        <v>0</v>
      </c>
      <c r="S2237" s="463">
        <v>0</v>
      </c>
      <c r="T2237" s="419">
        <v>672.5572325047624</v>
      </c>
      <c r="U2237" s="456">
        <v>0</v>
      </c>
      <c r="V2237" s="457">
        <v>0</v>
      </c>
      <c r="W2237" s="419">
        <v>0.12474886417902659</v>
      </c>
      <c r="X2237" s="456">
        <v>0</v>
      </c>
      <c r="Y2237" s="457">
        <v>0</v>
      </c>
      <c r="Z2237" s="419">
        <v>3.9453719109898396E-3</v>
      </c>
      <c r="AA2237" s="456">
        <v>0</v>
      </c>
      <c r="AB2237" s="457">
        <v>0</v>
      </c>
      <c r="AC2237" s="419">
        <v>7.9698047152415522E-3</v>
      </c>
      <c r="AD2237" s="456">
        <v>0</v>
      </c>
      <c r="AE2237" s="457">
        <v>0</v>
      </c>
      <c r="AF2237" s="419">
        <v>1.1500452644900077E-3</v>
      </c>
      <c r="AG2237" s="456">
        <v>0</v>
      </c>
      <c r="AH2237" s="457">
        <v>0</v>
      </c>
      <c r="AI2237" s="419">
        <v>1.4835568427270637E-3</v>
      </c>
      <c r="AJ2237" s="456">
        <v>0</v>
      </c>
      <c r="AK2237" s="457">
        <v>0</v>
      </c>
      <c r="AL2237" s="419">
        <v>9.2003547502602303E-5</v>
      </c>
      <c r="AM2237" s="456">
        <v>0</v>
      </c>
      <c r="AN2237" s="457">
        <v>0</v>
      </c>
      <c r="AO2237" s="419">
        <v>2.5001985611684714E-2</v>
      </c>
      <c r="AP2237" s="456">
        <v>0</v>
      </c>
      <c r="AQ2237" s="457">
        <v>0</v>
      </c>
      <c r="AR2237" s="440">
        <v>1.9588915224112501E-2</v>
      </c>
      <c r="AS2237" s="462">
        <v>0</v>
      </c>
      <c r="AT2237" s="463">
        <v>0</v>
      </c>
      <c r="AU2237" s="426">
        <v>0</v>
      </c>
    </row>
    <row r="2238" spans="1:47" x14ac:dyDescent="0.2">
      <c r="A2238" s="231">
        <v>2030</v>
      </c>
      <c r="B2238" s="232">
        <v>34</v>
      </c>
      <c r="C2238" s="456">
        <v>0</v>
      </c>
      <c r="D2238" s="457">
        <v>0</v>
      </c>
      <c r="E2238" s="419">
        <v>0.5502390097579315</v>
      </c>
      <c r="F2238" s="456">
        <v>0</v>
      </c>
      <c r="G2238" s="457">
        <v>0</v>
      </c>
      <c r="H2238" s="419">
        <v>0.1157499719009695</v>
      </c>
      <c r="I2238" s="456">
        <v>0</v>
      </c>
      <c r="J2238" s="457">
        <v>0</v>
      </c>
      <c r="K2238" s="419">
        <v>0.83825125837759284</v>
      </c>
      <c r="L2238" s="462">
        <v>0</v>
      </c>
      <c r="M2238" s="463">
        <v>0</v>
      </c>
      <c r="N2238" s="419">
        <v>5.8601383018865938E-3</v>
      </c>
      <c r="O2238" s="456">
        <v>0</v>
      </c>
      <c r="P2238" s="457">
        <v>0</v>
      </c>
      <c r="Q2238" s="419">
        <v>1.9418534025273451E-2</v>
      </c>
      <c r="R2238" s="462">
        <v>0</v>
      </c>
      <c r="S2238" s="463">
        <v>0</v>
      </c>
      <c r="T2238" s="419">
        <v>672.5572325047624</v>
      </c>
      <c r="U2238" s="456">
        <v>0</v>
      </c>
      <c r="V2238" s="457">
        <v>0</v>
      </c>
      <c r="W2238" s="419">
        <v>0.12474886417902659</v>
      </c>
      <c r="X2238" s="456">
        <v>0</v>
      </c>
      <c r="Y2238" s="457">
        <v>0</v>
      </c>
      <c r="Z2238" s="419">
        <v>3.9453719109898396E-3</v>
      </c>
      <c r="AA2238" s="456">
        <v>0</v>
      </c>
      <c r="AB2238" s="457">
        <v>0</v>
      </c>
      <c r="AC2238" s="419">
        <v>7.9698047152415522E-3</v>
      </c>
      <c r="AD2238" s="456">
        <v>0</v>
      </c>
      <c r="AE2238" s="457">
        <v>0</v>
      </c>
      <c r="AF2238" s="419">
        <v>1.1500452644900077E-3</v>
      </c>
      <c r="AG2238" s="456">
        <v>0</v>
      </c>
      <c r="AH2238" s="457">
        <v>0</v>
      </c>
      <c r="AI2238" s="419">
        <v>1.4835568427270637E-3</v>
      </c>
      <c r="AJ2238" s="456">
        <v>0</v>
      </c>
      <c r="AK2238" s="457">
        <v>0</v>
      </c>
      <c r="AL2238" s="419">
        <v>9.2003547502602303E-5</v>
      </c>
      <c r="AM2238" s="456">
        <v>0</v>
      </c>
      <c r="AN2238" s="457">
        <v>0</v>
      </c>
      <c r="AO2238" s="419">
        <v>2.5001985611684714E-2</v>
      </c>
      <c r="AP2238" s="456">
        <v>0</v>
      </c>
      <c r="AQ2238" s="457">
        <v>0</v>
      </c>
      <c r="AR2238" s="440">
        <v>1.9588915224112501E-2</v>
      </c>
      <c r="AS2238" s="462">
        <v>0</v>
      </c>
      <c r="AT2238" s="463">
        <v>0</v>
      </c>
      <c r="AU2238" s="426">
        <v>0</v>
      </c>
    </row>
    <row r="2239" spans="1:47" x14ac:dyDescent="0.2">
      <c r="A2239" s="231">
        <v>2030</v>
      </c>
      <c r="B2239" s="232">
        <v>35</v>
      </c>
      <c r="C2239" s="456">
        <v>0</v>
      </c>
      <c r="D2239" s="457">
        <v>0</v>
      </c>
      <c r="E2239" s="419">
        <v>0.5502390097579315</v>
      </c>
      <c r="F2239" s="456">
        <v>0</v>
      </c>
      <c r="G2239" s="457">
        <v>0</v>
      </c>
      <c r="H2239" s="419">
        <v>0.1157499719009695</v>
      </c>
      <c r="I2239" s="456">
        <v>0</v>
      </c>
      <c r="J2239" s="457">
        <v>0</v>
      </c>
      <c r="K2239" s="419">
        <v>0.83825125837759284</v>
      </c>
      <c r="L2239" s="462">
        <v>0</v>
      </c>
      <c r="M2239" s="463">
        <v>0</v>
      </c>
      <c r="N2239" s="419">
        <v>5.8601383018865938E-3</v>
      </c>
      <c r="O2239" s="456">
        <v>0</v>
      </c>
      <c r="P2239" s="457">
        <v>0</v>
      </c>
      <c r="Q2239" s="419">
        <v>1.9418534025273451E-2</v>
      </c>
      <c r="R2239" s="462">
        <v>0</v>
      </c>
      <c r="S2239" s="463">
        <v>0</v>
      </c>
      <c r="T2239" s="419">
        <v>672.5572325047624</v>
      </c>
      <c r="U2239" s="456">
        <v>0</v>
      </c>
      <c r="V2239" s="457">
        <v>0</v>
      </c>
      <c r="W2239" s="419">
        <v>0.12474886417902659</v>
      </c>
      <c r="X2239" s="456">
        <v>0</v>
      </c>
      <c r="Y2239" s="457">
        <v>0</v>
      </c>
      <c r="Z2239" s="419">
        <v>3.9453719109898396E-3</v>
      </c>
      <c r="AA2239" s="456">
        <v>0</v>
      </c>
      <c r="AB2239" s="457">
        <v>0</v>
      </c>
      <c r="AC2239" s="419">
        <v>7.9698047152415522E-3</v>
      </c>
      <c r="AD2239" s="456">
        <v>0</v>
      </c>
      <c r="AE2239" s="457">
        <v>0</v>
      </c>
      <c r="AF2239" s="419">
        <v>1.1500452644900077E-3</v>
      </c>
      <c r="AG2239" s="456">
        <v>0</v>
      </c>
      <c r="AH2239" s="457">
        <v>0</v>
      </c>
      <c r="AI2239" s="419">
        <v>1.4835568427270637E-3</v>
      </c>
      <c r="AJ2239" s="456">
        <v>0</v>
      </c>
      <c r="AK2239" s="457">
        <v>0</v>
      </c>
      <c r="AL2239" s="419">
        <v>9.2003547502602303E-5</v>
      </c>
      <c r="AM2239" s="456">
        <v>0</v>
      </c>
      <c r="AN2239" s="457">
        <v>0</v>
      </c>
      <c r="AO2239" s="419">
        <v>2.5001985611684714E-2</v>
      </c>
      <c r="AP2239" s="456">
        <v>0</v>
      </c>
      <c r="AQ2239" s="457">
        <v>0</v>
      </c>
      <c r="AR2239" s="440">
        <v>1.9588915224112501E-2</v>
      </c>
      <c r="AS2239" s="462">
        <v>0</v>
      </c>
      <c r="AT2239" s="463">
        <v>0</v>
      </c>
      <c r="AU2239" s="426">
        <v>0</v>
      </c>
    </row>
    <row r="2240" spans="1:47" x14ac:dyDescent="0.2">
      <c r="A2240" s="231">
        <v>2030</v>
      </c>
      <c r="B2240" s="232">
        <v>36</v>
      </c>
      <c r="C2240" s="456">
        <v>0</v>
      </c>
      <c r="D2240" s="457">
        <v>0</v>
      </c>
      <c r="E2240" s="419">
        <v>0.5502390097579315</v>
      </c>
      <c r="F2240" s="456">
        <v>0</v>
      </c>
      <c r="G2240" s="457">
        <v>0</v>
      </c>
      <c r="H2240" s="419">
        <v>0.1157499719009695</v>
      </c>
      <c r="I2240" s="456">
        <v>0</v>
      </c>
      <c r="J2240" s="457">
        <v>0</v>
      </c>
      <c r="K2240" s="419">
        <v>0.83825125837759284</v>
      </c>
      <c r="L2240" s="462">
        <v>0</v>
      </c>
      <c r="M2240" s="463">
        <v>0</v>
      </c>
      <c r="N2240" s="419">
        <v>5.8601383018865938E-3</v>
      </c>
      <c r="O2240" s="456">
        <v>0</v>
      </c>
      <c r="P2240" s="457">
        <v>0</v>
      </c>
      <c r="Q2240" s="419">
        <v>1.9418534025273451E-2</v>
      </c>
      <c r="R2240" s="462">
        <v>0</v>
      </c>
      <c r="S2240" s="463">
        <v>0</v>
      </c>
      <c r="T2240" s="419">
        <v>672.5572325047624</v>
      </c>
      <c r="U2240" s="456">
        <v>0</v>
      </c>
      <c r="V2240" s="457">
        <v>0</v>
      </c>
      <c r="W2240" s="419">
        <v>0.12474886417902659</v>
      </c>
      <c r="X2240" s="456">
        <v>0</v>
      </c>
      <c r="Y2240" s="457">
        <v>0</v>
      </c>
      <c r="Z2240" s="419">
        <v>3.9453719109898396E-3</v>
      </c>
      <c r="AA2240" s="456">
        <v>0</v>
      </c>
      <c r="AB2240" s="457">
        <v>0</v>
      </c>
      <c r="AC2240" s="419">
        <v>7.9698047152415522E-3</v>
      </c>
      <c r="AD2240" s="456">
        <v>0</v>
      </c>
      <c r="AE2240" s="457">
        <v>0</v>
      </c>
      <c r="AF2240" s="419">
        <v>1.1500452644900077E-3</v>
      </c>
      <c r="AG2240" s="456">
        <v>0</v>
      </c>
      <c r="AH2240" s="457">
        <v>0</v>
      </c>
      <c r="AI2240" s="419">
        <v>1.4835568427270637E-3</v>
      </c>
      <c r="AJ2240" s="456">
        <v>0</v>
      </c>
      <c r="AK2240" s="457">
        <v>0</v>
      </c>
      <c r="AL2240" s="419">
        <v>9.2003547502602303E-5</v>
      </c>
      <c r="AM2240" s="456">
        <v>0</v>
      </c>
      <c r="AN2240" s="457">
        <v>0</v>
      </c>
      <c r="AO2240" s="419">
        <v>2.5001985611684714E-2</v>
      </c>
      <c r="AP2240" s="456">
        <v>0</v>
      </c>
      <c r="AQ2240" s="457">
        <v>0</v>
      </c>
      <c r="AR2240" s="440">
        <v>1.9588915224112501E-2</v>
      </c>
      <c r="AS2240" s="462">
        <v>0</v>
      </c>
      <c r="AT2240" s="463">
        <v>0</v>
      </c>
      <c r="AU2240" s="426">
        <v>0</v>
      </c>
    </row>
    <row r="2241" spans="1:47" x14ac:dyDescent="0.2">
      <c r="A2241" s="231">
        <v>2030</v>
      </c>
      <c r="B2241" s="232">
        <v>37</v>
      </c>
      <c r="C2241" s="456">
        <v>0</v>
      </c>
      <c r="D2241" s="457">
        <v>0</v>
      </c>
      <c r="E2241" s="419">
        <v>0.5502390097579315</v>
      </c>
      <c r="F2241" s="456">
        <v>0</v>
      </c>
      <c r="G2241" s="457">
        <v>0</v>
      </c>
      <c r="H2241" s="419">
        <v>0.1157499719009695</v>
      </c>
      <c r="I2241" s="456">
        <v>0</v>
      </c>
      <c r="J2241" s="457">
        <v>0</v>
      </c>
      <c r="K2241" s="419">
        <v>0.83825125837759284</v>
      </c>
      <c r="L2241" s="462">
        <v>0</v>
      </c>
      <c r="M2241" s="463">
        <v>0</v>
      </c>
      <c r="N2241" s="419">
        <v>5.8601383018865938E-3</v>
      </c>
      <c r="O2241" s="456">
        <v>0</v>
      </c>
      <c r="P2241" s="457">
        <v>0</v>
      </c>
      <c r="Q2241" s="419">
        <v>1.9418534025273451E-2</v>
      </c>
      <c r="R2241" s="462">
        <v>0</v>
      </c>
      <c r="S2241" s="463">
        <v>0</v>
      </c>
      <c r="T2241" s="419">
        <v>672.5572325047624</v>
      </c>
      <c r="U2241" s="456">
        <v>0</v>
      </c>
      <c r="V2241" s="457">
        <v>0</v>
      </c>
      <c r="W2241" s="419">
        <v>0.12474886417902659</v>
      </c>
      <c r="X2241" s="456">
        <v>0</v>
      </c>
      <c r="Y2241" s="457">
        <v>0</v>
      </c>
      <c r="Z2241" s="419">
        <v>3.9453719109898396E-3</v>
      </c>
      <c r="AA2241" s="456">
        <v>0</v>
      </c>
      <c r="AB2241" s="457">
        <v>0</v>
      </c>
      <c r="AC2241" s="419">
        <v>7.9698047152415522E-3</v>
      </c>
      <c r="AD2241" s="456">
        <v>0</v>
      </c>
      <c r="AE2241" s="457">
        <v>0</v>
      </c>
      <c r="AF2241" s="419">
        <v>1.1500452644900077E-3</v>
      </c>
      <c r="AG2241" s="456">
        <v>0</v>
      </c>
      <c r="AH2241" s="457">
        <v>0</v>
      </c>
      <c r="AI2241" s="419">
        <v>1.4835568427270637E-3</v>
      </c>
      <c r="AJ2241" s="456">
        <v>0</v>
      </c>
      <c r="AK2241" s="457">
        <v>0</v>
      </c>
      <c r="AL2241" s="419">
        <v>9.2003547502602303E-5</v>
      </c>
      <c r="AM2241" s="456">
        <v>0</v>
      </c>
      <c r="AN2241" s="457">
        <v>0</v>
      </c>
      <c r="AO2241" s="419">
        <v>2.5001985611684714E-2</v>
      </c>
      <c r="AP2241" s="456">
        <v>0</v>
      </c>
      <c r="AQ2241" s="457">
        <v>0</v>
      </c>
      <c r="AR2241" s="440">
        <v>1.9588915224112501E-2</v>
      </c>
      <c r="AS2241" s="462">
        <v>0</v>
      </c>
      <c r="AT2241" s="463">
        <v>0</v>
      </c>
      <c r="AU2241" s="426">
        <v>0</v>
      </c>
    </row>
    <row r="2242" spans="1:47" x14ac:dyDescent="0.2">
      <c r="A2242" s="231">
        <v>2030</v>
      </c>
      <c r="B2242" s="232">
        <v>38</v>
      </c>
      <c r="C2242" s="456">
        <v>0</v>
      </c>
      <c r="D2242" s="457">
        <v>0</v>
      </c>
      <c r="E2242" s="419">
        <v>0.5502390097579315</v>
      </c>
      <c r="F2242" s="456">
        <v>0</v>
      </c>
      <c r="G2242" s="457">
        <v>0</v>
      </c>
      <c r="H2242" s="419">
        <v>0.1157499719009695</v>
      </c>
      <c r="I2242" s="456">
        <v>0</v>
      </c>
      <c r="J2242" s="457">
        <v>0</v>
      </c>
      <c r="K2242" s="419">
        <v>0.83825125837759284</v>
      </c>
      <c r="L2242" s="462">
        <v>0</v>
      </c>
      <c r="M2242" s="463">
        <v>0</v>
      </c>
      <c r="N2242" s="419">
        <v>5.8601383018865938E-3</v>
      </c>
      <c r="O2242" s="456">
        <v>0</v>
      </c>
      <c r="P2242" s="457">
        <v>0</v>
      </c>
      <c r="Q2242" s="419">
        <v>1.9418534025273451E-2</v>
      </c>
      <c r="R2242" s="462">
        <v>0</v>
      </c>
      <c r="S2242" s="463">
        <v>0</v>
      </c>
      <c r="T2242" s="419">
        <v>672.5572325047624</v>
      </c>
      <c r="U2242" s="456">
        <v>0</v>
      </c>
      <c r="V2242" s="457">
        <v>0</v>
      </c>
      <c r="W2242" s="419">
        <v>0.12474886417902659</v>
      </c>
      <c r="X2242" s="456">
        <v>0</v>
      </c>
      <c r="Y2242" s="457">
        <v>0</v>
      </c>
      <c r="Z2242" s="419">
        <v>3.9453719109898396E-3</v>
      </c>
      <c r="AA2242" s="456">
        <v>0</v>
      </c>
      <c r="AB2242" s="457">
        <v>0</v>
      </c>
      <c r="AC2242" s="419">
        <v>7.9698047152415522E-3</v>
      </c>
      <c r="AD2242" s="456">
        <v>0</v>
      </c>
      <c r="AE2242" s="457">
        <v>0</v>
      </c>
      <c r="AF2242" s="419">
        <v>1.1500452644900077E-3</v>
      </c>
      <c r="AG2242" s="456">
        <v>0</v>
      </c>
      <c r="AH2242" s="457">
        <v>0</v>
      </c>
      <c r="AI2242" s="419">
        <v>1.4835568427270637E-3</v>
      </c>
      <c r="AJ2242" s="456">
        <v>0</v>
      </c>
      <c r="AK2242" s="457">
        <v>0</v>
      </c>
      <c r="AL2242" s="419">
        <v>9.2003547502602303E-5</v>
      </c>
      <c r="AM2242" s="456">
        <v>0</v>
      </c>
      <c r="AN2242" s="457">
        <v>0</v>
      </c>
      <c r="AO2242" s="419">
        <v>2.5001985611684714E-2</v>
      </c>
      <c r="AP2242" s="456">
        <v>0</v>
      </c>
      <c r="AQ2242" s="457">
        <v>0</v>
      </c>
      <c r="AR2242" s="440">
        <v>1.9588915224112501E-2</v>
      </c>
      <c r="AS2242" s="462">
        <v>0</v>
      </c>
      <c r="AT2242" s="463">
        <v>0</v>
      </c>
      <c r="AU2242" s="426">
        <v>0</v>
      </c>
    </row>
    <row r="2243" spans="1:47" x14ac:dyDescent="0.2">
      <c r="A2243" s="231">
        <v>2030</v>
      </c>
      <c r="B2243" s="232">
        <v>39</v>
      </c>
      <c r="C2243" s="456">
        <v>0</v>
      </c>
      <c r="D2243" s="457">
        <v>0</v>
      </c>
      <c r="E2243" s="419">
        <v>0.5502390097579315</v>
      </c>
      <c r="F2243" s="456">
        <v>0</v>
      </c>
      <c r="G2243" s="457">
        <v>0</v>
      </c>
      <c r="H2243" s="419">
        <v>0.1157499719009695</v>
      </c>
      <c r="I2243" s="456">
        <v>0</v>
      </c>
      <c r="J2243" s="457">
        <v>0</v>
      </c>
      <c r="K2243" s="419">
        <v>0.83825125837759284</v>
      </c>
      <c r="L2243" s="462">
        <v>0</v>
      </c>
      <c r="M2243" s="463">
        <v>0</v>
      </c>
      <c r="N2243" s="419">
        <v>5.8601383018865938E-3</v>
      </c>
      <c r="O2243" s="456">
        <v>0</v>
      </c>
      <c r="P2243" s="457">
        <v>0</v>
      </c>
      <c r="Q2243" s="419">
        <v>1.9418534025273451E-2</v>
      </c>
      <c r="R2243" s="462">
        <v>0</v>
      </c>
      <c r="S2243" s="463">
        <v>0</v>
      </c>
      <c r="T2243" s="419">
        <v>672.5572325047624</v>
      </c>
      <c r="U2243" s="456">
        <v>0</v>
      </c>
      <c r="V2243" s="457">
        <v>0</v>
      </c>
      <c r="W2243" s="419">
        <v>0.12474886417902659</v>
      </c>
      <c r="X2243" s="456">
        <v>0</v>
      </c>
      <c r="Y2243" s="457">
        <v>0</v>
      </c>
      <c r="Z2243" s="419">
        <v>3.9453719109898396E-3</v>
      </c>
      <c r="AA2243" s="456">
        <v>0</v>
      </c>
      <c r="AB2243" s="457">
        <v>0</v>
      </c>
      <c r="AC2243" s="419">
        <v>7.9698047152415522E-3</v>
      </c>
      <c r="AD2243" s="456">
        <v>0</v>
      </c>
      <c r="AE2243" s="457">
        <v>0</v>
      </c>
      <c r="AF2243" s="419">
        <v>1.1500452644900077E-3</v>
      </c>
      <c r="AG2243" s="456">
        <v>0</v>
      </c>
      <c r="AH2243" s="457">
        <v>0</v>
      </c>
      <c r="AI2243" s="419">
        <v>1.4835568427270637E-3</v>
      </c>
      <c r="AJ2243" s="456">
        <v>0</v>
      </c>
      <c r="AK2243" s="457">
        <v>0</v>
      </c>
      <c r="AL2243" s="419">
        <v>9.2003547502602303E-5</v>
      </c>
      <c r="AM2243" s="456">
        <v>0</v>
      </c>
      <c r="AN2243" s="457">
        <v>0</v>
      </c>
      <c r="AO2243" s="419">
        <v>2.5001985611684714E-2</v>
      </c>
      <c r="AP2243" s="456">
        <v>0</v>
      </c>
      <c r="AQ2243" s="457">
        <v>0</v>
      </c>
      <c r="AR2243" s="440">
        <v>1.9588915224112501E-2</v>
      </c>
      <c r="AS2243" s="462">
        <v>0</v>
      </c>
      <c r="AT2243" s="463">
        <v>0</v>
      </c>
      <c r="AU2243" s="426">
        <v>0</v>
      </c>
    </row>
    <row r="2244" spans="1:47" ht="13.5" thickBot="1" x14ac:dyDescent="0.25">
      <c r="A2244" s="233">
        <v>2030</v>
      </c>
      <c r="B2244" s="234">
        <v>40</v>
      </c>
      <c r="C2244" s="458">
        <v>0</v>
      </c>
      <c r="D2244" s="459">
        <v>0</v>
      </c>
      <c r="E2244" s="430">
        <v>0.5502390097579315</v>
      </c>
      <c r="F2244" s="458">
        <v>0</v>
      </c>
      <c r="G2244" s="459">
        <v>0</v>
      </c>
      <c r="H2244" s="430">
        <v>0.1157499719009695</v>
      </c>
      <c r="I2244" s="458">
        <v>0</v>
      </c>
      <c r="J2244" s="459">
        <v>0</v>
      </c>
      <c r="K2244" s="430">
        <v>0.83825125837759284</v>
      </c>
      <c r="L2244" s="464">
        <v>0</v>
      </c>
      <c r="M2244" s="465">
        <v>0</v>
      </c>
      <c r="N2244" s="430">
        <v>5.8601383018865938E-3</v>
      </c>
      <c r="O2244" s="458">
        <v>0</v>
      </c>
      <c r="P2244" s="459">
        <v>0</v>
      </c>
      <c r="Q2244" s="430">
        <v>1.9418534025273451E-2</v>
      </c>
      <c r="R2244" s="464">
        <v>0</v>
      </c>
      <c r="S2244" s="465">
        <v>0</v>
      </c>
      <c r="T2244" s="430">
        <v>672.5572325047624</v>
      </c>
      <c r="U2244" s="458">
        <v>0</v>
      </c>
      <c r="V2244" s="459">
        <v>0</v>
      </c>
      <c r="W2244" s="430">
        <v>0.12474886417902659</v>
      </c>
      <c r="X2244" s="458">
        <v>0</v>
      </c>
      <c r="Y2244" s="459">
        <v>0</v>
      </c>
      <c r="Z2244" s="430">
        <v>3.9453719109898396E-3</v>
      </c>
      <c r="AA2244" s="458">
        <v>0</v>
      </c>
      <c r="AB2244" s="459">
        <v>0</v>
      </c>
      <c r="AC2244" s="430">
        <v>7.9698047152415522E-3</v>
      </c>
      <c r="AD2244" s="458">
        <v>0</v>
      </c>
      <c r="AE2244" s="459">
        <v>0</v>
      </c>
      <c r="AF2244" s="430">
        <v>1.1500452644900077E-3</v>
      </c>
      <c r="AG2244" s="458">
        <v>0</v>
      </c>
      <c r="AH2244" s="459">
        <v>0</v>
      </c>
      <c r="AI2244" s="430">
        <v>1.4835568427270637E-3</v>
      </c>
      <c r="AJ2244" s="458">
        <v>0</v>
      </c>
      <c r="AK2244" s="459">
        <v>0</v>
      </c>
      <c r="AL2244" s="430">
        <v>9.2003547502602303E-5</v>
      </c>
      <c r="AM2244" s="458">
        <v>0</v>
      </c>
      <c r="AN2244" s="459">
        <v>0</v>
      </c>
      <c r="AO2244" s="430">
        <v>2.5001985611684714E-2</v>
      </c>
      <c r="AP2244" s="458">
        <v>0</v>
      </c>
      <c r="AQ2244" s="459">
        <v>0</v>
      </c>
      <c r="AR2244" s="441">
        <v>1.9588915224112501E-2</v>
      </c>
      <c r="AS2244" s="464">
        <v>0</v>
      </c>
      <c r="AT2244" s="465">
        <v>0</v>
      </c>
      <c r="AU2244" s="434">
        <v>0</v>
      </c>
    </row>
    <row r="2245" spans="1:47" x14ac:dyDescent="0.2">
      <c r="A2245" s="229">
        <v>2031</v>
      </c>
      <c r="B2245" s="230">
        <v>1</v>
      </c>
      <c r="C2245" s="454">
        <v>0.75639771998926564</v>
      </c>
      <c r="D2245" s="455">
        <v>0.77246899671523317</v>
      </c>
      <c r="E2245" s="436">
        <v>0.36804061210157557</v>
      </c>
      <c r="F2245" s="454">
        <v>3.6269649368349616E-2</v>
      </c>
      <c r="G2245" s="455">
        <v>3.2048099077426E-2</v>
      </c>
      <c r="H2245" s="436">
        <v>6.2348748756080097E-2</v>
      </c>
      <c r="I2245" s="454">
        <v>3.196719267505891E-2</v>
      </c>
      <c r="J2245" s="455">
        <v>3.2392352290554274E-2</v>
      </c>
      <c r="K2245" s="436">
        <v>0.36232469559292846</v>
      </c>
      <c r="L2245" s="460">
        <v>1.344417524612968E-3</v>
      </c>
      <c r="M2245" s="461">
        <v>1.7596191619338349E-3</v>
      </c>
      <c r="N2245" s="436">
        <v>5.6999616771825209E-3</v>
      </c>
      <c r="O2245" s="454">
        <v>1.6321923773697658E-3</v>
      </c>
      <c r="P2245" s="455">
        <v>2.0741361225164517E-3</v>
      </c>
      <c r="Q2245" s="436">
        <v>1.385480659974724E-2</v>
      </c>
      <c r="R2245" s="460">
        <v>0</v>
      </c>
      <c r="S2245" s="461">
        <v>0</v>
      </c>
      <c r="T2245" s="436">
        <v>654.17360367291326</v>
      </c>
      <c r="U2245" s="454">
        <v>4.7251845500488852E-3</v>
      </c>
      <c r="V2245" s="455">
        <v>5.7483835923348558E-3</v>
      </c>
      <c r="W2245" s="436">
        <v>6.7196068047493063E-2</v>
      </c>
      <c r="X2245" s="454">
        <v>4.3587433856510762E-3</v>
      </c>
      <c r="Y2245" s="455">
        <v>5.5580223934131694E-3</v>
      </c>
      <c r="Z2245" s="436">
        <v>2.9801556959415799E-3</v>
      </c>
      <c r="AA2245" s="454">
        <v>7.9981634763432862E-4</v>
      </c>
      <c r="AB2245" s="455">
        <v>8.7388885002123208E-4</v>
      </c>
      <c r="AC2245" s="436">
        <v>4.2929456677796782E-3</v>
      </c>
      <c r="AD2245" s="454">
        <v>4.6028547057871077E-5</v>
      </c>
      <c r="AE2245" s="455">
        <v>4.0529344790748765E-5</v>
      </c>
      <c r="AF2245" s="436">
        <v>6.1947243030839789E-4</v>
      </c>
      <c r="AG2245" s="454">
        <v>1.5135035761790125E-3</v>
      </c>
      <c r="AH2245" s="455">
        <v>1.3094571899957973E-3</v>
      </c>
      <c r="AI2245" s="436">
        <v>7.9911916559988823E-4</v>
      </c>
      <c r="AJ2245" s="454">
        <v>2.7905119425668479E-4</v>
      </c>
      <c r="AK2245" s="455">
        <v>2.3507368405736853E-4</v>
      </c>
      <c r="AL2245" s="436">
        <v>4.955782013108342E-5</v>
      </c>
      <c r="AM2245" s="454">
        <v>4.1462780910805317E-4</v>
      </c>
      <c r="AN2245" s="455">
        <v>3.7196945941171146E-4</v>
      </c>
      <c r="AO2245" s="436">
        <v>1.3467333783881838E-2</v>
      </c>
      <c r="AP2245" s="454">
        <v>0</v>
      </c>
      <c r="AQ2245" s="455">
        <v>0</v>
      </c>
      <c r="AR2245" s="439">
        <v>4.0931502845467102E-3</v>
      </c>
      <c r="AS2245" s="460">
        <v>0</v>
      </c>
      <c r="AT2245" s="461">
        <v>0</v>
      </c>
      <c r="AU2245" s="415">
        <v>0</v>
      </c>
    </row>
    <row r="2246" spans="1:47" x14ac:dyDescent="0.2">
      <c r="A2246" s="231">
        <v>2031</v>
      </c>
      <c r="B2246" s="232">
        <v>2</v>
      </c>
      <c r="C2246" s="456">
        <v>0.76108741754910547</v>
      </c>
      <c r="D2246" s="457">
        <v>0.77612691277595625</v>
      </c>
      <c r="E2246" s="437">
        <v>0.36963470603995413</v>
      </c>
      <c r="F2246" s="456">
        <v>3.6921946144745123E-2</v>
      </c>
      <c r="G2246" s="457">
        <v>3.2611836733284161E-2</v>
      </c>
      <c r="H2246" s="437">
        <v>6.295687610807861E-2</v>
      </c>
      <c r="I2246" s="456">
        <v>3.2323263770733045E-2</v>
      </c>
      <c r="J2246" s="457">
        <v>3.2701420438353029E-2</v>
      </c>
      <c r="K2246" s="437">
        <v>0.36480878152973462</v>
      </c>
      <c r="L2246" s="462">
        <v>1.3462608057695663E-3</v>
      </c>
      <c r="M2246" s="463">
        <v>1.761682582944929E-3</v>
      </c>
      <c r="N2246" s="437">
        <v>5.7021682253177892E-3</v>
      </c>
      <c r="O2246" s="456">
        <v>1.6409707729660122E-3</v>
      </c>
      <c r="P2246" s="457">
        <v>2.0851778932215893E-3</v>
      </c>
      <c r="Q2246" s="437">
        <v>1.3860808968005102E-2</v>
      </c>
      <c r="R2246" s="462">
        <v>0</v>
      </c>
      <c r="S2246" s="463">
        <v>0</v>
      </c>
      <c r="T2246" s="437">
        <v>654.42769250112576</v>
      </c>
      <c r="U2246" s="456">
        <v>4.7902083521724776E-3</v>
      </c>
      <c r="V2246" s="457">
        <v>5.8296003535344204E-3</v>
      </c>
      <c r="W2246" s="437">
        <v>6.7851464891024824E-2</v>
      </c>
      <c r="X2246" s="456">
        <v>4.4183449625385916E-3</v>
      </c>
      <c r="Y2246" s="457">
        <v>5.6371714429396336E-3</v>
      </c>
      <c r="Z2246" s="437">
        <v>2.9926258052835942E-3</v>
      </c>
      <c r="AA2246" s="456">
        <v>8.2016572079313392E-4</v>
      </c>
      <c r="AB2246" s="457">
        <v>8.938058580070298E-4</v>
      </c>
      <c r="AC2246" s="437">
        <v>4.3348190207330604E-3</v>
      </c>
      <c r="AD2246" s="456">
        <v>4.6899916452685217E-5</v>
      </c>
      <c r="AE2246" s="457">
        <v>4.1280886672812034E-5</v>
      </c>
      <c r="AF2246" s="437">
        <v>6.2551453154261806E-4</v>
      </c>
      <c r="AG2246" s="456">
        <v>1.5391024603007683E-3</v>
      </c>
      <c r="AH2246" s="457">
        <v>1.3312211096519492E-3</v>
      </c>
      <c r="AI2246" s="437">
        <v>8.0691393766240912E-4</v>
      </c>
      <c r="AJ2246" s="456">
        <v>2.837972059864535E-4</v>
      </c>
      <c r="AK2246" s="457">
        <v>2.3905970769076541E-4</v>
      </c>
      <c r="AL2246" s="437">
        <v>5.0041156011799349E-5</v>
      </c>
      <c r="AM2246" s="456">
        <v>4.2229484656825883E-4</v>
      </c>
      <c r="AN2246" s="457">
        <v>3.7861838279797013E-4</v>
      </c>
      <c r="AO2246" s="437">
        <v>1.3598684745688625E-2</v>
      </c>
      <c r="AP2246" s="456">
        <v>0</v>
      </c>
      <c r="AQ2246" s="457">
        <v>0</v>
      </c>
      <c r="AR2246" s="440">
        <v>4.1035932122018203E-3</v>
      </c>
      <c r="AS2246" s="462">
        <v>0</v>
      </c>
      <c r="AT2246" s="463">
        <v>0</v>
      </c>
      <c r="AU2246" s="423">
        <v>0</v>
      </c>
    </row>
    <row r="2247" spans="1:47" x14ac:dyDescent="0.2">
      <c r="A2247" s="231">
        <v>2031</v>
      </c>
      <c r="B2247" s="232">
        <v>3</v>
      </c>
      <c r="C2247" s="456">
        <v>0.76521740208220201</v>
      </c>
      <c r="D2247" s="457">
        <v>0.77917346951147493</v>
      </c>
      <c r="E2247" s="437">
        <v>0.37151871744544884</v>
      </c>
      <c r="F2247" s="456">
        <v>3.7655839294753808E-2</v>
      </c>
      <c r="G2247" s="457">
        <v>3.3272710162625875E-2</v>
      </c>
      <c r="H2247" s="437">
        <v>6.3675150765477917E-2</v>
      </c>
      <c r="I2247" s="456">
        <v>3.2694351383371026E-2</v>
      </c>
      <c r="J2247" s="457">
        <v>3.3029002333826211E-2</v>
      </c>
      <c r="K2247" s="437">
        <v>0.36774177707434935</v>
      </c>
      <c r="L2247" s="462">
        <v>1.3483423236901214E-3</v>
      </c>
      <c r="M2247" s="463">
        <v>1.7640134239617061E-3</v>
      </c>
      <c r="N2247" s="437">
        <v>5.7047862158232966E-3</v>
      </c>
      <c r="O2247" s="456">
        <v>1.6508975140379664E-3</v>
      </c>
      <c r="P2247" s="457">
        <v>2.0981703678967386E-3</v>
      </c>
      <c r="Q2247" s="437">
        <v>1.3867888066703946E-2</v>
      </c>
      <c r="R2247" s="462">
        <v>0</v>
      </c>
      <c r="S2247" s="463">
        <v>0</v>
      </c>
      <c r="T2247" s="437">
        <v>654.72715495520401</v>
      </c>
      <c r="U2247" s="456">
        <v>4.8596904469795426E-3</v>
      </c>
      <c r="V2247" s="457">
        <v>5.9196908977242595E-3</v>
      </c>
      <c r="W2247" s="437">
        <v>6.8625532250188415E-2</v>
      </c>
      <c r="X2247" s="456">
        <v>4.4856872154975993E-3</v>
      </c>
      <c r="Y2247" s="457">
        <v>5.730636149245189E-3</v>
      </c>
      <c r="Z2247" s="437">
        <v>3.0073559907063444E-3</v>
      </c>
      <c r="AA2247" s="456">
        <v>8.4317884210102984E-4</v>
      </c>
      <c r="AB2247" s="457">
        <v>9.1585928144425081E-4</v>
      </c>
      <c r="AC2247" s="437">
        <v>4.384271636512828E-3</v>
      </c>
      <c r="AD2247" s="456">
        <v>4.7884732884775956E-5</v>
      </c>
      <c r="AE2247" s="457">
        <v>4.2163114810656373E-5</v>
      </c>
      <c r="AF2247" s="437">
        <v>6.3265107268360992E-4</v>
      </c>
      <c r="AG2247" s="456">
        <v>1.5678195372555697E-3</v>
      </c>
      <c r="AH2247" s="457">
        <v>1.3569304567272115E-3</v>
      </c>
      <c r="AI2247" s="437">
        <v>8.1611979274903116E-4</v>
      </c>
      <c r="AJ2247" s="456">
        <v>2.8914383264347468E-4</v>
      </c>
      <c r="AK2247" s="457">
        <v>2.4382214715337833E-4</v>
      </c>
      <c r="AL2247" s="437">
        <v>5.0612062364263136E-5</v>
      </c>
      <c r="AM2247" s="456">
        <v>4.309171185517098E-4</v>
      </c>
      <c r="AN2247" s="457">
        <v>3.8633540984835834E-4</v>
      </c>
      <c r="AO2247" s="437">
        <v>1.375383982631255E-2</v>
      </c>
      <c r="AP2247" s="456">
        <v>0</v>
      </c>
      <c r="AQ2247" s="457">
        <v>0</v>
      </c>
      <c r="AR2247" s="440">
        <v>4.1158594504856301E-3</v>
      </c>
      <c r="AS2247" s="462">
        <v>0</v>
      </c>
      <c r="AT2247" s="463">
        <v>0</v>
      </c>
      <c r="AU2247" s="423">
        <v>0</v>
      </c>
    </row>
    <row r="2248" spans="1:47" x14ac:dyDescent="0.2">
      <c r="A2248" s="231">
        <v>2031</v>
      </c>
      <c r="B2248" s="232">
        <v>4</v>
      </c>
      <c r="C2248" s="456">
        <v>0.76887635004486476</v>
      </c>
      <c r="D2248" s="457">
        <v>0.78166016648442183</v>
      </c>
      <c r="E2248" s="437">
        <v>0.37370744714863885</v>
      </c>
      <c r="F2248" s="456">
        <v>3.8484220285854118E-2</v>
      </c>
      <c r="G2248" s="457">
        <v>3.4037830949028305E-2</v>
      </c>
      <c r="H2248" s="437">
        <v>6.4510313380982384E-2</v>
      </c>
      <c r="I2248" s="456">
        <v>3.3083929314514003E-2</v>
      </c>
      <c r="J2248" s="457">
        <v>3.3375547266074737E-2</v>
      </c>
      <c r="K2248" s="437">
        <v>0.37115190968458572</v>
      </c>
      <c r="L2248" s="462">
        <v>1.3506388889936497E-3</v>
      </c>
      <c r="M2248" s="463">
        <v>1.7666462297177912E-3</v>
      </c>
      <c r="N2248" s="437">
        <v>5.7077974837677565E-3</v>
      </c>
      <c r="O2248" s="456">
        <v>1.6620618796848691E-3</v>
      </c>
      <c r="P2248" s="457">
        <v>2.1131661513574249E-3</v>
      </c>
      <c r="Q2248" s="437">
        <v>1.387607460807919E-2</v>
      </c>
      <c r="R2248" s="462">
        <v>0</v>
      </c>
      <c r="S2248" s="463">
        <v>0</v>
      </c>
      <c r="T2248" s="437">
        <v>655.07313570735209</v>
      </c>
      <c r="U2248" s="456">
        <v>4.9360929978896307E-3</v>
      </c>
      <c r="V2248" s="457">
        <v>6.0223332306419321E-3</v>
      </c>
      <c r="W2248" s="437">
        <v>6.9525619967542751E-2</v>
      </c>
      <c r="X2248" s="456">
        <v>4.5619907115650622E-3</v>
      </c>
      <c r="Y2248" s="457">
        <v>5.8393456001294888E-3</v>
      </c>
      <c r="Z2248" s="437">
        <v>3.0244671396912953E-3</v>
      </c>
      <c r="AA2248" s="456">
        <v>8.6864338638735906E-4</v>
      </c>
      <c r="AB2248" s="457">
        <v>9.4102592446009079E-4</v>
      </c>
      <c r="AC2248" s="437">
        <v>4.441771033032298E-3</v>
      </c>
      <c r="AD2248" s="456">
        <v>4.8994146136961926E-5</v>
      </c>
      <c r="AE2248" s="457">
        <v>4.3182624017880758E-5</v>
      </c>
      <c r="AF2248" s="437">
        <v>6.4094935115796884E-4</v>
      </c>
      <c r="AG2248" s="456">
        <v>1.6003765733493582E-3</v>
      </c>
      <c r="AH2248" s="457">
        <v>1.3868145428889412E-3</v>
      </c>
      <c r="AI2248" s="437">
        <v>8.2682359213943847E-4</v>
      </c>
      <c r="AJ2248" s="456">
        <v>2.9524182743162177E-4</v>
      </c>
      <c r="AK2248" s="457">
        <v>2.4939686468782078E-4</v>
      </c>
      <c r="AL2248" s="437">
        <v>5.1275897792253294E-5</v>
      </c>
      <c r="AM2248" s="456">
        <v>4.4059864754884479E-4</v>
      </c>
      <c r="AN2248" s="457">
        <v>3.9521890030301651E-4</v>
      </c>
      <c r="AO2248" s="437">
        <v>1.3934210997346059E-2</v>
      </c>
      <c r="AP2248" s="456">
        <v>0</v>
      </c>
      <c r="AQ2248" s="457">
        <v>0</v>
      </c>
      <c r="AR2248" s="440">
        <v>4.1299192147308001E-3</v>
      </c>
      <c r="AS2248" s="462">
        <v>0</v>
      </c>
      <c r="AT2248" s="463">
        <v>0</v>
      </c>
      <c r="AU2248" s="423">
        <v>0</v>
      </c>
    </row>
    <row r="2249" spans="1:47" x14ac:dyDescent="0.2">
      <c r="A2249" s="231">
        <v>2031</v>
      </c>
      <c r="B2249" s="232">
        <v>5</v>
      </c>
      <c r="C2249" s="456">
        <v>1.2025721898850543</v>
      </c>
      <c r="D2249" s="457">
        <v>1.2432500678887404</v>
      </c>
      <c r="E2249" s="437">
        <v>0.43757203685904167</v>
      </c>
      <c r="F2249" s="456">
        <v>4.6254302143627524E-2</v>
      </c>
      <c r="G2249" s="457">
        <v>4.1686920086172537E-2</v>
      </c>
      <c r="H2249" s="437">
        <v>7.1848947236977781E-2</v>
      </c>
      <c r="I2249" s="456">
        <v>4.454985396160234E-2</v>
      </c>
      <c r="J2249" s="457">
        <v>4.5710812737743571E-2</v>
      </c>
      <c r="K2249" s="437">
        <v>0.37481830504585006</v>
      </c>
      <c r="L2249" s="462">
        <v>1.3527683820771972E-3</v>
      </c>
      <c r="M2249" s="463">
        <v>1.7688308357781569E-3</v>
      </c>
      <c r="N2249" s="437">
        <v>5.7091294066567468E-3</v>
      </c>
      <c r="O2249" s="456">
        <v>2.0278957560937116E-3</v>
      </c>
      <c r="P2249" s="457">
        <v>3.1877851415885029E-3</v>
      </c>
      <c r="Q2249" s="437">
        <v>1.8985733934332019E-2</v>
      </c>
      <c r="R2249" s="462">
        <v>0</v>
      </c>
      <c r="S2249" s="463">
        <v>0</v>
      </c>
      <c r="T2249" s="437">
        <v>655.22528346189813</v>
      </c>
      <c r="U2249" s="456">
        <v>3.8029810897243967E-3</v>
      </c>
      <c r="V2249" s="457">
        <v>4.5513151428433745E-3</v>
      </c>
      <c r="W2249" s="437">
        <v>7.7434742830570516E-2</v>
      </c>
      <c r="X2249" s="456">
        <v>4.6472102157556145E-3</v>
      </c>
      <c r="Y2249" s="457">
        <v>5.9638489159526348E-3</v>
      </c>
      <c r="Z2249" s="437">
        <v>3.0440861447216571E-3</v>
      </c>
      <c r="AA2249" s="456">
        <v>1.0314972843903057E-3</v>
      </c>
      <c r="AB2249" s="457">
        <v>1.1243583564873262E-3</v>
      </c>
      <c r="AC2249" s="437">
        <v>4.9470621963826093E-3</v>
      </c>
      <c r="AD2249" s="456">
        <v>5.8544564176249725E-5</v>
      </c>
      <c r="AE2249" s="457">
        <v>5.2415608638697193E-5</v>
      </c>
      <c r="AF2249" s="437">
        <v>7.1386180066523332E-4</v>
      </c>
      <c r="AG2249" s="456">
        <v>1.9279904182999028E-3</v>
      </c>
      <c r="AH2249" s="457">
        <v>1.7051333769564651E-3</v>
      </c>
      <c r="AI2249" s="437">
        <v>9.2088189895359236E-4</v>
      </c>
      <c r="AJ2249" s="456">
        <v>3.4590409310114259E-4</v>
      </c>
      <c r="AK2249" s="457">
        <v>2.9634726239196647E-4</v>
      </c>
      <c r="AL2249" s="437">
        <v>5.7108936110450138E-5</v>
      </c>
      <c r="AM2249" s="456">
        <v>5.330342788803363E-4</v>
      </c>
      <c r="AN2249" s="457">
        <v>4.8761630608643795E-4</v>
      </c>
      <c r="AO2249" s="437">
        <v>1.5519359829183612E-2</v>
      </c>
      <c r="AP2249" s="456">
        <v>0</v>
      </c>
      <c r="AQ2249" s="457">
        <v>0</v>
      </c>
      <c r="AR2249" s="440">
        <v>6.3929794885125204E-3</v>
      </c>
      <c r="AS2249" s="462">
        <v>0</v>
      </c>
      <c r="AT2249" s="463">
        <v>0</v>
      </c>
      <c r="AU2249" s="423">
        <v>0</v>
      </c>
    </row>
    <row r="2250" spans="1:47" x14ac:dyDescent="0.2">
      <c r="A2250" s="231">
        <v>2031</v>
      </c>
      <c r="B2250" s="232">
        <v>6</v>
      </c>
      <c r="C2250" s="456">
        <v>1.2102661135115909</v>
      </c>
      <c r="D2250" s="457">
        <v>1.2508902602019758</v>
      </c>
      <c r="E2250" s="437">
        <v>0.44041241038839524</v>
      </c>
      <c r="F2250" s="456">
        <v>4.7367436491578992E-2</v>
      </c>
      <c r="G2250" s="457">
        <v>4.2779925867159958E-2</v>
      </c>
      <c r="H2250" s="437">
        <v>7.2932483528465111E-2</v>
      </c>
      <c r="I2250" s="456">
        <v>4.5192028636523877E-2</v>
      </c>
      <c r="J2250" s="457">
        <v>4.6372935684248835E-2</v>
      </c>
      <c r="K2250" s="437">
        <v>0.37924253283921383</v>
      </c>
      <c r="L2250" s="462">
        <v>1.3555710286045047E-3</v>
      </c>
      <c r="M2250" s="463">
        <v>1.7717761579196681E-3</v>
      </c>
      <c r="N2250" s="437">
        <v>5.713057042735557E-3</v>
      </c>
      <c r="O2250" s="456">
        <v>2.0446918917930018E-3</v>
      </c>
      <c r="P2250" s="457">
        <v>3.2166449481118645E-3</v>
      </c>
      <c r="Q2250" s="437">
        <v>1.8996377410991659E-2</v>
      </c>
      <c r="R2250" s="462">
        <v>0</v>
      </c>
      <c r="S2250" s="463">
        <v>0</v>
      </c>
      <c r="T2250" s="437">
        <v>655.67581386222901</v>
      </c>
      <c r="U2250" s="456">
        <v>3.8693620720493872E-3</v>
      </c>
      <c r="V2250" s="457">
        <v>4.6381307656418944E-3</v>
      </c>
      <c r="W2250" s="437">
        <v>7.8602523373953209E-2</v>
      </c>
      <c r="X2250" s="456">
        <v>4.7419091589942638E-3</v>
      </c>
      <c r="Y2250" s="457">
        <v>6.1048744713509025E-3</v>
      </c>
      <c r="Z2250" s="437">
        <v>3.0662951716944609E-3</v>
      </c>
      <c r="AA2250" s="456">
        <v>1.0650095592569652E-3</v>
      </c>
      <c r="AB2250" s="457">
        <v>1.1514912808217232E-3</v>
      </c>
      <c r="AC2250" s="437">
        <v>5.0216694748218315E-3</v>
      </c>
      <c r="AD2250" s="456">
        <v>6.0049344165511581E-5</v>
      </c>
      <c r="AE2250" s="457">
        <v>5.3870347401041925E-5</v>
      </c>
      <c r="AF2250" s="437">
        <v>7.2462718900930488E-4</v>
      </c>
      <c r="AG2250" s="456">
        <v>1.9716591863181217E-3</v>
      </c>
      <c r="AH2250" s="457">
        <v>1.7492408011855187E-3</v>
      </c>
      <c r="AI2250" s="437">
        <v>9.3476965687311505E-4</v>
      </c>
      <c r="AJ2250" s="456">
        <v>3.540780299554651E-4</v>
      </c>
      <c r="AK2250" s="457">
        <v>3.0471600872585745E-4</v>
      </c>
      <c r="AL2250" s="437">
        <v>5.7970186509095537E-5</v>
      </c>
      <c r="AM2250" s="456">
        <v>5.4608538938546265E-4</v>
      </c>
      <c r="AN2250" s="457">
        <v>4.9988868155289808E-4</v>
      </c>
      <c r="AO2250" s="437">
        <v>1.5753390898650129E-2</v>
      </c>
      <c r="AP2250" s="456">
        <v>0</v>
      </c>
      <c r="AQ2250" s="457">
        <v>0</v>
      </c>
      <c r="AR2250" s="440">
        <v>6.42106536055502E-3</v>
      </c>
      <c r="AS2250" s="462">
        <v>0</v>
      </c>
      <c r="AT2250" s="463">
        <v>0</v>
      </c>
      <c r="AU2250" s="423">
        <v>0</v>
      </c>
    </row>
    <row r="2251" spans="1:47" x14ac:dyDescent="0.2">
      <c r="A2251" s="231">
        <v>2031</v>
      </c>
      <c r="B2251" s="232">
        <v>7</v>
      </c>
      <c r="C2251" s="456">
        <v>1.3511876860742327</v>
      </c>
      <c r="D2251" s="457">
        <v>1.3976330082408175</v>
      </c>
      <c r="E2251" s="437">
        <v>0.4435994656086425</v>
      </c>
      <c r="F2251" s="456">
        <v>5.2882901591805712E-2</v>
      </c>
      <c r="G2251" s="457">
        <v>4.8166654427460757E-2</v>
      </c>
      <c r="H2251" s="437">
        <v>7.4147784730661692E-2</v>
      </c>
      <c r="I2251" s="456">
        <v>5.2230027076955628E-2</v>
      </c>
      <c r="J2251" s="457">
        <v>5.394597385762722E-2</v>
      </c>
      <c r="K2251" s="437">
        <v>0.50694344780173861</v>
      </c>
      <c r="L2251" s="462">
        <v>1.3586547608471489E-3</v>
      </c>
      <c r="M2251" s="463">
        <v>1.7750743041800945E-3</v>
      </c>
      <c r="N2251" s="437">
        <v>5.717465416216593E-3</v>
      </c>
      <c r="O2251" s="456">
        <v>2.3436536918873554E-3</v>
      </c>
      <c r="P2251" s="457">
        <v>3.5207551799449135E-3</v>
      </c>
      <c r="Q2251" s="437">
        <v>1.9008343095511665E-2</v>
      </c>
      <c r="R2251" s="462">
        <v>0</v>
      </c>
      <c r="S2251" s="463">
        <v>0</v>
      </c>
      <c r="T2251" s="437">
        <v>656.1832249629648</v>
      </c>
      <c r="U2251" s="456">
        <v>4.0615880947804097E-3</v>
      </c>
      <c r="V2251" s="457">
        <v>4.7696194117401889E-3</v>
      </c>
      <c r="W2251" s="437">
        <v>7.9912401195770158E-2</v>
      </c>
      <c r="X2251" s="456">
        <v>4.8464008385381797E-3</v>
      </c>
      <c r="Y2251" s="457">
        <v>6.2630510697369596E-3</v>
      </c>
      <c r="Z2251" s="437">
        <v>3.0912119353203238E-3</v>
      </c>
      <c r="AA2251" s="456">
        <v>1.187230231806013E-3</v>
      </c>
      <c r="AB2251" s="457">
        <v>1.2776151356805241E-3</v>
      </c>
      <c r="AC2251" s="437">
        <v>5.1053547900749164E-3</v>
      </c>
      <c r="AD2251" s="456">
        <v>6.7062048382377019E-5</v>
      </c>
      <c r="AE2251" s="457">
        <v>6.0584431279238011E-5</v>
      </c>
      <c r="AF2251" s="437">
        <v>7.3670330232228104E-4</v>
      </c>
      <c r="AG2251" s="456">
        <v>2.2020266539415027E-3</v>
      </c>
      <c r="AH2251" s="457">
        <v>1.9731397818641048E-3</v>
      </c>
      <c r="AI2251" s="437">
        <v>9.5034749044523416E-4</v>
      </c>
      <c r="AJ2251" s="456">
        <v>3.9050160337123483E-4</v>
      </c>
      <c r="AK2251" s="457">
        <v>3.3865035162967391E-4</v>
      </c>
      <c r="AL2251" s="437">
        <v>5.8936318086876906E-5</v>
      </c>
      <c r="AM2251" s="456">
        <v>6.1394467801318743E-4</v>
      </c>
      <c r="AN2251" s="457">
        <v>5.6667842090006744E-4</v>
      </c>
      <c r="AO2251" s="437">
        <v>1.6015946638312278E-2</v>
      </c>
      <c r="AP2251" s="456">
        <v>0</v>
      </c>
      <c r="AQ2251" s="457">
        <v>0</v>
      </c>
      <c r="AR2251" s="440">
        <v>7.1898052684395003E-3</v>
      </c>
      <c r="AS2251" s="462">
        <v>0</v>
      </c>
      <c r="AT2251" s="463">
        <v>0</v>
      </c>
      <c r="AU2251" s="423">
        <v>0</v>
      </c>
    </row>
    <row r="2252" spans="1:47" x14ac:dyDescent="0.2">
      <c r="A2252" s="231">
        <v>2031</v>
      </c>
      <c r="B2252" s="232">
        <v>8</v>
      </c>
      <c r="C2252" s="456">
        <v>1.365670271285258</v>
      </c>
      <c r="D2252" s="457">
        <v>1.4123080150044325</v>
      </c>
      <c r="E2252" s="437">
        <v>0.44715279199685987</v>
      </c>
      <c r="F2252" s="456">
        <v>5.4430180762455593E-2</v>
      </c>
      <c r="G2252" s="457">
        <v>4.971934988599086E-2</v>
      </c>
      <c r="H2252" s="437">
        <v>7.5503278878605973E-2</v>
      </c>
      <c r="I2252" s="456">
        <v>5.3233508122441701E-2</v>
      </c>
      <c r="J2252" s="457">
        <v>5.4998420358254807E-2</v>
      </c>
      <c r="K2252" s="437">
        <v>0.5124779607332407</v>
      </c>
      <c r="L2252" s="462">
        <v>1.362304022938379E-3</v>
      </c>
      <c r="M2252" s="463">
        <v>1.7790673327600379E-3</v>
      </c>
      <c r="N2252" s="437">
        <v>5.722393231692365E-3</v>
      </c>
      <c r="O2252" s="456">
        <v>2.3672371481528514E-3</v>
      </c>
      <c r="P2252" s="457">
        <v>3.5604783054823019E-3</v>
      </c>
      <c r="Q2252" s="437">
        <v>1.9021684121146354E-2</v>
      </c>
      <c r="R2252" s="462">
        <v>0</v>
      </c>
      <c r="S2252" s="463">
        <v>0</v>
      </c>
      <c r="T2252" s="437">
        <v>656.74677465559387</v>
      </c>
      <c r="U2252" s="456">
        <v>4.1509968502426763E-3</v>
      </c>
      <c r="V2252" s="457">
        <v>4.883685523146883E-3</v>
      </c>
      <c r="W2252" s="437">
        <v>8.137318436620207E-2</v>
      </c>
      <c r="X2252" s="456">
        <v>4.9614333543833251E-3</v>
      </c>
      <c r="Y2252" s="457">
        <v>6.4397767836904488E-3</v>
      </c>
      <c r="Z2252" s="437">
        <v>3.1189943862548301E-3</v>
      </c>
      <c r="AA2252" s="456">
        <v>1.2367879837277584E-3</v>
      </c>
      <c r="AB2252" s="457">
        <v>1.3178891346481182E-3</v>
      </c>
      <c r="AC2252" s="437">
        <v>5.1986818336466805E-3</v>
      </c>
      <c r="AD2252" s="456">
        <v>6.9169336021303435E-5</v>
      </c>
      <c r="AE2252" s="457">
        <v>6.2663272877582177E-5</v>
      </c>
      <c r="AF2252" s="437">
        <v>7.5017077818452819E-4</v>
      </c>
      <c r="AG2252" s="456">
        <v>2.2620502046217981E-3</v>
      </c>
      <c r="AH2252" s="457">
        <v>2.0353673195175133E-3</v>
      </c>
      <c r="AI2252" s="437">
        <v>9.6772013083273867E-4</v>
      </c>
      <c r="AJ2252" s="456">
        <v>4.0147394718222286E-4</v>
      </c>
      <c r="AK2252" s="457">
        <v>3.5021377447584786E-4</v>
      </c>
      <c r="AL2252" s="437">
        <v>6.0013603313015455E-5</v>
      </c>
      <c r="AM2252" s="456">
        <v>6.3223817158357051E-4</v>
      </c>
      <c r="AN2252" s="457">
        <v>5.8425764227481192E-4</v>
      </c>
      <c r="AO2252" s="437">
        <v>1.6308705887031389E-2</v>
      </c>
      <c r="AP2252" s="456">
        <v>0</v>
      </c>
      <c r="AQ2252" s="457">
        <v>0</v>
      </c>
      <c r="AR2252" s="440">
        <v>7.2286864862633297E-3</v>
      </c>
      <c r="AS2252" s="462">
        <v>0</v>
      </c>
      <c r="AT2252" s="463">
        <v>0</v>
      </c>
      <c r="AU2252" s="423">
        <v>0</v>
      </c>
    </row>
    <row r="2253" spans="1:47" x14ac:dyDescent="0.2">
      <c r="A2253" s="231">
        <v>2031</v>
      </c>
      <c r="B2253" s="232">
        <v>9</v>
      </c>
      <c r="C2253" s="456">
        <v>1.3992382464889837</v>
      </c>
      <c r="D2253" s="457">
        <v>1.4442735354716165</v>
      </c>
      <c r="E2253" s="437">
        <v>0.45043604114701935</v>
      </c>
      <c r="F2253" s="456">
        <v>6.0384684893211645E-2</v>
      </c>
      <c r="G2253" s="457">
        <v>5.5566082643088287E-2</v>
      </c>
      <c r="H2253" s="437">
        <v>7.6987596798604299E-2</v>
      </c>
      <c r="I2253" s="456">
        <v>6.2106996381724081E-2</v>
      </c>
      <c r="J2253" s="457">
        <v>6.4532532859261096E-2</v>
      </c>
      <c r="K2253" s="437">
        <v>0.518234394771804</v>
      </c>
      <c r="L2253" s="462">
        <v>1.3661091284545796E-3</v>
      </c>
      <c r="M2253" s="463">
        <v>1.7836954191828569E-3</v>
      </c>
      <c r="N2253" s="437">
        <v>5.7256769701708229E-3</v>
      </c>
      <c r="O2253" s="456">
        <v>2.7250359627313979E-3</v>
      </c>
      <c r="P2253" s="457">
        <v>3.9158393701545805E-3</v>
      </c>
      <c r="Q2253" s="437">
        <v>1.9036480780524848E-2</v>
      </c>
      <c r="R2253" s="462">
        <v>0</v>
      </c>
      <c r="S2253" s="463">
        <v>0</v>
      </c>
      <c r="T2253" s="437">
        <v>657.12486608928452</v>
      </c>
      <c r="U2253" s="456">
        <v>4.2007693295197986E-3</v>
      </c>
      <c r="V2253" s="457">
        <v>4.9481028030221846E-3</v>
      </c>
      <c r="W2253" s="437">
        <v>8.2973010409359782E-2</v>
      </c>
      <c r="X2253" s="456">
        <v>5.0871323276891738E-3</v>
      </c>
      <c r="Y2253" s="457">
        <v>6.6351861017742743E-3</v>
      </c>
      <c r="Z2253" s="437">
        <v>3.1497605183977745E-3</v>
      </c>
      <c r="AA2253" s="456">
        <v>1.3850623884099525E-3</v>
      </c>
      <c r="AB2253" s="457">
        <v>1.4726948955743864E-3</v>
      </c>
      <c r="AC2253" s="437">
        <v>5.3008860292684101E-3</v>
      </c>
      <c r="AD2253" s="456">
        <v>7.6715930682672584E-5</v>
      </c>
      <c r="AE2253" s="457">
        <v>6.9938371148038322E-5</v>
      </c>
      <c r="AF2253" s="437">
        <v>7.6491857782297855E-4</v>
      </c>
      <c r="AG2253" s="456">
        <v>2.5067101266431635E-3</v>
      </c>
      <c r="AH2253" s="457">
        <v>2.274213048103455E-3</v>
      </c>
      <c r="AI2253" s="437">
        <v>9.8674547195864385E-4</v>
      </c>
      <c r="AJ2253" s="456">
        <v>4.387440402615386E-4</v>
      </c>
      <c r="AK2253" s="457">
        <v>3.8494446075521774E-4</v>
      </c>
      <c r="AL2253" s="437">
        <v>6.1193454846211214E-5</v>
      </c>
      <c r="AM2253" s="456">
        <v>7.0603777134525976E-4</v>
      </c>
      <c r="AN2253" s="457">
        <v>6.5777005979796325E-4</v>
      </c>
      <c r="AO2253" s="437">
        <v>1.6629331711062383E-2</v>
      </c>
      <c r="AP2253" s="456">
        <v>0</v>
      </c>
      <c r="AQ2253" s="457">
        <v>0</v>
      </c>
      <c r="AR2253" s="440">
        <v>8.1052564956339401E-3</v>
      </c>
      <c r="AS2253" s="462">
        <v>0</v>
      </c>
      <c r="AT2253" s="463">
        <v>0</v>
      </c>
      <c r="AU2253" s="423">
        <v>0</v>
      </c>
    </row>
    <row r="2254" spans="1:47" x14ac:dyDescent="0.2">
      <c r="A2254" s="231">
        <v>2031</v>
      </c>
      <c r="B2254" s="232">
        <v>10</v>
      </c>
      <c r="C2254" s="456">
        <v>1.4157408637538853</v>
      </c>
      <c r="D2254" s="457">
        <v>1.4612859343656175</v>
      </c>
      <c r="E2254" s="437">
        <v>0.45476105799648819</v>
      </c>
      <c r="F2254" s="456">
        <v>6.2359948060117812E-2</v>
      </c>
      <c r="G2254" s="457">
        <v>5.7594922238900642E-2</v>
      </c>
      <c r="H2254" s="437">
        <v>7.8637210004229796E-2</v>
      </c>
      <c r="I2254" s="456">
        <v>6.3447661069159306E-2</v>
      </c>
      <c r="J2254" s="457">
        <v>6.5960431955076435E-2</v>
      </c>
      <c r="K2254" s="437">
        <v>0.5249708799709244</v>
      </c>
      <c r="L2254" s="462">
        <v>1.370874725144755E-3</v>
      </c>
      <c r="M2254" s="463">
        <v>1.7895420292173801E-3</v>
      </c>
      <c r="N2254" s="437">
        <v>5.7316648064947261E-3</v>
      </c>
      <c r="O2254" s="456">
        <v>2.7574992020785753E-3</v>
      </c>
      <c r="P2254" s="457">
        <v>3.9691202639670978E-3</v>
      </c>
      <c r="Q2254" s="437">
        <v>1.9052703048297832E-2</v>
      </c>
      <c r="R2254" s="462">
        <v>0</v>
      </c>
      <c r="S2254" s="463">
        <v>0</v>
      </c>
      <c r="T2254" s="437">
        <v>657.81234893508122</v>
      </c>
      <c r="U2254" s="456">
        <v>4.3066702650007768E-3</v>
      </c>
      <c r="V2254" s="457">
        <v>5.0917993297311479E-3</v>
      </c>
      <c r="W2254" s="437">
        <v>8.4750858155372935E-2</v>
      </c>
      <c r="X2254" s="456">
        <v>5.2242745540840114E-3</v>
      </c>
      <c r="Y2254" s="457">
        <v>6.849897547373739E-3</v>
      </c>
      <c r="Z2254" s="437">
        <v>3.1835763108880484E-3</v>
      </c>
      <c r="AA2254" s="456">
        <v>1.4626685520246687E-3</v>
      </c>
      <c r="AB2254" s="457">
        <v>1.5482322702677328E-3</v>
      </c>
      <c r="AC2254" s="437">
        <v>5.414467942246994E-3</v>
      </c>
      <c r="AD2254" s="456">
        <v>7.9472190867450209E-5</v>
      </c>
      <c r="AE2254" s="457">
        <v>7.2725921268863448E-5</v>
      </c>
      <c r="AF2254" s="437">
        <v>7.8130785093269255E-4</v>
      </c>
      <c r="AG2254" s="456">
        <v>2.5798625887965489E-3</v>
      </c>
      <c r="AH2254" s="457">
        <v>2.3506556925751432E-3</v>
      </c>
      <c r="AI2254" s="437">
        <v>1.0078877364165977E-3</v>
      </c>
      <c r="AJ2254" s="456">
        <v>4.5171803865401666E-4</v>
      </c>
      <c r="AK2254" s="457">
        <v>3.986188945439503E-4</v>
      </c>
      <c r="AL2254" s="437">
        <v>6.2504672504585246E-5</v>
      </c>
      <c r="AM2254" s="456">
        <v>7.3026216409935994E-4</v>
      </c>
      <c r="AN2254" s="457">
        <v>6.8202863567997708E-4</v>
      </c>
      <c r="AO2254" s="437">
        <v>1.6985629238259588E-2</v>
      </c>
      <c r="AP2254" s="456">
        <v>0</v>
      </c>
      <c r="AQ2254" s="457">
        <v>0</v>
      </c>
      <c r="AR2254" s="440">
        <v>8.1577955399432193E-3</v>
      </c>
      <c r="AS2254" s="462">
        <v>0</v>
      </c>
      <c r="AT2254" s="463">
        <v>0</v>
      </c>
      <c r="AU2254" s="423">
        <v>0</v>
      </c>
    </row>
    <row r="2255" spans="1:47" x14ac:dyDescent="0.2">
      <c r="A2255" s="231">
        <v>2031</v>
      </c>
      <c r="B2255" s="232">
        <v>11</v>
      </c>
      <c r="C2255" s="456">
        <v>1.716414567267593</v>
      </c>
      <c r="D2255" s="457">
        <v>1.7768658204645364</v>
      </c>
      <c r="E2255" s="437">
        <v>0.45946249197167682</v>
      </c>
      <c r="F2255" s="456">
        <v>7.2844480033263811E-2</v>
      </c>
      <c r="G2255" s="457">
        <v>6.697498926434689E-2</v>
      </c>
      <c r="H2255" s="437">
        <v>8.0430426950802034E-2</v>
      </c>
      <c r="I2255" s="456">
        <v>7.2445374187043915E-2</v>
      </c>
      <c r="J2255" s="457">
        <v>7.5646674285022864E-2</v>
      </c>
      <c r="K2255" s="437">
        <v>0.5322873501408576</v>
      </c>
      <c r="L2255" s="462">
        <v>1.3739675968561446E-3</v>
      </c>
      <c r="M2255" s="463">
        <v>1.7936637568661596E-3</v>
      </c>
      <c r="N2255" s="437">
        <v>5.7381800552932941E-3</v>
      </c>
      <c r="O2255" s="456">
        <v>3.4742113760844462E-3</v>
      </c>
      <c r="P2255" s="457">
        <v>4.6144413412209494E-3</v>
      </c>
      <c r="Q2255" s="437">
        <v>1.9070365945332582E-2</v>
      </c>
      <c r="R2255" s="462">
        <v>0</v>
      </c>
      <c r="S2255" s="463">
        <v>0</v>
      </c>
      <c r="T2255" s="437">
        <v>658.55980921188484</v>
      </c>
      <c r="U2255" s="456">
        <v>3.9765591139530772E-3</v>
      </c>
      <c r="V2255" s="457">
        <v>4.7346675208024261E-3</v>
      </c>
      <c r="W2255" s="437">
        <v>8.6683487092536288E-2</v>
      </c>
      <c r="X2255" s="456">
        <v>5.3712743927990993E-3</v>
      </c>
      <c r="Y2255" s="457">
        <v>7.0833972090513734E-3</v>
      </c>
      <c r="Z2255" s="437">
        <v>3.220345714323915E-3</v>
      </c>
      <c r="AA2255" s="456">
        <v>1.6747253313843791E-3</v>
      </c>
      <c r="AB2255" s="457">
        <v>1.7654872522337129E-3</v>
      </c>
      <c r="AC2255" s="437">
        <v>5.537935006360759E-3</v>
      </c>
      <c r="AD2255" s="456">
        <v>9.2453947710470407E-5</v>
      </c>
      <c r="AE2255" s="457">
        <v>8.4147589407028873E-5</v>
      </c>
      <c r="AF2255" s="437">
        <v>7.9912412210875162E-4</v>
      </c>
      <c r="AG2255" s="456">
        <v>3.0242668230351269E-3</v>
      </c>
      <c r="AH2255" s="457">
        <v>2.7432535800954953E-3</v>
      </c>
      <c r="AI2255" s="437">
        <v>1.0308711692952359E-3</v>
      </c>
      <c r="AJ2255" s="456">
        <v>5.2029449001339903E-4</v>
      </c>
      <c r="AK2255" s="457">
        <v>4.5617471418025026E-4</v>
      </c>
      <c r="AL2255" s="437">
        <v>6.3930026765203558E-5</v>
      </c>
      <c r="AM2255" s="456">
        <v>8.5737010164806538E-4</v>
      </c>
      <c r="AN2255" s="457">
        <v>7.9806798739280539E-4</v>
      </c>
      <c r="AO2255" s="437">
        <v>1.7372954107951172E-2</v>
      </c>
      <c r="AP2255" s="456">
        <v>0</v>
      </c>
      <c r="AQ2255" s="457">
        <v>0</v>
      </c>
      <c r="AR2255" s="440">
        <v>9.9408382728681192E-3</v>
      </c>
      <c r="AS2255" s="462">
        <v>0</v>
      </c>
      <c r="AT2255" s="463">
        <v>0</v>
      </c>
      <c r="AU2255" s="423">
        <v>0</v>
      </c>
    </row>
    <row r="2256" spans="1:47" x14ac:dyDescent="0.2">
      <c r="A2256" s="231">
        <v>2031</v>
      </c>
      <c r="B2256" s="232">
        <v>12</v>
      </c>
      <c r="C2256" s="456">
        <v>1.7417869489514488</v>
      </c>
      <c r="D2256" s="457">
        <v>1.8034740016502435</v>
      </c>
      <c r="E2256" s="437">
        <v>0.46458172691815375</v>
      </c>
      <c r="F2256" s="456">
        <v>7.531392044660587E-2</v>
      </c>
      <c r="G2256" s="457">
        <v>6.9552564391224786E-2</v>
      </c>
      <c r="H2256" s="437">
        <v>8.2382698929143253E-2</v>
      </c>
      <c r="I2256" s="456">
        <v>7.4034987458710289E-2</v>
      </c>
      <c r="J2256" s="457">
        <v>7.7366717665272949E-2</v>
      </c>
      <c r="K2256" s="437">
        <v>0.5402594079625177</v>
      </c>
      <c r="L2256" s="462">
        <v>1.3772924121761593E-3</v>
      </c>
      <c r="M2256" s="463">
        <v>1.7981293193516975E-3</v>
      </c>
      <c r="N2256" s="437">
        <v>5.745271795123387E-3</v>
      </c>
      <c r="O2256" s="456">
        <v>3.5159982804965468E-3</v>
      </c>
      <c r="P2256" s="457">
        <v>4.680447343875906E-3</v>
      </c>
      <c r="Q2256" s="437">
        <v>1.9089600723146187E-2</v>
      </c>
      <c r="R2256" s="462">
        <v>0</v>
      </c>
      <c r="S2256" s="463">
        <v>0</v>
      </c>
      <c r="T2256" s="437">
        <v>659.3741219287017</v>
      </c>
      <c r="U2256" s="456">
        <v>4.0860147585143839E-3</v>
      </c>
      <c r="V2256" s="457">
        <v>4.892417794580022E-3</v>
      </c>
      <c r="W2256" s="437">
        <v>8.8787472308697518E-2</v>
      </c>
      <c r="X2256" s="456">
        <v>5.530360104615435E-3</v>
      </c>
      <c r="Y2256" s="457">
        <v>7.3375469821157667E-3</v>
      </c>
      <c r="Z2256" s="437">
        <v>3.2603634713419829E-3</v>
      </c>
      <c r="AA2256" s="456">
        <v>1.7231174424392848E-3</v>
      </c>
      <c r="AB2256" s="457">
        <v>1.8282318850413779E-3</v>
      </c>
      <c r="AC2256" s="437">
        <v>5.6723517670697063E-3</v>
      </c>
      <c r="AD2256" s="456">
        <v>9.5619900506665567E-5</v>
      </c>
      <c r="AE2256" s="457">
        <v>8.7453675604971711E-5</v>
      </c>
      <c r="AF2256" s="437">
        <v>8.1852178592454496E-4</v>
      </c>
      <c r="AG2256" s="456">
        <v>3.1289771573616999E-3</v>
      </c>
      <c r="AH2256" s="457">
        <v>2.8503414499174398E-3</v>
      </c>
      <c r="AI2256" s="437">
        <v>1.055893345390321E-3</v>
      </c>
      <c r="AJ2256" s="456">
        <v>5.4056932921056318E-4</v>
      </c>
      <c r="AK2256" s="457">
        <v>4.7663190850216991E-4</v>
      </c>
      <c r="AL2256" s="437">
        <v>6.5481632588208546E-5</v>
      </c>
      <c r="AM2256" s="456">
        <v>8.839349023141616E-4</v>
      </c>
      <c r="AN2256" s="457">
        <v>8.2594935774901246E-4</v>
      </c>
      <c r="AO2256" s="437">
        <v>1.7794635782158039E-2</v>
      </c>
      <c r="AP2256" s="456">
        <v>0</v>
      </c>
      <c r="AQ2256" s="457">
        <v>0</v>
      </c>
      <c r="AR2256" s="440">
        <v>1.00168976060534E-2</v>
      </c>
      <c r="AS2256" s="462">
        <v>0</v>
      </c>
      <c r="AT2256" s="463">
        <v>0</v>
      </c>
      <c r="AU2256" s="423">
        <v>0</v>
      </c>
    </row>
    <row r="2257" spans="1:47" x14ac:dyDescent="0.2">
      <c r="A2257" s="231">
        <v>2031</v>
      </c>
      <c r="B2257" s="232">
        <v>13</v>
      </c>
      <c r="C2257" s="456">
        <v>1.7692006376951088</v>
      </c>
      <c r="D2257" s="457">
        <v>1.8323473985443441</v>
      </c>
      <c r="E2257" s="437">
        <v>0.47013919374539109</v>
      </c>
      <c r="F2257" s="456">
        <v>7.7982421873640004E-2</v>
      </c>
      <c r="G2257" s="457">
        <v>7.2350659120107561E-2</v>
      </c>
      <c r="H2257" s="437">
        <v>8.4502553944164144E-2</v>
      </c>
      <c r="I2257" s="456">
        <v>7.5753133534563935E-2</v>
      </c>
      <c r="J2257" s="457">
        <v>7.9234643768159474E-2</v>
      </c>
      <c r="K2257" s="437">
        <v>0.5489156411024757</v>
      </c>
      <c r="L2257" s="462">
        <v>1.3808946293730894E-3</v>
      </c>
      <c r="M2257" s="463">
        <v>1.8029887713120335E-3</v>
      </c>
      <c r="N2257" s="437">
        <v>5.7529544803748408E-3</v>
      </c>
      <c r="O2257" s="456">
        <v>3.5611990034053291E-3</v>
      </c>
      <c r="P2257" s="457">
        <v>4.7521710331083255E-3</v>
      </c>
      <c r="Q2257" s="437">
        <v>1.9110441531543041E-2</v>
      </c>
      <c r="R2257" s="462">
        <v>0</v>
      </c>
      <c r="S2257" s="463">
        <v>0</v>
      </c>
      <c r="T2257" s="437">
        <v>660.25649927398695</v>
      </c>
      <c r="U2257" s="456">
        <v>4.2043190750586448E-3</v>
      </c>
      <c r="V2257" s="457">
        <v>5.0637220815349295E-3</v>
      </c>
      <c r="W2257" s="437">
        <v>9.1072145374929345E-2</v>
      </c>
      <c r="X2257" s="456">
        <v>5.7023042000004772E-3</v>
      </c>
      <c r="Y2257" s="457">
        <v>7.6134891861289241E-3</v>
      </c>
      <c r="Z2257" s="437">
        <v>3.303817460297349E-3</v>
      </c>
      <c r="AA2257" s="456">
        <v>1.7747681331647892E-3</v>
      </c>
      <c r="AB2257" s="457">
        <v>1.8957063203675001E-3</v>
      </c>
      <c r="AC2257" s="437">
        <v>5.8183107361240282E-3</v>
      </c>
      <c r="AD2257" s="456">
        <v>9.9037368548276784E-5</v>
      </c>
      <c r="AE2257" s="457">
        <v>9.103897258263062E-5</v>
      </c>
      <c r="AF2257" s="437">
        <v>8.3958335871633807E-4</v>
      </c>
      <c r="AG2257" s="456">
        <v>3.2422948818537365E-3</v>
      </c>
      <c r="AH2257" s="457">
        <v>2.9667741187657582E-3</v>
      </c>
      <c r="AI2257" s="437">
        <v>1.0830633476804326E-3</v>
      </c>
      <c r="AJ2257" s="456">
        <v>5.6252939775290958E-4</v>
      </c>
      <c r="AK2257" s="457">
        <v>4.9889012445697347E-4</v>
      </c>
      <c r="AL2257" s="437">
        <v>6.7166680175408808E-5</v>
      </c>
      <c r="AM2257" s="456">
        <v>9.1260251664088739E-4</v>
      </c>
      <c r="AN2257" s="457">
        <v>8.5618004589154068E-4</v>
      </c>
      <c r="AO2257" s="437">
        <v>1.8252542177177599E-2</v>
      </c>
      <c r="AP2257" s="456">
        <v>0</v>
      </c>
      <c r="AQ2257" s="457">
        <v>0</v>
      </c>
      <c r="AR2257" s="440">
        <v>1.0099302190240401E-2</v>
      </c>
      <c r="AS2257" s="462">
        <v>0</v>
      </c>
      <c r="AT2257" s="463">
        <v>0</v>
      </c>
      <c r="AU2257" s="423">
        <v>0</v>
      </c>
    </row>
    <row r="2258" spans="1:47" x14ac:dyDescent="0.2">
      <c r="A2258" s="231">
        <v>2031</v>
      </c>
      <c r="B2258" s="232">
        <v>14</v>
      </c>
      <c r="C2258" s="456">
        <v>1.7944018995162725</v>
      </c>
      <c r="D2258" s="457">
        <v>1.8587431776789123</v>
      </c>
      <c r="E2258" s="437">
        <v>0.47481619927150709</v>
      </c>
      <c r="F2258" s="456">
        <v>8.0846658260015428E-2</v>
      </c>
      <c r="G2258" s="457">
        <v>7.5354246396136901E-2</v>
      </c>
      <c r="H2258" s="437">
        <v>8.6750768796098221E-2</v>
      </c>
      <c r="I2258" s="456">
        <v>7.7560344467023201E-2</v>
      </c>
      <c r="J2258" s="457">
        <v>8.1196204647952241E-2</v>
      </c>
      <c r="K2258" s="437">
        <v>0.5574857195411147</v>
      </c>
      <c r="L2258" s="462">
        <v>1.3838091587140692E-3</v>
      </c>
      <c r="M2258" s="463">
        <v>1.8070116048583482E-3</v>
      </c>
      <c r="N2258" s="437">
        <v>5.7569210097217129E-3</v>
      </c>
      <c r="O2258" s="456">
        <v>3.6098853381632454E-3</v>
      </c>
      <c r="P2258" s="457">
        <v>4.829427099132368E-3</v>
      </c>
      <c r="Q2258" s="437">
        <v>1.9132878896208273E-2</v>
      </c>
      <c r="R2258" s="462">
        <v>0</v>
      </c>
      <c r="S2258" s="463">
        <v>0</v>
      </c>
      <c r="T2258" s="437">
        <v>660.71093792557463</v>
      </c>
      <c r="U2258" s="456">
        <v>4.3305913114324622E-3</v>
      </c>
      <c r="V2258" s="457">
        <v>5.2470368359304369E-3</v>
      </c>
      <c r="W2258" s="437">
        <v>9.3495126178898394E-2</v>
      </c>
      <c r="X2258" s="456">
        <v>5.8873456515660585E-3</v>
      </c>
      <c r="Y2258" s="457">
        <v>7.9104924847668828E-3</v>
      </c>
      <c r="Z2258" s="437">
        <v>3.3505837748717148E-3</v>
      </c>
      <c r="AA2258" s="456">
        <v>1.8295104126148888E-3</v>
      </c>
      <c r="AB2258" s="457">
        <v>1.9674331910524219E-3</v>
      </c>
      <c r="AC2258" s="437">
        <v>5.9731157388610671E-3</v>
      </c>
      <c r="AD2258" s="456">
        <v>1.0270369489032708E-4</v>
      </c>
      <c r="AE2258" s="457">
        <v>9.4885866285444024E-5</v>
      </c>
      <c r="AF2258" s="437">
        <v>8.6192039395270972E-4</v>
      </c>
      <c r="AG2258" s="456">
        <v>3.3641022024923717E-3</v>
      </c>
      <c r="AH2258" s="457">
        <v>3.0919309200006084E-3</v>
      </c>
      <c r="AI2258" s="437">
        <v>1.1118780011112603E-3</v>
      </c>
      <c r="AJ2258" s="456">
        <v>5.8621554649851231E-4</v>
      </c>
      <c r="AK2258" s="457">
        <v>5.2290237943424477E-4</v>
      </c>
      <c r="AL2258" s="437">
        <v>6.8953699872531879E-5</v>
      </c>
      <c r="AM2258" s="456">
        <v>9.4328399897059478E-4</v>
      </c>
      <c r="AN2258" s="457">
        <v>8.8853380608919208E-4</v>
      </c>
      <c r="AO2258" s="437">
        <v>1.8738157997988114E-2</v>
      </c>
      <c r="AP2258" s="456">
        <v>0</v>
      </c>
      <c r="AQ2258" s="457">
        <v>0</v>
      </c>
      <c r="AR2258" s="440">
        <v>1.0187851254249199E-2</v>
      </c>
      <c r="AS2258" s="462">
        <v>0</v>
      </c>
      <c r="AT2258" s="463">
        <v>0</v>
      </c>
      <c r="AU2258" s="423">
        <v>0</v>
      </c>
    </row>
    <row r="2259" spans="1:47" x14ac:dyDescent="0.2">
      <c r="A2259" s="231">
        <v>2031</v>
      </c>
      <c r="B2259" s="232">
        <v>15</v>
      </c>
      <c r="C2259" s="456">
        <v>1.8259621578988712</v>
      </c>
      <c r="D2259" s="457">
        <v>1.8920071843130044</v>
      </c>
      <c r="E2259" s="437">
        <v>0.48122418897868025</v>
      </c>
      <c r="F2259" s="456">
        <v>8.3918116465387479E-2</v>
      </c>
      <c r="G2259" s="457">
        <v>7.8577304726367619E-2</v>
      </c>
      <c r="H2259" s="437">
        <v>8.9194464604097246E-2</v>
      </c>
      <c r="I2259" s="456">
        <v>7.9539202462033706E-2</v>
      </c>
      <c r="J2259" s="457">
        <v>8.334924969655827E-2</v>
      </c>
      <c r="K2259" s="437">
        <v>0.56746488642760751</v>
      </c>
      <c r="L2259" s="462">
        <v>1.3879793091581018E-3</v>
      </c>
      <c r="M2259" s="463">
        <v>1.812635626475568E-3</v>
      </c>
      <c r="N2259" s="437">
        <v>5.7657958637702626E-3</v>
      </c>
      <c r="O2259" s="456">
        <v>3.6620446429685887E-3</v>
      </c>
      <c r="P2259" s="457">
        <v>4.9122254576867584E-3</v>
      </c>
      <c r="Q2259" s="437">
        <v>1.9156971243913027E-2</v>
      </c>
      <c r="R2259" s="462">
        <v>0</v>
      </c>
      <c r="S2259" s="463">
        <v>0</v>
      </c>
      <c r="T2259" s="437">
        <v>661.729254574572</v>
      </c>
      <c r="U2259" s="456">
        <v>4.4668735066650516E-3</v>
      </c>
      <c r="V2259" s="457">
        <v>5.4445131701409194E-3</v>
      </c>
      <c r="W2259" s="437">
        <v>9.6128906009749895E-2</v>
      </c>
      <c r="X2259" s="456">
        <v>6.0853770173538279E-3</v>
      </c>
      <c r="Y2259" s="457">
        <v>8.2285928212259482E-3</v>
      </c>
      <c r="Z2259" s="437">
        <v>3.4006785608058031E-3</v>
      </c>
      <c r="AA2259" s="456">
        <v>1.88721463998511E-3</v>
      </c>
      <c r="AB2259" s="457">
        <v>2.043345487616882E-3</v>
      </c>
      <c r="AC2259" s="437">
        <v>6.1413707860920241E-3</v>
      </c>
      <c r="AD2259" s="456">
        <v>1.0662734037830279E-4</v>
      </c>
      <c r="AE2259" s="457">
        <v>9.9005419812735334E-5</v>
      </c>
      <c r="AF2259" s="437">
        <v>8.8620048615067112E-4</v>
      </c>
      <c r="AG2259" s="456">
        <v>3.4949914978175266E-3</v>
      </c>
      <c r="AH2259" s="457">
        <v>3.2265353699396379E-3</v>
      </c>
      <c r="AI2259" s="437">
        <v>1.1431994430188732E-3</v>
      </c>
      <c r="AJ2259" s="456">
        <v>6.1163202761026529E-4</v>
      </c>
      <c r="AK2259" s="457">
        <v>5.4869032745186121E-4</v>
      </c>
      <c r="AL2259" s="437">
        <v>7.0896063986032191E-5</v>
      </c>
      <c r="AM2259" s="456">
        <v>9.7618117696137959E-4</v>
      </c>
      <c r="AN2259" s="457">
        <v>9.232520776164577E-4</v>
      </c>
      <c r="AO2259" s="437">
        <v>1.9265994762915423E-2</v>
      </c>
      <c r="AP2259" s="456">
        <v>0</v>
      </c>
      <c r="AQ2259" s="457">
        <v>0</v>
      </c>
      <c r="AR2259" s="440">
        <v>1.02827411800668E-2</v>
      </c>
      <c r="AS2259" s="462">
        <v>0</v>
      </c>
      <c r="AT2259" s="463">
        <v>0</v>
      </c>
      <c r="AU2259" s="423">
        <v>0</v>
      </c>
    </row>
    <row r="2260" spans="1:47" x14ac:dyDescent="0.2">
      <c r="A2260" s="231">
        <v>2031</v>
      </c>
      <c r="B2260" s="232">
        <v>16</v>
      </c>
      <c r="C2260" s="456">
        <v>2.0386651807250651</v>
      </c>
      <c r="D2260" s="457">
        <v>2.2306450355877971</v>
      </c>
      <c r="E2260" s="437">
        <v>0.4880435175044901</v>
      </c>
      <c r="F2260" s="456">
        <v>9.142355992380867E-2</v>
      </c>
      <c r="G2260" s="457">
        <v>8.73619956608465E-2</v>
      </c>
      <c r="H2260" s="437">
        <v>9.1795666448963989E-2</v>
      </c>
      <c r="I2260" s="456">
        <v>8.9750315346799003E-2</v>
      </c>
      <c r="J2260" s="457">
        <v>9.4373743081153913E-2</v>
      </c>
      <c r="K2260" s="437">
        <v>0.57808735413588619</v>
      </c>
      <c r="L2260" s="462">
        <v>1.3924407394859508E-3</v>
      </c>
      <c r="M2260" s="463">
        <v>1.8186307060793769E-3</v>
      </c>
      <c r="N2260" s="437">
        <v>5.7752245058879286E-3</v>
      </c>
      <c r="O2260" s="456">
        <v>5.1329478524550628E-3</v>
      </c>
      <c r="P2260" s="457">
        <v>6.1366380956089702E-3</v>
      </c>
      <c r="Q2260" s="437">
        <v>1.918251818498708E-2</v>
      </c>
      <c r="R2260" s="462">
        <v>0</v>
      </c>
      <c r="S2260" s="463">
        <v>0</v>
      </c>
      <c r="T2260" s="437">
        <v>662.81319318059627</v>
      </c>
      <c r="U2260" s="456">
        <v>4.5425421508896984E-3</v>
      </c>
      <c r="V2260" s="457">
        <v>5.5924386486122125E-3</v>
      </c>
      <c r="W2260" s="437">
        <v>9.8932248662920608E-2</v>
      </c>
      <c r="X2260" s="456">
        <v>6.297135347266088E-3</v>
      </c>
      <c r="Y2260" s="457">
        <v>8.5672310483783289E-3</v>
      </c>
      <c r="Z2260" s="437">
        <v>3.4539967026008833E-3</v>
      </c>
      <c r="AA2260" s="456">
        <v>2.0264232257584855E-3</v>
      </c>
      <c r="AB2260" s="457">
        <v>2.2387929480310008E-3</v>
      </c>
      <c r="AC2260" s="437">
        <v>6.3204709894586746E-3</v>
      </c>
      <c r="AD2260" s="456">
        <v>1.1586030933387669E-4</v>
      </c>
      <c r="AE2260" s="457">
        <v>1.0974960787162583E-4</v>
      </c>
      <c r="AF2260" s="437">
        <v>9.1204506525106844E-4</v>
      </c>
      <c r="AG2260" s="456">
        <v>3.8160963150408339E-3</v>
      </c>
      <c r="AH2260" s="457">
        <v>3.5962480480842803E-3</v>
      </c>
      <c r="AI2260" s="437">
        <v>1.1765389873639525E-3</v>
      </c>
      <c r="AJ2260" s="456">
        <v>6.6292864324180446E-4</v>
      </c>
      <c r="AK2260" s="457">
        <v>6.0567426724305326E-4</v>
      </c>
      <c r="AL2260" s="437">
        <v>7.2963611229475873E-5</v>
      </c>
      <c r="AM2260" s="456">
        <v>1.0656096926589455E-3</v>
      </c>
      <c r="AN2260" s="457">
        <v>1.0294934809178809E-3</v>
      </c>
      <c r="AO2260" s="437">
        <v>1.9827875782037138E-2</v>
      </c>
      <c r="AP2260" s="456">
        <v>0</v>
      </c>
      <c r="AQ2260" s="457">
        <v>0</v>
      </c>
      <c r="AR2260" s="440">
        <v>1.36522204952223E-2</v>
      </c>
      <c r="AS2260" s="462">
        <v>0</v>
      </c>
      <c r="AT2260" s="463">
        <v>0</v>
      </c>
      <c r="AU2260" s="423">
        <v>0</v>
      </c>
    </row>
    <row r="2261" spans="1:47" x14ac:dyDescent="0.2">
      <c r="A2261" s="231">
        <v>2031</v>
      </c>
      <c r="B2261" s="232">
        <v>17</v>
      </c>
      <c r="C2261" s="456">
        <v>2.075646331715153</v>
      </c>
      <c r="D2261" s="457">
        <v>2.2703584695745449</v>
      </c>
      <c r="E2261" s="437">
        <v>0.49519722406916866</v>
      </c>
      <c r="F2261" s="456">
        <v>9.503746795063843E-2</v>
      </c>
      <c r="G2261" s="457">
        <v>9.1136779374583157E-2</v>
      </c>
      <c r="H2261" s="437">
        <v>9.4524370586409154E-2</v>
      </c>
      <c r="I2261" s="456">
        <v>9.217748456573327E-2</v>
      </c>
      <c r="J2261" s="457">
        <v>9.6968601103635324E-2</v>
      </c>
      <c r="K2261" s="437">
        <v>0.58922981471987934</v>
      </c>
      <c r="L2261" s="462">
        <v>1.3972117410988778E-3</v>
      </c>
      <c r="M2261" s="463">
        <v>1.8249480956510108E-3</v>
      </c>
      <c r="N2261" s="437">
        <v>5.7851403606640431E-3</v>
      </c>
      <c r="O2261" s="456">
        <v>5.2149305384629596E-3</v>
      </c>
      <c r="P2261" s="457">
        <v>6.2503035310370741E-3</v>
      </c>
      <c r="Q2261" s="437">
        <v>1.9209386374898774E-2</v>
      </c>
      <c r="R2261" s="462">
        <v>0</v>
      </c>
      <c r="S2261" s="463">
        <v>0</v>
      </c>
      <c r="T2261" s="437">
        <v>663.95033108250357</v>
      </c>
      <c r="U2261" s="456">
        <v>4.6936841911698387E-3</v>
      </c>
      <c r="V2261" s="457">
        <v>5.8077664873587443E-3</v>
      </c>
      <c r="W2261" s="437">
        <v>0.10187297512747893</v>
      </c>
      <c r="X2261" s="456">
        <v>6.5220751541511688E-3</v>
      </c>
      <c r="Y2261" s="457">
        <v>8.9224183459001866E-3</v>
      </c>
      <c r="Z2261" s="437">
        <v>3.5099300962143478E-3</v>
      </c>
      <c r="AA2261" s="456">
        <v>2.0927319704789815E-3</v>
      </c>
      <c r="AB2261" s="457">
        <v>2.3256374473386346E-3</v>
      </c>
      <c r="AC2261" s="437">
        <v>6.5083543373770569E-3</v>
      </c>
      <c r="AD2261" s="456">
        <v>1.2047401739374312E-4</v>
      </c>
      <c r="AE2261" s="457">
        <v>1.1457165719766841E-4</v>
      </c>
      <c r="AF2261" s="437">
        <v>9.3915639999666949E-4</v>
      </c>
      <c r="AG2261" s="456">
        <v>3.9705418100904983E-3</v>
      </c>
      <c r="AH2261" s="457">
        <v>3.7544575355804954E-3</v>
      </c>
      <c r="AI2261" s="437">
        <v>1.2115111410719533E-3</v>
      </c>
      <c r="AJ2261" s="456">
        <v>6.9299504973419166E-4</v>
      </c>
      <c r="AK2261" s="457">
        <v>6.3608072743390003E-4</v>
      </c>
      <c r="AL2261" s="437">
        <v>7.5132373981090153E-5</v>
      </c>
      <c r="AM2261" s="456">
        <v>1.104142263609001E-3</v>
      </c>
      <c r="AN2261" s="457">
        <v>1.0699226096988806E-3</v>
      </c>
      <c r="AO2261" s="437">
        <v>2.0417236693956547E-2</v>
      </c>
      <c r="AP2261" s="456">
        <v>0</v>
      </c>
      <c r="AQ2261" s="457">
        <v>0</v>
      </c>
      <c r="AR2261" s="440">
        <v>1.3791964696618499E-2</v>
      </c>
      <c r="AS2261" s="462">
        <v>0</v>
      </c>
      <c r="AT2261" s="463">
        <v>0</v>
      </c>
      <c r="AU2261" s="423">
        <v>0</v>
      </c>
    </row>
    <row r="2262" spans="1:47" x14ac:dyDescent="0.2">
      <c r="A2262" s="231">
        <v>2031</v>
      </c>
      <c r="B2262" s="232">
        <v>18</v>
      </c>
      <c r="C2262" s="456">
        <v>2.1127593584426454</v>
      </c>
      <c r="D2262" s="457">
        <v>2.3096483527757714</v>
      </c>
      <c r="E2262" s="437">
        <v>0.50264874253503222</v>
      </c>
      <c r="F2262" s="456">
        <v>9.8806865362732199E-2</v>
      </c>
      <c r="G2262" s="457">
        <v>9.5023328461743481E-2</v>
      </c>
      <c r="H2262" s="437">
        <v>9.7366370039044789E-2</v>
      </c>
      <c r="I2262" s="456">
        <v>9.4739623532588968E-2</v>
      </c>
      <c r="J2262" s="457">
        <v>9.9668666397731184E-2</v>
      </c>
      <c r="K2262" s="437">
        <v>0.60083542490360509</v>
      </c>
      <c r="L2262" s="462">
        <v>1.4022108192642362E-3</v>
      </c>
      <c r="M2262" s="463">
        <v>1.8314638879888816E-3</v>
      </c>
      <c r="N2262" s="437">
        <v>5.7954615286593195E-3</v>
      </c>
      <c r="O2262" s="456">
        <v>5.301287851887139E-3</v>
      </c>
      <c r="P2262" s="457">
        <v>6.3683657543903522E-3</v>
      </c>
      <c r="Q2262" s="437">
        <v>1.9237379116336144E-2</v>
      </c>
      <c r="R2262" s="462">
        <v>0</v>
      </c>
      <c r="S2262" s="463">
        <v>0</v>
      </c>
      <c r="T2262" s="437">
        <v>665.13303428122254</v>
      </c>
      <c r="U2262" s="456">
        <v>4.8507230660619809E-3</v>
      </c>
      <c r="V2262" s="457">
        <v>6.029021400454024E-3</v>
      </c>
      <c r="W2262" s="437">
        <v>0.10493612033578217</v>
      </c>
      <c r="X2262" s="456">
        <v>6.7594548453040809E-3</v>
      </c>
      <c r="Y2262" s="457">
        <v>9.2919952045957162E-3</v>
      </c>
      <c r="Z2262" s="437">
        <v>3.5681937605683612E-3</v>
      </c>
      <c r="AA2262" s="456">
        <v>2.1612766910423268E-3</v>
      </c>
      <c r="AB2262" s="457">
        <v>2.41422512044304E-3</v>
      </c>
      <c r="AC2262" s="437">
        <v>6.7040374368761884E-3</v>
      </c>
      <c r="AD2262" s="456">
        <v>1.2528650163754322E-4</v>
      </c>
      <c r="AE2262" s="457">
        <v>1.1953497149236623E-4</v>
      </c>
      <c r="AF2262" s="437">
        <v>9.6739309636340986E-4</v>
      </c>
      <c r="AG2262" s="456">
        <v>4.1316854261315098E-3</v>
      </c>
      <c r="AH2262" s="457">
        <v>3.9174453878347585E-3</v>
      </c>
      <c r="AI2262" s="437">
        <v>1.2479385256053228E-3</v>
      </c>
      <c r="AJ2262" s="456">
        <v>7.2449119719545946E-4</v>
      </c>
      <c r="AK2262" s="457">
        <v>6.6755243752424629E-4</v>
      </c>
      <c r="AL2262" s="437">
        <v>7.7391482183586317E-5</v>
      </c>
      <c r="AM2262" s="456">
        <v>1.1442758798664899E-3</v>
      </c>
      <c r="AN2262" s="457">
        <v>1.111450502772933E-3</v>
      </c>
      <c r="AO2262" s="437">
        <v>2.103114023902215E-2</v>
      </c>
      <c r="AP2262" s="456">
        <v>0</v>
      </c>
      <c r="AQ2262" s="457">
        <v>0</v>
      </c>
      <c r="AR2262" s="440">
        <v>1.39375503627113E-2</v>
      </c>
      <c r="AS2262" s="462">
        <v>0</v>
      </c>
      <c r="AT2262" s="463">
        <v>0</v>
      </c>
      <c r="AU2262" s="423">
        <v>0</v>
      </c>
    </row>
    <row r="2263" spans="1:47" x14ac:dyDescent="0.2">
      <c r="A2263" s="231">
        <v>2031</v>
      </c>
      <c r="B2263" s="232">
        <v>19</v>
      </c>
      <c r="C2263" s="456">
        <v>2.1512993833548943</v>
      </c>
      <c r="D2263" s="457">
        <v>2.3490304819543497</v>
      </c>
      <c r="E2263" s="437">
        <v>0.50959753876492053</v>
      </c>
      <c r="F2263" s="456">
        <v>0.10281147041767245</v>
      </c>
      <c r="G2263" s="457">
        <v>9.9025500754177181E-2</v>
      </c>
      <c r="H2263" s="437">
        <v>0.10024896043569465</v>
      </c>
      <c r="I2263" s="456">
        <v>9.7410779267691636E-2</v>
      </c>
      <c r="J2263" s="457">
        <v>0.10239736607310899</v>
      </c>
      <c r="K2263" s="437">
        <v>0.61230092029362726</v>
      </c>
      <c r="L2263" s="462">
        <v>1.407059587635362E-3</v>
      </c>
      <c r="M2263" s="463">
        <v>1.8375766664853756E-3</v>
      </c>
      <c r="N2263" s="437">
        <v>5.8038105252538174E-3</v>
      </c>
      <c r="O2263" s="456">
        <v>5.3925121372396913E-3</v>
      </c>
      <c r="P2263" s="457">
        <v>6.4893065262241296E-3</v>
      </c>
      <c r="Q2263" s="437">
        <v>1.9265865922368227E-2</v>
      </c>
      <c r="R2263" s="462">
        <v>0</v>
      </c>
      <c r="S2263" s="463">
        <v>0</v>
      </c>
      <c r="T2263" s="437">
        <v>666.09341162329633</v>
      </c>
      <c r="U2263" s="456">
        <v>5.0179880508486319E-3</v>
      </c>
      <c r="V2263" s="457">
        <v>6.2572492367653056E-3</v>
      </c>
      <c r="W2263" s="437">
        <v>0.10804276628234134</v>
      </c>
      <c r="X2263" s="456">
        <v>7.0091687884837805E-3</v>
      </c>
      <c r="Y2263" s="457">
        <v>9.6694113494142156E-3</v>
      </c>
      <c r="Z2263" s="437">
        <v>3.6276192789120669E-3</v>
      </c>
      <c r="AA2263" s="456">
        <v>2.2325655888005471E-3</v>
      </c>
      <c r="AB2263" s="457">
        <v>2.5033524732823364E-3</v>
      </c>
      <c r="AC2263" s="437">
        <v>6.9025115482202462E-3</v>
      </c>
      <c r="AD2263" s="456">
        <v>1.3038777980567683E-4</v>
      </c>
      <c r="AE2263" s="457">
        <v>1.2463230515837151E-4</v>
      </c>
      <c r="AF2263" s="437">
        <v>9.9603511260812675E-4</v>
      </c>
      <c r="AG2263" s="456">
        <v>4.3034017877287903E-3</v>
      </c>
      <c r="AH2263" s="457">
        <v>4.0859784171067047E-3</v>
      </c>
      <c r="AI2263" s="437">
        <v>1.2848846887166176E-3</v>
      </c>
      <c r="AJ2263" s="456">
        <v>7.5801858604824049E-4</v>
      </c>
      <c r="AK2263" s="457">
        <v>7.0007243931648178E-4</v>
      </c>
      <c r="AL2263" s="437">
        <v>7.9682763588545367E-5</v>
      </c>
      <c r="AM2263" s="456">
        <v>1.1868227310160759E-3</v>
      </c>
      <c r="AN2263" s="457">
        <v>1.1541076528952365E-3</v>
      </c>
      <c r="AO2263" s="437">
        <v>2.1653791980704516E-2</v>
      </c>
      <c r="AP2263" s="456">
        <v>0</v>
      </c>
      <c r="AQ2263" s="457">
        <v>0</v>
      </c>
      <c r="AR2263" s="440">
        <v>1.4086013491022901E-2</v>
      </c>
      <c r="AS2263" s="462">
        <v>0</v>
      </c>
      <c r="AT2263" s="463">
        <v>0</v>
      </c>
      <c r="AU2263" s="423">
        <v>0</v>
      </c>
    </row>
    <row r="2264" spans="1:47" x14ac:dyDescent="0.2">
      <c r="A2264" s="231">
        <v>2031</v>
      </c>
      <c r="B2264" s="232">
        <v>20</v>
      </c>
      <c r="C2264" s="456">
        <v>2.1939541346989064</v>
      </c>
      <c r="D2264" s="457">
        <v>2.3912799714143582</v>
      </c>
      <c r="E2264" s="437">
        <v>0.51721411019955166</v>
      </c>
      <c r="F2264" s="456">
        <v>0.10699139149101784</v>
      </c>
      <c r="G2264" s="457">
        <v>0.10303838735846776</v>
      </c>
      <c r="H2264" s="437">
        <v>0.10315387848601969</v>
      </c>
      <c r="I2264" s="456">
        <v>0.10022319105466503</v>
      </c>
      <c r="J2264" s="457">
        <v>0.10515961530872125</v>
      </c>
      <c r="K2264" s="437">
        <v>0.6241639591016408</v>
      </c>
      <c r="L2264" s="462">
        <v>1.412666866243824E-3</v>
      </c>
      <c r="M2264" s="463">
        <v>1.8443406930786972E-3</v>
      </c>
      <c r="N2264" s="437">
        <v>5.8143733120775065E-3</v>
      </c>
      <c r="O2264" s="456">
        <v>5.487827309726483E-3</v>
      </c>
      <c r="P2264" s="457">
        <v>6.6105998854046341E-3</v>
      </c>
      <c r="Q2264" s="437">
        <v>1.9294507700579319E-2</v>
      </c>
      <c r="R2264" s="462">
        <v>0</v>
      </c>
      <c r="S2264" s="463">
        <v>0</v>
      </c>
      <c r="T2264" s="437">
        <v>667.30519156168373</v>
      </c>
      <c r="U2264" s="456">
        <v>5.19299167478059E-3</v>
      </c>
      <c r="V2264" s="457">
        <v>6.4864693072399122E-3</v>
      </c>
      <c r="W2264" s="437">
        <v>0.111173394315977</v>
      </c>
      <c r="X2264" s="456">
        <v>7.2695878245272226E-3</v>
      </c>
      <c r="Y2264" s="457">
        <v>1.0047562868511434E-2</v>
      </c>
      <c r="Z2264" s="437">
        <v>3.6871709249277837E-3</v>
      </c>
      <c r="AA2264" s="456">
        <v>2.3069433898973571E-3</v>
      </c>
      <c r="AB2264" s="457">
        <v>2.5918756472567799E-3</v>
      </c>
      <c r="AC2264" s="437">
        <v>7.1025164626582126E-3</v>
      </c>
      <c r="AD2264" s="456">
        <v>1.3571129079194744E-4</v>
      </c>
      <c r="AE2264" s="457">
        <v>1.2973748999047552E-4</v>
      </c>
      <c r="AF2264" s="437">
        <v>1.0248943338915658E-3</v>
      </c>
      <c r="AG2264" s="456">
        <v>4.4826717775049898E-3</v>
      </c>
      <c r="AH2264" s="457">
        <v>4.2551987591567184E-3</v>
      </c>
      <c r="AI2264" s="437">
        <v>1.3221148231999319E-3</v>
      </c>
      <c r="AJ2264" s="456">
        <v>7.9298229150154677E-4</v>
      </c>
      <c r="AK2264" s="457">
        <v>7.3270990001607968E-4</v>
      </c>
      <c r="AL2264" s="437">
        <v>8.1991518075392151E-5</v>
      </c>
      <c r="AM2264" s="456">
        <v>1.2312835302751202E-3</v>
      </c>
      <c r="AN2264" s="457">
        <v>1.1968686944872412E-3</v>
      </c>
      <c r="AO2264" s="437">
        <v>2.2281213892105311E-2</v>
      </c>
      <c r="AP2264" s="456">
        <v>0</v>
      </c>
      <c r="AQ2264" s="457">
        <v>0</v>
      </c>
      <c r="AR2264" s="440">
        <v>1.42348125104616E-2</v>
      </c>
      <c r="AS2264" s="462">
        <v>0</v>
      </c>
      <c r="AT2264" s="463">
        <v>0</v>
      </c>
      <c r="AU2264" s="423">
        <v>0</v>
      </c>
    </row>
    <row r="2265" spans="1:47" x14ac:dyDescent="0.2">
      <c r="A2265" s="231">
        <v>2031</v>
      </c>
      <c r="B2265" s="232">
        <v>21</v>
      </c>
      <c r="C2265" s="456">
        <v>0</v>
      </c>
      <c r="D2265" s="457">
        <v>0</v>
      </c>
      <c r="E2265" s="438">
        <v>0.52466959031240834</v>
      </c>
      <c r="F2265" s="456">
        <v>0</v>
      </c>
      <c r="G2265" s="457">
        <v>0</v>
      </c>
      <c r="H2265" s="438">
        <v>0.10599772966315647</v>
      </c>
      <c r="I2265" s="456">
        <v>0</v>
      </c>
      <c r="J2265" s="457">
        <v>0</v>
      </c>
      <c r="K2265" s="438">
        <v>0.63577686865131722</v>
      </c>
      <c r="L2265" s="462">
        <v>0</v>
      </c>
      <c r="M2265" s="463">
        <v>0</v>
      </c>
      <c r="N2265" s="438">
        <v>5.8246711896368913E-3</v>
      </c>
      <c r="O2265" s="456">
        <v>0</v>
      </c>
      <c r="P2265" s="457">
        <v>0</v>
      </c>
      <c r="Q2265" s="438">
        <v>1.9322438405820045E-2</v>
      </c>
      <c r="R2265" s="462">
        <v>0</v>
      </c>
      <c r="S2265" s="463">
        <v>0</v>
      </c>
      <c r="T2265" s="438">
        <v>668.48686974504062</v>
      </c>
      <c r="U2265" s="456">
        <v>0</v>
      </c>
      <c r="V2265" s="457">
        <v>0</v>
      </c>
      <c r="W2265" s="438">
        <v>0.11423827794003649</v>
      </c>
      <c r="X2265" s="456">
        <v>0</v>
      </c>
      <c r="Y2265" s="457">
        <v>0</v>
      </c>
      <c r="Z2265" s="438">
        <v>3.7454563172772816E-3</v>
      </c>
      <c r="AA2265" s="456">
        <v>0</v>
      </c>
      <c r="AB2265" s="457">
        <v>0</v>
      </c>
      <c r="AC2265" s="438">
        <v>7.2983475324741309E-3</v>
      </c>
      <c r="AD2265" s="456">
        <v>0</v>
      </c>
      <c r="AE2265" s="457">
        <v>0</v>
      </c>
      <c r="AF2265" s="438">
        <v>1.0531503595940159E-3</v>
      </c>
      <c r="AG2265" s="456">
        <v>0</v>
      </c>
      <c r="AH2265" s="457">
        <v>0</v>
      </c>
      <c r="AI2265" s="438">
        <v>1.3585657824179531E-3</v>
      </c>
      <c r="AJ2265" s="456">
        <v>0</v>
      </c>
      <c r="AK2265" s="457">
        <v>0</v>
      </c>
      <c r="AL2265" s="438">
        <v>8.4251990727193972E-5</v>
      </c>
      <c r="AM2265" s="456">
        <v>0</v>
      </c>
      <c r="AN2265" s="457">
        <v>0</v>
      </c>
      <c r="AO2265" s="438">
        <v>2.2895518897962073E-2</v>
      </c>
      <c r="AP2265" s="456">
        <v>0</v>
      </c>
      <c r="AQ2265" s="457">
        <v>0</v>
      </c>
      <c r="AR2265" s="440">
        <v>1.8929294260137099E-2</v>
      </c>
      <c r="AS2265" s="462">
        <v>0</v>
      </c>
      <c r="AT2265" s="463">
        <v>0</v>
      </c>
      <c r="AU2265" s="423">
        <v>0</v>
      </c>
    </row>
    <row r="2266" spans="1:47" x14ac:dyDescent="0.2">
      <c r="A2266" s="231">
        <v>2031</v>
      </c>
      <c r="B2266" s="232">
        <v>22</v>
      </c>
      <c r="C2266" s="456">
        <v>0</v>
      </c>
      <c r="D2266" s="457">
        <v>0</v>
      </c>
      <c r="E2266" s="438">
        <v>0.53171046012762935</v>
      </c>
      <c r="F2266" s="456">
        <v>0</v>
      </c>
      <c r="G2266" s="457">
        <v>0</v>
      </c>
      <c r="H2266" s="438">
        <v>0.10868314047454747</v>
      </c>
      <c r="I2266" s="456">
        <v>0</v>
      </c>
      <c r="J2266" s="457">
        <v>0</v>
      </c>
      <c r="K2266" s="438">
        <v>0.64674253175746088</v>
      </c>
      <c r="L2266" s="462">
        <v>0</v>
      </c>
      <c r="M2266" s="463">
        <v>0</v>
      </c>
      <c r="N2266" s="438">
        <v>5.8344409169006203E-3</v>
      </c>
      <c r="O2266" s="456">
        <v>0</v>
      </c>
      <c r="P2266" s="457">
        <v>0</v>
      </c>
      <c r="Q2266" s="438">
        <v>1.93489175558334E-2</v>
      </c>
      <c r="R2266" s="462">
        <v>0</v>
      </c>
      <c r="S2266" s="463">
        <v>0</v>
      </c>
      <c r="T2266" s="438">
        <v>669.6071947438038</v>
      </c>
      <c r="U2266" s="456">
        <v>0</v>
      </c>
      <c r="V2266" s="457">
        <v>0</v>
      </c>
      <c r="W2266" s="438">
        <v>0.11713256948120444</v>
      </c>
      <c r="X2266" s="456">
        <v>0</v>
      </c>
      <c r="Y2266" s="457">
        <v>0</v>
      </c>
      <c r="Z2266" s="438">
        <v>3.8005086806064885E-3</v>
      </c>
      <c r="AA2266" s="456">
        <v>0</v>
      </c>
      <c r="AB2266" s="457">
        <v>0</v>
      </c>
      <c r="AC2266" s="438">
        <v>7.4832312471858663E-3</v>
      </c>
      <c r="AD2266" s="456">
        <v>0</v>
      </c>
      <c r="AE2266" s="457">
        <v>0</v>
      </c>
      <c r="AF2266" s="438">
        <v>1.0798304644261587E-3</v>
      </c>
      <c r="AG2266" s="456">
        <v>0</v>
      </c>
      <c r="AH2266" s="457">
        <v>0</v>
      </c>
      <c r="AI2266" s="438">
        <v>1.3929814637067611E-3</v>
      </c>
      <c r="AJ2266" s="456">
        <v>0</v>
      </c>
      <c r="AK2266" s="457">
        <v>0</v>
      </c>
      <c r="AL2266" s="438">
        <v>8.6386516676254389E-5</v>
      </c>
      <c r="AM2266" s="456">
        <v>0</v>
      </c>
      <c r="AN2266" s="457">
        <v>0</v>
      </c>
      <c r="AO2266" s="438">
        <v>2.347551877003376E-2</v>
      </c>
      <c r="AP2266" s="456">
        <v>0</v>
      </c>
      <c r="AQ2266" s="457">
        <v>0</v>
      </c>
      <c r="AR2266" s="440">
        <v>1.9110855519615201E-2</v>
      </c>
      <c r="AS2266" s="462">
        <v>0</v>
      </c>
      <c r="AT2266" s="463">
        <v>0</v>
      </c>
      <c r="AU2266" s="423">
        <v>0</v>
      </c>
    </row>
    <row r="2267" spans="1:47" x14ac:dyDescent="0.2">
      <c r="A2267" s="231">
        <v>2031</v>
      </c>
      <c r="B2267" s="232">
        <v>23</v>
      </c>
      <c r="C2267" s="456">
        <v>0</v>
      </c>
      <c r="D2267" s="457">
        <v>0</v>
      </c>
      <c r="E2267" s="438">
        <v>0.5380759927251394</v>
      </c>
      <c r="F2267" s="456">
        <v>0</v>
      </c>
      <c r="G2267" s="457">
        <v>0</v>
      </c>
      <c r="H2267" s="438">
        <v>0.11111064174718842</v>
      </c>
      <c r="I2267" s="456">
        <v>0</v>
      </c>
      <c r="J2267" s="457">
        <v>0</v>
      </c>
      <c r="K2267" s="438">
        <v>0.65665605756288237</v>
      </c>
      <c r="L2267" s="462">
        <v>0</v>
      </c>
      <c r="M2267" s="463">
        <v>0</v>
      </c>
      <c r="N2267" s="438">
        <v>5.8432497823533705E-3</v>
      </c>
      <c r="O2267" s="456">
        <v>0</v>
      </c>
      <c r="P2267" s="457">
        <v>0</v>
      </c>
      <c r="Q2267" s="438">
        <v>1.9372821009391483E-2</v>
      </c>
      <c r="R2267" s="462">
        <v>0</v>
      </c>
      <c r="S2267" s="463">
        <v>0</v>
      </c>
      <c r="T2267" s="438">
        <v>670.61893884002473</v>
      </c>
      <c r="U2267" s="456">
        <v>0</v>
      </c>
      <c r="V2267" s="457">
        <v>0</v>
      </c>
      <c r="W2267" s="438">
        <v>0.1197488047117411</v>
      </c>
      <c r="X2267" s="456">
        <v>0</v>
      </c>
      <c r="Y2267" s="457">
        <v>0</v>
      </c>
      <c r="Z2267" s="438">
        <v>3.8502763514945064E-3</v>
      </c>
      <c r="AA2267" s="456">
        <v>0</v>
      </c>
      <c r="AB2267" s="457">
        <v>0</v>
      </c>
      <c r="AC2267" s="438">
        <v>7.6503840621966112E-3</v>
      </c>
      <c r="AD2267" s="456">
        <v>0</v>
      </c>
      <c r="AE2267" s="457">
        <v>0</v>
      </c>
      <c r="AF2267" s="438">
        <v>1.1039518601296831E-3</v>
      </c>
      <c r="AG2267" s="456">
        <v>0</v>
      </c>
      <c r="AH2267" s="457">
        <v>0</v>
      </c>
      <c r="AI2267" s="438">
        <v>1.4240957648296365E-3</v>
      </c>
      <c r="AJ2267" s="456">
        <v>0</v>
      </c>
      <c r="AK2267" s="457">
        <v>0</v>
      </c>
      <c r="AL2267" s="438">
        <v>8.8316119275443308E-5</v>
      </c>
      <c r="AM2267" s="456">
        <v>0</v>
      </c>
      <c r="AN2267" s="457">
        <v>0</v>
      </c>
      <c r="AO2267" s="438">
        <v>2.3999902159861301E-2</v>
      </c>
      <c r="AP2267" s="456">
        <v>0</v>
      </c>
      <c r="AQ2267" s="457">
        <v>0</v>
      </c>
      <c r="AR2267" s="440">
        <v>1.9274975068055599E-2</v>
      </c>
      <c r="AS2267" s="462">
        <v>0</v>
      </c>
      <c r="AT2267" s="463">
        <v>0</v>
      </c>
      <c r="AU2267" s="423">
        <v>0</v>
      </c>
    </row>
    <row r="2268" spans="1:47" x14ac:dyDescent="0.2">
      <c r="A2268" s="231">
        <v>2031</v>
      </c>
      <c r="B2268" s="232">
        <v>24</v>
      </c>
      <c r="C2268" s="456">
        <v>0</v>
      </c>
      <c r="D2268" s="457">
        <v>0</v>
      </c>
      <c r="E2268" s="438">
        <v>0.54338280096187697</v>
      </c>
      <c r="F2268" s="456">
        <v>0</v>
      </c>
      <c r="G2268" s="457">
        <v>0</v>
      </c>
      <c r="H2268" s="438">
        <v>0.1131347889615076</v>
      </c>
      <c r="I2268" s="456">
        <v>0</v>
      </c>
      <c r="J2268" s="457">
        <v>0</v>
      </c>
      <c r="K2268" s="438">
        <v>0.66492125696437132</v>
      </c>
      <c r="L2268" s="462">
        <v>0</v>
      </c>
      <c r="M2268" s="463">
        <v>0</v>
      </c>
      <c r="N2268" s="438">
        <v>5.8506014137553429E-3</v>
      </c>
      <c r="O2268" s="456">
        <v>0</v>
      </c>
      <c r="P2268" s="457">
        <v>0</v>
      </c>
      <c r="Q2268" s="438">
        <v>1.9392734332531809E-2</v>
      </c>
      <c r="R2268" s="462">
        <v>0</v>
      </c>
      <c r="S2268" s="463">
        <v>0</v>
      </c>
      <c r="T2268" s="438">
        <v>671.46233995177136</v>
      </c>
      <c r="U2268" s="456">
        <v>0</v>
      </c>
      <c r="V2268" s="457">
        <v>0</v>
      </c>
      <c r="W2268" s="438">
        <v>0.12193054973547417</v>
      </c>
      <c r="X2268" s="456">
        <v>0</v>
      </c>
      <c r="Y2268" s="457">
        <v>0</v>
      </c>
      <c r="Z2268" s="438">
        <v>3.8917719862435023E-3</v>
      </c>
      <c r="AA2268" s="456">
        <v>0</v>
      </c>
      <c r="AB2268" s="457">
        <v>0</v>
      </c>
      <c r="AC2268" s="438">
        <v>7.7897585198678241E-3</v>
      </c>
      <c r="AD2268" s="456">
        <v>0</v>
      </c>
      <c r="AE2268" s="457">
        <v>0</v>
      </c>
      <c r="AF2268" s="438">
        <v>1.1240627558414113E-3</v>
      </c>
      <c r="AG2268" s="456">
        <v>0</v>
      </c>
      <c r="AH2268" s="457">
        <v>0</v>
      </c>
      <c r="AI2268" s="438">
        <v>1.450040153413432E-3</v>
      </c>
      <c r="AJ2268" s="456">
        <v>0</v>
      </c>
      <c r="AK2268" s="457">
        <v>0</v>
      </c>
      <c r="AL2268" s="438">
        <v>8.9925033842754801E-5</v>
      </c>
      <c r="AM2268" s="456">
        <v>0</v>
      </c>
      <c r="AN2268" s="457">
        <v>0</v>
      </c>
      <c r="AO2268" s="438">
        <v>2.4437113079257677E-2</v>
      </c>
      <c r="AP2268" s="456">
        <v>0</v>
      </c>
      <c r="AQ2268" s="457">
        <v>0</v>
      </c>
      <c r="AR2268" s="440">
        <v>1.94118320154433E-2</v>
      </c>
      <c r="AS2268" s="462">
        <v>0</v>
      </c>
      <c r="AT2268" s="463">
        <v>0</v>
      </c>
      <c r="AU2268" s="423">
        <v>0</v>
      </c>
    </row>
    <row r="2269" spans="1:47" x14ac:dyDescent="0.2">
      <c r="A2269" s="231">
        <v>2031</v>
      </c>
      <c r="B2269" s="232">
        <v>25</v>
      </c>
      <c r="C2269" s="456">
        <v>0</v>
      </c>
      <c r="D2269" s="457">
        <v>0</v>
      </c>
      <c r="E2269" s="438">
        <v>0.54737927126244124</v>
      </c>
      <c r="F2269" s="456">
        <v>0</v>
      </c>
      <c r="G2269" s="457">
        <v>0</v>
      </c>
      <c r="H2269" s="438">
        <v>0.11465916669754038</v>
      </c>
      <c r="I2269" s="456">
        <v>0</v>
      </c>
      <c r="J2269" s="457">
        <v>0</v>
      </c>
      <c r="K2269" s="438">
        <v>0.67114573800849753</v>
      </c>
      <c r="L2269" s="462">
        <v>0</v>
      </c>
      <c r="M2269" s="463">
        <v>0</v>
      </c>
      <c r="N2269" s="438">
        <v>5.85612302444905E-3</v>
      </c>
      <c r="O2269" s="456">
        <v>0</v>
      </c>
      <c r="P2269" s="457">
        <v>0</v>
      </c>
      <c r="Q2269" s="438">
        <v>1.9407729726377974E-2</v>
      </c>
      <c r="R2269" s="462">
        <v>0</v>
      </c>
      <c r="S2269" s="463">
        <v>0</v>
      </c>
      <c r="T2269" s="438">
        <v>672.0955321307282</v>
      </c>
      <c r="U2269" s="456">
        <v>0</v>
      </c>
      <c r="V2269" s="457">
        <v>0</v>
      </c>
      <c r="W2269" s="438">
        <v>0.12357324125905994</v>
      </c>
      <c r="X2269" s="456">
        <v>0</v>
      </c>
      <c r="Y2269" s="457">
        <v>0</v>
      </c>
      <c r="Z2269" s="438">
        <v>3.9230150399153169E-3</v>
      </c>
      <c r="AA2269" s="456">
        <v>0</v>
      </c>
      <c r="AB2269" s="457">
        <v>0</v>
      </c>
      <c r="AC2269" s="438">
        <v>7.894708986606682E-3</v>
      </c>
      <c r="AD2269" s="456">
        <v>0</v>
      </c>
      <c r="AE2269" s="457">
        <v>0</v>
      </c>
      <c r="AF2269" s="438">
        <v>1.1392074051073968E-3</v>
      </c>
      <c r="AG2269" s="456">
        <v>0</v>
      </c>
      <c r="AH2269" s="457">
        <v>0</v>
      </c>
      <c r="AI2269" s="438">
        <v>1.4695752819065256E-3</v>
      </c>
      <c r="AJ2269" s="456">
        <v>0</v>
      </c>
      <c r="AK2269" s="457">
        <v>0</v>
      </c>
      <c r="AL2269" s="438">
        <v>9.1136585295285155E-5</v>
      </c>
      <c r="AM2269" s="456">
        <v>0</v>
      </c>
      <c r="AN2269" s="457">
        <v>0</v>
      </c>
      <c r="AO2269" s="438">
        <v>2.4766330895779128E-2</v>
      </c>
      <c r="AP2269" s="456">
        <v>0</v>
      </c>
      <c r="AQ2269" s="457">
        <v>0</v>
      </c>
      <c r="AR2269" s="440">
        <v>1.9514876580013801E-2</v>
      </c>
      <c r="AS2269" s="462">
        <v>0</v>
      </c>
      <c r="AT2269" s="463">
        <v>0</v>
      </c>
      <c r="AU2269" s="423">
        <v>0</v>
      </c>
    </row>
    <row r="2270" spans="1:47" x14ac:dyDescent="0.2">
      <c r="A2270" s="231">
        <v>2031</v>
      </c>
      <c r="B2270" s="232">
        <v>26</v>
      </c>
      <c r="C2270" s="456">
        <v>0</v>
      </c>
      <c r="D2270" s="457">
        <v>0</v>
      </c>
      <c r="E2270" s="438">
        <v>0.54978872540234169</v>
      </c>
      <c r="F2270" s="456">
        <v>0</v>
      </c>
      <c r="G2270" s="457">
        <v>0</v>
      </c>
      <c r="H2270" s="438">
        <v>0.11557868219206026</v>
      </c>
      <c r="I2270" s="456">
        <v>0</v>
      </c>
      <c r="J2270" s="457">
        <v>0</v>
      </c>
      <c r="K2270" s="438">
        <v>0.67490172084890609</v>
      </c>
      <c r="L2270" s="462">
        <v>0</v>
      </c>
      <c r="M2270" s="463">
        <v>0</v>
      </c>
      <c r="N2270" s="438">
        <v>5.8594585418806789E-3</v>
      </c>
      <c r="O2270" s="456">
        <v>0</v>
      </c>
      <c r="P2270" s="457">
        <v>0</v>
      </c>
      <c r="Q2270" s="438">
        <v>1.9416791107164062E-2</v>
      </c>
      <c r="R2270" s="462">
        <v>0</v>
      </c>
      <c r="S2270" s="463">
        <v>0</v>
      </c>
      <c r="T2270" s="438">
        <v>672.48058050838199</v>
      </c>
      <c r="U2270" s="456">
        <v>0</v>
      </c>
      <c r="V2270" s="457">
        <v>0</v>
      </c>
      <c r="W2270" s="438">
        <v>0.12456432743936645</v>
      </c>
      <c r="X2270" s="456">
        <v>0</v>
      </c>
      <c r="Y2270" s="457">
        <v>0</v>
      </c>
      <c r="Z2270" s="438">
        <v>3.9418653785908394E-3</v>
      </c>
      <c r="AA2270" s="456">
        <v>0</v>
      </c>
      <c r="AB2270" s="457">
        <v>0</v>
      </c>
      <c r="AC2270" s="438">
        <v>7.9580240996947344E-3</v>
      </c>
      <c r="AD2270" s="456">
        <v>0</v>
      </c>
      <c r="AE2270" s="457">
        <v>0</v>
      </c>
      <c r="AF2270" s="438">
        <v>1.1483445428715055E-3</v>
      </c>
      <c r="AG2270" s="456">
        <v>0</v>
      </c>
      <c r="AH2270" s="457">
        <v>0</v>
      </c>
      <c r="AI2270" s="438">
        <v>1.4813630711283049E-3</v>
      </c>
      <c r="AJ2270" s="456">
        <v>0</v>
      </c>
      <c r="AK2270" s="457">
        <v>0</v>
      </c>
      <c r="AL2270" s="438">
        <v>9.186750372653159E-5</v>
      </c>
      <c r="AM2270" s="456">
        <v>0</v>
      </c>
      <c r="AN2270" s="457">
        <v>0</v>
      </c>
      <c r="AO2270" s="438">
        <v>2.4964955141739346E-2</v>
      </c>
      <c r="AP2270" s="456">
        <v>0</v>
      </c>
      <c r="AQ2270" s="457">
        <v>0</v>
      </c>
      <c r="AR2270" s="440">
        <v>1.9577087575067102E-2</v>
      </c>
      <c r="AS2270" s="462">
        <v>0</v>
      </c>
      <c r="AT2270" s="463">
        <v>0</v>
      </c>
      <c r="AU2270" s="423">
        <v>0</v>
      </c>
    </row>
    <row r="2271" spans="1:47" x14ac:dyDescent="0.2">
      <c r="A2271" s="231">
        <v>2031</v>
      </c>
      <c r="B2271" s="232">
        <v>27</v>
      </c>
      <c r="C2271" s="456">
        <v>0</v>
      </c>
      <c r="D2271" s="457">
        <v>0</v>
      </c>
      <c r="E2271" s="438">
        <v>0.55024858399140142</v>
      </c>
      <c r="F2271" s="456">
        <v>0</v>
      </c>
      <c r="G2271" s="457">
        <v>0</v>
      </c>
      <c r="H2271" s="438">
        <v>0.11575376574255844</v>
      </c>
      <c r="I2271" s="456">
        <v>0</v>
      </c>
      <c r="J2271" s="457">
        <v>0</v>
      </c>
      <c r="K2271" s="438">
        <v>0.67561662002895784</v>
      </c>
      <c r="L2271" s="462">
        <v>0</v>
      </c>
      <c r="M2271" s="463">
        <v>0</v>
      </c>
      <c r="N2271" s="438">
        <v>5.8600989544933682E-3</v>
      </c>
      <c r="O2271" s="456">
        <v>0</v>
      </c>
      <c r="P2271" s="457">
        <v>0</v>
      </c>
      <c r="Q2271" s="438">
        <v>1.9418524970573423E-2</v>
      </c>
      <c r="R2271" s="462">
        <v>0</v>
      </c>
      <c r="S2271" s="463">
        <v>0</v>
      </c>
      <c r="T2271" s="438">
        <v>672.55189781216416</v>
      </c>
      <c r="U2271" s="456">
        <v>0</v>
      </c>
      <c r="V2271" s="457">
        <v>0</v>
      </c>
      <c r="W2271" s="438">
        <v>0.12475289679064107</v>
      </c>
      <c r="X2271" s="456">
        <v>0</v>
      </c>
      <c r="Y2271" s="457">
        <v>0</v>
      </c>
      <c r="Z2271" s="438">
        <v>3.9454533341623955E-3</v>
      </c>
      <c r="AA2271" s="456">
        <v>0</v>
      </c>
      <c r="AB2271" s="457">
        <v>0</v>
      </c>
      <c r="AC2271" s="438">
        <v>7.9700761585403783E-3</v>
      </c>
      <c r="AD2271" s="456">
        <v>0</v>
      </c>
      <c r="AE2271" s="457">
        <v>0</v>
      </c>
      <c r="AF2271" s="438">
        <v>1.1500841798946497E-3</v>
      </c>
      <c r="AG2271" s="456">
        <v>0</v>
      </c>
      <c r="AH2271" s="457">
        <v>0</v>
      </c>
      <c r="AI2271" s="438">
        <v>1.4836067305932826E-3</v>
      </c>
      <c r="AJ2271" s="456">
        <v>0</v>
      </c>
      <c r="AK2271" s="457">
        <v>0</v>
      </c>
      <c r="AL2271" s="438">
        <v>9.200668815122097E-5</v>
      </c>
      <c r="AM2271" s="456">
        <v>0</v>
      </c>
      <c r="AN2271" s="457">
        <v>0</v>
      </c>
      <c r="AO2271" s="438">
        <v>2.5002769317000805E-2</v>
      </c>
      <c r="AP2271" s="456">
        <v>0</v>
      </c>
      <c r="AQ2271" s="457">
        <v>0</v>
      </c>
      <c r="AR2271" s="440">
        <v>1.95889116529183E-2</v>
      </c>
      <c r="AS2271" s="462">
        <v>0</v>
      </c>
      <c r="AT2271" s="463">
        <v>0</v>
      </c>
      <c r="AU2271" s="423">
        <v>0</v>
      </c>
    </row>
    <row r="2272" spans="1:47" x14ac:dyDescent="0.2">
      <c r="A2272" s="231">
        <v>2031</v>
      </c>
      <c r="B2272" s="232">
        <v>28</v>
      </c>
      <c r="C2272" s="456">
        <v>0</v>
      </c>
      <c r="D2272" s="457">
        <v>0</v>
      </c>
      <c r="E2272" s="438">
        <v>0.55024797636800049</v>
      </c>
      <c r="F2272" s="456">
        <v>0</v>
      </c>
      <c r="G2272" s="457">
        <v>0</v>
      </c>
      <c r="H2272" s="438">
        <v>0.1157535266824828</v>
      </c>
      <c r="I2272" s="456">
        <v>0</v>
      </c>
      <c r="J2272" s="457">
        <v>0</v>
      </c>
      <c r="K2272" s="438">
        <v>0.67561565266192336</v>
      </c>
      <c r="L2272" s="462">
        <v>0</v>
      </c>
      <c r="M2272" s="463">
        <v>0</v>
      </c>
      <c r="N2272" s="438">
        <v>5.8601069036012966E-3</v>
      </c>
      <c r="O2272" s="456">
        <v>0</v>
      </c>
      <c r="P2272" s="457">
        <v>0</v>
      </c>
      <c r="Q2272" s="438">
        <v>1.9418543907539998E-2</v>
      </c>
      <c r="R2272" s="462">
        <v>0</v>
      </c>
      <c r="S2272" s="463">
        <v>0</v>
      </c>
      <c r="T2272" s="438">
        <v>672.55482668902221</v>
      </c>
      <c r="U2272" s="456">
        <v>0</v>
      </c>
      <c r="V2272" s="457">
        <v>0</v>
      </c>
      <c r="W2272" s="438">
        <v>0.12475253866036022</v>
      </c>
      <c r="X2272" s="456">
        <v>0</v>
      </c>
      <c r="Y2272" s="457">
        <v>0</v>
      </c>
      <c r="Z2272" s="438">
        <v>3.9454440005017135E-3</v>
      </c>
      <c r="AA2272" s="456">
        <v>0</v>
      </c>
      <c r="AB2272" s="457">
        <v>0</v>
      </c>
      <c r="AC2272" s="438">
        <v>7.970053458232873E-3</v>
      </c>
      <c r="AD2272" s="456">
        <v>0</v>
      </c>
      <c r="AE2272" s="457">
        <v>0</v>
      </c>
      <c r="AF2272" s="438">
        <v>1.1500798066687177E-3</v>
      </c>
      <c r="AG2272" s="456">
        <v>0</v>
      </c>
      <c r="AH2272" s="457">
        <v>0</v>
      </c>
      <c r="AI2272" s="438">
        <v>1.4836019588273194E-3</v>
      </c>
      <c r="AJ2272" s="456">
        <v>0</v>
      </c>
      <c r="AK2272" s="457">
        <v>0</v>
      </c>
      <c r="AL2272" s="438">
        <v>9.2006266478559745E-5</v>
      </c>
      <c r="AM2272" s="456">
        <v>0</v>
      </c>
      <c r="AN2272" s="457">
        <v>0</v>
      </c>
      <c r="AO2272" s="438">
        <v>2.5002728860220216E-2</v>
      </c>
      <c r="AP2272" s="456">
        <v>0</v>
      </c>
      <c r="AQ2272" s="457">
        <v>0</v>
      </c>
      <c r="AR2272" s="440">
        <v>1.9588913668109099E-2</v>
      </c>
      <c r="AS2272" s="462">
        <v>0</v>
      </c>
      <c r="AT2272" s="463">
        <v>0</v>
      </c>
      <c r="AU2272" s="423">
        <v>0</v>
      </c>
    </row>
    <row r="2273" spans="1:47" x14ac:dyDescent="0.2">
      <c r="A2273" s="231">
        <v>2031</v>
      </c>
      <c r="B2273" s="232">
        <v>29</v>
      </c>
      <c r="C2273" s="456">
        <v>0</v>
      </c>
      <c r="D2273" s="457">
        <v>0</v>
      </c>
      <c r="E2273" s="438">
        <v>0.55024704678121328</v>
      </c>
      <c r="F2273" s="456">
        <v>0</v>
      </c>
      <c r="G2273" s="457">
        <v>0</v>
      </c>
      <c r="H2273" s="438">
        <v>0.11575264187258925</v>
      </c>
      <c r="I2273" s="456">
        <v>0</v>
      </c>
      <c r="J2273" s="457">
        <v>0</v>
      </c>
      <c r="K2273" s="438">
        <v>0.6756132066814835</v>
      </c>
      <c r="L2273" s="462">
        <v>0</v>
      </c>
      <c r="M2273" s="463">
        <v>0</v>
      </c>
      <c r="N2273" s="438">
        <v>5.8601220065592702E-3</v>
      </c>
      <c r="O2273" s="456">
        <v>0</v>
      </c>
      <c r="P2273" s="457">
        <v>0</v>
      </c>
      <c r="Q2273" s="438">
        <v>1.9418557510897039E-2</v>
      </c>
      <c r="R2273" s="462">
        <v>0</v>
      </c>
      <c r="S2273" s="463">
        <v>0</v>
      </c>
      <c r="T2273" s="438">
        <v>672.55564035395309</v>
      </c>
      <c r="U2273" s="456">
        <v>0</v>
      </c>
      <c r="V2273" s="457">
        <v>0</v>
      </c>
      <c r="W2273" s="438">
        <v>0.12475180646799779</v>
      </c>
      <c r="X2273" s="456">
        <v>0</v>
      </c>
      <c r="Y2273" s="457">
        <v>0</v>
      </c>
      <c r="Z2273" s="438">
        <v>3.9454386770074873E-3</v>
      </c>
      <c r="AA2273" s="456">
        <v>0</v>
      </c>
      <c r="AB2273" s="457">
        <v>0</v>
      </c>
      <c r="AC2273" s="438">
        <v>7.9700040930983269E-3</v>
      </c>
      <c r="AD2273" s="456">
        <v>0</v>
      </c>
      <c r="AE2273" s="457">
        <v>0</v>
      </c>
      <c r="AF2273" s="438">
        <v>1.150072023318413E-3</v>
      </c>
      <c r="AG2273" s="456">
        <v>0</v>
      </c>
      <c r="AH2273" s="457">
        <v>0</v>
      </c>
      <c r="AI2273" s="438">
        <v>1.4835945959499597E-3</v>
      </c>
      <c r="AJ2273" s="456">
        <v>0</v>
      </c>
      <c r="AK2273" s="457">
        <v>0</v>
      </c>
      <c r="AL2273" s="438">
        <v>9.2005913927621134E-5</v>
      </c>
      <c r="AM2273" s="456">
        <v>0</v>
      </c>
      <c r="AN2273" s="457">
        <v>0</v>
      </c>
      <c r="AO2273" s="438">
        <v>2.5002587811462217E-2</v>
      </c>
      <c r="AP2273" s="456">
        <v>0</v>
      </c>
      <c r="AQ2273" s="457">
        <v>0</v>
      </c>
      <c r="AR2273" s="440">
        <v>1.9588912516130201E-2</v>
      </c>
      <c r="AS2273" s="462">
        <v>0</v>
      </c>
      <c r="AT2273" s="463">
        <v>0</v>
      </c>
      <c r="AU2273" s="423">
        <v>0</v>
      </c>
    </row>
    <row r="2274" spans="1:47" x14ac:dyDescent="0.2">
      <c r="A2274" s="231">
        <v>2031</v>
      </c>
      <c r="B2274" s="232">
        <v>30</v>
      </c>
      <c r="C2274" s="456">
        <v>0</v>
      </c>
      <c r="D2274" s="457">
        <v>0</v>
      </c>
      <c r="E2274" s="438">
        <v>0.55024396168357426</v>
      </c>
      <c r="F2274" s="456">
        <v>0</v>
      </c>
      <c r="G2274" s="457">
        <v>0</v>
      </c>
      <c r="H2274" s="438">
        <v>0.1157517003807101</v>
      </c>
      <c r="I2274" s="456">
        <v>0</v>
      </c>
      <c r="J2274" s="457">
        <v>0</v>
      </c>
      <c r="K2274" s="438">
        <v>0.76018679094497188</v>
      </c>
      <c r="L2274" s="462">
        <v>0</v>
      </c>
      <c r="M2274" s="463">
        <v>0</v>
      </c>
      <c r="N2274" s="438">
        <v>5.8601368133122719E-3</v>
      </c>
      <c r="O2274" s="456">
        <v>0</v>
      </c>
      <c r="P2274" s="457">
        <v>0</v>
      </c>
      <c r="Q2274" s="438">
        <v>1.9418552563559482E-2</v>
      </c>
      <c r="R2274" s="462">
        <v>0</v>
      </c>
      <c r="S2274" s="463">
        <v>0</v>
      </c>
      <c r="T2274" s="438">
        <v>672.55701719641445</v>
      </c>
      <c r="U2274" s="456">
        <v>0</v>
      </c>
      <c r="V2274" s="457">
        <v>0</v>
      </c>
      <c r="W2274" s="438">
        <v>0.12475065783158357</v>
      </c>
      <c r="X2274" s="456">
        <v>0</v>
      </c>
      <c r="Y2274" s="457">
        <v>0</v>
      </c>
      <c r="Z2274" s="438">
        <v>3.945409810856529E-3</v>
      </c>
      <c r="AA2274" s="456">
        <v>0</v>
      </c>
      <c r="AB2274" s="457">
        <v>0</v>
      </c>
      <c r="AC2274" s="438">
        <v>7.9699367859744612E-3</v>
      </c>
      <c r="AD2274" s="456">
        <v>0</v>
      </c>
      <c r="AE2274" s="457">
        <v>0</v>
      </c>
      <c r="AF2274" s="438">
        <v>1.1500624925248179E-3</v>
      </c>
      <c r="AG2274" s="456">
        <v>0</v>
      </c>
      <c r="AH2274" s="457">
        <v>0</v>
      </c>
      <c r="AI2274" s="438">
        <v>1.4835809983581782E-3</v>
      </c>
      <c r="AJ2274" s="456">
        <v>0</v>
      </c>
      <c r="AK2274" s="457">
        <v>0</v>
      </c>
      <c r="AL2274" s="438">
        <v>9.2005049076028639E-5</v>
      </c>
      <c r="AM2274" s="456">
        <v>0</v>
      </c>
      <c r="AN2274" s="457">
        <v>0</v>
      </c>
      <c r="AO2274" s="438">
        <v>2.5002358724877573E-2</v>
      </c>
      <c r="AP2274" s="456">
        <v>0</v>
      </c>
      <c r="AQ2274" s="457">
        <v>0</v>
      </c>
      <c r="AR2274" s="440">
        <v>1.9588912583477301E-2</v>
      </c>
      <c r="AS2274" s="462">
        <v>0</v>
      </c>
      <c r="AT2274" s="463">
        <v>0</v>
      </c>
      <c r="AU2274" s="423">
        <v>0</v>
      </c>
    </row>
    <row r="2275" spans="1:47" x14ac:dyDescent="0.2">
      <c r="A2275" s="231">
        <v>2031</v>
      </c>
      <c r="B2275" s="232">
        <v>31</v>
      </c>
      <c r="C2275" s="456">
        <v>0</v>
      </c>
      <c r="D2275" s="457">
        <v>0</v>
      </c>
      <c r="E2275" s="438">
        <v>0.5502390097579315</v>
      </c>
      <c r="F2275" s="456">
        <v>0</v>
      </c>
      <c r="G2275" s="457">
        <v>0</v>
      </c>
      <c r="H2275" s="438">
        <v>0.1157499719009695</v>
      </c>
      <c r="I2275" s="456">
        <v>0</v>
      </c>
      <c r="J2275" s="457">
        <v>0</v>
      </c>
      <c r="K2275" s="438">
        <v>0.83825125837759284</v>
      </c>
      <c r="L2275" s="462">
        <v>0</v>
      </c>
      <c r="M2275" s="463">
        <v>0</v>
      </c>
      <c r="N2275" s="438">
        <v>5.8601383018865938E-3</v>
      </c>
      <c r="O2275" s="456">
        <v>0</v>
      </c>
      <c r="P2275" s="457">
        <v>0</v>
      </c>
      <c r="Q2275" s="438">
        <v>1.9418534025273451E-2</v>
      </c>
      <c r="R2275" s="462">
        <v>0</v>
      </c>
      <c r="S2275" s="463">
        <v>0</v>
      </c>
      <c r="T2275" s="438">
        <v>672.5572325047624</v>
      </c>
      <c r="U2275" s="456">
        <v>0</v>
      </c>
      <c r="V2275" s="457">
        <v>0</v>
      </c>
      <c r="W2275" s="438">
        <v>0.12474886417902659</v>
      </c>
      <c r="X2275" s="456">
        <v>0</v>
      </c>
      <c r="Y2275" s="457">
        <v>0</v>
      </c>
      <c r="Z2275" s="438">
        <v>3.9453719109898396E-3</v>
      </c>
      <c r="AA2275" s="456">
        <v>0</v>
      </c>
      <c r="AB2275" s="457">
        <v>0</v>
      </c>
      <c r="AC2275" s="438">
        <v>7.9698047152415522E-3</v>
      </c>
      <c r="AD2275" s="456">
        <v>0</v>
      </c>
      <c r="AE2275" s="457">
        <v>0</v>
      </c>
      <c r="AF2275" s="438">
        <v>1.1500452644900077E-3</v>
      </c>
      <c r="AG2275" s="456">
        <v>0</v>
      </c>
      <c r="AH2275" s="457">
        <v>0</v>
      </c>
      <c r="AI2275" s="438">
        <v>1.4835568427270637E-3</v>
      </c>
      <c r="AJ2275" s="456">
        <v>0</v>
      </c>
      <c r="AK2275" s="457">
        <v>0</v>
      </c>
      <c r="AL2275" s="438">
        <v>9.2003547502602303E-5</v>
      </c>
      <c r="AM2275" s="456">
        <v>0</v>
      </c>
      <c r="AN2275" s="457">
        <v>0</v>
      </c>
      <c r="AO2275" s="438">
        <v>2.5001985611684714E-2</v>
      </c>
      <c r="AP2275" s="456">
        <v>0</v>
      </c>
      <c r="AQ2275" s="457">
        <v>0</v>
      </c>
      <c r="AR2275" s="440">
        <v>1.9588915224112501E-2</v>
      </c>
      <c r="AS2275" s="462">
        <v>0</v>
      </c>
      <c r="AT2275" s="463">
        <v>0</v>
      </c>
      <c r="AU2275" s="423">
        <v>0</v>
      </c>
    </row>
    <row r="2276" spans="1:47" x14ac:dyDescent="0.2">
      <c r="A2276" s="231">
        <v>2031</v>
      </c>
      <c r="B2276" s="232">
        <v>32</v>
      </c>
      <c r="C2276" s="456">
        <v>0</v>
      </c>
      <c r="D2276" s="457">
        <v>0</v>
      </c>
      <c r="E2276" s="419">
        <v>0.5502390097579315</v>
      </c>
      <c r="F2276" s="456">
        <v>0</v>
      </c>
      <c r="G2276" s="457">
        <v>0</v>
      </c>
      <c r="H2276" s="419">
        <v>0.1157499719009695</v>
      </c>
      <c r="I2276" s="456">
        <v>0</v>
      </c>
      <c r="J2276" s="457">
        <v>0</v>
      </c>
      <c r="K2276" s="419">
        <v>0.83825125837759284</v>
      </c>
      <c r="L2276" s="462">
        <v>0</v>
      </c>
      <c r="M2276" s="463">
        <v>0</v>
      </c>
      <c r="N2276" s="419">
        <v>5.8601383018865938E-3</v>
      </c>
      <c r="O2276" s="456">
        <v>0</v>
      </c>
      <c r="P2276" s="457">
        <v>0</v>
      </c>
      <c r="Q2276" s="419">
        <v>1.9418534025273451E-2</v>
      </c>
      <c r="R2276" s="462">
        <v>0</v>
      </c>
      <c r="S2276" s="463">
        <v>0</v>
      </c>
      <c r="T2276" s="419">
        <v>672.5572325047624</v>
      </c>
      <c r="U2276" s="456">
        <v>0</v>
      </c>
      <c r="V2276" s="457">
        <v>0</v>
      </c>
      <c r="W2276" s="419">
        <v>0.12474886417902659</v>
      </c>
      <c r="X2276" s="456">
        <v>0</v>
      </c>
      <c r="Y2276" s="457">
        <v>0</v>
      </c>
      <c r="Z2276" s="419">
        <v>3.9453719109898396E-3</v>
      </c>
      <c r="AA2276" s="456">
        <v>0</v>
      </c>
      <c r="AB2276" s="457">
        <v>0</v>
      </c>
      <c r="AC2276" s="419">
        <v>7.9698047152415522E-3</v>
      </c>
      <c r="AD2276" s="456">
        <v>0</v>
      </c>
      <c r="AE2276" s="457">
        <v>0</v>
      </c>
      <c r="AF2276" s="419">
        <v>1.1500452644900077E-3</v>
      </c>
      <c r="AG2276" s="456">
        <v>0</v>
      </c>
      <c r="AH2276" s="457">
        <v>0</v>
      </c>
      <c r="AI2276" s="419">
        <v>1.4835568427270637E-3</v>
      </c>
      <c r="AJ2276" s="456">
        <v>0</v>
      </c>
      <c r="AK2276" s="457">
        <v>0</v>
      </c>
      <c r="AL2276" s="419">
        <v>9.2003547502602303E-5</v>
      </c>
      <c r="AM2276" s="456">
        <v>0</v>
      </c>
      <c r="AN2276" s="457">
        <v>0</v>
      </c>
      <c r="AO2276" s="419">
        <v>2.5001985611684714E-2</v>
      </c>
      <c r="AP2276" s="456">
        <v>0</v>
      </c>
      <c r="AQ2276" s="457">
        <v>0</v>
      </c>
      <c r="AR2276" s="440">
        <v>1.9588915224112501E-2</v>
      </c>
      <c r="AS2276" s="462">
        <v>0</v>
      </c>
      <c r="AT2276" s="463">
        <v>0</v>
      </c>
      <c r="AU2276" s="426">
        <v>0</v>
      </c>
    </row>
    <row r="2277" spans="1:47" x14ac:dyDescent="0.2">
      <c r="A2277" s="231">
        <v>2031</v>
      </c>
      <c r="B2277" s="232">
        <v>33</v>
      </c>
      <c r="C2277" s="456">
        <v>0</v>
      </c>
      <c r="D2277" s="457">
        <v>0</v>
      </c>
      <c r="E2277" s="419">
        <v>0.5502390097579315</v>
      </c>
      <c r="F2277" s="456">
        <v>0</v>
      </c>
      <c r="G2277" s="457">
        <v>0</v>
      </c>
      <c r="H2277" s="419">
        <v>0.1157499719009695</v>
      </c>
      <c r="I2277" s="456">
        <v>0</v>
      </c>
      <c r="J2277" s="457">
        <v>0</v>
      </c>
      <c r="K2277" s="419">
        <v>0.83825125837759284</v>
      </c>
      <c r="L2277" s="462">
        <v>0</v>
      </c>
      <c r="M2277" s="463">
        <v>0</v>
      </c>
      <c r="N2277" s="419">
        <v>5.8601383018865938E-3</v>
      </c>
      <c r="O2277" s="456">
        <v>0</v>
      </c>
      <c r="P2277" s="457">
        <v>0</v>
      </c>
      <c r="Q2277" s="419">
        <v>1.9418534025273451E-2</v>
      </c>
      <c r="R2277" s="462">
        <v>0</v>
      </c>
      <c r="S2277" s="463">
        <v>0</v>
      </c>
      <c r="T2277" s="419">
        <v>672.5572325047624</v>
      </c>
      <c r="U2277" s="456">
        <v>0</v>
      </c>
      <c r="V2277" s="457">
        <v>0</v>
      </c>
      <c r="W2277" s="419">
        <v>0.12474886417902659</v>
      </c>
      <c r="X2277" s="456">
        <v>0</v>
      </c>
      <c r="Y2277" s="457">
        <v>0</v>
      </c>
      <c r="Z2277" s="419">
        <v>3.9453719109898396E-3</v>
      </c>
      <c r="AA2277" s="456">
        <v>0</v>
      </c>
      <c r="AB2277" s="457">
        <v>0</v>
      </c>
      <c r="AC2277" s="419">
        <v>7.9698047152415522E-3</v>
      </c>
      <c r="AD2277" s="456">
        <v>0</v>
      </c>
      <c r="AE2277" s="457">
        <v>0</v>
      </c>
      <c r="AF2277" s="419">
        <v>1.1500452644900077E-3</v>
      </c>
      <c r="AG2277" s="456">
        <v>0</v>
      </c>
      <c r="AH2277" s="457">
        <v>0</v>
      </c>
      <c r="AI2277" s="419">
        <v>1.4835568427270637E-3</v>
      </c>
      <c r="AJ2277" s="456">
        <v>0</v>
      </c>
      <c r="AK2277" s="457">
        <v>0</v>
      </c>
      <c r="AL2277" s="419">
        <v>9.2003547502602303E-5</v>
      </c>
      <c r="AM2277" s="456">
        <v>0</v>
      </c>
      <c r="AN2277" s="457">
        <v>0</v>
      </c>
      <c r="AO2277" s="419">
        <v>2.5001985611684714E-2</v>
      </c>
      <c r="AP2277" s="456">
        <v>0</v>
      </c>
      <c r="AQ2277" s="457">
        <v>0</v>
      </c>
      <c r="AR2277" s="440">
        <v>1.9588915224112501E-2</v>
      </c>
      <c r="AS2277" s="462">
        <v>0</v>
      </c>
      <c r="AT2277" s="463">
        <v>0</v>
      </c>
      <c r="AU2277" s="426">
        <v>0</v>
      </c>
    </row>
    <row r="2278" spans="1:47" x14ac:dyDescent="0.2">
      <c r="A2278" s="231">
        <v>2031</v>
      </c>
      <c r="B2278" s="232">
        <v>34</v>
      </c>
      <c r="C2278" s="456">
        <v>0</v>
      </c>
      <c r="D2278" s="457">
        <v>0</v>
      </c>
      <c r="E2278" s="419">
        <v>0.5502390097579315</v>
      </c>
      <c r="F2278" s="456">
        <v>0</v>
      </c>
      <c r="G2278" s="457">
        <v>0</v>
      </c>
      <c r="H2278" s="419">
        <v>0.1157499719009695</v>
      </c>
      <c r="I2278" s="456">
        <v>0</v>
      </c>
      <c r="J2278" s="457">
        <v>0</v>
      </c>
      <c r="K2278" s="419">
        <v>0.83825125837759284</v>
      </c>
      <c r="L2278" s="462">
        <v>0</v>
      </c>
      <c r="M2278" s="463">
        <v>0</v>
      </c>
      <c r="N2278" s="419">
        <v>5.8601383018865938E-3</v>
      </c>
      <c r="O2278" s="456">
        <v>0</v>
      </c>
      <c r="P2278" s="457">
        <v>0</v>
      </c>
      <c r="Q2278" s="419">
        <v>1.9418534025273451E-2</v>
      </c>
      <c r="R2278" s="462">
        <v>0</v>
      </c>
      <c r="S2278" s="463">
        <v>0</v>
      </c>
      <c r="T2278" s="419">
        <v>672.5572325047624</v>
      </c>
      <c r="U2278" s="456">
        <v>0</v>
      </c>
      <c r="V2278" s="457">
        <v>0</v>
      </c>
      <c r="W2278" s="419">
        <v>0.12474886417902659</v>
      </c>
      <c r="X2278" s="456">
        <v>0</v>
      </c>
      <c r="Y2278" s="457">
        <v>0</v>
      </c>
      <c r="Z2278" s="419">
        <v>3.9453719109898396E-3</v>
      </c>
      <c r="AA2278" s="456">
        <v>0</v>
      </c>
      <c r="AB2278" s="457">
        <v>0</v>
      </c>
      <c r="AC2278" s="419">
        <v>7.9698047152415522E-3</v>
      </c>
      <c r="AD2278" s="456">
        <v>0</v>
      </c>
      <c r="AE2278" s="457">
        <v>0</v>
      </c>
      <c r="AF2278" s="419">
        <v>1.1500452644900077E-3</v>
      </c>
      <c r="AG2278" s="456">
        <v>0</v>
      </c>
      <c r="AH2278" s="457">
        <v>0</v>
      </c>
      <c r="AI2278" s="419">
        <v>1.4835568427270637E-3</v>
      </c>
      <c r="AJ2278" s="456">
        <v>0</v>
      </c>
      <c r="AK2278" s="457">
        <v>0</v>
      </c>
      <c r="AL2278" s="419">
        <v>9.2003547502602303E-5</v>
      </c>
      <c r="AM2278" s="456">
        <v>0</v>
      </c>
      <c r="AN2278" s="457">
        <v>0</v>
      </c>
      <c r="AO2278" s="419">
        <v>2.5001985611684714E-2</v>
      </c>
      <c r="AP2278" s="456">
        <v>0</v>
      </c>
      <c r="AQ2278" s="457">
        <v>0</v>
      </c>
      <c r="AR2278" s="440">
        <v>1.9588915224112501E-2</v>
      </c>
      <c r="AS2278" s="462">
        <v>0</v>
      </c>
      <c r="AT2278" s="463">
        <v>0</v>
      </c>
      <c r="AU2278" s="426">
        <v>0</v>
      </c>
    </row>
    <row r="2279" spans="1:47" x14ac:dyDescent="0.2">
      <c r="A2279" s="231">
        <v>2031</v>
      </c>
      <c r="B2279" s="232">
        <v>35</v>
      </c>
      <c r="C2279" s="456">
        <v>0</v>
      </c>
      <c r="D2279" s="457">
        <v>0</v>
      </c>
      <c r="E2279" s="419">
        <v>0.5502390097579315</v>
      </c>
      <c r="F2279" s="456">
        <v>0</v>
      </c>
      <c r="G2279" s="457">
        <v>0</v>
      </c>
      <c r="H2279" s="419">
        <v>0.1157499719009695</v>
      </c>
      <c r="I2279" s="456">
        <v>0</v>
      </c>
      <c r="J2279" s="457">
        <v>0</v>
      </c>
      <c r="K2279" s="419">
        <v>0.83825125837759284</v>
      </c>
      <c r="L2279" s="462">
        <v>0</v>
      </c>
      <c r="M2279" s="463">
        <v>0</v>
      </c>
      <c r="N2279" s="419">
        <v>5.8601383018865938E-3</v>
      </c>
      <c r="O2279" s="456">
        <v>0</v>
      </c>
      <c r="P2279" s="457">
        <v>0</v>
      </c>
      <c r="Q2279" s="419">
        <v>1.9418534025273451E-2</v>
      </c>
      <c r="R2279" s="462">
        <v>0</v>
      </c>
      <c r="S2279" s="463">
        <v>0</v>
      </c>
      <c r="T2279" s="419">
        <v>672.5572325047624</v>
      </c>
      <c r="U2279" s="456">
        <v>0</v>
      </c>
      <c r="V2279" s="457">
        <v>0</v>
      </c>
      <c r="W2279" s="419">
        <v>0.12474886417902659</v>
      </c>
      <c r="X2279" s="456">
        <v>0</v>
      </c>
      <c r="Y2279" s="457">
        <v>0</v>
      </c>
      <c r="Z2279" s="419">
        <v>3.9453719109898396E-3</v>
      </c>
      <c r="AA2279" s="456">
        <v>0</v>
      </c>
      <c r="AB2279" s="457">
        <v>0</v>
      </c>
      <c r="AC2279" s="419">
        <v>7.9698047152415522E-3</v>
      </c>
      <c r="AD2279" s="456">
        <v>0</v>
      </c>
      <c r="AE2279" s="457">
        <v>0</v>
      </c>
      <c r="AF2279" s="419">
        <v>1.1500452644900077E-3</v>
      </c>
      <c r="AG2279" s="456">
        <v>0</v>
      </c>
      <c r="AH2279" s="457">
        <v>0</v>
      </c>
      <c r="AI2279" s="419">
        <v>1.4835568427270637E-3</v>
      </c>
      <c r="AJ2279" s="456">
        <v>0</v>
      </c>
      <c r="AK2279" s="457">
        <v>0</v>
      </c>
      <c r="AL2279" s="419">
        <v>9.2003547502602303E-5</v>
      </c>
      <c r="AM2279" s="456">
        <v>0</v>
      </c>
      <c r="AN2279" s="457">
        <v>0</v>
      </c>
      <c r="AO2279" s="419">
        <v>2.5001985611684714E-2</v>
      </c>
      <c r="AP2279" s="456">
        <v>0</v>
      </c>
      <c r="AQ2279" s="457">
        <v>0</v>
      </c>
      <c r="AR2279" s="440">
        <v>1.9588915224112501E-2</v>
      </c>
      <c r="AS2279" s="462">
        <v>0</v>
      </c>
      <c r="AT2279" s="463">
        <v>0</v>
      </c>
      <c r="AU2279" s="426">
        <v>0</v>
      </c>
    </row>
    <row r="2280" spans="1:47" x14ac:dyDescent="0.2">
      <c r="A2280" s="231">
        <v>2031</v>
      </c>
      <c r="B2280" s="232">
        <v>36</v>
      </c>
      <c r="C2280" s="456">
        <v>0</v>
      </c>
      <c r="D2280" s="457">
        <v>0</v>
      </c>
      <c r="E2280" s="419">
        <v>0.5502390097579315</v>
      </c>
      <c r="F2280" s="456">
        <v>0</v>
      </c>
      <c r="G2280" s="457">
        <v>0</v>
      </c>
      <c r="H2280" s="419">
        <v>0.1157499719009695</v>
      </c>
      <c r="I2280" s="456">
        <v>0</v>
      </c>
      <c r="J2280" s="457">
        <v>0</v>
      </c>
      <c r="K2280" s="419">
        <v>0.83825125837759284</v>
      </c>
      <c r="L2280" s="462">
        <v>0</v>
      </c>
      <c r="M2280" s="463">
        <v>0</v>
      </c>
      <c r="N2280" s="419">
        <v>5.8601383018865938E-3</v>
      </c>
      <c r="O2280" s="456">
        <v>0</v>
      </c>
      <c r="P2280" s="457">
        <v>0</v>
      </c>
      <c r="Q2280" s="419">
        <v>1.9418534025273451E-2</v>
      </c>
      <c r="R2280" s="462">
        <v>0</v>
      </c>
      <c r="S2280" s="463">
        <v>0</v>
      </c>
      <c r="T2280" s="419">
        <v>672.5572325047624</v>
      </c>
      <c r="U2280" s="456">
        <v>0</v>
      </c>
      <c r="V2280" s="457">
        <v>0</v>
      </c>
      <c r="W2280" s="419">
        <v>0.12474886417902659</v>
      </c>
      <c r="X2280" s="456">
        <v>0</v>
      </c>
      <c r="Y2280" s="457">
        <v>0</v>
      </c>
      <c r="Z2280" s="419">
        <v>3.9453719109898396E-3</v>
      </c>
      <c r="AA2280" s="456">
        <v>0</v>
      </c>
      <c r="AB2280" s="457">
        <v>0</v>
      </c>
      <c r="AC2280" s="419">
        <v>7.9698047152415522E-3</v>
      </c>
      <c r="AD2280" s="456">
        <v>0</v>
      </c>
      <c r="AE2280" s="457">
        <v>0</v>
      </c>
      <c r="AF2280" s="419">
        <v>1.1500452644900077E-3</v>
      </c>
      <c r="AG2280" s="456">
        <v>0</v>
      </c>
      <c r="AH2280" s="457">
        <v>0</v>
      </c>
      <c r="AI2280" s="419">
        <v>1.4835568427270637E-3</v>
      </c>
      <c r="AJ2280" s="456">
        <v>0</v>
      </c>
      <c r="AK2280" s="457">
        <v>0</v>
      </c>
      <c r="AL2280" s="419">
        <v>9.2003547502602303E-5</v>
      </c>
      <c r="AM2280" s="456">
        <v>0</v>
      </c>
      <c r="AN2280" s="457">
        <v>0</v>
      </c>
      <c r="AO2280" s="419">
        <v>2.5001985611684714E-2</v>
      </c>
      <c r="AP2280" s="456">
        <v>0</v>
      </c>
      <c r="AQ2280" s="457">
        <v>0</v>
      </c>
      <c r="AR2280" s="440">
        <v>1.9588915224112501E-2</v>
      </c>
      <c r="AS2280" s="462">
        <v>0</v>
      </c>
      <c r="AT2280" s="463">
        <v>0</v>
      </c>
      <c r="AU2280" s="426">
        <v>0</v>
      </c>
    </row>
    <row r="2281" spans="1:47" x14ac:dyDescent="0.2">
      <c r="A2281" s="231">
        <v>2031</v>
      </c>
      <c r="B2281" s="232">
        <v>37</v>
      </c>
      <c r="C2281" s="456">
        <v>0</v>
      </c>
      <c r="D2281" s="457">
        <v>0</v>
      </c>
      <c r="E2281" s="419">
        <v>0.5502390097579315</v>
      </c>
      <c r="F2281" s="456">
        <v>0</v>
      </c>
      <c r="G2281" s="457">
        <v>0</v>
      </c>
      <c r="H2281" s="419">
        <v>0.1157499719009695</v>
      </c>
      <c r="I2281" s="456">
        <v>0</v>
      </c>
      <c r="J2281" s="457">
        <v>0</v>
      </c>
      <c r="K2281" s="419">
        <v>0.83825125837759284</v>
      </c>
      <c r="L2281" s="462">
        <v>0</v>
      </c>
      <c r="M2281" s="463">
        <v>0</v>
      </c>
      <c r="N2281" s="419">
        <v>5.8601383018865938E-3</v>
      </c>
      <c r="O2281" s="456">
        <v>0</v>
      </c>
      <c r="P2281" s="457">
        <v>0</v>
      </c>
      <c r="Q2281" s="419">
        <v>1.9418534025273451E-2</v>
      </c>
      <c r="R2281" s="462">
        <v>0</v>
      </c>
      <c r="S2281" s="463">
        <v>0</v>
      </c>
      <c r="T2281" s="419">
        <v>672.5572325047624</v>
      </c>
      <c r="U2281" s="456">
        <v>0</v>
      </c>
      <c r="V2281" s="457">
        <v>0</v>
      </c>
      <c r="W2281" s="419">
        <v>0.12474886417902659</v>
      </c>
      <c r="X2281" s="456">
        <v>0</v>
      </c>
      <c r="Y2281" s="457">
        <v>0</v>
      </c>
      <c r="Z2281" s="419">
        <v>3.9453719109898396E-3</v>
      </c>
      <c r="AA2281" s="456">
        <v>0</v>
      </c>
      <c r="AB2281" s="457">
        <v>0</v>
      </c>
      <c r="AC2281" s="419">
        <v>7.9698047152415522E-3</v>
      </c>
      <c r="AD2281" s="456">
        <v>0</v>
      </c>
      <c r="AE2281" s="457">
        <v>0</v>
      </c>
      <c r="AF2281" s="419">
        <v>1.1500452644900077E-3</v>
      </c>
      <c r="AG2281" s="456">
        <v>0</v>
      </c>
      <c r="AH2281" s="457">
        <v>0</v>
      </c>
      <c r="AI2281" s="419">
        <v>1.4835568427270637E-3</v>
      </c>
      <c r="AJ2281" s="456">
        <v>0</v>
      </c>
      <c r="AK2281" s="457">
        <v>0</v>
      </c>
      <c r="AL2281" s="419">
        <v>9.2003547502602303E-5</v>
      </c>
      <c r="AM2281" s="456">
        <v>0</v>
      </c>
      <c r="AN2281" s="457">
        <v>0</v>
      </c>
      <c r="AO2281" s="419">
        <v>2.5001985611684714E-2</v>
      </c>
      <c r="AP2281" s="456">
        <v>0</v>
      </c>
      <c r="AQ2281" s="457">
        <v>0</v>
      </c>
      <c r="AR2281" s="440">
        <v>1.9588915224112501E-2</v>
      </c>
      <c r="AS2281" s="462">
        <v>0</v>
      </c>
      <c r="AT2281" s="463">
        <v>0</v>
      </c>
      <c r="AU2281" s="426">
        <v>0</v>
      </c>
    </row>
    <row r="2282" spans="1:47" x14ac:dyDescent="0.2">
      <c r="A2282" s="231">
        <v>2031</v>
      </c>
      <c r="B2282" s="232">
        <v>38</v>
      </c>
      <c r="C2282" s="456">
        <v>0</v>
      </c>
      <c r="D2282" s="457">
        <v>0</v>
      </c>
      <c r="E2282" s="419">
        <v>0.5502390097579315</v>
      </c>
      <c r="F2282" s="456">
        <v>0</v>
      </c>
      <c r="G2282" s="457">
        <v>0</v>
      </c>
      <c r="H2282" s="419">
        <v>0.1157499719009695</v>
      </c>
      <c r="I2282" s="456">
        <v>0</v>
      </c>
      <c r="J2282" s="457">
        <v>0</v>
      </c>
      <c r="K2282" s="419">
        <v>0.83825125837759284</v>
      </c>
      <c r="L2282" s="462">
        <v>0</v>
      </c>
      <c r="M2282" s="463">
        <v>0</v>
      </c>
      <c r="N2282" s="419">
        <v>5.8601383018865938E-3</v>
      </c>
      <c r="O2282" s="456">
        <v>0</v>
      </c>
      <c r="P2282" s="457">
        <v>0</v>
      </c>
      <c r="Q2282" s="419">
        <v>1.9418534025273451E-2</v>
      </c>
      <c r="R2282" s="462">
        <v>0</v>
      </c>
      <c r="S2282" s="463">
        <v>0</v>
      </c>
      <c r="T2282" s="419">
        <v>672.5572325047624</v>
      </c>
      <c r="U2282" s="456">
        <v>0</v>
      </c>
      <c r="V2282" s="457">
        <v>0</v>
      </c>
      <c r="W2282" s="419">
        <v>0.12474886417902659</v>
      </c>
      <c r="X2282" s="456">
        <v>0</v>
      </c>
      <c r="Y2282" s="457">
        <v>0</v>
      </c>
      <c r="Z2282" s="419">
        <v>3.9453719109898396E-3</v>
      </c>
      <c r="AA2282" s="456">
        <v>0</v>
      </c>
      <c r="AB2282" s="457">
        <v>0</v>
      </c>
      <c r="AC2282" s="419">
        <v>7.9698047152415522E-3</v>
      </c>
      <c r="AD2282" s="456">
        <v>0</v>
      </c>
      <c r="AE2282" s="457">
        <v>0</v>
      </c>
      <c r="AF2282" s="419">
        <v>1.1500452644900077E-3</v>
      </c>
      <c r="AG2282" s="456">
        <v>0</v>
      </c>
      <c r="AH2282" s="457">
        <v>0</v>
      </c>
      <c r="AI2282" s="419">
        <v>1.4835568427270637E-3</v>
      </c>
      <c r="AJ2282" s="456">
        <v>0</v>
      </c>
      <c r="AK2282" s="457">
        <v>0</v>
      </c>
      <c r="AL2282" s="419">
        <v>9.2003547502602303E-5</v>
      </c>
      <c r="AM2282" s="456">
        <v>0</v>
      </c>
      <c r="AN2282" s="457">
        <v>0</v>
      </c>
      <c r="AO2282" s="419">
        <v>2.5001985611684714E-2</v>
      </c>
      <c r="AP2282" s="456">
        <v>0</v>
      </c>
      <c r="AQ2282" s="457">
        <v>0</v>
      </c>
      <c r="AR2282" s="440">
        <v>1.9588915224112501E-2</v>
      </c>
      <c r="AS2282" s="462">
        <v>0</v>
      </c>
      <c r="AT2282" s="463">
        <v>0</v>
      </c>
      <c r="AU2282" s="426">
        <v>0</v>
      </c>
    </row>
    <row r="2283" spans="1:47" x14ac:dyDescent="0.2">
      <c r="A2283" s="231">
        <v>2031</v>
      </c>
      <c r="B2283" s="232">
        <v>39</v>
      </c>
      <c r="C2283" s="456">
        <v>0</v>
      </c>
      <c r="D2283" s="457">
        <v>0</v>
      </c>
      <c r="E2283" s="419">
        <v>0.5502390097579315</v>
      </c>
      <c r="F2283" s="456">
        <v>0</v>
      </c>
      <c r="G2283" s="457">
        <v>0</v>
      </c>
      <c r="H2283" s="419">
        <v>0.1157499719009695</v>
      </c>
      <c r="I2283" s="456">
        <v>0</v>
      </c>
      <c r="J2283" s="457">
        <v>0</v>
      </c>
      <c r="K2283" s="419">
        <v>0.83825125837759284</v>
      </c>
      <c r="L2283" s="462">
        <v>0</v>
      </c>
      <c r="M2283" s="463">
        <v>0</v>
      </c>
      <c r="N2283" s="419">
        <v>5.8601383018865938E-3</v>
      </c>
      <c r="O2283" s="456">
        <v>0</v>
      </c>
      <c r="P2283" s="457">
        <v>0</v>
      </c>
      <c r="Q2283" s="419">
        <v>1.9418534025273451E-2</v>
      </c>
      <c r="R2283" s="462">
        <v>0</v>
      </c>
      <c r="S2283" s="463">
        <v>0</v>
      </c>
      <c r="T2283" s="419">
        <v>672.5572325047624</v>
      </c>
      <c r="U2283" s="456">
        <v>0</v>
      </c>
      <c r="V2283" s="457">
        <v>0</v>
      </c>
      <c r="W2283" s="419">
        <v>0.12474886417902659</v>
      </c>
      <c r="X2283" s="456">
        <v>0</v>
      </c>
      <c r="Y2283" s="457">
        <v>0</v>
      </c>
      <c r="Z2283" s="419">
        <v>3.9453719109898396E-3</v>
      </c>
      <c r="AA2283" s="456">
        <v>0</v>
      </c>
      <c r="AB2283" s="457">
        <v>0</v>
      </c>
      <c r="AC2283" s="419">
        <v>7.9698047152415522E-3</v>
      </c>
      <c r="AD2283" s="456">
        <v>0</v>
      </c>
      <c r="AE2283" s="457">
        <v>0</v>
      </c>
      <c r="AF2283" s="419">
        <v>1.1500452644900077E-3</v>
      </c>
      <c r="AG2283" s="456">
        <v>0</v>
      </c>
      <c r="AH2283" s="457">
        <v>0</v>
      </c>
      <c r="AI2283" s="419">
        <v>1.4835568427270637E-3</v>
      </c>
      <c r="AJ2283" s="456">
        <v>0</v>
      </c>
      <c r="AK2283" s="457">
        <v>0</v>
      </c>
      <c r="AL2283" s="419">
        <v>9.2003547502602303E-5</v>
      </c>
      <c r="AM2283" s="456">
        <v>0</v>
      </c>
      <c r="AN2283" s="457">
        <v>0</v>
      </c>
      <c r="AO2283" s="419">
        <v>2.5001985611684714E-2</v>
      </c>
      <c r="AP2283" s="456">
        <v>0</v>
      </c>
      <c r="AQ2283" s="457">
        <v>0</v>
      </c>
      <c r="AR2283" s="440">
        <v>1.9588915224112501E-2</v>
      </c>
      <c r="AS2283" s="462">
        <v>0</v>
      </c>
      <c r="AT2283" s="463">
        <v>0</v>
      </c>
      <c r="AU2283" s="426">
        <v>0</v>
      </c>
    </row>
    <row r="2284" spans="1:47" ht="13.5" thickBot="1" x14ac:dyDescent="0.25">
      <c r="A2284" s="233">
        <v>2031</v>
      </c>
      <c r="B2284" s="234">
        <v>40</v>
      </c>
      <c r="C2284" s="458">
        <v>0</v>
      </c>
      <c r="D2284" s="459">
        <v>0</v>
      </c>
      <c r="E2284" s="430">
        <v>0.5502390097579315</v>
      </c>
      <c r="F2284" s="458">
        <v>0</v>
      </c>
      <c r="G2284" s="459">
        <v>0</v>
      </c>
      <c r="H2284" s="430">
        <v>0.1157499719009695</v>
      </c>
      <c r="I2284" s="458">
        <v>0</v>
      </c>
      <c r="J2284" s="459">
        <v>0</v>
      </c>
      <c r="K2284" s="430">
        <v>0.83825125837759284</v>
      </c>
      <c r="L2284" s="464">
        <v>0</v>
      </c>
      <c r="M2284" s="465">
        <v>0</v>
      </c>
      <c r="N2284" s="430">
        <v>5.8601383018865938E-3</v>
      </c>
      <c r="O2284" s="458">
        <v>0</v>
      </c>
      <c r="P2284" s="459">
        <v>0</v>
      </c>
      <c r="Q2284" s="430">
        <v>1.9418534025273451E-2</v>
      </c>
      <c r="R2284" s="464">
        <v>0</v>
      </c>
      <c r="S2284" s="465">
        <v>0</v>
      </c>
      <c r="T2284" s="430">
        <v>672.5572325047624</v>
      </c>
      <c r="U2284" s="458">
        <v>0</v>
      </c>
      <c r="V2284" s="459">
        <v>0</v>
      </c>
      <c r="W2284" s="430">
        <v>0.12474886417902659</v>
      </c>
      <c r="X2284" s="458">
        <v>0</v>
      </c>
      <c r="Y2284" s="459">
        <v>0</v>
      </c>
      <c r="Z2284" s="430">
        <v>3.9453719109898396E-3</v>
      </c>
      <c r="AA2284" s="458">
        <v>0</v>
      </c>
      <c r="AB2284" s="459">
        <v>0</v>
      </c>
      <c r="AC2284" s="430">
        <v>7.9698047152415522E-3</v>
      </c>
      <c r="AD2284" s="458">
        <v>0</v>
      </c>
      <c r="AE2284" s="459">
        <v>0</v>
      </c>
      <c r="AF2284" s="430">
        <v>1.1500452644900077E-3</v>
      </c>
      <c r="AG2284" s="458">
        <v>0</v>
      </c>
      <c r="AH2284" s="459">
        <v>0</v>
      </c>
      <c r="AI2284" s="430">
        <v>1.4835568427270637E-3</v>
      </c>
      <c r="AJ2284" s="458">
        <v>0</v>
      </c>
      <c r="AK2284" s="459">
        <v>0</v>
      </c>
      <c r="AL2284" s="430">
        <v>9.2003547502602303E-5</v>
      </c>
      <c r="AM2284" s="458">
        <v>0</v>
      </c>
      <c r="AN2284" s="459">
        <v>0</v>
      </c>
      <c r="AO2284" s="430">
        <v>2.5001985611684714E-2</v>
      </c>
      <c r="AP2284" s="458">
        <v>0</v>
      </c>
      <c r="AQ2284" s="459">
        <v>0</v>
      </c>
      <c r="AR2284" s="441">
        <v>1.9588915224112501E-2</v>
      </c>
      <c r="AS2284" s="464">
        <v>0</v>
      </c>
      <c r="AT2284" s="465">
        <v>0</v>
      </c>
      <c r="AU2284" s="434">
        <v>0</v>
      </c>
    </row>
    <row r="2285" spans="1:47" x14ac:dyDescent="0.2">
      <c r="A2285" s="229">
        <v>2032</v>
      </c>
      <c r="B2285" s="230">
        <v>1</v>
      </c>
      <c r="C2285" s="454">
        <v>0.75568335625513305</v>
      </c>
      <c r="D2285" s="455">
        <v>0.77178717103162042</v>
      </c>
      <c r="E2285" s="436">
        <v>0.36795863101580373</v>
      </c>
      <c r="F2285" s="454">
        <v>3.6243808262604808E-2</v>
      </c>
      <c r="G2285" s="455">
        <v>3.2023531710633511E-2</v>
      </c>
      <c r="H2285" s="436">
        <v>6.2317323500733393E-2</v>
      </c>
      <c r="I2285" s="454">
        <v>3.1956728107954566E-2</v>
      </c>
      <c r="J2285" s="455">
        <v>3.2384623057083443E-2</v>
      </c>
      <c r="K2285" s="436">
        <v>0.36219651261399577</v>
      </c>
      <c r="L2285" s="460">
        <v>1.3447523522759752E-3</v>
      </c>
      <c r="M2285" s="461">
        <v>1.7599398592702414E-3</v>
      </c>
      <c r="N2285" s="436">
        <v>5.6998535842999951E-3</v>
      </c>
      <c r="O2285" s="454">
        <v>1.6322926061385966E-3</v>
      </c>
      <c r="P2285" s="455">
        <v>2.0741939212467904E-3</v>
      </c>
      <c r="Q2285" s="436">
        <v>1.3854537201112275E-2</v>
      </c>
      <c r="R2285" s="460">
        <v>0</v>
      </c>
      <c r="S2285" s="461">
        <v>0</v>
      </c>
      <c r="T2285" s="436">
        <v>654.16091381692263</v>
      </c>
      <c r="U2285" s="454">
        <v>4.7207017197311947E-3</v>
      </c>
      <c r="V2285" s="455">
        <v>5.7404180332840844E-3</v>
      </c>
      <c r="W2285" s="436">
        <v>6.716211094848476E-2</v>
      </c>
      <c r="X2285" s="454">
        <v>4.3556717476986645E-3</v>
      </c>
      <c r="Y2285" s="455">
        <v>5.5539186593080679E-3</v>
      </c>
      <c r="Z2285" s="436">
        <v>2.9795179144832518E-3</v>
      </c>
      <c r="AA2285" s="454">
        <v>8.0439326695916217E-4</v>
      </c>
      <c r="AB2285" s="455">
        <v>8.7592243272679527E-4</v>
      </c>
      <c r="AC2285" s="436">
        <v>4.2907845181379793E-3</v>
      </c>
      <c r="AD2285" s="454">
        <v>4.6029142362862732E-5</v>
      </c>
      <c r="AE2285" s="455">
        <v>4.052384250435404E-5</v>
      </c>
      <c r="AF2285" s="436">
        <v>6.1916046596783517E-4</v>
      </c>
      <c r="AG2285" s="454">
        <v>1.510983612278345E-3</v>
      </c>
      <c r="AH2285" s="455">
        <v>1.3075315361054274E-3</v>
      </c>
      <c r="AI2285" s="436">
        <v>7.987164942717522E-4</v>
      </c>
      <c r="AJ2285" s="454">
        <v>2.7843067802021021E-4</v>
      </c>
      <c r="AK2285" s="455">
        <v>2.3462289083441939E-4</v>
      </c>
      <c r="AL2285" s="436">
        <v>4.9532782290717014E-5</v>
      </c>
      <c r="AM2285" s="454">
        <v>4.1469044734616993E-4</v>
      </c>
      <c r="AN2285" s="455">
        <v>3.7191307965234725E-4</v>
      </c>
      <c r="AO2285" s="436">
        <v>1.3460535831045537E-2</v>
      </c>
      <c r="AP2285" s="454">
        <v>0</v>
      </c>
      <c r="AQ2285" s="455">
        <v>0</v>
      </c>
      <c r="AR2285" s="439">
        <v>4.0931502845467102E-3</v>
      </c>
      <c r="AS2285" s="460">
        <v>0</v>
      </c>
      <c r="AT2285" s="461">
        <v>0</v>
      </c>
      <c r="AU2285" s="415">
        <v>0</v>
      </c>
    </row>
    <row r="2286" spans="1:47" x14ac:dyDescent="0.2">
      <c r="A2286" s="231">
        <v>2032</v>
      </c>
      <c r="B2286" s="232">
        <v>2</v>
      </c>
      <c r="C2286" s="456">
        <v>0.76029548102421651</v>
      </c>
      <c r="D2286" s="457">
        <v>0.77537267013437761</v>
      </c>
      <c r="E2286" s="437">
        <v>0.369549790974051</v>
      </c>
      <c r="F2286" s="456">
        <v>3.6896072467544179E-2</v>
      </c>
      <c r="G2286" s="457">
        <v>3.2585859728842682E-2</v>
      </c>
      <c r="H2286" s="437">
        <v>6.2924424142142471E-2</v>
      </c>
      <c r="I2286" s="456">
        <v>3.231385788800907E-2</v>
      </c>
      <c r="J2286" s="457">
        <v>3.269528923331963E-2</v>
      </c>
      <c r="K2286" s="437">
        <v>0.36467559075291356</v>
      </c>
      <c r="L2286" s="462">
        <v>1.3466471892786764E-3</v>
      </c>
      <c r="M2286" s="463">
        <v>1.7619820356775898E-3</v>
      </c>
      <c r="N2286" s="437">
        <v>5.7020491742946402E-3</v>
      </c>
      <c r="O2286" s="456">
        <v>1.6411390318227896E-3</v>
      </c>
      <c r="P2286" s="457">
        <v>2.0852899524968797E-3</v>
      </c>
      <c r="Q2286" s="437">
        <v>1.3860466498761874E-2</v>
      </c>
      <c r="R2286" s="462">
        <v>0</v>
      </c>
      <c r="S2286" s="463">
        <v>0</v>
      </c>
      <c r="T2286" s="437">
        <v>654.41289256101015</v>
      </c>
      <c r="U2286" s="456">
        <v>4.7846483459993696E-3</v>
      </c>
      <c r="V2286" s="457">
        <v>5.818409048649136E-3</v>
      </c>
      <c r="W2286" s="437">
        <v>6.7816386239912374E-2</v>
      </c>
      <c r="X2286" s="456">
        <v>4.4151894855135087E-3</v>
      </c>
      <c r="Y2286" s="457">
        <v>5.63292838327672E-3</v>
      </c>
      <c r="Z2286" s="437">
        <v>2.9919545284583901E-3</v>
      </c>
      <c r="AA2286" s="456">
        <v>8.2537554296829299E-4</v>
      </c>
      <c r="AB2286" s="457">
        <v>8.950548392269535E-4</v>
      </c>
      <c r="AC2286" s="437">
        <v>4.3325827912184204E-3</v>
      </c>
      <c r="AD2286" s="456">
        <v>4.6906622615273846E-5</v>
      </c>
      <c r="AE2286" s="457">
        <v>4.1277081868904727E-5</v>
      </c>
      <c r="AF2286" s="437">
        <v>6.2519188397433805E-4</v>
      </c>
      <c r="AG2286" s="456">
        <v>1.5363591430957188E-3</v>
      </c>
      <c r="AH2286" s="457">
        <v>1.3292679483134049E-3</v>
      </c>
      <c r="AI2286" s="437">
        <v>8.0649762431215751E-4</v>
      </c>
      <c r="AJ2286" s="456">
        <v>2.8311447818934229E-4</v>
      </c>
      <c r="AK2286" s="457">
        <v>2.386121799386224E-4</v>
      </c>
      <c r="AL2286" s="437">
        <v>5.0015334108286652E-5</v>
      </c>
      <c r="AM2286" s="456">
        <v>4.2240721001042764E-4</v>
      </c>
      <c r="AN2286" s="457">
        <v>3.7852928082497185E-4</v>
      </c>
      <c r="AO2286" s="437">
        <v>1.359166453550042E-2</v>
      </c>
      <c r="AP2286" s="456">
        <v>0</v>
      </c>
      <c r="AQ2286" s="457">
        <v>0</v>
      </c>
      <c r="AR2286" s="440">
        <v>4.1035932122018203E-3</v>
      </c>
      <c r="AS2286" s="462">
        <v>0</v>
      </c>
      <c r="AT2286" s="463">
        <v>0</v>
      </c>
      <c r="AU2286" s="423">
        <v>0</v>
      </c>
    </row>
    <row r="2287" spans="1:47" x14ac:dyDescent="0.2">
      <c r="A2287" s="231">
        <v>2032</v>
      </c>
      <c r="B2287" s="232">
        <v>3</v>
      </c>
      <c r="C2287" s="456">
        <v>0.76450818230048367</v>
      </c>
      <c r="D2287" s="457">
        <v>0.77849362957790635</v>
      </c>
      <c r="E2287" s="437">
        <v>0.37145501760633987</v>
      </c>
      <c r="F2287" s="456">
        <v>3.7638666773018574E-2</v>
      </c>
      <c r="G2287" s="457">
        <v>3.325427848023451E-2</v>
      </c>
      <c r="H2287" s="437">
        <v>6.3650815592155796E-2</v>
      </c>
      <c r="I2287" s="456">
        <v>3.2689935962059699E-2</v>
      </c>
      <c r="J2287" s="457">
        <v>3.3027481299364267E-2</v>
      </c>
      <c r="K2287" s="437">
        <v>0.36764216262997312</v>
      </c>
      <c r="L2287" s="462">
        <v>1.3487477282749241E-3</v>
      </c>
      <c r="M2287" s="463">
        <v>1.7643359173643281E-3</v>
      </c>
      <c r="N2287" s="437">
        <v>5.7046984075880833E-3</v>
      </c>
      <c r="O2287" s="456">
        <v>1.651171787320295E-3</v>
      </c>
      <c r="P2287" s="457">
        <v>2.0984212202272419E-3</v>
      </c>
      <c r="Q2287" s="437">
        <v>1.3867660421521022E-2</v>
      </c>
      <c r="R2287" s="462">
        <v>0</v>
      </c>
      <c r="S2287" s="463">
        <v>0</v>
      </c>
      <c r="T2287" s="437">
        <v>654.71765825583975</v>
      </c>
      <c r="U2287" s="456">
        <v>4.8549667526668365E-3</v>
      </c>
      <c r="V2287" s="457">
        <v>5.9094354056323734E-3</v>
      </c>
      <c r="W2287" s="437">
        <v>6.8599260539256565E-2</v>
      </c>
      <c r="X2287" s="456">
        <v>4.4833157097762316E-3</v>
      </c>
      <c r="Y2287" s="457">
        <v>5.7274483624875552E-3</v>
      </c>
      <c r="Z2287" s="437">
        <v>3.0068497526870032E-3</v>
      </c>
      <c r="AA2287" s="456">
        <v>8.4868679468562587E-4</v>
      </c>
      <c r="AB2287" s="457">
        <v>9.173251064356682E-4</v>
      </c>
      <c r="AC2287" s="437">
        <v>4.3825932112630797E-3</v>
      </c>
      <c r="AD2287" s="456">
        <v>4.7903371274879654E-5</v>
      </c>
      <c r="AE2287" s="457">
        <v>4.2169680299139581E-5</v>
      </c>
      <c r="AF2287" s="437">
        <v>6.3240895319238851E-4</v>
      </c>
      <c r="AG2287" s="456">
        <v>1.5654096702781362E-3</v>
      </c>
      <c r="AH2287" s="457">
        <v>1.3552736706966639E-3</v>
      </c>
      <c r="AI2287" s="437">
        <v>8.1580785034486623E-4</v>
      </c>
      <c r="AJ2287" s="456">
        <v>2.8852091241711025E-4</v>
      </c>
      <c r="AK2287" s="457">
        <v>2.4342884725958436E-4</v>
      </c>
      <c r="AL2287" s="437">
        <v>5.0592686972802062E-5</v>
      </c>
      <c r="AM2287" s="456">
        <v>4.3113395799554438E-4</v>
      </c>
      <c r="AN2287" s="457">
        <v>3.8633353311563675E-4</v>
      </c>
      <c r="AO2287" s="437">
        <v>1.3748557300193419E-2</v>
      </c>
      <c r="AP2287" s="456">
        <v>0</v>
      </c>
      <c r="AQ2287" s="457">
        <v>0</v>
      </c>
      <c r="AR2287" s="440">
        <v>4.1158594504856301E-3</v>
      </c>
      <c r="AS2287" s="462">
        <v>0</v>
      </c>
      <c r="AT2287" s="463">
        <v>0</v>
      </c>
      <c r="AU2287" s="423">
        <v>0</v>
      </c>
    </row>
    <row r="2288" spans="1:47" x14ac:dyDescent="0.2">
      <c r="A2288" s="231">
        <v>2032</v>
      </c>
      <c r="B2288" s="232">
        <v>4</v>
      </c>
      <c r="C2288" s="456">
        <v>0.76807836616324887</v>
      </c>
      <c r="D2288" s="457">
        <v>0.78090205223943054</v>
      </c>
      <c r="E2288" s="437">
        <v>0.3736602354868358</v>
      </c>
      <c r="F2288" s="456">
        <v>3.8475263801881467E-2</v>
      </c>
      <c r="G2288" s="457">
        <v>3.4021801345998616E-2</v>
      </c>
      <c r="H2288" s="437">
        <v>6.4492101306183339E-2</v>
      </c>
      <c r="I2288" s="456">
        <v>3.3087346425191719E-2</v>
      </c>
      <c r="J2288" s="457">
        <v>3.338298384303659E-2</v>
      </c>
      <c r="K2288" s="437">
        <v>0.37107772978041842</v>
      </c>
      <c r="L2288" s="462">
        <v>1.3511620561455686E-3</v>
      </c>
      <c r="M2288" s="463">
        <v>1.7668335089007026E-3</v>
      </c>
      <c r="N2288" s="437">
        <v>5.7077387392501172E-3</v>
      </c>
      <c r="O2288" s="456">
        <v>1.6626046297151908E-3</v>
      </c>
      <c r="P2288" s="457">
        <v>2.1136467375524443E-3</v>
      </c>
      <c r="Q2288" s="437">
        <v>1.3875899765291966E-2</v>
      </c>
      <c r="R2288" s="462">
        <v>0</v>
      </c>
      <c r="S2288" s="463">
        <v>0</v>
      </c>
      <c r="T2288" s="437">
        <v>655.06610327798637</v>
      </c>
      <c r="U2288" s="456">
        <v>4.9286263550825686E-3</v>
      </c>
      <c r="V2288" s="457">
        <v>6.002065758051605E-3</v>
      </c>
      <c r="W2288" s="437">
        <v>6.9505978353168893E-2</v>
      </c>
      <c r="X2288" s="456">
        <v>4.560204078259268E-3</v>
      </c>
      <c r="Y2288" s="457">
        <v>5.836945806165823E-3</v>
      </c>
      <c r="Z2288" s="437">
        <v>3.0240939539209295E-3</v>
      </c>
      <c r="AA2288" s="456">
        <v>8.7525162703098504E-4</v>
      </c>
      <c r="AB2288" s="457">
        <v>9.3887453369144046E-4</v>
      </c>
      <c r="AC2288" s="437">
        <v>4.4405177545411949E-3</v>
      </c>
      <c r="AD2288" s="456">
        <v>4.9037189778960672E-5</v>
      </c>
      <c r="AE2288" s="457">
        <v>4.3198480811543366E-5</v>
      </c>
      <c r="AF2288" s="437">
        <v>6.4076818424977158E-4</v>
      </c>
      <c r="AG2288" s="456">
        <v>1.5978895819897638E-3</v>
      </c>
      <c r="AH2288" s="457">
        <v>1.3856660532507667E-3</v>
      </c>
      <c r="AI2288" s="437">
        <v>8.2659034874367043E-4</v>
      </c>
      <c r="AJ2288" s="456">
        <v>2.9456835429387586E-4</v>
      </c>
      <c r="AK2288" s="457">
        <v>2.4915705771767001E-4</v>
      </c>
      <c r="AL2288" s="437">
        <v>5.1261402445632079E-5</v>
      </c>
      <c r="AM2288" s="456">
        <v>4.4100010018181335E-4</v>
      </c>
      <c r="AN2288" s="457">
        <v>3.9511297553320086E-4</v>
      </c>
      <c r="AO2288" s="437">
        <v>1.3930297687790015E-2</v>
      </c>
      <c r="AP2288" s="456">
        <v>0</v>
      </c>
      <c r="AQ2288" s="457">
        <v>0</v>
      </c>
      <c r="AR2288" s="440">
        <v>4.1299192147308001E-3</v>
      </c>
      <c r="AS2288" s="462">
        <v>0</v>
      </c>
      <c r="AT2288" s="463">
        <v>0</v>
      </c>
      <c r="AU2288" s="423">
        <v>0</v>
      </c>
    </row>
    <row r="2289" spans="1:47" x14ac:dyDescent="0.2">
      <c r="A2289" s="231">
        <v>2032</v>
      </c>
      <c r="B2289" s="232">
        <v>5</v>
      </c>
      <c r="C2289" s="456">
        <v>1.2013581518412726</v>
      </c>
      <c r="D2289" s="457">
        <v>1.2420707855389674</v>
      </c>
      <c r="E2289" s="437">
        <v>0.43753617867032885</v>
      </c>
      <c r="F2289" s="456">
        <v>4.6248684176839451E-2</v>
      </c>
      <c r="G2289" s="457">
        <v>4.1669981148367757E-2</v>
      </c>
      <c r="H2289" s="437">
        <v>7.1835163467441149E-2</v>
      </c>
      <c r="I2289" s="456">
        <v>4.4561380557948747E-2</v>
      </c>
      <c r="J2289" s="457">
        <v>4.5728748674834764E-2</v>
      </c>
      <c r="K2289" s="437">
        <v>0.37476153587440247</v>
      </c>
      <c r="L2289" s="462">
        <v>1.3532690389876816E-3</v>
      </c>
      <c r="M2289" s="463">
        <v>1.7688560566134597E-3</v>
      </c>
      <c r="N2289" s="437">
        <v>5.7090799768857274E-3</v>
      </c>
      <c r="O2289" s="456">
        <v>2.0286075965835334E-3</v>
      </c>
      <c r="P2289" s="457">
        <v>3.188519991136654E-3</v>
      </c>
      <c r="Q2289" s="437">
        <v>1.898561020123804E-2</v>
      </c>
      <c r="R2289" s="462">
        <v>0</v>
      </c>
      <c r="S2289" s="463">
        <v>0</v>
      </c>
      <c r="T2289" s="437">
        <v>655.22036157327148</v>
      </c>
      <c r="U2289" s="456">
        <v>3.7979260257491564E-3</v>
      </c>
      <c r="V2289" s="457">
        <v>4.5373753091984209E-3</v>
      </c>
      <c r="W2289" s="437">
        <v>7.7419870157822479E-2</v>
      </c>
      <c r="X2289" s="456">
        <v>4.6458652517818166E-3</v>
      </c>
      <c r="Y2289" s="457">
        <v>5.9620308870756084E-3</v>
      </c>
      <c r="Z2289" s="437">
        <v>3.0438033485677401E-3</v>
      </c>
      <c r="AA2289" s="456">
        <v>1.0382985599767089E-3</v>
      </c>
      <c r="AB2289" s="457">
        <v>1.1184968413115411E-3</v>
      </c>
      <c r="AC2289" s="437">
        <v>4.946116045958379E-3</v>
      </c>
      <c r="AD2289" s="456">
        <v>5.8597884480082059E-5</v>
      </c>
      <c r="AE2289" s="457">
        <v>5.2431113961371827E-5</v>
      </c>
      <c r="AF2289" s="437">
        <v>7.1372539472124041E-4</v>
      </c>
      <c r="AG2289" s="456">
        <v>1.9254918295502235E-3</v>
      </c>
      <c r="AH2289" s="457">
        <v>1.704501864613506E-3</v>
      </c>
      <c r="AI2289" s="437">
        <v>9.2070580609526374E-4</v>
      </c>
      <c r="AJ2289" s="456">
        <v>3.4519464147033112E-4</v>
      </c>
      <c r="AK2289" s="457">
        <v>2.9623546447536485E-4</v>
      </c>
      <c r="AL2289" s="437">
        <v>5.7098067169477148E-5</v>
      </c>
      <c r="AM2289" s="456">
        <v>5.3354303951666396E-4</v>
      </c>
      <c r="AN2289" s="457">
        <v>4.8737536132107849E-4</v>
      </c>
      <c r="AO2289" s="437">
        <v>1.551638013163128E-2</v>
      </c>
      <c r="AP2289" s="456">
        <v>0</v>
      </c>
      <c r="AQ2289" s="457">
        <v>0</v>
      </c>
      <c r="AR2289" s="440">
        <v>6.3929794885125204E-3</v>
      </c>
      <c r="AS2289" s="462">
        <v>0</v>
      </c>
      <c r="AT2289" s="463">
        <v>0</v>
      </c>
      <c r="AU2289" s="423">
        <v>0</v>
      </c>
    </row>
    <row r="2290" spans="1:47" x14ac:dyDescent="0.2">
      <c r="A2290" s="231">
        <v>2032</v>
      </c>
      <c r="B2290" s="232">
        <v>6</v>
      </c>
      <c r="C2290" s="456">
        <v>1.2090440828776958</v>
      </c>
      <c r="D2290" s="457">
        <v>1.249693055473216</v>
      </c>
      <c r="E2290" s="437">
        <v>0.44038978671613294</v>
      </c>
      <c r="F2290" s="456">
        <v>4.7369408109237253E-2</v>
      </c>
      <c r="G2290" s="457">
        <v>4.2768513952859633E-2</v>
      </c>
      <c r="H2290" s="437">
        <v>7.292382900793884E-2</v>
      </c>
      <c r="I2290" s="456">
        <v>4.5209236158966416E-2</v>
      </c>
      <c r="J2290" s="457">
        <v>4.6396721607258488E-2</v>
      </c>
      <c r="K2290" s="437">
        <v>0.37920725646270265</v>
      </c>
      <c r="L2290" s="462">
        <v>1.3561289756038454E-3</v>
      </c>
      <c r="M2290" s="463">
        <v>1.7718326361826197E-3</v>
      </c>
      <c r="N2290" s="437">
        <v>5.7130276915167248E-3</v>
      </c>
      <c r="O2290" s="456">
        <v>2.0455562463462403E-3</v>
      </c>
      <c r="P2290" s="457">
        <v>3.2175951486297437E-3</v>
      </c>
      <c r="Q2290" s="437">
        <v>1.8996302462075895E-2</v>
      </c>
      <c r="R2290" s="462">
        <v>0</v>
      </c>
      <c r="S2290" s="463">
        <v>0</v>
      </c>
      <c r="T2290" s="437">
        <v>655.6730081102138</v>
      </c>
      <c r="U2290" s="456">
        <v>3.8643704195578375E-3</v>
      </c>
      <c r="V2290" s="457">
        <v>4.6235578133593663E-3</v>
      </c>
      <c r="W2290" s="437">
        <v>7.8593279271588226E-2</v>
      </c>
      <c r="X2290" s="456">
        <v>4.7410870266297233E-3</v>
      </c>
      <c r="Y2290" s="457">
        <v>6.1037447880495678E-3</v>
      </c>
      <c r="Z2290" s="437">
        <v>3.0661197442688193E-3</v>
      </c>
      <c r="AA2290" s="456">
        <v>1.0727327127399604E-3</v>
      </c>
      <c r="AB2290" s="457">
        <v>1.1453872126300658E-3</v>
      </c>
      <c r="AC2290" s="437">
        <v>5.0210798380813503E-3</v>
      </c>
      <c r="AD2290" s="456">
        <v>6.011866261617176E-5</v>
      </c>
      <c r="AE2290" s="457">
        <v>5.389748090827129E-5</v>
      </c>
      <c r="AF2290" s="437">
        <v>7.2454189551454879E-4</v>
      </c>
      <c r="AG2290" s="456">
        <v>1.9692336685230125E-3</v>
      </c>
      <c r="AH2290" s="457">
        <v>1.7488022330885199E-3</v>
      </c>
      <c r="AI2290" s="437">
        <v>9.3465946924196246E-4</v>
      </c>
      <c r="AJ2290" s="456">
        <v>3.5335850568277735E-4</v>
      </c>
      <c r="AK2290" s="457">
        <v>3.04639393863154E-4</v>
      </c>
      <c r="AL2290" s="437">
        <v>5.7963340938410933E-5</v>
      </c>
      <c r="AM2290" s="456">
        <v>5.4673560164540582E-4</v>
      </c>
      <c r="AN2290" s="457">
        <v>4.9971295560272285E-4</v>
      </c>
      <c r="AO2290" s="437">
        <v>1.5751564544195192E-2</v>
      </c>
      <c r="AP2290" s="456">
        <v>0</v>
      </c>
      <c r="AQ2290" s="457">
        <v>0</v>
      </c>
      <c r="AR2290" s="440">
        <v>6.42106536055502E-3</v>
      </c>
      <c r="AS2290" s="462">
        <v>0</v>
      </c>
      <c r="AT2290" s="463">
        <v>0</v>
      </c>
      <c r="AU2290" s="423">
        <v>0</v>
      </c>
    </row>
    <row r="2291" spans="1:47" x14ac:dyDescent="0.2">
      <c r="A2291" s="231">
        <v>2032</v>
      </c>
      <c r="B2291" s="232">
        <v>7</v>
      </c>
      <c r="C2291" s="456">
        <v>1.3495073650386793</v>
      </c>
      <c r="D2291" s="457">
        <v>1.3959562951488556</v>
      </c>
      <c r="E2291" s="437">
        <v>0.44358972113873718</v>
      </c>
      <c r="F2291" s="456">
        <v>5.2899189707257412E-2</v>
      </c>
      <c r="G2291" s="457">
        <v>4.8165328696749561E-2</v>
      </c>
      <c r="H2291" s="437">
        <v>7.4144012797099743E-2</v>
      </c>
      <c r="I2291" s="456">
        <v>5.2266065454637925E-2</v>
      </c>
      <c r="J2291" s="457">
        <v>5.3991170761882826E-2</v>
      </c>
      <c r="K2291" s="437">
        <v>0.50692703600514644</v>
      </c>
      <c r="L2291" s="462">
        <v>1.3595447939067011E-3</v>
      </c>
      <c r="M2291" s="463">
        <v>1.7754806006240794E-3</v>
      </c>
      <c r="N2291" s="437">
        <v>5.7174648076367737E-3</v>
      </c>
      <c r="O2291" s="456">
        <v>2.3453531462390852E-3</v>
      </c>
      <c r="P2291" s="457">
        <v>3.5227825742555033E-3</v>
      </c>
      <c r="Q2291" s="437">
        <v>1.9008307598516672E-2</v>
      </c>
      <c r="R2291" s="462">
        <v>0</v>
      </c>
      <c r="S2291" s="463">
        <v>0</v>
      </c>
      <c r="T2291" s="437">
        <v>656.18250475535831</v>
      </c>
      <c r="U2291" s="456">
        <v>4.0569491996384375E-3</v>
      </c>
      <c r="V2291" s="457">
        <v>4.7543852008460853E-3</v>
      </c>
      <c r="W2291" s="437">
        <v>7.9908229955978183E-2</v>
      </c>
      <c r="X2291" s="456">
        <v>4.8462783885965324E-3</v>
      </c>
      <c r="Y2291" s="457">
        <v>6.2628443148502605E-3</v>
      </c>
      <c r="Z2291" s="437">
        <v>3.0911313753323325E-3</v>
      </c>
      <c r="AA2291" s="456">
        <v>1.2001597476725557E-3</v>
      </c>
      <c r="AB2291" s="457">
        <v>1.2730470564694084E-3</v>
      </c>
      <c r="AC2291" s="437">
        <v>5.1050888614797667E-3</v>
      </c>
      <c r="AD2291" s="456">
        <v>6.7183403531257858E-5</v>
      </c>
      <c r="AE2291" s="457">
        <v>6.0649914528111648E-5</v>
      </c>
      <c r="AF2291" s="437">
        <v>7.3666497022732171E-4</v>
      </c>
      <c r="AG2291" s="456">
        <v>2.1988799534671841E-3</v>
      </c>
      <c r="AH2291" s="457">
        <v>1.9725075327322403E-3</v>
      </c>
      <c r="AI2291" s="437">
        <v>9.5029737753681237E-4</v>
      </c>
      <c r="AJ2291" s="456">
        <v>3.894746107202875E-4</v>
      </c>
      <c r="AK2291" s="457">
        <v>3.3843272650239839E-4</v>
      </c>
      <c r="AL2291" s="437">
        <v>5.8933170529251371E-5</v>
      </c>
      <c r="AM2291" s="456">
        <v>6.151482327910057E-4</v>
      </c>
      <c r="AN2291" s="457">
        <v>5.6682078965042957E-4</v>
      </c>
      <c r="AO2291" s="437">
        <v>1.6015076502632224E-2</v>
      </c>
      <c r="AP2291" s="456">
        <v>0</v>
      </c>
      <c r="AQ2291" s="457">
        <v>0</v>
      </c>
      <c r="AR2291" s="440">
        <v>7.1898052684395003E-3</v>
      </c>
      <c r="AS2291" s="462">
        <v>0</v>
      </c>
      <c r="AT2291" s="463">
        <v>0</v>
      </c>
      <c r="AU2291" s="423">
        <v>0</v>
      </c>
    </row>
    <row r="2292" spans="1:47" x14ac:dyDescent="0.2">
      <c r="A2292" s="231">
        <v>2032</v>
      </c>
      <c r="B2292" s="232">
        <v>8</v>
      </c>
      <c r="C2292" s="456">
        <v>1.3633968467044668</v>
      </c>
      <c r="D2292" s="457">
        <v>1.4099534066596435</v>
      </c>
      <c r="E2292" s="437">
        <v>0.44715585641075178</v>
      </c>
      <c r="F2292" s="456">
        <v>5.4463396810371878E-2</v>
      </c>
      <c r="G2292" s="457">
        <v>4.9741324707432685E-2</v>
      </c>
      <c r="H2292" s="437">
        <v>7.5504471264254233E-2</v>
      </c>
      <c r="I2292" s="456">
        <v>5.3282940499314313E-2</v>
      </c>
      <c r="J2292" s="457">
        <v>5.5054686469820348E-2</v>
      </c>
      <c r="K2292" s="437">
        <v>0.51248356715425414</v>
      </c>
      <c r="L2292" s="462">
        <v>1.3635814224886638E-3</v>
      </c>
      <c r="M2292" s="463">
        <v>1.7803530851969397E-3</v>
      </c>
      <c r="N2292" s="437">
        <v>5.7223882159233175E-3</v>
      </c>
      <c r="O2292" s="456">
        <v>2.3694223401008502E-3</v>
      </c>
      <c r="P2292" s="457">
        <v>3.5634482398021992E-3</v>
      </c>
      <c r="Q2292" s="437">
        <v>1.9021714174214142E-2</v>
      </c>
      <c r="R2292" s="462">
        <v>0</v>
      </c>
      <c r="S2292" s="463">
        <v>0</v>
      </c>
      <c r="T2292" s="437">
        <v>656.74820571995724</v>
      </c>
      <c r="U2292" s="456">
        <v>4.1495039168700882E-3</v>
      </c>
      <c r="V2292" s="457">
        <v>4.8773186057093154E-3</v>
      </c>
      <c r="W2292" s="437">
        <v>8.1374490188780471E-2</v>
      </c>
      <c r="X2292" s="456">
        <v>4.9615564089555602E-3</v>
      </c>
      <c r="Y2292" s="457">
        <v>6.4399561579555481E-3</v>
      </c>
      <c r="Z2292" s="437">
        <v>3.1190170079193153E-3</v>
      </c>
      <c r="AA2292" s="456">
        <v>1.2602157513724351E-3</v>
      </c>
      <c r="AB2292" s="457">
        <v>1.3308984760919123E-3</v>
      </c>
      <c r="AC2292" s="437">
        <v>5.1987678091283485E-3</v>
      </c>
      <c r="AD2292" s="456">
        <v>6.9354982639256788E-5</v>
      </c>
      <c r="AE2292" s="457">
        <v>6.2806089898454493E-5</v>
      </c>
      <c r="AF2292" s="437">
        <v>7.5018189079110065E-4</v>
      </c>
      <c r="AG2292" s="456">
        <v>2.2571565341583158E-3</v>
      </c>
      <c r="AH2292" s="457">
        <v>2.0321053521780322E-3</v>
      </c>
      <c r="AI2292" s="437">
        <v>9.6773568987784859E-4</v>
      </c>
      <c r="AJ2292" s="456">
        <v>3.9985900641904842E-4</v>
      </c>
      <c r="AK2292" s="457">
        <v>3.4912743696978411E-4</v>
      </c>
      <c r="AL2292" s="437">
        <v>6.0014602524563274E-5</v>
      </c>
      <c r="AM2292" s="456">
        <v>6.3425875564934102E-4</v>
      </c>
      <c r="AN2292" s="457">
        <v>5.8562655295141199E-4</v>
      </c>
      <c r="AO2292" s="437">
        <v>1.6308949938754216E-2</v>
      </c>
      <c r="AP2292" s="456">
        <v>0</v>
      </c>
      <c r="AQ2292" s="457">
        <v>0</v>
      </c>
      <c r="AR2292" s="440">
        <v>7.2286864862633297E-3</v>
      </c>
      <c r="AS2292" s="462">
        <v>0</v>
      </c>
      <c r="AT2292" s="463">
        <v>0</v>
      </c>
      <c r="AU2292" s="423">
        <v>0</v>
      </c>
    </row>
    <row r="2293" spans="1:47" x14ac:dyDescent="0.2">
      <c r="A2293" s="231">
        <v>2032</v>
      </c>
      <c r="B2293" s="232">
        <v>9</v>
      </c>
      <c r="C2293" s="456">
        <v>1.3965996608391957</v>
      </c>
      <c r="D2293" s="457">
        <v>1.4415369209837461</v>
      </c>
      <c r="E2293" s="437">
        <v>0.45044912285543665</v>
      </c>
      <c r="F2293" s="456">
        <v>6.0431077776250119E-2</v>
      </c>
      <c r="G2293" s="457">
        <v>5.5598505099052078E-2</v>
      </c>
      <c r="H2293" s="437">
        <v>7.6992682855612629E-2</v>
      </c>
      <c r="I2293" s="456">
        <v>6.2177569356137184E-2</v>
      </c>
      <c r="J2293" s="457">
        <v>6.461256429218637E-2</v>
      </c>
      <c r="K2293" s="437">
        <v>0.51825475270799071</v>
      </c>
      <c r="L2293" s="462">
        <v>1.3675974183114362E-3</v>
      </c>
      <c r="M2293" s="463">
        <v>1.7852109249080878E-3</v>
      </c>
      <c r="N2293" s="437">
        <v>5.725697761810423E-3</v>
      </c>
      <c r="O2293" s="456">
        <v>2.7279597686168818E-3</v>
      </c>
      <c r="P2293" s="457">
        <v>3.9196505581840166E-3</v>
      </c>
      <c r="Q2293" s="437">
        <v>1.9036505544087583E-2</v>
      </c>
      <c r="R2293" s="462">
        <v>0</v>
      </c>
      <c r="S2293" s="463">
        <v>0</v>
      </c>
      <c r="T2293" s="437">
        <v>657.12652008858845</v>
      </c>
      <c r="U2293" s="456">
        <v>4.1996453927282528E-3</v>
      </c>
      <c r="V2293" s="457">
        <v>4.9421562409989279E-3</v>
      </c>
      <c r="W2293" s="437">
        <v>8.2978403244508905E-2</v>
      </c>
      <c r="X2293" s="456">
        <v>5.0876315425516577E-3</v>
      </c>
      <c r="Y2293" s="457">
        <v>6.6358332488668037E-3</v>
      </c>
      <c r="Z2293" s="437">
        <v>3.1498603456420358E-3</v>
      </c>
      <c r="AA2293" s="456">
        <v>1.4148186600464762E-3</v>
      </c>
      <c r="AB2293" s="457">
        <v>1.4897231349869798E-3</v>
      </c>
      <c r="AC2293" s="437">
        <v>5.3012327817956164E-3</v>
      </c>
      <c r="AD2293" s="456">
        <v>7.6953811206535328E-5</v>
      </c>
      <c r="AE2293" s="457">
        <v>7.0124227409578386E-5</v>
      </c>
      <c r="AF2293" s="437">
        <v>7.6496874114285779E-4</v>
      </c>
      <c r="AG2293" s="456">
        <v>2.5007302570810496E-3</v>
      </c>
      <c r="AH2293" s="457">
        <v>2.2702313423527596E-3</v>
      </c>
      <c r="AI2293" s="437">
        <v>9.8680971356757195E-4</v>
      </c>
      <c r="AJ2293" s="456">
        <v>4.3671845436970511E-4</v>
      </c>
      <c r="AK2293" s="457">
        <v>3.8356187083325152E-4</v>
      </c>
      <c r="AL2293" s="437">
        <v>6.1197425644003988E-5</v>
      </c>
      <c r="AM2293" s="456">
        <v>7.0868770315464166E-4</v>
      </c>
      <c r="AN2293" s="457">
        <v>6.5962541492780886E-4</v>
      </c>
      <c r="AO2293" s="437">
        <v>1.6630427753918747E-2</v>
      </c>
      <c r="AP2293" s="456">
        <v>0</v>
      </c>
      <c r="AQ2293" s="457">
        <v>0</v>
      </c>
      <c r="AR2293" s="440">
        <v>8.1052564956339401E-3</v>
      </c>
      <c r="AS2293" s="462">
        <v>0</v>
      </c>
      <c r="AT2293" s="463">
        <v>0</v>
      </c>
      <c r="AU2293" s="423">
        <v>0</v>
      </c>
    </row>
    <row r="2294" spans="1:47" x14ac:dyDescent="0.2">
      <c r="A2294" s="231">
        <v>2032</v>
      </c>
      <c r="B2294" s="232">
        <v>10</v>
      </c>
      <c r="C2294" s="456">
        <v>1.4163458857421396</v>
      </c>
      <c r="D2294" s="457">
        <v>1.4619391717107615</v>
      </c>
      <c r="E2294" s="437">
        <v>0.4547347550561896</v>
      </c>
      <c r="F2294" s="456">
        <v>6.2334635550843037E-2</v>
      </c>
      <c r="G2294" s="457">
        <v>5.7570825062640808E-2</v>
      </c>
      <c r="H2294" s="437">
        <v>7.8626879209265504E-2</v>
      </c>
      <c r="I2294" s="456">
        <v>6.3421857109990973E-2</v>
      </c>
      <c r="J2294" s="457">
        <v>6.5933886551112958E-2</v>
      </c>
      <c r="K2294" s="437">
        <v>0.52492300308012518</v>
      </c>
      <c r="L2294" s="462">
        <v>1.3704201563229722E-3</v>
      </c>
      <c r="M2294" s="463">
        <v>1.7889207255855333E-3</v>
      </c>
      <c r="N2294" s="437">
        <v>5.7316421234122582E-3</v>
      </c>
      <c r="O2294" s="456">
        <v>2.7565319947136465E-3</v>
      </c>
      <c r="P2294" s="457">
        <v>3.9677324911974454E-3</v>
      </c>
      <c r="Q2294" s="437">
        <v>1.9052620478123367E-2</v>
      </c>
      <c r="R2294" s="462">
        <v>0</v>
      </c>
      <c r="S2294" s="463">
        <v>0</v>
      </c>
      <c r="T2294" s="437">
        <v>657.80969809482019</v>
      </c>
      <c r="U2294" s="456">
        <v>4.305361332680697E-3</v>
      </c>
      <c r="V2294" s="457">
        <v>5.0896020214685703E-3</v>
      </c>
      <c r="W2294" s="437">
        <v>8.4739631500618473E-2</v>
      </c>
      <c r="X2294" s="456">
        <v>5.2233531811736612E-3</v>
      </c>
      <c r="Y2294" s="457">
        <v>6.8486285772524176E-3</v>
      </c>
      <c r="Z2294" s="437">
        <v>3.1833734976948677E-3</v>
      </c>
      <c r="AA2294" s="456">
        <v>1.4527432231170277E-3</v>
      </c>
      <c r="AB2294" s="457">
        <v>1.5382164593402939E-3</v>
      </c>
      <c r="AC2294" s="437">
        <v>5.4137453722056719E-3</v>
      </c>
      <c r="AD2294" s="456">
        <v>7.9388535349419071E-5</v>
      </c>
      <c r="AE2294" s="457">
        <v>7.2648617863650732E-5</v>
      </c>
      <c r="AF2294" s="437">
        <v>7.8120421476652116E-4</v>
      </c>
      <c r="AG2294" s="456">
        <v>2.5812434919219042E-3</v>
      </c>
      <c r="AH2294" s="457">
        <v>2.3520095606980353E-3</v>
      </c>
      <c r="AI2294" s="437">
        <v>1.0077540752679401E-3</v>
      </c>
      <c r="AJ2294" s="456">
        <v>4.5225066783940651E-4</v>
      </c>
      <c r="AK2294" s="457">
        <v>3.9913575811855606E-4</v>
      </c>
      <c r="AL2294" s="437">
        <v>6.2496319543691698E-5</v>
      </c>
      <c r="AM2294" s="456">
        <v>7.2932499569783673E-4</v>
      </c>
      <c r="AN2294" s="457">
        <v>6.8109972919261656E-4</v>
      </c>
      <c r="AO2294" s="437">
        <v>1.6983382302840022E-2</v>
      </c>
      <c r="AP2294" s="456">
        <v>0</v>
      </c>
      <c r="AQ2294" s="457">
        <v>0</v>
      </c>
      <c r="AR2294" s="440">
        <v>8.1577955399432193E-3</v>
      </c>
      <c r="AS2294" s="462">
        <v>0</v>
      </c>
      <c r="AT2294" s="463">
        <v>0</v>
      </c>
      <c r="AU2294" s="423">
        <v>0</v>
      </c>
    </row>
    <row r="2295" spans="1:47" x14ac:dyDescent="0.2">
      <c r="A2295" s="231">
        <v>2032</v>
      </c>
      <c r="B2295" s="232">
        <v>11</v>
      </c>
      <c r="C2295" s="456">
        <v>1.7173271541748332</v>
      </c>
      <c r="D2295" s="457">
        <v>1.7778429773355278</v>
      </c>
      <c r="E2295" s="437">
        <v>0.45944210505626448</v>
      </c>
      <c r="F2295" s="456">
        <v>7.2817741940229816E-2</v>
      </c>
      <c r="G2295" s="457">
        <v>6.6949667876751162E-2</v>
      </c>
      <c r="H2295" s="437">
        <v>8.0422694358413455E-2</v>
      </c>
      <c r="I2295" s="456">
        <v>7.2415609175139409E-2</v>
      </c>
      <c r="J2295" s="457">
        <v>7.5615708673476542E-2</v>
      </c>
      <c r="K2295" s="437">
        <v>0.53225591546243745</v>
      </c>
      <c r="L2295" s="462">
        <v>1.3734621446835108E-3</v>
      </c>
      <c r="M2295" s="463">
        <v>1.7929813902250833E-3</v>
      </c>
      <c r="N2295" s="437">
        <v>5.7381468602081742E-3</v>
      </c>
      <c r="O2295" s="456">
        <v>3.4729453625132259E-3</v>
      </c>
      <c r="P2295" s="457">
        <v>4.6127871113859041E-3</v>
      </c>
      <c r="Q2295" s="437">
        <v>1.9070244503711899E-2</v>
      </c>
      <c r="R2295" s="462">
        <v>0</v>
      </c>
      <c r="S2295" s="463">
        <v>0</v>
      </c>
      <c r="T2295" s="437">
        <v>658.55607460792214</v>
      </c>
      <c r="U2295" s="456">
        <v>3.9755651117578663E-3</v>
      </c>
      <c r="V2295" s="457">
        <v>4.7330686022175284E-3</v>
      </c>
      <c r="W2295" s="437">
        <v>8.6675136657856366E-2</v>
      </c>
      <c r="X2295" s="456">
        <v>5.370553737285037E-3</v>
      </c>
      <c r="Y2295" s="457">
        <v>7.0824113148658975E-3</v>
      </c>
      <c r="Z2295" s="437">
        <v>3.2201836845904344E-3</v>
      </c>
      <c r="AA2295" s="456">
        <v>1.6621717014736303E-3</v>
      </c>
      <c r="AB2295" s="457">
        <v>1.753046942654179E-3</v>
      </c>
      <c r="AC2295" s="437">
        <v>5.5374034039287149E-3</v>
      </c>
      <c r="AD2295" s="456">
        <v>9.2355119199467401E-5</v>
      </c>
      <c r="AE2295" s="457">
        <v>8.4056983379070919E-5</v>
      </c>
      <c r="AF2295" s="437">
        <v>7.9904750331553096E-4</v>
      </c>
      <c r="AG2295" s="456">
        <v>3.0262531493307622E-3</v>
      </c>
      <c r="AH2295" s="457">
        <v>2.7451562785001625E-3</v>
      </c>
      <c r="AI2295" s="437">
        <v>1.0307712071873929E-3</v>
      </c>
      <c r="AJ2295" s="456">
        <v>5.2103140413400147E-4</v>
      </c>
      <c r="AK2295" s="457">
        <v>4.5687340539649876E-4</v>
      </c>
      <c r="AL2295" s="437">
        <v>6.3923806160720811E-5</v>
      </c>
      <c r="AM2295" s="456">
        <v>8.5620602978268888E-4</v>
      </c>
      <c r="AN2295" s="457">
        <v>7.9692587497558654E-4</v>
      </c>
      <c r="AO2295" s="437">
        <v>1.7371280297614047E-2</v>
      </c>
      <c r="AP2295" s="456">
        <v>0</v>
      </c>
      <c r="AQ2295" s="457">
        <v>0</v>
      </c>
      <c r="AR2295" s="440">
        <v>9.9408382728681192E-3</v>
      </c>
      <c r="AS2295" s="462">
        <v>0</v>
      </c>
      <c r="AT2295" s="463">
        <v>0</v>
      </c>
      <c r="AU2295" s="423">
        <v>0</v>
      </c>
    </row>
    <row r="2296" spans="1:47" x14ac:dyDescent="0.2">
      <c r="A2296" s="231">
        <v>2032</v>
      </c>
      <c r="B2296" s="232">
        <v>12</v>
      </c>
      <c r="C2296" s="456">
        <v>1.7428297929580705</v>
      </c>
      <c r="D2296" s="457">
        <v>1.804575735596385</v>
      </c>
      <c r="E2296" s="437">
        <v>0.46457276490505617</v>
      </c>
      <c r="F2296" s="456">
        <v>7.5292301180391263E-2</v>
      </c>
      <c r="G2296" s="457">
        <v>6.9531661458909239E-2</v>
      </c>
      <c r="H2296" s="437">
        <v>8.2379433134584498E-2</v>
      </c>
      <c r="I2296" s="456">
        <v>7.4007851908550887E-2</v>
      </c>
      <c r="J2296" s="457">
        <v>7.7338005176292524E-2</v>
      </c>
      <c r="K2296" s="437">
        <v>0.54024635144041289</v>
      </c>
      <c r="L2296" s="462">
        <v>1.3767688390760103E-3</v>
      </c>
      <c r="M2296" s="463">
        <v>1.7974201853852734E-3</v>
      </c>
      <c r="N2296" s="437">
        <v>5.7452578390046046E-3</v>
      </c>
      <c r="O2296" s="456">
        <v>3.5147896379684315E-3</v>
      </c>
      <c r="P2296" s="457">
        <v>4.6788685106138542E-3</v>
      </c>
      <c r="Q2296" s="437">
        <v>1.9089550848437709E-2</v>
      </c>
      <c r="R2296" s="462">
        <v>0</v>
      </c>
      <c r="S2296" s="463">
        <v>0</v>
      </c>
      <c r="T2296" s="437">
        <v>659.37301232744016</v>
      </c>
      <c r="U2296" s="456">
        <v>4.0852816506966516E-3</v>
      </c>
      <c r="V2296" s="457">
        <v>4.8911356729884085E-3</v>
      </c>
      <c r="W2296" s="437">
        <v>8.8783879135132984E-2</v>
      </c>
      <c r="X2296" s="456">
        <v>5.5300510748373813E-3</v>
      </c>
      <c r="Y2296" s="457">
        <v>7.3371140347700797E-3</v>
      </c>
      <c r="Z2296" s="437">
        <v>3.2602922182757505E-3</v>
      </c>
      <c r="AA2296" s="456">
        <v>1.7095882123523507E-3</v>
      </c>
      <c r="AB2296" s="457">
        <v>1.8148389288248994E-3</v>
      </c>
      <c r="AC2296" s="437">
        <v>5.6721267510317086E-3</v>
      </c>
      <c r="AD2296" s="456">
        <v>9.5521724926949669E-5</v>
      </c>
      <c r="AE2296" s="457">
        <v>8.7363078087871344E-5</v>
      </c>
      <c r="AF2296" s="437">
        <v>8.1848772674395474E-4</v>
      </c>
      <c r="AG2296" s="456">
        <v>3.1314585824582983E-3</v>
      </c>
      <c r="AH2296" s="457">
        <v>2.8527011443656553E-3</v>
      </c>
      <c r="AI2296" s="437">
        <v>1.0558499069470673E-3</v>
      </c>
      <c r="AJ2296" s="456">
        <v>5.4143472427400485E-4</v>
      </c>
      <c r="AK2296" s="457">
        <v>4.7744831080881922E-4</v>
      </c>
      <c r="AL2296" s="437">
        <v>6.5479012654756476E-5</v>
      </c>
      <c r="AM2296" s="456">
        <v>8.8275195423991547E-4</v>
      </c>
      <c r="AN2296" s="457">
        <v>8.2478074702186678E-4</v>
      </c>
      <c r="AO2296" s="437">
        <v>1.7793964538705156E-2</v>
      </c>
      <c r="AP2296" s="456">
        <v>0</v>
      </c>
      <c r="AQ2296" s="457">
        <v>0</v>
      </c>
      <c r="AR2296" s="440">
        <v>1.00168976060534E-2</v>
      </c>
      <c r="AS2296" s="462">
        <v>0</v>
      </c>
      <c r="AT2296" s="463">
        <v>0</v>
      </c>
      <c r="AU2296" s="423">
        <v>0</v>
      </c>
    </row>
    <row r="2297" spans="1:47" x14ac:dyDescent="0.2">
      <c r="A2297" s="231">
        <v>2032</v>
      </c>
      <c r="B2297" s="232">
        <v>13</v>
      </c>
      <c r="C2297" s="456">
        <v>1.7703249417306903</v>
      </c>
      <c r="D2297" s="457">
        <v>1.8335282970219939</v>
      </c>
      <c r="E2297" s="437">
        <v>0.47013358767692121</v>
      </c>
      <c r="F2297" s="456">
        <v>7.7960895519988443E-2</v>
      </c>
      <c r="G2297" s="457">
        <v>7.2329507569844326E-2</v>
      </c>
      <c r="H2297" s="437">
        <v>8.450026589856828E-2</v>
      </c>
      <c r="I2297" s="456">
        <v>7.5725540304600769E-2</v>
      </c>
      <c r="J2297" s="457">
        <v>7.920510065877813E-2</v>
      </c>
      <c r="K2297" s="437">
        <v>0.54890712384643892</v>
      </c>
      <c r="L2297" s="462">
        <v>1.3803468815922343E-3</v>
      </c>
      <c r="M2297" s="463">
        <v>1.8022470047668873E-3</v>
      </c>
      <c r="N2297" s="437">
        <v>5.7529560060559986E-3</v>
      </c>
      <c r="O2297" s="456">
        <v>3.5599723327125713E-3</v>
      </c>
      <c r="P2297" s="457">
        <v>4.7505609449266231E-3</v>
      </c>
      <c r="Q2297" s="437">
        <v>1.9110399891972545E-2</v>
      </c>
      <c r="R2297" s="462">
        <v>0</v>
      </c>
      <c r="S2297" s="463">
        <v>0</v>
      </c>
      <c r="T2297" s="437">
        <v>660.25524403038048</v>
      </c>
      <c r="U2297" s="456">
        <v>4.2036390965599305E-3</v>
      </c>
      <c r="V2297" s="457">
        <v>5.0624805969540325E-3</v>
      </c>
      <c r="W2297" s="437">
        <v>9.1069745817654119E-2</v>
      </c>
      <c r="X2297" s="456">
        <v>5.702113019837262E-3</v>
      </c>
      <c r="Y2297" s="457">
        <v>7.6132005272108779E-3</v>
      </c>
      <c r="Z2297" s="437">
        <v>3.3037674094270044E-3</v>
      </c>
      <c r="AA2297" s="456">
        <v>1.760053158496419E-3</v>
      </c>
      <c r="AB2297" s="457">
        <v>1.8811400858107187E-3</v>
      </c>
      <c r="AC2297" s="437">
        <v>5.8181595963086039E-3</v>
      </c>
      <c r="AD2297" s="456">
        <v>9.8932707397293501E-5</v>
      </c>
      <c r="AE2297" s="457">
        <v>9.0941906369071575E-5</v>
      </c>
      <c r="AF2297" s="437">
        <v>8.3955998592796896E-4</v>
      </c>
      <c r="AG2297" s="456">
        <v>3.2450885852521503E-3</v>
      </c>
      <c r="AH2297" s="457">
        <v>2.9694173454836233E-3</v>
      </c>
      <c r="AI2297" s="437">
        <v>1.0830337944855227E-3</v>
      </c>
      <c r="AJ2297" s="456">
        <v>5.6349175718245633E-4</v>
      </c>
      <c r="AK2297" s="457">
        <v>4.997984141792782E-4</v>
      </c>
      <c r="AL2297" s="437">
        <v>6.7164823955120247E-5</v>
      </c>
      <c r="AM2297" s="456">
        <v>9.1134070933289587E-4</v>
      </c>
      <c r="AN2297" s="457">
        <v>8.5492939014925246E-4</v>
      </c>
      <c r="AO2297" s="437">
        <v>1.8252072859826236E-2</v>
      </c>
      <c r="AP2297" s="456">
        <v>0</v>
      </c>
      <c r="AQ2297" s="457">
        <v>0</v>
      </c>
      <c r="AR2297" s="440">
        <v>1.0099302190240401E-2</v>
      </c>
      <c r="AS2297" s="462">
        <v>0</v>
      </c>
      <c r="AT2297" s="463">
        <v>0</v>
      </c>
      <c r="AU2297" s="423">
        <v>0</v>
      </c>
    </row>
    <row r="2298" spans="1:47" x14ac:dyDescent="0.2">
      <c r="A2298" s="231">
        <v>2032</v>
      </c>
      <c r="B2298" s="232">
        <v>14</v>
      </c>
      <c r="C2298" s="456">
        <v>1.7956055186679862</v>
      </c>
      <c r="D2298" s="457">
        <v>1.8600098280109021</v>
      </c>
      <c r="E2298" s="437">
        <v>0.4748137960461738</v>
      </c>
      <c r="F2298" s="456">
        <v>8.0825025386885532E-2</v>
      </c>
      <c r="G2298" s="457">
        <v>7.5332903207616458E-2</v>
      </c>
      <c r="H2298" s="437">
        <v>8.6749623456785649E-2</v>
      </c>
      <c r="I2298" s="456">
        <v>7.7532214550347214E-2</v>
      </c>
      <c r="J2298" s="457">
        <v>8.1165864079530164E-2</v>
      </c>
      <c r="K2298" s="437">
        <v>0.55748125461352926</v>
      </c>
      <c r="L2298" s="462">
        <v>1.3832386790741202E-3</v>
      </c>
      <c r="M2298" s="463">
        <v>1.8062402736150486E-3</v>
      </c>
      <c r="N2298" s="437">
        <v>5.756926829514202E-3</v>
      </c>
      <c r="O2298" s="456">
        <v>3.6086347508226179E-3</v>
      </c>
      <c r="P2298" s="457">
        <v>4.8277924171898903E-3</v>
      </c>
      <c r="Q2298" s="437">
        <v>1.9132862422957687E-2</v>
      </c>
      <c r="R2298" s="462">
        <v>0</v>
      </c>
      <c r="S2298" s="463">
        <v>0</v>
      </c>
      <c r="T2298" s="437">
        <v>660.7109570287322</v>
      </c>
      <c r="U2298" s="456">
        <v>4.3299572086863448E-3</v>
      </c>
      <c r="V2298" s="457">
        <v>5.2458459408535607E-3</v>
      </c>
      <c r="W2298" s="437">
        <v>9.3494021758934828E-2</v>
      </c>
      <c r="X2298" s="456">
        <v>5.8872406885188211E-3</v>
      </c>
      <c r="Y2298" s="457">
        <v>7.9103463754911455E-3</v>
      </c>
      <c r="Z2298" s="437">
        <v>3.3505590967456656E-3</v>
      </c>
      <c r="AA2298" s="456">
        <v>1.8135198054887649E-3</v>
      </c>
      <c r="AB2298" s="457">
        <v>1.951590425790721E-3</v>
      </c>
      <c r="AC2298" s="437">
        <v>5.9730465634292313E-3</v>
      </c>
      <c r="AD2298" s="456">
        <v>1.0259203310603331E-4</v>
      </c>
      <c r="AE2298" s="457">
        <v>9.4781813334253042E-5</v>
      </c>
      <c r="AF2298" s="437">
        <v>8.6191062309022408E-4</v>
      </c>
      <c r="AG2298" s="456">
        <v>3.3672413515900557E-3</v>
      </c>
      <c r="AH2298" s="457">
        <v>3.0949168251914079E-3</v>
      </c>
      <c r="AI2298" s="437">
        <v>1.1118649422899236E-3</v>
      </c>
      <c r="AJ2298" s="456">
        <v>5.8728114901649916E-4</v>
      </c>
      <c r="AK2298" s="457">
        <v>5.2391035509550686E-4</v>
      </c>
      <c r="AL2298" s="437">
        <v>6.8952810974384597E-5</v>
      </c>
      <c r="AM2298" s="456">
        <v>9.4193609213143366E-4</v>
      </c>
      <c r="AN2298" s="457">
        <v>8.8719565235257877E-4</v>
      </c>
      <c r="AO2298" s="437">
        <v>1.8737928743701299E-2</v>
      </c>
      <c r="AP2298" s="456">
        <v>0</v>
      </c>
      <c r="AQ2298" s="457">
        <v>0</v>
      </c>
      <c r="AR2298" s="440">
        <v>1.0187851254249199E-2</v>
      </c>
      <c r="AS2298" s="462">
        <v>0</v>
      </c>
      <c r="AT2298" s="463">
        <v>0</v>
      </c>
      <c r="AU2298" s="423">
        <v>0</v>
      </c>
    </row>
    <row r="2299" spans="1:47" x14ac:dyDescent="0.2">
      <c r="A2299" s="231">
        <v>2032</v>
      </c>
      <c r="B2299" s="232">
        <v>15</v>
      </c>
      <c r="C2299" s="456">
        <v>1.8272375218540995</v>
      </c>
      <c r="D2299" s="457">
        <v>1.8933557197254156</v>
      </c>
      <c r="E2299" s="437">
        <v>0.48122274105543755</v>
      </c>
      <c r="F2299" s="456">
        <v>8.3895287575163235E-2</v>
      </c>
      <c r="G2299" s="457">
        <v>7.8555113639897894E-2</v>
      </c>
      <c r="H2299" s="437">
        <v>8.9194047115664962E-2</v>
      </c>
      <c r="I2299" s="456">
        <v>7.9509639719597805E-2</v>
      </c>
      <c r="J2299" s="457">
        <v>8.3317774043440679E-2</v>
      </c>
      <c r="K2299" s="437">
        <v>0.56746282426590022</v>
      </c>
      <c r="L2299" s="462">
        <v>1.3873755348821073E-3</v>
      </c>
      <c r="M2299" s="463">
        <v>1.8118292157141452E-3</v>
      </c>
      <c r="N2299" s="437">
        <v>5.7657937440126622E-3</v>
      </c>
      <c r="O2299" s="456">
        <v>3.6607455269304754E-3</v>
      </c>
      <c r="P2299" s="457">
        <v>4.9105547385798788E-3</v>
      </c>
      <c r="Q2299" s="437">
        <v>1.9156945878912191E-2</v>
      </c>
      <c r="R2299" s="462">
        <v>0</v>
      </c>
      <c r="S2299" s="463">
        <v>0</v>
      </c>
      <c r="T2299" s="437">
        <v>661.72971802240829</v>
      </c>
      <c r="U2299" s="456">
        <v>4.4662445257294117E-3</v>
      </c>
      <c r="V2299" s="457">
        <v>5.4433385568247467E-3</v>
      </c>
      <c r="W2299" s="437">
        <v>9.6128356482985539E-2</v>
      </c>
      <c r="X2299" s="456">
        <v>6.0853298726023242E-3</v>
      </c>
      <c r="Y2299" s="457">
        <v>8.2285308838887898E-3</v>
      </c>
      <c r="Z2299" s="437">
        <v>3.4006680828022823E-3</v>
      </c>
      <c r="AA2299" s="456">
        <v>1.8698187901524041E-3</v>
      </c>
      <c r="AB2299" s="457">
        <v>2.0261010908553209E-3</v>
      </c>
      <c r="AC2299" s="437">
        <v>6.1413419784247568E-3</v>
      </c>
      <c r="AD2299" s="456">
        <v>1.0650646991504332E-4</v>
      </c>
      <c r="AE2299" s="457">
        <v>9.8892831739753136E-5</v>
      </c>
      <c r="AF2299" s="437">
        <v>8.8619646707484691E-4</v>
      </c>
      <c r="AG2299" s="456">
        <v>3.4984442741166051E-3</v>
      </c>
      <c r="AH2299" s="457">
        <v>3.2298229301800986E-3</v>
      </c>
      <c r="AI2299" s="437">
        <v>1.143194362114207E-3</v>
      </c>
      <c r="AJ2299" s="456">
        <v>6.1280009660848829E-4</v>
      </c>
      <c r="AK2299" s="457">
        <v>5.4979884102459838E-4</v>
      </c>
      <c r="AL2299" s="437">
        <v>7.0895723936857026E-5</v>
      </c>
      <c r="AM2299" s="456">
        <v>9.7472558118930997E-4</v>
      </c>
      <c r="AN2299" s="457">
        <v>9.2181115591936816E-4</v>
      </c>
      <c r="AO2299" s="437">
        <v>1.9265909902953057E-2</v>
      </c>
      <c r="AP2299" s="456">
        <v>0</v>
      </c>
      <c r="AQ2299" s="457">
        <v>0</v>
      </c>
      <c r="AR2299" s="440">
        <v>1.02827411800668E-2</v>
      </c>
      <c r="AS2299" s="462">
        <v>0</v>
      </c>
      <c r="AT2299" s="463">
        <v>0</v>
      </c>
      <c r="AU2299" s="423">
        <v>0</v>
      </c>
    </row>
    <row r="2300" spans="1:47" x14ac:dyDescent="0.2">
      <c r="A2300" s="231">
        <v>2032</v>
      </c>
      <c r="B2300" s="232">
        <v>16</v>
      </c>
      <c r="C2300" s="456">
        <v>2.0401242967635462</v>
      </c>
      <c r="D2300" s="457">
        <v>2.2322713576579494</v>
      </c>
      <c r="E2300" s="437">
        <v>0.48804419155979378</v>
      </c>
      <c r="F2300" s="456">
        <v>9.1400071370368652E-2</v>
      </c>
      <c r="G2300" s="457">
        <v>8.733851761540902E-2</v>
      </c>
      <c r="H2300" s="437">
        <v>9.1795944790652978E-2</v>
      </c>
      <c r="I2300" s="456">
        <v>8.9717702333992302E-2</v>
      </c>
      <c r="J2300" s="457">
        <v>9.4338612923784385E-2</v>
      </c>
      <c r="K2300" s="437">
        <v>0.57808802206478893</v>
      </c>
      <c r="L2300" s="462">
        <v>1.391836390078759E-3</v>
      </c>
      <c r="M2300" s="463">
        <v>1.8178236811476189E-3</v>
      </c>
      <c r="N2300" s="437">
        <v>5.7752445227882395E-3</v>
      </c>
      <c r="O2300" s="456">
        <v>5.131190415173236E-3</v>
      </c>
      <c r="P2300" s="457">
        <v>6.1346339446872594E-3</v>
      </c>
      <c r="Q2300" s="437">
        <v>1.9182515385748417E-2</v>
      </c>
      <c r="R2300" s="462">
        <v>0</v>
      </c>
      <c r="S2300" s="463">
        <v>0</v>
      </c>
      <c r="T2300" s="437">
        <v>662.813221107819</v>
      </c>
      <c r="U2300" s="456">
        <v>4.5419885635323235E-3</v>
      </c>
      <c r="V2300" s="457">
        <v>5.5914039111344092E-3</v>
      </c>
      <c r="W2300" s="437">
        <v>9.8932452896669743E-2</v>
      </c>
      <c r="X2300" s="456">
        <v>6.2971587528810238E-3</v>
      </c>
      <c r="Y2300" s="457">
        <v>8.5672645286028505E-3</v>
      </c>
      <c r="Z2300" s="437">
        <v>3.4540020805410195E-3</v>
      </c>
      <c r="AA2300" s="456">
        <v>2.0076547656867412E-3</v>
      </c>
      <c r="AB2300" s="457">
        <v>2.2198528106959171E-3</v>
      </c>
      <c r="AC2300" s="437">
        <v>6.3204875828811336E-3</v>
      </c>
      <c r="AD2300" s="456">
        <v>1.1573173750916762E-4</v>
      </c>
      <c r="AE2300" s="457">
        <v>1.0962759092082617E-4</v>
      </c>
      <c r="AF2300" s="437">
        <v>9.1204712642543699E-4</v>
      </c>
      <c r="AG2300" s="456">
        <v>3.8198624200395785E-3</v>
      </c>
      <c r="AH2300" s="457">
        <v>3.5999036767133804E-3</v>
      </c>
      <c r="AI2300" s="437">
        <v>1.176540376214718E-3</v>
      </c>
      <c r="AJ2300" s="456">
        <v>6.6420299766906945E-4</v>
      </c>
      <c r="AK2300" s="457">
        <v>6.0690629084924469E-4</v>
      </c>
      <c r="AL2300" s="437">
        <v>7.2963764180347757E-5</v>
      </c>
      <c r="AM2300" s="456">
        <v>1.0640316156259168E-3</v>
      </c>
      <c r="AN2300" s="457">
        <v>1.0278952435669128E-3</v>
      </c>
      <c r="AO2300" s="437">
        <v>1.9827912843294201E-2</v>
      </c>
      <c r="AP2300" s="456">
        <v>0</v>
      </c>
      <c r="AQ2300" s="457">
        <v>0</v>
      </c>
      <c r="AR2300" s="440">
        <v>1.36522204952223E-2</v>
      </c>
      <c r="AS2300" s="462">
        <v>0</v>
      </c>
      <c r="AT2300" s="463">
        <v>0</v>
      </c>
      <c r="AU2300" s="423">
        <v>0</v>
      </c>
    </row>
    <row r="2301" spans="1:47" x14ac:dyDescent="0.2">
      <c r="A2301" s="231">
        <v>2032</v>
      </c>
      <c r="B2301" s="232">
        <v>17</v>
      </c>
      <c r="C2301" s="456">
        <v>2.0770215403694503</v>
      </c>
      <c r="D2301" s="457">
        <v>2.2718943695581362</v>
      </c>
      <c r="E2301" s="437">
        <v>0.49519718253556466</v>
      </c>
      <c r="F2301" s="456">
        <v>9.5007956404034852E-2</v>
      </c>
      <c r="G2301" s="457">
        <v>9.1107494365526884E-2</v>
      </c>
      <c r="H2301" s="437">
        <v>9.4524382157748763E-2</v>
      </c>
      <c r="I2301" s="456">
        <v>9.2140912340543779E-2</v>
      </c>
      <c r="J2301" s="457">
        <v>9.6929167559062251E-2</v>
      </c>
      <c r="K2301" s="437">
        <v>0.58922975386542009</v>
      </c>
      <c r="L2301" s="462">
        <v>1.3965349937126907E-3</v>
      </c>
      <c r="M2301" s="463">
        <v>1.8240459896101354E-3</v>
      </c>
      <c r="N2301" s="437">
        <v>5.7851432493113463E-3</v>
      </c>
      <c r="O2301" s="456">
        <v>5.2127918902839668E-3</v>
      </c>
      <c r="P2301" s="457">
        <v>6.2478457109495988E-3</v>
      </c>
      <c r="Q2301" s="437">
        <v>1.9209389981344884E-2</v>
      </c>
      <c r="R2301" s="462">
        <v>0</v>
      </c>
      <c r="S2301" s="463">
        <v>0</v>
      </c>
      <c r="T2301" s="437">
        <v>663.95026366929551</v>
      </c>
      <c r="U2301" s="456">
        <v>4.6928997075296811E-3</v>
      </c>
      <c r="V2301" s="457">
        <v>5.8064243066864888E-3</v>
      </c>
      <c r="W2301" s="437">
        <v>0.10187303144220972</v>
      </c>
      <c r="X2301" s="456">
        <v>6.5217647360132445E-3</v>
      </c>
      <c r="Y2301" s="457">
        <v>8.9220098948673086E-3</v>
      </c>
      <c r="Z2301" s="437">
        <v>3.5099324082110109E-3</v>
      </c>
      <c r="AA2301" s="456">
        <v>2.0730044101754585E-3</v>
      </c>
      <c r="AB2301" s="457">
        <v>2.305652688625441E-3</v>
      </c>
      <c r="AC2301" s="437">
        <v>6.5083543745990723E-3</v>
      </c>
      <c r="AD2301" s="456">
        <v>1.2033052291542145E-4</v>
      </c>
      <c r="AE2301" s="457">
        <v>1.1443516136191372E-4</v>
      </c>
      <c r="AF2301" s="437">
        <v>9.3915698994849234E-4</v>
      </c>
      <c r="AG2301" s="456">
        <v>3.9741457337017496E-3</v>
      </c>
      <c r="AH2301" s="457">
        <v>3.757975203380478E-3</v>
      </c>
      <c r="AI2301" s="437">
        <v>1.2115108920418096E-3</v>
      </c>
      <c r="AJ2301" s="456">
        <v>6.9427279118499112E-4</v>
      </c>
      <c r="AK2301" s="457">
        <v>6.3732680534683004E-4</v>
      </c>
      <c r="AL2301" s="437">
        <v>7.5132379874816063E-5</v>
      </c>
      <c r="AM2301" s="456">
        <v>1.1024303421598119E-3</v>
      </c>
      <c r="AN2301" s="457">
        <v>1.0681868064334396E-3</v>
      </c>
      <c r="AO2301" s="437">
        <v>2.0417244337477831E-2</v>
      </c>
      <c r="AP2301" s="456">
        <v>0</v>
      </c>
      <c r="AQ2301" s="457">
        <v>0</v>
      </c>
      <c r="AR2301" s="440">
        <v>1.3791964696618499E-2</v>
      </c>
      <c r="AS2301" s="462">
        <v>0</v>
      </c>
      <c r="AT2301" s="463">
        <v>0</v>
      </c>
      <c r="AU2301" s="423">
        <v>0</v>
      </c>
    </row>
    <row r="2302" spans="1:47" x14ac:dyDescent="0.2">
      <c r="A2302" s="231">
        <v>2032</v>
      </c>
      <c r="B2302" s="232">
        <v>18</v>
      </c>
      <c r="C2302" s="456">
        <v>2.1143172113046416</v>
      </c>
      <c r="D2302" s="457">
        <v>2.3113812932805726</v>
      </c>
      <c r="E2302" s="437">
        <v>0.50264865276920134</v>
      </c>
      <c r="F2302" s="456">
        <v>9.8780647392053347E-2</v>
      </c>
      <c r="G2302" s="457">
        <v>9.4996523034917457E-2</v>
      </c>
      <c r="H2302" s="437">
        <v>9.7366255903583651E-2</v>
      </c>
      <c r="I2302" s="456">
        <v>9.4704638709798047E-2</v>
      </c>
      <c r="J2302" s="457">
        <v>9.9630954260705756E-2</v>
      </c>
      <c r="K2302" s="437">
        <v>0.6008351674722654</v>
      </c>
      <c r="L2302" s="462">
        <v>1.4015839044335334E-3</v>
      </c>
      <c r="M2302" s="463">
        <v>1.8306224615668284E-3</v>
      </c>
      <c r="N2302" s="437">
        <v>5.7954547196729343E-3</v>
      </c>
      <c r="O2302" s="456">
        <v>5.2995186349732767E-3</v>
      </c>
      <c r="P2302" s="457">
        <v>6.366332726923816E-3</v>
      </c>
      <c r="Q2302" s="437">
        <v>1.9237361973383493E-2</v>
      </c>
      <c r="R2302" s="462">
        <v>0</v>
      </c>
      <c r="S2302" s="463">
        <v>0</v>
      </c>
      <c r="T2302" s="437">
        <v>665.13280667759727</v>
      </c>
      <c r="U2302" s="456">
        <v>4.8501609466767241E-3</v>
      </c>
      <c r="V2302" s="457">
        <v>6.0279354407570228E-3</v>
      </c>
      <c r="W2302" s="437">
        <v>0.10493603107410798</v>
      </c>
      <c r="X2302" s="456">
        <v>6.7594778880699057E-3</v>
      </c>
      <c r="Y2302" s="457">
        <v>9.2920145791081637E-3</v>
      </c>
      <c r="Z2302" s="437">
        <v>3.5681891418066708E-3</v>
      </c>
      <c r="AA2302" s="456">
        <v>2.1399583506542977E-3</v>
      </c>
      <c r="AB2302" s="457">
        <v>2.3926152337528511E-3</v>
      </c>
      <c r="AC2302" s="437">
        <v>6.7040411302514745E-3</v>
      </c>
      <c r="AD2302" s="456">
        <v>1.2514086411666547E-4</v>
      </c>
      <c r="AE2302" s="457">
        <v>1.1939567231626854E-4</v>
      </c>
      <c r="AF2302" s="437">
        <v>9.6739290164597628E-4</v>
      </c>
      <c r="AG2302" s="456">
        <v>4.1359967543148374E-3</v>
      </c>
      <c r="AH2302" s="457">
        <v>3.9216352033569629E-3</v>
      </c>
      <c r="AI2302" s="437">
        <v>1.2479369567531889E-3</v>
      </c>
      <c r="AJ2302" s="456">
        <v>7.2594547344614457E-4</v>
      </c>
      <c r="AK2302" s="457">
        <v>6.6896624103623091E-4</v>
      </c>
      <c r="AL2302" s="437">
        <v>7.7391435101391878E-5</v>
      </c>
      <c r="AM2302" s="456">
        <v>1.1425070858820374E-3</v>
      </c>
      <c r="AN2302" s="457">
        <v>1.10965251281743E-3</v>
      </c>
      <c r="AO2302" s="437">
        <v>2.1031143960138839E-2</v>
      </c>
      <c r="AP2302" s="456">
        <v>0</v>
      </c>
      <c r="AQ2302" s="457">
        <v>0</v>
      </c>
      <c r="AR2302" s="440">
        <v>1.39375503627113E-2</v>
      </c>
      <c r="AS2302" s="462">
        <v>0</v>
      </c>
      <c r="AT2302" s="463">
        <v>0</v>
      </c>
      <c r="AU2302" s="423">
        <v>0</v>
      </c>
    </row>
    <row r="2303" spans="1:47" x14ac:dyDescent="0.2">
      <c r="A2303" s="231">
        <v>2032</v>
      </c>
      <c r="B2303" s="232">
        <v>19</v>
      </c>
      <c r="C2303" s="456">
        <v>2.1528006551802545</v>
      </c>
      <c r="D2303" s="457">
        <v>2.350695705725022</v>
      </c>
      <c r="E2303" s="437">
        <v>0.50959764047910272</v>
      </c>
      <c r="F2303" s="456">
        <v>0.10278454210918163</v>
      </c>
      <c r="G2303" s="457">
        <v>9.8998363673733492E-2</v>
      </c>
      <c r="H2303" s="437">
        <v>0.10024895723112696</v>
      </c>
      <c r="I2303" s="456">
        <v>9.7376582147913865E-2</v>
      </c>
      <c r="J2303" s="457">
        <v>0.10236049880682349</v>
      </c>
      <c r="K2303" s="437">
        <v>0.61230034567598191</v>
      </c>
      <c r="L2303" s="462">
        <v>1.4064557180519068E-3</v>
      </c>
      <c r="M2303" s="463">
        <v>1.8367641782469149E-3</v>
      </c>
      <c r="N2303" s="437">
        <v>5.8038184382066581E-3</v>
      </c>
      <c r="O2303" s="456">
        <v>5.3908230923905122E-3</v>
      </c>
      <c r="P2303" s="457">
        <v>6.4873601066390042E-3</v>
      </c>
      <c r="Q2303" s="437">
        <v>1.9265898899328539E-2</v>
      </c>
      <c r="R2303" s="462">
        <v>0</v>
      </c>
      <c r="S2303" s="463">
        <v>0</v>
      </c>
      <c r="T2303" s="437">
        <v>666.09286619377929</v>
      </c>
      <c r="U2303" s="456">
        <v>5.0174050097167352E-3</v>
      </c>
      <c r="V2303" s="457">
        <v>6.2561219498393581E-3</v>
      </c>
      <c r="W2303" s="437">
        <v>0.10804263628169455</v>
      </c>
      <c r="X2303" s="456">
        <v>7.0091697468197579E-3</v>
      </c>
      <c r="Y2303" s="457">
        <v>9.6694191737209043E-3</v>
      </c>
      <c r="Z2303" s="437">
        <v>3.6276194267461175E-3</v>
      </c>
      <c r="AA2303" s="456">
        <v>2.2112250088862518E-3</v>
      </c>
      <c r="AB2303" s="457">
        <v>2.4815847965862134E-3</v>
      </c>
      <c r="AC2303" s="437">
        <v>6.9025046145706776E-3</v>
      </c>
      <c r="AD2303" s="456">
        <v>1.3024177686086073E-4</v>
      </c>
      <c r="AE2303" s="457">
        <v>1.2449210393179869E-4</v>
      </c>
      <c r="AF2303" s="437">
        <v>9.9603133772531438E-4</v>
      </c>
      <c r="AG2303" s="456">
        <v>4.3076942245538347E-3</v>
      </c>
      <c r="AH2303" s="457">
        <v>4.090176701843036E-3</v>
      </c>
      <c r="AI2303" s="437">
        <v>1.2848826743643213E-3</v>
      </c>
      <c r="AJ2303" s="456">
        <v>7.5946973939705642E-4</v>
      </c>
      <c r="AK2303" s="457">
        <v>7.0148783189768582E-4</v>
      </c>
      <c r="AL2303" s="437">
        <v>7.9682669379684278E-5</v>
      </c>
      <c r="AM2303" s="456">
        <v>1.1850589557749805E-3</v>
      </c>
      <c r="AN2303" s="457">
        <v>1.1523054427485225E-3</v>
      </c>
      <c r="AO2303" s="437">
        <v>2.1653746655996103E-2</v>
      </c>
      <c r="AP2303" s="456">
        <v>0</v>
      </c>
      <c r="AQ2303" s="457">
        <v>0</v>
      </c>
      <c r="AR2303" s="440">
        <v>1.4086013491022901E-2</v>
      </c>
      <c r="AS2303" s="462">
        <v>0</v>
      </c>
      <c r="AT2303" s="463">
        <v>0</v>
      </c>
      <c r="AU2303" s="423">
        <v>0</v>
      </c>
    </row>
    <row r="2304" spans="1:47" x14ac:dyDescent="0.2">
      <c r="A2304" s="231">
        <v>2032</v>
      </c>
      <c r="B2304" s="232">
        <v>20</v>
      </c>
      <c r="C2304" s="456">
        <v>0</v>
      </c>
      <c r="D2304" s="457">
        <v>0</v>
      </c>
      <c r="E2304" s="438">
        <v>0.51721411019955166</v>
      </c>
      <c r="F2304" s="456">
        <v>0</v>
      </c>
      <c r="G2304" s="457">
        <v>0</v>
      </c>
      <c r="H2304" s="438">
        <v>0.10315387848601969</v>
      </c>
      <c r="I2304" s="456">
        <v>0</v>
      </c>
      <c r="J2304" s="457">
        <v>0</v>
      </c>
      <c r="K2304" s="438">
        <v>0.6241639591016408</v>
      </c>
      <c r="L2304" s="462">
        <v>0</v>
      </c>
      <c r="M2304" s="463">
        <v>0</v>
      </c>
      <c r="N2304" s="438">
        <v>5.8143733120775065E-3</v>
      </c>
      <c r="O2304" s="456">
        <v>0</v>
      </c>
      <c r="P2304" s="457">
        <v>0</v>
      </c>
      <c r="Q2304" s="438">
        <v>1.9294507700579319E-2</v>
      </c>
      <c r="R2304" s="462">
        <v>0</v>
      </c>
      <c r="S2304" s="463">
        <v>0</v>
      </c>
      <c r="T2304" s="438">
        <v>667.30519156168373</v>
      </c>
      <c r="U2304" s="456">
        <v>0</v>
      </c>
      <c r="V2304" s="457">
        <v>0</v>
      </c>
      <c r="W2304" s="438">
        <v>0.111173394315977</v>
      </c>
      <c r="X2304" s="456">
        <v>0</v>
      </c>
      <c r="Y2304" s="457">
        <v>0</v>
      </c>
      <c r="Z2304" s="438">
        <v>3.6871709249277837E-3</v>
      </c>
      <c r="AA2304" s="456">
        <v>0</v>
      </c>
      <c r="AB2304" s="457">
        <v>0</v>
      </c>
      <c r="AC2304" s="438">
        <v>7.1025164626582126E-3</v>
      </c>
      <c r="AD2304" s="456">
        <v>0</v>
      </c>
      <c r="AE2304" s="457">
        <v>0</v>
      </c>
      <c r="AF2304" s="438">
        <v>1.0248943338915658E-3</v>
      </c>
      <c r="AG2304" s="456">
        <v>0</v>
      </c>
      <c r="AH2304" s="457">
        <v>0</v>
      </c>
      <c r="AI2304" s="438">
        <v>1.3221148231999319E-3</v>
      </c>
      <c r="AJ2304" s="456">
        <v>0</v>
      </c>
      <c r="AK2304" s="457">
        <v>0</v>
      </c>
      <c r="AL2304" s="438">
        <v>8.1991518075392151E-5</v>
      </c>
      <c r="AM2304" s="456">
        <v>0</v>
      </c>
      <c r="AN2304" s="457">
        <v>0</v>
      </c>
      <c r="AO2304" s="438">
        <v>2.2281213892105311E-2</v>
      </c>
      <c r="AP2304" s="456">
        <v>0</v>
      </c>
      <c r="AQ2304" s="457">
        <v>0</v>
      </c>
      <c r="AR2304" s="440">
        <v>1.42348125104616E-2</v>
      </c>
      <c r="AS2304" s="462">
        <v>0</v>
      </c>
      <c r="AT2304" s="463">
        <v>0</v>
      </c>
      <c r="AU2304" s="423">
        <v>0</v>
      </c>
    </row>
    <row r="2305" spans="1:47" x14ac:dyDescent="0.2">
      <c r="A2305" s="231">
        <v>2032</v>
      </c>
      <c r="B2305" s="232">
        <v>21</v>
      </c>
      <c r="C2305" s="456">
        <v>0</v>
      </c>
      <c r="D2305" s="457">
        <v>0</v>
      </c>
      <c r="E2305" s="438">
        <v>0.52466959031240834</v>
      </c>
      <c r="F2305" s="456">
        <v>0</v>
      </c>
      <c r="G2305" s="457">
        <v>0</v>
      </c>
      <c r="H2305" s="438">
        <v>0.10599772966315647</v>
      </c>
      <c r="I2305" s="456">
        <v>0</v>
      </c>
      <c r="J2305" s="457">
        <v>0</v>
      </c>
      <c r="K2305" s="438">
        <v>0.63577686865131722</v>
      </c>
      <c r="L2305" s="462">
        <v>0</v>
      </c>
      <c r="M2305" s="463">
        <v>0</v>
      </c>
      <c r="N2305" s="438">
        <v>5.8246711896368913E-3</v>
      </c>
      <c r="O2305" s="456">
        <v>0</v>
      </c>
      <c r="P2305" s="457">
        <v>0</v>
      </c>
      <c r="Q2305" s="438">
        <v>1.9322438405820045E-2</v>
      </c>
      <c r="R2305" s="462">
        <v>0</v>
      </c>
      <c r="S2305" s="463">
        <v>0</v>
      </c>
      <c r="T2305" s="438">
        <v>668.48686974504062</v>
      </c>
      <c r="U2305" s="456">
        <v>0</v>
      </c>
      <c r="V2305" s="457">
        <v>0</v>
      </c>
      <c r="W2305" s="438">
        <v>0.11423827794003649</v>
      </c>
      <c r="X2305" s="456">
        <v>0</v>
      </c>
      <c r="Y2305" s="457">
        <v>0</v>
      </c>
      <c r="Z2305" s="438">
        <v>3.7454563172772816E-3</v>
      </c>
      <c r="AA2305" s="456">
        <v>0</v>
      </c>
      <c r="AB2305" s="457">
        <v>0</v>
      </c>
      <c r="AC2305" s="438">
        <v>7.2983475324741309E-3</v>
      </c>
      <c r="AD2305" s="456">
        <v>0</v>
      </c>
      <c r="AE2305" s="457">
        <v>0</v>
      </c>
      <c r="AF2305" s="438">
        <v>1.0531503595940159E-3</v>
      </c>
      <c r="AG2305" s="456">
        <v>0</v>
      </c>
      <c r="AH2305" s="457">
        <v>0</v>
      </c>
      <c r="AI2305" s="438">
        <v>1.3585657824179531E-3</v>
      </c>
      <c r="AJ2305" s="456">
        <v>0</v>
      </c>
      <c r="AK2305" s="457">
        <v>0</v>
      </c>
      <c r="AL2305" s="438">
        <v>8.4251990727193972E-5</v>
      </c>
      <c r="AM2305" s="456">
        <v>0</v>
      </c>
      <c r="AN2305" s="457">
        <v>0</v>
      </c>
      <c r="AO2305" s="438">
        <v>2.2895518897962073E-2</v>
      </c>
      <c r="AP2305" s="456">
        <v>0</v>
      </c>
      <c r="AQ2305" s="457">
        <v>0</v>
      </c>
      <c r="AR2305" s="440">
        <v>1.8929294260137099E-2</v>
      </c>
      <c r="AS2305" s="462">
        <v>0</v>
      </c>
      <c r="AT2305" s="463">
        <v>0</v>
      </c>
      <c r="AU2305" s="423">
        <v>0</v>
      </c>
    </row>
    <row r="2306" spans="1:47" x14ac:dyDescent="0.2">
      <c r="A2306" s="231">
        <v>2032</v>
      </c>
      <c r="B2306" s="232">
        <v>22</v>
      </c>
      <c r="C2306" s="456">
        <v>0</v>
      </c>
      <c r="D2306" s="457">
        <v>0</v>
      </c>
      <c r="E2306" s="438">
        <v>0.53171046012762935</v>
      </c>
      <c r="F2306" s="456">
        <v>0</v>
      </c>
      <c r="G2306" s="457">
        <v>0</v>
      </c>
      <c r="H2306" s="438">
        <v>0.10868314047454747</v>
      </c>
      <c r="I2306" s="456">
        <v>0</v>
      </c>
      <c r="J2306" s="457">
        <v>0</v>
      </c>
      <c r="K2306" s="438">
        <v>0.64674253175746088</v>
      </c>
      <c r="L2306" s="462">
        <v>0</v>
      </c>
      <c r="M2306" s="463">
        <v>0</v>
      </c>
      <c r="N2306" s="438">
        <v>5.8344409169006203E-3</v>
      </c>
      <c r="O2306" s="456">
        <v>0</v>
      </c>
      <c r="P2306" s="457">
        <v>0</v>
      </c>
      <c r="Q2306" s="438">
        <v>1.93489175558334E-2</v>
      </c>
      <c r="R2306" s="462">
        <v>0</v>
      </c>
      <c r="S2306" s="463">
        <v>0</v>
      </c>
      <c r="T2306" s="438">
        <v>669.6071947438038</v>
      </c>
      <c r="U2306" s="456">
        <v>0</v>
      </c>
      <c r="V2306" s="457">
        <v>0</v>
      </c>
      <c r="W2306" s="438">
        <v>0.11713256948120444</v>
      </c>
      <c r="X2306" s="456">
        <v>0</v>
      </c>
      <c r="Y2306" s="457">
        <v>0</v>
      </c>
      <c r="Z2306" s="438">
        <v>3.8005086806064885E-3</v>
      </c>
      <c r="AA2306" s="456">
        <v>0</v>
      </c>
      <c r="AB2306" s="457">
        <v>0</v>
      </c>
      <c r="AC2306" s="438">
        <v>7.4832312471858663E-3</v>
      </c>
      <c r="AD2306" s="456">
        <v>0</v>
      </c>
      <c r="AE2306" s="457">
        <v>0</v>
      </c>
      <c r="AF2306" s="438">
        <v>1.0798304644261587E-3</v>
      </c>
      <c r="AG2306" s="456">
        <v>0</v>
      </c>
      <c r="AH2306" s="457">
        <v>0</v>
      </c>
      <c r="AI2306" s="438">
        <v>1.3929814637067611E-3</v>
      </c>
      <c r="AJ2306" s="456">
        <v>0</v>
      </c>
      <c r="AK2306" s="457">
        <v>0</v>
      </c>
      <c r="AL2306" s="438">
        <v>8.6386516676254389E-5</v>
      </c>
      <c r="AM2306" s="456">
        <v>0</v>
      </c>
      <c r="AN2306" s="457">
        <v>0</v>
      </c>
      <c r="AO2306" s="438">
        <v>2.347551877003376E-2</v>
      </c>
      <c r="AP2306" s="456">
        <v>0</v>
      </c>
      <c r="AQ2306" s="457">
        <v>0</v>
      </c>
      <c r="AR2306" s="440">
        <v>1.9110855519615201E-2</v>
      </c>
      <c r="AS2306" s="462">
        <v>0</v>
      </c>
      <c r="AT2306" s="463">
        <v>0</v>
      </c>
      <c r="AU2306" s="423">
        <v>0</v>
      </c>
    </row>
    <row r="2307" spans="1:47" x14ac:dyDescent="0.2">
      <c r="A2307" s="231">
        <v>2032</v>
      </c>
      <c r="B2307" s="232">
        <v>23</v>
      </c>
      <c r="C2307" s="456">
        <v>0</v>
      </c>
      <c r="D2307" s="457">
        <v>0</v>
      </c>
      <c r="E2307" s="438">
        <v>0.5380759927251394</v>
      </c>
      <c r="F2307" s="456">
        <v>0</v>
      </c>
      <c r="G2307" s="457">
        <v>0</v>
      </c>
      <c r="H2307" s="438">
        <v>0.11111064174718842</v>
      </c>
      <c r="I2307" s="456">
        <v>0</v>
      </c>
      <c r="J2307" s="457">
        <v>0</v>
      </c>
      <c r="K2307" s="438">
        <v>0.65665605756288237</v>
      </c>
      <c r="L2307" s="462">
        <v>0</v>
      </c>
      <c r="M2307" s="463">
        <v>0</v>
      </c>
      <c r="N2307" s="438">
        <v>5.8432497823533705E-3</v>
      </c>
      <c r="O2307" s="456">
        <v>0</v>
      </c>
      <c r="P2307" s="457">
        <v>0</v>
      </c>
      <c r="Q2307" s="438">
        <v>1.9372821009391483E-2</v>
      </c>
      <c r="R2307" s="462">
        <v>0</v>
      </c>
      <c r="S2307" s="463">
        <v>0</v>
      </c>
      <c r="T2307" s="438">
        <v>670.61893884002473</v>
      </c>
      <c r="U2307" s="456">
        <v>0</v>
      </c>
      <c r="V2307" s="457">
        <v>0</v>
      </c>
      <c r="W2307" s="438">
        <v>0.1197488047117411</v>
      </c>
      <c r="X2307" s="456">
        <v>0</v>
      </c>
      <c r="Y2307" s="457">
        <v>0</v>
      </c>
      <c r="Z2307" s="438">
        <v>3.8502763514945064E-3</v>
      </c>
      <c r="AA2307" s="456">
        <v>0</v>
      </c>
      <c r="AB2307" s="457">
        <v>0</v>
      </c>
      <c r="AC2307" s="438">
        <v>7.6503840621966112E-3</v>
      </c>
      <c r="AD2307" s="456">
        <v>0</v>
      </c>
      <c r="AE2307" s="457">
        <v>0</v>
      </c>
      <c r="AF2307" s="438">
        <v>1.1039518601296831E-3</v>
      </c>
      <c r="AG2307" s="456">
        <v>0</v>
      </c>
      <c r="AH2307" s="457">
        <v>0</v>
      </c>
      <c r="AI2307" s="438">
        <v>1.4240957648296365E-3</v>
      </c>
      <c r="AJ2307" s="456">
        <v>0</v>
      </c>
      <c r="AK2307" s="457">
        <v>0</v>
      </c>
      <c r="AL2307" s="438">
        <v>8.8316119275443308E-5</v>
      </c>
      <c r="AM2307" s="456">
        <v>0</v>
      </c>
      <c r="AN2307" s="457">
        <v>0</v>
      </c>
      <c r="AO2307" s="438">
        <v>2.3999902159861301E-2</v>
      </c>
      <c r="AP2307" s="456">
        <v>0</v>
      </c>
      <c r="AQ2307" s="457">
        <v>0</v>
      </c>
      <c r="AR2307" s="440">
        <v>1.9274975068055599E-2</v>
      </c>
      <c r="AS2307" s="462">
        <v>0</v>
      </c>
      <c r="AT2307" s="463">
        <v>0</v>
      </c>
      <c r="AU2307" s="423">
        <v>0</v>
      </c>
    </row>
    <row r="2308" spans="1:47" x14ac:dyDescent="0.2">
      <c r="A2308" s="231">
        <v>2032</v>
      </c>
      <c r="B2308" s="232">
        <v>24</v>
      </c>
      <c r="C2308" s="456">
        <v>0</v>
      </c>
      <c r="D2308" s="457">
        <v>0</v>
      </c>
      <c r="E2308" s="438">
        <v>0.54338280096187697</v>
      </c>
      <c r="F2308" s="456">
        <v>0</v>
      </c>
      <c r="G2308" s="457">
        <v>0</v>
      </c>
      <c r="H2308" s="438">
        <v>0.1131347889615076</v>
      </c>
      <c r="I2308" s="456">
        <v>0</v>
      </c>
      <c r="J2308" s="457">
        <v>0</v>
      </c>
      <c r="K2308" s="438">
        <v>0.66492125696437132</v>
      </c>
      <c r="L2308" s="462">
        <v>0</v>
      </c>
      <c r="M2308" s="463">
        <v>0</v>
      </c>
      <c r="N2308" s="438">
        <v>5.8506014137553429E-3</v>
      </c>
      <c r="O2308" s="456">
        <v>0</v>
      </c>
      <c r="P2308" s="457">
        <v>0</v>
      </c>
      <c r="Q2308" s="438">
        <v>1.9392734332531809E-2</v>
      </c>
      <c r="R2308" s="462">
        <v>0</v>
      </c>
      <c r="S2308" s="463">
        <v>0</v>
      </c>
      <c r="T2308" s="438">
        <v>671.46233995177136</v>
      </c>
      <c r="U2308" s="456">
        <v>0</v>
      </c>
      <c r="V2308" s="457">
        <v>0</v>
      </c>
      <c r="W2308" s="438">
        <v>0.12193054973547417</v>
      </c>
      <c r="X2308" s="456">
        <v>0</v>
      </c>
      <c r="Y2308" s="457">
        <v>0</v>
      </c>
      <c r="Z2308" s="438">
        <v>3.8917719862435023E-3</v>
      </c>
      <c r="AA2308" s="456">
        <v>0</v>
      </c>
      <c r="AB2308" s="457">
        <v>0</v>
      </c>
      <c r="AC2308" s="438">
        <v>7.7897585198678241E-3</v>
      </c>
      <c r="AD2308" s="456">
        <v>0</v>
      </c>
      <c r="AE2308" s="457">
        <v>0</v>
      </c>
      <c r="AF2308" s="438">
        <v>1.1240627558414113E-3</v>
      </c>
      <c r="AG2308" s="456">
        <v>0</v>
      </c>
      <c r="AH2308" s="457">
        <v>0</v>
      </c>
      <c r="AI2308" s="438">
        <v>1.450040153413432E-3</v>
      </c>
      <c r="AJ2308" s="456">
        <v>0</v>
      </c>
      <c r="AK2308" s="457">
        <v>0</v>
      </c>
      <c r="AL2308" s="438">
        <v>8.9925033842754801E-5</v>
      </c>
      <c r="AM2308" s="456">
        <v>0</v>
      </c>
      <c r="AN2308" s="457">
        <v>0</v>
      </c>
      <c r="AO2308" s="438">
        <v>2.4437113079257677E-2</v>
      </c>
      <c r="AP2308" s="456">
        <v>0</v>
      </c>
      <c r="AQ2308" s="457">
        <v>0</v>
      </c>
      <c r="AR2308" s="440">
        <v>1.94118320154433E-2</v>
      </c>
      <c r="AS2308" s="462">
        <v>0</v>
      </c>
      <c r="AT2308" s="463">
        <v>0</v>
      </c>
      <c r="AU2308" s="423">
        <v>0</v>
      </c>
    </row>
    <row r="2309" spans="1:47" x14ac:dyDescent="0.2">
      <c r="A2309" s="231">
        <v>2032</v>
      </c>
      <c r="B2309" s="232">
        <v>25</v>
      </c>
      <c r="C2309" s="456">
        <v>0</v>
      </c>
      <c r="D2309" s="457">
        <v>0</v>
      </c>
      <c r="E2309" s="438">
        <v>0.54737927126244124</v>
      </c>
      <c r="F2309" s="456">
        <v>0</v>
      </c>
      <c r="G2309" s="457">
        <v>0</v>
      </c>
      <c r="H2309" s="438">
        <v>0.11465916669754038</v>
      </c>
      <c r="I2309" s="456">
        <v>0</v>
      </c>
      <c r="J2309" s="457">
        <v>0</v>
      </c>
      <c r="K2309" s="438">
        <v>0.67114573800849753</v>
      </c>
      <c r="L2309" s="462">
        <v>0</v>
      </c>
      <c r="M2309" s="463">
        <v>0</v>
      </c>
      <c r="N2309" s="438">
        <v>5.85612302444905E-3</v>
      </c>
      <c r="O2309" s="456">
        <v>0</v>
      </c>
      <c r="P2309" s="457">
        <v>0</v>
      </c>
      <c r="Q2309" s="438">
        <v>1.9407729726377974E-2</v>
      </c>
      <c r="R2309" s="462">
        <v>0</v>
      </c>
      <c r="S2309" s="463">
        <v>0</v>
      </c>
      <c r="T2309" s="438">
        <v>672.0955321307282</v>
      </c>
      <c r="U2309" s="456">
        <v>0</v>
      </c>
      <c r="V2309" s="457">
        <v>0</v>
      </c>
      <c r="W2309" s="438">
        <v>0.12357324125905994</v>
      </c>
      <c r="X2309" s="456">
        <v>0</v>
      </c>
      <c r="Y2309" s="457">
        <v>0</v>
      </c>
      <c r="Z2309" s="438">
        <v>3.9230150399153169E-3</v>
      </c>
      <c r="AA2309" s="456">
        <v>0</v>
      </c>
      <c r="AB2309" s="457">
        <v>0</v>
      </c>
      <c r="AC2309" s="438">
        <v>7.894708986606682E-3</v>
      </c>
      <c r="AD2309" s="456">
        <v>0</v>
      </c>
      <c r="AE2309" s="457">
        <v>0</v>
      </c>
      <c r="AF2309" s="438">
        <v>1.1392074051073968E-3</v>
      </c>
      <c r="AG2309" s="456">
        <v>0</v>
      </c>
      <c r="AH2309" s="457">
        <v>0</v>
      </c>
      <c r="AI2309" s="438">
        <v>1.4695752819065256E-3</v>
      </c>
      <c r="AJ2309" s="456">
        <v>0</v>
      </c>
      <c r="AK2309" s="457">
        <v>0</v>
      </c>
      <c r="AL2309" s="438">
        <v>9.1136585295285155E-5</v>
      </c>
      <c r="AM2309" s="456">
        <v>0</v>
      </c>
      <c r="AN2309" s="457">
        <v>0</v>
      </c>
      <c r="AO2309" s="438">
        <v>2.4766330895779128E-2</v>
      </c>
      <c r="AP2309" s="456">
        <v>0</v>
      </c>
      <c r="AQ2309" s="457">
        <v>0</v>
      </c>
      <c r="AR2309" s="440">
        <v>1.9514876580013801E-2</v>
      </c>
      <c r="AS2309" s="462">
        <v>0</v>
      </c>
      <c r="AT2309" s="463">
        <v>0</v>
      </c>
      <c r="AU2309" s="423">
        <v>0</v>
      </c>
    </row>
    <row r="2310" spans="1:47" x14ac:dyDescent="0.2">
      <c r="A2310" s="231">
        <v>2032</v>
      </c>
      <c r="B2310" s="232">
        <v>26</v>
      </c>
      <c r="C2310" s="456">
        <v>0</v>
      </c>
      <c r="D2310" s="457">
        <v>0</v>
      </c>
      <c r="E2310" s="438">
        <v>0.54978872540234169</v>
      </c>
      <c r="F2310" s="456">
        <v>0</v>
      </c>
      <c r="G2310" s="457">
        <v>0</v>
      </c>
      <c r="H2310" s="438">
        <v>0.11557868219206026</v>
      </c>
      <c r="I2310" s="456">
        <v>0</v>
      </c>
      <c r="J2310" s="457">
        <v>0</v>
      </c>
      <c r="K2310" s="438">
        <v>0.67490172084890609</v>
      </c>
      <c r="L2310" s="462">
        <v>0</v>
      </c>
      <c r="M2310" s="463">
        <v>0</v>
      </c>
      <c r="N2310" s="438">
        <v>5.8594585418806789E-3</v>
      </c>
      <c r="O2310" s="456">
        <v>0</v>
      </c>
      <c r="P2310" s="457">
        <v>0</v>
      </c>
      <c r="Q2310" s="438">
        <v>1.9416791107164062E-2</v>
      </c>
      <c r="R2310" s="462">
        <v>0</v>
      </c>
      <c r="S2310" s="463">
        <v>0</v>
      </c>
      <c r="T2310" s="438">
        <v>672.48058050838199</v>
      </c>
      <c r="U2310" s="456">
        <v>0</v>
      </c>
      <c r="V2310" s="457">
        <v>0</v>
      </c>
      <c r="W2310" s="438">
        <v>0.12456432743936645</v>
      </c>
      <c r="X2310" s="456">
        <v>0</v>
      </c>
      <c r="Y2310" s="457">
        <v>0</v>
      </c>
      <c r="Z2310" s="438">
        <v>3.9418653785908394E-3</v>
      </c>
      <c r="AA2310" s="456">
        <v>0</v>
      </c>
      <c r="AB2310" s="457">
        <v>0</v>
      </c>
      <c r="AC2310" s="438">
        <v>7.9580240996947344E-3</v>
      </c>
      <c r="AD2310" s="456">
        <v>0</v>
      </c>
      <c r="AE2310" s="457">
        <v>0</v>
      </c>
      <c r="AF2310" s="438">
        <v>1.1483445428715055E-3</v>
      </c>
      <c r="AG2310" s="456">
        <v>0</v>
      </c>
      <c r="AH2310" s="457">
        <v>0</v>
      </c>
      <c r="AI2310" s="438">
        <v>1.4813630711283049E-3</v>
      </c>
      <c r="AJ2310" s="456">
        <v>0</v>
      </c>
      <c r="AK2310" s="457">
        <v>0</v>
      </c>
      <c r="AL2310" s="438">
        <v>9.186750372653159E-5</v>
      </c>
      <c r="AM2310" s="456">
        <v>0</v>
      </c>
      <c r="AN2310" s="457">
        <v>0</v>
      </c>
      <c r="AO2310" s="438">
        <v>2.4964955141739346E-2</v>
      </c>
      <c r="AP2310" s="456">
        <v>0</v>
      </c>
      <c r="AQ2310" s="457">
        <v>0</v>
      </c>
      <c r="AR2310" s="440">
        <v>1.9577087575067102E-2</v>
      </c>
      <c r="AS2310" s="462">
        <v>0</v>
      </c>
      <c r="AT2310" s="463">
        <v>0</v>
      </c>
      <c r="AU2310" s="423">
        <v>0</v>
      </c>
    </row>
    <row r="2311" spans="1:47" x14ac:dyDescent="0.2">
      <c r="A2311" s="231">
        <v>2032</v>
      </c>
      <c r="B2311" s="232">
        <v>27</v>
      </c>
      <c r="C2311" s="456">
        <v>0</v>
      </c>
      <c r="D2311" s="457">
        <v>0</v>
      </c>
      <c r="E2311" s="438">
        <v>0.55024858399140142</v>
      </c>
      <c r="F2311" s="456">
        <v>0</v>
      </c>
      <c r="G2311" s="457">
        <v>0</v>
      </c>
      <c r="H2311" s="438">
        <v>0.11575376574255844</v>
      </c>
      <c r="I2311" s="456">
        <v>0</v>
      </c>
      <c r="J2311" s="457">
        <v>0</v>
      </c>
      <c r="K2311" s="438">
        <v>0.67561662002895784</v>
      </c>
      <c r="L2311" s="462">
        <v>0</v>
      </c>
      <c r="M2311" s="463">
        <v>0</v>
      </c>
      <c r="N2311" s="438">
        <v>5.8600989544933682E-3</v>
      </c>
      <c r="O2311" s="456">
        <v>0</v>
      </c>
      <c r="P2311" s="457">
        <v>0</v>
      </c>
      <c r="Q2311" s="438">
        <v>1.9418524970573423E-2</v>
      </c>
      <c r="R2311" s="462">
        <v>0</v>
      </c>
      <c r="S2311" s="463">
        <v>0</v>
      </c>
      <c r="T2311" s="438">
        <v>672.55189781216416</v>
      </c>
      <c r="U2311" s="456">
        <v>0</v>
      </c>
      <c r="V2311" s="457">
        <v>0</v>
      </c>
      <c r="W2311" s="438">
        <v>0.12475289679064107</v>
      </c>
      <c r="X2311" s="456">
        <v>0</v>
      </c>
      <c r="Y2311" s="457">
        <v>0</v>
      </c>
      <c r="Z2311" s="438">
        <v>3.9454533341623955E-3</v>
      </c>
      <c r="AA2311" s="456">
        <v>0</v>
      </c>
      <c r="AB2311" s="457">
        <v>0</v>
      </c>
      <c r="AC2311" s="438">
        <v>7.9700761585403783E-3</v>
      </c>
      <c r="AD2311" s="456">
        <v>0</v>
      </c>
      <c r="AE2311" s="457">
        <v>0</v>
      </c>
      <c r="AF2311" s="438">
        <v>1.1500841798946497E-3</v>
      </c>
      <c r="AG2311" s="456">
        <v>0</v>
      </c>
      <c r="AH2311" s="457">
        <v>0</v>
      </c>
      <c r="AI2311" s="438">
        <v>1.4836067305932826E-3</v>
      </c>
      <c r="AJ2311" s="456">
        <v>0</v>
      </c>
      <c r="AK2311" s="457">
        <v>0</v>
      </c>
      <c r="AL2311" s="438">
        <v>9.200668815122097E-5</v>
      </c>
      <c r="AM2311" s="456">
        <v>0</v>
      </c>
      <c r="AN2311" s="457">
        <v>0</v>
      </c>
      <c r="AO2311" s="438">
        <v>2.5002769317000805E-2</v>
      </c>
      <c r="AP2311" s="456">
        <v>0</v>
      </c>
      <c r="AQ2311" s="457">
        <v>0</v>
      </c>
      <c r="AR2311" s="440">
        <v>1.95889116529183E-2</v>
      </c>
      <c r="AS2311" s="462">
        <v>0</v>
      </c>
      <c r="AT2311" s="463">
        <v>0</v>
      </c>
      <c r="AU2311" s="423">
        <v>0</v>
      </c>
    </row>
    <row r="2312" spans="1:47" x14ac:dyDescent="0.2">
      <c r="A2312" s="231">
        <v>2032</v>
      </c>
      <c r="B2312" s="232">
        <v>28</v>
      </c>
      <c r="C2312" s="456">
        <v>0</v>
      </c>
      <c r="D2312" s="457">
        <v>0</v>
      </c>
      <c r="E2312" s="438">
        <v>0.55024797636800049</v>
      </c>
      <c r="F2312" s="456">
        <v>0</v>
      </c>
      <c r="G2312" s="457">
        <v>0</v>
      </c>
      <c r="H2312" s="438">
        <v>0.1157535266824828</v>
      </c>
      <c r="I2312" s="456">
        <v>0</v>
      </c>
      <c r="J2312" s="457">
        <v>0</v>
      </c>
      <c r="K2312" s="438">
        <v>0.67561565266192336</v>
      </c>
      <c r="L2312" s="462">
        <v>0</v>
      </c>
      <c r="M2312" s="463">
        <v>0</v>
      </c>
      <c r="N2312" s="438">
        <v>5.8601069036012966E-3</v>
      </c>
      <c r="O2312" s="456">
        <v>0</v>
      </c>
      <c r="P2312" s="457">
        <v>0</v>
      </c>
      <c r="Q2312" s="438">
        <v>1.9418543907539998E-2</v>
      </c>
      <c r="R2312" s="462">
        <v>0</v>
      </c>
      <c r="S2312" s="463">
        <v>0</v>
      </c>
      <c r="T2312" s="438">
        <v>672.55482668902221</v>
      </c>
      <c r="U2312" s="456">
        <v>0</v>
      </c>
      <c r="V2312" s="457">
        <v>0</v>
      </c>
      <c r="W2312" s="438">
        <v>0.12475253866036022</v>
      </c>
      <c r="X2312" s="456">
        <v>0</v>
      </c>
      <c r="Y2312" s="457">
        <v>0</v>
      </c>
      <c r="Z2312" s="438">
        <v>3.9454440005017135E-3</v>
      </c>
      <c r="AA2312" s="456">
        <v>0</v>
      </c>
      <c r="AB2312" s="457">
        <v>0</v>
      </c>
      <c r="AC2312" s="438">
        <v>7.970053458232873E-3</v>
      </c>
      <c r="AD2312" s="456">
        <v>0</v>
      </c>
      <c r="AE2312" s="457">
        <v>0</v>
      </c>
      <c r="AF2312" s="438">
        <v>1.1500798066687177E-3</v>
      </c>
      <c r="AG2312" s="456">
        <v>0</v>
      </c>
      <c r="AH2312" s="457">
        <v>0</v>
      </c>
      <c r="AI2312" s="438">
        <v>1.4836019588273194E-3</v>
      </c>
      <c r="AJ2312" s="456">
        <v>0</v>
      </c>
      <c r="AK2312" s="457">
        <v>0</v>
      </c>
      <c r="AL2312" s="438">
        <v>9.2006266478559745E-5</v>
      </c>
      <c r="AM2312" s="456">
        <v>0</v>
      </c>
      <c r="AN2312" s="457">
        <v>0</v>
      </c>
      <c r="AO2312" s="438">
        <v>2.5002728860220216E-2</v>
      </c>
      <c r="AP2312" s="456">
        <v>0</v>
      </c>
      <c r="AQ2312" s="457">
        <v>0</v>
      </c>
      <c r="AR2312" s="440">
        <v>1.9588913668109099E-2</v>
      </c>
      <c r="AS2312" s="462">
        <v>0</v>
      </c>
      <c r="AT2312" s="463">
        <v>0</v>
      </c>
      <c r="AU2312" s="423">
        <v>0</v>
      </c>
    </row>
    <row r="2313" spans="1:47" x14ac:dyDescent="0.2">
      <c r="A2313" s="231">
        <v>2032</v>
      </c>
      <c r="B2313" s="232">
        <v>29</v>
      </c>
      <c r="C2313" s="456">
        <v>0</v>
      </c>
      <c r="D2313" s="457">
        <v>0</v>
      </c>
      <c r="E2313" s="438">
        <v>0.55024704678121328</v>
      </c>
      <c r="F2313" s="456">
        <v>0</v>
      </c>
      <c r="G2313" s="457">
        <v>0</v>
      </c>
      <c r="H2313" s="438">
        <v>0.11575264187258925</v>
      </c>
      <c r="I2313" s="456">
        <v>0</v>
      </c>
      <c r="J2313" s="457">
        <v>0</v>
      </c>
      <c r="K2313" s="438">
        <v>0.6756132066814835</v>
      </c>
      <c r="L2313" s="462">
        <v>0</v>
      </c>
      <c r="M2313" s="463">
        <v>0</v>
      </c>
      <c r="N2313" s="438">
        <v>5.8601220065592702E-3</v>
      </c>
      <c r="O2313" s="456">
        <v>0</v>
      </c>
      <c r="P2313" s="457">
        <v>0</v>
      </c>
      <c r="Q2313" s="438">
        <v>1.9418557510897039E-2</v>
      </c>
      <c r="R2313" s="462">
        <v>0</v>
      </c>
      <c r="S2313" s="463">
        <v>0</v>
      </c>
      <c r="T2313" s="438">
        <v>672.55564035395309</v>
      </c>
      <c r="U2313" s="456">
        <v>0</v>
      </c>
      <c r="V2313" s="457">
        <v>0</v>
      </c>
      <c r="W2313" s="438">
        <v>0.12475180646799779</v>
      </c>
      <c r="X2313" s="456">
        <v>0</v>
      </c>
      <c r="Y2313" s="457">
        <v>0</v>
      </c>
      <c r="Z2313" s="438">
        <v>3.9454386770074873E-3</v>
      </c>
      <c r="AA2313" s="456">
        <v>0</v>
      </c>
      <c r="AB2313" s="457">
        <v>0</v>
      </c>
      <c r="AC2313" s="438">
        <v>7.9700040930983269E-3</v>
      </c>
      <c r="AD2313" s="456">
        <v>0</v>
      </c>
      <c r="AE2313" s="457">
        <v>0</v>
      </c>
      <c r="AF2313" s="438">
        <v>1.150072023318413E-3</v>
      </c>
      <c r="AG2313" s="456">
        <v>0</v>
      </c>
      <c r="AH2313" s="457">
        <v>0</v>
      </c>
      <c r="AI2313" s="438">
        <v>1.4835945959499597E-3</v>
      </c>
      <c r="AJ2313" s="456">
        <v>0</v>
      </c>
      <c r="AK2313" s="457">
        <v>0</v>
      </c>
      <c r="AL2313" s="438">
        <v>9.2005913927621134E-5</v>
      </c>
      <c r="AM2313" s="456">
        <v>0</v>
      </c>
      <c r="AN2313" s="457">
        <v>0</v>
      </c>
      <c r="AO2313" s="438">
        <v>2.5002587811462217E-2</v>
      </c>
      <c r="AP2313" s="456">
        <v>0</v>
      </c>
      <c r="AQ2313" s="457">
        <v>0</v>
      </c>
      <c r="AR2313" s="440">
        <v>1.9588912516130201E-2</v>
      </c>
      <c r="AS2313" s="462">
        <v>0</v>
      </c>
      <c r="AT2313" s="463">
        <v>0</v>
      </c>
      <c r="AU2313" s="423">
        <v>0</v>
      </c>
    </row>
    <row r="2314" spans="1:47" x14ac:dyDescent="0.2">
      <c r="A2314" s="231">
        <v>2032</v>
      </c>
      <c r="B2314" s="232">
        <v>30</v>
      </c>
      <c r="C2314" s="456">
        <v>0</v>
      </c>
      <c r="D2314" s="457">
        <v>0</v>
      </c>
      <c r="E2314" s="438">
        <v>0.55024396168357426</v>
      </c>
      <c r="F2314" s="456">
        <v>0</v>
      </c>
      <c r="G2314" s="457">
        <v>0</v>
      </c>
      <c r="H2314" s="438">
        <v>0.1157517003807101</v>
      </c>
      <c r="I2314" s="456">
        <v>0</v>
      </c>
      <c r="J2314" s="457">
        <v>0</v>
      </c>
      <c r="K2314" s="438">
        <v>0.76018679094497188</v>
      </c>
      <c r="L2314" s="462">
        <v>0</v>
      </c>
      <c r="M2314" s="463">
        <v>0</v>
      </c>
      <c r="N2314" s="438">
        <v>5.8601368133122719E-3</v>
      </c>
      <c r="O2314" s="456">
        <v>0</v>
      </c>
      <c r="P2314" s="457">
        <v>0</v>
      </c>
      <c r="Q2314" s="438">
        <v>1.9418552563559482E-2</v>
      </c>
      <c r="R2314" s="462">
        <v>0</v>
      </c>
      <c r="S2314" s="463">
        <v>0</v>
      </c>
      <c r="T2314" s="438">
        <v>672.55701719641445</v>
      </c>
      <c r="U2314" s="456">
        <v>0</v>
      </c>
      <c r="V2314" s="457">
        <v>0</v>
      </c>
      <c r="W2314" s="438">
        <v>0.12475065783158357</v>
      </c>
      <c r="X2314" s="456">
        <v>0</v>
      </c>
      <c r="Y2314" s="457">
        <v>0</v>
      </c>
      <c r="Z2314" s="438">
        <v>3.945409810856529E-3</v>
      </c>
      <c r="AA2314" s="456">
        <v>0</v>
      </c>
      <c r="AB2314" s="457">
        <v>0</v>
      </c>
      <c r="AC2314" s="438">
        <v>7.9699367859744612E-3</v>
      </c>
      <c r="AD2314" s="456">
        <v>0</v>
      </c>
      <c r="AE2314" s="457">
        <v>0</v>
      </c>
      <c r="AF2314" s="438">
        <v>1.1500624925248179E-3</v>
      </c>
      <c r="AG2314" s="456">
        <v>0</v>
      </c>
      <c r="AH2314" s="457">
        <v>0</v>
      </c>
      <c r="AI2314" s="438">
        <v>1.4835809983581782E-3</v>
      </c>
      <c r="AJ2314" s="456">
        <v>0</v>
      </c>
      <c r="AK2314" s="457">
        <v>0</v>
      </c>
      <c r="AL2314" s="438">
        <v>9.2005049076028639E-5</v>
      </c>
      <c r="AM2314" s="456">
        <v>0</v>
      </c>
      <c r="AN2314" s="457">
        <v>0</v>
      </c>
      <c r="AO2314" s="438">
        <v>2.5002358724877573E-2</v>
      </c>
      <c r="AP2314" s="456">
        <v>0</v>
      </c>
      <c r="AQ2314" s="457">
        <v>0</v>
      </c>
      <c r="AR2314" s="440">
        <v>1.9588912583477301E-2</v>
      </c>
      <c r="AS2314" s="462">
        <v>0</v>
      </c>
      <c r="AT2314" s="463">
        <v>0</v>
      </c>
      <c r="AU2314" s="423">
        <v>0</v>
      </c>
    </row>
    <row r="2315" spans="1:47" x14ac:dyDescent="0.2">
      <c r="A2315" s="231">
        <v>2032</v>
      </c>
      <c r="B2315" s="232">
        <v>31</v>
      </c>
      <c r="C2315" s="456">
        <v>0</v>
      </c>
      <c r="D2315" s="457">
        <v>0</v>
      </c>
      <c r="E2315" s="438">
        <v>0.5502390097579315</v>
      </c>
      <c r="F2315" s="456">
        <v>0</v>
      </c>
      <c r="G2315" s="457">
        <v>0</v>
      </c>
      <c r="H2315" s="438">
        <v>0.1157499719009695</v>
      </c>
      <c r="I2315" s="456">
        <v>0</v>
      </c>
      <c r="J2315" s="457">
        <v>0</v>
      </c>
      <c r="K2315" s="438">
        <v>0.83825125837759284</v>
      </c>
      <c r="L2315" s="462">
        <v>0</v>
      </c>
      <c r="M2315" s="463">
        <v>0</v>
      </c>
      <c r="N2315" s="438">
        <v>5.8601383018865938E-3</v>
      </c>
      <c r="O2315" s="456">
        <v>0</v>
      </c>
      <c r="P2315" s="457">
        <v>0</v>
      </c>
      <c r="Q2315" s="438">
        <v>1.9418534025273451E-2</v>
      </c>
      <c r="R2315" s="462">
        <v>0</v>
      </c>
      <c r="S2315" s="463">
        <v>0</v>
      </c>
      <c r="T2315" s="438">
        <v>672.5572325047624</v>
      </c>
      <c r="U2315" s="456">
        <v>0</v>
      </c>
      <c r="V2315" s="457">
        <v>0</v>
      </c>
      <c r="W2315" s="438">
        <v>0.12474886417902659</v>
      </c>
      <c r="X2315" s="456">
        <v>0</v>
      </c>
      <c r="Y2315" s="457">
        <v>0</v>
      </c>
      <c r="Z2315" s="438">
        <v>3.9453719109898396E-3</v>
      </c>
      <c r="AA2315" s="456">
        <v>0</v>
      </c>
      <c r="AB2315" s="457">
        <v>0</v>
      </c>
      <c r="AC2315" s="438">
        <v>7.9698047152415522E-3</v>
      </c>
      <c r="AD2315" s="456">
        <v>0</v>
      </c>
      <c r="AE2315" s="457">
        <v>0</v>
      </c>
      <c r="AF2315" s="438">
        <v>1.1500452644900077E-3</v>
      </c>
      <c r="AG2315" s="456">
        <v>0</v>
      </c>
      <c r="AH2315" s="457">
        <v>0</v>
      </c>
      <c r="AI2315" s="438">
        <v>1.4835568427270637E-3</v>
      </c>
      <c r="AJ2315" s="456">
        <v>0</v>
      </c>
      <c r="AK2315" s="457">
        <v>0</v>
      </c>
      <c r="AL2315" s="438">
        <v>9.2003547502602303E-5</v>
      </c>
      <c r="AM2315" s="456">
        <v>0</v>
      </c>
      <c r="AN2315" s="457">
        <v>0</v>
      </c>
      <c r="AO2315" s="438">
        <v>2.5001985611684714E-2</v>
      </c>
      <c r="AP2315" s="456">
        <v>0</v>
      </c>
      <c r="AQ2315" s="457">
        <v>0</v>
      </c>
      <c r="AR2315" s="440">
        <v>1.9588915224112501E-2</v>
      </c>
      <c r="AS2315" s="462">
        <v>0</v>
      </c>
      <c r="AT2315" s="463">
        <v>0</v>
      </c>
      <c r="AU2315" s="423">
        <v>0</v>
      </c>
    </row>
    <row r="2316" spans="1:47" x14ac:dyDescent="0.2">
      <c r="A2316" s="231">
        <v>2032</v>
      </c>
      <c r="B2316" s="232">
        <v>32</v>
      </c>
      <c r="C2316" s="456">
        <v>0</v>
      </c>
      <c r="D2316" s="457">
        <v>0</v>
      </c>
      <c r="E2316" s="419">
        <v>0.5502390097579315</v>
      </c>
      <c r="F2316" s="456">
        <v>0</v>
      </c>
      <c r="G2316" s="457">
        <v>0</v>
      </c>
      <c r="H2316" s="419">
        <v>0.1157499719009695</v>
      </c>
      <c r="I2316" s="456">
        <v>0</v>
      </c>
      <c r="J2316" s="457">
        <v>0</v>
      </c>
      <c r="K2316" s="419">
        <v>0.83825125837759284</v>
      </c>
      <c r="L2316" s="462">
        <v>0</v>
      </c>
      <c r="M2316" s="463">
        <v>0</v>
      </c>
      <c r="N2316" s="419">
        <v>5.8601383018865938E-3</v>
      </c>
      <c r="O2316" s="456">
        <v>0</v>
      </c>
      <c r="P2316" s="457">
        <v>0</v>
      </c>
      <c r="Q2316" s="419">
        <v>1.9418534025273451E-2</v>
      </c>
      <c r="R2316" s="462">
        <v>0</v>
      </c>
      <c r="S2316" s="463">
        <v>0</v>
      </c>
      <c r="T2316" s="419">
        <v>672.5572325047624</v>
      </c>
      <c r="U2316" s="456">
        <v>0</v>
      </c>
      <c r="V2316" s="457">
        <v>0</v>
      </c>
      <c r="W2316" s="419">
        <v>0.12474886417902659</v>
      </c>
      <c r="X2316" s="456">
        <v>0</v>
      </c>
      <c r="Y2316" s="457">
        <v>0</v>
      </c>
      <c r="Z2316" s="419">
        <v>3.9453719109898396E-3</v>
      </c>
      <c r="AA2316" s="456">
        <v>0</v>
      </c>
      <c r="AB2316" s="457">
        <v>0</v>
      </c>
      <c r="AC2316" s="419">
        <v>7.9698047152415522E-3</v>
      </c>
      <c r="AD2316" s="456">
        <v>0</v>
      </c>
      <c r="AE2316" s="457">
        <v>0</v>
      </c>
      <c r="AF2316" s="419">
        <v>1.1500452644900077E-3</v>
      </c>
      <c r="AG2316" s="456">
        <v>0</v>
      </c>
      <c r="AH2316" s="457">
        <v>0</v>
      </c>
      <c r="AI2316" s="419">
        <v>1.4835568427270637E-3</v>
      </c>
      <c r="AJ2316" s="456">
        <v>0</v>
      </c>
      <c r="AK2316" s="457">
        <v>0</v>
      </c>
      <c r="AL2316" s="419">
        <v>9.2003547502602303E-5</v>
      </c>
      <c r="AM2316" s="456">
        <v>0</v>
      </c>
      <c r="AN2316" s="457">
        <v>0</v>
      </c>
      <c r="AO2316" s="419">
        <v>2.5001985611684714E-2</v>
      </c>
      <c r="AP2316" s="456">
        <v>0</v>
      </c>
      <c r="AQ2316" s="457">
        <v>0</v>
      </c>
      <c r="AR2316" s="440">
        <v>1.9588915224112501E-2</v>
      </c>
      <c r="AS2316" s="462">
        <v>0</v>
      </c>
      <c r="AT2316" s="463">
        <v>0</v>
      </c>
      <c r="AU2316" s="426">
        <v>0</v>
      </c>
    </row>
    <row r="2317" spans="1:47" x14ac:dyDescent="0.2">
      <c r="A2317" s="231">
        <v>2032</v>
      </c>
      <c r="B2317" s="232">
        <v>33</v>
      </c>
      <c r="C2317" s="456">
        <v>0</v>
      </c>
      <c r="D2317" s="457">
        <v>0</v>
      </c>
      <c r="E2317" s="419">
        <v>0.5502390097579315</v>
      </c>
      <c r="F2317" s="456">
        <v>0</v>
      </c>
      <c r="G2317" s="457">
        <v>0</v>
      </c>
      <c r="H2317" s="419">
        <v>0.1157499719009695</v>
      </c>
      <c r="I2317" s="456">
        <v>0</v>
      </c>
      <c r="J2317" s="457">
        <v>0</v>
      </c>
      <c r="K2317" s="419">
        <v>0.83825125837759284</v>
      </c>
      <c r="L2317" s="462">
        <v>0</v>
      </c>
      <c r="M2317" s="463">
        <v>0</v>
      </c>
      <c r="N2317" s="419">
        <v>5.8601383018865938E-3</v>
      </c>
      <c r="O2317" s="456">
        <v>0</v>
      </c>
      <c r="P2317" s="457">
        <v>0</v>
      </c>
      <c r="Q2317" s="419">
        <v>1.9418534025273451E-2</v>
      </c>
      <c r="R2317" s="462">
        <v>0</v>
      </c>
      <c r="S2317" s="463">
        <v>0</v>
      </c>
      <c r="T2317" s="419">
        <v>672.5572325047624</v>
      </c>
      <c r="U2317" s="456">
        <v>0</v>
      </c>
      <c r="V2317" s="457">
        <v>0</v>
      </c>
      <c r="W2317" s="419">
        <v>0.12474886417902659</v>
      </c>
      <c r="X2317" s="456">
        <v>0</v>
      </c>
      <c r="Y2317" s="457">
        <v>0</v>
      </c>
      <c r="Z2317" s="419">
        <v>3.9453719109898396E-3</v>
      </c>
      <c r="AA2317" s="456">
        <v>0</v>
      </c>
      <c r="AB2317" s="457">
        <v>0</v>
      </c>
      <c r="AC2317" s="419">
        <v>7.9698047152415522E-3</v>
      </c>
      <c r="AD2317" s="456">
        <v>0</v>
      </c>
      <c r="AE2317" s="457">
        <v>0</v>
      </c>
      <c r="AF2317" s="419">
        <v>1.1500452644900077E-3</v>
      </c>
      <c r="AG2317" s="456">
        <v>0</v>
      </c>
      <c r="AH2317" s="457">
        <v>0</v>
      </c>
      <c r="AI2317" s="419">
        <v>1.4835568427270637E-3</v>
      </c>
      <c r="AJ2317" s="456">
        <v>0</v>
      </c>
      <c r="AK2317" s="457">
        <v>0</v>
      </c>
      <c r="AL2317" s="419">
        <v>9.2003547502602303E-5</v>
      </c>
      <c r="AM2317" s="456">
        <v>0</v>
      </c>
      <c r="AN2317" s="457">
        <v>0</v>
      </c>
      <c r="AO2317" s="419">
        <v>2.5001985611684714E-2</v>
      </c>
      <c r="AP2317" s="456">
        <v>0</v>
      </c>
      <c r="AQ2317" s="457">
        <v>0</v>
      </c>
      <c r="AR2317" s="440">
        <v>1.9588915224112501E-2</v>
      </c>
      <c r="AS2317" s="462">
        <v>0</v>
      </c>
      <c r="AT2317" s="463">
        <v>0</v>
      </c>
      <c r="AU2317" s="426">
        <v>0</v>
      </c>
    </row>
    <row r="2318" spans="1:47" x14ac:dyDescent="0.2">
      <c r="A2318" s="231">
        <v>2032</v>
      </c>
      <c r="B2318" s="232">
        <v>34</v>
      </c>
      <c r="C2318" s="456">
        <v>0</v>
      </c>
      <c r="D2318" s="457">
        <v>0</v>
      </c>
      <c r="E2318" s="419">
        <v>0.5502390097579315</v>
      </c>
      <c r="F2318" s="456">
        <v>0</v>
      </c>
      <c r="G2318" s="457">
        <v>0</v>
      </c>
      <c r="H2318" s="419">
        <v>0.1157499719009695</v>
      </c>
      <c r="I2318" s="456">
        <v>0</v>
      </c>
      <c r="J2318" s="457">
        <v>0</v>
      </c>
      <c r="K2318" s="419">
        <v>0.83825125837759284</v>
      </c>
      <c r="L2318" s="462">
        <v>0</v>
      </c>
      <c r="M2318" s="463">
        <v>0</v>
      </c>
      <c r="N2318" s="419">
        <v>5.8601383018865938E-3</v>
      </c>
      <c r="O2318" s="456">
        <v>0</v>
      </c>
      <c r="P2318" s="457">
        <v>0</v>
      </c>
      <c r="Q2318" s="419">
        <v>1.9418534025273451E-2</v>
      </c>
      <c r="R2318" s="462">
        <v>0</v>
      </c>
      <c r="S2318" s="463">
        <v>0</v>
      </c>
      <c r="T2318" s="419">
        <v>672.5572325047624</v>
      </c>
      <c r="U2318" s="456">
        <v>0</v>
      </c>
      <c r="V2318" s="457">
        <v>0</v>
      </c>
      <c r="W2318" s="419">
        <v>0.12474886417902659</v>
      </c>
      <c r="X2318" s="456">
        <v>0</v>
      </c>
      <c r="Y2318" s="457">
        <v>0</v>
      </c>
      <c r="Z2318" s="419">
        <v>3.9453719109898396E-3</v>
      </c>
      <c r="AA2318" s="456">
        <v>0</v>
      </c>
      <c r="AB2318" s="457">
        <v>0</v>
      </c>
      <c r="AC2318" s="419">
        <v>7.9698047152415522E-3</v>
      </c>
      <c r="AD2318" s="456">
        <v>0</v>
      </c>
      <c r="AE2318" s="457">
        <v>0</v>
      </c>
      <c r="AF2318" s="419">
        <v>1.1500452644900077E-3</v>
      </c>
      <c r="AG2318" s="456">
        <v>0</v>
      </c>
      <c r="AH2318" s="457">
        <v>0</v>
      </c>
      <c r="AI2318" s="419">
        <v>1.4835568427270637E-3</v>
      </c>
      <c r="AJ2318" s="456">
        <v>0</v>
      </c>
      <c r="AK2318" s="457">
        <v>0</v>
      </c>
      <c r="AL2318" s="419">
        <v>9.2003547502602303E-5</v>
      </c>
      <c r="AM2318" s="456">
        <v>0</v>
      </c>
      <c r="AN2318" s="457">
        <v>0</v>
      </c>
      <c r="AO2318" s="419">
        <v>2.5001985611684714E-2</v>
      </c>
      <c r="AP2318" s="456">
        <v>0</v>
      </c>
      <c r="AQ2318" s="457">
        <v>0</v>
      </c>
      <c r="AR2318" s="440">
        <v>1.9588915224112501E-2</v>
      </c>
      <c r="AS2318" s="462">
        <v>0</v>
      </c>
      <c r="AT2318" s="463">
        <v>0</v>
      </c>
      <c r="AU2318" s="426">
        <v>0</v>
      </c>
    </row>
    <row r="2319" spans="1:47" x14ac:dyDescent="0.2">
      <c r="A2319" s="231">
        <v>2032</v>
      </c>
      <c r="B2319" s="232">
        <v>35</v>
      </c>
      <c r="C2319" s="456">
        <v>0</v>
      </c>
      <c r="D2319" s="457">
        <v>0</v>
      </c>
      <c r="E2319" s="419">
        <v>0.5502390097579315</v>
      </c>
      <c r="F2319" s="456">
        <v>0</v>
      </c>
      <c r="G2319" s="457">
        <v>0</v>
      </c>
      <c r="H2319" s="419">
        <v>0.1157499719009695</v>
      </c>
      <c r="I2319" s="456">
        <v>0</v>
      </c>
      <c r="J2319" s="457">
        <v>0</v>
      </c>
      <c r="K2319" s="419">
        <v>0.83825125837759284</v>
      </c>
      <c r="L2319" s="462">
        <v>0</v>
      </c>
      <c r="M2319" s="463">
        <v>0</v>
      </c>
      <c r="N2319" s="419">
        <v>5.8601383018865938E-3</v>
      </c>
      <c r="O2319" s="456">
        <v>0</v>
      </c>
      <c r="P2319" s="457">
        <v>0</v>
      </c>
      <c r="Q2319" s="419">
        <v>1.9418534025273451E-2</v>
      </c>
      <c r="R2319" s="462">
        <v>0</v>
      </c>
      <c r="S2319" s="463">
        <v>0</v>
      </c>
      <c r="T2319" s="419">
        <v>672.5572325047624</v>
      </c>
      <c r="U2319" s="456">
        <v>0</v>
      </c>
      <c r="V2319" s="457">
        <v>0</v>
      </c>
      <c r="W2319" s="419">
        <v>0.12474886417902659</v>
      </c>
      <c r="X2319" s="456">
        <v>0</v>
      </c>
      <c r="Y2319" s="457">
        <v>0</v>
      </c>
      <c r="Z2319" s="419">
        <v>3.9453719109898396E-3</v>
      </c>
      <c r="AA2319" s="456">
        <v>0</v>
      </c>
      <c r="AB2319" s="457">
        <v>0</v>
      </c>
      <c r="AC2319" s="419">
        <v>7.9698047152415522E-3</v>
      </c>
      <c r="AD2319" s="456">
        <v>0</v>
      </c>
      <c r="AE2319" s="457">
        <v>0</v>
      </c>
      <c r="AF2319" s="419">
        <v>1.1500452644900077E-3</v>
      </c>
      <c r="AG2319" s="456">
        <v>0</v>
      </c>
      <c r="AH2319" s="457">
        <v>0</v>
      </c>
      <c r="AI2319" s="419">
        <v>1.4835568427270637E-3</v>
      </c>
      <c r="AJ2319" s="456">
        <v>0</v>
      </c>
      <c r="AK2319" s="457">
        <v>0</v>
      </c>
      <c r="AL2319" s="419">
        <v>9.2003547502602303E-5</v>
      </c>
      <c r="AM2319" s="456">
        <v>0</v>
      </c>
      <c r="AN2319" s="457">
        <v>0</v>
      </c>
      <c r="AO2319" s="419">
        <v>2.5001985611684714E-2</v>
      </c>
      <c r="AP2319" s="456">
        <v>0</v>
      </c>
      <c r="AQ2319" s="457">
        <v>0</v>
      </c>
      <c r="AR2319" s="440">
        <v>1.9588915224112501E-2</v>
      </c>
      <c r="AS2319" s="462">
        <v>0</v>
      </c>
      <c r="AT2319" s="463">
        <v>0</v>
      </c>
      <c r="AU2319" s="426">
        <v>0</v>
      </c>
    </row>
    <row r="2320" spans="1:47" x14ac:dyDescent="0.2">
      <c r="A2320" s="231">
        <v>2032</v>
      </c>
      <c r="B2320" s="232">
        <v>36</v>
      </c>
      <c r="C2320" s="456">
        <v>0</v>
      </c>
      <c r="D2320" s="457">
        <v>0</v>
      </c>
      <c r="E2320" s="419">
        <v>0.5502390097579315</v>
      </c>
      <c r="F2320" s="456">
        <v>0</v>
      </c>
      <c r="G2320" s="457">
        <v>0</v>
      </c>
      <c r="H2320" s="419">
        <v>0.1157499719009695</v>
      </c>
      <c r="I2320" s="456">
        <v>0</v>
      </c>
      <c r="J2320" s="457">
        <v>0</v>
      </c>
      <c r="K2320" s="419">
        <v>0.83825125837759284</v>
      </c>
      <c r="L2320" s="462">
        <v>0</v>
      </c>
      <c r="M2320" s="463">
        <v>0</v>
      </c>
      <c r="N2320" s="419">
        <v>5.8601383018865938E-3</v>
      </c>
      <c r="O2320" s="456">
        <v>0</v>
      </c>
      <c r="P2320" s="457">
        <v>0</v>
      </c>
      <c r="Q2320" s="419">
        <v>1.9418534025273451E-2</v>
      </c>
      <c r="R2320" s="462">
        <v>0</v>
      </c>
      <c r="S2320" s="463">
        <v>0</v>
      </c>
      <c r="T2320" s="419">
        <v>672.5572325047624</v>
      </c>
      <c r="U2320" s="456">
        <v>0</v>
      </c>
      <c r="V2320" s="457">
        <v>0</v>
      </c>
      <c r="W2320" s="419">
        <v>0.12474886417902659</v>
      </c>
      <c r="X2320" s="456">
        <v>0</v>
      </c>
      <c r="Y2320" s="457">
        <v>0</v>
      </c>
      <c r="Z2320" s="419">
        <v>3.9453719109898396E-3</v>
      </c>
      <c r="AA2320" s="456">
        <v>0</v>
      </c>
      <c r="AB2320" s="457">
        <v>0</v>
      </c>
      <c r="AC2320" s="419">
        <v>7.9698047152415522E-3</v>
      </c>
      <c r="AD2320" s="456">
        <v>0</v>
      </c>
      <c r="AE2320" s="457">
        <v>0</v>
      </c>
      <c r="AF2320" s="419">
        <v>1.1500452644900077E-3</v>
      </c>
      <c r="AG2320" s="456">
        <v>0</v>
      </c>
      <c r="AH2320" s="457">
        <v>0</v>
      </c>
      <c r="AI2320" s="419">
        <v>1.4835568427270637E-3</v>
      </c>
      <c r="AJ2320" s="456">
        <v>0</v>
      </c>
      <c r="AK2320" s="457">
        <v>0</v>
      </c>
      <c r="AL2320" s="419">
        <v>9.2003547502602303E-5</v>
      </c>
      <c r="AM2320" s="456">
        <v>0</v>
      </c>
      <c r="AN2320" s="457">
        <v>0</v>
      </c>
      <c r="AO2320" s="419">
        <v>2.5001985611684714E-2</v>
      </c>
      <c r="AP2320" s="456">
        <v>0</v>
      </c>
      <c r="AQ2320" s="457">
        <v>0</v>
      </c>
      <c r="AR2320" s="440">
        <v>1.9588915224112501E-2</v>
      </c>
      <c r="AS2320" s="462">
        <v>0</v>
      </c>
      <c r="AT2320" s="463">
        <v>0</v>
      </c>
      <c r="AU2320" s="426">
        <v>0</v>
      </c>
    </row>
    <row r="2321" spans="1:47" x14ac:dyDescent="0.2">
      <c r="A2321" s="231">
        <v>2032</v>
      </c>
      <c r="B2321" s="232">
        <v>37</v>
      </c>
      <c r="C2321" s="456">
        <v>0</v>
      </c>
      <c r="D2321" s="457">
        <v>0</v>
      </c>
      <c r="E2321" s="419">
        <v>0.5502390097579315</v>
      </c>
      <c r="F2321" s="456">
        <v>0</v>
      </c>
      <c r="G2321" s="457">
        <v>0</v>
      </c>
      <c r="H2321" s="419">
        <v>0.1157499719009695</v>
      </c>
      <c r="I2321" s="456">
        <v>0</v>
      </c>
      <c r="J2321" s="457">
        <v>0</v>
      </c>
      <c r="K2321" s="419">
        <v>0.83825125837759284</v>
      </c>
      <c r="L2321" s="462">
        <v>0</v>
      </c>
      <c r="M2321" s="463">
        <v>0</v>
      </c>
      <c r="N2321" s="419">
        <v>5.8601383018865938E-3</v>
      </c>
      <c r="O2321" s="456">
        <v>0</v>
      </c>
      <c r="P2321" s="457">
        <v>0</v>
      </c>
      <c r="Q2321" s="419">
        <v>1.9418534025273451E-2</v>
      </c>
      <c r="R2321" s="462">
        <v>0</v>
      </c>
      <c r="S2321" s="463">
        <v>0</v>
      </c>
      <c r="T2321" s="419">
        <v>672.5572325047624</v>
      </c>
      <c r="U2321" s="456">
        <v>0</v>
      </c>
      <c r="V2321" s="457">
        <v>0</v>
      </c>
      <c r="W2321" s="419">
        <v>0.12474886417902659</v>
      </c>
      <c r="X2321" s="456">
        <v>0</v>
      </c>
      <c r="Y2321" s="457">
        <v>0</v>
      </c>
      <c r="Z2321" s="419">
        <v>3.9453719109898396E-3</v>
      </c>
      <c r="AA2321" s="456">
        <v>0</v>
      </c>
      <c r="AB2321" s="457">
        <v>0</v>
      </c>
      <c r="AC2321" s="419">
        <v>7.9698047152415522E-3</v>
      </c>
      <c r="AD2321" s="456">
        <v>0</v>
      </c>
      <c r="AE2321" s="457">
        <v>0</v>
      </c>
      <c r="AF2321" s="419">
        <v>1.1500452644900077E-3</v>
      </c>
      <c r="AG2321" s="456">
        <v>0</v>
      </c>
      <c r="AH2321" s="457">
        <v>0</v>
      </c>
      <c r="AI2321" s="419">
        <v>1.4835568427270637E-3</v>
      </c>
      <c r="AJ2321" s="456">
        <v>0</v>
      </c>
      <c r="AK2321" s="457">
        <v>0</v>
      </c>
      <c r="AL2321" s="419">
        <v>9.2003547502602303E-5</v>
      </c>
      <c r="AM2321" s="456">
        <v>0</v>
      </c>
      <c r="AN2321" s="457">
        <v>0</v>
      </c>
      <c r="AO2321" s="419">
        <v>2.5001985611684714E-2</v>
      </c>
      <c r="AP2321" s="456">
        <v>0</v>
      </c>
      <c r="AQ2321" s="457">
        <v>0</v>
      </c>
      <c r="AR2321" s="440">
        <v>1.9588915224112501E-2</v>
      </c>
      <c r="AS2321" s="462">
        <v>0</v>
      </c>
      <c r="AT2321" s="463">
        <v>0</v>
      </c>
      <c r="AU2321" s="426">
        <v>0</v>
      </c>
    </row>
    <row r="2322" spans="1:47" x14ac:dyDescent="0.2">
      <c r="A2322" s="231">
        <v>2032</v>
      </c>
      <c r="B2322" s="232">
        <v>38</v>
      </c>
      <c r="C2322" s="456">
        <v>0</v>
      </c>
      <c r="D2322" s="457">
        <v>0</v>
      </c>
      <c r="E2322" s="419">
        <v>0.5502390097579315</v>
      </c>
      <c r="F2322" s="456">
        <v>0</v>
      </c>
      <c r="G2322" s="457">
        <v>0</v>
      </c>
      <c r="H2322" s="419">
        <v>0.1157499719009695</v>
      </c>
      <c r="I2322" s="456">
        <v>0</v>
      </c>
      <c r="J2322" s="457">
        <v>0</v>
      </c>
      <c r="K2322" s="419">
        <v>0.83825125837759284</v>
      </c>
      <c r="L2322" s="462">
        <v>0</v>
      </c>
      <c r="M2322" s="463">
        <v>0</v>
      </c>
      <c r="N2322" s="419">
        <v>5.8601383018865938E-3</v>
      </c>
      <c r="O2322" s="456">
        <v>0</v>
      </c>
      <c r="P2322" s="457">
        <v>0</v>
      </c>
      <c r="Q2322" s="419">
        <v>1.9418534025273451E-2</v>
      </c>
      <c r="R2322" s="462">
        <v>0</v>
      </c>
      <c r="S2322" s="463">
        <v>0</v>
      </c>
      <c r="T2322" s="419">
        <v>672.5572325047624</v>
      </c>
      <c r="U2322" s="456">
        <v>0</v>
      </c>
      <c r="V2322" s="457">
        <v>0</v>
      </c>
      <c r="W2322" s="419">
        <v>0.12474886417902659</v>
      </c>
      <c r="X2322" s="456">
        <v>0</v>
      </c>
      <c r="Y2322" s="457">
        <v>0</v>
      </c>
      <c r="Z2322" s="419">
        <v>3.9453719109898396E-3</v>
      </c>
      <c r="AA2322" s="456">
        <v>0</v>
      </c>
      <c r="AB2322" s="457">
        <v>0</v>
      </c>
      <c r="AC2322" s="419">
        <v>7.9698047152415522E-3</v>
      </c>
      <c r="AD2322" s="456">
        <v>0</v>
      </c>
      <c r="AE2322" s="457">
        <v>0</v>
      </c>
      <c r="AF2322" s="419">
        <v>1.1500452644900077E-3</v>
      </c>
      <c r="AG2322" s="456">
        <v>0</v>
      </c>
      <c r="AH2322" s="457">
        <v>0</v>
      </c>
      <c r="AI2322" s="419">
        <v>1.4835568427270637E-3</v>
      </c>
      <c r="AJ2322" s="456">
        <v>0</v>
      </c>
      <c r="AK2322" s="457">
        <v>0</v>
      </c>
      <c r="AL2322" s="419">
        <v>9.2003547502602303E-5</v>
      </c>
      <c r="AM2322" s="456">
        <v>0</v>
      </c>
      <c r="AN2322" s="457">
        <v>0</v>
      </c>
      <c r="AO2322" s="419">
        <v>2.5001985611684714E-2</v>
      </c>
      <c r="AP2322" s="456">
        <v>0</v>
      </c>
      <c r="AQ2322" s="457">
        <v>0</v>
      </c>
      <c r="AR2322" s="440">
        <v>1.9588915224112501E-2</v>
      </c>
      <c r="AS2322" s="462">
        <v>0</v>
      </c>
      <c r="AT2322" s="463">
        <v>0</v>
      </c>
      <c r="AU2322" s="426">
        <v>0</v>
      </c>
    </row>
    <row r="2323" spans="1:47" x14ac:dyDescent="0.2">
      <c r="A2323" s="231">
        <v>2032</v>
      </c>
      <c r="B2323" s="232">
        <v>39</v>
      </c>
      <c r="C2323" s="456">
        <v>0</v>
      </c>
      <c r="D2323" s="457">
        <v>0</v>
      </c>
      <c r="E2323" s="419">
        <v>0.5502390097579315</v>
      </c>
      <c r="F2323" s="456">
        <v>0</v>
      </c>
      <c r="G2323" s="457">
        <v>0</v>
      </c>
      <c r="H2323" s="419">
        <v>0.1157499719009695</v>
      </c>
      <c r="I2323" s="456">
        <v>0</v>
      </c>
      <c r="J2323" s="457">
        <v>0</v>
      </c>
      <c r="K2323" s="419">
        <v>0.83825125837759284</v>
      </c>
      <c r="L2323" s="462">
        <v>0</v>
      </c>
      <c r="M2323" s="463">
        <v>0</v>
      </c>
      <c r="N2323" s="419">
        <v>5.8601383018865938E-3</v>
      </c>
      <c r="O2323" s="456">
        <v>0</v>
      </c>
      <c r="P2323" s="457">
        <v>0</v>
      </c>
      <c r="Q2323" s="419">
        <v>1.9418534025273451E-2</v>
      </c>
      <c r="R2323" s="462">
        <v>0</v>
      </c>
      <c r="S2323" s="463">
        <v>0</v>
      </c>
      <c r="T2323" s="419">
        <v>672.5572325047624</v>
      </c>
      <c r="U2323" s="456">
        <v>0</v>
      </c>
      <c r="V2323" s="457">
        <v>0</v>
      </c>
      <c r="W2323" s="419">
        <v>0.12474886417902659</v>
      </c>
      <c r="X2323" s="456">
        <v>0</v>
      </c>
      <c r="Y2323" s="457">
        <v>0</v>
      </c>
      <c r="Z2323" s="419">
        <v>3.9453719109898396E-3</v>
      </c>
      <c r="AA2323" s="456">
        <v>0</v>
      </c>
      <c r="AB2323" s="457">
        <v>0</v>
      </c>
      <c r="AC2323" s="419">
        <v>7.9698047152415522E-3</v>
      </c>
      <c r="AD2323" s="456">
        <v>0</v>
      </c>
      <c r="AE2323" s="457">
        <v>0</v>
      </c>
      <c r="AF2323" s="419">
        <v>1.1500452644900077E-3</v>
      </c>
      <c r="AG2323" s="456">
        <v>0</v>
      </c>
      <c r="AH2323" s="457">
        <v>0</v>
      </c>
      <c r="AI2323" s="419">
        <v>1.4835568427270637E-3</v>
      </c>
      <c r="AJ2323" s="456">
        <v>0</v>
      </c>
      <c r="AK2323" s="457">
        <v>0</v>
      </c>
      <c r="AL2323" s="419">
        <v>9.2003547502602303E-5</v>
      </c>
      <c r="AM2323" s="456">
        <v>0</v>
      </c>
      <c r="AN2323" s="457">
        <v>0</v>
      </c>
      <c r="AO2323" s="419">
        <v>2.5001985611684714E-2</v>
      </c>
      <c r="AP2323" s="456">
        <v>0</v>
      </c>
      <c r="AQ2323" s="457">
        <v>0</v>
      </c>
      <c r="AR2323" s="440">
        <v>1.9588915224112501E-2</v>
      </c>
      <c r="AS2323" s="462">
        <v>0</v>
      </c>
      <c r="AT2323" s="463">
        <v>0</v>
      </c>
      <c r="AU2323" s="426">
        <v>0</v>
      </c>
    </row>
    <row r="2324" spans="1:47" ht="13.5" thickBot="1" x14ac:dyDescent="0.25">
      <c r="A2324" s="233">
        <v>2032</v>
      </c>
      <c r="B2324" s="234">
        <v>40</v>
      </c>
      <c r="C2324" s="458">
        <v>0</v>
      </c>
      <c r="D2324" s="459">
        <v>0</v>
      </c>
      <c r="E2324" s="430">
        <v>0.5502390097579315</v>
      </c>
      <c r="F2324" s="458">
        <v>0</v>
      </c>
      <c r="G2324" s="459">
        <v>0</v>
      </c>
      <c r="H2324" s="430">
        <v>0.1157499719009695</v>
      </c>
      <c r="I2324" s="458">
        <v>0</v>
      </c>
      <c r="J2324" s="459">
        <v>0</v>
      </c>
      <c r="K2324" s="430">
        <v>0.83825125837759284</v>
      </c>
      <c r="L2324" s="464">
        <v>0</v>
      </c>
      <c r="M2324" s="465">
        <v>0</v>
      </c>
      <c r="N2324" s="430">
        <v>5.8601383018865938E-3</v>
      </c>
      <c r="O2324" s="458">
        <v>0</v>
      </c>
      <c r="P2324" s="459">
        <v>0</v>
      </c>
      <c r="Q2324" s="430">
        <v>1.9418534025273451E-2</v>
      </c>
      <c r="R2324" s="464">
        <v>0</v>
      </c>
      <c r="S2324" s="465">
        <v>0</v>
      </c>
      <c r="T2324" s="430">
        <v>672.5572325047624</v>
      </c>
      <c r="U2324" s="458">
        <v>0</v>
      </c>
      <c r="V2324" s="459">
        <v>0</v>
      </c>
      <c r="W2324" s="430">
        <v>0.12474886417902659</v>
      </c>
      <c r="X2324" s="458">
        <v>0</v>
      </c>
      <c r="Y2324" s="459">
        <v>0</v>
      </c>
      <c r="Z2324" s="430">
        <v>3.9453719109898396E-3</v>
      </c>
      <c r="AA2324" s="458">
        <v>0</v>
      </c>
      <c r="AB2324" s="459">
        <v>0</v>
      </c>
      <c r="AC2324" s="430">
        <v>7.9698047152415522E-3</v>
      </c>
      <c r="AD2324" s="458">
        <v>0</v>
      </c>
      <c r="AE2324" s="459">
        <v>0</v>
      </c>
      <c r="AF2324" s="430">
        <v>1.1500452644900077E-3</v>
      </c>
      <c r="AG2324" s="458">
        <v>0</v>
      </c>
      <c r="AH2324" s="459">
        <v>0</v>
      </c>
      <c r="AI2324" s="430">
        <v>1.4835568427270637E-3</v>
      </c>
      <c r="AJ2324" s="458">
        <v>0</v>
      </c>
      <c r="AK2324" s="459">
        <v>0</v>
      </c>
      <c r="AL2324" s="430">
        <v>9.2003547502602303E-5</v>
      </c>
      <c r="AM2324" s="458">
        <v>0</v>
      </c>
      <c r="AN2324" s="459">
        <v>0</v>
      </c>
      <c r="AO2324" s="430">
        <v>2.5001985611684714E-2</v>
      </c>
      <c r="AP2324" s="458">
        <v>0</v>
      </c>
      <c r="AQ2324" s="459">
        <v>0</v>
      </c>
      <c r="AR2324" s="441">
        <v>1.9588915224112501E-2</v>
      </c>
      <c r="AS2324" s="464">
        <v>0</v>
      </c>
      <c r="AT2324" s="465">
        <v>0</v>
      </c>
      <c r="AU2324" s="434">
        <v>0</v>
      </c>
    </row>
    <row r="2325" spans="1:47" x14ac:dyDescent="0.2">
      <c r="A2325" s="229">
        <v>2033</v>
      </c>
      <c r="B2325" s="230">
        <v>1</v>
      </c>
      <c r="C2325" s="454">
        <v>0.75489927231224851</v>
      </c>
      <c r="D2325" s="455">
        <v>0.77104232596908262</v>
      </c>
      <c r="E2325" s="436">
        <v>0.36787570964874522</v>
      </c>
      <c r="F2325" s="454">
        <v>3.6218273503444816E-2</v>
      </c>
      <c r="G2325" s="455">
        <v>3.19971808050733E-2</v>
      </c>
      <c r="H2325" s="436">
        <v>6.2285471349238543E-2</v>
      </c>
      <c r="I2325" s="454">
        <v>3.1947744501410295E-2</v>
      </c>
      <c r="J2325" s="455">
        <v>3.237906289848929E-2</v>
      </c>
      <c r="K2325" s="436">
        <v>0.3620670252618951</v>
      </c>
      <c r="L2325" s="460">
        <v>1.3451294428803791E-3</v>
      </c>
      <c r="M2325" s="461">
        <v>1.7601874988835539E-3</v>
      </c>
      <c r="N2325" s="436">
        <v>5.6997435766399981E-3</v>
      </c>
      <c r="O2325" s="454">
        <v>1.632466433337653E-3</v>
      </c>
      <c r="P2325" s="455">
        <v>2.0742992602897298E-3</v>
      </c>
      <c r="Q2325" s="436">
        <v>1.3854238161613953E-2</v>
      </c>
      <c r="R2325" s="460">
        <v>0</v>
      </c>
      <c r="S2325" s="461">
        <v>0</v>
      </c>
      <c r="T2325" s="436">
        <v>654.14907192036446</v>
      </c>
      <c r="U2325" s="454">
        <v>4.7148381479493757E-3</v>
      </c>
      <c r="V2325" s="455">
        <v>5.7279571667385671E-3</v>
      </c>
      <c r="W2325" s="436">
        <v>6.7127842804608262E-2</v>
      </c>
      <c r="X2325" s="454">
        <v>4.3525798057026978E-3</v>
      </c>
      <c r="Y2325" s="455">
        <v>5.5497417368755358E-3</v>
      </c>
      <c r="Z2325" s="436">
        <v>2.9788692697702798E-3</v>
      </c>
      <c r="AA2325" s="454">
        <v>8.0929625212008678E-4</v>
      </c>
      <c r="AB2325" s="455">
        <v>8.7635222649875026E-4</v>
      </c>
      <c r="AC2325" s="436">
        <v>4.2885848731639992E-3</v>
      </c>
      <c r="AD2325" s="454">
        <v>4.6035182008859118E-5</v>
      </c>
      <c r="AE2325" s="455">
        <v>4.051790322119342E-5</v>
      </c>
      <c r="AF2325" s="436">
        <v>6.1884406439930101E-4</v>
      </c>
      <c r="AG2325" s="454">
        <v>1.5083210493664709E-3</v>
      </c>
      <c r="AH2325" s="455">
        <v>1.305713921833295E-3</v>
      </c>
      <c r="AI2325" s="436">
        <v>7.9830806565676894E-4</v>
      </c>
      <c r="AJ2325" s="454">
        <v>2.7776974333784351E-4</v>
      </c>
      <c r="AK2325" s="455">
        <v>2.3421689857582194E-4</v>
      </c>
      <c r="AL2325" s="436">
        <v>4.950749050446361E-5</v>
      </c>
      <c r="AM2325" s="454">
        <v>4.1478932221439144E-4</v>
      </c>
      <c r="AN2325" s="455">
        <v>3.7177596941918997E-4</v>
      </c>
      <c r="AO2325" s="436">
        <v>1.345365483428366E-2</v>
      </c>
      <c r="AP2325" s="454">
        <v>0</v>
      </c>
      <c r="AQ2325" s="455">
        <v>0</v>
      </c>
      <c r="AR2325" s="439">
        <v>4.0931502845467102E-3</v>
      </c>
      <c r="AS2325" s="460">
        <v>0</v>
      </c>
      <c r="AT2325" s="461">
        <v>0</v>
      </c>
      <c r="AU2325" s="415">
        <v>0</v>
      </c>
    </row>
    <row r="2326" spans="1:47" x14ac:dyDescent="0.2">
      <c r="A2326" s="231">
        <v>2033</v>
      </c>
      <c r="B2326" s="232">
        <v>2</v>
      </c>
      <c r="C2326" s="456">
        <v>0.75959263972113289</v>
      </c>
      <c r="D2326" s="457">
        <v>0.7747003133057806</v>
      </c>
      <c r="E2326" s="437">
        <v>0.36948723664004401</v>
      </c>
      <c r="F2326" s="456">
        <v>3.6879023839716529E-2</v>
      </c>
      <c r="G2326" s="457">
        <v>3.2566857871125517E-2</v>
      </c>
      <c r="H2326" s="437">
        <v>6.2900536842007276E-2</v>
      </c>
      <c r="I2326" s="456">
        <v>3.2309803276897982E-2</v>
      </c>
      <c r="J2326" s="457">
        <v>3.2694196510642273E-2</v>
      </c>
      <c r="K2326" s="437">
        <v>0.36457834058796701</v>
      </c>
      <c r="L2326" s="462">
        <v>1.3470429680894462E-3</v>
      </c>
      <c r="M2326" s="463">
        <v>1.7622522518215085E-3</v>
      </c>
      <c r="N2326" s="437">
        <v>5.701971129491821E-3</v>
      </c>
      <c r="O2326" s="456">
        <v>1.6414198034672095E-3</v>
      </c>
      <c r="P2326" s="457">
        <v>2.0855304349151893E-3</v>
      </c>
      <c r="Q2326" s="437">
        <v>1.3860250150868931E-2</v>
      </c>
      <c r="R2326" s="462">
        <v>0</v>
      </c>
      <c r="S2326" s="463">
        <v>0</v>
      </c>
      <c r="T2326" s="437">
        <v>654.40434666414933</v>
      </c>
      <c r="U2326" s="456">
        <v>4.7796140857389044E-3</v>
      </c>
      <c r="V2326" s="457">
        <v>5.8068746661320272E-3</v>
      </c>
      <c r="W2326" s="437">
        <v>6.77906449342323E-2</v>
      </c>
      <c r="X2326" s="456">
        <v>4.4128603124196555E-3</v>
      </c>
      <c r="Y2326" s="457">
        <v>5.6297935933481503E-3</v>
      </c>
      <c r="Z2326" s="437">
        <v>2.9914723374155883E-3</v>
      </c>
      <c r="AA2326" s="456">
        <v>8.3055935780059148E-4</v>
      </c>
      <c r="AB2326" s="457">
        <v>8.9568694867230014E-4</v>
      </c>
      <c r="AC2326" s="437">
        <v>4.3309333271286249E-3</v>
      </c>
      <c r="AD2326" s="456">
        <v>4.6924347837822009E-5</v>
      </c>
      <c r="AE2326" s="457">
        <v>4.1281176030954034E-5</v>
      </c>
      <c r="AF2326" s="437">
        <v>6.2495453475988453E-4</v>
      </c>
      <c r="AG2326" s="456">
        <v>1.5340265226704516E-3</v>
      </c>
      <c r="AH2326" s="457">
        <v>1.327743546898217E-3</v>
      </c>
      <c r="AI2326" s="437">
        <v>8.0619091295636191E-4</v>
      </c>
      <c r="AJ2326" s="456">
        <v>2.8251361656247899E-4</v>
      </c>
      <c r="AK2326" s="457">
        <v>2.3826063881390077E-4</v>
      </c>
      <c r="AL2326" s="437">
        <v>4.9996346751901634E-5</v>
      </c>
      <c r="AM2326" s="456">
        <v>4.2260807089704403E-4</v>
      </c>
      <c r="AN2326" s="457">
        <v>3.7847732621109525E-4</v>
      </c>
      <c r="AO2326" s="437">
        <v>1.3586522642088931E-2</v>
      </c>
      <c r="AP2326" s="456">
        <v>0</v>
      </c>
      <c r="AQ2326" s="457">
        <v>0</v>
      </c>
      <c r="AR2326" s="440">
        <v>4.1035932122018203E-3</v>
      </c>
      <c r="AS2326" s="462">
        <v>0</v>
      </c>
      <c r="AT2326" s="463">
        <v>0</v>
      </c>
      <c r="AU2326" s="423">
        <v>0</v>
      </c>
    </row>
    <row r="2327" spans="1:47" x14ac:dyDescent="0.2">
      <c r="A2327" s="231">
        <v>2033</v>
      </c>
      <c r="B2327" s="232">
        <v>3</v>
      </c>
      <c r="C2327" s="456">
        <v>0.76371341046976127</v>
      </c>
      <c r="D2327" s="457">
        <v>0.77773800497809742</v>
      </c>
      <c r="E2327" s="437">
        <v>0.3714077999306799</v>
      </c>
      <c r="F2327" s="456">
        <v>3.7629774499814049E-2</v>
      </c>
      <c r="G2327" s="457">
        <v>3.3237688934259262E-2</v>
      </c>
      <c r="H2327" s="437">
        <v>6.3632755327567278E-2</v>
      </c>
      <c r="I2327" s="456">
        <v>3.2693653043020951E-2</v>
      </c>
      <c r="J2327" s="457">
        <v>3.3035270836444981E-2</v>
      </c>
      <c r="K2327" s="437">
        <v>0.36756859351288917</v>
      </c>
      <c r="L2327" s="462">
        <v>1.3492633137660475E-3</v>
      </c>
      <c r="M2327" s="463">
        <v>1.7644727054015338E-3</v>
      </c>
      <c r="N2327" s="437">
        <v>5.7046249806566385E-3</v>
      </c>
      <c r="O2327" s="456">
        <v>1.651722291464002E-3</v>
      </c>
      <c r="P2327" s="457">
        <v>2.0988955178620644E-3</v>
      </c>
      <c r="Q2327" s="437">
        <v>1.3867449786627533E-2</v>
      </c>
      <c r="R2327" s="462">
        <v>0</v>
      </c>
      <c r="S2327" s="463">
        <v>0</v>
      </c>
      <c r="T2327" s="437">
        <v>654.70950324597413</v>
      </c>
      <c r="U2327" s="456">
        <v>4.84728400605197E-3</v>
      </c>
      <c r="V2327" s="457">
        <v>5.888206007828042E-3</v>
      </c>
      <c r="W2327" s="437">
        <v>6.8579826133754643E-2</v>
      </c>
      <c r="X2327" s="456">
        <v>4.4815777129323395E-3</v>
      </c>
      <c r="Y2327" s="457">
        <v>5.7250907055505654E-3</v>
      </c>
      <c r="Z2327" s="437">
        <v>3.0064826030681657E-3</v>
      </c>
      <c r="AA2327" s="456">
        <v>8.5494619202846158E-4</v>
      </c>
      <c r="AB2327" s="457">
        <v>9.1447124103183407E-4</v>
      </c>
      <c r="AC2327" s="437">
        <v>4.3813476574535914E-3</v>
      </c>
      <c r="AD2327" s="456">
        <v>4.7944967788539182E-5</v>
      </c>
      <c r="AE2327" s="457">
        <v>4.2182936283888775E-5</v>
      </c>
      <c r="AF2327" s="437">
        <v>6.3222944349663112E-4</v>
      </c>
      <c r="AG2327" s="456">
        <v>1.5630055507496689E-3</v>
      </c>
      <c r="AH2327" s="457">
        <v>1.3542418451423582E-3</v>
      </c>
      <c r="AI2327" s="437">
        <v>8.1557625341549479E-4</v>
      </c>
      <c r="AJ2327" s="456">
        <v>2.8787120932826548E-4</v>
      </c>
      <c r="AK2327" s="457">
        <v>2.4322556498545275E-4</v>
      </c>
      <c r="AL2327" s="437">
        <v>5.0578403888847188E-5</v>
      </c>
      <c r="AM2327" s="456">
        <v>4.3151655446290946E-4</v>
      </c>
      <c r="AN2327" s="457">
        <v>3.8618299127985193E-4</v>
      </c>
      <c r="AO2327" s="437">
        <v>1.3744674821800572E-2</v>
      </c>
      <c r="AP2327" s="456">
        <v>0</v>
      </c>
      <c r="AQ2327" s="457">
        <v>0</v>
      </c>
      <c r="AR2327" s="440">
        <v>4.1158594504856301E-3</v>
      </c>
      <c r="AS2327" s="462">
        <v>0</v>
      </c>
      <c r="AT2327" s="463">
        <v>0</v>
      </c>
      <c r="AU2327" s="423">
        <v>0</v>
      </c>
    </row>
    <row r="2328" spans="1:47" x14ac:dyDescent="0.2">
      <c r="A2328" s="231">
        <v>2033</v>
      </c>
      <c r="B2328" s="232">
        <v>4</v>
      </c>
      <c r="C2328" s="456">
        <v>0.76733490733909049</v>
      </c>
      <c r="D2328" s="457">
        <v>0.78020222193865041</v>
      </c>
      <c r="E2328" s="437">
        <v>0.37362528119983163</v>
      </c>
      <c r="F2328" s="456">
        <v>3.8470462682126304E-2</v>
      </c>
      <c r="G2328" s="457">
        <v>3.4006554342600713E-2</v>
      </c>
      <c r="H2328" s="437">
        <v>6.4478762045417123E-2</v>
      </c>
      <c r="I2328" s="456">
        <v>3.3094008429359743E-2</v>
      </c>
      <c r="J2328" s="457">
        <v>3.3394119517512387E-2</v>
      </c>
      <c r="K2328" s="437">
        <v>0.37102371758230557</v>
      </c>
      <c r="L2328" s="462">
        <v>1.3516540496101639E-3</v>
      </c>
      <c r="M2328" s="463">
        <v>1.7668158504686284E-3</v>
      </c>
      <c r="N2328" s="437">
        <v>5.7077086110378164E-3</v>
      </c>
      <c r="O2328" s="456">
        <v>1.6631966562850624E-3</v>
      </c>
      <c r="P2328" s="457">
        <v>2.114138178848621E-3</v>
      </c>
      <c r="Q2328" s="437">
        <v>1.3875799447072011E-2</v>
      </c>
      <c r="R2328" s="462">
        <v>0</v>
      </c>
      <c r="S2328" s="463">
        <v>0</v>
      </c>
      <c r="T2328" s="437">
        <v>655.06245750729602</v>
      </c>
      <c r="U2328" s="456">
        <v>4.9197019948566297E-3</v>
      </c>
      <c r="V2328" s="457">
        <v>5.9760842069324499E-3</v>
      </c>
      <c r="W2328" s="437">
        <v>6.9491558556869393E-2</v>
      </c>
      <c r="X2328" s="456">
        <v>4.5588916552363155E-3</v>
      </c>
      <c r="Y2328" s="457">
        <v>5.8351728850994343E-3</v>
      </c>
      <c r="Z2328" s="437">
        <v>3.0238244088919386E-3</v>
      </c>
      <c r="AA2328" s="456">
        <v>8.8095711928745473E-4</v>
      </c>
      <c r="AB2328" s="457">
        <v>9.3336151394032266E-4</v>
      </c>
      <c r="AC2328" s="437">
        <v>4.4396000952862374E-3</v>
      </c>
      <c r="AD2328" s="456">
        <v>4.908427371182782E-5</v>
      </c>
      <c r="AE2328" s="457">
        <v>4.3211155499393713E-5</v>
      </c>
      <c r="AF2328" s="437">
        <v>6.4063539336632256E-4</v>
      </c>
      <c r="AG2328" s="456">
        <v>1.5957454696449156E-3</v>
      </c>
      <c r="AH2328" s="457">
        <v>1.3851249431862855E-3</v>
      </c>
      <c r="AI2328" s="437">
        <v>8.2641945833877113E-4</v>
      </c>
      <c r="AJ2328" s="456">
        <v>2.9397914027098915E-4</v>
      </c>
      <c r="AK2328" s="457">
        <v>2.4909903960196783E-4</v>
      </c>
      <c r="AL2328" s="437">
        <v>5.1250814509267323E-5</v>
      </c>
      <c r="AM2328" s="456">
        <v>4.4140052028818346E-4</v>
      </c>
      <c r="AN2328" s="457">
        <v>3.9485315055341215E-4</v>
      </c>
      <c r="AO2328" s="437">
        <v>1.3927415851481125E-2</v>
      </c>
      <c r="AP2328" s="456">
        <v>0</v>
      </c>
      <c r="AQ2328" s="457">
        <v>0</v>
      </c>
      <c r="AR2328" s="440">
        <v>4.1299192147308001E-3</v>
      </c>
      <c r="AS2328" s="462">
        <v>0</v>
      </c>
      <c r="AT2328" s="463">
        <v>0</v>
      </c>
      <c r="AU2328" s="423">
        <v>0</v>
      </c>
    </row>
    <row r="2329" spans="1:47" x14ac:dyDescent="0.2">
      <c r="A2329" s="231">
        <v>2033</v>
      </c>
      <c r="B2329" s="232">
        <v>5</v>
      </c>
      <c r="C2329" s="456">
        <v>1.2001399775050952</v>
      </c>
      <c r="D2329" s="457">
        <v>1.2408772870374296</v>
      </c>
      <c r="E2329" s="437">
        <v>0.43751428733015812</v>
      </c>
      <c r="F2329" s="456">
        <v>4.6250270132336305E-2</v>
      </c>
      <c r="G2329" s="457">
        <v>4.165807314177522E-2</v>
      </c>
      <c r="H2329" s="437">
        <v>7.1826828464235271E-2</v>
      </c>
      <c r="I2329" s="456">
        <v>4.4578689276472502E-2</v>
      </c>
      <c r="J2329" s="457">
        <v>4.5752805801633899E-2</v>
      </c>
      <c r="K2329" s="437">
        <v>0.3747281295996136</v>
      </c>
      <c r="L2329" s="462">
        <v>1.3538148810174884E-3</v>
      </c>
      <c r="M2329" s="463">
        <v>1.7688708507158702E-3</v>
      </c>
      <c r="N2329" s="437">
        <v>5.7090573908828894E-3</v>
      </c>
      <c r="O2329" s="456">
        <v>2.0294758562170983E-3</v>
      </c>
      <c r="P2329" s="457">
        <v>3.1894675669522908E-3</v>
      </c>
      <c r="Q2329" s="437">
        <v>1.8985543442082559E-2</v>
      </c>
      <c r="R2329" s="462">
        <v>0</v>
      </c>
      <c r="S2329" s="463">
        <v>0</v>
      </c>
      <c r="T2329" s="437">
        <v>655.21804022993479</v>
      </c>
      <c r="U2329" s="456">
        <v>3.7928572269623605E-3</v>
      </c>
      <c r="V2329" s="457">
        <v>4.5224533107065083E-3</v>
      </c>
      <c r="W2329" s="437">
        <v>7.7410934028792303E-2</v>
      </c>
      <c r="X2329" s="456">
        <v>4.6450472093009206E-3</v>
      </c>
      <c r="Y2329" s="457">
        <v>5.960924515446951E-3</v>
      </c>
      <c r="Z2329" s="437">
        <v>3.0436343092420694E-3</v>
      </c>
      <c r="AA2329" s="456">
        <v>1.0456215162059847E-3</v>
      </c>
      <c r="AB2329" s="457">
        <v>1.1117641824938305E-3</v>
      </c>
      <c r="AC2329" s="437">
        <v>4.9455400969770696E-3</v>
      </c>
      <c r="AD2329" s="456">
        <v>5.866480229962665E-5</v>
      </c>
      <c r="AE2329" s="457">
        <v>5.2455288928914172E-5</v>
      </c>
      <c r="AF2329" s="437">
        <v>7.1364201025520392E-4</v>
      </c>
      <c r="AG2329" s="456">
        <v>1.9231512281317332E-3</v>
      </c>
      <c r="AH2329" s="457">
        <v>1.7041788975338504E-3</v>
      </c>
      <c r="AI2329" s="437">
        <v>9.2059863708628294E-4</v>
      </c>
      <c r="AJ2329" s="456">
        <v>3.4450087694025281E-4</v>
      </c>
      <c r="AK2329" s="457">
        <v>2.9619430310072763E-4</v>
      </c>
      <c r="AL2329" s="437">
        <v>5.7091403884395105E-5</v>
      </c>
      <c r="AM2329" s="456">
        <v>5.3416623004596717E-4</v>
      </c>
      <c r="AN2329" s="457">
        <v>4.8715490230499407E-4</v>
      </c>
      <c r="AO2329" s="437">
        <v>1.5514581737368048E-2</v>
      </c>
      <c r="AP2329" s="456">
        <v>0</v>
      </c>
      <c r="AQ2329" s="457">
        <v>0</v>
      </c>
      <c r="AR2329" s="440">
        <v>6.3929794885125204E-3</v>
      </c>
      <c r="AS2329" s="462">
        <v>0</v>
      </c>
      <c r="AT2329" s="463">
        <v>0</v>
      </c>
      <c r="AU2329" s="423">
        <v>0</v>
      </c>
    </row>
    <row r="2330" spans="1:47" x14ac:dyDescent="0.2">
      <c r="A2330" s="231">
        <v>2033</v>
      </c>
      <c r="B2330" s="232">
        <v>6</v>
      </c>
      <c r="C2330" s="456">
        <v>1.2075544167593639</v>
      </c>
      <c r="D2330" s="457">
        <v>1.2482079837403588</v>
      </c>
      <c r="E2330" s="437">
        <v>0.44038007939408524</v>
      </c>
      <c r="F2330" s="456">
        <v>4.7383907055568268E-2</v>
      </c>
      <c r="G2330" s="457">
        <v>4.2766207481872237E-2</v>
      </c>
      <c r="H2330" s="437">
        <v>7.2919965163304498E-2</v>
      </c>
      <c r="I2330" s="456">
        <v>4.523956882517248E-2</v>
      </c>
      <c r="J2330" s="457">
        <v>4.643491281835567E-2</v>
      </c>
      <c r="K2330" s="437">
        <v>0.37919230400650406</v>
      </c>
      <c r="L2330" s="462">
        <v>1.3570115987945855E-3</v>
      </c>
      <c r="M2330" s="463">
        <v>1.7721985571447333E-3</v>
      </c>
      <c r="N2330" s="437">
        <v>5.7130127902873841E-3</v>
      </c>
      <c r="O2330" s="456">
        <v>2.0470562457279933E-3</v>
      </c>
      <c r="P2330" s="457">
        <v>3.2194688150190185E-3</v>
      </c>
      <c r="Q2330" s="437">
        <v>1.8996236630980708E-2</v>
      </c>
      <c r="R2330" s="462">
        <v>0</v>
      </c>
      <c r="S2330" s="463">
        <v>0</v>
      </c>
      <c r="T2330" s="437">
        <v>655.67195876405788</v>
      </c>
      <c r="U2330" s="456">
        <v>3.8593444977728535E-3</v>
      </c>
      <c r="V2330" s="457">
        <v>4.6074952153153216E-3</v>
      </c>
      <c r="W2330" s="437">
        <v>7.858907579553466E-2</v>
      </c>
      <c r="X2330" s="456">
        <v>4.7409560688982015E-3</v>
      </c>
      <c r="Y2330" s="457">
        <v>6.1035344241768472E-3</v>
      </c>
      <c r="Z2330" s="437">
        <v>3.0660363364597354E-3</v>
      </c>
      <c r="AA2330" s="456">
        <v>1.0843462318715393E-3</v>
      </c>
      <c r="AB2330" s="457">
        <v>1.1406387342448869E-3</v>
      </c>
      <c r="AC2330" s="437">
        <v>5.0208138679588878E-3</v>
      </c>
      <c r="AD2330" s="456">
        <v>6.0229877295700802E-5</v>
      </c>
      <c r="AE2330" s="457">
        <v>5.3955941031263866E-5</v>
      </c>
      <c r="AF2330" s="437">
        <v>7.2450380303222539E-4</v>
      </c>
      <c r="AG2330" s="456">
        <v>1.9663559034479843E-3</v>
      </c>
      <c r="AH2330" s="457">
        <v>1.7482436123118484E-3</v>
      </c>
      <c r="AI2330" s="437">
        <v>9.3461029812864005E-4</v>
      </c>
      <c r="AJ2330" s="456">
        <v>3.5244124646704799E-4</v>
      </c>
      <c r="AK2330" s="457">
        <v>3.0447824728856171E-4</v>
      </c>
      <c r="AL2330" s="437">
        <v>5.7960287839853454E-5</v>
      </c>
      <c r="AM2330" s="456">
        <v>5.4779775915216641E-4</v>
      </c>
      <c r="AN2330" s="457">
        <v>4.9978078917087873E-4</v>
      </c>
      <c r="AO2330" s="437">
        <v>1.5750720974417536E-2</v>
      </c>
      <c r="AP2330" s="456">
        <v>0</v>
      </c>
      <c r="AQ2330" s="457">
        <v>0</v>
      </c>
      <c r="AR2330" s="440">
        <v>6.42106536055502E-3</v>
      </c>
      <c r="AS2330" s="462">
        <v>0</v>
      </c>
      <c r="AT2330" s="463">
        <v>0</v>
      </c>
      <c r="AU2330" s="423">
        <v>0</v>
      </c>
    </row>
    <row r="2331" spans="1:47" x14ac:dyDescent="0.2">
      <c r="A2331" s="231">
        <v>2033</v>
      </c>
      <c r="B2331" s="232">
        <v>7</v>
      </c>
      <c r="C2331" s="456">
        <v>1.3472450301288679</v>
      </c>
      <c r="D2331" s="457">
        <v>1.3936136483513937</v>
      </c>
      <c r="E2331" s="437">
        <v>0.44359079436674437</v>
      </c>
      <c r="F2331" s="456">
        <v>5.2931299056806033E-2</v>
      </c>
      <c r="G2331" s="457">
        <v>4.8185603104376321E-2</v>
      </c>
      <c r="H2331" s="437">
        <v>7.4144868381120152E-2</v>
      </c>
      <c r="I2331" s="456">
        <v>5.2315026234531499E-2</v>
      </c>
      <c r="J2331" s="457">
        <v>5.4047257481407963E-2</v>
      </c>
      <c r="K2331" s="437">
        <v>0.50693087458169395</v>
      </c>
      <c r="L2331" s="462">
        <v>1.3608127838464889E-3</v>
      </c>
      <c r="M2331" s="463">
        <v>1.776724002763425E-3</v>
      </c>
      <c r="N2331" s="437">
        <v>5.7174615549587735E-3</v>
      </c>
      <c r="O2331" s="456">
        <v>2.3475416741320404E-3</v>
      </c>
      <c r="P2331" s="457">
        <v>3.5257496600344012E-3</v>
      </c>
      <c r="Q2331" s="437">
        <v>1.9008295850411982E-2</v>
      </c>
      <c r="R2331" s="462">
        <v>0</v>
      </c>
      <c r="S2331" s="463">
        <v>0</v>
      </c>
      <c r="T2331" s="437">
        <v>656.18259725405085</v>
      </c>
      <c r="U2331" s="456">
        <v>4.0553321277284633E-3</v>
      </c>
      <c r="V2331" s="457">
        <v>4.7475304968969123E-3</v>
      </c>
      <c r="W2331" s="437">
        <v>7.9909200787582124E-2</v>
      </c>
      <c r="X2331" s="456">
        <v>4.8463934325777358E-3</v>
      </c>
      <c r="Y2331" s="457">
        <v>6.262992637838684E-3</v>
      </c>
      <c r="Z2331" s="437">
        <v>3.0911465463869547E-3</v>
      </c>
      <c r="AA2331" s="456">
        <v>1.2226783787940251E-3</v>
      </c>
      <c r="AB2331" s="457">
        <v>1.2847573243098419E-3</v>
      </c>
      <c r="AC2331" s="437">
        <v>5.1051515596527031E-3</v>
      </c>
      <c r="AD2331" s="456">
        <v>6.7362951422812275E-5</v>
      </c>
      <c r="AE2331" s="457">
        <v>6.0785602605717165E-5</v>
      </c>
      <c r="AF2331" s="437">
        <v>7.3667347750757696E-4</v>
      </c>
      <c r="AG2331" s="456">
        <v>2.194163755761759E-3</v>
      </c>
      <c r="AH2331" s="457">
        <v>1.969473629814165E-3</v>
      </c>
      <c r="AI2331" s="437">
        <v>9.5030889243481406E-4</v>
      </c>
      <c r="AJ2331" s="456">
        <v>3.8791719257224265E-4</v>
      </c>
      <c r="AK2331" s="457">
        <v>3.374183851183809E-4</v>
      </c>
      <c r="AL2331" s="437">
        <v>5.8933917371318212E-5</v>
      </c>
      <c r="AM2331" s="456">
        <v>6.171020552945167E-4</v>
      </c>
      <c r="AN2331" s="457">
        <v>5.6809489506506167E-4</v>
      </c>
      <c r="AO2331" s="437">
        <v>1.6015297072498293E-2</v>
      </c>
      <c r="AP2331" s="456">
        <v>0</v>
      </c>
      <c r="AQ2331" s="457">
        <v>0</v>
      </c>
      <c r="AR2331" s="440">
        <v>7.1898052684395003E-3</v>
      </c>
      <c r="AS2331" s="462">
        <v>0</v>
      </c>
      <c r="AT2331" s="463">
        <v>0</v>
      </c>
      <c r="AU2331" s="423">
        <v>0</v>
      </c>
    </row>
    <row r="2332" spans="1:47" x14ac:dyDescent="0.2">
      <c r="A2332" s="231">
        <v>2033</v>
      </c>
      <c r="B2332" s="232">
        <v>8</v>
      </c>
      <c r="C2332" s="456">
        <v>1.3608213707560437</v>
      </c>
      <c r="D2332" s="457">
        <v>1.4072733874859273</v>
      </c>
      <c r="E2332" s="437">
        <v>0.44716859406968246</v>
      </c>
      <c r="F2332" s="456">
        <v>5.4505903467117929E-2</v>
      </c>
      <c r="G2332" s="457">
        <v>4.9769968820285622E-2</v>
      </c>
      <c r="H2332" s="437">
        <v>7.5509280383566066E-2</v>
      </c>
      <c r="I2332" s="456">
        <v>5.334266413420663E-2</v>
      </c>
      <c r="J2332" s="457">
        <v>5.512232260913353E-2</v>
      </c>
      <c r="K2332" s="437">
        <v>0.51250345258304308</v>
      </c>
      <c r="L2332" s="462">
        <v>1.3650624195956371E-3</v>
      </c>
      <c r="M2332" s="463">
        <v>1.7818290673569689E-3</v>
      </c>
      <c r="N2332" s="437">
        <v>5.7224179225885165E-3</v>
      </c>
      <c r="O2332" s="456">
        <v>2.3720024450558674E-3</v>
      </c>
      <c r="P2332" s="457">
        <v>3.5669604732271347E-3</v>
      </c>
      <c r="Q2332" s="437">
        <v>1.9021761391654821E-2</v>
      </c>
      <c r="R2332" s="462">
        <v>0</v>
      </c>
      <c r="S2332" s="463">
        <v>0</v>
      </c>
      <c r="T2332" s="437">
        <v>656.75133950014833</v>
      </c>
      <c r="U2332" s="456">
        <v>4.147961447937003E-3</v>
      </c>
      <c r="V2332" s="457">
        <v>4.8699088262687635E-3</v>
      </c>
      <c r="W2332" s="437">
        <v>8.1379660206841717E-2</v>
      </c>
      <c r="X2332" s="456">
        <v>4.9620378824304983E-3</v>
      </c>
      <c r="Y2332" s="457">
        <v>6.4405810183183762E-3</v>
      </c>
      <c r="Z2332" s="437">
        <v>3.1191187543140615E-3</v>
      </c>
      <c r="AA2332" s="456">
        <v>1.2872573965365063E-3</v>
      </c>
      <c r="AB2332" s="457">
        <v>1.3456260314320563E-3</v>
      </c>
      <c r="AC2332" s="437">
        <v>5.1990997035642984E-3</v>
      </c>
      <c r="AD2332" s="456">
        <v>6.9574473591973345E-5</v>
      </c>
      <c r="AE2332" s="457">
        <v>6.2974893295249332E-5</v>
      </c>
      <c r="AF2332" s="437">
        <v>7.502306169900586E-4</v>
      </c>
      <c r="AG2332" s="456">
        <v>2.2516918463194977E-3</v>
      </c>
      <c r="AH2332" s="457">
        <v>2.0285374621541695E-3</v>
      </c>
      <c r="AI2332" s="437">
        <v>9.6779679748128027E-4</v>
      </c>
      <c r="AJ2332" s="456">
        <v>3.9803194615248337E-4</v>
      </c>
      <c r="AK2332" s="457">
        <v>3.4791623105272121E-4</v>
      </c>
      <c r="AL2332" s="437">
        <v>6.0018399112369314E-5</v>
      </c>
      <c r="AM2332" s="456">
        <v>6.3663222093149579E-4</v>
      </c>
      <c r="AN2332" s="457">
        <v>5.8722197976798936E-4</v>
      </c>
      <c r="AO2332" s="437">
        <v>1.6310007248716622E-2</v>
      </c>
      <c r="AP2332" s="456">
        <v>0</v>
      </c>
      <c r="AQ2332" s="457">
        <v>0</v>
      </c>
      <c r="AR2332" s="440">
        <v>7.2286864862633297E-3</v>
      </c>
      <c r="AS2332" s="462">
        <v>0</v>
      </c>
      <c r="AT2332" s="463">
        <v>0</v>
      </c>
      <c r="AU2332" s="423">
        <v>0</v>
      </c>
    </row>
    <row r="2333" spans="1:47" x14ac:dyDescent="0.2">
      <c r="A2333" s="231">
        <v>2033</v>
      </c>
      <c r="B2333" s="232">
        <v>9</v>
      </c>
      <c r="C2333" s="456">
        <v>1.3972028584422069</v>
      </c>
      <c r="D2333" s="457">
        <v>1.4421959703256009</v>
      </c>
      <c r="E2333" s="437">
        <v>0.45042352923643209</v>
      </c>
      <c r="F2333" s="456">
        <v>6.0406373814333579E-2</v>
      </c>
      <c r="G2333" s="457">
        <v>5.557440300285011E-2</v>
      </c>
      <c r="H2333" s="437">
        <v>7.6982705113648339E-2</v>
      </c>
      <c r="I2333" s="456">
        <v>6.2152220131463369E-2</v>
      </c>
      <c r="J2333" s="457">
        <v>6.4587033515324035E-2</v>
      </c>
      <c r="K2333" s="437">
        <v>0.51820926932268041</v>
      </c>
      <c r="L2333" s="462">
        <v>1.3671363111394819E-3</v>
      </c>
      <c r="M2333" s="463">
        <v>1.7845550782265688E-3</v>
      </c>
      <c r="N2333" s="437">
        <v>5.7256722863239292E-3</v>
      </c>
      <c r="O2333" s="456">
        <v>2.7269860412715771E-3</v>
      </c>
      <c r="P2333" s="457">
        <v>3.9182543179803447E-3</v>
      </c>
      <c r="Q2333" s="437">
        <v>1.9036421567947989E-2</v>
      </c>
      <c r="R2333" s="462">
        <v>0</v>
      </c>
      <c r="S2333" s="463">
        <v>0</v>
      </c>
      <c r="T2333" s="437">
        <v>657.12447644826955</v>
      </c>
      <c r="U2333" s="456">
        <v>4.1981905500911351E-3</v>
      </c>
      <c r="V2333" s="457">
        <v>4.9393955561571222E-3</v>
      </c>
      <c r="W2333" s="437">
        <v>8.2967671919107464E-2</v>
      </c>
      <c r="X2333" s="456">
        <v>5.0867472834946852E-3</v>
      </c>
      <c r="Y2333" s="457">
        <v>6.634624175086719E-3</v>
      </c>
      <c r="Z2333" s="437">
        <v>3.1496697237570381E-3</v>
      </c>
      <c r="AA2333" s="456">
        <v>1.4049705070023489E-3</v>
      </c>
      <c r="AB2333" s="457">
        <v>1.479088037939856E-3</v>
      </c>
      <c r="AC2333" s="437">
        <v>5.3005436862413446E-3</v>
      </c>
      <c r="AD2333" s="456">
        <v>7.6872269795294075E-5</v>
      </c>
      <c r="AE2333" s="457">
        <v>7.0047264208686994E-5</v>
      </c>
      <c r="AF2333" s="437">
        <v>7.6486981460734669E-4</v>
      </c>
      <c r="AG2333" s="456">
        <v>2.5020974581011204E-3</v>
      </c>
      <c r="AH2333" s="457">
        <v>2.2716574062553044E-3</v>
      </c>
      <c r="AI2333" s="437">
        <v>9.8668156251403372E-4</v>
      </c>
      <c r="AJ2333" s="456">
        <v>4.3724490018973703E-4</v>
      </c>
      <c r="AK2333" s="457">
        <v>3.8410149035407161E-4</v>
      </c>
      <c r="AL2333" s="437">
        <v>6.1189556538420437E-5</v>
      </c>
      <c r="AM2333" s="456">
        <v>7.0776405079264379E-4</v>
      </c>
      <c r="AN2333" s="457">
        <v>6.5866337798380493E-4</v>
      </c>
      <c r="AO2333" s="437">
        <v>1.6628273404982942E-2</v>
      </c>
      <c r="AP2333" s="456">
        <v>0</v>
      </c>
      <c r="AQ2333" s="457">
        <v>0</v>
      </c>
      <c r="AR2333" s="440">
        <v>8.1052564956339401E-3</v>
      </c>
      <c r="AS2333" s="462">
        <v>0</v>
      </c>
      <c r="AT2333" s="463">
        <v>0</v>
      </c>
      <c r="AU2333" s="423">
        <v>0</v>
      </c>
    </row>
    <row r="2334" spans="1:47" x14ac:dyDescent="0.2">
      <c r="A2334" s="231">
        <v>2033</v>
      </c>
      <c r="B2334" s="232">
        <v>10</v>
      </c>
      <c r="C2334" s="456">
        <v>1.4170741931655504</v>
      </c>
      <c r="D2334" s="457">
        <v>1.4627259706766436</v>
      </c>
      <c r="E2334" s="437">
        <v>0.45471485854542798</v>
      </c>
      <c r="F2334" s="456">
        <v>6.2310873965111535E-2</v>
      </c>
      <c r="G2334" s="457">
        <v>5.7547341055956991E-2</v>
      </c>
      <c r="H2334" s="437">
        <v>7.8619435478395103E-2</v>
      </c>
      <c r="I2334" s="456">
        <v>6.3395950677818724E-2</v>
      </c>
      <c r="J2334" s="457">
        <v>6.5907452009007508E-2</v>
      </c>
      <c r="K2334" s="437">
        <v>0.52489256405549978</v>
      </c>
      <c r="L2334" s="462">
        <v>1.3699087614227417E-3</v>
      </c>
      <c r="M2334" s="463">
        <v>1.7882022925028755E-3</v>
      </c>
      <c r="N2334" s="437">
        <v>5.7316126579073368E-3</v>
      </c>
      <c r="O2334" s="456">
        <v>2.7555069315651735E-3</v>
      </c>
      <c r="P2334" s="457">
        <v>3.9662658104800599E-3</v>
      </c>
      <c r="Q2334" s="437">
        <v>1.9052538240498997E-2</v>
      </c>
      <c r="R2334" s="462">
        <v>0</v>
      </c>
      <c r="S2334" s="463">
        <v>0</v>
      </c>
      <c r="T2334" s="437">
        <v>657.80712886710614</v>
      </c>
      <c r="U2334" s="456">
        <v>4.3040146470794743E-3</v>
      </c>
      <c r="V2334" s="457">
        <v>5.086950326352928E-3</v>
      </c>
      <c r="W2334" s="437">
        <v>8.4731557995695525E-2</v>
      </c>
      <c r="X2334" s="456">
        <v>5.222673938468838E-3</v>
      </c>
      <c r="Y2334" s="457">
        <v>6.8476703068657075E-3</v>
      </c>
      <c r="Z2334" s="437">
        <v>3.1832209176049734E-3</v>
      </c>
      <c r="AA2334" s="456">
        <v>1.4415020316150102E-3</v>
      </c>
      <c r="AB2334" s="457">
        <v>1.5262512894952194E-3</v>
      </c>
      <c r="AC2334" s="437">
        <v>5.4132404559068519E-3</v>
      </c>
      <c r="AD2334" s="456">
        <v>7.9300355185304728E-5</v>
      </c>
      <c r="AE2334" s="457">
        <v>7.2565286177470197E-5</v>
      </c>
      <c r="AF2334" s="437">
        <v>7.8113120937186654E-4</v>
      </c>
      <c r="AG2334" s="456">
        <v>2.5830227946041168E-3</v>
      </c>
      <c r="AH2334" s="457">
        <v>2.3538149423662008E-3</v>
      </c>
      <c r="AI2334" s="437">
        <v>1.0076588916774394E-3</v>
      </c>
      <c r="AJ2334" s="456">
        <v>4.5289811962114413E-4</v>
      </c>
      <c r="AK2334" s="457">
        <v>3.9978576699533746E-4</v>
      </c>
      <c r="AL2334" s="437">
        <v>6.2490473030957875E-5</v>
      </c>
      <c r="AM2334" s="456">
        <v>7.2831351798534599E-4</v>
      </c>
      <c r="AN2334" s="457">
        <v>6.8005065289468067E-4</v>
      </c>
      <c r="AO2334" s="437">
        <v>1.6981793239022987E-2</v>
      </c>
      <c r="AP2334" s="456">
        <v>0</v>
      </c>
      <c r="AQ2334" s="457">
        <v>0</v>
      </c>
      <c r="AR2334" s="440">
        <v>8.1577955399432193E-3</v>
      </c>
      <c r="AS2334" s="462">
        <v>0</v>
      </c>
      <c r="AT2334" s="463">
        <v>0</v>
      </c>
      <c r="AU2334" s="423">
        <v>0</v>
      </c>
    </row>
    <row r="2335" spans="1:47" x14ac:dyDescent="0.2">
      <c r="A2335" s="231">
        <v>2033</v>
      </c>
      <c r="B2335" s="232">
        <v>11</v>
      </c>
      <c r="C2335" s="456">
        <v>1.7183634117021467</v>
      </c>
      <c r="D2335" s="457">
        <v>1.778946321598988</v>
      </c>
      <c r="E2335" s="437">
        <v>0.45943432611088564</v>
      </c>
      <c r="F2335" s="456">
        <v>7.2796411622979798E-2</v>
      </c>
      <c r="G2335" s="457">
        <v>6.6928257671147462E-2</v>
      </c>
      <c r="H2335" s="437">
        <v>8.0419425079627779E-2</v>
      </c>
      <c r="I2335" s="456">
        <v>7.2388913618873882E-2</v>
      </c>
      <c r="J2335" s="457">
        <v>7.5587925929508887E-2</v>
      </c>
      <c r="K2335" s="437">
        <v>0.53224243546832084</v>
      </c>
      <c r="L2335" s="462">
        <v>1.3729337304378792E-3</v>
      </c>
      <c r="M2335" s="463">
        <v>1.7922367069848587E-3</v>
      </c>
      <c r="N2335" s="437">
        <v>5.7381413646796159E-3</v>
      </c>
      <c r="O2335" s="456">
        <v>3.4717300675455895E-3</v>
      </c>
      <c r="P2335" s="457">
        <v>4.6111779109127438E-3</v>
      </c>
      <c r="Q2335" s="437">
        <v>1.9070239259762506E-2</v>
      </c>
      <c r="R2335" s="462">
        <v>0</v>
      </c>
      <c r="S2335" s="463">
        <v>0</v>
      </c>
      <c r="T2335" s="437">
        <v>658.55594144235579</v>
      </c>
      <c r="U2335" s="456">
        <v>3.9747055470680422E-3</v>
      </c>
      <c r="V2335" s="457">
        <v>4.7313479801063749E-3</v>
      </c>
      <c r="W2335" s="437">
        <v>8.6671550804669956E-2</v>
      </c>
      <c r="X2335" s="456">
        <v>5.3702779755597464E-3</v>
      </c>
      <c r="Y2335" s="457">
        <v>7.0820062779692657E-3</v>
      </c>
      <c r="Z2335" s="437">
        <v>3.2201156749625277E-3</v>
      </c>
      <c r="AA2335" s="456">
        <v>1.648827063297048E-3</v>
      </c>
      <c r="AB2335" s="457">
        <v>1.7390163375287542E-3</v>
      </c>
      <c r="AC2335" s="437">
        <v>5.5371714187991833E-3</v>
      </c>
      <c r="AD2335" s="456">
        <v>9.2259681829054614E-5</v>
      </c>
      <c r="AE2335" s="457">
        <v>8.3966856371375616E-5</v>
      </c>
      <c r="AF2335" s="437">
        <v>7.9901567018095807E-4</v>
      </c>
      <c r="AG2335" s="456">
        <v>3.0286816131225723E-3</v>
      </c>
      <c r="AH2335" s="457">
        <v>2.7475688644406017E-3</v>
      </c>
      <c r="AI2335" s="437">
        <v>1.0307296895492443E-3</v>
      </c>
      <c r="AJ2335" s="456">
        <v>5.2187877952864295E-4</v>
      </c>
      <c r="AK2335" s="457">
        <v>4.5770626342890163E-4</v>
      </c>
      <c r="AL2335" s="437">
        <v>6.3921197973590118E-5</v>
      </c>
      <c r="AM2335" s="456">
        <v>8.5504307105681526E-4</v>
      </c>
      <c r="AN2335" s="457">
        <v>7.957201337998233E-4</v>
      </c>
      <c r="AO2335" s="437">
        <v>1.7370614403943132E-2</v>
      </c>
      <c r="AP2335" s="456">
        <v>0</v>
      </c>
      <c r="AQ2335" s="457">
        <v>0</v>
      </c>
      <c r="AR2335" s="440">
        <v>9.9408382728681192E-3</v>
      </c>
      <c r="AS2335" s="462">
        <v>0</v>
      </c>
      <c r="AT2335" s="463">
        <v>0</v>
      </c>
      <c r="AU2335" s="423">
        <v>0</v>
      </c>
    </row>
    <row r="2336" spans="1:47" x14ac:dyDescent="0.2">
      <c r="A2336" s="231">
        <v>2033</v>
      </c>
      <c r="B2336" s="232">
        <v>12</v>
      </c>
      <c r="C2336" s="456">
        <v>1.7439447721770129</v>
      </c>
      <c r="D2336" s="457">
        <v>1.8057590222094824</v>
      </c>
      <c r="E2336" s="437">
        <v>0.46456740219516707</v>
      </c>
      <c r="F2336" s="456">
        <v>7.527108762096478E-2</v>
      </c>
      <c r="G2336" s="457">
        <v>6.9510110479991033E-2</v>
      </c>
      <c r="H2336" s="437">
        <v>8.2377224657149237E-2</v>
      </c>
      <c r="I2336" s="456">
        <v>7.3980621654230944E-2</v>
      </c>
      <c r="J2336" s="457">
        <v>7.7309505074730667E-2</v>
      </c>
      <c r="K2336" s="437">
        <v>0.54023843548498673</v>
      </c>
      <c r="L2336" s="462">
        <v>1.37621533929079E-3</v>
      </c>
      <c r="M2336" s="463">
        <v>1.7966437574082731E-3</v>
      </c>
      <c r="N2336" s="437">
        <v>5.7452543260516093E-3</v>
      </c>
      <c r="O2336" s="456">
        <v>3.5135446700738948E-3</v>
      </c>
      <c r="P2336" s="457">
        <v>4.6772225653699097E-3</v>
      </c>
      <c r="Q2336" s="437">
        <v>1.9089534482320921E-2</v>
      </c>
      <c r="R2336" s="462">
        <v>0</v>
      </c>
      <c r="S2336" s="463">
        <v>0</v>
      </c>
      <c r="T2336" s="437">
        <v>659.37287759697585</v>
      </c>
      <c r="U2336" s="456">
        <v>4.0844640787322823E-3</v>
      </c>
      <c r="V2336" s="457">
        <v>4.8894474467230864E-3</v>
      </c>
      <c r="W2336" s="437">
        <v>8.8781664348240433E-2</v>
      </c>
      <c r="X2336" s="456">
        <v>5.5298807494400908E-3</v>
      </c>
      <c r="Y2336" s="457">
        <v>7.3368489713249588E-3</v>
      </c>
      <c r="Z2336" s="437">
        <v>3.2602536837725168E-3</v>
      </c>
      <c r="AA2336" s="456">
        <v>1.6951077191388754E-3</v>
      </c>
      <c r="AB2336" s="457">
        <v>1.7996538068342613E-3</v>
      </c>
      <c r="AC2336" s="437">
        <v>5.67197500052151E-3</v>
      </c>
      <c r="AD2336" s="456">
        <v>9.5420132497572055E-5</v>
      </c>
      <c r="AE2336" s="457">
        <v>8.7266791426253364E-5</v>
      </c>
      <c r="AF2336" s="437">
        <v>8.1846768962878444E-4</v>
      </c>
      <c r="AG2336" s="456">
        <v>3.1341928575215924E-3</v>
      </c>
      <c r="AH2336" s="457">
        <v>2.8554077825174444E-3</v>
      </c>
      <c r="AI2336" s="437">
        <v>1.0558225709498812E-3</v>
      </c>
      <c r="AJ2336" s="456">
        <v>5.4237341027580895E-4</v>
      </c>
      <c r="AK2336" s="457">
        <v>4.7836974926288424E-4</v>
      </c>
      <c r="AL2336" s="437">
        <v>6.5477332900389651E-5</v>
      </c>
      <c r="AM2336" s="456">
        <v>8.8151217227833882E-4</v>
      </c>
      <c r="AN2336" s="457">
        <v>8.2349613402123904E-4</v>
      </c>
      <c r="AO2336" s="437">
        <v>1.7793497794292835E-2</v>
      </c>
      <c r="AP2336" s="456">
        <v>0</v>
      </c>
      <c r="AQ2336" s="457">
        <v>0</v>
      </c>
      <c r="AR2336" s="440">
        <v>1.00168976060534E-2</v>
      </c>
      <c r="AS2336" s="462">
        <v>0</v>
      </c>
      <c r="AT2336" s="463">
        <v>0</v>
      </c>
      <c r="AU2336" s="423">
        <v>0</v>
      </c>
    </row>
    <row r="2337" spans="1:47" x14ac:dyDescent="0.2">
      <c r="A2337" s="231">
        <v>2033</v>
      </c>
      <c r="B2337" s="232">
        <v>13</v>
      </c>
      <c r="C2337" s="456">
        <v>1.7715245656197844</v>
      </c>
      <c r="D2337" s="457">
        <v>1.8347982245448853</v>
      </c>
      <c r="E2337" s="437">
        <v>0.47013068799898222</v>
      </c>
      <c r="F2337" s="456">
        <v>7.7939649955836771E-2</v>
      </c>
      <c r="G2337" s="457">
        <v>7.2307761189078876E-2</v>
      </c>
      <c r="H2337" s="437">
        <v>8.4499008843144111E-2</v>
      </c>
      <c r="I2337" s="456">
        <v>7.5697730381992748E-2</v>
      </c>
      <c r="J2337" s="457">
        <v>7.9175643380656233E-2</v>
      </c>
      <c r="K2337" s="437">
        <v>0.54890291921673406</v>
      </c>
      <c r="L2337" s="462">
        <v>1.3797679294586356E-3</v>
      </c>
      <c r="M2337" s="463">
        <v>1.8014376987286393E-3</v>
      </c>
      <c r="N2337" s="437">
        <v>5.7529606352544511E-3</v>
      </c>
      <c r="O2337" s="456">
        <v>3.5587019560016238E-3</v>
      </c>
      <c r="P2337" s="457">
        <v>4.7488881852361126E-3</v>
      </c>
      <c r="Q2337" s="437">
        <v>1.9110407535895171E-2</v>
      </c>
      <c r="R2337" s="462">
        <v>0</v>
      </c>
      <c r="S2337" s="463">
        <v>0</v>
      </c>
      <c r="T2337" s="437">
        <v>660.25608258507452</v>
      </c>
      <c r="U2337" s="456">
        <v>4.2028636576334618E-3</v>
      </c>
      <c r="V2337" s="457">
        <v>5.0608264661593013E-3</v>
      </c>
      <c r="W2337" s="437">
        <v>9.1068360379171875E-2</v>
      </c>
      <c r="X2337" s="456">
        <v>5.7020274525862212E-3</v>
      </c>
      <c r="Y2337" s="457">
        <v>7.6130707724727962E-3</v>
      </c>
      <c r="Z2337" s="437">
        <v>3.3037491213922512E-3</v>
      </c>
      <c r="AA2337" s="456">
        <v>1.7443465129312634E-3</v>
      </c>
      <c r="AB2337" s="457">
        <v>1.8646955964990682E-3</v>
      </c>
      <c r="AC2337" s="437">
        <v>5.8180722151642559E-3</v>
      </c>
      <c r="AD2337" s="456">
        <v>9.8824339363973989E-5</v>
      </c>
      <c r="AE2337" s="457">
        <v>9.083876650250696E-5</v>
      </c>
      <c r="AF2337" s="437">
        <v>8.3954911503072559E-4</v>
      </c>
      <c r="AG2337" s="456">
        <v>3.2481406035427319E-3</v>
      </c>
      <c r="AH2337" s="457">
        <v>2.972431391642136E-3</v>
      </c>
      <c r="AI2337" s="437">
        <v>1.0830188556862994E-3</v>
      </c>
      <c r="AJ2337" s="456">
        <v>5.6452822890714813E-4</v>
      </c>
      <c r="AK2337" s="457">
        <v>5.0081490159008355E-4</v>
      </c>
      <c r="AL2337" s="437">
        <v>6.7163891869034904E-5</v>
      </c>
      <c r="AM2337" s="456">
        <v>9.1001731312401885E-4</v>
      </c>
      <c r="AN2337" s="457">
        <v>8.5355639098831009E-4</v>
      </c>
      <c r="AO2337" s="437">
        <v>1.825179218330673E-2</v>
      </c>
      <c r="AP2337" s="456">
        <v>0</v>
      </c>
      <c r="AQ2337" s="457">
        <v>0</v>
      </c>
      <c r="AR2337" s="440">
        <v>1.0099302190240401E-2</v>
      </c>
      <c r="AS2337" s="462">
        <v>0</v>
      </c>
      <c r="AT2337" s="463">
        <v>0</v>
      </c>
      <c r="AU2337" s="423">
        <v>0</v>
      </c>
    </row>
    <row r="2338" spans="1:47" x14ac:dyDescent="0.2">
      <c r="A2338" s="231">
        <v>2033</v>
      </c>
      <c r="B2338" s="232">
        <v>14</v>
      </c>
      <c r="C2338" s="456">
        <v>1.7968755385595092</v>
      </c>
      <c r="D2338" s="457">
        <v>1.8613531515168564</v>
      </c>
      <c r="E2338" s="437">
        <v>0.47481232992565053</v>
      </c>
      <c r="F2338" s="456">
        <v>8.0802969976760536E-2</v>
      </c>
      <c r="G2338" s="457">
        <v>7.5310078340860467E-2</v>
      </c>
      <c r="H2338" s="437">
        <v>8.674893806119531E-2</v>
      </c>
      <c r="I2338" s="456">
        <v>7.7503281767299412E-2</v>
      </c>
      <c r="J2338" s="457">
        <v>8.1135150135649592E-2</v>
      </c>
      <c r="K2338" s="437">
        <v>0.55747911841578501</v>
      </c>
      <c r="L2338" s="462">
        <v>1.3826308647130075E-3</v>
      </c>
      <c r="M2338" s="463">
        <v>1.805392387363399E-3</v>
      </c>
      <c r="N2338" s="437">
        <v>5.7569232199027737E-3</v>
      </c>
      <c r="O2338" s="456">
        <v>3.6073350798413797E-3</v>
      </c>
      <c r="P2338" s="457">
        <v>4.8260718735612862E-3</v>
      </c>
      <c r="Q2338" s="437">
        <v>1.9132878704827654E-2</v>
      </c>
      <c r="R2338" s="462">
        <v>0</v>
      </c>
      <c r="S2338" s="463">
        <v>0</v>
      </c>
      <c r="T2338" s="437">
        <v>660.71210323134119</v>
      </c>
      <c r="U2338" s="456">
        <v>4.3291959136222474E-3</v>
      </c>
      <c r="V2338" s="457">
        <v>5.2441754702713915E-3</v>
      </c>
      <c r="W2338" s="437">
        <v>9.3493298491564222E-2</v>
      </c>
      <c r="X2338" s="456">
        <v>5.8872245615190603E-3</v>
      </c>
      <c r="Y2338" s="457">
        <v>7.9102925017742222E-3</v>
      </c>
      <c r="Z2338" s="437">
        <v>3.3505468973405775E-3</v>
      </c>
      <c r="AA2338" s="456">
        <v>1.7964682733417284E-3</v>
      </c>
      <c r="AB2338" s="457">
        <v>1.9337594109798647E-3</v>
      </c>
      <c r="AC2338" s="437">
        <v>5.9729984057763797E-3</v>
      </c>
      <c r="AD2338" s="456">
        <v>1.0247534079598229E-4</v>
      </c>
      <c r="AE2338" s="457">
        <v>9.4670353612893117E-5</v>
      </c>
      <c r="AF2338" s="437">
        <v>8.6190484365170148E-4</v>
      </c>
      <c r="AG2338" s="456">
        <v>3.3705998144460876E-3</v>
      </c>
      <c r="AH2338" s="457">
        <v>3.0982219791098743E-3</v>
      </c>
      <c r="AI2338" s="437">
        <v>1.1118564412353445E-3</v>
      </c>
      <c r="AJ2338" s="456">
        <v>5.8841636196579048E-4</v>
      </c>
      <c r="AK2338" s="457">
        <v>5.2502521750559452E-4</v>
      </c>
      <c r="AL2338" s="437">
        <v>6.895230611953105E-5</v>
      </c>
      <c r="AM2338" s="456">
        <v>9.4051289492554698E-4</v>
      </c>
      <c r="AN2338" s="457">
        <v>8.8572073593062514E-4</v>
      </c>
      <c r="AO2338" s="437">
        <v>1.8737781740062912E-2</v>
      </c>
      <c r="AP2338" s="456">
        <v>0</v>
      </c>
      <c r="AQ2338" s="457">
        <v>0</v>
      </c>
      <c r="AR2338" s="440">
        <v>1.0187851254249199E-2</v>
      </c>
      <c r="AS2338" s="462">
        <v>0</v>
      </c>
      <c r="AT2338" s="463">
        <v>0</v>
      </c>
      <c r="AU2338" s="423">
        <v>0</v>
      </c>
    </row>
    <row r="2339" spans="1:47" x14ac:dyDescent="0.2">
      <c r="A2339" s="231">
        <v>2033</v>
      </c>
      <c r="B2339" s="232">
        <v>15</v>
      </c>
      <c r="C2339" s="456">
        <v>1.8285302543341408</v>
      </c>
      <c r="D2339" s="457">
        <v>1.8947175894587656</v>
      </c>
      <c r="E2339" s="437">
        <v>0.48122243019092587</v>
      </c>
      <c r="F2339" s="456">
        <v>8.3873221484860441E-2</v>
      </c>
      <c r="G2339" s="457">
        <v>7.8531984895726506E-2</v>
      </c>
      <c r="H2339" s="437">
        <v>8.919405102656755E-2</v>
      </c>
      <c r="I2339" s="456">
        <v>7.9480970627384115E-2</v>
      </c>
      <c r="J2339" s="457">
        <v>8.3287062457935962E-2</v>
      </c>
      <c r="K2339" s="437">
        <v>0.56746392735887285</v>
      </c>
      <c r="L2339" s="462">
        <v>1.3867670462261422E-3</v>
      </c>
      <c r="M2339" s="463">
        <v>1.8109833352277218E-3</v>
      </c>
      <c r="N2339" s="437">
        <v>5.7658141015570086E-3</v>
      </c>
      <c r="O2339" s="456">
        <v>3.6594657207594124E-3</v>
      </c>
      <c r="P2339" s="457">
        <v>4.9088627113019565E-3</v>
      </c>
      <c r="Q2339" s="437">
        <v>1.915697295238163E-2</v>
      </c>
      <c r="R2339" s="462">
        <v>0</v>
      </c>
      <c r="S2339" s="463">
        <v>0</v>
      </c>
      <c r="T2339" s="437">
        <v>661.73026451788951</v>
      </c>
      <c r="U2339" s="456">
        <v>4.4655040771150517E-3</v>
      </c>
      <c r="V2339" s="457">
        <v>5.4416637973891211E-3</v>
      </c>
      <c r="W2339" s="437">
        <v>9.6128209580194648E-2</v>
      </c>
      <c r="X2339" s="456">
        <v>6.0853555331009364E-3</v>
      </c>
      <c r="Y2339" s="457">
        <v>8.2285422822017812E-3</v>
      </c>
      <c r="Z2339" s="437">
        <v>3.4006648089501138E-3</v>
      </c>
      <c r="AA2339" s="456">
        <v>1.8520792358179608E-3</v>
      </c>
      <c r="AB2339" s="457">
        <v>2.0074428971356586E-3</v>
      </c>
      <c r="AC2339" s="437">
        <v>6.1413330337283054E-3</v>
      </c>
      <c r="AD2339" s="456">
        <v>1.0638596380778927E-4</v>
      </c>
      <c r="AE2339" s="457">
        <v>9.8777026732531898E-5</v>
      </c>
      <c r="AF2339" s="437">
        <v>8.86195892737541E-4</v>
      </c>
      <c r="AG2339" s="456">
        <v>3.5019874397764685E-3</v>
      </c>
      <c r="AH2339" s="457">
        <v>3.2333292337892758E-3</v>
      </c>
      <c r="AI2339" s="437">
        <v>1.1431928520634707E-3</v>
      </c>
      <c r="AJ2339" s="456">
        <v>6.1398920315894681E-4</v>
      </c>
      <c r="AK2339" s="457">
        <v>5.5097195770057957E-4</v>
      </c>
      <c r="AL2339" s="437">
        <v>7.0895628517327205E-5</v>
      </c>
      <c r="AM2339" s="456">
        <v>9.7326097588485588E-4</v>
      </c>
      <c r="AN2339" s="457">
        <v>9.202822660886507E-4</v>
      </c>
      <c r="AO2339" s="437">
        <v>1.9265902445901584E-2</v>
      </c>
      <c r="AP2339" s="456">
        <v>0</v>
      </c>
      <c r="AQ2339" s="457">
        <v>0</v>
      </c>
      <c r="AR2339" s="440">
        <v>1.02827411800668E-2</v>
      </c>
      <c r="AS2339" s="462">
        <v>0</v>
      </c>
      <c r="AT2339" s="463">
        <v>0</v>
      </c>
      <c r="AU2339" s="423">
        <v>0</v>
      </c>
    </row>
    <row r="2340" spans="1:47" x14ac:dyDescent="0.2">
      <c r="A2340" s="231">
        <v>2033</v>
      </c>
      <c r="B2340" s="232">
        <v>16</v>
      </c>
      <c r="C2340" s="456">
        <v>2.0414944221325166</v>
      </c>
      <c r="D2340" s="457">
        <v>2.233801697846697</v>
      </c>
      <c r="E2340" s="437">
        <v>0.48804470532563399</v>
      </c>
      <c r="F2340" s="456">
        <v>9.1371429037898161E-2</v>
      </c>
      <c r="G2340" s="457">
        <v>8.7308679213917467E-2</v>
      </c>
      <c r="H2340" s="437">
        <v>9.1795932666853458E-2</v>
      </c>
      <c r="I2340" s="456">
        <v>8.9681532484772244E-2</v>
      </c>
      <c r="J2340" s="457">
        <v>9.4300029983021477E-2</v>
      </c>
      <c r="K2340" s="437">
        <v>0.57808807111099803</v>
      </c>
      <c r="L2340" s="462">
        <v>1.3911557236983133E-3</v>
      </c>
      <c r="M2340" s="463">
        <v>1.8168803045939162E-3</v>
      </c>
      <c r="N2340" s="437">
        <v>5.7752485093358783E-3</v>
      </c>
      <c r="O2340" s="456">
        <v>5.129039707071052E-3</v>
      </c>
      <c r="P2340" s="457">
        <v>6.1321079904318844E-3</v>
      </c>
      <c r="Q2340" s="437">
        <v>1.918257351178421E-2</v>
      </c>
      <c r="R2340" s="462">
        <v>0</v>
      </c>
      <c r="S2340" s="463">
        <v>0</v>
      </c>
      <c r="T2340" s="437">
        <v>662.81414656417348</v>
      </c>
      <c r="U2340" s="456">
        <v>4.5410765885180683E-3</v>
      </c>
      <c r="V2340" s="457">
        <v>5.5896202291657367E-3</v>
      </c>
      <c r="W2340" s="437">
        <v>9.8932490619054222E-2</v>
      </c>
      <c r="X2340" s="456">
        <v>6.2968794008833526E-3</v>
      </c>
      <c r="Y2340" s="457">
        <v>8.5668810867458502E-3</v>
      </c>
      <c r="Z2340" s="437">
        <v>3.4540034839313952E-3</v>
      </c>
      <c r="AA2340" s="456">
        <v>1.988355741948231E-3</v>
      </c>
      <c r="AB2340" s="457">
        <v>2.19919633169829E-3</v>
      </c>
      <c r="AC2340" s="437">
        <v>6.3204858467736406E-3</v>
      </c>
      <c r="AD2340" s="456">
        <v>1.1559319356412743E-4</v>
      </c>
      <c r="AE2340" s="457">
        <v>1.0949291807237354E-4</v>
      </c>
      <c r="AF2340" s="437">
        <v>9.1204769801878332E-4</v>
      </c>
      <c r="AG2340" s="456">
        <v>3.8233584834546155E-3</v>
      </c>
      <c r="AH2340" s="457">
        <v>3.6034489946735132E-3</v>
      </c>
      <c r="AI2340" s="437">
        <v>1.1765422227795813E-3</v>
      </c>
      <c r="AJ2340" s="456">
        <v>6.6544176547574845E-4</v>
      </c>
      <c r="AK2340" s="457">
        <v>6.0815977797833956E-4</v>
      </c>
      <c r="AL2340" s="437">
        <v>7.2963749164777414E-5</v>
      </c>
      <c r="AM2340" s="456">
        <v>1.062357362653237E-3</v>
      </c>
      <c r="AN2340" s="457">
        <v>1.026120507652886E-3</v>
      </c>
      <c r="AO2340" s="437">
        <v>1.9827907018417024E-2</v>
      </c>
      <c r="AP2340" s="456">
        <v>0</v>
      </c>
      <c r="AQ2340" s="457">
        <v>0</v>
      </c>
      <c r="AR2340" s="440">
        <v>1.36522204952223E-2</v>
      </c>
      <c r="AS2340" s="462">
        <v>0</v>
      </c>
      <c r="AT2340" s="463">
        <v>0</v>
      </c>
      <c r="AU2340" s="423">
        <v>0</v>
      </c>
    </row>
    <row r="2341" spans="1:47" x14ac:dyDescent="0.2">
      <c r="A2341" s="231">
        <v>2033</v>
      </c>
      <c r="B2341" s="232">
        <v>17</v>
      </c>
      <c r="C2341" s="456">
        <v>2.0785669206271065</v>
      </c>
      <c r="D2341" s="457">
        <v>2.2736265405155973</v>
      </c>
      <c r="E2341" s="437">
        <v>0.49519649536430044</v>
      </c>
      <c r="F2341" s="456">
        <v>9.4981978734998487E-2</v>
      </c>
      <c r="G2341" s="457">
        <v>9.1080267881910551E-2</v>
      </c>
      <c r="H2341" s="437">
        <v>9.4523854572485494E-2</v>
      </c>
      <c r="I2341" s="456">
        <v>9.2106074277095634E-2</v>
      </c>
      <c r="J2341" s="457">
        <v>9.6892313442219269E-2</v>
      </c>
      <c r="K2341" s="437">
        <v>0.58922859253839677</v>
      </c>
      <c r="L2341" s="462">
        <v>1.3959002699367145E-3</v>
      </c>
      <c r="M2341" s="463">
        <v>1.8231649254033878E-3</v>
      </c>
      <c r="N2341" s="437">
        <v>5.7851451582693371E-3</v>
      </c>
      <c r="O2341" s="456">
        <v>5.2109829560091688E-3</v>
      </c>
      <c r="P2341" s="457">
        <v>6.2457403524133681E-3</v>
      </c>
      <c r="Q2341" s="437">
        <v>1.920938946589593E-2</v>
      </c>
      <c r="R2341" s="462">
        <v>0</v>
      </c>
      <c r="S2341" s="463">
        <v>0</v>
      </c>
      <c r="T2341" s="437">
        <v>663.95024817381534</v>
      </c>
      <c r="U2341" s="456">
        <v>4.6921846482489999E-3</v>
      </c>
      <c r="V2341" s="457">
        <v>5.8048647838365485E-3</v>
      </c>
      <c r="W2341" s="437">
        <v>0.10187261733236562</v>
      </c>
      <c r="X2341" s="456">
        <v>6.5217938147357534E-3</v>
      </c>
      <c r="Y2341" s="457">
        <v>8.9220407751342008E-3</v>
      </c>
      <c r="Z2341" s="437">
        <v>3.5099222700880313E-3</v>
      </c>
      <c r="AA2341" s="456">
        <v>2.0521609247928737E-3</v>
      </c>
      <c r="AB2341" s="457">
        <v>2.2833639583037016E-3</v>
      </c>
      <c r="AC2341" s="437">
        <v>6.5083303849035393E-3</v>
      </c>
      <c r="AD2341" s="456">
        <v>1.2018976133985246E-4</v>
      </c>
      <c r="AE2341" s="457">
        <v>1.1429761912352718E-4</v>
      </c>
      <c r="AF2341" s="437">
        <v>9.3915057946244627E-4</v>
      </c>
      <c r="AG2341" s="456">
        <v>3.978315257273074E-3</v>
      </c>
      <c r="AH2341" s="457">
        <v>3.7621972996778352E-3</v>
      </c>
      <c r="AI2341" s="437">
        <v>1.2115054464787412E-3</v>
      </c>
      <c r="AJ2341" s="456">
        <v>6.9567940300305719E-4</v>
      </c>
      <c r="AK2341" s="457">
        <v>6.3874476565841743E-4</v>
      </c>
      <c r="AL2341" s="437">
        <v>7.513211792938754E-5</v>
      </c>
      <c r="AM2341" s="456">
        <v>1.1006949772261888E-3</v>
      </c>
      <c r="AN2341" s="457">
        <v>1.066349155771699E-3</v>
      </c>
      <c r="AO2341" s="437">
        <v>2.0417161165480431E-2</v>
      </c>
      <c r="AP2341" s="456">
        <v>0</v>
      </c>
      <c r="AQ2341" s="457">
        <v>0</v>
      </c>
      <c r="AR2341" s="440">
        <v>1.3791964696618499E-2</v>
      </c>
      <c r="AS2341" s="462">
        <v>0</v>
      </c>
      <c r="AT2341" s="463">
        <v>0</v>
      </c>
      <c r="AU2341" s="423">
        <v>0</v>
      </c>
    </row>
    <row r="2342" spans="1:47" x14ac:dyDescent="0.2">
      <c r="A2342" s="231">
        <v>2033</v>
      </c>
      <c r="B2342" s="232">
        <v>18</v>
      </c>
      <c r="C2342" s="456">
        <v>2.1158053213996921</v>
      </c>
      <c r="D2342" s="457">
        <v>2.3130500189531311</v>
      </c>
      <c r="E2342" s="437">
        <v>0.50264732724479577</v>
      </c>
      <c r="F2342" s="456">
        <v>9.8754401170941572E-2</v>
      </c>
      <c r="G2342" s="457">
        <v>9.4968693037718224E-2</v>
      </c>
      <c r="H2342" s="437">
        <v>9.7365824010260296E-2</v>
      </c>
      <c r="I2342" s="456">
        <v>9.4671004768302855E-2</v>
      </c>
      <c r="J2342" s="457">
        <v>9.9595147481726112E-2</v>
      </c>
      <c r="K2342" s="437">
        <v>0.60083344143306128</v>
      </c>
      <c r="L2342" s="462">
        <v>1.4009734461549804E-3</v>
      </c>
      <c r="M2342" s="463">
        <v>1.8297695547952269E-3</v>
      </c>
      <c r="N2342" s="437">
        <v>5.7954627711301861E-3</v>
      </c>
      <c r="O2342" s="456">
        <v>5.2978013803271651E-3</v>
      </c>
      <c r="P2342" s="457">
        <v>6.3643199419879766E-3</v>
      </c>
      <c r="Q2342" s="437">
        <v>1.9237374574248681E-2</v>
      </c>
      <c r="R2342" s="462">
        <v>0</v>
      </c>
      <c r="S2342" s="463">
        <v>0</v>
      </c>
      <c r="T2342" s="437">
        <v>665.13404648147366</v>
      </c>
      <c r="U2342" s="456">
        <v>4.8494326753801944E-3</v>
      </c>
      <c r="V2342" s="457">
        <v>6.0263230273972356E-3</v>
      </c>
      <c r="W2342" s="437">
        <v>0.10493542246275703</v>
      </c>
      <c r="X2342" s="456">
        <v>6.75947828504959E-3</v>
      </c>
      <c r="Y2342" s="457">
        <v>9.291991601535694E-3</v>
      </c>
      <c r="Z2342" s="437">
        <v>3.56817893535157E-3</v>
      </c>
      <c r="AA2342" s="456">
        <v>2.1190933919745785E-3</v>
      </c>
      <c r="AB2342" s="457">
        <v>2.3700751132747079E-3</v>
      </c>
      <c r="AC2342" s="437">
        <v>6.7039945978323665E-3</v>
      </c>
      <c r="AD2342" s="456">
        <v>1.249996081243697E-4</v>
      </c>
      <c r="AE2342" s="457">
        <v>1.1925669548160796E-4</v>
      </c>
      <c r="AF2342" s="437">
        <v>9.6738806956717831E-4</v>
      </c>
      <c r="AG2342" s="456">
        <v>4.1401558676669569E-3</v>
      </c>
      <c r="AH2342" s="457">
        <v>3.9258766684584778E-3</v>
      </c>
      <c r="AI2342" s="437">
        <v>1.2479316179724606E-3</v>
      </c>
      <c r="AJ2342" s="456">
        <v>7.2734973629204282E-4</v>
      </c>
      <c r="AK2342" s="457">
        <v>6.7039431567208986E-4</v>
      </c>
      <c r="AL2342" s="437">
        <v>7.7390903316279785E-5</v>
      </c>
      <c r="AM2342" s="456">
        <v>1.1407820773507785E-3</v>
      </c>
      <c r="AN2342" s="457">
        <v>1.1078049548488283E-3</v>
      </c>
      <c r="AO2342" s="437">
        <v>2.1031010832522942E-2</v>
      </c>
      <c r="AP2342" s="456">
        <v>0</v>
      </c>
      <c r="AQ2342" s="457">
        <v>0</v>
      </c>
      <c r="AR2342" s="440">
        <v>1.39375503627113E-2</v>
      </c>
      <c r="AS2342" s="462">
        <v>0</v>
      </c>
      <c r="AT2342" s="463">
        <v>0</v>
      </c>
      <c r="AU2342" s="423">
        <v>0</v>
      </c>
    </row>
    <row r="2343" spans="1:47" x14ac:dyDescent="0.2">
      <c r="A2343" s="231">
        <v>2033</v>
      </c>
      <c r="B2343" s="232">
        <v>19</v>
      </c>
      <c r="C2343" s="456">
        <v>0</v>
      </c>
      <c r="D2343" s="457">
        <v>0</v>
      </c>
      <c r="E2343" s="438">
        <v>0.50959764047910272</v>
      </c>
      <c r="F2343" s="456">
        <v>0</v>
      </c>
      <c r="G2343" s="457">
        <v>0</v>
      </c>
      <c r="H2343" s="438">
        <v>0.10024895723112696</v>
      </c>
      <c r="I2343" s="456">
        <v>0</v>
      </c>
      <c r="J2343" s="457">
        <v>0</v>
      </c>
      <c r="K2343" s="438">
        <v>0.61230034567598191</v>
      </c>
      <c r="L2343" s="462">
        <v>0</v>
      </c>
      <c r="M2343" s="463">
        <v>0</v>
      </c>
      <c r="N2343" s="438">
        <v>5.8038184382066581E-3</v>
      </c>
      <c r="O2343" s="456">
        <v>0</v>
      </c>
      <c r="P2343" s="457">
        <v>0</v>
      </c>
      <c r="Q2343" s="438">
        <v>1.9265898899328539E-2</v>
      </c>
      <c r="R2343" s="462">
        <v>0</v>
      </c>
      <c r="S2343" s="463">
        <v>0</v>
      </c>
      <c r="T2343" s="438">
        <v>666.09286619377929</v>
      </c>
      <c r="U2343" s="456">
        <v>0</v>
      </c>
      <c r="V2343" s="457">
        <v>0</v>
      </c>
      <c r="W2343" s="438">
        <v>0.10804263628169455</v>
      </c>
      <c r="X2343" s="456">
        <v>0</v>
      </c>
      <c r="Y2343" s="457">
        <v>0</v>
      </c>
      <c r="Z2343" s="438">
        <v>3.6276194267461175E-3</v>
      </c>
      <c r="AA2343" s="456">
        <v>0</v>
      </c>
      <c r="AB2343" s="457">
        <v>0</v>
      </c>
      <c r="AC2343" s="438">
        <v>6.9025046145706776E-3</v>
      </c>
      <c r="AD2343" s="456">
        <v>0</v>
      </c>
      <c r="AE2343" s="457">
        <v>0</v>
      </c>
      <c r="AF2343" s="438">
        <v>9.9603133772531438E-4</v>
      </c>
      <c r="AG2343" s="456">
        <v>0</v>
      </c>
      <c r="AH2343" s="457">
        <v>0</v>
      </c>
      <c r="AI2343" s="438">
        <v>1.2848826743643213E-3</v>
      </c>
      <c r="AJ2343" s="456">
        <v>0</v>
      </c>
      <c r="AK2343" s="457">
        <v>0</v>
      </c>
      <c r="AL2343" s="438">
        <v>7.9682669379684278E-5</v>
      </c>
      <c r="AM2343" s="456">
        <v>0</v>
      </c>
      <c r="AN2343" s="457">
        <v>0</v>
      </c>
      <c r="AO2343" s="438">
        <v>2.1653746655996103E-2</v>
      </c>
      <c r="AP2343" s="456">
        <v>0</v>
      </c>
      <c r="AQ2343" s="457">
        <v>0</v>
      </c>
      <c r="AR2343" s="440">
        <v>1.4086013491022901E-2</v>
      </c>
      <c r="AS2343" s="462">
        <v>0</v>
      </c>
      <c r="AT2343" s="463">
        <v>0</v>
      </c>
      <c r="AU2343" s="423">
        <v>0</v>
      </c>
    </row>
    <row r="2344" spans="1:47" x14ac:dyDescent="0.2">
      <c r="A2344" s="231">
        <v>2033</v>
      </c>
      <c r="B2344" s="232">
        <v>20</v>
      </c>
      <c r="C2344" s="456">
        <v>0</v>
      </c>
      <c r="D2344" s="457">
        <v>0</v>
      </c>
      <c r="E2344" s="438">
        <v>0.51721411019955166</v>
      </c>
      <c r="F2344" s="456">
        <v>0</v>
      </c>
      <c r="G2344" s="457">
        <v>0</v>
      </c>
      <c r="H2344" s="438">
        <v>0.10315387848601969</v>
      </c>
      <c r="I2344" s="456">
        <v>0</v>
      </c>
      <c r="J2344" s="457">
        <v>0</v>
      </c>
      <c r="K2344" s="438">
        <v>0.6241639591016408</v>
      </c>
      <c r="L2344" s="462">
        <v>0</v>
      </c>
      <c r="M2344" s="463">
        <v>0</v>
      </c>
      <c r="N2344" s="438">
        <v>5.8143733120775065E-3</v>
      </c>
      <c r="O2344" s="456">
        <v>0</v>
      </c>
      <c r="P2344" s="457">
        <v>0</v>
      </c>
      <c r="Q2344" s="438">
        <v>1.9294507700579319E-2</v>
      </c>
      <c r="R2344" s="462">
        <v>0</v>
      </c>
      <c r="S2344" s="463">
        <v>0</v>
      </c>
      <c r="T2344" s="438">
        <v>667.30519156168373</v>
      </c>
      <c r="U2344" s="456">
        <v>0</v>
      </c>
      <c r="V2344" s="457">
        <v>0</v>
      </c>
      <c r="W2344" s="438">
        <v>0.111173394315977</v>
      </c>
      <c r="X2344" s="456">
        <v>0</v>
      </c>
      <c r="Y2344" s="457">
        <v>0</v>
      </c>
      <c r="Z2344" s="438">
        <v>3.6871709249277837E-3</v>
      </c>
      <c r="AA2344" s="456">
        <v>0</v>
      </c>
      <c r="AB2344" s="457">
        <v>0</v>
      </c>
      <c r="AC2344" s="438">
        <v>7.1025164626582126E-3</v>
      </c>
      <c r="AD2344" s="456">
        <v>0</v>
      </c>
      <c r="AE2344" s="457">
        <v>0</v>
      </c>
      <c r="AF2344" s="438">
        <v>1.0248943338915658E-3</v>
      </c>
      <c r="AG2344" s="456">
        <v>0</v>
      </c>
      <c r="AH2344" s="457">
        <v>0</v>
      </c>
      <c r="AI2344" s="438">
        <v>1.3221148231999319E-3</v>
      </c>
      <c r="AJ2344" s="456">
        <v>0</v>
      </c>
      <c r="AK2344" s="457">
        <v>0</v>
      </c>
      <c r="AL2344" s="438">
        <v>8.1991518075392151E-5</v>
      </c>
      <c r="AM2344" s="456">
        <v>0</v>
      </c>
      <c r="AN2344" s="457">
        <v>0</v>
      </c>
      <c r="AO2344" s="438">
        <v>2.2281213892105311E-2</v>
      </c>
      <c r="AP2344" s="456">
        <v>0</v>
      </c>
      <c r="AQ2344" s="457">
        <v>0</v>
      </c>
      <c r="AR2344" s="440">
        <v>1.42348125104616E-2</v>
      </c>
      <c r="AS2344" s="462">
        <v>0</v>
      </c>
      <c r="AT2344" s="463">
        <v>0</v>
      </c>
      <c r="AU2344" s="423">
        <v>0</v>
      </c>
    </row>
    <row r="2345" spans="1:47" x14ac:dyDescent="0.2">
      <c r="A2345" s="231">
        <v>2033</v>
      </c>
      <c r="B2345" s="232">
        <v>21</v>
      </c>
      <c r="C2345" s="456">
        <v>0</v>
      </c>
      <c r="D2345" s="457">
        <v>0</v>
      </c>
      <c r="E2345" s="438">
        <v>0.52466959031240834</v>
      </c>
      <c r="F2345" s="456">
        <v>0</v>
      </c>
      <c r="G2345" s="457">
        <v>0</v>
      </c>
      <c r="H2345" s="438">
        <v>0.10599772966315647</v>
      </c>
      <c r="I2345" s="456">
        <v>0</v>
      </c>
      <c r="J2345" s="457">
        <v>0</v>
      </c>
      <c r="K2345" s="438">
        <v>0.63577686865131722</v>
      </c>
      <c r="L2345" s="462">
        <v>0</v>
      </c>
      <c r="M2345" s="463">
        <v>0</v>
      </c>
      <c r="N2345" s="438">
        <v>5.8246711896368913E-3</v>
      </c>
      <c r="O2345" s="456">
        <v>0</v>
      </c>
      <c r="P2345" s="457">
        <v>0</v>
      </c>
      <c r="Q2345" s="438">
        <v>1.9322438405820045E-2</v>
      </c>
      <c r="R2345" s="462">
        <v>0</v>
      </c>
      <c r="S2345" s="463">
        <v>0</v>
      </c>
      <c r="T2345" s="438">
        <v>668.48686974504062</v>
      </c>
      <c r="U2345" s="456">
        <v>0</v>
      </c>
      <c r="V2345" s="457">
        <v>0</v>
      </c>
      <c r="W2345" s="438">
        <v>0.11423827794003649</v>
      </c>
      <c r="X2345" s="456">
        <v>0</v>
      </c>
      <c r="Y2345" s="457">
        <v>0</v>
      </c>
      <c r="Z2345" s="438">
        <v>3.7454563172772816E-3</v>
      </c>
      <c r="AA2345" s="456">
        <v>0</v>
      </c>
      <c r="AB2345" s="457">
        <v>0</v>
      </c>
      <c r="AC2345" s="438">
        <v>7.2983475324741309E-3</v>
      </c>
      <c r="AD2345" s="456">
        <v>0</v>
      </c>
      <c r="AE2345" s="457">
        <v>0</v>
      </c>
      <c r="AF2345" s="438">
        <v>1.0531503595940159E-3</v>
      </c>
      <c r="AG2345" s="456">
        <v>0</v>
      </c>
      <c r="AH2345" s="457">
        <v>0</v>
      </c>
      <c r="AI2345" s="438">
        <v>1.3585657824179531E-3</v>
      </c>
      <c r="AJ2345" s="456">
        <v>0</v>
      </c>
      <c r="AK2345" s="457">
        <v>0</v>
      </c>
      <c r="AL2345" s="438">
        <v>8.4251990727193972E-5</v>
      </c>
      <c r="AM2345" s="456">
        <v>0</v>
      </c>
      <c r="AN2345" s="457">
        <v>0</v>
      </c>
      <c r="AO2345" s="438">
        <v>2.2895518897962073E-2</v>
      </c>
      <c r="AP2345" s="456">
        <v>0</v>
      </c>
      <c r="AQ2345" s="457">
        <v>0</v>
      </c>
      <c r="AR2345" s="440">
        <v>1.8929294260137099E-2</v>
      </c>
      <c r="AS2345" s="462">
        <v>0</v>
      </c>
      <c r="AT2345" s="463">
        <v>0</v>
      </c>
      <c r="AU2345" s="423">
        <v>0</v>
      </c>
    </row>
    <row r="2346" spans="1:47" x14ac:dyDescent="0.2">
      <c r="A2346" s="231">
        <v>2033</v>
      </c>
      <c r="B2346" s="232">
        <v>22</v>
      </c>
      <c r="C2346" s="456">
        <v>0</v>
      </c>
      <c r="D2346" s="457">
        <v>0</v>
      </c>
      <c r="E2346" s="438">
        <v>0.53171046012762935</v>
      </c>
      <c r="F2346" s="456">
        <v>0</v>
      </c>
      <c r="G2346" s="457">
        <v>0</v>
      </c>
      <c r="H2346" s="438">
        <v>0.10868314047454747</v>
      </c>
      <c r="I2346" s="456">
        <v>0</v>
      </c>
      <c r="J2346" s="457">
        <v>0</v>
      </c>
      <c r="K2346" s="438">
        <v>0.64674253175746088</v>
      </c>
      <c r="L2346" s="462">
        <v>0</v>
      </c>
      <c r="M2346" s="463">
        <v>0</v>
      </c>
      <c r="N2346" s="438">
        <v>5.8344409169006203E-3</v>
      </c>
      <c r="O2346" s="456">
        <v>0</v>
      </c>
      <c r="P2346" s="457">
        <v>0</v>
      </c>
      <c r="Q2346" s="438">
        <v>1.93489175558334E-2</v>
      </c>
      <c r="R2346" s="462">
        <v>0</v>
      </c>
      <c r="S2346" s="463">
        <v>0</v>
      </c>
      <c r="T2346" s="438">
        <v>669.6071947438038</v>
      </c>
      <c r="U2346" s="456">
        <v>0</v>
      </c>
      <c r="V2346" s="457">
        <v>0</v>
      </c>
      <c r="W2346" s="438">
        <v>0.11713256948120444</v>
      </c>
      <c r="X2346" s="456">
        <v>0</v>
      </c>
      <c r="Y2346" s="457">
        <v>0</v>
      </c>
      <c r="Z2346" s="438">
        <v>3.8005086806064885E-3</v>
      </c>
      <c r="AA2346" s="456">
        <v>0</v>
      </c>
      <c r="AB2346" s="457">
        <v>0</v>
      </c>
      <c r="AC2346" s="438">
        <v>7.4832312471858663E-3</v>
      </c>
      <c r="AD2346" s="456">
        <v>0</v>
      </c>
      <c r="AE2346" s="457">
        <v>0</v>
      </c>
      <c r="AF2346" s="438">
        <v>1.0798304644261587E-3</v>
      </c>
      <c r="AG2346" s="456">
        <v>0</v>
      </c>
      <c r="AH2346" s="457">
        <v>0</v>
      </c>
      <c r="AI2346" s="438">
        <v>1.3929814637067611E-3</v>
      </c>
      <c r="AJ2346" s="456">
        <v>0</v>
      </c>
      <c r="AK2346" s="457">
        <v>0</v>
      </c>
      <c r="AL2346" s="438">
        <v>8.6386516676254389E-5</v>
      </c>
      <c r="AM2346" s="456">
        <v>0</v>
      </c>
      <c r="AN2346" s="457">
        <v>0</v>
      </c>
      <c r="AO2346" s="438">
        <v>2.347551877003376E-2</v>
      </c>
      <c r="AP2346" s="456">
        <v>0</v>
      </c>
      <c r="AQ2346" s="457">
        <v>0</v>
      </c>
      <c r="AR2346" s="440">
        <v>1.9110855519615201E-2</v>
      </c>
      <c r="AS2346" s="462">
        <v>0</v>
      </c>
      <c r="AT2346" s="463">
        <v>0</v>
      </c>
      <c r="AU2346" s="423">
        <v>0</v>
      </c>
    </row>
    <row r="2347" spans="1:47" x14ac:dyDescent="0.2">
      <c r="A2347" s="231">
        <v>2033</v>
      </c>
      <c r="B2347" s="232">
        <v>23</v>
      </c>
      <c r="C2347" s="456">
        <v>0</v>
      </c>
      <c r="D2347" s="457">
        <v>0</v>
      </c>
      <c r="E2347" s="438">
        <v>0.5380759927251394</v>
      </c>
      <c r="F2347" s="456">
        <v>0</v>
      </c>
      <c r="G2347" s="457">
        <v>0</v>
      </c>
      <c r="H2347" s="438">
        <v>0.11111064174718842</v>
      </c>
      <c r="I2347" s="456">
        <v>0</v>
      </c>
      <c r="J2347" s="457">
        <v>0</v>
      </c>
      <c r="K2347" s="438">
        <v>0.65665605756288237</v>
      </c>
      <c r="L2347" s="462">
        <v>0</v>
      </c>
      <c r="M2347" s="463">
        <v>0</v>
      </c>
      <c r="N2347" s="438">
        <v>5.8432497823533705E-3</v>
      </c>
      <c r="O2347" s="456">
        <v>0</v>
      </c>
      <c r="P2347" s="457">
        <v>0</v>
      </c>
      <c r="Q2347" s="438">
        <v>1.9372821009391483E-2</v>
      </c>
      <c r="R2347" s="462">
        <v>0</v>
      </c>
      <c r="S2347" s="463">
        <v>0</v>
      </c>
      <c r="T2347" s="438">
        <v>670.61893884002473</v>
      </c>
      <c r="U2347" s="456">
        <v>0</v>
      </c>
      <c r="V2347" s="457">
        <v>0</v>
      </c>
      <c r="W2347" s="438">
        <v>0.1197488047117411</v>
      </c>
      <c r="X2347" s="456">
        <v>0</v>
      </c>
      <c r="Y2347" s="457">
        <v>0</v>
      </c>
      <c r="Z2347" s="438">
        <v>3.8502763514945064E-3</v>
      </c>
      <c r="AA2347" s="456">
        <v>0</v>
      </c>
      <c r="AB2347" s="457">
        <v>0</v>
      </c>
      <c r="AC2347" s="438">
        <v>7.6503840621966112E-3</v>
      </c>
      <c r="AD2347" s="456">
        <v>0</v>
      </c>
      <c r="AE2347" s="457">
        <v>0</v>
      </c>
      <c r="AF2347" s="438">
        <v>1.1039518601296831E-3</v>
      </c>
      <c r="AG2347" s="456">
        <v>0</v>
      </c>
      <c r="AH2347" s="457">
        <v>0</v>
      </c>
      <c r="AI2347" s="438">
        <v>1.4240957648296365E-3</v>
      </c>
      <c r="AJ2347" s="456">
        <v>0</v>
      </c>
      <c r="AK2347" s="457">
        <v>0</v>
      </c>
      <c r="AL2347" s="438">
        <v>8.8316119275443308E-5</v>
      </c>
      <c r="AM2347" s="456">
        <v>0</v>
      </c>
      <c r="AN2347" s="457">
        <v>0</v>
      </c>
      <c r="AO2347" s="438">
        <v>2.3999902159861301E-2</v>
      </c>
      <c r="AP2347" s="456">
        <v>0</v>
      </c>
      <c r="AQ2347" s="457">
        <v>0</v>
      </c>
      <c r="AR2347" s="440">
        <v>1.9274975068055599E-2</v>
      </c>
      <c r="AS2347" s="462">
        <v>0</v>
      </c>
      <c r="AT2347" s="463">
        <v>0</v>
      </c>
      <c r="AU2347" s="423">
        <v>0</v>
      </c>
    </row>
    <row r="2348" spans="1:47" x14ac:dyDescent="0.2">
      <c r="A2348" s="231">
        <v>2033</v>
      </c>
      <c r="B2348" s="232">
        <v>24</v>
      </c>
      <c r="C2348" s="456">
        <v>0</v>
      </c>
      <c r="D2348" s="457">
        <v>0</v>
      </c>
      <c r="E2348" s="438">
        <v>0.54338280096187697</v>
      </c>
      <c r="F2348" s="456">
        <v>0</v>
      </c>
      <c r="G2348" s="457">
        <v>0</v>
      </c>
      <c r="H2348" s="438">
        <v>0.1131347889615076</v>
      </c>
      <c r="I2348" s="456">
        <v>0</v>
      </c>
      <c r="J2348" s="457">
        <v>0</v>
      </c>
      <c r="K2348" s="438">
        <v>0.66492125696437132</v>
      </c>
      <c r="L2348" s="462">
        <v>0</v>
      </c>
      <c r="M2348" s="463">
        <v>0</v>
      </c>
      <c r="N2348" s="438">
        <v>5.8506014137553429E-3</v>
      </c>
      <c r="O2348" s="456">
        <v>0</v>
      </c>
      <c r="P2348" s="457">
        <v>0</v>
      </c>
      <c r="Q2348" s="438">
        <v>1.9392734332531809E-2</v>
      </c>
      <c r="R2348" s="462">
        <v>0</v>
      </c>
      <c r="S2348" s="463">
        <v>0</v>
      </c>
      <c r="T2348" s="438">
        <v>671.46233995177136</v>
      </c>
      <c r="U2348" s="456">
        <v>0</v>
      </c>
      <c r="V2348" s="457">
        <v>0</v>
      </c>
      <c r="W2348" s="438">
        <v>0.12193054973547417</v>
      </c>
      <c r="X2348" s="456">
        <v>0</v>
      </c>
      <c r="Y2348" s="457">
        <v>0</v>
      </c>
      <c r="Z2348" s="438">
        <v>3.8917719862435023E-3</v>
      </c>
      <c r="AA2348" s="456">
        <v>0</v>
      </c>
      <c r="AB2348" s="457">
        <v>0</v>
      </c>
      <c r="AC2348" s="438">
        <v>7.7897585198678241E-3</v>
      </c>
      <c r="AD2348" s="456">
        <v>0</v>
      </c>
      <c r="AE2348" s="457">
        <v>0</v>
      </c>
      <c r="AF2348" s="438">
        <v>1.1240627558414113E-3</v>
      </c>
      <c r="AG2348" s="456">
        <v>0</v>
      </c>
      <c r="AH2348" s="457">
        <v>0</v>
      </c>
      <c r="AI2348" s="438">
        <v>1.450040153413432E-3</v>
      </c>
      <c r="AJ2348" s="456">
        <v>0</v>
      </c>
      <c r="AK2348" s="457">
        <v>0</v>
      </c>
      <c r="AL2348" s="438">
        <v>8.9925033842754801E-5</v>
      </c>
      <c r="AM2348" s="456">
        <v>0</v>
      </c>
      <c r="AN2348" s="457">
        <v>0</v>
      </c>
      <c r="AO2348" s="438">
        <v>2.4437113079257677E-2</v>
      </c>
      <c r="AP2348" s="456">
        <v>0</v>
      </c>
      <c r="AQ2348" s="457">
        <v>0</v>
      </c>
      <c r="AR2348" s="440">
        <v>1.94118320154433E-2</v>
      </c>
      <c r="AS2348" s="462">
        <v>0</v>
      </c>
      <c r="AT2348" s="463">
        <v>0</v>
      </c>
      <c r="AU2348" s="423">
        <v>0</v>
      </c>
    </row>
    <row r="2349" spans="1:47" x14ac:dyDescent="0.2">
      <c r="A2349" s="231">
        <v>2033</v>
      </c>
      <c r="B2349" s="232">
        <v>25</v>
      </c>
      <c r="C2349" s="456">
        <v>0</v>
      </c>
      <c r="D2349" s="457">
        <v>0</v>
      </c>
      <c r="E2349" s="438">
        <v>0.54737927126244124</v>
      </c>
      <c r="F2349" s="456">
        <v>0</v>
      </c>
      <c r="G2349" s="457">
        <v>0</v>
      </c>
      <c r="H2349" s="438">
        <v>0.11465916669754038</v>
      </c>
      <c r="I2349" s="456">
        <v>0</v>
      </c>
      <c r="J2349" s="457">
        <v>0</v>
      </c>
      <c r="K2349" s="438">
        <v>0.67114573800849753</v>
      </c>
      <c r="L2349" s="462">
        <v>0</v>
      </c>
      <c r="M2349" s="463">
        <v>0</v>
      </c>
      <c r="N2349" s="438">
        <v>5.85612302444905E-3</v>
      </c>
      <c r="O2349" s="456">
        <v>0</v>
      </c>
      <c r="P2349" s="457">
        <v>0</v>
      </c>
      <c r="Q2349" s="438">
        <v>1.9407729726377974E-2</v>
      </c>
      <c r="R2349" s="462">
        <v>0</v>
      </c>
      <c r="S2349" s="463">
        <v>0</v>
      </c>
      <c r="T2349" s="438">
        <v>672.0955321307282</v>
      </c>
      <c r="U2349" s="456">
        <v>0</v>
      </c>
      <c r="V2349" s="457">
        <v>0</v>
      </c>
      <c r="W2349" s="438">
        <v>0.12357324125905994</v>
      </c>
      <c r="X2349" s="456">
        <v>0</v>
      </c>
      <c r="Y2349" s="457">
        <v>0</v>
      </c>
      <c r="Z2349" s="438">
        <v>3.9230150399153169E-3</v>
      </c>
      <c r="AA2349" s="456">
        <v>0</v>
      </c>
      <c r="AB2349" s="457">
        <v>0</v>
      </c>
      <c r="AC2349" s="438">
        <v>7.894708986606682E-3</v>
      </c>
      <c r="AD2349" s="456">
        <v>0</v>
      </c>
      <c r="AE2349" s="457">
        <v>0</v>
      </c>
      <c r="AF2349" s="438">
        <v>1.1392074051073968E-3</v>
      </c>
      <c r="AG2349" s="456">
        <v>0</v>
      </c>
      <c r="AH2349" s="457">
        <v>0</v>
      </c>
      <c r="AI2349" s="438">
        <v>1.4695752819065256E-3</v>
      </c>
      <c r="AJ2349" s="456">
        <v>0</v>
      </c>
      <c r="AK2349" s="457">
        <v>0</v>
      </c>
      <c r="AL2349" s="438">
        <v>9.1136585295285155E-5</v>
      </c>
      <c r="AM2349" s="456">
        <v>0</v>
      </c>
      <c r="AN2349" s="457">
        <v>0</v>
      </c>
      <c r="AO2349" s="438">
        <v>2.4766330895779128E-2</v>
      </c>
      <c r="AP2349" s="456">
        <v>0</v>
      </c>
      <c r="AQ2349" s="457">
        <v>0</v>
      </c>
      <c r="AR2349" s="440">
        <v>1.9514876580013801E-2</v>
      </c>
      <c r="AS2349" s="462">
        <v>0</v>
      </c>
      <c r="AT2349" s="463">
        <v>0</v>
      </c>
      <c r="AU2349" s="423">
        <v>0</v>
      </c>
    </row>
    <row r="2350" spans="1:47" x14ac:dyDescent="0.2">
      <c r="A2350" s="231">
        <v>2033</v>
      </c>
      <c r="B2350" s="232">
        <v>26</v>
      </c>
      <c r="C2350" s="456">
        <v>0</v>
      </c>
      <c r="D2350" s="457">
        <v>0</v>
      </c>
      <c r="E2350" s="438">
        <v>0.54978872540234169</v>
      </c>
      <c r="F2350" s="456">
        <v>0</v>
      </c>
      <c r="G2350" s="457">
        <v>0</v>
      </c>
      <c r="H2350" s="438">
        <v>0.11557868219206026</v>
      </c>
      <c r="I2350" s="456">
        <v>0</v>
      </c>
      <c r="J2350" s="457">
        <v>0</v>
      </c>
      <c r="K2350" s="438">
        <v>0.67490172084890609</v>
      </c>
      <c r="L2350" s="462">
        <v>0</v>
      </c>
      <c r="M2350" s="463">
        <v>0</v>
      </c>
      <c r="N2350" s="438">
        <v>5.8594585418806789E-3</v>
      </c>
      <c r="O2350" s="456">
        <v>0</v>
      </c>
      <c r="P2350" s="457">
        <v>0</v>
      </c>
      <c r="Q2350" s="438">
        <v>1.9416791107164062E-2</v>
      </c>
      <c r="R2350" s="462">
        <v>0</v>
      </c>
      <c r="S2350" s="463">
        <v>0</v>
      </c>
      <c r="T2350" s="438">
        <v>672.48058050838199</v>
      </c>
      <c r="U2350" s="456">
        <v>0</v>
      </c>
      <c r="V2350" s="457">
        <v>0</v>
      </c>
      <c r="W2350" s="438">
        <v>0.12456432743936645</v>
      </c>
      <c r="X2350" s="456">
        <v>0</v>
      </c>
      <c r="Y2350" s="457">
        <v>0</v>
      </c>
      <c r="Z2350" s="438">
        <v>3.9418653785908394E-3</v>
      </c>
      <c r="AA2350" s="456">
        <v>0</v>
      </c>
      <c r="AB2350" s="457">
        <v>0</v>
      </c>
      <c r="AC2350" s="438">
        <v>7.9580240996947344E-3</v>
      </c>
      <c r="AD2350" s="456">
        <v>0</v>
      </c>
      <c r="AE2350" s="457">
        <v>0</v>
      </c>
      <c r="AF2350" s="438">
        <v>1.1483445428715055E-3</v>
      </c>
      <c r="AG2350" s="456">
        <v>0</v>
      </c>
      <c r="AH2350" s="457">
        <v>0</v>
      </c>
      <c r="AI2350" s="438">
        <v>1.4813630711283049E-3</v>
      </c>
      <c r="AJ2350" s="456">
        <v>0</v>
      </c>
      <c r="AK2350" s="457">
        <v>0</v>
      </c>
      <c r="AL2350" s="438">
        <v>9.186750372653159E-5</v>
      </c>
      <c r="AM2350" s="456">
        <v>0</v>
      </c>
      <c r="AN2350" s="457">
        <v>0</v>
      </c>
      <c r="AO2350" s="438">
        <v>2.4964955141739346E-2</v>
      </c>
      <c r="AP2350" s="456">
        <v>0</v>
      </c>
      <c r="AQ2350" s="457">
        <v>0</v>
      </c>
      <c r="AR2350" s="440">
        <v>1.9577087575067102E-2</v>
      </c>
      <c r="AS2350" s="462">
        <v>0</v>
      </c>
      <c r="AT2350" s="463">
        <v>0</v>
      </c>
      <c r="AU2350" s="423">
        <v>0</v>
      </c>
    </row>
    <row r="2351" spans="1:47" x14ac:dyDescent="0.2">
      <c r="A2351" s="231">
        <v>2033</v>
      </c>
      <c r="B2351" s="232">
        <v>27</v>
      </c>
      <c r="C2351" s="456">
        <v>0</v>
      </c>
      <c r="D2351" s="457">
        <v>0</v>
      </c>
      <c r="E2351" s="438">
        <v>0.55024858399140142</v>
      </c>
      <c r="F2351" s="456">
        <v>0</v>
      </c>
      <c r="G2351" s="457">
        <v>0</v>
      </c>
      <c r="H2351" s="438">
        <v>0.11575376574255844</v>
      </c>
      <c r="I2351" s="456">
        <v>0</v>
      </c>
      <c r="J2351" s="457">
        <v>0</v>
      </c>
      <c r="K2351" s="438">
        <v>0.67561662002895784</v>
      </c>
      <c r="L2351" s="462">
        <v>0</v>
      </c>
      <c r="M2351" s="463">
        <v>0</v>
      </c>
      <c r="N2351" s="438">
        <v>5.8600989544933682E-3</v>
      </c>
      <c r="O2351" s="456">
        <v>0</v>
      </c>
      <c r="P2351" s="457">
        <v>0</v>
      </c>
      <c r="Q2351" s="438">
        <v>1.9418524970573423E-2</v>
      </c>
      <c r="R2351" s="462">
        <v>0</v>
      </c>
      <c r="S2351" s="463">
        <v>0</v>
      </c>
      <c r="T2351" s="438">
        <v>672.55189781216416</v>
      </c>
      <c r="U2351" s="456">
        <v>0</v>
      </c>
      <c r="V2351" s="457">
        <v>0</v>
      </c>
      <c r="W2351" s="438">
        <v>0.12475289679064107</v>
      </c>
      <c r="X2351" s="456">
        <v>0</v>
      </c>
      <c r="Y2351" s="457">
        <v>0</v>
      </c>
      <c r="Z2351" s="438">
        <v>3.9454533341623955E-3</v>
      </c>
      <c r="AA2351" s="456">
        <v>0</v>
      </c>
      <c r="AB2351" s="457">
        <v>0</v>
      </c>
      <c r="AC2351" s="438">
        <v>7.9700761585403783E-3</v>
      </c>
      <c r="AD2351" s="456">
        <v>0</v>
      </c>
      <c r="AE2351" s="457">
        <v>0</v>
      </c>
      <c r="AF2351" s="438">
        <v>1.1500841798946497E-3</v>
      </c>
      <c r="AG2351" s="456">
        <v>0</v>
      </c>
      <c r="AH2351" s="457">
        <v>0</v>
      </c>
      <c r="AI2351" s="438">
        <v>1.4836067305932826E-3</v>
      </c>
      <c r="AJ2351" s="456">
        <v>0</v>
      </c>
      <c r="AK2351" s="457">
        <v>0</v>
      </c>
      <c r="AL2351" s="438">
        <v>9.200668815122097E-5</v>
      </c>
      <c r="AM2351" s="456">
        <v>0</v>
      </c>
      <c r="AN2351" s="457">
        <v>0</v>
      </c>
      <c r="AO2351" s="438">
        <v>2.5002769317000805E-2</v>
      </c>
      <c r="AP2351" s="456">
        <v>0</v>
      </c>
      <c r="AQ2351" s="457">
        <v>0</v>
      </c>
      <c r="AR2351" s="440">
        <v>1.95889116529183E-2</v>
      </c>
      <c r="AS2351" s="462">
        <v>0</v>
      </c>
      <c r="AT2351" s="463">
        <v>0</v>
      </c>
      <c r="AU2351" s="423">
        <v>0</v>
      </c>
    </row>
    <row r="2352" spans="1:47" x14ac:dyDescent="0.2">
      <c r="A2352" s="231">
        <v>2033</v>
      </c>
      <c r="B2352" s="232">
        <v>28</v>
      </c>
      <c r="C2352" s="456">
        <v>0</v>
      </c>
      <c r="D2352" s="457">
        <v>0</v>
      </c>
      <c r="E2352" s="438">
        <v>0.55024797636800049</v>
      </c>
      <c r="F2352" s="456">
        <v>0</v>
      </c>
      <c r="G2352" s="457">
        <v>0</v>
      </c>
      <c r="H2352" s="438">
        <v>0.1157535266824828</v>
      </c>
      <c r="I2352" s="456">
        <v>0</v>
      </c>
      <c r="J2352" s="457">
        <v>0</v>
      </c>
      <c r="K2352" s="438">
        <v>0.67561565266192336</v>
      </c>
      <c r="L2352" s="462">
        <v>0</v>
      </c>
      <c r="M2352" s="463">
        <v>0</v>
      </c>
      <c r="N2352" s="438">
        <v>5.8601069036012966E-3</v>
      </c>
      <c r="O2352" s="456">
        <v>0</v>
      </c>
      <c r="P2352" s="457">
        <v>0</v>
      </c>
      <c r="Q2352" s="438">
        <v>1.9418543907539998E-2</v>
      </c>
      <c r="R2352" s="462">
        <v>0</v>
      </c>
      <c r="S2352" s="463">
        <v>0</v>
      </c>
      <c r="T2352" s="438">
        <v>672.55482668902221</v>
      </c>
      <c r="U2352" s="456">
        <v>0</v>
      </c>
      <c r="V2352" s="457">
        <v>0</v>
      </c>
      <c r="W2352" s="438">
        <v>0.12475253866036022</v>
      </c>
      <c r="X2352" s="456">
        <v>0</v>
      </c>
      <c r="Y2352" s="457">
        <v>0</v>
      </c>
      <c r="Z2352" s="438">
        <v>3.9454440005017135E-3</v>
      </c>
      <c r="AA2352" s="456">
        <v>0</v>
      </c>
      <c r="AB2352" s="457">
        <v>0</v>
      </c>
      <c r="AC2352" s="438">
        <v>7.970053458232873E-3</v>
      </c>
      <c r="AD2352" s="456">
        <v>0</v>
      </c>
      <c r="AE2352" s="457">
        <v>0</v>
      </c>
      <c r="AF2352" s="438">
        <v>1.1500798066687177E-3</v>
      </c>
      <c r="AG2352" s="456">
        <v>0</v>
      </c>
      <c r="AH2352" s="457">
        <v>0</v>
      </c>
      <c r="AI2352" s="438">
        <v>1.4836019588273194E-3</v>
      </c>
      <c r="AJ2352" s="456">
        <v>0</v>
      </c>
      <c r="AK2352" s="457">
        <v>0</v>
      </c>
      <c r="AL2352" s="438">
        <v>9.2006266478559745E-5</v>
      </c>
      <c r="AM2352" s="456">
        <v>0</v>
      </c>
      <c r="AN2352" s="457">
        <v>0</v>
      </c>
      <c r="AO2352" s="438">
        <v>2.5002728860220216E-2</v>
      </c>
      <c r="AP2352" s="456">
        <v>0</v>
      </c>
      <c r="AQ2352" s="457">
        <v>0</v>
      </c>
      <c r="AR2352" s="440">
        <v>1.9588913668109099E-2</v>
      </c>
      <c r="AS2352" s="462">
        <v>0</v>
      </c>
      <c r="AT2352" s="463">
        <v>0</v>
      </c>
      <c r="AU2352" s="423">
        <v>0</v>
      </c>
    </row>
    <row r="2353" spans="1:47" x14ac:dyDescent="0.2">
      <c r="A2353" s="231">
        <v>2033</v>
      </c>
      <c r="B2353" s="232">
        <v>29</v>
      </c>
      <c r="C2353" s="456">
        <v>0</v>
      </c>
      <c r="D2353" s="457">
        <v>0</v>
      </c>
      <c r="E2353" s="438">
        <v>0.55024704678121328</v>
      </c>
      <c r="F2353" s="456">
        <v>0</v>
      </c>
      <c r="G2353" s="457">
        <v>0</v>
      </c>
      <c r="H2353" s="438">
        <v>0.11575264187258925</v>
      </c>
      <c r="I2353" s="456">
        <v>0</v>
      </c>
      <c r="J2353" s="457">
        <v>0</v>
      </c>
      <c r="K2353" s="438">
        <v>0.6756132066814835</v>
      </c>
      <c r="L2353" s="462">
        <v>0</v>
      </c>
      <c r="M2353" s="463">
        <v>0</v>
      </c>
      <c r="N2353" s="438">
        <v>5.8601220065592702E-3</v>
      </c>
      <c r="O2353" s="456">
        <v>0</v>
      </c>
      <c r="P2353" s="457">
        <v>0</v>
      </c>
      <c r="Q2353" s="438">
        <v>1.9418557510897039E-2</v>
      </c>
      <c r="R2353" s="462">
        <v>0</v>
      </c>
      <c r="S2353" s="463">
        <v>0</v>
      </c>
      <c r="T2353" s="438">
        <v>672.55564035395309</v>
      </c>
      <c r="U2353" s="456">
        <v>0</v>
      </c>
      <c r="V2353" s="457">
        <v>0</v>
      </c>
      <c r="W2353" s="438">
        <v>0.12475180646799779</v>
      </c>
      <c r="X2353" s="456">
        <v>0</v>
      </c>
      <c r="Y2353" s="457">
        <v>0</v>
      </c>
      <c r="Z2353" s="438">
        <v>3.9454386770074873E-3</v>
      </c>
      <c r="AA2353" s="456">
        <v>0</v>
      </c>
      <c r="AB2353" s="457">
        <v>0</v>
      </c>
      <c r="AC2353" s="438">
        <v>7.9700040930983269E-3</v>
      </c>
      <c r="AD2353" s="456">
        <v>0</v>
      </c>
      <c r="AE2353" s="457">
        <v>0</v>
      </c>
      <c r="AF2353" s="438">
        <v>1.150072023318413E-3</v>
      </c>
      <c r="AG2353" s="456">
        <v>0</v>
      </c>
      <c r="AH2353" s="457">
        <v>0</v>
      </c>
      <c r="AI2353" s="438">
        <v>1.4835945959499597E-3</v>
      </c>
      <c r="AJ2353" s="456">
        <v>0</v>
      </c>
      <c r="AK2353" s="457">
        <v>0</v>
      </c>
      <c r="AL2353" s="438">
        <v>9.2005913927621134E-5</v>
      </c>
      <c r="AM2353" s="456">
        <v>0</v>
      </c>
      <c r="AN2353" s="457">
        <v>0</v>
      </c>
      <c r="AO2353" s="438">
        <v>2.5002587811462217E-2</v>
      </c>
      <c r="AP2353" s="456">
        <v>0</v>
      </c>
      <c r="AQ2353" s="457">
        <v>0</v>
      </c>
      <c r="AR2353" s="440">
        <v>1.9588912516130201E-2</v>
      </c>
      <c r="AS2353" s="462">
        <v>0</v>
      </c>
      <c r="AT2353" s="463">
        <v>0</v>
      </c>
      <c r="AU2353" s="423">
        <v>0</v>
      </c>
    </row>
    <row r="2354" spans="1:47" x14ac:dyDescent="0.2">
      <c r="A2354" s="231">
        <v>2033</v>
      </c>
      <c r="B2354" s="232">
        <v>30</v>
      </c>
      <c r="C2354" s="456">
        <v>0</v>
      </c>
      <c r="D2354" s="457">
        <v>0</v>
      </c>
      <c r="E2354" s="438">
        <v>0.55024396168357426</v>
      </c>
      <c r="F2354" s="456">
        <v>0</v>
      </c>
      <c r="G2354" s="457">
        <v>0</v>
      </c>
      <c r="H2354" s="438">
        <v>0.1157517003807101</v>
      </c>
      <c r="I2354" s="456">
        <v>0</v>
      </c>
      <c r="J2354" s="457">
        <v>0</v>
      </c>
      <c r="K2354" s="438">
        <v>0.76018679094497188</v>
      </c>
      <c r="L2354" s="462">
        <v>0</v>
      </c>
      <c r="M2354" s="463">
        <v>0</v>
      </c>
      <c r="N2354" s="438">
        <v>5.8601368133122719E-3</v>
      </c>
      <c r="O2354" s="456">
        <v>0</v>
      </c>
      <c r="P2354" s="457">
        <v>0</v>
      </c>
      <c r="Q2354" s="438">
        <v>1.9418552563559482E-2</v>
      </c>
      <c r="R2354" s="462">
        <v>0</v>
      </c>
      <c r="S2354" s="463">
        <v>0</v>
      </c>
      <c r="T2354" s="438">
        <v>672.55701719641445</v>
      </c>
      <c r="U2354" s="456">
        <v>0</v>
      </c>
      <c r="V2354" s="457">
        <v>0</v>
      </c>
      <c r="W2354" s="438">
        <v>0.12475065783158357</v>
      </c>
      <c r="X2354" s="456">
        <v>0</v>
      </c>
      <c r="Y2354" s="457">
        <v>0</v>
      </c>
      <c r="Z2354" s="438">
        <v>3.945409810856529E-3</v>
      </c>
      <c r="AA2354" s="456">
        <v>0</v>
      </c>
      <c r="AB2354" s="457">
        <v>0</v>
      </c>
      <c r="AC2354" s="438">
        <v>7.9699367859744612E-3</v>
      </c>
      <c r="AD2354" s="456">
        <v>0</v>
      </c>
      <c r="AE2354" s="457">
        <v>0</v>
      </c>
      <c r="AF2354" s="438">
        <v>1.1500624925248179E-3</v>
      </c>
      <c r="AG2354" s="456">
        <v>0</v>
      </c>
      <c r="AH2354" s="457">
        <v>0</v>
      </c>
      <c r="AI2354" s="438">
        <v>1.4835809983581782E-3</v>
      </c>
      <c r="AJ2354" s="456">
        <v>0</v>
      </c>
      <c r="AK2354" s="457">
        <v>0</v>
      </c>
      <c r="AL2354" s="438">
        <v>9.2005049076028639E-5</v>
      </c>
      <c r="AM2354" s="456">
        <v>0</v>
      </c>
      <c r="AN2354" s="457">
        <v>0</v>
      </c>
      <c r="AO2354" s="438">
        <v>2.5002358724877573E-2</v>
      </c>
      <c r="AP2354" s="456">
        <v>0</v>
      </c>
      <c r="AQ2354" s="457">
        <v>0</v>
      </c>
      <c r="AR2354" s="440">
        <v>1.9588912583477301E-2</v>
      </c>
      <c r="AS2354" s="462">
        <v>0</v>
      </c>
      <c r="AT2354" s="463">
        <v>0</v>
      </c>
      <c r="AU2354" s="423">
        <v>0</v>
      </c>
    </row>
    <row r="2355" spans="1:47" x14ac:dyDescent="0.2">
      <c r="A2355" s="231">
        <v>2033</v>
      </c>
      <c r="B2355" s="232">
        <v>31</v>
      </c>
      <c r="C2355" s="456">
        <v>0</v>
      </c>
      <c r="D2355" s="457">
        <v>0</v>
      </c>
      <c r="E2355" s="438">
        <v>0.5502390097579315</v>
      </c>
      <c r="F2355" s="456">
        <v>0</v>
      </c>
      <c r="G2355" s="457">
        <v>0</v>
      </c>
      <c r="H2355" s="438">
        <v>0.1157499719009695</v>
      </c>
      <c r="I2355" s="456">
        <v>0</v>
      </c>
      <c r="J2355" s="457">
        <v>0</v>
      </c>
      <c r="K2355" s="438">
        <v>0.83825125837759284</v>
      </c>
      <c r="L2355" s="462">
        <v>0</v>
      </c>
      <c r="M2355" s="463">
        <v>0</v>
      </c>
      <c r="N2355" s="438">
        <v>5.8601383018865938E-3</v>
      </c>
      <c r="O2355" s="456">
        <v>0</v>
      </c>
      <c r="P2355" s="457">
        <v>0</v>
      </c>
      <c r="Q2355" s="438">
        <v>1.9418534025273451E-2</v>
      </c>
      <c r="R2355" s="462">
        <v>0</v>
      </c>
      <c r="S2355" s="463">
        <v>0</v>
      </c>
      <c r="T2355" s="438">
        <v>672.5572325047624</v>
      </c>
      <c r="U2355" s="456">
        <v>0</v>
      </c>
      <c r="V2355" s="457">
        <v>0</v>
      </c>
      <c r="W2355" s="438">
        <v>0.12474886417902659</v>
      </c>
      <c r="X2355" s="456">
        <v>0</v>
      </c>
      <c r="Y2355" s="457">
        <v>0</v>
      </c>
      <c r="Z2355" s="438">
        <v>3.9453719109898396E-3</v>
      </c>
      <c r="AA2355" s="456">
        <v>0</v>
      </c>
      <c r="AB2355" s="457">
        <v>0</v>
      </c>
      <c r="AC2355" s="438">
        <v>7.9698047152415522E-3</v>
      </c>
      <c r="AD2355" s="456">
        <v>0</v>
      </c>
      <c r="AE2355" s="457">
        <v>0</v>
      </c>
      <c r="AF2355" s="438">
        <v>1.1500452644900077E-3</v>
      </c>
      <c r="AG2355" s="456">
        <v>0</v>
      </c>
      <c r="AH2355" s="457">
        <v>0</v>
      </c>
      <c r="AI2355" s="438">
        <v>1.4835568427270637E-3</v>
      </c>
      <c r="AJ2355" s="456">
        <v>0</v>
      </c>
      <c r="AK2355" s="457">
        <v>0</v>
      </c>
      <c r="AL2355" s="438">
        <v>9.2003547502602303E-5</v>
      </c>
      <c r="AM2355" s="456">
        <v>0</v>
      </c>
      <c r="AN2355" s="457">
        <v>0</v>
      </c>
      <c r="AO2355" s="438">
        <v>2.5001985611684714E-2</v>
      </c>
      <c r="AP2355" s="456">
        <v>0</v>
      </c>
      <c r="AQ2355" s="457">
        <v>0</v>
      </c>
      <c r="AR2355" s="440">
        <v>1.9588915224112501E-2</v>
      </c>
      <c r="AS2355" s="462">
        <v>0</v>
      </c>
      <c r="AT2355" s="463">
        <v>0</v>
      </c>
      <c r="AU2355" s="423">
        <v>0</v>
      </c>
    </row>
    <row r="2356" spans="1:47" x14ac:dyDescent="0.2">
      <c r="A2356" s="231">
        <v>2033</v>
      </c>
      <c r="B2356" s="232">
        <v>32</v>
      </c>
      <c r="C2356" s="456">
        <v>0</v>
      </c>
      <c r="D2356" s="457">
        <v>0</v>
      </c>
      <c r="E2356" s="419">
        <v>0.5502390097579315</v>
      </c>
      <c r="F2356" s="456">
        <v>0</v>
      </c>
      <c r="G2356" s="457">
        <v>0</v>
      </c>
      <c r="H2356" s="419">
        <v>0.1157499719009695</v>
      </c>
      <c r="I2356" s="456">
        <v>0</v>
      </c>
      <c r="J2356" s="457">
        <v>0</v>
      </c>
      <c r="K2356" s="419">
        <v>0.83825125837759284</v>
      </c>
      <c r="L2356" s="462">
        <v>0</v>
      </c>
      <c r="M2356" s="463">
        <v>0</v>
      </c>
      <c r="N2356" s="419">
        <v>5.8601383018865938E-3</v>
      </c>
      <c r="O2356" s="456">
        <v>0</v>
      </c>
      <c r="P2356" s="457">
        <v>0</v>
      </c>
      <c r="Q2356" s="419">
        <v>1.9418534025273451E-2</v>
      </c>
      <c r="R2356" s="462">
        <v>0</v>
      </c>
      <c r="S2356" s="463">
        <v>0</v>
      </c>
      <c r="T2356" s="419">
        <v>672.5572325047624</v>
      </c>
      <c r="U2356" s="456">
        <v>0</v>
      </c>
      <c r="V2356" s="457">
        <v>0</v>
      </c>
      <c r="W2356" s="419">
        <v>0.12474886417902659</v>
      </c>
      <c r="X2356" s="456">
        <v>0</v>
      </c>
      <c r="Y2356" s="457">
        <v>0</v>
      </c>
      <c r="Z2356" s="419">
        <v>3.9453719109898396E-3</v>
      </c>
      <c r="AA2356" s="456">
        <v>0</v>
      </c>
      <c r="AB2356" s="457">
        <v>0</v>
      </c>
      <c r="AC2356" s="419">
        <v>7.9698047152415522E-3</v>
      </c>
      <c r="AD2356" s="456">
        <v>0</v>
      </c>
      <c r="AE2356" s="457">
        <v>0</v>
      </c>
      <c r="AF2356" s="419">
        <v>1.1500452644900077E-3</v>
      </c>
      <c r="AG2356" s="456">
        <v>0</v>
      </c>
      <c r="AH2356" s="457">
        <v>0</v>
      </c>
      <c r="AI2356" s="419">
        <v>1.4835568427270637E-3</v>
      </c>
      <c r="AJ2356" s="456">
        <v>0</v>
      </c>
      <c r="AK2356" s="457">
        <v>0</v>
      </c>
      <c r="AL2356" s="419">
        <v>9.2003547502602303E-5</v>
      </c>
      <c r="AM2356" s="456">
        <v>0</v>
      </c>
      <c r="AN2356" s="457">
        <v>0</v>
      </c>
      <c r="AO2356" s="419">
        <v>2.5001985611684714E-2</v>
      </c>
      <c r="AP2356" s="456">
        <v>0</v>
      </c>
      <c r="AQ2356" s="457">
        <v>0</v>
      </c>
      <c r="AR2356" s="440">
        <v>1.9588915224112501E-2</v>
      </c>
      <c r="AS2356" s="462">
        <v>0</v>
      </c>
      <c r="AT2356" s="463">
        <v>0</v>
      </c>
      <c r="AU2356" s="426">
        <v>0</v>
      </c>
    </row>
    <row r="2357" spans="1:47" x14ac:dyDescent="0.2">
      <c r="A2357" s="231">
        <v>2033</v>
      </c>
      <c r="B2357" s="232">
        <v>33</v>
      </c>
      <c r="C2357" s="456">
        <v>0</v>
      </c>
      <c r="D2357" s="457">
        <v>0</v>
      </c>
      <c r="E2357" s="419">
        <v>0.5502390097579315</v>
      </c>
      <c r="F2357" s="456">
        <v>0</v>
      </c>
      <c r="G2357" s="457">
        <v>0</v>
      </c>
      <c r="H2357" s="419">
        <v>0.1157499719009695</v>
      </c>
      <c r="I2357" s="456">
        <v>0</v>
      </c>
      <c r="J2357" s="457">
        <v>0</v>
      </c>
      <c r="K2357" s="419">
        <v>0.83825125837759284</v>
      </c>
      <c r="L2357" s="462">
        <v>0</v>
      </c>
      <c r="M2357" s="463">
        <v>0</v>
      </c>
      <c r="N2357" s="419">
        <v>5.8601383018865938E-3</v>
      </c>
      <c r="O2357" s="456">
        <v>0</v>
      </c>
      <c r="P2357" s="457">
        <v>0</v>
      </c>
      <c r="Q2357" s="419">
        <v>1.9418534025273451E-2</v>
      </c>
      <c r="R2357" s="462">
        <v>0</v>
      </c>
      <c r="S2357" s="463">
        <v>0</v>
      </c>
      <c r="T2357" s="419">
        <v>672.5572325047624</v>
      </c>
      <c r="U2357" s="456">
        <v>0</v>
      </c>
      <c r="V2357" s="457">
        <v>0</v>
      </c>
      <c r="W2357" s="419">
        <v>0.12474886417902659</v>
      </c>
      <c r="X2357" s="456">
        <v>0</v>
      </c>
      <c r="Y2357" s="457">
        <v>0</v>
      </c>
      <c r="Z2357" s="419">
        <v>3.9453719109898396E-3</v>
      </c>
      <c r="AA2357" s="456">
        <v>0</v>
      </c>
      <c r="AB2357" s="457">
        <v>0</v>
      </c>
      <c r="AC2357" s="419">
        <v>7.9698047152415522E-3</v>
      </c>
      <c r="AD2357" s="456">
        <v>0</v>
      </c>
      <c r="AE2357" s="457">
        <v>0</v>
      </c>
      <c r="AF2357" s="419">
        <v>1.1500452644900077E-3</v>
      </c>
      <c r="AG2357" s="456">
        <v>0</v>
      </c>
      <c r="AH2357" s="457">
        <v>0</v>
      </c>
      <c r="AI2357" s="419">
        <v>1.4835568427270637E-3</v>
      </c>
      <c r="AJ2357" s="456">
        <v>0</v>
      </c>
      <c r="AK2357" s="457">
        <v>0</v>
      </c>
      <c r="AL2357" s="419">
        <v>9.2003547502602303E-5</v>
      </c>
      <c r="AM2357" s="456">
        <v>0</v>
      </c>
      <c r="AN2357" s="457">
        <v>0</v>
      </c>
      <c r="AO2357" s="419">
        <v>2.5001985611684714E-2</v>
      </c>
      <c r="AP2357" s="456">
        <v>0</v>
      </c>
      <c r="AQ2357" s="457">
        <v>0</v>
      </c>
      <c r="AR2357" s="440">
        <v>1.9588915224112501E-2</v>
      </c>
      <c r="AS2357" s="462">
        <v>0</v>
      </c>
      <c r="AT2357" s="463">
        <v>0</v>
      </c>
      <c r="AU2357" s="426">
        <v>0</v>
      </c>
    </row>
    <row r="2358" spans="1:47" x14ac:dyDescent="0.2">
      <c r="A2358" s="231">
        <v>2033</v>
      </c>
      <c r="B2358" s="232">
        <v>34</v>
      </c>
      <c r="C2358" s="456">
        <v>0</v>
      </c>
      <c r="D2358" s="457">
        <v>0</v>
      </c>
      <c r="E2358" s="419">
        <v>0.5502390097579315</v>
      </c>
      <c r="F2358" s="456">
        <v>0</v>
      </c>
      <c r="G2358" s="457">
        <v>0</v>
      </c>
      <c r="H2358" s="419">
        <v>0.1157499719009695</v>
      </c>
      <c r="I2358" s="456">
        <v>0</v>
      </c>
      <c r="J2358" s="457">
        <v>0</v>
      </c>
      <c r="K2358" s="419">
        <v>0.83825125837759284</v>
      </c>
      <c r="L2358" s="462">
        <v>0</v>
      </c>
      <c r="M2358" s="463">
        <v>0</v>
      </c>
      <c r="N2358" s="419">
        <v>5.8601383018865938E-3</v>
      </c>
      <c r="O2358" s="456">
        <v>0</v>
      </c>
      <c r="P2358" s="457">
        <v>0</v>
      </c>
      <c r="Q2358" s="419">
        <v>1.9418534025273451E-2</v>
      </c>
      <c r="R2358" s="462">
        <v>0</v>
      </c>
      <c r="S2358" s="463">
        <v>0</v>
      </c>
      <c r="T2358" s="419">
        <v>672.5572325047624</v>
      </c>
      <c r="U2358" s="456">
        <v>0</v>
      </c>
      <c r="V2358" s="457">
        <v>0</v>
      </c>
      <c r="W2358" s="419">
        <v>0.12474886417902659</v>
      </c>
      <c r="X2358" s="456">
        <v>0</v>
      </c>
      <c r="Y2358" s="457">
        <v>0</v>
      </c>
      <c r="Z2358" s="419">
        <v>3.9453719109898396E-3</v>
      </c>
      <c r="AA2358" s="456">
        <v>0</v>
      </c>
      <c r="AB2358" s="457">
        <v>0</v>
      </c>
      <c r="AC2358" s="419">
        <v>7.9698047152415522E-3</v>
      </c>
      <c r="AD2358" s="456">
        <v>0</v>
      </c>
      <c r="AE2358" s="457">
        <v>0</v>
      </c>
      <c r="AF2358" s="419">
        <v>1.1500452644900077E-3</v>
      </c>
      <c r="AG2358" s="456">
        <v>0</v>
      </c>
      <c r="AH2358" s="457">
        <v>0</v>
      </c>
      <c r="AI2358" s="419">
        <v>1.4835568427270637E-3</v>
      </c>
      <c r="AJ2358" s="456">
        <v>0</v>
      </c>
      <c r="AK2358" s="457">
        <v>0</v>
      </c>
      <c r="AL2358" s="419">
        <v>9.2003547502602303E-5</v>
      </c>
      <c r="AM2358" s="456">
        <v>0</v>
      </c>
      <c r="AN2358" s="457">
        <v>0</v>
      </c>
      <c r="AO2358" s="419">
        <v>2.5001985611684714E-2</v>
      </c>
      <c r="AP2358" s="456">
        <v>0</v>
      </c>
      <c r="AQ2358" s="457">
        <v>0</v>
      </c>
      <c r="AR2358" s="440">
        <v>1.9588915224112501E-2</v>
      </c>
      <c r="AS2358" s="462">
        <v>0</v>
      </c>
      <c r="AT2358" s="463">
        <v>0</v>
      </c>
      <c r="AU2358" s="426">
        <v>0</v>
      </c>
    </row>
    <row r="2359" spans="1:47" x14ac:dyDescent="0.2">
      <c r="A2359" s="231">
        <v>2033</v>
      </c>
      <c r="B2359" s="232">
        <v>35</v>
      </c>
      <c r="C2359" s="456">
        <v>0</v>
      </c>
      <c r="D2359" s="457">
        <v>0</v>
      </c>
      <c r="E2359" s="419">
        <v>0.5502390097579315</v>
      </c>
      <c r="F2359" s="456">
        <v>0</v>
      </c>
      <c r="G2359" s="457">
        <v>0</v>
      </c>
      <c r="H2359" s="419">
        <v>0.1157499719009695</v>
      </c>
      <c r="I2359" s="456">
        <v>0</v>
      </c>
      <c r="J2359" s="457">
        <v>0</v>
      </c>
      <c r="K2359" s="419">
        <v>0.83825125837759284</v>
      </c>
      <c r="L2359" s="462">
        <v>0</v>
      </c>
      <c r="M2359" s="463">
        <v>0</v>
      </c>
      <c r="N2359" s="419">
        <v>5.8601383018865938E-3</v>
      </c>
      <c r="O2359" s="456">
        <v>0</v>
      </c>
      <c r="P2359" s="457">
        <v>0</v>
      </c>
      <c r="Q2359" s="419">
        <v>1.9418534025273451E-2</v>
      </c>
      <c r="R2359" s="462">
        <v>0</v>
      </c>
      <c r="S2359" s="463">
        <v>0</v>
      </c>
      <c r="T2359" s="419">
        <v>672.5572325047624</v>
      </c>
      <c r="U2359" s="456">
        <v>0</v>
      </c>
      <c r="V2359" s="457">
        <v>0</v>
      </c>
      <c r="W2359" s="419">
        <v>0.12474886417902659</v>
      </c>
      <c r="X2359" s="456">
        <v>0</v>
      </c>
      <c r="Y2359" s="457">
        <v>0</v>
      </c>
      <c r="Z2359" s="419">
        <v>3.9453719109898396E-3</v>
      </c>
      <c r="AA2359" s="456">
        <v>0</v>
      </c>
      <c r="AB2359" s="457">
        <v>0</v>
      </c>
      <c r="AC2359" s="419">
        <v>7.9698047152415522E-3</v>
      </c>
      <c r="AD2359" s="456">
        <v>0</v>
      </c>
      <c r="AE2359" s="457">
        <v>0</v>
      </c>
      <c r="AF2359" s="419">
        <v>1.1500452644900077E-3</v>
      </c>
      <c r="AG2359" s="456">
        <v>0</v>
      </c>
      <c r="AH2359" s="457">
        <v>0</v>
      </c>
      <c r="AI2359" s="419">
        <v>1.4835568427270637E-3</v>
      </c>
      <c r="AJ2359" s="456">
        <v>0</v>
      </c>
      <c r="AK2359" s="457">
        <v>0</v>
      </c>
      <c r="AL2359" s="419">
        <v>9.2003547502602303E-5</v>
      </c>
      <c r="AM2359" s="456">
        <v>0</v>
      </c>
      <c r="AN2359" s="457">
        <v>0</v>
      </c>
      <c r="AO2359" s="419">
        <v>2.5001985611684714E-2</v>
      </c>
      <c r="AP2359" s="456">
        <v>0</v>
      </c>
      <c r="AQ2359" s="457">
        <v>0</v>
      </c>
      <c r="AR2359" s="440">
        <v>1.9588915224112501E-2</v>
      </c>
      <c r="AS2359" s="462">
        <v>0</v>
      </c>
      <c r="AT2359" s="463">
        <v>0</v>
      </c>
      <c r="AU2359" s="426">
        <v>0</v>
      </c>
    </row>
    <row r="2360" spans="1:47" x14ac:dyDescent="0.2">
      <c r="A2360" s="231">
        <v>2033</v>
      </c>
      <c r="B2360" s="232">
        <v>36</v>
      </c>
      <c r="C2360" s="456">
        <v>0</v>
      </c>
      <c r="D2360" s="457">
        <v>0</v>
      </c>
      <c r="E2360" s="419">
        <v>0.5502390097579315</v>
      </c>
      <c r="F2360" s="456">
        <v>0</v>
      </c>
      <c r="G2360" s="457">
        <v>0</v>
      </c>
      <c r="H2360" s="419">
        <v>0.1157499719009695</v>
      </c>
      <c r="I2360" s="456">
        <v>0</v>
      </c>
      <c r="J2360" s="457">
        <v>0</v>
      </c>
      <c r="K2360" s="419">
        <v>0.83825125837759284</v>
      </c>
      <c r="L2360" s="462">
        <v>0</v>
      </c>
      <c r="M2360" s="463">
        <v>0</v>
      </c>
      <c r="N2360" s="419">
        <v>5.8601383018865938E-3</v>
      </c>
      <c r="O2360" s="456">
        <v>0</v>
      </c>
      <c r="P2360" s="457">
        <v>0</v>
      </c>
      <c r="Q2360" s="419">
        <v>1.9418534025273451E-2</v>
      </c>
      <c r="R2360" s="462">
        <v>0</v>
      </c>
      <c r="S2360" s="463">
        <v>0</v>
      </c>
      <c r="T2360" s="419">
        <v>672.5572325047624</v>
      </c>
      <c r="U2360" s="456">
        <v>0</v>
      </c>
      <c r="V2360" s="457">
        <v>0</v>
      </c>
      <c r="W2360" s="419">
        <v>0.12474886417902659</v>
      </c>
      <c r="X2360" s="456">
        <v>0</v>
      </c>
      <c r="Y2360" s="457">
        <v>0</v>
      </c>
      <c r="Z2360" s="419">
        <v>3.9453719109898396E-3</v>
      </c>
      <c r="AA2360" s="456">
        <v>0</v>
      </c>
      <c r="AB2360" s="457">
        <v>0</v>
      </c>
      <c r="AC2360" s="419">
        <v>7.9698047152415522E-3</v>
      </c>
      <c r="AD2360" s="456">
        <v>0</v>
      </c>
      <c r="AE2360" s="457">
        <v>0</v>
      </c>
      <c r="AF2360" s="419">
        <v>1.1500452644900077E-3</v>
      </c>
      <c r="AG2360" s="456">
        <v>0</v>
      </c>
      <c r="AH2360" s="457">
        <v>0</v>
      </c>
      <c r="AI2360" s="419">
        <v>1.4835568427270637E-3</v>
      </c>
      <c r="AJ2360" s="456">
        <v>0</v>
      </c>
      <c r="AK2360" s="457">
        <v>0</v>
      </c>
      <c r="AL2360" s="419">
        <v>9.2003547502602303E-5</v>
      </c>
      <c r="AM2360" s="456">
        <v>0</v>
      </c>
      <c r="AN2360" s="457">
        <v>0</v>
      </c>
      <c r="AO2360" s="419">
        <v>2.5001985611684714E-2</v>
      </c>
      <c r="AP2360" s="456">
        <v>0</v>
      </c>
      <c r="AQ2360" s="457">
        <v>0</v>
      </c>
      <c r="AR2360" s="440">
        <v>1.9588915224112501E-2</v>
      </c>
      <c r="AS2360" s="462">
        <v>0</v>
      </c>
      <c r="AT2360" s="463">
        <v>0</v>
      </c>
      <c r="AU2360" s="426">
        <v>0</v>
      </c>
    </row>
    <row r="2361" spans="1:47" x14ac:dyDescent="0.2">
      <c r="A2361" s="231">
        <v>2033</v>
      </c>
      <c r="B2361" s="232">
        <v>37</v>
      </c>
      <c r="C2361" s="456">
        <v>0</v>
      </c>
      <c r="D2361" s="457">
        <v>0</v>
      </c>
      <c r="E2361" s="419">
        <v>0.5502390097579315</v>
      </c>
      <c r="F2361" s="456">
        <v>0</v>
      </c>
      <c r="G2361" s="457">
        <v>0</v>
      </c>
      <c r="H2361" s="419">
        <v>0.1157499719009695</v>
      </c>
      <c r="I2361" s="456">
        <v>0</v>
      </c>
      <c r="J2361" s="457">
        <v>0</v>
      </c>
      <c r="K2361" s="419">
        <v>0.83825125837759284</v>
      </c>
      <c r="L2361" s="462">
        <v>0</v>
      </c>
      <c r="M2361" s="463">
        <v>0</v>
      </c>
      <c r="N2361" s="419">
        <v>5.8601383018865938E-3</v>
      </c>
      <c r="O2361" s="456">
        <v>0</v>
      </c>
      <c r="P2361" s="457">
        <v>0</v>
      </c>
      <c r="Q2361" s="419">
        <v>1.9418534025273451E-2</v>
      </c>
      <c r="R2361" s="462">
        <v>0</v>
      </c>
      <c r="S2361" s="463">
        <v>0</v>
      </c>
      <c r="T2361" s="419">
        <v>672.5572325047624</v>
      </c>
      <c r="U2361" s="456">
        <v>0</v>
      </c>
      <c r="V2361" s="457">
        <v>0</v>
      </c>
      <c r="W2361" s="419">
        <v>0.12474886417902659</v>
      </c>
      <c r="X2361" s="456">
        <v>0</v>
      </c>
      <c r="Y2361" s="457">
        <v>0</v>
      </c>
      <c r="Z2361" s="419">
        <v>3.9453719109898396E-3</v>
      </c>
      <c r="AA2361" s="456">
        <v>0</v>
      </c>
      <c r="AB2361" s="457">
        <v>0</v>
      </c>
      <c r="AC2361" s="419">
        <v>7.9698047152415522E-3</v>
      </c>
      <c r="AD2361" s="456">
        <v>0</v>
      </c>
      <c r="AE2361" s="457">
        <v>0</v>
      </c>
      <c r="AF2361" s="419">
        <v>1.1500452644900077E-3</v>
      </c>
      <c r="AG2361" s="456">
        <v>0</v>
      </c>
      <c r="AH2361" s="457">
        <v>0</v>
      </c>
      <c r="AI2361" s="419">
        <v>1.4835568427270637E-3</v>
      </c>
      <c r="AJ2361" s="456">
        <v>0</v>
      </c>
      <c r="AK2361" s="457">
        <v>0</v>
      </c>
      <c r="AL2361" s="419">
        <v>9.2003547502602303E-5</v>
      </c>
      <c r="AM2361" s="456">
        <v>0</v>
      </c>
      <c r="AN2361" s="457">
        <v>0</v>
      </c>
      <c r="AO2361" s="419">
        <v>2.5001985611684714E-2</v>
      </c>
      <c r="AP2361" s="456">
        <v>0</v>
      </c>
      <c r="AQ2361" s="457">
        <v>0</v>
      </c>
      <c r="AR2361" s="440">
        <v>1.9588915224112501E-2</v>
      </c>
      <c r="AS2361" s="462">
        <v>0</v>
      </c>
      <c r="AT2361" s="463">
        <v>0</v>
      </c>
      <c r="AU2361" s="426">
        <v>0</v>
      </c>
    </row>
    <row r="2362" spans="1:47" x14ac:dyDescent="0.2">
      <c r="A2362" s="231">
        <v>2033</v>
      </c>
      <c r="B2362" s="232">
        <v>38</v>
      </c>
      <c r="C2362" s="456">
        <v>0</v>
      </c>
      <c r="D2362" s="457">
        <v>0</v>
      </c>
      <c r="E2362" s="419">
        <v>0.5502390097579315</v>
      </c>
      <c r="F2362" s="456">
        <v>0</v>
      </c>
      <c r="G2362" s="457">
        <v>0</v>
      </c>
      <c r="H2362" s="419">
        <v>0.1157499719009695</v>
      </c>
      <c r="I2362" s="456">
        <v>0</v>
      </c>
      <c r="J2362" s="457">
        <v>0</v>
      </c>
      <c r="K2362" s="419">
        <v>0.83825125837759284</v>
      </c>
      <c r="L2362" s="462">
        <v>0</v>
      </c>
      <c r="M2362" s="463">
        <v>0</v>
      </c>
      <c r="N2362" s="419">
        <v>5.8601383018865938E-3</v>
      </c>
      <c r="O2362" s="456">
        <v>0</v>
      </c>
      <c r="P2362" s="457">
        <v>0</v>
      </c>
      <c r="Q2362" s="419">
        <v>1.9418534025273451E-2</v>
      </c>
      <c r="R2362" s="462">
        <v>0</v>
      </c>
      <c r="S2362" s="463">
        <v>0</v>
      </c>
      <c r="T2362" s="419">
        <v>672.5572325047624</v>
      </c>
      <c r="U2362" s="456">
        <v>0</v>
      </c>
      <c r="V2362" s="457">
        <v>0</v>
      </c>
      <c r="W2362" s="419">
        <v>0.12474886417902659</v>
      </c>
      <c r="X2362" s="456">
        <v>0</v>
      </c>
      <c r="Y2362" s="457">
        <v>0</v>
      </c>
      <c r="Z2362" s="419">
        <v>3.9453719109898396E-3</v>
      </c>
      <c r="AA2362" s="456">
        <v>0</v>
      </c>
      <c r="AB2362" s="457">
        <v>0</v>
      </c>
      <c r="AC2362" s="419">
        <v>7.9698047152415522E-3</v>
      </c>
      <c r="AD2362" s="456">
        <v>0</v>
      </c>
      <c r="AE2362" s="457">
        <v>0</v>
      </c>
      <c r="AF2362" s="419">
        <v>1.1500452644900077E-3</v>
      </c>
      <c r="AG2362" s="456">
        <v>0</v>
      </c>
      <c r="AH2362" s="457">
        <v>0</v>
      </c>
      <c r="AI2362" s="419">
        <v>1.4835568427270637E-3</v>
      </c>
      <c r="AJ2362" s="456">
        <v>0</v>
      </c>
      <c r="AK2362" s="457">
        <v>0</v>
      </c>
      <c r="AL2362" s="419">
        <v>9.2003547502602303E-5</v>
      </c>
      <c r="AM2362" s="456">
        <v>0</v>
      </c>
      <c r="AN2362" s="457">
        <v>0</v>
      </c>
      <c r="AO2362" s="419">
        <v>2.5001985611684714E-2</v>
      </c>
      <c r="AP2362" s="456">
        <v>0</v>
      </c>
      <c r="AQ2362" s="457">
        <v>0</v>
      </c>
      <c r="AR2362" s="440">
        <v>1.9588915224112501E-2</v>
      </c>
      <c r="AS2362" s="462">
        <v>0</v>
      </c>
      <c r="AT2362" s="463">
        <v>0</v>
      </c>
      <c r="AU2362" s="426">
        <v>0</v>
      </c>
    </row>
    <row r="2363" spans="1:47" x14ac:dyDescent="0.2">
      <c r="A2363" s="231">
        <v>2033</v>
      </c>
      <c r="B2363" s="232">
        <v>39</v>
      </c>
      <c r="C2363" s="456">
        <v>0</v>
      </c>
      <c r="D2363" s="457">
        <v>0</v>
      </c>
      <c r="E2363" s="419">
        <v>0.5502390097579315</v>
      </c>
      <c r="F2363" s="456">
        <v>0</v>
      </c>
      <c r="G2363" s="457">
        <v>0</v>
      </c>
      <c r="H2363" s="419">
        <v>0.1157499719009695</v>
      </c>
      <c r="I2363" s="456">
        <v>0</v>
      </c>
      <c r="J2363" s="457">
        <v>0</v>
      </c>
      <c r="K2363" s="419">
        <v>0.83825125837759284</v>
      </c>
      <c r="L2363" s="462">
        <v>0</v>
      </c>
      <c r="M2363" s="463">
        <v>0</v>
      </c>
      <c r="N2363" s="419">
        <v>5.8601383018865938E-3</v>
      </c>
      <c r="O2363" s="456">
        <v>0</v>
      </c>
      <c r="P2363" s="457">
        <v>0</v>
      </c>
      <c r="Q2363" s="419">
        <v>1.9418534025273451E-2</v>
      </c>
      <c r="R2363" s="462">
        <v>0</v>
      </c>
      <c r="S2363" s="463">
        <v>0</v>
      </c>
      <c r="T2363" s="419">
        <v>672.5572325047624</v>
      </c>
      <c r="U2363" s="456">
        <v>0</v>
      </c>
      <c r="V2363" s="457">
        <v>0</v>
      </c>
      <c r="W2363" s="419">
        <v>0.12474886417902659</v>
      </c>
      <c r="X2363" s="456">
        <v>0</v>
      </c>
      <c r="Y2363" s="457">
        <v>0</v>
      </c>
      <c r="Z2363" s="419">
        <v>3.9453719109898396E-3</v>
      </c>
      <c r="AA2363" s="456">
        <v>0</v>
      </c>
      <c r="AB2363" s="457">
        <v>0</v>
      </c>
      <c r="AC2363" s="419">
        <v>7.9698047152415522E-3</v>
      </c>
      <c r="AD2363" s="456">
        <v>0</v>
      </c>
      <c r="AE2363" s="457">
        <v>0</v>
      </c>
      <c r="AF2363" s="419">
        <v>1.1500452644900077E-3</v>
      </c>
      <c r="AG2363" s="456">
        <v>0</v>
      </c>
      <c r="AH2363" s="457">
        <v>0</v>
      </c>
      <c r="AI2363" s="419">
        <v>1.4835568427270637E-3</v>
      </c>
      <c r="AJ2363" s="456">
        <v>0</v>
      </c>
      <c r="AK2363" s="457">
        <v>0</v>
      </c>
      <c r="AL2363" s="419">
        <v>9.2003547502602303E-5</v>
      </c>
      <c r="AM2363" s="456">
        <v>0</v>
      </c>
      <c r="AN2363" s="457">
        <v>0</v>
      </c>
      <c r="AO2363" s="419">
        <v>2.5001985611684714E-2</v>
      </c>
      <c r="AP2363" s="456">
        <v>0</v>
      </c>
      <c r="AQ2363" s="457">
        <v>0</v>
      </c>
      <c r="AR2363" s="440">
        <v>1.9588915224112501E-2</v>
      </c>
      <c r="AS2363" s="462">
        <v>0</v>
      </c>
      <c r="AT2363" s="463">
        <v>0</v>
      </c>
      <c r="AU2363" s="426">
        <v>0</v>
      </c>
    </row>
    <row r="2364" spans="1:47" ht="13.5" thickBot="1" x14ac:dyDescent="0.25">
      <c r="A2364" s="233">
        <v>2033</v>
      </c>
      <c r="B2364" s="234">
        <v>40</v>
      </c>
      <c r="C2364" s="458">
        <v>0</v>
      </c>
      <c r="D2364" s="459">
        <v>0</v>
      </c>
      <c r="E2364" s="430">
        <v>0.5502390097579315</v>
      </c>
      <c r="F2364" s="458">
        <v>0</v>
      </c>
      <c r="G2364" s="459">
        <v>0</v>
      </c>
      <c r="H2364" s="430">
        <v>0.1157499719009695</v>
      </c>
      <c r="I2364" s="458">
        <v>0</v>
      </c>
      <c r="J2364" s="459">
        <v>0</v>
      </c>
      <c r="K2364" s="430">
        <v>0.83825125837759284</v>
      </c>
      <c r="L2364" s="464">
        <v>0</v>
      </c>
      <c r="M2364" s="465">
        <v>0</v>
      </c>
      <c r="N2364" s="430">
        <v>5.8601383018865938E-3</v>
      </c>
      <c r="O2364" s="458">
        <v>0</v>
      </c>
      <c r="P2364" s="459">
        <v>0</v>
      </c>
      <c r="Q2364" s="430">
        <v>1.9418534025273451E-2</v>
      </c>
      <c r="R2364" s="464">
        <v>0</v>
      </c>
      <c r="S2364" s="465">
        <v>0</v>
      </c>
      <c r="T2364" s="430">
        <v>672.5572325047624</v>
      </c>
      <c r="U2364" s="458">
        <v>0</v>
      </c>
      <c r="V2364" s="459">
        <v>0</v>
      </c>
      <c r="W2364" s="430">
        <v>0.12474886417902659</v>
      </c>
      <c r="X2364" s="458">
        <v>0</v>
      </c>
      <c r="Y2364" s="459">
        <v>0</v>
      </c>
      <c r="Z2364" s="430">
        <v>3.9453719109898396E-3</v>
      </c>
      <c r="AA2364" s="458">
        <v>0</v>
      </c>
      <c r="AB2364" s="459">
        <v>0</v>
      </c>
      <c r="AC2364" s="430">
        <v>7.9698047152415522E-3</v>
      </c>
      <c r="AD2364" s="458">
        <v>0</v>
      </c>
      <c r="AE2364" s="459">
        <v>0</v>
      </c>
      <c r="AF2364" s="430">
        <v>1.1500452644900077E-3</v>
      </c>
      <c r="AG2364" s="458">
        <v>0</v>
      </c>
      <c r="AH2364" s="459">
        <v>0</v>
      </c>
      <c r="AI2364" s="430">
        <v>1.4835568427270637E-3</v>
      </c>
      <c r="AJ2364" s="458">
        <v>0</v>
      </c>
      <c r="AK2364" s="459">
        <v>0</v>
      </c>
      <c r="AL2364" s="430">
        <v>9.2003547502602303E-5</v>
      </c>
      <c r="AM2364" s="458">
        <v>0</v>
      </c>
      <c r="AN2364" s="459">
        <v>0</v>
      </c>
      <c r="AO2364" s="430">
        <v>2.5001985611684714E-2</v>
      </c>
      <c r="AP2364" s="458">
        <v>0</v>
      </c>
      <c r="AQ2364" s="459">
        <v>0</v>
      </c>
      <c r="AR2364" s="441">
        <v>1.9588915224112501E-2</v>
      </c>
      <c r="AS2364" s="464">
        <v>0</v>
      </c>
      <c r="AT2364" s="465">
        <v>0</v>
      </c>
      <c r="AU2364" s="434">
        <v>0</v>
      </c>
    </row>
    <row r="2365" spans="1:47" x14ac:dyDescent="0.2">
      <c r="A2365" s="229">
        <v>2034</v>
      </c>
      <c r="B2365" s="230">
        <v>1</v>
      </c>
      <c r="C2365" s="454">
        <v>0.75420116453629804</v>
      </c>
      <c r="D2365" s="455">
        <v>0.77037096743444988</v>
      </c>
      <c r="E2365" s="436">
        <v>0.36781337852027512</v>
      </c>
      <c r="F2365" s="454">
        <v>3.6201688581955209E-2</v>
      </c>
      <c r="G2365" s="455">
        <v>3.1978962224217131E-2</v>
      </c>
      <c r="H2365" s="436">
        <v>6.2261920722026694E-2</v>
      </c>
      <c r="I2365" s="454">
        <v>3.1943886865875237E-2</v>
      </c>
      <c r="J2365" s="455">
        <v>3.2378133580016913E-2</v>
      </c>
      <c r="K2365" s="436">
        <v>0.36197070503991619</v>
      </c>
      <c r="L2365" s="460">
        <v>1.3455303998973643E-3</v>
      </c>
      <c r="M2365" s="461">
        <v>1.76047981673273E-3</v>
      </c>
      <c r="N2365" s="436">
        <v>5.6996565710349086E-3</v>
      </c>
      <c r="O2365" s="454">
        <v>1.6327570124419892E-3</v>
      </c>
      <c r="P2365" s="455">
        <v>2.074560196758099E-3</v>
      </c>
      <c r="Q2365" s="436">
        <v>1.3853983834968397E-2</v>
      </c>
      <c r="R2365" s="460">
        <v>0</v>
      </c>
      <c r="S2365" s="461">
        <v>0</v>
      </c>
      <c r="T2365" s="436">
        <v>654.13852421469153</v>
      </c>
      <c r="U2365" s="454">
        <v>4.7101189978613935E-3</v>
      </c>
      <c r="V2365" s="455">
        <v>5.7172404188704784E-3</v>
      </c>
      <c r="W2365" s="436">
        <v>6.7102412458956512E-2</v>
      </c>
      <c r="X2365" s="454">
        <v>4.3502943529389482E-3</v>
      </c>
      <c r="Y2365" s="455">
        <v>5.5466805669548772E-3</v>
      </c>
      <c r="Z2365" s="436">
        <v>2.9783775687281118E-3</v>
      </c>
      <c r="AA2365" s="454">
        <v>8.1449283442656278E-4</v>
      </c>
      <c r="AB2365" s="455">
        <v>8.7730538490438591E-4</v>
      </c>
      <c r="AC2365" s="436">
        <v>4.2869632151414467E-3</v>
      </c>
      <c r="AD2365" s="454">
        <v>4.605281602253249E-5</v>
      </c>
      <c r="AE2365" s="455">
        <v>4.0522901220035321E-5</v>
      </c>
      <c r="AF2365" s="436">
        <v>6.1860955148023257E-4</v>
      </c>
      <c r="AG2365" s="454">
        <v>1.5060199330361244E-3</v>
      </c>
      <c r="AH2365" s="455">
        <v>1.3041785305623634E-3</v>
      </c>
      <c r="AI2365" s="436">
        <v>7.9800634197112327E-4</v>
      </c>
      <c r="AJ2365" s="454">
        <v>2.7717523965803355E-4</v>
      </c>
      <c r="AK2365" s="455">
        <v>2.3385837806907429E-4</v>
      </c>
      <c r="AL2365" s="436">
        <v>4.9488772412010117E-5</v>
      </c>
      <c r="AM2365" s="454">
        <v>4.1499341297264193E-4</v>
      </c>
      <c r="AN2365" s="455">
        <v>3.7174727174482425E-4</v>
      </c>
      <c r="AO2365" s="436">
        <v>1.3448576398453517E-2</v>
      </c>
      <c r="AP2365" s="454">
        <v>0</v>
      </c>
      <c r="AQ2365" s="455">
        <v>0</v>
      </c>
      <c r="AR2365" s="439">
        <v>4.0931502845467102E-3</v>
      </c>
      <c r="AS2365" s="460">
        <v>0</v>
      </c>
      <c r="AT2365" s="461">
        <v>0</v>
      </c>
      <c r="AU2365" s="415">
        <v>0</v>
      </c>
    </row>
    <row r="2366" spans="1:47" x14ac:dyDescent="0.2">
      <c r="A2366" s="231">
        <v>2034</v>
      </c>
      <c r="B2366" s="232">
        <v>2</v>
      </c>
      <c r="C2366" s="456">
        <v>0.75880124795006099</v>
      </c>
      <c r="D2366" s="457">
        <v>0.77394535819985788</v>
      </c>
      <c r="E2366" s="437">
        <v>0.36944155777974014</v>
      </c>
      <c r="F2366" s="456">
        <v>3.6870423590203968E-2</v>
      </c>
      <c r="G2366" s="457">
        <v>3.2551229252483549E-2</v>
      </c>
      <c r="H2366" s="437">
        <v>6.2883016026234903E-2</v>
      </c>
      <c r="I2366" s="456">
        <v>3.231368296461621E-2</v>
      </c>
      <c r="J2366" s="457">
        <v>3.2702229467470936E-2</v>
      </c>
      <c r="K2366" s="437">
        <v>0.36450756067029322</v>
      </c>
      <c r="L2366" s="462">
        <v>1.3475645216166295E-3</v>
      </c>
      <c r="M2366" s="463">
        <v>1.7624212516229787E-3</v>
      </c>
      <c r="N2366" s="437">
        <v>5.7019180839037479E-3</v>
      </c>
      <c r="O2366" s="456">
        <v>1.6419764763353629E-3</v>
      </c>
      <c r="P2366" s="457">
        <v>2.086032888772685E-3</v>
      </c>
      <c r="Q2366" s="437">
        <v>1.3860076884257692E-2</v>
      </c>
      <c r="R2366" s="462">
        <v>0</v>
      </c>
      <c r="S2366" s="463">
        <v>0</v>
      </c>
      <c r="T2366" s="437">
        <v>654.39775078177888</v>
      </c>
      <c r="U2366" s="456">
        <v>4.7723347944672043E-3</v>
      </c>
      <c r="V2366" s="457">
        <v>5.7867686844437025E-3</v>
      </c>
      <c r="W2366" s="437">
        <v>6.7771794582538972E-2</v>
      </c>
      <c r="X2366" s="456">
        <v>4.4111507926404125E-3</v>
      </c>
      <c r="Y2366" s="457">
        <v>5.62751425065291E-3</v>
      </c>
      <c r="Z2366" s="437">
        <v>2.9911129237273014E-3</v>
      </c>
      <c r="AA2366" s="456">
        <v>8.3681470733466942E-4</v>
      </c>
      <c r="AB2366" s="457">
        <v>8.9327576833258171E-4</v>
      </c>
      <c r="AC2366" s="437">
        <v>4.329730520418496E-3</v>
      </c>
      <c r="AD2366" s="456">
        <v>4.6965424198943152E-5</v>
      </c>
      <c r="AE2366" s="457">
        <v>4.1295370277371315E-5</v>
      </c>
      <c r="AF2366" s="437">
        <v>6.2478041676721678E-4</v>
      </c>
      <c r="AG2366" s="456">
        <v>1.531654581907101E-3</v>
      </c>
      <c r="AH2366" s="457">
        <v>1.3266926564946468E-3</v>
      </c>
      <c r="AI2366" s="437">
        <v>8.0596658535444317E-4</v>
      </c>
      <c r="AJ2366" s="456">
        <v>2.8187182802634389E-4</v>
      </c>
      <c r="AK2366" s="457">
        <v>2.380462300737775E-4</v>
      </c>
      <c r="AL2366" s="437">
        <v>4.9982474980566201E-5</v>
      </c>
      <c r="AM2366" s="456">
        <v>4.2299084572101594E-4</v>
      </c>
      <c r="AN2366" s="457">
        <v>3.7835626987587842E-4</v>
      </c>
      <c r="AO2366" s="437">
        <v>1.3582736480994799E-2</v>
      </c>
      <c r="AP2366" s="456">
        <v>0</v>
      </c>
      <c r="AQ2366" s="457">
        <v>0</v>
      </c>
      <c r="AR2366" s="440">
        <v>4.1035932122018203E-3</v>
      </c>
      <c r="AS2366" s="462">
        <v>0</v>
      </c>
      <c r="AT2366" s="463">
        <v>0</v>
      </c>
      <c r="AU2366" s="423">
        <v>0</v>
      </c>
    </row>
    <row r="2367" spans="1:47" x14ac:dyDescent="0.2">
      <c r="A2367" s="231">
        <v>2034</v>
      </c>
      <c r="B2367" s="232">
        <v>3</v>
      </c>
      <c r="C2367" s="456">
        <v>0.76297178475918337</v>
      </c>
      <c r="D2367" s="457">
        <v>0.77703689323974545</v>
      </c>
      <c r="E2367" s="437">
        <v>0.37137374658562156</v>
      </c>
      <c r="F2367" s="456">
        <v>3.7625209159023461E-2</v>
      </c>
      <c r="G2367" s="457">
        <v>3.3223307764499464E-2</v>
      </c>
      <c r="H2367" s="437">
        <v>6.3619681474967771E-2</v>
      </c>
      <c r="I2367" s="456">
        <v>3.2700469957100201E-2</v>
      </c>
      <c r="J2367" s="457">
        <v>3.3046573795931553E-2</v>
      </c>
      <c r="K2367" s="437">
        <v>0.36751571928207061</v>
      </c>
      <c r="L2367" s="462">
        <v>1.3497608132489224E-3</v>
      </c>
      <c r="M2367" s="463">
        <v>1.7644836186178642E-3</v>
      </c>
      <c r="N2367" s="437">
        <v>5.704591799370628E-3</v>
      </c>
      <c r="O2367" s="456">
        <v>1.6523246201387207E-3</v>
      </c>
      <c r="P2367" s="457">
        <v>2.0994112997208998E-3</v>
      </c>
      <c r="Q2367" s="437">
        <v>1.3867344102359633E-2</v>
      </c>
      <c r="R2367" s="462">
        <v>0</v>
      </c>
      <c r="S2367" s="463">
        <v>0</v>
      </c>
      <c r="T2367" s="437">
        <v>654.7058196639781</v>
      </c>
      <c r="U2367" s="456">
        <v>4.838812744780166E-3</v>
      </c>
      <c r="V2367" s="457">
        <v>5.8635081597475042E-3</v>
      </c>
      <c r="W2367" s="437">
        <v>6.8565756193974939E-2</v>
      </c>
      <c r="X2367" s="456">
        <v>4.4802905403021126E-3</v>
      </c>
      <c r="Y2367" s="457">
        <v>5.723369174196853E-3</v>
      </c>
      <c r="Z2367" s="437">
        <v>3.0062177485377884E-3</v>
      </c>
      <c r="AA2367" s="456">
        <v>8.6065278201553192E-4</v>
      </c>
      <c r="AB2367" s="457">
        <v>9.0948599524103577E-4</v>
      </c>
      <c r="AC2367" s="437">
        <v>4.3804475366195162E-3</v>
      </c>
      <c r="AD2367" s="456">
        <v>4.799132757439607E-5</v>
      </c>
      <c r="AE2367" s="457">
        <v>4.2196552083503114E-5</v>
      </c>
      <c r="AF2367" s="437">
        <v>6.3209962691869199E-4</v>
      </c>
      <c r="AG2367" s="456">
        <v>1.5608908914908723E-3</v>
      </c>
      <c r="AH2367" s="457">
        <v>1.35366818692429E-3</v>
      </c>
      <c r="AI2367" s="437">
        <v>8.1540941056815045E-4</v>
      </c>
      <c r="AJ2367" s="456">
        <v>2.8728967739278735E-4</v>
      </c>
      <c r="AK2367" s="457">
        <v>2.4315210151311308E-4</v>
      </c>
      <c r="AL2367" s="437">
        <v>5.0567990861653048E-5</v>
      </c>
      <c r="AM2367" s="456">
        <v>4.3191666536798956E-4</v>
      </c>
      <c r="AN2367" s="457">
        <v>3.8595581546537177E-4</v>
      </c>
      <c r="AO2367" s="437">
        <v>1.3741860732160795E-2</v>
      </c>
      <c r="AP2367" s="456">
        <v>0</v>
      </c>
      <c r="AQ2367" s="457">
        <v>0</v>
      </c>
      <c r="AR2367" s="440">
        <v>4.1158594504856301E-3</v>
      </c>
      <c r="AS2367" s="462">
        <v>0</v>
      </c>
      <c r="AT2367" s="463">
        <v>0</v>
      </c>
      <c r="AU2367" s="423">
        <v>0</v>
      </c>
    </row>
    <row r="2368" spans="1:47" x14ac:dyDescent="0.2">
      <c r="A2368" s="231">
        <v>2034</v>
      </c>
      <c r="B2368" s="232">
        <v>4</v>
      </c>
      <c r="C2368" s="456">
        <v>0.76660196461177088</v>
      </c>
      <c r="D2368" s="457">
        <v>0.77950293501707479</v>
      </c>
      <c r="E2368" s="437">
        <v>0.37360437705037874</v>
      </c>
      <c r="F2368" s="456">
        <v>3.8472175294880048E-2</v>
      </c>
      <c r="G2368" s="457">
        <v>3.3996709589308095E-2</v>
      </c>
      <c r="H2368" s="437">
        <v>6.4470642758497176E-2</v>
      </c>
      <c r="I2368" s="456">
        <v>3.3105099222566346E-2</v>
      </c>
      <c r="J2368" s="457">
        <v>3.3409720280438059E-2</v>
      </c>
      <c r="K2368" s="437">
        <v>0.3709903446931424</v>
      </c>
      <c r="L2368" s="462">
        <v>1.3522080053072893E-3</v>
      </c>
      <c r="M2368" s="463">
        <v>1.7668580023768624E-3</v>
      </c>
      <c r="N2368" s="437">
        <v>5.7076766123790312E-3</v>
      </c>
      <c r="O2368" s="456">
        <v>1.6639249898997002E-3</v>
      </c>
      <c r="P2368" s="457">
        <v>2.1147959308773574E-3</v>
      </c>
      <c r="Q2368" s="437">
        <v>1.3875720534545451E-2</v>
      </c>
      <c r="R2368" s="462">
        <v>0</v>
      </c>
      <c r="S2368" s="463">
        <v>0</v>
      </c>
      <c r="T2368" s="437">
        <v>655.05957680239237</v>
      </c>
      <c r="U2368" s="456">
        <v>4.911184925148789E-3</v>
      </c>
      <c r="V2368" s="457">
        <v>5.9501381798245387E-3</v>
      </c>
      <c r="W2368" s="437">
        <v>6.9482847012347762E-2</v>
      </c>
      <c r="X2368" s="456">
        <v>4.5581091781806337E-3</v>
      </c>
      <c r="Y2368" s="457">
        <v>5.8341132289243753E-3</v>
      </c>
      <c r="Z2368" s="437">
        <v>3.0236584452228337E-3</v>
      </c>
      <c r="AA2368" s="456">
        <v>8.8743017829502862E-4</v>
      </c>
      <c r="AB2368" s="457">
        <v>9.2823933618380169E-4</v>
      </c>
      <c r="AC2368" s="437">
        <v>4.4390424348001514E-3</v>
      </c>
      <c r="AD2368" s="456">
        <v>4.9144096848310204E-5</v>
      </c>
      <c r="AE2368" s="457">
        <v>4.3234557733344419E-5</v>
      </c>
      <c r="AF2368" s="437">
        <v>6.4055428323377432E-4</v>
      </c>
      <c r="AG2368" s="456">
        <v>1.5936934813903924E-3</v>
      </c>
      <c r="AH2368" s="457">
        <v>1.3847009284886141E-3</v>
      </c>
      <c r="AI2368" s="437">
        <v>8.2631525138939822E-4</v>
      </c>
      <c r="AJ2368" s="456">
        <v>2.933905772901022E-4</v>
      </c>
      <c r="AK2368" s="457">
        <v>2.4905360063971207E-4</v>
      </c>
      <c r="AL2368" s="437">
        <v>5.12443426972373E-5</v>
      </c>
      <c r="AM2368" s="456">
        <v>4.4191805448468469E-4</v>
      </c>
      <c r="AN2368" s="457">
        <v>3.9468191479924343E-4</v>
      </c>
      <c r="AO2368" s="437">
        <v>1.3925655309124438E-2</v>
      </c>
      <c r="AP2368" s="456">
        <v>0</v>
      </c>
      <c r="AQ2368" s="457">
        <v>0</v>
      </c>
      <c r="AR2368" s="440">
        <v>4.1299192147308001E-3</v>
      </c>
      <c r="AS2368" s="462">
        <v>0</v>
      </c>
      <c r="AT2368" s="463">
        <v>0</v>
      </c>
      <c r="AU2368" s="423">
        <v>0</v>
      </c>
    </row>
    <row r="2369" spans="1:47" x14ac:dyDescent="0.2">
      <c r="A2369" s="231">
        <v>2034</v>
      </c>
      <c r="B2369" s="232">
        <v>5</v>
      </c>
      <c r="C2369" s="456">
        <v>1.1986505619746408</v>
      </c>
      <c r="D2369" s="457">
        <v>1.2393896962854796</v>
      </c>
      <c r="E2369" s="437">
        <v>0.43750380449366438</v>
      </c>
      <c r="F2369" s="456">
        <v>4.626468951186543E-2</v>
      </c>
      <c r="G2369" s="457">
        <v>4.1656404168607275E-2</v>
      </c>
      <c r="H2369" s="437">
        <v>7.1822961539785901E-2</v>
      </c>
      <c r="I2369" s="456">
        <v>4.4608953098697134E-2</v>
      </c>
      <c r="J2369" s="457">
        <v>4.5790791380110628E-2</v>
      </c>
      <c r="K2369" s="437">
        <v>0.37471239043086746</v>
      </c>
      <c r="L2369" s="462">
        <v>1.354703193462072E-3</v>
      </c>
      <c r="M2369" s="463">
        <v>1.7692612677368328E-3</v>
      </c>
      <c r="N2369" s="437">
        <v>5.7090420656179947E-3</v>
      </c>
      <c r="O2369" s="456">
        <v>2.0309864391323392E-3</v>
      </c>
      <c r="P2369" s="457">
        <v>3.1913762305923543E-3</v>
      </c>
      <c r="Q2369" s="437">
        <v>1.898547000385107E-2</v>
      </c>
      <c r="R2369" s="462">
        <v>0</v>
      </c>
      <c r="S2369" s="463">
        <v>0</v>
      </c>
      <c r="T2369" s="437">
        <v>655.21562369390938</v>
      </c>
      <c r="U2369" s="456">
        <v>3.7881052907584884E-3</v>
      </c>
      <c r="V2369" s="457">
        <v>4.5071783631991267E-3</v>
      </c>
      <c r="W2369" s="437">
        <v>7.7406810532552509E-2</v>
      </c>
      <c r="X2369" s="456">
        <v>4.6449331610010974E-3</v>
      </c>
      <c r="Y2369" s="457">
        <v>5.9607305384505767E-3</v>
      </c>
      <c r="Z2369" s="437">
        <v>3.0435521866332307E-3</v>
      </c>
      <c r="AA2369" s="456">
        <v>1.0570940978068823E-3</v>
      </c>
      <c r="AB2369" s="457">
        <v>1.1076121106773714E-3</v>
      </c>
      <c r="AC2369" s="437">
        <v>4.9452754203830884E-3</v>
      </c>
      <c r="AD2369" s="456">
        <v>5.8773623709364607E-5</v>
      </c>
      <c r="AE2369" s="457">
        <v>5.2513395254579782E-5</v>
      </c>
      <c r="AF2369" s="437">
        <v>7.1360455971090258E-4</v>
      </c>
      <c r="AG2369" s="456">
        <v>1.9203328438973967E-3</v>
      </c>
      <c r="AH2369" s="457">
        <v>1.7035833026045842E-3</v>
      </c>
      <c r="AI2369" s="437">
        <v>9.2054984178492735E-4</v>
      </c>
      <c r="AJ2369" s="456">
        <v>3.4360080295169239E-4</v>
      </c>
      <c r="AK2369" s="457">
        <v>2.9601731504085672E-4</v>
      </c>
      <c r="AL2369" s="437">
        <v>5.7088330430250002E-5</v>
      </c>
      <c r="AM2369" s="456">
        <v>5.3521428800339219E-4</v>
      </c>
      <c r="AN2369" s="457">
        <v>4.8725429056577685E-4</v>
      </c>
      <c r="AO2369" s="437">
        <v>1.5513752918222103E-2</v>
      </c>
      <c r="AP2369" s="456">
        <v>0</v>
      </c>
      <c r="AQ2369" s="457">
        <v>0</v>
      </c>
      <c r="AR2369" s="440">
        <v>6.3929794885125204E-3</v>
      </c>
      <c r="AS2369" s="462">
        <v>0</v>
      </c>
      <c r="AT2369" s="463">
        <v>0</v>
      </c>
      <c r="AU2369" s="423">
        <v>0</v>
      </c>
    </row>
    <row r="2370" spans="1:47" x14ac:dyDescent="0.2">
      <c r="A2370" s="231">
        <v>2034</v>
      </c>
      <c r="B2370" s="232">
        <v>6</v>
      </c>
      <c r="C2370" s="456">
        <v>1.2055476865928065</v>
      </c>
      <c r="D2370" s="457">
        <v>1.2461261313739294</v>
      </c>
      <c r="E2370" s="437">
        <v>0.44038334034120752</v>
      </c>
      <c r="F2370" s="456">
        <v>4.7413430458862801E-2</v>
      </c>
      <c r="G2370" s="457">
        <v>4.2785158347343012E-2</v>
      </c>
      <c r="H2370" s="437">
        <v>7.292115799181853E-2</v>
      </c>
      <c r="I2370" s="456">
        <v>4.5281013738694975E-2</v>
      </c>
      <c r="J2370" s="457">
        <v>4.6482075286420538E-2</v>
      </c>
      <c r="K2370" s="437">
        <v>0.37919685063618841</v>
      </c>
      <c r="L2370" s="462">
        <v>1.3582803103634258E-3</v>
      </c>
      <c r="M2370" s="463">
        <v>1.773459380697765E-3</v>
      </c>
      <c r="N2370" s="437">
        <v>5.7130360592027724E-3</v>
      </c>
      <c r="O2370" s="456">
        <v>2.0489940937439598E-3</v>
      </c>
      <c r="P2370" s="457">
        <v>3.2222345333975345E-3</v>
      </c>
      <c r="Q2370" s="437">
        <v>1.8996315509950002E-2</v>
      </c>
      <c r="R2370" s="462">
        <v>0</v>
      </c>
      <c r="S2370" s="463">
        <v>0</v>
      </c>
      <c r="T2370" s="437">
        <v>655.67405754035235</v>
      </c>
      <c r="U2370" s="456">
        <v>3.8577027111285469E-3</v>
      </c>
      <c r="V2370" s="457">
        <v>4.6008636887318625E-3</v>
      </c>
      <c r="W2370" s="437">
        <v>7.8590395247248201E-2</v>
      </c>
      <c r="X2370" s="456">
        <v>4.7410735635424464E-3</v>
      </c>
      <c r="Y2370" s="457">
        <v>6.103692198574073E-3</v>
      </c>
      <c r="Z2370" s="437">
        <v>3.066068814917697E-3</v>
      </c>
      <c r="AA2370" s="456">
        <v>1.1049811235042094E-3</v>
      </c>
      <c r="AB2370" s="457">
        <v>1.1516788008441971E-3</v>
      </c>
      <c r="AC2370" s="437">
        <v>5.0208951607357225E-3</v>
      </c>
      <c r="AD2370" s="456">
        <v>6.0395694525732742E-5</v>
      </c>
      <c r="AE2370" s="457">
        <v>5.4081599023673769E-5</v>
      </c>
      <c r="AF2370" s="437">
        <v>7.2451585259661376E-4</v>
      </c>
      <c r="AG2370" s="456">
        <v>1.962029873497563E-3</v>
      </c>
      <c r="AH2370" s="457">
        <v>1.7454048380359779E-3</v>
      </c>
      <c r="AI2370" s="437">
        <v>9.3462512261686503E-4</v>
      </c>
      <c r="AJ2370" s="456">
        <v>3.5103531972795779E-4</v>
      </c>
      <c r="AK2370" s="457">
        <v>3.0355766718620389E-4</v>
      </c>
      <c r="AL2370" s="437">
        <v>5.7961236845319842E-5</v>
      </c>
      <c r="AM2370" s="456">
        <v>5.4955442593198657E-4</v>
      </c>
      <c r="AN2370" s="457">
        <v>5.0093182782649521E-4</v>
      </c>
      <c r="AO2370" s="437">
        <v>1.575096441810726E-2</v>
      </c>
      <c r="AP2370" s="456">
        <v>0</v>
      </c>
      <c r="AQ2370" s="457">
        <v>0</v>
      </c>
      <c r="AR2370" s="440">
        <v>6.42106536055502E-3</v>
      </c>
      <c r="AS2370" s="462">
        <v>0</v>
      </c>
      <c r="AT2370" s="463">
        <v>0</v>
      </c>
      <c r="AU2370" s="423">
        <v>0</v>
      </c>
    </row>
    <row r="2371" spans="1:47" x14ac:dyDescent="0.2">
      <c r="A2371" s="231">
        <v>2034</v>
      </c>
      <c r="B2371" s="232">
        <v>7</v>
      </c>
      <c r="C2371" s="456">
        <v>1.3446807158581449</v>
      </c>
      <c r="D2371" s="457">
        <v>1.3909379029909805</v>
      </c>
      <c r="E2371" s="437">
        <v>0.44360362273268622</v>
      </c>
      <c r="F2371" s="456">
        <v>5.2972695882356653E-2</v>
      </c>
      <c r="G2371" s="457">
        <v>4.8213824290095006E-2</v>
      </c>
      <c r="H2371" s="437">
        <v>7.414953349098749E-2</v>
      </c>
      <c r="I2371" s="456">
        <v>5.2374063526220177E-2</v>
      </c>
      <c r="J2371" s="457">
        <v>5.4114065658017366E-2</v>
      </c>
      <c r="K2371" s="437">
        <v>0.50694988583560341</v>
      </c>
      <c r="L2371" s="462">
        <v>1.3622928028495644E-3</v>
      </c>
      <c r="M2371" s="463">
        <v>1.7782147550436281E-3</v>
      </c>
      <c r="N2371" s="437">
        <v>5.7174827222304103E-3</v>
      </c>
      <c r="O2371" s="456">
        <v>2.3501325461549503E-3</v>
      </c>
      <c r="P2371" s="457">
        <v>3.5292928591293855E-3</v>
      </c>
      <c r="Q2371" s="437">
        <v>1.9008359982386858E-2</v>
      </c>
      <c r="R2371" s="462">
        <v>0</v>
      </c>
      <c r="S2371" s="463">
        <v>0</v>
      </c>
      <c r="T2371" s="437">
        <v>656.184241143034</v>
      </c>
      <c r="U2371" s="456">
        <v>4.0539613504804511E-3</v>
      </c>
      <c r="V2371" s="457">
        <v>4.7406715375353167E-3</v>
      </c>
      <c r="W2371" s="437">
        <v>7.9914229972040646E-2</v>
      </c>
      <c r="X2371" s="456">
        <v>4.8468475012672686E-3</v>
      </c>
      <c r="Y2371" s="457">
        <v>6.2636097977353299E-3</v>
      </c>
      <c r="Z2371" s="437">
        <v>3.0912391811430133E-3</v>
      </c>
      <c r="AA2371" s="456">
        <v>1.2490535932916441E-3</v>
      </c>
      <c r="AB2371" s="457">
        <v>1.2994126505503347E-3</v>
      </c>
      <c r="AC2371" s="437">
        <v>5.1054715992517744E-3</v>
      </c>
      <c r="AD2371" s="456">
        <v>6.7576221691635418E-5</v>
      </c>
      <c r="AE2371" s="457">
        <v>6.0950042070481035E-5</v>
      </c>
      <c r="AF2371" s="437">
        <v>7.3671997291025696E-4</v>
      </c>
      <c r="AG2371" s="456">
        <v>2.1888483958830366E-3</v>
      </c>
      <c r="AH2371" s="457">
        <v>1.9659771330113227E-3</v>
      </c>
      <c r="AI2371" s="437">
        <v>9.5036901142248357E-4</v>
      </c>
      <c r="AJ2371" s="456">
        <v>3.861387310122586E-4</v>
      </c>
      <c r="AK2371" s="457">
        <v>3.3623064804397831E-4</v>
      </c>
      <c r="AL2371" s="437">
        <v>5.8937564273504334E-5</v>
      </c>
      <c r="AM2371" s="456">
        <v>6.194207787473552E-4</v>
      </c>
      <c r="AN2371" s="457">
        <v>5.696728541922095E-4</v>
      </c>
      <c r="AO2371" s="437">
        <v>1.6016288241849488E-2</v>
      </c>
      <c r="AP2371" s="456">
        <v>0</v>
      </c>
      <c r="AQ2371" s="457">
        <v>0</v>
      </c>
      <c r="AR2371" s="440">
        <v>7.1898052684395003E-3</v>
      </c>
      <c r="AS2371" s="462">
        <v>0</v>
      </c>
      <c r="AT2371" s="463">
        <v>0</v>
      </c>
      <c r="AU2371" s="423">
        <v>0</v>
      </c>
    </row>
    <row r="2372" spans="1:47" x14ac:dyDescent="0.2">
      <c r="A2372" s="231">
        <v>2034</v>
      </c>
      <c r="B2372" s="232">
        <v>8</v>
      </c>
      <c r="C2372" s="456">
        <v>1.3614110338394794</v>
      </c>
      <c r="D2372" s="457">
        <v>1.4079186638813963</v>
      </c>
      <c r="E2372" s="437">
        <v>0.44714360824342742</v>
      </c>
      <c r="F2372" s="456">
        <v>5.4483268446161276E-2</v>
      </c>
      <c r="G2372" s="457">
        <v>4.9748252937613202E-2</v>
      </c>
      <c r="H2372" s="437">
        <v>7.5499585405544994E-2</v>
      </c>
      <c r="I2372" s="456">
        <v>5.3320959195482444E-2</v>
      </c>
      <c r="J2372" s="457">
        <v>5.5100407740358501E-2</v>
      </c>
      <c r="K2372" s="437">
        <v>0.51245811384460149</v>
      </c>
      <c r="L2372" s="462">
        <v>1.3646047421502024E-3</v>
      </c>
      <c r="M2372" s="463">
        <v>1.7811892357580171E-3</v>
      </c>
      <c r="N2372" s="437">
        <v>5.722398140632589E-3</v>
      </c>
      <c r="O2372" s="456">
        <v>2.3711521065564512E-3</v>
      </c>
      <c r="P2372" s="457">
        <v>3.5656802559355335E-3</v>
      </c>
      <c r="Q2372" s="437">
        <v>1.9021679784517166E-2</v>
      </c>
      <c r="R2372" s="462">
        <v>0</v>
      </c>
      <c r="S2372" s="463">
        <v>0</v>
      </c>
      <c r="T2372" s="437">
        <v>656.74838161944183</v>
      </c>
      <c r="U2372" s="456">
        <v>4.1465450099833203E-3</v>
      </c>
      <c r="V2372" s="457">
        <v>4.8672442877779245E-3</v>
      </c>
      <c r="W2372" s="437">
        <v>8.1369222260977148E-2</v>
      </c>
      <c r="X2372" s="456">
        <v>4.9611609005605836E-3</v>
      </c>
      <c r="Y2372" s="457">
        <v>6.4393979745439979E-3</v>
      </c>
      <c r="Z2372" s="437">
        <v>3.1189258437075208E-3</v>
      </c>
      <c r="AA2372" s="456">
        <v>1.2783584022168545E-3</v>
      </c>
      <c r="AB2372" s="457">
        <v>1.336296694145206E-3</v>
      </c>
      <c r="AC2372" s="437">
        <v>5.1984242929669945E-3</v>
      </c>
      <c r="AD2372" s="456">
        <v>6.9499522104911313E-5</v>
      </c>
      <c r="AE2372" s="457">
        <v>6.2905188558965325E-5</v>
      </c>
      <c r="AF2372" s="437">
        <v>7.5013397988872598E-4</v>
      </c>
      <c r="AG2372" s="456">
        <v>2.2529290298904606E-3</v>
      </c>
      <c r="AH2372" s="457">
        <v>2.029793489851515E-3</v>
      </c>
      <c r="AI2372" s="437">
        <v>9.6767224802865994E-4</v>
      </c>
      <c r="AJ2372" s="456">
        <v>3.9850348248238686E-4</v>
      </c>
      <c r="AK2372" s="457">
        <v>3.4838906614171526E-4</v>
      </c>
      <c r="AL2372" s="437">
        <v>6.0010754569369332E-5</v>
      </c>
      <c r="AM2372" s="456">
        <v>6.358041643435608E-4</v>
      </c>
      <c r="AN2372" s="457">
        <v>5.8638310019577756E-4</v>
      </c>
      <c r="AO2372" s="437">
        <v>1.6307891165650526E-2</v>
      </c>
      <c r="AP2372" s="456">
        <v>0</v>
      </c>
      <c r="AQ2372" s="457">
        <v>0</v>
      </c>
      <c r="AR2372" s="440">
        <v>7.2286864862633297E-3</v>
      </c>
      <c r="AS2372" s="462">
        <v>0</v>
      </c>
      <c r="AT2372" s="463">
        <v>0</v>
      </c>
      <c r="AU2372" s="423">
        <v>0</v>
      </c>
    </row>
    <row r="2373" spans="1:47" x14ac:dyDescent="0.2">
      <c r="A2373" s="231">
        <v>2034</v>
      </c>
      <c r="B2373" s="232">
        <v>9</v>
      </c>
      <c r="C2373" s="456">
        <v>1.3979289866714173</v>
      </c>
      <c r="D2373" s="457">
        <v>1.4429765608230125</v>
      </c>
      <c r="E2373" s="437">
        <v>0.4504053086157932</v>
      </c>
      <c r="F2373" s="456">
        <v>6.0383417187594123E-2</v>
      </c>
      <c r="G2373" s="457">
        <v>5.5552090561159374E-2</v>
      </c>
      <c r="H2373" s="437">
        <v>7.6975566379122076E-2</v>
      </c>
      <c r="I2373" s="456">
        <v>6.2126739558641307E-2</v>
      </c>
      <c r="J2373" s="457">
        <v>6.4560752271176816E-2</v>
      </c>
      <c r="K2373" s="437">
        <v>0.51818010925193791</v>
      </c>
      <c r="L2373" s="462">
        <v>1.3666310058290728E-3</v>
      </c>
      <c r="M2373" s="463">
        <v>1.7838517150289581E-3</v>
      </c>
      <c r="N2373" s="437">
        <v>5.7256606989612288E-3</v>
      </c>
      <c r="O2373" s="456">
        <v>2.725970652159476E-3</v>
      </c>
      <c r="P2373" s="457">
        <v>3.9167935283096582E-3</v>
      </c>
      <c r="Q2373" s="437">
        <v>1.9036373405715974E-2</v>
      </c>
      <c r="R2373" s="462">
        <v>0</v>
      </c>
      <c r="S2373" s="463">
        <v>0</v>
      </c>
      <c r="T2373" s="437">
        <v>657.12332191606356</v>
      </c>
      <c r="U2373" s="456">
        <v>4.196964294340794E-3</v>
      </c>
      <c r="V2373" s="457">
        <v>4.9370546803943838E-3</v>
      </c>
      <c r="W2373" s="437">
        <v>8.2960065435054839E-2</v>
      </c>
      <c r="X2373" s="456">
        <v>5.0860597657163909E-3</v>
      </c>
      <c r="Y2373" s="457">
        <v>6.6336971040298759E-3</v>
      </c>
      <c r="Z2373" s="437">
        <v>3.1495227928750864E-3</v>
      </c>
      <c r="AA2373" s="456">
        <v>1.3942203263812127E-3</v>
      </c>
      <c r="AB2373" s="457">
        <v>1.4679456786413727E-3</v>
      </c>
      <c r="AC2373" s="437">
        <v>5.3000604984975094E-3</v>
      </c>
      <c r="AD2373" s="456">
        <v>7.678724836144718E-5</v>
      </c>
      <c r="AE2373" s="457">
        <v>6.996794266426448E-5</v>
      </c>
      <c r="AF2373" s="437">
        <v>7.647992214456688E-4</v>
      </c>
      <c r="AG2373" s="456">
        <v>2.5037973772170717E-3</v>
      </c>
      <c r="AH2373" s="457">
        <v>2.2733467882789064E-3</v>
      </c>
      <c r="AI2373" s="437">
        <v>9.8659117801660166E-4</v>
      </c>
      <c r="AJ2373" s="456">
        <v>4.3786475858402702E-4</v>
      </c>
      <c r="AK2373" s="457">
        <v>3.8471079694183964E-4</v>
      </c>
      <c r="AL2373" s="437">
        <v>6.1183897467309141E-5</v>
      </c>
      <c r="AM2373" s="456">
        <v>7.067898615847122E-4</v>
      </c>
      <c r="AN2373" s="457">
        <v>6.5767440881789557E-4</v>
      </c>
      <c r="AO2373" s="437">
        <v>1.6626736437993481E-2</v>
      </c>
      <c r="AP2373" s="456">
        <v>0</v>
      </c>
      <c r="AQ2373" s="457">
        <v>0</v>
      </c>
      <c r="AR2373" s="440">
        <v>8.1052564956339401E-3</v>
      </c>
      <c r="AS2373" s="462">
        <v>0</v>
      </c>
      <c r="AT2373" s="463">
        <v>0</v>
      </c>
      <c r="AU2373" s="423">
        <v>0</v>
      </c>
    </row>
    <row r="2374" spans="1:47" x14ac:dyDescent="0.2">
      <c r="A2374" s="231">
        <v>2034</v>
      </c>
      <c r="B2374" s="232">
        <v>10</v>
      </c>
      <c r="C2374" s="456">
        <v>1.4179070857858933</v>
      </c>
      <c r="D2374" s="457">
        <v>1.4636125202799013</v>
      </c>
      <c r="E2374" s="437">
        <v>0.45470704521066663</v>
      </c>
      <c r="F2374" s="456">
        <v>6.2292321919741322E-2</v>
      </c>
      <c r="G2374" s="457">
        <v>5.752889976020191E-2</v>
      </c>
      <c r="H2374" s="437">
        <v>7.8616380105009126E-2</v>
      </c>
      <c r="I2374" s="456">
        <v>6.3372818509129097E-2</v>
      </c>
      <c r="J2374" s="457">
        <v>6.5883189031957612E-2</v>
      </c>
      <c r="K2374" s="437">
        <v>0.52488046436034153</v>
      </c>
      <c r="L2374" s="462">
        <v>1.3693876243935509E-3</v>
      </c>
      <c r="M2374" s="463">
        <v>1.7874772531729878E-3</v>
      </c>
      <c r="N2374" s="437">
        <v>5.7316036910716132E-3</v>
      </c>
      <c r="O2374" s="456">
        <v>2.754537117300416E-3</v>
      </c>
      <c r="P2374" s="457">
        <v>3.9648722261295755E-3</v>
      </c>
      <c r="Q2374" s="437">
        <v>1.9052505946815096E-2</v>
      </c>
      <c r="R2374" s="462">
        <v>0</v>
      </c>
      <c r="S2374" s="463">
        <v>0</v>
      </c>
      <c r="T2374" s="437">
        <v>657.80655293143946</v>
      </c>
      <c r="U2374" s="456">
        <v>4.303074955301721E-3</v>
      </c>
      <c r="V2374" s="457">
        <v>5.0849281090848773E-3</v>
      </c>
      <c r="W2374" s="437">
        <v>8.4728369242926496E-2</v>
      </c>
      <c r="X2374" s="456">
        <v>5.2223803626603215E-3</v>
      </c>
      <c r="Y2374" s="457">
        <v>6.8472955277353231E-3</v>
      </c>
      <c r="Z2374" s="437">
        <v>3.1831619878455375E-3</v>
      </c>
      <c r="AA2374" s="456">
        <v>1.4299592874188847E-3</v>
      </c>
      <c r="AB2374" s="457">
        <v>1.5143251858065522E-3</v>
      </c>
      <c r="AC2374" s="437">
        <v>5.4130247545131037E-3</v>
      </c>
      <c r="AD2374" s="456">
        <v>7.9216050005748371E-5</v>
      </c>
      <c r="AE2374" s="457">
        <v>7.2486276549028249E-5</v>
      </c>
      <c r="AF2374" s="437">
        <v>7.8110089383077921E-4</v>
      </c>
      <c r="AG2374" s="456">
        <v>2.585142615670583E-3</v>
      </c>
      <c r="AH2374" s="457">
        <v>2.3558902427002065E-3</v>
      </c>
      <c r="AI2374" s="437">
        <v>1.0076198251501467E-3</v>
      </c>
      <c r="AJ2374" s="456">
        <v>4.5362355599335715E-4</v>
      </c>
      <c r="AK2374" s="457">
        <v>4.004945765864691E-4</v>
      </c>
      <c r="AL2374" s="437">
        <v>6.2488065390068078E-5</v>
      </c>
      <c r="AM2374" s="456">
        <v>7.2732766827060145E-4</v>
      </c>
      <c r="AN2374" s="457">
        <v>6.7904477587542138E-4</v>
      </c>
      <c r="AO2374" s="437">
        <v>1.698114141115693E-2</v>
      </c>
      <c r="AP2374" s="456">
        <v>0</v>
      </c>
      <c r="AQ2374" s="457">
        <v>0</v>
      </c>
      <c r="AR2374" s="440">
        <v>8.1577955399432193E-3</v>
      </c>
      <c r="AS2374" s="462">
        <v>0</v>
      </c>
      <c r="AT2374" s="463">
        <v>0</v>
      </c>
      <c r="AU2374" s="423">
        <v>0</v>
      </c>
    </row>
    <row r="2375" spans="1:47" x14ac:dyDescent="0.2">
      <c r="A2375" s="231">
        <v>2034</v>
      </c>
      <c r="B2375" s="232">
        <v>11</v>
      </c>
      <c r="C2375" s="456">
        <v>1.7194778188134245</v>
      </c>
      <c r="D2375" s="457">
        <v>1.7801239005695335</v>
      </c>
      <c r="E2375" s="437">
        <v>0.45942843984100662</v>
      </c>
      <c r="F2375" s="456">
        <v>7.27762359947495E-2</v>
      </c>
      <c r="G2375" s="457">
        <v>6.6908179501970449E-2</v>
      </c>
      <c r="H2375" s="437">
        <v>8.0417361556824815E-2</v>
      </c>
      <c r="I2375" s="456">
        <v>7.2362096311344715E-2</v>
      </c>
      <c r="J2375" s="457">
        <v>7.5559510614441341E-2</v>
      </c>
      <c r="K2375" s="437">
        <v>0.53223373331097634</v>
      </c>
      <c r="L2375" s="462">
        <v>1.3723870076891593E-3</v>
      </c>
      <c r="M2375" s="463">
        <v>1.7914799120391975E-3</v>
      </c>
      <c r="N2375" s="437">
        <v>5.7381483337387972E-3</v>
      </c>
      <c r="O2375" s="456">
        <v>3.4704821539839614E-3</v>
      </c>
      <c r="P2375" s="457">
        <v>4.6095411767643445E-3</v>
      </c>
      <c r="Q2375" s="437">
        <v>1.9070233284665183E-2</v>
      </c>
      <c r="R2375" s="462">
        <v>0</v>
      </c>
      <c r="S2375" s="463">
        <v>0</v>
      </c>
      <c r="T2375" s="437">
        <v>658.55546110894113</v>
      </c>
      <c r="U2375" s="456">
        <v>3.973989432496646E-3</v>
      </c>
      <c r="V2375" s="457">
        <v>4.7298986761750593E-3</v>
      </c>
      <c r="W2375" s="437">
        <v>8.6669339931242442E-2</v>
      </c>
      <c r="X2375" s="456">
        <v>5.37009349699417E-3</v>
      </c>
      <c r="Y2375" s="457">
        <v>7.0817558588876705E-3</v>
      </c>
      <c r="Z2375" s="437">
        <v>3.2200775194549799E-3</v>
      </c>
      <c r="AA2375" s="456">
        <v>1.635013962399186E-3</v>
      </c>
      <c r="AB2375" s="457">
        <v>1.7249040169188257E-3</v>
      </c>
      <c r="AC2375" s="437">
        <v>5.5370319930098761E-3</v>
      </c>
      <c r="AD2375" s="456">
        <v>9.2162304658731649E-5</v>
      </c>
      <c r="AE2375" s="457">
        <v>8.3875891997223635E-5</v>
      </c>
      <c r="AF2375" s="437">
        <v>7.9899475081440005E-4</v>
      </c>
      <c r="AG2375" s="456">
        <v>3.0313047499514068E-3</v>
      </c>
      <c r="AH2375" s="457">
        <v>2.7501075795710972E-3</v>
      </c>
      <c r="AI2375" s="437">
        <v>1.030703764510667E-3</v>
      </c>
      <c r="AJ2375" s="456">
        <v>5.227781213620568E-4</v>
      </c>
      <c r="AK2375" s="457">
        <v>4.5857133259295183E-4</v>
      </c>
      <c r="AL2375" s="437">
        <v>6.3919563635641112E-5</v>
      </c>
      <c r="AM2375" s="456">
        <v>8.5385146169522999E-4</v>
      </c>
      <c r="AN2375" s="457">
        <v>7.9451102501473087E-4</v>
      </c>
      <c r="AO2375" s="437">
        <v>1.7370159882664354E-2</v>
      </c>
      <c r="AP2375" s="456">
        <v>0</v>
      </c>
      <c r="AQ2375" s="457">
        <v>0</v>
      </c>
      <c r="AR2375" s="440">
        <v>9.9408382728681192E-3</v>
      </c>
      <c r="AS2375" s="462">
        <v>0</v>
      </c>
      <c r="AT2375" s="463">
        <v>0</v>
      </c>
      <c r="AU2375" s="423">
        <v>0</v>
      </c>
    </row>
    <row r="2376" spans="1:47" x14ac:dyDescent="0.2">
      <c r="A2376" s="231">
        <v>2034</v>
      </c>
      <c r="B2376" s="232">
        <v>12</v>
      </c>
      <c r="C2376" s="456">
        <v>1.7451345953522031</v>
      </c>
      <c r="D2376" s="457">
        <v>1.8070183120620273</v>
      </c>
      <c r="E2376" s="437">
        <v>0.46456430584784486</v>
      </c>
      <c r="F2376" s="456">
        <v>7.5250606250358731E-2</v>
      </c>
      <c r="G2376" s="457">
        <v>6.9489847989942788E-2</v>
      </c>
      <c r="H2376" s="437">
        <v>8.2375833386036268E-2</v>
      </c>
      <c r="I2376" s="456">
        <v>7.395294138205942E-2</v>
      </c>
      <c r="J2376" s="457">
        <v>7.7280205253599021E-2</v>
      </c>
      <c r="K2376" s="437">
        <v>0.54023238382819583</v>
      </c>
      <c r="L2376" s="462">
        <v>1.3756404018081909E-3</v>
      </c>
      <c r="M2376" s="463">
        <v>1.7958553389561995E-3</v>
      </c>
      <c r="N2376" s="437">
        <v>5.7452639326565549E-3</v>
      </c>
      <c r="O2376" s="456">
        <v>3.5122637681626505E-3</v>
      </c>
      <c r="P2376" s="457">
        <v>4.675558138860946E-3</v>
      </c>
      <c r="Q2376" s="437">
        <v>1.9089542036913119E-2</v>
      </c>
      <c r="R2376" s="462">
        <v>0</v>
      </c>
      <c r="S2376" s="463">
        <v>0</v>
      </c>
      <c r="T2376" s="437">
        <v>659.37242255394779</v>
      </c>
      <c r="U2376" s="456">
        <v>4.0837729388949907E-3</v>
      </c>
      <c r="V2376" s="457">
        <v>4.8880310610919962E-3</v>
      </c>
      <c r="W2376" s="437">
        <v>8.8780160780294187E-2</v>
      </c>
      <c r="X2376" s="456">
        <v>5.5297560655178284E-3</v>
      </c>
      <c r="Y2376" s="457">
        <v>7.3367241648791244E-3</v>
      </c>
      <c r="Z2376" s="437">
        <v>3.2602274585918499E-3</v>
      </c>
      <c r="AA2376" s="456">
        <v>1.6801407569807445E-3</v>
      </c>
      <c r="AB2376" s="457">
        <v>1.7843765862905544E-3</v>
      </c>
      <c r="AC2376" s="437">
        <v>5.6718910221461366E-3</v>
      </c>
      <c r="AD2376" s="456">
        <v>9.5315958884134019E-5</v>
      </c>
      <c r="AE2376" s="457">
        <v>8.7169515782196418E-5</v>
      </c>
      <c r="AF2376" s="437">
        <v>8.1845483076906295E-4</v>
      </c>
      <c r="AG2376" s="456">
        <v>3.1370974132753737E-3</v>
      </c>
      <c r="AH2376" s="457">
        <v>2.8582286165440519E-3</v>
      </c>
      <c r="AI2376" s="437">
        <v>1.055805941783249E-3</v>
      </c>
      <c r="AJ2376" s="456">
        <v>5.4336266393318765E-4</v>
      </c>
      <c r="AK2376" s="457">
        <v>4.7932425023085133E-4</v>
      </c>
      <c r="AL2376" s="437">
        <v>6.5476370165414523E-5</v>
      </c>
      <c r="AM2376" s="456">
        <v>8.8023821963790876E-4</v>
      </c>
      <c r="AN2376" s="457">
        <v>8.2220600928656481E-4</v>
      </c>
      <c r="AO2376" s="437">
        <v>1.7793164114754276E-2</v>
      </c>
      <c r="AP2376" s="456">
        <v>0</v>
      </c>
      <c r="AQ2376" s="457">
        <v>0</v>
      </c>
      <c r="AR2376" s="440">
        <v>1.00168976060534E-2</v>
      </c>
      <c r="AS2376" s="462">
        <v>0</v>
      </c>
      <c r="AT2376" s="463">
        <v>0</v>
      </c>
      <c r="AU2376" s="423">
        <v>0</v>
      </c>
    </row>
    <row r="2377" spans="1:47" x14ac:dyDescent="0.2">
      <c r="A2377" s="231">
        <v>2034</v>
      </c>
      <c r="B2377" s="232">
        <v>13</v>
      </c>
      <c r="C2377" s="456">
        <v>1.7727887434825766</v>
      </c>
      <c r="D2377" s="457">
        <v>1.8361367662765373</v>
      </c>
      <c r="E2377" s="437">
        <v>0.47012892715750249</v>
      </c>
      <c r="F2377" s="456">
        <v>7.7918473286405859E-2</v>
      </c>
      <c r="G2377" s="457">
        <v>7.2286659154586735E-2</v>
      </c>
      <c r="H2377" s="437">
        <v>8.4498370916514284E-2</v>
      </c>
      <c r="I2377" s="456">
        <v>7.5669047587672233E-2</v>
      </c>
      <c r="J2377" s="457">
        <v>7.9145199687803855E-2</v>
      </c>
      <c r="K2377" s="437">
        <v>0.54890046754146038</v>
      </c>
      <c r="L2377" s="462">
        <v>1.3791650859409773E-3</v>
      </c>
      <c r="M2377" s="463">
        <v>1.8006141787190329E-3</v>
      </c>
      <c r="N2377" s="437">
        <v>5.7529598303430298E-3</v>
      </c>
      <c r="O2377" s="456">
        <v>3.5573922334701255E-3</v>
      </c>
      <c r="P2377" s="457">
        <v>4.7471764809447611E-3</v>
      </c>
      <c r="Q2377" s="437">
        <v>1.9110427421319093E-2</v>
      </c>
      <c r="R2377" s="462">
        <v>0</v>
      </c>
      <c r="S2377" s="463">
        <v>0</v>
      </c>
      <c r="T2377" s="437">
        <v>660.25664085145604</v>
      </c>
      <c r="U2377" s="456">
        <v>4.2021875489191432E-3</v>
      </c>
      <c r="V2377" s="457">
        <v>5.0594066259644424E-3</v>
      </c>
      <c r="W2377" s="437">
        <v>9.1067650995446447E-2</v>
      </c>
      <c r="X2377" s="456">
        <v>5.7019698485081243E-3</v>
      </c>
      <c r="Y2377" s="457">
        <v>7.6130150787099907E-3</v>
      </c>
      <c r="Z2377" s="437">
        <v>3.3037344105361732E-3</v>
      </c>
      <c r="AA2377" s="456">
        <v>1.7281139139462887E-3</v>
      </c>
      <c r="AB2377" s="457">
        <v>1.8481355983367036E-3</v>
      </c>
      <c r="AC2377" s="437">
        <v>5.8180268229205386E-3</v>
      </c>
      <c r="AD2377" s="456">
        <v>9.8712386553905407E-5</v>
      </c>
      <c r="AE2377" s="457">
        <v>9.0733822767217828E-5</v>
      </c>
      <c r="AF2377" s="437">
        <v>8.3954189967247884E-4</v>
      </c>
      <c r="AG2377" s="456">
        <v>3.251347511015914E-3</v>
      </c>
      <c r="AH2377" s="457">
        <v>2.9755479186088988E-3</v>
      </c>
      <c r="AI2377" s="437">
        <v>1.0830101275771853E-3</v>
      </c>
      <c r="AJ2377" s="456">
        <v>5.6561231538480015E-4</v>
      </c>
      <c r="AK2377" s="457">
        <v>5.0186077163638339E-4</v>
      </c>
      <c r="AL2377" s="437">
        <v>6.7163462273125927E-5</v>
      </c>
      <c r="AM2377" s="456">
        <v>9.0865184153657806E-4</v>
      </c>
      <c r="AN2377" s="457">
        <v>8.5217154170587719E-4</v>
      </c>
      <c r="AO2377" s="437">
        <v>1.8251656542496001E-2</v>
      </c>
      <c r="AP2377" s="456">
        <v>0</v>
      </c>
      <c r="AQ2377" s="457">
        <v>0</v>
      </c>
      <c r="AR2377" s="440">
        <v>1.0099302190240401E-2</v>
      </c>
      <c r="AS2377" s="462">
        <v>0</v>
      </c>
      <c r="AT2377" s="463">
        <v>0</v>
      </c>
      <c r="AU2377" s="423">
        <v>0</v>
      </c>
    </row>
    <row r="2378" spans="1:47" x14ac:dyDescent="0.2">
      <c r="A2378" s="231">
        <v>2034</v>
      </c>
      <c r="B2378" s="232">
        <v>14</v>
      </c>
      <c r="C2378" s="456">
        <v>1.7981560731612556</v>
      </c>
      <c r="D2378" s="457">
        <v>1.8627077781892609</v>
      </c>
      <c r="E2378" s="437">
        <v>0.47481266285396251</v>
      </c>
      <c r="F2378" s="456">
        <v>8.0781801874547837E-2</v>
      </c>
      <c r="G2378" s="457">
        <v>7.5288745844579091E-2</v>
      </c>
      <c r="H2378" s="437">
        <v>8.6749277628380597E-2</v>
      </c>
      <c r="I2378" s="456">
        <v>7.7474782701903569E-2</v>
      </c>
      <c r="J2378" s="457">
        <v>8.1104925788459251E-2</v>
      </c>
      <c r="K2378" s="437">
        <v>0.55748021469178421</v>
      </c>
      <c r="L2378" s="462">
        <v>1.3820278223598307E-3</v>
      </c>
      <c r="M2378" s="463">
        <v>1.804568187079196E-3</v>
      </c>
      <c r="N2378" s="437">
        <v>5.756937621395064E-3</v>
      </c>
      <c r="O2378" s="456">
        <v>3.6060394067951155E-3</v>
      </c>
      <c r="P2378" s="457">
        <v>4.824389664316045E-3</v>
      </c>
      <c r="Q2378" s="437">
        <v>1.9132912682318124E-2</v>
      </c>
      <c r="R2378" s="462">
        <v>0</v>
      </c>
      <c r="S2378" s="463">
        <v>0</v>
      </c>
      <c r="T2378" s="437">
        <v>660.71279489771575</v>
      </c>
      <c r="U2378" s="456">
        <v>4.3285407585108024E-3</v>
      </c>
      <c r="V2378" s="457">
        <v>5.2427586675880171E-3</v>
      </c>
      <c r="W2378" s="437">
        <v>9.3493497136212342E-2</v>
      </c>
      <c r="X2378" s="456">
        <v>5.887206220112089E-3</v>
      </c>
      <c r="Y2378" s="457">
        <v>7.9103192137827908E-3</v>
      </c>
      <c r="Z2378" s="437">
        <v>3.3505534479037697E-3</v>
      </c>
      <c r="AA2378" s="456">
        <v>1.7796004644753277E-3</v>
      </c>
      <c r="AB2378" s="457">
        <v>1.9164503081373538E-3</v>
      </c>
      <c r="AC2378" s="437">
        <v>5.9730026635922721E-3</v>
      </c>
      <c r="AD2378" s="456">
        <v>1.0235981062443322E-4</v>
      </c>
      <c r="AE2378" s="457">
        <v>9.4561358373150347E-5</v>
      </c>
      <c r="AF2378" s="437">
        <v>8.6190552837378867E-4</v>
      </c>
      <c r="AG2378" s="456">
        <v>3.3739714693666791E-3</v>
      </c>
      <c r="AH2378" s="457">
        <v>3.1015108281212153E-3</v>
      </c>
      <c r="AI2378" s="437">
        <v>1.1118584777059031E-3</v>
      </c>
      <c r="AJ2378" s="456">
        <v>5.8955000823368922E-4</v>
      </c>
      <c r="AK2378" s="457">
        <v>5.2612500880868068E-4</v>
      </c>
      <c r="AL2378" s="437">
        <v>6.8952429519871886E-5</v>
      </c>
      <c r="AM2378" s="456">
        <v>9.3910824190950406E-4</v>
      </c>
      <c r="AN2378" s="457">
        <v>8.8428918135445003E-4</v>
      </c>
      <c r="AO2378" s="437">
        <v>1.8737826600285095E-2</v>
      </c>
      <c r="AP2378" s="456">
        <v>0</v>
      </c>
      <c r="AQ2378" s="457">
        <v>0</v>
      </c>
      <c r="AR2378" s="440">
        <v>1.0187851254249199E-2</v>
      </c>
      <c r="AS2378" s="462">
        <v>0</v>
      </c>
      <c r="AT2378" s="463">
        <v>0</v>
      </c>
      <c r="AU2378" s="423">
        <v>0</v>
      </c>
    </row>
    <row r="2379" spans="1:47" x14ac:dyDescent="0.2">
      <c r="A2379" s="231">
        <v>2034</v>
      </c>
      <c r="B2379" s="232">
        <v>15</v>
      </c>
      <c r="C2379" s="456">
        <v>1.8297388561669707</v>
      </c>
      <c r="D2379" s="457">
        <v>1.895998329856279</v>
      </c>
      <c r="E2379" s="437">
        <v>0.48122211545646471</v>
      </c>
      <c r="F2379" s="456">
        <v>8.3846924389046548E-2</v>
      </c>
      <c r="G2379" s="457">
        <v>7.8505684185372182E-2</v>
      </c>
      <c r="H2379" s="437">
        <v>8.9193862716132888E-2</v>
      </c>
      <c r="I2379" s="456">
        <v>7.9449167545246474E-2</v>
      </c>
      <c r="J2379" s="457">
        <v>8.3253190499647411E-2</v>
      </c>
      <c r="K2379" s="437">
        <v>0.56746331112711412</v>
      </c>
      <c r="L2379" s="462">
        <v>1.3860913074634641E-3</v>
      </c>
      <c r="M2379" s="463">
        <v>1.8100600087581366E-3</v>
      </c>
      <c r="N2379" s="437">
        <v>5.7658086082834426E-3</v>
      </c>
      <c r="O2379" s="456">
        <v>3.6578938904162075E-3</v>
      </c>
      <c r="P2379" s="457">
        <v>4.9068133660318128E-3</v>
      </c>
      <c r="Q2379" s="437">
        <v>1.9156978004493997E-2</v>
      </c>
      <c r="R2379" s="462">
        <v>0</v>
      </c>
      <c r="S2379" s="463">
        <v>0</v>
      </c>
      <c r="T2379" s="437">
        <v>661.73086981976917</v>
      </c>
      <c r="U2379" s="456">
        <v>4.4646102930479166E-3</v>
      </c>
      <c r="V2379" s="457">
        <v>5.4399520200822766E-3</v>
      </c>
      <c r="W2379" s="437">
        <v>9.6128238091288815E-2</v>
      </c>
      <c r="X2379" s="456">
        <v>6.0850639867890523E-3</v>
      </c>
      <c r="Y2379" s="457">
        <v>8.2281937738718624E-3</v>
      </c>
      <c r="Z2379" s="437">
        <v>3.4006636410590339E-3</v>
      </c>
      <c r="AA2379" s="456">
        <v>1.834383502690694E-3</v>
      </c>
      <c r="AB2379" s="457">
        <v>1.9892024484593454E-3</v>
      </c>
      <c r="AC2379" s="437">
        <v>6.1413391893922536E-3</v>
      </c>
      <c r="AD2379" s="456">
        <v>1.062577468056484E-4</v>
      </c>
      <c r="AE2379" s="457">
        <v>9.8655412184279421E-5</v>
      </c>
      <c r="AF2379" s="437">
        <v>8.8619541486598694E-4</v>
      </c>
      <c r="AG2379" s="456">
        <v>3.5052215777057975E-3</v>
      </c>
      <c r="AH2379" s="457">
        <v>3.2365216201723007E-3</v>
      </c>
      <c r="AI2379" s="437">
        <v>1.1431915411630716E-3</v>
      </c>
      <c r="AJ2379" s="456">
        <v>6.1512733169355731E-4</v>
      </c>
      <c r="AK2379" s="457">
        <v>5.5208703005323262E-4</v>
      </c>
      <c r="AL2379" s="437">
        <v>7.0895662700859796E-5</v>
      </c>
      <c r="AM2379" s="456">
        <v>9.717403212278127E-4</v>
      </c>
      <c r="AN2379" s="457">
        <v>9.1873118087615357E-4</v>
      </c>
      <c r="AO2379" s="437">
        <v>1.9265882705835884E-2</v>
      </c>
      <c r="AP2379" s="456">
        <v>0</v>
      </c>
      <c r="AQ2379" s="457">
        <v>0</v>
      </c>
      <c r="AR2379" s="440">
        <v>1.02827411800668E-2</v>
      </c>
      <c r="AS2379" s="462">
        <v>0</v>
      </c>
      <c r="AT2379" s="463">
        <v>0</v>
      </c>
      <c r="AU2379" s="423">
        <v>0</v>
      </c>
    </row>
    <row r="2380" spans="1:47" x14ac:dyDescent="0.2">
      <c r="A2380" s="231">
        <v>2034</v>
      </c>
      <c r="B2380" s="232">
        <v>16</v>
      </c>
      <c r="C2380" s="456">
        <v>2.0430265006149781</v>
      </c>
      <c r="D2380" s="457">
        <v>2.2355185622664235</v>
      </c>
      <c r="E2380" s="437">
        <v>0.48804413800551877</v>
      </c>
      <c r="F2380" s="456">
        <v>9.1346761501511664E-2</v>
      </c>
      <c r="G2380" s="457">
        <v>8.7283511681817555E-2</v>
      </c>
      <c r="H2380" s="437">
        <v>9.1795720326614497E-2</v>
      </c>
      <c r="I2380" s="456">
        <v>8.9647500992310003E-2</v>
      </c>
      <c r="J2380" s="457">
        <v>9.4263645830187093E-2</v>
      </c>
      <c r="K2380" s="437">
        <v>0.57808756589112598</v>
      </c>
      <c r="L2380" s="462">
        <v>1.3905284641068819E-3</v>
      </c>
      <c r="M2380" s="463">
        <v>1.8160210949631423E-3</v>
      </c>
      <c r="N2380" s="437">
        <v>5.7752542432250456E-3</v>
      </c>
      <c r="O2380" s="456">
        <v>5.1272286165371262E-3</v>
      </c>
      <c r="P2380" s="457">
        <v>6.1300155925987304E-3</v>
      </c>
      <c r="Q2380" s="437">
        <v>1.9182572680304516E-2</v>
      </c>
      <c r="R2380" s="462">
        <v>0</v>
      </c>
      <c r="S2380" s="463">
        <v>0</v>
      </c>
      <c r="T2380" s="437">
        <v>662.81513316390271</v>
      </c>
      <c r="U2380" s="456">
        <v>4.5404569241100472E-3</v>
      </c>
      <c r="V2380" s="457">
        <v>5.5883003235591465E-3</v>
      </c>
      <c r="W2380" s="437">
        <v>9.8932335641922775E-2</v>
      </c>
      <c r="X2380" s="456">
        <v>6.2968802003049015E-3</v>
      </c>
      <c r="Y2380" s="457">
        <v>8.5669144784735213E-3</v>
      </c>
      <c r="Z2380" s="437">
        <v>3.4539997820494358E-3</v>
      </c>
      <c r="AA2380" s="456">
        <v>1.9685662532371319E-3</v>
      </c>
      <c r="AB2380" s="457">
        <v>2.1785155059000534E-3</v>
      </c>
      <c r="AC2380" s="437">
        <v>6.3204725012551621E-3</v>
      </c>
      <c r="AD2380" s="456">
        <v>1.1545887318521737E-4</v>
      </c>
      <c r="AE2380" s="457">
        <v>1.093635427142081E-4</v>
      </c>
      <c r="AF2380" s="437">
        <v>9.120458004623662E-4</v>
      </c>
      <c r="AG2380" s="456">
        <v>3.8273306136377763E-3</v>
      </c>
      <c r="AH2380" s="457">
        <v>3.6074061410496742E-3</v>
      </c>
      <c r="AI2380" s="437">
        <v>1.1765402137277718E-3</v>
      </c>
      <c r="AJ2380" s="456">
        <v>6.6678492725544757E-4</v>
      </c>
      <c r="AK2380" s="457">
        <v>6.0948861369623081E-4</v>
      </c>
      <c r="AL2380" s="437">
        <v>7.2963640698765078E-5</v>
      </c>
      <c r="AM2380" s="456">
        <v>1.0606999348128927E-3</v>
      </c>
      <c r="AN2380" s="457">
        <v>1.0243966452939451E-3</v>
      </c>
      <c r="AO2380" s="437">
        <v>1.9827883480125628E-2</v>
      </c>
      <c r="AP2380" s="456">
        <v>0</v>
      </c>
      <c r="AQ2380" s="457">
        <v>0</v>
      </c>
      <c r="AR2380" s="440">
        <v>1.36522204952223E-2</v>
      </c>
      <c r="AS2380" s="462">
        <v>0</v>
      </c>
      <c r="AT2380" s="463">
        <v>0</v>
      </c>
      <c r="AU2380" s="423">
        <v>0</v>
      </c>
    </row>
    <row r="2381" spans="1:47" x14ac:dyDescent="0.2">
      <c r="A2381" s="231">
        <v>2034</v>
      </c>
      <c r="B2381" s="232">
        <v>17</v>
      </c>
      <c r="C2381" s="456">
        <v>2.0800458083592184</v>
      </c>
      <c r="D2381" s="457">
        <v>2.275280046542886</v>
      </c>
      <c r="E2381" s="437">
        <v>0.49519653018632098</v>
      </c>
      <c r="F2381" s="456">
        <v>9.4957107314413508E-2</v>
      </c>
      <c r="G2381" s="457">
        <v>9.1054279689931711E-2</v>
      </c>
      <c r="H2381" s="437">
        <v>9.4523619765718103E-2</v>
      </c>
      <c r="I2381" s="456">
        <v>9.2072970213105121E-2</v>
      </c>
      <c r="J2381" s="457">
        <v>9.6856781673586079E-2</v>
      </c>
      <c r="K2381" s="437">
        <v>0.58922753292445429</v>
      </c>
      <c r="L2381" s="462">
        <v>1.3952979949544144E-3</v>
      </c>
      <c r="M2381" s="463">
        <v>1.8223352300721805E-3</v>
      </c>
      <c r="N2381" s="437">
        <v>5.785160596459611E-3</v>
      </c>
      <c r="O2381" s="456">
        <v>5.20926718987085E-3</v>
      </c>
      <c r="P2381" s="457">
        <v>6.2437359846619078E-3</v>
      </c>
      <c r="Q2381" s="437">
        <v>1.9209427595085937E-2</v>
      </c>
      <c r="R2381" s="462">
        <v>0</v>
      </c>
      <c r="S2381" s="463">
        <v>0</v>
      </c>
      <c r="T2381" s="437">
        <v>663.95095776531116</v>
      </c>
      <c r="U2381" s="456">
        <v>4.6915524069324971E-3</v>
      </c>
      <c r="V2381" s="457">
        <v>5.8035109397539036E-3</v>
      </c>
      <c r="W2381" s="437">
        <v>0.10187218854169694</v>
      </c>
      <c r="X2381" s="456">
        <v>6.5217787784756691E-3</v>
      </c>
      <c r="Y2381" s="457">
        <v>8.9220279467425202E-3</v>
      </c>
      <c r="Z2381" s="437">
        <v>3.5099171583873501E-3</v>
      </c>
      <c r="AA2381" s="456">
        <v>2.032360331247967E-3</v>
      </c>
      <c r="AB2381" s="457">
        <v>2.2624564350077299E-3</v>
      </c>
      <c r="AC2381" s="437">
        <v>6.5082986239572123E-3</v>
      </c>
      <c r="AD2381" s="456">
        <v>1.200550768944752E-4</v>
      </c>
      <c r="AE2381" s="457">
        <v>1.1416680147362493E-4</v>
      </c>
      <c r="AF2381" s="437">
        <v>9.3914796314274913E-4</v>
      </c>
      <c r="AG2381" s="456">
        <v>3.9822935510677015E-3</v>
      </c>
      <c r="AH2381" s="457">
        <v>3.7661645578098294E-3</v>
      </c>
      <c r="AI2381" s="437">
        <v>1.211501034677208E-3</v>
      </c>
      <c r="AJ2381" s="456">
        <v>6.9701828799384003E-4</v>
      </c>
      <c r="AK2381" s="457">
        <v>6.4008129646754227E-4</v>
      </c>
      <c r="AL2381" s="437">
        <v>7.5131826608144654E-5</v>
      </c>
      <c r="AM2381" s="456">
        <v>1.0990458884264016E-3</v>
      </c>
      <c r="AN2381" s="457">
        <v>1.0646156100082712E-3</v>
      </c>
      <c r="AO2381" s="437">
        <v>2.0417063289829371E-2</v>
      </c>
      <c r="AP2381" s="456">
        <v>0</v>
      </c>
      <c r="AQ2381" s="457">
        <v>0</v>
      </c>
      <c r="AR2381" s="440">
        <v>1.3791964696618499E-2</v>
      </c>
      <c r="AS2381" s="462">
        <v>0</v>
      </c>
      <c r="AT2381" s="463">
        <v>0</v>
      </c>
      <c r="AU2381" s="423">
        <v>0</v>
      </c>
    </row>
    <row r="2382" spans="1:47" x14ac:dyDescent="0.2">
      <c r="A2382" s="231">
        <v>2034</v>
      </c>
      <c r="B2382" s="232">
        <v>18</v>
      </c>
      <c r="C2382" s="456">
        <v>0</v>
      </c>
      <c r="D2382" s="457">
        <v>0</v>
      </c>
      <c r="E2382" s="438">
        <v>0.50264732724479577</v>
      </c>
      <c r="F2382" s="456">
        <v>0</v>
      </c>
      <c r="G2382" s="457">
        <v>0</v>
      </c>
      <c r="H2382" s="438">
        <v>9.7365824010260296E-2</v>
      </c>
      <c r="I2382" s="456">
        <v>0</v>
      </c>
      <c r="J2382" s="457">
        <v>0</v>
      </c>
      <c r="K2382" s="438">
        <v>0.60083344143306128</v>
      </c>
      <c r="L2382" s="462">
        <v>0</v>
      </c>
      <c r="M2382" s="463">
        <v>0</v>
      </c>
      <c r="N2382" s="438">
        <v>5.7954627711301861E-3</v>
      </c>
      <c r="O2382" s="456">
        <v>0</v>
      </c>
      <c r="P2382" s="457">
        <v>0</v>
      </c>
      <c r="Q2382" s="438">
        <v>1.9237374574248681E-2</v>
      </c>
      <c r="R2382" s="462">
        <v>0</v>
      </c>
      <c r="S2382" s="463">
        <v>0</v>
      </c>
      <c r="T2382" s="438">
        <v>665.13404648147366</v>
      </c>
      <c r="U2382" s="456">
        <v>0</v>
      </c>
      <c r="V2382" s="457">
        <v>0</v>
      </c>
      <c r="W2382" s="438">
        <v>0.10493542246275703</v>
      </c>
      <c r="X2382" s="456">
        <v>0</v>
      </c>
      <c r="Y2382" s="457">
        <v>0</v>
      </c>
      <c r="Z2382" s="438">
        <v>3.56817893535157E-3</v>
      </c>
      <c r="AA2382" s="456">
        <v>0</v>
      </c>
      <c r="AB2382" s="457">
        <v>0</v>
      </c>
      <c r="AC2382" s="438">
        <v>6.7039945978323665E-3</v>
      </c>
      <c r="AD2382" s="456">
        <v>0</v>
      </c>
      <c r="AE2382" s="457">
        <v>0</v>
      </c>
      <c r="AF2382" s="438">
        <v>9.6738806956717831E-4</v>
      </c>
      <c r="AG2382" s="456">
        <v>0</v>
      </c>
      <c r="AH2382" s="457">
        <v>0</v>
      </c>
      <c r="AI2382" s="438">
        <v>1.2479316179724606E-3</v>
      </c>
      <c r="AJ2382" s="456">
        <v>0</v>
      </c>
      <c r="AK2382" s="457">
        <v>0</v>
      </c>
      <c r="AL2382" s="438">
        <v>7.7390903316279785E-5</v>
      </c>
      <c r="AM2382" s="456">
        <v>0</v>
      </c>
      <c r="AN2382" s="457">
        <v>0</v>
      </c>
      <c r="AO2382" s="438">
        <v>2.1031010832522942E-2</v>
      </c>
      <c r="AP2382" s="456">
        <v>0</v>
      </c>
      <c r="AQ2382" s="457">
        <v>0</v>
      </c>
      <c r="AR2382" s="440">
        <v>1.39375503627113E-2</v>
      </c>
      <c r="AS2382" s="462">
        <v>0</v>
      </c>
      <c r="AT2382" s="463">
        <v>0</v>
      </c>
      <c r="AU2382" s="423">
        <v>0</v>
      </c>
    </row>
    <row r="2383" spans="1:47" x14ac:dyDescent="0.2">
      <c r="A2383" s="231">
        <v>2034</v>
      </c>
      <c r="B2383" s="232">
        <v>19</v>
      </c>
      <c r="C2383" s="456">
        <v>0</v>
      </c>
      <c r="D2383" s="457">
        <v>0</v>
      </c>
      <c r="E2383" s="438">
        <v>0.50959764047910272</v>
      </c>
      <c r="F2383" s="456">
        <v>0</v>
      </c>
      <c r="G2383" s="457">
        <v>0</v>
      </c>
      <c r="H2383" s="438">
        <v>0.10024895723112696</v>
      </c>
      <c r="I2383" s="456">
        <v>0</v>
      </c>
      <c r="J2383" s="457">
        <v>0</v>
      </c>
      <c r="K2383" s="438">
        <v>0.61230034567598191</v>
      </c>
      <c r="L2383" s="462">
        <v>0</v>
      </c>
      <c r="M2383" s="463">
        <v>0</v>
      </c>
      <c r="N2383" s="438">
        <v>5.8038184382066581E-3</v>
      </c>
      <c r="O2383" s="456">
        <v>0</v>
      </c>
      <c r="P2383" s="457">
        <v>0</v>
      </c>
      <c r="Q2383" s="438">
        <v>1.9265898899328539E-2</v>
      </c>
      <c r="R2383" s="462">
        <v>0</v>
      </c>
      <c r="S2383" s="463">
        <v>0</v>
      </c>
      <c r="T2383" s="438">
        <v>666.09286619377929</v>
      </c>
      <c r="U2383" s="456">
        <v>0</v>
      </c>
      <c r="V2383" s="457">
        <v>0</v>
      </c>
      <c r="W2383" s="438">
        <v>0.10804263628169455</v>
      </c>
      <c r="X2383" s="456">
        <v>0</v>
      </c>
      <c r="Y2383" s="457">
        <v>0</v>
      </c>
      <c r="Z2383" s="438">
        <v>3.6276194267461175E-3</v>
      </c>
      <c r="AA2383" s="456">
        <v>0</v>
      </c>
      <c r="AB2383" s="457">
        <v>0</v>
      </c>
      <c r="AC2383" s="438">
        <v>6.9025046145706776E-3</v>
      </c>
      <c r="AD2383" s="456">
        <v>0</v>
      </c>
      <c r="AE2383" s="457">
        <v>0</v>
      </c>
      <c r="AF2383" s="438">
        <v>9.9603133772531438E-4</v>
      </c>
      <c r="AG2383" s="456">
        <v>0</v>
      </c>
      <c r="AH2383" s="457">
        <v>0</v>
      </c>
      <c r="AI2383" s="438">
        <v>1.2848826743643213E-3</v>
      </c>
      <c r="AJ2383" s="456">
        <v>0</v>
      </c>
      <c r="AK2383" s="457">
        <v>0</v>
      </c>
      <c r="AL2383" s="438">
        <v>7.9682669379684278E-5</v>
      </c>
      <c r="AM2383" s="456">
        <v>0</v>
      </c>
      <c r="AN2383" s="457">
        <v>0</v>
      </c>
      <c r="AO2383" s="438">
        <v>2.1653746655996103E-2</v>
      </c>
      <c r="AP2383" s="456">
        <v>0</v>
      </c>
      <c r="AQ2383" s="457">
        <v>0</v>
      </c>
      <c r="AR2383" s="440">
        <v>1.4086013491022901E-2</v>
      </c>
      <c r="AS2383" s="462">
        <v>0</v>
      </c>
      <c r="AT2383" s="463">
        <v>0</v>
      </c>
      <c r="AU2383" s="423">
        <v>0</v>
      </c>
    </row>
    <row r="2384" spans="1:47" x14ac:dyDescent="0.2">
      <c r="A2384" s="231">
        <v>2034</v>
      </c>
      <c r="B2384" s="232">
        <v>20</v>
      </c>
      <c r="C2384" s="456">
        <v>0</v>
      </c>
      <c r="D2384" s="457">
        <v>0</v>
      </c>
      <c r="E2384" s="438">
        <v>0.51721411019955166</v>
      </c>
      <c r="F2384" s="456">
        <v>0</v>
      </c>
      <c r="G2384" s="457">
        <v>0</v>
      </c>
      <c r="H2384" s="438">
        <v>0.10315387848601969</v>
      </c>
      <c r="I2384" s="456">
        <v>0</v>
      </c>
      <c r="J2384" s="457">
        <v>0</v>
      </c>
      <c r="K2384" s="438">
        <v>0.6241639591016408</v>
      </c>
      <c r="L2384" s="462">
        <v>0</v>
      </c>
      <c r="M2384" s="463">
        <v>0</v>
      </c>
      <c r="N2384" s="438">
        <v>5.8143733120775065E-3</v>
      </c>
      <c r="O2384" s="456">
        <v>0</v>
      </c>
      <c r="P2384" s="457">
        <v>0</v>
      </c>
      <c r="Q2384" s="438">
        <v>1.9294507700579319E-2</v>
      </c>
      <c r="R2384" s="462">
        <v>0</v>
      </c>
      <c r="S2384" s="463">
        <v>0</v>
      </c>
      <c r="T2384" s="438">
        <v>667.30519156168373</v>
      </c>
      <c r="U2384" s="456">
        <v>0</v>
      </c>
      <c r="V2384" s="457">
        <v>0</v>
      </c>
      <c r="W2384" s="438">
        <v>0.111173394315977</v>
      </c>
      <c r="X2384" s="456">
        <v>0</v>
      </c>
      <c r="Y2384" s="457">
        <v>0</v>
      </c>
      <c r="Z2384" s="438">
        <v>3.6871709249277837E-3</v>
      </c>
      <c r="AA2384" s="456">
        <v>0</v>
      </c>
      <c r="AB2384" s="457">
        <v>0</v>
      </c>
      <c r="AC2384" s="438">
        <v>7.1025164626582126E-3</v>
      </c>
      <c r="AD2384" s="456">
        <v>0</v>
      </c>
      <c r="AE2384" s="457">
        <v>0</v>
      </c>
      <c r="AF2384" s="438">
        <v>1.0248943338915658E-3</v>
      </c>
      <c r="AG2384" s="456">
        <v>0</v>
      </c>
      <c r="AH2384" s="457">
        <v>0</v>
      </c>
      <c r="AI2384" s="438">
        <v>1.3221148231999319E-3</v>
      </c>
      <c r="AJ2384" s="456">
        <v>0</v>
      </c>
      <c r="AK2384" s="457">
        <v>0</v>
      </c>
      <c r="AL2384" s="438">
        <v>8.1991518075392151E-5</v>
      </c>
      <c r="AM2384" s="456">
        <v>0</v>
      </c>
      <c r="AN2384" s="457">
        <v>0</v>
      </c>
      <c r="AO2384" s="438">
        <v>2.2281213892105311E-2</v>
      </c>
      <c r="AP2384" s="456">
        <v>0</v>
      </c>
      <c r="AQ2384" s="457">
        <v>0</v>
      </c>
      <c r="AR2384" s="440">
        <v>1.42348125104616E-2</v>
      </c>
      <c r="AS2384" s="462">
        <v>0</v>
      </c>
      <c r="AT2384" s="463">
        <v>0</v>
      </c>
      <c r="AU2384" s="423">
        <v>0</v>
      </c>
    </row>
    <row r="2385" spans="1:47" x14ac:dyDescent="0.2">
      <c r="A2385" s="231">
        <v>2034</v>
      </c>
      <c r="B2385" s="232">
        <v>21</v>
      </c>
      <c r="C2385" s="456">
        <v>0</v>
      </c>
      <c r="D2385" s="457">
        <v>0</v>
      </c>
      <c r="E2385" s="438">
        <v>0.52466959031240834</v>
      </c>
      <c r="F2385" s="456">
        <v>0</v>
      </c>
      <c r="G2385" s="457">
        <v>0</v>
      </c>
      <c r="H2385" s="438">
        <v>0.10599772966315647</v>
      </c>
      <c r="I2385" s="456">
        <v>0</v>
      </c>
      <c r="J2385" s="457">
        <v>0</v>
      </c>
      <c r="K2385" s="438">
        <v>0.63577686865131722</v>
      </c>
      <c r="L2385" s="462">
        <v>0</v>
      </c>
      <c r="M2385" s="463">
        <v>0</v>
      </c>
      <c r="N2385" s="438">
        <v>5.8246711896368913E-3</v>
      </c>
      <c r="O2385" s="456">
        <v>0</v>
      </c>
      <c r="P2385" s="457">
        <v>0</v>
      </c>
      <c r="Q2385" s="438">
        <v>1.9322438405820045E-2</v>
      </c>
      <c r="R2385" s="462">
        <v>0</v>
      </c>
      <c r="S2385" s="463">
        <v>0</v>
      </c>
      <c r="T2385" s="438">
        <v>668.48686974504062</v>
      </c>
      <c r="U2385" s="456">
        <v>0</v>
      </c>
      <c r="V2385" s="457">
        <v>0</v>
      </c>
      <c r="W2385" s="438">
        <v>0.11423827794003649</v>
      </c>
      <c r="X2385" s="456">
        <v>0</v>
      </c>
      <c r="Y2385" s="457">
        <v>0</v>
      </c>
      <c r="Z2385" s="438">
        <v>3.7454563172772816E-3</v>
      </c>
      <c r="AA2385" s="456">
        <v>0</v>
      </c>
      <c r="AB2385" s="457">
        <v>0</v>
      </c>
      <c r="AC2385" s="438">
        <v>7.2983475324741309E-3</v>
      </c>
      <c r="AD2385" s="456">
        <v>0</v>
      </c>
      <c r="AE2385" s="457">
        <v>0</v>
      </c>
      <c r="AF2385" s="438">
        <v>1.0531503595940159E-3</v>
      </c>
      <c r="AG2385" s="456">
        <v>0</v>
      </c>
      <c r="AH2385" s="457">
        <v>0</v>
      </c>
      <c r="AI2385" s="438">
        <v>1.3585657824179531E-3</v>
      </c>
      <c r="AJ2385" s="456">
        <v>0</v>
      </c>
      <c r="AK2385" s="457">
        <v>0</v>
      </c>
      <c r="AL2385" s="438">
        <v>8.4251990727193972E-5</v>
      </c>
      <c r="AM2385" s="456">
        <v>0</v>
      </c>
      <c r="AN2385" s="457">
        <v>0</v>
      </c>
      <c r="AO2385" s="438">
        <v>2.2895518897962073E-2</v>
      </c>
      <c r="AP2385" s="456">
        <v>0</v>
      </c>
      <c r="AQ2385" s="457">
        <v>0</v>
      </c>
      <c r="AR2385" s="440">
        <v>1.8929294260137099E-2</v>
      </c>
      <c r="AS2385" s="462">
        <v>0</v>
      </c>
      <c r="AT2385" s="463">
        <v>0</v>
      </c>
      <c r="AU2385" s="423">
        <v>0</v>
      </c>
    </row>
    <row r="2386" spans="1:47" x14ac:dyDescent="0.2">
      <c r="A2386" s="231">
        <v>2034</v>
      </c>
      <c r="B2386" s="232">
        <v>22</v>
      </c>
      <c r="C2386" s="456">
        <v>0</v>
      </c>
      <c r="D2386" s="457">
        <v>0</v>
      </c>
      <c r="E2386" s="438">
        <v>0.53171046012762935</v>
      </c>
      <c r="F2386" s="456">
        <v>0</v>
      </c>
      <c r="G2386" s="457">
        <v>0</v>
      </c>
      <c r="H2386" s="438">
        <v>0.10868314047454747</v>
      </c>
      <c r="I2386" s="456">
        <v>0</v>
      </c>
      <c r="J2386" s="457">
        <v>0</v>
      </c>
      <c r="K2386" s="438">
        <v>0.64674253175746088</v>
      </c>
      <c r="L2386" s="462">
        <v>0</v>
      </c>
      <c r="M2386" s="463">
        <v>0</v>
      </c>
      <c r="N2386" s="438">
        <v>5.8344409169006203E-3</v>
      </c>
      <c r="O2386" s="456">
        <v>0</v>
      </c>
      <c r="P2386" s="457">
        <v>0</v>
      </c>
      <c r="Q2386" s="438">
        <v>1.93489175558334E-2</v>
      </c>
      <c r="R2386" s="462">
        <v>0</v>
      </c>
      <c r="S2386" s="463">
        <v>0</v>
      </c>
      <c r="T2386" s="438">
        <v>669.6071947438038</v>
      </c>
      <c r="U2386" s="456">
        <v>0</v>
      </c>
      <c r="V2386" s="457">
        <v>0</v>
      </c>
      <c r="W2386" s="438">
        <v>0.11713256948120444</v>
      </c>
      <c r="X2386" s="456">
        <v>0</v>
      </c>
      <c r="Y2386" s="457">
        <v>0</v>
      </c>
      <c r="Z2386" s="438">
        <v>3.8005086806064885E-3</v>
      </c>
      <c r="AA2386" s="456">
        <v>0</v>
      </c>
      <c r="AB2386" s="457">
        <v>0</v>
      </c>
      <c r="AC2386" s="438">
        <v>7.4832312471858663E-3</v>
      </c>
      <c r="AD2386" s="456">
        <v>0</v>
      </c>
      <c r="AE2386" s="457">
        <v>0</v>
      </c>
      <c r="AF2386" s="438">
        <v>1.0798304644261587E-3</v>
      </c>
      <c r="AG2386" s="456">
        <v>0</v>
      </c>
      <c r="AH2386" s="457">
        <v>0</v>
      </c>
      <c r="AI2386" s="438">
        <v>1.3929814637067611E-3</v>
      </c>
      <c r="AJ2386" s="456">
        <v>0</v>
      </c>
      <c r="AK2386" s="457">
        <v>0</v>
      </c>
      <c r="AL2386" s="438">
        <v>8.6386516676254389E-5</v>
      </c>
      <c r="AM2386" s="456">
        <v>0</v>
      </c>
      <c r="AN2386" s="457">
        <v>0</v>
      </c>
      <c r="AO2386" s="438">
        <v>2.347551877003376E-2</v>
      </c>
      <c r="AP2386" s="456">
        <v>0</v>
      </c>
      <c r="AQ2386" s="457">
        <v>0</v>
      </c>
      <c r="AR2386" s="440">
        <v>1.9110855519615201E-2</v>
      </c>
      <c r="AS2386" s="462">
        <v>0</v>
      </c>
      <c r="AT2386" s="463">
        <v>0</v>
      </c>
      <c r="AU2386" s="423">
        <v>0</v>
      </c>
    </row>
    <row r="2387" spans="1:47" x14ac:dyDescent="0.2">
      <c r="A2387" s="231">
        <v>2034</v>
      </c>
      <c r="B2387" s="232">
        <v>23</v>
      </c>
      <c r="C2387" s="456">
        <v>0</v>
      </c>
      <c r="D2387" s="457">
        <v>0</v>
      </c>
      <c r="E2387" s="438">
        <v>0.5380759927251394</v>
      </c>
      <c r="F2387" s="456">
        <v>0</v>
      </c>
      <c r="G2387" s="457">
        <v>0</v>
      </c>
      <c r="H2387" s="438">
        <v>0.11111064174718842</v>
      </c>
      <c r="I2387" s="456">
        <v>0</v>
      </c>
      <c r="J2387" s="457">
        <v>0</v>
      </c>
      <c r="K2387" s="438">
        <v>0.65665605756288237</v>
      </c>
      <c r="L2387" s="462">
        <v>0</v>
      </c>
      <c r="M2387" s="463">
        <v>0</v>
      </c>
      <c r="N2387" s="438">
        <v>5.8432497823533705E-3</v>
      </c>
      <c r="O2387" s="456">
        <v>0</v>
      </c>
      <c r="P2387" s="457">
        <v>0</v>
      </c>
      <c r="Q2387" s="438">
        <v>1.9372821009391483E-2</v>
      </c>
      <c r="R2387" s="462">
        <v>0</v>
      </c>
      <c r="S2387" s="463">
        <v>0</v>
      </c>
      <c r="T2387" s="438">
        <v>670.61893884002473</v>
      </c>
      <c r="U2387" s="456">
        <v>0</v>
      </c>
      <c r="V2387" s="457">
        <v>0</v>
      </c>
      <c r="W2387" s="438">
        <v>0.1197488047117411</v>
      </c>
      <c r="X2387" s="456">
        <v>0</v>
      </c>
      <c r="Y2387" s="457">
        <v>0</v>
      </c>
      <c r="Z2387" s="438">
        <v>3.8502763514945064E-3</v>
      </c>
      <c r="AA2387" s="456">
        <v>0</v>
      </c>
      <c r="AB2387" s="457">
        <v>0</v>
      </c>
      <c r="AC2387" s="438">
        <v>7.6503840621966112E-3</v>
      </c>
      <c r="AD2387" s="456">
        <v>0</v>
      </c>
      <c r="AE2387" s="457">
        <v>0</v>
      </c>
      <c r="AF2387" s="438">
        <v>1.1039518601296831E-3</v>
      </c>
      <c r="AG2387" s="456">
        <v>0</v>
      </c>
      <c r="AH2387" s="457">
        <v>0</v>
      </c>
      <c r="AI2387" s="438">
        <v>1.4240957648296365E-3</v>
      </c>
      <c r="AJ2387" s="456">
        <v>0</v>
      </c>
      <c r="AK2387" s="457">
        <v>0</v>
      </c>
      <c r="AL2387" s="438">
        <v>8.8316119275443308E-5</v>
      </c>
      <c r="AM2387" s="456">
        <v>0</v>
      </c>
      <c r="AN2387" s="457">
        <v>0</v>
      </c>
      <c r="AO2387" s="438">
        <v>2.3999902159861301E-2</v>
      </c>
      <c r="AP2387" s="456">
        <v>0</v>
      </c>
      <c r="AQ2387" s="457">
        <v>0</v>
      </c>
      <c r="AR2387" s="440">
        <v>1.9274975068055599E-2</v>
      </c>
      <c r="AS2387" s="462">
        <v>0</v>
      </c>
      <c r="AT2387" s="463">
        <v>0</v>
      </c>
      <c r="AU2387" s="423">
        <v>0</v>
      </c>
    </row>
    <row r="2388" spans="1:47" x14ac:dyDescent="0.2">
      <c r="A2388" s="231">
        <v>2034</v>
      </c>
      <c r="B2388" s="232">
        <v>24</v>
      </c>
      <c r="C2388" s="456">
        <v>0</v>
      </c>
      <c r="D2388" s="457">
        <v>0</v>
      </c>
      <c r="E2388" s="438">
        <v>0.54338280096187697</v>
      </c>
      <c r="F2388" s="456">
        <v>0</v>
      </c>
      <c r="G2388" s="457">
        <v>0</v>
      </c>
      <c r="H2388" s="438">
        <v>0.1131347889615076</v>
      </c>
      <c r="I2388" s="456">
        <v>0</v>
      </c>
      <c r="J2388" s="457">
        <v>0</v>
      </c>
      <c r="K2388" s="438">
        <v>0.66492125696437132</v>
      </c>
      <c r="L2388" s="462">
        <v>0</v>
      </c>
      <c r="M2388" s="463">
        <v>0</v>
      </c>
      <c r="N2388" s="438">
        <v>5.8506014137553429E-3</v>
      </c>
      <c r="O2388" s="456">
        <v>0</v>
      </c>
      <c r="P2388" s="457">
        <v>0</v>
      </c>
      <c r="Q2388" s="438">
        <v>1.9392734332531809E-2</v>
      </c>
      <c r="R2388" s="462">
        <v>0</v>
      </c>
      <c r="S2388" s="463">
        <v>0</v>
      </c>
      <c r="T2388" s="438">
        <v>671.46233995177136</v>
      </c>
      <c r="U2388" s="456">
        <v>0</v>
      </c>
      <c r="V2388" s="457">
        <v>0</v>
      </c>
      <c r="W2388" s="438">
        <v>0.12193054973547417</v>
      </c>
      <c r="X2388" s="456">
        <v>0</v>
      </c>
      <c r="Y2388" s="457">
        <v>0</v>
      </c>
      <c r="Z2388" s="438">
        <v>3.8917719862435023E-3</v>
      </c>
      <c r="AA2388" s="456">
        <v>0</v>
      </c>
      <c r="AB2388" s="457">
        <v>0</v>
      </c>
      <c r="AC2388" s="438">
        <v>7.7897585198678241E-3</v>
      </c>
      <c r="AD2388" s="456">
        <v>0</v>
      </c>
      <c r="AE2388" s="457">
        <v>0</v>
      </c>
      <c r="AF2388" s="438">
        <v>1.1240627558414113E-3</v>
      </c>
      <c r="AG2388" s="456">
        <v>0</v>
      </c>
      <c r="AH2388" s="457">
        <v>0</v>
      </c>
      <c r="AI2388" s="438">
        <v>1.450040153413432E-3</v>
      </c>
      <c r="AJ2388" s="456">
        <v>0</v>
      </c>
      <c r="AK2388" s="457">
        <v>0</v>
      </c>
      <c r="AL2388" s="438">
        <v>8.9925033842754801E-5</v>
      </c>
      <c r="AM2388" s="456">
        <v>0</v>
      </c>
      <c r="AN2388" s="457">
        <v>0</v>
      </c>
      <c r="AO2388" s="438">
        <v>2.4437113079257677E-2</v>
      </c>
      <c r="AP2388" s="456">
        <v>0</v>
      </c>
      <c r="AQ2388" s="457">
        <v>0</v>
      </c>
      <c r="AR2388" s="440">
        <v>1.94118320154433E-2</v>
      </c>
      <c r="AS2388" s="462">
        <v>0</v>
      </c>
      <c r="AT2388" s="463">
        <v>0</v>
      </c>
      <c r="AU2388" s="423">
        <v>0</v>
      </c>
    </row>
    <row r="2389" spans="1:47" x14ac:dyDescent="0.2">
      <c r="A2389" s="231">
        <v>2034</v>
      </c>
      <c r="B2389" s="232">
        <v>25</v>
      </c>
      <c r="C2389" s="456">
        <v>0</v>
      </c>
      <c r="D2389" s="457">
        <v>0</v>
      </c>
      <c r="E2389" s="438">
        <v>0.54737927126244124</v>
      </c>
      <c r="F2389" s="456">
        <v>0</v>
      </c>
      <c r="G2389" s="457">
        <v>0</v>
      </c>
      <c r="H2389" s="438">
        <v>0.11465916669754038</v>
      </c>
      <c r="I2389" s="456">
        <v>0</v>
      </c>
      <c r="J2389" s="457">
        <v>0</v>
      </c>
      <c r="K2389" s="438">
        <v>0.67114573800849753</v>
      </c>
      <c r="L2389" s="462">
        <v>0</v>
      </c>
      <c r="M2389" s="463">
        <v>0</v>
      </c>
      <c r="N2389" s="438">
        <v>5.85612302444905E-3</v>
      </c>
      <c r="O2389" s="456">
        <v>0</v>
      </c>
      <c r="P2389" s="457">
        <v>0</v>
      </c>
      <c r="Q2389" s="438">
        <v>1.9407729726377974E-2</v>
      </c>
      <c r="R2389" s="462">
        <v>0</v>
      </c>
      <c r="S2389" s="463">
        <v>0</v>
      </c>
      <c r="T2389" s="438">
        <v>672.0955321307282</v>
      </c>
      <c r="U2389" s="456">
        <v>0</v>
      </c>
      <c r="V2389" s="457">
        <v>0</v>
      </c>
      <c r="W2389" s="438">
        <v>0.12357324125905994</v>
      </c>
      <c r="X2389" s="456">
        <v>0</v>
      </c>
      <c r="Y2389" s="457">
        <v>0</v>
      </c>
      <c r="Z2389" s="438">
        <v>3.9230150399153169E-3</v>
      </c>
      <c r="AA2389" s="456">
        <v>0</v>
      </c>
      <c r="AB2389" s="457">
        <v>0</v>
      </c>
      <c r="AC2389" s="438">
        <v>7.894708986606682E-3</v>
      </c>
      <c r="AD2389" s="456">
        <v>0</v>
      </c>
      <c r="AE2389" s="457">
        <v>0</v>
      </c>
      <c r="AF2389" s="438">
        <v>1.1392074051073968E-3</v>
      </c>
      <c r="AG2389" s="456">
        <v>0</v>
      </c>
      <c r="AH2389" s="457">
        <v>0</v>
      </c>
      <c r="AI2389" s="438">
        <v>1.4695752819065256E-3</v>
      </c>
      <c r="AJ2389" s="456">
        <v>0</v>
      </c>
      <c r="AK2389" s="457">
        <v>0</v>
      </c>
      <c r="AL2389" s="438">
        <v>9.1136585295285155E-5</v>
      </c>
      <c r="AM2389" s="456">
        <v>0</v>
      </c>
      <c r="AN2389" s="457">
        <v>0</v>
      </c>
      <c r="AO2389" s="438">
        <v>2.4766330895779128E-2</v>
      </c>
      <c r="AP2389" s="456">
        <v>0</v>
      </c>
      <c r="AQ2389" s="457">
        <v>0</v>
      </c>
      <c r="AR2389" s="440">
        <v>1.9514876580013801E-2</v>
      </c>
      <c r="AS2389" s="462">
        <v>0</v>
      </c>
      <c r="AT2389" s="463">
        <v>0</v>
      </c>
      <c r="AU2389" s="423">
        <v>0</v>
      </c>
    </row>
    <row r="2390" spans="1:47" x14ac:dyDescent="0.2">
      <c r="A2390" s="231">
        <v>2034</v>
      </c>
      <c r="B2390" s="232">
        <v>26</v>
      </c>
      <c r="C2390" s="456">
        <v>0</v>
      </c>
      <c r="D2390" s="457">
        <v>0</v>
      </c>
      <c r="E2390" s="438">
        <v>0.54978872540234169</v>
      </c>
      <c r="F2390" s="456">
        <v>0</v>
      </c>
      <c r="G2390" s="457">
        <v>0</v>
      </c>
      <c r="H2390" s="438">
        <v>0.11557868219206026</v>
      </c>
      <c r="I2390" s="456">
        <v>0</v>
      </c>
      <c r="J2390" s="457">
        <v>0</v>
      </c>
      <c r="K2390" s="438">
        <v>0.67490172084890609</v>
      </c>
      <c r="L2390" s="462">
        <v>0</v>
      </c>
      <c r="M2390" s="463">
        <v>0</v>
      </c>
      <c r="N2390" s="438">
        <v>5.8594585418806789E-3</v>
      </c>
      <c r="O2390" s="456">
        <v>0</v>
      </c>
      <c r="P2390" s="457">
        <v>0</v>
      </c>
      <c r="Q2390" s="438">
        <v>1.9416791107164062E-2</v>
      </c>
      <c r="R2390" s="462">
        <v>0</v>
      </c>
      <c r="S2390" s="463">
        <v>0</v>
      </c>
      <c r="T2390" s="438">
        <v>672.48058050838199</v>
      </c>
      <c r="U2390" s="456">
        <v>0</v>
      </c>
      <c r="V2390" s="457">
        <v>0</v>
      </c>
      <c r="W2390" s="438">
        <v>0.12456432743936645</v>
      </c>
      <c r="X2390" s="456">
        <v>0</v>
      </c>
      <c r="Y2390" s="457">
        <v>0</v>
      </c>
      <c r="Z2390" s="438">
        <v>3.9418653785908394E-3</v>
      </c>
      <c r="AA2390" s="456">
        <v>0</v>
      </c>
      <c r="AB2390" s="457">
        <v>0</v>
      </c>
      <c r="AC2390" s="438">
        <v>7.9580240996947344E-3</v>
      </c>
      <c r="AD2390" s="456">
        <v>0</v>
      </c>
      <c r="AE2390" s="457">
        <v>0</v>
      </c>
      <c r="AF2390" s="438">
        <v>1.1483445428715055E-3</v>
      </c>
      <c r="AG2390" s="456">
        <v>0</v>
      </c>
      <c r="AH2390" s="457">
        <v>0</v>
      </c>
      <c r="AI2390" s="438">
        <v>1.4813630711283049E-3</v>
      </c>
      <c r="AJ2390" s="456">
        <v>0</v>
      </c>
      <c r="AK2390" s="457">
        <v>0</v>
      </c>
      <c r="AL2390" s="438">
        <v>9.186750372653159E-5</v>
      </c>
      <c r="AM2390" s="456">
        <v>0</v>
      </c>
      <c r="AN2390" s="457">
        <v>0</v>
      </c>
      <c r="AO2390" s="438">
        <v>2.4964955141739346E-2</v>
      </c>
      <c r="AP2390" s="456">
        <v>0</v>
      </c>
      <c r="AQ2390" s="457">
        <v>0</v>
      </c>
      <c r="AR2390" s="440">
        <v>1.9577087575067102E-2</v>
      </c>
      <c r="AS2390" s="462">
        <v>0</v>
      </c>
      <c r="AT2390" s="463">
        <v>0</v>
      </c>
      <c r="AU2390" s="423">
        <v>0</v>
      </c>
    </row>
    <row r="2391" spans="1:47" x14ac:dyDescent="0.2">
      <c r="A2391" s="231">
        <v>2034</v>
      </c>
      <c r="B2391" s="232">
        <v>27</v>
      </c>
      <c r="C2391" s="456">
        <v>0</v>
      </c>
      <c r="D2391" s="457">
        <v>0</v>
      </c>
      <c r="E2391" s="438">
        <v>0.55024858399140142</v>
      </c>
      <c r="F2391" s="456">
        <v>0</v>
      </c>
      <c r="G2391" s="457">
        <v>0</v>
      </c>
      <c r="H2391" s="438">
        <v>0.11575376574255844</v>
      </c>
      <c r="I2391" s="456">
        <v>0</v>
      </c>
      <c r="J2391" s="457">
        <v>0</v>
      </c>
      <c r="K2391" s="438">
        <v>0.67561662002895784</v>
      </c>
      <c r="L2391" s="462">
        <v>0</v>
      </c>
      <c r="M2391" s="463">
        <v>0</v>
      </c>
      <c r="N2391" s="438">
        <v>5.8600989544933682E-3</v>
      </c>
      <c r="O2391" s="456">
        <v>0</v>
      </c>
      <c r="P2391" s="457">
        <v>0</v>
      </c>
      <c r="Q2391" s="438">
        <v>1.9418524970573423E-2</v>
      </c>
      <c r="R2391" s="462">
        <v>0</v>
      </c>
      <c r="S2391" s="463">
        <v>0</v>
      </c>
      <c r="T2391" s="438">
        <v>672.55189781216416</v>
      </c>
      <c r="U2391" s="456">
        <v>0</v>
      </c>
      <c r="V2391" s="457">
        <v>0</v>
      </c>
      <c r="W2391" s="438">
        <v>0.12475289679064107</v>
      </c>
      <c r="X2391" s="456">
        <v>0</v>
      </c>
      <c r="Y2391" s="457">
        <v>0</v>
      </c>
      <c r="Z2391" s="438">
        <v>3.9454533341623955E-3</v>
      </c>
      <c r="AA2391" s="456">
        <v>0</v>
      </c>
      <c r="AB2391" s="457">
        <v>0</v>
      </c>
      <c r="AC2391" s="438">
        <v>7.9700761585403783E-3</v>
      </c>
      <c r="AD2391" s="456">
        <v>0</v>
      </c>
      <c r="AE2391" s="457">
        <v>0</v>
      </c>
      <c r="AF2391" s="438">
        <v>1.1500841798946497E-3</v>
      </c>
      <c r="AG2391" s="456">
        <v>0</v>
      </c>
      <c r="AH2391" s="457">
        <v>0</v>
      </c>
      <c r="AI2391" s="438">
        <v>1.4836067305932826E-3</v>
      </c>
      <c r="AJ2391" s="456">
        <v>0</v>
      </c>
      <c r="AK2391" s="457">
        <v>0</v>
      </c>
      <c r="AL2391" s="438">
        <v>9.200668815122097E-5</v>
      </c>
      <c r="AM2391" s="456">
        <v>0</v>
      </c>
      <c r="AN2391" s="457">
        <v>0</v>
      </c>
      <c r="AO2391" s="438">
        <v>2.5002769317000805E-2</v>
      </c>
      <c r="AP2391" s="456">
        <v>0</v>
      </c>
      <c r="AQ2391" s="457">
        <v>0</v>
      </c>
      <c r="AR2391" s="440">
        <v>1.95889116529183E-2</v>
      </c>
      <c r="AS2391" s="462">
        <v>0</v>
      </c>
      <c r="AT2391" s="463">
        <v>0</v>
      </c>
      <c r="AU2391" s="423">
        <v>0</v>
      </c>
    </row>
    <row r="2392" spans="1:47" x14ac:dyDescent="0.2">
      <c r="A2392" s="231">
        <v>2034</v>
      </c>
      <c r="B2392" s="232">
        <v>28</v>
      </c>
      <c r="C2392" s="456">
        <v>0</v>
      </c>
      <c r="D2392" s="457">
        <v>0</v>
      </c>
      <c r="E2392" s="438">
        <v>0.55024797636800049</v>
      </c>
      <c r="F2392" s="456">
        <v>0</v>
      </c>
      <c r="G2392" s="457">
        <v>0</v>
      </c>
      <c r="H2392" s="438">
        <v>0.1157535266824828</v>
      </c>
      <c r="I2392" s="456">
        <v>0</v>
      </c>
      <c r="J2392" s="457">
        <v>0</v>
      </c>
      <c r="K2392" s="438">
        <v>0.67561565266192336</v>
      </c>
      <c r="L2392" s="462">
        <v>0</v>
      </c>
      <c r="M2392" s="463">
        <v>0</v>
      </c>
      <c r="N2392" s="438">
        <v>5.8601069036012966E-3</v>
      </c>
      <c r="O2392" s="456">
        <v>0</v>
      </c>
      <c r="P2392" s="457">
        <v>0</v>
      </c>
      <c r="Q2392" s="438">
        <v>1.9418543907539998E-2</v>
      </c>
      <c r="R2392" s="462">
        <v>0</v>
      </c>
      <c r="S2392" s="463">
        <v>0</v>
      </c>
      <c r="T2392" s="438">
        <v>672.55482668902221</v>
      </c>
      <c r="U2392" s="456">
        <v>0</v>
      </c>
      <c r="V2392" s="457">
        <v>0</v>
      </c>
      <c r="W2392" s="438">
        <v>0.12475253866036022</v>
      </c>
      <c r="X2392" s="456">
        <v>0</v>
      </c>
      <c r="Y2392" s="457">
        <v>0</v>
      </c>
      <c r="Z2392" s="438">
        <v>3.9454440005017135E-3</v>
      </c>
      <c r="AA2392" s="456">
        <v>0</v>
      </c>
      <c r="AB2392" s="457">
        <v>0</v>
      </c>
      <c r="AC2392" s="438">
        <v>7.970053458232873E-3</v>
      </c>
      <c r="AD2392" s="456">
        <v>0</v>
      </c>
      <c r="AE2392" s="457">
        <v>0</v>
      </c>
      <c r="AF2392" s="438">
        <v>1.1500798066687177E-3</v>
      </c>
      <c r="AG2392" s="456">
        <v>0</v>
      </c>
      <c r="AH2392" s="457">
        <v>0</v>
      </c>
      <c r="AI2392" s="438">
        <v>1.4836019588273194E-3</v>
      </c>
      <c r="AJ2392" s="456">
        <v>0</v>
      </c>
      <c r="AK2392" s="457">
        <v>0</v>
      </c>
      <c r="AL2392" s="438">
        <v>9.2006266478559745E-5</v>
      </c>
      <c r="AM2392" s="456">
        <v>0</v>
      </c>
      <c r="AN2392" s="457">
        <v>0</v>
      </c>
      <c r="AO2392" s="438">
        <v>2.5002728860220216E-2</v>
      </c>
      <c r="AP2392" s="456">
        <v>0</v>
      </c>
      <c r="AQ2392" s="457">
        <v>0</v>
      </c>
      <c r="AR2392" s="440">
        <v>1.9588913668109099E-2</v>
      </c>
      <c r="AS2392" s="462">
        <v>0</v>
      </c>
      <c r="AT2392" s="463">
        <v>0</v>
      </c>
      <c r="AU2392" s="423">
        <v>0</v>
      </c>
    </row>
    <row r="2393" spans="1:47" x14ac:dyDescent="0.2">
      <c r="A2393" s="231">
        <v>2034</v>
      </c>
      <c r="B2393" s="232">
        <v>29</v>
      </c>
      <c r="C2393" s="456">
        <v>0</v>
      </c>
      <c r="D2393" s="457">
        <v>0</v>
      </c>
      <c r="E2393" s="438">
        <v>0.55024704678121328</v>
      </c>
      <c r="F2393" s="456">
        <v>0</v>
      </c>
      <c r="G2393" s="457">
        <v>0</v>
      </c>
      <c r="H2393" s="438">
        <v>0.11575264187258925</v>
      </c>
      <c r="I2393" s="456">
        <v>0</v>
      </c>
      <c r="J2393" s="457">
        <v>0</v>
      </c>
      <c r="K2393" s="438">
        <v>0.6756132066814835</v>
      </c>
      <c r="L2393" s="462">
        <v>0</v>
      </c>
      <c r="M2393" s="463">
        <v>0</v>
      </c>
      <c r="N2393" s="438">
        <v>5.8601220065592702E-3</v>
      </c>
      <c r="O2393" s="456">
        <v>0</v>
      </c>
      <c r="P2393" s="457">
        <v>0</v>
      </c>
      <c r="Q2393" s="438">
        <v>1.9418557510897039E-2</v>
      </c>
      <c r="R2393" s="462">
        <v>0</v>
      </c>
      <c r="S2393" s="463">
        <v>0</v>
      </c>
      <c r="T2393" s="438">
        <v>672.55564035395309</v>
      </c>
      <c r="U2393" s="456">
        <v>0</v>
      </c>
      <c r="V2393" s="457">
        <v>0</v>
      </c>
      <c r="W2393" s="438">
        <v>0.12475180646799779</v>
      </c>
      <c r="X2393" s="456">
        <v>0</v>
      </c>
      <c r="Y2393" s="457">
        <v>0</v>
      </c>
      <c r="Z2393" s="438">
        <v>3.9454386770074873E-3</v>
      </c>
      <c r="AA2393" s="456">
        <v>0</v>
      </c>
      <c r="AB2393" s="457">
        <v>0</v>
      </c>
      <c r="AC2393" s="438">
        <v>7.9700040930983269E-3</v>
      </c>
      <c r="AD2393" s="456">
        <v>0</v>
      </c>
      <c r="AE2393" s="457">
        <v>0</v>
      </c>
      <c r="AF2393" s="438">
        <v>1.150072023318413E-3</v>
      </c>
      <c r="AG2393" s="456">
        <v>0</v>
      </c>
      <c r="AH2393" s="457">
        <v>0</v>
      </c>
      <c r="AI2393" s="438">
        <v>1.4835945959499597E-3</v>
      </c>
      <c r="AJ2393" s="456">
        <v>0</v>
      </c>
      <c r="AK2393" s="457">
        <v>0</v>
      </c>
      <c r="AL2393" s="438">
        <v>9.2005913927621134E-5</v>
      </c>
      <c r="AM2393" s="456">
        <v>0</v>
      </c>
      <c r="AN2393" s="457">
        <v>0</v>
      </c>
      <c r="AO2393" s="438">
        <v>2.5002587811462217E-2</v>
      </c>
      <c r="AP2393" s="456">
        <v>0</v>
      </c>
      <c r="AQ2393" s="457">
        <v>0</v>
      </c>
      <c r="AR2393" s="440">
        <v>1.9588912516130201E-2</v>
      </c>
      <c r="AS2393" s="462">
        <v>0</v>
      </c>
      <c r="AT2393" s="463">
        <v>0</v>
      </c>
      <c r="AU2393" s="423">
        <v>0</v>
      </c>
    </row>
    <row r="2394" spans="1:47" x14ac:dyDescent="0.2">
      <c r="A2394" s="231">
        <v>2034</v>
      </c>
      <c r="B2394" s="232">
        <v>30</v>
      </c>
      <c r="C2394" s="456">
        <v>0</v>
      </c>
      <c r="D2394" s="457">
        <v>0</v>
      </c>
      <c r="E2394" s="438">
        <v>0.55024396168357426</v>
      </c>
      <c r="F2394" s="456">
        <v>0</v>
      </c>
      <c r="G2394" s="457">
        <v>0</v>
      </c>
      <c r="H2394" s="438">
        <v>0.1157517003807101</v>
      </c>
      <c r="I2394" s="456">
        <v>0</v>
      </c>
      <c r="J2394" s="457">
        <v>0</v>
      </c>
      <c r="K2394" s="438">
        <v>0.76018679094497188</v>
      </c>
      <c r="L2394" s="462">
        <v>0</v>
      </c>
      <c r="M2394" s="463">
        <v>0</v>
      </c>
      <c r="N2394" s="438">
        <v>5.8601368133122719E-3</v>
      </c>
      <c r="O2394" s="456">
        <v>0</v>
      </c>
      <c r="P2394" s="457">
        <v>0</v>
      </c>
      <c r="Q2394" s="438">
        <v>1.9418552563559482E-2</v>
      </c>
      <c r="R2394" s="462">
        <v>0</v>
      </c>
      <c r="S2394" s="463">
        <v>0</v>
      </c>
      <c r="T2394" s="438">
        <v>672.55701719641445</v>
      </c>
      <c r="U2394" s="456">
        <v>0</v>
      </c>
      <c r="V2394" s="457">
        <v>0</v>
      </c>
      <c r="W2394" s="438">
        <v>0.12475065783158357</v>
      </c>
      <c r="X2394" s="456">
        <v>0</v>
      </c>
      <c r="Y2394" s="457">
        <v>0</v>
      </c>
      <c r="Z2394" s="438">
        <v>3.945409810856529E-3</v>
      </c>
      <c r="AA2394" s="456">
        <v>0</v>
      </c>
      <c r="AB2394" s="457">
        <v>0</v>
      </c>
      <c r="AC2394" s="438">
        <v>7.9699367859744612E-3</v>
      </c>
      <c r="AD2394" s="456">
        <v>0</v>
      </c>
      <c r="AE2394" s="457">
        <v>0</v>
      </c>
      <c r="AF2394" s="438">
        <v>1.1500624925248179E-3</v>
      </c>
      <c r="AG2394" s="456">
        <v>0</v>
      </c>
      <c r="AH2394" s="457">
        <v>0</v>
      </c>
      <c r="AI2394" s="438">
        <v>1.4835809983581782E-3</v>
      </c>
      <c r="AJ2394" s="456">
        <v>0</v>
      </c>
      <c r="AK2394" s="457">
        <v>0</v>
      </c>
      <c r="AL2394" s="438">
        <v>9.2005049076028639E-5</v>
      </c>
      <c r="AM2394" s="456">
        <v>0</v>
      </c>
      <c r="AN2394" s="457">
        <v>0</v>
      </c>
      <c r="AO2394" s="438">
        <v>2.5002358724877573E-2</v>
      </c>
      <c r="AP2394" s="456">
        <v>0</v>
      </c>
      <c r="AQ2394" s="457">
        <v>0</v>
      </c>
      <c r="AR2394" s="440">
        <v>1.9588912583477301E-2</v>
      </c>
      <c r="AS2394" s="462">
        <v>0</v>
      </c>
      <c r="AT2394" s="463">
        <v>0</v>
      </c>
      <c r="AU2394" s="423">
        <v>0</v>
      </c>
    </row>
    <row r="2395" spans="1:47" x14ac:dyDescent="0.2">
      <c r="A2395" s="231">
        <v>2034</v>
      </c>
      <c r="B2395" s="232">
        <v>31</v>
      </c>
      <c r="C2395" s="456">
        <v>0</v>
      </c>
      <c r="D2395" s="457">
        <v>0</v>
      </c>
      <c r="E2395" s="438">
        <v>0.5502390097579315</v>
      </c>
      <c r="F2395" s="456">
        <v>0</v>
      </c>
      <c r="G2395" s="457">
        <v>0</v>
      </c>
      <c r="H2395" s="438">
        <v>0.1157499719009695</v>
      </c>
      <c r="I2395" s="456">
        <v>0</v>
      </c>
      <c r="J2395" s="457">
        <v>0</v>
      </c>
      <c r="K2395" s="438">
        <v>0.83825125837759284</v>
      </c>
      <c r="L2395" s="462">
        <v>0</v>
      </c>
      <c r="M2395" s="463">
        <v>0</v>
      </c>
      <c r="N2395" s="438">
        <v>5.8601383018865938E-3</v>
      </c>
      <c r="O2395" s="456">
        <v>0</v>
      </c>
      <c r="P2395" s="457">
        <v>0</v>
      </c>
      <c r="Q2395" s="438">
        <v>1.9418534025273451E-2</v>
      </c>
      <c r="R2395" s="462">
        <v>0</v>
      </c>
      <c r="S2395" s="463">
        <v>0</v>
      </c>
      <c r="T2395" s="438">
        <v>672.5572325047624</v>
      </c>
      <c r="U2395" s="456">
        <v>0</v>
      </c>
      <c r="V2395" s="457">
        <v>0</v>
      </c>
      <c r="W2395" s="438">
        <v>0.12474886417902659</v>
      </c>
      <c r="X2395" s="456">
        <v>0</v>
      </c>
      <c r="Y2395" s="457">
        <v>0</v>
      </c>
      <c r="Z2395" s="438">
        <v>3.9453719109898396E-3</v>
      </c>
      <c r="AA2395" s="456">
        <v>0</v>
      </c>
      <c r="AB2395" s="457">
        <v>0</v>
      </c>
      <c r="AC2395" s="438">
        <v>7.9698047152415522E-3</v>
      </c>
      <c r="AD2395" s="456">
        <v>0</v>
      </c>
      <c r="AE2395" s="457">
        <v>0</v>
      </c>
      <c r="AF2395" s="438">
        <v>1.1500452644900077E-3</v>
      </c>
      <c r="AG2395" s="456">
        <v>0</v>
      </c>
      <c r="AH2395" s="457">
        <v>0</v>
      </c>
      <c r="AI2395" s="438">
        <v>1.4835568427270637E-3</v>
      </c>
      <c r="AJ2395" s="456">
        <v>0</v>
      </c>
      <c r="AK2395" s="457">
        <v>0</v>
      </c>
      <c r="AL2395" s="438">
        <v>9.2003547502602303E-5</v>
      </c>
      <c r="AM2395" s="456">
        <v>0</v>
      </c>
      <c r="AN2395" s="457">
        <v>0</v>
      </c>
      <c r="AO2395" s="438">
        <v>2.5001985611684714E-2</v>
      </c>
      <c r="AP2395" s="456">
        <v>0</v>
      </c>
      <c r="AQ2395" s="457">
        <v>0</v>
      </c>
      <c r="AR2395" s="440">
        <v>1.9588915224112501E-2</v>
      </c>
      <c r="AS2395" s="462">
        <v>0</v>
      </c>
      <c r="AT2395" s="463">
        <v>0</v>
      </c>
      <c r="AU2395" s="423">
        <v>0</v>
      </c>
    </row>
    <row r="2396" spans="1:47" x14ac:dyDescent="0.2">
      <c r="A2396" s="231">
        <v>2034</v>
      </c>
      <c r="B2396" s="232">
        <v>32</v>
      </c>
      <c r="C2396" s="456">
        <v>0</v>
      </c>
      <c r="D2396" s="457">
        <v>0</v>
      </c>
      <c r="E2396" s="419">
        <v>0.5502390097579315</v>
      </c>
      <c r="F2396" s="456">
        <v>0</v>
      </c>
      <c r="G2396" s="457">
        <v>0</v>
      </c>
      <c r="H2396" s="419">
        <v>0.1157499719009695</v>
      </c>
      <c r="I2396" s="456">
        <v>0</v>
      </c>
      <c r="J2396" s="457">
        <v>0</v>
      </c>
      <c r="K2396" s="419">
        <v>0.83825125837759284</v>
      </c>
      <c r="L2396" s="462">
        <v>0</v>
      </c>
      <c r="M2396" s="463">
        <v>0</v>
      </c>
      <c r="N2396" s="419">
        <v>5.8601383018865938E-3</v>
      </c>
      <c r="O2396" s="456">
        <v>0</v>
      </c>
      <c r="P2396" s="457">
        <v>0</v>
      </c>
      <c r="Q2396" s="419">
        <v>1.9418534025273451E-2</v>
      </c>
      <c r="R2396" s="462">
        <v>0</v>
      </c>
      <c r="S2396" s="463">
        <v>0</v>
      </c>
      <c r="T2396" s="419">
        <v>672.5572325047624</v>
      </c>
      <c r="U2396" s="456">
        <v>0</v>
      </c>
      <c r="V2396" s="457">
        <v>0</v>
      </c>
      <c r="W2396" s="419">
        <v>0.12474886417902659</v>
      </c>
      <c r="X2396" s="456">
        <v>0</v>
      </c>
      <c r="Y2396" s="457">
        <v>0</v>
      </c>
      <c r="Z2396" s="419">
        <v>3.9453719109898396E-3</v>
      </c>
      <c r="AA2396" s="456">
        <v>0</v>
      </c>
      <c r="AB2396" s="457">
        <v>0</v>
      </c>
      <c r="AC2396" s="419">
        <v>7.9698047152415522E-3</v>
      </c>
      <c r="AD2396" s="456">
        <v>0</v>
      </c>
      <c r="AE2396" s="457">
        <v>0</v>
      </c>
      <c r="AF2396" s="419">
        <v>1.1500452644900077E-3</v>
      </c>
      <c r="AG2396" s="456">
        <v>0</v>
      </c>
      <c r="AH2396" s="457">
        <v>0</v>
      </c>
      <c r="AI2396" s="419">
        <v>1.4835568427270637E-3</v>
      </c>
      <c r="AJ2396" s="456">
        <v>0</v>
      </c>
      <c r="AK2396" s="457">
        <v>0</v>
      </c>
      <c r="AL2396" s="419">
        <v>9.2003547502602303E-5</v>
      </c>
      <c r="AM2396" s="456">
        <v>0</v>
      </c>
      <c r="AN2396" s="457">
        <v>0</v>
      </c>
      <c r="AO2396" s="419">
        <v>2.5001985611684714E-2</v>
      </c>
      <c r="AP2396" s="456">
        <v>0</v>
      </c>
      <c r="AQ2396" s="457">
        <v>0</v>
      </c>
      <c r="AR2396" s="440">
        <v>1.9588915224112501E-2</v>
      </c>
      <c r="AS2396" s="462">
        <v>0</v>
      </c>
      <c r="AT2396" s="463">
        <v>0</v>
      </c>
      <c r="AU2396" s="426">
        <v>0</v>
      </c>
    </row>
    <row r="2397" spans="1:47" x14ac:dyDescent="0.2">
      <c r="A2397" s="231">
        <v>2034</v>
      </c>
      <c r="B2397" s="232">
        <v>33</v>
      </c>
      <c r="C2397" s="456">
        <v>0</v>
      </c>
      <c r="D2397" s="457">
        <v>0</v>
      </c>
      <c r="E2397" s="419">
        <v>0.5502390097579315</v>
      </c>
      <c r="F2397" s="456">
        <v>0</v>
      </c>
      <c r="G2397" s="457">
        <v>0</v>
      </c>
      <c r="H2397" s="419">
        <v>0.1157499719009695</v>
      </c>
      <c r="I2397" s="456">
        <v>0</v>
      </c>
      <c r="J2397" s="457">
        <v>0</v>
      </c>
      <c r="K2397" s="419">
        <v>0.83825125837759284</v>
      </c>
      <c r="L2397" s="462">
        <v>0</v>
      </c>
      <c r="M2397" s="463">
        <v>0</v>
      </c>
      <c r="N2397" s="419">
        <v>5.8601383018865938E-3</v>
      </c>
      <c r="O2397" s="456">
        <v>0</v>
      </c>
      <c r="P2397" s="457">
        <v>0</v>
      </c>
      <c r="Q2397" s="419">
        <v>1.9418534025273451E-2</v>
      </c>
      <c r="R2397" s="462">
        <v>0</v>
      </c>
      <c r="S2397" s="463">
        <v>0</v>
      </c>
      <c r="T2397" s="419">
        <v>672.5572325047624</v>
      </c>
      <c r="U2397" s="456">
        <v>0</v>
      </c>
      <c r="V2397" s="457">
        <v>0</v>
      </c>
      <c r="W2397" s="419">
        <v>0.12474886417902659</v>
      </c>
      <c r="X2397" s="456">
        <v>0</v>
      </c>
      <c r="Y2397" s="457">
        <v>0</v>
      </c>
      <c r="Z2397" s="419">
        <v>3.9453719109898396E-3</v>
      </c>
      <c r="AA2397" s="456">
        <v>0</v>
      </c>
      <c r="AB2397" s="457">
        <v>0</v>
      </c>
      <c r="AC2397" s="419">
        <v>7.9698047152415522E-3</v>
      </c>
      <c r="AD2397" s="456">
        <v>0</v>
      </c>
      <c r="AE2397" s="457">
        <v>0</v>
      </c>
      <c r="AF2397" s="419">
        <v>1.1500452644900077E-3</v>
      </c>
      <c r="AG2397" s="456">
        <v>0</v>
      </c>
      <c r="AH2397" s="457">
        <v>0</v>
      </c>
      <c r="AI2397" s="419">
        <v>1.4835568427270637E-3</v>
      </c>
      <c r="AJ2397" s="456">
        <v>0</v>
      </c>
      <c r="AK2397" s="457">
        <v>0</v>
      </c>
      <c r="AL2397" s="419">
        <v>9.2003547502602303E-5</v>
      </c>
      <c r="AM2397" s="456">
        <v>0</v>
      </c>
      <c r="AN2397" s="457">
        <v>0</v>
      </c>
      <c r="AO2397" s="419">
        <v>2.5001985611684714E-2</v>
      </c>
      <c r="AP2397" s="456">
        <v>0</v>
      </c>
      <c r="AQ2397" s="457">
        <v>0</v>
      </c>
      <c r="AR2397" s="440">
        <v>1.9588915224112501E-2</v>
      </c>
      <c r="AS2397" s="462">
        <v>0</v>
      </c>
      <c r="AT2397" s="463">
        <v>0</v>
      </c>
      <c r="AU2397" s="426">
        <v>0</v>
      </c>
    </row>
    <row r="2398" spans="1:47" x14ac:dyDescent="0.2">
      <c r="A2398" s="231">
        <v>2034</v>
      </c>
      <c r="B2398" s="232">
        <v>34</v>
      </c>
      <c r="C2398" s="456">
        <v>0</v>
      </c>
      <c r="D2398" s="457">
        <v>0</v>
      </c>
      <c r="E2398" s="419">
        <v>0.5502390097579315</v>
      </c>
      <c r="F2398" s="456">
        <v>0</v>
      </c>
      <c r="G2398" s="457">
        <v>0</v>
      </c>
      <c r="H2398" s="419">
        <v>0.1157499719009695</v>
      </c>
      <c r="I2398" s="456">
        <v>0</v>
      </c>
      <c r="J2398" s="457">
        <v>0</v>
      </c>
      <c r="K2398" s="419">
        <v>0.83825125837759284</v>
      </c>
      <c r="L2398" s="462">
        <v>0</v>
      </c>
      <c r="M2398" s="463">
        <v>0</v>
      </c>
      <c r="N2398" s="419">
        <v>5.8601383018865938E-3</v>
      </c>
      <c r="O2398" s="456">
        <v>0</v>
      </c>
      <c r="P2398" s="457">
        <v>0</v>
      </c>
      <c r="Q2398" s="419">
        <v>1.9418534025273451E-2</v>
      </c>
      <c r="R2398" s="462">
        <v>0</v>
      </c>
      <c r="S2398" s="463">
        <v>0</v>
      </c>
      <c r="T2398" s="419">
        <v>672.5572325047624</v>
      </c>
      <c r="U2398" s="456">
        <v>0</v>
      </c>
      <c r="V2398" s="457">
        <v>0</v>
      </c>
      <c r="W2398" s="419">
        <v>0.12474886417902659</v>
      </c>
      <c r="X2398" s="456">
        <v>0</v>
      </c>
      <c r="Y2398" s="457">
        <v>0</v>
      </c>
      <c r="Z2398" s="419">
        <v>3.9453719109898396E-3</v>
      </c>
      <c r="AA2398" s="456">
        <v>0</v>
      </c>
      <c r="AB2398" s="457">
        <v>0</v>
      </c>
      <c r="AC2398" s="419">
        <v>7.9698047152415522E-3</v>
      </c>
      <c r="AD2398" s="456">
        <v>0</v>
      </c>
      <c r="AE2398" s="457">
        <v>0</v>
      </c>
      <c r="AF2398" s="419">
        <v>1.1500452644900077E-3</v>
      </c>
      <c r="AG2398" s="456">
        <v>0</v>
      </c>
      <c r="AH2398" s="457">
        <v>0</v>
      </c>
      <c r="AI2398" s="419">
        <v>1.4835568427270637E-3</v>
      </c>
      <c r="AJ2398" s="456">
        <v>0</v>
      </c>
      <c r="AK2398" s="457">
        <v>0</v>
      </c>
      <c r="AL2398" s="419">
        <v>9.2003547502602303E-5</v>
      </c>
      <c r="AM2398" s="456">
        <v>0</v>
      </c>
      <c r="AN2398" s="457">
        <v>0</v>
      </c>
      <c r="AO2398" s="419">
        <v>2.5001985611684714E-2</v>
      </c>
      <c r="AP2398" s="456">
        <v>0</v>
      </c>
      <c r="AQ2398" s="457">
        <v>0</v>
      </c>
      <c r="AR2398" s="440">
        <v>1.9588915224112501E-2</v>
      </c>
      <c r="AS2398" s="462">
        <v>0</v>
      </c>
      <c r="AT2398" s="463">
        <v>0</v>
      </c>
      <c r="AU2398" s="426">
        <v>0</v>
      </c>
    </row>
    <row r="2399" spans="1:47" x14ac:dyDescent="0.2">
      <c r="A2399" s="231">
        <v>2034</v>
      </c>
      <c r="B2399" s="232">
        <v>35</v>
      </c>
      <c r="C2399" s="456">
        <v>0</v>
      </c>
      <c r="D2399" s="457">
        <v>0</v>
      </c>
      <c r="E2399" s="419">
        <v>0.5502390097579315</v>
      </c>
      <c r="F2399" s="456">
        <v>0</v>
      </c>
      <c r="G2399" s="457">
        <v>0</v>
      </c>
      <c r="H2399" s="419">
        <v>0.1157499719009695</v>
      </c>
      <c r="I2399" s="456">
        <v>0</v>
      </c>
      <c r="J2399" s="457">
        <v>0</v>
      </c>
      <c r="K2399" s="419">
        <v>0.83825125837759284</v>
      </c>
      <c r="L2399" s="462">
        <v>0</v>
      </c>
      <c r="M2399" s="463">
        <v>0</v>
      </c>
      <c r="N2399" s="419">
        <v>5.8601383018865938E-3</v>
      </c>
      <c r="O2399" s="456">
        <v>0</v>
      </c>
      <c r="P2399" s="457">
        <v>0</v>
      </c>
      <c r="Q2399" s="419">
        <v>1.9418534025273451E-2</v>
      </c>
      <c r="R2399" s="462">
        <v>0</v>
      </c>
      <c r="S2399" s="463">
        <v>0</v>
      </c>
      <c r="T2399" s="419">
        <v>672.5572325047624</v>
      </c>
      <c r="U2399" s="456">
        <v>0</v>
      </c>
      <c r="V2399" s="457">
        <v>0</v>
      </c>
      <c r="W2399" s="419">
        <v>0.12474886417902659</v>
      </c>
      <c r="X2399" s="456">
        <v>0</v>
      </c>
      <c r="Y2399" s="457">
        <v>0</v>
      </c>
      <c r="Z2399" s="419">
        <v>3.9453719109898396E-3</v>
      </c>
      <c r="AA2399" s="456">
        <v>0</v>
      </c>
      <c r="AB2399" s="457">
        <v>0</v>
      </c>
      <c r="AC2399" s="419">
        <v>7.9698047152415522E-3</v>
      </c>
      <c r="AD2399" s="456">
        <v>0</v>
      </c>
      <c r="AE2399" s="457">
        <v>0</v>
      </c>
      <c r="AF2399" s="419">
        <v>1.1500452644900077E-3</v>
      </c>
      <c r="AG2399" s="456">
        <v>0</v>
      </c>
      <c r="AH2399" s="457">
        <v>0</v>
      </c>
      <c r="AI2399" s="419">
        <v>1.4835568427270637E-3</v>
      </c>
      <c r="AJ2399" s="456">
        <v>0</v>
      </c>
      <c r="AK2399" s="457">
        <v>0</v>
      </c>
      <c r="AL2399" s="419">
        <v>9.2003547502602303E-5</v>
      </c>
      <c r="AM2399" s="456">
        <v>0</v>
      </c>
      <c r="AN2399" s="457">
        <v>0</v>
      </c>
      <c r="AO2399" s="419">
        <v>2.5001985611684714E-2</v>
      </c>
      <c r="AP2399" s="456">
        <v>0</v>
      </c>
      <c r="AQ2399" s="457">
        <v>0</v>
      </c>
      <c r="AR2399" s="440">
        <v>1.9588915224112501E-2</v>
      </c>
      <c r="AS2399" s="462">
        <v>0</v>
      </c>
      <c r="AT2399" s="463">
        <v>0</v>
      </c>
      <c r="AU2399" s="426">
        <v>0</v>
      </c>
    </row>
    <row r="2400" spans="1:47" x14ac:dyDescent="0.2">
      <c r="A2400" s="231">
        <v>2034</v>
      </c>
      <c r="B2400" s="232">
        <v>36</v>
      </c>
      <c r="C2400" s="456">
        <v>0</v>
      </c>
      <c r="D2400" s="457">
        <v>0</v>
      </c>
      <c r="E2400" s="419">
        <v>0.5502390097579315</v>
      </c>
      <c r="F2400" s="456">
        <v>0</v>
      </c>
      <c r="G2400" s="457">
        <v>0</v>
      </c>
      <c r="H2400" s="419">
        <v>0.1157499719009695</v>
      </c>
      <c r="I2400" s="456">
        <v>0</v>
      </c>
      <c r="J2400" s="457">
        <v>0</v>
      </c>
      <c r="K2400" s="419">
        <v>0.83825125837759284</v>
      </c>
      <c r="L2400" s="462">
        <v>0</v>
      </c>
      <c r="M2400" s="463">
        <v>0</v>
      </c>
      <c r="N2400" s="419">
        <v>5.8601383018865938E-3</v>
      </c>
      <c r="O2400" s="456">
        <v>0</v>
      </c>
      <c r="P2400" s="457">
        <v>0</v>
      </c>
      <c r="Q2400" s="419">
        <v>1.9418534025273451E-2</v>
      </c>
      <c r="R2400" s="462">
        <v>0</v>
      </c>
      <c r="S2400" s="463">
        <v>0</v>
      </c>
      <c r="T2400" s="419">
        <v>672.5572325047624</v>
      </c>
      <c r="U2400" s="456">
        <v>0</v>
      </c>
      <c r="V2400" s="457">
        <v>0</v>
      </c>
      <c r="W2400" s="419">
        <v>0.12474886417902659</v>
      </c>
      <c r="X2400" s="456">
        <v>0</v>
      </c>
      <c r="Y2400" s="457">
        <v>0</v>
      </c>
      <c r="Z2400" s="419">
        <v>3.9453719109898396E-3</v>
      </c>
      <c r="AA2400" s="456">
        <v>0</v>
      </c>
      <c r="AB2400" s="457">
        <v>0</v>
      </c>
      <c r="AC2400" s="419">
        <v>7.9698047152415522E-3</v>
      </c>
      <c r="AD2400" s="456">
        <v>0</v>
      </c>
      <c r="AE2400" s="457">
        <v>0</v>
      </c>
      <c r="AF2400" s="419">
        <v>1.1500452644900077E-3</v>
      </c>
      <c r="AG2400" s="456">
        <v>0</v>
      </c>
      <c r="AH2400" s="457">
        <v>0</v>
      </c>
      <c r="AI2400" s="419">
        <v>1.4835568427270637E-3</v>
      </c>
      <c r="AJ2400" s="456">
        <v>0</v>
      </c>
      <c r="AK2400" s="457">
        <v>0</v>
      </c>
      <c r="AL2400" s="419">
        <v>9.2003547502602303E-5</v>
      </c>
      <c r="AM2400" s="456">
        <v>0</v>
      </c>
      <c r="AN2400" s="457">
        <v>0</v>
      </c>
      <c r="AO2400" s="419">
        <v>2.5001985611684714E-2</v>
      </c>
      <c r="AP2400" s="456">
        <v>0</v>
      </c>
      <c r="AQ2400" s="457">
        <v>0</v>
      </c>
      <c r="AR2400" s="440">
        <v>1.9588915224112501E-2</v>
      </c>
      <c r="AS2400" s="462">
        <v>0</v>
      </c>
      <c r="AT2400" s="463">
        <v>0</v>
      </c>
      <c r="AU2400" s="426">
        <v>0</v>
      </c>
    </row>
    <row r="2401" spans="1:47" x14ac:dyDescent="0.2">
      <c r="A2401" s="231">
        <v>2034</v>
      </c>
      <c r="B2401" s="232">
        <v>37</v>
      </c>
      <c r="C2401" s="456">
        <v>0</v>
      </c>
      <c r="D2401" s="457">
        <v>0</v>
      </c>
      <c r="E2401" s="419">
        <v>0.5502390097579315</v>
      </c>
      <c r="F2401" s="456">
        <v>0</v>
      </c>
      <c r="G2401" s="457">
        <v>0</v>
      </c>
      <c r="H2401" s="419">
        <v>0.1157499719009695</v>
      </c>
      <c r="I2401" s="456">
        <v>0</v>
      </c>
      <c r="J2401" s="457">
        <v>0</v>
      </c>
      <c r="K2401" s="419">
        <v>0.83825125837759284</v>
      </c>
      <c r="L2401" s="462">
        <v>0</v>
      </c>
      <c r="M2401" s="463">
        <v>0</v>
      </c>
      <c r="N2401" s="419">
        <v>5.8601383018865938E-3</v>
      </c>
      <c r="O2401" s="456">
        <v>0</v>
      </c>
      <c r="P2401" s="457">
        <v>0</v>
      </c>
      <c r="Q2401" s="419">
        <v>1.9418534025273451E-2</v>
      </c>
      <c r="R2401" s="462">
        <v>0</v>
      </c>
      <c r="S2401" s="463">
        <v>0</v>
      </c>
      <c r="T2401" s="419">
        <v>672.5572325047624</v>
      </c>
      <c r="U2401" s="456">
        <v>0</v>
      </c>
      <c r="V2401" s="457">
        <v>0</v>
      </c>
      <c r="W2401" s="419">
        <v>0.12474886417902659</v>
      </c>
      <c r="X2401" s="456">
        <v>0</v>
      </c>
      <c r="Y2401" s="457">
        <v>0</v>
      </c>
      <c r="Z2401" s="419">
        <v>3.9453719109898396E-3</v>
      </c>
      <c r="AA2401" s="456">
        <v>0</v>
      </c>
      <c r="AB2401" s="457">
        <v>0</v>
      </c>
      <c r="AC2401" s="419">
        <v>7.9698047152415522E-3</v>
      </c>
      <c r="AD2401" s="456">
        <v>0</v>
      </c>
      <c r="AE2401" s="457">
        <v>0</v>
      </c>
      <c r="AF2401" s="419">
        <v>1.1500452644900077E-3</v>
      </c>
      <c r="AG2401" s="456">
        <v>0</v>
      </c>
      <c r="AH2401" s="457">
        <v>0</v>
      </c>
      <c r="AI2401" s="419">
        <v>1.4835568427270637E-3</v>
      </c>
      <c r="AJ2401" s="456">
        <v>0</v>
      </c>
      <c r="AK2401" s="457">
        <v>0</v>
      </c>
      <c r="AL2401" s="419">
        <v>9.2003547502602303E-5</v>
      </c>
      <c r="AM2401" s="456">
        <v>0</v>
      </c>
      <c r="AN2401" s="457">
        <v>0</v>
      </c>
      <c r="AO2401" s="419">
        <v>2.5001985611684714E-2</v>
      </c>
      <c r="AP2401" s="456">
        <v>0</v>
      </c>
      <c r="AQ2401" s="457">
        <v>0</v>
      </c>
      <c r="AR2401" s="440">
        <v>1.9588915224112501E-2</v>
      </c>
      <c r="AS2401" s="462">
        <v>0</v>
      </c>
      <c r="AT2401" s="463">
        <v>0</v>
      </c>
      <c r="AU2401" s="426">
        <v>0</v>
      </c>
    </row>
    <row r="2402" spans="1:47" x14ac:dyDescent="0.2">
      <c r="A2402" s="231">
        <v>2034</v>
      </c>
      <c r="B2402" s="232">
        <v>38</v>
      </c>
      <c r="C2402" s="456">
        <v>0</v>
      </c>
      <c r="D2402" s="457">
        <v>0</v>
      </c>
      <c r="E2402" s="419">
        <v>0.5502390097579315</v>
      </c>
      <c r="F2402" s="456">
        <v>0</v>
      </c>
      <c r="G2402" s="457">
        <v>0</v>
      </c>
      <c r="H2402" s="419">
        <v>0.1157499719009695</v>
      </c>
      <c r="I2402" s="456">
        <v>0</v>
      </c>
      <c r="J2402" s="457">
        <v>0</v>
      </c>
      <c r="K2402" s="419">
        <v>0.83825125837759284</v>
      </c>
      <c r="L2402" s="462">
        <v>0</v>
      </c>
      <c r="M2402" s="463">
        <v>0</v>
      </c>
      <c r="N2402" s="419">
        <v>5.8601383018865938E-3</v>
      </c>
      <c r="O2402" s="456">
        <v>0</v>
      </c>
      <c r="P2402" s="457">
        <v>0</v>
      </c>
      <c r="Q2402" s="419">
        <v>1.9418534025273451E-2</v>
      </c>
      <c r="R2402" s="462">
        <v>0</v>
      </c>
      <c r="S2402" s="463">
        <v>0</v>
      </c>
      <c r="T2402" s="419">
        <v>672.5572325047624</v>
      </c>
      <c r="U2402" s="456">
        <v>0</v>
      </c>
      <c r="V2402" s="457">
        <v>0</v>
      </c>
      <c r="W2402" s="419">
        <v>0.12474886417902659</v>
      </c>
      <c r="X2402" s="456">
        <v>0</v>
      </c>
      <c r="Y2402" s="457">
        <v>0</v>
      </c>
      <c r="Z2402" s="419">
        <v>3.9453719109898396E-3</v>
      </c>
      <c r="AA2402" s="456">
        <v>0</v>
      </c>
      <c r="AB2402" s="457">
        <v>0</v>
      </c>
      <c r="AC2402" s="419">
        <v>7.9698047152415522E-3</v>
      </c>
      <c r="AD2402" s="456">
        <v>0</v>
      </c>
      <c r="AE2402" s="457">
        <v>0</v>
      </c>
      <c r="AF2402" s="419">
        <v>1.1500452644900077E-3</v>
      </c>
      <c r="AG2402" s="456">
        <v>0</v>
      </c>
      <c r="AH2402" s="457">
        <v>0</v>
      </c>
      <c r="AI2402" s="419">
        <v>1.4835568427270637E-3</v>
      </c>
      <c r="AJ2402" s="456">
        <v>0</v>
      </c>
      <c r="AK2402" s="457">
        <v>0</v>
      </c>
      <c r="AL2402" s="419">
        <v>9.2003547502602303E-5</v>
      </c>
      <c r="AM2402" s="456">
        <v>0</v>
      </c>
      <c r="AN2402" s="457">
        <v>0</v>
      </c>
      <c r="AO2402" s="419">
        <v>2.5001985611684714E-2</v>
      </c>
      <c r="AP2402" s="456">
        <v>0</v>
      </c>
      <c r="AQ2402" s="457">
        <v>0</v>
      </c>
      <c r="AR2402" s="440">
        <v>1.9588915224112501E-2</v>
      </c>
      <c r="AS2402" s="462">
        <v>0</v>
      </c>
      <c r="AT2402" s="463">
        <v>0</v>
      </c>
      <c r="AU2402" s="426">
        <v>0</v>
      </c>
    </row>
    <row r="2403" spans="1:47" x14ac:dyDescent="0.2">
      <c r="A2403" s="231">
        <v>2034</v>
      </c>
      <c r="B2403" s="232">
        <v>39</v>
      </c>
      <c r="C2403" s="456">
        <v>0</v>
      </c>
      <c r="D2403" s="457">
        <v>0</v>
      </c>
      <c r="E2403" s="419">
        <v>0.5502390097579315</v>
      </c>
      <c r="F2403" s="456">
        <v>0</v>
      </c>
      <c r="G2403" s="457">
        <v>0</v>
      </c>
      <c r="H2403" s="419">
        <v>0.1157499719009695</v>
      </c>
      <c r="I2403" s="456">
        <v>0</v>
      </c>
      <c r="J2403" s="457">
        <v>0</v>
      </c>
      <c r="K2403" s="419">
        <v>0.83825125837759284</v>
      </c>
      <c r="L2403" s="462">
        <v>0</v>
      </c>
      <c r="M2403" s="463">
        <v>0</v>
      </c>
      <c r="N2403" s="419">
        <v>5.8601383018865938E-3</v>
      </c>
      <c r="O2403" s="456">
        <v>0</v>
      </c>
      <c r="P2403" s="457">
        <v>0</v>
      </c>
      <c r="Q2403" s="419">
        <v>1.9418534025273451E-2</v>
      </c>
      <c r="R2403" s="462">
        <v>0</v>
      </c>
      <c r="S2403" s="463">
        <v>0</v>
      </c>
      <c r="T2403" s="419">
        <v>672.5572325047624</v>
      </c>
      <c r="U2403" s="456">
        <v>0</v>
      </c>
      <c r="V2403" s="457">
        <v>0</v>
      </c>
      <c r="W2403" s="419">
        <v>0.12474886417902659</v>
      </c>
      <c r="X2403" s="456">
        <v>0</v>
      </c>
      <c r="Y2403" s="457">
        <v>0</v>
      </c>
      <c r="Z2403" s="419">
        <v>3.9453719109898396E-3</v>
      </c>
      <c r="AA2403" s="456">
        <v>0</v>
      </c>
      <c r="AB2403" s="457">
        <v>0</v>
      </c>
      <c r="AC2403" s="419">
        <v>7.9698047152415522E-3</v>
      </c>
      <c r="AD2403" s="456">
        <v>0</v>
      </c>
      <c r="AE2403" s="457">
        <v>0</v>
      </c>
      <c r="AF2403" s="419">
        <v>1.1500452644900077E-3</v>
      </c>
      <c r="AG2403" s="456">
        <v>0</v>
      </c>
      <c r="AH2403" s="457">
        <v>0</v>
      </c>
      <c r="AI2403" s="419">
        <v>1.4835568427270637E-3</v>
      </c>
      <c r="AJ2403" s="456">
        <v>0</v>
      </c>
      <c r="AK2403" s="457">
        <v>0</v>
      </c>
      <c r="AL2403" s="419">
        <v>9.2003547502602303E-5</v>
      </c>
      <c r="AM2403" s="456">
        <v>0</v>
      </c>
      <c r="AN2403" s="457">
        <v>0</v>
      </c>
      <c r="AO2403" s="419">
        <v>2.5001985611684714E-2</v>
      </c>
      <c r="AP2403" s="456">
        <v>0</v>
      </c>
      <c r="AQ2403" s="457">
        <v>0</v>
      </c>
      <c r="AR2403" s="440">
        <v>1.9588915224112501E-2</v>
      </c>
      <c r="AS2403" s="462">
        <v>0</v>
      </c>
      <c r="AT2403" s="463">
        <v>0</v>
      </c>
      <c r="AU2403" s="426">
        <v>0</v>
      </c>
    </row>
    <row r="2404" spans="1:47" ht="13.5" thickBot="1" x14ac:dyDescent="0.25">
      <c r="A2404" s="233">
        <v>2034</v>
      </c>
      <c r="B2404" s="234">
        <v>40</v>
      </c>
      <c r="C2404" s="458">
        <v>0</v>
      </c>
      <c r="D2404" s="459">
        <v>0</v>
      </c>
      <c r="E2404" s="430">
        <v>0.5502390097579315</v>
      </c>
      <c r="F2404" s="458">
        <v>0</v>
      </c>
      <c r="G2404" s="459">
        <v>0</v>
      </c>
      <c r="H2404" s="430">
        <v>0.1157499719009695</v>
      </c>
      <c r="I2404" s="458">
        <v>0</v>
      </c>
      <c r="J2404" s="459">
        <v>0</v>
      </c>
      <c r="K2404" s="430">
        <v>0.83825125837759284</v>
      </c>
      <c r="L2404" s="464">
        <v>0</v>
      </c>
      <c r="M2404" s="465">
        <v>0</v>
      </c>
      <c r="N2404" s="430">
        <v>5.8601383018865938E-3</v>
      </c>
      <c r="O2404" s="458">
        <v>0</v>
      </c>
      <c r="P2404" s="459">
        <v>0</v>
      </c>
      <c r="Q2404" s="430">
        <v>1.9418534025273451E-2</v>
      </c>
      <c r="R2404" s="464">
        <v>0</v>
      </c>
      <c r="S2404" s="465">
        <v>0</v>
      </c>
      <c r="T2404" s="430">
        <v>672.5572325047624</v>
      </c>
      <c r="U2404" s="458">
        <v>0</v>
      </c>
      <c r="V2404" s="459">
        <v>0</v>
      </c>
      <c r="W2404" s="430">
        <v>0.12474886417902659</v>
      </c>
      <c r="X2404" s="458">
        <v>0</v>
      </c>
      <c r="Y2404" s="459">
        <v>0</v>
      </c>
      <c r="Z2404" s="430">
        <v>3.9453719109898396E-3</v>
      </c>
      <c r="AA2404" s="458">
        <v>0</v>
      </c>
      <c r="AB2404" s="459">
        <v>0</v>
      </c>
      <c r="AC2404" s="430">
        <v>7.9698047152415522E-3</v>
      </c>
      <c r="AD2404" s="458">
        <v>0</v>
      </c>
      <c r="AE2404" s="459">
        <v>0</v>
      </c>
      <c r="AF2404" s="430">
        <v>1.1500452644900077E-3</v>
      </c>
      <c r="AG2404" s="458">
        <v>0</v>
      </c>
      <c r="AH2404" s="459">
        <v>0</v>
      </c>
      <c r="AI2404" s="430">
        <v>1.4835568427270637E-3</v>
      </c>
      <c r="AJ2404" s="458">
        <v>0</v>
      </c>
      <c r="AK2404" s="459">
        <v>0</v>
      </c>
      <c r="AL2404" s="430">
        <v>9.2003547502602303E-5</v>
      </c>
      <c r="AM2404" s="458">
        <v>0</v>
      </c>
      <c r="AN2404" s="459">
        <v>0</v>
      </c>
      <c r="AO2404" s="430">
        <v>2.5001985611684714E-2</v>
      </c>
      <c r="AP2404" s="458">
        <v>0</v>
      </c>
      <c r="AQ2404" s="459">
        <v>0</v>
      </c>
      <c r="AR2404" s="441">
        <v>1.9588915224112501E-2</v>
      </c>
      <c r="AS2404" s="464">
        <v>0</v>
      </c>
      <c r="AT2404" s="465">
        <v>0</v>
      </c>
      <c r="AU2404" s="434">
        <v>0</v>
      </c>
    </row>
    <row r="2405" spans="1:47" x14ac:dyDescent="0.2">
      <c r="A2405" s="229">
        <v>2035</v>
      </c>
      <c r="B2405" s="230">
        <v>1</v>
      </c>
      <c r="C2405" s="454">
        <v>0.75341564841590536</v>
      </c>
      <c r="D2405" s="455">
        <v>0.76962375193312615</v>
      </c>
      <c r="E2405" s="436">
        <v>0.36776788737297578</v>
      </c>
      <c r="F2405" s="454">
        <v>3.6193037568075043E-2</v>
      </c>
      <c r="G2405" s="455">
        <v>3.1962717175622761E-2</v>
      </c>
      <c r="H2405" s="436">
        <v>6.2244754431464072E-2</v>
      </c>
      <c r="I2405" s="454">
        <v>3.1947958022779506E-2</v>
      </c>
      <c r="J2405" s="455">
        <v>3.2386503243681967E-2</v>
      </c>
      <c r="K2405" s="436">
        <v>0.36190090299128747</v>
      </c>
      <c r="L2405" s="460">
        <v>1.3460420527941414E-3</v>
      </c>
      <c r="M2405" s="461">
        <v>1.7605917403009748E-3</v>
      </c>
      <c r="N2405" s="436">
        <v>5.6995926496271705E-3</v>
      </c>
      <c r="O2405" s="454">
        <v>1.6333189269426831E-3</v>
      </c>
      <c r="P2405" s="455">
        <v>2.0750538368611285E-3</v>
      </c>
      <c r="Q2405" s="436">
        <v>1.3853813487053036E-2</v>
      </c>
      <c r="R2405" s="460">
        <v>0</v>
      </c>
      <c r="S2405" s="461">
        <v>0</v>
      </c>
      <c r="T2405" s="436">
        <v>654.1317491986332</v>
      </c>
      <c r="U2405" s="454">
        <v>4.7025003271451088E-3</v>
      </c>
      <c r="V2405" s="455">
        <v>5.6959591383190598E-3</v>
      </c>
      <c r="W2405" s="436">
        <v>6.7083922491784589E-2</v>
      </c>
      <c r="X2405" s="454">
        <v>4.3486191367557584E-3</v>
      </c>
      <c r="Y2405" s="455">
        <v>5.5444379738977404E-3</v>
      </c>
      <c r="Z2405" s="436">
        <v>2.9780306357725891E-3</v>
      </c>
      <c r="AA2405" s="454">
        <v>8.2038829683249079E-4</v>
      </c>
      <c r="AB2405" s="455">
        <v>8.7410808370374268E-4</v>
      </c>
      <c r="AC2405" s="436">
        <v>4.2857786276296415E-3</v>
      </c>
      <c r="AD2405" s="454">
        <v>4.609250979897939E-5</v>
      </c>
      <c r="AE2405" s="455">
        <v>4.0534883132856465E-5</v>
      </c>
      <c r="AF2405" s="436">
        <v>6.1843895851872036E-4</v>
      </c>
      <c r="AG2405" s="454">
        <v>1.5037254702273382E-3</v>
      </c>
      <c r="AH2405" s="455">
        <v>1.3032537347216983E-3</v>
      </c>
      <c r="AI2405" s="436">
        <v>7.9778622750267131E-4</v>
      </c>
      <c r="AJ2405" s="454">
        <v>2.7655656803867709E-4</v>
      </c>
      <c r="AK2405" s="455">
        <v>2.3368367091129136E-4</v>
      </c>
      <c r="AL2405" s="436">
        <v>4.947511877331056E-5</v>
      </c>
      <c r="AM2405" s="454">
        <v>4.1535580787882385E-4</v>
      </c>
      <c r="AN2405" s="455">
        <v>3.715818272465864E-4</v>
      </c>
      <c r="AO2405" s="436">
        <v>1.344486352595317E-2</v>
      </c>
      <c r="AP2405" s="454">
        <v>0</v>
      </c>
      <c r="AQ2405" s="455">
        <v>0</v>
      </c>
      <c r="AR2405" s="439">
        <v>4.0931502845467102E-3</v>
      </c>
      <c r="AS2405" s="460">
        <v>0</v>
      </c>
      <c r="AT2405" s="461">
        <v>0</v>
      </c>
      <c r="AU2405" s="415">
        <v>0</v>
      </c>
    </row>
    <row r="2406" spans="1:47" x14ac:dyDescent="0.2">
      <c r="A2406" s="231">
        <v>2035</v>
      </c>
      <c r="B2406" s="232">
        <v>2</v>
      </c>
      <c r="C2406" s="456">
        <v>0.75806312232913309</v>
      </c>
      <c r="D2406" s="457">
        <v>0.77324605998059759</v>
      </c>
      <c r="E2406" s="437">
        <v>0.36940875591632755</v>
      </c>
      <c r="F2406" s="456">
        <v>3.686577860234113E-2</v>
      </c>
      <c r="G2406" s="457">
        <v>3.2536283046165737E-2</v>
      </c>
      <c r="H2406" s="437">
        <v>6.2870336916497835E-2</v>
      </c>
      <c r="I2406" s="456">
        <v>3.2320718595890578E-2</v>
      </c>
      <c r="J2406" s="457">
        <v>3.2713823591706333E-2</v>
      </c>
      <c r="K2406" s="437">
        <v>0.36445596149787279</v>
      </c>
      <c r="L2406" s="462">
        <v>1.3480530073921549E-3</v>
      </c>
      <c r="M2406" s="463">
        <v>1.7623789151049165E-3</v>
      </c>
      <c r="N2406" s="437">
        <v>5.7018832863566611E-3</v>
      </c>
      <c r="O2406" s="456">
        <v>1.642583683202163E-3</v>
      </c>
      <c r="P2406" s="457">
        <v>2.0865398001373861E-3</v>
      </c>
      <c r="Q2406" s="437">
        <v>1.3859987887245162E-2</v>
      </c>
      <c r="R2406" s="462">
        <v>0</v>
      </c>
      <c r="S2406" s="463">
        <v>0</v>
      </c>
      <c r="T2406" s="437">
        <v>654.3945083194086</v>
      </c>
      <c r="U2406" s="456">
        <v>4.7635901952097813E-3</v>
      </c>
      <c r="V2406" s="457">
        <v>5.7611208417698741E-3</v>
      </c>
      <c r="W2406" s="437">
        <v>6.7758166405956388E-2</v>
      </c>
      <c r="X2406" s="456">
        <v>4.4098998616111948E-3</v>
      </c>
      <c r="Y2406" s="457">
        <v>5.6258259002414709E-3</v>
      </c>
      <c r="Z2406" s="437">
        <v>2.9908563528614532E-3</v>
      </c>
      <c r="AA2406" s="456">
        <v>8.4217213611046879E-4</v>
      </c>
      <c r="AB2406" s="457">
        <v>8.8761702474971101E-4</v>
      </c>
      <c r="AC2406" s="437">
        <v>4.3288558954306345E-3</v>
      </c>
      <c r="AD2406" s="456">
        <v>4.7010335305460425E-5</v>
      </c>
      <c r="AE2406" s="457">
        <v>4.1306849391582711E-5</v>
      </c>
      <c r="AF2406" s="437">
        <v>6.2465465479665514E-4</v>
      </c>
      <c r="AG2406" s="456">
        <v>1.5296168234499076E-3</v>
      </c>
      <c r="AH2406" s="457">
        <v>1.3262341483906573E-3</v>
      </c>
      <c r="AI2406" s="437">
        <v>8.0580426307738228E-4</v>
      </c>
      <c r="AJ2406" s="456">
        <v>2.8131234356177346E-4</v>
      </c>
      <c r="AK2406" s="457">
        <v>2.3800746762379238E-4</v>
      </c>
      <c r="AL2406" s="437">
        <v>4.9972383379333598E-5</v>
      </c>
      <c r="AM2406" s="456">
        <v>4.2337119237602876E-4</v>
      </c>
      <c r="AN2406" s="457">
        <v>3.780900048003244E-4</v>
      </c>
      <c r="AO2406" s="437">
        <v>1.3579994337691696E-2</v>
      </c>
      <c r="AP2406" s="456">
        <v>0</v>
      </c>
      <c r="AQ2406" s="457">
        <v>0</v>
      </c>
      <c r="AR2406" s="440">
        <v>4.1035932122018203E-3</v>
      </c>
      <c r="AS2406" s="462">
        <v>0</v>
      </c>
      <c r="AT2406" s="463">
        <v>0</v>
      </c>
      <c r="AU2406" s="423">
        <v>0</v>
      </c>
    </row>
    <row r="2407" spans="1:47" x14ac:dyDescent="0.2">
      <c r="A2407" s="231">
        <v>2035</v>
      </c>
      <c r="B2407" s="232">
        <v>3</v>
      </c>
      <c r="C2407" s="456">
        <v>0.76223872480086174</v>
      </c>
      <c r="D2407" s="457">
        <v>0.77633749178415212</v>
      </c>
      <c r="E2407" s="437">
        <v>0.37135245626935898</v>
      </c>
      <c r="F2407" s="456">
        <v>3.7626651889221555E-2</v>
      </c>
      <c r="G2407" s="457">
        <v>3.3213014681673508E-2</v>
      </c>
      <c r="H2407" s="437">
        <v>6.3611781062689915E-2</v>
      </c>
      <c r="I2407" s="456">
        <v>3.2711698054556232E-2</v>
      </c>
      <c r="J2407" s="457">
        <v>3.3062449914698221E-2</v>
      </c>
      <c r="K2407" s="437">
        <v>0.36748325046199148</v>
      </c>
      <c r="L2407" s="462">
        <v>1.3503047710194508E-3</v>
      </c>
      <c r="M2407" s="463">
        <v>1.7644790323787076E-3</v>
      </c>
      <c r="N2407" s="437">
        <v>5.7045638240589306E-3</v>
      </c>
      <c r="O2407" s="456">
        <v>1.6530544986871319E-3</v>
      </c>
      <c r="P2407" s="457">
        <v>2.1000627081840363E-3</v>
      </c>
      <c r="Q2407" s="437">
        <v>1.3867263947259421E-2</v>
      </c>
      <c r="R2407" s="462">
        <v>0</v>
      </c>
      <c r="S2407" s="463">
        <v>0</v>
      </c>
      <c r="T2407" s="437">
        <v>654.70195498189491</v>
      </c>
      <c r="U2407" s="456">
        <v>4.8300597938703612E-3</v>
      </c>
      <c r="V2407" s="457">
        <v>5.8367711752209447E-3</v>
      </c>
      <c r="W2407" s="437">
        <v>6.8557258635988563E-2</v>
      </c>
      <c r="X2407" s="456">
        <v>4.4795102418335652E-3</v>
      </c>
      <c r="Y2407" s="457">
        <v>5.7223172649788533E-3</v>
      </c>
      <c r="Z2407" s="437">
        <v>3.0060550430430289E-3</v>
      </c>
      <c r="AA2407" s="456">
        <v>8.667643883934654E-4</v>
      </c>
      <c r="AB2407" s="457">
        <v>9.0374670919077498E-4</v>
      </c>
      <c r="AC2407" s="437">
        <v>4.3799083835666542E-3</v>
      </c>
      <c r="AD2407" s="456">
        <v>4.8049245947723125E-5</v>
      </c>
      <c r="AE2407" s="457">
        <v>4.2217587131150873E-5</v>
      </c>
      <c r="AF2407" s="437">
        <v>6.32021784767817E-4</v>
      </c>
      <c r="AG2407" s="456">
        <v>1.5589134870310477E-3</v>
      </c>
      <c r="AH2407" s="457">
        <v>1.3533496042667879E-3</v>
      </c>
      <c r="AI2407" s="437">
        <v>8.1530796672633649E-4</v>
      </c>
      <c r="AJ2407" s="456">
        <v>2.8672398895253023E-4</v>
      </c>
      <c r="AK2407" s="457">
        <v>2.4313897289258334E-4</v>
      </c>
      <c r="AL2407" s="437">
        <v>5.0561715089792535E-5</v>
      </c>
      <c r="AM2407" s="456">
        <v>4.3241146788423635E-4</v>
      </c>
      <c r="AN2407" s="457">
        <v>3.8574747949776618E-4</v>
      </c>
      <c r="AO2407" s="437">
        <v>1.374015748953572E-2</v>
      </c>
      <c r="AP2407" s="456">
        <v>0</v>
      </c>
      <c r="AQ2407" s="457">
        <v>0</v>
      </c>
      <c r="AR2407" s="440">
        <v>4.1158594504856301E-3</v>
      </c>
      <c r="AS2407" s="462">
        <v>0</v>
      </c>
      <c r="AT2407" s="463">
        <v>0</v>
      </c>
      <c r="AU2407" s="423">
        <v>0</v>
      </c>
    </row>
    <row r="2408" spans="1:47" x14ac:dyDescent="0.2">
      <c r="A2408" s="231">
        <v>2035</v>
      </c>
      <c r="B2408" s="232">
        <v>4</v>
      </c>
      <c r="C2408" s="456">
        <v>0.76571990616510377</v>
      </c>
      <c r="D2408" s="457">
        <v>0.77864543916659568</v>
      </c>
      <c r="E2408" s="437">
        <v>0.37359466798307556</v>
      </c>
      <c r="F2408" s="456">
        <v>3.8484076373500348E-2</v>
      </c>
      <c r="G2408" s="457">
        <v>3.3994062671685414E-2</v>
      </c>
      <c r="H2408" s="437">
        <v>6.4466935032697528E-2</v>
      </c>
      <c r="I2408" s="456">
        <v>3.3125414945595261E-2</v>
      </c>
      <c r="J2408" s="457">
        <v>3.3435233321689378E-2</v>
      </c>
      <c r="K2408" s="437">
        <v>0.37097624230805371</v>
      </c>
      <c r="L2408" s="462">
        <v>1.3530861731061777E-3</v>
      </c>
      <c r="M2408" s="463">
        <v>1.7672061202691376E-3</v>
      </c>
      <c r="N2408" s="437">
        <v>5.7076730556439859E-3</v>
      </c>
      <c r="O2408" s="456">
        <v>1.6651745962238016E-3</v>
      </c>
      <c r="P2408" s="457">
        <v>2.1160654261562048E-3</v>
      </c>
      <c r="Q2408" s="437">
        <v>1.3875689101514209E-2</v>
      </c>
      <c r="R2408" s="462">
        <v>0</v>
      </c>
      <c r="S2408" s="463">
        <v>0</v>
      </c>
      <c r="T2408" s="437">
        <v>655.05838712798948</v>
      </c>
      <c r="U2408" s="456">
        <v>4.9022483655054121E-3</v>
      </c>
      <c r="V2408" s="457">
        <v>5.9211636420217094E-3</v>
      </c>
      <c r="W2408" s="437">
        <v>6.9478884107868857E-2</v>
      </c>
      <c r="X2408" s="456">
        <v>4.5579829731774036E-3</v>
      </c>
      <c r="Y2408" s="457">
        <v>5.8339214710633564E-3</v>
      </c>
      <c r="Z2408" s="437">
        <v>3.0235800805271992E-3</v>
      </c>
      <c r="AA2408" s="456">
        <v>8.9712764703770136E-4</v>
      </c>
      <c r="AB2408" s="457">
        <v>9.2422723183340611E-4</v>
      </c>
      <c r="AC2408" s="437">
        <v>4.4387916179908582E-3</v>
      </c>
      <c r="AD2408" s="456">
        <v>4.9238662660041069E-5</v>
      </c>
      <c r="AE2408" s="457">
        <v>4.3283574149107271E-5</v>
      </c>
      <c r="AF2408" s="437">
        <v>6.4051804204748319E-4</v>
      </c>
      <c r="AG2408" s="456">
        <v>1.5912257445386305E-3</v>
      </c>
      <c r="AH2408" s="457">
        <v>1.3841337421438456E-3</v>
      </c>
      <c r="AI2408" s="437">
        <v>8.2626836613369867E-4</v>
      </c>
      <c r="AJ2408" s="456">
        <v>2.9263883305150946E-4</v>
      </c>
      <c r="AK2408" s="457">
        <v>2.4893831509490777E-4</v>
      </c>
      <c r="AL2408" s="437">
        <v>5.1241473622503852E-5</v>
      </c>
      <c r="AM2408" s="456">
        <v>4.4276270343061869E-4</v>
      </c>
      <c r="AN2408" s="457">
        <v>3.9469957066378558E-4</v>
      </c>
      <c r="AO2408" s="437">
        <v>1.3924870430025341E-2</v>
      </c>
      <c r="AP2408" s="456">
        <v>0</v>
      </c>
      <c r="AQ2408" s="457">
        <v>0</v>
      </c>
      <c r="AR2408" s="440">
        <v>4.1299192147308001E-3</v>
      </c>
      <c r="AS2408" s="462">
        <v>0</v>
      </c>
      <c r="AT2408" s="463">
        <v>0</v>
      </c>
      <c r="AU2408" s="423">
        <v>0</v>
      </c>
    </row>
    <row r="2409" spans="1:47" x14ac:dyDescent="0.2">
      <c r="A2409" s="231">
        <v>2035</v>
      </c>
      <c r="B2409" s="232">
        <v>5</v>
      </c>
      <c r="C2409" s="456">
        <v>1.196646823918017</v>
      </c>
      <c r="D2409" s="457">
        <v>1.2373096702491262</v>
      </c>
      <c r="E2409" s="437">
        <v>0.43750621680287688</v>
      </c>
      <c r="F2409" s="456">
        <v>4.6293254557811143E-2</v>
      </c>
      <c r="G2409" s="457">
        <v>4.1673943202137402E-2</v>
      </c>
      <c r="H2409" s="437">
        <v>7.1824029360284369E-2</v>
      </c>
      <c r="I2409" s="456">
        <v>4.4650262236916968E-2</v>
      </c>
      <c r="J2409" s="457">
        <v>4.5838094305827776E-2</v>
      </c>
      <c r="K2409" s="437">
        <v>0.37471693960846097</v>
      </c>
      <c r="L2409" s="462">
        <v>1.355961496106722E-3</v>
      </c>
      <c r="M2409" s="463">
        <v>1.7704754099582185E-3</v>
      </c>
      <c r="N2409" s="437">
        <v>5.7090452837342725E-3</v>
      </c>
      <c r="O2409" s="456">
        <v>2.0329281842518298E-3</v>
      </c>
      <c r="P2409" s="457">
        <v>3.1941372444081115E-3</v>
      </c>
      <c r="Q2409" s="437">
        <v>1.8985470651017758E-2</v>
      </c>
      <c r="R2409" s="462">
        <v>0</v>
      </c>
      <c r="S2409" s="463">
        <v>0</v>
      </c>
      <c r="T2409" s="437">
        <v>655.21625176539396</v>
      </c>
      <c r="U2409" s="456">
        <v>3.7862757965216715E-3</v>
      </c>
      <c r="V2409" s="457">
        <v>4.4999793751096797E-3</v>
      </c>
      <c r="W2409" s="437">
        <v>7.7407954664828665E-2</v>
      </c>
      <c r="X2409" s="456">
        <v>4.6450449147947903E-3</v>
      </c>
      <c r="Y2409" s="457">
        <v>5.9608889467054026E-3</v>
      </c>
      <c r="Z2409" s="437">
        <v>3.0435713204485897E-3</v>
      </c>
      <c r="AA2409" s="456">
        <v>1.0769636796282489E-3</v>
      </c>
      <c r="AB2409" s="457">
        <v>1.1174807644877434E-3</v>
      </c>
      <c r="AC2409" s="437">
        <v>4.9453521984942151E-3</v>
      </c>
      <c r="AD2409" s="456">
        <v>5.8934653845766546E-5</v>
      </c>
      <c r="AE2409" s="457">
        <v>5.2633526069631049E-5</v>
      </c>
      <c r="AF2409" s="437">
        <v>7.1361464143212573E-4</v>
      </c>
      <c r="AG2409" s="456">
        <v>1.9161473315418417E-3</v>
      </c>
      <c r="AH2409" s="457">
        <v>1.7009444591359734E-3</v>
      </c>
      <c r="AI2409" s="437">
        <v>9.2056352655549398E-4</v>
      </c>
      <c r="AJ2409" s="456">
        <v>3.4224053810862288E-4</v>
      </c>
      <c r="AK2409" s="457">
        <v>2.9515838518957729E-4</v>
      </c>
      <c r="AL2409" s="437">
        <v>5.7089224249496287E-5</v>
      </c>
      <c r="AM2409" s="456">
        <v>5.3691704972862804E-4</v>
      </c>
      <c r="AN2409" s="457">
        <v>4.8832935751440146E-4</v>
      </c>
      <c r="AO2409" s="437">
        <v>1.551399889836474E-2</v>
      </c>
      <c r="AP2409" s="456">
        <v>0</v>
      </c>
      <c r="AQ2409" s="457">
        <v>0</v>
      </c>
      <c r="AR2409" s="440">
        <v>6.3929794885125204E-3</v>
      </c>
      <c r="AS2409" s="462">
        <v>0</v>
      </c>
      <c r="AT2409" s="463">
        <v>0</v>
      </c>
      <c r="AU2409" s="423">
        <v>0</v>
      </c>
    </row>
    <row r="2410" spans="1:47" x14ac:dyDescent="0.2">
      <c r="A2410" s="231">
        <v>2035</v>
      </c>
      <c r="B2410" s="232">
        <v>6</v>
      </c>
      <c r="C2410" s="456">
        <v>1.2032769131358307</v>
      </c>
      <c r="D2410" s="457">
        <v>1.2437577426173496</v>
      </c>
      <c r="E2410" s="437">
        <v>0.44039536581548822</v>
      </c>
      <c r="F2410" s="456">
        <v>4.7451250400587439E-2</v>
      </c>
      <c r="G2410" s="457">
        <v>4.2809961243679549E-2</v>
      </c>
      <c r="H2410" s="437">
        <v>7.2925735082961185E-2</v>
      </c>
      <c r="I2410" s="456">
        <v>4.5331215952529161E-2</v>
      </c>
      <c r="J2410" s="457">
        <v>4.6538938450870426E-2</v>
      </c>
      <c r="K2410" s="437">
        <v>0.37921583211188975</v>
      </c>
      <c r="L2410" s="462">
        <v>1.3597496850193385E-3</v>
      </c>
      <c r="M2410" s="463">
        <v>1.7749066746275439E-3</v>
      </c>
      <c r="N2410" s="437">
        <v>5.7130474444890052E-3</v>
      </c>
      <c r="O2410" s="456">
        <v>2.0512777579089342E-3</v>
      </c>
      <c r="P2410" s="457">
        <v>3.2255012961271458E-3</v>
      </c>
      <c r="Q2410" s="437">
        <v>1.8996380265410662E-2</v>
      </c>
      <c r="R2410" s="462">
        <v>0</v>
      </c>
      <c r="S2410" s="463">
        <v>0</v>
      </c>
      <c r="T2410" s="437">
        <v>655.67642877788535</v>
      </c>
      <c r="U2410" s="456">
        <v>3.8559428813708082E-3</v>
      </c>
      <c r="V2410" s="457">
        <v>4.5931791085358142E-3</v>
      </c>
      <c r="W2410" s="437">
        <v>7.8595272053422219E-2</v>
      </c>
      <c r="X2410" s="456">
        <v>4.7415215365083554E-3</v>
      </c>
      <c r="Y2410" s="457">
        <v>6.1042915526661207E-3</v>
      </c>
      <c r="Z2410" s="437">
        <v>3.0661570775954521E-3</v>
      </c>
      <c r="AA2410" s="456">
        <v>1.1287664956305581E-3</v>
      </c>
      <c r="AB2410" s="457">
        <v>1.1641569257425574E-3</v>
      </c>
      <c r="AC2410" s="437">
        <v>5.0212056349956263E-3</v>
      </c>
      <c r="AD2410" s="456">
        <v>6.0591749735472093E-5</v>
      </c>
      <c r="AE2410" s="457">
        <v>5.4230601428103575E-5</v>
      </c>
      <c r="AF2410" s="437">
        <v>7.2456099960393192E-4</v>
      </c>
      <c r="AG2410" s="456">
        <v>1.9572068991150402E-3</v>
      </c>
      <c r="AH2410" s="457">
        <v>1.7423093875168511E-3</v>
      </c>
      <c r="AI2410" s="437">
        <v>9.3468265688018365E-4</v>
      </c>
      <c r="AJ2410" s="456">
        <v>3.4944739689923962E-4</v>
      </c>
      <c r="AK2410" s="457">
        <v>3.0253381594090361E-4</v>
      </c>
      <c r="AL2410" s="437">
        <v>5.7964848244901432E-5</v>
      </c>
      <c r="AM2410" s="456">
        <v>5.5161660739747487E-4</v>
      </c>
      <c r="AN2410" s="457">
        <v>5.0228089124720432E-4</v>
      </c>
      <c r="AO2410" s="437">
        <v>1.5751951474023935E-2</v>
      </c>
      <c r="AP2410" s="456">
        <v>0</v>
      </c>
      <c r="AQ2410" s="457">
        <v>0</v>
      </c>
      <c r="AR2410" s="440">
        <v>6.42106536055502E-3</v>
      </c>
      <c r="AS2410" s="462">
        <v>0</v>
      </c>
      <c r="AT2410" s="463">
        <v>0</v>
      </c>
      <c r="AU2410" s="423">
        <v>0</v>
      </c>
    </row>
    <row r="2411" spans="1:47" x14ac:dyDescent="0.2">
      <c r="A2411" s="231">
        <v>2035</v>
      </c>
      <c r="B2411" s="232">
        <v>7</v>
      </c>
      <c r="C2411" s="456">
        <v>1.3452715515065061</v>
      </c>
      <c r="D2411" s="457">
        <v>1.3915878389946936</v>
      </c>
      <c r="E2411" s="437">
        <v>0.44358093455882747</v>
      </c>
      <c r="F2411" s="456">
        <v>5.2950474825602785E-2</v>
      </c>
      <c r="G2411" s="457">
        <v>4.8191791911742034E-2</v>
      </c>
      <c r="H2411" s="437">
        <v>7.4140513477910813E-2</v>
      </c>
      <c r="I2411" s="456">
        <v>5.2352883630960044E-2</v>
      </c>
      <c r="J2411" s="457">
        <v>5.4092942126200111E-2</v>
      </c>
      <c r="K2411" s="437">
        <v>0.50690809976669904</v>
      </c>
      <c r="L2411" s="462">
        <v>1.3618293182438624E-3</v>
      </c>
      <c r="M2411" s="463">
        <v>1.7775291341116045E-3</v>
      </c>
      <c r="N2411" s="437">
        <v>5.7174778390701982E-3</v>
      </c>
      <c r="O2411" s="456">
        <v>2.3492818013357854E-3</v>
      </c>
      <c r="P2411" s="457">
        <v>3.5279911982088849E-3</v>
      </c>
      <c r="Q2411" s="437">
        <v>1.9008332869229618E-2</v>
      </c>
      <c r="R2411" s="462">
        <v>0</v>
      </c>
      <c r="S2411" s="463">
        <v>0</v>
      </c>
      <c r="T2411" s="437">
        <v>656.1837530358348</v>
      </c>
      <c r="U2411" s="456">
        <v>4.0523391463522232E-3</v>
      </c>
      <c r="V2411" s="457">
        <v>4.7373245588055845E-3</v>
      </c>
      <c r="W2411" s="437">
        <v>7.990445602091735E-2</v>
      </c>
      <c r="X2411" s="456">
        <v>4.8460266207960194E-3</v>
      </c>
      <c r="Y2411" s="457">
        <v>6.2624721400701628E-3</v>
      </c>
      <c r="Z2411" s="437">
        <v>3.0910730513527733E-3</v>
      </c>
      <c r="AA2411" s="456">
        <v>1.2401272585001496E-3</v>
      </c>
      <c r="AB2411" s="457">
        <v>1.2893760185833695E-3</v>
      </c>
      <c r="AC2411" s="437">
        <v>5.1048458343962086E-3</v>
      </c>
      <c r="AD2411" s="456">
        <v>6.7502869874652377E-5</v>
      </c>
      <c r="AE2411" s="457">
        <v>6.0880287156505402E-5</v>
      </c>
      <c r="AF2411" s="437">
        <v>7.3663028849730834E-4</v>
      </c>
      <c r="AG2411" s="456">
        <v>2.1900842853140447E-3</v>
      </c>
      <c r="AH2411" s="457">
        <v>1.967322148309168E-3</v>
      </c>
      <c r="AI2411" s="437">
        <v>9.5025263858552686E-4</v>
      </c>
      <c r="AJ2411" s="456">
        <v>3.866089357581676E-4</v>
      </c>
      <c r="AK2411" s="457">
        <v>3.3673073931501929E-4</v>
      </c>
      <c r="AL2411" s="437">
        <v>5.8930435071000012E-5</v>
      </c>
      <c r="AM2411" s="456">
        <v>6.1859784689212048E-4</v>
      </c>
      <c r="AN2411" s="457">
        <v>5.6880163983055341E-4</v>
      </c>
      <c r="AO2411" s="437">
        <v>1.601432583309419E-2</v>
      </c>
      <c r="AP2411" s="456">
        <v>0</v>
      </c>
      <c r="AQ2411" s="457">
        <v>0</v>
      </c>
      <c r="AR2411" s="440">
        <v>7.1898052684395003E-3</v>
      </c>
      <c r="AS2411" s="462">
        <v>0</v>
      </c>
      <c r="AT2411" s="463">
        <v>0</v>
      </c>
      <c r="AU2411" s="423">
        <v>0</v>
      </c>
    </row>
    <row r="2412" spans="1:47" x14ac:dyDescent="0.2">
      <c r="A2412" s="231">
        <v>2035</v>
      </c>
      <c r="B2412" s="232">
        <v>8</v>
      </c>
      <c r="C2412" s="456">
        <v>1.3621214627164515</v>
      </c>
      <c r="D2412" s="457">
        <v>1.4086898082380008</v>
      </c>
      <c r="E2412" s="437">
        <v>0.44712555837106083</v>
      </c>
      <c r="F2412" s="456">
        <v>5.4461960020114386E-2</v>
      </c>
      <c r="G2412" s="457">
        <v>4.9726982570836825E-2</v>
      </c>
      <c r="H2412" s="437">
        <v>7.5492694482728218E-2</v>
      </c>
      <c r="I2412" s="456">
        <v>5.3299364152411384E-2</v>
      </c>
      <c r="J2412" s="457">
        <v>5.5078721823292751E-2</v>
      </c>
      <c r="K2412" s="437">
        <v>0.51243006771781774</v>
      </c>
      <c r="L2412" s="462">
        <v>1.3640913616155199E-3</v>
      </c>
      <c r="M2412" s="463">
        <v>1.7804419823892249E-3</v>
      </c>
      <c r="N2412" s="437">
        <v>5.7223665123890795E-3</v>
      </c>
      <c r="O2412" s="456">
        <v>2.3702552350577228E-3</v>
      </c>
      <c r="P2412" s="457">
        <v>3.5643134856321802E-3</v>
      </c>
      <c r="Q2412" s="437">
        <v>1.90215791332531E-2</v>
      </c>
      <c r="R2412" s="462">
        <v>0</v>
      </c>
      <c r="S2412" s="463">
        <v>0</v>
      </c>
      <c r="T2412" s="437">
        <v>656.74505219631499</v>
      </c>
      <c r="U2412" s="456">
        <v>4.1450359127456005E-3</v>
      </c>
      <c r="V2412" s="457">
        <v>4.8639913934249096E-3</v>
      </c>
      <c r="W2412" s="437">
        <v>8.1361828889806809E-2</v>
      </c>
      <c r="X2412" s="456">
        <v>4.9605245624307912E-3</v>
      </c>
      <c r="Y2412" s="457">
        <v>6.4385334063883888E-3</v>
      </c>
      <c r="Z2412" s="437">
        <v>3.118782039409033E-3</v>
      </c>
      <c r="AA2412" s="456">
        <v>1.2682268142246956E-3</v>
      </c>
      <c r="AB2412" s="457">
        <v>1.3251123550104477E-3</v>
      </c>
      <c r="AC2412" s="437">
        <v>5.1979492517614618E-3</v>
      </c>
      <c r="AD2412" s="456">
        <v>6.9420461849340587E-5</v>
      </c>
      <c r="AE2412" s="457">
        <v>6.283015985334144E-5</v>
      </c>
      <c r="AF2412" s="437">
        <v>7.5006515717290464E-4</v>
      </c>
      <c r="AG2412" s="456">
        <v>2.2545275860029125E-3</v>
      </c>
      <c r="AH2412" s="457">
        <v>2.0314727833806332E-3</v>
      </c>
      <c r="AI2412" s="437">
        <v>9.6758404042003522E-4</v>
      </c>
      <c r="AJ2412" s="456">
        <v>3.9907875678440389E-4</v>
      </c>
      <c r="AK2412" s="457">
        <v>3.4898482797662633E-4</v>
      </c>
      <c r="AL2412" s="437">
        <v>6.0005206096538191E-5</v>
      </c>
      <c r="AM2412" s="456">
        <v>6.3490907036785696E-4</v>
      </c>
      <c r="AN2412" s="457">
        <v>5.8543887956041753E-4</v>
      </c>
      <c r="AO2412" s="437">
        <v>1.6306406465614987E-2</v>
      </c>
      <c r="AP2412" s="456">
        <v>0</v>
      </c>
      <c r="AQ2412" s="457">
        <v>0</v>
      </c>
      <c r="AR2412" s="440">
        <v>7.2286864862633297E-3</v>
      </c>
      <c r="AS2412" s="462">
        <v>0</v>
      </c>
      <c r="AT2412" s="463">
        <v>0</v>
      </c>
      <c r="AU2412" s="423">
        <v>0</v>
      </c>
    </row>
    <row r="2413" spans="1:47" x14ac:dyDescent="0.2">
      <c r="A2413" s="231">
        <v>2035</v>
      </c>
      <c r="B2413" s="232">
        <v>9</v>
      </c>
      <c r="C2413" s="456">
        <v>1.3987598857740482</v>
      </c>
      <c r="D2413" s="457">
        <v>1.4438624976478043</v>
      </c>
      <c r="E2413" s="437">
        <v>0.45039678872159228</v>
      </c>
      <c r="F2413" s="456">
        <v>6.03651323290047E-2</v>
      </c>
      <c r="G2413" s="457">
        <v>5.5533191685927324E-2</v>
      </c>
      <c r="H2413" s="437">
        <v>7.6972638665379026E-2</v>
      </c>
      <c r="I2413" s="456">
        <v>6.2103988005888539E-2</v>
      </c>
      <c r="J2413" s="457">
        <v>6.4537160823996603E-2</v>
      </c>
      <c r="K2413" s="437">
        <v>0.51816729566730857</v>
      </c>
      <c r="L2413" s="462">
        <v>1.3661008483287812E-3</v>
      </c>
      <c r="M2413" s="463">
        <v>1.7830802306547284E-3</v>
      </c>
      <c r="N2413" s="437">
        <v>5.725645123940414E-3</v>
      </c>
      <c r="O2413" s="456">
        <v>2.7249882738493336E-3</v>
      </c>
      <c r="P2413" s="457">
        <v>3.9153612842715846E-3</v>
      </c>
      <c r="Q2413" s="437">
        <v>1.9036367489321662E-2</v>
      </c>
      <c r="R2413" s="462">
        <v>0</v>
      </c>
      <c r="S2413" s="463">
        <v>0</v>
      </c>
      <c r="T2413" s="437">
        <v>657.12113502606815</v>
      </c>
      <c r="U2413" s="456">
        <v>4.1958125240154154E-3</v>
      </c>
      <c r="V2413" s="457">
        <v>4.9343821390210275E-3</v>
      </c>
      <c r="W2413" s="437">
        <v>8.2956813104721305E-2</v>
      </c>
      <c r="X2413" s="456">
        <v>5.0858093861410368E-3</v>
      </c>
      <c r="Y2413" s="457">
        <v>6.6333305253994546E-3</v>
      </c>
      <c r="Z2413" s="437">
        <v>3.1494606931384765E-3</v>
      </c>
      <c r="AA2413" s="456">
        <v>1.3827288756570364E-3</v>
      </c>
      <c r="AB2413" s="457">
        <v>1.4552990298889129E-3</v>
      </c>
      <c r="AC2413" s="437">
        <v>5.2998474957112801E-3</v>
      </c>
      <c r="AD2413" s="456">
        <v>7.6704863142680583E-5</v>
      </c>
      <c r="AE2413" s="457">
        <v>6.9889082370586881E-5</v>
      </c>
      <c r="AF2413" s="437">
        <v>7.6476909824987384E-4</v>
      </c>
      <c r="AG2413" s="456">
        <v>2.5058893951604442E-3</v>
      </c>
      <c r="AH2413" s="457">
        <v>2.2754970778011111E-3</v>
      </c>
      <c r="AI2413" s="437">
        <v>9.8655287284729262E-4</v>
      </c>
      <c r="AJ2413" s="456">
        <v>4.3857996230718574E-4</v>
      </c>
      <c r="AK2413" s="457">
        <v>3.8544162044153732E-4</v>
      </c>
      <c r="AL2413" s="437">
        <v>6.1181567682122714E-5</v>
      </c>
      <c r="AM2413" s="456">
        <v>7.0581308626356922E-4</v>
      </c>
      <c r="AN2413" s="457">
        <v>6.5663299500889048E-4</v>
      </c>
      <c r="AO2413" s="437">
        <v>1.6626081410910008E-2</v>
      </c>
      <c r="AP2413" s="456">
        <v>0</v>
      </c>
      <c r="AQ2413" s="457">
        <v>0</v>
      </c>
      <c r="AR2413" s="440">
        <v>8.1052564956339401E-3</v>
      </c>
      <c r="AS2413" s="462">
        <v>0</v>
      </c>
      <c r="AT2413" s="463">
        <v>0</v>
      </c>
      <c r="AU2413" s="423">
        <v>0</v>
      </c>
    </row>
    <row r="2414" spans="1:47" x14ac:dyDescent="0.2">
      <c r="A2414" s="231">
        <v>2035</v>
      </c>
      <c r="B2414" s="232">
        <v>10</v>
      </c>
      <c r="C2414" s="456">
        <v>1.4188014133056215</v>
      </c>
      <c r="D2414" s="457">
        <v>1.4645635372949679</v>
      </c>
      <c r="E2414" s="437">
        <v>0.45470233752521777</v>
      </c>
      <c r="F2414" s="456">
        <v>6.2274104508401741E-2</v>
      </c>
      <c r="G2414" s="457">
        <v>5.7509987092072029E-2</v>
      </c>
      <c r="H2414" s="437">
        <v>7.8614456279071168E-2</v>
      </c>
      <c r="I2414" s="456">
        <v>6.3349643062084016E-2</v>
      </c>
      <c r="J2414" s="457">
        <v>6.585900632483524E-2</v>
      </c>
      <c r="K2414" s="437">
        <v>0.52487254853494869</v>
      </c>
      <c r="L2414" s="462">
        <v>1.3688307108679866E-3</v>
      </c>
      <c r="M2414" s="463">
        <v>1.7866712442764572E-3</v>
      </c>
      <c r="N2414" s="437">
        <v>5.731606929194024E-3</v>
      </c>
      <c r="O2414" s="456">
        <v>2.7535231883593254E-3</v>
      </c>
      <c r="P2414" s="457">
        <v>3.9634063149067986E-3</v>
      </c>
      <c r="Q2414" s="437">
        <v>1.9052487262888891E-2</v>
      </c>
      <c r="R2414" s="462">
        <v>0</v>
      </c>
      <c r="S2414" s="463">
        <v>0</v>
      </c>
      <c r="T2414" s="437">
        <v>657.80545835586747</v>
      </c>
      <c r="U2414" s="456">
        <v>4.301957958785789E-3</v>
      </c>
      <c r="V2414" s="457">
        <v>5.0822524876429657E-3</v>
      </c>
      <c r="W2414" s="437">
        <v>8.4726244767673736E-2</v>
      </c>
      <c r="X2414" s="456">
        <v>5.2222176777917302E-3</v>
      </c>
      <c r="Y2414" s="457">
        <v>6.8470590823304879E-3</v>
      </c>
      <c r="Z2414" s="437">
        <v>3.183119049432226E-3</v>
      </c>
      <c r="AA2414" s="456">
        <v>1.4175333442406873E-3</v>
      </c>
      <c r="AB2414" s="457">
        <v>1.500717509255043E-3</v>
      </c>
      <c r="AC2414" s="437">
        <v>5.4128975077153809E-3</v>
      </c>
      <c r="AD2414" s="456">
        <v>7.912857455730903E-5</v>
      </c>
      <c r="AE2414" s="457">
        <v>7.2402325854744869E-5</v>
      </c>
      <c r="AF2414" s="437">
        <v>7.8108195119033937E-4</v>
      </c>
      <c r="AG2414" s="456">
        <v>2.5874781184426427E-3</v>
      </c>
      <c r="AH2414" s="457">
        <v>2.3582754724499511E-3</v>
      </c>
      <c r="AI2414" s="437">
        <v>1.0075949980058107E-3</v>
      </c>
      <c r="AJ2414" s="456">
        <v>4.5441321636842158E-4</v>
      </c>
      <c r="AK2414" s="457">
        <v>4.0129859719794173E-4</v>
      </c>
      <c r="AL2414" s="437">
        <v>6.2486536263479042E-5</v>
      </c>
      <c r="AM2414" s="456">
        <v>7.2628961457292486E-4</v>
      </c>
      <c r="AN2414" s="457">
        <v>6.7793851492460328E-4</v>
      </c>
      <c r="AO2414" s="437">
        <v>1.6980692945647483E-2</v>
      </c>
      <c r="AP2414" s="456">
        <v>0</v>
      </c>
      <c r="AQ2414" s="457">
        <v>0</v>
      </c>
      <c r="AR2414" s="440">
        <v>8.1577955399432193E-3</v>
      </c>
      <c r="AS2414" s="462">
        <v>0</v>
      </c>
      <c r="AT2414" s="463">
        <v>0</v>
      </c>
      <c r="AU2414" s="423">
        <v>0</v>
      </c>
    </row>
    <row r="2415" spans="1:47" x14ac:dyDescent="0.2">
      <c r="A2415" s="231">
        <v>2035</v>
      </c>
      <c r="B2415" s="232">
        <v>11</v>
      </c>
      <c r="C2415" s="456">
        <v>1.7206623283700071</v>
      </c>
      <c r="D2415" s="457">
        <v>1.7813797308264081</v>
      </c>
      <c r="E2415" s="437">
        <v>0.45942603925604603</v>
      </c>
      <c r="F2415" s="456">
        <v>7.2756159971048159E-2</v>
      </c>
      <c r="G2415" s="457">
        <v>6.6887287321521868E-2</v>
      </c>
      <c r="H2415" s="437">
        <v>8.0416255075180243E-2</v>
      </c>
      <c r="I2415" s="456">
        <v>7.2334876336410628E-2</v>
      </c>
      <c r="J2415" s="457">
        <v>7.5530926313945951E-2</v>
      </c>
      <c r="K2415" s="437">
        <v>0.53223039199029476</v>
      </c>
      <c r="L2415" s="462">
        <v>1.3718051396007863E-3</v>
      </c>
      <c r="M2415" s="463">
        <v>1.7906426412954283E-3</v>
      </c>
      <c r="N2415" s="437">
        <v>5.738150693923391E-3</v>
      </c>
      <c r="O2415" s="456">
        <v>3.469194417797044E-3</v>
      </c>
      <c r="P2415" s="457">
        <v>4.6078303782147965E-3</v>
      </c>
      <c r="Q2415" s="437">
        <v>1.9070236998618015E-2</v>
      </c>
      <c r="R2415" s="462">
        <v>0</v>
      </c>
      <c r="S2415" s="463">
        <v>0</v>
      </c>
      <c r="T2415" s="437">
        <v>658.55621962917292</v>
      </c>
      <c r="U2415" s="456">
        <v>3.9731294939045316E-3</v>
      </c>
      <c r="V2415" s="457">
        <v>4.7280122900045952E-3</v>
      </c>
      <c r="W2415" s="437">
        <v>8.6668107164999786E-2</v>
      </c>
      <c r="X2415" s="456">
        <v>5.3700126977215658E-3</v>
      </c>
      <c r="Y2415" s="457">
        <v>7.0816199797161337E-3</v>
      </c>
      <c r="Z2415" s="437">
        <v>3.2200493695133674E-3</v>
      </c>
      <c r="AA2415" s="456">
        <v>1.6201917805927835E-3</v>
      </c>
      <c r="AB2415" s="457">
        <v>1.7088602237162044E-3</v>
      </c>
      <c r="AC2415" s="437">
        <v>5.5369610275988225E-3</v>
      </c>
      <c r="AD2415" s="456">
        <v>9.2060986342820268E-5</v>
      </c>
      <c r="AE2415" s="457">
        <v>8.3779322481595164E-5</v>
      </c>
      <c r="AF2415" s="437">
        <v>7.989836036582503E-4</v>
      </c>
      <c r="AG2415" s="456">
        <v>3.034162795732074E-3</v>
      </c>
      <c r="AH2415" s="457">
        <v>2.7529971318389869E-3</v>
      </c>
      <c r="AI2415" s="437">
        <v>1.0306887921047109E-3</v>
      </c>
      <c r="AJ2415" s="456">
        <v>5.2374950246785921E-4</v>
      </c>
      <c r="AK2415" s="457">
        <v>4.5954441913372999E-4</v>
      </c>
      <c r="AL2415" s="437">
        <v>6.3918733277179354E-5</v>
      </c>
      <c r="AM2415" s="456">
        <v>8.5259497158451751E-4</v>
      </c>
      <c r="AN2415" s="457">
        <v>7.9318399810335543E-4</v>
      </c>
      <c r="AO2415" s="437">
        <v>1.736989627515071E-2</v>
      </c>
      <c r="AP2415" s="456">
        <v>0</v>
      </c>
      <c r="AQ2415" s="457">
        <v>0</v>
      </c>
      <c r="AR2415" s="440">
        <v>9.9408382728681192E-3</v>
      </c>
      <c r="AS2415" s="462">
        <v>0</v>
      </c>
      <c r="AT2415" s="463">
        <v>0</v>
      </c>
      <c r="AU2415" s="423">
        <v>0</v>
      </c>
    </row>
    <row r="2416" spans="1:47" x14ac:dyDescent="0.2">
      <c r="A2416" s="231">
        <v>2035</v>
      </c>
      <c r="B2416" s="232">
        <v>12</v>
      </c>
      <c r="C2416" s="456">
        <v>1.7463967587089271</v>
      </c>
      <c r="D2416" s="457">
        <v>1.8083530177704068</v>
      </c>
      <c r="E2416" s="437">
        <v>0.46456253087747273</v>
      </c>
      <c r="F2416" s="456">
        <v>7.5229988365839648E-2</v>
      </c>
      <c r="G2416" s="457">
        <v>6.9467997290733413E-2</v>
      </c>
      <c r="H2416" s="437">
        <v>8.2375436569599711E-2</v>
      </c>
      <c r="I2416" s="456">
        <v>7.3924926874165756E-2</v>
      </c>
      <c r="J2416" s="457">
        <v>7.725040377671144E-2</v>
      </c>
      <c r="K2416" s="437">
        <v>0.54022945424959723</v>
      </c>
      <c r="L2416" s="462">
        <v>1.3750339394895793E-3</v>
      </c>
      <c r="M2416" s="463">
        <v>1.7949799660056693E-3</v>
      </c>
      <c r="N2416" s="437">
        <v>5.7452587347606903E-3</v>
      </c>
      <c r="O2416" s="456">
        <v>3.5109441609114233E-3</v>
      </c>
      <c r="P2416" s="457">
        <v>4.6737894341606816E-3</v>
      </c>
      <c r="Q2416" s="437">
        <v>1.9089500180541969E-2</v>
      </c>
      <c r="R2416" s="462">
        <v>0</v>
      </c>
      <c r="S2416" s="463">
        <v>0</v>
      </c>
      <c r="T2416" s="437">
        <v>659.37184858436592</v>
      </c>
      <c r="U2416" s="456">
        <v>4.0829301545399124E-3</v>
      </c>
      <c r="V2416" s="457">
        <v>4.8861335433097661E-3</v>
      </c>
      <c r="W2416" s="437">
        <v>8.8779694914669555E-2</v>
      </c>
      <c r="X2416" s="456">
        <v>5.5297499195949857E-3</v>
      </c>
      <c r="Y2416" s="457">
        <v>7.3366597828199501E-3</v>
      </c>
      <c r="Z2416" s="437">
        <v>3.2602142922206821E-3</v>
      </c>
      <c r="AA2416" s="456">
        <v>1.6641043196940234E-3</v>
      </c>
      <c r="AB2416" s="457">
        <v>1.767064670056982E-3</v>
      </c>
      <c r="AC2416" s="437">
        <v>5.6718529318709431E-3</v>
      </c>
      <c r="AD2416" s="456">
        <v>9.5207385108269084E-5</v>
      </c>
      <c r="AE2416" s="457">
        <v>8.7065396458540944E-5</v>
      </c>
      <c r="AF2416" s="437">
        <v>8.1844948124767882E-4</v>
      </c>
      <c r="AG2416" s="456">
        <v>3.1402416915662728E-3</v>
      </c>
      <c r="AH2416" s="457">
        <v>2.861390643069991E-3</v>
      </c>
      <c r="AI2416" s="437">
        <v>1.0557997927577876E-3</v>
      </c>
      <c r="AJ2416" s="456">
        <v>5.4442486305709427E-4</v>
      </c>
      <c r="AK2416" s="457">
        <v>4.8038512616190959E-4</v>
      </c>
      <c r="AL2416" s="437">
        <v>6.547590133653711E-5</v>
      </c>
      <c r="AM2416" s="456">
        <v>8.7889442599539116E-4</v>
      </c>
      <c r="AN2416" s="457">
        <v>8.2078418120093302E-4</v>
      </c>
      <c r="AO2416" s="437">
        <v>1.7793096421797459E-2</v>
      </c>
      <c r="AP2416" s="456">
        <v>0</v>
      </c>
      <c r="AQ2416" s="457">
        <v>0</v>
      </c>
      <c r="AR2416" s="440">
        <v>1.00168976060534E-2</v>
      </c>
      <c r="AS2416" s="462">
        <v>0</v>
      </c>
      <c r="AT2416" s="463">
        <v>0</v>
      </c>
      <c r="AU2416" s="423">
        <v>0</v>
      </c>
    </row>
    <row r="2417" spans="1:47" x14ac:dyDescent="0.2">
      <c r="A2417" s="231">
        <v>2035</v>
      </c>
      <c r="B2417" s="232">
        <v>13</v>
      </c>
      <c r="C2417" s="456">
        <v>1.7740687011299734</v>
      </c>
      <c r="D2417" s="457">
        <v>1.8374895034257672</v>
      </c>
      <c r="E2417" s="437">
        <v>0.47012910938313174</v>
      </c>
      <c r="F2417" s="456">
        <v>7.7897709838103762E-2</v>
      </c>
      <c r="G2417" s="457">
        <v>7.2264710855702768E-2</v>
      </c>
      <c r="H2417" s="437">
        <v>8.4498557403949182E-2</v>
      </c>
      <c r="I2417" s="456">
        <v>7.564102447266878E-2</v>
      </c>
      <c r="J2417" s="457">
        <v>7.9115632708140801E-2</v>
      </c>
      <c r="K2417" s="437">
        <v>0.54890099998163178</v>
      </c>
      <c r="L2417" s="462">
        <v>1.3785571086481351E-3</v>
      </c>
      <c r="M2417" s="463">
        <v>1.7997415658717588E-3</v>
      </c>
      <c r="N2417" s="437">
        <v>5.7529539874483391E-3</v>
      </c>
      <c r="O2417" s="456">
        <v>3.5560836736906395E-3</v>
      </c>
      <c r="P2417" s="457">
        <v>4.7454398048977792E-3</v>
      </c>
      <c r="Q2417" s="437">
        <v>1.9110407797357423E-2</v>
      </c>
      <c r="R2417" s="462">
        <v>0</v>
      </c>
      <c r="S2417" s="463">
        <v>0</v>
      </c>
      <c r="T2417" s="437">
        <v>660.25711311801626</v>
      </c>
      <c r="U2417" s="456">
        <v>4.2013553899878861E-3</v>
      </c>
      <c r="V2417" s="457">
        <v>5.057498938120894E-3</v>
      </c>
      <c r="W2417" s="437">
        <v>9.1067861307209549E-2</v>
      </c>
      <c r="X2417" s="456">
        <v>5.702001827944024E-3</v>
      </c>
      <c r="Y2417" s="457">
        <v>7.6130323072248988E-3</v>
      </c>
      <c r="Z2417" s="437">
        <v>3.3037367212612884E-3</v>
      </c>
      <c r="AA2417" s="456">
        <v>1.7114702679026804E-3</v>
      </c>
      <c r="AB2417" s="457">
        <v>1.830063995701134E-3</v>
      </c>
      <c r="AC2417" s="437">
        <v>5.8180349823970618E-3</v>
      </c>
      <c r="AD2417" s="456">
        <v>9.8600470460973209E-5</v>
      </c>
      <c r="AE2417" s="457">
        <v>9.0625841317030318E-5</v>
      </c>
      <c r="AF2417" s="437">
        <v>8.3954449888259605E-4</v>
      </c>
      <c r="AG2417" s="456">
        <v>3.2546487282884467E-3</v>
      </c>
      <c r="AH2417" s="457">
        <v>2.9788852374649909E-3</v>
      </c>
      <c r="AI2417" s="437">
        <v>1.0830120903719575E-3</v>
      </c>
      <c r="AJ2417" s="456">
        <v>5.6672127696954621E-4</v>
      </c>
      <c r="AK2417" s="457">
        <v>5.0297698105275903E-4</v>
      </c>
      <c r="AL2417" s="437">
        <v>6.7163482724628805E-5</v>
      </c>
      <c r="AM2417" s="456">
        <v>9.0726953594583311E-4</v>
      </c>
      <c r="AN2417" s="457">
        <v>8.5070284547929102E-4</v>
      </c>
      <c r="AO2417" s="437">
        <v>1.8251658886881982E-2</v>
      </c>
      <c r="AP2417" s="456">
        <v>0</v>
      </c>
      <c r="AQ2417" s="457">
        <v>0</v>
      </c>
      <c r="AR2417" s="440">
        <v>1.0099302190240401E-2</v>
      </c>
      <c r="AS2417" s="462">
        <v>0</v>
      </c>
      <c r="AT2417" s="463">
        <v>0</v>
      </c>
      <c r="AU2417" s="423">
        <v>0</v>
      </c>
    </row>
    <row r="2418" spans="1:47" x14ac:dyDescent="0.2">
      <c r="A2418" s="231">
        <v>2035</v>
      </c>
      <c r="B2418" s="232">
        <v>14</v>
      </c>
      <c r="C2418" s="456">
        <v>1.7993578599009272</v>
      </c>
      <c r="D2418" s="457">
        <v>1.8639824928926301</v>
      </c>
      <c r="E2418" s="437">
        <v>0.47481235690183704</v>
      </c>
      <c r="F2418" s="456">
        <v>8.0755947070920819E-2</v>
      </c>
      <c r="G2418" s="457">
        <v>7.5261880570632531E-2</v>
      </c>
      <c r="H2418" s="437">
        <v>8.6749096228777384E-2</v>
      </c>
      <c r="I2418" s="456">
        <v>7.7443413102825778E-2</v>
      </c>
      <c r="J2418" s="457">
        <v>8.1071704616848428E-2</v>
      </c>
      <c r="K2418" s="437">
        <v>0.55748031628975026</v>
      </c>
      <c r="L2418" s="462">
        <v>1.3813459713546332E-3</v>
      </c>
      <c r="M2418" s="463">
        <v>1.8035968487222303E-3</v>
      </c>
      <c r="N2418" s="437">
        <v>5.7569396643684856E-3</v>
      </c>
      <c r="O2418" s="456">
        <v>3.6044526064385363E-3</v>
      </c>
      <c r="P2418" s="457">
        <v>4.8222839014075859E-3</v>
      </c>
      <c r="Q2418" s="437">
        <v>1.9132890511183359E-2</v>
      </c>
      <c r="R2418" s="462">
        <v>0</v>
      </c>
      <c r="S2418" s="463">
        <v>0</v>
      </c>
      <c r="T2418" s="437">
        <v>660.71332925350339</v>
      </c>
      <c r="U2418" s="456">
        <v>4.3274698667448578E-3</v>
      </c>
      <c r="V2418" s="457">
        <v>5.2405393253480911E-3</v>
      </c>
      <c r="W2418" s="437">
        <v>9.3493400051652908E-2</v>
      </c>
      <c r="X2418" s="456">
        <v>5.8869618004455662E-3</v>
      </c>
      <c r="Y2418" s="457">
        <v>7.9099464533524417E-3</v>
      </c>
      <c r="Z2418" s="437">
        <v>3.3505504963169232E-3</v>
      </c>
      <c r="AA2418" s="456">
        <v>1.7621595924401463E-3</v>
      </c>
      <c r="AB2418" s="457">
        <v>1.8974327638863007E-3</v>
      </c>
      <c r="AC2418" s="437">
        <v>5.9730040185388966E-3</v>
      </c>
      <c r="AD2418" s="456">
        <v>1.0223556373247085E-4</v>
      </c>
      <c r="AE2418" s="457">
        <v>9.4441306683659898E-5</v>
      </c>
      <c r="AF2418" s="437">
        <v>8.6190510647794652E-4</v>
      </c>
      <c r="AG2418" s="456">
        <v>3.377137965971127E-3</v>
      </c>
      <c r="AH2418" s="457">
        <v>3.1047512733385712E-3</v>
      </c>
      <c r="AI2418" s="437">
        <v>1.1118571253621316E-3</v>
      </c>
      <c r="AJ2418" s="456">
        <v>5.9066183369516946E-4</v>
      </c>
      <c r="AK2418" s="457">
        <v>5.2725635049959683E-4</v>
      </c>
      <c r="AL2418" s="437">
        <v>6.8952320071078867E-5</v>
      </c>
      <c r="AM2418" s="456">
        <v>9.3761343454388222E-4</v>
      </c>
      <c r="AN2418" s="457">
        <v>8.8270354975119236E-4</v>
      </c>
      <c r="AO2418" s="437">
        <v>1.873781721823908E-2</v>
      </c>
      <c r="AP2418" s="456">
        <v>0</v>
      </c>
      <c r="AQ2418" s="457">
        <v>0</v>
      </c>
      <c r="AR2418" s="440">
        <v>1.0187851254249199E-2</v>
      </c>
      <c r="AS2418" s="462">
        <v>0</v>
      </c>
      <c r="AT2418" s="463">
        <v>0</v>
      </c>
      <c r="AU2418" s="423">
        <v>0</v>
      </c>
    </row>
    <row r="2419" spans="1:47" x14ac:dyDescent="0.2">
      <c r="A2419" s="231">
        <v>2035</v>
      </c>
      <c r="B2419" s="232">
        <v>15</v>
      </c>
      <c r="C2419" s="456">
        <v>1.8310966047364459</v>
      </c>
      <c r="D2419" s="457">
        <v>1.8974386387765718</v>
      </c>
      <c r="E2419" s="437">
        <v>0.481220724335786</v>
      </c>
      <c r="F2419" s="456">
        <v>8.382361279463002E-2</v>
      </c>
      <c r="G2419" s="457">
        <v>7.8480868711767168E-2</v>
      </c>
      <c r="H2419" s="437">
        <v>8.9193704644789221E-2</v>
      </c>
      <c r="I2419" s="456">
        <v>7.9419242281555266E-2</v>
      </c>
      <c r="J2419" s="457">
        <v>8.3221487394154983E-2</v>
      </c>
      <c r="K2419" s="437">
        <v>0.56746216985757791</v>
      </c>
      <c r="L2419" s="462">
        <v>1.3854580525208356E-3</v>
      </c>
      <c r="M2419" s="463">
        <v>1.8091539106152316E-3</v>
      </c>
      <c r="N2419" s="437">
        <v>5.7658005312412729E-3</v>
      </c>
      <c r="O2419" s="456">
        <v>3.6565702323798871E-3</v>
      </c>
      <c r="P2419" s="457">
        <v>4.905049623440471E-3</v>
      </c>
      <c r="Q2419" s="437">
        <v>1.9156921314044815E-2</v>
      </c>
      <c r="R2419" s="462">
        <v>0</v>
      </c>
      <c r="S2419" s="463">
        <v>0</v>
      </c>
      <c r="T2419" s="437">
        <v>661.73078796459254</v>
      </c>
      <c r="U2419" s="456">
        <v>4.4637406598428946E-3</v>
      </c>
      <c r="V2419" s="457">
        <v>5.4379225138943155E-3</v>
      </c>
      <c r="W2419" s="437">
        <v>9.6127875367744975E-2</v>
      </c>
      <c r="X2419" s="456">
        <v>6.0851117465473602E-3</v>
      </c>
      <c r="Y2419" s="457">
        <v>8.2282089861711524E-3</v>
      </c>
      <c r="Z2419" s="437">
        <v>3.4006504133680567E-3</v>
      </c>
      <c r="AA2419" s="456">
        <v>1.8155929064778583E-3</v>
      </c>
      <c r="AB2419" s="457">
        <v>1.9687246559958525E-3</v>
      </c>
      <c r="AC2419" s="437">
        <v>6.1413145144792484E-3</v>
      </c>
      <c r="AD2419" s="456">
        <v>1.0613146656537844E-4</v>
      </c>
      <c r="AE2419" s="457">
        <v>9.8532790430159379E-5</v>
      </c>
      <c r="AF2419" s="437">
        <v>8.8619141254651609E-4</v>
      </c>
      <c r="AG2419" s="456">
        <v>3.5089662115906969E-3</v>
      </c>
      <c r="AH2419" s="457">
        <v>3.2403322220032399E-3</v>
      </c>
      <c r="AI2419" s="437">
        <v>1.1431889894076468E-3</v>
      </c>
      <c r="AJ2419" s="456">
        <v>6.1638413005327445E-4</v>
      </c>
      <c r="AK2419" s="457">
        <v>5.5336039241092475E-4</v>
      </c>
      <c r="AL2419" s="437">
        <v>7.0895503063729459E-5</v>
      </c>
      <c r="AM2419" s="456">
        <v>9.7019682771245814E-4</v>
      </c>
      <c r="AN2419" s="457">
        <v>9.1708485575585494E-4</v>
      </c>
      <c r="AO2419" s="437">
        <v>1.92658145542574E-2</v>
      </c>
      <c r="AP2419" s="456">
        <v>0</v>
      </c>
      <c r="AQ2419" s="457">
        <v>0</v>
      </c>
      <c r="AR2419" s="440">
        <v>1.02827411800668E-2</v>
      </c>
      <c r="AS2419" s="462">
        <v>0</v>
      </c>
      <c r="AT2419" s="463">
        <v>0</v>
      </c>
      <c r="AU2419" s="423">
        <v>0</v>
      </c>
    </row>
    <row r="2420" spans="1:47" x14ac:dyDescent="0.2">
      <c r="A2420" s="231">
        <v>2035</v>
      </c>
      <c r="B2420" s="232">
        <v>16</v>
      </c>
      <c r="C2420" s="456">
        <v>2.0444979273797723</v>
      </c>
      <c r="D2420" s="457">
        <v>2.2371691725980352</v>
      </c>
      <c r="E2420" s="437">
        <v>0.48804183331168804</v>
      </c>
      <c r="F2420" s="456">
        <v>9.1322284875756984E-2</v>
      </c>
      <c r="G2420" s="457">
        <v>8.725670897311516E-2</v>
      </c>
      <c r="H2420" s="437">
        <v>9.1795083526938812E-2</v>
      </c>
      <c r="I2420" s="456">
        <v>8.9614871231403215E-2</v>
      </c>
      <c r="J2420" s="457">
        <v>9.4228974593919476E-2</v>
      </c>
      <c r="K2420" s="437">
        <v>0.5780855284010834</v>
      </c>
      <c r="L2420" s="462">
        <v>1.3899182428216649E-3</v>
      </c>
      <c r="M2420" s="463">
        <v>1.8151420595042863E-3</v>
      </c>
      <c r="N2420" s="437">
        <v>5.7752428365969678E-3</v>
      </c>
      <c r="O2420" s="456">
        <v>5.1254809481283744E-3</v>
      </c>
      <c r="P2420" s="457">
        <v>6.1279350991871083E-3</v>
      </c>
      <c r="Q2420" s="437">
        <v>1.9182525771346937E-2</v>
      </c>
      <c r="R2420" s="462">
        <v>0</v>
      </c>
      <c r="S2420" s="463">
        <v>0</v>
      </c>
      <c r="T2420" s="437">
        <v>662.81392227882077</v>
      </c>
      <c r="U2420" s="456">
        <v>4.5396563932575476E-3</v>
      </c>
      <c r="V2420" s="457">
        <v>5.5864793182188819E-3</v>
      </c>
      <c r="W2420" s="437">
        <v>9.8931706845216599E-2</v>
      </c>
      <c r="X2420" s="456">
        <v>6.2968914975556813E-3</v>
      </c>
      <c r="Y2420" s="457">
        <v>8.5669055332219315E-3</v>
      </c>
      <c r="Z2420" s="437">
        <v>3.4539844249796767E-3</v>
      </c>
      <c r="AA2420" s="456">
        <v>1.9490802331183846E-3</v>
      </c>
      <c r="AB2420" s="457">
        <v>2.1567148083618533E-3</v>
      </c>
      <c r="AC2420" s="437">
        <v>6.3204309037648435E-3</v>
      </c>
      <c r="AD2420" s="456">
        <v>1.1532848493982201E-4</v>
      </c>
      <c r="AE2420" s="457">
        <v>1.0923406774612798E-4</v>
      </c>
      <c r="AF2420" s="437">
        <v>9.1203927262057663E-4</v>
      </c>
      <c r="AG2420" s="456">
        <v>3.8311919659961839E-3</v>
      </c>
      <c r="AH2420" s="457">
        <v>3.6114370415285353E-3</v>
      </c>
      <c r="AI2420" s="437">
        <v>1.1765310183408132E-3</v>
      </c>
      <c r="AJ2420" s="456">
        <v>6.6808955770082733E-4</v>
      </c>
      <c r="AK2420" s="457">
        <v>6.1084215211586949E-4</v>
      </c>
      <c r="AL2420" s="437">
        <v>7.2963191734368453E-5</v>
      </c>
      <c r="AM2420" s="456">
        <v>1.0590803598594524E-3</v>
      </c>
      <c r="AN2420" s="457">
        <v>1.0226216756935584E-3</v>
      </c>
      <c r="AO2420" s="437">
        <v>1.9827744182936747E-2</v>
      </c>
      <c r="AP2420" s="456">
        <v>0</v>
      </c>
      <c r="AQ2420" s="457">
        <v>0</v>
      </c>
      <c r="AR2420" s="440">
        <v>1.36522204952223E-2</v>
      </c>
      <c r="AS2420" s="462">
        <v>0</v>
      </c>
      <c r="AT2420" s="463">
        <v>0</v>
      </c>
      <c r="AU2420" s="423">
        <v>0</v>
      </c>
    </row>
    <row r="2421" spans="1:47" x14ac:dyDescent="0.2">
      <c r="A2421" s="231">
        <v>2035</v>
      </c>
      <c r="B2421" s="232">
        <v>17</v>
      </c>
      <c r="C2421" s="456">
        <v>0</v>
      </c>
      <c r="D2421" s="457">
        <v>0</v>
      </c>
      <c r="E2421" s="438">
        <v>0.49519653018632098</v>
      </c>
      <c r="F2421" s="456">
        <v>0</v>
      </c>
      <c r="G2421" s="457">
        <v>0</v>
      </c>
      <c r="H2421" s="438">
        <v>9.4523619765718103E-2</v>
      </c>
      <c r="I2421" s="456">
        <v>0</v>
      </c>
      <c r="J2421" s="457">
        <v>0</v>
      </c>
      <c r="K2421" s="438">
        <v>0.58922753292445429</v>
      </c>
      <c r="L2421" s="462">
        <v>0</v>
      </c>
      <c r="M2421" s="463">
        <v>0</v>
      </c>
      <c r="N2421" s="438">
        <v>5.785160596459611E-3</v>
      </c>
      <c r="O2421" s="456">
        <v>0</v>
      </c>
      <c r="P2421" s="457">
        <v>0</v>
      </c>
      <c r="Q2421" s="438">
        <v>1.9209427595085937E-2</v>
      </c>
      <c r="R2421" s="462">
        <v>0</v>
      </c>
      <c r="S2421" s="463">
        <v>0</v>
      </c>
      <c r="T2421" s="438">
        <v>663.95095776531116</v>
      </c>
      <c r="U2421" s="456">
        <v>0</v>
      </c>
      <c r="V2421" s="457">
        <v>0</v>
      </c>
      <c r="W2421" s="438">
        <v>0.10187218854169694</v>
      </c>
      <c r="X2421" s="456">
        <v>0</v>
      </c>
      <c r="Y2421" s="457">
        <v>0</v>
      </c>
      <c r="Z2421" s="438">
        <v>3.5099171583873501E-3</v>
      </c>
      <c r="AA2421" s="456">
        <v>0</v>
      </c>
      <c r="AB2421" s="457">
        <v>0</v>
      </c>
      <c r="AC2421" s="438">
        <v>6.5082986239572123E-3</v>
      </c>
      <c r="AD2421" s="456">
        <v>0</v>
      </c>
      <c r="AE2421" s="457">
        <v>0</v>
      </c>
      <c r="AF2421" s="438">
        <v>9.3914796314274913E-4</v>
      </c>
      <c r="AG2421" s="456">
        <v>0</v>
      </c>
      <c r="AH2421" s="457">
        <v>0</v>
      </c>
      <c r="AI2421" s="438">
        <v>1.211501034677208E-3</v>
      </c>
      <c r="AJ2421" s="456">
        <v>0</v>
      </c>
      <c r="AK2421" s="457">
        <v>0</v>
      </c>
      <c r="AL2421" s="438">
        <v>7.5131826608144654E-5</v>
      </c>
      <c r="AM2421" s="456">
        <v>0</v>
      </c>
      <c r="AN2421" s="457">
        <v>0</v>
      </c>
      <c r="AO2421" s="438">
        <v>2.0417063289829371E-2</v>
      </c>
      <c r="AP2421" s="456">
        <v>0</v>
      </c>
      <c r="AQ2421" s="457">
        <v>0</v>
      </c>
      <c r="AR2421" s="440">
        <v>1.3791964696618499E-2</v>
      </c>
      <c r="AS2421" s="462">
        <v>0</v>
      </c>
      <c r="AT2421" s="463">
        <v>0</v>
      </c>
      <c r="AU2421" s="423">
        <v>0</v>
      </c>
    </row>
    <row r="2422" spans="1:47" x14ac:dyDescent="0.2">
      <c r="A2422" s="231">
        <v>2035</v>
      </c>
      <c r="B2422" s="232">
        <v>18</v>
      </c>
      <c r="C2422" s="456">
        <v>0</v>
      </c>
      <c r="D2422" s="457">
        <v>0</v>
      </c>
      <c r="E2422" s="438">
        <v>0.50264732724479577</v>
      </c>
      <c r="F2422" s="456">
        <v>0</v>
      </c>
      <c r="G2422" s="457">
        <v>0</v>
      </c>
      <c r="H2422" s="438">
        <v>9.7365824010260296E-2</v>
      </c>
      <c r="I2422" s="456">
        <v>0</v>
      </c>
      <c r="J2422" s="457">
        <v>0</v>
      </c>
      <c r="K2422" s="438">
        <v>0.60083344143306128</v>
      </c>
      <c r="L2422" s="462">
        <v>0</v>
      </c>
      <c r="M2422" s="463">
        <v>0</v>
      </c>
      <c r="N2422" s="438">
        <v>5.7954627711301861E-3</v>
      </c>
      <c r="O2422" s="456">
        <v>0</v>
      </c>
      <c r="P2422" s="457">
        <v>0</v>
      </c>
      <c r="Q2422" s="438">
        <v>1.9237374574248681E-2</v>
      </c>
      <c r="R2422" s="462">
        <v>0</v>
      </c>
      <c r="S2422" s="463">
        <v>0</v>
      </c>
      <c r="T2422" s="438">
        <v>665.13404648147366</v>
      </c>
      <c r="U2422" s="456">
        <v>0</v>
      </c>
      <c r="V2422" s="457">
        <v>0</v>
      </c>
      <c r="W2422" s="438">
        <v>0.10493542246275703</v>
      </c>
      <c r="X2422" s="456">
        <v>0</v>
      </c>
      <c r="Y2422" s="457">
        <v>0</v>
      </c>
      <c r="Z2422" s="438">
        <v>3.56817893535157E-3</v>
      </c>
      <c r="AA2422" s="456">
        <v>0</v>
      </c>
      <c r="AB2422" s="457">
        <v>0</v>
      </c>
      <c r="AC2422" s="438">
        <v>6.7039945978323665E-3</v>
      </c>
      <c r="AD2422" s="456">
        <v>0</v>
      </c>
      <c r="AE2422" s="457">
        <v>0</v>
      </c>
      <c r="AF2422" s="438">
        <v>9.6738806956717831E-4</v>
      </c>
      <c r="AG2422" s="456">
        <v>0</v>
      </c>
      <c r="AH2422" s="457">
        <v>0</v>
      </c>
      <c r="AI2422" s="438">
        <v>1.2479316179724606E-3</v>
      </c>
      <c r="AJ2422" s="456">
        <v>0</v>
      </c>
      <c r="AK2422" s="457">
        <v>0</v>
      </c>
      <c r="AL2422" s="438">
        <v>7.7390903316279785E-5</v>
      </c>
      <c r="AM2422" s="456">
        <v>0</v>
      </c>
      <c r="AN2422" s="457">
        <v>0</v>
      </c>
      <c r="AO2422" s="438">
        <v>2.1031010832522942E-2</v>
      </c>
      <c r="AP2422" s="456">
        <v>0</v>
      </c>
      <c r="AQ2422" s="457">
        <v>0</v>
      </c>
      <c r="AR2422" s="440">
        <v>1.39375503627113E-2</v>
      </c>
      <c r="AS2422" s="462">
        <v>0</v>
      </c>
      <c r="AT2422" s="463">
        <v>0</v>
      </c>
      <c r="AU2422" s="423">
        <v>0</v>
      </c>
    </row>
    <row r="2423" spans="1:47" x14ac:dyDescent="0.2">
      <c r="A2423" s="231">
        <v>2035</v>
      </c>
      <c r="B2423" s="232">
        <v>19</v>
      </c>
      <c r="C2423" s="456">
        <v>0</v>
      </c>
      <c r="D2423" s="457">
        <v>0</v>
      </c>
      <c r="E2423" s="438">
        <v>0.50959764047910272</v>
      </c>
      <c r="F2423" s="456">
        <v>0</v>
      </c>
      <c r="G2423" s="457">
        <v>0</v>
      </c>
      <c r="H2423" s="438">
        <v>0.10024895723112696</v>
      </c>
      <c r="I2423" s="456">
        <v>0</v>
      </c>
      <c r="J2423" s="457">
        <v>0</v>
      </c>
      <c r="K2423" s="438">
        <v>0.61230034567598191</v>
      </c>
      <c r="L2423" s="462">
        <v>0</v>
      </c>
      <c r="M2423" s="463">
        <v>0</v>
      </c>
      <c r="N2423" s="438">
        <v>5.8038184382066581E-3</v>
      </c>
      <c r="O2423" s="456">
        <v>0</v>
      </c>
      <c r="P2423" s="457">
        <v>0</v>
      </c>
      <c r="Q2423" s="438">
        <v>1.9265898899328539E-2</v>
      </c>
      <c r="R2423" s="462">
        <v>0</v>
      </c>
      <c r="S2423" s="463">
        <v>0</v>
      </c>
      <c r="T2423" s="438">
        <v>666.09286619377929</v>
      </c>
      <c r="U2423" s="456">
        <v>0</v>
      </c>
      <c r="V2423" s="457">
        <v>0</v>
      </c>
      <c r="W2423" s="438">
        <v>0.10804263628169455</v>
      </c>
      <c r="X2423" s="456">
        <v>0</v>
      </c>
      <c r="Y2423" s="457">
        <v>0</v>
      </c>
      <c r="Z2423" s="438">
        <v>3.6276194267461175E-3</v>
      </c>
      <c r="AA2423" s="456">
        <v>0</v>
      </c>
      <c r="AB2423" s="457">
        <v>0</v>
      </c>
      <c r="AC2423" s="438">
        <v>6.9025046145706776E-3</v>
      </c>
      <c r="AD2423" s="456">
        <v>0</v>
      </c>
      <c r="AE2423" s="457">
        <v>0</v>
      </c>
      <c r="AF2423" s="438">
        <v>9.9603133772531438E-4</v>
      </c>
      <c r="AG2423" s="456">
        <v>0</v>
      </c>
      <c r="AH2423" s="457">
        <v>0</v>
      </c>
      <c r="AI2423" s="438">
        <v>1.2848826743643213E-3</v>
      </c>
      <c r="AJ2423" s="456">
        <v>0</v>
      </c>
      <c r="AK2423" s="457">
        <v>0</v>
      </c>
      <c r="AL2423" s="438">
        <v>7.9682669379684278E-5</v>
      </c>
      <c r="AM2423" s="456">
        <v>0</v>
      </c>
      <c r="AN2423" s="457">
        <v>0</v>
      </c>
      <c r="AO2423" s="438">
        <v>2.1653746655996103E-2</v>
      </c>
      <c r="AP2423" s="456">
        <v>0</v>
      </c>
      <c r="AQ2423" s="457">
        <v>0</v>
      </c>
      <c r="AR2423" s="440">
        <v>1.4086013491022901E-2</v>
      </c>
      <c r="AS2423" s="462">
        <v>0</v>
      </c>
      <c r="AT2423" s="463">
        <v>0</v>
      </c>
      <c r="AU2423" s="423">
        <v>0</v>
      </c>
    </row>
    <row r="2424" spans="1:47" x14ac:dyDescent="0.2">
      <c r="A2424" s="231">
        <v>2035</v>
      </c>
      <c r="B2424" s="232">
        <v>20</v>
      </c>
      <c r="C2424" s="456">
        <v>0</v>
      </c>
      <c r="D2424" s="457">
        <v>0</v>
      </c>
      <c r="E2424" s="438">
        <v>0.51721411019955166</v>
      </c>
      <c r="F2424" s="456">
        <v>0</v>
      </c>
      <c r="G2424" s="457">
        <v>0</v>
      </c>
      <c r="H2424" s="438">
        <v>0.10315387848601969</v>
      </c>
      <c r="I2424" s="456">
        <v>0</v>
      </c>
      <c r="J2424" s="457">
        <v>0</v>
      </c>
      <c r="K2424" s="438">
        <v>0.6241639591016408</v>
      </c>
      <c r="L2424" s="462">
        <v>0</v>
      </c>
      <c r="M2424" s="463">
        <v>0</v>
      </c>
      <c r="N2424" s="438">
        <v>5.8143733120775065E-3</v>
      </c>
      <c r="O2424" s="456">
        <v>0</v>
      </c>
      <c r="P2424" s="457">
        <v>0</v>
      </c>
      <c r="Q2424" s="438">
        <v>1.9294507700579319E-2</v>
      </c>
      <c r="R2424" s="462">
        <v>0</v>
      </c>
      <c r="S2424" s="463">
        <v>0</v>
      </c>
      <c r="T2424" s="438">
        <v>667.30519156168373</v>
      </c>
      <c r="U2424" s="456">
        <v>0</v>
      </c>
      <c r="V2424" s="457">
        <v>0</v>
      </c>
      <c r="W2424" s="438">
        <v>0.111173394315977</v>
      </c>
      <c r="X2424" s="456">
        <v>0</v>
      </c>
      <c r="Y2424" s="457">
        <v>0</v>
      </c>
      <c r="Z2424" s="438">
        <v>3.6871709249277837E-3</v>
      </c>
      <c r="AA2424" s="456">
        <v>0</v>
      </c>
      <c r="AB2424" s="457">
        <v>0</v>
      </c>
      <c r="AC2424" s="438">
        <v>7.1025164626582126E-3</v>
      </c>
      <c r="AD2424" s="456">
        <v>0</v>
      </c>
      <c r="AE2424" s="457">
        <v>0</v>
      </c>
      <c r="AF2424" s="438">
        <v>1.0248943338915658E-3</v>
      </c>
      <c r="AG2424" s="456">
        <v>0</v>
      </c>
      <c r="AH2424" s="457">
        <v>0</v>
      </c>
      <c r="AI2424" s="438">
        <v>1.3221148231999319E-3</v>
      </c>
      <c r="AJ2424" s="456">
        <v>0</v>
      </c>
      <c r="AK2424" s="457">
        <v>0</v>
      </c>
      <c r="AL2424" s="438">
        <v>8.1991518075392151E-5</v>
      </c>
      <c r="AM2424" s="456">
        <v>0</v>
      </c>
      <c r="AN2424" s="457">
        <v>0</v>
      </c>
      <c r="AO2424" s="438">
        <v>2.2281213892105311E-2</v>
      </c>
      <c r="AP2424" s="456">
        <v>0</v>
      </c>
      <c r="AQ2424" s="457">
        <v>0</v>
      </c>
      <c r="AR2424" s="440">
        <v>1.42348125104616E-2</v>
      </c>
      <c r="AS2424" s="462">
        <v>0</v>
      </c>
      <c r="AT2424" s="463">
        <v>0</v>
      </c>
      <c r="AU2424" s="423">
        <v>0</v>
      </c>
    </row>
    <row r="2425" spans="1:47" x14ac:dyDescent="0.2">
      <c r="A2425" s="231">
        <v>2035</v>
      </c>
      <c r="B2425" s="232">
        <v>21</v>
      </c>
      <c r="C2425" s="456">
        <v>0</v>
      </c>
      <c r="D2425" s="457">
        <v>0</v>
      </c>
      <c r="E2425" s="438">
        <v>0.52466959031240834</v>
      </c>
      <c r="F2425" s="456">
        <v>0</v>
      </c>
      <c r="G2425" s="457">
        <v>0</v>
      </c>
      <c r="H2425" s="438">
        <v>0.10599772966315647</v>
      </c>
      <c r="I2425" s="456">
        <v>0</v>
      </c>
      <c r="J2425" s="457">
        <v>0</v>
      </c>
      <c r="K2425" s="438">
        <v>0.63577686865131722</v>
      </c>
      <c r="L2425" s="462">
        <v>0</v>
      </c>
      <c r="M2425" s="463">
        <v>0</v>
      </c>
      <c r="N2425" s="438">
        <v>5.8246711896368913E-3</v>
      </c>
      <c r="O2425" s="456">
        <v>0</v>
      </c>
      <c r="P2425" s="457">
        <v>0</v>
      </c>
      <c r="Q2425" s="438">
        <v>1.9322438405820045E-2</v>
      </c>
      <c r="R2425" s="462">
        <v>0</v>
      </c>
      <c r="S2425" s="463">
        <v>0</v>
      </c>
      <c r="T2425" s="438">
        <v>668.48686974504062</v>
      </c>
      <c r="U2425" s="456">
        <v>0</v>
      </c>
      <c r="V2425" s="457">
        <v>0</v>
      </c>
      <c r="W2425" s="438">
        <v>0.11423827794003649</v>
      </c>
      <c r="X2425" s="456">
        <v>0</v>
      </c>
      <c r="Y2425" s="457">
        <v>0</v>
      </c>
      <c r="Z2425" s="438">
        <v>3.7454563172772816E-3</v>
      </c>
      <c r="AA2425" s="456">
        <v>0</v>
      </c>
      <c r="AB2425" s="457">
        <v>0</v>
      </c>
      <c r="AC2425" s="438">
        <v>7.2983475324741309E-3</v>
      </c>
      <c r="AD2425" s="456">
        <v>0</v>
      </c>
      <c r="AE2425" s="457">
        <v>0</v>
      </c>
      <c r="AF2425" s="438">
        <v>1.0531503595940159E-3</v>
      </c>
      <c r="AG2425" s="456">
        <v>0</v>
      </c>
      <c r="AH2425" s="457">
        <v>0</v>
      </c>
      <c r="AI2425" s="438">
        <v>1.3585657824179531E-3</v>
      </c>
      <c r="AJ2425" s="456">
        <v>0</v>
      </c>
      <c r="AK2425" s="457">
        <v>0</v>
      </c>
      <c r="AL2425" s="438">
        <v>8.4251990727193972E-5</v>
      </c>
      <c r="AM2425" s="456">
        <v>0</v>
      </c>
      <c r="AN2425" s="457">
        <v>0</v>
      </c>
      <c r="AO2425" s="438">
        <v>2.2895518897962073E-2</v>
      </c>
      <c r="AP2425" s="456">
        <v>0</v>
      </c>
      <c r="AQ2425" s="457">
        <v>0</v>
      </c>
      <c r="AR2425" s="440">
        <v>1.8929294260137099E-2</v>
      </c>
      <c r="AS2425" s="462">
        <v>0</v>
      </c>
      <c r="AT2425" s="463">
        <v>0</v>
      </c>
      <c r="AU2425" s="423">
        <v>0</v>
      </c>
    </row>
    <row r="2426" spans="1:47" x14ac:dyDescent="0.2">
      <c r="A2426" s="231">
        <v>2035</v>
      </c>
      <c r="B2426" s="232">
        <v>22</v>
      </c>
      <c r="C2426" s="456">
        <v>0</v>
      </c>
      <c r="D2426" s="457">
        <v>0</v>
      </c>
      <c r="E2426" s="438">
        <v>0.53171046012762935</v>
      </c>
      <c r="F2426" s="456">
        <v>0</v>
      </c>
      <c r="G2426" s="457">
        <v>0</v>
      </c>
      <c r="H2426" s="438">
        <v>0.10868314047454747</v>
      </c>
      <c r="I2426" s="456">
        <v>0</v>
      </c>
      <c r="J2426" s="457">
        <v>0</v>
      </c>
      <c r="K2426" s="438">
        <v>0.64674253175746088</v>
      </c>
      <c r="L2426" s="462">
        <v>0</v>
      </c>
      <c r="M2426" s="463">
        <v>0</v>
      </c>
      <c r="N2426" s="438">
        <v>5.8344409169006203E-3</v>
      </c>
      <c r="O2426" s="456">
        <v>0</v>
      </c>
      <c r="P2426" s="457">
        <v>0</v>
      </c>
      <c r="Q2426" s="438">
        <v>1.93489175558334E-2</v>
      </c>
      <c r="R2426" s="462">
        <v>0</v>
      </c>
      <c r="S2426" s="463">
        <v>0</v>
      </c>
      <c r="T2426" s="438">
        <v>669.6071947438038</v>
      </c>
      <c r="U2426" s="456">
        <v>0</v>
      </c>
      <c r="V2426" s="457">
        <v>0</v>
      </c>
      <c r="W2426" s="438">
        <v>0.11713256948120444</v>
      </c>
      <c r="X2426" s="456">
        <v>0</v>
      </c>
      <c r="Y2426" s="457">
        <v>0</v>
      </c>
      <c r="Z2426" s="438">
        <v>3.8005086806064885E-3</v>
      </c>
      <c r="AA2426" s="456">
        <v>0</v>
      </c>
      <c r="AB2426" s="457">
        <v>0</v>
      </c>
      <c r="AC2426" s="438">
        <v>7.4832312471858663E-3</v>
      </c>
      <c r="AD2426" s="456">
        <v>0</v>
      </c>
      <c r="AE2426" s="457">
        <v>0</v>
      </c>
      <c r="AF2426" s="438">
        <v>1.0798304644261587E-3</v>
      </c>
      <c r="AG2426" s="456">
        <v>0</v>
      </c>
      <c r="AH2426" s="457">
        <v>0</v>
      </c>
      <c r="AI2426" s="438">
        <v>1.3929814637067611E-3</v>
      </c>
      <c r="AJ2426" s="456">
        <v>0</v>
      </c>
      <c r="AK2426" s="457">
        <v>0</v>
      </c>
      <c r="AL2426" s="438">
        <v>8.6386516676254389E-5</v>
      </c>
      <c r="AM2426" s="456">
        <v>0</v>
      </c>
      <c r="AN2426" s="457">
        <v>0</v>
      </c>
      <c r="AO2426" s="438">
        <v>2.347551877003376E-2</v>
      </c>
      <c r="AP2426" s="456">
        <v>0</v>
      </c>
      <c r="AQ2426" s="457">
        <v>0</v>
      </c>
      <c r="AR2426" s="440">
        <v>1.9110855519615201E-2</v>
      </c>
      <c r="AS2426" s="462">
        <v>0</v>
      </c>
      <c r="AT2426" s="463">
        <v>0</v>
      </c>
      <c r="AU2426" s="423">
        <v>0</v>
      </c>
    </row>
    <row r="2427" spans="1:47" x14ac:dyDescent="0.2">
      <c r="A2427" s="231">
        <v>2035</v>
      </c>
      <c r="B2427" s="232">
        <v>23</v>
      </c>
      <c r="C2427" s="456">
        <v>0</v>
      </c>
      <c r="D2427" s="457">
        <v>0</v>
      </c>
      <c r="E2427" s="438">
        <v>0.5380759927251394</v>
      </c>
      <c r="F2427" s="456">
        <v>0</v>
      </c>
      <c r="G2427" s="457">
        <v>0</v>
      </c>
      <c r="H2427" s="438">
        <v>0.11111064174718842</v>
      </c>
      <c r="I2427" s="456">
        <v>0</v>
      </c>
      <c r="J2427" s="457">
        <v>0</v>
      </c>
      <c r="K2427" s="438">
        <v>0.65665605756288237</v>
      </c>
      <c r="L2427" s="462">
        <v>0</v>
      </c>
      <c r="M2427" s="463">
        <v>0</v>
      </c>
      <c r="N2427" s="438">
        <v>5.8432497823533705E-3</v>
      </c>
      <c r="O2427" s="456">
        <v>0</v>
      </c>
      <c r="P2427" s="457">
        <v>0</v>
      </c>
      <c r="Q2427" s="438">
        <v>1.9372821009391483E-2</v>
      </c>
      <c r="R2427" s="462">
        <v>0</v>
      </c>
      <c r="S2427" s="463">
        <v>0</v>
      </c>
      <c r="T2427" s="438">
        <v>670.61893884002473</v>
      </c>
      <c r="U2427" s="456">
        <v>0</v>
      </c>
      <c r="V2427" s="457">
        <v>0</v>
      </c>
      <c r="W2427" s="438">
        <v>0.1197488047117411</v>
      </c>
      <c r="X2427" s="456">
        <v>0</v>
      </c>
      <c r="Y2427" s="457">
        <v>0</v>
      </c>
      <c r="Z2427" s="438">
        <v>3.8502763514945064E-3</v>
      </c>
      <c r="AA2427" s="456">
        <v>0</v>
      </c>
      <c r="AB2427" s="457">
        <v>0</v>
      </c>
      <c r="AC2427" s="438">
        <v>7.6503840621966112E-3</v>
      </c>
      <c r="AD2427" s="456">
        <v>0</v>
      </c>
      <c r="AE2427" s="457">
        <v>0</v>
      </c>
      <c r="AF2427" s="438">
        <v>1.1039518601296831E-3</v>
      </c>
      <c r="AG2427" s="456">
        <v>0</v>
      </c>
      <c r="AH2427" s="457">
        <v>0</v>
      </c>
      <c r="AI2427" s="438">
        <v>1.4240957648296365E-3</v>
      </c>
      <c r="AJ2427" s="456">
        <v>0</v>
      </c>
      <c r="AK2427" s="457">
        <v>0</v>
      </c>
      <c r="AL2427" s="438">
        <v>8.8316119275443308E-5</v>
      </c>
      <c r="AM2427" s="456">
        <v>0</v>
      </c>
      <c r="AN2427" s="457">
        <v>0</v>
      </c>
      <c r="AO2427" s="438">
        <v>2.3999902159861301E-2</v>
      </c>
      <c r="AP2427" s="456">
        <v>0</v>
      </c>
      <c r="AQ2427" s="457">
        <v>0</v>
      </c>
      <c r="AR2427" s="440">
        <v>1.9274975068055599E-2</v>
      </c>
      <c r="AS2427" s="462">
        <v>0</v>
      </c>
      <c r="AT2427" s="463">
        <v>0</v>
      </c>
      <c r="AU2427" s="423">
        <v>0</v>
      </c>
    </row>
    <row r="2428" spans="1:47" x14ac:dyDescent="0.2">
      <c r="A2428" s="231">
        <v>2035</v>
      </c>
      <c r="B2428" s="232">
        <v>24</v>
      </c>
      <c r="C2428" s="456">
        <v>0</v>
      </c>
      <c r="D2428" s="457">
        <v>0</v>
      </c>
      <c r="E2428" s="438">
        <v>0.54338280096187697</v>
      </c>
      <c r="F2428" s="456">
        <v>0</v>
      </c>
      <c r="G2428" s="457">
        <v>0</v>
      </c>
      <c r="H2428" s="438">
        <v>0.1131347889615076</v>
      </c>
      <c r="I2428" s="456">
        <v>0</v>
      </c>
      <c r="J2428" s="457">
        <v>0</v>
      </c>
      <c r="K2428" s="438">
        <v>0.66492125696437132</v>
      </c>
      <c r="L2428" s="462">
        <v>0</v>
      </c>
      <c r="M2428" s="463">
        <v>0</v>
      </c>
      <c r="N2428" s="438">
        <v>5.8506014137553429E-3</v>
      </c>
      <c r="O2428" s="456">
        <v>0</v>
      </c>
      <c r="P2428" s="457">
        <v>0</v>
      </c>
      <c r="Q2428" s="438">
        <v>1.9392734332531809E-2</v>
      </c>
      <c r="R2428" s="462">
        <v>0</v>
      </c>
      <c r="S2428" s="463">
        <v>0</v>
      </c>
      <c r="T2428" s="438">
        <v>671.46233995177136</v>
      </c>
      <c r="U2428" s="456">
        <v>0</v>
      </c>
      <c r="V2428" s="457">
        <v>0</v>
      </c>
      <c r="W2428" s="438">
        <v>0.12193054973547417</v>
      </c>
      <c r="X2428" s="456">
        <v>0</v>
      </c>
      <c r="Y2428" s="457">
        <v>0</v>
      </c>
      <c r="Z2428" s="438">
        <v>3.8917719862435023E-3</v>
      </c>
      <c r="AA2428" s="456">
        <v>0</v>
      </c>
      <c r="AB2428" s="457">
        <v>0</v>
      </c>
      <c r="AC2428" s="438">
        <v>7.7897585198678241E-3</v>
      </c>
      <c r="AD2428" s="456">
        <v>0</v>
      </c>
      <c r="AE2428" s="457">
        <v>0</v>
      </c>
      <c r="AF2428" s="438">
        <v>1.1240627558414113E-3</v>
      </c>
      <c r="AG2428" s="456">
        <v>0</v>
      </c>
      <c r="AH2428" s="457">
        <v>0</v>
      </c>
      <c r="AI2428" s="438">
        <v>1.450040153413432E-3</v>
      </c>
      <c r="AJ2428" s="456">
        <v>0</v>
      </c>
      <c r="AK2428" s="457">
        <v>0</v>
      </c>
      <c r="AL2428" s="438">
        <v>8.9925033842754801E-5</v>
      </c>
      <c r="AM2428" s="456">
        <v>0</v>
      </c>
      <c r="AN2428" s="457">
        <v>0</v>
      </c>
      <c r="AO2428" s="438">
        <v>2.4437113079257677E-2</v>
      </c>
      <c r="AP2428" s="456">
        <v>0</v>
      </c>
      <c r="AQ2428" s="457">
        <v>0</v>
      </c>
      <c r="AR2428" s="440">
        <v>1.94118320154433E-2</v>
      </c>
      <c r="AS2428" s="462">
        <v>0</v>
      </c>
      <c r="AT2428" s="463">
        <v>0</v>
      </c>
      <c r="AU2428" s="423">
        <v>0</v>
      </c>
    </row>
    <row r="2429" spans="1:47" x14ac:dyDescent="0.2">
      <c r="A2429" s="231">
        <v>2035</v>
      </c>
      <c r="B2429" s="232">
        <v>25</v>
      </c>
      <c r="C2429" s="456">
        <v>0</v>
      </c>
      <c r="D2429" s="457">
        <v>0</v>
      </c>
      <c r="E2429" s="438">
        <v>0.54737927126244124</v>
      </c>
      <c r="F2429" s="456">
        <v>0</v>
      </c>
      <c r="G2429" s="457">
        <v>0</v>
      </c>
      <c r="H2429" s="438">
        <v>0.11465916669754038</v>
      </c>
      <c r="I2429" s="456">
        <v>0</v>
      </c>
      <c r="J2429" s="457">
        <v>0</v>
      </c>
      <c r="K2429" s="438">
        <v>0.67114573800849753</v>
      </c>
      <c r="L2429" s="462">
        <v>0</v>
      </c>
      <c r="M2429" s="463">
        <v>0</v>
      </c>
      <c r="N2429" s="438">
        <v>5.85612302444905E-3</v>
      </c>
      <c r="O2429" s="456">
        <v>0</v>
      </c>
      <c r="P2429" s="457">
        <v>0</v>
      </c>
      <c r="Q2429" s="438">
        <v>1.9407729726377974E-2</v>
      </c>
      <c r="R2429" s="462">
        <v>0</v>
      </c>
      <c r="S2429" s="463">
        <v>0</v>
      </c>
      <c r="T2429" s="438">
        <v>672.0955321307282</v>
      </c>
      <c r="U2429" s="456">
        <v>0</v>
      </c>
      <c r="V2429" s="457">
        <v>0</v>
      </c>
      <c r="W2429" s="438">
        <v>0.12357324125905994</v>
      </c>
      <c r="X2429" s="456">
        <v>0</v>
      </c>
      <c r="Y2429" s="457">
        <v>0</v>
      </c>
      <c r="Z2429" s="438">
        <v>3.9230150399153169E-3</v>
      </c>
      <c r="AA2429" s="456">
        <v>0</v>
      </c>
      <c r="AB2429" s="457">
        <v>0</v>
      </c>
      <c r="AC2429" s="438">
        <v>7.894708986606682E-3</v>
      </c>
      <c r="AD2429" s="456">
        <v>0</v>
      </c>
      <c r="AE2429" s="457">
        <v>0</v>
      </c>
      <c r="AF2429" s="438">
        <v>1.1392074051073968E-3</v>
      </c>
      <c r="AG2429" s="456">
        <v>0</v>
      </c>
      <c r="AH2429" s="457">
        <v>0</v>
      </c>
      <c r="AI2429" s="438">
        <v>1.4695752819065256E-3</v>
      </c>
      <c r="AJ2429" s="456">
        <v>0</v>
      </c>
      <c r="AK2429" s="457">
        <v>0</v>
      </c>
      <c r="AL2429" s="438">
        <v>9.1136585295285155E-5</v>
      </c>
      <c r="AM2429" s="456">
        <v>0</v>
      </c>
      <c r="AN2429" s="457">
        <v>0</v>
      </c>
      <c r="AO2429" s="438">
        <v>2.4766330895779128E-2</v>
      </c>
      <c r="AP2429" s="456">
        <v>0</v>
      </c>
      <c r="AQ2429" s="457">
        <v>0</v>
      </c>
      <c r="AR2429" s="440">
        <v>1.9514876580013801E-2</v>
      </c>
      <c r="AS2429" s="462">
        <v>0</v>
      </c>
      <c r="AT2429" s="463">
        <v>0</v>
      </c>
      <c r="AU2429" s="423">
        <v>0</v>
      </c>
    </row>
    <row r="2430" spans="1:47" x14ac:dyDescent="0.2">
      <c r="A2430" s="231">
        <v>2035</v>
      </c>
      <c r="B2430" s="232">
        <v>26</v>
      </c>
      <c r="C2430" s="456">
        <v>0</v>
      </c>
      <c r="D2430" s="457">
        <v>0</v>
      </c>
      <c r="E2430" s="438">
        <v>0.54978872540234169</v>
      </c>
      <c r="F2430" s="456">
        <v>0</v>
      </c>
      <c r="G2430" s="457">
        <v>0</v>
      </c>
      <c r="H2430" s="438">
        <v>0.11557868219206026</v>
      </c>
      <c r="I2430" s="456">
        <v>0</v>
      </c>
      <c r="J2430" s="457">
        <v>0</v>
      </c>
      <c r="K2430" s="438">
        <v>0.67490172084890609</v>
      </c>
      <c r="L2430" s="462">
        <v>0</v>
      </c>
      <c r="M2430" s="463">
        <v>0</v>
      </c>
      <c r="N2430" s="438">
        <v>5.8594585418806789E-3</v>
      </c>
      <c r="O2430" s="456">
        <v>0</v>
      </c>
      <c r="P2430" s="457">
        <v>0</v>
      </c>
      <c r="Q2430" s="438">
        <v>1.9416791107164062E-2</v>
      </c>
      <c r="R2430" s="462">
        <v>0</v>
      </c>
      <c r="S2430" s="463">
        <v>0</v>
      </c>
      <c r="T2430" s="438">
        <v>672.48058050838199</v>
      </c>
      <c r="U2430" s="456">
        <v>0</v>
      </c>
      <c r="V2430" s="457">
        <v>0</v>
      </c>
      <c r="W2430" s="438">
        <v>0.12456432743936645</v>
      </c>
      <c r="X2430" s="456">
        <v>0</v>
      </c>
      <c r="Y2430" s="457">
        <v>0</v>
      </c>
      <c r="Z2430" s="438">
        <v>3.9418653785908394E-3</v>
      </c>
      <c r="AA2430" s="456">
        <v>0</v>
      </c>
      <c r="AB2430" s="457">
        <v>0</v>
      </c>
      <c r="AC2430" s="438">
        <v>7.9580240996947344E-3</v>
      </c>
      <c r="AD2430" s="456">
        <v>0</v>
      </c>
      <c r="AE2430" s="457">
        <v>0</v>
      </c>
      <c r="AF2430" s="438">
        <v>1.1483445428715055E-3</v>
      </c>
      <c r="AG2430" s="456">
        <v>0</v>
      </c>
      <c r="AH2430" s="457">
        <v>0</v>
      </c>
      <c r="AI2430" s="438">
        <v>1.4813630711283049E-3</v>
      </c>
      <c r="AJ2430" s="456">
        <v>0</v>
      </c>
      <c r="AK2430" s="457">
        <v>0</v>
      </c>
      <c r="AL2430" s="438">
        <v>9.186750372653159E-5</v>
      </c>
      <c r="AM2430" s="456">
        <v>0</v>
      </c>
      <c r="AN2430" s="457">
        <v>0</v>
      </c>
      <c r="AO2430" s="438">
        <v>2.4964955141739346E-2</v>
      </c>
      <c r="AP2430" s="456">
        <v>0</v>
      </c>
      <c r="AQ2430" s="457">
        <v>0</v>
      </c>
      <c r="AR2430" s="440">
        <v>1.9577087575067102E-2</v>
      </c>
      <c r="AS2430" s="462">
        <v>0</v>
      </c>
      <c r="AT2430" s="463">
        <v>0</v>
      </c>
      <c r="AU2430" s="423">
        <v>0</v>
      </c>
    </row>
    <row r="2431" spans="1:47" x14ac:dyDescent="0.2">
      <c r="A2431" s="231">
        <v>2035</v>
      </c>
      <c r="B2431" s="232">
        <v>27</v>
      </c>
      <c r="C2431" s="456">
        <v>0</v>
      </c>
      <c r="D2431" s="457">
        <v>0</v>
      </c>
      <c r="E2431" s="438">
        <v>0.55024858399140142</v>
      </c>
      <c r="F2431" s="456">
        <v>0</v>
      </c>
      <c r="G2431" s="457">
        <v>0</v>
      </c>
      <c r="H2431" s="438">
        <v>0.11575376574255844</v>
      </c>
      <c r="I2431" s="456">
        <v>0</v>
      </c>
      <c r="J2431" s="457">
        <v>0</v>
      </c>
      <c r="K2431" s="438">
        <v>0.67561662002895784</v>
      </c>
      <c r="L2431" s="462">
        <v>0</v>
      </c>
      <c r="M2431" s="463">
        <v>0</v>
      </c>
      <c r="N2431" s="438">
        <v>5.8600989544933682E-3</v>
      </c>
      <c r="O2431" s="456">
        <v>0</v>
      </c>
      <c r="P2431" s="457">
        <v>0</v>
      </c>
      <c r="Q2431" s="438">
        <v>1.9418524970573423E-2</v>
      </c>
      <c r="R2431" s="462">
        <v>0</v>
      </c>
      <c r="S2431" s="463">
        <v>0</v>
      </c>
      <c r="T2431" s="438">
        <v>672.55189781216416</v>
      </c>
      <c r="U2431" s="456">
        <v>0</v>
      </c>
      <c r="V2431" s="457">
        <v>0</v>
      </c>
      <c r="W2431" s="438">
        <v>0.12475289679064107</v>
      </c>
      <c r="X2431" s="456">
        <v>0</v>
      </c>
      <c r="Y2431" s="457">
        <v>0</v>
      </c>
      <c r="Z2431" s="438">
        <v>3.9454533341623955E-3</v>
      </c>
      <c r="AA2431" s="456">
        <v>0</v>
      </c>
      <c r="AB2431" s="457">
        <v>0</v>
      </c>
      <c r="AC2431" s="438">
        <v>7.9700761585403783E-3</v>
      </c>
      <c r="AD2431" s="456">
        <v>0</v>
      </c>
      <c r="AE2431" s="457">
        <v>0</v>
      </c>
      <c r="AF2431" s="438">
        <v>1.1500841798946497E-3</v>
      </c>
      <c r="AG2431" s="456">
        <v>0</v>
      </c>
      <c r="AH2431" s="457">
        <v>0</v>
      </c>
      <c r="AI2431" s="438">
        <v>1.4836067305932826E-3</v>
      </c>
      <c r="AJ2431" s="456">
        <v>0</v>
      </c>
      <c r="AK2431" s="457">
        <v>0</v>
      </c>
      <c r="AL2431" s="438">
        <v>9.200668815122097E-5</v>
      </c>
      <c r="AM2431" s="456">
        <v>0</v>
      </c>
      <c r="AN2431" s="457">
        <v>0</v>
      </c>
      <c r="AO2431" s="438">
        <v>2.5002769317000805E-2</v>
      </c>
      <c r="AP2431" s="456">
        <v>0</v>
      </c>
      <c r="AQ2431" s="457">
        <v>0</v>
      </c>
      <c r="AR2431" s="440">
        <v>1.95889116529183E-2</v>
      </c>
      <c r="AS2431" s="462">
        <v>0</v>
      </c>
      <c r="AT2431" s="463">
        <v>0</v>
      </c>
      <c r="AU2431" s="423">
        <v>0</v>
      </c>
    </row>
    <row r="2432" spans="1:47" x14ac:dyDescent="0.2">
      <c r="A2432" s="231">
        <v>2035</v>
      </c>
      <c r="B2432" s="232">
        <v>28</v>
      </c>
      <c r="C2432" s="456">
        <v>0</v>
      </c>
      <c r="D2432" s="457">
        <v>0</v>
      </c>
      <c r="E2432" s="438">
        <v>0.55024797636800049</v>
      </c>
      <c r="F2432" s="456">
        <v>0</v>
      </c>
      <c r="G2432" s="457">
        <v>0</v>
      </c>
      <c r="H2432" s="438">
        <v>0.1157535266824828</v>
      </c>
      <c r="I2432" s="456">
        <v>0</v>
      </c>
      <c r="J2432" s="457">
        <v>0</v>
      </c>
      <c r="K2432" s="438">
        <v>0.67561565266192336</v>
      </c>
      <c r="L2432" s="462">
        <v>0</v>
      </c>
      <c r="M2432" s="463">
        <v>0</v>
      </c>
      <c r="N2432" s="438">
        <v>5.8601069036012966E-3</v>
      </c>
      <c r="O2432" s="456">
        <v>0</v>
      </c>
      <c r="P2432" s="457">
        <v>0</v>
      </c>
      <c r="Q2432" s="438">
        <v>1.9418543907539998E-2</v>
      </c>
      <c r="R2432" s="462">
        <v>0</v>
      </c>
      <c r="S2432" s="463">
        <v>0</v>
      </c>
      <c r="T2432" s="438">
        <v>672.55482668902221</v>
      </c>
      <c r="U2432" s="456">
        <v>0</v>
      </c>
      <c r="V2432" s="457">
        <v>0</v>
      </c>
      <c r="W2432" s="438">
        <v>0.12475253866036022</v>
      </c>
      <c r="X2432" s="456">
        <v>0</v>
      </c>
      <c r="Y2432" s="457">
        <v>0</v>
      </c>
      <c r="Z2432" s="438">
        <v>3.9454440005017135E-3</v>
      </c>
      <c r="AA2432" s="456">
        <v>0</v>
      </c>
      <c r="AB2432" s="457">
        <v>0</v>
      </c>
      <c r="AC2432" s="438">
        <v>7.970053458232873E-3</v>
      </c>
      <c r="AD2432" s="456">
        <v>0</v>
      </c>
      <c r="AE2432" s="457">
        <v>0</v>
      </c>
      <c r="AF2432" s="438">
        <v>1.1500798066687177E-3</v>
      </c>
      <c r="AG2432" s="456">
        <v>0</v>
      </c>
      <c r="AH2432" s="457">
        <v>0</v>
      </c>
      <c r="AI2432" s="438">
        <v>1.4836019588273194E-3</v>
      </c>
      <c r="AJ2432" s="456">
        <v>0</v>
      </c>
      <c r="AK2432" s="457">
        <v>0</v>
      </c>
      <c r="AL2432" s="438">
        <v>9.2006266478559745E-5</v>
      </c>
      <c r="AM2432" s="456">
        <v>0</v>
      </c>
      <c r="AN2432" s="457">
        <v>0</v>
      </c>
      <c r="AO2432" s="438">
        <v>2.5002728860220216E-2</v>
      </c>
      <c r="AP2432" s="456">
        <v>0</v>
      </c>
      <c r="AQ2432" s="457">
        <v>0</v>
      </c>
      <c r="AR2432" s="440">
        <v>1.9588913668109099E-2</v>
      </c>
      <c r="AS2432" s="462">
        <v>0</v>
      </c>
      <c r="AT2432" s="463">
        <v>0</v>
      </c>
      <c r="AU2432" s="423">
        <v>0</v>
      </c>
    </row>
    <row r="2433" spans="1:47" x14ac:dyDescent="0.2">
      <c r="A2433" s="231">
        <v>2035</v>
      </c>
      <c r="B2433" s="232">
        <v>29</v>
      </c>
      <c r="C2433" s="456">
        <v>0</v>
      </c>
      <c r="D2433" s="457">
        <v>0</v>
      </c>
      <c r="E2433" s="438">
        <v>0.55024704678121328</v>
      </c>
      <c r="F2433" s="456">
        <v>0</v>
      </c>
      <c r="G2433" s="457">
        <v>0</v>
      </c>
      <c r="H2433" s="438">
        <v>0.11575264187258925</v>
      </c>
      <c r="I2433" s="456">
        <v>0</v>
      </c>
      <c r="J2433" s="457">
        <v>0</v>
      </c>
      <c r="K2433" s="438">
        <v>0.6756132066814835</v>
      </c>
      <c r="L2433" s="462">
        <v>0</v>
      </c>
      <c r="M2433" s="463">
        <v>0</v>
      </c>
      <c r="N2433" s="438">
        <v>5.8601220065592702E-3</v>
      </c>
      <c r="O2433" s="456">
        <v>0</v>
      </c>
      <c r="P2433" s="457">
        <v>0</v>
      </c>
      <c r="Q2433" s="438">
        <v>1.9418557510897039E-2</v>
      </c>
      <c r="R2433" s="462">
        <v>0</v>
      </c>
      <c r="S2433" s="463">
        <v>0</v>
      </c>
      <c r="T2433" s="438">
        <v>672.55564035395309</v>
      </c>
      <c r="U2433" s="456">
        <v>0</v>
      </c>
      <c r="V2433" s="457">
        <v>0</v>
      </c>
      <c r="W2433" s="438">
        <v>0.12475180646799779</v>
      </c>
      <c r="X2433" s="456">
        <v>0</v>
      </c>
      <c r="Y2433" s="457">
        <v>0</v>
      </c>
      <c r="Z2433" s="438">
        <v>3.9454386770074873E-3</v>
      </c>
      <c r="AA2433" s="456">
        <v>0</v>
      </c>
      <c r="AB2433" s="457">
        <v>0</v>
      </c>
      <c r="AC2433" s="438">
        <v>7.9700040930983269E-3</v>
      </c>
      <c r="AD2433" s="456">
        <v>0</v>
      </c>
      <c r="AE2433" s="457">
        <v>0</v>
      </c>
      <c r="AF2433" s="438">
        <v>1.150072023318413E-3</v>
      </c>
      <c r="AG2433" s="456">
        <v>0</v>
      </c>
      <c r="AH2433" s="457">
        <v>0</v>
      </c>
      <c r="AI2433" s="438">
        <v>1.4835945959499597E-3</v>
      </c>
      <c r="AJ2433" s="456">
        <v>0</v>
      </c>
      <c r="AK2433" s="457">
        <v>0</v>
      </c>
      <c r="AL2433" s="438">
        <v>9.2005913927621134E-5</v>
      </c>
      <c r="AM2433" s="456">
        <v>0</v>
      </c>
      <c r="AN2433" s="457">
        <v>0</v>
      </c>
      <c r="AO2433" s="438">
        <v>2.5002587811462217E-2</v>
      </c>
      <c r="AP2433" s="456">
        <v>0</v>
      </c>
      <c r="AQ2433" s="457">
        <v>0</v>
      </c>
      <c r="AR2433" s="440">
        <v>1.9588912516130201E-2</v>
      </c>
      <c r="AS2433" s="462">
        <v>0</v>
      </c>
      <c r="AT2433" s="463">
        <v>0</v>
      </c>
      <c r="AU2433" s="423">
        <v>0</v>
      </c>
    </row>
    <row r="2434" spans="1:47" x14ac:dyDescent="0.2">
      <c r="A2434" s="231">
        <v>2035</v>
      </c>
      <c r="B2434" s="232">
        <v>30</v>
      </c>
      <c r="C2434" s="456">
        <v>0</v>
      </c>
      <c r="D2434" s="457">
        <v>0</v>
      </c>
      <c r="E2434" s="438">
        <v>0.55024396168357426</v>
      </c>
      <c r="F2434" s="456">
        <v>0</v>
      </c>
      <c r="G2434" s="457">
        <v>0</v>
      </c>
      <c r="H2434" s="438">
        <v>0.1157517003807101</v>
      </c>
      <c r="I2434" s="456">
        <v>0</v>
      </c>
      <c r="J2434" s="457">
        <v>0</v>
      </c>
      <c r="K2434" s="438">
        <v>0.76018679094497188</v>
      </c>
      <c r="L2434" s="462">
        <v>0</v>
      </c>
      <c r="M2434" s="463">
        <v>0</v>
      </c>
      <c r="N2434" s="438">
        <v>5.8601368133122719E-3</v>
      </c>
      <c r="O2434" s="456">
        <v>0</v>
      </c>
      <c r="P2434" s="457">
        <v>0</v>
      </c>
      <c r="Q2434" s="438">
        <v>1.9418552563559482E-2</v>
      </c>
      <c r="R2434" s="462">
        <v>0</v>
      </c>
      <c r="S2434" s="463">
        <v>0</v>
      </c>
      <c r="T2434" s="438">
        <v>672.55701719641445</v>
      </c>
      <c r="U2434" s="456">
        <v>0</v>
      </c>
      <c r="V2434" s="457">
        <v>0</v>
      </c>
      <c r="W2434" s="438">
        <v>0.12475065783158357</v>
      </c>
      <c r="X2434" s="456">
        <v>0</v>
      </c>
      <c r="Y2434" s="457">
        <v>0</v>
      </c>
      <c r="Z2434" s="438">
        <v>3.945409810856529E-3</v>
      </c>
      <c r="AA2434" s="456">
        <v>0</v>
      </c>
      <c r="AB2434" s="457">
        <v>0</v>
      </c>
      <c r="AC2434" s="438">
        <v>7.9699367859744612E-3</v>
      </c>
      <c r="AD2434" s="456">
        <v>0</v>
      </c>
      <c r="AE2434" s="457">
        <v>0</v>
      </c>
      <c r="AF2434" s="438">
        <v>1.1500624925248179E-3</v>
      </c>
      <c r="AG2434" s="456">
        <v>0</v>
      </c>
      <c r="AH2434" s="457">
        <v>0</v>
      </c>
      <c r="AI2434" s="438">
        <v>1.4835809983581782E-3</v>
      </c>
      <c r="AJ2434" s="456">
        <v>0</v>
      </c>
      <c r="AK2434" s="457">
        <v>0</v>
      </c>
      <c r="AL2434" s="438">
        <v>9.2005049076028639E-5</v>
      </c>
      <c r="AM2434" s="456">
        <v>0</v>
      </c>
      <c r="AN2434" s="457">
        <v>0</v>
      </c>
      <c r="AO2434" s="438">
        <v>2.5002358724877573E-2</v>
      </c>
      <c r="AP2434" s="456">
        <v>0</v>
      </c>
      <c r="AQ2434" s="457">
        <v>0</v>
      </c>
      <c r="AR2434" s="440">
        <v>1.9588912583477301E-2</v>
      </c>
      <c r="AS2434" s="462">
        <v>0</v>
      </c>
      <c r="AT2434" s="463">
        <v>0</v>
      </c>
      <c r="AU2434" s="423">
        <v>0</v>
      </c>
    </row>
    <row r="2435" spans="1:47" x14ac:dyDescent="0.2">
      <c r="A2435" s="231">
        <v>2035</v>
      </c>
      <c r="B2435" s="232">
        <v>31</v>
      </c>
      <c r="C2435" s="456">
        <v>0</v>
      </c>
      <c r="D2435" s="457">
        <v>0</v>
      </c>
      <c r="E2435" s="438">
        <v>0.5502390097579315</v>
      </c>
      <c r="F2435" s="456">
        <v>0</v>
      </c>
      <c r="G2435" s="457">
        <v>0</v>
      </c>
      <c r="H2435" s="438">
        <v>0.1157499719009695</v>
      </c>
      <c r="I2435" s="456">
        <v>0</v>
      </c>
      <c r="J2435" s="457">
        <v>0</v>
      </c>
      <c r="K2435" s="438">
        <v>0.83825125837759284</v>
      </c>
      <c r="L2435" s="462">
        <v>0</v>
      </c>
      <c r="M2435" s="463">
        <v>0</v>
      </c>
      <c r="N2435" s="438">
        <v>5.8601383018865938E-3</v>
      </c>
      <c r="O2435" s="456">
        <v>0</v>
      </c>
      <c r="P2435" s="457">
        <v>0</v>
      </c>
      <c r="Q2435" s="438">
        <v>1.9418534025273451E-2</v>
      </c>
      <c r="R2435" s="462">
        <v>0</v>
      </c>
      <c r="S2435" s="463">
        <v>0</v>
      </c>
      <c r="T2435" s="438">
        <v>672.5572325047624</v>
      </c>
      <c r="U2435" s="456">
        <v>0</v>
      </c>
      <c r="V2435" s="457">
        <v>0</v>
      </c>
      <c r="W2435" s="438">
        <v>0.12474886417902659</v>
      </c>
      <c r="X2435" s="456">
        <v>0</v>
      </c>
      <c r="Y2435" s="457">
        <v>0</v>
      </c>
      <c r="Z2435" s="438">
        <v>3.9453719109898396E-3</v>
      </c>
      <c r="AA2435" s="456">
        <v>0</v>
      </c>
      <c r="AB2435" s="457">
        <v>0</v>
      </c>
      <c r="AC2435" s="438">
        <v>7.9698047152415522E-3</v>
      </c>
      <c r="AD2435" s="456">
        <v>0</v>
      </c>
      <c r="AE2435" s="457">
        <v>0</v>
      </c>
      <c r="AF2435" s="438">
        <v>1.1500452644900077E-3</v>
      </c>
      <c r="AG2435" s="456">
        <v>0</v>
      </c>
      <c r="AH2435" s="457">
        <v>0</v>
      </c>
      <c r="AI2435" s="438">
        <v>1.4835568427270637E-3</v>
      </c>
      <c r="AJ2435" s="456">
        <v>0</v>
      </c>
      <c r="AK2435" s="457">
        <v>0</v>
      </c>
      <c r="AL2435" s="438">
        <v>9.2003547502602303E-5</v>
      </c>
      <c r="AM2435" s="456">
        <v>0</v>
      </c>
      <c r="AN2435" s="457">
        <v>0</v>
      </c>
      <c r="AO2435" s="438">
        <v>2.5001985611684714E-2</v>
      </c>
      <c r="AP2435" s="456">
        <v>0</v>
      </c>
      <c r="AQ2435" s="457">
        <v>0</v>
      </c>
      <c r="AR2435" s="440">
        <v>1.9588915224112501E-2</v>
      </c>
      <c r="AS2435" s="462">
        <v>0</v>
      </c>
      <c r="AT2435" s="463">
        <v>0</v>
      </c>
      <c r="AU2435" s="423">
        <v>0</v>
      </c>
    </row>
    <row r="2436" spans="1:47" x14ac:dyDescent="0.2">
      <c r="A2436" s="231">
        <v>2035</v>
      </c>
      <c r="B2436" s="232">
        <v>32</v>
      </c>
      <c r="C2436" s="456">
        <v>0</v>
      </c>
      <c r="D2436" s="457">
        <v>0</v>
      </c>
      <c r="E2436" s="419">
        <v>0.5502390097579315</v>
      </c>
      <c r="F2436" s="456">
        <v>0</v>
      </c>
      <c r="G2436" s="457">
        <v>0</v>
      </c>
      <c r="H2436" s="419">
        <v>0.1157499719009695</v>
      </c>
      <c r="I2436" s="456">
        <v>0</v>
      </c>
      <c r="J2436" s="457">
        <v>0</v>
      </c>
      <c r="K2436" s="419">
        <v>0.83825125837759284</v>
      </c>
      <c r="L2436" s="462">
        <v>0</v>
      </c>
      <c r="M2436" s="463">
        <v>0</v>
      </c>
      <c r="N2436" s="419">
        <v>5.8601383018865938E-3</v>
      </c>
      <c r="O2436" s="456">
        <v>0</v>
      </c>
      <c r="P2436" s="457">
        <v>0</v>
      </c>
      <c r="Q2436" s="419">
        <v>1.9418534025273451E-2</v>
      </c>
      <c r="R2436" s="462">
        <v>0</v>
      </c>
      <c r="S2436" s="463">
        <v>0</v>
      </c>
      <c r="T2436" s="419">
        <v>672.5572325047624</v>
      </c>
      <c r="U2436" s="456">
        <v>0</v>
      </c>
      <c r="V2436" s="457">
        <v>0</v>
      </c>
      <c r="W2436" s="419">
        <v>0.12474886417902659</v>
      </c>
      <c r="X2436" s="456">
        <v>0</v>
      </c>
      <c r="Y2436" s="457">
        <v>0</v>
      </c>
      <c r="Z2436" s="419">
        <v>3.9453719109898396E-3</v>
      </c>
      <c r="AA2436" s="456">
        <v>0</v>
      </c>
      <c r="AB2436" s="457">
        <v>0</v>
      </c>
      <c r="AC2436" s="419">
        <v>7.9698047152415522E-3</v>
      </c>
      <c r="AD2436" s="456">
        <v>0</v>
      </c>
      <c r="AE2436" s="457">
        <v>0</v>
      </c>
      <c r="AF2436" s="419">
        <v>1.1500452644900077E-3</v>
      </c>
      <c r="AG2436" s="456">
        <v>0</v>
      </c>
      <c r="AH2436" s="457">
        <v>0</v>
      </c>
      <c r="AI2436" s="419">
        <v>1.4835568427270637E-3</v>
      </c>
      <c r="AJ2436" s="456">
        <v>0</v>
      </c>
      <c r="AK2436" s="457">
        <v>0</v>
      </c>
      <c r="AL2436" s="419">
        <v>9.2003547502602303E-5</v>
      </c>
      <c r="AM2436" s="456">
        <v>0</v>
      </c>
      <c r="AN2436" s="457">
        <v>0</v>
      </c>
      <c r="AO2436" s="419">
        <v>2.5001985611684714E-2</v>
      </c>
      <c r="AP2436" s="456">
        <v>0</v>
      </c>
      <c r="AQ2436" s="457">
        <v>0</v>
      </c>
      <c r="AR2436" s="440">
        <v>1.9588915224112501E-2</v>
      </c>
      <c r="AS2436" s="462">
        <v>0</v>
      </c>
      <c r="AT2436" s="463">
        <v>0</v>
      </c>
      <c r="AU2436" s="426">
        <v>0</v>
      </c>
    </row>
    <row r="2437" spans="1:47" x14ac:dyDescent="0.2">
      <c r="A2437" s="231">
        <v>2035</v>
      </c>
      <c r="B2437" s="232">
        <v>33</v>
      </c>
      <c r="C2437" s="456">
        <v>0</v>
      </c>
      <c r="D2437" s="457">
        <v>0</v>
      </c>
      <c r="E2437" s="419">
        <v>0.5502390097579315</v>
      </c>
      <c r="F2437" s="456">
        <v>0</v>
      </c>
      <c r="G2437" s="457">
        <v>0</v>
      </c>
      <c r="H2437" s="419">
        <v>0.1157499719009695</v>
      </c>
      <c r="I2437" s="456">
        <v>0</v>
      </c>
      <c r="J2437" s="457">
        <v>0</v>
      </c>
      <c r="K2437" s="419">
        <v>0.83825125837759284</v>
      </c>
      <c r="L2437" s="462">
        <v>0</v>
      </c>
      <c r="M2437" s="463">
        <v>0</v>
      </c>
      <c r="N2437" s="419">
        <v>5.8601383018865938E-3</v>
      </c>
      <c r="O2437" s="456">
        <v>0</v>
      </c>
      <c r="P2437" s="457">
        <v>0</v>
      </c>
      <c r="Q2437" s="419">
        <v>1.9418534025273451E-2</v>
      </c>
      <c r="R2437" s="462">
        <v>0</v>
      </c>
      <c r="S2437" s="463">
        <v>0</v>
      </c>
      <c r="T2437" s="419">
        <v>672.5572325047624</v>
      </c>
      <c r="U2437" s="456">
        <v>0</v>
      </c>
      <c r="V2437" s="457">
        <v>0</v>
      </c>
      <c r="W2437" s="419">
        <v>0.12474886417902659</v>
      </c>
      <c r="X2437" s="456">
        <v>0</v>
      </c>
      <c r="Y2437" s="457">
        <v>0</v>
      </c>
      <c r="Z2437" s="419">
        <v>3.9453719109898396E-3</v>
      </c>
      <c r="AA2437" s="456">
        <v>0</v>
      </c>
      <c r="AB2437" s="457">
        <v>0</v>
      </c>
      <c r="AC2437" s="419">
        <v>7.9698047152415522E-3</v>
      </c>
      <c r="AD2437" s="456">
        <v>0</v>
      </c>
      <c r="AE2437" s="457">
        <v>0</v>
      </c>
      <c r="AF2437" s="419">
        <v>1.1500452644900077E-3</v>
      </c>
      <c r="AG2437" s="456">
        <v>0</v>
      </c>
      <c r="AH2437" s="457">
        <v>0</v>
      </c>
      <c r="AI2437" s="419">
        <v>1.4835568427270637E-3</v>
      </c>
      <c r="AJ2437" s="456">
        <v>0</v>
      </c>
      <c r="AK2437" s="457">
        <v>0</v>
      </c>
      <c r="AL2437" s="419">
        <v>9.2003547502602303E-5</v>
      </c>
      <c r="AM2437" s="456">
        <v>0</v>
      </c>
      <c r="AN2437" s="457">
        <v>0</v>
      </c>
      <c r="AO2437" s="419">
        <v>2.5001985611684714E-2</v>
      </c>
      <c r="AP2437" s="456">
        <v>0</v>
      </c>
      <c r="AQ2437" s="457">
        <v>0</v>
      </c>
      <c r="AR2437" s="440">
        <v>1.9588915224112501E-2</v>
      </c>
      <c r="AS2437" s="462">
        <v>0</v>
      </c>
      <c r="AT2437" s="463">
        <v>0</v>
      </c>
      <c r="AU2437" s="426">
        <v>0</v>
      </c>
    </row>
    <row r="2438" spans="1:47" x14ac:dyDescent="0.2">
      <c r="A2438" s="231">
        <v>2035</v>
      </c>
      <c r="B2438" s="232">
        <v>34</v>
      </c>
      <c r="C2438" s="456">
        <v>0</v>
      </c>
      <c r="D2438" s="457">
        <v>0</v>
      </c>
      <c r="E2438" s="419">
        <v>0.5502390097579315</v>
      </c>
      <c r="F2438" s="456">
        <v>0</v>
      </c>
      <c r="G2438" s="457">
        <v>0</v>
      </c>
      <c r="H2438" s="419">
        <v>0.1157499719009695</v>
      </c>
      <c r="I2438" s="456">
        <v>0</v>
      </c>
      <c r="J2438" s="457">
        <v>0</v>
      </c>
      <c r="K2438" s="419">
        <v>0.83825125837759284</v>
      </c>
      <c r="L2438" s="462">
        <v>0</v>
      </c>
      <c r="M2438" s="463">
        <v>0</v>
      </c>
      <c r="N2438" s="419">
        <v>5.8601383018865938E-3</v>
      </c>
      <c r="O2438" s="456">
        <v>0</v>
      </c>
      <c r="P2438" s="457">
        <v>0</v>
      </c>
      <c r="Q2438" s="419">
        <v>1.9418534025273451E-2</v>
      </c>
      <c r="R2438" s="462">
        <v>0</v>
      </c>
      <c r="S2438" s="463">
        <v>0</v>
      </c>
      <c r="T2438" s="419">
        <v>672.5572325047624</v>
      </c>
      <c r="U2438" s="456">
        <v>0</v>
      </c>
      <c r="V2438" s="457">
        <v>0</v>
      </c>
      <c r="W2438" s="419">
        <v>0.12474886417902659</v>
      </c>
      <c r="X2438" s="456">
        <v>0</v>
      </c>
      <c r="Y2438" s="457">
        <v>0</v>
      </c>
      <c r="Z2438" s="419">
        <v>3.9453719109898396E-3</v>
      </c>
      <c r="AA2438" s="456">
        <v>0</v>
      </c>
      <c r="AB2438" s="457">
        <v>0</v>
      </c>
      <c r="AC2438" s="419">
        <v>7.9698047152415522E-3</v>
      </c>
      <c r="AD2438" s="456">
        <v>0</v>
      </c>
      <c r="AE2438" s="457">
        <v>0</v>
      </c>
      <c r="AF2438" s="419">
        <v>1.1500452644900077E-3</v>
      </c>
      <c r="AG2438" s="456">
        <v>0</v>
      </c>
      <c r="AH2438" s="457">
        <v>0</v>
      </c>
      <c r="AI2438" s="419">
        <v>1.4835568427270637E-3</v>
      </c>
      <c r="AJ2438" s="456">
        <v>0</v>
      </c>
      <c r="AK2438" s="457">
        <v>0</v>
      </c>
      <c r="AL2438" s="419">
        <v>9.2003547502602303E-5</v>
      </c>
      <c r="AM2438" s="456">
        <v>0</v>
      </c>
      <c r="AN2438" s="457">
        <v>0</v>
      </c>
      <c r="AO2438" s="419">
        <v>2.5001985611684714E-2</v>
      </c>
      <c r="AP2438" s="456">
        <v>0</v>
      </c>
      <c r="AQ2438" s="457">
        <v>0</v>
      </c>
      <c r="AR2438" s="440">
        <v>1.9588915224112501E-2</v>
      </c>
      <c r="AS2438" s="462">
        <v>0</v>
      </c>
      <c r="AT2438" s="463">
        <v>0</v>
      </c>
      <c r="AU2438" s="426">
        <v>0</v>
      </c>
    </row>
    <row r="2439" spans="1:47" x14ac:dyDescent="0.2">
      <c r="A2439" s="231">
        <v>2035</v>
      </c>
      <c r="B2439" s="232">
        <v>35</v>
      </c>
      <c r="C2439" s="456">
        <v>0</v>
      </c>
      <c r="D2439" s="457">
        <v>0</v>
      </c>
      <c r="E2439" s="419">
        <v>0.5502390097579315</v>
      </c>
      <c r="F2439" s="456">
        <v>0</v>
      </c>
      <c r="G2439" s="457">
        <v>0</v>
      </c>
      <c r="H2439" s="419">
        <v>0.1157499719009695</v>
      </c>
      <c r="I2439" s="456">
        <v>0</v>
      </c>
      <c r="J2439" s="457">
        <v>0</v>
      </c>
      <c r="K2439" s="419">
        <v>0.83825125837759284</v>
      </c>
      <c r="L2439" s="462">
        <v>0</v>
      </c>
      <c r="M2439" s="463">
        <v>0</v>
      </c>
      <c r="N2439" s="419">
        <v>5.8601383018865938E-3</v>
      </c>
      <c r="O2439" s="456">
        <v>0</v>
      </c>
      <c r="P2439" s="457">
        <v>0</v>
      </c>
      <c r="Q2439" s="419">
        <v>1.9418534025273451E-2</v>
      </c>
      <c r="R2439" s="462">
        <v>0</v>
      </c>
      <c r="S2439" s="463">
        <v>0</v>
      </c>
      <c r="T2439" s="419">
        <v>672.5572325047624</v>
      </c>
      <c r="U2439" s="456">
        <v>0</v>
      </c>
      <c r="V2439" s="457">
        <v>0</v>
      </c>
      <c r="W2439" s="419">
        <v>0.12474886417902659</v>
      </c>
      <c r="X2439" s="456">
        <v>0</v>
      </c>
      <c r="Y2439" s="457">
        <v>0</v>
      </c>
      <c r="Z2439" s="419">
        <v>3.9453719109898396E-3</v>
      </c>
      <c r="AA2439" s="456">
        <v>0</v>
      </c>
      <c r="AB2439" s="457">
        <v>0</v>
      </c>
      <c r="AC2439" s="419">
        <v>7.9698047152415522E-3</v>
      </c>
      <c r="AD2439" s="456">
        <v>0</v>
      </c>
      <c r="AE2439" s="457">
        <v>0</v>
      </c>
      <c r="AF2439" s="419">
        <v>1.1500452644900077E-3</v>
      </c>
      <c r="AG2439" s="456">
        <v>0</v>
      </c>
      <c r="AH2439" s="457">
        <v>0</v>
      </c>
      <c r="AI2439" s="419">
        <v>1.4835568427270637E-3</v>
      </c>
      <c r="AJ2439" s="456">
        <v>0</v>
      </c>
      <c r="AK2439" s="457">
        <v>0</v>
      </c>
      <c r="AL2439" s="419">
        <v>9.2003547502602303E-5</v>
      </c>
      <c r="AM2439" s="456">
        <v>0</v>
      </c>
      <c r="AN2439" s="457">
        <v>0</v>
      </c>
      <c r="AO2439" s="419">
        <v>2.5001985611684714E-2</v>
      </c>
      <c r="AP2439" s="456">
        <v>0</v>
      </c>
      <c r="AQ2439" s="457">
        <v>0</v>
      </c>
      <c r="AR2439" s="440">
        <v>1.9588915224112501E-2</v>
      </c>
      <c r="AS2439" s="462">
        <v>0</v>
      </c>
      <c r="AT2439" s="463">
        <v>0</v>
      </c>
      <c r="AU2439" s="426">
        <v>0</v>
      </c>
    </row>
    <row r="2440" spans="1:47" x14ac:dyDescent="0.2">
      <c r="A2440" s="231">
        <v>2035</v>
      </c>
      <c r="B2440" s="232">
        <v>36</v>
      </c>
      <c r="C2440" s="456">
        <v>0</v>
      </c>
      <c r="D2440" s="457">
        <v>0</v>
      </c>
      <c r="E2440" s="419">
        <v>0.5502390097579315</v>
      </c>
      <c r="F2440" s="456">
        <v>0</v>
      </c>
      <c r="G2440" s="457">
        <v>0</v>
      </c>
      <c r="H2440" s="419">
        <v>0.1157499719009695</v>
      </c>
      <c r="I2440" s="456">
        <v>0</v>
      </c>
      <c r="J2440" s="457">
        <v>0</v>
      </c>
      <c r="K2440" s="419">
        <v>0.83825125837759284</v>
      </c>
      <c r="L2440" s="462">
        <v>0</v>
      </c>
      <c r="M2440" s="463">
        <v>0</v>
      </c>
      <c r="N2440" s="419">
        <v>5.8601383018865938E-3</v>
      </c>
      <c r="O2440" s="456">
        <v>0</v>
      </c>
      <c r="P2440" s="457">
        <v>0</v>
      </c>
      <c r="Q2440" s="419">
        <v>1.9418534025273451E-2</v>
      </c>
      <c r="R2440" s="462">
        <v>0</v>
      </c>
      <c r="S2440" s="463">
        <v>0</v>
      </c>
      <c r="T2440" s="419">
        <v>672.5572325047624</v>
      </c>
      <c r="U2440" s="456">
        <v>0</v>
      </c>
      <c r="V2440" s="457">
        <v>0</v>
      </c>
      <c r="W2440" s="419">
        <v>0.12474886417902659</v>
      </c>
      <c r="X2440" s="456">
        <v>0</v>
      </c>
      <c r="Y2440" s="457">
        <v>0</v>
      </c>
      <c r="Z2440" s="419">
        <v>3.9453719109898396E-3</v>
      </c>
      <c r="AA2440" s="456">
        <v>0</v>
      </c>
      <c r="AB2440" s="457">
        <v>0</v>
      </c>
      <c r="AC2440" s="419">
        <v>7.9698047152415522E-3</v>
      </c>
      <c r="AD2440" s="456">
        <v>0</v>
      </c>
      <c r="AE2440" s="457">
        <v>0</v>
      </c>
      <c r="AF2440" s="419">
        <v>1.1500452644900077E-3</v>
      </c>
      <c r="AG2440" s="456">
        <v>0</v>
      </c>
      <c r="AH2440" s="457">
        <v>0</v>
      </c>
      <c r="AI2440" s="419">
        <v>1.4835568427270637E-3</v>
      </c>
      <c r="AJ2440" s="456">
        <v>0</v>
      </c>
      <c r="AK2440" s="457">
        <v>0</v>
      </c>
      <c r="AL2440" s="419">
        <v>9.2003547502602303E-5</v>
      </c>
      <c r="AM2440" s="456">
        <v>0</v>
      </c>
      <c r="AN2440" s="457">
        <v>0</v>
      </c>
      <c r="AO2440" s="419">
        <v>2.5001985611684714E-2</v>
      </c>
      <c r="AP2440" s="456">
        <v>0</v>
      </c>
      <c r="AQ2440" s="457">
        <v>0</v>
      </c>
      <c r="AR2440" s="440">
        <v>1.9588915224112501E-2</v>
      </c>
      <c r="AS2440" s="462">
        <v>0</v>
      </c>
      <c r="AT2440" s="463">
        <v>0</v>
      </c>
      <c r="AU2440" s="426">
        <v>0</v>
      </c>
    </row>
    <row r="2441" spans="1:47" x14ac:dyDescent="0.2">
      <c r="A2441" s="231">
        <v>2035</v>
      </c>
      <c r="B2441" s="232">
        <v>37</v>
      </c>
      <c r="C2441" s="456">
        <v>0</v>
      </c>
      <c r="D2441" s="457">
        <v>0</v>
      </c>
      <c r="E2441" s="419">
        <v>0.5502390097579315</v>
      </c>
      <c r="F2441" s="456">
        <v>0</v>
      </c>
      <c r="G2441" s="457">
        <v>0</v>
      </c>
      <c r="H2441" s="419">
        <v>0.1157499719009695</v>
      </c>
      <c r="I2441" s="456">
        <v>0</v>
      </c>
      <c r="J2441" s="457">
        <v>0</v>
      </c>
      <c r="K2441" s="419">
        <v>0.83825125837759284</v>
      </c>
      <c r="L2441" s="462">
        <v>0</v>
      </c>
      <c r="M2441" s="463">
        <v>0</v>
      </c>
      <c r="N2441" s="419">
        <v>5.8601383018865938E-3</v>
      </c>
      <c r="O2441" s="456">
        <v>0</v>
      </c>
      <c r="P2441" s="457">
        <v>0</v>
      </c>
      <c r="Q2441" s="419">
        <v>1.9418534025273451E-2</v>
      </c>
      <c r="R2441" s="462">
        <v>0</v>
      </c>
      <c r="S2441" s="463">
        <v>0</v>
      </c>
      <c r="T2441" s="419">
        <v>672.5572325047624</v>
      </c>
      <c r="U2441" s="456">
        <v>0</v>
      </c>
      <c r="V2441" s="457">
        <v>0</v>
      </c>
      <c r="W2441" s="419">
        <v>0.12474886417902659</v>
      </c>
      <c r="X2441" s="456">
        <v>0</v>
      </c>
      <c r="Y2441" s="457">
        <v>0</v>
      </c>
      <c r="Z2441" s="419">
        <v>3.9453719109898396E-3</v>
      </c>
      <c r="AA2441" s="456">
        <v>0</v>
      </c>
      <c r="AB2441" s="457">
        <v>0</v>
      </c>
      <c r="AC2441" s="419">
        <v>7.9698047152415522E-3</v>
      </c>
      <c r="AD2441" s="456">
        <v>0</v>
      </c>
      <c r="AE2441" s="457">
        <v>0</v>
      </c>
      <c r="AF2441" s="419">
        <v>1.1500452644900077E-3</v>
      </c>
      <c r="AG2441" s="456">
        <v>0</v>
      </c>
      <c r="AH2441" s="457">
        <v>0</v>
      </c>
      <c r="AI2441" s="419">
        <v>1.4835568427270637E-3</v>
      </c>
      <c r="AJ2441" s="456">
        <v>0</v>
      </c>
      <c r="AK2441" s="457">
        <v>0</v>
      </c>
      <c r="AL2441" s="419">
        <v>9.2003547502602303E-5</v>
      </c>
      <c r="AM2441" s="456">
        <v>0</v>
      </c>
      <c r="AN2441" s="457">
        <v>0</v>
      </c>
      <c r="AO2441" s="419">
        <v>2.5001985611684714E-2</v>
      </c>
      <c r="AP2441" s="456">
        <v>0</v>
      </c>
      <c r="AQ2441" s="457">
        <v>0</v>
      </c>
      <c r="AR2441" s="440">
        <v>1.9588915224112501E-2</v>
      </c>
      <c r="AS2441" s="462">
        <v>0</v>
      </c>
      <c r="AT2441" s="463">
        <v>0</v>
      </c>
      <c r="AU2441" s="426">
        <v>0</v>
      </c>
    </row>
    <row r="2442" spans="1:47" x14ac:dyDescent="0.2">
      <c r="A2442" s="231">
        <v>2035</v>
      </c>
      <c r="B2442" s="232">
        <v>38</v>
      </c>
      <c r="C2442" s="456">
        <v>0</v>
      </c>
      <c r="D2442" s="457">
        <v>0</v>
      </c>
      <c r="E2442" s="419">
        <v>0.5502390097579315</v>
      </c>
      <c r="F2442" s="456">
        <v>0</v>
      </c>
      <c r="G2442" s="457">
        <v>0</v>
      </c>
      <c r="H2442" s="419">
        <v>0.1157499719009695</v>
      </c>
      <c r="I2442" s="456">
        <v>0</v>
      </c>
      <c r="J2442" s="457">
        <v>0</v>
      </c>
      <c r="K2442" s="419">
        <v>0.83825125837759284</v>
      </c>
      <c r="L2442" s="462">
        <v>0</v>
      </c>
      <c r="M2442" s="463">
        <v>0</v>
      </c>
      <c r="N2442" s="419">
        <v>5.8601383018865938E-3</v>
      </c>
      <c r="O2442" s="456">
        <v>0</v>
      </c>
      <c r="P2442" s="457">
        <v>0</v>
      </c>
      <c r="Q2442" s="419">
        <v>1.9418534025273451E-2</v>
      </c>
      <c r="R2442" s="462">
        <v>0</v>
      </c>
      <c r="S2442" s="463">
        <v>0</v>
      </c>
      <c r="T2442" s="419">
        <v>672.5572325047624</v>
      </c>
      <c r="U2442" s="456">
        <v>0</v>
      </c>
      <c r="V2442" s="457">
        <v>0</v>
      </c>
      <c r="W2442" s="419">
        <v>0.12474886417902659</v>
      </c>
      <c r="X2442" s="456">
        <v>0</v>
      </c>
      <c r="Y2442" s="457">
        <v>0</v>
      </c>
      <c r="Z2442" s="419">
        <v>3.9453719109898396E-3</v>
      </c>
      <c r="AA2442" s="456">
        <v>0</v>
      </c>
      <c r="AB2442" s="457">
        <v>0</v>
      </c>
      <c r="AC2442" s="419">
        <v>7.9698047152415522E-3</v>
      </c>
      <c r="AD2442" s="456">
        <v>0</v>
      </c>
      <c r="AE2442" s="457">
        <v>0</v>
      </c>
      <c r="AF2442" s="419">
        <v>1.1500452644900077E-3</v>
      </c>
      <c r="AG2442" s="456">
        <v>0</v>
      </c>
      <c r="AH2442" s="457">
        <v>0</v>
      </c>
      <c r="AI2442" s="419">
        <v>1.4835568427270637E-3</v>
      </c>
      <c r="AJ2442" s="456">
        <v>0</v>
      </c>
      <c r="AK2442" s="457">
        <v>0</v>
      </c>
      <c r="AL2442" s="419">
        <v>9.2003547502602303E-5</v>
      </c>
      <c r="AM2442" s="456">
        <v>0</v>
      </c>
      <c r="AN2442" s="457">
        <v>0</v>
      </c>
      <c r="AO2442" s="419">
        <v>2.5001985611684714E-2</v>
      </c>
      <c r="AP2442" s="456">
        <v>0</v>
      </c>
      <c r="AQ2442" s="457">
        <v>0</v>
      </c>
      <c r="AR2442" s="440">
        <v>1.9588915224112501E-2</v>
      </c>
      <c r="AS2442" s="462">
        <v>0</v>
      </c>
      <c r="AT2442" s="463">
        <v>0</v>
      </c>
      <c r="AU2442" s="426">
        <v>0</v>
      </c>
    </row>
    <row r="2443" spans="1:47" x14ac:dyDescent="0.2">
      <c r="A2443" s="231">
        <v>2035</v>
      </c>
      <c r="B2443" s="232">
        <v>39</v>
      </c>
      <c r="C2443" s="456">
        <v>0</v>
      </c>
      <c r="D2443" s="457">
        <v>0</v>
      </c>
      <c r="E2443" s="419">
        <v>0.5502390097579315</v>
      </c>
      <c r="F2443" s="456">
        <v>0</v>
      </c>
      <c r="G2443" s="457">
        <v>0</v>
      </c>
      <c r="H2443" s="419">
        <v>0.1157499719009695</v>
      </c>
      <c r="I2443" s="456">
        <v>0</v>
      </c>
      <c r="J2443" s="457">
        <v>0</v>
      </c>
      <c r="K2443" s="419">
        <v>0.83825125837759284</v>
      </c>
      <c r="L2443" s="462">
        <v>0</v>
      </c>
      <c r="M2443" s="463">
        <v>0</v>
      </c>
      <c r="N2443" s="419">
        <v>5.8601383018865938E-3</v>
      </c>
      <c r="O2443" s="456">
        <v>0</v>
      </c>
      <c r="P2443" s="457">
        <v>0</v>
      </c>
      <c r="Q2443" s="419">
        <v>1.9418534025273451E-2</v>
      </c>
      <c r="R2443" s="462">
        <v>0</v>
      </c>
      <c r="S2443" s="463">
        <v>0</v>
      </c>
      <c r="T2443" s="419">
        <v>672.5572325047624</v>
      </c>
      <c r="U2443" s="456">
        <v>0</v>
      </c>
      <c r="V2443" s="457">
        <v>0</v>
      </c>
      <c r="W2443" s="419">
        <v>0.12474886417902659</v>
      </c>
      <c r="X2443" s="456">
        <v>0</v>
      </c>
      <c r="Y2443" s="457">
        <v>0</v>
      </c>
      <c r="Z2443" s="419">
        <v>3.9453719109898396E-3</v>
      </c>
      <c r="AA2443" s="456">
        <v>0</v>
      </c>
      <c r="AB2443" s="457">
        <v>0</v>
      </c>
      <c r="AC2443" s="419">
        <v>7.9698047152415522E-3</v>
      </c>
      <c r="AD2443" s="456">
        <v>0</v>
      </c>
      <c r="AE2443" s="457">
        <v>0</v>
      </c>
      <c r="AF2443" s="419">
        <v>1.1500452644900077E-3</v>
      </c>
      <c r="AG2443" s="456">
        <v>0</v>
      </c>
      <c r="AH2443" s="457">
        <v>0</v>
      </c>
      <c r="AI2443" s="419">
        <v>1.4835568427270637E-3</v>
      </c>
      <c r="AJ2443" s="456">
        <v>0</v>
      </c>
      <c r="AK2443" s="457">
        <v>0</v>
      </c>
      <c r="AL2443" s="419">
        <v>9.2003547502602303E-5</v>
      </c>
      <c r="AM2443" s="456">
        <v>0</v>
      </c>
      <c r="AN2443" s="457">
        <v>0</v>
      </c>
      <c r="AO2443" s="419">
        <v>2.5001985611684714E-2</v>
      </c>
      <c r="AP2443" s="456">
        <v>0</v>
      </c>
      <c r="AQ2443" s="457">
        <v>0</v>
      </c>
      <c r="AR2443" s="440">
        <v>1.9588915224112501E-2</v>
      </c>
      <c r="AS2443" s="462">
        <v>0</v>
      </c>
      <c r="AT2443" s="463">
        <v>0</v>
      </c>
      <c r="AU2443" s="426">
        <v>0</v>
      </c>
    </row>
    <row r="2444" spans="1:47" ht="13.5" thickBot="1" x14ac:dyDescent="0.25">
      <c r="A2444" s="233">
        <v>2035</v>
      </c>
      <c r="B2444" s="234">
        <v>40</v>
      </c>
      <c r="C2444" s="458">
        <v>0</v>
      </c>
      <c r="D2444" s="459">
        <v>0</v>
      </c>
      <c r="E2444" s="430">
        <v>0.5502390097579315</v>
      </c>
      <c r="F2444" s="458">
        <v>0</v>
      </c>
      <c r="G2444" s="459">
        <v>0</v>
      </c>
      <c r="H2444" s="430">
        <v>0.1157499719009695</v>
      </c>
      <c r="I2444" s="458">
        <v>0</v>
      </c>
      <c r="J2444" s="459">
        <v>0</v>
      </c>
      <c r="K2444" s="430">
        <v>0.83825125837759284</v>
      </c>
      <c r="L2444" s="464">
        <v>0</v>
      </c>
      <c r="M2444" s="465">
        <v>0</v>
      </c>
      <c r="N2444" s="430">
        <v>5.8601383018865938E-3</v>
      </c>
      <c r="O2444" s="458">
        <v>0</v>
      </c>
      <c r="P2444" s="459">
        <v>0</v>
      </c>
      <c r="Q2444" s="430">
        <v>1.9418534025273451E-2</v>
      </c>
      <c r="R2444" s="464">
        <v>0</v>
      </c>
      <c r="S2444" s="465">
        <v>0</v>
      </c>
      <c r="T2444" s="430">
        <v>672.5572325047624</v>
      </c>
      <c r="U2444" s="458">
        <v>0</v>
      </c>
      <c r="V2444" s="459">
        <v>0</v>
      </c>
      <c r="W2444" s="430">
        <v>0.12474886417902659</v>
      </c>
      <c r="X2444" s="458">
        <v>0</v>
      </c>
      <c r="Y2444" s="459">
        <v>0</v>
      </c>
      <c r="Z2444" s="430">
        <v>3.9453719109898396E-3</v>
      </c>
      <c r="AA2444" s="458">
        <v>0</v>
      </c>
      <c r="AB2444" s="459">
        <v>0</v>
      </c>
      <c r="AC2444" s="430">
        <v>7.9698047152415522E-3</v>
      </c>
      <c r="AD2444" s="458">
        <v>0</v>
      </c>
      <c r="AE2444" s="459">
        <v>0</v>
      </c>
      <c r="AF2444" s="430">
        <v>1.1500452644900077E-3</v>
      </c>
      <c r="AG2444" s="458">
        <v>0</v>
      </c>
      <c r="AH2444" s="459">
        <v>0</v>
      </c>
      <c r="AI2444" s="430">
        <v>1.4835568427270637E-3</v>
      </c>
      <c r="AJ2444" s="458">
        <v>0</v>
      </c>
      <c r="AK2444" s="459">
        <v>0</v>
      </c>
      <c r="AL2444" s="430">
        <v>9.2003547502602303E-5</v>
      </c>
      <c r="AM2444" s="458">
        <v>0</v>
      </c>
      <c r="AN2444" s="459">
        <v>0</v>
      </c>
      <c r="AO2444" s="430">
        <v>2.5001985611684714E-2</v>
      </c>
      <c r="AP2444" s="458">
        <v>0</v>
      </c>
      <c r="AQ2444" s="459">
        <v>0</v>
      </c>
      <c r="AR2444" s="441">
        <v>1.9588915224112501E-2</v>
      </c>
      <c r="AS2444" s="464">
        <v>0</v>
      </c>
      <c r="AT2444" s="465">
        <v>0</v>
      </c>
      <c r="AU2444" s="434">
        <v>0</v>
      </c>
    </row>
    <row r="2445" spans="1:47" x14ac:dyDescent="0.2">
      <c r="A2445" s="229">
        <v>2036</v>
      </c>
      <c r="B2445" s="230">
        <v>1</v>
      </c>
      <c r="C2445" s="454">
        <v>0.7526787107543399</v>
      </c>
      <c r="D2445" s="455">
        <v>0.76891702983119226</v>
      </c>
      <c r="E2445" s="436">
        <v>0.36773537570722931</v>
      </c>
      <c r="F2445" s="454">
        <v>3.6188854109241643E-2</v>
      </c>
      <c r="G2445" s="455">
        <v>3.1949739066070008E-2</v>
      </c>
      <c r="H2445" s="436">
        <v>6.2232249947654535E-2</v>
      </c>
      <c r="I2445" s="454">
        <v>3.1954942932086949E-2</v>
      </c>
      <c r="J2445" s="455">
        <v>3.2397733660064418E-2</v>
      </c>
      <c r="K2445" s="436">
        <v>0.36184971426539014</v>
      </c>
      <c r="L2445" s="460">
        <v>1.3465498309175551E-3</v>
      </c>
      <c r="M2445" s="461">
        <v>1.7606551857261962E-3</v>
      </c>
      <c r="N2445" s="436">
        <v>5.6995558993026552E-3</v>
      </c>
      <c r="O2445" s="454">
        <v>1.6339377900243884E-3</v>
      </c>
      <c r="P2445" s="455">
        <v>2.0756039872548999E-3</v>
      </c>
      <c r="Q2445" s="436">
        <v>1.3853688864292436E-2</v>
      </c>
      <c r="R2445" s="460">
        <v>0</v>
      </c>
      <c r="S2445" s="461">
        <v>0</v>
      </c>
      <c r="T2445" s="436">
        <v>654.12720061472305</v>
      </c>
      <c r="U2445" s="454">
        <v>4.6947152007800214E-3</v>
      </c>
      <c r="V2445" s="455">
        <v>5.673575293780514E-3</v>
      </c>
      <c r="W2445" s="436">
        <v>6.7070437723725035E-2</v>
      </c>
      <c r="X2445" s="454">
        <v>4.3473907244629111E-3</v>
      </c>
      <c r="Y2445" s="455">
        <v>5.5427809216820065E-3</v>
      </c>
      <c r="Z2445" s="436">
        <v>2.9777741023537994E-3</v>
      </c>
      <c r="AA2445" s="454">
        <v>8.2605176361894418E-4</v>
      </c>
      <c r="AB2445" s="455">
        <v>8.7011116671286727E-4</v>
      </c>
      <c r="AC2445" s="436">
        <v>4.2849215461480891E-3</v>
      </c>
      <c r="AD2445" s="454">
        <v>4.6137629537273747E-5</v>
      </c>
      <c r="AE2445" s="455">
        <v>4.0550007791546071E-5</v>
      </c>
      <c r="AF2445" s="436">
        <v>6.1831474362535272E-4</v>
      </c>
      <c r="AG2445" s="454">
        <v>1.5016713187313339E-3</v>
      </c>
      <c r="AH2445" s="455">
        <v>1.3026063767456447E-3</v>
      </c>
      <c r="AI2445" s="436">
        <v>7.9762588568152285E-4</v>
      </c>
      <c r="AJ2445" s="454">
        <v>2.7598999331967871E-4</v>
      </c>
      <c r="AK2445" s="455">
        <v>2.3357875792144077E-4</v>
      </c>
      <c r="AL2445" s="436">
        <v>4.9465191541676422E-5</v>
      </c>
      <c r="AM2445" s="454">
        <v>4.1575243623194453E-4</v>
      </c>
      <c r="AN2445" s="455">
        <v>3.7141200609910093E-4</v>
      </c>
      <c r="AO2445" s="436">
        <v>1.3442154526833431E-2</v>
      </c>
      <c r="AP2445" s="454">
        <v>0</v>
      </c>
      <c r="AQ2445" s="455">
        <v>0</v>
      </c>
      <c r="AR2445" s="439">
        <v>4.0931502845467102E-3</v>
      </c>
      <c r="AS2445" s="460">
        <v>0</v>
      </c>
      <c r="AT2445" s="461">
        <v>0</v>
      </c>
      <c r="AU2445" s="415">
        <v>0</v>
      </c>
    </row>
    <row r="2446" spans="1:47" x14ac:dyDescent="0.2">
      <c r="A2446" s="231">
        <v>2036</v>
      </c>
      <c r="B2446" s="232">
        <v>2</v>
      </c>
      <c r="C2446" s="456">
        <v>0.75732830122270589</v>
      </c>
      <c r="D2446" s="457">
        <v>0.77253787360672477</v>
      </c>
      <c r="E2446" s="437">
        <v>0.36938910694294724</v>
      </c>
      <c r="F2446" s="456">
        <v>3.6867606667716941E-2</v>
      </c>
      <c r="G2446" s="457">
        <v>3.2527775977101582E-2</v>
      </c>
      <c r="H2446" s="437">
        <v>6.286264852496061E-2</v>
      </c>
      <c r="I2446" s="456">
        <v>3.2331834355499071E-2</v>
      </c>
      <c r="J2446" s="457">
        <v>3.272930848585591E-2</v>
      </c>
      <c r="K2446" s="437">
        <v>0.36442471613006883</v>
      </c>
      <c r="L2446" s="462">
        <v>1.3486130652459595E-3</v>
      </c>
      <c r="M2446" s="463">
        <v>1.762470383389091E-3</v>
      </c>
      <c r="N2446" s="437">
        <v>5.7018567563645404E-3</v>
      </c>
      <c r="O2446" s="456">
        <v>1.6433239394847176E-3</v>
      </c>
      <c r="P2446" s="457">
        <v>2.0872351644122449E-3</v>
      </c>
      <c r="Q2446" s="437">
        <v>1.3859915815339321E-2</v>
      </c>
      <c r="R2446" s="462">
        <v>0</v>
      </c>
      <c r="S2446" s="463">
        <v>0</v>
      </c>
      <c r="T2446" s="437">
        <v>654.39160326312299</v>
      </c>
      <c r="U2446" s="456">
        <v>4.7557912273447451E-3</v>
      </c>
      <c r="V2446" s="457">
        <v>5.7376448263106354E-3</v>
      </c>
      <c r="W2446" s="437">
        <v>6.7749877378928611E-2</v>
      </c>
      <c r="X2446" s="456">
        <v>4.4091412407215626E-3</v>
      </c>
      <c r="Y2446" s="457">
        <v>5.6247988257655387E-3</v>
      </c>
      <c r="Z2446" s="437">
        <v>2.9906978190563068E-3</v>
      </c>
      <c r="AA2446" s="456">
        <v>8.4855123412976756E-4</v>
      </c>
      <c r="AB2446" s="457">
        <v>8.8351247025894065E-4</v>
      </c>
      <c r="AC2446" s="437">
        <v>4.3283250995107382E-3</v>
      </c>
      <c r="AD2446" s="456">
        <v>4.7067910449500203E-5</v>
      </c>
      <c r="AE2446" s="457">
        <v>4.1331205834852887E-5</v>
      </c>
      <c r="AF2446" s="437">
        <v>6.2457779990567216E-4</v>
      </c>
      <c r="AG2446" s="456">
        <v>1.5276306348453699E-3</v>
      </c>
      <c r="AH2446" s="457">
        <v>1.3257375172011894E-3</v>
      </c>
      <c r="AI2446" s="437">
        <v>8.0570564492806211E-4</v>
      </c>
      <c r="AJ2446" s="456">
        <v>2.8074094583570433E-4</v>
      </c>
      <c r="AK2446" s="457">
        <v>2.3792995985093756E-4</v>
      </c>
      <c r="AL2446" s="437">
        <v>4.9966213644891785E-5</v>
      </c>
      <c r="AM2446" s="456">
        <v>4.2387789698976325E-4</v>
      </c>
      <c r="AN2446" s="457">
        <v>3.7797522169185965E-4</v>
      </c>
      <c r="AO2446" s="437">
        <v>1.357833233995356E-2</v>
      </c>
      <c r="AP2446" s="456">
        <v>0</v>
      </c>
      <c r="AQ2446" s="457">
        <v>0</v>
      </c>
      <c r="AR2446" s="440">
        <v>4.1035932122018203E-3</v>
      </c>
      <c r="AS2446" s="462">
        <v>0</v>
      </c>
      <c r="AT2446" s="463">
        <v>0</v>
      </c>
      <c r="AU2446" s="423">
        <v>0</v>
      </c>
    </row>
    <row r="2447" spans="1:47" x14ac:dyDescent="0.2">
      <c r="A2447" s="231">
        <v>2036</v>
      </c>
      <c r="B2447" s="232">
        <v>3</v>
      </c>
      <c r="C2447" s="456">
        <v>0.76135280304084318</v>
      </c>
      <c r="D2447" s="457">
        <v>0.77546662911822417</v>
      </c>
      <c r="E2447" s="437">
        <v>0.37134338810945716</v>
      </c>
      <c r="F2447" s="456">
        <v>3.7638715891384275E-2</v>
      </c>
      <c r="G2447" s="457">
        <v>3.321197599418689E-2</v>
      </c>
      <c r="H2447" s="437">
        <v>6.3608315778922175E-2</v>
      </c>
      <c r="I2447" s="456">
        <v>3.2731914269560375E-2</v>
      </c>
      <c r="J2447" s="457">
        <v>3.3087615581667042E-2</v>
      </c>
      <c r="K2447" s="437">
        <v>0.3674689860377704</v>
      </c>
      <c r="L2447" s="462">
        <v>1.3511981651669809E-3</v>
      </c>
      <c r="M2447" s="463">
        <v>1.7649189794335365E-3</v>
      </c>
      <c r="N2447" s="437">
        <v>5.7045580539181028E-3</v>
      </c>
      <c r="O2447" s="456">
        <v>1.654314381122359E-3</v>
      </c>
      <c r="P2447" s="457">
        <v>2.1013749657947584E-3</v>
      </c>
      <c r="Q2447" s="437">
        <v>1.3867234227284048E-2</v>
      </c>
      <c r="R2447" s="462">
        <v>0</v>
      </c>
      <c r="S2447" s="463">
        <v>0</v>
      </c>
      <c r="T2447" s="437">
        <v>654.70043949906005</v>
      </c>
      <c r="U2447" s="456">
        <v>4.8220812260096413E-3</v>
      </c>
      <c r="V2447" s="457">
        <v>5.811081539303503E-3</v>
      </c>
      <c r="W2447" s="437">
        <v>6.8553512896850383E-2</v>
      </c>
      <c r="X2447" s="456">
        <v>4.4793964672569138E-3</v>
      </c>
      <c r="Y2447" s="457">
        <v>5.7221451520802751E-3</v>
      </c>
      <c r="Z2447" s="437">
        <v>3.0059848847487558E-3</v>
      </c>
      <c r="AA2447" s="456">
        <v>8.7662920724704166E-4</v>
      </c>
      <c r="AB2447" s="457">
        <v>9.0129853951209909E-4</v>
      </c>
      <c r="AC2447" s="437">
        <v>4.3796686266069796E-3</v>
      </c>
      <c r="AD2447" s="456">
        <v>4.8142596369905073E-5</v>
      </c>
      <c r="AE2447" s="457">
        <v>4.226917087487266E-5</v>
      </c>
      <c r="AF2447" s="437">
        <v>6.3198661157427925E-4</v>
      </c>
      <c r="AG2447" s="456">
        <v>1.5564616232601619E-3</v>
      </c>
      <c r="AH2447" s="457">
        <v>1.3526213983999663E-3</v>
      </c>
      <c r="AI2447" s="437">
        <v>8.1526338751445303E-4</v>
      </c>
      <c r="AJ2447" s="456">
        <v>2.8597257913099745E-4</v>
      </c>
      <c r="AK2447" s="457">
        <v>2.4296408471121363E-4</v>
      </c>
      <c r="AL2447" s="437">
        <v>5.0558977707711415E-5</v>
      </c>
      <c r="AM2447" s="456">
        <v>4.3326018519748174E-4</v>
      </c>
      <c r="AN2447" s="457">
        <v>3.8585229190810631E-4</v>
      </c>
      <c r="AO2447" s="437">
        <v>1.3739398734838783E-2</v>
      </c>
      <c r="AP2447" s="456">
        <v>0</v>
      </c>
      <c r="AQ2447" s="457">
        <v>0</v>
      </c>
      <c r="AR2447" s="440">
        <v>4.1158594504856301E-3</v>
      </c>
      <c r="AS2447" s="462">
        <v>0</v>
      </c>
      <c r="AT2447" s="463">
        <v>0</v>
      </c>
      <c r="AU2447" s="423">
        <v>0</v>
      </c>
    </row>
    <row r="2448" spans="1:47" x14ac:dyDescent="0.2">
      <c r="A2448" s="231">
        <v>2036</v>
      </c>
      <c r="B2448" s="232">
        <v>4</v>
      </c>
      <c r="C2448" s="456">
        <v>0.76454081618255343</v>
      </c>
      <c r="D2448" s="457">
        <v>0.77743243008333629</v>
      </c>
      <c r="E2448" s="437">
        <v>0.37359713346284062</v>
      </c>
      <c r="F2448" s="456">
        <v>3.8509308120960019E-2</v>
      </c>
      <c r="G2448" s="457">
        <v>3.4010361233161854E-2</v>
      </c>
      <c r="H2448" s="437">
        <v>6.4467994183015631E-2</v>
      </c>
      <c r="I2448" s="456">
        <v>3.3153696122406998E-2</v>
      </c>
      <c r="J2448" s="457">
        <v>3.3466827470688548E-2</v>
      </c>
      <c r="K2448" s="437">
        <v>0.37097990695104893</v>
      </c>
      <c r="L2448" s="462">
        <v>1.3543593054058697E-3</v>
      </c>
      <c r="M2448" s="463">
        <v>1.7685011348657572E-3</v>
      </c>
      <c r="N2448" s="437">
        <v>5.7076676483974664E-3</v>
      </c>
      <c r="O2448" s="456">
        <v>1.6667902877082403E-3</v>
      </c>
      <c r="P2448" s="457">
        <v>2.117946930123015E-3</v>
      </c>
      <c r="Q2448" s="437">
        <v>1.3875670592577978E-2</v>
      </c>
      <c r="R2448" s="462">
        <v>0</v>
      </c>
      <c r="S2448" s="463">
        <v>0</v>
      </c>
      <c r="T2448" s="437">
        <v>655.0580433390636</v>
      </c>
      <c r="U2448" s="456">
        <v>4.899387546469171E-3</v>
      </c>
      <c r="V2448" s="457">
        <v>5.9102884731035551E-3</v>
      </c>
      <c r="W2448" s="437">
        <v>6.947999545695803E-2</v>
      </c>
      <c r="X2448" s="456">
        <v>4.5581044846896559E-3</v>
      </c>
      <c r="Y2448" s="457">
        <v>5.8340658927024244E-3</v>
      </c>
      <c r="Z2448" s="437">
        <v>3.0235990734863456E-3</v>
      </c>
      <c r="AA2448" s="456">
        <v>9.1458621762827749E-4</v>
      </c>
      <c r="AB2448" s="457">
        <v>9.3405356099255244E-4</v>
      </c>
      <c r="AC2448" s="437">
        <v>4.4388583274321053E-3</v>
      </c>
      <c r="AD2448" s="456">
        <v>4.9380891275098238E-5</v>
      </c>
      <c r="AE2448" s="457">
        <v>4.3391387738078744E-5</v>
      </c>
      <c r="AF2448" s="437">
        <v>6.4052801360910767E-4</v>
      </c>
      <c r="AG2448" s="456">
        <v>1.5875616996374119E-3</v>
      </c>
      <c r="AH2448" s="457">
        <v>1.3816549820781241E-3</v>
      </c>
      <c r="AI2448" s="437">
        <v>8.2628155366475282E-4</v>
      </c>
      <c r="AJ2448" s="456">
        <v>2.9147834222421665E-4</v>
      </c>
      <c r="AK2448" s="457">
        <v>2.481692258055655E-4</v>
      </c>
      <c r="AL2448" s="437">
        <v>5.1242278980590313E-5</v>
      </c>
      <c r="AM2448" s="456">
        <v>4.4419043597662493E-4</v>
      </c>
      <c r="AN2448" s="457">
        <v>3.9563888282838415E-4</v>
      </c>
      <c r="AO2448" s="437">
        <v>1.3925077766091169E-2</v>
      </c>
      <c r="AP2448" s="456">
        <v>0</v>
      </c>
      <c r="AQ2448" s="457">
        <v>0</v>
      </c>
      <c r="AR2448" s="440">
        <v>4.1299192147308001E-3</v>
      </c>
      <c r="AS2448" s="462">
        <v>0</v>
      </c>
      <c r="AT2448" s="463">
        <v>0</v>
      </c>
      <c r="AU2448" s="423">
        <v>0</v>
      </c>
    </row>
    <row r="2449" spans="1:47" x14ac:dyDescent="0.2">
      <c r="A2449" s="231">
        <v>2036</v>
      </c>
      <c r="B2449" s="232">
        <v>5</v>
      </c>
      <c r="C2449" s="456">
        <v>1.1943753227556226</v>
      </c>
      <c r="D2449" s="457">
        <v>1.2349313511071296</v>
      </c>
      <c r="E2449" s="437">
        <v>0.43751905993265283</v>
      </c>
      <c r="F2449" s="456">
        <v>4.6330601497246875E-2</v>
      </c>
      <c r="G2449" s="457">
        <v>4.1699796490814275E-2</v>
      </c>
      <c r="H2449" s="437">
        <v>7.1828587902234731E-2</v>
      </c>
      <c r="I2449" s="456">
        <v>4.4700134748296573E-2</v>
      </c>
      <c r="J2449" s="457">
        <v>4.5894009222188899E-2</v>
      </c>
      <c r="K2449" s="437">
        <v>0.37473538626950981</v>
      </c>
      <c r="L2449" s="462">
        <v>1.3574438501800384E-3</v>
      </c>
      <c r="M2449" s="463">
        <v>1.772003304379281E-3</v>
      </c>
      <c r="N2449" s="437">
        <v>5.709072886715497E-3</v>
      </c>
      <c r="O2449" s="456">
        <v>2.0352293113045164E-3</v>
      </c>
      <c r="P2449" s="457">
        <v>3.197461649283142E-3</v>
      </c>
      <c r="Q2449" s="437">
        <v>1.8985581329830817E-2</v>
      </c>
      <c r="R2449" s="462">
        <v>0</v>
      </c>
      <c r="S2449" s="463">
        <v>0</v>
      </c>
      <c r="T2449" s="437">
        <v>655.21942328186685</v>
      </c>
      <c r="U2449" s="456">
        <v>3.7849688588711765E-3</v>
      </c>
      <c r="V2449" s="457">
        <v>4.4938314102301322E-3</v>
      </c>
      <c r="W2449" s="437">
        <v>7.7412817998334979E-2</v>
      </c>
      <c r="X2449" s="456">
        <v>4.6454920354265655E-3</v>
      </c>
      <c r="Y2449" s="457">
        <v>5.9614687976488881E-3</v>
      </c>
      <c r="Z2449" s="437">
        <v>3.043673030597706E-3</v>
      </c>
      <c r="AA2449" s="456">
        <v>1.1005582522972391E-3</v>
      </c>
      <c r="AB2449" s="457">
        <v>1.1311911606187528E-3</v>
      </c>
      <c r="AC2449" s="437">
        <v>4.9456667873458296E-3</v>
      </c>
      <c r="AD2449" s="456">
        <v>5.9126853582660164E-5</v>
      </c>
      <c r="AE2449" s="457">
        <v>5.278230289917413E-5</v>
      </c>
      <c r="AF2449" s="437">
        <v>7.1366014716444791E-4</v>
      </c>
      <c r="AG2449" s="456">
        <v>1.9113979740836265E-3</v>
      </c>
      <c r="AH2449" s="457">
        <v>1.6977391793071299E-3</v>
      </c>
      <c r="AI2449" s="437">
        <v>9.2062157212882689E-4</v>
      </c>
      <c r="AJ2449" s="456">
        <v>3.4067567528801341E-4</v>
      </c>
      <c r="AK2449" s="457">
        <v>2.9409646045844431E-4</v>
      </c>
      <c r="AL2449" s="437">
        <v>5.7092806047017057E-5</v>
      </c>
      <c r="AM2449" s="456">
        <v>5.3895755423328693E-4</v>
      </c>
      <c r="AN2449" s="457">
        <v>4.8974064825589505E-4</v>
      </c>
      <c r="AO2449" s="437">
        <v>1.5514960481364108E-2</v>
      </c>
      <c r="AP2449" s="456">
        <v>0</v>
      </c>
      <c r="AQ2449" s="457">
        <v>0</v>
      </c>
      <c r="AR2449" s="440">
        <v>6.3929794885125204E-3</v>
      </c>
      <c r="AS2449" s="462">
        <v>0</v>
      </c>
      <c r="AT2449" s="463">
        <v>0</v>
      </c>
      <c r="AU2449" s="423">
        <v>0</v>
      </c>
    </row>
    <row r="2450" spans="1:47" x14ac:dyDescent="0.2">
      <c r="A2450" s="231">
        <v>2036</v>
      </c>
      <c r="B2450" s="232">
        <v>6</v>
      </c>
      <c r="C2450" s="456">
        <v>1.2037975879801877</v>
      </c>
      <c r="D2450" s="457">
        <v>1.2443244895409242</v>
      </c>
      <c r="E2450" s="437">
        <v>0.44037185620475977</v>
      </c>
      <c r="F2450" s="456">
        <v>4.7431428592720024E-2</v>
      </c>
      <c r="G2450" s="457">
        <v>4.2791500199188148E-2</v>
      </c>
      <c r="H2450" s="437">
        <v>7.2916731693563067E-2</v>
      </c>
      <c r="I2450" s="456">
        <v>4.5312882093079224E-2</v>
      </c>
      <c r="J2450" s="457">
        <v>4.6520231536720004E-2</v>
      </c>
      <c r="K2450" s="437">
        <v>0.37917410099624976</v>
      </c>
      <c r="L2450" s="462">
        <v>1.3593014696316511E-3</v>
      </c>
      <c r="M2450" s="463">
        <v>1.7742991834967738E-3</v>
      </c>
      <c r="N2450" s="437">
        <v>5.7130307503150844E-3</v>
      </c>
      <c r="O2450" s="456">
        <v>2.0505380937154544E-3</v>
      </c>
      <c r="P2450" s="457">
        <v>3.224341931867691E-3</v>
      </c>
      <c r="Q2450" s="437">
        <v>1.8996274846685281E-2</v>
      </c>
      <c r="R2450" s="462">
        <v>0</v>
      </c>
      <c r="S2450" s="463">
        <v>0</v>
      </c>
      <c r="T2450" s="437">
        <v>655.67390306208915</v>
      </c>
      <c r="U2450" s="456">
        <v>3.854715017962744E-3</v>
      </c>
      <c r="V2450" s="457">
        <v>4.5911242016585772E-3</v>
      </c>
      <c r="W2450" s="437">
        <v>7.8585509335412335E-2</v>
      </c>
      <c r="X2450" s="456">
        <v>4.7407103503706123E-3</v>
      </c>
      <c r="Y2450" s="457">
        <v>6.1031802470886748E-3</v>
      </c>
      <c r="Z2450" s="437">
        <v>3.0659848328438875E-3</v>
      </c>
      <c r="AA2450" s="456">
        <v>1.1210387633272794E-3</v>
      </c>
      <c r="AB2450" s="457">
        <v>1.1566226256136292E-3</v>
      </c>
      <c r="AC2450" s="437">
        <v>5.0205858189247407E-3</v>
      </c>
      <c r="AD2450" s="456">
        <v>6.0525486693158859E-5</v>
      </c>
      <c r="AE2450" s="457">
        <v>5.4170796420247308E-5</v>
      </c>
      <c r="AF2450" s="437">
        <v>7.2447156364689692E-4</v>
      </c>
      <c r="AG2450" s="456">
        <v>1.9582873947690586E-3</v>
      </c>
      <c r="AH2450" s="457">
        <v>1.7433278842287864E-3</v>
      </c>
      <c r="AI2450" s="437">
        <v>9.3456813076048435E-4</v>
      </c>
      <c r="AJ2450" s="456">
        <v>3.4985407329614647E-4</v>
      </c>
      <c r="AK2450" s="457">
        <v>3.0291640999279945E-4</v>
      </c>
      <c r="AL2450" s="437">
        <v>5.7957728276176603E-5</v>
      </c>
      <c r="AM2450" s="456">
        <v>5.5090247216663655E-4</v>
      </c>
      <c r="AN2450" s="457">
        <v>5.0159474912579282E-4</v>
      </c>
      <c r="AO2450" s="437">
        <v>1.5749999609265462E-2</v>
      </c>
      <c r="AP2450" s="456">
        <v>0</v>
      </c>
      <c r="AQ2450" s="457">
        <v>0</v>
      </c>
      <c r="AR2450" s="440">
        <v>6.42106536055502E-3</v>
      </c>
      <c r="AS2450" s="462">
        <v>0</v>
      </c>
      <c r="AT2450" s="463">
        <v>0</v>
      </c>
      <c r="AU2450" s="423">
        <v>0</v>
      </c>
    </row>
    <row r="2451" spans="1:47" x14ac:dyDescent="0.2">
      <c r="A2451" s="231">
        <v>2036</v>
      </c>
      <c r="B2451" s="232">
        <v>7</v>
      </c>
      <c r="C2451" s="456">
        <v>1.3459786614010283</v>
      </c>
      <c r="D2451" s="457">
        <v>1.3923523690529813</v>
      </c>
      <c r="E2451" s="437">
        <v>0.44356291014748672</v>
      </c>
      <c r="F2451" s="456">
        <v>5.2930167980159988E-2</v>
      </c>
      <c r="G2451" s="457">
        <v>4.8173041329426486E-2</v>
      </c>
      <c r="H2451" s="437">
        <v>7.4133754435849422E-2</v>
      </c>
      <c r="I2451" s="456">
        <v>5.2331453881006865E-2</v>
      </c>
      <c r="J2451" s="457">
        <v>5.4070871043770979E-2</v>
      </c>
      <c r="K2451" s="437">
        <v>0.506880989077646</v>
      </c>
      <c r="L2451" s="462">
        <v>1.3613317814295308E-3</v>
      </c>
      <c r="M2451" s="463">
        <v>1.7768638083633789E-3</v>
      </c>
      <c r="N2451" s="437">
        <v>5.7174457994134216E-3</v>
      </c>
      <c r="O2451" s="456">
        <v>2.3483884761258348E-3</v>
      </c>
      <c r="P2451" s="457">
        <v>3.5266750220841448E-3</v>
      </c>
      <c r="Q2451" s="437">
        <v>1.9008254325426195E-2</v>
      </c>
      <c r="R2451" s="462">
        <v>0</v>
      </c>
      <c r="S2451" s="463">
        <v>0</v>
      </c>
      <c r="T2451" s="437">
        <v>656.18049844671259</v>
      </c>
      <c r="U2451" s="456">
        <v>4.0512265356755202E-3</v>
      </c>
      <c r="V2451" s="457">
        <v>4.73543955751501E-3</v>
      </c>
      <c r="W2451" s="437">
        <v>7.9897208283278592E-2</v>
      </c>
      <c r="X2451" s="456">
        <v>4.8453986078658834E-3</v>
      </c>
      <c r="Y2451" s="457">
        <v>6.2616201993929551E-3</v>
      </c>
      <c r="Z2451" s="437">
        <v>3.0909294856190975E-3</v>
      </c>
      <c r="AA2451" s="456">
        <v>1.2307246799888279E-3</v>
      </c>
      <c r="AB2451" s="457">
        <v>1.2802620194213668E-3</v>
      </c>
      <c r="AC2451" s="437">
        <v>5.1043820113394582E-3</v>
      </c>
      <c r="AD2451" s="456">
        <v>6.7427115215570798E-5</v>
      </c>
      <c r="AE2451" s="457">
        <v>6.081189728004347E-5</v>
      </c>
      <c r="AF2451" s="437">
        <v>7.3656335929163244E-4</v>
      </c>
      <c r="AG2451" s="456">
        <v>2.1915798790821768E-3</v>
      </c>
      <c r="AH2451" s="457">
        <v>1.968726503799046E-3</v>
      </c>
      <c r="AI2451" s="437">
        <v>9.5016690073434107E-4</v>
      </c>
      <c r="AJ2451" s="456">
        <v>3.8714780020744687E-4</v>
      </c>
      <c r="AK2451" s="457">
        <v>3.3723426643685148E-4</v>
      </c>
      <c r="AL2451" s="437">
        <v>5.892514757217425E-5</v>
      </c>
      <c r="AM2451" s="456">
        <v>6.1775176973556819E-4</v>
      </c>
      <c r="AN2451" s="457">
        <v>5.6798551173786738E-4</v>
      </c>
      <c r="AO2451" s="437">
        <v>1.6012908164265569E-2</v>
      </c>
      <c r="AP2451" s="456">
        <v>0</v>
      </c>
      <c r="AQ2451" s="457">
        <v>0</v>
      </c>
      <c r="AR2451" s="440">
        <v>7.1898052684395003E-3</v>
      </c>
      <c r="AS2451" s="462">
        <v>0</v>
      </c>
      <c r="AT2451" s="463">
        <v>0</v>
      </c>
      <c r="AU2451" s="423">
        <v>0</v>
      </c>
    </row>
    <row r="2452" spans="1:47" x14ac:dyDescent="0.2">
      <c r="A2452" s="231">
        <v>2036</v>
      </c>
      <c r="B2452" s="232">
        <v>8</v>
      </c>
      <c r="C2452" s="456">
        <v>1.3629312212288214</v>
      </c>
      <c r="D2452" s="457">
        <v>1.4095513154108437</v>
      </c>
      <c r="E2452" s="437">
        <v>0.44711750556018665</v>
      </c>
      <c r="F2452" s="456">
        <v>5.4445696655321556E-2</v>
      </c>
      <c r="G2452" s="457">
        <v>4.9711557994835426E-2</v>
      </c>
      <c r="H2452" s="437">
        <v>7.5489893748115586E-2</v>
      </c>
      <c r="I2452" s="456">
        <v>5.3280067127358742E-2</v>
      </c>
      <c r="J2452" s="457">
        <v>5.5058276655922771E-2</v>
      </c>
      <c r="K2452" s="437">
        <v>0.51241827537732998</v>
      </c>
      <c r="L2452" s="462">
        <v>1.3635781206660271E-3</v>
      </c>
      <c r="M2452" s="463">
        <v>1.7797498887067282E-3</v>
      </c>
      <c r="N2452" s="437">
        <v>5.7223495734529907E-3</v>
      </c>
      <c r="O2452" s="456">
        <v>2.369395678090319E-3</v>
      </c>
      <c r="P2452" s="457">
        <v>3.5630416910928547E-3</v>
      </c>
      <c r="Q2452" s="437">
        <v>1.9021558766989761E-2</v>
      </c>
      <c r="R2452" s="462">
        <v>0</v>
      </c>
      <c r="S2452" s="463">
        <v>0</v>
      </c>
      <c r="T2452" s="437">
        <v>656.74411790788008</v>
      </c>
      <c r="U2452" s="456">
        <v>4.1442094221655363E-3</v>
      </c>
      <c r="V2452" s="457">
        <v>4.8624243704509804E-3</v>
      </c>
      <c r="W2452" s="437">
        <v>8.1358765798201615E-2</v>
      </c>
      <c r="X2452" s="456">
        <v>4.9602742389907167E-3</v>
      </c>
      <c r="Y2452" s="457">
        <v>6.4381648569628303E-3</v>
      </c>
      <c r="Z2452" s="437">
        <v>3.1187208910487207E-3</v>
      </c>
      <c r="AA2452" s="456">
        <v>1.2581567570111019E-3</v>
      </c>
      <c r="AB2452" s="457">
        <v>1.3153702504262129E-3</v>
      </c>
      <c r="AC2452" s="437">
        <v>5.1977506656261628E-3</v>
      </c>
      <c r="AD2452" s="456">
        <v>6.9345535654099968E-5</v>
      </c>
      <c r="AE2452" s="457">
        <v>6.2762145327466742E-5</v>
      </c>
      <c r="AF2452" s="437">
        <v>7.5003667250767058E-4</v>
      </c>
      <c r="AG2452" s="456">
        <v>2.2563888592826388E-3</v>
      </c>
      <c r="AH2452" s="457">
        <v>2.0332015404354604E-3</v>
      </c>
      <c r="AI2452" s="437">
        <v>9.6754783292836476E-4</v>
      </c>
      <c r="AJ2452" s="456">
        <v>3.9970926572591495E-4</v>
      </c>
      <c r="AK2452" s="457">
        <v>3.4957115000335942E-4</v>
      </c>
      <c r="AL2452" s="437">
        <v>6.0003012649202779E-5</v>
      </c>
      <c r="AM2452" s="456">
        <v>6.3405590352535166E-4</v>
      </c>
      <c r="AN2452" s="457">
        <v>5.8461270588655329E-4</v>
      </c>
      <c r="AO2452" s="437">
        <v>1.6305798875902316E-2</v>
      </c>
      <c r="AP2452" s="456">
        <v>0</v>
      </c>
      <c r="AQ2452" s="457">
        <v>0</v>
      </c>
      <c r="AR2452" s="440">
        <v>7.2286864862633297E-3</v>
      </c>
      <c r="AS2452" s="462">
        <v>0</v>
      </c>
      <c r="AT2452" s="463">
        <v>0</v>
      </c>
      <c r="AU2452" s="423">
        <v>0</v>
      </c>
    </row>
    <row r="2453" spans="1:47" x14ac:dyDescent="0.2">
      <c r="A2453" s="231">
        <v>2036</v>
      </c>
      <c r="B2453" s="232">
        <v>9</v>
      </c>
      <c r="C2453" s="456">
        <v>1.3996469770689273</v>
      </c>
      <c r="D2453" s="457">
        <v>1.4448026806208218</v>
      </c>
      <c r="E2453" s="437">
        <v>0.45039321724008347</v>
      </c>
      <c r="F2453" s="456">
        <v>6.0348007061307059E-2</v>
      </c>
      <c r="G2453" s="457">
        <v>5.5516898433133469E-2</v>
      </c>
      <c r="H2453" s="437">
        <v>7.697082930340958E-2</v>
      </c>
      <c r="I2453" s="456">
        <v>6.2080843839426449E-2</v>
      </c>
      <c r="J2453" s="457">
        <v>6.4512569041642986E-2</v>
      </c>
      <c r="K2453" s="437">
        <v>0.51816048597632935</v>
      </c>
      <c r="L2453" s="462">
        <v>1.3655603534995819E-3</v>
      </c>
      <c r="M2453" s="463">
        <v>1.7823576199223821E-3</v>
      </c>
      <c r="N2453" s="437">
        <v>5.7256441949766557E-3</v>
      </c>
      <c r="O2453" s="456">
        <v>2.7239812696380015E-3</v>
      </c>
      <c r="P2453" s="457">
        <v>3.9139428549936394E-3</v>
      </c>
      <c r="Q2453" s="437">
        <v>1.9036332824161041E-2</v>
      </c>
      <c r="R2453" s="462">
        <v>0</v>
      </c>
      <c r="S2453" s="463">
        <v>0</v>
      </c>
      <c r="T2453" s="437">
        <v>657.12079023106276</v>
      </c>
      <c r="U2453" s="456">
        <v>4.1950653334248706E-3</v>
      </c>
      <c r="V2453" s="457">
        <v>4.9329788856972423E-3</v>
      </c>
      <c r="W2453" s="437">
        <v>8.2954830522825582E-2</v>
      </c>
      <c r="X2453" s="456">
        <v>5.0856454048675542E-3</v>
      </c>
      <c r="Y2453" s="457">
        <v>6.633090015002745E-3</v>
      </c>
      <c r="Z2453" s="437">
        <v>3.1494206034137461E-3</v>
      </c>
      <c r="AA2453" s="456">
        <v>1.3712046213586141E-3</v>
      </c>
      <c r="AB2453" s="457">
        <v>1.4441406351792469E-3</v>
      </c>
      <c r="AC2453" s="437">
        <v>5.299728650167564E-3</v>
      </c>
      <c r="AD2453" s="456">
        <v>7.6621488856990082E-5</v>
      </c>
      <c r="AE2453" s="457">
        <v>6.9813246667291645E-5</v>
      </c>
      <c r="AF2453" s="437">
        <v>7.6475127597928319E-4</v>
      </c>
      <c r="AG2453" s="456">
        <v>2.508085738420868E-3</v>
      </c>
      <c r="AH2453" s="457">
        <v>2.2775429395018609E-3</v>
      </c>
      <c r="AI2453" s="437">
        <v>9.8652937632709111E-4</v>
      </c>
      <c r="AJ2453" s="456">
        <v>4.3932311425235804E-4</v>
      </c>
      <c r="AK2453" s="457">
        <v>3.8613371027287652E-4</v>
      </c>
      <c r="AL2453" s="437">
        <v>6.1180115975973569E-5</v>
      </c>
      <c r="AM2453" s="456">
        <v>7.0483503099975312E-4</v>
      </c>
      <c r="AN2453" s="457">
        <v>6.5568052982390367E-4</v>
      </c>
      <c r="AO2453" s="437">
        <v>1.6625665982082243E-2</v>
      </c>
      <c r="AP2453" s="456">
        <v>0</v>
      </c>
      <c r="AQ2453" s="457">
        <v>0</v>
      </c>
      <c r="AR2453" s="440">
        <v>8.1052564956339401E-3</v>
      </c>
      <c r="AS2453" s="462">
        <v>0</v>
      </c>
      <c r="AT2453" s="463">
        <v>0</v>
      </c>
      <c r="AU2453" s="423">
        <v>0</v>
      </c>
    </row>
    <row r="2454" spans="1:47" x14ac:dyDescent="0.2">
      <c r="A2454" s="231">
        <v>2036</v>
      </c>
      <c r="B2454" s="232">
        <v>10</v>
      </c>
      <c r="C2454" s="456">
        <v>1.419752627351355</v>
      </c>
      <c r="D2454" s="457">
        <v>1.4655705468999798</v>
      </c>
      <c r="E2454" s="437">
        <v>0.45469930425878474</v>
      </c>
      <c r="F2454" s="456">
        <v>6.2256862421336379E-2</v>
      </c>
      <c r="G2454" s="457">
        <v>5.7493481557235035E-2</v>
      </c>
      <c r="H2454" s="437">
        <v>7.861323577167896E-2</v>
      </c>
      <c r="I2454" s="456">
        <v>6.3325920779464556E-2</v>
      </c>
      <c r="J2454" s="457">
        <v>6.5833687803996538E-2</v>
      </c>
      <c r="K2454" s="437">
        <v>0.52486705677272172</v>
      </c>
      <c r="L2454" s="462">
        <v>1.3682655169808754E-3</v>
      </c>
      <c r="M2454" s="463">
        <v>1.785916380595028E-3</v>
      </c>
      <c r="N2454" s="437">
        <v>5.731607284028023E-3</v>
      </c>
      <c r="O2454" s="456">
        <v>2.7524995627021777E-3</v>
      </c>
      <c r="P2454" s="457">
        <v>3.9619615458967878E-3</v>
      </c>
      <c r="Q2454" s="437">
        <v>1.9052500037350015E-2</v>
      </c>
      <c r="R2454" s="462">
        <v>0</v>
      </c>
      <c r="S2454" s="463">
        <v>0</v>
      </c>
      <c r="T2454" s="437">
        <v>657.804849998637</v>
      </c>
      <c r="U2454" s="456">
        <v>4.3012444486825122E-3</v>
      </c>
      <c r="V2454" s="457">
        <v>5.0808878500782926E-3</v>
      </c>
      <c r="W2454" s="437">
        <v>8.472492435187963E-2</v>
      </c>
      <c r="X2454" s="456">
        <v>5.2221281802381451E-3</v>
      </c>
      <c r="Y2454" s="457">
        <v>6.8469212949439509E-3</v>
      </c>
      <c r="Z2454" s="437">
        <v>3.1830914524439116E-3</v>
      </c>
      <c r="AA2454" s="456">
        <v>1.4050738463555418E-3</v>
      </c>
      <c r="AB2454" s="457">
        <v>1.4886503274264349E-3</v>
      </c>
      <c r="AC2454" s="437">
        <v>5.4128209294836841E-3</v>
      </c>
      <c r="AD2454" s="456">
        <v>7.9039880229046214E-5</v>
      </c>
      <c r="AE2454" s="457">
        <v>7.2321391257547155E-5</v>
      </c>
      <c r="AF2454" s="437">
        <v>7.8106986981367401E-4</v>
      </c>
      <c r="AG2454" s="456">
        <v>2.5899188017186486E-3</v>
      </c>
      <c r="AH2454" s="457">
        <v>2.3605563674755914E-3</v>
      </c>
      <c r="AI2454" s="437">
        <v>1.0075800938530788E-3</v>
      </c>
      <c r="AJ2454" s="456">
        <v>4.5523005315316919E-4</v>
      </c>
      <c r="AK2454" s="457">
        <v>4.0206062339621153E-4</v>
      </c>
      <c r="AL2454" s="437">
        <v>6.2485540194027214E-5</v>
      </c>
      <c r="AM2454" s="456">
        <v>7.2524729874266889E-4</v>
      </c>
      <c r="AN2454" s="457">
        <v>6.7692192717522194E-4</v>
      </c>
      <c r="AO2454" s="437">
        <v>1.698047132271761E-2</v>
      </c>
      <c r="AP2454" s="456">
        <v>0</v>
      </c>
      <c r="AQ2454" s="457">
        <v>0</v>
      </c>
      <c r="AR2454" s="440">
        <v>8.1577955399432193E-3</v>
      </c>
      <c r="AS2454" s="462">
        <v>0</v>
      </c>
      <c r="AT2454" s="463">
        <v>0</v>
      </c>
      <c r="AU2454" s="423">
        <v>0</v>
      </c>
    </row>
    <row r="2455" spans="1:47" x14ac:dyDescent="0.2">
      <c r="A2455" s="231">
        <v>2036</v>
      </c>
      <c r="B2455" s="232">
        <v>11</v>
      </c>
      <c r="C2455" s="456">
        <v>1.7219107392142798</v>
      </c>
      <c r="D2455" s="457">
        <v>1.7826972901355744</v>
      </c>
      <c r="E2455" s="437">
        <v>0.45942518497086515</v>
      </c>
      <c r="F2455" s="456">
        <v>7.2736550470530376E-2</v>
      </c>
      <c r="G2455" s="457">
        <v>6.6868718152453988E-2</v>
      </c>
      <c r="H2455" s="437">
        <v>8.0415907641446571E-2</v>
      </c>
      <c r="I2455" s="456">
        <v>7.2306815726801851E-2</v>
      </c>
      <c r="J2455" s="457">
        <v>7.5500838303600992E-2</v>
      </c>
      <c r="K2455" s="437">
        <v>0.53222900968313402</v>
      </c>
      <c r="L2455" s="462">
        <v>1.3712110252673466E-3</v>
      </c>
      <c r="M2455" s="463">
        <v>1.7898518747574805E-3</v>
      </c>
      <c r="N2455" s="437">
        <v>5.7381472320181381E-3</v>
      </c>
      <c r="O2455" s="456">
        <v>3.4678650146192213E-3</v>
      </c>
      <c r="P2455" s="457">
        <v>4.6061149262275908E-3</v>
      </c>
      <c r="Q2455" s="437">
        <v>1.9070232249793727E-2</v>
      </c>
      <c r="R2455" s="462">
        <v>0</v>
      </c>
      <c r="S2455" s="463">
        <v>0</v>
      </c>
      <c r="T2455" s="437">
        <v>658.55575924735751</v>
      </c>
      <c r="U2455" s="456">
        <v>3.9725594937495712E-3</v>
      </c>
      <c r="V2455" s="457">
        <v>4.7270147013402323E-3</v>
      </c>
      <c r="W2455" s="437">
        <v>8.6667801409188894E-2</v>
      </c>
      <c r="X2455" s="456">
        <v>5.3699703288702175E-3</v>
      </c>
      <c r="Y2455" s="457">
        <v>7.0815762305832166E-3</v>
      </c>
      <c r="Z2455" s="437">
        <v>3.2200473840359911E-3</v>
      </c>
      <c r="AA2455" s="456">
        <v>1.6053117326938374E-3</v>
      </c>
      <c r="AB2455" s="457">
        <v>1.6945743479353952E-3</v>
      </c>
      <c r="AC2455" s="437">
        <v>5.5369366946433265E-3</v>
      </c>
      <c r="AD2455" s="456">
        <v>9.1957509589103974E-5</v>
      </c>
      <c r="AE2455" s="457">
        <v>8.3685205548892356E-5</v>
      </c>
      <c r="AF2455" s="437">
        <v>7.9897992273413954E-4</v>
      </c>
      <c r="AG2455" s="456">
        <v>3.0370992754022432E-3</v>
      </c>
      <c r="AH2455" s="457">
        <v>2.7557223955386157E-3</v>
      </c>
      <c r="AI2455" s="437">
        <v>1.0306848311795497E-3</v>
      </c>
      <c r="AJ2455" s="456">
        <v>5.2474657408946193E-4</v>
      </c>
      <c r="AK2455" s="457">
        <v>4.6046520154803159E-4</v>
      </c>
      <c r="AL2455" s="437">
        <v>6.3918398514446452E-5</v>
      </c>
      <c r="AM2455" s="456">
        <v>8.5132538270881429E-4</v>
      </c>
      <c r="AN2455" s="457">
        <v>7.9195455529327543E-4</v>
      </c>
      <c r="AO2455" s="437">
        <v>1.7369834454692274E-2</v>
      </c>
      <c r="AP2455" s="456">
        <v>0</v>
      </c>
      <c r="AQ2455" s="457">
        <v>0</v>
      </c>
      <c r="AR2455" s="440">
        <v>9.9408382728681192E-3</v>
      </c>
      <c r="AS2455" s="462">
        <v>0</v>
      </c>
      <c r="AT2455" s="463">
        <v>0</v>
      </c>
      <c r="AU2455" s="423">
        <v>0</v>
      </c>
    </row>
    <row r="2456" spans="1:47" x14ac:dyDescent="0.2">
      <c r="A2456" s="231">
        <v>2036</v>
      </c>
      <c r="B2456" s="232">
        <v>12</v>
      </c>
      <c r="C2456" s="456">
        <v>1.7476631267985421</v>
      </c>
      <c r="D2456" s="457">
        <v>1.809683681344527</v>
      </c>
      <c r="E2456" s="437">
        <v>0.46456314559501449</v>
      </c>
      <c r="F2456" s="456">
        <v>7.5210520134371878E-2</v>
      </c>
      <c r="G2456" s="457">
        <v>6.9449194042999526E-2</v>
      </c>
      <c r="H2456" s="437">
        <v>8.2375609233609343E-2</v>
      </c>
      <c r="I2456" s="456">
        <v>7.3897042729667947E-2</v>
      </c>
      <c r="J2456" s="457">
        <v>7.7220225568435247E-2</v>
      </c>
      <c r="K2456" s="437">
        <v>0.54023129337224685</v>
      </c>
      <c r="L2456" s="462">
        <v>1.3744399021394292E-3</v>
      </c>
      <c r="M2456" s="463">
        <v>1.794188255891073E-3</v>
      </c>
      <c r="N2456" s="437">
        <v>5.7452727505548926E-3</v>
      </c>
      <c r="O2456" s="456">
        <v>3.5096434127808154E-3</v>
      </c>
      <c r="P2456" s="457">
        <v>4.6721012529089704E-3</v>
      </c>
      <c r="Q2456" s="437">
        <v>1.908954813811516E-2</v>
      </c>
      <c r="R2456" s="462">
        <v>0</v>
      </c>
      <c r="S2456" s="463">
        <v>0</v>
      </c>
      <c r="T2456" s="437">
        <v>659.37277509817318</v>
      </c>
      <c r="U2456" s="456">
        <v>4.0823951225635391E-3</v>
      </c>
      <c r="V2456" s="457">
        <v>4.8851404434636187E-3</v>
      </c>
      <c r="W2456" s="437">
        <v>8.8779670751878106E-2</v>
      </c>
      <c r="X2456" s="456">
        <v>5.5297606994586766E-3</v>
      </c>
      <c r="Y2456" s="457">
        <v>7.3366638041461475E-3</v>
      </c>
      <c r="Z2456" s="437">
        <v>3.2602201425644527E-3</v>
      </c>
      <c r="AA2456" s="456">
        <v>1.648687124931172E-3</v>
      </c>
      <c r="AB2456" s="457">
        <v>1.7521754665925291E-3</v>
      </c>
      <c r="AC2456" s="437">
        <v>5.6718658128094594E-3</v>
      </c>
      <c r="AD2456" s="456">
        <v>9.5101116839338914E-5</v>
      </c>
      <c r="AE2456" s="457">
        <v>8.6967959488137701E-5</v>
      </c>
      <c r="AF2456" s="437">
        <v>8.1845074515536945E-4</v>
      </c>
      <c r="AG2456" s="456">
        <v>3.1433414678431674E-3</v>
      </c>
      <c r="AH2456" s="457">
        <v>2.8642618954807957E-3</v>
      </c>
      <c r="AI2456" s="437">
        <v>1.0558006622417623E-3</v>
      </c>
      <c r="AJ2456" s="456">
        <v>5.4546680793707129E-4</v>
      </c>
      <c r="AK2456" s="457">
        <v>4.8135155987869444E-4</v>
      </c>
      <c r="AL2456" s="437">
        <v>6.5475997743085206E-5</v>
      </c>
      <c r="AM2456" s="456">
        <v>8.7759304798371691E-4</v>
      </c>
      <c r="AN2456" s="457">
        <v>8.1951581716204229E-4</v>
      </c>
      <c r="AO2456" s="437">
        <v>1.7793137466386378E-2</v>
      </c>
      <c r="AP2456" s="456">
        <v>0</v>
      </c>
      <c r="AQ2456" s="457">
        <v>0</v>
      </c>
      <c r="AR2456" s="440">
        <v>1.00168976060534E-2</v>
      </c>
      <c r="AS2456" s="462">
        <v>0</v>
      </c>
      <c r="AT2456" s="463">
        <v>0</v>
      </c>
      <c r="AU2456" s="423">
        <v>0</v>
      </c>
    </row>
    <row r="2457" spans="1:47" x14ac:dyDescent="0.2">
      <c r="A2457" s="231">
        <v>2036</v>
      </c>
      <c r="B2457" s="232">
        <v>13</v>
      </c>
      <c r="C2457" s="456">
        <v>1.7752617758031206</v>
      </c>
      <c r="D2457" s="457">
        <v>1.8387467372504864</v>
      </c>
      <c r="E2457" s="437">
        <v>0.47012833628407624</v>
      </c>
      <c r="F2457" s="456">
        <v>7.7873613220460616E-2</v>
      </c>
      <c r="G2457" s="457">
        <v>7.2241368063658218E-2</v>
      </c>
      <c r="H2457" s="437">
        <v>8.4498383021176848E-2</v>
      </c>
      <c r="I2457" s="456">
        <v>7.5609982798217304E-2</v>
      </c>
      <c r="J2457" s="457">
        <v>7.9081900627854765E-2</v>
      </c>
      <c r="K2457" s="437">
        <v>0.54889983435634515</v>
      </c>
      <c r="L2457" s="462">
        <v>1.3778908000727412E-3</v>
      </c>
      <c r="M2457" s="463">
        <v>1.798852553541734E-3</v>
      </c>
      <c r="N2457" s="437">
        <v>5.752960026474861E-3</v>
      </c>
      <c r="O2457" s="456">
        <v>3.5545030464953567E-3</v>
      </c>
      <c r="P2457" s="457">
        <v>4.7433918027811675E-3</v>
      </c>
      <c r="Q2457" s="437">
        <v>1.9110400418423337E-2</v>
      </c>
      <c r="R2457" s="462">
        <v>0</v>
      </c>
      <c r="S2457" s="463">
        <v>0</v>
      </c>
      <c r="T2457" s="437">
        <v>660.25708738946832</v>
      </c>
      <c r="U2457" s="456">
        <v>4.2006059985225897E-3</v>
      </c>
      <c r="V2457" s="457">
        <v>5.0562481357604699E-3</v>
      </c>
      <c r="W2457" s="437">
        <v>9.1067601527880751E-2</v>
      </c>
      <c r="X2457" s="456">
        <v>5.7017524346237971E-3</v>
      </c>
      <c r="Y2457" s="457">
        <v>7.6126845664675419E-3</v>
      </c>
      <c r="Z2457" s="437">
        <v>3.3037359981137877E-3</v>
      </c>
      <c r="AA2457" s="456">
        <v>1.6953314333106905E-3</v>
      </c>
      <c r="AB2457" s="457">
        <v>1.8144034971224686E-3</v>
      </c>
      <c r="AC2457" s="437">
        <v>5.8180250220169283E-3</v>
      </c>
      <c r="AD2457" s="456">
        <v>9.8482633811610194E-5</v>
      </c>
      <c r="AE2457" s="457">
        <v>9.0517475497718295E-5</v>
      </c>
      <c r="AF2457" s="437">
        <v>8.3954298613160929E-4</v>
      </c>
      <c r="AG2457" s="456">
        <v>3.2576060674602845E-3</v>
      </c>
      <c r="AH2457" s="457">
        <v>2.9816504883324103E-3</v>
      </c>
      <c r="AI2457" s="437">
        <v>1.0830089261134382E-3</v>
      </c>
      <c r="AJ2457" s="456">
        <v>5.6776414637887474E-4</v>
      </c>
      <c r="AK2457" s="457">
        <v>5.0395183007966569E-4</v>
      </c>
      <c r="AL2457" s="437">
        <v>6.7163424269956306E-5</v>
      </c>
      <c r="AM2457" s="456">
        <v>9.058630985347662E-4</v>
      </c>
      <c r="AN2457" s="457">
        <v>8.493298584781022E-4</v>
      </c>
      <c r="AO2457" s="437">
        <v>1.8251625154633674E-2</v>
      </c>
      <c r="AP2457" s="456">
        <v>0</v>
      </c>
      <c r="AQ2457" s="457">
        <v>0</v>
      </c>
      <c r="AR2457" s="440">
        <v>1.0099302190240401E-2</v>
      </c>
      <c r="AS2457" s="462">
        <v>0</v>
      </c>
      <c r="AT2457" s="463">
        <v>0</v>
      </c>
      <c r="AU2457" s="423">
        <v>0</v>
      </c>
    </row>
    <row r="2458" spans="1:47" x14ac:dyDescent="0.2">
      <c r="A2458" s="231">
        <v>2036</v>
      </c>
      <c r="B2458" s="232">
        <v>14</v>
      </c>
      <c r="C2458" s="456">
        <v>1.8007061111683487</v>
      </c>
      <c r="D2458" s="457">
        <v>1.8653985975840044</v>
      </c>
      <c r="E2458" s="437">
        <v>0.47481271699392635</v>
      </c>
      <c r="F2458" s="456">
        <v>8.0734318089251772E-2</v>
      </c>
      <c r="G2458" s="457">
        <v>7.5240653059470156E-2</v>
      </c>
      <c r="H2458" s="437">
        <v>8.6748985170836887E-2</v>
      </c>
      <c r="I2458" s="456">
        <v>7.741381317003547E-2</v>
      </c>
      <c r="J2458" s="457">
        <v>8.1039551838393425E-2</v>
      </c>
      <c r="K2458" s="437">
        <v>0.55748002505339311</v>
      </c>
      <c r="L2458" s="462">
        <v>1.3807284154594745E-3</v>
      </c>
      <c r="M2458" s="463">
        <v>1.8027752514978516E-3</v>
      </c>
      <c r="N2458" s="437">
        <v>5.7569415129025683E-3</v>
      </c>
      <c r="O2458" s="456">
        <v>3.6031273621821799E-3</v>
      </c>
      <c r="P2458" s="457">
        <v>4.8205745737868889E-3</v>
      </c>
      <c r="Q2458" s="437">
        <v>1.913291257611591E-2</v>
      </c>
      <c r="R2458" s="462">
        <v>0</v>
      </c>
      <c r="S2458" s="463">
        <v>0</v>
      </c>
      <c r="T2458" s="437">
        <v>660.71420234192954</v>
      </c>
      <c r="U2458" s="456">
        <v>4.3269142305230384E-3</v>
      </c>
      <c r="V2458" s="457">
        <v>5.2395046483727122E-3</v>
      </c>
      <c r="W2458" s="437">
        <v>9.3493277582701914E-2</v>
      </c>
      <c r="X2458" s="456">
        <v>5.886992871625309E-3</v>
      </c>
      <c r="Y2458" s="457">
        <v>7.909978145921549E-3</v>
      </c>
      <c r="Z2458" s="437">
        <v>3.3505515776134109E-3</v>
      </c>
      <c r="AA2458" s="456">
        <v>1.7447643134246662E-3</v>
      </c>
      <c r="AB2458" s="457">
        <v>1.8805135054154637E-3</v>
      </c>
      <c r="AC2458" s="437">
        <v>5.9729900529831336E-3</v>
      </c>
      <c r="AD2458" s="456">
        <v>1.0211602936776379E-4</v>
      </c>
      <c r="AE2458" s="457">
        <v>9.4330738886920371E-5</v>
      </c>
      <c r="AF2458" s="437">
        <v>8.619029435305137E-4</v>
      </c>
      <c r="AG2458" s="456">
        <v>3.3806470383509644E-3</v>
      </c>
      <c r="AH2458" s="457">
        <v>3.1080547584153165E-3</v>
      </c>
      <c r="AI2458" s="437">
        <v>1.1118556730719796E-3</v>
      </c>
      <c r="AJ2458" s="456">
        <v>5.9184166719132569E-4</v>
      </c>
      <c r="AK2458" s="457">
        <v>5.283601910896316E-4</v>
      </c>
      <c r="AL2458" s="437">
        <v>6.8952256319971988E-5</v>
      </c>
      <c r="AM2458" s="456">
        <v>9.3616407916986366E-4</v>
      </c>
      <c r="AN2458" s="457">
        <v>8.8128057260237406E-4</v>
      </c>
      <c r="AO2458" s="437">
        <v>1.8737778829813395E-2</v>
      </c>
      <c r="AP2458" s="456">
        <v>0</v>
      </c>
      <c r="AQ2458" s="457">
        <v>0</v>
      </c>
      <c r="AR2458" s="440">
        <v>1.0187851254249199E-2</v>
      </c>
      <c r="AS2458" s="462">
        <v>0</v>
      </c>
      <c r="AT2458" s="463">
        <v>0</v>
      </c>
      <c r="AU2458" s="423">
        <v>0</v>
      </c>
    </row>
    <row r="2459" spans="1:47" x14ac:dyDescent="0.2">
      <c r="A2459" s="231">
        <v>2036</v>
      </c>
      <c r="B2459" s="232">
        <v>15</v>
      </c>
      <c r="C2459" s="456">
        <v>1.8323978181496265</v>
      </c>
      <c r="D2459" s="457">
        <v>1.898804324810651</v>
      </c>
      <c r="E2459" s="437">
        <v>0.48122027069167816</v>
      </c>
      <c r="F2459" s="456">
        <v>8.3801888756627405E-2</v>
      </c>
      <c r="G2459" s="457">
        <v>7.8459383016043771E-2</v>
      </c>
      <c r="H2459" s="437">
        <v>8.9193311472247669E-2</v>
      </c>
      <c r="I2459" s="456">
        <v>7.9390252636189401E-2</v>
      </c>
      <c r="J2459" s="457">
        <v>8.3190180374824091E-2</v>
      </c>
      <c r="K2459" s="437">
        <v>0.56746085154554649</v>
      </c>
      <c r="L2459" s="462">
        <v>1.3848663029400177E-3</v>
      </c>
      <c r="M2459" s="463">
        <v>1.8083603818348228E-3</v>
      </c>
      <c r="N2459" s="437">
        <v>5.765805163074054E-3</v>
      </c>
      <c r="O2459" s="456">
        <v>3.6553095809539809E-3</v>
      </c>
      <c r="P2459" s="457">
        <v>4.9034144245201222E-3</v>
      </c>
      <c r="Q2459" s="437">
        <v>1.9156923559464131E-2</v>
      </c>
      <c r="R2459" s="462">
        <v>0</v>
      </c>
      <c r="S2459" s="463">
        <v>0</v>
      </c>
      <c r="T2459" s="437">
        <v>661.73123724100242</v>
      </c>
      <c r="U2459" s="456">
        <v>4.463181754054745E-3</v>
      </c>
      <c r="V2459" s="457">
        <v>5.4368574915816693E-3</v>
      </c>
      <c r="W2459" s="437">
        <v>9.6127503126456723E-2</v>
      </c>
      <c r="X2459" s="456">
        <v>6.0851310495657054E-3</v>
      </c>
      <c r="Y2459" s="457">
        <v>8.2282017653617211E-3</v>
      </c>
      <c r="Z2459" s="437">
        <v>3.4006485991223421E-3</v>
      </c>
      <c r="AA2459" s="456">
        <v>1.7982343863667482E-3</v>
      </c>
      <c r="AB2459" s="457">
        <v>1.9516710807544679E-3</v>
      </c>
      <c r="AC2459" s="437">
        <v>6.1412878180707575E-3</v>
      </c>
      <c r="AD2459" s="456">
        <v>1.0601193676927151E-4</v>
      </c>
      <c r="AE2459" s="457">
        <v>9.8421176345074162E-5</v>
      </c>
      <c r="AF2459" s="437">
        <v>8.8618769670958508E-4</v>
      </c>
      <c r="AG2459" s="456">
        <v>3.5124701708224922E-3</v>
      </c>
      <c r="AH2459" s="457">
        <v>3.2436373548727429E-3</v>
      </c>
      <c r="AI2459" s="437">
        <v>1.1431823939496229E-3</v>
      </c>
      <c r="AJ2459" s="456">
        <v>6.1755936066285576E-4</v>
      </c>
      <c r="AK2459" s="457">
        <v>5.5446840540384896E-4</v>
      </c>
      <c r="AL2459" s="437">
        <v>7.0895096076256602E-5</v>
      </c>
      <c r="AM2459" s="456">
        <v>9.6875473973929017E-4</v>
      </c>
      <c r="AN2459" s="457">
        <v>9.1566093453259627E-4</v>
      </c>
      <c r="AO2459" s="437">
        <v>1.9265735511404737E-2</v>
      </c>
      <c r="AP2459" s="456">
        <v>0</v>
      </c>
      <c r="AQ2459" s="457">
        <v>0</v>
      </c>
      <c r="AR2459" s="440">
        <v>1.02827411800668E-2</v>
      </c>
      <c r="AS2459" s="462">
        <v>0</v>
      </c>
      <c r="AT2459" s="463">
        <v>0</v>
      </c>
      <c r="AU2459" s="423">
        <v>0</v>
      </c>
    </row>
    <row r="2460" spans="1:47" x14ac:dyDescent="0.2">
      <c r="A2460" s="231">
        <v>2036</v>
      </c>
      <c r="B2460" s="232">
        <v>16</v>
      </c>
      <c r="C2460" s="456">
        <v>0</v>
      </c>
      <c r="D2460" s="457">
        <v>0</v>
      </c>
      <c r="E2460" s="438">
        <v>0.48804183331168804</v>
      </c>
      <c r="F2460" s="456">
        <v>0</v>
      </c>
      <c r="G2460" s="457">
        <v>0</v>
      </c>
      <c r="H2460" s="438">
        <v>9.1795083526938812E-2</v>
      </c>
      <c r="I2460" s="456">
        <v>0</v>
      </c>
      <c r="J2460" s="457">
        <v>0</v>
      </c>
      <c r="K2460" s="438">
        <v>0.5780855284010834</v>
      </c>
      <c r="L2460" s="462">
        <v>0</v>
      </c>
      <c r="M2460" s="463">
        <v>0</v>
      </c>
      <c r="N2460" s="438">
        <v>5.7752428365969678E-3</v>
      </c>
      <c r="O2460" s="456">
        <v>0</v>
      </c>
      <c r="P2460" s="457">
        <v>0</v>
      </c>
      <c r="Q2460" s="438">
        <v>1.9182525771346937E-2</v>
      </c>
      <c r="R2460" s="462">
        <v>0</v>
      </c>
      <c r="S2460" s="463">
        <v>0</v>
      </c>
      <c r="T2460" s="438">
        <v>662.81392227882077</v>
      </c>
      <c r="U2460" s="456">
        <v>0</v>
      </c>
      <c r="V2460" s="457">
        <v>0</v>
      </c>
      <c r="W2460" s="438">
        <v>9.8931706845216599E-2</v>
      </c>
      <c r="X2460" s="456">
        <v>0</v>
      </c>
      <c r="Y2460" s="457">
        <v>0</v>
      </c>
      <c r="Z2460" s="438">
        <v>3.4539844249796767E-3</v>
      </c>
      <c r="AA2460" s="456">
        <v>0</v>
      </c>
      <c r="AB2460" s="457">
        <v>0</v>
      </c>
      <c r="AC2460" s="438">
        <v>6.3204309037648435E-3</v>
      </c>
      <c r="AD2460" s="456">
        <v>0</v>
      </c>
      <c r="AE2460" s="457">
        <v>0</v>
      </c>
      <c r="AF2460" s="438">
        <v>9.1203927262057663E-4</v>
      </c>
      <c r="AG2460" s="456">
        <v>0</v>
      </c>
      <c r="AH2460" s="457">
        <v>0</v>
      </c>
      <c r="AI2460" s="438">
        <v>1.1765310183408132E-3</v>
      </c>
      <c r="AJ2460" s="456">
        <v>0</v>
      </c>
      <c r="AK2460" s="457">
        <v>0</v>
      </c>
      <c r="AL2460" s="438">
        <v>7.2963191734368453E-5</v>
      </c>
      <c r="AM2460" s="456">
        <v>0</v>
      </c>
      <c r="AN2460" s="457">
        <v>0</v>
      </c>
      <c r="AO2460" s="438">
        <v>1.9827744182936747E-2</v>
      </c>
      <c r="AP2460" s="456">
        <v>0</v>
      </c>
      <c r="AQ2460" s="457">
        <v>0</v>
      </c>
      <c r="AR2460" s="440">
        <v>1.36522204952223E-2</v>
      </c>
      <c r="AS2460" s="462">
        <v>0</v>
      </c>
      <c r="AT2460" s="463">
        <v>0</v>
      </c>
      <c r="AU2460" s="423">
        <v>0</v>
      </c>
    </row>
    <row r="2461" spans="1:47" x14ac:dyDescent="0.2">
      <c r="A2461" s="231">
        <v>2036</v>
      </c>
      <c r="B2461" s="232">
        <v>17</v>
      </c>
      <c r="C2461" s="456">
        <v>0</v>
      </c>
      <c r="D2461" s="457">
        <v>0</v>
      </c>
      <c r="E2461" s="438">
        <v>0.49519653018632098</v>
      </c>
      <c r="F2461" s="456">
        <v>0</v>
      </c>
      <c r="G2461" s="457">
        <v>0</v>
      </c>
      <c r="H2461" s="438">
        <v>9.4523619765718103E-2</v>
      </c>
      <c r="I2461" s="456">
        <v>0</v>
      </c>
      <c r="J2461" s="457">
        <v>0</v>
      </c>
      <c r="K2461" s="438">
        <v>0.58922753292445429</v>
      </c>
      <c r="L2461" s="462">
        <v>0</v>
      </c>
      <c r="M2461" s="463">
        <v>0</v>
      </c>
      <c r="N2461" s="438">
        <v>5.785160596459611E-3</v>
      </c>
      <c r="O2461" s="456">
        <v>0</v>
      </c>
      <c r="P2461" s="457">
        <v>0</v>
      </c>
      <c r="Q2461" s="438">
        <v>1.9209427595085937E-2</v>
      </c>
      <c r="R2461" s="462">
        <v>0</v>
      </c>
      <c r="S2461" s="463">
        <v>0</v>
      </c>
      <c r="T2461" s="438">
        <v>663.95095776531116</v>
      </c>
      <c r="U2461" s="456">
        <v>0</v>
      </c>
      <c r="V2461" s="457">
        <v>0</v>
      </c>
      <c r="W2461" s="438">
        <v>0.10187218854169694</v>
      </c>
      <c r="X2461" s="456">
        <v>0</v>
      </c>
      <c r="Y2461" s="457">
        <v>0</v>
      </c>
      <c r="Z2461" s="438">
        <v>3.5099171583873501E-3</v>
      </c>
      <c r="AA2461" s="456">
        <v>0</v>
      </c>
      <c r="AB2461" s="457">
        <v>0</v>
      </c>
      <c r="AC2461" s="438">
        <v>6.5082986239572123E-3</v>
      </c>
      <c r="AD2461" s="456">
        <v>0</v>
      </c>
      <c r="AE2461" s="457">
        <v>0</v>
      </c>
      <c r="AF2461" s="438">
        <v>9.3914796314274913E-4</v>
      </c>
      <c r="AG2461" s="456">
        <v>0</v>
      </c>
      <c r="AH2461" s="457">
        <v>0</v>
      </c>
      <c r="AI2461" s="438">
        <v>1.211501034677208E-3</v>
      </c>
      <c r="AJ2461" s="456">
        <v>0</v>
      </c>
      <c r="AK2461" s="457">
        <v>0</v>
      </c>
      <c r="AL2461" s="438">
        <v>7.5131826608144654E-5</v>
      </c>
      <c r="AM2461" s="456">
        <v>0</v>
      </c>
      <c r="AN2461" s="457">
        <v>0</v>
      </c>
      <c r="AO2461" s="438">
        <v>2.0417063289829371E-2</v>
      </c>
      <c r="AP2461" s="456">
        <v>0</v>
      </c>
      <c r="AQ2461" s="457">
        <v>0</v>
      </c>
      <c r="AR2461" s="440">
        <v>1.3791964696618499E-2</v>
      </c>
      <c r="AS2461" s="462">
        <v>0</v>
      </c>
      <c r="AT2461" s="463">
        <v>0</v>
      </c>
      <c r="AU2461" s="423">
        <v>0</v>
      </c>
    </row>
    <row r="2462" spans="1:47" x14ac:dyDescent="0.2">
      <c r="A2462" s="231">
        <v>2036</v>
      </c>
      <c r="B2462" s="232">
        <v>18</v>
      </c>
      <c r="C2462" s="456">
        <v>0</v>
      </c>
      <c r="D2462" s="457">
        <v>0</v>
      </c>
      <c r="E2462" s="438">
        <v>0.50264732724479577</v>
      </c>
      <c r="F2462" s="456">
        <v>0</v>
      </c>
      <c r="G2462" s="457">
        <v>0</v>
      </c>
      <c r="H2462" s="438">
        <v>9.7365824010260296E-2</v>
      </c>
      <c r="I2462" s="456">
        <v>0</v>
      </c>
      <c r="J2462" s="457">
        <v>0</v>
      </c>
      <c r="K2462" s="438">
        <v>0.60083344143306128</v>
      </c>
      <c r="L2462" s="462">
        <v>0</v>
      </c>
      <c r="M2462" s="463">
        <v>0</v>
      </c>
      <c r="N2462" s="438">
        <v>5.7954627711301861E-3</v>
      </c>
      <c r="O2462" s="456">
        <v>0</v>
      </c>
      <c r="P2462" s="457">
        <v>0</v>
      </c>
      <c r="Q2462" s="438">
        <v>1.9237374574248681E-2</v>
      </c>
      <c r="R2462" s="462">
        <v>0</v>
      </c>
      <c r="S2462" s="463">
        <v>0</v>
      </c>
      <c r="T2462" s="438">
        <v>665.13404648147366</v>
      </c>
      <c r="U2462" s="456">
        <v>0</v>
      </c>
      <c r="V2462" s="457">
        <v>0</v>
      </c>
      <c r="W2462" s="438">
        <v>0.10493542246275703</v>
      </c>
      <c r="X2462" s="456">
        <v>0</v>
      </c>
      <c r="Y2462" s="457">
        <v>0</v>
      </c>
      <c r="Z2462" s="438">
        <v>3.56817893535157E-3</v>
      </c>
      <c r="AA2462" s="456">
        <v>0</v>
      </c>
      <c r="AB2462" s="457">
        <v>0</v>
      </c>
      <c r="AC2462" s="438">
        <v>6.7039945978323665E-3</v>
      </c>
      <c r="AD2462" s="456">
        <v>0</v>
      </c>
      <c r="AE2462" s="457">
        <v>0</v>
      </c>
      <c r="AF2462" s="438">
        <v>9.6738806956717831E-4</v>
      </c>
      <c r="AG2462" s="456">
        <v>0</v>
      </c>
      <c r="AH2462" s="457">
        <v>0</v>
      </c>
      <c r="AI2462" s="438">
        <v>1.2479316179724606E-3</v>
      </c>
      <c r="AJ2462" s="456">
        <v>0</v>
      </c>
      <c r="AK2462" s="457">
        <v>0</v>
      </c>
      <c r="AL2462" s="438">
        <v>7.7390903316279785E-5</v>
      </c>
      <c r="AM2462" s="456">
        <v>0</v>
      </c>
      <c r="AN2462" s="457">
        <v>0</v>
      </c>
      <c r="AO2462" s="438">
        <v>2.1031010832522942E-2</v>
      </c>
      <c r="AP2462" s="456">
        <v>0</v>
      </c>
      <c r="AQ2462" s="457">
        <v>0</v>
      </c>
      <c r="AR2462" s="440">
        <v>1.39375503627113E-2</v>
      </c>
      <c r="AS2462" s="462">
        <v>0</v>
      </c>
      <c r="AT2462" s="463">
        <v>0</v>
      </c>
      <c r="AU2462" s="423">
        <v>0</v>
      </c>
    </row>
    <row r="2463" spans="1:47" x14ac:dyDescent="0.2">
      <c r="A2463" s="231">
        <v>2036</v>
      </c>
      <c r="B2463" s="232">
        <v>19</v>
      </c>
      <c r="C2463" s="456">
        <v>0</v>
      </c>
      <c r="D2463" s="457">
        <v>0</v>
      </c>
      <c r="E2463" s="438">
        <v>0.50959764047910272</v>
      </c>
      <c r="F2463" s="456">
        <v>0</v>
      </c>
      <c r="G2463" s="457">
        <v>0</v>
      </c>
      <c r="H2463" s="438">
        <v>0.10024895723112696</v>
      </c>
      <c r="I2463" s="456">
        <v>0</v>
      </c>
      <c r="J2463" s="457">
        <v>0</v>
      </c>
      <c r="K2463" s="438">
        <v>0.61230034567598191</v>
      </c>
      <c r="L2463" s="462">
        <v>0</v>
      </c>
      <c r="M2463" s="463">
        <v>0</v>
      </c>
      <c r="N2463" s="438">
        <v>5.8038184382066581E-3</v>
      </c>
      <c r="O2463" s="456">
        <v>0</v>
      </c>
      <c r="P2463" s="457">
        <v>0</v>
      </c>
      <c r="Q2463" s="438">
        <v>1.9265898899328539E-2</v>
      </c>
      <c r="R2463" s="462">
        <v>0</v>
      </c>
      <c r="S2463" s="463">
        <v>0</v>
      </c>
      <c r="T2463" s="438">
        <v>666.09286619377929</v>
      </c>
      <c r="U2463" s="456">
        <v>0</v>
      </c>
      <c r="V2463" s="457">
        <v>0</v>
      </c>
      <c r="W2463" s="438">
        <v>0.10804263628169455</v>
      </c>
      <c r="X2463" s="456">
        <v>0</v>
      </c>
      <c r="Y2463" s="457">
        <v>0</v>
      </c>
      <c r="Z2463" s="438">
        <v>3.6276194267461175E-3</v>
      </c>
      <c r="AA2463" s="456">
        <v>0</v>
      </c>
      <c r="AB2463" s="457">
        <v>0</v>
      </c>
      <c r="AC2463" s="438">
        <v>6.9025046145706776E-3</v>
      </c>
      <c r="AD2463" s="456">
        <v>0</v>
      </c>
      <c r="AE2463" s="457">
        <v>0</v>
      </c>
      <c r="AF2463" s="438">
        <v>9.9603133772531438E-4</v>
      </c>
      <c r="AG2463" s="456">
        <v>0</v>
      </c>
      <c r="AH2463" s="457">
        <v>0</v>
      </c>
      <c r="AI2463" s="438">
        <v>1.2848826743643213E-3</v>
      </c>
      <c r="AJ2463" s="456">
        <v>0</v>
      </c>
      <c r="AK2463" s="457">
        <v>0</v>
      </c>
      <c r="AL2463" s="438">
        <v>7.9682669379684278E-5</v>
      </c>
      <c r="AM2463" s="456">
        <v>0</v>
      </c>
      <c r="AN2463" s="457">
        <v>0</v>
      </c>
      <c r="AO2463" s="438">
        <v>2.1653746655996103E-2</v>
      </c>
      <c r="AP2463" s="456">
        <v>0</v>
      </c>
      <c r="AQ2463" s="457">
        <v>0</v>
      </c>
      <c r="AR2463" s="440">
        <v>1.4086013491022901E-2</v>
      </c>
      <c r="AS2463" s="462">
        <v>0</v>
      </c>
      <c r="AT2463" s="463">
        <v>0</v>
      </c>
      <c r="AU2463" s="423">
        <v>0</v>
      </c>
    </row>
    <row r="2464" spans="1:47" x14ac:dyDescent="0.2">
      <c r="A2464" s="231">
        <v>2036</v>
      </c>
      <c r="B2464" s="232">
        <v>20</v>
      </c>
      <c r="C2464" s="456">
        <v>0</v>
      </c>
      <c r="D2464" s="457">
        <v>0</v>
      </c>
      <c r="E2464" s="438">
        <v>0.51721411019955166</v>
      </c>
      <c r="F2464" s="456">
        <v>0</v>
      </c>
      <c r="G2464" s="457">
        <v>0</v>
      </c>
      <c r="H2464" s="438">
        <v>0.10315387848601969</v>
      </c>
      <c r="I2464" s="456">
        <v>0</v>
      </c>
      <c r="J2464" s="457">
        <v>0</v>
      </c>
      <c r="K2464" s="438">
        <v>0.6241639591016408</v>
      </c>
      <c r="L2464" s="462">
        <v>0</v>
      </c>
      <c r="M2464" s="463">
        <v>0</v>
      </c>
      <c r="N2464" s="438">
        <v>5.8143733120775065E-3</v>
      </c>
      <c r="O2464" s="456">
        <v>0</v>
      </c>
      <c r="P2464" s="457">
        <v>0</v>
      </c>
      <c r="Q2464" s="438">
        <v>1.9294507700579319E-2</v>
      </c>
      <c r="R2464" s="462">
        <v>0</v>
      </c>
      <c r="S2464" s="463">
        <v>0</v>
      </c>
      <c r="T2464" s="438">
        <v>667.30519156168373</v>
      </c>
      <c r="U2464" s="456">
        <v>0</v>
      </c>
      <c r="V2464" s="457">
        <v>0</v>
      </c>
      <c r="W2464" s="438">
        <v>0.111173394315977</v>
      </c>
      <c r="X2464" s="456">
        <v>0</v>
      </c>
      <c r="Y2464" s="457">
        <v>0</v>
      </c>
      <c r="Z2464" s="438">
        <v>3.6871709249277837E-3</v>
      </c>
      <c r="AA2464" s="456">
        <v>0</v>
      </c>
      <c r="AB2464" s="457">
        <v>0</v>
      </c>
      <c r="AC2464" s="438">
        <v>7.1025164626582126E-3</v>
      </c>
      <c r="AD2464" s="456">
        <v>0</v>
      </c>
      <c r="AE2464" s="457">
        <v>0</v>
      </c>
      <c r="AF2464" s="438">
        <v>1.0248943338915658E-3</v>
      </c>
      <c r="AG2464" s="456">
        <v>0</v>
      </c>
      <c r="AH2464" s="457">
        <v>0</v>
      </c>
      <c r="AI2464" s="438">
        <v>1.3221148231999319E-3</v>
      </c>
      <c r="AJ2464" s="456">
        <v>0</v>
      </c>
      <c r="AK2464" s="457">
        <v>0</v>
      </c>
      <c r="AL2464" s="438">
        <v>8.1991518075392151E-5</v>
      </c>
      <c r="AM2464" s="456">
        <v>0</v>
      </c>
      <c r="AN2464" s="457">
        <v>0</v>
      </c>
      <c r="AO2464" s="438">
        <v>2.2281213892105311E-2</v>
      </c>
      <c r="AP2464" s="456">
        <v>0</v>
      </c>
      <c r="AQ2464" s="457">
        <v>0</v>
      </c>
      <c r="AR2464" s="440">
        <v>1.42348125104616E-2</v>
      </c>
      <c r="AS2464" s="462">
        <v>0</v>
      </c>
      <c r="AT2464" s="463">
        <v>0</v>
      </c>
      <c r="AU2464" s="423">
        <v>0</v>
      </c>
    </row>
    <row r="2465" spans="1:47" x14ac:dyDescent="0.2">
      <c r="A2465" s="231">
        <v>2036</v>
      </c>
      <c r="B2465" s="232">
        <v>21</v>
      </c>
      <c r="C2465" s="456">
        <v>0</v>
      </c>
      <c r="D2465" s="457">
        <v>0</v>
      </c>
      <c r="E2465" s="438">
        <v>0.52466959031240834</v>
      </c>
      <c r="F2465" s="456">
        <v>0</v>
      </c>
      <c r="G2465" s="457">
        <v>0</v>
      </c>
      <c r="H2465" s="438">
        <v>0.10599772966315647</v>
      </c>
      <c r="I2465" s="456">
        <v>0</v>
      </c>
      <c r="J2465" s="457">
        <v>0</v>
      </c>
      <c r="K2465" s="438">
        <v>0.63577686865131722</v>
      </c>
      <c r="L2465" s="462">
        <v>0</v>
      </c>
      <c r="M2465" s="463">
        <v>0</v>
      </c>
      <c r="N2465" s="438">
        <v>5.8246711896368913E-3</v>
      </c>
      <c r="O2465" s="456">
        <v>0</v>
      </c>
      <c r="P2465" s="457">
        <v>0</v>
      </c>
      <c r="Q2465" s="438">
        <v>1.9322438405820045E-2</v>
      </c>
      <c r="R2465" s="462">
        <v>0</v>
      </c>
      <c r="S2465" s="463">
        <v>0</v>
      </c>
      <c r="T2465" s="438">
        <v>668.48686974504062</v>
      </c>
      <c r="U2465" s="456">
        <v>0</v>
      </c>
      <c r="V2465" s="457">
        <v>0</v>
      </c>
      <c r="W2465" s="438">
        <v>0.11423827794003649</v>
      </c>
      <c r="X2465" s="456">
        <v>0</v>
      </c>
      <c r="Y2465" s="457">
        <v>0</v>
      </c>
      <c r="Z2465" s="438">
        <v>3.7454563172772816E-3</v>
      </c>
      <c r="AA2465" s="456">
        <v>0</v>
      </c>
      <c r="AB2465" s="457">
        <v>0</v>
      </c>
      <c r="AC2465" s="438">
        <v>7.2983475324741309E-3</v>
      </c>
      <c r="AD2465" s="456">
        <v>0</v>
      </c>
      <c r="AE2465" s="457">
        <v>0</v>
      </c>
      <c r="AF2465" s="438">
        <v>1.0531503595940159E-3</v>
      </c>
      <c r="AG2465" s="456">
        <v>0</v>
      </c>
      <c r="AH2465" s="457">
        <v>0</v>
      </c>
      <c r="AI2465" s="438">
        <v>1.3585657824179531E-3</v>
      </c>
      <c r="AJ2465" s="456">
        <v>0</v>
      </c>
      <c r="AK2465" s="457">
        <v>0</v>
      </c>
      <c r="AL2465" s="438">
        <v>8.4251990727193972E-5</v>
      </c>
      <c r="AM2465" s="456">
        <v>0</v>
      </c>
      <c r="AN2465" s="457">
        <v>0</v>
      </c>
      <c r="AO2465" s="438">
        <v>2.2895518897962073E-2</v>
      </c>
      <c r="AP2465" s="456">
        <v>0</v>
      </c>
      <c r="AQ2465" s="457">
        <v>0</v>
      </c>
      <c r="AR2465" s="440">
        <v>1.8929294260137099E-2</v>
      </c>
      <c r="AS2465" s="462">
        <v>0</v>
      </c>
      <c r="AT2465" s="463">
        <v>0</v>
      </c>
      <c r="AU2465" s="423">
        <v>0</v>
      </c>
    </row>
    <row r="2466" spans="1:47" x14ac:dyDescent="0.2">
      <c r="A2466" s="231">
        <v>2036</v>
      </c>
      <c r="B2466" s="232">
        <v>22</v>
      </c>
      <c r="C2466" s="456">
        <v>0</v>
      </c>
      <c r="D2466" s="457">
        <v>0</v>
      </c>
      <c r="E2466" s="438">
        <v>0.53171046012762935</v>
      </c>
      <c r="F2466" s="456">
        <v>0</v>
      </c>
      <c r="G2466" s="457">
        <v>0</v>
      </c>
      <c r="H2466" s="438">
        <v>0.10868314047454747</v>
      </c>
      <c r="I2466" s="456">
        <v>0</v>
      </c>
      <c r="J2466" s="457">
        <v>0</v>
      </c>
      <c r="K2466" s="438">
        <v>0.64674253175746088</v>
      </c>
      <c r="L2466" s="462">
        <v>0</v>
      </c>
      <c r="M2466" s="463">
        <v>0</v>
      </c>
      <c r="N2466" s="438">
        <v>5.8344409169006203E-3</v>
      </c>
      <c r="O2466" s="456">
        <v>0</v>
      </c>
      <c r="P2466" s="457">
        <v>0</v>
      </c>
      <c r="Q2466" s="438">
        <v>1.93489175558334E-2</v>
      </c>
      <c r="R2466" s="462">
        <v>0</v>
      </c>
      <c r="S2466" s="463">
        <v>0</v>
      </c>
      <c r="T2466" s="438">
        <v>669.6071947438038</v>
      </c>
      <c r="U2466" s="456">
        <v>0</v>
      </c>
      <c r="V2466" s="457">
        <v>0</v>
      </c>
      <c r="W2466" s="438">
        <v>0.11713256948120444</v>
      </c>
      <c r="X2466" s="456">
        <v>0</v>
      </c>
      <c r="Y2466" s="457">
        <v>0</v>
      </c>
      <c r="Z2466" s="438">
        <v>3.8005086806064885E-3</v>
      </c>
      <c r="AA2466" s="456">
        <v>0</v>
      </c>
      <c r="AB2466" s="457">
        <v>0</v>
      </c>
      <c r="AC2466" s="438">
        <v>7.4832312471858663E-3</v>
      </c>
      <c r="AD2466" s="456">
        <v>0</v>
      </c>
      <c r="AE2466" s="457">
        <v>0</v>
      </c>
      <c r="AF2466" s="438">
        <v>1.0798304644261587E-3</v>
      </c>
      <c r="AG2466" s="456">
        <v>0</v>
      </c>
      <c r="AH2466" s="457">
        <v>0</v>
      </c>
      <c r="AI2466" s="438">
        <v>1.3929814637067611E-3</v>
      </c>
      <c r="AJ2466" s="456">
        <v>0</v>
      </c>
      <c r="AK2466" s="457">
        <v>0</v>
      </c>
      <c r="AL2466" s="438">
        <v>8.6386516676254389E-5</v>
      </c>
      <c r="AM2466" s="456">
        <v>0</v>
      </c>
      <c r="AN2466" s="457">
        <v>0</v>
      </c>
      <c r="AO2466" s="438">
        <v>2.347551877003376E-2</v>
      </c>
      <c r="AP2466" s="456">
        <v>0</v>
      </c>
      <c r="AQ2466" s="457">
        <v>0</v>
      </c>
      <c r="AR2466" s="440">
        <v>1.9110855519615201E-2</v>
      </c>
      <c r="AS2466" s="462">
        <v>0</v>
      </c>
      <c r="AT2466" s="463">
        <v>0</v>
      </c>
      <c r="AU2466" s="423">
        <v>0</v>
      </c>
    </row>
    <row r="2467" spans="1:47" x14ac:dyDescent="0.2">
      <c r="A2467" s="231">
        <v>2036</v>
      </c>
      <c r="B2467" s="232">
        <v>23</v>
      </c>
      <c r="C2467" s="456">
        <v>0</v>
      </c>
      <c r="D2467" s="457">
        <v>0</v>
      </c>
      <c r="E2467" s="438">
        <v>0.5380759927251394</v>
      </c>
      <c r="F2467" s="456">
        <v>0</v>
      </c>
      <c r="G2467" s="457">
        <v>0</v>
      </c>
      <c r="H2467" s="438">
        <v>0.11111064174718842</v>
      </c>
      <c r="I2467" s="456">
        <v>0</v>
      </c>
      <c r="J2467" s="457">
        <v>0</v>
      </c>
      <c r="K2467" s="438">
        <v>0.65665605756288237</v>
      </c>
      <c r="L2467" s="462">
        <v>0</v>
      </c>
      <c r="M2467" s="463">
        <v>0</v>
      </c>
      <c r="N2467" s="438">
        <v>5.8432497823533705E-3</v>
      </c>
      <c r="O2467" s="456">
        <v>0</v>
      </c>
      <c r="P2467" s="457">
        <v>0</v>
      </c>
      <c r="Q2467" s="438">
        <v>1.9372821009391483E-2</v>
      </c>
      <c r="R2467" s="462">
        <v>0</v>
      </c>
      <c r="S2467" s="463">
        <v>0</v>
      </c>
      <c r="T2467" s="438">
        <v>670.61893884002473</v>
      </c>
      <c r="U2467" s="456">
        <v>0</v>
      </c>
      <c r="V2467" s="457">
        <v>0</v>
      </c>
      <c r="W2467" s="438">
        <v>0.1197488047117411</v>
      </c>
      <c r="X2467" s="456">
        <v>0</v>
      </c>
      <c r="Y2467" s="457">
        <v>0</v>
      </c>
      <c r="Z2467" s="438">
        <v>3.8502763514945064E-3</v>
      </c>
      <c r="AA2467" s="456">
        <v>0</v>
      </c>
      <c r="AB2467" s="457">
        <v>0</v>
      </c>
      <c r="AC2467" s="438">
        <v>7.6503840621966112E-3</v>
      </c>
      <c r="AD2467" s="456">
        <v>0</v>
      </c>
      <c r="AE2467" s="457">
        <v>0</v>
      </c>
      <c r="AF2467" s="438">
        <v>1.1039518601296831E-3</v>
      </c>
      <c r="AG2467" s="456">
        <v>0</v>
      </c>
      <c r="AH2467" s="457">
        <v>0</v>
      </c>
      <c r="AI2467" s="438">
        <v>1.4240957648296365E-3</v>
      </c>
      <c r="AJ2467" s="456">
        <v>0</v>
      </c>
      <c r="AK2467" s="457">
        <v>0</v>
      </c>
      <c r="AL2467" s="438">
        <v>8.8316119275443308E-5</v>
      </c>
      <c r="AM2467" s="456">
        <v>0</v>
      </c>
      <c r="AN2467" s="457">
        <v>0</v>
      </c>
      <c r="AO2467" s="438">
        <v>2.3999902159861301E-2</v>
      </c>
      <c r="AP2467" s="456">
        <v>0</v>
      </c>
      <c r="AQ2467" s="457">
        <v>0</v>
      </c>
      <c r="AR2467" s="440">
        <v>1.9274975068055599E-2</v>
      </c>
      <c r="AS2467" s="462">
        <v>0</v>
      </c>
      <c r="AT2467" s="463">
        <v>0</v>
      </c>
      <c r="AU2467" s="423">
        <v>0</v>
      </c>
    </row>
    <row r="2468" spans="1:47" x14ac:dyDescent="0.2">
      <c r="A2468" s="231">
        <v>2036</v>
      </c>
      <c r="B2468" s="232">
        <v>24</v>
      </c>
      <c r="C2468" s="456">
        <v>0</v>
      </c>
      <c r="D2468" s="457">
        <v>0</v>
      </c>
      <c r="E2468" s="438">
        <v>0.54338280096187697</v>
      </c>
      <c r="F2468" s="456">
        <v>0</v>
      </c>
      <c r="G2468" s="457">
        <v>0</v>
      </c>
      <c r="H2468" s="438">
        <v>0.1131347889615076</v>
      </c>
      <c r="I2468" s="456">
        <v>0</v>
      </c>
      <c r="J2468" s="457">
        <v>0</v>
      </c>
      <c r="K2468" s="438">
        <v>0.66492125696437132</v>
      </c>
      <c r="L2468" s="462">
        <v>0</v>
      </c>
      <c r="M2468" s="463">
        <v>0</v>
      </c>
      <c r="N2468" s="438">
        <v>5.8506014137553429E-3</v>
      </c>
      <c r="O2468" s="456">
        <v>0</v>
      </c>
      <c r="P2468" s="457">
        <v>0</v>
      </c>
      <c r="Q2468" s="438">
        <v>1.9392734332531809E-2</v>
      </c>
      <c r="R2468" s="462">
        <v>0</v>
      </c>
      <c r="S2468" s="463">
        <v>0</v>
      </c>
      <c r="T2468" s="438">
        <v>671.46233995177136</v>
      </c>
      <c r="U2468" s="456">
        <v>0</v>
      </c>
      <c r="V2468" s="457">
        <v>0</v>
      </c>
      <c r="W2468" s="438">
        <v>0.12193054973547417</v>
      </c>
      <c r="X2468" s="456">
        <v>0</v>
      </c>
      <c r="Y2468" s="457">
        <v>0</v>
      </c>
      <c r="Z2468" s="438">
        <v>3.8917719862435023E-3</v>
      </c>
      <c r="AA2468" s="456">
        <v>0</v>
      </c>
      <c r="AB2468" s="457">
        <v>0</v>
      </c>
      <c r="AC2468" s="438">
        <v>7.7897585198678241E-3</v>
      </c>
      <c r="AD2468" s="456">
        <v>0</v>
      </c>
      <c r="AE2468" s="457">
        <v>0</v>
      </c>
      <c r="AF2468" s="438">
        <v>1.1240627558414113E-3</v>
      </c>
      <c r="AG2468" s="456">
        <v>0</v>
      </c>
      <c r="AH2468" s="457">
        <v>0</v>
      </c>
      <c r="AI2468" s="438">
        <v>1.450040153413432E-3</v>
      </c>
      <c r="AJ2468" s="456">
        <v>0</v>
      </c>
      <c r="AK2468" s="457">
        <v>0</v>
      </c>
      <c r="AL2468" s="438">
        <v>8.9925033842754801E-5</v>
      </c>
      <c r="AM2468" s="456">
        <v>0</v>
      </c>
      <c r="AN2468" s="457">
        <v>0</v>
      </c>
      <c r="AO2468" s="438">
        <v>2.4437113079257677E-2</v>
      </c>
      <c r="AP2468" s="456">
        <v>0</v>
      </c>
      <c r="AQ2468" s="457">
        <v>0</v>
      </c>
      <c r="AR2468" s="440">
        <v>1.94118320154433E-2</v>
      </c>
      <c r="AS2468" s="462">
        <v>0</v>
      </c>
      <c r="AT2468" s="463">
        <v>0</v>
      </c>
      <c r="AU2468" s="423">
        <v>0</v>
      </c>
    </row>
    <row r="2469" spans="1:47" x14ac:dyDescent="0.2">
      <c r="A2469" s="231">
        <v>2036</v>
      </c>
      <c r="B2469" s="232">
        <v>25</v>
      </c>
      <c r="C2469" s="456">
        <v>0</v>
      </c>
      <c r="D2469" s="457">
        <v>0</v>
      </c>
      <c r="E2469" s="438">
        <v>0.54737927126244124</v>
      </c>
      <c r="F2469" s="456">
        <v>0</v>
      </c>
      <c r="G2469" s="457">
        <v>0</v>
      </c>
      <c r="H2469" s="438">
        <v>0.11465916669754038</v>
      </c>
      <c r="I2469" s="456">
        <v>0</v>
      </c>
      <c r="J2469" s="457">
        <v>0</v>
      </c>
      <c r="K2469" s="438">
        <v>0.67114573800849753</v>
      </c>
      <c r="L2469" s="462">
        <v>0</v>
      </c>
      <c r="M2469" s="463">
        <v>0</v>
      </c>
      <c r="N2469" s="438">
        <v>5.85612302444905E-3</v>
      </c>
      <c r="O2469" s="456">
        <v>0</v>
      </c>
      <c r="P2469" s="457">
        <v>0</v>
      </c>
      <c r="Q2469" s="438">
        <v>1.9407729726377974E-2</v>
      </c>
      <c r="R2469" s="462">
        <v>0</v>
      </c>
      <c r="S2469" s="463">
        <v>0</v>
      </c>
      <c r="T2469" s="438">
        <v>672.0955321307282</v>
      </c>
      <c r="U2469" s="456">
        <v>0</v>
      </c>
      <c r="V2469" s="457">
        <v>0</v>
      </c>
      <c r="W2469" s="438">
        <v>0.12357324125905994</v>
      </c>
      <c r="X2469" s="456">
        <v>0</v>
      </c>
      <c r="Y2469" s="457">
        <v>0</v>
      </c>
      <c r="Z2469" s="438">
        <v>3.9230150399153169E-3</v>
      </c>
      <c r="AA2469" s="456">
        <v>0</v>
      </c>
      <c r="AB2469" s="457">
        <v>0</v>
      </c>
      <c r="AC2469" s="438">
        <v>7.894708986606682E-3</v>
      </c>
      <c r="AD2469" s="456">
        <v>0</v>
      </c>
      <c r="AE2469" s="457">
        <v>0</v>
      </c>
      <c r="AF2469" s="438">
        <v>1.1392074051073968E-3</v>
      </c>
      <c r="AG2469" s="456">
        <v>0</v>
      </c>
      <c r="AH2469" s="457">
        <v>0</v>
      </c>
      <c r="AI2469" s="438">
        <v>1.4695752819065256E-3</v>
      </c>
      <c r="AJ2469" s="456">
        <v>0</v>
      </c>
      <c r="AK2469" s="457">
        <v>0</v>
      </c>
      <c r="AL2469" s="438">
        <v>9.1136585295285155E-5</v>
      </c>
      <c r="AM2469" s="456">
        <v>0</v>
      </c>
      <c r="AN2469" s="457">
        <v>0</v>
      </c>
      <c r="AO2469" s="438">
        <v>2.4766330895779128E-2</v>
      </c>
      <c r="AP2469" s="456">
        <v>0</v>
      </c>
      <c r="AQ2469" s="457">
        <v>0</v>
      </c>
      <c r="AR2469" s="440">
        <v>1.9514876580013801E-2</v>
      </c>
      <c r="AS2469" s="462">
        <v>0</v>
      </c>
      <c r="AT2469" s="463">
        <v>0</v>
      </c>
      <c r="AU2469" s="423">
        <v>0</v>
      </c>
    </row>
    <row r="2470" spans="1:47" x14ac:dyDescent="0.2">
      <c r="A2470" s="231">
        <v>2036</v>
      </c>
      <c r="B2470" s="232">
        <v>26</v>
      </c>
      <c r="C2470" s="456">
        <v>0</v>
      </c>
      <c r="D2470" s="457">
        <v>0</v>
      </c>
      <c r="E2470" s="438">
        <v>0.54978872540234169</v>
      </c>
      <c r="F2470" s="456">
        <v>0</v>
      </c>
      <c r="G2470" s="457">
        <v>0</v>
      </c>
      <c r="H2470" s="438">
        <v>0.11557868219206026</v>
      </c>
      <c r="I2470" s="456">
        <v>0</v>
      </c>
      <c r="J2470" s="457">
        <v>0</v>
      </c>
      <c r="K2470" s="438">
        <v>0.67490172084890609</v>
      </c>
      <c r="L2470" s="462">
        <v>0</v>
      </c>
      <c r="M2470" s="463">
        <v>0</v>
      </c>
      <c r="N2470" s="438">
        <v>5.8594585418806789E-3</v>
      </c>
      <c r="O2470" s="456">
        <v>0</v>
      </c>
      <c r="P2470" s="457">
        <v>0</v>
      </c>
      <c r="Q2470" s="438">
        <v>1.9416791107164062E-2</v>
      </c>
      <c r="R2470" s="462">
        <v>0</v>
      </c>
      <c r="S2470" s="463">
        <v>0</v>
      </c>
      <c r="T2470" s="438">
        <v>672.48058050838199</v>
      </c>
      <c r="U2470" s="456">
        <v>0</v>
      </c>
      <c r="V2470" s="457">
        <v>0</v>
      </c>
      <c r="W2470" s="438">
        <v>0.12456432743936645</v>
      </c>
      <c r="X2470" s="456">
        <v>0</v>
      </c>
      <c r="Y2470" s="457">
        <v>0</v>
      </c>
      <c r="Z2470" s="438">
        <v>3.9418653785908394E-3</v>
      </c>
      <c r="AA2470" s="456">
        <v>0</v>
      </c>
      <c r="AB2470" s="457">
        <v>0</v>
      </c>
      <c r="AC2470" s="438">
        <v>7.9580240996947344E-3</v>
      </c>
      <c r="AD2470" s="456">
        <v>0</v>
      </c>
      <c r="AE2470" s="457">
        <v>0</v>
      </c>
      <c r="AF2470" s="438">
        <v>1.1483445428715055E-3</v>
      </c>
      <c r="AG2470" s="456">
        <v>0</v>
      </c>
      <c r="AH2470" s="457">
        <v>0</v>
      </c>
      <c r="AI2470" s="438">
        <v>1.4813630711283049E-3</v>
      </c>
      <c r="AJ2470" s="456">
        <v>0</v>
      </c>
      <c r="AK2470" s="457">
        <v>0</v>
      </c>
      <c r="AL2470" s="438">
        <v>9.186750372653159E-5</v>
      </c>
      <c r="AM2470" s="456">
        <v>0</v>
      </c>
      <c r="AN2470" s="457">
        <v>0</v>
      </c>
      <c r="AO2470" s="438">
        <v>2.4964955141739346E-2</v>
      </c>
      <c r="AP2470" s="456">
        <v>0</v>
      </c>
      <c r="AQ2470" s="457">
        <v>0</v>
      </c>
      <c r="AR2470" s="440">
        <v>1.9577087575067102E-2</v>
      </c>
      <c r="AS2470" s="462">
        <v>0</v>
      </c>
      <c r="AT2470" s="463">
        <v>0</v>
      </c>
      <c r="AU2470" s="423">
        <v>0</v>
      </c>
    </row>
    <row r="2471" spans="1:47" x14ac:dyDescent="0.2">
      <c r="A2471" s="231">
        <v>2036</v>
      </c>
      <c r="B2471" s="232">
        <v>27</v>
      </c>
      <c r="C2471" s="456">
        <v>0</v>
      </c>
      <c r="D2471" s="457">
        <v>0</v>
      </c>
      <c r="E2471" s="438">
        <v>0.55024858399140142</v>
      </c>
      <c r="F2471" s="456">
        <v>0</v>
      </c>
      <c r="G2471" s="457">
        <v>0</v>
      </c>
      <c r="H2471" s="438">
        <v>0.11575376574255844</v>
      </c>
      <c r="I2471" s="456">
        <v>0</v>
      </c>
      <c r="J2471" s="457">
        <v>0</v>
      </c>
      <c r="K2471" s="438">
        <v>0.67561662002895784</v>
      </c>
      <c r="L2471" s="462">
        <v>0</v>
      </c>
      <c r="M2471" s="463">
        <v>0</v>
      </c>
      <c r="N2471" s="438">
        <v>5.8600989544933682E-3</v>
      </c>
      <c r="O2471" s="456">
        <v>0</v>
      </c>
      <c r="P2471" s="457">
        <v>0</v>
      </c>
      <c r="Q2471" s="438">
        <v>1.9418524970573423E-2</v>
      </c>
      <c r="R2471" s="462">
        <v>0</v>
      </c>
      <c r="S2471" s="463">
        <v>0</v>
      </c>
      <c r="T2471" s="438">
        <v>672.55189781216416</v>
      </c>
      <c r="U2471" s="456">
        <v>0</v>
      </c>
      <c r="V2471" s="457">
        <v>0</v>
      </c>
      <c r="W2471" s="438">
        <v>0.12475289679064107</v>
      </c>
      <c r="X2471" s="456">
        <v>0</v>
      </c>
      <c r="Y2471" s="457">
        <v>0</v>
      </c>
      <c r="Z2471" s="438">
        <v>3.9454533341623955E-3</v>
      </c>
      <c r="AA2471" s="456">
        <v>0</v>
      </c>
      <c r="AB2471" s="457">
        <v>0</v>
      </c>
      <c r="AC2471" s="438">
        <v>7.9700761585403783E-3</v>
      </c>
      <c r="AD2471" s="456">
        <v>0</v>
      </c>
      <c r="AE2471" s="457">
        <v>0</v>
      </c>
      <c r="AF2471" s="438">
        <v>1.1500841798946497E-3</v>
      </c>
      <c r="AG2471" s="456">
        <v>0</v>
      </c>
      <c r="AH2471" s="457">
        <v>0</v>
      </c>
      <c r="AI2471" s="438">
        <v>1.4836067305932826E-3</v>
      </c>
      <c r="AJ2471" s="456">
        <v>0</v>
      </c>
      <c r="AK2471" s="457">
        <v>0</v>
      </c>
      <c r="AL2471" s="438">
        <v>9.200668815122097E-5</v>
      </c>
      <c r="AM2471" s="456">
        <v>0</v>
      </c>
      <c r="AN2471" s="457">
        <v>0</v>
      </c>
      <c r="AO2471" s="438">
        <v>2.5002769317000805E-2</v>
      </c>
      <c r="AP2471" s="456">
        <v>0</v>
      </c>
      <c r="AQ2471" s="457">
        <v>0</v>
      </c>
      <c r="AR2471" s="440">
        <v>1.95889116529183E-2</v>
      </c>
      <c r="AS2471" s="462">
        <v>0</v>
      </c>
      <c r="AT2471" s="463">
        <v>0</v>
      </c>
      <c r="AU2471" s="423">
        <v>0</v>
      </c>
    </row>
    <row r="2472" spans="1:47" x14ac:dyDescent="0.2">
      <c r="A2472" s="231">
        <v>2036</v>
      </c>
      <c r="B2472" s="232">
        <v>28</v>
      </c>
      <c r="C2472" s="456">
        <v>0</v>
      </c>
      <c r="D2472" s="457">
        <v>0</v>
      </c>
      <c r="E2472" s="438">
        <v>0.55024797636800049</v>
      </c>
      <c r="F2472" s="456">
        <v>0</v>
      </c>
      <c r="G2472" s="457">
        <v>0</v>
      </c>
      <c r="H2472" s="438">
        <v>0.1157535266824828</v>
      </c>
      <c r="I2472" s="456">
        <v>0</v>
      </c>
      <c r="J2472" s="457">
        <v>0</v>
      </c>
      <c r="K2472" s="438">
        <v>0.67561565266192336</v>
      </c>
      <c r="L2472" s="462">
        <v>0</v>
      </c>
      <c r="M2472" s="463">
        <v>0</v>
      </c>
      <c r="N2472" s="438">
        <v>5.8601069036012966E-3</v>
      </c>
      <c r="O2472" s="456">
        <v>0</v>
      </c>
      <c r="P2472" s="457">
        <v>0</v>
      </c>
      <c r="Q2472" s="438">
        <v>1.9418543907539998E-2</v>
      </c>
      <c r="R2472" s="462">
        <v>0</v>
      </c>
      <c r="S2472" s="463">
        <v>0</v>
      </c>
      <c r="T2472" s="438">
        <v>672.55482668902221</v>
      </c>
      <c r="U2472" s="456">
        <v>0</v>
      </c>
      <c r="V2472" s="457">
        <v>0</v>
      </c>
      <c r="W2472" s="438">
        <v>0.12475253866036022</v>
      </c>
      <c r="X2472" s="456">
        <v>0</v>
      </c>
      <c r="Y2472" s="457">
        <v>0</v>
      </c>
      <c r="Z2472" s="438">
        <v>3.9454440005017135E-3</v>
      </c>
      <c r="AA2472" s="456">
        <v>0</v>
      </c>
      <c r="AB2472" s="457">
        <v>0</v>
      </c>
      <c r="AC2472" s="438">
        <v>7.970053458232873E-3</v>
      </c>
      <c r="AD2472" s="456">
        <v>0</v>
      </c>
      <c r="AE2472" s="457">
        <v>0</v>
      </c>
      <c r="AF2472" s="438">
        <v>1.1500798066687177E-3</v>
      </c>
      <c r="AG2472" s="456">
        <v>0</v>
      </c>
      <c r="AH2472" s="457">
        <v>0</v>
      </c>
      <c r="AI2472" s="438">
        <v>1.4836019588273194E-3</v>
      </c>
      <c r="AJ2472" s="456">
        <v>0</v>
      </c>
      <c r="AK2472" s="457">
        <v>0</v>
      </c>
      <c r="AL2472" s="438">
        <v>9.2006266478559745E-5</v>
      </c>
      <c r="AM2472" s="456">
        <v>0</v>
      </c>
      <c r="AN2472" s="457">
        <v>0</v>
      </c>
      <c r="AO2472" s="438">
        <v>2.5002728860220216E-2</v>
      </c>
      <c r="AP2472" s="456">
        <v>0</v>
      </c>
      <c r="AQ2472" s="457">
        <v>0</v>
      </c>
      <c r="AR2472" s="440">
        <v>1.9588913668109099E-2</v>
      </c>
      <c r="AS2472" s="462">
        <v>0</v>
      </c>
      <c r="AT2472" s="463">
        <v>0</v>
      </c>
      <c r="AU2472" s="423">
        <v>0</v>
      </c>
    </row>
    <row r="2473" spans="1:47" x14ac:dyDescent="0.2">
      <c r="A2473" s="231">
        <v>2036</v>
      </c>
      <c r="B2473" s="232">
        <v>29</v>
      </c>
      <c r="C2473" s="456">
        <v>0</v>
      </c>
      <c r="D2473" s="457">
        <v>0</v>
      </c>
      <c r="E2473" s="438">
        <v>0.55024704678121328</v>
      </c>
      <c r="F2473" s="456">
        <v>0</v>
      </c>
      <c r="G2473" s="457">
        <v>0</v>
      </c>
      <c r="H2473" s="438">
        <v>0.11575264187258925</v>
      </c>
      <c r="I2473" s="456">
        <v>0</v>
      </c>
      <c r="J2473" s="457">
        <v>0</v>
      </c>
      <c r="K2473" s="438">
        <v>0.6756132066814835</v>
      </c>
      <c r="L2473" s="462">
        <v>0</v>
      </c>
      <c r="M2473" s="463">
        <v>0</v>
      </c>
      <c r="N2473" s="438">
        <v>5.8601220065592702E-3</v>
      </c>
      <c r="O2473" s="456">
        <v>0</v>
      </c>
      <c r="P2473" s="457">
        <v>0</v>
      </c>
      <c r="Q2473" s="438">
        <v>1.9418557510897039E-2</v>
      </c>
      <c r="R2473" s="462">
        <v>0</v>
      </c>
      <c r="S2473" s="463">
        <v>0</v>
      </c>
      <c r="T2473" s="438">
        <v>672.55564035395309</v>
      </c>
      <c r="U2473" s="456">
        <v>0</v>
      </c>
      <c r="V2473" s="457">
        <v>0</v>
      </c>
      <c r="W2473" s="438">
        <v>0.12475180646799779</v>
      </c>
      <c r="X2473" s="456">
        <v>0</v>
      </c>
      <c r="Y2473" s="457">
        <v>0</v>
      </c>
      <c r="Z2473" s="438">
        <v>3.9454386770074873E-3</v>
      </c>
      <c r="AA2473" s="456">
        <v>0</v>
      </c>
      <c r="AB2473" s="457">
        <v>0</v>
      </c>
      <c r="AC2473" s="438">
        <v>7.9700040930983269E-3</v>
      </c>
      <c r="AD2473" s="456">
        <v>0</v>
      </c>
      <c r="AE2473" s="457">
        <v>0</v>
      </c>
      <c r="AF2473" s="438">
        <v>1.150072023318413E-3</v>
      </c>
      <c r="AG2473" s="456">
        <v>0</v>
      </c>
      <c r="AH2473" s="457">
        <v>0</v>
      </c>
      <c r="AI2473" s="438">
        <v>1.4835945959499597E-3</v>
      </c>
      <c r="AJ2473" s="456">
        <v>0</v>
      </c>
      <c r="AK2473" s="457">
        <v>0</v>
      </c>
      <c r="AL2473" s="438">
        <v>9.2005913927621134E-5</v>
      </c>
      <c r="AM2473" s="456">
        <v>0</v>
      </c>
      <c r="AN2473" s="457">
        <v>0</v>
      </c>
      <c r="AO2473" s="438">
        <v>2.5002587811462217E-2</v>
      </c>
      <c r="AP2473" s="456">
        <v>0</v>
      </c>
      <c r="AQ2473" s="457">
        <v>0</v>
      </c>
      <c r="AR2473" s="440">
        <v>1.9588912516130201E-2</v>
      </c>
      <c r="AS2473" s="462">
        <v>0</v>
      </c>
      <c r="AT2473" s="463">
        <v>0</v>
      </c>
      <c r="AU2473" s="423">
        <v>0</v>
      </c>
    </row>
    <row r="2474" spans="1:47" x14ac:dyDescent="0.2">
      <c r="A2474" s="231">
        <v>2036</v>
      </c>
      <c r="B2474" s="232">
        <v>30</v>
      </c>
      <c r="C2474" s="456">
        <v>0</v>
      </c>
      <c r="D2474" s="457">
        <v>0</v>
      </c>
      <c r="E2474" s="438">
        <v>0.55024396168357426</v>
      </c>
      <c r="F2474" s="456">
        <v>0</v>
      </c>
      <c r="G2474" s="457">
        <v>0</v>
      </c>
      <c r="H2474" s="438">
        <v>0.1157517003807101</v>
      </c>
      <c r="I2474" s="456">
        <v>0</v>
      </c>
      <c r="J2474" s="457">
        <v>0</v>
      </c>
      <c r="K2474" s="438">
        <v>0.76018679094497188</v>
      </c>
      <c r="L2474" s="462">
        <v>0</v>
      </c>
      <c r="M2474" s="463">
        <v>0</v>
      </c>
      <c r="N2474" s="438">
        <v>5.8601368133122719E-3</v>
      </c>
      <c r="O2474" s="456">
        <v>0</v>
      </c>
      <c r="P2474" s="457">
        <v>0</v>
      </c>
      <c r="Q2474" s="438">
        <v>1.9418552563559482E-2</v>
      </c>
      <c r="R2474" s="462">
        <v>0</v>
      </c>
      <c r="S2474" s="463">
        <v>0</v>
      </c>
      <c r="T2474" s="438">
        <v>672.55701719641445</v>
      </c>
      <c r="U2474" s="456">
        <v>0</v>
      </c>
      <c r="V2474" s="457">
        <v>0</v>
      </c>
      <c r="W2474" s="438">
        <v>0.12475065783158357</v>
      </c>
      <c r="X2474" s="456">
        <v>0</v>
      </c>
      <c r="Y2474" s="457">
        <v>0</v>
      </c>
      <c r="Z2474" s="438">
        <v>3.945409810856529E-3</v>
      </c>
      <c r="AA2474" s="456">
        <v>0</v>
      </c>
      <c r="AB2474" s="457">
        <v>0</v>
      </c>
      <c r="AC2474" s="438">
        <v>7.9699367859744612E-3</v>
      </c>
      <c r="AD2474" s="456">
        <v>0</v>
      </c>
      <c r="AE2474" s="457">
        <v>0</v>
      </c>
      <c r="AF2474" s="438">
        <v>1.1500624925248179E-3</v>
      </c>
      <c r="AG2474" s="456">
        <v>0</v>
      </c>
      <c r="AH2474" s="457">
        <v>0</v>
      </c>
      <c r="AI2474" s="438">
        <v>1.4835809983581782E-3</v>
      </c>
      <c r="AJ2474" s="456">
        <v>0</v>
      </c>
      <c r="AK2474" s="457">
        <v>0</v>
      </c>
      <c r="AL2474" s="438">
        <v>9.2005049076028639E-5</v>
      </c>
      <c r="AM2474" s="456">
        <v>0</v>
      </c>
      <c r="AN2474" s="457">
        <v>0</v>
      </c>
      <c r="AO2474" s="438">
        <v>2.5002358724877573E-2</v>
      </c>
      <c r="AP2474" s="456">
        <v>0</v>
      </c>
      <c r="AQ2474" s="457">
        <v>0</v>
      </c>
      <c r="AR2474" s="440">
        <v>1.9588912583477301E-2</v>
      </c>
      <c r="AS2474" s="462">
        <v>0</v>
      </c>
      <c r="AT2474" s="463">
        <v>0</v>
      </c>
      <c r="AU2474" s="423">
        <v>0</v>
      </c>
    </row>
    <row r="2475" spans="1:47" x14ac:dyDescent="0.2">
      <c r="A2475" s="231">
        <v>2036</v>
      </c>
      <c r="B2475" s="232">
        <v>31</v>
      </c>
      <c r="C2475" s="456">
        <v>0</v>
      </c>
      <c r="D2475" s="457">
        <v>0</v>
      </c>
      <c r="E2475" s="438">
        <v>0.5502390097579315</v>
      </c>
      <c r="F2475" s="456">
        <v>0</v>
      </c>
      <c r="G2475" s="457">
        <v>0</v>
      </c>
      <c r="H2475" s="438">
        <v>0.1157499719009695</v>
      </c>
      <c r="I2475" s="456">
        <v>0</v>
      </c>
      <c r="J2475" s="457">
        <v>0</v>
      </c>
      <c r="K2475" s="438">
        <v>0.83825125837759284</v>
      </c>
      <c r="L2475" s="462">
        <v>0</v>
      </c>
      <c r="M2475" s="463">
        <v>0</v>
      </c>
      <c r="N2475" s="438">
        <v>5.8601383018865938E-3</v>
      </c>
      <c r="O2475" s="456">
        <v>0</v>
      </c>
      <c r="P2475" s="457">
        <v>0</v>
      </c>
      <c r="Q2475" s="438">
        <v>1.9418534025273451E-2</v>
      </c>
      <c r="R2475" s="462">
        <v>0</v>
      </c>
      <c r="S2475" s="463">
        <v>0</v>
      </c>
      <c r="T2475" s="438">
        <v>672.5572325047624</v>
      </c>
      <c r="U2475" s="456">
        <v>0</v>
      </c>
      <c r="V2475" s="457">
        <v>0</v>
      </c>
      <c r="W2475" s="438">
        <v>0.12474886417902659</v>
      </c>
      <c r="X2475" s="456">
        <v>0</v>
      </c>
      <c r="Y2475" s="457">
        <v>0</v>
      </c>
      <c r="Z2475" s="438">
        <v>3.9453719109898396E-3</v>
      </c>
      <c r="AA2475" s="456">
        <v>0</v>
      </c>
      <c r="AB2475" s="457">
        <v>0</v>
      </c>
      <c r="AC2475" s="438">
        <v>7.9698047152415522E-3</v>
      </c>
      <c r="AD2475" s="456">
        <v>0</v>
      </c>
      <c r="AE2475" s="457">
        <v>0</v>
      </c>
      <c r="AF2475" s="438">
        <v>1.1500452644900077E-3</v>
      </c>
      <c r="AG2475" s="456">
        <v>0</v>
      </c>
      <c r="AH2475" s="457">
        <v>0</v>
      </c>
      <c r="AI2475" s="438">
        <v>1.4835568427270637E-3</v>
      </c>
      <c r="AJ2475" s="456">
        <v>0</v>
      </c>
      <c r="AK2475" s="457">
        <v>0</v>
      </c>
      <c r="AL2475" s="438">
        <v>9.2003547502602303E-5</v>
      </c>
      <c r="AM2475" s="456">
        <v>0</v>
      </c>
      <c r="AN2475" s="457">
        <v>0</v>
      </c>
      <c r="AO2475" s="438">
        <v>2.5001985611684714E-2</v>
      </c>
      <c r="AP2475" s="456">
        <v>0</v>
      </c>
      <c r="AQ2475" s="457">
        <v>0</v>
      </c>
      <c r="AR2475" s="440">
        <v>1.9588915224112501E-2</v>
      </c>
      <c r="AS2475" s="462">
        <v>0</v>
      </c>
      <c r="AT2475" s="463">
        <v>0</v>
      </c>
      <c r="AU2475" s="423">
        <v>0</v>
      </c>
    </row>
    <row r="2476" spans="1:47" x14ac:dyDescent="0.2">
      <c r="A2476" s="231">
        <v>2036</v>
      </c>
      <c r="B2476" s="232">
        <v>32</v>
      </c>
      <c r="C2476" s="456">
        <v>0</v>
      </c>
      <c r="D2476" s="457">
        <v>0</v>
      </c>
      <c r="E2476" s="419">
        <v>0.5502390097579315</v>
      </c>
      <c r="F2476" s="456">
        <v>0</v>
      </c>
      <c r="G2476" s="457">
        <v>0</v>
      </c>
      <c r="H2476" s="419">
        <v>0.1157499719009695</v>
      </c>
      <c r="I2476" s="456">
        <v>0</v>
      </c>
      <c r="J2476" s="457">
        <v>0</v>
      </c>
      <c r="K2476" s="419">
        <v>0.83825125837759284</v>
      </c>
      <c r="L2476" s="462">
        <v>0</v>
      </c>
      <c r="M2476" s="463">
        <v>0</v>
      </c>
      <c r="N2476" s="419">
        <v>5.8601383018865938E-3</v>
      </c>
      <c r="O2476" s="456">
        <v>0</v>
      </c>
      <c r="P2476" s="457">
        <v>0</v>
      </c>
      <c r="Q2476" s="419">
        <v>1.9418534025273451E-2</v>
      </c>
      <c r="R2476" s="462">
        <v>0</v>
      </c>
      <c r="S2476" s="463">
        <v>0</v>
      </c>
      <c r="T2476" s="419">
        <v>672.5572325047624</v>
      </c>
      <c r="U2476" s="456">
        <v>0</v>
      </c>
      <c r="V2476" s="457">
        <v>0</v>
      </c>
      <c r="W2476" s="419">
        <v>0.12474886417902659</v>
      </c>
      <c r="X2476" s="456">
        <v>0</v>
      </c>
      <c r="Y2476" s="457">
        <v>0</v>
      </c>
      <c r="Z2476" s="419">
        <v>3.9453719109898396E-3</v>
      </c>
      <c r="AA2476" s="456">
        <v>0</v>
      </c>
      <c r="AB2476" s="457">
        <v>0</v>
      </c>
      <c r="AC2476" s="419">
        <v>7.9698047152415522E-3</v>
      </c>
      <c r="AD2476" s="456">
        <v>0</v>
      </c>
      <c r="AE2476" s="457">
        <v>0</v>
      </c>
      <c r="AF2476" s="419">
        <v>1.1500452644900077E-3</v>
      </c>
      <c r="AG2476" s="456">
        <v>0</v>
      </c>
      <c r="AH2476" s="457">
        <v>0</v>
      </c>
      <c r="AI2476" s="419">
        <v>1.4835568427270637E-3</v>
      </c>
      <c r="AJ2476" s="456">
        <v>0</v>
      </c>
      <c r="AK2476" s="457">
        <v>0</v>
      </c>
      <c r="AL2476" s="419">
        <v>9.2003547502602303E-5</v>
      </c>
      <c r="AM2476" s="456">
        <v>0</v>
      </c>
      <c r="AN2476" s="457">
        <v>0</v>
      </c>
      <c r="AO2476" s="419">
        <v>2.5001985611684714E-2</v>
      </c>
      <c r="AP2476" s="456">
        <v>0</v>
      </c>
      <c r="AQ2476" s="457">
        <v>0</v>
      </c>
      <c r="AR2476" s="440">
        <v>1.9588915224112501E-2</v>
      </c>
      <c r="AS2476" s="462">
        <v>0</v>
      </c>
      <c r="AT2476" s="463">
        <v>0</v>
      </c>
      <c r="AU2476" s="426">
        <v>0</v>
      </c>
    </row>
    <row r="2477" spans="1:47" x14ac:dyDescent="0.2">
      <c r="A2477" s="231">
        <v>2036</v>
      </c>
      <c r="B2477" s="232">
        <v>33</v>
      </c>
      <c r="C2477" s="456">
        <v>0</v>
      </c>
      <c r="D2477" s="457">
        <v>0</v>
      </c>
      <c r="E2477" s="419">
        <v>0.5502390097579315</v>
      </c>
      <c r="F2477" s="456">
        <v>0</v>
      </c>
      <c r="G2477" s="457">
        <v>0</v>
      </c>
      <c r="H2477" s="419">
        <v>0.1157499719009695</v>
      </c>
      <c r="I2477" s="456">
        <v>0</v>
      </c>
      <c r="J2477" s="457">
        <v>0</v>
      </c>
      <c r="K2477" s="419">
        <v>0.83825125837759284</v>
      </c>
      <c r="L2477" s="462">
        <v>0</v>
      </c>
      <c r="M2477" s="463">
        <v>0</v>
      </c>
      <c r="N2477" s="419">
        <v>5.8601383018865938E-3</v>
      </c>
      <c r="O2477" s="456">
        <v>0</v>
      </c>
      <c r="P2477" s="457">
        <v>0</v>
      </c>
      <c r="Q2477" s="419">
        <v>1.9418534025273451E-2</v>
      </c>
      <c r="R2477" s="462">
        <v>0</v>
      </c>
      <c r="S2477" s="463">
        <v>0</v>
      </c>
      <c r="T2477" s="419">
        <v>672.5572325047624</v>
      </c>
      <c r="U2477" s="456">
        <v>0</v>
      </c>
      <c r="V2477" s="457">
        <v>0</v>
      </c>
      <c r="W2477" s="419">
        <v>0.12474886417902659</v>
      </c>
      <c r="X2477" s="456">
        <v>0</v>
      </c>
      <c r="Y2477" s="457">
        <v>0</v>
      </c>
      <c r="Z2477" s="419">
        <v>3.9453719109898396E-3</v>
      </c>
      <c r="AA2477" s="456">
        <v>0</v>
      </c>
      <c r="AB2477" s="457">
        <v>0</v>
      </c>
      <c r="AC2477" s="419">
        <v>7.9698047152415522E-3</v>
      </c>
      <c r="AD2477" s="456">
        <v>0</v>
      </c>
      <c r="AE2477" s="457">
        <v>0</v>
      </c>
      <c r="AF2477" s="419">
        <v>1.1500452644900077E-3</v>
      </c>
      <c r="AG2477" s="456">
        <v>0</v>
      </c>
      <c r="AH2477" s="457">
        <v>0</v>
      </c>
      <c r="AI2477" s="419">
        <v>1.4835568427270637E-3</v>
      </c>
      <c r="AJ2477" s="456">
        <v>0</v>
      </c>
      <c r="AK2477" s="457">
        <v>0</v>
      </c>
      <c r="AL2477" s="419">
        <v>9.2003547502602303E-5</v>
      </c>
      <c r="AM2477" s="456">
        <v>0</v>
      </c>
      <c r="AN2477" s="457">
        <v>0</v>
      </c>
      <c r="AO2477" s="419">
        <v>2.5001985611684714E-2</v>
      </c>
      <c r="AP2477" s="456">
        <v>0</v>
      </c>
      <c r="AQ2477" s="457">
        <v>0</v>
      </c>
      <c r="AR2477" s="440">
        <v>1.9588915224112501E-2</v>
      </c>
      <c r="AS2477" s="462">
        <v>0</v>
      </c>
      <c r="AT2477" s="463">
        <v>0</v>
      </c>
      <c r="AU2477" s="426">
        <v>0</v>
      </c>
    </row>
    <row r="2478" spans="1:47" x14ac:dyDescent="0.2">
      <c r="A2478" s="231">
        <v>2036</v>
      </c>
      <c r="B2478" s="232">
        <v>34</v>
      </c>
      <c r="C2478" s="456">
        <v>0</v>
      </c>
      <c r="D2478" s="457">
        <v>0</v>
      </c>
      <c r="E2478" s="419">
        <v>0.5502390097579315</v>
      </c>
      <c r="F2478" s="456">
        <v>0</v>
      </c>
      <c r="G2478" s="457">
        <v>0</v>
      </c>
      <c r="H2478" s="419">
        <v>0.1157499719009695</v>
      </c>
      <c r="I2478" s="456">
        <v>0</v>
      </c>
      <c r="J2478" s="457">
        <v>0</v>
      </c>
      <c r="K2478" s="419">
        <v>0.83825125837759284</v>
      </c>
      <c r="L2478" s="462">
        <v>0</v>
      </c>
      <c r="M2478" s="463">
        <v>0</v>
      </c>
      <c r="N2478" s="419">
        <v>5.8601383018865938E-3</v>
      </c>
      <c r="O2478" s="456">
        <v>0</v>
      </c>
      <c r="P2478" s="457">
        <v>0</v>
      </c>
      <c r="Q2478" s="419">
        <v>1.9418534025273451E-2</v>
      </c>
      <c r="R2478" s="462">
        <v>0</v>
      </c>
      <c r="S2478" s="463">
        <v>0</v>
      </c>
      <c r="T2478" s="419">
        <v>672.5572325047624</v>
      </c>
      <c r="U2478" s="456">
        <v>0</v>
      </c>
      <c r="V2478" s="457">
        <v>0</v>
      </c>
      <c r="W2478" s="419">
        <v>0.12474886417902659</v>
      </c>
      <c r="X2478" s="456">
        <v>0</v>
      </c>
      <c r="Y2478" s="457">
        <v>0</v>
      </c>
      <c r="Z2478" s="419">
        <v>3.9453719109898396E-3</v>
      </c>
      <c r="AA2478" s="456">
        <v>0</v>
      </c>
      <c r="AB2478" s="457">
        <v>0</v>
      </c>
      <c r="AC2478" s="419">
        <v>7.9698047152415522E-3</v>
      </c>
      <c r="AD2478" s="456">
        <v>0</v>
      </c>
      <c r="AE2478" s="457">
        <v>0</v>
      </c>
      <c r="AF2478" s="419">
        <v>1.1500452644900077E-3</v>
      </c>
      <c r="AG2478" s="456">
        <v>0</v>
      </c>
      <c r="AH2478" s="457">
        <v>0</v>
      </c>
      <c r="AI2478" s="419">
        <v>1.4835568427270637E-3</v>
      </c>
      <c r="AJ2478" s="456">
        <v>0</v>
      </c>
      <c r="AK2478" s="457">
        <v>0</v>
      </c>
      <c r="AL2478" s="419">
        <v>9.2003547502602303E-5</v>
      </c>
      <c r="AM2478" s="456">
        <v>0</v>
      </c>
      <c r="AN2478" s="457">
        <v>0</v>
      </c>
      <c r="AO2478" s="419">
        <v>2.5001985611684714E-2</v>
      </c>
      <c r="AP2478" s="456">
        <v>0</v>
      </c>
      <c r="AQ2478" s="457">
        <v>0</v>
      </c>
      <c r="AR2478" s="440">
        <v>1.9588915224112501E-2</v>
      </c>
      <c r="AS2478" s="462">
        <v>0</v>
      </c>
      <c r="AT2478" s="463">
        <v>0</v>
      </c>
      <c r="AU2478" s="426">
        <v>0</v>
      </c>
    </row>
    <row r="2479" spans="1:47" x14ac:dyDescent="0.2">
      <c r="A2479" s="231">
        <v>2036</v>
      </c>
      <c r="B2479" s="232">
        <v>35</v>
      </c>
      <c r="C2479" s="456">
        <v>0</v>
      </c>
      <c r="D2479" s="457">
        <v>0</v>
      </c>
      <c r="E2479" s="419">
        <v>0.5502390097579315</v>
      </c>
      <c r="F2479" s="456">
        <v>0</v>
      </c>
      <c r="G2479" s="457">
        <v>0</v>
      </c>
      <c r="H2479" s="419">
        <v>0.1157499719009695</v>
      </c>
      <c r="I2479" s="456">
        <v>0</v>
      </c>
      <c r="J2479" s="457">
        <v>0</v>
      </c>
      <c r="K2479" s="419">
        <v>0.83825125837759284</v>
      </c>
      <c r="L2479" s="462">
        <v>0</v>
      </c>
      <c r="M2479" s="463">
        <v>0</v>
      </c>
      <c r="N2479" s="419">
        <v>5.8601383018865938E-3</v>
      </c>
      <c r="O2479" s="456">
        <v>0</v>
      </c>
      <c r="P2479" s="457">
        <v>0</v>
      </c>
      <c r="Q2479" s="419">
        <v>1.9418534025273451E-2</v>
      </c>
      <c r="R2479" s="462">
        <v>0</v>
      </c>
      <c r="S2479" s="463">
        <v>0</v>
      </c>
      <c r="T2479" s="419">
        <v>672.5572325047624</v>
      </c>
      <c r="U2479" s="456">
        <v>0</v>
      </c>
      <c r="V2479" s="457">
        <v>0</v>
      </c>
      <c r="W2479" s="419">
        <v>0.12474886417902659</v>
      </c>
      <c r="X2479" s="456">
        <v>0</v>
      </c>
      <c r="Y2479" s="457">
        <v>0</v>
      </c>
      <c r="Z2479" s="419">
        <v>3.9453719109898396E-3</v>
      </c>
      <c r="AA2479" s="456">
        <v>0</v>
      </c>
      <c r="AB2479" s="457">
        <v>0</v>
      </c>
      <c r="AC2479" s="419">
        <v>7.9698047152415522E-3</v>
      </c>
      <c r="AD2479" s="456">
        <v>0</v>
      </c>
      <c r="AE2479" s="457">
        <v>0</v>
      </c>
      <c r="AF2479" s="419">
        <v>1.1500452644900077E-3</v>
      </c>
      <c r="AG2479" s="456">
        <v>0</v>
      </c>
      <c r="AH2479" s="457">
        <v>0</v>
      </c>
      <c r="AI2479" s="419">
        <v>1.4835568427270637E-3</v>
      </c>
      <c r="AJ2479" s="456">
        <v>0</v>
      </c>
      <c r="AK2479" s="457">
        <v>0</v>
      </c>
      <c r="AL2479" s="419">
        <v>9.2003547502602303E-5</v>
      </c>
      <c r="AM2479" s="456">
        <v>0</v>
      </c>
      <c r="AN2479" s="457">
        <v>0</v>
      </c>
      <c r="AO2479" s="419">
        <v>2.5001985611684714E-2</v>
      </c>
      <c r="AP2479" s="456">
        <v>0</v>
      </c>
      <c r="AQ2479" s="457">
        <v>0</v>
      </c>
      <c r="AR2479" s="440">
        <v>1.9588915224112501E-2</v>
      </c>
      <c r="AS2479" s="462">
        <v>0</v>
      </c>
      <c r="AT2479" s="463">
        <v>0</v>
      </c>
      <c r="AU2479" s="426">
        <v>0</v>
      </c>
    </row>
    <row r="2480" spans="1:47" x14ac:dyDescent="0.2">
      <c r="A2480" s="231">
        <v>2036</v>
      </c>
      <c r="B2480" s="232">
        <v>36</v>
      </c>
      <c r="C2480" s="456">
        <v>0</v>
      </c>
      <c r="D2480" s="457">
        <v>0</v>
      </c>
      <c r="E2480" s="419">
        <v>0.5502390097579315</v>
      </c>
      <c r="F2480" s="456">
        <v>0</v>
      </c>
      <c r="G2480" s="457">
        <v>0</v>
      </c>
      <c r="H2480" s="419">
        <v>0.1157499719009695</v>
      </c>
      <c r="I2480" s="456">
        <v>0</v>
      </c>
      <c r="J2480" s="457">
        <v>0</v>
      </c>
      <c r="K2480" s="419">
        <v>0.83825125837759284</v>
      </c>
      <c r="L2480" s="462">
        <v>0</v>
      </c>
      <c r="M2480" s="463">
        <v>0</v>
      </c>
      <c r="N2480" s="419">
        <v>5.8601383018865938E-3</v>
      </c>
      <c r="O2480" s="456">
        <v>0</v>
      </c>
      <c r="P2480" s="457">
        <v>0</v>
      </c>
      <c r="Q2480" s="419">
        <v>1.9418534025273451E-2</v>
      </c>
      <c r="R2480" s="462">
        <v>0</v>
      </c>
      <c r="S2480" s="463">
        <v>0</v>
      </c>
      <c r="T2480" s="419">
        <v>672.5572325047624</v>
      </c>
      <c r="U2480" s="456">
        <v>0</v>
      </c>
      <c r="V2480" s="457">
        <v>0</v>
      </c>
      <c r="W2480" s="419">
        <v>0.12474886417902659</v>
      </c>
      <c r="X2480" s="456">
        <v>0</v>
      </c>
      <c r="Y2480" s="457">
        <v>0</v>
      </c>
      <c r="Z2480" s="419">
        <v>3.9453719109898396E-3</v>
      </c>
      <c r="AA2480" s="456">
        <v>0</v>
      </c>
      <c r="AB2480" s="457">
        <v>0</v>
      </c>
      <c r="AC2480" s="419">
        <v>7.9698047152415522E-3</v>
      </c>
      <c r="AD2480" s="456">
        <v>0</v>
      </c>
      <c r="AE2480" s="457">
        <v>0</v>
      </c>
      <c r="AF2480" s="419">
        <v>1.1500452644900077E-3</v>
      </c>
      <c r="AG2480" s="456">
        <v>0</v>
      </c>
      <c r="AH2480" s="457">
        <v>0</v>
      </c>
      <c r="AI2480" s="419">
        <v>1.4835568427270637E-3</v>
      </c>
      <c r="AJ2480" s="456">
        <v>0</v>
      </c>
      <c r="AK2480" s="457">
        <v>0</v>
      </c>
      <c r="AL2480" s="419">
        <v>9.2003547502602303E-5</v>
      </c>
      <c r="AM2480" s="456">
        <v>0</v>
      </c>
      <c r="AN2480" s="457">
        <v>0</v>
      </c>
      <c r="AO2480" s="419">
        <v>2.5001985611684714E-2</v>
      </c>
      <c r="AP2480" s="456">
        <v>0</v>
      </c>
      <c r="AQ2480" s="457">
        <v>0</v>
      </c>
      <c r="AR2480" s="440">
        <v>1.9588915224112501E-2</v>
      </c>
      <c r="AS2480" s="462">
        <v>0</v>
      </c>
      <c r="AT2480" s="463">
        <v>0</v>
      </c>
      <c r="AU2480" s="426">
        <v>0</v>
      </c>
    </row>
    <row r="2481" spans="1:47" x14ac:dyDescent="0.2">
      <c r="A2481" s="231">
        <v>2036</v>
      </c>
      <c r="B2481" s="232">
        <v>37</v>
      </c>
      <c r="C2481" s="456">
        <v>0</v>
      </c>
      <c r="D2481" s="457">
        <v>0</v>
      </c>
      <c r="E2481" s="419">
        <v>0.5502390097579315</v>
      </c>
      <c r="F2481" s="456">
        <v>0</v>
      </c>
      <c r="G2481" s="457">
        <v>0</v>
      </c>
      <c r="H2481" s="419">
        <v>0.1157499719009695</v>
      </c>
      <c r="I2481" s="456">
        <v>0</v>
      </c>
      <c r="J2481" s="457">
        <v>0</v>
      </c>
      <c r="K2481" s="419">
        <v>0.83825125837759284</v>
      </c>
      <c r="L2481" s="462">
        <v>0</v>
      </c>
      <c r="M2481" s="463">
        <v>0</v>
      </c>
      <c r="N2481" s="419">
        <v>5.8601383018865938E-3</v>
      </c>
      <c r="O2481" s="456">
        <v>0</v>
      </c>
      <c r="P2481" s="457">
        <v>0</v>
      </c>
      <c r="Q2481" s="419">
        <v>1.9418534025273451E-2</v>
      </c>
      <c r="R2481" s="462">
        <v>0</v>
      </c>
      <c r="S2481" s="463">
        <v>0</v>
      </c>
      <c r="T2481" s="419">
        <v>672.5572325047624</v>
      </c>
      <c r="U2481" s="456">
        <v>0</v>
      </c>
      <c r="V2481" s="457">
        <v>0</v>
      </c>
      <c r="W2481" s="419">
        <v>0.12474886417902659</v>
      </c>
      <c r="X2481" s="456">
        <v>0</v>
      </c>
      <c r="Y2481" s="457">
        <v>0</v>
      </c>
      <c r="Z2481" s="419">
        <v>3.9453719109898396E-3</v>
      </c>
      <c r="AA2481" s="456">
        <v>0</v>
      </c>
      <c r="AB2481" s="457">
        <v>0</v>
      </c>
      <c r="AC2481" s="419">
        <v>7.9698047152415522E-3</v>
      </c>
      <c r="AD2481" s="456">
        <v>0</v>
      </c>
      <c r="AE2481" s="457">
        <v>0</v>
      </c>
      <c r="AF2481" s="419">
        <v>1.1500452644900077E-3</v>
      </c>
      <c r="AG2481" s="456">
        <v>0</v>
      </c>
      <c r="AH2481" s="457">
        <v>0</v>
      </c>
      <c r="AI2481" s="419">
        <v>1.4835568427270637E-3</v>
      </c>
      <c r="AJ2481" s="456">
        <v>0</v>
      </c>
      <c r="AK2481" s="457">
        <v>0</v>
      </c>
      <c r="AL2481" s="419">
        <v>9.2003547502602303E-5</v>
      </c>
      <c r="AM2481" s="456">
        <v>0</v>
      </c>
      <c r="AN2481" s="457">
        <v>0</v>
      </c>
      <c r="AO2481" s="419">
        <v>2.5001985611684714E-2</v>
      </c>
      <c r="AP2481" s="456">
        <v>0</v>
      </c>
      <c r="AQ2481" s="457">
        <v>0</v>
      </c>
      <c r="AR2481" s="440">
        <v>1.9588915224112501E-2</v>
      </c>
      <c r="AS2481" s="462">
        <v>0</v>
      </c>
      <c r="AT2481" s="463">
        <v>0</v>
      </c>
      <c r="AU2481" s="426">
        <v>0</v>
      </c>
    </row>
    <row r="2482" spans="1:47" x14ac:dyDescent="0.2">
      <c r="A2482" s="231">
        <v>2036</v>
      </c>
      <c r="B2482" s="232">
        <v>38</v>
      </c>
      <c r="C2482" s="456">
        <v>0</v>
      </c>
      <c r="D2482" s="457">
        <v>0</v>
      </c>
      <c r="E2482" s="419">
        <v>0.5502390097579315</v>
      </c>
      <c r="F2482" s="456">
        <v>0</v>
      </c>
      <c r="G2482" s="457">
        <v>0</v>
      </c>
      <c r="H2482" s="419">
        <v>0.1157499719009695</v>
      </c>
      <c r="I2482" s="456">
        <v>0</v>
      </c>
      <c r="J2482" s="457">
        <v>0</v>
      </c>
      <c r="K2482" s="419">
        <v>0.83825125837759284</v>
      </c>
      <c r="L2482" s="462">
        <v>0</v>
      </c>
      <c r="M2482" s="463">
        <v>0</v>
      </c>
      <c r="N2482" s="419">
        <v>5.8601383018865938E-3</v>
      </c>
      <c r="O2482" s="456">
        <v>0</v>
      </c>
      <c r="P2482" s="457">
        <v>0</v>
      </c>
      <c r="Q2482" s="419">
        <v>1.9418534025273451E-2</v>
      </c>
      <c r="R2482" s="462">
        <v>0</v>
      </c>
      <c r="S2482" s="463">
        <v>0</v>
      </c>
      <c r="T2482" s="419">
        <v>672.5572325047624</v>
      </c>
      <c r="U2482" s="456">
        <v>0</v>
      </c>
      <c r="V2482" s="457">
        <v>0</v>
      </c>
      <c r="W2482" s="419">
        <v>0.12474886417902659</v>
      </c>
      <c r="X2482" s="456">
        <v>0</v>
      </c>
      <c r="Y2482" s="457">
        <v>0</v>
      </c>
      <c r="Z2482" s="419">
        <v>3.9453719109898396E-3</v>
      </c>
      <c r="AA2482" s="456">
        <v>0</v>
      </c>
      <c r="AB2482" s="457">
        <v>0</v>
      </c>
      <c r="AC2482" s="419">
        <v>7.9698047152415522E-3</v>
      </c>
      <c r="AD2482" s="456">
        <v>0</v>
      </c>
      <c r="AE2482" s="457">
        <v>0</v>
      </c>
      <c r="AF2482" s="419">
        <v>1.1500452644900077E-3</v>
      </c>
      <c r="AG2482" s="456">
        <v>0</v>
      </c>
      <c r="AH2482" s="457">
        <v>0</v>
      </c>
      <c r="AI2482" s="419">
        <v>1.4835568427270637E-3</v>
      </c>
      <c r="AJ2482" s="456">
        <v>0</v>
      </c>
      <c r="AK2482" s="457">
        <v>0</v>
      </c>
      <c r="AL2482" s="419">
        <v>9.2003547502602303E-5</v>
      </c>
      <c r="AM2482" s="456">
        <v>0</v>
      </c>
      <c r="AN2482" s="457">
        <v>0</v>
      </c>
      <c r="AO2482" s="419">
        <v>2.5001985611684714E-2</v>
      </c>
      <c r="AP2482" s="456">
        <v>0</v>
      </c>
      <c r="AQ2482" s="457">
        <v>0</v>
      </c>
      <c r="AR2482" s="440">
        <v>1.9588915224112501E-2</v>
      </c>
      <c r="AS2482" s="462">
        <v>0</v>
      </c>
      <c r="AT2482" s="463">
        <v>0</v>
      </c>
      <c r="AU2482" s="426">
        <v>0</v>
      </c>
    </row>
    <row r="2483" spans="1:47" x14ac:dyDescent="0.2">
      <c r="A2483" s="231">
        <v>2036</v>
      </c>
      <c r="B2483" s="232">
        <v>39</v>
      </c>
      <c r="C2483" s="456">
        <v>0</v>
      </c>
      <c r="D2483" s="457">
        <v>0</v>
      </c>
      <c r="E2483" s="419">
        <v>0.5502390097579315</v>
      </c>
      <c r="F2483" s="456">
        <v>0</v>
      </c>
      <c r="G2483" s="457">
        <v>0</v>
      </c>
      <c r="H2483" s="419">
        <v>0.1157499719009695</v>
      </c>
      <c r="I2483" s="456">
        <v>0</v>
      </c>
      <c r="J2483" s="457">
        <v>0</v>
      </c>
      <c r="K2483" s="419">
        <v>0.83825125837759284</v>
      </c>
      <c r="L2483" s="462">
        <v>0</v>
      </c>
      <c r="M2483" s="463">
        <v>0</v>
      </c>
      <c r="N2483" s="419">
        <v>5.8601383018865938E-3</v>
      </c>
      <c r="O2483" s="456">
        <v>0</v>
      </c>
      <c r="P2483" s="457">
        <v>0</v>
      </c>
      <c r="Q2483" s="419">
        <v>1.9418534025273451E-2</v>
      </c>
      <c r="R2483" s="462">
        <v>0</v>
      </c>
      <c r="S2483" s="463">
        <v>0</v>
      </c>
      <c r="T2483" s="419">
        <v>672.5572325047624</v>
      </c>
      <c r="U2483" s="456">
        <v>0</v>
      </c>
      <c r="V2483" s="457">
        <v>0</v>
      </c>
      <c r="W2483" s="419">
        <v>0.12474886417902659</v>
      </c>
      <c r="X2483" s="456">
        <v>0</v>
      </c>
      <c r="Y2483" s="457">
        <v>0</v>
      </c>
      <c r="Z2483" s="419">
        <v>3.9453719109898396E-3</v>
      </c>
      <c r="AA2483" s="456">
        <v>0</v>
      </c>
      <c r="AB2483" s="457">
        <v>0</v>
      </c>
      <c r="AC2483" s="419">
        <v>7.9698047152415522E-3</v>
      </c>
      <c r="AD2483" s="456">
        <v>0</v>
      </c>
      <c r="AE2483" s="457">
        <v>0</v>
      </c>
      <c r="AF2483" s="419">
        <v>1.1500452644900077E-3</v>
      </c>
      <c r="AG2483" s="456">
        <v>0</v>
      </c>
      <c r="AH2483" s="457">
        <v>0</v>
      </c>
      <c r="AI2483" s="419">
        <v>1.4835568427270637E-3</v>
      </c>
      <c r="AJ2483" s="456">
        <v>0</v>
      </c>
      <c r="AK2483" s="457">
        <v>0</v>
      </c>
      <c r="AL2483" s="419">
        <v>9.2003547502602303E-5</v>
      </c>
      <c r="AM2483" s="456">
        <v>0</v>
      </c>
      <c r="AN2483" s="457">
        <v>0</v>
      </c>
      <c r="AO2483" s="419">
        <v>2.5001985611684714E-2</v>
      </c>
      <c r="AP2483" s="456">
        <v>0</v>
      </c>
      <c r="AQ2483" s="457">
        <v>0</v>
      </c>
      <c r="AR2483" s="440">
        <v>1.9588915224112501E-2</v>
      </c>
      <c r="AS2483" s="462">
        <v>0</v>
      </c>
      <c r="AT2483" s="463">
        <v>0</v>
      </c>
      <c r="AU2483" s="426">
        <v>0</v>
      </c>
    </row>
    <row r="2484" spans="1:47" ht="13.5" thickBot="1" x14ac:dyDescent="0.25">
      <c r="A2484" s="233">
        <v>2036</v>
      </c>
      <c r="B2484" s="234">
        <v>40</v>
      </c>
      <c r="C2484" s="458">
        <v>0</v>
      </c>
      <c r="D2484" s="459">
        <v>0</v>
      </c>
      <c r="E2484" s="430">
        <v>0.5502390097579315</v>
      </c>
      <c r="F2484" s="458">
        <v>0</v>
      </c>
      <c r="G2484" s="459">
        <v>0</v>
      </c>
      <c r="H2484" s="430">
        <v>0.1157499719009695</v>
      </c>
      <c r="I2484" s="458">
        <v>0</v>
      </c>
      <c r="J2484" s="459">
        <v>0</v>
      </c>
      <c r="K2484" s="430">
        <v>0.83825125837759284</v>
      </c>
      <c r="L2484" s="464">
        <v>0</v>
      </c>
      <c r="M2484" s="465">
        <v>0</v>
      </c>
      <c r="N2484" s="430">
        <v>5.8601383018865938E-3</v>
      </c>
      <c r="O2484" s="458">
        <v>0</v>
      </c>
      <c r="P2484" s="459">
        <v>0</v>
      </c>
      <c r="Q2484" s="430">
        <v>1.9418534025273451E-2</v>
      </c>
      <c r="R2484" s="464">
        <v>0</v>
      </c>
      <c r="S2484" s="465">
        <v>0</v>
      </c>
      <c r="T2484" s="430">
        <v>672.5572325047624</v>
      </c>
      <c r="U2484" s="458">
        <v>0</v>
      </c>
      <c r="V2484" s="459">
        <v>0</v>
      </c>
      <c r="W2484" s="430">
        <v>0.12474886417902659</v>
      </c>
      <c r="X2484" s="458">
        <v>0</v>
      </c>
      <c r="Y2484" s="459">
        <v>0</v>
      </c>
      <c r="Z2484" s="430">
        <v>3.9453719109898396E-3</v>
      </c>
      <c r="AA2484" s="458">
        <v>0</v>
      </c>
      <c r="AB2484" s="459">
        <v>0</v>
      </c>
      <c r="AC2484" s="430">
        <v>7.9698047152415522E-3</v>
      </c>
      <c r="AD2484" s="458">
        <v>0</v>
      </c>
      <c r="AE2484" s="459">
        <v>0</v>
      </c>
      <c r="AF2484" s="430">
        <v>1.1500452644900077E-3</v>
      </c>
      <c r="AG2484" s="458">
        <v>0</v>
      </c>
      <c r="AH2484" s="459">
        <v>0</v>
      </c>
      <c r="AI2484" s="430">
        <v>1.4835568427270637E-3</v>
      </c>
      <c r="AJ2484" s="458">
        <v>0</v>
      </c>
      <c r="AK2484" s="459">
        <v>0</v>
      </c>
      <c r="AL2484" s="430">
        <v>9.2003547502602303E-5</v>
      </c>
      <c r="AM2484" s="458">
        <v>0</v>
      </c>
      <c r="AN2484" s="459">
        <v>0</v>
      </c>
      <c r="AO2484" s="430">
        <v>2.5001985611684714E-2</v>
      </c>
      <c r="AP2484" s="458">
        <v>0</v>
      </c>
      <c r="AQ2484" s="459">
        <v>0</v>
      </c>
      <c r="AR2484" s="441">
        <v>1.9588915224112501E-2</v>
      </c>
      <c r="AS2484" s="464">
        <v>0</v>
      </c>
      <c r="AT2484" s="465">
        <v>0</v>
      </c>
      <c r="AU2484" s="434">
        <v>0</v>
      </c>
    </row>
    <row r="2485" spans="1:47" x14ac:dyDescent="0.2">
      <c r="A2485" s="229">
        <v>2037</v>
      </c>
      <c r="B2485" s="230">
        <v>1</v>
      </c>
      <c r="C2485" s="454">
        <v>0.75194596508723111</v>
      </c>
      <c r="D2485" s="455">
        <v>0.76820985484715365</v>
      </c>
      <c r="E2485" s="436">
        <v>0.36771512441758941</v>
      </c>
      <c r="F2485" s="454">
        <v>3.6190652022138267E-2</v>
      </c>
      <c r="G2485" s="455">
        <v>3.1941443529598677E-2</v>
      </c>
      <c r="H2485" s="436">
        <v>6.2224642851989968E-2</v>
      </c>
      <c r="I2485" s="454">
        <v>3.196613588175555E-2</v>
      </c>
      <c r="J2485" s="455">
        <v>3.2413302242363079E-2</v>
      </c>
      <c r="K2485" s="436">
        <v>0.36181853343217429</v>
      </c>
      <c r="L2485" s="460">
        <v>1.3471097340647712E-3</v>
      </c>
      <c r="M2485" s="461">
        <v>1.760748410446644E-3</v>
      </c>
      <c r="N2485" s="436">
        <v>5.6995303898326579E-3</v>
      </c>
      <c r="O2485" s="454">
        <v>1.6346833338263755E-3</v>
      </c>
      <c r="P2485" s="455">
        <v>2.0763104945097813E-3</v>
      </c>
      <c r="Q2485" s="436">
        <v>1.3853590404940042E-2</v>
      </c>
      <c r="R2485" s="460">
        <v>0</v>
      </c>
      <c r="S2485" s="461">
        <v>0</v>
      </c>
      <c r="T2485" s="436">
        <v>654.12438027527844</v>
      </c>
      <c r="U2485" s="454">
        <v>4.6870763733456401E-3</v>
      </c>
      <c r="V2485" s="455">
        <v>5.6504699730310142E-3</v>
      </c>
      <c r="W2485" s="436">
        <v>6.7062259081625816E-2</v>
      </c>
      <c r="X2485" s="454">
        <v>4.3466491331277104E-3</v>
      </c>
      <c r="Y2485" s="455">
        <v>5.5417734118169753E-3</v>
      </c>
      <c r="Z2485" s="436">
        <v>2.9776130430131868E-3</v>
      </c>
      <c r="AA2485" s="454">
        <v>8.323172130125739E-4</v>
      </c>
      <c r="AB2485" s="455">
        <v>8.6606693182716239E-4</v>
      </c>
      <c r="AC2485" s="436">
        <v>4.2844040470853967E-3</v>
      </c>
      <c r="AD2485" s="454">
        <v>4.6194255378341865E-5</v>
      </c>
      <c r="AE2485" s="455">
        <v>4.0574012106628039E-5</v>
      </c>
      <c r="AF2485" s="436">
        <v>6.1823931667964391E-4</v>
      </c>
      <c r="AG2485" s="454">
        <v>1.499726568731864E-3</v>
      </c>
      <c r="AH2485" s="455">
        <v>1.3021264676635648E-3</v>
      </c>
      <c r="AI2485" s="436">
        <v>7.9752952996693964E-4</v>
      </c>
      <c r="AJ2485" s="454">
        <v>2.7542944393246603E-4</v>
      </c>
      <c r="AK2485" s="455">
        <v>2.3350332760195316E-4</v>
      </c>
      <c r="AL2485" s="436">
        <v>4.9459157783842004E-5</v>
      </c>
      <c r="AM2485" s="454">
        <v>4.1625179908131189E-4</v>
      </c>
      <c r="AN2485" s="455">
        <v>3.7130027083014642E-4</v>
      </c>
      <c r="AO2485" s="436">
        <v>1.3440527623615335E-2</v>
      </c>
      <c r="AP2485" s="454">
        <v>0</v>
      </c>
      <c r="AQ2485" s="455">
        <v>0</v>
      </c>
      <c r="AR2485" s="439">
        <v>4.0931502845467102E-3</v>
      </c>
      <c r="AS2485" s="460">
        <v>0</v>
      </c>
      <c r="AT2485" s="461">
        <v>0</v>
      </c>
      <c r="AU2485" s="415">
        <v>0</v>
      </c>
    </row>
    <row r="2486" spans="1:47" x14ac:dyDescent="0.2">
      <c r="A2486" s="231">
        <v>2037</v>
      </c>
      <c r="B2486" s="232">
        <v>2</v>
      </c>
      <c r="C2486" s="456">
        <v>0.75644366478309133</v>
      </c>
      <c r="D2486" s="457">
        <v>0.77166448333601423</v>
      </c>
      <c r="E2486" s="437">
        <v>0.36937940396372504</v>
      </c>
      <c r="F2486" s="456">
        <v>3.6879487286490341E-2</v>
      </c>
      <c r="G2486" s="457">
        <v>3.2526778419174257E-2</v>
      </c>
      <c r="H2486" s="437">
        <v>6.2859193316119666E-2</v>
      </c>
      <c r="I2486" s="456">
        <v>3.2352118073870471E-2</v>
      </c>
      <c r="J2486" s="457">
        <v>3.275449442670661E-2</v>
      </c>
      <c r="K2486" s="437">
        <v>0.36441005154350931</v>
      </c>
      <c r="L2486" s="462">
        <v>1.3495071716054441E-3</v>
      </c>
      <c r="M2486" s="463">
        <v>1.7629131257742513E-3</v>
      </c>
      <c r="N2486" s="437">
        <v>5.7018410631496487E-3</v>
      </c>
      <c r="O2486" s="456">
        <v>1.644590240494178E-3</v>
      </c>
      <c r="P2486" s="457">
        <v>2.0885576521280213E-3</v>
      </c>
      <c r="Q2486" s="437">
        <v>1.3859875095820734E-2</v>
      </c>
      <c r="R2486" s="462">
        <v>0</v>
      </c>
      <c r="S2486" s="463">
        <v>0</v>
      </c>
      <c r="T2486" s="437">
        <v>654.38896803707314</v>
      </c>
      <c r="U2486" s="456">
        <v>4.7480017242582861E-3</v>
      </c>
      <c r="V2486" s="457">
        <v>5.712447689099313E-3</v>
      </c>
      <c r="W2486" s="437">
        <v>6.7746116347659868E-2</v>
      </c>
      <c r="X2486" s="456">
        <v>4.4090379595238737E-3</v>
      </c>
      <c r="Y2486" s="457">
        <v>5.6246322229671726E-3</v>
      </c>
      <c r="Z2486" s="437">
        <v>2.9906265406748418E-3</v>
      </c>
      <c r="AA2486" s="456">
        <v>8.5821959924731195E-4</v>
      </c>
      <c r="AB2486" s="457">
        <v>8.8111234442065994E-4</v>
      </c>
      <c r="AC2486" s="437">
        <v>4.3280854166805613E-3</v>
      </c>
      <c r="AD2486" s="456">
        <v>4.715942121236732E-5</v>
      </c>
      <c r="AE2486" s="457">
        <v>4.1381792737054239E-5</v>
      </c>
      <c r="AF2486" s="437">
        <v>6.2454334818366449E-4</v>
      </c>
      <c r="AG2486" s="456">
        <v>1.5252284608073552E-3</v>
      </c>
      <c r="AH2486" s="457">
        <v>1.3250269986233791E-3</v>
      </c>
      <c r="AI2486" s="437">
        <v>8.0566097773630287E-4</v>
      </c>
      <c r="AJ2486" s="456">
        <v>2.8000549435340641E-4</v>
      </c>
      <c r="AK2486" s="457">
        <v>2.3775877994315121E-4</v>
      </c>
      <c r="AL2486" s="437">
        <v>4.996346210574757E-5</v>
      </c>
      <c r="AM2486" s="456">
        <v>4.2471123146676441E-4</v>
      </c>
      <c r="AN2486" s="457">
        <v>3.7808000757639159E-4</v>
      </c>
      <c r="AO2486" s="437">
        <v>1.3577573538125626E-2</v>
      </c>
      <c r="AP2486" s="456">
        <v>0</v>
      </c>
      <c r="AQ2486" s="457">
        <v>0</v>
      </c>
      <c r="AR2486" s="440">
        <v>4.1035932122018203E-3</v>
      </c>
      <c r="AS2486" s="462">
        <v>0</v>
      </c>
      <c r="AT2486" s="463">
        <v>0</v>
      </c>
      <c r="AU2486" s="423">
        <v>0</v>
      </c>
    </row>
    <row r="2487" spans="1:47" x14ac:dyDescent="0.2">
      <c r="A2487" s="231">
        <v>2037</v>
      </c>
      <c r="B2487" s="232">
        <v>3</v>
      </c>
      <c r="C2487" s="456">
        <v>0.76017058581217156</v>
      </c>
      <c r="D2487" s="457">
        <v>0.77424968361494784</v>
      </c>
      <c r="E2487" s="437">
        <v>0.37134603547497796</v>
      </c>
      <c r="F2487" s="456">
        <v>3.7663396206591294E-2</v>
      </c>
      <c r="G2487" s="457">
        <v>3.3227880318813796E-2</v>
      </c>
      <c r="H2487" s="437">
        <v>6.3609251099720085E-2</v>
      </c>
      <c r="I2487" s="456">
        <v>3.2760140027901216E-2</v>
      </c>
      <c r="J2487" s="457">
        <v>3.3119324187047265E-2</v>
      </c>
      <c r="K2487" s="437">
        <v>0.36747232490787352</v>
      </c>
      <c r="L2487" s="462">
        <v>1.352468976920723E-3</v>
      </c>
      <c r="M2487" s="463">
        <v>1.7662139632471498E-3</v>
      </c>
      <c r="N2487" s="437">
        <v>5.7045468718115279E-3</v>
      </c>
      <c r="O2487" s="456">
        <v>1.655935412849596E-3</v>
      </c>
      <c r="P2487" s="457">
        <v>2.103267639262065E-3</v>
      </c>
      <c r="Q2487" s="437">
        <v>1.3867228189068704E-2</v>
      </c>
      <c r="R2487" s="462">
        <v>0</v>
      </c>
      <c r="S2487" s="463">
        <v>0</v>
      </c>
      <c r="T2487" s="437">
        <v>654.70075699377389</v>
      </c>
      <c r="U2487" s="456">
        <v>4.8192907201576188E-3</v>
      </c>
      <c r="V2487" s="457">
        <v>5.8003836462416948E-3</v>
      </c>
      <c r="W2487" s="437">
        <v>6.8554484650091715E-2</v>
      </c>
      <c r="X2487" s="456">
        <v>4.4795095370619587E-3</v>
      </c>
      <c r="Y2487" s="457">
        <v>5.7222898211627144E-3</v>
      </c>
      <c r="Z2487" s="437">
        <v>3.0059974116741087E-3</v>
      </c>
      <c r="AA2487" s="456">
        <v>8.9368287548837193E-4</v>
      </c>
      <c r="AB2487" s="457">
        <v>9.1084572176819943E-4</v>
      </c>
      <c r="AC2487" s="437">
        <v>4.3797313639341697E-3</v>
      </c>
      <c r="AD2487" s="456">
        <v>4.828164193853419E-5</v>
      </c>
      <c r="AE2487" s="457">
        <v>4.2374451736054431E-5</v>
      </c>
      <c r="AF2487" s="437">
        <v>6.319953164940895E-4</v>
      </c>
      <c r="AG2487" s="456">
        <v>1.5528756497040375E-3</v>
      </c>
      <c r="AH2487" s="457">
        <v>1.3502128605679443E-3</v>
      </c>
      <c r="AI2487" s="437">
        <v>8.1527471130772556E-4</v>
      </c>
      <c r="AJ2487" s="456">
        <v>2.8483902629282382E-4</v>
      </c>
      <c r="AK2487" s="457">
        <v>2.4221529502762261E-4</v>
      </c>
      <c r="AL2487" s="437">
        <v>5.0559661301874326E-5</v>
      </c>
      <c r="AM2487" s="456">
        <v>4.3465732114101897E-4</v>
      </c>
      <c r="AN2487" s="457">
        <v>3.8677046923708196E-4</v>
      </c>
      <c r="AO2487" s="437">
        <v>1.3739587420216064E-2</v>
      </c>
      <c r="AP2487" s="456">
        <v>0</v>
      </c>
      <c r="AQ2487" s="457">
        <v>0</v>
      </c>
      <c r="AR2487" s="440">
        <v>4.1158594504856301E-3</v>
      </c>
      <c r="AS2487" s="462">
        <v>0</v>
      </c>
      <c r="AT2487" s="463">
        <v>0</v>
      </c>
      <c r="AU2487" s="423">
        <v>0</v>
      </c>
    </row>
    <row r="2488" spans="1:47" x14ac:dyDescent="0.2">
      <c r="A2488" s="231">
        <v>2037</v>
      </c>
      <c r="B2488" s="232">
        <v>4</v>
      </c>
      <c r="C2488" s="456">
        <v>0.7632131452094133</v>
      </c>
      <c r="D2488" s="457">
        <v>0.77606045664019763</v>
      </c>
      <c r="E2488" s="437">
        <v>0.37360871163765619</v>
      </c>
      <c r="F2488" s="456">
        <v>3.8541615279137569E-2</v>
      </c>
      <c r="G2488" s="457">
        <v>3.4032210804901084E-2</v>
      </c>
      <c r="H2488" s="437">
        <v>6.447235789011653E-2</v>
      </c>
      <c r="I2488" s="456">
        <v>3.3188111164405537E-2</v>
      </c>
      <c r="J2488" s="457">
        <v>3.3505054323571315E-2</v>
      </c>
      <c r="K2488" s="437">
        <v>0.37099741536410286</v>
      </c>
      <c r="L2488" s="462">
        <v>1.3558370037520719E-3</v>
      </c>
      <c r="M2488" s="463">
        <v>1.7700263463471327E-3</v>
      </c>
      <c r="N2488" s="437">
        <v>5.7076828499959794E-3</v>
      </c>
      <c r="O2488" s="456">
        <v>1.668693348995158E-3</v>
      </c>
      <c r="P2488" s="457">
        <v>2.1201801881357311E-3</v>
      </c>
      <c r="Q2488" s="437">
        <v>1.3875725208713404E-2</v>
      </c>
      <c r="R2488" s="462">
        <v>0</v>
      </c>
      <c r="S2488" s="463">
        <v>0</v>
      </c>
      <c r="T2488" s="437">
        <v>655.06066545579915</v>
      </c>
      <c r="U2488" s="456">
        <v>4.8965622304915609E-3</v>
      </c>
      <c r="V2488" s="457">
        <v>5.8985487158526202E-3</v>
      </c>
      <c r="W2488" s="437">
        <v>6.948472985684373E-2</v>
      </c>
      <c r="X2488" s="456">
        <v>4.5585298992173034E-3</v>
      </c>
      <c r="Y2488" s="457">
        <v>5.8346359436626293E-3</v>
      </c>
      <c r="Z2488" s="437">
        <v>3.0236901207085888E-3</v>
      </c>
      <c r="AA2488" s="456">
        <v>9.3488133147567821E-4</v>
      </c>
      <c r="AB2488" s="457">
        <v>9.4573009189475199E-4</v>
      </c>
      <c r="AC2488" s="437">
        <v>4.439162970913845E-3</v>
      </c>
      <c r="AD2488" s="456">
        <v>4.9549242494448163E-5</v>
      </c>
      <c r="AE2488" s="457">
        <v>4.3520294725267856E-5</v>
      </c>
      <c r="AF2488" s="437">
        <v>6.4057169733855131E-4</v>
      </c>
      <c r="AG2488" s="456">
        <v>1.5834433692388447E-3</v>
      </c>
      <c r="AH2488" s="457">
        <v>1.378871140826332E-3</v>
      </c>
      <c r="AI2488" s="437">
        <v>8.2633765044515337E-4</v>
      </c>
      <c r="AJ2488" s="456">
        <v>2.9015980647141505E-4</v>
      </c>
      <c r="AK2488" s="457">
        <v>2.4728978984029992E-4</v>
      </c>
      <c r="AL2488" s="437">
        <v>5.1245739707717572E-5</v>
      </c>
      <c r="AM2488" s="456">
        <v>4.458780384005118E-4</v>
      </c>
      <c r="AN2488" s="457">
        <v>3.9677237276600078E-4</v>
      </c>
      <c r="AO2488" s="437">
        <v>1.3926038499750519E-2</v>
      </c>
      <c r="AP2488" s="456">
        <v>0</v>
      </c>
      <c r="AQ2488" s="457">
        <v>0</v>
      </c>
      <c r="AR2488" s="440">
        <v>4.1299192147308001E-3</v>
      </c>
      <c r="AS2488" s="462">
        <v>0</v>
      </c>
      <c r="AT2488" s="463">
        <v>0</v>
      </c>
      <c r="AU2488" s="423">
        <v>0</v>
      </c>
    </row>
    <row r="2489" spans="1:47" x14ac:dyDescent="0.2">
      <c r="A2489" s="231">
        <v>2037</v>
      </c>
      <c r="B2489" s="232">
        <v>5</v>
      </c>
      <c r="C2489" s="456">
        <v>1.1948956607382484</v>
      </c>
      <c r="D2489" s="457">
        <v>1.2355025070347496</v>
      </c>
      <c r="E2489" s="437">
        <v>0.43749714976372045</v>
      </c>
      <c r="F2489" s="456">
        <v>4.6311193147480001E-2</v>
      </c>
      <c r="G2489" s="457">
        <v>4.1681807309621288E-2</v>
      </c>
      <c r="H2489" s="437">
        <v>7.1819992873832533E-2</v>
      </c>
      <c r="I2489" s="456">
        <v>4.4681932195980843E-2</v>
      </c>
      <c r="J2489" s="457">
        <v>4.5875642100048609E-2</v>
      </c>
      <c r="K2489" s="437">
        <v>0.37469566512434604</v>
      </c>
      <c r="L2489" s="462">
        <v>1.3569941035357865E-3</v>
      </c>
      <c r="M2489" s="463">
        <v>1.7713936950526392E-3</v>
      </c>
      <c r="N2489" s="437">
        <v>5.7090579616104042E-3</v>
      </c>
      <c r="O2489" s="456">
        <v>2.034487294882478E-3</v>
      </c>
      <c r="P2489" s="457">
        <v>3.1963062702726709E-3</v>
      </c>
      <c r="Q2489" s="437">
        <v>1.8985527160572696E-2</v>
      </c>
      <c r="R2489" s="462">
        <v>0</v>
      </c>
      <c r="S2489" s="463">
        <v>0</v>
      </c>
      <c r="T2489" s="437">
        <v>655.21863289480439</v>
      </c>
      <c r="U2489" s="456">
        <v>3.7837422320596572E-3</v>
      </c>
      <c r="V2489" s="457">
        <v>4.4917574998512419E-3</v>
      </c>
      <c r="W2489" s="437">
        <v>7.7403537422617213E-2</v>
      </c>
      <c r="X2489" s="456">
        <v>4.6447004084666501E-3</v>
      </c>
      <c r="Y2489" s="457">
        <v>5.9603976920592329E-3</v>
      </c>
      <c r="Z2489" s="437">
        <v>3.0435074010051037E-3</v>
      </c>
      <c r="AA2489" s="456">
        <v>1.0930078665686647E-3</v>
      </c>
      <c r="AB2489" s="457">
        <v>1.1237786858027841E-3</v>
      </c>
      <c r="AC2489" s="437">
        <v>4.945074330742997E-3</v>
      </c>
      <c r="AD2489" s="456">
        <v>5.9062065457343672E-5</v>
      </c>
      <c r="AE2489" s="457">
        <v>5.2724097522307333E-5</v>
      </c>
      <c r="AF2489" s="437">
        <v>7.135750414275176E-4</v>
      </c>
      <c r="AG2489" s="456">
        <v>1.9124522039003025E-3</v>
      </c>
      <c r="AH2489" s="457">
        <v>1.6987440248249044E-3</v>
      </c>
      <c r="AI2489" s="437">
        <v>9.2051113328845964E-4</v>
      </c>
      <c r="AJ2489" s="456">
        <v>3.4107222789504972E-4</v>
      </c>
      <c r="AK2489" s="457">
        <v>2.9447260303198285E-4</v>
      </c>
      <c r="AL2489" s="437">
        <v>5.7085967587041041E-5</v>
      </c>
      <c r="AM2489" s="456">
        <v>5.3825835361392764E-4</v>
      </c>
      <c r="AN2489" s="457">
        <v>4.8906762502439133E-4</v>
      </c>
      <c r="AO2489" s="437">
        <v>1.5513118706780845E-2</v>
      </c>
      <c r="AP2489" s="456">
        <v>0</v>
      </c>
      <c r="AQ2489" s="457">
        <v>0</v>
      </c>
      <c r="AR2489" s="440">
        <v>6.3929794885125204E-3</v>
      </c>
      <c r="AS2489" s="462">
        <v>0</v>
      </c>
      <c r="AT2489" s="463">
        <v>0</v>
      </c>
      <c r="AU2489" s="423">
        <v>0</v>
      </c>
    </row>
    <row r="2490" spans="1:47" x14ac:dyDescent="0.2">
      <c r="A2490" s="231">
        <v>2037</v>
      </c>
      <c r="B2490" s="232">
        <v>6</v>
      </c>
      <c r="C2490" s="456">
        <v>1.2044210007840197</v>
      </c>
      <c r="D2490" s="457">
        <v>1.2450015168530133</v>
      </c>
      <c r="E2490" s="437">
        <v>0.44035501578402636</v>
      </c>
      <c r="F2490" s="456">
        <v>4.7412815814333244E-2</v>
      </c>
      <c r="G2490" s="457">
        <v>4.2774338779853788E-2</v>
      </c>
      <c r="H2490" s="437">
        <v>7.2910286682427813E-2</v>
      </c>
      <c r="I2490" s="456">
        <v>4.5294568575225937E-2</v>
      </c>
      <c r="J2490" s="457">
        <v>4.6501446158918047E-2</v>
      </c>
      <c r="K2490" s="437">
        <v>0.37914756973856895</v>
      </c>
      <c r="L2490" s="462">
        <v>1.3588029655605238E-3</v>
      </c>
      <c r="M2490" s="463">
        <v>1.7736289319063045E-3</v>
      </c>
      <c r="N2490" s="437">
        <v>5.7130037512784972E-3</v>
      </c>
      <c r="O2490" s="456">
        <v>2.0497534200583961E-3</v>
      </c>
      <c r="P2490" s="457">
        <v>3.223125805140164E-3</v>
      </c>
      <c r="Q2490" s="437">
        <v>1.89961799985091E-2</v>
      </c>
      <c r="R2490" s="462">
        <v>0</v>
      </c>
      <c r="S2490" s="463">
        <v>0</v>
      </c>
      <c r="T2490" s="437">
        <v>655.66992102651807</v>
      </c>
      <c r="U2490" s="456">
        <v>3.8536060062172479E-3</v>
      </c>
      <c r="V2490" s="457">
        <v>4.5891839058705359E-3</v>
      </c>
      <c r="W2490" s="437">
        <v>7.8578636729604606E-2</v>
      </c>
      <c r="X2490" s="456">
        <v>4.7401080535868674E-3</v>
      </c>
      <c r="Y2490" s="457">
        <v>6.1023551941663551E-3</v>
      </c>
      <c r="Z2490" s="437">
        <v>3.0658447693215234E-3</v>
      </c>
      <c r="AA2490" s="456">
        <v>1.112464263330206E-3</v>
      </c>
      <c r="AB2490" s="457">
        <v>1.1482969458852512E-3</v>
      </c>
      <c r="AC2490" s="437">
        <v>5.0201463535164614E-3</v>
      </c>
      <c r="AD2490" s="456">
        <v>6.0455747670170137E-5</v>
      </c>
      <c r="AE2490" s="457">
        <v>5.4108259800201688E-5</v>
      </c>
      <c r="AF2490" s="437">
        <v>7.2440736122479784E-4</v>
      </c>
      <c r="AG2490" s="456">
        <v>1.9596509969501737E-3</v>
      </c>
      <c r="AH2490" s="457">
        <v>1.7446122616399482E-3</v>
      </c>
      <c r="AI2490" s="437">
        <v>9.344854725681093E-4</v>
      </c>
      <c r="AJ2490" s="456">
        <v>3.503394052111696E-4</v>
      </c>
      <c r="AK2490" s="457">
        <v>3.0337111016780628E-4</v>
      </c>
      <c r="AL2490" s="437">
        <v>5.7952606082223272E-5</v>
      </c>
      <c r="AM2490" s="456">
        <v>5.5014201396266749E-4</v>
      </c>
      <c r="AN2490" s="457">
        <v>5.008665239425728E-4</v>
      </c>
      <c r="AO2490" s="437">
        <v>1.5748622309513249E-2</v>
      </c>
      <c r="AP2490" s="456">
        <v>0</v>
      </c>
      <c r="AQ2490" s="457">
        <v>0</v>
      </c>
      <c r="AR2490" s="440">
        <v>6.42106536055502E-3</v>
      </c>
      <c r="AS2490" s="462">
        <v>0</v>
      </c>
      <c r="AT2490" s="463">
        <v>0</v>
      </c>
      <c r="AU2490" s="423">
        <v>0</v>
      </c>
    </row>
    <row r="2491" spans="1:47" x14ac:dyDescent="0.2">
      <c r="A2491" s="231">
        <v>2037</v>
      </c>
      <c r="B2491" s="232">
        <v>7</v>
      </c>
      <c r="C2491" s="456">
        <v>1.3467834432800243</v>
      </c>
      <c r="D2491" s="457">
        <v>1.3932086812512707</v>
      </c>
      <c r="E2491" s="437">
        <v>0.44355583860927333</v>
      </c>
      <c r="F2491" s="456">
        <v>5.2914302485765584E-2</v>
      </c>
      <c r="G2491" s="457">
        <v>4.8157921646768388E-2</v>
      </c>
      <c r="H2491" s="437">
        <v>7.4131087139721469E-2</v>
      </c>
      <c r="I2491" s="456">
        <v>5.2312285492083339E-2</v>
      </c>
      <c r="J2491" s="457">
        <v>5.4050676777377418E-2</v>
      </c>
      <c r="K2491" s="437">
        <v>0.50686991797971359</v>
      </c>
      <c r="L2491" s="462">
        <v>1.3608157081707606E-3</v>
      </c>
      <c r="M2491" s="463">
        <v>1.7761661010604968E-3</v>
      </c>
      <c r="N2491" s="437">
        <v>5.7174334105771288E-3</v>
      </c>
      <c r="O2491" s="456">
        <v>2.3475290572546157E-3</v>
      </c>
      <c r="P2491" s="457">
        <v>3.5253922816363106E-3</v>
      </c>
      <c r="Q2491" s="437">
        <v>1.9008192598881979E-2</v>
      </c>
      <c r="R2491" s="462">
        <v>0</v>
      </c>
      <c r="S2491" s="463">
        <v>0</v>
      </c>
      <c r="T2491" s="437">
        <v>656.17872600447845</v>
      </c>
      <c r="U2491" s="456">
        <v>4.0503905344259445E-3</v>
      </c>
      <c r="V2491" s="457">
        <v>4.7338393675057941E-3</v>
      </c>
      <c r="W2491" s="437">
        <v>7.9894380585452021E-2</v>
      </c>
      <c r="X2491" s="456">
        <v>4.8451464429376994E-3</v>
      </c>
      <c r="Y2491" s="457">
        <v>6.2612771784207018E-3</v>
      </c>
      <c r="Z2491" s="437">
        <v>3.0908730631297207E-3</v>
      </c>
      <c r="AA2491" s="456">
        <v>1.2209324327366357E-3</v>
      </c>
      <c r="AB2491" s="457">
        <v>1.2707447824447592E-3</v>
      </c>
      <c r="AC2491" s="437">
        <v>5.104200292120809E-3</v>
      </c>
      <c r="AD2491" s="456">
        <v>6.7354302265840673E-5</v>
      </c>
      <c r="AE2491" s="457">
        <v>6.0745970316646925E-5</v>
      </c>
      <c r="AF2491" s="437">
        <v>7.3653656520853545E-4</v>
      </c>
      <c r="AG2491" s="456">
        <v>2.1933843436716793E-3</v>
      </c>
      <c r="AH2491" s="457">
        <v>1.9704054279288167E-3</v>
      </c>
      <c r="AI2491" s="437">
        <v>9.5013252487647184E-4</v>
      </c>
      <c r="AJ2491" s="456">
        <v>3.8776025680441547E-4</v>
      </c>
      <c r="AK2491" s="457">
        <v>3.3780522793901662E-4</v>
      </c>
      <c r="AL2491" s="437">
        <v>5.8922914759161407E-5</v>
      </c>
      <c r="AM2491" s="456">
        <v>6.1691978462150737E-4</v>
      </c>
      <c r="AN2491" s="457">
        <v>5.6717958995086085E-4</v>
      </c>
      <c r="AO2491" s="437">
        <v>1.6012318708746639E-2</v>
      </c>
      <c r="AP2491" s="456">
        <v>0</v>
      </c>
      <c r="AQ2491" s="457">
        <v>0</v>
      </c>
      <c r="AR2491" s="440">
        <v>7.1898052684395003E-3</v>
      </c>
      <c r="AS2491" s="462">
        <v>0</v>
      </c>
      <c r="AT2491" s="463">
        <v>0</v>
      </c>
      <c r="AU2491" s="423">
        <v>0</v>
      </c>
    </row>
    <row r="2492" spans="1:47" x14ac:dyDescent="0.2">
      <c r="A2492" s="231">
        <v>2037</v>
      </c>
      <c r="B2492" s="232">
        <v>8</v>
      </c>
      <c r="C2492" s="456">
        <v>1.3637953621296666</v>
      </c>
      <c r="D2492" s="457">
        <v>1.410472017726236</v>
      </c>
      <c r="E2492" s="437">
        <v>0.44711485647383425</v>
      </c>
      <c r="F2492" s="456">
        <v>5.4429806478359107E-2</v>
      </c>
      <c r="G2492" s="457">
        <v>4.9696478806186328E-2</v>
      </c>
      <c r="H2492" s="437">
        <v>7.5488234738328233E-2</v>
      </c>
      <c r="I2492" s="456">
        <v>5.3260500856301643E-2</v>
      </c>
      <c r="J2492" s="457">
        <v>5.5037563622314441E-2</v>
      </c>
      <c r="K2492" s="437">
        <v>0.51241206514111926</v>
      </c>
      <c r="L2492" s="462">
        <v>1.363035162271787E-3</v>
      </c>
      <c r="M2492" s="463">
        <v>1.7790239982651058E-3</v>
      </c>
      <c r="N2492" s="437">
        <v>5.7223682308544053E-3</v>
      </c>
      <c r="O2492" s="456">
        <v>2.3685042965532776E-3</v>
      </c>
      <c r="P2492" s="457">
        <v>3.561733697753494E-3</v>
      </c>
      <c r="Q2492" s="437">
        <v>1.9021568296922295E-2</v>
      </c>
      <c r="R2492" s="462">
        <v>0</v>
      </c>
      <c r="S2492" s="463">
        <v>0</v>
      </c>
      <c r="T2492" s="437">
        <v>656.74514737851075</v>
      </c>
      <c r="U2492" s="456">
        <v>4.1434053076118164E-3</v>
      </c>
      <c r="V2492" s="457">
        <v>4.8608548173014058E-3</v>
      </c>
      <c r="W2492" s="437">
        <v>8.135698771880831E-2</v>
      </c>
      <c r="X2492" s="456">
        <v>4.9601107615812809E-3</v>
      </c>
      <c r="Y2492" s="457">
        <v>6.4379488094075225E-3</v>
      </c>
      <c r="Z2492" s="437">
        <v>3.1186971355113228E-3</v>
      </c>
      <c r="AA2492" s="456">
        <v>1.247588280100852E-3</v>
      </c>
      <c r="AB2492" s="457">
        <v>1.3051150826450858E-3</v>
      </c>
      <c r="AC2492" s="437">
        <v>5.1976424564207863E-3</v>
      </c>
      <c r="AD2492" s="456">
        <v>6.926830048266375E-5</v>
      </c>
      <c r="AE2492" s="457">
        <v>6.2692209341561246E-5</v>
      </c>
      <c r="AF2492" s="437">
        <v>7.5002099777139372E-4</v>
      </c>
      <c r="AG2492" s="456">
        <v>2.2584000240455601E-3</v>
      </c>
      <c r="AH2492" s="457">
        <v>2.0350784260475987E-3</v>
      </c>
      <c r="AI2492" s="437">
        <v>9.6752652020270775E-4</v>
      </c>
      <c r="AJ2492" s="456">
        <v>4.0038276495734759E-4</v>
      </c>
      <c r="AK2492" s="457">
        <v>3.5019972341999441E-4</v>
      </c>
      <c r="AL2492" s="437">
        <v>6.0001642569043991E-5</v>
      </c>
      <c r="AM2492" s="456">
        <v>6.3317192171712946E-4</v>
      </c>
      <c r="AN2492" s="457">
        <v>5.8375665789549421E-4</v>
      </c>
      <c r="AO2492" s="437">
        <v>1.6305477246604812E-2</v>
      </c>
      <c r="AP2492" s="456">
        <v>0</v>
      </c>
      <c r="AQ2492" s="457">
        <v>0</v>
      </c>
      <c r="AR2492" s="440">
        <v>7.2286864862633297E-3</v>
      </c>
      <c r="AS2492" s="462">
        <v>0</v>
      </c>
      <c r="AT2492" s="463">
        <v>0</v>
      </c>
      <c r="AU2492" s="423">
        <v>0</v>
      </c>
    </row>
    <row r="2493" spans="1:47" x14ac:dyDescent="0.2">
      <c r="A2493" s="231">
        <v>2037</v>
      </c>
      <c r="B2493" s="232">
        <v>9</v>
      </c>
      <c r="C2493" s="456">
        <v>1.400592098719506</v>
      </c>
      <c r="D2493" s="457">
        <v>1.4458008775482154</v>
      </c>
      <c r="E2493" s="437">
        <v>0.45039082498502919</v>
      </c>
      <c r="F2493" s="456">
        <v>6.0331336054231258E-2</v>
      </c>
      <c r="G2493" s="457">
        <v>5.5500822164075418E-2</v>
      </c>
      <c r="H2493" s="437">
        <v>7.6969965462150236E-2</v>
      </c>
      <c r="I2493" s="456">
        <v>6.2057403616342113E-2</v>
      </c>
      <c r="J2493" s="457">
        <v>6.4487468199181219E-2</v>
      </c>
      <c r="K2493" s="437">
        <v>0.51815806772737727</v>
      </c>
      <c r="L2493" s="462">
        <v>1.364993028934285E-3</v>
      </c>
      <c r="M2493" s="463">
        <v>1.7815979905007496E-3</v>
      </c>
      <c r="N2493" s="437">
        <v>5.7256491716193101E-3</v>
      </c>
      <c r="O2493" s="456">
        <v>2.722951091579683E-3</v>
      </c>
      <c r="P2493" s="457">
        <v>3.9124829102089465E-3</v>
      </c>
      <c r="Q2493" s="437">
        <v>1.9036312363607186E-2</v>
      </c>
      <c r="R2493" s="462">
        <v>0</v>
      </c>
      <c r="S2493" s="463">
        <v>0</v>
      </c>
      <c r="T2493" s="437">
        <v>657.12164955707271</v>
      </c>
      <c r="U2493" s="456">
        <v>4.1943487043317107E-3</v>
      </c>
      <c r="V2493" s="457">
        <v>4.9315738849806164E-3</v>
      </c>
      <c r="W2493" s="437">
        <v>8.2953902582002526E-2</v>
      </c>
      <c r="X2493" s="456">
        <v>5.0855614809456667E-3</v>
      </c>
      <c r="Y2493" s="457">
        <v>6.6329774134730084E-3</v>
      </c>
      <c r="Z2493" s="437">
        <v>3.1494083213580194E-3</v>
      </c>
      <c r="AA2493" s="456">
        <v>1.3591314725711042E-3</v>
      </c>
      <c r="AB2493" s="457">
        <v>1.4324086564477749E-3</v>
      </c>
      <c r="AC2493" s="437">
        <v>5.2996675655481136E-3</v>
      </c>
      <c r="AD2493" s="456">
        <v>7.653571283361093E-5</v>
      </c>
      <c r="AE2493" s="457">
        <v>6.9735054384058938E-5</v>
      </c>
      <c r="AF2493" s="437">
        <v>7.6474250277809423E-4</v>
      </c>
      <c r="AG2493" s="456">
        <v>2.51044659380361E-3</v>
      </c>
      <c r="AH2493" s="457">
        <v>2.2797411862832419E-3</v>
      </c>
      <c r="AI2493" s="437">
        <v>9.8651832062382266E-4</v>
      </c>
      <c r="AJ2493" s="456">
        <v>4.4011421022131607E-4</v>
      </c>
      <c r="AK2493" s="457">
        <v>3.8687137006570334E-4</v>
      </c>
      <c r="AL2493" s="437">
        <v>6.1179455256429754E-5</v>
      </c>
      <c r="AM2493" s="456">
        <v>7.0382187955161663E-4</v>
      </c>
      <c r="AN2493" s="457">
        <v>6.5469092141709614E-4</v>
      </c>
      <c r="AO2493" s="437">
        <v>1.6625492781543509E-2</v>
      </c>
      <c r="AP2493" s="456">
        <v>0</v>
      </c>
      <c r="AQ2493" s="457">
        <v>0</v>
      </c>
      <c r="AR2493" s="440">
        <v>8.1052564956339401E-3</v>
      </c>
      <c r="AS2493" s="462">
        <v>0</v>
      </c>
      <c r="AT2493" s="463">
        <v>0</v>
      </c>
      <c r="AU2493" s="423">
        <v>0</v>
      </c>
    </row>
    <row r="2494" spans="1:47" x14ac:dyDescent="0.2">
      <c r="A2494" s="231">
        <v>2037</v>
      </c>
      <c r="B2494" s="232">
        <v>10</v>
      </c>
      <c r="C2494" s="456">
        <v>1.4207582410511173</v>
      </c>
      <c r="D2494" s="457">
        <v>1.466626747344332</v>
      </c>
      <c r="E2494" s="437">
        <v>0.45469788929676647</v>
      </c>
      <c r="F2494" s="456">
        <v>6.2239659353147174E-2</v>
      </c>
      <c r="G2494" s="457">
        <v>5.7476762660789493E-2</v>
      </c>
      <c r="H2494" s="437">
        <v>7.8612977467408876E-2</v>
      </c>
      <c r="I2494" s="456">
        <v>6.3301651256759114E-2</v>
      </c>
      <c r="J2494" s="457">
        <v>6.5807458868360424E-2</v>
      </c>
      <c r="K2494" s="437">
        <v>0.52486624235089152</v>
      </c>
      <c r="L2494" s="462">
        <v>1.3676719609700654E-3</v>
      </c>
      <c r="M2494" s="463">
        <v>1.785120851180901E-3</v>
      </c>
      <c r="N2494" s="437">
        <v>5.7316067109106639E-3</v>
      </c>
      <c r="O2494" s="456">
        <v>2.751430631085417E-3</v>
      </c>
      <c r="P2494" s="457">
        <v>3.9604504500366892E-3</v>
      </c>
      <c r="Q2494" s="437">
        <v>1.9052469423639952E-2</v>
      </c>
      <c r="R2494" s="462">
        <v>0</v>
      </c>
      <c r="S2494" s="463">
        <v>0</v>
      </c>
      <c r="T2494" s="437">
        <v>657.80514077393013</v>
      </c>
      <c r="U2494" s="456">
        <v>4.3005411361263322E-3</v>
      </c>
      <c r="V2494" s="457">
        <v>5.0794729505281386E-3</v>
      </c>
      <c r="W2494" s="437">
        <v>8.4724656307212987E-2</v>
      </c>
      <c r="X2494" s="456">
        <v>5.2221086932029261E-3</v>
      </c>
      <c r="Y2494" s="457">
        <v>6.8468693453700444E-3</v>
      </c>
      <c r="Z2494" s="437">
        <v>3.1830844643580816E-3</v>
      </c>
      <c r="AA2494" s="456">
        <v>1.3920302866723573E-3</v>
      </c>
      <c r="AB2494" s="457">
        <v>1.4759712836849152E-3</v>
      </c>
      <c r="AC2494" s="437">
        <v>5.4127920773643663E-3</v>
      </c>
      <c r="AD2494" s="456">
        <v>7.8947984548361947E-5</v>
      </c>
      <c r="AE2494" s="457">
        <v>7.2237251346398657E-5</v>
      </c>
      <c r="AF2494" s="437">
        <v>7.8106732959643704E-4</v>
      </c>
      <c r="AG2494" s="456">
        <v>2.5925094945205237E-3</v>
      </c>
      <c r="AH2494" s="457">
        <v>2.3629660931906208E-3</v>
      </c>
      <c r="AI2494" s="437">
        <v>1.0075764048115138E-3</v>
      </c>
      <c r="AJ2494" s="456">
        <v>4.5609321911157884E-4</v>
      </c>
      <c r="AK2494" s="457">
        <v>4.028651137477369E-4</v>
      </c>
      <c r="AL2494" s="437">
        <v>6.2485338359579513E-5</v>
      </c>
      <c r="AM2494" s="456">
        <v>7.2416330171567729E-4</v>
      </c>
      <c r="AN2494" s="457">
        <v>6.7586211692618515E-4</v>
      </c>
      <c r="AO2494" s="437">
        <v>1.6980400626251682E-2</v>
      </c>
      <c r="AP2494" s="456">
        <v>0</v>
      </c>
      <c r="AQ2494" s="457">
        <v>0</v>
      </c>
      <c r="AR2494" s="440">
        <v>8.1577955399432193E-3</v>
      </c>
      <c r="AS2494" s="462">
        <v>0</v>
      </c>
      <c r="AT2494" s="463">
        <v>0</v>
      </c>
      <c r="AU2494" s="423">
        <v>0</v>
      </c>
    </row>
    <row r="2495" spans="1:47" x14ac:dyDescent="0.2">
      <c r="A2495" s="231">
        <v>2037</v>
      </c>
      <c r="B2495" s="232">
        <v>11</v>
      </c>
      <c r="C2495" s="456">
        <v>1.7231692070841398</v>
      </c>
      <c r="D2495" s="457">
        <v>1.7840186290542159</v>
      </c>
      <c r="E2495" s="437">
        <v>0.45942588656474453</v>
      </c>
      <c r="F2495" s="456">
        <v>7.2717908222795058E-2</v>
      </c>
      <c r="G2495" s="457">
        <v>6.6850546008006217E-2</v>
      </c>
      <c r="H2495" s="437">
        <v>8.0416022007445284E-2</v>
      </c>
      <c r="I2495" s="456">
        <v>7.2279250142043935E-2</v>
      </c>
      <c r="J2495" s="457">
        <v>7.547082919686382E-2</v>
      </c>
      <c r="K2495" s="437">
        <v>0.5322303262464444</v>
      </c>
      <c r="L2495" s="462">
        <v>1.3706180815047106E-3</v>
      </c>
      <c r="M2495" s="463">
        <v>1.7890545103283336E-3</v>
      </c>
      <c r="N2495" s="437">
        <v>5.7381545099407837E-3</v>
      </c>
      <c r="O2495" s="456">
        <v>3.4665603093263523E-3</v>
      </c>
      <c r="P2495" s="457">
        <v>4.6044091942263237E-3</v>
      </c>
      <c r="Q2495" s="437">
        <v>1.9070279622226856E-2</v>
      </c>
      <c r="R2495" s="462">
        <v>0</v>
      </c>
      <c r="S2495" s="463">
        <v>0</v>
      </c>
      <c r="T2495" s="437">
        <v>658.5573996727685</v>
      </c>
      <c r="U2495" s="456">
        <v>3.9720159828110588E-3</v>
      </c>
      <c r="V2495" s="457">
        <v>4.7260104432490383E-3</v>
      </c>
      <c r="W2495" s="437">
        <v>8.6667934050840958E-2</v>
      </c>
      <c r="X2495" s="456">
        <v>5.369992809460199E-3</v>
      </c>
      <c r="Y2495" s="457">
        <v>7.0815845734189956E-3</v>
      </c>
      <c r="Z2495" s="437">
        <v>3.2200556894002507E-3</v>
      </c>
      <c r="AA2495" s="456">
        <v>1.5904179480681103E-3</v>
      </c>
      <c r="AB2495" s="457">
        <v>1.6801563458672978E-3</v>
      </c>
      <c r="AC2495" s="437">
        <v>5.53694713728713E-3</v>
      </c>
      <c r="AD2495" s="456">
        <v>9.1854989078441726E-5</v>
      </c>
      <c r="AE2495" s="457">
        <v>8.359154283598968E-5</v>
      </c>
      <c r="AF2495" s="437">
        <v>7.9898159590097498E-4</v>
      </c>
      <c r="AG2495" s="456">
        <v>3.0400875881993082E-3</v>
      </c>
      <c r="AH2495" s="457">
        <v>2.7584893082087773E-3</v>
      </c>
      <c r="AI2495" s="437">
        <v>1.0306864495849563E-3</v>
      </c>
      <c r="AJ2495" s="456">
        <v>5.2575273490669213E-4</v>
      </c>
      <c r="AK2495" s="457">
        <v>4.6139668881145903E-4</v>
      </c>
      <c r="AL2495" s="437">
        <v>6.3918593382943428E-5</v>
      </c>
      <c r="AM2495" s="456">
        <v>8.5006342481205432E-4</v>
      </c>
      <c r="AN2495" s="457">
        <v>7.9072317340575504E-4</v>
      </c>
      <c r="AO2495" s="437">
        <v>1.7369885422999273E-2</v>
      </c>
      <c r="AP2495" s="456">
        <v>0</v>
      </c>
      <c r="AQ2495" s="457">
        <v>0</v>
      </c>
      <c r="AR2495" s="440">
        <v>9.9408382728681192E-3</v>
      </c>
      <c r="AS2495" s="462">
        <v>0</v>
      </c>
      <c r="AT2495" s="463">
        <v>0</v>
      </c>
      <c r="AU2495" s="423">
        <v>0</v>
      </c>
    </row>
    <row r="2496" spans="1:47" x14ac:dyDescent="0.2">
      <c r="A2496" s="231">
        <v>2037</v>
      </c>
      <c r="B2496" s="232">
        <v>12</v>
      </c>
      <c r="C2496" s="456">
        <v>1.7488470740961672</v>
      </c>
      <c r="D2496" s="457">
        <v>1.8109332730196945</v>
      </c>
      <c r="E2496" s="437">
        <v>0.46456258371554543</v>
      </c>
      <c r="F2496" s="456">
        <v>7.5187126758565509E-2</v>
      </c>
      <c r="G2496" s="457">
        <v>6.9426853130155591E-2</v>
      </c>
      <c r="H2496" s="437">
        <v>8.2375675898154629E-2</v>
      </c>
      <c r="I2496" s="456">
        <v>7.3866127050894417E-2</v>
      </c>
      <c r="J2496" s="457">
        <v>7.718701715388597E-2</v>
      </c>
      <c r="K2496" s="437">
        <v>0.54023103181454568</v>
      </c>
      <c r="L2496" s="462">
        <v>1.3737719476661873E-3</v>
      </c>
      <c r="M2496" s="463">
        <v>1.7932993018729636E-3</v>
      </c>
      <c r="N2496" s="437">
        <v>5.7452587398712897E-3</v>
      </c>
      <c r="O2496" s="456">
        <v>3.508049244830694E-3</v>
      </c>
      <c r="P2496" s="457">
        <v>4.6700431619836058E-3</v>
      </c>
      <c r="Q2496" s="437">
        <v>1.9089523257691244E-2</v>
      </c>
      <c r="R2496" s="462">
        <v>0</v>
      </c>
      <c r="S2496" s="463">
        <v>0</v>
      </c>
      <c r="T2496" s="437">
        <v>659.37357132152886</v>
      </c>
      <c r="U2496" s="456">
        <v>4.0816243142531806E-3</v>
      </c>
      <c r="V2496" s="457">
        <v>4.8838814243523732E-3</v>
      </c>
      <c r="W2496" s="437">
        <v>8.8779926067538109E-2</v>
      </c>
      <c r="X2496" s="456">
        <v>5.5295148621040636E-3</v>
      </c>
      <c r="Y2496" s="457">
        <v>7.336349987876814E-3</v>
      </c>
      <c r="Z2496" s="437">
        <v>3.2602152489462346E-3</v>
      </c>
      <c r="AA2496" s="456">
        <v>1.633118554429689E-3</v>
      </c>
      <c r="AB2496" s="457">
        <v>1.7370386752667156E-3</v>
      </c>
      <c r="AC2496" s="437">
        <v>5.6718655110948833E-3</v>
      </c>
      <c r="AD2496" s="456">
        <v>9.4987376109239311E-5</v>
      </c>
      <c r="AE2496" s="457">
        <v>8.6863981139102687E-5</v>
      </c>
      <c r="AF2496" s="437">
        <v>8.1845090891917514E-4</v>
      </c>
      <c r="AG2496" s="456">
        <v>3.1461740972175524E-3</v>
      </c>
      <c r="AH2496" s="457">
        <v>2.8669334489124215E-3</v>
      </c>
      <c r="AI2496" s="437">
        <v>1.0558009852208951E-3</v>
      </c>
      <c r="AJ2496" s="456">
        <v>5.464704215185068E-4</v>
      </c>
      <c r="AK2496" s="457">
        <v>4.8228971748623178E-4</v>
      </c>
      <c r="AL2496" s="437">
        <v>6.5476111820540045E-5</v>
      </c>
      <c r="AM2496" s="456">
        <v>8.7622935276950422E-4</v>
      </c>
      <c r="AN2496" s="457">
        <v>8.1818524121248719E-4</v>
      </c>
      <c r="AO2496" s="437">
        <v>1.7793115560696276E-2</v>
      </c>
      <c r="AP2496" s="456">
        <v>0</v>
      </c>
      <c r="AQ2496" s="457">
        <v>0</v>
      </c>
      <c r="AR2496" s="440">
        <v>1.00168976060534E-2</v>
      </c>
      <c r="AS2496" s="462">
        <v>0</v>
      </c>
      <c r="AT2496" s="463">
        <v>0</v>
      </c>
      <c r="AU2496" s="423">
        <v>0</v>
      </c>
    </row>
    <row r="2497" spans="1:47" x14ac:dyDescent="0.2">
      <c r="A2497" s="231">
        <v>2037</v>
      </c>
      <c r="B2497" s="232">
        <v>13</v>
      </c>
      <c r="C2497" s="456">
        <v>1.7766004797352444</v>
      </c>
      <c r="D2497" s="457">
        <v>1.8401580112423108</v>
      </c>
      <c r="E2497" s="437">
        <v>0.47012885996683779</v>
      </c>
      <c r="F2497" s="456">
        <v>7.7852439559571052E-2</v>
      </c>
      <c r="G2497" s="457">
        <v>7.222098321876555E-2</v>
      </c>
      <c r="H2497" s="437">
        <v>8.4498416874380297E-2</v>
      </c>
      <c r="I2497" s="456">
        <v>7.5580398543315122E-2</v>
      </c>
      <c r="J2497" s="457">
        <v>7.9050195809729704E-2</v>
      </c>
      <c r="K2497" s="437">
        <v>0.54890000176241882</v>
      </c>
      <c r="L2497" s="462">
        <v>1.3772706055318672E-3</v>
      </c>
      <c r="M2497" s="463">
        <v>1.7980268440539308E-3</v>
      </c>
      <c r="N2497" s="437">
        <v>5.7529756102824552E-3</v>
      </c>
      <c r="O2497" s="456">
        <v>3.5531585892073789E-3</v>
      </c>
      <c r="P2497" s="457">
        <v>4.7416616274280395E-3</v>
      </c>
      <c r="Q2497" s="437">
        <v>1.9110435332317804E-2</v>
      </c>
      <c r="R2497" s="462">
        <v>0</v>
      </c>
      <c r="S2497" s="463">
        <v>0</v>
      </c>
      <c r="T2497" s="437">
        <v>660.25799053089565</v>
      </c>
      <c r="U2497" s="456">
        <v>4.2000251981374765E-3</v>
      </c>
      <c r="V2497" s="457">
        <v>5.0551939450689211E-3</v>
      </c>
      <c r="W2497" s="437">
        <v>9.1067787702872965E-2</v>
      </c>
      <c r="X2497" s="456">
        <v>5.7017631499024146E-3</v>
      </c>
      <c r="Y2497" s="457">
        <v>7.6127130920940669E-3</v>
      </c>
      <c r="Z2497" s="437">
        <v>3.3037372869061873E-3</v>
      </c>
      <c r="AA2497" s="456">
        <v>1.6785767744954144E-3</v>
      </c>
      <c r="AB2497" s="457">
        <v>1.7980728658454385E-3</v>
      </c>
      <c r="AC2497" s="437">
        <v>5.8180355331196839E-3</v>
      </c>
      <c r="AD2497" s="456">
        <v>9.8367258218826626E-5</v>
      </c>
      <c r="AE2497" s="457">
        <v>9.0411420115146554E-5</v>
      </c>
      <c r="AF2497" s="437">
        <v>8.3954290248788789E-4</v>
      </c>
      <c r="AG2497" s="456">
        <v>3.2609738372059698E-3</v>
      </c>
      <c r="AH2497" s="457">
        <v>2.984819640142738E-3</v>
      </c>
      <c r="AI2497" s="437">
        <v>1.0830102653699102E-3</v>
      </c>
      <c r="AJ2497" s="456">
        <v>5.6889684224364586E-4</v>
      </c>
      <c r="AK2497" s="457">
        <v>5.0501236066522912E-4</v>
      </c>
      <c r="AL2497" s="437">
        <v>6.7163406971265397E-5</v>
      </c>
      <c r="AM2497" s="456">
        <v>9.0445645954856033E-4</v>
      </c>
      <c r="AN2497" s="457">
        <v>8.4795366619640688E-4</v>
      </c>
      <c r="AO2497" s="437">
        <v>1.8251658711204301E-2</v>
      </c>
      <c r="AP2497" s="456">
        <v>0</v>
      </c>
      <c r="AQ2497" s="457">
        <v>0</v>
      </c>
      <c r="AR2497" s="440">
        <v>1.0099302190240401E-2</v>
      </c>
      <c r="AS2497" s="462">
        <v>0</v>
      </c>
      <c r="AT2497" s="463">
        <v>0</v>
      </c>
      <c r="AU2497" s="423">
        <v>0</v>
      </c>
    </row>
    <row r="2498" spans="1:47" x14ac:dyDescent="0.2">
      <c r="A2498" s="231">
        <v>2037</v>
      </c>
      <c r="B2498" s="232">
        <v>14</v>
      </c>
      <c r="C2498" s="456">
        <v>1.801990596396563</v>
      </c>
      <c r="D2498" s="457">
        <v>1.8667558055961997</v>
      </c>
      <c r="E2498" s="437">
        <v>0.47480980579315152</v>
      </c>
      <c r="F2498" s="456">
        <v>8.071314602647886E-2</v>
      </c>
      <c r="G2498" s="457">
        <v>7.5220097981851405E-2</v>
      </c>
      <c r="H2498" s="437">
        <v>8.674851383417137E-2</v>
      </c>
      <c r="I2498" s="456">
        <v>7.7385155748127654E-2</v>
      </c>
      <c r="J2498" s="457">
        <v>8.1008766966259804E-2</v>
      </c>
      <c r="K2498" s="437">
        <v>0.55747656053012606</v>
      </c>
      <c r="L2498" s="462">
        <v>1.3801364270246148E-3</v>
      </c>
      <c r="M2498" s="463">
        <v>1.8019821170982629E-3</v>
      </c>
      <c r="N2498" s="437">
        <v>5.7569230642364865E-3</v>
      </c>
      <c r="O2498" s="456">
        <v>3.6018545258156352E-3</v>
      </c>
      <c r="P2498" s="457">
        <v>4.8189232707084263E-3</v>
      </c>
      <c r="Q2498" s="437">
        <v>1.9132836854007875E-2</v>
      </c>
      <c r="R2498" s="462">
        <v>0</v>
      </c>
      <c r="S2498" s="463">
        <v>0</v>
      </c>
      <c r="T2498" s="437">
        <v>660.71167488202661</v>
      </c>
      <c r="U2498" s="456">
        <v>4.3263429299111667E-3</v>
      </c>
      <c r="V2498" s="457">
        <v>5.2384256072493755E-3</v>
      </c>
      <c r="W2498" s="437">
        <v>9.3492773458786788E-2</v>
      </c>
      <c r="X2498" s="456">
        <v>5.8870065453516893E-3</v>
      </c>
      <c r="Y2498" s="457">
        <v>7.9099808307930945E-3</v>
      </c>
      <c r="Z2498" s="437">
        <v>3.3505316447693481E-3</v>
      </c>
      <c r="AA2498" s="456">
        <v>1.7280618929698868E-3</v>
      </c>
      <c r="AB2498" s="457">
        <v>1.8640668779991041E-3</v>
      </c>
      <c r="AC2498" s="437">
        <v>5.9729535184486551E-3</v>
      </c>
      <c r="AD2498" s="456">
        <v>1.0200097985547467E-4</v>
      </c>
      <c r="AE2498" s="457">
        <v>9.4223895274361504E-5</v>
      </c>
      <c r="AF2498" s="437">
        <v>8.6189792654073241E-4</v>
      </c>
      <c r="AG2498" s="456">
        <v>3.3840001756694051E-3</v>
      </c>
      <c r="AH2498" s="457">
        <v>3.1112260337843715E-3</v>
      </c>
      <c r="AI2498" s="437">
        <v>1.1118484304230138E-3</v>
      </c>
      <c r="AJ2498" s="456">
        <v>5.9296977018130138E-4</v>
      </c>
      <c r="AK2498" s="457">
        <v>5.2942490620933209E-4</v>
      </c>
      <c r="AL2498" s="437">
        <v>6.8951795710695628E-5</v>
      </c>
      <c r="AM2498" s="456">
        <v>9.347677362242533E-4</v>
      </c>
      <c r="AN2498" s="457">
        <v>8.7990384289961157E-4</v>
      </c>
      <c r="AO2498" s="437">
        <v>1.8737669685493619E-2</v>
      </c>
      <c r="AP2498" s="456">
        <v>0</v>
      </c>
      <c r="AQ2498" s="457">
        <v>0</v>
      </c>
      <c r="AR2498" s="440">
        <v>1.0187851254249199E-2</v>
      </c>
      <c r="AS2498" s="462">
        <v>0</v>
      </c>
      <c r="AT2498" s="463">
        <v>0</v>
      </c>
      <c r="AU2498" s="423">
        <v>0</v>
      </c>
    </row>
    <row r="2499" spans="1:47" x14ac:dyDescent="0.2">
      <c r="A2499" s="231">
        <v>2037</v>
      </c>
      <c r="B2499" s="232">
        <v>15</v>
      </c>
      <c r="C2499" s="456">
        <v>0</v>
      </c>
      <c r="D2499" s="457">
        <v>0</v>
      </c>
      <c r="E2499" s="438">
        <v>0.48122027069167816</v>
      </c>
      <c r="F2499" s="456">
        <v>0</v>
      </c>
      <c r="G2499" s="457">
        <v>0</v>
      </c>
      <c r="H2499" s="438">
        <v>8.9193311472247669E-2</v>
      </c>
      <c r="I2499" s="456">
        <v>0</v>
      </c>
      <c r="J2499" s="457">
        <v>0</v>
      </c>
      <c r="K2499" s="438">
        <v>0.56746085154554649</v>
      </c>
      <c r="L2499" s="462">
        <v>0</v>
      </c>
      <c r="M2499" s="463">
        <v>0</v>
      </c>
      <c r="N2499" s="438">
        <v>5.765805163074054E-3</v>
      </c>
      <c r="O2499" s="456">
        <v>0</v>
      </c>
      <c r="P2499" s="457">
        <v>0</v>
      </c>
      <c r="Q2499" s="438">
        <v>1.9156923559464131E-2</v>
      </c>
      <c r="R2499" s="462">
        <v>0</v>
      </c>
      <c r="S2499" s="463">
        <v>0</v>
      </c>
      <c r="T2499" s="438">
        <v>661.73123724100242</v>
      </c>
      <c r="U2499" s="456">
        <v>0</v>
      </c>
      <c r="V2499" s="457">
        <v>0</v>
      </c>
      <c r="W2499" s="438">
        <v>9.6127503126456723E-2</v>
      </c>
      <c r="X2499" s="456">
        <v>0</v>
      </c>
      <c r="Y2499" s="457">
        <v>0</v>
      </c>
      <c r="Z2499" s="438">
        <v>3.4006485991223421E-3</v>
      </c>
      <c r="AA2499" s="456">
        <v>0</v>
      </c>
      <c r="AB2499" s="457">
        <v>0</v>
      </c>
      <c r="AC2499" s="438">
        <v>6.1412878180707575E-3</v>
      </c>
      <c r="AD2499" s="456">
        <v>0</v>
      </c>
      <c r="AE2499" s="457">
        <v>0</v>
      </c>
      <c r="AF2499" s="438">
        <v>8.8618769670958508E-4</v>
      </c>
      <c r="AG2499" s="456">
        <v>0</v>
      </c>
      <c r="AH2499" s="457">
        <v>0</v>
      </c>
      <c r="AI2499" s="438">
        <v>1.1431823939496229E-3</v>
      </c>
      <c r="AJ2499" s="456">
        <v>0</v>
      </c>
      <c r="AK2499" s="457">
        <v>0</v>
      </c>
      <c r="AL2499" s="438">
        <v>7.0895096076256602E-5</v>
      </c>
      <c r="AM2499" s="456">
        <v>0</v>
      </c>
      <c r="AN2499" s="457">
        <v>0</v>
      </c>
      <c r="AO2499" s="438">
        <v>1.9265735511404737E-2</v>
      </c>
      <c r="AP2499" s="456">
        <v>0</v>
      </c>
      <c r="AQ2499" s="457">
        <v>0</v>
      </c>
      <c r="AR2499" s="440">
        <v>1.02827411800668E-2</v>
      </c>
      <c r="AS2499" s="462">
        <v>0</v>
      </c>
      <c r="AT2499" s="463">
        <v>0</v>
      </c>
      <c r="AU2499" s="423">
        <v>0</v>
      </c>
    </row>
    <row r="2500" spans="1:47" x14ac:dyDescent="0.2">
      <c r="A2500" s="231">
        <v>2037</v>
      </c>
      <c r="B2500" s="232">
        <v>16</v>
      </c>
      <c r="C2500" s="456">
        <v>0</v>
      </c>
      <c r="D2500" s="457">
        <v>0</v>
      </c>
      <c r="E2500" s="438">
        <v>0.48804183331168804</v>
      </c>
      <c r="F2500" s="456">
        <v>0</v>
      </c>
      <c r="G2500" s="457">
        <v>0</v>
      </c>
      <c r="H2500" s="438">
        <v>9.1795083526938812E-2</v>
      </c>
      <c r="I2500" s="456">
        <v>0</v>
      </c>
      <c r="J2500" s="457">
        <v>0</v>
      </c>
      <c r="K2500" s="438">
        <v>0.5780855284010834</v>
      </c>
      <c r="L2500" s="462">
        <v>0</v>
      </c>
      <c r="M2500" s="463">
        <v>0</v>
      </c>
      <c r="N2500" s="438">
        <v>5.7752428365969678E-3</v>
      </c>
      <c r="O2500" s="456">
        <v>0</v>
      </c>
      <c r="P2500" s="457">
        <v>0</v>
      </c>
      <c r="Q2500" s="438">
        <v>1.9182525771346937E-2</v>
      </c>
      <c r="R2500" s="462">
        <v>0</v>
      </c>
      <c r="S2500" s="463">
        <v>0</v>
      </c>
      <c r="T2500" s="438">
        <v>662.81392227882077</v>
      </c>
      <c r="U2500" s="456">
        <v>0</v>
      </c>
      <c r="V2500" s="457">
        <v>0</v>
      </c>
      <c r="W2500" s="438">
        <v>9.8931706845216599E-2</v>
      </c>
      <c r="X2500" s="456">
        <v>0</v>
      </c>
      <c r="Y2500" s="457">
        <v>0</v>
      </c>
      <c r="Z2500" s="438">
        <v>3.4539844249796767E-3</v>
      </c>
      <c r="AA2500" s="456">
        <v>0</v>
      </c>
      <c r="AB2500" s="457">
        <v>0</v>
      </c>
      <c r="AC2500" s="438">
        <v>6.3204309037648435E-3</v>
      </c>
      <c r="AD2500" s="456">
        <v>0</v>
      </c>
      <c r="AE2500" s="457">
        <v>0</v>
      </c>
      <c r="AF2500" s="438">
        <v>9.1203927262057663E-4</v>
      </c>
      <c r="AG2500" s="456">
        <v>0</v>
      </c>
      <c r="AH2500" s="457">
        <v>0</v>
      </c>
      <c r="AI2500" s="438">
        <v>1.1765310183408132E-3</v>
      </c>
      <c r="AJ2500" s="456">
        <v>0</v>
      </c>
      <c r="AK2500" s="457">
        <v>0</v>
      </c>
      <c r="AL2500" s="438">
        <v>7.2963191734368453E-5</v>
      </c>
      <c r="AM2500" s="456">
        <v>0</v>
      </c>
      <c r="AN2500" s="457">
        <v>0</v>
      </c>
      <c r="AO2500" s="438">
        <v>1.9827744182936747E-2</v>
      </c>
      <c r="AP2500" s="456">
        <v>0</v>
      </c>
      <c r="AQ2500" s="457">
        <v>0</v>
      </c>
      <c r="AR2500" s="440">
        <v>1.36522204952223E-2</v>
      </c>
      <c r="AS2500" s="462">
        <v>0</v>
      </c>
      <c r="AT2500" s="463">
        <v>0</v>
      </c>
      <c r="AU2500" s="423">
        <v>0</v>
      </c>
    </row>
    <row r="2501" spans="1:47" x14ac:dyDescent="0.2">
      <c r="A2501" s="231">
        <v>2037</v>
      </c>
      <c r="B2501" s="232">
        <v>17</v>
      </c>
      <c r="C2501" s="456">
        <v>0</v>
      </c>
      <c r="D2501" s="457">
        <v>0</v>
      </c>
      <c r="E2501" s="438">
        <v>0.49519653018632098</v>
      </c>
      <c r="F2501" s="456">
        <v>0</v>
      </c>
      <c r="G2501" s="457">
        <v>0</v>
      </c>
      <c r="H2501" s="438">
        <v>9.4523619765718103E-2</v>
      </c>
      <c r="I2501" s="456">
        <v>0</v>
      </c>
      <c r="J2501" s="457">
        <v>0</v>
      </c>
      <c r="K2501" s="438">
        <v>0.58922753292445429</v>
      </c>
      <c r="L2501" s="462">
        <v>0</v>
      </c>
      <c r="M2501" s="463">
        <v>0</v>
      </c>
      <c r="N2501" s="438">
        <v>5.785160596459611E-3</v>
      </c>
      <c r="O2501" s="456">
        <v>0</v>
      </c>
      <c r="P2501" s="457">
        <v>0</v>
      </c>
      <c r="Q2501" s="438">
        <v>1.9209427595085937E-2</v>
      </c>
      <c r="R2501" s="462">
        <v>0</v>
      </c>
      <c r="S2501" s="463">
        <v>0</v>
      </c>
      <c r="T2501" s="438">
        <v>663.95095776531116</v>
      </c>
      <c r="U2501" s="456">
        <v>0</v>
      </c>
      <c r="V2501" s="457">
        <v>0</v>
      </c>
      <c r="W2501" s="438">
        <v>0.10187218854169694</v>
      </c>
      <c r="X2501" s="456">
        <v>0</v>
      </c>
      <c r="Y2501" s="457">
        <v>0</v>
      </c>
      <c r="Z2501" s="438">
        <v>3.5099171583873501E-3</v>
      </c>
      <c r="AA2501" s="456">
        <v>0</v>
      </c>
      <c r="AB2501" s="457">
        <v>0</v>
      </c>
      <c r="AC2501" s="438">
        <v>6.5082986239572123E-3</v>
      </c>
      <c r="AD2501" s="456">
        <v>0</v>
      </c>
      <c r="AE2501" s="457">
        <v>0</v>
      </c>
      <c r="AF2501" s="438">
        <v>9.3914796314274913E-4</v>
      </c>
      <c r="AG2501" s="456">
        <v>0</v>
      </c>
      <c r="AH2501" s="457">
        <v>0</v>
      </c>
      <c r="AI2501" s="438">
        <v>1.211501034677208E-3</v>
      </c>
      <c r="AJ2501" s="456">
        <v>0</v>
      </c>
      <c r="AK2501" s="457">
        <v>0</v>
      </c>
      <c r="AL2501" s="438">
        <v>7.5131826608144654E-5</v>
      </c>
      <c r="AM2501" s="456">
        <v>0</v>
      </c>
      <c r="AN2501" s="457">
        <v>0</v>
      </c>
      <c r="AO2501" s="438">
        <v>2.0417063289829371E-2</v>
      </c>
      <c r="AP2501" s="456">
        <v>0</v>
      </c>
      <c r="AQ2501" s="457">
        <v>0</v>
      </c>
      <c r="AR2501" s="440">
        <v>1.3791964696618499E-2</v>
      </c>
      <c r="AS2501" s="462">
        <v>0</v>
      </c>
      <c r="AT2501" s="463">
        <v>0</v>
      </c>
      <c r="AU2501" s="423">
        <v>0</v>
      </c>
    </row>
    <row r="2502" spans="1:47" x14ac:dyDescent="0.2">
      <c r="A2502" s="231">
        <v>2037</v>
      </c>
      <c r="B2502" s="232">
        <v>18</v>
      </c>
      <c r="C2502" s="456">
        <v>0</v>
      </c>
      <c r="D2502" s="457">
        <v>0</v>
      </c>
      <c r="E2502" s="438">
        <v>0.50264732724479577</v>
      </c>
      <c r="F2502" s="456">
        <v>0</v>
      </c>
      <c r="G2502" s="457">
        <v>0</v>
      </c>
      <c r="H2502" s="438">
        <v>9.7365824010260296E-2</v>
      </c>
      <c r="I2502" s="456">
        <v>0</v>
      </c>
      <c r="J2502" s="457">
        <v>0</v>
      </c>
      <c r="K2502" s="438">
        <v>0.60083344143306128</v>
      </c>
      <c r="L2502" s="462">
        <v>0</v>
      </c>
      <c r="M2502" s="463">
        <v>0</v>
      </c>
      <c r="N2502" s="438">
        <v>5.7954627711301861E-3</v>
      </c>
      <c r="O2502" s="456">
        <v>0</v>
      </c>
      <c r="P2502" s="457">
        <v>0</v>
      </c>
      <c r="Q2502" s="438">
        <v>1.9237374574248681E-2</v>
      </c>
      <c r="R2502" s="462">
        <v>0</v>
      </c>
      <c r="S2502" s="463">
        <v>0</v>
      </c>
      <c r="T2502" s="438">
        <v>665.13404648147366</v>
      </c>
      <c r="U2502" s="456">
        <v>0</v>
      </c>
      <c r="V2502" s="457">
        <v>0</v>
      </c>
      <c r="W2502" s="438">
        <v>0.10493542246275703</v>
      </c>
      <c r="X2502" s="456">
        <v>0</v>
      </c>
      <c r="Y2502" s="457">
        <v>0</v>
      </c>
      <c r="Z2502" s="438">
        <v>3.56817893535157E-3</v>
      </c>
      <c r="AA2502" s="456">
        <v>0</v>
      </c>
      <c r="AB2502" s="457">
        <v>0</v>
      </c>
      <c r="AC2502" s="438">
        <v>6.7039945978323665E-3</v>
      </c>
      <c r="AD2502" s="456">
        <v>0</v>
      </c>
      <c r="AE2502" s="457">
        <v>0</v>
      </c>
      <c r="AF2502" s="438">
        <v>9.6738806956717831E-4</v>
      </c>
      <c r="AG2502" s="456">
        <v>0</v>
      </c>
      <c r="AH2502" s="457">
        <v>0</v>
      </c>
      <c r="AI2502" s="438">
        <v>1.2479316179724606E-3</v>
      </c>
      <c r="AJ2502" s="456">
        <v>0</v>
      </c>
      <c r="AK2502" s="457">
        <v>0</v>
      </c>
      <c r="AL2502" s="438">
        <v>7.7390903316279785E-5</v>
      </c>
      <c r="AM2502" s="456">
        <v>0</v>
      </c>
      <c r="AN2502" s="457">
        <v>0</v>
      </c>
      <c r="AO2502" s="438">
        <v>2.1031010832522942E-2</v>
      </c>
      <c r="AP2502" s="456">
        <v>0</v>
      </c>
      <c r="AQ2502" s="457">
        <v>0</v>
      </c>
      <c r="AR2502" s="440">
        <v>1.39375503627113E-2</v>
      </c>
      <c r="AS2502" s="462">
        <v>0</v>
      </c>
      <c r="AT2502" s="463">
        <v>0</v>
      </c>
      <c r="AU2502" s="423">
        <v>0</v>
      </c>
    </row>
    <row r="2503" spans="1:47" x14ac:dyDescent="0.2">
      <c r="A2503" s="231">
        <v>2037</v>
      </c>
      <c r="B2503" s="232">
        <v>19</v>
      </c>
      <c r="C2503" s="456">
        <v>0</v>
      </c>
      <c r="D2503" s="457">
        <v>0</v>
      </c>
      <c r="E2503" s="438">
        <v>0.50959764047910272</v>
      </c>
      <c r="F2503" s="456">
        <v>0</v>
      </c>
      <c r="G2503" s="457">
        <v>0</v>
      </c>
      <c r="H2503" s="438">
        <v>0.10024895723112696</v>
      </c>
      <c r="I2503" s="456">
        <v>0</v>
      </c>
      <c r="J2503" s="457">
        <v>0</v>
      </c>
      <c r="K2503" s="438">
        <v>0.61230034567598191</v>
      </c>
      <c r="L2503" s="462">
        <v>0</v>
      </c>
      <c r="M2503" s="463">
        <v>0</v>
      </c>
      <c r="N2503" s="438">
        <v>5.8038184382066581E-3</v>
      </c>
      <c r="O2503" s="456">
        <v>0</v>
      </c>
      <c r="P2503" s="457">
        <v>0</v>
      </c>
      <c r="Q2503" s="438">
        <v>1.9265898899328539E-2</v>
      </c>
      <c r="R2503" s="462">
        <v>0</v>
      </c>
      <c r="S2503" s="463">
        <v>0</v>
      </c>
      <c r="T2503" s="438">
        <v>666.09286619377929</v>
      </c>
      <c r="U2503" s="456">
        <v>0</v>
      </c>
      <c r="V2503" s="457">
        <v>0</v>
      </c>
      <c r="W2503" s="438">
        <v>0.10804263628169455</v>
      </c>
      <c r="X2503" s="456">
        <v>0</v>
      </c>
      <c r="Y2503" s="457">
        <v>0</v>
      </c>
      <c r="Z2503" s="438">
        <v>3.6276194267461175E-3</v>
      </c>
      <c r="AA2503" s="456">
        <v>0</v>
      </c>
      <c r="AB2503" s="457">
        <v>0</v>
      </c>
      <c r="AC2503" s="438">
        <v>6.9025046145706776E-3</v>
      </c>
      <c r="AD2503" s="456">
        <v>0</v>
      </c>
      <c r="AE2503" s="457">
        <v>0</v>
      </c>
      <c r="AF2503" s="438">
        <v>9.9603133772531438E-4</v>
      </c>
      <c r="AG2503" s="456">
        <v>0</v>
      </c>
      <c r="AH2503" s="457">
        <v>0</v>
      </c>
      <c r="AI2503" s="438">
        <v>1.2848826743643213E-3</v>
      </c>
      <c r="AJ2503" s="456">
        <v>0</v>
      </c>
      <c r="AK2503" s="457">
        <v>0</v>
      </c>
      <c r="AL2503" s="438">
        <v>7.9682669379684278E-5</v>
      </c>
      <c r="AM2503" s="456">
        <v>0</v>
      </c>
      <c r="AN2503" s="457">
        <v>0</v>
      </c>
      <c r="AO2503" s="438">
        <v>2.1653746655996103E-2</v>
      </c>
      <c r="AP2503" s="456">
        <v>0</v>
      </c>
      <c r="AQ2503" s="457">
        <v>0</v>
      </c>
      <c r="AR2503" s="440">
        <v>1.4086013491022901E-2</v>
      </c>
      <c r="AS2503" s="462">
        <v>0</v>
      </c>
      <c r="AT2503" s="463">
        <v>0</v>
      </c>
      <c r="AU2503" s="423">
        <v>0</v>
      </c>
    </row>
    <row r="2504" spans="1:47" x14ac:dyDescent="0.2">
      <c r="A2504" s="231">
        <v>2037</v>
      </c>
      <c r="B2504" s="232">
        <v>20</v>
      </c>
      <c r="C2504" s="456">
        <v>0</v>
      </c>
      <c r="D2504" s="457">
        <v>0</v>
      </c>
      <c r="E2504" s="438">
        <v>0.51721411019955166</v>
      </c>
      <c r="F2504" s="456">
        <v>0</v>
      </c>
      <c r="G2504" s="457">
        <v>0</v>
      </c>
      <c r="H2504" s="438">
        <v>0.10315387848601969</v>
      </c>
      <c r="I2504" s="456">
        <v>0</v>
      </c>
      <c r="J2504" s="457">
        <v>0</v>
      </c>
      <c r="K2504" s="438">
        <v>0.6241639591016408</v>
      </c>
      <c r="L2504" s="462">
        <v>0</v>
      </c>
      <c r="M2504" s="463">
        <v>0</v>
      </c>
      <c r="N2504" s="438">
        <v>5.8143733120775065E-3</v>
      </c>
      <c r="O2504" s="456">
        <v>0</v>
      </c>
      <c r="P2504" s="457">
        <v>0</v>
      </c>
      <c r="Q2504" s="438">
        <v>1.9294507700579319E-2</v>
      </c>
      <c r="R2504" s="462">
        <v>0</v>
      </c>
      <c r="S2504" s="463">
        <v>0</v>
      </c>
      <c r="T2504" s="438">
        <v>667.30519156168373</v>
      </c>
      <c r="U2504" s="456">
        <v>0</v>
      </c>
      <c r="V2504" s="457">
        <v>0</v>
      </c>
      <c r="W2504" s="438">
        <v>0.111173394315977</v>
      </c>
      <c r="X2504" s="456">
        <v>0</v>
      </c>
      <c r="Y2504" s="457">
        <v>0</v>
      </c>
      <c r="Z2504" s="438">
        <v>3.6871709249277837E-3</v>
      </c>
      <c r="AA2504" s="456">
        <v>0</v>
      </c>
      <c r="AB2504" s="457">
        <v>0</v>
      </c>
      <c r="AC2504" s="438">
        <v>7.1025164626582126E-3</v>
      </c>
      <c r="AD2504" s="456">
        <v>0</v>
      </c>
      <c r="AE2504" s="457">
        <v>0</v>
      </c>
      <c r="AF2504" s="438">
        <v>1.0248943338915658E-3</v>
      </c>
      <c r="AG2504" s="456">
        <v>0</v>
      </c>
      <c r="AH2504" s="457">
        <v>0</v>
      </c>
      <c r="AI2504" s="438">
        <v>1.3221148231999319E-3</v>
      </c>
      <c r="AJ2504" s="456">
        <v>0</v>
      </c>
      <c r="AK2504" s="457">
        <v>0</v>
      </c>
      <c r="AL2504" s="438">
        <v>8.1991518075392151E-5</v>
      </c>
      <c r="AM2504" s="456">
        <v>0</v>
      </c>
      <c r="AN2504" s="457">
        <v>0</v>
      </c>
      <c r="AO2504" s="438">
        <v>2.2281213892105311E-2</v>
      </c>
      <c r="AP2504" s="456">
        <v>0</v>
      </c>
      <c r="AQ2504" s="457">
        <v>0</v>
      </c>
      <c r="AR2504" s="440">
        <v>1.42348125104616E-2</v>
      </c>
      <c r="AS2504" s="462">
        <v>0</v>
      </c>
      <c r="AT2504" s="463">
        <v>0</v>
      </c>
      <c r="AU2504" s="423">
        <v>0</v>
      </c>
    </row>
    <row r="2505" spans="1:47" x14ac:dyDescent="0.2">
      <c r="A2505" s="231">
        <v>2037</v>
      </c>
      <c r="B2505" s="232">
        <v>21</v>
      </c>
      <c r="C2505" s="456">
        <v>0</v>
      </c>
      <c r="D2505" s="457">
        <v>0</v>
      </c>
      <c r="E2505" s="438">
        <v>0.52466959031240834</v>
      </c>
      <c r="F2505" s="456">
        <v>0</v>
      </c>
      <c r="G2505" s="457">
        <v>0</v>
      </c>
      <c r="H2505" s="438">
        <v>0.10599772966315647</v>
      </c>
      <c r="I2505" s="456">
        <v>0</v>
      </c>
      <c r="J2505" s="457">
        <v>0</v>
      </c>
      <c r="K2505" s="438">
        <v>0.63577686865131722</v>
      </c>
      <c r="L2505" s="462">
        <v>0</v>
      </c>
      <c r="M2505" s="463">
        <v>0</v>
      </c>
      <c r="N2505" s="438">
        <v>5.8246711896368913E-3</v>
      </c>
      <c r="O2505" s="456">
        <v>0</v>
      </c>
      <c r="P2505" s="457">
        <v>0</v>
      </c>
      <c r="Q2505" s="438">
        <v>1.9322438405820045E-2</v>
      </c>
      <c r="R2505" s="462">
        <v>0</v>
      </c>
      <c r="S2505" s="463">
        <v>0</v>
      </c>
      <c r="T2505" s="438">
        <v>668.48686974504062</v>
      </c>
      <c r="U2505" s="456">
        <v>0</v>
      </c>
      <c r="V2505" s="457">
        <v>0</v>
      </c>
      <c r="W2505" s="438">
        <v>0.11423827794003649</v>
      </c>
      <c r="X2505" s="456">
        <v>0</v>
      </c>
      <c r="Y2505" s="457">
        <v>0</v>
      </c>
      <c r="Z2505" s="438">
        <v>3.7454563172772816E-3</v>
      </c>
      <c r="AA2505" s="456">
        <v>0</v>
      </c>
      <c r="AB2505" s="457">
        <v>0</v>
      </c>
      <c r="AC2505" s="438">
        <v>7.2983475324741309E-3</v>
      </c>
      <c r="AD2505" s="456">
        <v>0</v>
      </c>
      <c r="AE2505" s="457">
        <v>0</v>
      </c>
      <c r="AF2505" s="438">
        <v>1.0531503595940159E-3</v>
      </c>
      <c r="AG2505" s="456">
        <v>0</v>
      </c>
      <c r="AH2505" s="457">
        <v>0</v>
      </c>
      <c r="AI2505" s="438">
        <v>1.3585657824179531E-3</v>
      </c>
      <c r="AJ2505" s="456">
        <v>0</v>
      </c>
      <c r="AK2505" s="457">
        <v>0</v>
      </c>
      <c r="AL2505" s="438">
        <v>8.4251990727193972E-5</v>
      </c>
      <c r="AM2505" s="456">
        <v>0</v>
      </c>
      <c r="AN2505" s="457">
        <v>0</v>
      </c>
      <c r="AO2505" s="438">
        <v>2.2895518897962073E-2</v>
      </c>
      <c r="AP2505" s="456">
        <v>0</v>
      </c>
      <c r="AQ2505" s="457">
        <v>0</v>
      </c>
      <c r="AR2505" s="440">
        <v>1.8929294260137099E-2</v>
      </c>
      <c r="AS2505" s="462">
        <v>0</v>
      </c>
      <c r="AT2505" s="463">
        <v>0</v>
      </c>
      <c r="AU2505" s="423">
        <v>0</v>
      </c>
    </row>
    <row r="2506" spans="1:47" x14ac:dyDescent="0.2">
      <c r="A2506" s="231">
        <v>2037</v>
      </c>
      <c r="B2506" s="232">
        <v>22</v>
      </c>
      <c r="C2506" s="456">
        <v>0</v>
      </c>
      <c r="D2506" s="457">
        <v>0</v>
      </c>
      <c r="E2506" s="438">
        <v>0.53171046012762935</v>
      </c>
      <c r="F2506" s="456">
        <v>0</v>
      </c>
      <c r="G2506" s="457">
        <v>0</v>
      </c>
      <c r="H2506" s="438">
        <v>0.10868314047454747</v>
      </c>
      <c r="I2506" s="456">
        <v>0</v>
      </c>
      <c r="J2506" s="457">
        <v>0</v>
      </c>
      <c r="K2506" s="438">
        <v>0.64674253175746088</v>
      </c>
      <c r="L2506" s="462">
        <v>0</v>
      </c>
      <c r="M2506" s="463">
        <v>0</v>
      </c>
      <c r="N2506" s="438">
        <v>5.8344409169006203E-3</v>
      </c>
      <c r="O2506" s="456">
        <v>0</v>
      </c>
      <c r="P2506" s="457">
        <v>0</v>
      </c>
      <c r="Q2506" s="438">
        <v>1.93489175558334E-2</v>
      </c>
      <c r="R2506" s="462">
        <v>0</v>
      </c>
      <c r="S2506" s="463">
        <v>0</v>
      </c>
      <c r="T2506" s="438">
        <v>669.6071947438038</v>
      </c>
      <c r="U2506" s="456">
        <v>0</v>
      </c>
      <c r="V2506" s="457">
        <v>0</v>
      </c>
      <c r="W2506" s="438">
        <v>0.11713256948120444</v>
      </c>
      <c r="X2506" s="456">
        <v>0</v>
      </c>
      <c r="Y2506" s="457">
        <v>0</v>
      </c>
      <c r="Z2506" s="438">
        <v>3.8005086806064885E-3</v>
      </c>
      <c r="AA2506" s="456">
        <v>0</v>
      </c>
      <c r="AB2506" s="457">
        <v>0</v>
      </c>
      <c r="AC2506" s="438">
        <v>7.4832312471858663E-3</v>
      </c>
      <c r="AD2506" s="456">
        <v>0</v>
      </c>
      <c r="AE2506" s="457">
        <v>0</v>
      </c>
      <c r="AF2506" s="438">
        <v>1.0798304644261587E-3</v>
      </c>
      <c r="AG2506" s="456">
        <v>0</v>
      </c>
      <c r="AH2506" s="457">
        <v>0</v>
      </c>
      <c r="AI2506" s="438">
        <v>1.3929814637067611E-3</v>
      </c>
      <c r="AJ2506" s="456">
        <v>0</v>
      </c>
      <c r="AK2506" s="457">
        <v>0</v>
      </c>
      <c r="AL2506" s="438">
        <v>8.6386516676254389E-5</v>
      </c>
      <c r="AM2506" s="456">
        <v>0</v>
      </c>
      <c r="AN2506" s="457">
        <v>0</v>
      </c>
      <c r="AO2506" s="438">
        <v>2.347551877003376E-2</v>
      </c>
      <c r="AP2506" s="456">
        <v>0</v>
      </c>
      <c r="AQ2506" s="457">
        <v>0</v>
      </c>
      <c r="AR2506" s="440">
        <v>1.9110855519615201E-2</v>
      </c>
      <c r="AS2506" s="462">
        <v>0</v>
      </c>
      <c r="AT2506" s="463">
        <v>0</v>
      </c>
      <c r="AU2506" s="423">
        <v>0</v>
      </c>
    </row>
    <row r="2507" spans="1:47" x14ac:dyDescent="0.2">
      <c r="A2507" s="231">
        <v>2037</v>
      </c>
      <c r="B2507" s="232">
        <v>23</v>
      </c>
      <c r="C2507" s="456">
        <v>0</v>
      </c>
      <c r="D2507" s="457">
        <v>0</v>
      </c>
      <c r="E2507" s="438">
        <v>0.5380759927251394</v>
      </c>
      <c r="F2507" s="456">
        <v>0</v>
      </c>
      <c r="G2507" s="457">
        <v>0</v>
      </c>
      <c r="H2507" s="438">
        <v>0.11111064174718842</v>
      </c>
      <c r="I2507" s="456">
        <v>0</v>
      </c>
      <c r="J2507" s="457">
        <v>0</v>
      </c>
      <c r="K2507" s="438">
        <v>0.65665605756288237</v>
      </c>
      <c r="L2507" s="462">
        <v>0</v>
      </c>
      <c r="M2507" s="463">
        <v>0</v>
      </c>
      <c r="N2507" s="438">
        <v>5.8432497823533705E-3</v>
      </c>
      <c r="O2507" s="456">
        <v>0</v>
      </c>
      <c r="P2507" s="457">
        <v>0</v>
      </c>
      <c r="Q2507" s="438">
        <v>1.9372821009391483E-2</v>
      </c>
      <c r="R2507" s="462">
        <v>0</v>
      </c>
      <c r="S2507" s="463">
        <v>0</v>
      </c>
      <c r="T2507" s="438">
        <v>670.61893884002473</v>
      </c>
      <c r="U2507" s="456">
        <v>0</v>
      </c>
      <c r="V2507" s="457">
        <v>0</v>
      </c>
      <c r="W2507" s="438">
        <v>0.1197488047117411</v>
      </c>
      <c r="X2507" s="456">
        <v>0</v>
      </c>
      <c r="Y2507" s="457">
        <v>0</v>
      </c>
      <c r="Z2507" s="438">
        <v>3.8502763514945064E-3</v>
      </c>
      <c r="AA2507" s="456">
        <v>0</v>
      </c>
      <c r="AB2507" s="457">
        <v>0</v>
      </c>
      <c r="AC2507" s="438">
        <v>7.6503840621966112E-3</v>
      </c>
      <c r="AD2507" s="456">
        <v>0</v>
      </c>
      <c r="AE2507" s="457">
        <v>0</v>
      </c>
      <c r="AF2507" s="438">
        <v>1.1039518601296831E-3</v>
      </c>
      <c r="AG2507" s="456">
        <v>0</v>
      </c>
      <c r="AH2507" s="457">
        <v>0</v>
      </c>
      <c r="AI2507" s="438">
        <v>1.4240957648296365E-3</v>
      </c>
      <c r="AJ2507" s="456">
        <v>0</v>
      </c>
      <c r="AK2507" s="457">
        <v>0</v>
      </c>
      <c r="AL2507" s="438">
        <v>8.8316119275443308E-5</v>
      </c>
      <c r="AM2507" s="456">
        <v>0</v>
      </c>
      <c r="AN2507" s="457">
        <v>0</v>
      </c>
      <c r="AO2507" s="438">
        <v>2.3999902159861301E-2</v>
      </c>
      <c r="AP2507" s="456">
        <v>0</v>
      </c>
      <c r="AQ2507" s="457">
        <v>0</v>
      </c>
      <c r="AR2507" s="440">
        <v>1.9274975068055599E-2</v>
      </c>
      <c r="AS2507" s="462">
        <v>0</v>
      </c>
      <c r="AT2507" s="463">
        <v>0</v>
      </c>
      <c r="AU2507" s="423">
        <v>0</v>
      </c>
    </row>
    <row r="2508" spans="1:47" x14ac:dyDescent="0.2">
      <c r="A2508" s="231">
        <v>2037</v>
      </c>
      <c r="B2508" s="232">
        <v>24</v>
      </c>
      <c r="C2508" s="456">
        <v>0</v>
      </c>
      <c r="D2508" s="457">
        <v>0</v>
      </c>
      <c r="E2508" s="438">
        <v>0.54338280096187697</v>
      </c>
      <c r="F2508" s="456">
        <v>0</v>
      </c>
      <c r="G2508" s="457">
        <v>0</v>
      </c>
      <c r="H2508" s="438">
        <v>0.1131347889615076</v>
      </c>
      <c r="I2508" s="456">
        <v>0</v>
      </c>
      <c r="J2508" s="457">
        <v>0</v>
      </c>
      <c r="K2508" s="438">
        <v>0.66492125696437132</v>
      </c>
      <c r="L2508" s="462">
        <v>0</v>
      </c>
      <c r="M2508" s="463">
        <v>0</v>
      </c>
      <c r="N2508" s="438">
        <v>5.8506014137553429E-3</v>
      </c>
      <c r="O2508" s="456">
        <v>0</v>
      </c>
      <c r="P2508" s="457">
        <v>0</v>
      </c>
      <c r="Q2508" s="438">
        <v>1.9392734332531809E-2</v>
      </c>
      <c r="R2508" s="462">
        <v>0</v>
      </c>
      <c r="S2508" s="463">
        <v>0</v>
      </c>
      <c r="T2508" s="438">
        <v>671.46233995177136</v>
      </c>
      <c r="U2508" s="456">
        <v>0</v>
      </c>
      <c r="V2508" s="457">
        <v>0</v>
      </c>
      <c r="W2508" s="438">
        <v>0.12193054973547417</v>
      </c>
      <c r="X2508" s="456">
        <v>0</v>
      </c>
      <c r="Y2508" s="457">
        <v>0</v>
      </c>
      <c r="Z2508" s="438">
        <v>3.8917719862435023E-3</v>
      </c>
      <c r="AA2508" s="456">
        <v>0</v>
      </c>
      <c r="AB2508" s="457">
        <v>0</v>
      </c>
      <c r="AC2508" s="438">
        <v>7.7897585198678241E-3</v>
      </c>
      <c r="AD2508" s="456">
        <v>0</v>
      </c>
      <c r="AE2508" s="457">
        <v>0</v>
      </c>
      <c r="AF2508" s="438">
        <v>1.1240627558414113E-3</v>
      </c>
      <c r="AG2508" s="456">
        <v>0</v>
      </c>
      <c r="AH2508" s="457">
        <v>0</v>
      </c>
      <c r="AI2508" s="438">
        <v>1.450040153413432E-3</v>
      </c>
      <c r="AJ2508" s="456">
        <v>0</v>
      </c>
      <c r="AK2508" s="457">
        <v>0</v>
      </c>
      <c r="AL2508" s="438">
        <v>8.9925033842754801E-5</v>
      </c>
      <c r="AM2508" s="456">
        <v>0</v>
      </c>
      <c r="AN2508" s="457">
        <v>0</v>
      </c>
      <c r="AO2508" s="438">
        <v>2.4437113079257677E-2</v>
      </c>
      <c r="AP2508" s="456">
        <v>0</v>
      </c>
      <c r="AQ2508" s="457">
        <v>0</v>
      </c>
      <c r="AR2508" s="440">
        <v>1.94118320154433E-2</v>
      </c>
      <c r="AS2508" s="462">
        <v>0</v>
      </c>
      <c r="AT2508" s="463">
        <v>0</v>
      </c>
      <c r="AU2508" s="423">
        <v>0</v>
      </c>
    </row>
    <row r="2509" spans="1:47" x14ac:dyDescent="0.2">
      <c r="A2509" s="231">
        <v>2037</v>
      </c>
      <c r="B2509" s="232">
        <v>25</v>
      </c>
      <c r="C2509" s="456">
        <v>0</v>
      </c>
      <c r="D2509" s="457">
        <v>0</v>
      </c>
      <c r="E2509" s="438">
        <v>0.54737927126244124</v>
      </c>
      <c r="F2509" s="456">
        <v>0</v>
      </c>
      <c r="G2509" s="457">
        <v>0</v>
      </c>
      <c r="H2509" s="438">
        <v>0.11465916669754038</v>
      </c>
      <c r="I2509" s="456">
        <v>0</v>
      </c>
      <c r="J2509" s="457">
        <v>0</v>
      </c>
      <c r="K2509" s="438">
        <v>0.67114573800849753</v>
      </c>
      <c r="L2509" s="462">
        <v>0</v>
      </c>
      <c r="M2509" s="463">
        <v>0</v>
      </c>
      <c r="N2509" s="438">
        <v>5.85612302444905E-3</v>
      </c>
      <c r="O2509" s="456">
        <v>0</v>
      </c>
      <c r="P2509" s="457">
        <v>0</v>
      </c>
      <c r="Q2509" s="438">
        <v>1.9407729726377974E-2</v>
      </c>
      <c r="R2509" s="462">
        <v>0</v>
      </c>
      <c r="S2509" s="463">
        <v>0</v>
      </c>
      <c r="T2509" s="438">
        <v>672.0955321307282</v>
      </c>
      <c r="U2509" s="456">
        <v>0</v>
      </c>
      <c r="V2509" s="457">
        <v>0</v>
      </c>
      <c r="W2509" s="438">
        <v>0.12357324125905994</v>
      </c>
      <c r="X2509" s="456">
        <v>0</v>
      </c>
      <c r="Y2509" s="457">
        <v>0</v>
      </c>
      <c r="Z2509" s="438">
        <v>3.9230150399153169E-3</v>
      </c>
      <c r="AA2509" s="456">
        <v>0</v>
      </c>
      <c r="AB2509" s="457">
        <v>0</v>
      </c>
      <c r="AC2509" s="438">
        <v>7.894708986606682E-3</v>
      </c>
      <c r="AD2509" s="456">
        <v>0</v>
      </c>
      <c r="AE2509" s="457">
        <v>0</v>
      </c>
      <c r="AF2509" s="438">
        <v>1.1392074051073968E-3</v>
      </c>
      <c r="AG2509" s="456">
        <v>0</v>
      </c>
      <c r="AH2509" s="457">
        <v>0</v>
      </c>
      <c r="AI2509" s="438">
        <v>1.4695752819065256E-3</v>
      </c>
      <c r="AJ2509" s="456">
        <v>0</v>
      </c>
      <c r="AK2509" s="457">
        <v>0</v>
      </c>
      <c r="AL2509" s="438">
        <v>9.1136585295285155E-5</v>
      </c>
      <c r="AM2509" s="456">
        <v>0</v>
      </c>
      <c r="AN2509" s="457">
        <v>0</v>
      </c>
      <c r="AO2509" s="438">
        <v>2.4766330895779128E-2</v>
      </c>
      <c r="AP2509" s="456">
        <v>0</v>
      </c>
      <c r="AQ2509" s="457">
        <v>0</v>
      </c>
      <c r="AR2509" s="440">
        <v>1.9514876580013801E-2</v>
      </c>
      <c r="AS2509" s="462">
        <v>0</v>
      </c>
      <c r="AT2509" s="463">
        <v>0</v>
      </c>
      <c r="AU2509" s="423">
        <v>0</v>
      </c>
    </row>
    <row r="2510" spans="1:47" x14ac:dyDescent="0.2">
      <c r="A2510" s="231">
        <v>2037</v>
      </c>
      <c r="B2510" s="232">
        <v>26</v>
      </c>
      <c r="C2510" s="456">
        <v>0</v>
      </c>
      <c r="D2510" s="457">
        <v>0</v>
      </c>
      <c r="E2510" s="438">
        <v>0.54978872540234169</v>
      </c>
      <c r="F2510" s="456">
        <v>0</v>
      </c>
      <c r="G2510" s="457">
        <v>0</v>
      </c>
      <c r="H2510" s="438">
        <v>0.11557868219206026</v>
      </c>
      <c r="I2510" s="456">
        <v>0</v>
      </c>
      <c r="J2510" s="457">
        <v>0</v>
      </c>
      <c r="K2510" s="438">
        <v>0.67490172084890609</v>
      </c>
      <c r="L2510" s="462">
        <v>0</v>
      </c>
      <c r="M2510" s="463">
        <v>0</v>
      </c>
      <c r="N2510" s="438">
        <v>5.8594585418806789E-3</v>
      </c>
      <c r="O2510" s="456">
        <v>0</v>
      </c>
      <c r="P2510" s="457">
        <v>0</v>
      </c>
      <c r="Q2510" s="438">
        <v>1.9416791107164062E-2</v>
      </c>
      <c r="R2510" s="462">
        <v>0</v>
      </c>
      <c r="S2510" s="463">
        <v>0</v>
      </c>
      <c r="T2510" s="438">
        <v>672.48058050838199</v>
      </c>
      <c r="U2510" s="456">
        <v>0</v>
      </c>
      <c r="V2510" s="457">
        <v>0</v>
      </c>
      <c r="W2510" s="438">
        <v>0.12456432743936645</v>
      </c>
      <c r="X2510" s="456">
        <v>0</v>
      </c>
      <c r="Y2510" s="457">
        <v>0</v>
      </c>
      <c r="Z2510" s="438">
        <v>3.9418653785908394E-3</v>
      </c>
      <c r="AA2510" s="456">
        <v>0</v>
      </c>
      <c r="AB2510" s="457">
        <v>0</v>
      </c>
      <c r="AC2510" s="438">
        <v>7.9580240996947344E-3</v>
      </c>
      <c r="AD2510" s="456">
        <v>0</v>
      </c>
      <c r="AE2510" s="457">
        <v>0</v>
      </c>
      <c r="AF2510" s="438">
        <v>1.1483445428715055E-3</v>
      </c>
      <c r="AG2510" s="456">
        <v>0</v>
      </c>
      <c r="AH2510" s="457">
        <v>0</v>
      </c>
      <c r="AI2510" s="438">
        <v>1.4813630711283049E-3</v>
      </c>
      <c r="AJ2510" s="456">
        <v>0</v>
      </c>
      <c r="AK2510" s="457">
        <v>0</v>
      </c>
      <c r="AL2510" s="438">
        <v>9.186750372653159E-5</v>
      </c>
      <c r="AM2510" s="456">
        <v>0</v>
      </c>
      <c r="AN2510" s="457">
        <v>0</v>
      </c>
      <c r="AO2510" s="438">
        <v>2.4964955141739346E-2</v>
      </c>
      <c r="AP2510" s="456">
        <v>0</v>
      </c>
      <c r="AQ2510" s="457">
        <v>0</v>
      </c>
      <c r="AR2510" s="440">
        <v>1.9577087575067102E-2</v>
      </c>
      <c r="AS2510" s="462">
        <v>0</v>
      </c>
      <c r="AT2510" s="463">
        <v>0</v>
      </c>
      <c r="AU2510" s="423">
        <v>0</v>
      </c>
    </row>
    <row r="2511" spans="1:47" x14ac:dyDescent="0.2">
      <c r="A2511" s="231">
        <v>2037</v>
      </c>
      <c r="B2511" s="232">
        <v>27</v>
      </c>
      <c r="C2511" s="456">
        <v>0</v>
      </c>
      <c r="D2511" s="457">
        <v>0</v>
      </c>
      <c r="E2511" s="438">
        <v>0.55024858399140142</v>
      </c>
      <c r="F2511" s="456">
        <v>0</v>
      </c>
      <c r="G2511" s="457">
        <v>0</v>
      </c>
      <c r="H2511" s="438">
        <v>0.11575376574255844</v>
      </c>
      <c r="I2511" s="456">
        <v>0</v>
      </c>
      <c r="J2511" s="457">
        <v>0</v>
      </c>
      <c r="K2511" s="438">
        <v>0.67561662002895784</v>
      </c>
      <c r="L2511" s="462">
        <v>0</v>
      </c>
      <c r="M2511" s="463">
        <v>0</v>
      </c>
      <c r="N2511" s="438">
        <v>5.8600989544933682E-3</v>
      </c>
      <c r="O2511" s="456">
        <v>0</v>
      </c>
      <c r="P2511" s="457">
        <v>0</v>
      </c>
      <c r="Q2511" s="438">
        <v>1.9418524970573423E-2</v>
      </c>
      <c r="R2511" s="462">
        <v>0</v>
      </c>
      <c r="S2511" s="463">
        <v>0</v>
      </c>
      <c r="T2511" s="438">
        <v>672.55189781216416</v>
      </c>
      <c r="U2511" s="456">
        <v>0</v>
      </c>
      <c r="V2511" s="457">
        <v>0</v>
      </c>
      <c r="W2511" s="438">
        <v>0.12475289679064107</v>
      </c>
      <c r="X2511" s="456">
        <v>0</v>
      </c>
      <c r="Y2511" s="457">
        <v>0</v>
      </c>
      <c r="Z2511" s="438">
        <v>3.9454533341623955E-3</v>
      </c>
      <c r="AA2511" s="456">
        <v>0</v>
      </c>
      <c r="AB2511" s="457">
        <v>0</v>
      </c>
      <c r="AC2511" s="438">
        <v>7.9700761585403783E-3</v>
      </c>
      <c r="AD2511" s="456">
        <v>0</v>
      </c>
      <c r="AE2511" s="457">
        <v>0</v>
      </c>
      <c r="AF2511" s="438">
        <v>1.1500841798946497E-3</v>
      </c>
      <c r="AG2511" s="456">
        <v>0</v>
      </c>
      <c r="AH2511" s="457">
        <v>0</v>
      </c>
      <c r="AI2511" s="438">
        <v>1.4836067305932826E-3</v>
      </c>
      <c r="AJ2511" s="456">
        <v>0</v>
      </c>
      <c r="AK2511" s="457">
        <v>0</v>
      </c>
      <c r="AL2511" s="438">
        <v>9.200668815122097E-5</v>
      </c>
      <c r="AM2511" s="456">
        <v>0</v>
      </c>
      <c r="AN2511" s="457">
        <v>0</v>
      </c>
      <c r="AO2511" s="438">
        <v>2.5002769317000805E-2</v>
      </c>
      <c r="AP2511" s="456">
        <v>0</v>
      </c>
      <c r="AQ2511" s="457">
        <v>0</v>
      </c>
      <c r="AR2511" s="440">
        <v>1.95889116529183E-2</v>
      </c>
      <c r="AS2511" s="462">
        <v>0</v>
      </c>
      <c r="AT2511" s="463">
        <v>0</v>
      </c>
      <c r="AU2511" s="423">
        <v>0</v>
      </c>
    </row>
    <row r="2512" spans="1:47" x14ac:dyDescent="0.2">
      <c r="A2512" s="231">
        <v>2037</v>
      </c>
      <c r="B2512" s="232">
        <v>28</v>
      </c>
      <c r="C2512" s="456">
        <v>0</v>
      </c>
      <c r="D2512" s="457">
        <v>0</v>
      </c>
      <c r="E2512" s="438">
        <v>0.55024797636800049</v>
      </c>
      <c r="F2512" s="456">
        <v>0</v>
      </c>
      <c r="G2512" s="457">
        <v>0</v>
      </c>
      <c r="H2512" s="438">
        <v>0.1157535266824828</v>
      </c>
      <c r="I2512" s="456">
        <v>0</v>
      </c>
      <c r="J2512" s="457">
        <v>0</v>
      </c>
      <c r="K2512" s="438">
        <v>0.67561565266192336</v>
      </c>
      <c r="L2512" s="462">
        <v>0</v>
      </c>
      <c r="M2512" s="463">
        <v>0</v>
      </c>
      <c r="N2512" s="438">
        <v>5.8601069036012966E-3</v>
      </c>
      <c r="O2512" s="456">
        <v>0</v>
      </c>
      <c r="P2512" s="457">
        <v>0</v>
      </c>
      <c r="Q2512" s="438">
        <v>1.9418543907539998E-2</v>
      </c>
      <c r="R2512" s="462">
        <v>0</v>
      </c>
      <c r="S2512" s="463">
        <v>0</v>
      </c>
      <c r="T2512" s="438">
        <v>672.55482668902221</v>
      </c>
      <c r="U2512" s="456">
        <v>0</v>
      </c>
      <c r="V2512" s="457">
        <v>0</v>
      </c>
      <c r="W2512" s="438">
        <v>0.12475253866036022</v>
      </c>
      <c r="X2512" s="456">
        <v>0</v>
      </c>
      <c r="Y2512" s="457">
        <v>0</v>
      </c>
      <c r="Z2512" s="438">
        <v>3.9454440005017135E-3</v>
      </c>
      <c r="AA2512" s="456">
        <v>0</v>
      </c>
      <c r="AB2512" s="457">
        <v>0</v>
      </c>
      <c r="AC2512" s="438">
        <v>7.970053458232873E-3</v>
      </c>
      <c r="AD2512" s="456">
        <v>0</v>
      </c>
      <c r="AE2512" s="457">
        <v>0</v>
      </c>
      <c r="AF2512" s="438">
        <v>1.1500798066687177E-3</v>
      </c>
      <c r="AG2512" s="456">
        <v>0</v>
      </c>
      <c r="AH2512" s="457">
        <v>0</v>
      </c>
      <c r="AI2512" s="438">
        <v>1.4836019588273194E-3</v>
      </c>
      <c r="AJ2512" s="456">
        <v>0</v>
      </c>
      <c r="AK2512" s="457">
        <v>0</v>
      </c>
      <c r="AL2512" s="438">
        <v>9.2006266478559745E-5</v>
      </c>
      <c r="AM2512" s="456">
        <v>0</v>
      </c>
      <c r="AN2512" s="457">
        <v>0</v>
      </c>
      <c r="AO2512" s="438">
        <v>2.5002728860220216E-2</v>
      </c>
      <c r="AP2512" s="456">
        <v>0</v>
      </c>
      <c r="AQ2512" s="457">
        <v>0</v>
      </c>
      <c r="AR2512" s="440">
        <v>1.9588913668109099E-2</v>
      </c>
      <c r="AS2512" s="462">
        <v>0</v>
      </c>
      <c r="AT2512" s="463">
        <v>0</v>
      </c>
      <c r="AU2512" s="423">
        <v>0</v>
      </c>
    </row>
    <row r="2513" spans="1:47" x14ac:dyDescent="0.2">
      <c r="A2513" s="231">
        <v>2037</v>
      </c>
      <c r="B2513" s="232">
        <v>29</v>
      </c>
      <c r="C2513" s="456">
        <v>0</v>
      </c>
      <c r="D2513" s="457">
        <v>0</v>
      </c>
      <c r="E2513" s="438">
        <v>0.55024704678121328</v>
      </c>
      <c r="F2513" s="456">
        <v>0</v>
      </c>
      <c r="G2513" s="457">
        <v>0</v>
      </c>
      <c r="H2513" s="438">
        <v>0.11575264187258925</v>
      </c>
      <c r="I2513" s="456">
        <v>0</v>
      </c>
      <c r="J2513" s="457">
        <v>0</v>
      </c>
      <c r="K2513" s="438">
        <v>0.6756132066814835</v>
      </c>
      <c r="L2513" s="462">
        <v>0</v>
      </c>
      <c r="M2513" s="463">
        <v>0</v>
      </c>
      <c r="N2513" s="438">
        <v>5.8601220065592702E-3</v>
      </c>
      <c r="O2513" s="456">
        <v>0</v>
      </c>
      <c r="P2513" s="457">
        <v>0</v>
      </c>
      <c r="Q2513" s="438">
        <v>1.9418557510897039E-2</v>
      </c>
      <c r="R2513" s="462">
        <v>0</v>
      </c>
      <c r="S2513" s="463">
        <v>0</v>
      </c>
      <c r="T2513" s="438">
        <v>672.55564035395309</v>
      </c>
      <c r="U2513" s="456">
        <v>0</v>
      </c>
      <c r="V2513" s="457">
        <v>0</v>
      </c>
      <c r="W2513" s="438">
        <v>0.12475180646799779</v>
      </c>
      <c r="X2513" s="456">
        <v>0</v>
      </c>
      <c r="Y2513" s="457">
        <v>0</v>
      </c>
      <c r="Z2513" s="438">
        <v>3.9454386770074873E-3</v>
      </c>
      <c r="AA2513" s="456">
        <v>0</v>
      </c>
      <c r="AB2513" s="457">
        <v>0</v>
      </c>
      <c r="AC2513" s="438">
        <v>7.9700040930983269E-3</v>
      </c>
      <c r="AD2513" s="456">
        <v>0</v>
      </c>
      <c r="AE2513" s="457">
        <v>0</v>
      </c>
      <c r="AF2513" s="438">
        <v>1.150072023318413E-3</v>
      </c>
      <c r="AG2513" s="456">
        <v>0</v>
      </c>
      <c r="AH2513" s="457">
        <v>0</v>
      </c>
      <c r="AI2513" s="438">
        <v>1.4835945959499597E-3</v>
      </c>
      <c r="AJ2513" s="456">
        <v>0</v>
      </c>
      <c r="AK2513" s="457">
        <v>0</v>
      </c>
      <c r="AL2513" s="438">
        <v>9.2005913927621134E-5</v>
      </c>
      <c r="AM2513" s="456">
        <v>0</v>
      </c>
      <c r="AN2513" s="457">
        <v>0</v>
      </c>
      <c r="AO2513" s="438">
        <v>2.5002587811462217E-2</v>
      </c>
      <c r="AP2513" s="456">
        <v>0</v>
      </c>
      <c r="AQ2513" s="457">
        <v>0</v>
      </c>
      <c r="AR2513" s="440">
        <v>1.9588912516130201E-2</v>
      </c>
      <c r="AS2513" s="462">
        <v>0</v>
      </c>
      <c r="AT2513" s="463">
        <v>0</v>
      </c>
      <c r="AU2513" s="423">
        <v>0</v>
      </c>
    </row>
    <row r="2514" spans="1:47" x14ac:dyDescent="0.2">
      <c r="A2514" s="231">
        <v>2037</v>
      </c>
      <c r="B2514" s="232">
        <v>30</v>
      </c>
      <c r="C2514" s="456">
        <v>0</v>
      </c>
      <c r="D2514" s="457">
        <v>0</v>
      </c>
      <c r="E2514" s="438">
        <v>0.55024396168357426</v>
      </c>
      <c r="F2514" s="456">
        <v>0</v>
      </c>
      <c r="G2514" s="457">
        <v>0</v>
      </c>
      <c r="H2514" s="438">
        <v>0.1157517003807101</v>
      </c>
      <c r="I2514" s="456">
        <v>0</v>
      </c>
      <c r="J2514" s="457">
        <v>0</v>
      </c>
      <c r="K2514" s="438">
        <v>0.76018679094497188</v>
      </c>
      <c r="L2514" s="462">
        <v>0</v>
      </c>
      <c r="M2514" s="463">
        <v>0</v>
      </c>
      <c r="N2514" s="438">
        <v>5.8601368133122719E-3</v>
      </c>
      <c r="O2514" s="456">
        <v>0</v>
      </c>
      <c r="P2514" s="457">
        <v>0</v>
      </c>
      <c r="Q2514" s="438">
        <v>1.9418552563559482E-2</v>
      </c>
      <c r="R2514" s="462">
        <v>0</v>
      </c>
      <c r="S2514" s="463">
        <v>0</v>
      </c>
      <c r="T2514" s="438">
        <v>672.55701719641445</v>
      </c>
      <c r="U2514" s="456">
        <v>0</v>
      </c>
      <c r="V2514" s="457">
        <v>0</v>
      </c>
      <c r="W2514" s="438">
        <v>0.12475065783158357</v>
      </c>
      <c r="X2514" s="456">
        <v>0</v>
      </c>
      <c r="Y2514" s="457">
        <v>0</v>
      </c>
      <c r="Z2514" s="438">
        <v>3.945409810856529E-3</v>
      </c>
      <c r="AA2514" s="456">
        <v>0</v>
      </c>
      <c r="AB2514" s="457">
        <v>0</v>
      </c>
      <c r="AC2514" s="438">
        <v>7.9699367859744612E-3</v>
      </c>
      <c r="AD2514" s="456">
        <v>0</v>
      </c>
      <c r="AE2514" s="457">
        <v>0</v>
      </c>
      <c r="AF2514" s="438">
        <v>1.1500624925248179E-3</v>
      </c>
      <c r="AG2514" s="456">
        <v>0</v>
      </c>
      <c r="AH2514" s="457">
        <v>0</v>
      </c>
      <c r="AI2514" s="438">
        <v>1.4835809983581782E-3</v>
      </c>
      <c r="AJ2514" s="456">
        <v>0</v>
      </c>
      <c r="AK2514" s="457">
        <v>0</v>
      </c>
      <c r="AL2514" s="438">
        <v>9.2005049076028639E-5</v>
      </c>
      <c r="AM2514" s="456">
        <v>0</v>
      </c>
      <c r="AN2514" s="457">
        <v>0</v>
      </c>
      <c r="AO2514" s="438">
        <v>2.5002358724877573E-2</v>
      </c>
      <c r="AP2514" s="456">
        <v>0</v>
      </c>
      <c r="AQ2514" s="457">
        <v>0</v>
      </c>
      <c r="AR2514" s="440">
        <v>1.9588912583477301E-2</v>
      </c>
      <c r="AS2514" s="462">
        <v>0</v>
      </c>
      <c r="AT2514" s="463">
        <v>0</v>
      </c>
      <c r="AU2514" s="423">
        <v>0</v>
      </c>
    </row>
    <row r="2515" spans="1:47" x14ac:dyDescent="0.2">
      <c r="A2515" s="231">
        <v>2037</v>
      </c>
      <c r="B2515" s="232">
        <v>31</v>
      </c>
      <c r="C2515" s="456">
        <v>0</v>
      </c>
      <c r="D2515" s="457">
        <v>0</v>
      </c>
      <c r="E2515" s="438">
        <v>0.5502390097579315</v>
      </c>
      <c r="F2515" s="456">
        <v>0</v>
      </c>
      <c r="G2515" s="457">
        <v>0</v>
      </c>
      <c r="H2515" s="438">
        <v>0.1157499719009695</v>
      </c>
      <c r="I2515" s="456">
        <v>0</v>
      </c>
      <c r="J2515" s="457">
        <v>0</v>
      </c>
      <c r="K2515" s="438">
        <v>0.83825125837759284</v>
      </c>
      <c r="L2515" s="462">
        <v>0</v>
      </c>
      <c r="M2515" s="463">
        <v>0</v>
      </c>
      <c r="N2515" s="438">
        <v>5.8601383018865938E-3</v>
      </c>
      <c r="O2515" s="456">
        <v>0</v>
      </c>
      <c r="P2515" s="457">
        <v>0</v>
      </c>
      <c r="Q2515" s="438">
        <v>1.9418534025273451E-2</v>
      </c>
      <c r="R2515" s="462">
        <v>0</v>
      </c>
      <c r="S2515" s="463">
        <v>0</v>
      </c>
      <c r="T2515" s="438">
        <v>672.5572325047624</v>
      </c>
      <c r="U2515" s="456">
        <v>0</v>
      </c>
      <c r="V2515" s="457">
        <v>0</v>
      </c>
      <c r="W2515" s="438">
        <v>0.12474886417902659</v>
      </c>
      <c r="X2515" s="456">
        <v>0</v>
      </c>
      <c r="Y2515" s="457">
        <v>0</v>
      </c>
      <c r="Z2515" s="438">
        <v>3.9453719109898396E-3</v>
      </c>
      <c r="AA2515" s="456">
        <v>0</v>
      </c>
      <c r="AB2515" s="457">
        <v>0</v>
      </c>
      <c r="AC2515" s="438">
        <v>7.9698047152415522E-3</v>
      </c>
      <c r="AD2515" s="456">
        <v>0</v>
      </c>
      <c r="AE2515" s="457">
        <v>0</v>
      </c>
      <c r="AF2515" s="438">
        <v>1.1500452644900077E-3</v>
      </c>
      <c r="AG2515" s="456">
        <v>0</v>
      </c>
      <c r="AH2515" s="457">
        <v>0</v>
      </c>
      <c r="AI2515" s="438">
        <v>1.4835568427270637E-3</v>
      </c>
      <c r="AJ2515" s="456">
        <v>0</v>
      </c>
      <c r="AK2515" s="457">
        <v>0</v>
      </c>
      <c r="AL2515" s="438">
        <v>9.2003547502602303E-5</v>
      </c>
      <c r="AM2515" s="456">
        <v>0</v>
      </c>
      <c r="AN2515" s="457">
        <v>0</v>
      </c>
      <c r="AO2515" s="438">
        <v>2.5001985611684714E-2</v>
      </c>
      <c r="AP2515" s="456">
        <v>0</v>
      </c>
      <c r="AQ2515" s="457">
        <v>0</v>
      </c>
      <c r="AR2515" s="440">
        <v>1.9588915224112501E-2</v>
      </c>
      <c r="AS2515" s="462">
        <v>0</v>
      </c>
      <c r="AT2515" s="463">
        <v>0</v>
      </c>
      <c r="AU2515" s="423">
        <v>0</v>
      </c>
    </row>
    <row r="2516" spans="1:47" x14ac:dyDescent="0.2">
      <c r="A2516" s="231">
        <v>2037</v>
      </c>
      <c r="B2516" s="232">
        <v>32</v>
      </c>
      <c r="C2516" s="456">
        <v>0</v>
      </c>
      <c r="D2516" s="457">
        <v>0</v>
      </c>
      <c r="E2516" s="419">
        <v>0.5502390097579315</v>
      </c>
      <c r="F2516" s="456">
        <v>0</v>
      </c>
      <c r="G2516" s="457">
        <v>0</v>
      </c>
      <c r="H2516" s="419">
        <v>0.1157499719009695</v>
      </c>
      <c r="I2516" s="456">
        <v>0</v>
      </c>
      <c r="J2516" s="457">
        <v>0</v>
      </c>
      <c r="K2516" s="419">
        <v>0.83825125837759284</v>
      </c>
      <c r="L2516" s="462">
        <v>0</v>
      </c>
      <c r="M2516" s="463">
        <v>0</v>
      </c>
      <c r="N2516" s="419">
        <v>5.8601383018865938E-3</v>
      </c>
      <c r="O2516" s="456">
        <v>0</v>
      </c>
      <c r="P2516" s="457">
        <v>0</v>
      </c>
      <c r="Q2516" s="419">
        <v>1.9418534025273451E-2</v>
      </c>
      <c r="R2516" s="462">
        <v>0</v>
      </c>
      <c r="S2516" s="463">
        <v>0</v>
      </c>
      <c r="T2516" s="419">
        <v>672.5572325047624</v>
      </c>
      <c r="U2516" s="456">
        <v>0</v>
      </c>
      <c r="V2516" s="457">
        <v>0</v>
      </c>
      <c r="W2516" s="419">
        <v>0.12474886417902659</v>
      </c>
      <c r="X2516" s="456">
        <v>0</v>
      </c>
      <c r="Y2516" s="457">
        <v>0</v>
      </c>
      <c r="Z2516" s="419">
        <v>3.9453719109898396E-3</v>
      </c>
      <c r="AA2516" s="456">
        <v>0</v>
      </c>
      <c r="AB2516" s="457">
        <v>0</v>
      </c>
      <c r="AC2516" s="419">
        <v>7.9698047152415522E-3</v>
      </c>
      <c r="AD2516" s="456">
        <v>0</v>
      </c>
      <c r="AE2516" s="457">
        <v>0</v>
      </c>
      <c r="AF2516" s="419">
        <v>1.1500452644900077E-3</v>
      </c>
      <c r="AG2516" s="456">
        <v>0</v>
      </c>
      <c r="AH2516" s="457">
        <v>0</v>
      </c>
      <c r="AI2516" s="419">
        <v>1.4835568427270637E-3</v>
      </c>
      <c r="AJ2516" s="456">
        <v>0</v>
      </c>
      <c r="AK2516" s="457">
        <v>0</v>
      </c>
      <c r="AL2516" s="419">
        <v>9.2003547502602303E-5</v>
      </c>
      <c r="AM2516" s="456">
        <v>0</v>
      </c>
      <c r="AN2516" s="457">
        <v>0</v>
      </c>
      <c r="AO2516" s="419">
        <v>2.5001985611684714E-2</v>
      </c>
      <c r="AP2516" s="456">
        <v>0</v>
      </c>
      <c r="AQ2516" s="457">
        <v>0</v>
      </c>
      <c r="AR2516" s="440">
        <v>1.9588915224112501E-2</v>
      </c>
      <c r="AS2516" s="462">
        <v>0</v>
      </c>
      <c r="AT2516" s="463">
        <v>0</v>
      </c>
      <c r="AU2516" s="426">
        <v>0</v>
      </c>
    </row>
    <row r="2517" spans="1:47" x14ac:dyDescent="0.2">
      <c r="A2517" s="231">
        <v>2037</v>
      </c>
      <c r="B2517" s="232">
        <v>33</v>
      </c>
      <c r="C2517" s="456">
        <v>0</v>
      </c>
      <c r="D2517" s="457">
        <v>0</v>
      </c>
      <c r="E2517" s="419">
        <v>0.5502390097579315</v>
      </c>
      <c r="F2517" s="456">
        <v>0</v>
      </c>
      <c r="G2517" s="457">
        <v>0</v>
      </c>
      <c r="H2517" s="419">
        <v>0.1157499719009695</v>
      </c>
      <c r="I2517" s="456">
        <v>0</v>
      </c>
      <c r="J2517" s="457">
        <v>0</v>
      </c>
      <c r="K2517" s="419">
        <v>0.83825125837759284</v>
      </c>
      <c r="L2517" s="462">
        <v>0</v>
      </c>
      <c r="M2517" s="463">
        <v>0</v>
      </c>
      <c r="N2517" s="419">
        <v>5.8601383018865938E-3</v>
      </c>
      <c r="O2517" s="456">
        <v>0</v>
      </c>
      <c r="P2517" s="457">
        <v>0</v>
      </c>
      <c r="Q2517" s="419">
        <v>1.9418534025273451E-2</v>
      </c>
      <c r="R2517" s="462">
        <v>0</v>
      </c>
      <c r="S2517" s="463">
        <v>0</v>
      </c>
      <c r="T2517" s="419">
        <v>672.5572325047624</v>
      </c>
      <c r="U2517" s="456">
        <v>0</v>
      </c>
      <c r="V2517" s="457">
        <v>0</v>
      </c>
      <c r="W2517" s="419">
        <v>0.12474886417902659</v>
      </c>
      <c r="X2517" s="456">
        <v>0</v>
      </c>
      <c r="Y2517" s="457">
        <v>0</v>
      </c>
      <c r="Z2517" s="419">
        <v>3.9453719109898396E-3</v>
      </c>
      <c r="AA2517" s="456">
        <v>0</v>
      </c>
      <c r="AB2517" s="457">
        <v>0</v>
      </c>
      <c r="AC2517" s="419">
        <v>7.9698047152415522E-3</v>
      </c>
      <c r="AD2517" s="456">
        <v>0</v>
      </c>
      <c r="AE2517" s="457">
        <v>0</v>
      </c>
      <c r="AF2517" s="419">
        <v>1.1500452644900077E-3</v>
      </c>
      <c r="AG2517" s="456">
        <v>0</v>
      </c>
      <c r="AH2517" s="457">
        <v>0</v>
      </c>
      <c r="AI2517" s="419">
        <v>1.4835568427270637E-3</v>
      </c>
      <c r="AJ2517" s="456">
        <v>0</v>
      </c>
      <c r="AK2517" s="457">
        <v>0</v>
      </c>
      <c r="AL2517" s="419">
        <v>9.2003547502602303E-5</v>
      </c>
      <c r="AM2517" s="456">
        <v>0</v>
      </c>
      <c r="AN2517" s="457">
        <v>0</v>
      </c>
      <c r="AO2517" s="419">
        <v>2.5001985611684714E-2</v>
      </c>
      <c r="AP2517" s="456">
        <v>0</v>
      </c>
      <c r="AQ2517" s="457">
        <v>0</v>
      </c>
      <c r="AR2517" s="440">
        <v>1.9588915224112501E-2</v>
      </c>
      <c r="AS2517" s="462">
        <v>0</v>
      </c>
      <c r="AT2517" s="463">
        <v>0</v>
      </c>
      <c r="AU2517" s="426">
        <v>0</v>
      </c>
    </row>
    <row r="2518" spans="1:47" x14ac:dyDescent="0.2">
      <c r="A2518" s="231">
        <v>2037</v>
      </c>
      <c r="B2518" s="232">
        <v>34</v>
      </c>
      <c r="C2518" s="456">
        <v>0</v>
      </c>
      <c r="D2518" s="457">
        <v>0</v>
      </c>
      <c r="E2518" s="419">
        <v>0.5502390097579315</v>
      </c>
      <c r="F2518" s="456">
        <v>0</v>
      </c>
      <c r="G2518" s="457">
        <v>0</v>
      </c>
      <c r="H2518" s="419">
        <v>0.1157499719009695</v>
      </c>
      <c r="I2518" s="456">
        <v>0</v>
      </c>
      <c r="J2518" s="457">
        <v>0</v>
      </c>
      <c r="K2518" s="419">
        <v>0.83825125837759284</v>
      </c>
      <c r="L2518" s="462">
        <v>0</v>
      </c>
      <c r="M2518" s="463">
        <v>0</v>
      </c>
      <c r="N2518" s="419">
        <v>5.8601383018865938E-3</v>
      </c>
      <c r="O2518" s="456">
        <v>0</v>
      </c>
      <c r="P2518" s="457">
        <v>0</v>
      </c>
      <c r="Q2518" s="419">
        <v>1.9418534025273451E-2</v>
      </c>
      <c r="R2518" s="462">
        <v>0</v>
      </c>
      <c r="S2518" s="463">
        <v>0</v>
      </c>
      <c r="T2518" s="419">
        <v>672.5572325047624</v>
      </c>
      <c r="U2518" s="456">
        <v>0</v>
      </c>
      <c r="V2518" s="457">
        <v>0</v>
      </c>
      <c r="W2518" s="419">
        <v>0.12474886417902659</v>
      </c>
      <c r="X2518" s="456">
        <v>0</v>
      </c>
      <c r="Y2518" s="457">
        <v>0</v>
      </c>
      <c r="Z2518" s="419">
        <v>3.9453719109898396E-3</v>
      </c>
      <c r="AA2518" s="456">
        <v>0</v>
      </c>
      <c r="AB2518" s="457">
        <v>0</v>
      </c>
      <c r="AC2518" s="419">
        <v>7.9698047152415522E-3</v>
      </c>
      <c r="AD2518" s="456">
        <v>0</v>
      </c>
      <c r="AE2518" s="457">
        <v>0</v>
      </c>
      <c r="AF2518" s="419">
        <v>1.1500452644900077E-3</v>
      </c>
      <c r="AG2518" s="456">
        <v>0</v>
      </c>
      <c r="AH2518" s="457">
        <v>0</v>
      </c>
      <c r="AI2518" s="419">
        <v>1.4835568427270637E-3</v>
      </c>
      <c r="AJ2518" s="456">
        <v>0</v>
      </c>
      <c r="AK2518" s="457">
        <v>0</v>
      </c>
      <c r="AL2518" s="419">
        <v>9.2003547502602303E-5</v>
      </c>
      <c r="AM2518" s="456">
        <v>0</v>
      </c>
      <c r="AN2518" s="457">
        <v>0</v>
      </c>
      <c r="AO2518" s="419">
        <v>2.5001985611684714E-2</v>
      </c>
      <c r="AP2518" s="456">
        <v>0</v>
      </c>
      <c r="AQ2518" s="457">
        <v>0</v>
      </c>
      <c r="AR2518" s="440">
        <v>1.9588915224112501E-2</v>
      </c>
      <c r="AS2518" s="462">
        <v>0</v>
      </c>
      <c r="AT2518" s="463">
        <v>0</v>
      </c>
      <c r="AU2518" s="426">
        <v>0</v>
      </c>
    </row>
    <row r="2519" spans="1:47" x14ac:dyDescent="0.2">
      <c r="A2519" s="231">
        <v>2037</v>
      </c>
      <c r="B2519" s="232">
        <v>35</v>
      </c>
      <c r="C2519" s="456">
        <v>0</v>
      </c>
      <c r="D2519" s="457">
        <v>0</v>
      </c>
      <c r="E2519" s="419">
        <v>0.5502390097579315</v>
      </c>
      <c r="F2519" s="456">
        <v>0</v>
      </c>
      <c r="G2519" s="457">
        <v>0</v>
      </c>
      <c r="H2519" s="419">
        <v>0.1157499719009695</v>
      </c>
      <c r="I2519" s="456">
        <v>0</v>
      </c>
      <c r="J2519" s="457">
        <v>0</v>
      </c>
      <c r="K2519" s="419">
        <v>0.83825125837759284</v>
      </c>
      <c r="L2519" s="462">
        <v>0</v>
      </c>
      <c r="M2519" s="463">
        <v>0</v>
      </c>
      <c r="N2519" s="419">
        <v>5.8601383018865938E-3</v>
      </c>
      <c r="O2519" s="456">
        <v>0</v>
      </c>
      <c r="P2519" s="457">
        <v>0</v>
      </c>
      <c r="Q2519" s="419">
        <v>1.9418534025273451E-2</v>
      </c>
      <c r="R2519" s="462">
        <v>0</v>
      </c>
      <c r="S2519" s="463">
        <v>0</v>
      </c>
      <c r="T2519" s="419">
        <v>672.5572325047624</v>
      </c>
      <c r="U2519" s="456">
        <v>0</v>
      </c>
      <c r="V2519" s="457">
        <v>0</v>
      </c>
      <c r="W2519" s="419">
        <v>0.12474886417902659</v>
      </c>
      <c r="X2519" s="456">
        <v>0</v>
      </c>
      <c r="Y2519" s="457">
        <v>0</v>
      </c>
      <c r="Z2519" s="419">
        <v>3.9453719109898396E-3</v>
      </c>
      <c r="AA2519" s="456">
        <v>0</v>
      </c>
      <c r="AB2519" s="457">
        <v>0</v>
      </c>
      <c r="AC2519" s="419">
        <v>7.9698047152415522E-3</v>
      </c>
      <c r="AD2519" s="456">
        <v>0</v>
      </c>
      <c r="AE2519" s="457">
        <v>0</v>
      </c>
      <c r="AF2519" s="419">
        <v>1.1500452644900077E-3</v>
      </c>
      <c r="AG2519" s="456">
        <v>0</v>
      </c>
      <c r="AH2519" s="457">
        <v>0</v>
      </c>
      <c r="AI2519" s="419">
        <v>1.4835568427270637E-3</v>
      </c>
      <c r="AJ2519" s="456">
        <v>0</v>
      </c>
      <c r="AK2519" s="457">
        <v>0</v>
      </c>
      <c r="AL2519" s="419">
        <v>9.2003547502602303E-5</v>
      </c>
      <c r="AM2519" s="456">
        <v>0</v>
      </c>
      <c r="AN2519" s="457">
        <v>0</v>
      </c>
      <c r="AO2519" s="419">
        <v>2.5001985611684714E-2</v>
      </c>
      <c r="AP2519" s="456">
        <v>0</v>
      </c>
      <c r="AQ2519" s="457">
        <v>0</v>
      </c>
      <c r="AR2519" s="440">
        <v>1.9588915224112501E-2</v>
      </c>
      <c r="AS2519" s="462">
        <v>0</v>
      </c>
      <c r="AT2519" s="463">
        <v>0</v>
      </c>
      <c r="AU2519" s="426">
        <v>0</v>
      </c>
    </row>
    <row r="2520" spans="1:47" x14ac:dyDescent="0.2">
      <c r="A2520" s="231">
        <v>2037</v>
      </c>
      <c r="B2520" s="232">
        <v>36</v>
      </c>
      <c r="C2520" s="456">
        <v>0</v>
      </c>
      <c r="D2520" s="457">
        <v>0</v>
      </c>
      <c r="E2520" s="419">
        <v>0.5502390097579315</v>
      </c>
      <c r="F2520" s="456">
        <v>0</v>
      </c>
      <c r="G2520" s="457">
        <v>0</v>
      </c>
      <c r="H2520" s="419">
        <v>0.1157499719009695</v>
      </c>
      <c r="I2520" s="456">
        <v>0</v>
      </c>
      <c r="J2520" s="457">
        <v>0</v>
      </c>
      <c r="K2520" s="419">
        <v>0.83825125837759284</v>
      </c>
      <c r="L2520" s="462">
        <v>0</v>
      </c>
      <c r="M2520" s="463">
        <v>0</v>
      </c>
      <c r="N2520" s="419">
        <v>5.8601383018865938E-3</v>
      </c>
      <c r="O2520" s="456">
        <v>0</v>
      </c>
      <c r="P2520" s="457">
        <v>0</v>
      </c>
      <c r="Q2520" s="419">
        <v>1.9418534025273451E-2</v>
      </c>
      <c r="R2520" s="462">
        <v>0</v>
      </c>
      <c r="S2520" s="463">
        <v>0</v>
      </c>
      <c r="T2520" s="419">
        <v>672.5572325047624</v>
      </c>
      <c r="U2520" s="456">
        <v>0</v>
      </c>
      <c r="V2520" s="457">
        <v>0</v>
      </c>
      <c r="W2520" s="419">
        <v>0.12474886417902659</v>
      </c>
      <c r="X2520" s="456">
        <v>0</v>
      </c>
      <c r="Y2520" s="457">
        <v>0</v>
      </c>
      <c r="Z2520" s="419">
        <v>3.9453719109898396E-3</v>
      </c>
      <c r="AA2520" s="456">
        <v>0</v>
      </c>
      <c r="AB2520" s="457">
        <v>0</v>
      </c>
      <c r="AC2520" s="419">
        <v>7.9698047152415522E-3</v>
      </c>
      <c r="AD2520" s="456">
        <v>0</v>
      </c>
      <c r="AE2520" s="457">
        <v>0</v>
      </c>
      <c r="AF2520" s="419">
        <v>1.1500452644900077E-3</v>
      </c>
      <c r="AG2520" s="456">
        <v>0</v>
      </c>
      <c r="AH2520" s="457">
        <v>0</v>
      </c>
      <c r="AI2520" s="419">
        <v>1.4835568427270637E-3</v>
      </c>
      <c r="AJ2520" s="456">
        <v>0</v>
      </c>
      <c r="AK2520" s="457">
        <v>0</v>
      </c>
      <c r="AL2520" s="419">
        <v>9.2003547502602303E-5</v>
      </c>
      <c r="AM2520" s="456">
        <v>0</v>
      </c>
      <c r="AN2520" s="457">
        <v>0</v>
      </c>
      <c r="AO2520" s="419">
        <v>2.5001985611684714E-2</v>
      </c>
      <c r="AP2520" s="456">
        <v>0</v>
      </c>
      <c r="AQ2520" s="457">
        <v>0</v>
      </c>
      <c r="AR2520" s="440">
        <v>1.9588915224112501E-2</v>
      </c>
      <c r="AS2520" s="462">
        <v>0</v>
      </c>
      <c r="AT2520" s="463">
        <v>0</v>
      </c>
      <c r="AU2520" s="426">
        <v>0</v>
      </c>
    </row>
    <row r="2521" spans="1:47" x14ac:dyDescent="0.2">
      <c r="A2521" s="231">
        <v>2037</v>
      </c>
      <c r="B2521" s="232">
        <v>37</v>
      </c>
      <c r="C2521" s="456">
        <v>0</v>
      </c>
      <c r="D2521" s="457">
        <v>0</v>
      </c>
      <c r="E2521" s="419">
        <v>0.5502390097579315</v>
      </c>
      <c r="F2521" s="456">
        <v>0</v>
      </c>
      <c r="G2521" s="457">
        <v>0</v>
      </c>
      <c r="H2521" s="419">
        <v>0.1157499719009695</v>
      </c>
      <c r="I2521" s="456">
        <v>0</v>
      </c>
      <c r="J2521" s="457">
        <v>0</v>
      </c>
      <c r="K2521" s="419">
        <v>0.83825125837759284</v>
      </c>
      <c r="L2521" s="462">
        <v>0</v>
      </c>
      <c r="M2521" s="463">
        <v>0</v>
      </c>
      <c r="N2521" s="419">
        <v>5.8601383018865938E-3</v>
      </c>
      <c r="O2521" s="456">
        <v>0</v>
      </c>
      <c r="P2521" s="457">
        <v>0</v>
      </c>
      <c r="Q2521" s="419">
        <v>1.9418534025273451E-2</v>
      </c>
      <c r="R2521" s="462">
        <v>0</v>
      </c>
      <c r="S2521" s="463">
        <v>0</v>
      </c>
      <c r="T2521" s="419">
        <v>672.5572325047624</v>
      </c>
      <c r="U2521" s="456">
        <v>0</v>
      </c>
      <c r="V2521" s="457">
        <v>0</v>
      </c>
      <c r="W2521" s="419">
        <v>0.12474886417902659</v>
      </c>
      <c r="X2521" s="456">
        <v>0</v>
      </c>
      <c r="Y2521" s="457">
        <v>0</v>
      </c>
      <c r="Z2521" s="419">
        <v>3.9453719109898396E-3</v>
      </c>
      <c r="AA2521" s="456">
        <v>0</v>
      </c>
      <c r="AB2521" s="457">
        <v>0</v>
      </c>
      <c r="AC2521" s="419">
        <v>7.9698047152415522E-3</v>
      </c>
      <c r="AD2521" s="456">
        <v>0</v>
      </c>
      <c r="AE2521" s="457">
        <v>0</v>
      </c>
      <c r="AF2521" s="419">
        <v>1.1500452644900077E-3</v>
      </c>
      <c r="AG2521" s="456">
        <v>0</v>
      </c>
      <c r="AH2521" s="457">
        <v>0</v>
      </c>
      <c r="AI2521" s="419">
        <v>1.4835568427270637E-3</v>
      </c>
      <c r="AJ2521" s="456">
        <v>0</v>
      </c>
      <c r="AK2521" s="457">
        <v>0</v>
      </c>
      <c r="AL2521" s="419">
        <v>9.2003547502602303E-5</v>
      </c>
      <c r="AM2521" s="456">
        <v>0</v>
      </c>
      <c r="AN2521" s="457">
        <v>0</v>
      </c>
      <c r="AO2521" s="419">
        <v>2.5001985611684714E-2</v>
      </c>
      <c r="AP2521" s="456">
        <v>0</v>
      </c>
      <c r="AQ2521" s="457">
        <v>0</v>
      </c>
      <c r="AR2521" s="440">
        <v>1.9588915224112501E-2</v>
      </c>
      <c r="AS2521" s="462">
        <v>0</v>
      </c>
      <c r="AT2521" s="463">
        <v>0</v>
      </c>
      <c r="AU2521" s="426">
        <v>0</v>
      </c>
    </row>
    <row r="2522" spans="1:47" x14ac:dyDescent="0.2">
      <c r="A2522" s="231">
        <v>2037</v>
      </c>
      <c r="B2522" s="232">
        <v>38</v>
      </c>
      <c r="C2522" s="456">
        <v>0</v>
      </c>
      <c r="D2522" s="457">
        <v>0</v>
      </c>
      <c r="E2522" s="419">
        <v>0.5502390097579315</v>
      </c>
      <c r="F2522" s="456">
        <v>0</v>
      </c>
      <c r="G2522" s="457">
        <v>0</v>
      </c>
      <c r="H2522" s="419">
        <v>0.1157499719009695</v>
      </c>
      <c r="I2522" s="456">
        <v>0</v>
      </c>
      <c r="J2522" s="457">
        <v>0</v>
      </c>
      <c r="K2522" s="419">
        <v>0.83825125837759284</v>
      </c>
      <c r="L2522" s="462">
        <v>0</v>
      </c>
      <c r="M2522" s="463">
        <v>0</v>
      </c>
      <c r="N2522" s="419">
        <v>5.8601383018865938E-3</v>
      </c>
      <c r="O2522" s="456">
        <v>0</v>
      </c>
      <c r="P2522" s="457">
        <v>0</v>
      </c>
      <c r="Q2522" s="419">
        <v>1.9418534025273451E-2</v>
      </c>
      <c r="R2522" s="462">
        <v>0</v>
      </c>
      <c r="S2522" s="463">
        <v>0</v>
      </c>
      <c r="T2522" s="419">
        <v>672.5572325047624</v>
      </c>
      <c r="U2522" s="456">
        <v>0</v>
      </c>
      <c r="V2522" s="457">
        <v>0</v>
      </c>
      <c r="W2522" s="419">
        <v>0.12474886417902659</v>
      </c>
      <c r="X2522" s="456">
        <v>0</v>
      </c>
      <c r="Y2522" s="457">
        <v>0</v>
      </c>
      <c r="Z2522" s="419">
        <v>3.9453719109898396E-3</v>
      </c>
      <c r="AA2522" s="456">
        <v>0</v>
      </c>
      <c r="AB2522" s="457">
        <v>0</v>
      </c>
      <c r="AC2522" s="419">
        <v>7.9698047152415522E-3</v>
      </c>
      <c r="AD2522" s="456">
        <v>0</v>
      </c>
      <c r="AE2522" s="457">
        <v>0</v>
      </c>
      <c r="AF2522" s="419">
        <v>1.1500452644900077E-3</v>
      </c>
      <c r="AG2522" s="456">
        <v>0</v>
      </c>
      <c r="AH2522" s="457">
        <v>0</v>
      </c>
      <c r="AI2522" s="419">
        <v>1.4835568427270637E-3</v>
      </c>
      <c r="AJ2522" s="456">
        <v>0</v>
      </c>
      <c r="AK2522" s="457">
        <v>0</v>
      </c>
      <c r="AL2522" s="419">
        <v>9.2003547502602303E-5</v>
      </c>
      <c r="AM2522" s="456">
        <v>0</v>
      </c>
      <c r="AN2522" s="457">
        <v>0</v>
      </c>
      <c r="AO2522" s="419">
        <v>2.5001985611684714E-2</v>
      </c>
      <c r="AP2522" s="456">
        <v>0</v>
      </c>
      <c r="AQ2522" s="457">
        <v>0</v>
      </c>
      <c r="AR2522" s="440">
        <v>1.9588915224112501E-2</v>
      </c>
      <c r="AS2522" s="462">
        <v>0</v>
      </c>
      <c r="AT2522" s="463">
        <v>0</v>
      </c>
      <c r="AU2522" s="426">
        <v>0</v>
      </c>
    </row>
    <row r="2523" spans="1:47" x14ac:dyDescent="0.2">
      <c r="A2523" s="231">
        <v>2037</v>
      </c>
      <c r="B2523" s="232">
        <v>39</v>
      </c>
      <c r="C2523" s="456">
        <v>0</v>
      </c>
      <c r="D2523" s="457">
        <v>0</v>
      </c>
      <c r="E2523" s="419">
        <v>0.5502390097579315</v>
      </c>
      <c r="F2523" s="456">
        <v>0</v>
      </c>
      <c r="G2523" s="457">
        <v>0</v>
      </c>
      <c r="H2523" s="419">
        <v>0.1157499719009695</v>
      </c>
      <c r="I2523" s="456">
        <v>0</v>
      </c>
      <c r="J2523" s="457">
        <v>0</v>
      </c>
      <c r="K2523" s="419">
        <v>0.83825125837759284</v>
      </c>
      <c r="L2523" s="462">
        <v>0</v>
      </c>
      <c r="M2523" s="463">
        <v>0</v>
      </c>
      <c r="N2523" s="419">
        <v>5.8601383018865938E-3</v>
      </c>
      <c r="O2523" s="456">
        <v>0</v>
      </c>
      <c r="P2523" s="457">
        <v>0</v>
      </c>
      <c r="Q2523" s="419">
        <v>1.9418534025273451E-2</v>
      </c>
      <c r="R2523" s="462">
        <v>0</v>
      </c>
      <c r="S2523" s="463">
        <v>0</v>
      </c>
      <c r="T2523" s="419">
        <v>672.5572325047624</v>
      </c>
      <c r="U2523" s="456">
        <v>0</v>
      </c>
      <c r="V2523" s="457">
        <v>0</v>
      </c>
      <c r="W2523" s="419">
        <v>0.12474886417902659</v>
      </c>
      <c r="X2523" s="456">
        <v>0</v>
      </c>
      <c r="Y2523" s="457">
        <v>0</v>
      </c>
      <c r="Z2523" s="419">
        <v>3.9453719109898396E-3</v>
      </c>
      <c r="AA2523" s="456">
        <v>0</v>
      </c>
      <c r="AB2523" s="457">
        <v>0</v>
      </c>
      <c r="AC2523" s="419">
        <v>7.9698047152415522E-3</v>
      </c>
      <c r="AD2523" s="456">
        <v>0</v>
      </c>
      <c r="AE2523" s="457">
        <v>0</v>
      </c>
      <c r="AF2523" s="419">
        <v>1.1500452644900077E-3</v>
      </c>
      <c r="AG2523" s="456">
        <v>0</v>
      </c>
      <c r="AH2523" s="457">
        <v>0</v>
      </c>
      <c r="AI2523" s="419">
        <v>1.4835568427270637E-3</v>
      </c>
      <c r="AJ2523" s="456">
        <v>0</v>
      </c>
      <c r="AK2523" s="457">
        <v>0</v>
      </c>
      <c r="AL2523" s="419">
        <v>9.2003547502602303E-5</v>
      </c>
      <c r="AM2523" s="456">
        <v>0</v>
      </c>
      <c r="AN2523" s="457">
        <v>0</v>
      </c>
      <c r="AO2523" s="419">
        <v>2.5001985611684714E-2</v>
      </c>
      <c r="AP2523" s="456">
        <v>0</v>
      </c>
      <c r="AQ2523" s="457">
        <v>0</v>
      </c>
      <c r="AR2523" s="440">
        <v>1.9588915224112501E-2</v>
      </c>
      <c r="AS2523" s="462">
        <v>0</v>
      </c>
      <c r="AT2523" s="463">
        <v>0</v>
      </c>
      <c r="AU2523" s="426">
        <v>0</v>
      </c>
    </row>
    <row r="2524" spans="1:47" ht="13.5" thickBot="1" x14ac:dyDescent="0.25">
      <c r="A2524" s="233">
        <v>2037</v>
      </c>
      <c r="B2524" s="234">
        <v>40</v>
      </c>
      <c r="C2524" s="458">
        <v>0</v>
      </c>
      <c r="D2524" s="459">
        <v>0</v>
      </c>
      <c r="E2524" s="430">
        <v>0.5502390097579315</v>
      </c>
      <c r="F2524" s="458">
        <v>0</v>
      </c>
      <c r="G2524" s="459">
        <v>0</v>
      </c>
      <c r="H2524" s="430">
        <v>0.1157499719009695</v>
      </c>
      <c r="I2524" s="458">
        <v>0</v>
      </c>
      <c r="J2524" s="459">
        <v>0</v>
      </c>
      <c r="K2524" s="430">
        <v>0.83825125837759284</v>
      </c>
      <c r="L2524" s="464">
        <v>0</v>
      </c>
      <c r="M2524" s="465">
        <v>0</v>
      </c>
      <c r="N2524" s="430">
        <v>5.8601383018865938E-3</v>
      </c>
      <c r="O2524" s="458">
        <v>0</v>
      </c>
      <c r="P2524" s="459">
        <v>0</v>
      </c>
      <c r="Q2524" s="430">
        <v>1.9418534025273451E-2</v>
      </c>
      <c r="R2524" s="464">
        <v>0</v>
      </c>
      <c r="S2524" s="465">
        <v>0</v>
      </c>
      <c r="T2524" s="430">
        <v>672.5572325047624</v>
      </c>
      <c r="U2524" s="458">
        <v>0</v>
      </c>
      <c r="V2524" s="459">
        <v>0</v>
      </c>
      <c r="W2524" s="430">
        <v>0.12474886417902659</v>
      </c>
      <c r="X2524" s="458">
        <v>0</v>
      </c>
      <c r="Y2524" s="459">
        <v>0</v>
      </c>
      <c r="Z2524" s="430">
        <v>3.9453719109898396E-3</v>
      </c>
      <c r="AA2524" s="458">
        <v>0</v>
      </c>
      <c r="AB2524" s="459">
        <v>0</v>
      </c>
      <c r="AC2524" s="430">
        <v>7.9698047152415522E-3</v>
      </c>
      <c r="AD2524" s="458">
        <v>0</v>
      </c>
      <c r="AE2524" s="459">
        <v>0</v>
      </c>
      <c r="AF2524" s="430">
        <v>1.1500452644900077E-3</v>
      </c>
      <c r="AG2524" s="458">
        <v>0</v>
      </c>
      <c r="AH2524" s="459">
        <v>0</v>
      </c>
      <c r="AI2524" s="430">
        <v>1.4835568427270637E-3</v>
      </c>
      <c r="AJ2524" s="458">
        <v>0</v>
      </c>
      <c r="AK2524" s="459">
        <v>0</v>
      </c>
      <c r="AL2524" s="430">
        <v>9.2003547502602303E-5</v>
      </c>
      <c r="AM2524" s="458">
        <v>0</v>
      </c>
      <c r="AN2524" s="459">
        <v>0</v>
      </c>
      <c r="AO2524" s="430">
        <v>2.5001985611684714E-2</v>
      </c>
      <c r="AP2524" s="458">
        <v>0</v>
      </c>
      <c r="AQ2524" s="459">
        <v>0</v>
      </c>
      <c r="AR2524" s="441">
        <v>1.9588915224112501E-2</v>
      </c>
      <c r="AS2524" s="464">
        <v>0</v>
      </c>
      <c r="AT2524" s="465">
        <v>0</v>
      </c>
      <c r="AU2524" s="434">
        <v>0</v>
      </c>
    </row>
    <row r="2525" spans="1:47" x14ac:dyDescent="0.2">
      <c r="A2525" s="229">
        <v>2038</v>
      </c>
      <c r="B2525" s="230">
        <v>1</v>
      </c>
      <c r="C2525" s="454">
        <v>0.7510623357368762</v>
      </c>
      <c r="D2525" s="455">
        <v>0.76733575127704012</v>
      </c>
      <c r="E2525" s="436">
        <v>0.36770777903948487</v>
      </c>
      <c r="F2525" s="454">
        <v>3.6202369436788236E-2</v>
      </c>
      <c r="G2525" s="455">
        <v>3.1940804789443028E-2</v>
      </c>
      <c r="H2525" s="436">
        <v>6.2221520656474905E-2</v>
      </c>
      <c r="I2525" s="454">
        <v>3.1986302155932032E-2</v>
      </c>
      <c r="J2525" s="455">
        <v>3.2438311179389293E-2</v>
      </c>
      <c r="K2525" s="436">
        <v>0.36180635497251223</v>
      </c>
      <c r="L2525" s="460">
        <v>1.3480071277589913E-3</v>
      </c>
      <c r="M2525" s="461">
        <v>1.761211491874595E-3</v>
      </c>
      <c r="N2525" s="436">
        <v>5.6995418723503532E-3</v>
      </c>
      <c r="O2525" s="454">
        <v>1.6359555854299278E-3</v>
      </c>
      <c r="P2525" s="455">
        <v>2.0776489536163787E-3</v>
      </c>
      <c r="Q2525" s="436">
        <v>1.3853611412290481E-2</v>
      </c>
      <c r="R2525" s="460">
        <v>0</v>
      </c>
      <c r="S2525" s="461">
        <v>0</v>
      </c>
      <c r="T2525" s="436">
        <v>654.12524321496096</v>
      </c>
      <c r="U2525" s="454">
        <v>4.6796227218650188E-3</v>
      </c>
      <c r="V2525" s="455">
        <v>5.6262738281511885E-3</v>
      </c>
      <c r="W2525" s="436">
        <v>6.7058902356668698E-2</v>
      </c>
      <c r="X2525" s="454">
        <v>4.3465374488074696E-3</v>
      </c>
      <c r="Y2525" s="455">
        <v>5.5416103562694278E-3</v>
      </c>
      <c r="Z2525" s="436">
        <v>2.9775570364616944E-3</v>
      </c>
      <c r="AA2525" s="454">
        <v>8.4189858350398113E-4</v>
      </c>
      <c r="AB2525" s="455">
        <v>8.6402344679778031E-4</v>
      </c>
      <c r="AC2525" s="436">
        <v>4.2841842212125291E-3</v>
      </c>
      <c r="AD2525" s="454">
        <v>4.6284182846767688E-5</v>
      </c>
      <c r="AE2525" s="455">
        <v>4.0624528229528087E-5</v>
      </c>
      <c r="AF2525" s="436">
        <v>6.1820842561104605E-4</v>
      </c>
      <c r="AG2525" s="454">
        <v>1.4973574534885292E-3</v>
      </c>
      <c r="AH2525" s="455">
        <v>1.301394871528732E-3</v>
      </c>
      <c r="AI2525" s="436">
        <v>7.9748954765093607E-4</v>
      </c>
      <c r="AJ2525" s="454">
        <v>2.7470301754141635E-4</v>
      </c>
      <c r="AK2525" s="455">
        <v>2.3332255079937584E-4</v>
      </c>
      <c r="AL2525" s="436">
        <v>4.9456659285926297E-5</v>
      </c>
      <c r="AM2525" s="454">
        <v>4.1707541130465487E-4</v>
      </c>
      <c r="AN2525" s="455">
        <v>3.7142257280680096E-4</v>
      </c>
      <c r="AO2525" s="436">
        <v>1.3439830880387707E-2</v>
      </c>
      <c r="AP2525" s="454">
        <v>0</v>
      </c>
      <c r="AQ2525" s="455">
        <v>0</v>
      </c>
      <c r="AR2525" s="439">
        <v>4.0931502845467102E-3</v>
      </c>
      <c r="AS2525" s="460">
        <v>0</v>
      </c>
      <c r="AT2525" s="461">
        <v>0</v>
      </c>
      <c r="AU2525" s="415">
        <v>0</v>
      </c>
    </row>
    <row r="2526" spans="1:47" x14ac:dyDescent="0.2">
      <c r="A2526" s="231">
        <v>2038</v>
      </c>
      <c r="B2526" s="232">
        <v>2</v>
      </c>
      <c r="C2526" s="456">
        <v>0.75525917224165262</v>
      </c>
      <c r="D2526" s="457">
        <v>0.77044336368658473</v>
      </c>
      <c r="E2526" s="437">
        <v>0.36938164245101024</v>
      </c>
      <c r="F2526" s="456">
        <v>3.6903632450366521E-2</v>
      </c>
      <c r="G2526" s="457">
        <v>3.2542705591477851E-2</v>
      </c>
      <c r="H2526" s="437">
        <v>6.286016620976749E-2</v>
      </c>
      <c r="I2526" s="456">
        <v>3.2380164015139767E-2</v>
      </c>
      <c r="J2526" s="457">
        <v>3.2786040076540554E-2</v>
      </c>
      <c r="K2526" s="437">
        <v>0.36441451504975125</v>
      </c>
      <c r="L2526" s="462">
        <v>1.3507795260031927E-3</v>
      </c>
      <c r="M2526" s="463">
        <v>1.7642216387892963E-3</v>
      </c>
      <c r="N2526" s="437">
        <v>5.7018391968727796E-3</v>
      </c>
      <c r="O2526" s="456">
        <v>1.6462167964654488E-3</v>
      </c>
      <c r="P2526" s="457">
        <v>2.0904599933600264E-3</v>
      </c>
      <c r="Q2526" s="437">
        <v>1.3859863964313516E-2</v>
      </c>
      <c r="R2526" s="462">
        <v>0</v>
      </c>
      <c r="S2526" s="463">
        <v>0</v>
      </c>
      <c r="T2526" s="437">
        <v>654.38908010965577</v>
      </c>
      <c r="U2526" s="456">
        <v>4.7454411311825618E-3</v>
      </c>
      <c r="V2526" s="457">
        <v>5.702442691064416E-3</v>
      </c>
      <c r="W2526" s="437">
        <v>6.7747168225200508E-2</v>
      </c>
      <c r="X2526" s="456">
        <v>4.4091438831488266E-3</v>
      </c>
      <c r="Y2526" s="457">
        <v>5.6247693914016133E-3</v>
      </c>
      <c r="Z2526" s="437">
        <v>2.9906467661691546E-3</v>
      </c>
      <c r="AA2526" s="456">
        <v>8.7500235480694321E-4</v>
      </c>
      <c r="AB2526" s="457">
        <v>8.9072217883952147E-4</v>
      </c>
      <c r="AC2526" s="437">
        <v>4.3281539950756421E-3</v>
      </c>
      <c r="AD2526" s="456">
        <v>4.7295722325701883E-5</v>
      </c>
      <c r="AE2526" s="457">
        <v>4.1485407441158991E-5</v>
      </c>
      <c r="AF2526" s="437">
        <v>6.2455319045080727E-4</v>
      </c>
      <c r="AG2526" s="456">
        <v>1.521708315638242E-3</v>
      </c>
      <c r="AH2526" s="457">
        <v>1.3226352455463163E-3</v>
      </c>
      <c r="AI2526" s="437">
        <v>8.0567375426439229E-4</v>
      </c>
      <c r="AJ2526" s="456">
        <v>2.7889118130763738E-4</v>
      </c>
      <c r="AK2526" s="457">
        <v>2.3701472410793219E-4</v>
      </c>
      <c r="AL2526" s="437">
        <v>4.9964260732054001E-5</v>
      </c>
      <c r="AM2526" s="456">
        <v>4.2608568340552166E-4</v>
      </c>
      <c r="AN2526" s="457">
        <v>3.7899547183335068E-4</v>
      </c>
      <c r="AO2526" s="437">
        <v>1.3577768745557925E-2</v>
      </c>
      <c r="AP2526" s="456">
        <v>0</v>
      </c>
      <c r="AQ2526" s="457">
        <v>0</v>
      </c>
      <c r="AR2526" s="440">
        <v>4.1035932122018203E-3</v>
      </c>
      <c r="AS2526" s="462">
        <v>0</v>
      </c>
      <c r="AT2526" s="463">
        <v>0</v>
      </c>
      <c r="AU2526" s="423">
        <v>0</v>
      </c>
    </row>
    <row r="2527" spans="1:47" x14ac:dyDescent="0.2">
      <c r="A2527" s="231">
        <v>2038</v>
      </c>
      <c r="B2527" s="232">
        <v>3</v>
      </c>
      <c r="C2527" s="456">
        <v>0.75883772554299855</v>
      </c>
      <c r="D2527" s="457">
        <v>0.77286762681694865</v>
      </c>
      <c r="E2527" s="437">
        <v>0.3713570554538711</v>
      </c>
      <c r="F2527" s="456">
        <v>3.7695048193132484E-2</v>
      </c>
      <c r="G2527" s="457">
        <v>3.324953397265043E-2</v>
      </c>
      <c r="H2527" s="437">
        <v>6.3613506221723015E-2</v>
      </c>
      <c r="I2527" s="456">
        <v>3.2794418832187977E-2</v>
      </c>
      <c r="J2527" s="457">
        <v>3.315737228316127E-2</v>
      </c>
      <c r="K2527" s="437">
        <v>0.36749037006985052</v>
      </c>
      <c r="L2527" s="462">
        <v>1.3539482353864493E-3</v>
      </c>
      <c r="M2527" s="463">
        <v>1.7677511691876827E-3</v>
      </c>
      <c r="N2527" s="437">
        <v>5.7045726485848115E-3</v>
      </c>
      <c r="O2527" s="456">
        <v>1.6578427991953597E-3</v>
      </c>
      <c r="P2527" s="457">
        <v>2.1055108313835932E-3</v>
      </c>
      <c r="Q2527" s="437">
        <v>1.3867283861722039E-2</v>
      </c>
      <c r="R2527" s="462">
        <v>0</v>
      </c>
      <c r="S2527" s="463">
        <v>0</v>
      </c>
      <c r="T2527" s="437">
        <v>654.7030483973665</v>
      </c>
      <c r="U2527" s="456">
        <v>4.8167117534221463E-3</v>
      </c>
      <c r="V2527" s="457">
        <v>5.7893858766549415E-3</v>
      </c>
      <c r="W2527" s="437">
        <v>6.8559165021444796E-2</v>
      </c>
      <c r="X2527" s="456">
        <v>4.4799246221114237E-3</v>
      </c>
      <c r="Y2527" s="457">
        <v>5.7228476808746558E-3</v>
      </c>
      <c r="Z2527" s="437">
        <v>3.006086182657978E-3</v>
      </c>
      <c r="AA2527" s="456">
        <v>9.1360416634172624E-4</v>
      </c>
      <c r="AB2527" s="457">
        <v>9.2251411900363402E-4</v>
      </c>
      <c r="AC2527" s="437">
        <v>4.3800276213401476E-3</v>
      </c>
      <c r="AD2527" s="456">
        <v>4.8446361919658126E-5</v>
      </c>
      <c r="AE2527" s="457">
        <v>4.2500949186125501E-5</v>
      </c>
      <c r="AF2527" s="437">
        <v>6.3203889296619049E-4</v>
      </c>
      <c r="AG2527" s="456">
        <v>1.5488454021159684E-3</v>
      </c>
      <c r="AH2527" s="457">
        <v>1.3474597356094469E-3</v>
      </c>
      <c r="AI2527" s="437">
        <v>8.1532997149449515E-4</v>
      </c>
      <c r="AJ2527" s="456">
        <v>2.8354640533997662E-4</v>
      </c>
      <c r="AK2527" s="457">
        <v>2.413462070583238E-4</v>
      </c>
      <c r="AL2527" s="437">
        <v>5.0563106758525912E-5</v>
      </c>
      <c r="AM2527" s="456">
        <v>4.3631364715534241E-4</v>
      </c>
      <c r="AN2527" s="457">
        <v>3.8789464944735382E-4</v>
      </c>
      <c r="AO2527" s="437">
        <v>1.3740528549634042E-2</v>
      </c>
      <c r="AP2527" s="456">
        <v>0</v>
      </c>
      <c r="AQ2527" s="457">
        <v>0</v>
      </c>
      <c r="AR2527" s="440">
        <v>4.1158594504856301E-3</v>
      </c>
      <c r="AS2527" s="462">
        <v>0</v>
      </c>
      <c r="AT2527" s="463">
        <v>0</v>
      </c>
      <c r="AU2527" s="423">
        <v>0</v>
      </c>
    </row>
    <row r="2528" spans="1:47" x14ac:dyDescent="0.2">
      <c r="A2528" s="231">
        <v>2038</v>
      </c>
      <c r="B2528" s="232">
        <v>4</v>
      </c>
      <c r="C2528" s="456">
        <v>0.76350060669892161</v>
      </c>
      <c r="D2528" s="457">
        <v>0.77637737196270651</v>
      </c>
      <c r="E2528" s="437">
        <v>0.37358732666498717</v>
      </c>
      <c r="F2528" s="456">
        <v>3.8524904810275956E-2</v>
      </c>
      <c r="G2528" s="457">
        <v>3.401723648328326E-2</v>
      </c>
      <c r="H2528" s="437">
        <v>6.4463943953208092E-2</v>
      </c>
      <c r="I2528" s="456">
        <v>3.3174881774218061E-2</v>
      </c>
      <c r="J2528" s="457">
        <v>3.3491877921337058E-2</v>
      </c>
      <c r="K2528" s="437">
        <v>0.37095842462975703</v>
      </c>
      <c r="L2528" s="462">
        <v>1.3553918168763153E-3</v>
      </c>
      <c r="M2528" s="463">
        <v>1.7694328362657108E-3</v>
      </c>
      <c r="N2528" s="437">
        <v>5.7076686980383085E-3</v>
      </c>
      <c r="O2528" s="456">
        <v>1.6680830649971727E-3</v>
      </c>
      <c r="P2528" s="457">
        <v>2.1194121249922325E-3</v>
      </c>
      <c r="Q2528" s="437">
        <v>1.3875653174662619E-2</v>
      </c>
      <c r="R2528" s="462">
        <v>0</v>
      </c>
      <c r="S2528" s="463">
        <v>0</v>
      </c>
      <c r="T2528" s="437">
        <v>655.05749984679596</v>
      </c>
      <c r="U2528" s="456">
        <v>4.8949301648451181E-3</v>
      </c>
      <c r="V2528" s="457">
        <v>5.8957237945965841E-3</v>
      </c>
      <c r="W2528" s="437">
        <v>6.9475676661923003E-2</v>
      </c>
      <c r="X2528" s="456">
        <v>4.5577494116844953E-3</v>
      </c>
      <c r="Y2528" s="457">
        <v>5.8335976044335686E-3</v>
      </c>
      <c r="Z2528" s="437">
        <v>3.0235296841273837E-3</v>
      </c>
      <c r="AA2528" s="456">
        <v>9.2846984061150956E-4</v>
      </c>
      <c r="AB2528" s="457">
        <v>9.3970135965620405E-4</v>
      </c>
      <c r="AC2528" s="437">
        <v>4.4385802553400097E-3</v>
      </c>
      <c r="AD2528" s="456">
        <v>4.9492912039959499E-5</v>
      </c>
      <c r="AE2528" s="457">
        <v>4.3470863336472356E-5</v>
      </c>
      <c r="AF2528" s="437">
        <v>6.4048786283815533E-4</v>
      </c>
      <c r="AG2528" s="456">
        <v>1.5843417842642024E-3</v>
      </c>
      <c r="AH2528" s="457">
        <v>1.3796916465489797E-3</v>
      </c>
      <c r="AI2528" s="437">
        <v>8.2622957240421349E-4</v>
      </c>
      <c r="AJ2528" s="456">
        <v>2.9049027751822798E-4</v>
      </c>
      <c r="AK2528" s="457">
        <v>2.4759290686486834E-4</v>
      </c>
      <c r="AL2528" s="437">
        <v>5.1239028991645268E-5</v>
      </c>
      <c r="AM2528" s="456">
        <v>4.4529896616617203E-4</v>
      </c>
      <c r="AN2528" s="457">
        <v>3.9623701961595412E-4</v>
      </c>
      <c r="AO2528" s="437">
        <v>1.3924214349427701E-2</v>
      </c>
      <c r="AP2528" s="456">
        <v>0</v>
      </c>
      <c r="AQ2528" s="457">
        <v>0</v>
      </c>
      <c r="AR2528" s="440">
        <v>4.1299192147308001E-3</v>
      </c>
      <c r="AS2528" s="462">
        <v>0</v>
      </c>
      <c r="AT2528" s="463">
        <v>0</v>
      </c>
      <c r="AU2528" s="423">
        <v>0</v>
      </c>
    </row>
    <row r="2529" spans="1:47" x14ac:dyDescent="0.2">
      <c r="A2529" s="231">
        <v>2038</v>
      </c>
      <c r="B2529" s="232">
        <v>5</v>
      </c>
      <c r="C2529" s="456">
        <v>1.1955209319949975</v>
      </c>
      <c r="D2529" s="457">
        <v>1.2361787478628046</v>
      </c>
      <c r="E2529" s="437">
        <v>0.43748079150402941</v>
      </c>
      <c r="F2529" s="456">
        <v>4.6293169018370391E-2</v>
      </c>
      <c r="G2529" s="457">
        <v>4.1665281377263663E-2</v>
      </c>
      <c r="H2529" s="437">
        <v>7.1813804757090927E-2</v>
      </c>
      <c r="I2529" s="456">
        <v>4.4663786583376684E-2</v>
      </c>
      <c r="J2529" s="457">
        <v>4.5856893895992505E-2</v>
      </c>
      <c r="K2529" s="437">
        <v>0.37467003919554009</v>
      </c>
      <c r="L2529" s="462">
        <v>1.3565009239011527E-3</v>
      </c>
      <c r="M2529" s="463">
        <v>1.7707381953832241E-3</v>
      </c>
      <c r="N2529" s="437">
        <v>5.7090336863147347E-3</v>
      </c>
      <c r="O2529" s="456">
        <v>2.0337041865753124E-3</v>
      </c>
      <c r="P2529" s="457">
        <v>3.195092136049499E-3</v>
      </c>
      <c r="Q2529" s="437">
        <v>1.8985432831384864E-2</v>
      </c>
      <c r="R2529" s="462">
        <v>0</v>
      </c>
      <c r="S2529" s="463">
        <v>0</v>
      </c>
      <c r="T2529" s="437">
        <v>655.2149151281493</v>
      </c>
      <c r="U2529" s="456">
        <v>3.7827404488949587E-3</v>
      </c>
      <c r="V2529" s="457">
        <v>4.4900949331460518E-3</v>
      </c>
      <c r="W2529" s="437">
        <v>7.7396890228527013E-2</v>
      </c>
      <c r="X2529" s="456">
        <v>4.6441005876954669E-3</v>
      </c>
      <c r="Y2529" s="457">
        <v>5.959606315325547E-3</v>
      </c>
      <c r="Z2529" s="437">
        <v>3.0433772344681141E-3</v>
      </c>
      <c r="AA2529" s="456">
        <v>1.0847359475967856E-3</v>
      </c>
      <c r="AB2529" s="457">
        <v>1.1159644376253946E-3</v>
      </c>
      <c r="AC2529" s="437">
        <v>4.944645739749144E-3</v>
      </c>
      <c r="AD2529" s="456">
        <v>5.8994378678538997E-5</v>
      </c>
      <c r="AE2529" s="457">
        <v>5.2663879840688364E-5</v>
      </c>
      <c r="AF2529" s="437">
        <v>7.1351283443571109E-4</v>
      </c>
      <c r="AG2529" s="456">
        <v>1.9137735992859966E-3</v>
      </c>
      <c r="AH2529" s="457">
        <v>1.6999494470915407E-3</v>
      </c>
      <c r="AI2529" s="437">
        <v>9.2043225937572359E-4</v>
      </c>
      <c r="AJ2529" s="456">
        <v>3.4154165244608176E-4</v>
      </c>
      <c r="AK2529" s="457">
        <v>2.9490264153014258E-4</v>
      </c>
      <c r="AL2529" s="437">
        <v>5.7081074199117104E-5</v>
      </c>
      <c r="AM2529" s="456">
        <v>5.3751992277502976E-4</v>
      </c>
      <c r="AN2529" s="457">
        <v>4.8837411358263806E-4</v>
      </c>
      <c r="AO2529" s="437">
        <v>1.5511770949832217E-2</v>
      </c>
      <c r="AP2529" s="456">
        <v>0</v>
      </c>
      <c r="AQ2529" s="457">
        <v>0</v>
      </c>
      <c r="AR2529" s="440">
        <v>6.3929794885125204E-3</v>
      </c>
      <c r="AS2529" s="462">
        <v>0</v>
      </c>
      <c r="AT2529" s="463">
        <v>0</v>
      </c>
      <c r="AU2529" s="423">
        <v>0</v>
      </c>
    </row>
    <row r="2530" spans="1:47" x14ac:dyDescent="0.2">
      <c r="A2530" s="231">
        <v>2038</v>
      </c>
      <c r="B2530" s="232">
        <v>6</v>
      </c>
      <c r="C2530" s="456">
        <v>1.205134489394049</v>
      </c>
      <c r="D2530" s="457">
        <v>1.2457606691347007</v>
      </c>
      <c r="E2530" s="437">
        <v>0.44034955750851651</v>
      </c>
      <c r="F2530" s="456">
        <v>4.7398345142516771E-2</v>
      </c>
      <c r="G2530" s="457">
        <v>4.2760919757216166E-2</v>
      </c>
      <c r="H2530" s="437">
        <v>7.2907809211143176E-2</v>
      </c>
      <c r="I2530" s="456">
        <v>4.5278265540924741E-2</v>
      </c>
      <c r="J2530" s="457">
        <v>4.6484266530256467E-2</v>
      </c>
      <c r="K2530" s="437">
        <v>0.37913773140693091</v>
      </c>
      <c r="L2530" s="462">
        <v>1.3582918957449393E-3</v>
      </c>
      <c r="M2530" s="463">
        <v>1.7729487503712468E-3</v>
      </c>
      <c r="N2530" s="437">
        <v>5.7130049351978287E-3</v>
      </c>
      <c r="O2530" s="456">
        <v>2.0489951661043604E-3</v>
      </c>
      <c r="P2530" s="457">
        <v>3.2219451259388123E-3</v>
      </c>
      <c r="Q2530" s="437">
        <v>1.8996194849778082E-2</v>
      </c>
      <c r="R2530" s="462">
        <v>0</v>
      </c>
      <c r="S2530" s="463">
        <v>0</v>
      </c>
      <c r="T2530" s="437">
        <v>655.67053597351889</v>
      </c>
      <c r="U2530" s="456">
        <v>3.8528776856929159E-3</v>
      </c>
      <c r="V2530" s="457">
        <v>4.5878434581716225E-3</v>
      </c>
      <c r="W2530" s="437">
        <v>7.8575955341720766E-2</v>
      </c>
      <c r="X2530" s="456">
        <v>4.7398544133848697E-3</v>
      </c>
      <c r="Y2530" s="457">
        <v>6.1020325644614024E-3</v>
      </c>
      <c r="Z2530" s="437">
        <v>3.0658007282348843E-3</v>
      </c>
      <c r="AA2530" s="456">
        <v>1.1036473559257538E-3</v>
      </c>
      <c r="AB2530" s="457">
        <v>1.1399880915912613E-3</v>
      </c>
      <c r="AC2530" s="437">
        <v>5.0199692784010539E-3</v>
      </c>
      <c r="AD2530" s="456">
        <v>6.0388945887868931E-5</v>
      </c>
      <c r="AE2530" s="457">
        <v>5.4048722665267717E-5</v>
      </c>
      <c r="AF2530" s="437">
        <v>7.243822173687972E-4</v>
      </c>
      <c r="AG2530" s="456">
        <v>1.9612846687730784E-3</v>
      </c>
      <c r="AH2530" s="457">
        <v>1.7460966671711943E-3</v>
      </c>
      <c r="AI2530" s="437">
        <v>9.3445361764261633E-4</v>
      </c>
      <c r="AJ2530" s="456">
        <v>3.5088630821496528E-4</v>
      </c>
      <c r="AK2530" s="457">
        <v>3.0386986327302448E-4</v>
      </c>
      <c r="AL2530" s="437">
        <v>5.7950570865720342E-5</v>
      </c>
      <c r="AM2530" s="456">
        <v>5.4940142616185887E-4</v>
      </c>
      <c r="AN2530" s="457">
        <v>5.0016778253188167E-4</v>
      </c>
      <c r="AO2530" s="437">
        <v>1.5748070823661576E-2</v>
      </c>
      <c r="AP2530" s="456">
        <v>0</v>
      </c>
      <c r="AQ2530" s="457">
        <v>0</v>
      </c>
      <c r="AR2530" s="440">
        <v>6.42106536055502E-3</v>
      </c>
      <c r="AS2530" s="462">
        <v>0</v>
      </c>
      <c r="AT2530" s="463">
        <v>0</v>
      </c>
      <c r="AU2530" s="423">
        <v>0</v>
      </c>
    </row>
    <row r="2531" spans="1:47" x14ac:dyDescent="0.2">
      <c r="A2531" s="231">
        <v>2038</v>
      </c>
      <c r="B2531" s="232">
        <v>7</v>
      </c>
      <c r="C2531" s="456">
        <v>1.347644706250672</v>
      </c>
      <c r="D2531" s="457">
        <v>1.3941226963016233</v>
      </c>
      <c r="E2531" s="437">
        <v>0.44355208808224134</v>
      </c>
      <c r="F2531" s="456">
        <v>5.289904952496071E-2</v>
      </c>
      <c r="G2531" s="457">
        <v>4.8143681108292369E-2</v>
      </c>
      <c r="H2531" s="437">
        <v>7.412947137977148E-2</v>
      </c>
      <c r="I2531" s="456">
        <v>5.2292942568755232E-2</v>
      </c>
      <c r="J2531" s="457">
        <v>5.4030014101866614E-2</v>
      </c>
      <c r="K2531" s="437">
        <v>0.50686327052332703</v>
      </c>
      <c r="L2531" s="462">
        <v>1.3602795838639039E-3</v>
      </c>
      <c r="M2531" s="463">
        <v>1.7754546634452801E-3</v>
      </c>
      <c r="N2531" s="437">
        <v>5.7174396955722044E-3</v>
      </c>
      <c r="O2531" s="456">
        <v>2.3466412823535884E-3</v>
      </c>
      <c r="P2531" s="457">
        <v>3.5240833626681272E-3</v>
      </c>
      <c r="Q2531" s="437">
        <v>1.9008231275180393E-2</v>
      </c>
      <c r="R2531" s="462">
        <v>0</v>
      </c>
      <c r="S2531" s="463">
        <v>0</v>
      </c>
      <c r="T2531" s="437">
        <v>656.17940350068795</v>
      </c>
      <c r="U2531" s="456">
        <v>4.0496995517600226E-3</v>
      </c>
      <c r="V2531" s="457">
        <v>4.7325539834430358E-3</v>
      </c>
      <c r="W2531" s="437">
        <v>7.9892631861434638E-2</v>
      </c>
      <c r="X2531" s="456">
        <v>4.8449904273090314E-3</v>
      </c>
      <c r="Y2531" s="457">
        <v>6.2610665101647742E-3</v>
      </c>
      <c r="Z2531" s="437">
        <v>3.0908418100402484E-3</v>
      </c>
      <c r="AA2531" s="456">
        <v>1.2107784714271174E-3</v>
      </c>
      <c r="AB2531" s="457">
        <v>1.2611553121510066E-3</v>
      </c>
      <c r="AC2531" s="437">
        <v>5.1040901490218595E-3</v>
      </c>
      <c r="AD2531" s="456">
        <v>6.7279751504887986E-5</v>
      </c>
      <c r="AE2531" s="457">
        <v>6.0679196173962206E-5</v>
      </c>
      <c r="AF2531" s="437">
        <v>7.3652080755354688E-4</v>
      </c>
      <c r="AG2531" s="456">
        <v>2.1953256428938967E-3</v>
      </c>
      <c r="AH2531" s="457">
        <v>1.972178614933253E-3</v>
      </c>
      <c r="AI2531" s="437">
        <v>9.5011192326107936E-4</v>
      </c>
      <c r="AJ2531" s="456">
        <v>3.8841016074099441E-4</v>
      </c>
      <c r="AK2531" s="457">
        <v>3.3839976180415499E-4</v>
      </c>
      <c r="AL2531" s="437">
        <v>5.892169157121656E-5</v>
      </c>
      <c r="AM2531" s="456">
        <v>6.1606662119646327E-4</v>
      </c>
      <c r="AN2531" s="457">
        <v>5.6636820993359789E-4</v>
      </c>
      <c r="AO2531" s="437">
        <v>1.601195609981813E-2</v>
      </c>
      <c r="AP2531" s="456">
        <v>0</v>
      </c>
      <c r="AQ2531" s="457">
        <v>0</v>
      </c>
      <c r="AR2531" s="440">
        <v>7.1898052684395003E-3</v>
      </c>
      <c r="AS2531" s="462">
        <v>0</v>
      </c>
      <c r="AT2531" s="463">
        <v>0</v>
      </c>
      <c r="AU2531" s="423">
        <v>0</v>
      </c>
    </row>
    <row r="2532" spans="1:47" x14ac:dyDescent="0.2">
      <c r="A2532" s="231">
        <v>2038</v>
      </c>
      <c r="B2532" s="232">
        <v>8</v>
      </c>
      <c r="C2532" s="456">
        <v>1.3647189766454841</v>
      </c>
      <c r="D2532" s="457">
        <v>1.411450104174468</v>
      </c>
      <c r="E2532" s="437">
        <v>0.44711108729035798</v>
      </c>
      <c r="F2532" s="456">
        <v>5.4414525213466465E-2</v>
      </c>
      <c r="G2532" s="457">
        <v>4.9682143464889264E-2</v>
      </c>
      <c r="H2532" s="437">
        <v>7.5487043159087538E-2</v>
      </c>
      <c r="I2532" s="456">
        <v>5.3240724727831319E-2</v>
      </c>
      <c r="J2532" s="457">
        <v>5.5016327090887211E-2</v>
      </c>
      <c r="K2532" s="437">
        <v>0.51240677053155026</v>
      </c>
      <c r="L2532" s="462">
        <v>1.3624738461287028E-3</v>
      </c>
      <c r="M2532" s="463">
        <v>1.7782788354036912E-3</v>
      </c>
      <c r="N2532" s="437">
        <v>5.722350975340143E-3</v>
      </c>
      <c r="O2532" s="456">
        <v>2.3675998478605458E-3</v>
      </c>
      <c r="P2532" s="457">
        <v>3.5603924907236456E-3</v>
      </c>
      <c r="Q2532" s="437">
        <v>1.9021551654538324E-2</v>
      </c>
      <c r="R2532" s="462">
        <v>0</v>
      </c>
      <c r="S2532" s="463">
        <v>0</v>
      </c>
      <c r="T2532" s="437">
        <v>656.74258389673901</v>
      </c>
      <c r="U2532" s="456">
        <v>4.1427573283850964E-3</v>
      </c>
      <c r="V2532" s="457">
        <v>4.8596105584450275E-3</v>
      </c>
      <c r="W2532" s="437">
        <v>8.1355757629483869E-2</v>
      </c>
      <c r="X2532" s="456">
        <v>4.9600165043893066E-3</v>
      </c>
      <c r="Y2532" s="457">
        <v>6.4378337616340063E-3</v>
      </c>
      <c r="Z2532" s="437">
        <v>3.1186673670638904E-3</v>
      </c>
      <c r="AA2532" s="456">
        <v>1.2366442071959753E-3</v>
      </c>
      <c r="AB2532" s="457">
        <v>1.2947752946406994E-3</v>
      </c>
      <c r="AC2532" s="437">
        <v>5.1975640769780047E-3</v>
      </c>
      <c r="AD2532" s="456">
        <v>6.9189251571791235E-5</v>
      </c>
      <c r="AE2532" s="457">
        <v>6.2621195687097191E-5</v>
      </c>
      <c r="AF2532" s="437">
        <v>7.5000934235753972E-4</v>
      </c>
      <c r="AG2532" s="456">
        <v>2.2605515766690671E-3</v>
      </c>
      <c r="AH2532" s="457">
        <v>2.0370420647825111E-3</v>
      </c>
      <c r="AI2532" s="437">
        <v>9.6751234845640828E-4</v>
      </c>
      <c r="AJ2532" s="456">
        <v>4.010960044028368E-4</v>
      </c>
      <c r="AK2532" s="457">
        <v>3.5085170456356326E-4</v>
      </c>
      <c r="AL2532" s="437">
        <v>6.0000774463998359E-5</v>
      </c>
      <c r="AM2532" s="456">
        <v>6.3226510650569664E-4</v>
      </c>
      <c r="AN2532" s="457">
        <v>5.8289319312060145E-4</v>
      </c>
      <c r="AO2532" s="437">
        <v>1.630521575172075E-2</v>
      </c>
      <c r="AP2532" s="456">
        <v>0</v>
      </c>
      <c r="AQ2532" s="457">
        <v>0</v>
      </c>
      <c r="AR2532" s="440">
        <v>7.2286864862633297E-3</v>
      </c>
      <c r="AS2532" s="462">
        <v>0</v>
      </c>
      <c r="AT2532" s="463">
        <v>0</v>
      </c>
      <c r="AU2532" s="423">
        <v>0</v>
      </c>
    </row>
    <row r="2533" spans="1:47" x14ac:dyDescent="0.2">
      <c r="A2533" s="231">
        <v>2038</v>
      </c>
      <c r="B2533" s="232">
        <v>9</v>
      </c>
      <c r="C2533" s="456">
        <v>1.4015928018503538</v>
      </c>
      <c r="D2533" s="457">
        <v>1.4468539666457203</v>
      </c>
      <c r="E2533" s="437">
        <v>0.45038938263416578</v>
      </c>
      <c r="F2533" s="456">
        <v>6.031473566347071E-2</v>
      </c>
      <c r="G2533" s="457">
        <v>5.5485231117240547E-2</v>
      </c>
      <c r="H2533" s="437">
        <v>7.6969432571281179E-2</v>
      </c>
      <c r="I2533" s="456">
        <v>6.2033364938687649E-2</v>
      </c>
      <c r="J2533" s="457">
        <v>6.446143138561404E-2</v>
      </c>
      <c r="K2533" s="437">
        <v>0.51815614929858889</v>
      </c>
      <c r="L2533" s="462">
        <v>1.3644051720091766E-3</v>
      </c>
      <c r="M2533" s="463">
        <v>1.780819784561664E-3</v>
      </c>
      <c r="N2533" s="437">
        <v>5.7256356715721457E-3</v>
      </c>
      <c r="O2533" s="456">
        <v>2.7218783489685811E-3</v>
      </c>
      <c r="P2533" s="457">
        <v>3.9109849241760032E-3</v>
      </c>
      <c r="Q2533" s="437">
        <v>1.9036298026372134E-2</v>
      </c>
      <c r="R2533" s="462">
        <v>0</v>
      </c>
      <c r="S2533" s="463">
        <v>0</v>
      </c>
      <c r="T2533" s="437">
        <v>657.12092072454573</v>
      </c>
      <c r="U2533" s="456">
        <v>4.1937390068290479E-3</v>
      </c>
      <c r="V2533" s="457">
        <v>4.9304362536910099E-3</v>
      </c>
      <c r="W2533" s="437">
        <v>8.2953403048410188E-2</v>
      </c>
      <c r="X2533" s="456">
        <v>5.0855287869769243E-3</v>
      </c>
      <c r="Y2533" s="457">
        <v>6.6329378982645203E-3</v>
      </c>
      <c r="Z2533" s="437">
        <v>3.149396148875072E-3</v>
      </c>
      <c r="AA2533" s="456">
        <v>1.3466325651874786E-3</v>
      </c>
      <c r="AB2533" s="457">
        <v>1.4205776758719753E-3</v>
      </c>
      <c r="AC2533" s="437">
        <v>5.2996338750309138E-3</v>
      </c>
      <c r="AD2533" s="456">
        <v>7.6447057940057667E-5</v>
      </c>
      <c r="AE2533" s="457">
        <v>6.965505827485064E-5</v>
      </c>
      <c r="AF2533" s="437">
        <v>7.6473817357061344E-4</v>
      </c>
      <c r="AG2533" s="456">
        <v>2.5129364929436979E-3</v>
      </c>
      <c r="AH2533" s="457">
        <v>2.2820243958459351E-3</v>
      </c>
      <c r="AI2533" s="437">
        <v>9.8651209940836299E-4</v>
      </c>
      <c r="AJ2533" s="456">
        <v>4.4094283019836523E-4</v>
      </c>
      <c r="AK2533" s="457">
        <v>3.8763093801952764E-4</v>
      </c>
      <c r="AL2533" s="437">
        <v>6.1178984396447606E-5</v>
      </c>
      <c r="AM2533" s="456">
        <v>7.0277617021902768E-4</v>
      </c>
      <c r="AN2533" s="457">
        <v>6.5368854427559533E-4</v>
      </c>
      <c r="AO2533" s="437">
        <v>1.6625418271176005E-2</v>
      </c>
      <c r="AP2533" s="456">
        <v>0</v>
      </c>
      <c r="AQ2533" s="457">
        <v>0</v>
      </c>
      <c r="AR2533" s="440">
        <v>8.1052564956339401E-3</v>
      </c>
      <c r="AS2533" s="462">
        <v>0</v>
      </c>
      <c r="AT2533" s="463">
        <v>0</v>
      </c>
      <c r="AU2533" s="423">
        <v>0</v>
      </c>
    </row>
    <row r="2534" spans="1:47" x14ac:dyDescent="0.2">
      <c r="A2534" s="231">
        <v>2038</v>
      </c>
      <c r="B2534" s="232">
        <v>10</v>
      </c>
      <c r="C2534" s="456">
        <v>1.421770766373937</v>
      </c>
      <c r="D2534" s="457">
        <v>1.4676934607081746</v>
      </c>
      <c r="E2534" s="437">
        <v>0.45469793955420251</v>
      </c>
      <c r="F2534" s="456">
        <v>6.2223001154700232E-2</v>
      </c>
      <c r="G2534" s="457">
        <v>5.7461078139489148E-2</v>
      </c>
      <c r="H2534" s="437">
        <v>7.8612974143515119E-2</v>
      </c>
      <c r="I2534" s="456">
        <v>6.3277695442732748E-2</v>
      </c>
      <c r="J2534" s="457">
        <v>6.5781576656526175E-2</v>
      </c>
      <c r="K2534" s="437">
        <v>0.52486727164117941</v>
      </c>
      <c r="L2534" s="462">
        <v>1.367084870125141E-3</v>
      </c>
      <c r="M2534" s="463">
        <v>1.7843415729127659E-3</v>
      </c>
      <c r="N2534" s="437">
        <v>5.7316089706018957E-3</v>
      </c>
      <c r="O2534" s="456">
        <v>2.7503723041873728E-3</v>
      </c>
      <c r="P2534" s="457">
        <v>3.958968210882023E-3</v>
      </c>
      <c r="Q2534" s="437">
        <v>1.9052509825369147E-2</v>
      </c>
      <c r="R2534" s="462">
        <v>0</v>
      </c>
      <c r="S2534" s="463">
        <v>0</v>
      </c>
      <c r="T2534" s="437">
        <v>657.80602491796833</v>
      </c>
      <c r="U2534" s="456">
        <v>4.2999572187388665E-3</v>
      </c>
      <c r="V2534" s="457">
        <v>5.0783465253393112E-3</v>
      </c>
      <c r="W2534" s="437">
        <v>8.4724733880780473E-2</v>
      </c>
      <c r="X2534" s="456">
        <v>5.2221158824314797E-3</v>
      </c>
      <c r="Y2534" s="457">
        <v>6.8468968108342555E-3</v>
      </c>
      <c r="Z2534" s="437">
        <v>3.1830877902455095E-3</v>
      </c>
      <c r="AA2534" s="456">
        <v>1.3791111755949094E-3</v>
      </c>
      <c r="AB2534" s="457">
        <v>1.4636882921701395E-3</v>
      </c>
      <c r="AC2534" s="437">
        <v>5.4127921567010216E-3</v>
      </c>
      <c r="AD2534" s="456">
        <v>7.8856841326045403E-5</v>
      </c>
      <c r="AE2534" s="457">
        <v>7.2154772115743155E-5</v>
      </c>
      <c r="AF2534" s="437">
        <v>7.8106672636015125E-4</v>
      </c>
      <c r="AG2534" s="456">
        <v>2.5951032155920243E-3</v>
      </c>
      <c r="AH2534" s="457">
        <v>2.3653561395594411E-3</v>
      </c>
      <c r="AI2534" s="437">
        <v>1.0075768266810299E-3</v>
      </c>
      <c r="AJ2534" s="456">
        <v>4.5695367623932367E-4</v>
      </c>
      <c r="AK2534" s="457">
        <v>4.0365938547302216E-4</v>
      </c>
      <c r="AL2534" s="437">
        <v>6.2485392237847503E-5</v>
      </c>
      <c r="AM2534" s="456">
        <v>7.2309107119135926E-4</v>
      </c>
      <c r="AN2534" s="457">
        <v>6.7483141575209289E-4</v>
      </c>
      <c r="AO2534" s="437">
        <v>1.6980417923124956E-2</v>
      </c>
      <c r="AP2534" s="456">
        <v>0</v>
      </c>
      <c r="AQ2534" s="457">
        <v>0</v>
      </c>
      <c r="AR2534" s="440">
        <v>8.1577955399432193E-3</v>
      </c>
      <c r="AS2534" s="462">
        <v>0</v>
      </c>
      <c r="AT2534" s="463">
        <v>0</v>
      </c>
      <c r="AU2534" s="423">
        <v>0</v>
      </c>
    </row>
    <row r="2535" spans="1:47" x14ac:dyDescent="0.2">
      <c r="A2535" s="231">
        <v>2038</v>
      </c>
      <c r="B2535" s="232">
        <v>11</v>
      </c>
      <c r="C2535" s="456">
        <v>1.7243449080836957</v>
      </c>
      <c r="D2535" s="457">
        <v>1.7852591652462191</v>
      </c>
      <c r="E2535" s="437">
        <v>0.4594258503070035</v>
      </c>
      <c r="F2535" s="456">
        <v>7.2695179255302972E-2</v>
      </c>
      <c r="G2535" s="457">
        <v>6.6829441594474723E-2</v>
      </c>
      <c r="H2535" s="437">
        <v>8.0416097765185615E-2</v>
      </c>
      <c r="I2535" s="456">
        <v>7.2248648469768348E-2</v>
      </c>
      <c r="J2535" s="457">
        <v>7.5437941424750979E-2</v>
      </c>
      <c r="K2535" s="437">
        <v>0.53223004792101825</v>
      </c>
      <c r="L2535" s="462">
        <v>1.3699548302804109E-3</v>
      </c>
      <c r="M2535" s="463">
        <v>1.7881838311624436E-3</v>
      </c>
      <c r="N2535" s="437">
        <v>5.7381597141530506E-3</v>
      </c>
      <c r="O2535" s="456">
        <v>3.4649589119952044E-3</v>
      </c>
      <c r="P2535" s="457">
        <v>4.6023536622290537E-3</v>
      </c>
      <c r="Q2535" s="437">
        <v>1.9070258256983098E-2</v>
      </c>
      <c r="R2535" s="462">
        <v>0</v>
      </c>
      <c r="S2535" s="463">
        <v>0</v>
      </c>
      <c r="T2535" s="437">
        <v>658.55789787641845</v>
      </c>
      <c r="U2535" s="456">
        <v>3.9713221738976656E-3</v>
      </c>
      <c r="V2535" s="457">
        <v>4.7249363249093953E-3</v>
      </c>
      <c r="W2535" s="437">
        <v>8.666804801286182E-2</v>
      </c>
      <c r="X2535" s="456">
        <v>5.3697344335643295E-3</v>
      </c>
      <c r="Y2535" s="457">
        <v>7.0812825929478466E-3</v>
      </c>
      <c r="Z2535" s="437">
        <v>3.2200572491730595E-3</v>
      </c>
      <c r="AA2535" s="456">
        <v>1.575539458142121E-3</v>
      </c>
      <c r="AB2535" s="457">
        <v>1.6660813313482137E-3</v>
      </c>
      <c r="AC2535" s="437">
        <v>5.5369442379509769E-3</v>
      </c>
      <c r="AD2535" s="456">
        <v>9.1745497026233521E-5</v>
      </c>
      <c r="AE2535" s="457">
        <v>8.3492957344773476E-5</v>
      </c>
      <c r="AF2535" s="437">
        <v>7.9898220548937102E-4</v>
      </c>
      <c r="AG2535" s="456">
        <v>3.0427976800338563E-3</v>
      </c>
      <c r="AH2535" s="457">
        <v>2.7609866280614349E-3</v>
      </c>
      <c r="AI2535" s="437">
        <v>1.0306876310800575E-3</v>
      </c>
      <c r="AJ2535" s="456">
        <v>5.267129430305557E-4</v>
      </c>
      <c r="AK2535" s="457">
        <v>4.6227828859381952E-4</v>
      </c>
      <c r="AL2535" s="437">
        <v>6.3918599617132822E-5</v>
      </c>
      <c r="AM2535" s="456">
        <v>8.4874783110338193E-4</v>
      </c>
      <c r="AN2535" s="457">
        <v>7.8946506629997565E-4</v>
      </c>
      <c r="AO2535" s="437">
        <v>1.7369852354466177E-2</v>
      </c>
      <c r="AP2535" s="456">
        <v>0</v>
      </c>
      <c r="AQ2535" s="457">
        <v>0</v>
      </c>
      <c r="AR2535" s="440">
        <v>9.9408382728681192E-3</v>
      </c>
      <c r="AS2535" s="462">
        <v>0</v>
      </c>
      <c r="AT2535" s="463">
        <v>0</v>
      </c>
      <c r="AU2535" s="423">
        <v>0</v>
      </c>
    </row>
    <row r="2536" spans="1:47" x14ac:dyDescent="0.2">
      <c r="A2536" s="231">
        <v>2038</v>
      </c>
      <c r="B2536" s="232">
        <v>12</v>
      </c>
      <c r="C2536" s="456">
        <v>1.750179326218015</v>
      </c>
      <c r="D2536" s="457">
        <v>1.8123354549022421</v>
      </c>
      <c r="E2536" s="437">
        <v>0.46456312207065192</v>
      </c>
      <c r="F2536" s="456">
        <v>7.5167107505962727E-2</v>
      </c>
      <c r="G2536" s="457">
        <v>6.9407768095482034E-2</v>
      </c>
      <c r="H2536" s="437">
        <v>8.2375508677288753E-2</v>
      </c>
      <c r="I2536" s="456">
        <v>7.3837082255794009E-2</v>
      </c>
      <c r="J2536" s="457">
        <v>7.7155457973685795E-2</v>
      </c>
      <c r="K2536" s="437">
        <v>0.54023196312634969</v>
      </c>
      <c r="L2536" s="462">
        <v>1.3731612004301843E-3</v>
      </c>
      <c r="M2536" s="463">
        <v>1.7924916323927629E-3</v>
      </c>
      <c r="N2536" s="437">
        <v>5.7452636269804246E-3</v>
      </c>
      <c r="O2536" s="456">
        <v>3.5067080529058874E-3</v>
      </c>
      <c r="P2536" s="457">
        <v>4.6683132157220517E-3</v>
      </c>
      <c r="Q2536" s="437">
        <v>1.9089552832574384E-2</v>
      </c>
      <c r="R2536" s="462">
        <v>0</v>
      </c>
      <c r="S2536" s="463">
        <v>0</v>
      </c>
      <c r="T2536" s="437">
        <v>659.3738565693061</v>
      </c>
      <c r="U2536" s="456">
        <v>4.0811347436395815E-3</v>
      </c>
      <c r="V2536" s="457">
        <v>4.8830214602300585E-3</v>
      </c>
      <c r="W2536" s="437">
        <v>8.8779773129783093E-2</v>
      </c>
      <c r="X2536" s="456">
        <v>5.5295391650488556E-3</v>
      </c>
      <c r="Y2536" s="457">
        <v>7.336383729454647E-3</v>
      </c>
      <c r="Z2536" s="437">
        <v>3.2602142996542441E-3</v>
      </c>
      <c r="AA2536" s="456">
        <v>1.6171283187244058E-3</v>
      </c>
      <c r="AB2536" s="457">
        <v>1.7218629425958117E-3</v>
      </c>
      <c r="AC2536" s="437">
        <v>5.6718681421553743E-3</v>
      </c>
      <c r="AD2536" s="456">
        <v>9.4877022626132162E-5</v>
      </c>
      <c r="AE2536" s="457">
        <v>8.6763556372868142E-5</v>
      </c>
      <c r="AF2536" s="437">
        <v>8.1845106899355131E-4</v>
      </c>
      <c r="AG2536" s="456">
        <v>3.1494108927238441E-3</v>
      </c>
      <c r="AH2536" s="457">
        <v>2.8698987241802046E-3</v>
      </c>
      <c r="AI2536" s="437">
        <v>1.0558017066012936E-3</v>
      </c>
      <c r="AJ2536" s="456">
        <v>5.4755716099976674E-4</v>
      </c>
      <c r="AK2536" s="457">
        <v>4.8328700823723505E-4</v>
      </c>
      <c r="AL2536" s="437">
        <v>6.547607510924232E-5</v>
      </c>
      <c r="AM2536" s="456">
        <v>8.7487839812863276E-4</v>
      </c>
      <c r="AN2536" s="457">
        <v>8.1688755538707582E-4</v>
      </c>
      <c r="AO2536" s="437">
        <v>1.7793122192235163E-2</v>
      </c>
      <c r="AP2536" s="456">
        <v>0</v>
      </c>
      <c r="AQ2536" s="457">
        <v>0</v>
      </c>
      <c r="AR2536" s="440">
        <v>1.00168976060534E-2</v>
      </c>
      <c r="AS2536" s="462">
        <v>0</v>
      </c>
      <c r="AT2536" s="463">
        <v>0</v>
      </c>
      <c r="AU2536" s="423">
        <v>0</v>
      </c>
    </row>
    <row r="2537" spans="1:47" x14ac:dyDescent="0.2">
      <c r="A2537" s="231">
        <v>2038</v>
      </c>
      <c r="B2537" s="232">
        <v>13</v>
      </c>
      <c r="C2537" s="456">
        <v>1.7778787650815453</v>
      </c>
      <c r="D2537" s="457">
        <v>1.841505397739081</v>
      </c>
      <c r="E2537" s="437">
        <v>0.47012882472381051</v>
      </c>
      <c r="F2537" s="456">
        <v>7.7832148083915725E-2</v>
      </c>
      <c r="G2537" s="457">
        <v>7.2201614116310639E-2</v>
      </c>
      <c r="H2537" s="437">
        <v>8.4498178112930131E-2</v>
      </c>
      <c r="I2537" s="456">
        <v>7.5552035268612885E-2</v>
      </c>
      <c r="J2537" s="457">
        <v>7.901939103561488E-2</v>
      </c>
      <c r="K2537" s="437">
        <v>0.5488996195210446</v>
      </c>
      <c r="L2537" s="462">
        <v>1.3766832042188658E-3</v>
      </c>
      <c r="M2537" s="463">
        <v>1.7972477166048359E-3</v>
      </c>
      <c r="N2537" s="437">
        <v>5.7529755542315457E-3</v>
      </c>
      <c r="O2537" s="456">
        <v>3.5518814212767555E-3</v>
      </c>
      <c r="P2537" s="457">
        <v>4.7400043438825205E-3</v>
      </c>
      <c r="Q2537" s="437">
        <v>1.9110405373488057E-2</v>
      </c>
      <c r="R2537" s="462">
        <v>0</v>
      </c>
      <c r="S2537" s="463">
        <v>0</v>
      </c>
      <c r="T2537" s="437">
        <v>660.2574290296094</v>
      </c>
      <c r="U2537" s="456">
        <v>4.1995312468224404E-3</v>
      </c>
      <c r="V2537" s="457">
        <v>5.0543083436977417E-3</v>
      </c>
      <c r="W2537" s="437">
        <v>9.1067420694275245E-2</v>
      </c>
      <c r="X2537" s="456">
        <v>5.7017604189171034E-3</v>
      </c>
      <c r="Y2537" s="457">
        <v>7.6127261666204113E-3</v>
      </c>
      <c r="Z2537" s="437">
        <v>3.3037286688661046E-3</v>
      </c>
      <c r="AA2537" s="456">
        <v>1.6626543012806011E-3</v>
      </c>
      <c r="AB2537" s="457">
        <v>1.7828244791702973E-3</v>
      </c>
      <c r="AC2537" s="437">
        <v>5.818012239187334E-3</v>
      </c>
      <c r="AD2537" s="456">
        <v>9.825691468013185E-5</v>
      </c>
      <c r="AE2537" s="457">
        <v>9.0310495732832531E-5</v>
      </c>
      <c r="AF2537" s="437">
        <v>8.395394675108712E-4</v>
      </c>
      <c r="AG2537" s="456">
        <v>3.2641728380269001E-3</v>
      </c>
      <c r="AH2537" s="457">
        <v>2.9877817343597654E-3</v>
      </c>
      <c r="AI2537" s="437">
        <v>1.0830062235185666E-3</v>
      </c>
      <c r="AJ2537" s="456">
        <v>5.6997482373274402E-4</v>
      </c>
      <c r="AK2537" s="457">
        <v>5.0600949799705492E-4</v>
      </c>
      <c r="AL2537" s="437">
        <v>6.716318351074079E-5</v>
      </c>
      <c r="AM2537" s="456">
        <v>9.0311548455674609E-4</v>
      </c>
      <c r="AN2537" s="457">
        <v>8.4665691460402012E-4</v>
      </c>
      <c r="AO2537" s="437">
        <v>1.8251620384219774E-2</v>
      </c>
      <c r="AP2537" s="456">
        <v>0</v>
      </c>
      <c r="AQ2537" s="457">
        <v>0</v>
      </c>
      <c r="AR2537" s="440">
        <v>1.0099302190240401E-2</v>
      </c>
      <c r="AS2537" s="462">
        <v>0</v>
      </c>
      <c r="AT2537" s="463">
        <v>0</v>
      </c>
      <c r="AU2537" s="423">
        <v>0</v>
      </c>
    </row>
    <row r="2538" spans="1:47" x14ac:dyDescent="0.2">
      <c r="A2538" s="231">
        <v>2038</v>
      </c>
      <c r="B2538" s="232">
        <v>14</v>
      </c>
      <c r="C2538" s="456">
        <v>0</v>
      </c>
      <c r="D2538" s="457">
        <v>0</v>
      </c>
      <c r="E2538" s="438">
        <v>0.47480980579315152</v>
      </c>
      <c r="F2538" s="456">
        <v>0</v>
      </c>
      <c r="G2538" s="457">
        <v>0</v>
      </c>
      <c r="H2538" s="438">
        <v>8.674851383417137E-2</v>
      </c>
      <c r="I2538" s="456">
        <v>0</v>
      </c>
      <c r="J2538" s="457">
        <v>0</v>
      </c>
      <c r="K2538" s="438">
        <v>0.55747656053012606</v>
      </c>
      <c r="L2538" s="462">
        <v>0</v>
      </c>
      <c r="M2538" s="463">
        <v>0</v>
      </c>
      <c r="N2538" s="438">
        <v>5.7569230642364865E-3</v>
      </c>
      <c r="O2538" s="456">
        <v>0</v>
      </c>
      <c r="P2538" s="457">
        <v>0</v>
      </c>
      <c r="Q2538" s="438">
        <v>1.9132836854007875E-2</v>
      </c>
      <c r="R2538" s="462">
        <v>0</v>
      </c>
      <c r="S2538" s="463">
        <v>0</v>
      </c>
      <c r="T2538" s="438">
        <v>660.71167488202661</v>
      </c>
      <c r="U2538" s="456">
        <v>0</v>
      </c>
      <c r="V2538" s="457">
        <v>0</v>
      </c>
      <c r="W2538" s="438">
        <v>9.3492773458786788E-2</v>
      </c>
      <c r="X2538" s="456">
        <v>0</v>
      </c>
      <c r="Y2538" s="457">
        <v>0</v>
      </c>
      <c r="Z2538" s="438">
        <v>3.3505316447693481E-3</v>
      </c>
      <c r="AA2538" s="456">
        <v>0</v>
      </c>
      <c r="AB2538" s="457">
        <v>0</v>
      </c>
      <c r="AC2538" s="438">
        <v>5.9729535184486551E-3</v>
      </c>
      <c r="AD2538" s="456">
        <v>0</v>
      </c>
      <c r="AE2538" s="457">
        <v>0</v>
      </c>
      <c r="AF2538" s="438">
        <v>8.6189792654073241E-4</v>
      </c>
      <c r="AG2538" s="456">
        <v>0</v>
      </c>
      <c r="AH2538" s="457">
        <v>0</v>
      </c>
      <c r="AI2538" s="438">
        <v>1.1118484304230138E-3</v>
      </c>
      <c r="AJ2538" s="456">
        <v>0</v>
      </c>
      <c r="AK2538" s="457">
        <v>0</v>
      </c>
      <c r="AL2538" s="438">
        <v>6.8951795710695628E-5</v>
      </c>
      <c r="AM2538" s="456">
        <v>0</v>
      </c>
      <c r="AN2538" s="457">
        <v>0</v>
      </c>
      <c r="AO2538" s="438">
        <v>1.8737669685493619E-2</v>
      </c>
      <c r="AP2538" s="456">
        <v>0</v>
      </c>
      <c r="AQ2538" s="457">
        <v>0</v>
      </c>
      <c r="AR2538" s="440">
        <v>1.0187851254249199E-2</v>
      </c>
      <c r="AS2538" s="462">
        <v>0</v>
      </c>
      <c r="AT2538" s="463">
        <v>0</v>
      </c>
      <c r="AU2538" s="423">
        <v>0</v>
      </c>
    </row>
    <row r="2539" spans="1:47" x14ac:dyDescent="0.2">
      <c r="A2539" s="231">
        <v>2038</v>
      </c>
      <c r="B2539" s="232">
        <v>15</v>
      </c>
      <c r="C2539" s="456">
        <v>0</v>
      </c>
      <c r="D2539" s="457">
        <v>0</v>
      </c>
      <c r="E2539" s="438">
        <v>0.48122027069167816</v>
      </c>
      <c r="F2539" s="456">
        <v>0</v>
      </c>
      <c r="G2539" s="457">
        <v>0</v>
      </c>
      <c r="H2539" s="438">
        <v>8.9193311472247669E-2</v>
      </c>
      <c r="I2539" s="456">
        <v>0</v>
      </c>
      <c r="J2539" s="457">
        <v>0</v>
      </c>
      <c r="K2539" s="438">
        <v>0.56746085154554649</v>
      </c>
      <c r="L2539" s="462">
        <v>0</v>
      </c>
      <c r="M2539" s="463">
        <v>0</v>
      </c>
      <c r="N2539" s="438">
        <v>5.765805163074054E-3</v>
      </c>
      <c r="O2539" s="456">
        <v>0</v>
      </c>
      <c r="P2539" s="457">
        <v>0</v>
      </c>
      <c r="Q2539" s="438">
        <v>1.9156923559464131E-2</v>
      </c>
      <c r="R2539" s="462">
        <v>0</v>
      </c>
      <c r="S2539" s="463">
        <v>0</v>
      </c>
      <c r="T2539" s="438">
        <v>661.73123724100242</v>
      </c>
      <c r="U2539" s="456">
        <v>0</v>
      </c>
      <c r="V2539" s="457">
        <v>0</v>
      </c>
      <c r="W2539" s="438">
        <v>9.6127503126456723E-2</v>
      </c>
      <c r="X2539" s="456">
        <v>0</v>
      </c>
      <c r="Y2539" s="457">
        <v>0</v>
      </c>
      <c r="Z2539" s="438">
        <v>3.4006485991223421E-3</v>
      </c>
      <c r="AA2539" s="456">
        <v>0</v>
      </c>
      <c r="AB2539" s="457">
        <v>0</v>
      </c>
      <c r="AC2539" s="438">
        <v>6.1412878180707575E-3</v>
      </c>
      <c r="AD2539" s="456">
        <v>0</v>
      </c>
      <c r="AE2539" s="457">
        <v>0</v>
      </c>
      <c r="AF2539" s="438">
        <v>8.8618769670958508E-4</v>
      </c>
      <c r="AG2539" s="456">
        <v>0</v>
      </c>
      <c r="AH2539" s="457">
        <v>0</v>
      </c>
      <c r="AI2539" s="438">
        <v>1.1431823939496229E-3</v>
      </c>
      <c r="AJ2539" s="456">
        <v>0</v>
      </c>
      <c r="AK2539" s="457">
        <v>0</v>
      </c>
      <c r="AL2539" s="438">
        <v>7.0895096076256602E-5</v>
      </c>
      <c r="AM2539" s="456">
        <v>0</v>
      </c>
      <c r="AN2539" s="457">
        <v>0</v>
      </c>
      <c r="AO2539" s="438">
        <v>1.9265735511404737E-2</v>
      </c>
      <c r="AP2539" s="456">
        <v>0</v>
      </c>
      <c r="AQ2539" s="457">
        <v>0</v>
      </c>
      <c r="AR2539" s="440">
        <v>1.02827411800668E-2</v>
      </c>
      <c r="AS2539" s="462">
        <v>0</v>
      </c>
      <c r="AT2539" s="463">
        <v>0</v>
      </c>
      <c r="AU2539" s="423">
        <v>0</v>
      </c>
    </row>
    <row r="2540" spans="1:47" x14ac:dyDescent="0.2">
      <c r="A2540" s="231">
        <v>2038</v>
      </c>
      <c r="B2540" s="232">
        <v>16</v>
      </c>
      <c r="C2540" s="456">
        <v>0</v>
      </c>
      <c r="D2540" s="457">
        <v>0</v>
      </c>
      <c r="E2540" s="438">
        <v>0.48804183331168804</v>
      </c>
      <c r="F2540" s="456">
        <v>0</v>
      </c>
      <c r="G2540" s="457">
        <v>0</v>
      </c>
      <c r="H2540" s="438">
        <v>9.1795083526938812E-2</v>
      </c>
      <c r="I2540" s="456">
        <v>0</v>
      </c>
      <c r="J2540" s="457">
        <v>0</v>
      </c>
      <c r="K2540" s="438">
        <v>0.5780855284010834</v>
      </c>
      <c r="L2540" s="462">
        <v>0</v>
      </c>
      <c r="M2540" s="463">
        <v>0</v>
      </c>
      <c r="N2540" s="438">
        <v>5.7752428365969678E-3</v>
      </c>
      <c r="O2540" s="456">
        <v>0</v>
      </c>
      <c r="P2540" s="457">
        <v>0</v>
      </c>
      <c r="Q2540" s="438">
        <v>1.9182525771346937E-2</v>
      </c>
      <c r="R2540" s="462">
        <v>0</v>
      </c>
      <c r="S2540" s="463">
        <v>0</v>
      </c>
      <c r="T2540" s="438">
        <v>662.81392227882077</v>
      </c>
      <c r="U2540" s="456">
        <v>0</v>
      </c>
      <c r="V2540" s="457">
        <v>0</v>
      </c>
      <c r="W2540" s="438">
        <v>9.8931706845216599E-2</v>
      </c>
      <c r="X2540" s="456">
        <v>0</v>
      </c>
      <c r="Y2540" s="457">
        <v>0</v>
      </c>
      <c r="Z2540" s="438">
        <v>3.4539844249796767E-3</v>
      </c>
      <c r="AA2540" s="456">
        <v>0</v>
      </c>
      <c r="AB2540" s="457">
        <v>0</v>
      </c>
      <c r="AC2540" s="438">
        <v>6.3204309037648435E-3</v>
      </c>
      <c r="AD2540" s="456">
        <v>0</v>
      </c>
      <c r="AE2540" s="457">
        <v>0</v>
      </c>
      <c r="AF2540" s="438">
        <v>9.1203927262057663E-4</v>
      </c>
      <c r="AG2540" s="456">
        <v>0</v>
      </c>
      <c r="AH2540" s="457">
        <v>0</v>
      </c>
      <c r="AI2540" s="438">
        <v>1.1765310183408132E-3</v>
      </c>
      <c r="AJ2540" s="456">
        <v>0</v>
      </c>
      <c r="AK2540" s="457">
        <v>0</v>
      </c>
      <c r="AL2540" s="438">
        <v>7.2963191734368453E-5</v>
      </c>
      <c r="AM2540" s="456">
        <v>0</v>
      </c>
      <c r="AN2540" s="457">
        <v>0</v>
      </c>
      <c r="AO2540" s="438">
        <v>1.9827744182936747E-2</v>
      </c>
      <c r="AP2540" s="456">
        <v>0</v>
      </c>
      <c r="AQ2540" s="457">
        <v>0</v>
      </c>
      <c r="AR2540" s="440">
        <v>1.36522204952223E-2</v>
      </c>
      <c r="AS2540" s="462">
        <v>0</v>
      </c>
      <c r="AT2540" s="463">
        <v>0</v>
      </c>
      <c r="AU2540" s="423">
        <v>0</v>
      </c>
    </row>
    <row r="2541" spans="1:47" x14ac:dyDescent="0.2">
      <c r="A2541" s="231">
        <v>2038</v>
      </c>
      <c r="B2541" s="232">
        <v>17</v>
      </c>
      <c r="C2541" s="456">
        <v>0</v>
      </c>
      <c r="D2541" s="457">
        <v>0</v>
      </c>
      <c r="E2541" s="438">
        <v>0.49519653018632098</v>
      </c>
      <c r="F2541" s="456">
        <v>0</v>
      </c>
      <c r="G2541" s="457">
        <v>0</v>
      </c>
      <c r="H2541" s="438">
        <v>9.4523619765718103E-2</v>
      </c>
      <c r="I2541" s="456">
        <v>0</v>
      </c>
      <c r="J2541" s="457">
        <v>0</v>
      </c>
      <c r="K2541" s="438">
        <v>0.58922753292445429</v>
      </c>
      <c r="L2541" s="462">
        <v>0</v>
      </c>
      <c r="M2541" s="463">
        <v>0</v>
      </c>
      <c r="N2541" s="438">
        <v>5.785160596459611E-3</v>
      </c>
      <c r="O2541" s="456">
        <v>0</v>
      </c>
      <c r="P2541" s="457">
        <v>0</v>
      </c>
      <c r="Q2541" s="438">
        <v>1.9209427595085937E-2</v>
      </c>
      <c r="R2541" s="462">
        <v>0</v>
      </c>
      <c r="S2541" s="463">
        <v>0</v>
      </c>
      <c r="T2541" s="438">
        <v>663.95095776531116</v>
      </c>
      <c r="U2541" s="456">
        <v>0</v>
      </c>
      <c r="V2541" s="457">
        <v>0</v>
      </c>
      <c r="W2541" s="438">
        <v>0.10187218854169694</v>
      </c>
      <c r="X2541" s="456">
        <v>0</v>
      </c>
      <c r="Y2541" s="457">
        <v>0</v>
      </c>
      <c r="Z2541" s="438">
        <v>3.5099171583873501E-3</v>
      </c>
      <c r="AA2541" s="456">
        <v>0</v>
      </c>
      <c r="AB2541" s="457">
        <v>0</v>
      </c>
      <c r="AC2541" s="438">
        <v>6.5082986239572123E-3</v>
      </c>
      <c r="AD2541" s="456">
        <v>0</v>
      </c>
      <c r="AE2541" s="457">
        <v>0</v>
      </c>
      <c r="AF2541" s="438">
        <v>9.3914796314274913E-4</v>
      </c>
      <c r="AG2541" s="456">
        <v>0</v>
      </c>
      <c r="AH2541" s="457">
        <v>0</v>
      </c>
      <c r="AI2541" s="438">
        <v>1.211501034677208E-3</v>
      </c>
      <c r="AJ2541" s="456">
        <v>0</v>
      </c>
      <c r="AK2541" s="457">
        <v>0</v>
      </c>
      <c r="AL2541" s="438">
        <v>7.5131826608144654E-5</v>
      </c>
      <c r="AM2541" s="456">
        <v>0</v>
      </c>
      <c r="AN2541" s="457">
        <v>0</v>
      </c>
      <c r="AO2541" s="438">
        <v>2.0417063289829371E-2</v>
      </c>
      <c r="AP2541" s="456">
        <v>0</v>
      </c>
      <c r="AQ2541" s="457">
        <v>0</v>
      </c>
      <c r="AR2541" s="440">
        <v>1.3791964696618499E-2</v>
      </c>
      <c r="AS2541" s="462">
        <v>0</v>
      </c>
      <c r="AT2541" s="463">
        <v>0</v>
      </c>
      <c r="AU2541" s="423">
        <v>0</v>
      </c>
    </row>
    <row r="2542" spans="1:47" x14ac:dyDescent="0.2">
      <c r="A2542" s="231">
        <v>2038</v>
      </c>
      <c r="B2542" s="232">
        <v>18</v>
      </c>
      <c r="C2542" s="456">
        <v>0</v>
      </c>
      <c r="D2542" s="457">
        <v>0</v>
      </c>
      <c r="E2542" s="438">
        <v>0.50264732724479577</v>
      </c>
      <c r="F2542" s="456">
        <v>0</v>
      </c>
      <c r="G2542" s="457">
        <v>0</v>
      </c>
      <c r="H2542" s="438">
        <v>9.7365824010260296E-2</v>
      </c>
      <c r="I2542" s="456">
        <v>0</v>
      </c>
      <c r="J2542" s="457">
        <v>0</v>
      </c>
      <c r="K2542" s="438">
        <v>0.60083344143306128</v>
      </c>
      <c r="L2542" s="462">
        <v>0</v>
      </c>
      <c r="M2542" s="463">
        <v>0</v>
      </c>
      <c r="N2542" s="438">
        <v>5.7954627711301861E-3</v>
      </c>
      <c r="O2542" s="456">
        <v>0</v>
      </c>
      <c r="P2542" s="457">
        <v>0</v>
      </c>
      <c r="Q2542" s="438">
        <v>1.9237374574248681E-2</v>
      </c>
      <c r="R2542" s="462">
        <v>0</v>
      </c>
      <c r="S2542" s="463">
        <v>0</v>
      </c>
      <c r="T2542" s="438">
        <v>665.13404648147366</v>
      </c>
      <c r="U2542" s="456">
        <v>0</v>
      </c>
      <c r="V2542" s="457">
        <v>0</v>
      </c>
      <c r="W2542" s="438">
        <v>0.10493542246275703</v>
      </c>
      <c r="X2542" s="456">
        <v>0</v>
      </c>
      <c r="Y2542" s="457">
        <v>0</v>
      </c>
      <c r="Z2542" s="438">
        <v>3.56817893535157E-3</v>
      </c>
      <c r="AA2542" s="456">
        <v>0</v>
      </c>
      <c r="AB2542" s="457">
        <v>0</v>
      </c>
      <c r="AC2542" s="438">
        <v>6.7039945978323665E-3</v>
      </c>
      <c r="AD2542" s="456">
        <v>0</v>
      </c>
      <c r="AE2542" s="457">
        <v>0</v>
      </c>
      <c r="AF2542" s="438">
        <v>9.6738806956717831E-4</v>
      </c>
      <c r="AG2542" s="456">
        <v>0</v>
      </c>
      <c r="AH2542" s="457">
        <v>0</v>
      </c>
      <c r="AI2542" s="438">
        <v>1.2479316179724606E-3</v>
      </c>
      <c r="AJ2542" s="456">
        <v>0</v>
      </c>
      <c r="AK2542" s="457">
        <v>0</v>
      </c>
      <c r="AL2542" s="438">
        <v>7.7390903316279785E-5</v>
      </c>
      <c r="AM2542" s="456">
        <v>0</v>
      </c>
      <c r="AN2542" s="457">
        <v>0</v>
      </c>
      <c r="AO2542" s="438">
        <v>2.1031010832522942E-2</v>
      </c>
      <c r="AP2542" s="456">
        <v>0</v>
      </c>
      <c r="AQ2542" s="457">
        <v>0</v>
      </c>
      <c r="AR2542" s="440">
        <v>1.39375503627113E-2</v>
      </c>
      <c r="AS2542" s="462">
        <v>0</v>
      </c>
      <c r="AT2542" s="463">
        <v>0</v>
      </c>
      <c r="AU2542" s="423">
        <v>0</v>
      </c>
    </row>
    <row r="2543" spans="1:47" x14ac:dyDescent="0.2">
      <c r="A2543" s="231">
        <v>2038</v>
      </c>
      <c r="B2543" s="232">
        <v>19</v>
      </c>
      <c r="C2543" s="456">
        <v>0</v>
      </c>
      <c r="D2543" s="457">
        <v>0</v>
      </c>
      <c r="E2543" s="438">
        <v>0.50959764047910272</v>
      </c>
      <c r="F2543" s="456">
        <v>0</v>
      </c>
      <c r="G2543" s="457">
        <v>0</v>
      </c>
      <c r="H2543" s="438">
        <v>0.10024895723112696</v>
      </c>
      <c r="I2543" s="456">
        <v>0</v>
      </c>
      <c r="J2543" s="457">
        <v>0</v>
      </c>
      <c r="K2543" s="438">
        <v>0.61230034567598191</v>
      </c>
      <c r="L2543" s="462">
        <v>0</v>
      </c>
      <c r="M2543" s="463">
        <v>0</v>
      </c>
      <c r="N2543" s="438">
        <v>5.8038184382066581E-3</v>
      </c>
      <c r="O2543" s="456">
        <v>0</v>
      </c>
      <c r="P2543" s="457">
        <v>0</v>
      </c>
      <c r="Q2543" s="438">
        <v>1.9265898899328539E-2</v>
      </c>
      <c r="R2543" s="462">
        <v>0</v>
      </c>
      <c r="S2543" s="463">
        <v>0</v>
      </c>
      <c r="T2543" s="438">
        <v>666.09286619377929</v>
      </c>
      <c r="U2543" s="456">
        <v>0</v>
      </c>
      <c r="V2543" s="457">
        <v>0</v>
      </c>
      <c r="W2543" s="438">
        <v>0.10804263628169455</v>
      </c>
      <c r="X2543" s="456">
        <v>0</v>
      </c>
      <c r="Y2543" s="457">
        <v>0</v>
      </c>
      <c r="Z2543" s="438">
        <v>3.6276194267461175E-3</v>
      </c>
      <c r="AA2543" s="456">
        <v>0</v>
      </c>
      <c r="AB2543" s="457">
        <v>0</v>
      </c>
      <c r="AC2543" s="438">
        <v>6.9025046145706776E-3</v>
      </c>
      <c r="AD2543" s="456">
        <v>0</v>
      </c>
      <c r="AE2543" s="457">
        <v>0</v>
      </c>
      <c r="AF2543" s="438">
        <v>9.9603133772531438E-4</v>
      </c>
      <c r="AG2543" s="456">
        <v>0</v>
      </c>
      <c r="AH2543" s="457">
        <v>0</v>
      </c>
      <c r="AI2543" s="438">
        <v>1.2848826743643213E-3</v>
      </c>
      <c r="AJ2543" s="456">
        <v>0</v>
      </c>
      <c r="AK2543" s="457">
        <v>0</v>
      </c>
      <c r="AL2543" s="438">
        <v>7.9682669379684278E-5</v>
      </c>
      <c r="AM2543" s="456">
        <v>0</v>
      </c>
      <c r="AN2543" s="457">
        <v>0</v>
      </c>
      <c r="AO2543" s="438">
        <v>2.1653746655996103E-2</v>
      </c>
      <c r="AP2543" s="456">
        <v>0</v>
      </c>
      <c r="AQ2543" s="457">
        <v>0</v>
      </c>
      <c r="AR2543" s="440">
        <v>1.4086013491022901E-2</v>
      </c>
      <c r="AS2543" s="462">
        <v>0</v>
      </c>
      <c r="AT2543" s="463">
        <v>0</v>
      </c>
      <c r="AU2543" s="423">
        <v>0</v>
      </c>
    </row>
    <row r="2544" spans="1:47" x14ac:dyDescent="0.2">
      <c r="A2544" s="231">
        <v>2038</v>
      </c>
      <c r="B2544" s="232">
        <v>20</v>
      </c>
      <c r="C2544" s="456">
        <v>0</v>
      </c>
      <c r="D2544" s="457">
        <v>0</v>
      </c>
      <c r="E2544" s="438">
        <v>0.51721411019955166</v>
      </c>
      <c r="F2544" s="456">
        <v>0</v>
      </c>
      <c r="G2544" s="457">
        <v>0</v>
      </c>
      <c r="H2544" s="438">
        <v>0.10315387848601969</v>
      </c>
      <c r="I2544" s="456">
        <v>0</v>
      </c>
      <c r="J2544" s="457">
        <v>0</v>
      </c>
      <c r="K2544" s="438">
        <v>0.6241639591016408</v>
      </c>
      <c r="L2544" s="462">
        <v>0</v>
      </c>
      <c r="M2544" s="463">
        <v>0</v>
      </c>
      <c r="N2544" s="438">
        <v>5.8143733120775065E-3</v>
      </c>
      <c r="O2544" s="456">
        <v>0</v>
      </c>
      <c r="P2544" s="457">
        <v>0</v>
      </c>
      <c r="Q2544" s="438">
        <v>1.9294507700579319E-2</v>
      </c>
      <c r="R2544" s="462">
        <v>0</v>
      </c>
      <c r="S2544" s="463">
        <v>0</v>
      </c>
      <c r="T2544" s="438">
        <v>667.30519156168373</v>
      </c>
      <c r="U2544" s="456">
        <v>0</v>
      </c>
      <c r="V2544" s="457">
        <v>0</v>
      </c>
      <c r="W2544" s="438">
        <v>0.111173394315977</v>
      </c>
      <c r="X2544" s="456">
        <v>0</v>
      </c>
      <c r="Y2544" s="457">
        <v>0</v>
      </c>
      <c r="Z2544" s="438">
        <v>3.6871709249277837E-3</v>
      </c>
      <c r="AA2544" s="456">
        <v>0</v>
      </c>
      <c r="AB2544" s="457">
        <v>0</v>
      </c>
      <c r="AC2544" s="438">
        <v>7.1025164626582126E-3</v>
      </c>
      <c r="AD2544" s="456">
        <v>0</v>
      </c>
      <c r="AE2544" s="457">
        <v>0</v>
      </c>
      <c r="AF2544" s="438">
        <v>1.0248943338915658E-3</v>
      </c>
      <c r="AG2544" s="456">
        <v>0</v>
      </c>
      <c r="AH2544" s="457">
        <v>0</v>
      </c>
      <c r="AI2544" s="438">
        <v>1.3221148231999319E-3</v>
      </c>
      <c r="AJ2544" s="456">
        <v>0</v>
      </c>
      <c r="AK2544" s="457">
        <v>0</v>
      </c>
      <c r="AL2544" s="438">
        <v>8.1991518075392151E-5</v>
      </c>
      <c r="AM2544" s="456">
        <v>0</v>
      </c>
      <c r="AN2544" s="457">
        <v>0</v>
      </c>
      <c r="AO2544" s="438">
        <v>2.2281213892105311E-2</v>
      </c>
      <c r="AP2544" s="456">
        <v>0</v>
      </c>
      <c r="AQ2544" s="457">
        <v>0</v>
      </c>
      <c r="AR2544" s="440">
        <v>1.42348125104616E-2</v>
      </c>
      <c r="AS2544" s="462">
        <v>0</v>
      </c>
      <c r="AT2544" s="463">
        <v>0</v>
      </c>
      <c r="AU2544" s="423">
        <v>0</v>
      </c>
    </row>
    <row r="2545" spans="1:47" x14ac:dyDescent="0.2">
      <c r="A2545" s="231">
        <v>2038</v>
      </c>
      <c r="B2545" s="232">
        <v>21</v>
      </c>
      <c r="C2545" s="456">
        <v>0</v>
      </c>
      <c r="D2545" s="457">
        <v>0</v>
      </c>
      <c r="E2545" s="438">
        <v>0.52466959031240834</v>
      </c>
      <c r="F2545" s="456">
        <v>0</v>
      </c>
      <c r="G2545" s="457">
        <v>0</v>
      </c>
      <c r="H2545" s="438">
        <v>0.10599772966315647</v>
      </c>
      <c r="I2545" s="456">
        <v>0</v>
      </c>
      <c r="J2545" s="457">
        <v>0</v>
      </c>
      <c r="K2545" s="438">
        <v>0.63577686865131722</v>
      </c>
      <c r="L2545" s="462">
        <v>0</v>
      </c>
      <c r="M2545" s="463">
        <v>0</v>
      </c>
      <c r="N2545" s="438">
        <v>5.8246711896368913E-3</v>
      </c>
      <c r="O2545" s="456">
        <v>0</v>
      </c>
      <c r="P2545" s="457">
        <v>0</v>
      </c>
      <c r="Q2545" s="438">
        <v>1.9322438405820045E-2</v>
      </c>
      <c r="R2545" s="462">
        <v>0</v>
      </c>
      <c r="S2545" s="463">
        <v>0</v>
      </c>
      <c r="T2545" s="438">
        <v>668.48686974504062</v>
      </c>
      <c r="U2545" s="456">
        <v>0</v>
      </c>
      <c r="V2545" s="457">
        <v>0</v>
      </c>
      <c r="W2545" s="438">
        <v>0.11423827794003649</v>
      </c>
      <c r="X2545" s="456">
        <v>0</v>
      </c>
      <c r="Y2545" s="457">
        <v>0</v>
      </c>
      <c r="Z2545" s="438">
        <v>3.7454563172772816E-3</v>
      </c>
      <c r="AA2545" s="456">
        <v>0</v>
      </c>
      <c r="AB2545" s="457">
        <v>0</v>
      </c>
      <c r="AC2545" s="438">
        <v>7.2983475324741309E-3</v>
      </c>
      <c r="AD2545" s="456">
        <v>0</v>
      </c>
      <c r="AE2545" s="457">
        <v>0</v>
      </c>
      <c r="AF2545" s="438">
        <v>1.0531503595940159E-3</v>
      </c>
      <c r="AG2545" s="456">
        <v>0</v>
      </c>
      <c r="AH2545" s="457">
        <v>0</v>
      </c>
      <c r="AI2545" s="438">
        <v>1.3585657824179531E-3</v>
      </c>
      <c r="AJ2545" s="456">
        <v>0</v>
      </c>
      <c r="AK2545" s="457">
        <v>0</v>
      </c>
      <c r="AL2545" s="438">
        <v>8.4251990727193972E-5</v>
      </c>
      <c r="AM2545" s="456">
        <v>0</v>
      </c>
      <c r="AN2545" s="457">
        <v>0</v>
      </c>
      <c r="AO2545" s="438">
        <v>2.2895518897962073E-2</v>
      </c>
      <c r="AP2545" s="456">
        <v>0</v>
      </c>
      <c r="AQ2545" s="457">
        <v>0</v>
      </c>
      <c r="AR2545" s="440">
        <v>1.8929294260137099E-2</v>
      </c>
      <c r="AS2545" s="462">
        <v>0</v>
      </c>
      <c r="AT2545" s="463">
        <v>0</v>
      </c>
      <c r="AU2545" s="423">
        <v>0</v>
      </c>
    </row>
    <row r="2546" spans="1:47" x14ac:dyDescent="0.2">
      <c r="A2546" s="231">
        <v>2038</v>
      </c>
      <c r="B2546" s="232">
        <v>22</v>
      </c>
      <c r="C2546" s="456">
        <v>0</v>
      </c>
      <c r="D2546" s="457">
        <v>0</v>
      </c>
      <c r="E2546" s="438">
        <v>0.53171046012762935</v>
      </c>
      <c r="F2546" s="456">
        <v>0</v>
      </c>
      <c r="G2546" s="457">
        <v>0</v>
      </c>
      <c r="H2546" s="438">
        <v>0.10868314047454747</v>
      </c>
      <c r="I2546" s="456">
        <v>0</v>
      </c>
      <c r="J2546" s="457">
        <v>0</v>
      </c>
      <c r="K2546" s="438">
        <v>0.64674253175746088</v>
      </c>
      <c r="L2546" s="462">
        <v>0</v>
      </c>
      <c r="M2546" s="463">
        <v>0</v>
      </c>
      <c r="N2546" s="438">
        <v>5.8344409169006203E-3</v>
      </c>
      <c r="O2546" s="456">
        <v>0</v>
      </c>
      <c r="P2546" s="457">
        <v>0</v>
      </c>
      <c r="Q2546" s="438">
        <v>1.93489175558334E-2</v>
      </c>
      <c r="R2546" s="462">
        <v>0</v>
      </c>
      <c r="S2546" s="463">
        <v>0</v>
      </c>
      <c r="T2546" s="438">
        <v>669.6071947438038</v>
      </c>
      <c r="U2546" s="456">
        <v>0</v>
      </c>
      <c r="V2546" s="457">
        <v>0</v>
      </c>
      <c r="W2546" s="438">
        <v>0.11713256948120444</v>
      </c>
      <c r="X2546" s="456">
        <v>0</v>
      </c>
      <c r="Y2546" s="457">
        <v>0</v>
      </c>
      <c r="Z2546" s="438">
        <v>3.8005086806064885E-3</v>
      </c>
      <c r="AA2546" s="456">
        <v>0</v>
      </c>
      <c r="AB2546" s="457">
        <v>0</v>
      </c>
      <c r="AC2546" s="438">
        <v>7.4832312471858663E-3</v>
      </c>
      <c r="AD2546" s="456">
        <v>0</v>
      </c>
      <c r="AE2546" s="457">
        <v>0</v>
      </c>
      <c r="AF2546" s="438">
        <v>1.0798304644261587E-3</v>
      </c>
      <c r="AG2546" s="456">
        <v>0</v>
      </c>
      <c r="AH2546" s="457">
        <v>0</v>
      </c>
      <c r="AI2546" s="438">
        <v>1.3929814637067611E-3</v>
      </c>
      <c r="AJ2546" s="456">
        <v>0</v>
      </c>
      <c r="AK2546" s="457">
        <v>0</v>
      </c>
      <c r="AL2546" s="438">
        <v>8.6386516676254389E-5</v>
      </c>
      <c r="AM2546" s="456">
        <v>0</v>
      </c>
      <c r="AN2546" s="457">
        <v>0</v>
      </c>
      <c r="AO2546" s="438">
        <v>2.347551877003376E-2</v>
      </c>
      <c r="AP2546" s="456">
        <v>0</v>
      </c>
      <c r="AQ2546" s="457">
        <v>0</v>
      </c>
      <c r="AR2546" s="440">
        <v>1.9110855519615201E-2</v>
      </c>
      <c r="AS2546" s="462">
        <v>0</v>
      </c>
      <c r="AT2546" s="463">
        <v>0</v>
      </c>
      <c r="AU2546" s="423">
        <v>0</v>
      </c>
    </row>
    <row r="2547" spans="1:47" x14ac:dyDescent="0.2">
      <c r="A2547" s="231">
        <v>2038</v>
      </c>
      <c r="B2547" s="232">
        <v>23</v>
      </c>
      <c r="C2547" s="456">
        <v>0</v>
      </c>
      <c r="D2547" s="457">
        <v>0</v>
      </c>
      <c r="E2547" s="438">
        <v>0.5380759927251394</v>
      </c>
      <c r="F2547" s="456">
        <v>0</v>
      </c>
      <c r="G2547" s="457">
        <v>0</v>
      </c>
      <c r="H2547" s="438">
        <v>0.11111064174718842</v>
      </c>
      <c r="I2547" s="456">
        <v>0</v>
      </c>
      <c r="J2547" s="457">
        <v>0</v>
      </c>
      <c r="K2547" s="438">
        <v>0.65665605756288237</v>
      </c>
      <c r="L2547" s="462">
        <v>0</v>
      </c>
      <c r="M2547" s="463">
        <v>0</v>
      </c>
      <c r="N2547" s="438">
        <v>5.8432497823533705E-3</v>
      </c>
      <c r="O2547" s="456">
        <v>0</v>
      </c>
      <c r="P2547" s="457">
        <v>0</v>
      </c>
      <c r="Q2547" s="438">
        <v>1.9372821009391483E-2</v>
      </c>
      <c r="R2547" s="462">
        <v>0</v>
      </c>
      <c r="S2547" s="463">
        <v>0</v>
      </c>
      <c r="T2547" s="438">
        <v>670.61893884002473</v>
      </c>
      <c r="U2547" s="456">
        <v>0</v>
      </c>
      <c r="V2547" s="457">
        <v>0</v>
      </c>
      <c r="W2547" s="438">
        <v>0.1197488047117411</v>
      </c>
      <c r="X2547" s="456">
        <v>0</v>
      </c>
      <c r="Y2547" s="457">
        <v>0</v>
      </c>
      <c r="Z2547" s="438">
        <v>3.8502763514945064E-3</v>
      </c>
      <c r="AA2547" s="456">
        <v>0</v>
      </c>
      <c r="AB2547" s="457">
        <v>0</v>
      </c>
      <c r="AC2547" s="438">
        <v>7.6503840621966112E-3</v>
      </c>
      <c r="AD2547" s="456">
        <v>0</v>
      </c>
      <c r="AE2547" s="457">
        <v>0</v>
      </c>
      <c r="AF2547" s="438">
        <v>1.1039518601296831E-3</v>
      </c>
      <c r="AG2547" s="456">
        <v>0</v>
      </c>
      <c r="AH2547" s="457">
        <v>0</v>
      </c>
      <c r="AI2547" s="438">
        <v>1.4240957648296365E-3</v>
      </c>
      <c r="AJ2547" s="456">
        <v>0</v>
      </c>
      <c r="AK2547" s="457">
        <v>0</v>
      </c>
      <c r="AL2547" s="438">
        <v>8.8316119275443308E-5</v>
      </c>
      <c r="AM2547" s="456">
        <v>0</v>
      </c>
      <c r="AN2547" s="457">
        <v>0</v>
      </c>
      <c r="AO2547" s="438">
        <v>2.3999902159861301E-2</v>
      </c>
      <c r="AP2547" s="456">
        <v>0</v>
      </c>
      <c r="AQ2547" s="457">
        <v>0</v>
      </c>
      <c r="AR2547" s="440">
        <v>1.9274975068055599E-2</v>
      </c>
      <c r="AS2547" s="462">
        <v>0</v>
      </c>
      <c r="AT2547" s="463">
        <v>0</v>
      </c>
      <c r="AU2547" s="423">
        <v>0</v>
      </c>
    </row>
    <row r="2548" spans="1:47" x14ac:dyDescent="0.2">
      <c r="A2548" s="231">
        <v>2038</v>
      </c>
      <c r="B2548" s="232">
        <v>24</v>
      </c>
      <c r="C2548" s="456">
        <v>0</v>
      </c>
      <c r="D2548" s="457">
        <v>0</v>
      </c>
      <c r="E2548" s="438">
        <v>0.54338280096187697</v>
      </c>
      <c r="F2548" s="456">
        <v>0</v>
      </c>
      <c r="G2548" s="457">
        <v>0</v>
      </c>
      <c r="H2548" s="438">
        <v>0.1131347889615076</v>
      </c>
      <c r="I2548" s="456">
        <v>0</v>
      </c>
      <c r="J2548" s="457">
        <v>0</v>
      </c>
      <c r="K2548" s="438">
        <v>0.66492125696437132</v>
      </c>
      <c r="L2548" s="462">
        <v>0</v>
      </c>
      <c r="M2548" s="463">
        <v>0</v>
      </c>
      <c r="N2548" s="438">
        <v>5.8506014137553429E-3</v>
      </c>
      <c r="O2548" s="456">
        <v>0</v>
      </c>
      <c r="P2548" s="457">
        <v>0</v>
      </c>
      <c r="Q2548" s="438">
        <v>1.9392734332531809E-2</v>
      </c>
      <c r="R2548" s="462">
        <v>0</v>
      </c>
      <c r="S2548" s="463">
        <v>0</v>
      </c>
      <c r="T2548" s="438">
        <v>671.46233995177136</v>
      </c>
      <c r="U2548" s="456">
        <v>0</v>
      </c>
      <c r="V2548" s="457">
        <v>0</v>
      </c>
      <c r="W2548" s="438">
        <v>0.12193054973547417</v>
      </c>
      <c r="X2548" s="456">
        <v>0</v>
      </c>
      <c r="Y2548" s="457">
        <v>0</v>
      </c>
      <c r="Z2548" s="438">
        <v>3.8917719862435023E-3</v>
      </c>
      <c r="AA2548" s="456">
        <v>0</v>
      </c>
      <c r="AB2548" s="457">
        <v>0</v>
      </c>
      <c r="AC2548" s="438">
        <v>7.7897585198678241E-3</v>
      </c>
      <c r="AD2548" s="456">
        <v>0</v>
      </c>
      <c r="AE2548" s="457">
        <v>0</v>
      </c>
      <c r="AF2548" s="438">
        <v>1.1240627558414113E-3</v>
      </c>
      <c r="AG2548" s="456">
        <v>0</v>
      </c>
      <c r="AH2548" s="457">
        <v>0</v>
      </c>
      <c r="AI2548" s="438">
        <v>1.450040153413432E-3</v>
      </c>
      <c r="AJ2548" s="456">
        <v>0</v>
      </c>
      <c r="AK2548" s="457">
        <v>0</v>
      </c>
      <c r="AL2548" s="438">
        <v>8.9925033842754801E-5</v>
      </c>
      <c r="AM2548" s="456">
        <v>0</v>
      </c>
      <c r="AN2548" s="457">
        <v>0</v>
      </c>
      <c r="AO2548" s="438">
        <v>2.4437113079257677E-2</v>
      </c>
      <c r="AP2548" s="456">
        <v>0</v>
      </c>
      <c r="AQ2548" s="457">
        <v>0</v>
      </c>
      <c r="AR2548" s="440">
        <v>1.94118320154433E-2</v>
      </c>
      <c r="AS2548" s="462">
        <v>0</v>
      </c>
      <c r="AT2548" s="463">
        <v>0</v>
      </c>
      <c r="AU2548" s="423">
        <v>0</v>
      </c>
    </row>
    <row r="2549" spans="1:47" x14ac:dyDescent="0.2">
      <c r="A2549" s="231">
        <v>2038</v>
      </c>
      <c r="B2549" s="232">
        <v>25</v>
      </c>
      <c r="C2549" s="456">
        <v>0</v>
      </c>
      <c r="D2549" s="457">
        <v>0</v>
      </c>
      <c r="E2549" s="438">
        <v>0.54737927126244124</v>
      </c>
      <c r="F2549" s="456">
        <v>0</v>
      </c>
      <c r="G2549" s="457">
        <v>0</v>
      </c>
      <c r="H2549" s="438">
        <v>0.11465916669754038</v>
      </c>
      <c r="I2549" s="456">
        <v>0</v>
      </c>
      <c r="J2549" s="457">
        <v>0</v>
      </c>
      <c r="K2549" s="438">
        <v>0.67114573800849753</v>
      </c>
      <c r="L2549" s="462">
        <v>0</v>
      </c>
      <c r="M2549" s="463">
        <v>0</v>
      </c>
      <c r="N2549" s="438">
        <v>5.85612302444905E-3</v>
      </c>
      <c r="O2549" s="456">
        <v>0</v>
      </c>
      <c r="P2549" s="457">
        <v>0</v>
      </c>
      <c r="Q2549" s="438">
        <v>1.9407729726377974E-2</v>
      </c>
      <c r="R2549" s="462">
        <v>0</v>
      </c>
      <c r="S2549" s="463">
        <v>0</v>
      </c>
      <c r="T2549" s="438">
        <v>672.0955321307282</v>
      </c>
      <c r="U2549" s="456">
        <v>0</v>
      </c>
      <c r="V2549" s="457">
        <v>0</v>
      </c>
      <c r="W2549" s="438">
        <v>0.12357324125905994</v>
      </c>
      <c r="X2549" s="456">
        <v>0</v>
      </c>
      <c r="Y2549" s="457">
        <v>0</v>
      </c>
      <c r="Z2549" s="438">
        <v>3.9230150399153169E-3</v>
      </c>
      <c r="AA2549" s="456">
        <v>0</v>
      </c>
      <c r="AB2549" s="457">
        <v>0</v>
      </c>
      <c r="AC2549" s="438">
        <v>7.894708986606682E-3</v>
      </c>
      <c r="AD2549" s="456">
        <v>0</v>
      </c>
      <c r="AE2549" s="457">
        <v>0</v>
      </c>
      <c r="AF2549" s="438">
        <v>1.1392074051073968E-3</v>
      </c>
      <c r="AG2549" s="456">
        <v>0</v>
      </c>
      <c r="AH2549" s="457">
        <v>0</v>
      </c>
      <c r="AI2549" s="438">
        <v>1.4695752819065256E-3</v>
      </c>
      <c r="AJ2549" s="456">
        <v>0</v>
      </c>
      <c r="AK2549" s="457">
        <v>0</v>
      </c>
      <c r="AL2549" s="438">
        <v>9.1136585295285155E-5</v>
      </c>
      <c r="AM2549" s="456">
        <v>0</v>
      </c>
      <c r="AN2549" s="457">
        <v>0</v>
      </c>
      <c r="AO2549" s="438">
        <v>2.4766330895779128E-2</v>
      </c>
      <c r="AP2549" s="456">
        <v>0</v>
      </c>
      <c r="AQ2549" s="457">
        <v>0</v>
      </c>
      <c r="AR2549" s="440">
        <v>1.9514876580013801E-2</v>
      </c>
      <c r="AS2549" s="462">
        <v>0</v>
      </c>
      <c r="AT2549" s="463">
        <v>0</v>
      </c>
      <c r="AU2549" s="423">
        <v>0</v>
      </c>
    </row>
    <row r="2550" spans="1:47" x14ac:dyDescent="0.2">
      <c r="A2550" s="231">
        <v>2038</v>
      </c>
      <c r="B2550" s="232">
        <v>26</v>
      </c>
      <c r="C2550" s="456">
        <v>0</v>
      </c>
      <c r="D2550" s="457">
        <v>0</v>
      </c>
      <c r="E2550" s="438">
        <v>0.54978872540234169</v>
      </c>
      <c r="F2550" s="456">
        <v>0</v>
      </c>
      <c r="G2550" s="457">
        <v>0</v>
      </c>
      <c r="H2550" s="438">
        <v>0.11557868219206026</v>
      </c>
      <c r="I2550" s="456">
        <v>0</v>
      </c>
      <c r="J2550" s="457">
        <v>0</v>
      </c>
      <c r="K2550" s="438">
        <v>0.67490172084890609</v>
      </c>
      <c r="L2550" s="462">
        <v>0</v>
      </c>
      <c r="M2550" s="463">
        <v>0</v>
      </c>
      <c r="N2550" s="438">
        <v>5.8594585418806789E-3</v>
      </c>
      <c r="O2550" s="456">
        <v>0</v>
      </c>
      <c r="P2550" s="457">
        <v>0</v>
      </c>
      <c r="Q2550" s="438">
        <v>1.9416791107164062E-2</v>
      </c>
      <c r="R2550" s="462">
        <v>0</v>
      </c>
      <c r="S2550" s="463">
        <v>0</v>
      </c>
      <c r="T2550" s="438">
        <v>672.48058050838199</v>
      </c>
      <c r="U2550" s="456">
        <v>0</v>
      </c>
      <c r="V2550" s="457">
        <v>0</v>
      </c>
      <c r="W2550" s="438">
        <v>0.12456432743936645</v>
      </c>
      <c r="X2550" s="456">
        <v>0</v>
      </c>
      <c r="Y2550" s="457">
        <v>0</v>
      </c>
      <c r="Z2550" s="438">
        <v>3.9418653785908394E-3</v>
      </c>
      <c r="AA2550" s="456">
        <v>0</v>
      </c>
      <c r="AB2550" s="457">
        <v>0</v>
      </c>
      <c r="AC2550" s="438">
        <v>7.9580240996947344E-3</v>
      </c>
      <c r="AD2550" s="456">
        <v>0</v>
      </c>
      <c r="AE2550" s="457">
        <v>0</v>
      </c>
      <c r="AF2550" s="438">
        <v>1.1483445428715055E-3</v>
      </c>
      <c r="AG2550" s="456">
        <v>0</v>
      </c>
      <c r="AH2550" s="457">
        <v>0</v>
      </c>
      <c r="AI2550" s="438">
        <v>1.4813630711283049E-3</v>
      </c>
      <c r="AJ2550" s="456">
        <v>0</v>
      </c>
      <c r="AK2550" s="457">
        <v>0</v>
      </c>
      <c r="AL2550" s="438">
        <v>9.186750372653159E-5</v>
      </c>
      <c r="AM2550" s="456">
        <v>0</v>
      </c>
      <c r="AN2550" s="457">
        <v>0</v>
      </c>
      <c r="AO2550" s="438">
        <v>2.4964955141739346E-2</v>
      </c>
      <c r="AP2550" s="456">
        <v>0</v>
      </c>
      <c r="AQ2550" s="457">
        <v>0</v>
      </c>
      <c r="AR2550" s="440">
        <v>1.9577087575067102E-2</v>
      </c>
      <c r="AS2550" s="462">
        <v>0</v>
      </c>
      <c r="AT2550" s="463">
        <v>0</v>
      </c>
      <c r="AU2550" s="423">
        <v>0</v>
      </c>
    </row>
    <row r="2551" spans="1:47" x14ac:dyDescent="0.2">
      <c r="A2551" s="231">
        <v>2038</v>
      </c>
      <c r="B2551" s="232">
        <v>27</v>
      </c>
      <c r="C2551" s="456">
        <v>0</v>
      </c>
      <c r="D2551" s="457">
        <v>0</v>
      </c>
      <c r="E2551" s="438">
        <v>0.55024858399140142</v>
      </c>
      <c r="F2551" s="456">
        <v>0</v>
      </c>
      <c r="G2551" s="457">
        <v>0</v>
      </c>
      <c r="H2551" s="438">
        <v>0.11575376574255844</v>
      </c>
      <c r="I2551" s="456">
        <v>0</v>
      </c>
      <c r="J2551" s="457">
        <v>0</v>
      </c>
      <c r="K2551" s="438">
        <v>0.67561662002895784</v>
      </c>
      <c r="L2551" s="462">
        <v>0</v>
      </c>
      <c r="M2551" s="463">
        <v>0</v>
      </c>
      <c r="N2551" s="438">
        <v>5.8600989544933682E-3</v>
      </c>
      <c r="O2551" s="456">
        <v>0</v>
      </c>
      <c r="P2551" s="457">
        <v>0</v>
      </c>
      <c r="Q2551" s="438">
        <v>1.9418524970573423E-2</v>
      </c>
      <c r="R2551" s="462">
        <v>0</v>
      </c>
      <c r="S2551" s="463">
        <v>0</v>
      </c>
      <c r="T2551" s="438">
        <v>672.55189781216416</v>
      </c>
      <c r="U2551" s="456">
        <v>0</v>
      </c>
      <c r="V2551" s="457">
        <v>0</v>
      </c>
      <c r="W2551" s="438">
        <v>0.12475289679064107</v>
      </c>
      <c r="X2551" s="456">
        <v>0</v>
      </c>
      <c r="Y2551" s="457">
        <v>0</v>
      </c>
      <c r="Z2551" s="438">
        <v>3.9454533341623955E-3</v>
      </c>
      <c r="AA2551" s="456">
        <v>0</v>
      </c>
      <c r="AB2551" s="457">
        <v>0</v>
      </c>
      <c r="AC2551" s="438">
        <v>7.9700761585403783E-3</v>
      </c>
      <c r="AD2551" s="456">
        <v>0</v>
      </c>
      <c r="AE2551" s="457">
        <v>0</v>
      </c>
      <c r="AF2551" s="438">
        <v>1.1500841798946497E-3</v>
      </c>
      <c r="AG2551" s="456">
        <v>0</v>
      </c>
      <c r="AH2551" s="457">
        <v>0</v>
      </c>
      <c r="AI2551" s="438">
        <v>1.4836067305932826E-3</v>
      </c>
      <c r="AJ2551" s="456">
        <v>0</v>
      </c>
      <c r="AK2551" s="457">
        <v>0</v>
      </c>
      <c r="AL2551" s="438">
        <v>9.200668815122097E-5</v>
      </c>
      <c r="AM2551" s="456">
        <v>0</v>
      </c>
      <c r="AN2551" s="457">
        <v>0</v>
      </c>
      <c r="AO2551" s="438">
        <v>2.5002769317000805E-2</v>
      </c>
      <c r="AP2551" s="456">
        <v>0</v>
      </c>
      <c r="AQ2551" s="457">
        <v>0</v>
      </c>
      <c r="AR2551" s="440">
        <v>1.95889116529183E-2</v>
      </c>
      <c r="AS2551" s="462">
        <v>0</v>
      </c>
      <c r="AT2551" s="463">
        <v>0</v>
      </c>
      <c r="AU2551" s="423">
        <v>0</v>
      </c>
    </row>
    <row r="2552" spans="1:47" x14ac:dyDescent="0.2">
      <c r="A2552" s="231">
        <v>2038</v>
      </c>
      <c r="B2552" s="232">
        <v>28</v>
      </c>
      <c r="C2552" s="456">
        <v>0</v>
      </c>
      <c r="D2552" s="457">
        <v>0</v>
      </c>
      <c r="E2552" s="438">
        <v>0.55024797636800049</v>
      </c>
      <c r="F2552" s="456">
        <v>0</v>
      </c>
      <c r="G2552" s="457">
        <v>0</v>
      </c>
      <c r="H2552" s="438">
        <v>0.1157535266824828</v>
      </c>
      <c r="I2552" s="456">
        <v>0</v>
      </c>
      <c r="J2552" s="457">
        <v>0</v>
      </c>
      <c r="K2552" s="438">
        <v>0.67561565266192336</v>
      </c>
      <c r="L2552" s="462">
        <v>0</v>
      </c>
      <c r="M2552" s="463">
        <v>0</v>
      </c>
      <c r="N2552" s="438">
        <v>5.8601069036012966E-3</v>
      </c>
      <c r="O2552" s="456">
        <v>0</v>
      </c>
      <c r="P2552" s="457">
        <v>0</v>
      </c>
      <c r="Q2552" s="438">
        <v>1.9418543907539998E-2</v>
      </c>
      <c r="R2552" s="462">
        <v>0</v>
      </c>
      <c r="S2552" s="463">
        <v>0</v>
      </c>
      <c r="T2552" s="438">
        <v>672.55482668902221</v>
      </c>
      <c r="U2552" s="456">
        <v>0</v>
      </c>
      <c r="V2552" s="457">
        <v>0</v>
      </c>
      <c r="W2552" s="438">
        <v>0.12475253866036022</v>
      </c>
      <c r="X2552" s="456">
        <v>0</v>
      </c>
      <c r="Y2552" s="457">
        <v>0</v>
      </c>
      <c r="Z2552" s="438">
        <v>3.9454440005017135E-3</v>
      </c>
      <c r="AA2552" s="456">
        <v>0</v>
      </c>
      <c r="AB2552" s="457">
        <v>0</v>
      </c>
      <c r="AC2552" s="438">
        <v>7.970053458232873E-3</v>
      </c>
      <c r="AD2552" s="456">
        <v>0</v>
      </c>
      <c r="AE2552" s="457">
        <v>0</v>
      </c>
      <c r="AF2552" s="438">
        <v>1.1500798066687177E-3</v>
      </c>
      <c r="AG2552" s="456">
        <v>0</v>
      </c>
      <c r="AH2552" s="457">
        <v>0</v>
      </c>
      <c r="AI2552" s="438">
        <v>1.4836019588273194E-3</v>
      </c>
      <c r="AJ2552" s="456">
        <v>0</v>
      </c>
      <c r="AK2552" s="457">
        <v>0</v>
      </c>
      <c r="AL2552" s="438">
        <v>9.2006266478559745E-5</v>
      </c>
      <c r="AM2552" s="456">
        <v>0</v>
      </c>
      <c r="AN2552" s="457">
        <v>0</v>
      </c>
      <c r="AO2552" s="438">
        <v>2.5002728860220216E-2</v>
      </c>
      <c r="AP2552" s="456">
        <v>0</v>
      </c>
      <c r="AQ2552" s="457">
        <v>0</v>
      </c>
      <c r="AR2552" s="440">
        <v>1.9588913668109099E-2</v>
      </c>
      <c r="AS2552" s="462">
        <v>0</v>
      </c>
      <c r="AT2552" s="463">
        <v>0</v>
      </c>
      <c r="AU2552" s="423">
        <v>0</v>
      </c>
    </row>
    <row r="2553" spans="1:47" x14ac:dyDescent="0.2">
      <c r="A2553" s="231">
        <v>2038</v>
      </c>
      <c r="B2553" s="232">
        <v>29</v>
      </c>
      <c r="C2553" s="456">
        <v>0</v>
      </c>
      <c r="D2553" s="457">
        <v>0</v>
      </c>
      <c r="E2553" s="438">
        <v>0.55024704678121328</v>
      </c>
      <c r="F2553" s="456">
        <v>0</v>
      </c>
      <c r="G2553" s="457">
        <v>0</v>
      </c>
      <c r="H2553" s="438">
        <v>0.11575264187258925</v>
      </c>
      <c r="I2553" s="456">
        <v>0</v>
      </c>
      <c r="J2553" s="457">
        <v>0</v>
      </c>
      <c r="K2553" s="438">
        <v>0.6756132066814835</v>
      </c>
      <c r="L2553" s="462">
        <v>0</v>
      </c>
      <c r="M2553" s="463">
        <v>0</v>
      </c>
      <c r="N2553" s="438">
        <v>5.8601220065592702E-3</v>
      </c>
      <c r="O2553" s="456">
        <v>0</v>
      </c>
      <c r="P2553" s="457">
        <v>0</v>
      </c>
      <c r="Q2553" s="438">
        <v>1.9418557510897039E-2</v>
      </c>
      <c r="R2553" s="462">
        <v>0</v>
      </c>
      <c r="S2553" s="463">
        <v>0</v>
      </c>
      <c r="T2553" s="438">
        <v>672.55564035395309</v>
      </c>
      <c r="U2553" s="456">
        <v>0</v>
      </c>
      <c r="V2553" s="457">
        <v>0</v>
      </c>
      <c r="W2553" s="438">
        <v>0.12475180646799779</v>
      </c>
      <c r="X2553" s="456">
        <v>0</v>
      </c>
      <c r="Y2553" s="457">
        <v>0</v>
      </c>
      <c r="Z2553" s="438">
        <v>3.9454386770074873E-3</v>
      </c>
      <c r="AA2553" s="456">
        <v>0</v>
      </c>
      <c r="AB2553" s="457">
        <v>0</v>
      </c>
      <c r="AC2553" s="438">
        <v>7.9700040930983269E-3</v>
      </c>
      <c r="AD2553" s="456">
        <v>0</v>
      </c>
      <c r="AE2553" s="457">
        <v>0</v>
      </c>
      <c r="AF2553" s="438">
        <v>1.150072023318413E-3</v>
      </c>
      <c r="AG2553" s="456">
        <v>0</v>
      </c>
      <c r="AH2553" s="457">
        <v>0</v>
      </c>
      <c r="AI2553" s="438">
        <v>1.4835945959499597E-3</v>
      </c>
      <c r="AJ2553" s="456">
        <v>0</v>
      </c>
      <c r="AK2553" s="457">
        <v>0</v>
      </c>
      <c r="AL2553" s="438">
        <v>9.2005913927621134E-5</v>
      </c>
      <c r="AM2553" s="456">
        <v>0</v>
      </c>
      <c r="AN2553" s="457">
        <v>0</v>
      </c>
      <c r="AO2553" s="438">
        <v>2.5002587811462217E-2</v>
      </c>
      <c r="AP2553" s="456">
        <v>0</v>
      </c>
      <c r="AQ2553" s="457">
        <v>0</v>
      </c>
      <c r="AR2553" s="440">
        <v>1.9588912516130201E-2</v>
      </c>
      <c r="AS2553" s="462">
        <v>0</v>
      </c>
      <c r="AT2553" s="463">
        <v>0</v>
      </c>
      <c r="AU2553" s="423">
        <v>0</v>
      </c>
    </row>
    <row r="2554" spans="1:47" x14ac:dyDescent="0.2">
      <c r="A2554" s="231">
        <v>2038</v>
      </c>
      <c r="B2554" s="232">
        <v>30</v>
      </c>
      <c r="C2554" s="456">
        <v>0</v>
      </c>
      <c r="D2554" s="457">
        <v>0</v>
      </c>
      <c r="E2554" s="438">
        <v>0.55024396168357426</v>
      </c>
      <c r="F2554" s="456">
        <v>0</v>
      </c>
      <c r="G2554" s="457">
        <v>0</v>
      </c>
      <c r="H2554" s="438">
        <v>0.1157517003807101</v>
      </c>
      <c r="I2554" s="456">
        <v>0</v>
      </c>
      <c r="J2554" s="457">
        <v>0</v>
      </c>
      <c r="K2554" s="438">
        <v>0.76018679094497188</v>
      </c>
      <c r="L2554" s="462">
        <v>0</v>
      </c>
      <c r="M2554" s="463">
        <v>0</v>
      </c>
      <c r="N2554" s="438">
        <v>5.8601368133122719E-3</v>
      </c>
      <c r="O2554" s="456">
        <v>0</v>
      </c>
      <c r="P2554" s="457">
        <v>0</v>
      </c>
      <c r="Q2554" s="438">
        <v>1.9418552563559482E-2</v>
      </c>
      <c r="R2554" s="462">
        <v>0</v>
      </c>
      <c r="S2554" s="463">
        <v>0</v>
      </c>
      <c r="T2554" s="438">
        <v>672.55701719641445</v>
      </c>
      <c r="U2554" s="456">
        <v>0</v>
      </c>
      <c r="V2554" s="457">
        <v>0</v>
      </c>
      <c r="W2554" s="438">
        <v>0.12475065783158357</v>
      </c>
      <c r="X2554" s="456">
        <v>0</v>
      </c>
      <c r="Y2554" s="457">
        <v>0</v>
      </c>
      <c r="Z2554" s="438">
        <v>3.945409810856529E-3</v>
      </c>
      <c r="AA2554" s="456">
        <v>0</v>
      </c>
      <c r="AB2554" s="457">
        <v>0</v>
      </c>
      <c r="AC2554" s="438">
        <v>7.9699367859744612E-3</v>
      </c>
      <c r="AD2554" s="456">
        <v>0</v>
      </c>
      <c r="AE2554" s="457">
        <v>0</v>
      </c>
      <c r="AF2554" s="438">
        <v>1.1500624925248179E-3</v>
      </c>
      <c r="AG2554" s="456">
        <v>0</v>
      </c>
      <c r="AH2554" s="457">
        <v>0</v>
      </c>
      <c r="AI2554" s="438">
        <v>1.4835809983581782E-3</v>
      </c>
      <c r="AJ2554" s="456">
        <v>0</v>
      </c>
      <c r="AK2554" s="457">
        <v>0</v>
      </c>
      <c r="AL2554" s="438">
        <v>9.2005049076028639E-5</v>
      </c>
      <c r="AM2554" s="456">
        <v>0</v>
      </c>
      <c r="AN2554" s="457">
        <v>0</v>
      </c>
      <c r="AO2554" s="438">
        <v>2.5002358724877573E-2</v>
      </c>
      <c r="AP2554" s="456">
        <v>0</v>
      </c>
      <c r="AQ2554" s="457">
        <v>0</v>
      </c>
      <c r="AR2554" s="440">
        <v>1.9588912583477301E-2</v>
      </c>
      <c r="AS2554" s="462">
        <v>0</v>
      </c>
      <c r="AT2554" s="463">
        <v>0</v>
      </c>
      <c r="AU2554" s="423">
        <v>0</v>
      </c>
    </row>
    <row r="2555" spans="1:47" x14ac:dyDescent="0.2">
      <c r="A2555" s="231">
        <v>2038</v>
      </c>
      <c r="B2555" s="232">
        <v>31</v>
      </c>
      <c r="C2555" s="456">
        <v>0</v>
      </c>
      <c r="D2555" s="457">
        <v>0</v>
      </c>
      <c r="E2555" s="438">
        <v>0.5502390097579315</v>
      </c>
      <c r="F2555" s="456">
        <v>0</v>
      </c>
      <c r="G2555" s="457">
        <v>0</v>
      </c>
      <c r="H2555" s="438">
        <v>0.1157499719009695</v>
      </c>
      <c r="I2555" s="456">
        <v>0</v>
      </c>
      <c r="J2555" s="457">
        <v>0</v>
      </c>
      <c r="K2555" s="438">
        <v>0.83825125837759284</v>
      </c>
      <c r="L2555" s="462">
        <v>0</v>
      </c>
      <c r="M2555" s="463">
        <v>0</v>
      </c>
      <c r="N2555" s="438">
        <v>5.8601383018865938E-3</v>
      </c>
      <c r="O2555" s="456">
        <v>0</v>
      </c>
      <c r="P2555" s="457">
        <v>0</v>
      </c>
      <c r="Q2555" s="438">
        <v>1.9418534025273451E-2</v>
      </c>
      <c r="R2555" s="462">
        <v>0</v>
      </c>
      <c r="S2555" s="463">
        <v>0</v>
      </c>
      <c r="T2555" s="438">
        <v>672.5572325047624</v>
      </c>
      <c r="U2555" s="456">
        <v>0</v>
      </c>
      <c r="V2555" s="457">
        <v>0</v>
      </c>
      <c r="W2555" s="438">
        <v>0.12474886417902659</v>
      </c>
      <c r="X2555" s="456">
        <v>0</v>
      </c>
      <c r="Y2555" s="457">
        <v>0</v>
      </c>
      <c r="Z2555" s="438">
        <v>3.9453719109898396E-3</v>
      </c>
      <c r="AA2555" s="456">
        <v>0</v>
      </c>
      <c r="AB2555" s="457">
        <v>0</v>
      </c>
      <c r="AC2555" s="438">
        <v>7.9698047152415522E-3</v>
      </c>
      <c r="AD2555" s="456">
        <v>0</v>
      </c>
      <c r="AE2555" s="457">
        <v>0</v>
      </c>
      <c r="AF2555" s="438">
        <v>1.1500452644900077E-3</v>
      </c>
      <c r="AG2555" s="456">
        <v>0</v>
      </c>
      <c r="AH2555" s="457">
        <v>0</v>
      </c>
      <c r="AI2555" s="438">
        <v>1.4835568427270637E-3</v>
      </c>
      <c r="AJ2555" s="456">
        <v>0</v>
      </c>
      <c r="AK2555" s="457">
        <v>0</v>
      </c>
      <c r="AL2555" s="438">
        <v>9.2003547502602303E-5</v>
      </c>
      <c r="AM2555" s="456">
        <v>0</v>
      </c>
      <c r="AN2555" s="457">
        <v>0</v>
      </c>
      <c r="AO2555" s="438">
        <v>2.5001985611684714E-2</v>
      </c>
      <c r="AP2555" s="456">
        <v>0</v>
      </c>
      <c r="AQ2555" s="457">
        <v>0</v>
      </c>
      <c r="AR2555" s="440">
        <v>1.9588915224112501E-2</v>
      </c>
      <c r="AS2555" s="462">
        <v>0</v>
      </c>
      <c r="AT2555" s="463">
        <v>0</v>
      </c>
      <c r="AU2555" s="423">
        <v>0</v>
      </c>
    </row>
    <row r="2556" spans="1:47" x14ac:dyDescent="0.2">
      <c r="A2556" s="231">
        <v>2038</v>
      </c>
      <c r="B2556" s="232">
        <v>32</v>
      </c>
      <c r="C2556" s="456">
        <v>0</v>
      </c>
      <c r="D2556" s="457">
        <v>0</v>
      </c>
      <c r="E2556" s="419">
        <v>0.5502390097579315</v>
      </c>
      <c r="F2556" s="456">
        <v>0</v>
      </c>
      <c r="G2556" s="457">
        <v>0</v>
      </c>
      <c r="H2556" s="419">
        <v>0.1157499719009695</v>
      </c>
      <c r="I2556" s="456">
        <v>0</v>
      </c>
      <c r="J2556" s="457">
        <v>0</v>
      </c>
      <c r="K2556" s="419">
        <v>0.83825125837759284</v>
      </c>
      <c r="L2556" s="462">
        <v>0</v>
      </c>
      <c r="M2556" s="463">
        <v>0</v>
      </c>
      <c r="N2556" s="419">
        <v>5.8601383018865938E-3</v>
      </c>
      <c r="O2556" s="456">
        <v>0</v>
      </c>
      <c r="P2556" s="457">
        <v>0</v>
      </c>
      <c r="Q2556" s="419">
        <v>1.9418534025273451E-2</v>
      </c>
      <c r="R2556" s="462">
        <v>0</v>
      </c>
      <c r="S2556" s="463">
        <v>0</v>
      </c>
      <c r="T2556" s="419">
        <v>672.5572325047624</v>
      </c>
      <c r="U2556" s="456">
        <v>0</v>
      </c>
      <c r="V2556" s="457">
        <v>0</v>
      </c>
      <c r="W2556" s="419">
        <v>0.12474886417902659</v>
      </c>
      <c r="X2556" s="456">
        <v>0</v>
      </c>
      <c r="Y2556" s="457">
        <v>0</v>
      </c>
      <c r="Z2556" s="419">
        <v>3.9453719109898396E-3</v>
      </c>
      <c r="AA2556" s="456">
        <v>0</v>
      </c>
      <c r="AB2556" s="457">
        <v>0</v>
      </c>
      <c r="AC2556" s="419">
        <v>7.9698047152415522E-3</v>
      </c>
      <c r="AD2556" s="456">
        <v>0</v>
      </c>
      <c r="AE2556" s="457">
        <v>0</v>
      </c>
      <c r="AF2556" s="419">
        <v>1.1500452644900077E-3</v>
      </c>
      <c r="AG2556" s="456">
        <v>0</v>
      </c>
      <c r="AH2556" s="457">
        <v>0</v>
      </c>
      <c r="AI2556" s="419">
        <v>1.4835568427270637E-3</v>
      </c>
      <c r="AJ2556" s="456">
        <v>0</v>
      </c>
      <c r="AK2556" s="457">
        <v>0</v>
      </c>
      <c r="AL2556" s="419">
        <v>9.2003547502602303E-5</v>
      </c>
      <c r="AM2556" s="456">
        <v>0</v>
      </c>
      <c r="AN2556" s="457">
        <v>0</v>
      </c>
      <c r="AO2556" s="419">
        <v>2.5001985611684714E-2</v>
      </c>
      <c r="AP2556" s="456">
        <v>0</v>
      </c>
      <c r="AQ2556" s="457">
        <v>0</v>
      </c>
      <c r="AR2556" s="440">
        <v>1.9588915224112501E-2</v>
      </c>
      <c r="AS2556" s="462">
        <v>0</v>
      </c>
      <c r="AT2556" s="463">
        <v>0</v>
      </c>
      <c r="AU2556" s="426">
        <v>0</v>
      </c>
    </row>
    <row r="2557" spans="1:47" x14ac:dyDescent="0.2">
      <c r="A2557" s="231">
        <v>2038</v>
      </c>
      <c r="B2557" s="232">
        <v>33</v>
      </c>
      <c r="C2557" s="456">
        <v>0</v>
      </c>
      <c r="D2557" s="457">
        <v>0</v>
      </c>
      <c r="E2557" s="419">
        <v>0.5502390097579315</v>
      </c>
      <c r="F2557" s="456">
        <v>0</v>
      </c>
      <c r="G2557" s="457">
        <v>0</v>
      </c>
      <c r="H2557" s="419">
        <v>0.1157499719009695</v>
      </c>
      <c r="I2557" s="456">
        <v>0</v>
      </c>
      <c r="J2557" s="457">
        <v>0</v>
      </c>
      <c r="K2557" s="419">
        <v>0.83825125837759284</v>
      </c>
      <c r="L2557" s="462">
        <v>0</v>
      </c>
      <c r="M2557" s="463">
        <v>0</v>
      </c>
      <c r="N2557" s="419">
        <v>5.8601383018865938E-3</v>
      </c>
      <c r="O2557" s="456">
        <v>0</v>
      </c>
      <c r="P2557" s="457">
        <v>0</v>
      </c>
      <c r="Q2557" s="419">
        <v>1.9418534025273451E-2</v>
      </c>
      <c r="R2557" s="462">
        <v>0</v>
      </c>
      <c r="S2557" s="463">
        <v>0</v>
      </c>
      <c r="T2557" s="419">
        <v>672.5572325047624</v>
      </c>
      <c r="U2557" s="456">
        <v>0</v>
      </c>
      <c r="V2557" s="457">
        <v>0</v>
      </c>
      <c r="W2557" s="419">
        <v>0.12474886417902659</v>
      </c>
      <c r="X2557" s="456">
        <v>0</v>
      </c>
      <c r="Y2557" s="457">
        <v>0</v>
      </c>
      <c r="Z2557" s="419">
        <v>3.9453719109898396E-3</v>
      </c>
      <c r="AA2557" s="456">
        <v>0</v>
      </c>
      <c r="AB2557" s="457">
        <v>0</v>
      </c>
      <c r="AC2557" s="419">
        <v>7.9698047152415522E-3</v>
      </c>
      <c r="AD2557" s="456">
        <v>0</v>
      </c>
      <c r="AE2557" s="457">
        <v>0</v>
      </c>
      <c r="AF2557" s="419">
        <v>1.1500452644900077E-3</v>
      </c>
      <c r="AG2557" s="456">
        <v>0</v>
      </c>
      <c r="AH2557" s="457">
        <v>0</v>
      </c>
      <c r="AI2557" s="419">
        <v>1.4835568427270637E-3</v>
      </c>
      <c r="AJ2557" s="456">
        <v>0</v>
      </c>
      <c r="AK2557" s="457">
        <v>0</v>
      </c>
      <c r="AL2557" s="419">
        <v>9.2003547502602303E-5</v>
      </c>
      <c r="AM2557" s="456">
        <v>0</v>
      </c>
      <c r="AN2557" s="457">
        <v>0</v>
      </c>
      <c r="AO2557" s="419">
        <v>2.5001985611684714E-2</v>
      </c>
      <c r="AP2557" s="456">
        <v>0</v>
      </c>
      <c r="AQ2557" s="457">
        <v>0</v>
      </c>
      <c r="AR2557" s="440">
        <v>1.9588915224112501E-2</v>
      </c>
      <c r="AS2557" s="462">
        <v>0</v>
      </c>
      <c r="AT2557" s="463">
        <v>0</v>
      </c>
      <c r="AU2557" s="426">
        <v>0</v>
      </c>
    </row>
    <row r="2558" spans="1:47" x14ac:dyDescent="0.2">
      <c r="A2558" s="231">
        <v>2038</v>
      </c>
      <c r="B2558" s="232">
        <v>34</v>
      </c>
      <c r="C2558" s="456">
        <v>0</v>
      </c>
      <c r="D2558" s="457">
        <v>0</v>
      </c>
      <c r="E2558" s="419">
        <v>0.5502390097579315</v>
      </c>
      <c r="F2558" s="456">
        <v>0</v>
      </c>
      <c r="G2558" s="457">
        <v>0</v>
      </c>
      <c r="H2558" s="419">
        <v>0.1157499719009695</v>
      </c>
      <c r="I2558" s="456">
        <v>0</v>
      </c>
      <c r="J2558" s="457">
        <v>0</v>
      </c>
      <c r="K2558" s="419">
        <v>0.83825125837759284</v>
      </c>
      <c r="L2558" s="462">
        <v>0</v>
      </c>
      <c r="M2558" s="463">
        <v>0</v>
      </c>
      <c r="N2558" s="419">
        <v>5.8601383018865938E-3</v>
      </c>
      <c r="O2558" s="456">
        <v>0</v>
      </c>
      <c r="P2558" s="457">
        <v>0</v>
      </c>
      <c r="Q2558" s="419">
        <v>1.9418534025273451E-2</v>
      </c>
      <c r="R2558" s="462">
        <v>0</v>
      </c>
      <c r="S2558" s="463">
        <v>0</v>
      </c>
      <c r="T2558" s="419">
        <v>672.5572325047624</v>
      </c>
      <c r="U2558" s="456">
        <v>0</v>
      </c>
      <c r="V2558" s="457">
        <v>0</v>
      </c>
      <c r="W2558" s="419">
        <v>0.12474886417902659</v>
      </c>
      <c r="X2558" s="456">
        <v>0</v>
      </c>
      <c r="Y2558" s="457">
        <v>0</v>
      </c>
      <c r="Z2558" s="419">
        <v>3.9453719109898396E-3</v>
      </c>
      <c r="AA2558" s="456">
        <v>0</v>
      </c>
      <c r="AB2558" s="457">
        <v>0</v>
      </c>
      <c r="AC2558" s="419">
        <v>7.9698047152415522E-3</v>
      </c>
      <c r="AD2558" s="456">
        <v>0</v>
      </c>
      <c r="AE2558" s="457">
        <v>0</v>
      </c>
      <c r="AF2558" s="419">
        <v>1.1500452644900077E-3</v>
      </c>
      <c r="AG2558" s="456">
        <v>0</v>
      </c>
      <c r="AH2558" s="457">
        <v>0</v>
      </c>
      <c r="AI2558" s="419">
        <v>1.4835568427270637E-3</v>
      </c>
      <c r="AJ2558" s="456">
        <v>0</v>
      </c>
      <c r="AK2558" s="457">
        <v>0</v>
      </c>
      <c r="AL2558" s="419">
        <v>9.2003547502602303E-5</v>
      </c>
      <c r="AM2558" s="456">
        <v>0</v>
      </c>
      <c r="AN2558" s="457">
        <v>0</v>
      </c>
      <c r="AO2558" s="419">
        <v>2.5001985611684714E-2</v>
      </c>
      <c r="AP2558" s="456">
        <v>0</v>
      </c>
      <c r="AQ2558" s="457">
        <v>0</v>
      </c>
      <c r="AR2558" s="440">
        <v>1.9588915224112501E-2</v>
      </c>
      <c r="AS2558" s="462">
        <v>0</v>
      </c>
      <c r="AT2558" s="463">
        <v>0</v>
      </c>
      <c r="AU2558" s="426">
        <v>0</v>
      </c>
    </row>
    <row r="2559" spans="1:47" x14ac:dyDescent="0.2">
      <c r="A2559" s="231">
        <v>2038</v>
      </c>
      <c r="B2559" s="232">
        <v>35</v>
      </c>
      <c r="C2559" s="456">
        <v>0</v>
      </c>
      <c r="D2559" s="457">
        <v>0</v>
      </c>
      <c r="E2559" s="419">
        <v>0.5502390097579315</v>
      </c>
      <c r="F2559" s="456">
        <v>0</v>
      </c>
      <c r="G2559" s="457">
        <v>0</v>
      </c>
      <c r="H2559" s="419">
        <v>0.1157499719009695</v>
      </c>
      <c r="I2559" s="456">
        <v>0</v>
      </c>
      <c r="J2559" s="457">
        <v>0</v>
      </c>
      <c r="K2559" s="419">
        <v>0.83825125837759284</v>
      </c>
      <c r="L2559" s="462">
        <v>0</v>
      </c>
      <c r="M2559" s="463">
        <v>0</v>
      </c>
      <c r="N2559" s="419">
        <v>5.8601383018865938E-3</v>
      </c>
      <c r="O2559" s="456">
        <v>0</v>
      </c>
      <c r="P2559" s="457">
        <v>0</v>
      </c>
      <c r="Q2559" s="419">
        <v>1.9418534025273451E-2</v>
      </c>
      <c r="R2559" s="462">
        <v>0</v>
      </c>
      <c r="S2559" s="463">
        <v>0</v>
      </c>
      <c r="T2559" s="419">
        <v>672.5572325047624</v>
      </c>
      <c r="U2559" s="456">
        <v>0</v>
      </c>
      <c r="V2559" s="457">
        <v>0</v>
      </c>
      <c r="W2559" s="419">
        <v>0.12474886417902659</v>
      </c>
      <c r="X2559" s="456">
        <v>0</v>
      </c>
      <c r="Y2559" s="457">
        <v>0</v>
      </c>
      <c r="Z2559" s="419">
        <v>3.9453719109898396E-3</v>
      </c>
      <c r="AA2559" s="456">
        <v>0</v>
      </c>
      <c r="AB2559" s="457">
        <v>0</v>
      </c>
      <c r="AC2559" s="419">
        <v>7.9698047152415522E-3</v>
      </c>
      <c r="AD2559" s="456">
        <v>0</v>
      </c>
      <c r="AE2559" s="457">
        <v>0</v>
      </c>
      <c r="AF2559" s="419">
        <v>1.1500452644900077E-3</v>
      </c>
      <c r="AG2559" s="456">
        <v>0</v>
      </c>
      <c r="AH2559" s="457">
        <v>0</v>
      </c>
      <c r="AI2559" s="419">
        <v>1.4835568427270637E-3</v>
      </c>
      <c r="AJ2559" s="456">
        <v>0</v>
      </c>
      <c r="AK2559" s="457">
        <v>0</v>
      </c>
      <c r="AL2559" s="419">
        <v>9.2003547502602303E-5</v>
      </c>
      <c r="AM2559" s="456">
        <v>0</v>
      </c>
      <c r="AN2559" s="457">
        <v>0</v>
      </c>
      <c r="AO2559" s="419">
        <v>2.5001985611684714E-2</v>
      </c>
      <c r="AP2559" s="456">
        <v>0</v>
      </c>
      <c r="AQ2559" s="457">
        <v>0</v>
      </c>
      <c r="AR2559" s="440">
        <v>1.9588915224112501E-2</v>
      </c>
      <c r="AS2559" s="462">
        <v>0</v>
      </c>
      <c r="AT2559" s="463">
        <v>0</v>
      </c>
      <c r="AU2559" s="426">
        <v>0</v>
      </c>
    </row>
    <row r="2560" spans="1:47" x14ac:dyDescent="0.2">
      <c r="A2560" s="231">
        <v>2038</v>
      </c>
      <c r="B2560" s="232">
        <v>36</v>
      </c>
      <c r="C2560" s="456">
        <v>0</v>
      </c>
      <c r="D2560" s="457">
        <v>0</v>
      </c>
      <c r="E2560" s="419">
        <v>0.5502390097579315</v>
      </c>
      <c r="F2560" s="456">
        <v>0</v>
      </c>
      <c r="G2560" s="457">
        <v>0</v>
      </c>
      <c r="H2560" s="419">
        <v>0.1157499719009695</v>
      </c>
      <c r="I2560" s="456">
        <v>0</v>
      </c>
      <c r="J2560" s="457">
        <v>0</v>
      </c>
      <c r="K2560" s="419">
        <v>0.83825125837759284</v>
      </c>
      <c r="L2560" s="462">
        <v>0</v>
      </c>
      <c r="M2560" s="463">
        <v>0</v>
      </c>
      <c r="N2560" s="419">
        <v>5.8601383018865938E-3</v>
      </c>
      <c r="O2560" s="456">
        <v>0</v>
      </c>
      <c r="P2560" s="457">
        <v>0</v>
      </c>
      <c r="Q2560" s="419">
        <v>1.9418534025273451E-2</v>
      </c>
      <c r="R2560" s="462">
        <v>0</v>
      </c>
      <c r="S2560" s="463">
        <v>0</v>
      </c>
      <c r="T2560" s="419">
        <v>672.5572325047624</v>
      </c>
      <c r="U2560" s="456">
        <v>0</v>
      </c>
      <c r="V2560" s="457">
        <v>0</v>
      </c>
      <c r="W2560" s="419">
        <v>0.12474886417902659</v>
      </c>
      <c r="X2560" s="456">
        <v>0</v>
      </c>
      <c r="Y2560" s="457">
        <v>0</v>
      </c>
      <c r="Z2560" s="419">
        <v>3.9453719109898396E-3</v>
      </c>
      <c r="AA2560" s="456">
        <v>0</v>
      </c>
      <c r="AB2560" s="457">
        <v>0</v>
      </c>
      <c r="AC2560" s="419">
        <v>7.9698047152415522E-3</v>
      </c>
      <c r="AD2560" s="456">
        <v>0</v>
      </c>
      <c r="AE2560" s="457">
        <v>0</v>
      </c>
      <c r="AF2560" s="419">
        <v>1.1500452644900077E-3</v>
      </c>
      <c r="AG2560" s="456">
        <v>0</v>
      </c>
      <c r="AH2560" s="457">
        <v>0</v>
      </c>
      <c r="AI2560" s="419">
        <v>1.4835568427270637E-3</v>
      </c>
      <c r="AJ2560" s="456">
        <v>0</v>
      </c>
      <c r="AK2560" s="457">
        <v>0</v>
      </c>
      <c r="AL2560" s="419">
        <v>9.2003547502602303E-5</v>
      </c>
      <c r="AM2560" s="456">
        <v>0</v>
      </c>
      <c r="AN2560" s="457">
        <v>0</v>
      </c>
      <c r="AO2560" s="419">
        <v>2.5001985611684714E-2</v>
      </c>
      <c r="AP2560" s="456">
        <v>0</v>
      </c>
      <c r="AQ2560" s="457">
        <v>0</v>
      </c>
      <c r="AR2560" s="440">
        <v>1.9588915224112501E-2</v>
      </c>
      <c r="AS2560" s="462">
        <v>0</v>
      </c>
      <c r="AT2560" s="463">
        <v>0</v>
      </c>
      <c r="AU2560" s="426">
        <v>0</v>
      </c>
    </row>
    <row r="2561" spans="1:47" x14ac:dyDescent="0.2">
      <c r="A2561" s="231">
        <v>2038</v>
      </c>
      <c r="B2561" s="232">
        <v>37</v>
      </c>
      <c r="C2561" s="456">
        <v>0</v>
      </c>
      <c r="D2561" s="457">
        <v>0</v>
      </c>
      <c r="E2561" s="419">
        <v>0.5502390097579315</v>
      </c>
      <c r="F2561" s="456">
        <v>0</v>
      </c>
      <c r="G2561" s="457">
        <v>0</v>
      </c>
      <c r="H2561" s="419">
        <v>0.1157499719009695</v>
      </c>
      <c r="I2561" s="456">
        <v>0</v>
      </c>
      <c r="J2561" s="457">
        <v>0</v>
      </c>
      <c r="K2561" s="419">
        <v>0.83825125837759284</v>
      </c>
      <c r="L2561" s="462">
        <v>0</v>
      </c>
      <c r="M2561" s="463">
        <v>0</v>
      </c>
      <c r="N2561" s="419">
        <v>5.8601383018865938E-3</v>
      </c>
      <c r="O2561" s="456">
        <v>0</v>
      </c>
      <c r="P2561" s="457">
        <v>0</v>
      </c>
      <c r="Q2561" s="419">
        <v>1.9418534025273451E-2</v>
      </c>
      <c r="R2561" s="462">
        <v>0</v>
      </c>
      <c r="S2561" s="463">
        <v>0</v>
      </c>
      <c r="T2561" s="419">
        <v>672.5572325047624</v>
      </c>
      <c r="U2561" s="456">
        <v>0</v>
      </c>
      <c r="V2561" s="457">
        <v>0</v>
      </c>
      <c r="W2561" s="419">
        <v>0.12474886417902659</v>
      </c>
      <c r="X2561" s="456">
        <v>0</v>
      </c>
      <c r="Y2561" s="457">
        <v>0</v>
      </c>
      <c r="Z2561" s="419">
        <v>3.9453719109898396E-3</v>
      </c>
      <c r="AA2561" s="456">
        <v>0</v>
      </c>
      <c r="AB2561" s="457">
        <v>0</v>
      </c>
      <c r="AC2561" s="419">
        <v>7.9698047152415522E-3</v>
      </c>
      <c r="AD2561" s="456">
        <v>0</v>
      </c>
      <c r="AE2561" s="457">
        <v>0</v>
      </c>
      <c r="AF2561" s="419">
        <v>1.1500452644900077E-3</v>
      </c>
      <c r="AG2561" s="456">
        <v>0</v>
      </c>
      <c r="AH2561" s="457">
        <v>0</v>
      </c>
      <c r="AI2561" s="419">
        <v>1.4835568427270637E-3</v>
      </c>
      <c r="AJ2561" s="456">
        <v>0</v>
      </c>
      <c r="AK2561" s="457">
        <v>0</v>
      </c>
      <c r="AL2561" s="419">
        <v>9.2003547502602303E-5</v>
      </c>
      <c r="AM2561" s="456">
        <v>0</v>
      </c>
      <c r="AN2561" s="457">
        <v>0</v>
      </c>
      <c r="AO2561" s="419">
        <v>2.5001985611684714E-2</v>
      </c>
      <c r="AP2561" s="456">
        <v>0</v>
      </c>
      <c r="AQ2561" s="457">
        <v>0</v>
      </c>
      <c r="AR2561" s="440">
        <v>1.9588915224112501E-2</v>
      </c>
      <c r="AS2561" s="462">
        <v>0</v>
      </c>
      <c r="AT2561" s="463">
        <v>0</v>
      </c>
      <c r="AU2561" s="426">
        <v>0</v>
      </c>
    </row>
    <row r="2562" spans="1:47" x14ac:dyDescent="0.2">
      <c r="A2562" s="231">
        <v>2038</v>
      </c>
      <c r="B2562" s="232">
        <v>38</v>
      </c>
      <c r="C2562" s="456">
        <v>0</v>
      </c>
      <c r="D2562" s="457">
        <v>0</v>
      </c>
      <c r="E2562" s="419">
        <v>0.5502390097579315</v>
      </c>
      <c r="F2562" s="456">
        <v>0</v>
      </c>
      <c r="G2562" s="457">
        <v>0</v>
      </c>
      <c r="H2562" s="419">
        <v>0.1157499719009695</v>
      </c>
      <c r="I2562" s="456">
        <v>0</v>
      </c>
      <c r="J2562" s="457">
        <v>0</v>
      </c>
      <c r="K2562" s="419">
        <v>0.83825125837759284</v>
      </c>
      <c r="L2562" s="462">
        <v>0</v>
      </c>
      <c r="M2562" s="463">
        <v>0</v>
      </c>
      <c r="N2562" s="419">
        <v>5.8601383018865938E-3</v>
      </c>
      <c r="O2562" s="456">
        <v>0</v>
      </c>
      <c r="P2562" s="457">
        <v>0</v>
      </c>
      <c r="Q2562" s="419">
        <v>1.9418534025273451E-2</v>
      </c>
      <c r="R2562" s="462">
        <v>0</v>
      </c>
      <c r="S2562" s="463">
        <v>0</v>
      </c>
      <c r="T2562" s="419">
        <v>672.5572325047624</v>
      </c>
      <c r="U2562" s="456">
        <v>0</v>
      </c>
      <c r="V2562" s="457">
        <v>0</v>
      </c>
      <c r="W2562" s="419">
        <v>0.12474886417902659</v>
      </c>
      <c r="X2562" s="456">
        <v>0</v>
      </c>
      <c r="Y2562" s="457">
        <v>0</v>
      </c>
      <c r="Z2562" s="419">
        <v>3.9453719109898396E-3</v>
      </c>
      <c r="AA2562" s="456">
        <v>0</v>
      </c>
      <c r="AB2562" s="457">
        <v>0</v>
      </c>
      <c r="AC2562" s="419">
        <v>7.9698047152415522E-3</v>
      </c>
      <c r="AD2562" s="456">
        <v>0</v>
      </c>
      <c r="AE2562" s="457">
        <v>0</v>
      </c>
      <c r="AF2562" s="419">
        <v>1.1500452644900077E-3</v>
      </c>
      <c r="AG2562" s="456">
        <v>0</v>
      </c>
      <c r="AH2562" s="457">
        <v>0</v>
      </c>
      <c r="AI2562" s="419">
        <v>1.4835568427270637E-3</v>
      </c>
      <c r="AJ2562" s="456">
        <v>0</v>
      </c>
      <c r="AK2562" s="457">
        <v>0</v>
      </c>
      <c r="AL2562" s="419">
        <v>9.2003547502602303E-5</v>
      </c>
      <c r="AM2562" s="456">
        <v>0</v>
      </c>
      <c r="AN2562" s="457">
        <v>0</v>
      </c>
      <c r="AO2562" s="419">
        <v>2.5001985611684714E-2</v>
      </c>
      <c r="AP2562" s="456">
        <v>0</v>
      </c>
      <c r="AQ2562" s="457">
        <v>0</v>
      </c>
      <c r="AR2562" s="440">
        <v>1.9588915224112501E-2</v>
      </c>
      <c r="AS2562" s="462">
        <v>0</v>
      </c>
      <c r="AT2562" s="463">
        <v>0</v>
      </c>
      <c r="AU2562" s="426">
        <v>0</v>
      </c>
    </row>
    <row r="2563" spans="1:47" x14ac:dyDescent="0.2">
      <c r="A2563" s="231">
        <v>2038</v>
      </c>
      <c r="B2563" s="232">
        <v>39</v>
      </c>
      <c r="C2563" s="456">
        <v>0</v>
      </c>
      <c r="D2563" s="457">
        <v>0</v>
      </c>
      <c r="E2563" s="419">
        <v>0.5502390097579315</v>
      </c>
      <c r="F2563" s="456">
        <v>0</v>
      </c>
      <c r="G2563" s="457">
        <v>0</v>
      </c>
      <c r="H2563" s="419">
        <v>0.1157499719009695</v>
      </c>
      <c r="I2563" s="456">
        <v>0</v>
      </c>
      <c r="J2563" s="457">
        <v>0</v>
      </c>
      <c r="K2563" s="419">
        <v>0.83825125837759284</v>
      </c>
      <c r="L2563" s="462">
        <v>0</v>
      </c>
      <c r="M2563" s="463">
        <v>0</v>
      </c>
      <c r="N2563" s="419">
        <v>5.8601383018865938E-3</v>
      </c>
      <c r="O2563" s="456">
        <v>0</v>
      </c>
      <c r="P2563" s="457">
        <v>0</v>
      </c>
      <c r="Q2563" s="419">
        <v>1.9418534025273451E-2</v>
      </c>
      <c r="R2563" s="462">
        <v>0</v>
      </c>
      <c r="S2563" s="463">
        <v>0</v>
      </c>
      <c r="T2563" s="419">
        <v>672.5572325047624</v>
      </c>
      <c r="U2563" s="456">
        <v>0</v>
      </c>
      <c r="V2563" s="457">
        <v>0</v>
      </c>
      <c r="W2563" s="419">
        <v>0.12474886417902659</v>
      </c>
      <c r="X2563" s="456">
        <v>0</v>
      </c>
      <c r="Y2563" s="457">
        <v>0</v>
      </c>
      <c r="Z2563" s="419">
        <v>3.9453719109898396E-3</v>
      </c>
      <c r="AA2563" s="456">
        <v>0</v>
      </c>
      <c r="AB2563" s="457">
        <v>0</v>
      </c>
      <c r="AC2563" s="419">
        <v>7.9698047152415522E-3</v>
      </c>
      <c r="AD2563" s="456">
        <v>0</v>
      </c>
      <c r="AE2563" s="457">
        <v>0</v>
      </c>
      <c r="AF2563" s="419">
        <v>1.1500452644900077E-3</v>
      </c>
      <c r="AG2563" s="456">
        <v>0</v>
      </c>
      <c r="AH2563" s="457">
        <v>0</v>
      </c>
      <c r="AI2563" s="419">
        <v>1.4835568427270637E-3</v>
      </c>
      <c r="AJ2563" s="456">
        <v>0</v>
      </c>
      <c r="AK2563" s="457">
        <v>0</v>
      </c>
      <c r="AL2563" s="419">
        <v>9.2003547502602303E-5</v>
      </c>
      <c r="AM2563" s="456">
        <v>0</v>
      </c>
      <c r="AN2563" s="457">
        <v>0</v>
      </c>
      <c r="AO2563" s="419">
        <v>2.5001985611684714E-2</v>
      </c>
      <c r="AP2563" s="456">
        <v>0</v>
      </c>
      <c r="AQ2563" s="457">
        <v>0</v>
      </c>
      <c r="AR2563" s="440">
        <v>1.9588915224112501E-2</v>
      </c>
      <c r="AS2563" s="462">
        <v>0</v>
      </c>
      <c r="AT2563" s="463">
        <v>0</v>
      </c>
      <c r="AU2563" s="426">
        <v>0</v>
      </c>
    </row>
    <row r="2564" spans="1:47" ht="13.5" thickBot="1" x14ac:dyDescent="0.25">
      <c r="A2564" s="233">
        <v>2038</v>
      </c>
      <c r="B2564" s="234">
        <v>40</v>
      </c>
      <c r="C2564" s="458">
        <v>0</v>
      </c>
      <c r="D2564" s="459">
        <v>0</v>
      </c>
      <c r="E2564" s="430">
        <v>0.5502390097579315</v>
      </c>
      <c r="F2564" s="458">
        <v>0</v>
      </c>
      <c r="G2564" s="459">
        <v>0</v>
      </c>
      <c r="H2564" s="430">
        <v>0.1157499719009695</v>
      </c>
      <c r="I2564" s="458">
        <v>0</v>
      </c>
      <c r="J2564" s="459">
        <v>0</v>
      </c>
      <c r="K2564" s="430">
        <v>0.83825125837759284</v>
      </c>
      <c r="L2564" s="464">
        <v>0</v>
      </c>
      <c r="M2564" s="465">
        <v>0</v>
      </c>
      <c r="N2564" s="430">
        <v>5.8601383018865938E-3</v>
      </c>
      <c r="O2564" s="458">
        <v>0</v>
      </c>
      <c r="P2564" s="459">
        <v>0</v>
      </c>
      <c r="Q2564" s="430">
        <v>1.9418534025273451E-2</v>
      </c>
      <c r="R2564" s="464">
        <v>0</v>
      </c>
      <c r="S2564" s="465">
        <v>0</v>
      </c>
      <c r="T2564" s="430">
        <v>672.5572325047624</v>
      </c>
      <c r="U2564" s="458">
        <v>0</v>
      </c>
      <c r="V2564" s="459">
        <v>0</v>
      </c>
      <c r="W2564" s="430">
        <v>0.12474886417902659</v>
      </c>
      <c r="X2564" s="458">
        <v>0</v>
      </c>
      <c r="Y2564" s="459">
        <v>0</v>
      </c>
      <c r="Z2564" s="430">
        <v>3.9453719109898396E-3</v>
      </c>
      <c r="AA2564" s="458">
        <v>0</v>
      </c>
      <c r="AB2564" s="459">
        <v>0</v>
      </c>
      <c r="AC2564" s="430">
        <v>7.9698047152415522E-3</v>
      </c>
      <c r="AD2564" s="458">
        <v>0</v>
      </c>
      <c r="AE2564" s="459">
        <v>0</v>
      </c>
      <c r="AF2564" s="430">
        <v>1.1500452644900077E-3</v>
      </c>
      <c r="AG2564" s="458">
        <v>0</v>
      </c>
      <c r="AH2564" s="459">
        <v>0</v>
      </c>
      <c r="AI2564" s="430">
        <v>1.4835568427270637E-3</v>
      </c>
      <c r="AJ2564" s="458">
        <v>0</v>
      </c>
      <c r="AK2564" s="459">
        <v>0</v>
      </c>
      <c r="AL2564" s="430">
        <v>9.2003547502602303E-5</v>
      </c>
      <c r="AM2564" s="458">
        <v>0</v>
      </c>
      <c r="AN2564" s="459">
        <v>0</v>
      </c>
      <c r="AO2564" s="430">
        <v>2.5001985611684714E-2</v>
      </c>
      <c r="AP2564" s="458">
        <v>0</v>
      </c>
      <c r="AQ2564" s="459">
        <v>0</v>
      </c>
      <c r="AR2564" s="441">
        <v>1.9588915224112501E-2</v>
      </c>
      <c r="AS2564" s="464">
        <v>0</v>
      </c>
      <c r="AT2564" s="465">
        <v>0</v>
      </c>
      <c r="AU2564" s="434">
        <v>0</v>
      </c>
    </row>
    <row r="2565" spans="1:47" x14ac:dyDescent="0.2">
      <c r="A2565" s="229">
        <v>2039</v>
      </c>
      <c r="B2565" s="230">
        <v>1</v>
      </c>
      <c r="C2565" s="454">
        <v>0.74987895000157767</v>
      </c>
      <c r="D2565" s="455">
        <v>0.76611018603704906</v>
      </c>
      <c r="E2565" s="436">
        <v>0.36771008638494623</v>
      </c>
      <c r="F2565" s="454">
        <v>3.6226380475381056E-2</v>
      </c>
      <c r="G2565" s="455">
        <v>3.1957246030050131E-2</v>
      </c>
      <c r="H2565" s="436">
        <v>6.2222486130588117E-2</v>
      </c>
      <c r="I2565" s="454">
        <v>3.2014256689541346E-2</v>
      </c>
      <c r="J2565" s="455">
        <v>3.2469600922227518E-2</v>
      </c>
      <c r="K2565" s="436">
        <v>0.36181004847081971</v>
      </c>
      <c r="L2565" s="460">
        <v>1.3492879592673719E-3</v>
      </c>
      <c r="M2565" s="461">
        <v>1.7625711752976309E-3</v>
      </c>
      <c r="N2565" s="436">
        <v>5.6995291049840892E-3</v>
      </c>
      <c r="O2565" s="454">
        <v>1.637588350051004E-3</v>
      </c>
      <c r="P2565" s="455">
        <v>2.0795747308252188E-3</v>
      </c>
      <c r="Q2565" s="436">
        <v>1.3853588916453049E-2</v>
      </c>
      <c r="R2565" s="460">
        <v>0</v>
      </c>
      <c r="S2565" s="461">
        <v>0</v>
      </c>
      <c r="T2565" s="436">
        <v>654.12430787405117</v>
      </c>
      <c r="U2565" s="454">
        <v>4.6775499589678136E-3</v>
      </c>
      <c r="V2565" s="455">
        <v>5.617871459560296E-3</v>
      </c>
      <c r="W2565" s="436">
        <v>6.70599380680518E-2</v>
      </c>
      <c r="X2565" s="454">
        <v>4.3466470604104791E-3</v>
      </c>
      <c r="Y2565" s="455">
        <v>5.5417499479130591E-3</v>
      </c>
      <c r="Z2565" s="436">
        <v>2.9775742391259701E-3</v>
      </c>
      <c r="AA2565" s="454">
        <v>8.5858213689769315E-4</v>
      </c>
      <c r="AB2565" s="455">
        <v>8.7422718606960199E-4</v>
      </c>
      <c r="AC2565" s="436">
        <v>4.2842513065069129E-3</v>
      </c>
      <c r="AD2565" s="454">
        <v>4.6418447812918287E-5</v>
      </c>
      <c r="AE2565" s="455">
        <v>4.0728235815777679E-5</v>
      </c>
      <c r="AF2565" s="436">
        <v>6.1821768810863562E-4</v>
      </c>
      <c r="AG2565" s="454">
        <v>1.493880855897142E-3</v>
      </c>
      <c r="AH2565" s="455">
        <v>1.2989540686951999E-3</v>
      </c>
      <c r="AI2565" s="436">
        <v>7.975017326618903E-4</v>
      </c>
      <c r="AJ2565" s="454">
        <v>2.7360132803250583E-4</v>
      </c>
      <c r="AK2565" s="455">
        <v>2.3255977798264415E-4</v>
      </c>
      <c r="AL2565" s="436">
        <v>4.9457453663500142E-5</v>
      </c>
      <c r="AM2565" s="454">
        <v>4.184383345786219E-4</v>
      </c>
      <c r="AN2565" s="455">
        <v>3.7236900952230189E-4</v>
      </c>
      <c r="AO2565" s="436">
        <v>1.3440057643749989E-2</v>
      </c>
      <c r="AP2565" s="454">
        <v>0</v>
      </c>
      <c r="AQ2565" s="455">
        <v>0</v>
      </c>
      <c r="AR2565" s="439">
        <v>4.0931502845467102E-3</v>
      </c>
      <c r="AS2565" s="460">
        <v>0</v>
      </c>
      <c r="AT2565" s="461">
        <v>0</v>
      </c>
      <c r="AU2565" s="415">
        <v>0</v>
      </c>
    </row>
    <row r="2566" spans="1:47" x14ac:dyDescent="0.2">
      <c r="A2566" s="231">
        <v>2039</v>
      </c>
      <c r="B2566" s="232">
        <v>2</v>
      </c>
      <c r="C2566" s="456">
        <v>0.75392445062442059</v>
      </c>
      <c r="D2566" s="457">
        <v>0.76905397307426271</v>
      </c>
      <c r="E2566" s="437">
        <v>0.36939369593588711</v>
      </c>
      <c r="F2566" s="456">
        <v>3.6934945092816994E-2</v>
      </c>
      <c r="G2566" s="457">
        <v>3.2564673944591234E-2</v>
      </c>
      <c r="H2566" s="437">
        <v>6.2864452595102635E-2</v>
      </c>
      <c r="I2566" s="456">
        <v>3.2414292791716343E-2</v>
      </c>
      <c r="J2566" s="457">
        <v>3.2823791673701579E-2</v>
      </c>
      <c r="K2566" s="437">
        <v>0.36443173231671233</v>
      </c>
      <c r="L2566" s="462">
        <v>1.3522673123358131E-3</v>
      </c>
      <c r="M2566" s="463">
        <v>1.7658085569695235E-3</v>
      </c>
      <c r="N2566" s="437">
        <v>5.7018634856398258E-3</v>
      </c>
      <c r="O2566" s="456">
        <v>1.6481323924967043E-3</v>
      </c>
      <c r="P2566" s="457">
        <v>2.0927269032156408E-3</v>
      </c>
      <c r="Q2566" s="437">
        <v>1.385992938089539E-2</v>
      </c>
      <c r="R2566" s="462">
        <v>0</v>
      </c>
      <c r="S2566" s="463">
        <v>0</v>
      </c>
      <c r="T2566" s="437">
        <v>654.39231016424242</v>
      </c>
      <c r="U2566" s="456">
        <v>4.743361301286368E-3</v>
      </c>
      <c r="V2566" s="457">
        <v>5.6930785495772299E-3</v>
      </c>
      <c r="W2566" s="437">
        <v>6.7751789125807843E-2</v>
      </c>
      <c r="X2566" s="456">
        <v>4.4095480190578708E-3</v>
      </c>
      <c r="Y2566" s="457">
        <v>5.6253066597401497E-3</v>
      </c>
      <c r="Z2566" s="437">
        <v>2.9907368030216122E-3</v>
      </c>
      <c r="AA2566" s="456">
        <v>8.9472204004931828E-4</v>
      </c>
      <c r="AB2566" s="457">
        <v>9.0289908032520371E-4</v>
      </c>
      <c r="AC2566" s="437">
        <v>4.3284491235478029E-3</v>
      </c>
      <c r="AD2566" s="456">
        <v>4.7457582677725991E-5</v>
      </c>
      <c r="AE2566" s="457">
        <v>4.1611129436019708E-5</v>
      </c>
      <c r="AF2566" s="437">
        <v>6.2459655392121992E-4</v>
      </c>
      <c r="AG2566" s="456">
        <v>1.5177364630624809E-3</v>
      </c>
      <c r="AH2566" s="457">
        <v>1.3198543459528613E-3</v>
      </c>
      <c r="AI2566" s="437">
        <v>8.0573012294596108E-4</v>
      </c>
      <c r="AJ2566" s="456">
        <v>2.7761712442180545E-4</v>
      </c>
      <c r="AK2566" s="457">
        <v>2.3613157566178497E-4</v>
      </c>
      <c r="AL2566" s="437">
        <v>4.9967658147068004E-5</v>
      </c>
      <c r="AM2566" s="456">
        <v>4.2772262895759115E-4</v>
      </c>
      <c r="AN2566" s="457">
        <v>3.8014301091029339E-4</v>
      </c>
      <c r="AO2566" s="437">
        <v>1.3578718009255123E-2</v>
      </c>
      <c r="AP2566" s="456">
        <v>0</v>
      </c>
      <c r="AQ2566" s="457">
        <v>0</v>
      </c>
      <c r="AR2566" s="440">
        <v>4.1035932122018203E-3</v>
      </c>
      <c r="AS2566" s="462">
        <v>0</v>
      </c>
      <c r="AT2566" s="463">
        <v>0</v>
      </c>
      <c r="AU2566" s="423">
        <v>0</v>
      </c>
    </row>
    <row r="2567" spans="1:47" x14ac:dyDescent="0.2">
      <c r="A2567" s="231">
        <v>2039</v>
      </c>
      <c r="B2567" s="232">
        <v>3</v>
      </c>
      <c r="C2567" s="456">
        <v>0.75912834022470044</v>
      </c>
      <c r="D2567" s="457">
        <v>0.77318409125107912</v>
      </c>
      <c r="E2567" s="437">
        <v>0.37133648934000407</v>
      </c>
      <c r="F2567" s="456">
        <v>3.767898548729938E-2</v>
      </c>
      <c r="G2567" s="457">
        <v>3.3235719295121195E-2</v>
      </c>
      <c r="H2567" s="437">
        <v>6.360542890632212E-2</v>
      </c>
      <c r="I2567" s="456">
        <v>3.2781351780987802E-2</v>
      </c>
      <c r="J2567" s="457">
        <v>3.3144056875668369E-2</v>
      </c>
      <c r="K2567" s="437">
        <v>0.36745292347212638</v>
      </c>
      <c r="L2567" s="462">
        <v>1.3535145734239354E-3</v>
      </c>
      <c r="M2567" s="463">
        <v>1.7672069565764809E-3</v>
      </c>
      <c r="N2567" s="437">
        <v>5.7045507705420955E-3</v>
      </c>
      <c r="O2567" s="456">
        <v>1.6572380304099024E-3</v>
      </c>
      <c r="P2567" s="457">
        <v>2.1047612601443155E-3</v>
      </c>
      <c r="Q2567" s="437">
        <v>1.3867200212677674E-2</v>
      </c>
      <c r="R2567" s="462">
        <v>0</v>
      </c>
      <c r="S2567" s="463">
        <v>0</v>
      </c>
      <c r="T2567" s="437">
        <v>654.70072669816341</v>
      </c>
      <c r="U2567" s="456">
        <v>4.815529935546725E-3</v>
      </c>
      <c r="V2567" s="457">
        <v>5.7880064810608735E-3</v>
      </c>
      <c r="W2567" s="437">
        <v>6.8550335269143323E-2</v>
      </c>
      <c r="X2567" s="456">
        <v>4.4791737787193541E-3</v>
      </c>
      <c r="Y2567" s="457">
        <v>5.7218252705010988E-3</v>
      </c>
      <c r="Z2567" s="437">
        <v>3.0059310588739755E-3</v>
      </c>
      <c r="AA2567" s="456">
        <v>9.0754722059859839E-4</v>
      </c>
      <c r="AB2567" s="457">
        <v>9.1737222218152422E-4</v>
      </c>
      <c r="AC2567" s="437">
        <v>4.3794686099882778E-3</v>
      </c>
      <c r="AD2567" s="456">
        <v>4.8391966433261026E-5</v>
      </c>
      <c r="AE2567" s="457">
        <v>4.245457401428452E-5</v>
      </c>
      <c r="AF2567" s="437">
        <v>6.3195783880456557E-4</v>
      </c>
      <c r="AG2567" s="456">
        <v>1.5497026321180621E-3</v>
      </c>
      <c r="AH2567" s="457">
        <v>1.3481742434809955E-3</v>
      </c>
      <c r="AI2567" s="437">
        <v>8.1522596799627736E-4</v>
      </c>
      <c r="AJ2567" s="456">
        <v>2.8386105655231925E-4</v>
      </c>
      <c r="AK2567" s="457">
        <v>2.416103847453843E-4</v>
      </c>
      <c r="AL2567" s="437">
        <v>5.0556652227642068E-5</v>
      </c>
      <c r="AM2567" s="456">
        <v>4.3575922657083726E-4</v>
      </c>
      <c r="AN2567" s="457">
        <v>3.8741617941527123E-4</v>
      </c>
      <c r="AO2567" s="437">
        <v>1.3738759305424494E-2</v>
      </c>
      <c r="AP2567" s="456">
        <v>0</v>
      </c>
      <c r="AQ2567" s="457">
        <v>0</v>
      </c>
      <c r="AR2567" s="440">
        <v>4.1158594504856301E-3</v>
      </c>
      <c r="AS2567" s="462">
        <v>0</v>
      </c>
      <c r="AT2567" s="463">
        <v>0</v>
      </c>
      <c r="AU2567" s="423">
        <v>0</v>
      </c>
    </row>
    <row r="2568" spans="1:47" x14ac:dyDescent="0.2">
      <c r="A2568" s="231">
        <v>2039</v>
      </c>
      <c r="B2568" s="232">
        <v>4</v>
      </c>
      <c r="C2568" s="456">
        <v>0.76385592401210956</v>
      </c>
      <c r="D2568" s="457">
        <v>0.77675775042002015</v>
      </c>
      <c r="E2568" s="437">
        <v>0.37357129117439136</v>
      </c>
      <c r="F2568" s="456">
        <v>3.8509605178490162E-2</v>
      </c>
      <c r="G2568" s="457">
        <v>3.4004053444247048E-2</v>
      </c>
      <c r="H2568" s="437">
        <v>6.4457988487748641E-2</v>
      </c>
      <c r="I2568" s="456">
        <v>3.3161897917098129E-2</v>
      </c>
      <c r="J2568" s="457">
        <v>3.3478483293088321E-2</v>
      </c>
      <c r="K2568" s="437">
        <v>0.37093363709850591</v>
      </c>
      <c r="L2568" s="462">
        <v>1.3549099736739226E-3</v>
      </c>
      <c r="M2568" s="463">
        <v>1.7688263782742397E-3</v>
      </c>
      <c r="N2568" s="437">
        <v>5.7076410107458134E-3</v>
      </c>
      <c r="O2568" s="456">
        <v>1.6674409251858958E-3</v>
      </c>
      <c r="P2568" s="457">
        <v>2.1186178760192087E-3</v>
      </c>
      <c r="Q2568" s="437">
        <v>1.3875594212294572E-2</v>
      </c>
      <c r="R2568" s="462">
        <v>0</v>
      </c>
      <c r="S2568" s="463">
        <v>0</v>
      </c>
      <c r="T2568" s="437">
        <v>655.05629287548277</v>
      </c>
      <c r="U2568" s="456">
        <v>4.8939142147421191E-3</v>
      </c>
      <c r="V2568" s="457">
        <v>5.8945541354272083E-3</v>
      </c>
      <c r="W2568" s="437">
        <v>6.9469207415785147E-2</v>
      </c>
      <c r="X2568" s="456">
        <v>4.557182858611359E-3</v>
      </c>
      <c r="Y2568" s="457">
        <v>5.8328137015101261E-3</v>
      </c>
      <c r="Z2568" s="437">
        <v>3.0234036649461034E-3</v>
      </c>
      <c r="AA2568" s="456">
        <v>9.2158160915589704E-4</v>
      </c>
      <c r="AB2568" s="457">
        <v>9.3385735111159863E-4</v>
      </c>
      <c r="AC2568" s="437">
        <v>4.4381697716318527E-3</v>
      </c>
      <c r="AD2568" s="456">
        <v>4.9434441899002994E-5</v>
      </c>
      <c r="AE2568" s="457">
        <v>4.3421093671198764E-5</v>
      </c>
      <c r="AF2568" s="437">
        <v>6.4042833450435495E-4</v>
      </c>
      <c r="AG2568" s="456">
        <v>1.5854598984164467E-3</v>
      </c>
      <c r="AH2568" s="457">
        <v>1.3806287637142521E-3</v>
      </c>
      <c r="AI2568" s="437">
        <v>8.2615324784064128E-4</v>
      </c>
      <c r="AJ2568" s="456">
        <v>2.908770929086043E-4</v>
      </c>
      <c r="AK2568" s="457">
        <v>2.479183472656453E-4</v>
      </c>
      <c r="AL2568" s="437">
        <v>5.1234298660816433E-5</v>
      </c>
      <c r="AM2568" s="456">
        <v>4.4469824586567069E-4</v>
      </c>
      <c r="AN2568" s="457">
        <v>3.9571812082567795E-4</v>
      </c>
      <c r="AO2568" s="437">
        <v>1.3922921182401899E-2</v>
      </c>
      <c r="AP2568" s="456">
        <v>0</v>
      </c>
      <c r="AQ2568" s="457">
        <v>0</v>
      </c>
      <c r="AR2568" s="440">
        <v>4.1299192147308001E-3</v>
      </c>
      <c r="AS2568" s="462">
        <v>0</v>
      </c>
      <c r="AT2568" s="463">
        <v>0</v>
      </c>
      <c r="AU2568" s="423">
        <v>0</v>
      </c>
    </row>
    <row r="2569" spans="1:47" x14ac:dyDescent="0.2">
      <c r="A2569" s="231">
        <v>2039</v>
      </c>
      <c r="B2569" s="232">
        <v>5</v>
      </c>
      <c r="C2569" s="456">
        <v>1.1962323665125596</v>
      </c>
      <c r="D2569" s="457">
        <v>1.2369349090834831</v>
      </c>
      <c r="E2569" s="437">
        <v>0.43747422777757639</v>
      </c>
      <c r="F2569" s="456">
        <v>4.6279286009849027E-2</v>
      </c>
      <c r="G2569" s="457">
        <v>4.1653200711309062E-2</v>
      </c>
      <c r="H2569" s="437">
        <v>7.1811252070324197E-2</v>
      </c>
      <c r="I2569" s="456">
        <v>4.4647441851304377E-2</v>
      </c>
      <c r="J2569" s="457">
        <v>4.5839500027558502E-2</v>
      </c>
      <c r="K2569" s="437">
        <v>0.37465954711446092</v>
      </c>
      <c r="L2569" s="462">
        <v>1.3559996552208432E-3</v>
      </c>
      <c r="M2569" s="463">
        <v>1.7701079711338755E-3</v>
      </c>
      <c r="N2569" s="437">
        <v>5.7090254522426344E-3</v>
      </c>
      <c r="O2569" s="456">
        <v>2.0329474573114025E-3</v>
      </c>
      <c r="P2569" s="457">
        <v>3.1939352416600888E-3</v>
      </c>
      <c r="Q2569" s="437">
        <v>1.8985371403696789E-2</v>
      </c>
      <c r="R2569" s="462">
        <v>0</v>
      </c>
      <c r="S2569" s="463">
        <v>0</v>
      </c>
      <c r="T2569" s="437">
        <v>655.2137531833713</v>
      </c>
      <c r="U2569" s="456">
        <v>3.7822639145981521E-3</v>
      </c>
      <c r="V2569" s="457">
        <v>4.4895650256954675E-3</v>
      </c>
      <c r="W2569" s="437">
        <v>7.7394197413765756E-2</v>
      </c>
      <c r="X2569" s="456">
        <v>4.6438694575157155E-3</v>
      </c>
      <c r="Y2569" s="457">
        <v>5.959277036635382E-3</v>
      </c>
      <c r="Z2569" s="437">
        <v>3.0433216043284786E-3</v>
      </c>
      <c r="AA2569" s="456">
        <v>1.0763857017746206E-3</v>
      </c>
      <c r="AB2569" s="457">
        <v>1.1088051739026065E-3</v>
      </c>
      <c r="AC2569" s="437">
        <v>4.9444671455695626E-3</v>
      </c>
      <c r="AD2569" s="456">
        <v>5.8929935270577942E-5</v>
      </c>
      <c r="AE2569" s="457">
        <v>5.2608374556245498E-5</v>
      </c>
      <c r="AF2569" s="437">
        <v>7.1348761807361871E-4</v>
      </c>
      <c r="AG2569" s="456">
        <v>1.9153341062086539E-3</v>
      </c>
      <c r="AH2569" s="457">
        <v>1.7012773204025402E-3</v>
      </c>
      <c r="AI2569" s="437">
        <v>9.2039962603884383E-4</v>
      </c>
      <c r="AJ2569" s="456">
        <v>3.4206399693794955E-4</v>
      </c>
      <c r="AK2569" s="457">
        <v>2.9534848935153105E-4</v>
      </c>
      <c r="AL2569" s="437">
        <v>5.7079059866071837E-5</v>
      </c>
      <c r="AM2569" s="456">
        <v>5.3681095434242006E-4</v>
      </c>
      <c r="AN2569" s="457">
        <v>4.8774800158676119E-4</v>
      </c>
      <c r="AO2569" s="437">
        <v>1.551123482234296E-2</v>
      </c>
      <c r="AP2569" s="456">
        <v>0</v>
      </c>
      <c r="AQ2569" s="457">
        <v>0</v>
      </c>
      <c r="AR2569" s="440">
        <v>6.3929794885125204E-3</v>
      </c>
      <c r="AS2569" s="462">
        <v>0</v>
      </c>
      <c r="AT2569" s="463">
        <v>0</v>
      </c>
      <c r="AU2569" s="423">
        <v>0</v>
      </c>
    </row>
    <row r="2570" spans="1:47" x14ac:dyDescent="0.2">
      <c r="A2570" s="231">
        <v>2039</v>
      </c>
      <c r="B2570" s="232">
        <v>6</v>
      </c>
      <c r="C2570" s="456">
        <v>1.2058947622292724</v>
      </c>
      <c r="D2570" s="457">
        <v>1.2465682336118507</v>
      </c>
      <c r="E2570" s="437">
        <v>0.44034476825097474</v>
      </c>
      <c r="F2570" s="456">
        <v>4.7384567754144659E-2</v>
      </c>
      <c r="G2570" s="457">
        <v>4.2748882796527825E-2</v>
      </c>
      <c r="H2570" s="437">
        <v>7.2906110082845019E-2</v>
      </c>
      <c r="I2570" s="456">
        <v>4.5261745569982817E-2</v>
      </c>
      <c r="J2570" s="457">
        <v>4.6466516059227067E-2</v>
      </c>
      <c r="K2570" s="437">
        <v>0.3791304965731947</v>
      </c>
      <c r="L2570" s="462">
        <v>1.3577650443102514E-3</v>
      </c>
      <c r="M2570" s="463">
        <v>1.7722867900933138E-3</v>
      </c>
      <c r="N2570" s="437">
        <v>5.7129942599702136E-3</v>
      </c>
      <c r="O2570" s="456">
        <v>2.0482133289893914E-3</v>
      </c>
      <c r="P2570" s="457">
        <v>3.2207606757073434E-3</v>
      </c>
      <c r="Q2570" s="437">
        <v>1.8996174636622343E-2</v>
      </c>
      <c r="R2570" s="462">
        <v>0</v>
      </c>
      <c r="S2570" s="463">
        <v>0</v>
      </c>
      <c r="T2570" s="437">
        <v>655.6705477350456</v>
      </c>
      <c r="U2570" s="456">
        <v>3.8524531164965382E-3</v>
      </c>
      <c r="V2570" s="457">
        <v>4.587383333914897E-3</v>
      </c>
      <c r="W2570" s="437">
        <v>7.8574158897794552E-2</v>
      </c>
      <c r="X2570" s="456">
        <v>4.7397023153739328E-3</v>
      </c>
      <c r="Y2570" s="457">
        <v>6.1018115305670837E-3</v>
      </c>
      <c r="Z2570" s="437">
        <v>3.0657644267828139E-3</v>
      </c>
      <c r="AA2570" s="456">
        <v>1.0946631613819274E-3</v>
      </c>
      <c r="AB2570" s="457">
        <v>1.1322647915118979E-3</v>
      </c>
      <c r="AC2570" s="437">
        <v>5.0198522005942114E-3</v>
      </c>
      <c r="AD2570" s="456">
        <v>6.0320877514271051E-5</v>
      </c>
      <c r="AE2570" s="457">
        <v>5.3990001145168958E-5</v>
      </c>
      <c r="AF2570" s="437">
        <v>7.2436640883680203E-4</v>
      </c>
      <c r="AG2570" s="456">
        <v>1.9630223927480932E-3</v>
      </c>
      <c r="AH2570" s="457">
        <v>1.7475778884546728E-3</v>
      </c>
      <c r="AI2570" s="437">
        <v>9.3443214165226025E-4</v>
      </c>
      <c r="AJ2570" s="456">
        <v>3.5145923036818062E-4</v>
      </c>
      <c r="AK2570" s="457">
        <v>3.0436091472736074E-4</v>
      </c>
      <c r="AL2570" s="437">
        <v>5.7949293465945227E-5</v>
      </c>
      <c r="AM2570" s="456">
        <v>5.4865165919416837E-4</v>
      </c>
      <c r="AN2570" s="457">
        <v>4.9950533607091645E-4</v>
      </c>
      <c r="AO2570" s="437">
        <v>1.5747735209058322E-2</v>
      </c>
      <c r="AP2570" s="456">
        <v>0</v>
      </c>
      <c r="AQ2570" s="457">
        <v>0</v>
      </c>
      <c r="AR2570" s="440">
        <v>6.42106536055502E-3</v>
      </c>
      <c r="AS2570" s="462">
        <v>0</v>
      </c>
      <c r="AT2570" s="463">
        <v>0</v>
      </c>
      <c r="AU2570" s="423">
        <v>0</v>
      </c>
    </row>
    <row r="2571" spans="1:47" x14ac:dyDescent="0.2">
      <c r="A2571" s="231">
        <v>2039</v>
      </c>
      <c r="B2571" s="232">
        <v>7</v>
      </c>
      <c r="C2571" s="456">
        <v>1.3485613474631704</v>
      </c>
      <c r="D2571" s="457">
        <v>1.3950903567214943</v>
      </c>
      <c r="E2571" s="437">
        <v>0.44354899985655416</v>
      </c>
      <c r="F2571" s="456">
        <v>5.2884488270972654E-2</v>
      </c>
      <c r="G2571" s="457">
        <v>4.8130813120244732E-2</v>
      </c>
      <c r="H2571" s="437">
        <v>7.4128456739894336E-2</v>
      </c>
      <c r="I2571" s="456">
        <v>5.2273245750667031E-2</v>
      </c>
      <c r="J2571" s="457">
        <v>5.4008587822821662E-2</v>
      </c>
      <c r="K2571" s="437">
        <v>0.50685938193687674</v>
      </c>
      <c r="L2571" s="462">
        <v>1.3597280763110067E-3</v>
      </c>
      <c r="M2571" s="463">
        <v>1.774761700200061E-3</v>
      </c>
      <c r="N2571" s="437">
        <v>5.717422760479614E-3</v>
      </c>
      <c r="O2571" s="456">
        <v>2.3457327911821147E-3</v>
      </c>
      <c r="P2571" s="457">
        <v>3.5227627036371113E-3</v>
      </c>
      <c r="Q2571" s="437">
        <v>1.9008171296821967E-2</v>
      </c>
      <c r="R2571" s="462">
        <v>0</v>
      </c>
      <c r="S2571" s="463">
        <v>0</v>
      </c>
      <c r="T2571" s="437">
        <v>656.17885812630323</v>
      </c>
      <c r="U2571" s="456">
        <v>4.0492917020153322E-3</v>
      </c>
      <c r="V2571" s="457">
        <v>4.7321328287384971E-3</v>
      </c>
      <c r="W2571" s="437">
        <v>7.9891567211409456E-2</v>
      </c>
      <c r="X2571" s="456">
        <v>4.8449103661351179E-3</v>
      </c>
      <c r="Y2571" s="457">
        <v>6.2609458971609978E-3</v>
      </c>
      <c r="Z2571" s="437">
        <v>3.0908178362295657E-3</v>
      </c>
      <c r="AA2571" s="456">
        <v>1.2004424888917731E-3</v>
      </c>
      <c r="AB2571" s="457">
        <v>1.2522193511343761E-3</v>
      </c>
      <c r="AC2571" s="437">
        <v>5.1040249761908638E-3</v>
      </c>
      <c r="AD2571" s="456">
        <v>6.7203690060360091E-5</v>
      </c>
      <c r="AE2571" s="457">
        <v>6.061315256073205E-5</v>
      </c>
      <c r="AF2571" s="437">
        <v>7.3651095772947885E-4</v>
      </c>
      <c r="AG2571" s="456">
        <v>2.1973765491624061E-3</v>
      </c>
      <c r="AH2571" s="457">
        <v>1.9739337686522133E-3</v>
      </c>
      <c r="AI2571" s="437">
        <v>9.5009907980605102E-4</v>
      </c>
      <c r="AJ2571" s="456">
        <v>3.8908914879703325E-4</v>
      </c>
      <c r="AK2571" s="457">
        <v>3.3898445707452961E-4</v>
      </c>
      <c r="AL2571" s="437">
        <v>5.8920900795213945E-5</v>
      </c>
      <c r="AM2571" s="456">
        <v>6.1520109388793107E-4</v>
      </c>
      <c r="AN2571" s="457">
        <v>5.6559462671295659E-4</v>
      </c>
      <c r="AO2571" s="437">
        <v>1.6011746443325633E-2</v>
      </c>
      <c r="AP2571" s="456">
        <v>0</v>
      </c>
      <c r="AQ2571" s="457">
        <v>0</v>
      </c>
      <c r="AR2571" s="440">
        <v>7.1898052684395003E-3</v>
      </c>
      <c r="AS2571" s="462">
        <v>0</v>
      </c>
      <c r="AT2571" s="463">
        <v>0</v>
      </c>
      <c r="AU2571" s="423">
        <v>0</v>
      </c>
    </row>
    <row r="2572" spans="1:47" x14ac:dyDescent="0.2">
      <c r="A2572" s="231">
        <v>2039</v>
      </c>
      <c r="B2572" s="232">
        <v>8</v>
      </c>
      <c r="C2572" s="456">
        <v>1.3656929220373459</v>
      </c>
      <c r="D2572" s="457">
        <v>1.4124752469406163</v>
      </c>
      <c r="E2572" s="437">
        <v>0.44711137364092846</v>
      </c>
      <c r="F2572" s="456">
        <v>5.4399543432340311E-2</v>
      </c>
      <c r="G2572" s="457">
        <v>4.9668979526508367E-2</v>
      </c>
      <c r="H2572" s="437">
        <v>7.5486938759411398E-2</v>
      </c>
      <c r="I2572" s="456">
        <v>5.3220378166770964E-2</v>
      </c>
      <c r="J2572" s="457">
        <v>5.4994125939483156E-2</v>
      </c>
      <c r="K2572" s="437">
        <v>0.51240678092575498</v>
      </c>
      <c r="L2572" s="462">
        <v>1.3618958473647397E-3</v>
      </c>
      <c r="M2572" s="463">
        <v>1.7775499920020257E-3</v>
      </c>
      <c r="N2572" s="437">
        <v>5.7223647111791179E-3</v>
      </c>
      <c r="O2572" s="456">
        <v>2.3666579736202602E-3</v>
      </c>
      <c r="P2572" s="457">
        <v>3.5590226439108003E-3</v>
      </c>
      <c r="Q2572" s="437">
        <v>1.9021588816377832E-2</v>
      </c>
      <c r="R2572" s="462">
        <v>0</v>
      </c>
      <c r="S2572" s="463">
        <v>0</v>
      </c>
      <c r="T2572" s="437">
        <v>656.74513166239115</v>
      </c>
      <c r="U2572" s="456">
        <v>4.1423767621397104E-3</v>
      </c>
      <c r="V2572" s="457">
        <v>4.8592177836226458E-3</v>
      </c>
      <c r="W2572" s="437">
        <v>8.1355598318700706E-2</v>
      </c>
      <c r="X2572" s="456">
        <v>4.9599954024007022E-3</v>
      </c>
      <c r="Y2572" s="457">
        <v>6.437781061603769E-3</v>
      </c>
      <c r="Z2572" s="437">
        <v>3.1186709716489154E-3</v>
      </c>
      <c r="AA2572" s="456">
        <v>1.2254977979152767E-3</v>
      </c>
      <c r="AB2572" s="457">
        <v>1.2851041153958661E-3</v>
      </c>
      <c r="AC2572" s="437">
        <v>5.1975540189039366E-3</v>
      </c>
      <c r="AD2572" s="456">
        <v>6.9108054444424124E-5</v>
      </c>
      <c r="AE2572" s="457">
        <v>6.2550483803044694E-5</v>
      </c>
      <c r="AF2572" s="437">
        <v>7.5000814500758356E-4</v>
      </c>
      <c r="AG2572" s="456">
        <v>2.2627953966579567E-3</v>
      </c>
      <c r="AH2572" s="457">
        <v>2.0389771835396947E-3</v>
      </c>
      <c r="AI2572" s="437">
        <v>9.6751063405940024E-4</v>
      </c>
      <c r="AJ2572" s="456">
        <v>4.0183532290141087E-4</v>
      </c>
      <c r="AK2572" s="457">
        <v>3.5149143611459642E-4</v>
      </c>
      <c r="AL2572" s="437">
        <v>6.0000626146876686E-5</v>
      </c>
      <c r="AM2572" s="456">
        <v>6.3134184005382327E-4</v>
      </c>
      <c r="AN2572" s="457">
        <v>5.820654260444315E-4</v>
      </c>
      <c r="AO2572" s="437">
        <v>1.6305176286680677E-2</v>
      </c>
      <c r="AP2572" s="456">
        <v>0</v>
      </c>
      <c r="AQ2572" s="457">
        <v>0</v>
      </c>
      <c r="AR2572" s="440">
        <v>7.2286864862633297E-3</v>
      </c>
      <c r="AS2572" s="462">
        <v>0</v>
      </c>
      <c r="AT2572" s="463">
        <v>0</v>
      </c>
      <c r="AU2572" s="423">
        <v>0</v>
      </c>
    </row>
    <row r="2573" spans="1:47" x14ac:dyDescent="0.2">
      <c r="A2573" s="231">
        <v>2039</v>
      </c>
      <c r="B2573" s="232">
        <v>9</v>
      </c>
      <c r="C2573" s="456">
        <v>1.4025952250797387</v>
      </c>
      <c r="D2573" s="457">
        <v>1.4479081474205497</v>
      </c>
      <c r="E2573" s="437">
        <v>0.45038957843727617</v>
      </c>
      <c r="F2573" s="456">
        <v>6.0298943333145727E-2</v>
      </c>
      <c r="G2573" s="457">
        <v>5.5471362649343152E-2</v>
      </c>
      <c r="H2573" s="437">
        <v>7.6969603180979299E-2</v>
      </c>
      <c r="I2573" s="456">
        <v>6.2009496204230484E-2</v>
      </c>
      <c r="J2573" s="457">
        <v>6.443526457365463E-2</v>
      </c>
      <c r="K2573" s="437">
        <v>0.51815567113587524</v>
      </c>
      <c r="L2573" s="462">
        <v>1.3638274587559427E-3</v>
      </c>
      <c r="M2573" s="463">
        <v>1.78009272384024E-3</v>
      </c>
      <c r="N2573" s="437">
        <v>5.725647968921518E-3</v>
      </c>
      <c r="O2573" s="456">
        <v>2.7208162814177459E-3</v>
      </c>
      <c r="P2573" s="457">
        <v>3.9095278566397065E-3</v>
      </c>
      <c r="Q2573" s="437">
        <v>1.903630750460493E-2</v>
      </c>
      <c r="R2573" s="462">
        <v>0</v>
      </c>
      <c r="S2573" s="463">
        <v>0</v>
      </c>
      <c r="T2573" s="437">
        <v>657.12096070590314</v>
      </c>
      <c r="U2573" s="456">
        <v>4.1933814859232152E-3</v>
      </c>
      <c r="V2573" s="457">
        <v>4.9300811508819599E-3</v>
      </c>
      <c r="W2573" s="437">
        <v>8.2953515685653234E-2</v>
      </c>
      <c r="X2573" s="456">
        <v>5.0855416184151826E-3</v>
      </c>
      <c r="Y2573" s="457">
        <v>6.632946935255288E-3</v>
      </c>
      <c r="Z2573" s="437">
        <v>3.1494007601433798E-3</v>
      </c>
      <c r="AA2573" s="456">
        <v>1.3344641103299299E-3</v>
      </c>
      <c r="AB2573" s="457">
        <v>1.4099644904279607E-3</v>
      </c>
      <c r="AC2573" s="437">
        <v>5.2996435164815361E-3</v>
      </c>
      <c r="AD2573" s="456">
        <v>7.6359770756265308E-5</v>
      </c>
      <c r="AE2573" s="457">
        <v>6.9578810993623348E-5</v>
      </c>
      <c r="AF2573" s="437">
        <v>7.6473895306842935E-4</v>
      </c>
      <c r="AG2573" s="456">
        <v>2.5153990488664285E-3</v>
      </c>
      <c r="AH2573" s="457">
        <v>2.2841636344336572E-3</v>
      </c>
      <c r="AI2573" s="437">
        <v>9.8651375056875586E-4</v>
      </c>
      <c r="AJ2573" s="456">
        <v>4.4176170613230415E-4</v>
      </c>
      <c r="AK2573" s="457">
        <v>3.8834421283214448E-4</v>
      </c>
      <c r="AL2573" s="437">
        <v>6.1179175487703611E-5</v>
      </c>
      <c r="AM2573" s="456">
        <v>7.0175500417371008E-4</v>
      </c>
      <c r="AN2573" s="457">
        <v>6.5276617400193075E-4</v>
      </c>
      <c r="AO2573" s="437">
        <v>1.662544328432396E-2</v>
      </c>
      <c r="AP2573" s="456">
        <v>0</v>
      </c>
      <c r="AQ2573" s="457">
        <v>0</v>
      </c>
      <c r="AR2573" s="440">
        <v>8.1052564956339401E-3</v>
      </c>
      <c r="AS2573" s="462">
        <v>0</v>
      </c>
      <c r="AT2573" s="463">
        <v>0</v>
      </c>
      <c r="AU2573" s="423">
        <v>0</v>
      </c>
    </row>
    <row r="2574" spans="1:47" x14ac:dyDescent="0.2">
      <c r="A2574" s="231">
        <v>2039</v>
      </c>
      <c r="B2574" s="232">
        <v>10</v>
      </c>
      <c r="C2574" s="456">
        <v>1.422718735394253</v>
      </c>
      <c r="D2574" s="457">
        <v>1.4686899823176158</v>
      </c>
      <c r="E2574" s="437">
        <v>0.45469897823169481</v>
      </c>
      <c r="F2574" s="456">
        <v>6.2204062366269464E-2</v>
      </c>
      <c r="G2574" s="457">
        <v>5.7444031231784688E-2</v>
      </c>
      <c r="H2574" s="437">
        <v>7.8613234054256381E-2</v>
      </c>
      <c r="I2574" s="456">
        <v>6.3251255845348756E-2</v>
      </c>
      <c r="J2574" s="457">
        <v>6.5752625454796182E-2</v>
      </c>
      <c r="K2574" s="437">
        <v>0.52486738330786431</v>
      </c>
      <c r="L2574" s="462">
        <v>1.3664335926405547E-3</v>
      </c>
      <c r="M2574" s="463">
        <v>1.7835210609319575E-3</v>
      </c>
      <c r="N2574" s="437">
        <v>5.731607033186998E-3</v>
      </c>
      <c r="O2574" s="456">
        <v>2.7490958457038455E-3</v>
      </c>
      <c r="P2574" s="457">
        <v>3.957205945547014E-3</v>
      </c>
      <c r="Q2574" s="437">
        <v>1.9052505985559819E-2</v>
      </c>
      <c r="R2574" s="462">
        <v>0</v>
      </c>
      <c r="S2574" s="463">
        <v>0</v>
      </c>
      <c r="T2574" s="437">
        <v>657.80631233289148</v>
      </c>
      <c r="U2574" s="456">
        <v>4.2993933948696243E-3</v>
      </c>
      <c r="V2574" s="457">
        <v>5.0777500517751317E-3</v>
      </c>
      <c r="W2574" s="437">
        <v>8.4724872944811014E-2</v>
      </c>
      <c r="X2574" s="456">
        <v>5.2218823124756675E-3</v>
      </c>
      <c r="Y2574" s="457">
        <v>6.8465828780504244E-3</v>
      </c>
      <c r="Z2574" s="437">
        <v>3.1830894988140856E-3</v>
      </c>
      <c r="AA2574" s="456">
        <v>1.3664479001905365E-3</v>
      </c>
      <c r="AB2574" s="457">
        <v>1.452582940317154E-3</v>
      </c>
      <c r="AC2574" s="437">
        <v>5.412809772680746E-3</v>
      </c>
      <c r="AD2574" s="456">
        <v>7.8761508509820068E-5</v>
      </c>
      <c r="AE2574" s="457">
        <v>7.2070784125412217E-5</v>
      </c>
      <c r="AF2574" s="437">
        <v>7.8106916121614678E-4</v>
      </c>
      <c r="AG2574" s="456">
        <v>2.5974807675263971E-3</v>
      </c>
      <c r="AH2574" s="457">
        <v>2.367417236258695E-3</v>
      </c>
      <c r="AI2574" s="437">
        <v>1.0075792601629884E-3</v>
      </c>
      <c r="AJ2574" s="456">
        <v>4.5777344805822873E-4</v>
      </c>
      <c r="AK2574" s="457">
        <v>4.0437482698160363E-4</v>
      </c>
      <c r="AL2574" s="437">
        <v>6.2485490670874071E-5</v>
      </c>
      <c r="AM2574" s="456">
        <v>7.2199789950577232E-4</v>
      </c>
      <c r="AN2574" s="457">
        <v>6.7383747160714986E-4</v>
      </c>
      <c r="AO2574" s="437">
        <v>1.6980453066524948E-2</v>
      </c>
      <c r="AP2574" s="456">
        <v>0</v>
      </c>
      <c r="AQ2574" s="457">
        <v>0</v>
      </c>
      <c r="AR2574" s="440">
        <v>8.1577955399432193E-3</v>
      </c>
      <c r="AS2574" s="462">
        <v>0</v>
      </c>
      <c r="AT2574" s="463">
        <v>0</v>
      </c>
      <c r="AU2574" s="423">
        <v>0</v>
      </c>
    </row>
    <row r="2575" spans="1:47" x14ac:dyDescent="0.2">
      <c r="A2575" s="231">
        <v>2039</v>
      </c>
      <c r="B2575" s="232">
        <v>11</v>
      </c>
      <c r="C2575" s="456">
        <v>1.7256656052255077</v>
      </c>
      <c r="D2575" s="457">
        <v>1.7866396949595615</v>
      </c>
      <c r="E2575" s="437">
        <v>0.45942585105412903</v>
      </c>
      <c r="F2575" s="456">
        <v>7.267631486873001E-2</v>
      </c>
      <c r="G2575" s="457">
        <v>6.6812425512402129E-2</v>
      </c>
      <c r="H2575" s="437">
        <v>8.0415979903894569E-2</v>
      </c>
      <c r="I2575" s="456">
        <v>7.2219740453662917E-2</v>
      </c>
      <c r="J2575" s="457">
        <v>7.5405946191385242E-2</v>
      </c>
      <c r="K2575" s="437">
        <v>0.53222894012801159</v>
      </c>
      <c r="L2575" s="462">
        <v>1.3693542050089423E-3</v>
      </c>
      <c r="M2575" s="463">
        <v>1.7874250097599717E-3</v>
      </c>
      <c r="N2575" s="437">
        <v>5.7381574548003422E-3</v>
      </c>
      <c r="O2575" s="456">
        <v>3.4636202779071337E-3</v>
      </c>
      <c r="P2575" s="457">
        <v>4.6006371309972463E-3</v>
      </c>
      <c r="Q2575" s="437">
        <v>1.9070249692063498E-2</v>
      </c>
      <c r="R2575" s="462">
        <v>0</v>
      </c>
      <c r="S2575" s="463">
        <v>0</v>
      </c>
      <c r="T2575" s="437">
        <v>658.55753935541043</v>
      </c>
      <c r="U2575" s="456">
        <v>3.9710159157609094E-3</v>
      </c>
      <c r="V2575" s="457">
        <v>4.724618689246095E-3</v>
      </c>
      <c r="W2575" s="437">
        <v>8.666784694058946E-2</v>
      </c>
      <c r="X2575" s="456">
        <v>5.3697682142553318E-3</v>
      </c>
      <c r="Y2575" s="457">
        <v>7.0812854196682122E-3</v>
      </c>
      <c r="Z2575" s="437">
        <v>3.2200531831114601E-3</v>
      </c>
      <c r="AA2575" s="456">
        <v>1.5605118113179055E-3</v>
      </c>
      <c r="AB2575" s="457">
        <v>1.6529688911265843E-3</v>
      </c>
      <c r="AC2575" s="437">
        <v>5.5369446366941369E-3</v>
      </c>
      <c r="AD2575" s="456">
        <v>9.1640103959689121E-5</v>
      </c>
      <c r="AE2575" s="457">
        <v>8.3400164084768228E-5</v>
      </c>
      <c r="AF2575" s="437">
        <v>7.9898074755706771E-4</v>
      </c>
      <c r="AG2575" s="456">
        <v>3.0458663955420756E-3</v>
      </c>
      <c r="AH2575" s="457">
        <v>2.7636339708940094E-3</v>
      </c>
      <c r="AI2575" s="437">
        <v>1.0306857717215798E-3</v>
      </c>
      <c r="AJ2575" s="456">
        <v>5.2774376945736556E-4</v>
      </c>
      <c r="AK2575" s="457">
        <v>4.631703313654694E-4</v>
      </c>
      <c r="AL2575" s="437">
        <v>6.3918439475426991E-5</v>
      </c>
      <c r="AM2575" s="456">
        <v>8.4746338420398505E-4</v>
      </c>
      <c r="AN2575" s="457">
        <v>7.8829952267225271E-4</v>
      </c>
      <c r="AO2575" s="437">
        <v>1.7369857771098934E-2</v>
      </c>
      <c r="AP2575" s="456">
        <v>0</v>
      </c>
      <c r="AQ2575" s="457">
        <v>0</v>
      </c>
      <c r="AR2575" s="440">
        <v>9.9408382728681192E-3</v>
      </c>
      <c r="AS2575" s="462">
        <v>0</v>
      </c>
      <c r="AT2575" s="463">
        <v>0</v>
      </c>
      <c r="AU2575" s="423">
        <v>0</v>
      </c>
    </row>
    <row r="2576" spans="1:47" x14ac:dyDescent="0.2">
      <c r="A2576" s="231">
        <v>2039</v>
      </c>
      <c r="B2576" s="232">
        <v>12</v>
      </c>
      <c r="C2576" s="456">
        <v>1.7514469368486234</v>
      </c>
      <c r="D2576" s="457">
        <v>1.8136621944001305</v>
      </c>
      <c r="E2576" s="437">
        <v>0.46456221132807868</v>
      </c>
      <c r="F2576" s="456">
        <v>7.5147844785366499E-2</v>
      </c>
      <c r="G2576" s="457">
        <v>6.9390622782907349E-2</v>
      </c>
      <c r="H2576" s="437">
        <v>8.2375175305387488E-2</v>
      </c>
      <c r="I2576" s="456">
        <v>7.3808870631377324E-2</v>
      </c>
      <c r="J2576" s="457">
        <v>7.7124374826940206E-2</v>
      </c>
      <c r="K2576" s="437">
        <v>0.54023016866061613</v>
      </c>
      <c r="L2576" s="462">
        <v>1.3725829912046412E-3</v>
      </c>
      <c r="M2576" s="463">
        <v>1.791762434341882E-3</v>
      </c>
      <c r="N2576" s="437">
        <v>5.7452631977074637E-3</v>
      </c>
      <c r="O2576" s="456">
        <v>3.5054243695128912E-3</v>
      </c>
      <c r="P2576" s="457">
        <v>4.6666811510356274E-3</v>
      </c>
      <c r="Q2576" s="437">
        <v>1.9089527236139613E-2</v>
      </c>
      <c r="R2576" s="462">
        <v>0</v>
      </c>
      <c r="S2576" s="463">
        <v>0</v>
      </c>
      <c r="T2576" s="437">
        <v>659.37305481767942</v>
      </c>
      <c r="U2576" s="456">
        <v>4.0808258319292422E-3</v>
      </c>
      <c r="V2576" s="457">
        <v>4.8827067702323333E-3</v>
      </c>
      <c r="W2576" s="437">
        <v>8.8779391261232007E-2</v>
      </c>
      <c r="X2576" s="456">
        <v>5.5295411769635729E-3</v>
      </c>
      <c r="Y2576" s="457">
        <v>7.3363679039408153E-3</v>
      </c>
      <c r="Z2576" s="437">
        <v>3.2602107985693924E-3</v>
      </c>
      <c r="AA2576" s="456">
        <v>1.60220207702575E-3</v>
      </c>
      <c r="AB2576" s="457">
        <v>1.7087707398385566E-3</v>
      </c>
      <c r="AC2576" s="437">
        <v>5.6718394094780085E-3</v>
      </c>
      <c r="AD2576" s="456">
        <v>9.477173532339235E-5</v>
      </c>
      <c r="AE2576" s="457">
        <v>8.6670778192440848E-5</v>
      </c>
      <c r="AF2576" s="437">
        <v>8.184465929809454E-4</v>
      </c>
      <c r="AG2576" s="456">
        <v>3.1524365041080871E-3</v>
      </c>
      <c r="AH2576" s="457">
        <v>2.8725319011474694E-3</v>
      </c>
      <c r="AI2576" s="437">
        <v>1.0557974569566483E-3</v>
      </c>
      <c r="AJ2576" s="456">
        <v>5.4857707986028924E-4</v>
      </c>
      <c r="AK2576" s="457">
        <v>4.8417566182194717E-4</v>
      </c>
      <c r="AL2576" s="437">
        <v>6.5475792660338455E-5</v>
      </c>
      <c r="AM2576" s="456">
        <v>8.7360454312596959E-4</v>
      </c>
      <c r="AN2576" s="457">
        <v>8.1572984512348027E-4</v>
      </c>
      <c r="AO2576" s="437">
        <v>1.7793040262910152E-2</v>
      </c>
      <c r="AP2576" s="456">
        <v>0</v>
      </c>
      <c r="AQ2576" s="457">
        <v>0</v>
      </c>
      <c r="AR2576" s="440">
        <v>1.00168976060534E-2</v>
      </c>
      <c r="AS2576" s="462">
        <v>0</v>
      </c>
      <c r="AT2576" s="463">
        <v>0</v>
      </c>
      <c r="AU2576" s="423">
        <v>0</v>
      </c>
    </row>
    <row r="2577" spans="1:47" x14ac:dyDescent="0.2">
      <c r="A2577" s="231">
        <v>2039</v>
      </c>
      <c r="B2577" s="232">
        <v>13</v>
      </c>
      <c r="C2577" s="456">
        <v>0</v>
      </c>
      <c r="D2577" s="457">
        <v>0</v>
      </c>
      <c r="E2577" s="438">
        <v>0.47012882472381051</v>
      </c>
      <c r="F2577" s="456">
        <v>0</v>
      </c>
      <c r="G2577" s="457">
        <v>0</v>
      </c>
      <c r="H2577" s="438">
        <v>8.4498178112930131E-2</v>
      </c>
      <c r="I2577" s="456">
        <v>0</v>
      </c>
      <c r="J2577" s="457">
        <v>0</v>
      </c>
      <c r="K2577" s="438">
        <v>0.5488996195210446</v>
      </c>
      <c r="L2577" s="462">
        <v>0</v>
      </c>
      <c r="M2577" s="463">
        <v>0</v>
      </c>
      <c r="N2577" s="438">
        <v>5.7529755542315457E-3</v>
      </c>
      <c r="O2577" s="456">
        <v>0</v>
      </c>
      <c r="P2577" s="457">
        <v>0</v>
      </c>
      <c r="Q2577" s="438">
        <v>1.9110405373488057E-2</v>
      </c>
      <c r="R2577" s="462">
        <v>0</v>
      </c>
      <c r="S2577" s="463">
        <v>0</v>
      </c>
      <c r="T2577" s="438">
        <v>660.2574290296094</v>
      </c>
      <c r="U2577" s="456">
        <v>0</v>
      </c>
      <c r="V2577" s="457">
        <v>0</v>
      </c>
      <c r="W2577" s="438">
        <v>9.1067420694275245E-2</v>
      </c>
      <c r="X2577" s="456">
        <v>0</v>
      </c>
      <c r="Y2577" s="457">
        <v>0</v>
      </c>
      <c r="Z2577" s="438">
        <v>3.3037286688661046E-3</v>
      </c>
      <c r="AA2577" s="456">
        <v>0</v>
      </c>
      <c r="AB2577" s="457">
        <v>0</v>
      </c>
      <c r="AC2577" s="438">
        <v>5.818012239187334E-3</v>
      </c>
      <c r="AD2577" s="456">
        <v>0</v>
      </c>
      <c r="AE2577" s="457">
        <v>0</v>
      </c>
      <c r="AF2577" s="438">
        <v>8.395394675108712E-4</v>
      </c>
      <c r="AG2577" s="456">
        <v>0</v>
      </c>
      <c r="AH2577" s="457">
        <v>0</v>
      </c>
      <c r="AI2577" s="438">
        <v>1.0830062235185666E-3</v>
      </c>
      <c r="AJ2577" s="456">
        <v>0</v>
      </c>
      <c r="AK2577" s="457">
        <v>0</v>
      </c>
      <c r="AL2577" s="438">
        <v>6.716318351074079E-5</v>
      </c>
      <c r="AM2577" s="456">
        <v>0</v>
      </c>
      <c r="AN2577" s="457">
        <v>0</v>
      </c>
      <c r="AO2577" s="438">
        <v>1.8251620384219774E-2</v>
      </c>
      <c r="AP2577" s="456">
        <v>0</v>
      </c>
      <c r="AQ2577" s="457">
        <v>0</v>
      </c>
      <c r="AR2577" s="440">
        <v>1.0099302190240401E-2</v>
      </c>
      <c r="AS2577" s="462">
        <v>0</v>
      </c>
      <c r="AT2577" s="463">
        <v>0</v>
      </c>
      <c r="AU2577" s="423">
        <v>0</v>
      </c>
    </row>
    <row r="2578" spans="1:47" x14ac:dyDescent="0.2">
      <c r="A2578" s="231">
        <v>2039</v>
      </c>
      <c r="B2578" s="232">
        <v>14</v>
      </c>
      <c r="C2578" s="456">
        <v>0</v>
      </c>
      <c r="D2578" s="457">
        <v>0</v>
      </c>
      <c r="E2578" s="438">
        <v>0.47480980579315152</v>
      </c>
      <c r="F2578" s="456">
        <v>0</v>
      </c>
      <c r="G2578" s="457">
        <v>0</v>
      </c>
      <c r="H2578" s="438">
        <v>8.674851383417137E-2</v>
      </c>
      <c r="I2578" s="456">
        <v>0</v>
      </c>
      <c r="J2578" s="457">
        <v>0</v>
      </c>
      <c r="K2578" s="438">
        <v>0.55747656053012606</v>
      </c>
      <c r="L2578" s="462">
        <v>0</v>
      </c>
      <c r="M2578" s="463">
        <v>0</v>
      </c>
      <c r="N2578" s="438">
        <v>5.7569230642364865E-3</v>
      </c>
      <c r="O2578" s="456">
        <v>0</v>
      </c>
      <c r="P2578" s="457">
        <v>0</v>
      </c>
      <c r="Q2578" s="438">
        <v>1.9132836854007875E-2</v>
      </c>
      <c r="R2578" s="462">
        <v>0</v>
      </c>
      <c r="S2578" s="463">
        <v>0</v>
      </c>
      <c r="T2578" s="438">
        <v>660.71167488202661</v>
      </c>
      <c r="U2578" s="456">
        <v>0</v>
      </c>
      <c r="V2578" s="457">
        <v>0</v>
      </c>
      <c r="W2578" s="438">
        <v>9.3492773458786788E-2</v>
      </c>
      <c r="X2578" s="456">
        <v>0</v>
      </c>
      <c r="Y2578" s="457">
        <v>0</v>
      </c>
      <c r="Z2578" s="438">
        <v>3.3505316447693481E-3</v>
      </c>
      <c r="AA2578" s="456">
        <v>0</v>
      </c>
      <c r="AB2578" s="457">
        <v>0</v>
      </c>
      <c r="AC2578" s="438">
        <v>5.9729535184486551E-3</v>
      </c>
      <c r="AD2578" s="456">
        <v>0</v>
      </c>
      <c r="AE2578" s="457">
        <v>0</v>
      </c>
      <c r="AF2578" s="438">
        <v>8.6189792654073241E-4</v>
      </c>
      <c r="AG2578" s="456">
        <v>0</v>
      </c>
      <c r="AH2578" s="457">
        <v>0</v>
      </c>
      <c r="AI2578" s="438">
        <v>1.1118484304230138E-3</v>
      </c>
      <c r="AJ2578" s="456">
        <v>0</v>
      </c>
      <c r="AK2578" s="457">
        <v>0</v>
      </c>
      <c r="AL2578" s="438">
        <v>6.8951795710695628E-5</v>
      </c>
      <c r="AM2578" s="456">
        <v>0</v>
      </c>
      <c r="AN2578" s="457">
        <v>0</v>
      </c>
      <c r="AO2578" s="438">
        <v>1.8737669685493619E-2</v>
      </c>
      <c r="AP2578" s="456">
        <v>0</v>
      </c>
      <c r="AQ2578" s="457">
        <v>0</v>
      </c>
      <c r="AR2578" s="440">
        <v>1.0187851254249199E-2</v>
      </c>
      <c r="AS2578" s="462">
        <v>0</v>
      </c>
      <c r="AT2578" s="463">
        <v>0</v>
      </c>
      <c r="AU2578" s="423">
        <v>0</v>
      </c>
    </row>
    <row r="2579" spans="1:47" x14ac:dyDescent="0.2">
      <c r="A2579" s="231">
        <v>2039</v>
      </c>
      <c r="B2579" s="232">
        <v>15</v>
      </c>
      <c r="C2579" s="456">
        <v>0</v>
      </c>
      <c r="D2579" s="457">
        <v>0</v>
      </c>
      <c r="E2579" s="438">
        <v>0.48122027069167816</v>
      </c>
      <c r="F2579" s="456">
        <v>0</v>
      </c>
      <c r="G2579" s="457">
        <v>0</v>
      </c>
      <c r="H2579" s="438">
        <v>8.9193311472247669E-2</v>
      </c>
      <c r="I2579" s="456">
        <v>0</v>
      </c>
      <c r="J2579" s="457">
        <v>0</v>
      </c>
      <c r="K2579" s="438">
        <v>0.56746085154554649</v>
      </c>
      <c r="L2579" s="462">
        <v>0</v>
      </c>
      <c r="M2579" s="463">
        <v>0</v>
      </c>
      <c r="N2579" s="438">
        <v>5.765805163074054E-3</v>
      </c>
      <c r="O2579" s="456">
        <v>0</v>
      </c>
      <c r="P2579" s="457">
        <v>0</v>
      </c>
      <c r="Q2579" s="438">
        <v>1.9156923559464131E-2</v>
      </c>
      <c r="R2579" s="462">
        <v>0</v>
      </c>
      <c r="S2579" s="463">
        <v>0</v>
      </c>
      <c r="T2579" s="438">
        <v>661.73123724100242</v>
      </c>
      <c r="U2579" s="456">
        <v>0</v>
      </c>
      <c r="V2579" s="457">
        <v>0</v>
      </c>
      <c r="W2579" s="438">
        <v>9.6127503126456723E-2</v>
      </c>
      <c r="X2579" s="456">
        <v>0</v>
      </c>
      <c r="Y2579" s="457">
        <v>0</v>
      </c>
      <c r="Z2579" s="438">
        <v>3.4006485991223421E-3</v>
      </c>
      <c r="AA2579" s="456">
        <v>0</v>
      </c>
      <c r="AB2579" s="457">
        <v>0</v>
      </c>
      <c r="AC2579" s="438">
        <v>6.1412878180707575E-3</v>
      </c>
      <c r="AD2579" s="456">
        <v>0</v>
      </c>
      <c r="AE2579" s="457">
        <v>0</v>
      </c>
      <c r="AF2579" s="438">
        <v>8.8618769670958508E-4</v>
      </c>
      <c r="AG2579" s="456">
        <v>0</v>
      </c>
      <c r="AH2579" s="457">
        <v>0</v>
      </c>
      <c r="AI2579" s="438">
        <v>1.1431823939496229E-3</v>
      </c>
      <c r="AJ2579" s="456">
        <v>0</v>
      </c>
      <c r="AK2579" s="457">
        <v>0</v>
      </c>
      <c r="AL2579" s="438">
        <v>7.0895096076256602E-5</v>
      </c>
      <c r="AM2579" s="456">
        <v>0</v>
      </c>
      <c r="AN2579" s="457">
        <v>0</v>
      </c>
      <c r="AO2579" s="438">
        <v>1.9265735511404737E-2</v>
      </c>
      <c r="AP2579" s="456">
        <v>0</v>
      </c>
      <c r="AQ2579" s="457">
        <v>0</v>
      </c>
      <c r="AR2579" s="440">
        <v>1.02827411800668E-2</v>
      </c>
      <c r="AS2579" s="462">
        <v>0</v>
      </c>
      <c r="AT2579" s="463">
        <v>0</v>
      </c>
      <c r="AU2579" s="423">
        <v>0</v>
      </c>
    </row>
    <row r="2580" spans="1:47" x14ac:dyDescent="0.2">
      <c r="A2580" s="231">
        <v>2039</v>
      </c>
      <c r="B2580" s="232">
        <v>16</v>
      </c>
      <c r="C2580" s="456">
        <v>0</v>
      </c>
      <c r="D2580" s="457">
        <v>0</v>
      </c>
      <c r="E2580" s="438">
        <v>0.48804183331168804</v>
      </c>
      <c r="F2580" s="456">
        <v>0</v>
      </c>
      <c r="G2580" s="457">
        <v>0</v>
      </c>
      <c r="H2580" s="438">
        <v>9.1795083526938812E-2</v>
      </c>
      <c r="I2580" s="456">
        <v>0</v>
      </c>
      <c r="J2580" s="457">
        <v>0</v>
      </c>
      <c r="K2580" s="438">
        <v>0.5780855284010834</v>
      </c>
      <c r="L2580" s="462">
        <v>0</v>
      </c>
      <c r="M2580" s="463">
        <v>0</v>
      </c>
      <c r="N2580" s="438">
        <v>5.7752428365969678E-3</v>
      </c>
      <c r="O2580" s="456">
        <v>0</v>
      </c>
      <c r="P2580" s="457">
        <v>0</v>
      </c>
      <c r="Q2580" s="438">
        <v>1.9182525771346937E-2</v>
      </c>
      <c r="R2580" s="462">
        <v>0</v>
      </c>
      <c r="S2580" s="463">
        <v>0</v>
      </c>
      <c r="T2580" s="438">
        <v>662.81392227882077</v>
      </c>
      <c r="U2580" s="456">
        <v>0</v>
      </c>
      <c r="V2580" s="457">
        <v>0</v>
      </c>
      <c r="W2580" s="438">
        <v>9.8931706845216599E-2</v>
      </c>
      <c r="X2580" s="456">
        <v>0</v>
      </c>
      <c r="Y2580" s="457">
        <v>0</v>
      </c>
      <c r="Z2580" s="438">
        <v>3.4539844249796767E-3</v>
      </c>
      <c r="AA2580" s="456">
        <v>0</v>
      </c>
      <c r="AB2580" s="457">
        <v>0</v>
      </c>
      <c r="AC2580" s="438">
        <v>6.3204309037648435E-3</v>
      </c>
      <c r="AD2580" s="456">
        <v>0</v>
      </c>
      <c r="AE2580" s="457">
        <v>0</v>
      </c>
      <c r="AF2580" s="438">
        <v>9.1203927262057663E-4</v>
      </c>
      <c r="AG2580" s="456">
        <v>0</v>
      </c>
      <c r="AH2580" s="457">
        <v>0</v>
      </c>
      <c r="AI2580" s="438">
        <v>1.1765310183408132E-3</v>
      </c>
      <c r="AJ2580" s="456">
        <v>0</v>
      </c>
      <c r="AK2580" s="457">
        <v>0</v>
      </c>
      <c r="AL2580" s="438">
        <v>7.2963191734368453E-5</v>
      </c>
      <c r="AM2580" s="456">
        <v>0</v>
      </c>
      <c r="AN2580" s="457">
        <v>0</v>
      </c>
      <c r="AO2580" s="438">
        <v>1.9827744182936747E-2</v>
      </c>
      <c r="AP2580" s="456">
        <v>0</v>
      </c>
      <c r="AQ2580" s="457">
        <v>0</v>
      </c>
      <c r="AR2580" s="440">
        <v>1.36522204952223E-2</v>
      </c>
      <c r="AS2580" s="462">
        <v>0</v>
      </c>
      <c r="AT2580" s="463">
        <v>0</v>
      </c>
      <c r="AU2580" s="423">
        <v>0</v>
      </c>
    </row>
    <row r="2581" spans="1:47" x14ac:dyDescent="0.2">
      <c r="A2581" s="231">
        <v>2039</v>
      </c>
      <c r="B2581" s="232">
        <v>17</v>
      </c>
      <c r="C2581" s="456">
        <v>0</v>
      </c>
      <c r="D2581" s="457">
        <v>0</v>
      </c>
      <c r="E2581" s="438">
        <v>0.49519653018632098</v>
      </c>
      <c r="F2581" s="456">
        <v>0</v>
      </c>
      <c r="G2581" s="457">
        <v>0</v>
      </c>
      <c r="H2581" s="438">
        <v>9.4523619765718103E-2</v>
      </c>
      <c r="I2581" s="456">
        <v>0</v>
      </c>
      <c r="J2581" s="457">
        <v>0</v>
      </c>
      <c r="K2581" s="438">
        <v>0.58922753292445429</v>
      </c>
      <c r="L2581" s="462">
        <v>0</v>
      </c>
      <c r="M2581" s="463">
        <v>0</v>
      </c>
      <c r="N2581" s="438">
        <v>5.785160596459611E-3</v>
      </c>
      <c r="O2581" s="456">
        <v>0</v>
      </c>
      <c r="P2581" s="457">
        <v>0</v>
      </c>
      <c r="Q2581" s="438">
        <v>1.9209427595085937E-2</v>
      </c>
      <c r="R2581" s="462">
        <v>0</v>
      </c>
      <c r="S2581" s="463">
        <v>0</v>
      </c>
      <c r="T2581" s="438">
        <v>663.95095776531116</v>
      </c>
      <c r="U2581" s="456">
        <v>0</v>
      </c>
      <c r="V2581" s="457">
        <v>0</v>
      </c>
      <c r="W2581" s="438">
        <v>0.10187218854169694</v>
      </c>
      <c r="X2581" s="456">
        <v>0</v>
      </c>
      <c r="Y2581" s="457">
        <v>0</v>
      </c>
      <c r="Z2581" s="438">
        <v>3.5099171583873501E-3</v>
      </c>
      <c r="AA2581" s="456">
        <v>0</v>
      </c>
      <c r="AB2581" s="457">
        <v>0</v>
      </c>
      <c r="AC2581" s="438">
        <v>6.5082986239572123E-3</v>
      </c>
      <c r="AD2581" s="456">
        <v>0</v>
      </c>
      <c r="AE2581" s="457">
        <v>0</v>
      </c>
      <c r="AF2581" s="438">
        <v>9.3914796314274913E-4</v>
      </c>
      <c r="AG2581" s="456">
        <v>0</v>
      </c>
      <c r="AH2581" s="457">
        <v>0</v>
      </c>
      <c r="AI2581" s="438">
        <v>1.211501034677208E-3</v>
      </c>
      <c r="AJ2581" s="456">
        <v>0</v>
      </c>
      <c r="AK2581" s="457">
        <v>0</v>
      </c>
      <c r="AL2581" s="438">
        <v>7.5131826608144654E-5</v>
      </c>
      <c r="AM2581" s="456">
        <v>0</v>
      </c>
      <c r="AN2581" s="457">
        <v>0</v>
      </c>
      <c r="AO2581" s="438">
        <v>2.0417063289829371E-2</v>
      </c>
      <c r="AP2581" s="456">
        <v>0</v>
      </c>
      <c r="AQ2581" s="457">
        <v>0</v>
      </c>
      <c r="AR2581" s="440">
        <v>1.3791964696618499E-2</v>
      </c>
      <c r="AS2581" s="462">
        <v>0</v>
      </c>
      <c r="AT2581" s="463">
        <v>0</v>
      </c>
      <c r="AU2581" s="423">
        <v>0</v>
      </c>
    </row>
    <row r="2582" spans="1:47" x14ac:dyDescent="0.2">
      <c r="A2582" s="231">
        <v>2039</v>
      </c>
      <c r="B2582" s="232">
        <v>18</v>
      </c>
      <c r="C2582" s="456">
        <v>0</v>
      </c>
      <c r="D2582" s="457">
        <v>0</v>
      </c>
      <c r="E2582" s="438">
        <v>0.50264732724479577</v>
      </c>
      <c r="F2582" s="456">
        <v>0</v>
      </c>
      <c r="G2582" s="457">
        <v>0</v>
      </c>
      <c r="H2582" s="438">
        <v>9.7365824010260296E-2</v>
      </c>
      <c r="I2582" s="456">
        <v>0</v>
      </c>
      <c r="J2582" s="457">
        <v>0</v>
      </c>
      <c r="K2582" s="438">
        <v>0.60083344143306128</v>
      </c>
      <c r="L2582" s="462">
        <v>0</v>
      </c>
      <c r="M2582" s="463">
        <v>0</v>
      </c>
      <c r="N2582" s="438">
        <v>5.7954627711301861E-3</v>
      </c>
      <c r="O2582" s="456">
        <v>0</v>
      </c>
      <c r="P2582" s="457">
        <v>0</v>
      </c>
      <c r="Q2582" s="438">
        <v>1.9237374574248681E-2</v>
      </c>
      <c r="R2582" s="462">
        <v>0</v>
      </c>
      <c r="S2582" s="463">
        <v>0</v>
      </c>
      <c r="T2582" s="438">
        <v>665.13404648147366</v>
      </c>
      <c r="U2582" s="456">
        <v>0</v>
      </c>
      <c r="V2582" s="457">
        <v>0</v>
      </c>
      <c r="W2582" s="438">
        <v>0.10493542246275703</v>
      </c>
      <c r="X2582" s="456">
        <v>0</v>
      </c>
      <c r="Y2582" s="457">
        <v>0</v>
      </c>
      <c r="Z2582" s="438">
        <v>3.56817893535157E-3</v>
      </c>
      <c r="AA2582" s="456">
        <v>0</v>
      </c>
      <c r="AB2582" s="457">
        <v>0</v>
      </c>
      <c r="AC2582" s="438">
        <v>6.7039945978323665E-3</v>
      </c>
      <c r="AD2582" s="456">
        <v>0</v>
      </c>
      <c r="AE2582" s="457">
        <v>0</v>
      </c>
      <c r="AF2582" s="438">
        <v>9.6738806956717831E-4</v>
      </c>
      <c r="AG2582" s="456">
        <v>0</v>
      </c>
      <c r="AH2582" s="457">
        <v>0</v>
      </c>
      <c r="AI2582" s="438">
        <v>1.2479316179724606E-3</v>
      </c>
      <c r="AJ2582" s="456">
        <v>0</v>
      </c>
      <c r="AK2582" s="457">
        <v>0</v>
      </c>
      <c r="AL2582" s="438">
        <v>7.7390903316279785E-5</v>
      </c>
      <c r="AM2582" s="456">
        <v>0</v>
      </c>
      <c r="AN2582" s="457">
        <v>0</v>
      </c>
      <c r="AO2582" s="438">
        <v>2.1031010832522942E-2</v>
      </c>
      <c r="AP2582" s="456">
        <v>0</v>
      </c>
      <c r="AQ2582" s="457">
        <v>0</v>
      </c>
      <c r="AR2582" s="440">
        <v>1.39375503627113E-2</v>
      </c>
      <c r="AS2582" s="462">
        <v>0</v>
      </c>
      <c r="AT2582" s="463">
        <v>0</v>
      </c>
      <c r="AU2582" s="423">
        <v>0</v>
      </c>
    </row>
    <row r="2583" spans="1:47" x14ac:dyDescent="0.2">
      <c r="A2583" s="231">
        <v>2039</v>
      </c>
      <c r="B2583" s="232">
        <v>19</v>
      </c>
      <c r="C2583" s="456">
        <v>0</v>
      </c>
      <c r="D2583" s="457">
        <v>0</v>
      </c>
      <c r="E2583" s="438">
        <v>0.50959764047910272</v>
      </c>
      <c r="F2583" s="456">
        <v>0</v>
      </c>
      <c r="G2583" s="457">
        <v>0</v>
      </c>
      <c r="H2583" s="438">
        <v>0.10024895723112696</v>
      </c>
      <c r="I2583" s="456">
        <v>0</v>
      </c>
      <c r="J2583" s="457">
        <v>0</v>
      </c>
      <c r="K2583" s="438">
        <v>0.61230034567598191</v>
      </c>
      <c r="L2583" s="462">
        <v>0</v>
      </c>
      <c r="M2583" s="463">
        <v>0</v>
      </c>
      <c r="N2583" s="438">
        <v>5.8038184382066581E-3</v>
      </c>
      <c r="O2583" s="456">
        <v>0</v>
      </c>
      <c r="P2583" s="457">
        <v>0</v>
      </c>
      <c r="Q2583" s="438">
        <v>1.9265898899328539E-2</v>
      </c>
      <c r="R2583" s="462">
        <v>0</v>
      </c>
      <c r="S2583" s="463">
        <v>0</v>
      </c>
      <c r="T2583" s="438">
        <v>666.09286619377929</v>
      </c>
      <c r="U2583" s="456">
        <v>0</v>
      </c>
      <c r="V2583" s="457">
        <v>0</v>
      </c>
      <c r="W2583" s="438">
        <v>0.10804263628169455</v>
      </c>
      <c r="X2583" s="456">
        <v>0</v>
      </c>
      <c r="Y2583" s="457">
        <v>0</v>
      </c>
      <c r="Z2583" s="438">
        <v>3.6276194267461175E-3</v>
      </c>
      <c r="AA2583" s="456">
        <v>0</v>
      </c>
      <c r="AB2583" s="457">
        <v>0</v>
      </c>
      <c r="AC2583" s="438">
        <v>6.9025046145706776E-3</v>
      </c>
      <c r="AD2583" s="456">
        <v>0</v>
      </c>
      <c r="AE2583" s="457">
        <v>0</v>
      </c>
      <c r="AF2583" s="438">
        <v>9.9603133772531438E-4</v>
      </c>
      <c r="AG2583" s="456">
        <v>0</v>
      </c>
      <c r="AH2583" s="457">
        <v>0</v>
      </c>
      <c r="AI2583" s="438">
        <v>1.2848826743643213E-3</v>
      </c>
      <c r="AJ2583" s="456">
        <v>0</v>
      </c>
      <c r="AK2583" s="457">
        <v>0</v>
      </c>
      <c r="AL2583" s="438">
        <v>7.9682669379684278E-5</v>
      </c>
      <c r="AM2583" s="456">
        <v>0</v>
      </c>
      <c r="AN2583" s="457">
        <v>0</v>
      </c>
      <c r="AO2583" s="438">
        <v>2.1653746655996103E-2</v>
      </c>
      <c r="AP2583" s="456">
        <v>0</v>
      </c>
      <c r="AQ2583" s="457">
        <v>0</v>
      </c>
      <c r="AR2583" s="440">
        <v>1.4086013491022901E-2</v>
      </c>
      <c r="AS2583" s="462">
        <v>0</v>
      </c>
      <c r="AT2583" s="463">
        <v>0</v>
      </c>
      <c r="AU2583" s="423">
        <v>0</v>
      </c>
    </row>
    <row r="2584" spans="1:47" x14ac:dyDescent="0.2">
      <c r="A2584" s="231">
        <v>2039</v>
      </c>
      <c r="B2584" s="232">
        <v>20</v>
      </c>
      <c r="C2584" s="456">
        <v>0</v>
      </c>
      <c r="D2584" s="457">
        <v>0</v>
      </c>
      <c r="E2584" s="438">
        <v>0.51721411019955166</v>
      </c>
      <c r="F2584" s="456">
        <v>0</v>
      </c>
      <c r="G2584" s="457">
        <v>0</v>
      </c>
      <c r="H2584" s="438">
        <v>0.10315387848601969</v>
      </c>
      <c r="I2584" s="456">
        <v>0</v>
      </c>
      <c r="J2584" s="457">
        <v>0</v>
      </c>
      <c r="K2584" s="438">
        <v>0.6241639591016408</v>
      </c>
      <c r="L2584" s="462">
        <v>0</v>
      </c>
      <c r="M2584" s="463">
        <v>0</v>
      </c>
      <c r="N2584" s="438">
        <v>5.8143733120775065E-3</v>
      </c>
      <c r="O2584" s="456">
        <v>0</v>
      </c>
      <c r="P2584" s="457">
        <v>0</v>
      </c>
      <c r="Q2584" s="438">
        <v>1.9294507700579319E-2</v>
      </c>
      <c r="R2584" s="462">
        <v>0</v>
      </c>
      <c r="S2584" s="463">
        <v>0</v>
      </c>
      <c r="T2584" s="438">
        <v>667.30519156168373</v>
      </c>
      <c r="U2584" s="456">
        <v>0</v>
      </c>
      <c r="V2584" s="457">
        <v>0</v>
      </c>
      <c r="W2584" s="438">
        <v>0.111173394315977</v>
      </c>
      <c r="X2584" s="456">
        <v>0</v>
      </c>
      <c r="Y2584" s="457">
        <v>0</v>
      </c>
      <c r="Z2584" s="438">
        <v>3.6871709249277837E-3</v>
      </c>
      <c r="AA2584" s="456">
        <v>0</v>
      </c>
      <c r="AB2584" s="457">
        <v>0</v>
      </c>
      <c r="AC2584" s="438">
        <v>7.1025164626582126E-3</v>
      </c>
      <c r="AD2584" s="456">
        <v>0</v>
      </c>
      <c r="AE2584" s="457">
        <v>0</v>
      </c>
      <c r="AF2584" s="438">
        <v>1.0248943338915658E-3</v>
      </c>
      <c r="AG2584" s="456">
        <v>0</v>
      </c>
      <c r="AH2584" s="457">
        <v>0</v>
      </c>
      <c r="AI2584" s="438">
        <v>1.3221148231999319E-3</v>
      </c>
      <c r="AJ2584" s="456">
        <v>0</v>
      </c>
      <c r="AK2584" s="457">
        <v>0</v>
      </c>
      <c r="AL2584" s="438">
        <v>8.1991518075392151E-5</v>
      </c>
      <c r="AM2584" s="456">
        <v>0</v>
      </c>
      <c r="AN2584" s="457">
        <v>0</v>
      </c>
      <c r="AO2584" s="438">
        <v>2.2281213892105311E-2</v>
      </c>
      <c r="AP2584" s="456">
        <v>0</v>
      </c>
      <c r="AQ2584" s="457">
        <v>0</v>
      </c>
      <c r="AR2584" s="440">
        <v>1.42348125104616E-2</v>
      </c>
      <c r="AS2584" s="462">
        <v>0</v>
      </c>
      <c r="AT2584" s="463">
        <v>0</v>
      </c>
      <c r="AU2584" s="423">
        <v>0</v>
      </c>
    </row>
    <row r="2585" spans="1:47" x14ac:dyDescent="0.2">
      <c r="A2585" s="231">
        <v>2039</v>
      </c>
      <c r="B2585" s="232">
        <v>21</v>
      </c>
      <c r="C2585" s="456">
        <v>0</v>
      </c>
      <c r="D2585" s="457">
        <v>0</v>
      </c>
      <c r="E2585" s="438">
        <v>0.52466959031240834</v>
      </c>
      <c r="F2585" s="456">
        <v>0</v>
      </c>
      <c r="G2585" s="457">
        <v>0</v>
      </c>
      <c r="H2585" s="438">
        <v>0.10599772966315647</v>
      </c>
      <c r="I2585" s="456">
        <v>0</v>
      </c>
      <c r="J2585" s="457">
        <v>0</v>
      </c>
      <c r="K2585" s="438">
        <v>0.63577686865131722</v>
      </c>
      <c r="L2585" s="462">
        <v>0</v>
      </c>
      <c r="M2585" s="463">
        <v>0</v>
      </c>
      <c r="N2585" s="438">
        <v>5.8246711896368913E-3</v>
      </c>
      <c r="O2585" s="456">
        <v>0</v>
      </c>
      <c r="P2585" s="457">
        <v>0</v>
      </c>
      <c r="Q2585" s="438">
        <v>1.9322438405820045E-2</v>
      </c>
      <c r="R2585" s="462">
        <v>0</v>
      </c>
      <c r="S2585" s="463">
        <v>0</v>
      </c>
      <c r="T2585" s="438">
        <v>668.48686974504062</v>
      </c>
      <c r="U2585" s="456">
        <v>0</v>
      </c>
      <c r="V2585" s="457">
        <v>0</v>
      </c>
      <c r="W2585" s="438">
        <v>0.11423827794003649</v>
      </c>
      <c r="X2585" s="456">
        <v>0</v>
      </c>
      <c r="Y2585" s="457">
        <v>0</v>
      </c>
      <c r="Z2585" s="438">
        <v>3.7454563172772816E-3</v>
      </c>
      <c r="AA2585" s="456">
        <v>0</v>
      </c>
      <c r="AB2585" s="457">
        <v>0</v>
      </c>
      <c r="AC2585" s="438">
        <v>7.2983475324741309E-3</v>
      </c>
      <c r="AD2585" s="456">
        <v>0</v>
      </c>
      <c r="AE2585" s="457">
        <v>0</v>
      </c>
      <c r="AF2585" s="438">
        <v>1.0531503595940159E-3</v>
      </c>
      <c r="AG2585" s="456">
        <v>0</v>
      </c>
      <c r="AH2585" s="457">
        <v>0</v>
      </c>
      <c r="AI2585" s="438">
        <v>1.3585657824179531E-3</v>
      </c>
      <c r="AJ2585" s="456">
        <v>0</v>
      </c>
      <c r="AK2585" s="457">
        <v>0</v>
      </c>
      <c r="AL2585" s="438">
        <v>8.4251990727193972E-5</v>
      </c>
      <c r="AM2585" s="456">
        <v>0</v>
      </c>
      <c r="AN2585" s="457">
        <v>0</v>
      </c>
      <c r="AO2585" s="438">
        <v>2.2895518897962073E-2</v>
      </c>
      <c r="AP2585" s="456">
        <v>0</v>
      </c>
      <c r="AQ2585" s="457">
        <v>0</v>
      </c>
      <c r="AR2585" s="440">
        <v>1.8929294260137099E-2</v>
      </c>
      <c r="AS2585" s="462">
        <v>0</v>
      </c>
      <c r="AT2585" s="463">
        <v>0</v>
      </c>
      <c r="AU2585" s="423">
        <v>0</v>
      </c>
    </row>
    <row r="2586" spans="1:47" x14ac:dyDescent="0.2">
      <c r="A2586" s="231">
        <v>2039</v>
      </c>
      <c r="B2586" s="232">
        <v>22</v>
      </c>
      <c r="C2586" s="456">
        <v>0</v>
      </c>
      <c r="D2586" s="457">
        <v>0</v>
      </c>
      <c r="E2586" s="438">
        <v>0.53171046012762935</v>
      </c>
      <c r="F2586" s="456">
        <v>0</v>
      </c>
      <c r="G2586" s="457">
        <v>0</v>
      </c>
      <c r="H2586" s="438">
        <v>0.10868314047454747</v>
      </c>
      <c r="I2586" s="456">
        <v>0</v>
      </c>
      <c r="J2586" s="457">
        <v>0</v>
      </c>
      <c r="K2586" s="438">
        <v>0.64674253175746088</v>
      </c>
      <c r="L2586" s="462">
        <v>0</v>
      </c>
      <c r="M2586" s="463">
        <v>0</v>
      </c>
      <c r="N2586" s="438">
        <v>5.8344409169006203E-3</v>
      </c>
      <c r="O2586" s="456">
        <v>0</v>
      </c>
      <c r="P2586" s="457">
        <v>0</v>
      </c>
      <c r="Q2586" s="438">
        <v>1.93489175558334E-2</v>
      </c>
      <c r="R2586" s="462">
        <v>0</v>
      </c>
      <c r="S2586" s="463">
        <v>0</v>
      </c>
      <c r="T2586" s="438">
        <v>669.6071947438038</v>
      </c>
      <c r="U2586" s="456">
        <v>0</v>
      </c>
      <c r="V2586" s="457">
        <v>0</v>
      </c>
      <c r="W2586" s="438">
        <v>0.11713256948120444</v>
      </c>
      <c r="X2586" s="456">
        <v>0</v>
      </c>
      <c r="Y2586" s="457">
        <v>0</v>
      </c>
      <c r="Z2586" s="438">
        <v>3.8005086806064885E-3</v>
      </c>
      <c r="AA2586" s="456">
        <v>0</v>
      </c>
      <c r="AB2586" s="457">
        <v>0</v>
      </c>
      <c r="AC2586" s="438">
        <v>7.4832312471858663E-3</v>
      </c>
      <c r="AD2586" s="456">
        <v>0</v>
      </c>
      <c r="AE2586" s="457">
        <v>0</v>
      </c>
      <c r="AF2586" s="438">
        <v>1.0798304644261587E-3</v>
      </c>
      <c r="AG2586" s="456">
        <v>0</v>
      </c>
      <c r="AH2586" s="457">
        <v>0</v>
      </c>
      <c r="AI2586" s="438">
        <v>1.3929814637067611E-3</v>
      </c>
      <c r="AJ2586" s="456">
        <v>0</v>
      </c>
      <c r="AK2586" s="457">
        <v>0</v>
      </c>
      <c r="AL2586" s="438">
        <v>8.6386516676254389E-5</v>
      </c>
      <c r="AM2586" s="456">
        <v>0</v>
      </c>
      <c r="AN2586" s="457">
        <v>0</v>
      </c>
      <c r="AO2586" s="438">
        <v>2.347551877003376E-2</v>
      </c>
      <c r="AP2586" s="456">
        <v>0</v>
      </c>
      <c r="AQ2586" s="457">
        <v>0</v>
      </c>
      <c r="AR2586" s="440">
        <v>1.9110855519615201E-2</v>
      </c>
      <c r="AS2586" s="462">
        <v>0</v>
      </c>
      <c r="AT2586" s="463">
        <v>0</v>
      </c>
      <c r="AU2586" s="423">
        <v>0</v>
      </c>
    </row>
    <row r="2587" spans="1:47" x14ac:dyDescent="0.2">
      <c r="A2587" s="231">
        <v>2039</v>
      </c>
      <c r="B2587" s="232">
        <v>23</v>
      </c>
      <c r="C2587" s="456">
        <v>0</v>
      </c>
      <c r="D2587" s="457">
        <v>0</v>
      </c>
      <c r="E2587" s="438">
        <v>0.5380759927251394</v>
      </c>
      <c r="F2587" s="456">
        <v>0</v>
      </c>
      <c r="G2587" s="457">
        <v>0</v>
      </c>
      <c r="H2587" s="438">
        <v>0.11111064174718842</v>
      </c>
      <c r="I2587" s="456">
        <v>0</v>
      </c>
      <c r="J2587" s="457">
        <v>0</v>
      </c>
      <c r="K2587" s="438">
        <v>0.65665605756288237</v>
      </c>
      <c r="L2587" s="462">
        <v>0</v>
      </c>
      <c r="M2587" s="463">
        <v>0</v>
      </c>
      <c r="N2587" s="438">
        <v>5.8432497823533705E-3</v>
      </c>
      <c r="O2587" s="456">
        <v>0</v>
      </c>
      <c r="P2587" s="457">
        <v>0</v>
      </c>
      <c r="Q2587" s="438">
        <v>1.9372821009391483E-2</v>
      </c>
      <c r="R2587" s="462">
        <v>0</v>
      </c>
      <c r="S2587" s="463">
        <v>0</v>
      </c>
      <c r="T2587" s="438">
        <v>670.61893884002473</v>
      </c>
      <c r="U2587" s="456">
        <v>0</v>
      </c>
      <c r="V2587" s="457">
        <v>0</v>
      </c>
      <c r="W2587" s="438">
        <v>0.1197488047117411</v>
      </c>
      <c r="X2587" s="456">
        <v>0</v>
      </c>
      <c r="Y2587" s="457">
        <v>0</v>
      </c>
      <c r="Z2587" s="438">
        <v>3.8502763514945064E-3</v>
      </c>
      <c r="AA2587" s="456">
        <v>0</v>
      </c>
      <c r="AB2587" s="457">
        <v>0</v>
      </c>
      <c r="AC2587" s="438">
        <v>7.6503840621966112E-3</v>
      </c>
      <c r="AD2587" s="456">
        <v>0</v>
      </c>
      <c r="AE2587" s="457">
        <v>0</v>
      </c>
      <c r="AF2587" s="438">
        <v>1.1039518601296831E-3</v>
      </c>
      <c r="AG2587" s="456">
        <v>0</v>
      </c>
      <c r="AH2587" s="457">
        <v>0</v>
      </c>
      <c r="AI2587" s="438">
        <v>1.4240957648296365E-3</v>
      </c>
      <c r="AJ2587" s="456">
        <v>0</v>
      </c>
      <c r="AK2587" s="457">
        <v>0</v>
      </c>
      <c r="AL2587" s="438">
        <v>8.8316119275443308E-5</v>
      </c>
      <c r="AM2587" s="456">
        <v>0</v>
      </c>
      <c r="AN2587" s="457">
        <v>0</v>
      </c>
      <c r="AO2587" s="438">
        <v>2.3999902159861301E-2</v>
      </c>
      <c r="AP2587" s="456">
        <v>0</v>
      </c>
      <c r="AQ2587" s="457">
        <v>0</v>
      </c>
      <c r="AR2587" s="440">
        <v>1.9274975068055599E-2</v>
      </c>
      <c r="AS2587" s="462">
        <v>0</v>
      </c>
      <c r="AT2587" s="463">
        <v>0</v>
      </c>
      <c r="AU2587" s="423">
        <v>0</v>
      </c>
    </row>
    <row r="2588" spans="1:47" x14ac:dyDescent="0.2">
      <c r="A2588" s="231">
        <v>2039</v>
      </c>
      <c r="B2588" s="232">
        <v>24</v>
      </c>
      <c r="C2588" s="456">
        <v>0</v>
      </c>
      <c r="D2588" s="457">
        <v>0</v>
      </c>
      <c r="E2588" s="438">
        <v>0.54338280096187697</v>
      </c>
      <c r="F2588" s="456">
        <v>0</v>
      </c>
      <c r="G2588" s="457">
        <v>0</v>
      </c>
      <c r="H2588" s="438">
        <v>0.1131347889615076</v>
      </c>
      <c r="I2588" s="456">
        <v>0</v>
      </c>
      <c r="J2588" s="457">
        <v>0</v>
      </c>
      <c r="K2588" s="438">
        <v>0.66492125696437132</v>
      </c>
      <c r="L2588" s="462">
        <v>0</v>
      </c>
      <c r="M2588" s="463">
        <v>0</v>
      </c>
      <c r="N2588" s="438">
        <v>5.8506014137553429E-3</v>
      </c>
      <c r="O2588" s="456">
        <v>0</v>
      </c>
      <c r="P2588" s="457">
        <v>0</v>
      </c>
      <c r="Q2588" s="438">
        <v>1.9392734332531809E-2</v>
      </c>
      <c r="R2588" s="462">
        <v>0</v>
      </c>
      <c r="S2588" s="463">
        <v>0</v>
      </c>
      <c r="T2588" s="438">
        <v>671.46233995177136</v>
      </c>
      <c r="U2588" s="456">
        <v>0</v>
      </c>
      <c r="V2588" s="457">
        <v>0</v>
      </c>
      <c r="W2588" s="438">
        <v>0.12193054973547417</v>
      </c>
      <c r="X2588" s="456">
        <v>0</v>
      </c>
      <c r="Y2588" s="457">
        <v>0</v>
      </c>
      <c r="Z2588" s="438">
        <v>3.8917719862435023E-3</v>
      </c>
      <c r="AA2588" s="456">
        <v>0</v>
      </c>
      <c r="AB2588" s="457">
        <v>0</v>
      </c>
      <c r="AC2588" s="438">
        <v>7.7897585198678241E-3</v>
      </c>
      <c r="AD2588" s="456">
        <v>0</v>
      </c>
      <c r="AE2588" s="457">
        <v>0</v>
      </c>
      <c r="AF2588" s="438">
        <v>1.1240627558414113E-3</v>
      </c>
      <c r="AG2588" s="456">
        <v>0</v>
      </c>
      <c r="AH2588" s="457">
        <v>0</v>
      </c>
      <c r="AI2588" s="438">
        <v>1.450040153413432E-3</v>
      </c>
      <c r="AJ2588" s="456">
        <v>0</v>
      </c>
      <c r="AK2588" s="457">
        <v>0</v>
      </c>
      <c r="AL2588" s="438">
        <v>8.9925033842754801E-5</v>
      </c>
      <c r="AM2588" s="456">
        <v>0</v>
      </c>
      <c r="AN2588" s="457">
        <v>0</v>
      </c>
      <c r="AO2588" s="438">
        <v>2.4437113079257677E-2</v>
      </c>
      <c r="AP2588" s="456">
        <v>0</v>
      </c>
      <c r="AQ2588" s="457">
        <v>0</v>
      </c>
      <c r="AR2588" s="440">
        <v>1.94118320154433E-2</v>
      </c>
      <c r="AS2588" s="462">
        <v>0</v>
      </c>
      <c r="AT2588" s="463">
        <v>0</v>
      </c>
      <c r="AU2588" s="423">
        <v>0</v>
      </c>
    </row>
    <row r="2589" spans="1:47" x14ac:dyDescent="0.2">
      <c r="A2589" s="231">
        <v>2039</v>
      </c>
      <c r="B2589" s="232">
        <v>25</v>
      </c>
      <c r="C2589" s="456">
        <v>0</v>
      </c>
      <c r="D2589" s="457">
        <v>0</v>
      </c>
      <c r="E2589" s="438">
        <v>0.54737927126244124</v>
      </c>
      <c r="F2589" s="456">
        <v>0</v>
      </c>
      <c r="G2589" s="457">
        <v>0</v>
      </c>
      <c r="H2589" s="438">
        <v>0.11465916669754038</v>
      </c>
      <c r="I2589" s="456">
        <v>0</v>
      </c>
      <c r="J2589" s="457">
        <v>0</v>
      </c>
      <c r="K2589" s="438">
        <v>0.67114573800849753</v>
      </c>
      <c r="L2589" s="462">
        <v>0</v>
      </c>
      <c r="M2589" s="463">
        <v>0</v>
      </c>
      <c r="N2589" s="438">
        <v>5.85612302444905E-3</v>
      </c>
      <c r="O2589" s="456">
        <v>0</v>
      </c>
      <c r="P2589" s="457">
        <v>0</v>
      </c>
      <c r="Q2589" s="438">
        <v>1.9407729726377974E-2</v>
      </c>
      <c r="R2589" s="462">
        <v>0</v>
      </c>
      <c r="S2589" s="463">
        <v>0</v>
      </c>
      <c r="T2589" s="438">
        <v>672.0955321307282</v>
      </c>
      <c r="U2589" s="456">
        <v>0</v>
      </c>
      <c r="V2589" s="457">
        <v>0</v>
      </c>
      <c r="W2589" s="438">
        <v>0.12357324125905994</v>
      </c>
      <c r="X2589" s="456">
        <v>0</v>
      </c>
      <c r="Y2589" s="457">
        <v>0</v>
      </c>
      <c r="Z2589" s="438">
        <v>3.9230150399153169E-3</v>
      </c>
      <c r="AA2589" s="456">
        <v>0</v>
      </c>
      <c r="AB2589" s="457">
        <v>0</v>
      </c>
      <c r="AC2589" s="438">
        <v>7.894708986606682E-3</v>
      </c>
      <c r="AD2589" s="456">
        <v>0</v>
      </c>
      <c r="AE2589" s="457">
        <v>0</v>
      </c>
      <c r="AF2589" s="438">
        <v>1.1392074051073968E-3</v>
      </c>
      <c r="AG2589" s="456">
        <v>0</v>
      </c>
      <c r="AH2589" s="457">
        <v>0</v>
      </c>
      <c r="AI2589" s="438">
        <v>1.4695752819065256E-3</v>
      </c>
      <c r="AJ2589" s="456">
        <v>0</v>
      </c>
      <c r="AK2589" s="457">
        <v>0</v>
      </c>
      <c r="AL2589" s="438">
        <v>9.1136585295285155E-5</v>
      </c>
      <c r="AM2589" s="456">
        <v>0</v>
      </c>
      <c r="AN2589" s="457">
        <v>0</v>
      </c>
      <c r="AO2589" s="438">
        <v>2.4766330895779128E-2</v>
      </c>
      <c r="AP2589" s="456">
        <v>0</v>
      </c>
      <c r="AQ2589" s="457">
        <v>0</v>
      </c>
      <c r="AR2589" s="440">
        <v>1.9514876580013801E-2</v>
      </c>
      <c r="AS2589" s="462">
        <v>0</v>
      </c>
      <c r="AT2589" s="463">
        <v>0</v>
      </c>
      <c r="AU2589" s="423">
        <v>0</v>
      </c>
    </row>
    <row r="2590" spans="1:47" x14ac:dyDescent="0.2">
      <c r="A2590" s="231">
        <v>2039</v>
      </c>
      <c r="B2590" s="232">
        <v>26</v>
      </c>
      <c r="C2590" s="456">
        <v>0</v>
      </c>
      <c r="D2590" s="457">
        <v>0</v>
      </c>
      <c r="E2590" s="438">
        <v>0.54978872540234169</v>
      </c>
      <c r="F2590" s="456">
        <v>0</v>
      </c>
      <c r="G2590" s="457">
        <v>0</v>
      </c>
      <c r="H2590" s="438">
        <v>0.11557868219206026</v>
      </c>
      <c r="I2590" s="456">
        <v>0</v>
      </c>
      <c r="J2590" s="457">
        <v>0</v>
      </c>
      <c r="K2590" s="438">
        <v>0.67490172084890609</v>
      </c>
      <c r="L2590" s="462">
        <v>0</v>
      </c>
      <c r="M2590" s="463">
        <v>0</v>
      </c>
      <c r="N2590" s="438">
        <v>5.8594585418806789E-3</v>
      </c>
      <c r="O2590" s="456">
        <v>0</v>
      </c>
      <c r="P2590" s="457">
        <v>0</v>
      </c>
      <c r="Q2590" s="438">
        <v>1.9416791107164062E-2</v>
      </c>
      <c r="R2590" s="462">
        <v>0</v>
      </c>
      <c r="S2590" s="463">
        <v>0</v>
      </c>
      <c r="T2590" s="438">
        <v>672.48058050838199</v>
      </c>
      <c r="U2590" s="456">
        <v>0</v>
      </c>
      <c r="V2590" s="457">
        <v>0</v>
      </c>
      <c r="W2590" s="438">
        <v>0.12456432743936645</v>
      </c>
      <c r="X2590" s="456">
        <v>0</v>
      </c>
      <c r="Y2590" s="457">
        <v>0</v>
      </c>
      <c r="Z2590" s="438">
        <v>3.9418653785908394E-3</v>
      </c>
      <c r="AA2590" s="456">
        <v>0</v>
      </c>
      <c r="AB2590" s="457">
        <v>0</v>
      </c>
      <c r="AC2590" s="438">
        <v>7.9580240996947344E-3</v>
      </c>
      <c r="AD2590" s="456">
        <v>0</v>
      </c>
      <c r="AE2590" s="457">
        <v>0</v>
      </c>
      <c r="AF2590" s="438">
        <v>1.1483445428715055E-3</v>
      </c>
      <c r="AG2590" s="456">
        <v>0</v>
      </c>
      <c r="AH2590" s="457">
        <v>0</v>
      </c>
      <c r="AI2590" s="438">
        <v>1.4813630711283049E-3</v>
      </c>
      <c r="AJ2590" s="456">
        <v>0</v>
      </c>
      <c r="AK2590" s="457">
        <v>0</v>
      </c>
      <c r="AL2590" s="438">
        <v>9.186750372653159E-5</v>
      </c>
      <c r="AM2590" s="456">
        <v>0</v>
      </c>
      <c r="AN2590" s="457">
        <v>0</v>
      </c>
      <c r="AO2590" s="438">
        <v>2.4964955141739346E-2</v>
      </c>
      <c r="AP2590" s="456">
        <v>0</v>
      </c>
      <c r="AQ2590" s="457">
        <v>0</v>
      </c>
      <c r="AR2590" s="440">
        <v>1.9577087575067102E-2</v>
      </c>
      <c r="AS2590" s="462">
        <v>0</v>
      </c>
      <c r="AT2590" s="463">
        <v>0</v>
      </c>
      <c r="AU2590" s="423">
        <v>0</v>
      </c>
    </row>
    <row r="2591" spans="1:47" x14ac:dyDescent="0.2">
      <c r="A2591" s="231">
        <v>2039</v>
      </c>
      <c r="B2591" s="232">
        <v>27</v>
      </c>
      <c r="C2591" s="456">
        <v>0</v>
      </c>
      <c r="D2591" s="457">
        <v>0</v>
      </c>
      <c r="E2591" s="438">
        <v>0.55024858399140142</v>
      </c>
      <c r="F2591" s="456">
        <v>0</v>
      </c>
      <c r="G2591" s="457">
        <v>0</v>
      </c>
      <c r="H2591" s="438">
        <v>0.11575376574255844</v>
      </c>
      <c r="I2591" s="456">
        <v>0</v>
      </c>
      <c r="J2591" s="457">
        <v>0</v>
      </c>
      <c r="K2591" s="438">
        <v>0.67561662002895784</v>
      </c>
      <c r="L2591" s="462">
        <v>0</v>
      </c>
      <c r="M2591" s="463">
        <v>0</v>
      </c>
      <c r="N2591" s="438">
        <v>5.8600989544933682E-3</v>
      </c>
      <c r="O2591" s="456">
        <v>0</v>
      </c>
      <c r="P2591" s="457">
        <v>0</v>
      </c>
      <c r="Q2591" s="438">
        <v>1.9418524970573423E-2</v>
      </c>
      <c r="R2591" s="462">
        <v>0</v>
      </c>
      <c r="S2591" s="463">
        <v>0</v>
      </c>
      <c r="T2591" s="438">
        <v>672.55189781216416</v>
      </c>
      <c r="U2591" s="456">
        <v>0</v>
      </c>
      <c r="V2591" s="457">
        <v>0</v>
      </c>
      <c r="W2591" s="438">
        <v>0.12475289679064107</v>
      </c>
      <c r="X2591" s="456">
        <v>0</v>
      </c>
      <c r="Y2591" s="457">
        <v>0</v>
      </c>
      <c r="Z2591" s="438">
        <v>3.9454533341623955E-3</v>
      </c>
      <c r="AA2591" s="456">
        <v>0</v>
      </c>
      <c r="AB2591" s="457">
        <v>0</v>
      </c>
      <c r="AC2591" s="438">
        <v>7.9700761585403783E-3</v>
      </c>
      <c r="AD2591" s="456">
        <v>0</v>
      </c>
      <c r="AE2591" s="457">
        <v>0</v>
      </c>
      <c r="AF2591" s="438">
        <v>1.1500841798946497E-3</v>
      </c>
      <c r="AG2591" s="456">
        <v>0</v>
      </c>
      <c r="AH2591" s="457">
        <v>0</v>
      </c>
      <c r="AI2591" s="438">
        <v>1.4836067305932826E-3</v>
      </c>
      <c r="AJ2591" s="456">
        <v>0</v>
      </c>
      <c r="AK2591" s="457">
        <v>0</v>
      </c>
      <c r="AL2591" s="438">
        <v>9.200668815122097E-5</v>
      </c>
      <c r="AM2591" s="456">
        <v>0</v>
      </c>
      <c r="AN2591" s="457">
        <v>0</v>
      </c>
      <c r="AO2591" s="438">
        <v>2.5002769317000805E-2</v>
      </c>
      <c r="AP2591" s="456">
        <v>0</v>
      </c>
      <c r="AQ2591" s="457">
        <v>0</v>
      </c>
      <c r="AR2591" s="440">
        <v>1.95889116529183E-2</v>
      </c>
      <c r="AS2591" s="462">
        <v>0</v>
      </c>
      <c r="AT2591" s="463">
        <v>0</v>
      </c>
      <c r="AU2591" s="423">
        <v>0</v>
      </c>
    </row>
    <row r="2592" spans="1:47" x14ac:dyDescent="0.2">
      <c r="A2592" s="231">
        <v>2039</v>
      </c>
      <c r="B2592" s="232">
        <v>28</v>
      </c>
      <c r="C2592" s="456">
        <v>0</v>
      </c>
      <c r="D2592" s="457">
        <v>0</v>
      </c>
      <c r="E2592" s="438">
        <v>0.55024797636800049</v>
      </c>
      <c r="F2592" s="456">
        <v>0</v>
      </c>
      <c r="G2592" s="457">
        <v>0</v>
      </c>
      <c r="H2592" s="438">
        <v>0.1157535266824828</v>
      </c>
      <c r="I2592" s="456">
        <v>0</v>
      </c>
      <c r="J2592" s="457">
        <v>0</v>
      </c>
      <c r="K2592" s="438">
        <v>0.67561565266192336</v>
      </c>
      <c r="L2592" s="462">
        <v>0</v>
      </c>
      <c r="M2592" s="463">
        <v>0</v>
      </c>
      <c r="N2592" s="438">
        <v>5.8601069036012966E-3</v>
      </c>
      <c r="O2592" s="456">
        <v>0</v>
      </c>
      <c r="P2592" s="457">
        <v>0</v>
      </c>
      <c r="Q2592" s="438">
        <v>1.9418543907539998E-2</v>
      </c>
      <c r="R2592" s="462">
        <v>0</v>
      </c>
      <c r="S2592" s="463">
        <v>0</v>
      </c>
      <c r="T2592" s="438">
        <v>672.55482668902221</v>
      </c>
      <c r="U2592" s="456">
        <v>0</v>
      </c>
      <c r="V2592" s="457">
        <v>0</v>
      </c>
      <c r="W2592" s="438">
        <v>0.12475253866036022</v>
      </c>
      <c r="X2592" s="456">
        <v>0</v>
      </c>
      <c r="Y2592" s="457">
        <v>0</v>
      </c>
      <c r="Z2592" s="438">
        <v>3.9454440005017135E-3</v>
      </c>
      <c r="AA2592" s="456">
        <v>0</v>
      </c>
      <c r="AB2592" s="457">
        <v>0</v>
      </c>
      <c r="AC2592" s="438">
        <v>7.970053458232873E-3</v>
      </c>
      <c r="AD2592" s="456">
        <v>0</v>
      </c>
      <c r="AE2592" s="457">
        <v>0</v>
      </c>
      <c r="AF2592" s="438">
        <v>1.1500798066687177E-3</v>
      </c>
      <c r="AG2592" s="456">
        <v>0</v>
      </c>
      <c r="AH2592" s="457">
        <v>0</v>
      </c>
      <c r="AI2592" s="438">
        <v>1.4836019588273194E-3</v>
      </c>
      <c r="AJ2592" s="456">
        <v>0</v>
      </c>
      <c r="AK2592" s="457">
        <v>0</v>
      </c>
      <c r="AL2592" s="438">
        <v>9.2006266478559745E-5</v>
      </c>
      <c r="AM2592" s="456">
        <v>0</v>
      </c>
      <c r="AN2592" s="457">
        <v>0</v>
      </c>
      <c r="AO2592" s="438">
        <v>2.5002728860220216E-2</v>
      </c>
      <c r="AP2592" s="456">
        <v>0</v>
      </c>
      <c r="AQ2592" s="457">
        <v>0</v>
      </c>
      <c r="AR2592" s="440">
        <v>1.9588913668109099E-2</v>
      </c>
      <c r="AS2592" s="462">
        <v>0</v>
      </c>
      <c r="AT2592" s="463">
        <v>0</v>
      </c>
      <c r="AU2592" s="423">
        <v>0</v>
      </c>
    </row>
    <row r="2593" spans="1:47" x14ac:dyDescent="0.2">
      <c r="A2593" s="231">
        <v>2039</v>
      </c>
      <c r="B2593" s="232">
        <v>29</v>
      </c>
      <c r="C2593" s="456">
        <v>0</v>
      </c>
      <c r="D2593" s="457">
        <v>0</v>
      </c>
      <c r="E2593" s="438">
        <v>0.55024704678121328</v>
      </c>
      <c r="F2593" s="456">
        <v>0</v>
      </c>
      <c r="G2593" s="457">
        <v>0</v>
      </c>
      <c r="H2593" s="438">
        <v>0.11575264187258925</v>
      </c>
      <c r="I2593" s="456">
        <v>0</v>
      </c>
      <c r="J2593" s="457">
        <v>0</v>
      </c>
      <c r="K2593" s="438">
        <v>0.6756132066814835</v>
      </c>
      <c r="L2593" s="462">
        <v>0</v>
      </c>
      <c r="M2593" s="463">
        <v>0</v>
      </c>
      <c r="N2593" s="438">
        <v>5.8601220065592702E-3</v>
      </c>
      <c r="O2593" s="456">
        <v>0</v>
      </c>
      <c r="P2593" s="457">
        <v>0</v>
      </c>
      <c r="Q2593" s="438">
        <v>1.9418557510897039E-2</v>
      </c>
      <c r="R2593" s="462">
        <v>0</v>
      </c>
      <c r="S2593" s="463">
        <v>0</v>
      </c>
      <c r="T2593" s="438">
        <v>672.55564035395309</v>
      </c>
      <c r="U2593" s="456">
        <v>0</v>
      </c>
      <c r="V2593" s="457">
        <v>0</v>
      </c>
      <c r="W2593" s="438">
        <v>0.12475180646799779</v>
      </c>
      <c r="X2593" s="456">
        <v>0</v>
      </c>
      <c r="Y2593" s="457">
        <v>0</v>
      </c>
      <c r="Z2593" s="438">
        <v>3.9454386770074873E-3</v>
      </c>
      <c r="AA2593" s="456">
        <v>0</v>
      </c>
      <c r="AB2593" s="457">
        <v>0</v>
      </c>
      <c r="AC2593" s="438">
        <v>7.9700040930983269E-3</v>
      </c>
      <c r="AD2593" s="456">
        <v>0</v>
      </c>
      <c r="AE2593" s="457">
        <v>0</v>
      </c>
      <c r="AF2593" s="438">
        <v>1.150072023318413E-3</v>
      </c>
      <c r="AG2593" s="456">
        <v>0</v>
      </c>
      <c r="AH2593" s="457">
        <v>0</v>
      </c>
      <c r="AI2593" s="438">
        <v>1.4835945959499597E-3</v>
      </c>
      <c r="AJ2593" s="456">
        <v>0</v>
      </c>
      <c r="AK2593" s="457">
        <v>0</v>
      </c>
      <c r="AL2593" s="438">
        <v>9.2005913927621134E-5</v>
      </c>
      <c r="AM2593" s="456">
        <v>0</v>
      </c>
      <c r="AN2593" s="457">
        <v>0</v>
      </c>
      <c r="AO2593" s="438">
        <v>2.5002587811462217E-2</v>
      </c>
      <c r="AP2593" s="456">
        <v>0</v>
      </c>
      <c r="AQ2593" s="457">
        <v>0</v>
      </c>
      <c r="AR2593" s="440">
        <v>1.9588912516130201E-2</v>
      </c>
      <c r="AS2593" s="462">
        <v>0</v>
      </c>
      <c r="AT2593" s="463">
        <v>0</v>
      </c>
      <c r="AU2593" s="423">
        <v>0</v>
      </c>
    </row>
    <row r="2594" spans="1:47" x14ac:dyDescent="0.2">
      <c r="A2594" s="231">
        <v>2039</v>
      </c>
      <c r="B2594" s="232">
        <v>30</v>
      </c>
      <c r="C2594" s="456">
        <v>0</v>
      </c>
      <c r="D2594" s="457">
        <v>0</v>
      </c>
      <c r="E2594" s="438">
        <v>0.55024396168357426</v>
      </c>
      <c r="F2594" s="456">
        <v>0</v>
      </c>
      <c r="G2594" s="457">
        <v>0</v>
      </c>
      <c r="H2594" s="438">
        <v>0.1157517003807101</v>
      </c>
      <c r="I2594" s="456">
        <v>0</v>
      </c>
      <c r="J2594" s="457">
        <v>0</v>
      </c>
      <c r="K2594" s="438">
        <v>0.76018679094497188</v>
      </c>
      <c r="L2594" s="462">
        <v>0</v>
      </c>
      <c r="M2594" s="463">
        <v>0</v>
      </c>
      <c r="N2594" s="438">
        <v>5.8601368133122719E-3</v>
      </c>
      <c r="O2594" s="456">
        <v>0</v>
      </c>
      <c r="P2594" s="457">
        <v>0</v>
      </c>
      <c r="Q2594" s="438">
        <v>1.9418552563559482E-2</v>
      </c>
      <c r="R2594" s="462">
        <v>0</v>
      </c>
      <c r="S2594" s="463">
        <v>0</v>
      </c>
      <c r="T2594" s="438">
        <v>672.55701719641445</v>
      </c>
      <c r="U2594" s="456">
        <v>0</v>
      </c>
      <c r="V2594" s="457">
        <v>0</v>
      </c>
      <c r="W2594" s="438">
        <v>0.12475065783158357</v>
      </c>
      <c r="X2594" s="456">
        <v>0</v>
      </c>
      <c r="Y2594" s="457">
        <v>0</v>
      </c>
      <c r="Z2594" s="438">
        <v>3.945409810856529E-3</v>
      </c>
      <c r="AA2594" s="456">
        <v>0</v>
      </c>
      <c r="AB2594" s="457">
        <v>0</v>
      </c>
      <c r="AC2594" s="438">
        <v>7.9699367859744612E-3</v>
      </c>
      <c r="AD2594" s="456">
        <v>0</v>
      </c>
      <c r="AE2594" s="457">
        <v>0</v>
      </c>
      <c r="AF2594" s="438">
        <v>1.1500624925248179E-3</v>
      </c>
      <c r="AG2594" s="456">
        <v>0</v>
      </c>
      <c r="AH2594" s="457">
        <v>0</v>
      </c>
      <c r="AI2594" s="438">
        <v>1.4835809983581782E-3</v>
      </c>
      <c r="AJ2594" s="456">
        <v>0</v>
      </c>
      <c r="AK2594" s="457">
        <v>0</v>
      </c>
      <c r="AL2594" s="438">
        <v>9.2005049076028639E-5</v>
      </c>
      <c r="AM2594" s="456">
        <v>0</v>
      </c>
      <c r="AN2594" s="457">
        <v>0</v>
      </c>
      <c r="AO2594" s="438">
        <v>2.5002358724877573E-2</v>
      </c>
      <c r="AP2594" s="456">
        <v>0</v>
      </c>
      <c r="AQ2594" s="457">
        <v>0</v>
      </c>
      <c r="AR2594" s="440">
        <v>1.9588912583477301E-2</v>
      </c>
      <c r="AS2594" s="462">
        <v>0</v>
      </c>
      <c r="AT2594" s="463">
        <v>0</v>
      </c>
      <c r="AU2594" s="423">
        <v>0</v>
      </c>
    </row>
    <row r="2595" spans="1:47" x14ac:dyDescent="0.2">
      <c r="A2595" s="231">
        <v>2039</v>
      </c>
      <c r="B2595" s="232">
        <v>31</v>
      </c>
      <c r="C2595" s="456">
        <v>0</v>
      </c>
      <c r="D2595" s="457">
        <v>0</v>
      </c>
      <c r="E2595" s="438">
        <v>0.5502390097579315</v>
      </c>
      <c r="F2595" s="456">
        <v>0</v>
      </c>
      <c r="G2595" s="457">
        <v>0</v>
      </c>
      <c r="H2595" s="438">
        <v>0.1157499719009695</v>
      </c>
      <c r="I2595" s="456">
        <v>0</v>
      </c>
      <c r="J2595" s="457">
        <v>0</v>
      </c>
      <c r="K2595" s="438">
        <v>0.83825125837759284</v>
      </c>
      <c r="L2595" s="462">
        <v>0</v>
      </c>
      <c r="M2595" s="463">
        <v>0</v>
      </c>
      <c r="N2595" s="438">
        <v>5.8601383018865938E-3</v>
      </c>
      <c r="O2595" s="456">
        <v>0</v>
      </c>
      <c r="P2595" s="457">
        <v>0</v>
      </c>
      <c r="Q2595" s="438">
        <v>1.9418534025273451E-2</v>
      </c>
      <c r="R2595" s="462">
        <v>0</v>
      </c>
      <c r="S2595" s="463">
        <v>0</v>
      </c>
      <c r="T2595" s="438">
        <v>672.5572325047624</v>
      </c>
      <c r="U2595" s="456">
        <v>0</v>
      </c>
      <c r="V2595" s="457">
        <v>0</v>
      </c>
      <c r="W2595" s="438">
        <v>0.12474886417902659</v>
      </c>
      <c r="X2595" s="456">
        <v>0</v>
      </c>
      <c r="Y2595" s="457">
        <v>0</v>
      </c>
      <c r="Z2595" s="438">
        <v>3.9453719109898396E-3</v>
      </c>
      <c r="AA2595" s="456">
        <v>0</v>
      </c>
      <c r="AB2595" s="457">
        <v>0</v>
      </c>
      <c r="AC2595" s="438">
        <v>7.9698047152415522E-3</v>
      </c>
      <c r="AD2595" s="456">
        <v>0</v>
      </c>
      <c r="AE2595" s="457">
        <v>0</v>
      </c>
      <c r="AF2595" s="438">
        <v>1.1500452644900077E-3</v>
      </c>
      <c r="AG2595" s="456">
        <v>0</v>
      </c>
      <c r="AH2595" s="457">
        <v>0</v>
      </c>
      <c r="AI2595" s="438">
        <v>1.4835568427270637E-3</v>
      </c>
      <c r="AJ2595" s="456">
        <v>0</v>
      </c>
      <c r="AK2595" s="457">
        <v>0</v>
      </c>
      <c r="AL2595" s="438">
        <v>9.2003547502602303E-5</v>
      </c>
      <c r="AM2595" s="456">
        <v>0</v>
      </c>
      <c r="AN2595" s="457">
        <v>0</v>
      </c>
      <c r="AO2595" s="438">
        <v>2.5001985611684714E-2</v>
      </c>
      <c r="AP2595" s="456">
        <v>0</v>
      </c>
      <c r="AQ2595" s="457">
        <v>0</v>
      </c>
      <c r="AR2595" s="440">
        <v>1.9588915224112501E-2</v>
      </c>
      <c r="AS2595" s="462">
        <v>0</v>
      </c>
      <c r="AT2595" s="463">
        <v>0</v>
      </c>
      <c r="AU2595" s="423">
        <v>0</v>
      </c>
    </row>
    <row r="2596" spans="1:47" x14ac:dyDescent="0.2">
      <c r="A2596" s="231">
        <v>2039</v>
      </c>
      <c r="B2596" s="232">
        <v>32</v>
      </c>
      <c r="C2596" s="456">
        <v>0</v>
      </c>
      <c r="D2596" s="457">
        <v>0</v>
      </c>
      <c r="E2596" s="419">
        <v>0.5502390097579315</v>
      </c>
      <c r="F2596" s="456">
        <v>0</v>
      </c>
      <c r="G2596" s="457">
        <v>0</v>
      </c>
      <c r="H2596" s="419">
        <v>0.1157499719009695</v>
      </c>
      <c r="I2596" s="456">
        <v>0</v>
      </c>
      <c r="J2596" s="457">
        <v>0</v>
      </c>
      <c r="K2596" s="419">
        <v>0.83825125837759284</v>
      </c>
      <c r="L2596" s="462">
        <v>0</v>
      </c>
      <c r="M2596" s="463">
        <v>0</v>
      </c>
      <c r="N2596" s="419">
        <v>5.8601383018865938E-3</v>
      </c>
      <c r="O2596" s="456">
        <v>0</v>
      </c>
      <c r="P2596" s="457">
        <v>0</v>
      </c>
      <c r="Q2596" s="419">
        <v>1.9418534025273451E-2</v>
      </c>
      <c r="R2596" s="462">
        <v>0</v>
      </c>
      <c r="S2596" s="463">
        <v>0</v>
      </c>
      <c r="T2596" s="419">
        <v>672.5572325047624</v>
      </c>
      <c r="U2596" s="456">
        <v>0</v>
      </c>
      <c r="V2596" s="457">
        <v>0</v>
      </c>
      <c r="W2596" s="419">
        <v>0.12474886417902659</v>
      </c>
      <c r="X2596" s="456">
        <v>0</v>
      </c>
      <c r="Y2596" s="457">
        <v>0</v>
      </c>
      <c r="Z2596" s="419">
        <v>3.9453719109898396E-3</v>
      </c>
      <c r="AA2596" s="456">
        <v>0</v>
      </c>
      <c r="AB2596" s="457">
        <v>0</v>
      </c>
      <c r="AC2596" s="419">
        <v>7.9698047152415522E-3</v>
      </c>
      <c r="AD2596" s="456">
        <v>0</v>
      </c>
      <c r="AE2596" s="457">
        <v>0</v>
      </c>
      <c r="AF2596" s="419">
        <v>1.1500452644900077E-3</v>
      </c>
      <c r="AG2596" s="456">
        <v>0</v>
      </c>
      <c r="AH2596" s="457">
        <v>0</v>
      </c>
      <c r="AI2596" s="419">
        <v>1.4835568427270637E-3</v>
      </c>
      <c r="AJ2596" s="456">
        <v>0</v>
      </c>
      <c r="AK2596" s="457">
        <v>0</v>
      </c>
      <c r="AL2596" s="419">
        <v>9.2003547502602303E-5</v>
      </c>
      <c r="AM2596" s="456">
        <v>0</v>
      </c>
      <c r="AN2596" s="457">
        <v>0</v>
      </c>
      <c r="AO2596" s="419">
        <v>2.5001985611684714E-2</v>
      </c>
      <c r="AP2596" s="456">
        <v>0</v>
      </c>
      <c r="AQ2596" s="457">
        <v>0</v>
      </c>
      <c r="AR2596" s="440">
        <v>1.9588915224112501E-2</v>
      </c>
      <c r="AS2596" s="462">
        <v>0</v>
      </c>
      <c r="AT2596" s="463">
        <v>0</v>
      </c>
      <c r="AU2596" s="426">
        <v>0</v>
      </c>
    </row>
    <row r="2597" spans="1:47" x14ac:dyDescent="0.2">
      <c r="A2597" s="231">
        <v>2039</v>
      </c>
      <c r="B2597" s="232">
        <v>33</v>
      </c>
      <c r="C2597" s="456">
        <v>0</v>
      </c>
      <c r="D2597" s="457">
        <v>0</v>
      </c>
      <c r="E2597" s="419">
        <v>0.5502390097579315</v>
      </c>
      <c r="F2597" s="456">
        <v>0</v>
      </c>
      <c r="G2597" s="457">
        <v>0</v>
      </c>
      <c r="H2597" s="419">
        <v>0.1157499719009695</v>
      </c>
      <c r="I2597" s="456">
        <v>0</v>
      </c>
      <c r="J2597" s="457">
        <v>0</v>
      </c>
      <c r="K2597" s="419">
        <v>0.83825125837759284</v>
      </c>
      <c r="L2597" s="462">
        <v>0</v>
      </c>
      <c r="M2597" s="463">
        <v>0</v>
      </c>
      <c r="N2597" s="419">
        <v>5.8601383018865938E-3</v>
      </c>
      <c r="O2597" s="456">
        <v>0</v>
      </c>
      <c r="P2597" s="457">
        <v>0</v>
      </c>
      <c r="Q2597" s="419">
        <v>1.9418534025273451E-2</v>
      </c>
      <c r="R2597" s="462">
        <v>0</v>
      </c>
      <c r="S2597" s="463">
        <v>0</v>
      </c>
      <c r="T2597" s="419">
        <v>672.5572325047624</v>
      </c>
      <c r="U2597" s="456">
        <v>0</v>
      </c>
      <c r="V2597" s="457">
        <v>0</v>
      </c>
      <c r="W2597" s="419">
        <v>0.12474886417902659</v>
      </c>
      <c r="X2597" s="456">
        <v>0</v>
      </c>
      <c r="Y2597" s="457">
        <v>0</v>
      </c>
      <c r="Z2597" s="419">
        <v>3.9453719109898396E-3</v>
      </c>
      <c r="AA2597" s="456">
        <v>0</v>
      </c>
      <c r="AB2597" s="457">
        <v>0</v>
      </c>
      <c r="AC2597" s="419">
        <v>7.9698047152415522E-3</v>
      </c>
      <c r="AD2597" s="456">
        <v>0</v>
      </c>
      <c r="AE2597" s="457">
        <v>0</v>
      </c>
      <c r="AF2597" s="419">
        <v>1.1500452644900077E-3</v>
      </c>
      <c r="AG2597" s="456">
        <v>0</v>
      </c>
      <c r="AH2597" s="457">
        <v>0</v>
      </c>
      <c r="AI2597" s="419">
        <v>1.4835568427270637E-3</v>
      </c>
      <c r="AJ2597" s="456">
        <v>0</v>
      </c>
      <c r="AK2597" s="457">
        <v>0</v>
      </c>
      <c r="AL2597" s="419">
        <v>9.2003547502602303E-5</v>
      </c>
      <c r="AM2597" s="456">
        <v>0</v>
      </c>
      <c r="AN2597" s="457">
        <v>0</v>
      </c>
      <c r="AO2597" s="419">
        <v>2.5001985611684714E-2</v>
      </c>
      <c r="AP2597" s="456">
        <v>0</v>
      </c>
      <c r="AQ2597" s="457">
        <v>0</v>
      </c>
      <c r="AR2597" s="440">
        <v>1.9588915224112501E-2</v>
      </c>
      <c r="AS2597" s="462">
        <v>0</v>
      </c>
      <c r="AT2597" s="463">
        <v>0</v>
      </c>
      <c r="AU2597" s="426">
        <v>0</v>
      </c>
    </row>
    <row r="2598" spans="1:47" x14ac:dyDescent="0.2">
      <c r="A2598" s="231">
        <v>2039</v>
      </c>
      <c r="B2598" s="232">
        <v>34</v>
      </c>
      <c r="C2598" s="456">
        <v>0</v>
      </c>
      <c r="D2598" s="457">
        <v>0</v>
      </c>
      <c r="E2598" s="419">
        <v>0.5502390097579315</v>
      </c>
      <c r="F2598" s="456">
        <v>0</v>
      </c>
      <c r="G2598" s="457">
        <v>0</v>
      </c>
      <c r="H2598" s="419">
        <v>0.1157499719009695</v>
      </c>
      <c r="I2598" s="456">
        <v>0</v>
      </c>
      <c r="J2598" s="457">
        <v>0</v>
      </c>
      <c r="K2598" s="419">
        <v>0.83825125837759284</v>
      </c>
      <c r="L2598" s="462">
        <v>0</v>
      </c>
      <c r="M2598" s="463">
        <v>0</v>
      </c>
      <c r="N2598" s="419">
        <v>5.8601383018865938E-3</v>
      </c>
      <c r="O2598" s="456">
        <v>0</v>
      </c>
      <c r="P2598" s="457">
        <v>0</v>
      </c>
      <c r="Q2598" s="419">
        <v>1.9418534025273451E-2</v>
      </c>
      <c r="R2598" s="462">
        <v>0</v>
      </c>
      <c r="S2598" s="463">
        <v>0</v>
      </c>
      <c r="T2598" s="419">
        <v>672.5572325047624</v>
      </c>
      <c r="U2598" s="456">
        <v>0</v>
      </c>
      <c r="V2598" s="457">
        <v>0</v>
      </c>
      <c r="W2598" s="419">
        <v>0.12474886417902659</v>
      </c>
      <c r="X2598" s="456">
        <v>0</v>
      </c>
      <c r="Y2598" s="457">
        <v>0</v>
      </c>
      <c r="Z2598" s="419">
        <v>3.9453719109898396E-3</v>
      </c>
      <c r="AA2598" s="456">
        <v>0</v>
      </c>
      <c r="AB2598" s="457">
        <v>0</v>
      </c>
      <c r="AC2598" s="419">
        <v>7.9698047152415522E-3</v>
      </c>
      <c r="AD2598" s="456">
        <v>0</v>
      </c>
      <c r="AE2598" s="457">
        <v>0</v>
      </c>
      <c r="AF2598" s="419">
        <v>1.1500452644900077E-3</v>
      </c>
      <c r="AG2598" s="456">
        <v>0</v>
      </c>
      <c r="AH2598" s="457">
        <v>0</v>
      </c>
      <c r="AI2598" s="419">
        <v>1.4835568427270637E-3</v>
      </c>
      <c r="AJ2598" s="456">
        <v>0</v>
      </c>
      <c r="AK2598" s="457">
        <v>0</v>
      </c>
      <c r="AL2598" s="419">
        <v>9.2003547502602303E-5</v>
      </c>
      <c r="AM2598" s="456">
        <v>0</v>
      </c>
      <c r="AN2598" s="457">
        <v>0</v>
      </c>
      <c r="AO2598" s="419">
        <v>2.5001985611684714E-2</v>
      </c>
      <c r="AP2598" s="456">
        <v>0</v>
      </c>
      <c r="AQ2598" s="457">
        <v>0</v>
      </c>
      <c r="AR2598" s="440">
        <v>1.9588915224112501E-2</v>
      </c>
      <c r="AS2598" s="462">
        <v>0</v>
      </c>
      <c r="AT2598" s="463">
        <v>0</v>
      </c>
      <c r="AU2598" s="426">
        <v>0</v>
      </c>
    </row>
    <row r="2599" spans="1:47" x14ac:dyDescent="0.2">
      <c r="A2599" s="231">
        <v>2039</v>
      </c>
      <c r="B2599" s="232">
        <v>35</v>
      </c>
      <c r="C2599" s="456">
        <v>0</v>
      </c>
      <c r="D2599" s="457">
        <v>0</v>
      </c>
      <c r="E2599" s="419">
        <v>0.5502390097579315</v>
      </c>
      <c r="F2599" s="456">
        <v>0</v>
      </c>
      <c r="G2599" s="457">
        <v>0</v>
      </c>
      <c r="H2599" s="419">
        <v>0.1157499719009695</v>
      </c>
      <c r="I2599" s="456">
        <v>0</v>
      </c>
      <c r="J2599" s="457">
        <v>0</v>
      </c>
      <c r="K2599" s="419">
        <v>0.83825125837759284</v>
      </c>
      <c r="L2599" s="462">
        <v>0</v>
      </c>
      <c r="M2599" s="463">
        <v>0</v>
      </c>
      <c r="N2599" s="419">
        <v>5.8601383018865938E-3</v>
      </c>
      <c r="O2599" s="456">
        <v>0</v>
      </c>
      <c r="P2599" s="457">
        <v>0</v>
      </c>
      <c r="Q2599" s="419">
        <v>1.9418534025273451E-2</v>
      </c>
      <c r="R2599" s="462">
        <v>0</v>
      </c>
      <c r="S2599" s="463">
        <v>0</v>
      </c>
      <c r="T2599" s="419">
        <v>672.5572325047624</v>
      </c>
      <c r="U2599" s="456">
        <v>0</v>
      </c>
      <c r="V2599" s="457">
        <v>0</v>
      </c>
      <c r="W2599" s="419">
        <v>0.12474886417902659</v>
      </c>
      <c r="X2599" s="456">
        <v>0</v>
      </c>
      <c r="Y2599" s="457">
        <v>0</v>
      </c>
      <c r="Z2599" s="419">
        <v>3.9453719109898396E-3</v>
      </c>
      <c r="AA2599" s="456">
        <v>0</v>
      </c>
      <c r="AB2599" s="457">
        <v>0</v>
      </c>
      <c r="AC2599" s="419">
        <v>7.9698047152415522E-3</v>
      </c>
      <c r="AD2599" s="456">
        <v>0</v>
      </c>
      <c r="AE2599" s="457">
        <v>0</v>
      </c>
      <c r="AF2599" s="419">
        <v>1.1500452644900077E-3</v>
      </c>
      <c r="AG2599" s="456">
        <v>0</v>
      </c>
      <c r="AH2599" s="457">
        <v>0</v>
      </c>
      <c r="AI2599" s="419">
        <v>1.4835568427270637E-3</v>
      </c>
      <c r="AJ2599" s="456">
        <v>0</v>
      </c>
      <c r="AK2599" s="457">
        <v>0</v>
      </c>
      <c r="AL2599" s="419">
        <v>9.2003547502602303E-5</v>
      </c>
      <c r="AM2599" s="456">
        <v>0</v>
      </c>
      <c r="AN2599" s="457">
        <v>0</v>
      </c>
      <c r="AO2599" s="419">
        <v>2.5001985611684714E-2</v>
      </c>
      <c r="AP2599" s="456">
        <v>0</v>
      </c>
      <c r="AQ2599" s="457">
        <v>0</v>
      </c>
      <c r="AR2599" s="440">
        <v>1.9588915224112501E-2</v>
      </c>
      <c r="AS2599" s="462">
        <v>0</v>
      </c>
      <c r="AT2599" s="463">
        <v>0</v>
      </c>
      <c r="AU2599" s="426">
        <v>0</v>
      </c>
    </row>
    <row r="2600" spans="1:47" x14ac:dyDescent="0.2">
      <c r="A2600" s="231">
        <v>2039</v>
      </c>
      <c r="B2600" s="232">
        <v>36</v>
      </c>
      <c r="C2600" s="456">
        <v>0</v>
      </c>
      <c r="D2600" s="457">
        <v>0</v>
      </c>
      <c r="E2600" s="419">
        <v>0.5502390097579315</v>
      </c>
      <c r="F2600" s="456">
        <v>0</v>
      </c>
      <c r="G2600" s="457">
        <v>0</v>
      </c>
      <c r="H2600" s="419">
        <v>0.1157499719009695</v>
      </c>
      <c r="I2600" s="456">
        <v>0</v>
      </c>
      <c r="J2600" s="457">
        <v>0</v>
      </c>
      <c r="K2600" s="419">
        <v>0.83825125837759284</v>
      </c>
      <c r="L2600" s="462">
        <v>0</v>
      </c>
      <c r="M2600" s="463">
        <v>0</v>
      </c>
      <c r="N2600" s="419">
        <v>5.8601383018865938E-3</v>
      </c>
      <c r="O2600" s="456">
        <v>0</v>
      </c>
      <c r="P2600" s="457">
        <v>0</v>
      </c>
      <c r="Q2600" s="419">
        <v>1.9418534025273451E-2</v>
      </c>
      <c r="R2600" s="462">
        <v>0</v>
      </c>
      <c r="S2600" s="463">
        <v>0</v>
      </c>
      <c r="T2600" s="419">
        <v>672.5572325047624</v>
      </c>
      <c r="U2600" s="456">
        <v>0</v>
      </c>
      <c r="V2600" s="457">
        <v>0</v>
      </c>
      <c r="W2600" s="419">
        <v>0.12474886417902659</v>
      </c>
      <c r="X2600" s="456">
        <v>0</v>
      </c>
      <c r="Y2600" s="457">
        <v>0</v>
      </c>
      <c r="Z2600" s="419">
        <v>3.9453719109898396E-3</v>
      </c>
      <c r="AA2600" s="456">
        <v>0</v>
      </c>
      <c r="AB2600" s="457">
        <v>0</v>
      </c>
      <c r="AC2600" s="419">
        <v>7.9698047152415522E-3</v>
      </c>
      <c r="AD2600" s="456">
        <v>0</v>
      </c>
      <c r="AE2600" s="457">
        <v>0</v>
      </c>
      <c r="AF2600" s="419">
        <v>1.1500452644900077E-3</v>
      </c>
      <c r="AG2600" s="456">
        <v>0</v>
      </c>
      <c r="AH2600" s="457">
        <v>0</v>
      </c>
      <c r="AI2600" s="419">
        <v>1.4835568427270637E-3</v>
      </c>
      <c r="AJ2600" s="456">
        <v>0</v>
      </c>
      <c r="AK2600" s="457">
        <v>0</v>
      </c>
      <c r="AL2600" s="419">
        <v>9.2003547502602303E-5</v>
      </c>
      <c r="AM2600" s="456">
        <v>0</v>
      </c>
      <c r="AN2600" s="457">
        <v>0</v>
      </c>
      <c r="AO2600" s="419">
        <v>2.5001985611684714E-2</v>
      </c>
      <c r="AP2600" s="456">
        <v>0</v>
      </c>
      <c r="AQ2600" s="457">
        <v>0</v>
      </c>
      <c r="AR2600" s="440">
        <v>1.9588915224112501E-2</v>
      </c>
      <c r="AS2600" s="462">
        <v>0</v>
      </c>
      <c r="AT2600" s="463">
        <v>0</v>
      </c>
      <c r="AU2600" s="426">
        <v>0</v>
      </c>
    </row>
    <row r="2601" spans="1:47" x14ac:dyDescent="0.2">
      <c r="A2601" s="231">
        <v>2039</v>
      </c>
      <c r="B2601" s="232">
        <v>37</v>
      </c>
      <c r="C2601" s="456">
        <v>0</v>
      </c>
      <c r="D2601" s="457">
        <v>0</v>
      </c>
      <c r="E2601" s="419">
        <v>0.5502390097579315</v>
      </c>
      <c r="F2601" s="456">
        <v>0</v>
      </c>
      <c r="G2601" s="457">
        <v>0</v>
      </c>
      <c r="H2601" s="419">
        <v>0.1157499719009695</v>
      </c>
      <c r="I2601" s="456">
        <v>0</v>
      </c>
      <c r="J2601" s="457">
        <v>0</v>
      </c>
      <c r="K2601" s="419">
        <v>0.83825125837759284</v>
      </c>
      <c r="L2601" s="462">
        <v>0</v>
      </c>
      <c r="M2601" s="463">
        <v>0</v>
      </c>
      <c r="N2601" s="419">
        <v>5.8601383018865938E-3</v>
      </c>
      <c r="O2601" s="456">
        <v>0</v>
      </c>
      <c r="P2601" s="457">
        <v>0</v>
      </c>
      <c r="Q2601" s="419">
        <v>1.9418534025273451E-2</v>
      </c>
      <c r="R2601" s="462">
        <v>0</v>
      </c>
      <c r="S2601" s="463">
        <v>0</v>
      </c>
      <c r="T2601" s="419">
        <v>672.5572325047624</v>
      </c>
      <c r="U2601" s="456">
        <v>0</v>
      </c>
      <c r="V2601" s="457">
        <v>0</v>
      </c>
      <c r="W2601" s="419">
        <v>0.12474886417902659</v>
      </c>
      <c r="X2601" s="456">
        <v>0</v>
      </c>
      <c r="Y2601" s="457">
        <v>0</v>
      </c>
      <c r="Z2601" s="419">
        <v>3.9453719109898396E-3</v>
      </c>
      <c r="AA2601" s="456">
        <v>0</v>
      </c>
      <c r="AB2601" s="457">
        <v>0</v>
      </c>
      <c r="AC2601" s="419">
        <v>7.9698047152415522E-3</v>
      </c>
      <c r="AD2601" s="456">
        <v>0</v>
      </c>
      <c r="AE2601" s="457">
        <v>0</v>
      </c>
      <c r="AF2601" s="419">
        <v>1.1500452644900077E-3</v>
      </c>
      <c r="AG2601" s="456">
        <v>0</v>
      </c>
      <c r="AH2601" s="457">
        <v>0</v>
      </c>
      <c r="AI2601" s="419">
        <v>1.4835568427270637E-3</v>
      </c>
      <c r="AJ2601" s="456">
        <v>0</v>
      </c>
      <c r="AK2601" s="457">
        <v>0</v>
      </c>
      <c r="AL2601" s="419">
        <v>9.2003547502602303E-5</v>
      </c>
      <c r="AM2601" s="456">
        <v>0</v>
      </c>
      <c r="AN2601" s="457">
        <v>0</v>
      </c>
      <c r="AO2601" s="419">
        <v>2.5001985611684714E-2</v>
      </c>
      <c r="AP2601" s="456">
        <v>0</v>
      </c>
      <c r="AQ2601" s="457">
        <v>0</v>
      </c>
      <c r="AR2601" s="440">
        <v>1.9588915224112501E-2</v>
      </c>
      <c r="AS2601" s="462">
        <v>0</v>
      </c>
      <c r="AT2601" s="463">
        <v>0</v>
      </c>
      <c r="AU2601" s="426">
        <v>0</v>
      </c>
    </row>
    <row r="2602" spans="1:47" x14ac:dyDescent="0.2">
      <c r="A2602" s="231">
        <v>2039</v>
      </c>
      <c r="B2602" s="232">
        <v>38</v>
      </c>
      <c r="C2602" s="456">
        <v>0</v>
      </c>
      <c r="D2602" s="457">
        <v>0</v>
      </c>
      <c r="E2602" s="419">
        <v>0.5502390097579315</v>
      </c>
      <c r="F2602" s="456">
        <v>0</v>
      </c>
      <c r="G2602" s="457">
        <v>0</v>
      </c>
      <c r="H2602" s="419">
        <v>0.1157499719009695</v>
      </c>
      <c r="I2602" s="456">
        <v>0</v>
      </c>
      <c r="J2602" s="457">
        <v>0</v>
      </c>
      <c r="K2602" s="419">
        <v>0.83825125837759284</v>
      </c>
      <c r="L2602" s="462">
        <v>0</v>
      </c>
      <c r="M2602" s="463">
        <v>0</v>
      </c>
      <c r="N2602" s="419">
        <v>5.8601383018865938E-3</v>
      </c>
      <c r="O2602" s="456">
        <v>0</v>
      </c>
      <c r="P2602" s="457">
        <v>0</v>
      </c>
      <c r="Q2602" s="419">
        <v>1.9418534025273451E-2</v>
      </c>
      <c r="R2602" s="462">
        <v>0</v>
      </c>
      <c r="S2602" s="463">
        <v>0</v>
      </c>
      <c r="T2602" s="419">
        <v>672.5572325047624</v>
      </c>
      <c r="U2602" s="456">
        <v>0</v>
      </c>
      <c r="V2602" s="457">
        <v>0</v>
      </c>
      <c r="W2602" s="419">
        <v>0.12474886417902659</v>
      </c>
      <c r="X2602" s="456">
        <v>0</v>
      </c>
      <c r="Y2602" s="457">
        <v>0</v>
      </c>
      <c r="Z2602" s="419">
        <v>3.9453719109898396E-3</v>
      </c>
      <c r="AA2602" s="456">
        <v>0</v>
      </c>
      <c r="AB2602" s="457">
        <v>0</v>
      </c>
      <c r="AC2602" s="419">
        <v>7.9698047152415522E-3</v>
      </c>
      <c r="AD2602" s="456">
        <v>0</v>
      </c>
      <c r="AE2602" s="457">
        <v>0</v>
      </c>
      <c r="AF2602" s="419">
        <v>1.1500452644900077E-3</v>
      </c>
      <c r="AG2602" s="456">
        <v>0</v>
      </c>
      <c r="AH2602" s="457">
        <v>0</v>
      </c>
      <c r="AI2602" s="419">
        <v>1.4835568427270637E-3</v>
      </c>
      <c r="AJ2602" s="456">
        <v>0</v>
      </c>
      <c r="AK2602" s="457">
        <v>0</v>
      </c>
      <c r="AL2602" s="419">
        <v>9.2003547502602303E-5</v>
      </c>
      <c r="AM2602" s="456">
        <v>0</v>
      </c>
      <c r="AN2602" s="457">
        <v>0</v>
      </c>
      <c r="AO2602" s="419">
        <v>2.5001985611684714E-2</v>
      </c>
      <c r="AP2602" s="456">
        <v>0</v>
      </c>
      <c r="AQ2602" s="457">
        <v>0</v>
      </c>
      <c r="AR2602" s="440">
        <v>1.9588915224112501E-2</v>
      </c>
      <c r="AS2602" s="462">
        <v>0</v>
      </c>
      <c r="AT2602" s="463">
        <v>0</v>
      </c>
      <c r="AU2602" s="426">
        <v>0</v>
      </c>
    </row>
    <row r="2603" spans="1:47" x14ac:dyDescent="0.2">
      <c r="A2603" s="231">
        <v>2039</v>
      </c>
      <c r="B2603" s="232">
        <v>39</v>
      </c>
      <c r="C2603" s="456">
        <v>0</v>
      </c>
      <c r="D2603" s="457">
        <v>0</v>
      </c>
      <c r="E2603" s="419">
        <v>0.5502390097579315</v>
      </c>
      <c r="F2603" s="456">
        <v>0</v>
      </c>
      <c r="G2603" s="457">
        <v>0</v>
      </c>
      <c r="H2603" s="419">
        <v>0.1157499719009695</v>
      </c>
      <c r="I2603" s="456">
        <v>0</v>
      </c>
      <c r="J2603" s="457">
        <v>0</v>
      </c>
      <c r="K2603" s="419">
        <v>0.83825125837759284</v>
      </c>
      <c r="L2603" s="462">
        <v>0</v>
      </c>
      <c r="M2603" s="463">
        <v>0</v>
      </c>
      <c r="N2603" s="419">
        <v>5.8601383018865938E-3</v>
      </c>
      <c r="O2603" s="456">
        <v>0</v>
      </c>
      <c r="P2603" s="457">
        <v>0</v>
      </c>
      <c r="Q2603" s="419">
        <v>1.9418534025273451E-2</v>
      </c>
      <c r="R2603" s="462">
        <v>0</v>
      </c>
      <c r="S2603" s="463">
        <v>0</v>
      </c>
      <c r="T2603" s="419">
        <v>672.5572325047624</v>
      </c>
      <c r="U2603" s="456">
        <v>0</v>
      </c>
      <c r="V2603" s="457">
        <v>0</v>
      </c>
      <c r="W2603" s="419">
        <v>0.12474886417902659</v>
      </c>
      <c r="X2603" s="456">
        <v>0</v>
      </c>
      <c r="Y2603" s="457">
        <v>0</v>
      </c>
      <c r="Z2603" s="419">
        <v>3.9453719109898396E-3</v>
      </c>
      <c r="AA2603" s="456">
        <v>0</v>
      </c>
      <c r="AB2603" s="457">
        <v>0</v>
      </c>
      <c r="AC2603" s="419">
        <v>7.9698047152415522E-3</v>
      </c>
      <c r="AD2603" s="456">
        <v>0</v>
      </c>
      <c r="AE2603" s="457">
        <v>0</v>
      </c>
      <c r="AF2603" s="419">
        <v>1.1500452644900077E-3</v>
      </c>
      <c r="AG2603" s="456">
        <v>0</v>
      </c>
      <c r="AH2603" s="457">
        <v>0</v>
      </c>
      <c r="AI2603" s="419">
        <v>1.4835568427270637E-3</v>
      </c>
      <c r="AJ2603" s="456">
        <v>0</v>
      </c>
      <c r="AK2603" s="457">
        <v>0</v>
      </c>
      <c r="AL2603" s="419">
        <v>9.2003547502602303E-5</v>
      </c>
      <c r="AM2603" s="456">
        <v>0</v>
      </c>
      <c r="AN2603" s="457">
        <v>0</v>
      </c>
      <c r="AO2603" s="419">
        <v>2.5001985611684714E-2</v>
      </c>
      <c r="AP2603" s="456">
        <v>0</v>
      </c>
      <c r="AQ2603" s="457">
        <v>0</v>
      </c>
      <c r="AR2603" s="440">
        <v>1.9588915224112501E-2</v>
      </c>
      <c r="AS2603" s="462">
        <v>0</v>
      </c>
      <c r="AT2603" s="463">
        <v>0</v>
      </c>
      <c r="AU2603" s="426">
        <v>0</v>
      </c>
    </row>
    <row r="2604" spans="1:47" ht="13.5" thickBot="1" x14ac:dyDescent="0.25">
      <c r="A2604" s="233">
        <v>2039</v>
      </c>
      <c r="B2604" s="234">
        <v>40</v>
      </c>
      <c r="C2604" s="458">
        <v>0</v>
      </c>
      <c r="D2604" s="459">
        <v>0</v>
      </c>
      <c r="E2604" s="430">
        <v>0.5502390097579315</v>
      </c>
      <c r="F2604" s="458">
        <v>0</v>
      </c>
      <c r="G2604" s="459">
        <v>0</v>
      </c>
      <c r="H2604" s="430">
        <v>0.1157499719009695</v>
      </c>
      <c r="I2604" s="458">
        <v>0</v>
      </c>
      <c r="J2604" s="459">
        <v>0</v>
      </c>
      <c r="K2604" s="430">
        <v>0.83825125837759284</v>
      </c>
      <c r="L2604" s="464">
        <v>0</v>
      </c>
      <c r="M2604" s="465">
        <v>0</v>
      </c>
      <c r="N2604" s="430">
        <v>5.8601383018865938E-3</v>
      </c>
      <c r="O2604" s="458">
        <v>0</v>
      </c>
      <c r="P2604" s="459">
        <v>0</v>
      </c>
      <c r="Q2604" s="430">
        <v>1.9418534025273451E-2</v>
      </c>
      <c r="R2604" s="464">
        <v>0</v>
      </c>
      <c r="S2604" s="465">
        <v>0</v>
      </c>
      <c r="T2604" s="430">
        <v>672.5572325047624</v>
      </c>
      <c r="U2604" s="458">
        <v>0</v>
      </c>
      <c r="V2604" s="459">
        <v>0</v>
      </c>
      <c r="W2604" s="430">
        <v>0.12474886417902659</v>
      </c>
      <c r="X2604" s="458">
        <v>0</v>
      </c>
      <c r="Y2604" s="459">
        <v>0</v>
      </c>
      <c r="Z2604" s="430">
        <v>3.9453719109898396E-3</v>
      </c>
      <c r="AA2604" s="458">
        <v>0</v>
      </c>
      <c r="AB2604" s="459">
        <v>0</v>
      </c>
      <c r="AC2604" s="430">
        <v>7.9698047152415522E-3</v>
      </c>
      <c r="AD2604" s="458">
        <v>0</v>
      </c>
      <c r="AE2604" s="459">
        <v>0</v>
      </c>
      <c r="AF2604" s="430">
        <v>1.1500452644900077E-3</v>
      </c>
      <c r="AG2604" s="458">
        <v>0</v>
      </c>
      <c r="AH2604" s="459">
        <v>0</v>
      </c>
      <c r="AI2604" s="430">
        <v>1.4835568427270637E-3</v>
      </c>
      <c r="AJ2604" s="458">
        <v>0</v>
      </c>
      <c r="AK2604" s="459">
        <v>0</v>
      </c>
      <c r="AL2604" s="430">
        <v>9.2003547502602303E-5</v>
      </c>
      <c r="AM2604" s="458">
        <v>0</v>
      </c>
      <c r="AN2604" s="459">
        <v>0</v>
      </c>
      <c r="AO2604" s="430">
        <v>2.5001985611684714E-2</v>
      </c>
      <c r="AP2604" s="458">
        <v>0</v>
      </c>
      <c r="AQ2604" s="459">
        <v>0</v>
      </c>
      <c r="AR2604" s="441">
        <v>1.9588915224112501E-2</v>
      </c>
      <c r="AS2604" s="464">
        <v>0</v>
      </c>
      <c r="AT2604" s="465">
        <v>0</v>
      </c>
      <c r="AU2604" s="434">
        <v>0</v>
      </c>
    </row>
    <row r="2605" spans="1:47" x14ac:dyDescent="0.2">
      <c r="A2605" s="229">
        <v>2040</v>
      </c>
      <c r="B2605" s="230">
        <v>1</v>
      </c>
      <c r="C2605" s="454">
        <v>0.74854420542566746</v>
      </c>
      <c r="D2605" s="455">
        <v>0.76471923097547367</v>
      </c>
      <c r="E2605" s="436">
        <v>0.36771991248133568</v>
      </c>
      <c r="F2605" s="454">
        <v>3.6257026671448596E-2</v>
      </c>
      <c r="G2605" s="455">
        <v>3.1978839642679675E-2</v>
      </c>
      <c r="H2605" s="436">
        <v>6.2226364487347197E-2</v>
      </c>
      <c r="I2605" s="454">
        <v>3.2048138570533846E-2</v>
      </c>
      <c r="J2605" s="455">
        <v>3.2507148891691394E-2</v>
      </c>
      <c r="K2605" s="436">
        <v>0.36182608200155408</v>
      </c>
      <c r="L2605" s="460">
        <v>1.3507709936365592E-3</v>
      </c>
      <c r="M2605" s="461">
        <v>1.764154155660692E-3</v>
      </c>
      <c r="N2605" s="436">
        <v>5.6995370011764966E-3</v>
      </c>
      <c r="O2605" s="454">
        <v>1.6395060088150251E-3</v>
      </c>
      <c r="P2605" s="455">
        <v>2.08184535380097E-3</v>
      </c>
      <c r="Q2605" s="436">
        <v>1.385361799364227E-2</v>
      </c>
      <c r="R2605" s="460">
        <v>0</v>
      </c>
      <c r="S2605" s="461">
        <v>0</v>
      </c>
      <c r="T2605" s="436">
        <v>654.1245283662289</v>
      </c>
      <c r="U2605" s="454">
        <v>4.6755195233332903E-3</v>
      </c>
      <c r="V2605" s="455">
        <v>5.6086766796615501E-3</v>
      </c>
      <c r="W2605" s="436">
        <v>6.7064091118792024E-2</v>
      </c>
      <c r="X2605" s="454">
        <v>4.34703788437283E-3</v>
      </c>
      <c r="Y2605" s="455">
        <v>5.5422749278538535E-3</v>
      </c>
      <c r="Z2605" s="436">
        <v>2.977650953254364E-3</v>
      </c>
      <c r="AA2605" s="454">
        <v>8.779297311743994E-4</v>
      </c>
      <c r="AB2605" s="455">
        <v>8.8617803526864613E-4</v>
      </c>
      <c r="AC2605" s="436">
        <v>4.2845180632385075E-3</v>
      </c>
      <c r="AD2605" s="454">
        <v>4.6577233917836908E-5</v>
      </c>
      <c r="AE2605" s="455">
        <v>4.0851504177676624E-5</v>
      </c>
      <c r="AF2605" s="436">
        <v>6.1825678397529101E-4</v>
      </c>
      <c r="AG2605" s="454">
        <v>1.4899823970293425E-3</v>
      </c>
      <c r="AH2605" s="455">
        <v>1.2962249767294442E-3</v>
      </c>
      <c r="AI2605" s="436">
        <v>7.9755056591180901E-4</v>
      </c>
      <c r="AJ2605" s="454">
        <v>2.7235045723130905E-4</v>
      </c>
      <c r="AK2605" s="455">
        <v>2.3169284488948463E-4</v>
      </c>
      <c r="AL2605" s="436">
        <v>4.9460530957931116E-5</v>
      </c>
      <c r="AM2605" s="454">
        <v>4.2004504193058533E-4</v>
      </c>
      <c r="AN2605" s="455">
        <v>3.7349609900942681E-4</v>
      </c>
      <c r="AO2605" s="436">
        <v>1.3440898054031142E-2</v>
      </c>
      <c r="AP2605" s="454">
        <v>0</v>
      </c>
      <c r="AQ2605" s="455">
        <v>0</v>
      </c>
      <c r="AR2605" s="439">
        <v>4.0931502845467102E-3</v>
      </c>
      <c r="AS2605" s="460">
        <v>0</v>
      </c>
      <c r="AT2605" s="461">
        <v>0</v>
      </c>
      <c r="AU2605" s="415">
        <v>0</v>
      </c>
    </row>
    <row r="2606" spans="1:47" x14ac:dyDescent="0.2">
      <c r="A2606" s="231">
        <v>2040</v>
      </c>
      <c r="B2606" s="232">
        <v>2</v>
      </c>
      <c r="C2606" s="456">
        <v>0.7542165666708891</v>
      </c>
      <c r="D2606" s="457">
        <v>0.76937203694116696</v>
      </c>
      <c r="E2606" s="437">
        <v>0.36937308836232885</v>
      </c>
      <c r="F2606" s="456">
        <v>3.6919198502322656E-2</v>
      </c>
      <c r="G2606" s="457">
        <v>3.255112027300619E-2</v>
      </c>
      <c r="H2606" s="437">
        <v>6.2856445236851619E-2</v>
      </c>
      <c r="I2606" s="456">
        <v>3.2401338100585951E-2</v>
      </c>
      <c r="J2606" s="457">
        <v>3.2810607814764692E-2</v>
      </c>
      <c r="K2606" s="437">
        <v>0.36439417057987467</v>
      </c>
      <c r="L2606" s="462">
        <v>1.3518331832525271E-3</v>
      </c>
      <c r="M2606" s="463">
        <v>1.7652638020225174E-3</v>
      </c>
      <c r="N2606" s="437">
        <v>5.7018424806139266E-3</v>
      </c>
      <c r="O2606" s="456">
        <v>1.6475274089042542E-3</v>
      </c>
      <c r="P2606" s="457">
        <v>2.0919783468158005E-3</v>
      </c>
      <c r="Q2606" s="437">
        <v>1.3859842912224153E-2</v>
      </c>
      <c r="R2606" s="462">
        <v>0</v>
      </c>
      <c r="S2606" s="463">
        <v>0</v>
      </c>
      <c r="T2606" s="437">
        <v>654.38983084896938</v>
      </c>
      <c r="U2606" s="456">
        <v>4.7421953646538959E-3</v>
      </c>
      <c r="V2606" s="457">
        <v>5.6917265322834459E-3</v>
      </c>
      <c r="W2606" s="437">
        <v>6.7743116675539408E-2</v>
      </c>
      <c r="X2606" s="456">
        <v>4.4088114888674182E-3</v>
      </c>
      <c r="Y2606" s="457">
        <v>5.62431513928456E-3</v>
      </c>
      <c r="Z2606" s="437">
        <v>2.9905791715215554E-3</v>
      </c>
      <c r="AA2606" s="456">
        <v>8.8879440246605369E-4</v>
      </c>
      <c r="AB2606" s="457">
        <v>8.9787591197777554E-4</v>
      </c>
      <c r="AC2606" s="437">
        <v>4.3278982951806032E-3</v>
      </c>
      <c r="AD2606" s="456">
        <v>4.7404283092937115E-5</v>
      </c>
      <c r="AE2606" s="457">
        <v>4.1565830783937439E-5</v>
      </c>
      <c r="AF2606" s="437">
        <v>6.2451654769677377E-4</v>
      </c>
      <c r="AG2606" s="456">
        <v>1.518575699328246E-3</v>
      </c>
      <c r="AH2606" s="457">
        <v>1.3205494780925667E-3</v>
      </c>
      <c r="AI2606" s="437">
        <v>8.0562688672706812E-4</v>
      </c>
      <c r="AJ2606" s="456">
        <v>2.7792479697347965E-4</v>
      </c>
      <c r="AK2606" s="457">
        <v>2.3638991285433606E-4</v>
      </c>
      <c r="AL2606" s="437">
        <v>4.9961273665072914E-5</v>
      </c>
      <c r="AM2606" s="456">
        <v>4.2717912852142654E-4</v>
      </c>
      <c r="AN2606" s="457">
        <v>3.7967407716260604E-4</v>
      </c>
      <c r="AO2606" s="437">
        <v>1.3576975152175661E-2</v>
      </c>
      <c r="AP2606" s="456">
        <v>0</v>
      </c>
      <c r="AQ2606" s="457">
        <v>0</v>
      </c>
      <c r="AR2606" s="440">
        <v>4.1035932122018203E-3</v>
      </c>
      <c r="AS2606" s="462">
        <v>0</v>
      </c>
      <c r="AT2606" s="463">
        <v>0</v>
      </c>
      <c r="AU2606" s="423">
        <v>0</v>
      </c>
    </row>
    <row r="2607" spans="1:47" x14ac:dyDescent="0.2">
      <c r="A2607" s="231">
        <v>2040</v>
      </c>
      <c r="B2607" s="232">
        <v>3</v>
      </c>
      <c r="C2607" s="456">
        <v>0.75948452994495308</v>
      </c>
      <c r="D2607" s="457">
        <v>0.77356700362438824</v>
      </c>
      <c r="E2607" s="437">
        <v>0.37132189915193942</v>
      </c>
      <c r="F2607" s="456">
        <v>3.7664039989419168E-2</v>
      </c>
      <c r="G2607" s="457">
        <v>3.3222808228885368E-2</v>
      </c>
      <c r="H2607" s="437">
        <v>6.3599703513764747E-2</v>
      </c>
      <c r="I2607" s="456">
        <v>3.2768444958692501E-2</v>
      </c>
      <c r="J2607" s="457">
        <v>3.3130692251352116E-2</v>
      </c>
      <c r="K2607" s="437">
        <v>0.36742902064583483</v>
      </c>
      <c r="L2607" s="462">
        <v>1.353033034614406E-3</v>
      </c>
      <c r="M2607" s="463">
        <v>1.7666002388623187E-3</v>
      </c>
      <c r="N2607" s="437">
        <v>5.7045431742289284E-3</v>
      </c>
      <c r="O2607" s="456">
        <v>1.6565964717236976E-3</v>
      </c>
      <c r="P2607" s="457">
        <v>2.1039669161102676E-3</v>
      </c>
      <c r="Q2607" s="437">
        <v>1.386718100125066E-2</v>
      </c>
      <c r="R2607" s="462">
        <v>0</v>
      </c>
      <c r="S2607" s="463">
        <v>0</v>
      </c>
      <c r="T2607" s="437">
        <v>654.699997922693</v>
      </c>
      <c r="U2607" s="456">
        <v>4.8145329953192834E-3</v>
      </c>
      <c r="V2607" s="457">
        <v>5.7868580407289061E-3</v>
      </c>
      <c r="W2607" s="437">
        <v>6.8544174680743877E-2</v>
      </c>
      <c r="X2607" s="456">
        <v>4.4786137962756455E-3</v>
      </c>
      <c r="Y2607" s="457">
        <v>5.7210635044082567E-3</v>
      </c>
      <c r="Z2607" s="437">
        <v>3.0058128242546364E-3</v>
      </c>
      <c r="AA2607" s="456">
        <v>9.0081516159890246E-4</v>
      </c>
      <c r="AB2607" s="457">
        <v>9.1167363896009024E-4</v>
      </c>
      <c r="AC2607" s="437">
        <v>4.3790735901577194E-3</v>
      </c>
      <c r="AD2607" s="456">
        <v>4.8334756252048338E-5</v>
      </c>
      <c r="AE2607" s="457">
        <v>4.2405966269788465E-5</v>
      </c>
      <c r="AF2607" s="437">
        <v>6.3190073845666487E-4</v>
      </c>
      <c r="AG2607" s="456">
        <v>1.5507912089550459E-3</v>
      </c>
      <c r="AH2607" s="457">
        <v>1.3490807397064499E-3</v>
      </c>
      <c r="AI2607" s="437">
        <v>8.1515201828549462E-4</v>
      </c>
      <c r="AJ2607" s="456">
        <v>2.8423862717920405E-4</v>
      </c>
      <c r="AK2607" s="457">
        <v>2.4192735347627396E-4</v>
      </c>
      <c r="AL2607" s="437">
        <v>5.0552074214388473E-5</v>
      </c>
      <c r="AM2607" s="456">
        <v>4.351714824592944E-4</v>
      </c>
      <c r="AN2607" s="457">
        <v>3.8690850449286203E-4</v>
      </c>
      <c r="AO2607" s="437">
        <v>1.3737517168942186E-2</v>
      </c>
      <c r="AP2607" s="456">
        <v>0</v>
      </c>
      <c r="AQ2607" s="457">
        <v>0</v>
      </c>
      <c r="AR2607" s="440">
        <v>4.1158594504856301E-3</v>
      </c>
      <c r="AS2607" s="462">
        <v>0</v>
      </c>
      <c r="AT2607" s="463">
        <v>0</v>
      </c>
      <c r="AU2607" s="423">
        <v>0</v>
      </c>
    </row>
    <row r="2608" spans="1:47" x14ac:dyDescent="0.2">
      <c r="A2608" s="231">
        <v>2040</v>
      </c>
      <c r="B2608" s="232">
        <v>4</v>
      </c>
      <c r="C2608" s="456">
        <v>0.76426879503933176</v>
      </c>
      <c r="D2608" s="457">
        <v>0.77719462798369454</v>
      </c>
      <c r="E2608" s="437">
        <v>0.37356544984592521</v>
      </c>
      <c r="F2608" s="456">
        <v>3.8497561460212958E-2</v>
      </c>
      <c r="G2608" s="457">
        <v>3.3993741932356658E-2</v>
      </c>
      <c r="H2608" s="437">
        <v>6.4455593212900536E-2</v>
      </c>
      <c r="I2608" s="456">
        <v>3.3150548282556126E-2</v>
      </c>
      <c r="J2608" s="457">
        <v>3.3466498956563534E-2</v>
      </c>
      <c r="K2608" s="437">
        <v>0.37092465180440504</v>
      </c>
      <c r="L2608" s="462">
        <v>1.3544080029004768E-3</v>
      </c>
      <c r="M2608" s="463">
        <v>1.7681951494020955E-3</v>
      </c>
      <c r="N2608" s="437">
        <v>5.7076425949185595E-3</v>
      </c>
      <c r="O2608" s="456">
        <v>1.6668136053562155E-3</v>
      </c>
      <c r="P2608" s="457">
        <v>2.1178453312750384E-3</v>
      </c>
      <c r="Q2608" s="437">
        <v>1.3875577658920345E-2</v>
      </c>
      <c r="R2608" s="462">
        <v>0</v>
      </c>
      <c r="S2608" s="463">
        <v>0</v>
      </c>
      <c r="T2608" s="437">
        <v>655.055034793039</v>
      </c>
      <c r="U2608" s="456">
        <v>4.8932865044365257E-3</v>
      </c>
      <c r="V2608" s="457">
        <v>5.8938580628845804E-3</v>
      </c>
      <c r="W2608" s="437">
        <v>6.9466669722584584E-2</v>
      </c>
      <c r="X2608" s="456">
        <v>4.5569467425227795E-3</v>
      </c>
      <c r="Y2608" s="457">
        <v>5.8324962307474779E-3</v>
      </c>
      <c r="Z2608" s="437">
        <v>3.0233560979024553E-3</v>
      </c>
      <c r="AA2608" s="456">
        <v>9.1440914121475021E-4</v>
      </c>
      <c r="AB2608" s="457">
        <v>9.2779278055812799E-4</v>
      </c>
      <c r="AC2608" s="437">
        <v>4.4380126916174958E-3</v>
      </c>
      <c r="AD2608" s="456">
        <v>4.9378006422776279E-5</v>
      </c>
      <c r="AE2608" s="457">
        <v>4.3373172850930597E-5</v>
      </c>
      <c r="AF2608" s="437">
        <v>6.4040465441876312E-4</v>
      </c>
      <c r="AG2608" s="456">
        <v>1.5868058164130697E-3</v>
      </c>
      <c r="AH2608" s="457">
        <v>1.3817579182310294E-3</v>
      </c>
      <c r="AI2608" s="437">
        <v>8.2612233240578811E-4</v>
      </c>
      <c r="AJ2608" s="456">
        <v>2.9131684067489457E-4</v>
      </c>
      <c r="AK2608" s="457">
        <v>2.4828909879509716E-4</v>
      </c>
      <c r="AL2608" s="437">
        <v>5.12323862410998E-5</v>
      </c>
      <c r="AM2608" s="456">
        <v>4.4411026697809984E-4</v>
      </c>
      <c r="AN2608" s="457">
        <v>3.952117325786976E-4</v>
      </c>
      <c r="AO2608" s="437">
        <v>1.3922420251985335E-2</v>
      </c>
      <c r="AP2608" s="456">
        <v>0</v>
      </c>
      <c r="AQ2608" s="457">
        <v>0</v>
      </c>
      <c r="AR2608" s="440">
        <v>4.1299192147308001E-3</v>
      </c>
      <c r="AS2608" s="462">
        <v>0</v>
      </c>
      <c r="AT2608" s="463">
        <v>0</v>
      </c>
      <c r="AU2608" s="423">
        <v>0</v>
      </c>
    </row>
    <row r="2609" spans="1:47" x14ac:dyDescent="0.2">
      <c r="A2609" s="231">
        <v>2040</v>
      </c>
      <c r="B2609" s="232">
        <v>5</v>
      </c>
      <c r="C2609" s="456">
        <v>1.1969939614396219</v>
      </c>
      <c r="D2609" s="457">
        <v>1.2377413290012238</v>
      </c>
      <c r="E2609" s="437">
        <v>0.43747008818871264</v>
      </c>
      <c r="F2609" s="456">
        <v>4.6265876124026419E-2</v>
      </c>
      <c r="G2609" s="457">
        <v>4.1641529258234874E-2</v>
      </c>
      <c r="H2609" s="437">
        <v>7.180971390901536E-2</v>
      </c>
      <c r="I2609" s="456">
        <v>4.4631091718745672E-2</v>
      </c>
      <c r="J2609" s="457">
        <v>4.5821808729364914E-2</v>
      </c>
      <c r="K2609" s="437">
        <v>0.37465373098847654</v>
      </c>
      <c r="L2609" s="462">
        <v>1.3554746458821951E-3</v>
      </c>
      <c r="M2609" s="463">
        <v>1.7694454623273957E-3</v>
      </c>
      <c r="N2609" s="437">
        <v>5.709023602611967E-3</v>
      </c>
      <c r="O2609" s="456">
        <v>2.0321660379834469E-3</v>
      </c>
      <c r="P2609" s="457">
        <v>3.1927474684260641E-3</v>
      </c>
      <c r="Q2609" s="437">
        <v>1.8985387066317225E-2</v>
      </c>
      <c r="R2609" s="462">
        <v>0</v>
      </c>
      <c r="S2609" s="463">
        <v>0</v>
      </c>
      <c r="T2609" s="437">
        <v>655.21347070813476</v>
      </c>
      <c r="U2609" s="456">
        <v>3.7818442673808101E-3</v>
      </c>
      <c r="V2609" s="457">
        <v>4.4891120857974993E-3</v>
      </c>
      <c r="W2609" s="437">
        <v>7.7392456801572446E-2</v>
      </c>
      <c r="X2609" s="456">
        <v>4.6437201677651686E-3</v>
      </c>
      <c r="Y2609" s="457">
        <v>5.9590663249274025E-3</v>
      </c>
      <c r="Z2609" s="437">
        <v>3.0432885138692023E-3</v>
      </c>
      <c r="AA2609" s="456">
        <v>1.0676321512407012E-3</v>
      </c>
      <c r="AB2609" s="457">
        <v>1.1013047883637076E-3</v>
      </c>
      <c r="AC2609" s="437">
        <v>4.9443623175329373E-3</v>
      </c>
      <c r="AD2609" s="456">
        <v>5.8863605158633879E-5</v>
      </c>
      <c r="AE2609" s="457">
        <v>5.2551338425567117E-5</v>
      </c>
      <c r="AF2609" s="437">
        <v>7.1347236090124654E-4</v>
      </c>
      <c r="AG2609" s="456">
        <v>1.9170235290484727E-3</v>
      </c>
      <c r="AH2609" s="457">
        <v>1.7027124000443265E-3</v>
      </c>
      <c r="AI2609" s="437">
        <v>9.2037972186875372E-4</v>
      </c>
      <c r="AJ2609" s="456">
        <v>3.4262318505396202E-4</v>
      </c>
      <c r="AK2609" s="457">
        <v>2.9582535266706731E-4</v>
      </c>
      <c r="AL2609" s="437">
        <v>5.7077776932210267E-5</v>
      </c>
      <c r="AM2609" s="456">
        <v>5.3607908663194756E-4</v>
      </c>
      <c r="AN2609" s="457">
        <v>4.8710238581207033E-4</v>
      </c>
      <c r="AO2609" s="437">
        <v>1.5510895009557043E-2</v>
      </c>
      <c r="AP2609" s="456">
        <v>0</v>
      </c>
      <c r="AQ2609" s="457">
        <v>0</v>
      </c>
      <c r="AR2609" s="440">
        <v>6.3929794885125204E-3</v>
      </c>
      <c r="AS2609" s="462">
        <v>0</v>
      </c>
      <c r="AT2609" s="463">
        <v>0</v>
      </c>
      <c r="AU2609" s="423">
        <v>0</v>
      </c>
    </row>
    <row r="2610" spans="1:47" x14ac:dyDescent="0.2">
      <c r="A2610" s="231">
        <v>2040</v>
      </c>
      <c r="B2610" s="232">
        <v>6</v>
      </c>
      <c r="C2610" s="456">
        <v>1.2067078352865439</v>
      </c>
      <c r="D2610" s="457">
        <v>1.2474273710591195</v>
      </c>
      <c r="E2610" s="437">
        <v>0.44034340497347507</v>
      </c>
      <c r="F2610" s="456">
        <v>4.7371223618324354E-2</v>
      </c>
      <c r="G2610" s="457">
        <v>4.2737245652874969E-2</v>
      </c>
      <c r="H2610" s="437">
        <v>7.2905455346576581E-2</v>
      </c>
      <c r="I2610" s="456">
        <v>4.5245076219300635E-2</v>
      </c>
      <c r="J2610" s="457">
        <v>4.6448465647654626E-2</v>
      </c>
      <c r="K2610" s="437">
        <v>0.37912827393123155</v>
      </c>
      <c r="L2610" s="462">
        <v>1.3572155973351615E-3</v>
      </c>
      <c r="M2610" s="463">
        <v>1.7715946571746791E-3</v>
      </c>
      <c r="N2610" s="437">
        <v>5.7129979517338723E-3</v>
      </c>
      <c r="O2610" s="456">
        <v>2.0474113970262351E-3</v>
      </c>
      <c r="P2610" s="457">
        <v>3.2195414502932261E-3</v>
      </c>
      <c r="Q2610" s="437">
        <v>1.8996183823858152E-2</v>
      </c>
      <c r="R2610" s="462">
        <v>0</v>
      </c>
      <c r="S2610" s="463">
        <v>0</v>
      </c>
      <c r="T2610" s="437">
        <v>655.67033256534535</v>
      </c>
      <c r="U2610" s="456">
        <v>3.852082544246994E-3</v>
      </c>
      <c r="V2610" s="457">
        <v>4.5869918378071573E-3</v>
      </c>
      <c r="W2610" s="437">
        <v>7.8573456399170197E-2</v>
      </c>
      <c r="X2610" s="456">
        <v>4.7396299078430832E-3</v>
      </c>
      <c r="Y2610" s="457">
        <v>6.1016982694326663E-3</v>
      </c>
      <c r="Z2610" s="437">
        <v>3.0657564056371578E-3</v>
      </c>
      <c r="AA2610" s="456">
        <v>1.0852598767439217E-3</v>
      </c>
      <c r="AB2610" s="457">
        <v>1.1241871415400134E-3</v>
      </c>
      <c r="AC2610" s="437">
        <v>5.0198083659735715E-3</v>
      </c>
      <c r="AD2610" s="456">
        <v>6.0250880729021554E-5</v>
      </c>
      <c r="AE2610" s="457">
        <v>5.392964030892212E-5</v>
      </c>
      <c r="AF2610" s="437">
        <v>7.2435943062195134E-4</v>
      </c>
      <c r="AG2610" s="456">
        <v>1.9648895193122439E-3</v>
      </c>
      <c r="AH2610" s="457">
        <v>1.7491743459620178E-3</v>
      </c>
      <c r="AI2610" s="437">
        <v>9.3442337267446701E-4</v>
      </c>
      <c r="AJ2610" s="456">
        <v>3.5207043014704169E-4</v>
      </c>
      <c r="AK2610" s="457">
        <v>3.0488431044596787E-4</v>
      </c>
      <c r="AL2610" s="437">
        <v>5.7948735317108738E-5</v>
      </c>
      <c r="AM2610" s="456">
        <v>5.478766643123279E-4</v>
      </c>
      <c r="AN2610" s="457">
        <v>4.9882033301953943E-4</v>
      </c>
      <c r="AO2610" s="437">
        <v>1.5747583311801656E-2</v>
      </c>
      <c r="AP2610" s="456">
        <v>0</v>
      </c>
      <c r="AQ2610" s="457">
        <v>0</v>
      </c>
      <c r="AR2610" s="440">
        <v>6.42106536055502E-3</v>
      </c>
      <c r="AS2610" s="462">
        <v>0</v>
      </c>
      <c r="AT2610" s="463">
        <v>0</v>
      </c>
      <c r="AU2610" s="423">
        <v>0</v>
      </c>
    </row>
    <row r="2611" spans="1:47" x14ac:dyDescent="0.2">
      <c r="A2611" s="231">
        <v>2040</v>
      </c>
      <c r="B2611" s="232">
        <v>7</v>
      </c>
      <c r="C2611" s="456">
        <v>1.3495312416339902</v>
      </c>
      <c r="D2611" s="457">
        <v>1.3961120657911703</v>
      </c>
      <c r="E2611" s="437">
        <v>0.44354794741134085</v>
      </c>
      <c r="F2611" s="456">
        <v>5.2870044137222835E-2</v>
      </c>
      <c r="G2611" s="457">
        <v>4.8118095292710952E-2</v>
      </c>
      <c r="H2611" s="437">
        <v>7.4128040841225165E-2</v>
      </c>
      <c r="I2611" s="456">
        <v>5.2253069641998523E-2</v>
      </c>
      <c r="J2611" s="457">
        <v>5.3986576602267029E-2</v>
      </c>
      <c r="K2611" s="437">
        <v>0.50685742258385036</v>
      </c>
      <c r="L2611" s="462">
        <v>1.3591512424362111E-3</v>
      </c>
      <c r="M2611" s="463">
        <v>1.7740340030241359E-3</v>
      </c>
      <c r="N2611" s="437">
        <v>5.7174147375973873E-3</v>
      </c>
      <c r="O2611" s="456">
        <v>2.3447860327659013E-3</v>
      </c>
      <c r="P2611" s="457">
        <v>3.5213978592426956E-3</v>
      </c>
      <c r="Q2611" s="437">
        <v>1.9008191758544131E-2</v>
      </c>
      <c r="R2611" s="462">
        <v>0</v>
      </c>
      <c r="S2611" s="463">
        <v>0</v>
      </c>
      <c r="T2611" s="437">
        <v>656.17738001943917</v>
      </c>
      <c r="U2611" s="456">
        <v>4.0489247873124346E-3</v>
      </c>
      <c r="V2611" s="457">
        <v>4.7317508915734165E-3</v>
      </c>
      <c r="W2611" s="437">
        <v>7.9891108153614804E-2</v>
      </c>
      <c r="X2611" s="456">
        <v>4.8448855584351663E-3</v>
      </c>
      <c r="Y2611" s="457">
        <v>6.2609035218094706E-3</v>
      </c>
      <c r="Z2611" s="437">
        <v>3.0908085298024033E-3</v>
      </c>
      <c r="AA2611" s="456">
        <v>1.1896354304611206E-3</v>
      </c>
      <c r="AB2611" s="457">
        <v>1.2428740140565308E-3</v>
      </c>
      <c r="AC2611" s="437">
        <v>5.1039940932059791E-3</v>
      </c>
      <c r="AD2611" s="456">
        <v>6.7124990846302538E-5</v>
      </c>
      <c r="AE2611" s="457">
        <v>6.054495059071657E-5</v>
      </c>
      <c r="AF2611" s="437">
        <v>7.3650675999053497E-4</v>
      </c>
      <c r="AG2611" s="456">
        <v>2.1995534682627102E-3</v>
      </c>
      <c r="AH2611" s="457">
        <v>1.9758064460543069E-3</v>
      </c>
      <c r="AI2611" s="437">
        <v>9.5009440358936642E-4</v>
      </c>
      <c r="AJ2611" s="456">
        <v>3.8980675907199702E-4</v>
      </c>
      <c r="AK2611" s="457">
        <v>3.3960253421677335E-4</v>
      </c>
      <c r="AL2611" s="437">
        <v>5.8920596267511743E-5</v>
      </c>
      <c r="AM2611" s="456">
        <v>6.1430240467317372E-4</v>
      </c>
      <c r="AN2611" s="457">
        <v>5.6479177953887706E-4</v>
      </c>
      <c r="AO2611" s="437">
        <v>1.6011664818063615E-2</v>
      </c>
      <c r="AP2611" s="456">
        <v>0</v>
      </c>
      <c r="AQ2611" s="457">
        <v>0</v>
      </c>
      <c r="AR2611" s="440">
        <v>7.1898052684395003E-3</v>
      </c>
      <c r="AS2611" s="462">
        <v>0</v>
      </c>
      <c r="AT2611" s="463">
        <v>0</v>
      </c>
      <c r="AU2611" s="423">
        <v>0</v>
      </c>
    </row>
    <row r="2612" spans="1:47" x14ac:dyDescent="0.2">
      <c r="A2612" s="231">
        <v>2040</v>
      </c>
      <c r="B2612" s="232">
        <v>8</v>
      </c>
      <c r="C2612" s="456">
        <v>1.3666736209632309</v>
      </c>
      <c r="D2612" s="457">
        <v>1.4135067056564532</v>
      </c>
      <c r="E2612" s="437">
        <v>0.44711062934247597</v>
      </c>
      <c r="F2612" s="456">
        <v>5.438507508732561E-2</v>
      </c>
      <c r="G2612" s="457">
        <v>4.9656281696181477E-2</v>
      </c>
      <c r="H2612" s="437">
        <v>7.5486996204185919E-2</v>
      </c>
      <c r="I2612" s="456">
        <v>5.3200377599797594E-2</v>
      </c>
      <c r="J2612" s="457">
        <v>5.4972205678386191E-2</v>
      </c>
      <c r="K2612" s="437">
        <v>0.51240704365786305</v>
      </c>
      <c r="L2612" s="462">
        <v>1.361319537610046E-3</v>
      </c>
      <c r="M2612" s="463">
        <v>1.7768242980652595E-3</v>
      </c>
      <c r="N2612" s="437">
        <v>5.7223543923456861E-3</v>
      </c>
      <c r="O2612" s="456">
        <v>2.3657265769328278E-3</v>
      </c>
      <c r="P2612" s="457">
        <v>3.5576784614418538E-3</v>
      </c>
      <c r="Q2612" s="437">
        <v>1.9021566493870597E-2</v>
      </c>
      <c r="R2612" s="462">
        <v>0</v>
      </c>
      <c r="S2612" s="463">
        <v>0</v>
      </c>
      <c r="T2612" s="437">
        <v>656.74372373853225</v>
      </c>
      <c r="U2612" s="456">
        <v>4.1420306258577143E-3</v>
      </c>
      <c r="V2612" s="457">
        <v>4.8588729976505769E-3</v>
      </c>
      <c r="W2612" s="437">
        <v>8.1355560173203514E-2</v>
      </c>
      <c r="X2612" s="456">
        <v>4.9600144112511178E-3</v>
      </c>
      <c r="Y2612" s="457">
        <v>6.4378008437454247E-3</v>
      </c>
      <c r="Z2612" s="437">
        <v>3.1186695138415706E-3</v>
      </c>
      <c r="AA2612" s="456">
        <v>1.2143633341084768E-3</v>
      </c>
      <c r="AB2612" s="457">
        <v>1.2754497602666317E-3</v>
      </c>
      <c r="AC2612" s="437">
        <v>5.1975588186578894E-3</v>
      </c>
      <c r="AD2612" s="456">
        <v>6.9027454349865892E-5</v>
      </c>
      <c r="AE2612" s="457">
        <v>6.2480406746389104E-5</v>
      </c>
      <c r="AF2612" s="437">
        <v>7.5000818899992338E-4</v>
      </c>
      <c r="AG2612" s="456">
        <v>2.2650602071786273E-3</v>
      </c>
      <c r="AH2612" s="457">
        <v>2.0409277261101543E-3</v>
      </c>
      <c r="AI2612" s="437">
        <v>9.6751094887807603E-4</v>
      </c>
      <c r="AJ2612" s="456">
        <v>4.0257786340442206E-4</v>
      </c>
      <c r="AK2612" s="457">
        <v>3.5213420074978739E-4</v>
      </c>
      <c r="AL2612" s="437">
        <v>6.0000662047037365E-5</v>
      </c>
      <c r="AM2612" s="456">
        <v>6.3042360803779271E-4</v>
      </c>
      <c r="AN2612" s="457">
        <v>5.8124343934225957E-4</v>
      </c>
      <c r="AO2612" s="437">
        <v>1.6305169703992341E-2</v>
      </c>
      <c r="AP2612" s="456">
        <v>0</v>
      </c>
      <c r="AQ2612" s="457">
        <v>0</v>
      </c>
      <c r="AR2612" s="440">
        <v>7.2286864862633297E-3</v>
      </c>
      <c r="AS2612" s="462">
        <v>0</v>
      </c>
      <c r="AT2612" s="463">
        <v>0</v>
      </c>
      <c r="AU2612" s="423">
        <v>0</v>
      </c>
    </row>
    <row r="2613" spans="1:47" x14ac:dyDescent="0.2">
      <c r="A2613" s="231">
        <v>2040</v>
      </c>
      <c r="B2613" s="232">
        <v>9</v>
      </c>
      <c r="C2613" s="456">
        <v>1.4035367100108245</v>
      </c>
      <c r="D2613" s="457">
        <v>1.4488961721312801</v>
      </c>
      <c r="E2613" s="437">
        <v>0.45038953588541597</v>
      </c>
      <c r="F2613" s="456">
        <v>6.0280521681308534E-2</v>
      </c>
      <c r="G2613" s="457">
        <v>5.5454850662239569E-2</v>
      </c>
      <c r="H2613" s="437">
        <v>7.6969695058894949E-2</v>
      </c>
      <c r="I2613" s="456">
        <v>6.1983251810741768E-2</v>
      </c>
      <c r="J2613" s="457">
        <v>6.4406558085766716E-2</v>
      </c>
      <c r="K2613" s="437">
        <v>0.51815644856274834</v>
      </c>
      <c r="L2613" s="462">
        <v>1.3631778345530039E-3</v>
      </c>
      <c r="M2613" s="463">
        <v>1.7792715588852124E-3</v>
      </c>
      <c r="N2613" s="437">
        <v>5.7256441218867448E-3</v>
      </c>
      <c r="O2613" s="456">
        <v>2.7195374657209841E-3</v>
      </c>
      <c r="P2613" s="457">
        <v>3.9077540566651112E-3</v>
      </c>
      <c r="Q2613" s="437">
        <v>1.9036316911578758E-2</v>
      </c>
      <c r="R2613" s="462">
        <v>0</v>
      </c>
      <c r="S2613" s="463">
        <v>0</v>
      </c>
      <c r="T2613" s="437">
        <v>657.12172566624702</v>
      </c>
      <c r="U2613" s="456">
        <v>4.1928179171971886E-3</v>
      </c>
      <c r="V2613" s="457">
        <v>4.9294826800433175E-3</v>
      </c>
      <c r="W2613" s="437">
        <v>8.2953680297133778E-2</v>
      </c>
      <c r="X2613" s="456">
        <v>5.0853060735010381E-3</v>
      </c>
      <c r="Y2613" s="457">
        <v>6.6326432689425589E-3</v>
      </c>
      <c r="Z2613" s="437">
        <v>3.1494051830233388E-3</v>
      </c>
      <c r="AA2613" s="456">
        <v>1.3222183224577124E-3</v>
      </c>
      <c r="AB2613" s="457">
        <v>1.3992823821523783E-3</v>
      </c>
      <c r="AC2613" s="437">
        <v>5.2996515599486793E-3</v>
      </c>
      <c r="AD2613" s="456">
        <v>7.6267511900238581E-5</v>
      </c>
      <c r="AE2613" s="457">
        <v>6.9497878773170269E-5</v>
      </c>
      <c r="AF2613" s="437">
        <v>7.64740709131116E-4</v>
      </c>
      <c r="AG2613" s="456">
        <v>2.5176918916412524E-3</v>
      </c>
      <c r="AH2613" s="457">
        <v>2.2861323272511396E-3</v>
      </c>
      <c r="AI2613" s="437">
        <v>9.8651549869062144E-4</v>
      </c>
      <c r="AJ2613" s="456">
        <v>4.4255296376822508E-4</v>
      </c>
      <c r="AK2613" s="457">
        <v>3.8903151113556413E-4</v>
      </c>
      <c r="AL2613" s="437">
        <v>6.1179249290932412E-5</v>
      </c>
      <c r="AM2613" s="456">
        <v>7.0069230250540153E-4</v>
      </c>
      <c r="AN2613" s="457">
        <v>6.5180333766887784E-4</v>
      </c>
      <c r="AO2613" s="437">
        <v>1.6625453889584654E-2</v>
      </c>
      <c r="AP2613" s="456">
        <v>0</v>
      </c>
      <c r="AQ2613" s="457">
        <v>0</v>
      </c>
      <c r="AR2613" s="440">
        <v>8.1052564956339401E-3</v>
      </c>
      <c r="AS2613" s="462">
        <v>0</v>
      </c>
      <c r="AT2613" s="463">
        <v>0</v>
      </c>
      <c r="AU2613" s="423">
        <v>0</v>
      </c>
    </row>
    <row r="2614" spans="1:47" x14ac:dyDescent="0.2">
      <c r="A2614" s="231">
        <v>2040</v>
      </c>
      <c r="B2614" s="232">
        <v>10</v>
      </c>
      <c r="C2614" s="456">
        <v>1.423779574226244</v>
      </c>
      <c r="D2614" s="457">
        <v>1.4698030396640094</v>
      </c>
      <c r="E2614" s="437">
        <v>0.45469884505896374</v>
      </c>
      <c r="F2614" s="456">
        <v>6.2187169256857897E-2</v>
      </c>
      <c r="G2614" s="457">
        <v>5.7429099942064396E-2</v>
      </c>
      <c r="H2614" s="437">
        <v>7.8613109212765889E-2</v>
      </c>
      <c r="I2614" s="456">
        <v>6.3226162137261441E-2</v>
      </c>
      <c r="J2614" s="457">
        <v>6.5725236747483762E-2</v>
      </c>
      <c r="K2614" s="437">
        <v>0.52486727484393414</v>
      </c>
      <c r="L2614" s="462">
        <v>1.3658334139686082E-3</v>
      </c>
      <c r="M2614" s="463">
        <v>1.782767358760989E-3</v>
      </c>
      <c r="N2614" s="437">
        <v>5.7316111944176133E-3</v>
      </c>
      <c r="O2614" s="456">
        <v>2.7480086383586243E-3</v>
      </c>
      <c r="P2614" s="457">
        <v>3.9557104010419005E-3</v>
      </c>
      <c r="Q2614" s="437">
        <v>1.9052502108962796E-2</v>
      </c>
      <c r="R2614" s="462">
        <v>0</v>
      </c>
      <c r="S2614" s="463">
        <v>0</v>
      </c>
      <c r="T2614" s="437">
        <v>657.80693779845205</v>
      </c>
      <c r="U2614" s="456">
        <v>4.2990338928514714E-3</v>
      </c>
      <c r="V2614" s="457">
        <v>5.0773967999946691E-3</v>
      </c>
      <c r="W2614" s="437">
        <v>8.4724858579320828E-2</v>
      </c>
      <c r="X2614" s="456">
        <v>5.2219076916943134E-3</v>
      </c>
      <c r="Y2614" s="457">
        <v>6.8466134813622717E-3</v>
      </c>
      <c r="Z2614" s="437">
        <v>3.1830934188412131E-3</v>
      </c>
      <c r="AA2614" s="456">
        <v>1.3532974611890508E-3</v>
      </c>
      <c r="AB2614" s="457">
        <v>1.4410593461591499E-3</v>
      </c>
      <c r="AC2614" s="437">
        <v>5.4127995349109136E-3</v>
      </c>
      <c r="AD2614" s="456">
        <v>7.8667508803124847E-5</v>
      </c>
      <c r="AE2614" s="457">
        <v>7.1988236315284672E-5</v>
      </c>
      <c r="AF2614" s="437">
        <v>7.810674132137013E-4</v>
      </c>
      <c r="AG2614" s="456">
        <v>2.6001636590657199E-3</v>
      </c>
      <c r="AH2614" s="457">
        <v>2.3697519510238914E-3</v>
      </c>
      <c r="AI2614" s="437">
        <v>1.0075772492138036E-3</v>
      </c>
      <c r="AJ2614" s="456">
        <v>4.5866189925481608E-4</v>
      </c>
      <c r="AK2614" s="457">
        <v>4.0515087592132924E-4</v>
      </c>
      <c r="AL2614" s="437">
        <v>6.2485421927534031E-5</v>
      </c>
      <c r="AM2614" s="456">
        <v>7.2090021060884114E-4</v>
      </c>
      <c r="AN2614" s="457">
        <v>6.7284288476748074E-4</v>
      </c>
      <c r="AO2614" s="437">
        <v>1.6980420915092425E-2</v>
      </c>
      <c r="AP2614" s="456">
        <v>0</v>
      </c>
      <c r="AQ2614" s="457">
        <v>0</v>
      </c>
      <c r="AR2614" s="440">
        <v>8.1577955399432193E-3</v>
      </c>
      <c r="AS2614" s="462">
        <v>0</v>
      </c>
      <c r="AT2614" s="463">
        <v>0</v>
      </c>
      <c r="AU2614" s="423">
        <v>0</v>
      </c>
    </row>
    <row r="2615" spans="1:47" x14ac:dyDescent="0.2">
      <c r="A2615" s="231">
        <v>2040</v>
      </c>
      <c r="B2615" s="232">
        <v>11</v>
      </c>
      <c r="C2615" s="456">
        <v>1.7269263852396326</v>
      </c>
      <c r="D2615" s="457">
        <v>1.7879645866310665</v>
      </c>
      <c r="E2615" s="437">
        <v>0.45942488717243551</v>
      </c>
      <c r="F2615" s="456">
        <v>7.265771656288382E-2</v>
      </c>
      <c r="G2615" s="457">
        <v>6.679594987339571E-2</v>
      </c>
      <c r="H2615" s="437">
        <v>8.0415806546864421E-2</v>
      </c>
      <c r="I2615" s="456">
        <v>7.2191757759343902E-2</v>
      </c>
      <c r="J2615" s="457">
        <v>7.5375353947877796E-2</v>
      </c>
      <c r="K2615" s="437">
        <v>0.53222919639446986</v>
      </c>
      <c r="L2615" s="462">
        <v>1.3687797300814388E-3</v>
      </c>
      <c r="M2615" s="463">
        <v>1.7867018524882841E-3</v>
      </c>
      <c r="N2615" s="437">
        <v>5.738156968669631E-3</v>
      </c>
      <c r="O2615" s="456">
        <v>3.4623322129169799E-3</v>
      </c>
      <c r="P2615" s="457">
        <v>4.5990176317421702E-3</v>
      </c>
      <c r="Q2615" s="437">
        <v>1.9070256188324697E-2</v>
      </c>
      <c r="R2615" s="462">
        <v>0</v>
      </c>
      <c r="S2615" s="463">
        <v>0</v>
      </c>
      <c r="T2615" s="437">
        <v>658.55855822810179</v>
      </c>
      <c r="U2615" s="456">
        <v>3.970706196769141E-3</v>
      </c>
      <c r="V2615" s="457">
        <v>4.7243193318640912E-3</v>
      </c>
      <c r="W2615" s="437">
        <v>8.6667611425673641E-2</v>
      </c>
      <c r="X2615" s="456">
        <v>5.3697741048178487E-3</v>
      </c>
      <c r="Y2615" s="457">
        <v>7.0812862681612371E-3</v>
      </c>
      <c r="Z2615" s="437">
        <v>3.2200461901812161E-3</v>
      </c>
      <c r="AA2615" s="456">
        <v>1.5461223918909538E-3</v>
      </c>
      <c r="AB2615" s="457">
        <v>1.6404252655296016E-3</v>
      </c>
      <c r="AC2615" s="437">
        <v>5.5369202717306821E-3</v>
      </c>
      <c r="AD2615" s="456">
        <v>9.1538667821721253E-5</v>
      </c>
      <c r="AE2615" s="457">
        <v>8.3311402555252644E-5</v>
      </c>
      <c r="AF2615" s="437">
        <v>7.9897847809909579E-4</v>
      </c>
      <c r="AG2615" s="456">
        <v>3.0487814316033034E-3</v>
      </c>
      <c r="AH2615" s="457">
        <v>2.766156360023639E-3</v>
      </c>
      <c r="AI2615" s="437">
        <v>1.0306832217399217E-3</v>
      </c>
      <c r="AJ2615" s="456">
        <v>5.2872633729320593E-4</v>
      </c>
      <c r="AK2615" s="457">
        <v>4.6402376614857458E-4</v>
      </c>
      <c r="AL2615" s="437">
        <v>6.3918331353339319E-5</v>
      </c>
      <c r="AM2615" s="456">
        <v>8.462296232616543E-4</v>
      </c>
      <c r="AN2615" s="457">
        <v>7.8718438042662707E-4</v>
      </c>
      <c r="AO2615" s="437">
        <v>1.7369793518794054E-2</v>
      </c>
      <c r="AP2615" s="456">
        <v>0</v>
      </c>
      <c r="AQ2615" s="457">
        <v>0</v>
      </c>
      <c r="AR2615" s="440">
        <v>9.9408382728681192E-3</v>
      </c>
      <c r="AS2615" s="462">
        <v>0</v>
      </c>
      <c r="AT2615" s="463">
        <v>0</v>
      </c>
      <c r="AU2615" s="423">
        <v>0</v>
      </c>
    </row>
    <row r="2616" spans="1:47" x14ac:dyDescent="0.2">
      <c r="A2616" s="231">
        <v>2040</v>
      </c>
      <c r="B2616" s="232">
        <v>12</v>
      </c>
      <c r="C2616" s="456">
        <v>0</v>
      </c>
      <c r="D2616" s="457">
        <v>0</v>
      </c>
      <c r="E2616" s="438">
        <v>0.46456221132807868</v>
      </c>
      <c r="F2616" s="456">
        <v>0</v>
      </c>
      <c r="G2616" s="457">
        <v>0</v>
      </c>
      <c r="H2616" s="438">
        <v>8.2375175305387488E-2</v>
      </c>
      <c r="I2616" s="456">
        <v>0</v>
      </c>
      <c r="J2616" s="457">
        <v>0</v>
      </c>
      <c r="K2616" s="438">
        <v>0.54023016866061613</v>
      </c>
      <c r="L2616" s="462">
        <v>0</v>
      </c>
      <c r="M2616" s="463">
        <v>0</v>
      </c>
      <c r="N2616" s="438">
        <v>5.7452631977074637E-3</v>
      </c>
      <c r="O2616" s="456">
        <v>0</v>
      </c>
      <c r="P2616" s="457">
        <v>0</v>
      </c>
      <c r="Q2616" s="438">
        <v>1.9089527236139613E-2</v>
      </c>
      <c r="R2616" s="462">
        <v>0</v>
      </c>
      <c r="S2616" s="463">
        <v>0</v>
      </c>
      <c r="T2616" s="438">
        <v>659.37305481767942</v>
      </c>
      <c r="U2616" s="456">
        <v>0</v>
      </c>
      <c r="V2616" s="457">
        <v>0</v>
      </c>
      <c r="W2616" s="438">
        <v>8.8779391261232007E-2</v>
      </c>
      <c r="X2616" s="456">
        <v>0</v>
      </c>
      <c r="Y2616" s="457">
        <v>0</v>
      </c>
      <c r="Z2616" s="438">
        <v>3.2602107985693924E-3</v>
      </c>
      <c r="AA2616" s="456">
        <v>0</v>
      </c>
      <c r="AB2616" s="457">
        <v>0</v>
      </c>
      <c r="AC2616" s="438">
        <v>5.6718394094780085E-3</v>
      </c>
      <c r="AD2616" s="456">
        <v>0</v>
      </c>
      <c r="AE2616" s="457">
        <v>0</v>
      </c>
      <c r="AF2616" s="438">
        <v>8.184465929809454E-4</v>
      </c>
      <c r="AG2616" s="456">
        <v>0</v>
      </c>
      <c r="AH2616" s="457">
        <v>0</v>
      </c>
      <c r="AI2616" s="438">
        <v>1.0557974569566483E-3</v>
      </c>
      <c r="AJ2616" s="456">
        <v>0</v>
      </c>
      <c r="AK2616" s="457">
        <v>0</v>
      </c>
      <c r="AL2616" s="438">
        <v>6.5475792660338455E-5</v>
      </c>
      <c r="AM2616" s="456">
        <v>0</v>
      </c>
      <c r="AN2616" s="457">
        <v>0</v>
      </c>
      <c r="AO2616" s="438">
        <v>1.7793040262910152E-2</v>
      </c>
      <c r="AP2616" s="456">
        <v>0</v>
      </c>
      <c r="AQ2616" s="457">
        <v>0</v>
      </c>
      <c r="AR2616" s="440">
        <v>1.00168976060534E-2</v>
      </c>
      <c r="AS2616" s="462">
        <v>0</v>
      </c>
      <c r="AT2616" s="463">
        <v>0</v>
      </c>
      <c r="AU2616" s="423">
        <v>0</v>
      </c>
    </row>
    <row r="2617" spans="1:47" x14ac:dyDescent="0.2">
      <c r="A2617" s="231">
        <v>2040</v>
      </c>
      <c r="B2617" s="232">
        <v>13</v>
      </c>
      <c r="C2617" s="456">
        <v>0</v>
      </c>
      <c r="D2617" s="457">
        <v>0</v>
      </c>
      <c r="E2617" s="438">
        <v>0.47012882472381051</v>
      </c>
      <c r="F2617" s="456">
        <v>0</v>
      </c>
      <c r="G2617" s="457">
        <v>0</v>
      </c>
      <c r="H2617" s="438">
        <v>8.4498178112930131E-2</v>
      </c>
      <c r="I2617" s="456">
        <v>0</v>
      </c>
      <c r="J2617" s="457">
        <v>0</v>
      </c>
      <c r="K2617" s="438">
        <v>0.5488996195210446</v>
      </c>
      <c r="L2617" s="462">
        <v>0</v>
      </c>
      <c r="M2617" s="463">
        <v>0</v>
      </c>
      <c r="N2617" s="438">
        <v>5.7529755542315457E-3</v>
      </c>
      <c r="O2617" s="456">
        <v>0</v>
      </c>
      <c r="P2617" s="457">
        <v>0</v>
      </c>
      <c r="Q2617" s="438">
        <v>1.9110405373488057E-2</v>
      </c>
      <c r="R2617" s="462">
        <v>0</v>
      </c>
      <c r="S2617" s="463">
        <v>0</v>
      </c>
      <c r="T2617" s="438">
        <v>660.2574290296094</v>
      </c>
      <c r="U2617" s="456">
        <v>0</v>
      </c>
      <c r="V2617" s="457">
        <v>0</v>
      </c>
      <c r="W2617" s="438">
        <v>9.1067420694275245E-2</v>
      </c>
      <c r="X2617" s="456">
        <v>0</v>
      </c>
      <c r="Y2617" s="457">
        <v>0</v>
      </c>
      <c r="Z2617" s="438">
        <v>3.3037286688661046E-3</v>
      </c>
      <c r="AA2617" s="456">
        <v>0</v>
      </c>
      <c r="AB2617" s="457">
        <v>0</v>
      </c>
      <c r="AC2617" s="438">
        <v>5.818012239187334E-3</v>
      </c>
      <c r="AD2617" s="456">
        <v>0</v>
      </c>
      <c r="AE2617" s="457">
        <v>0</v>
      </c>
      <c r="AF2617" s="438">
        <v>8.395394675108712E-4</v>
      </c>
      <c r="AG2617" s="456">
        <v>0</v>
      </c>
      <c r="AH2617" s="457">
        <v>0</v>
      </c>
      <c r="AI2617" s="438">
        <v>1.0830062235185666E-3</v>
      </c>
      <c r="AJ2617" s="456">
        <v>0</v>
      </c>
      <c r="AK2617" s="457">
        <v>0</v>
      </c>
      <c r="AL2617" s="438">
        <v>6.716318351074079E-5</v>
      </c>
      <c r="AM2617" s="456">
        <v>0</v>
      </c>
      <c r="AN2617" s="457">
        <v>0</v>
      </c>
      <c r="AO2617" s="438">
        <v>1.8251620384219774E-2</v>
      </c>
      <c r="AP2617" s="456">
        <v>0</v>
      </c>
      <c r="AQ2617" s="457">
        <v>0</v>
      </c>
      <c r="AR2617" s="440">
        <v>1.0099302190240401E-2</v>
      </c>
      <c r="AS2617" s="462">
        <v>0</v>
      </c>
      <c r="AT2617" s="463">
        <v>0</v>
      </c>
      <c r="AU2617" s="423">
        <v>0</v>
      </c>
    </row>
    <row r="2618" spans="1:47" x14ac:dyDescent="0.2">
      <c r="A2618" s="231">
        <v>2040</v>
      </c>
      <c r="B2618" s="232">
        <v>14</v>
      </c>
      <c r="C2618" s="456">
        <v>0</v>
      </c>
      <c r="D2618" s="457">
        <v>0</v>
      </c>
      <c r="E2618" s="438">
        <v>0.47480980579315152</v>
      </c>
      <c r="F2618" s="456">
        <v>0</v>
      </c>
      <c r="G2618" s="457">
        <v>0</v>
      </c>
      <c r="H2618" s="438">
        <v>8.674851383417137E-2</v>
      </c>
      <c r="I2618" s="456">
        <v>0</v>
      </c>
      <c r="J2618" s="457">
        <v>0</v>
      </c>
      <c r="K2618" s="438">
        <v>0.55747656053012606</v>
      </c>
      <c r="L2618" s="462">
        <v>0</v>
      </c>
      <c r="M2618" s="463">
        <v>0</v>
      </c>
      <c r="N2618" s="438">
        <v>5.7569230642364865E-3</v>
      </c>
      <c r="O2618" s="456">
        <v>0</v>
      </c>
      <c r="P2618" s="457">
        <v>0</v>
      </c>
      <c r="Q2618" s="438">
        <v>1.9132836854007875E-2</v>
      </c>
      <c r="R2618" s="462">
        <v>0</v>
      </c>
      <c r="S2618" s="463">
        <v>0</v>
      </c>
      <c r="T2618" s="438">
        <v>660.71167488202661</v>
      </c>
      <c r="U2618" s="456">
        <v>0</v>
      </c>
      <c r="V2618" s="457">
        <v>0</v>
      </c>
      <c r="W2618" s="438">
        <v>9.3492773458786788E-2</v>
      </c>
      <c r="X2618" s="456">
        <v>0</v>
      </c>
      <c r="Y2618" s="457">
        <v>0</v>
      </c>
      <c r="Z2618" s="438">
        <v>3.3505316447693481E-3</v>
      </c>
      <c r="AA2618" s="456">
        <v>0</v>
      </c>
      <c r="AB2618" s="457">
        <v>0</v>
      </c>
      <c r="AC2618" s="438">
        <v>5.9729535184486551E-3</v>
      </c>
      <c r="AD2618" s="456">
        <v>0</v>
      </c>
      <c r="AE2618" s="457">
        <v>0</v>
      </c>
      <c r="AF2618" s="438">
        <v>8.6189792654073241E-4</v>
      </c>
      <c r="AG2618" s="456">
        <v>0</v>
      </c>
      <c r="AH2618" s="457">
        <v>0</v>
      </c>
      <c r="AI2618" s="438">
        <v>1.1118484304230138E-3</v>
      </c>
      <c r="AJ2618" s="456">
        <v>0</v>
      </c>
      <c r="AK2618" s="457">
        <v>0</v>
      </c>
      <c r="AL2618" s="438">
        <v>6.8951795710695628E-5</v>
      </c>
      <c r="AM2618" s="456">
        <v>0</v>
      </c>
      <c r="AN2618" s="457">
        <v>0</v>
      </c>
      <c r="AO2618" s="438">
        <v>1.8737669685493619E-2</v>
      </c>
      <c r="AP2618" s="456">
        <v>0</v>
      </c>
      <c r="AQ2618" s="457">
        <v>0</v>
      </c>
      <c r="AR2618" s="440">
        <v>1.0187851254249199E-2</v>
      </c>
      <c r="AS2618" s="462">
        <v>0</v>
      </c>
      <c r="AT2618" s="463">
        <v>0</v>
      </c>
      <c r="AU2618" s="423">
        <v>0</v>
      </c>
    </row>
    <row r="2619" spans="1:47" x14ac:dyDescent="0.2">
      <c r="A2619" s="231">
        <v>2040</v>
      </c>
      <c r="B2619" s="232">
        <v>15</v>
      </c>
      <c r="C2619" s="456">
        <v>0</v>
      </c>
      <c r="D2619" s="457">
        <v>0</v>
      </c>
      <c r="E2619" s="438">
        <v>0.48122027069167816</v>
      </c>
      <c r="F2619" s="456">
        <v>0</v>
      </c>
      <c r="G2619" s="457">
        <v>0</v>
      </c>
      <c r="H2619" s="438">
        <v>8.9193311472247669E-2</v>
      </c>
      <c r="I2619" s="456">
        <v>0</v>
      </c>
      <c r="J2619" s="457">
        <v>0</v>
      </c>
      <c r="K2619" s="438">
        <v>0.56746085154554649</v>
      </c>
      <c r="L2619" s="462">
        <v>0</v>
      </c>
      <c r="M2619" s="463">
        <v>0</v>
      </c>
      <c r="N2619" s="438">
        <v>5.765805163074054E-3</v>
      </c>
      <c r="O2619" s="456">
        <v>0</v>
      </c>
      <c r="P2619" s="457">
        <v>0</v>
      </c>
      <c r="Q2619" s="438">
        <v>1.9156923559464131E-2</v>
      </c>
      <c r="R2619" s="462">
        <v>0</v>
      </c>
      <c r="S2619" s="463">
        <v>0</v>
      </c>
      <c r="T2619" s="438">
        <v>661.73123724100242</v>
      </c>
      <c r="U2619" s="456">
        <v>0</v>
      </c>
      <c r="V2619" s="457">
        <v>0</v>
      </c>
      <c r="W2619" s="438">
        <v>9.6127503126456723E-2</v>
      </c>
      <c r="X2619" s="456">
        <v>0</v>
      </c>
      <c r="Y2619" s="457">
        <v>0</v>
      </c>
      <c r="Z2619" s="438">
        <v>3.4006485991223421E-3</v>
      </c>
      <c r="AA2619" s="456">
        <v>0</v>
      </c>
      <c r="AB2619" s="457">
        <v>0</v>
      </c>
      <c r="AC2619" s="438">
        <v>6.1412878180707575E-3</v>
      </c>
      <c r="AD2619" s="456">
        <v>0</v>
      </c>
      <c r="AE2619" s="457">
        <v>0</v>
      </c>
      <c r="AF2619" s="438">
        <v>8.8618769670958508E-4</v>
      </c>
      <c r="AG2619" s="456">
        <v>0</v>
      </c>
      <c r="AH2619" s="457">
        <v>0</v>
      </c>
      <c r="AI2619" s="438">
        <v>1.1431823939496229E-3</v>
      </c>
      <c r="AJ2619" s="456">
        <v>0</v>
      </c>
      <c r="AK2619" s="457">
        <v>0</v>
      </c>
      <c r="AL2619" s="438">
        <v>7.0895096076256602E-5</v>
      </c>
      <c r="AM2619" s="456">
        <v>0</v>
      </c>
      <c r="AN2619" s="457">
        <v>0</v>
      </c>
      <c r="AO2619" s="438">
        <v>1.9265735511404737E-2</v>
      </c>
      <c r="AP2619" s="456">
        <v>0</v>
      </c>
      <c r="AQ2619" s="457">
        <v>0</v>
      </c>
      <c r="AR2619" s="440">
        <v>1.02827411800668E-2</v>
      </c>
      <c r="AS2619" s="462">
        <v>0</v>
      </c>
      <c r="AT2619" s="463">
        <v>0</v>
      </c>
      <c r="AU2619" s="423">
        <v>0</v>
      </c>
    </row>
    <row r="2620" spans="1:47" x14ac:dyDescent="0.2">
      <c r="A2620" s="231">
        <v>2040</v>
      </c>
      <c r="B2620" s="232">
        <v>16</v>
      </c>
      <c r="C2620" s="456">
        <v>0</v>
      </c>
      <c r="D2620" s="457">
        <v>0</v>
      </c>
      <c r="E2620" s="438">
        <v>0.48804183331168804</v>
      </c>
      <c r="F2620" s="456">
        <v>0</v>
      </c>
      <c r="G2620" s="457">
        <v>0</v>
      </c>
      <c r="H2620" s="438">
        <v>9.1795083526938812E-2</v>
      </c>
      <c r="I2620" s="456">
        <v>0</v>
      </c>
      <c r="J2620" s="457">
        <v>0</v>
      </c>
      <c r="K2620" s="438">
        <v>0.5780855284010834</v>
      </c>
      <c r="L2620" s="462">
        <v>0</v>
      </c>
      <c r="M2620" s="463">
        <v>0</v>
      </c>
      <c r="N2620" s="438">
        <v>5.7752428365969678E-3</v>
      </c>
      <c r="O2620" s="456">
        <v>0</v>
      </c>
      <c r="P2620" s="457">
        <v>0</v>
      </c>
      <c r="Q2620" s="438">
        <v>1.9182525771346937E-2</v>
      </c>
      <c r="R2620" s="462">
        <v>0</v>
      </c>
      <c r="S2620" s="463">
        <v>0</v>
      </c>
      <c r="T2620" s="438">
        <v>662.81392227882077</v>
      </c>
      <c r="U2620" s="456">
        <v>0</v>
      </c>
      <c r="V2620" s="457">
        <v>0</v>
      </c>
      <c r="W2620" s="438">
        <v>9.8931706845216599E-2</v>
      </c>
      <c r="X2620" s="456">
        <v>0</v>
      </c>
      <c r="Y2620" s="457">
        <v>0</v>
      </c>
      <c r="Z2620" s="438">
        <v>3.4539844249796767E-3</v>
      </c>
      <c r="AA2620" s="456">
        <v>0</v>
      </c>
      <c r="AB2620" s="457">
        <v>0</v>
      </c>
      <c r="AC2620" s="438">
        <v>6.3204309037648435E-3</v>
      </c>
      <c r="AD2620" s="456">
        <v>0</v>
      </c>
      <c r="AE2620" s="457">
        <v>0</v>
      </c>
      <c r="AF2620" s="438">
        <v>9.1203927262057663E-4</v>
      </c>
      <c r="AG2620" s="456">
        <v>0</v>
      </c>
      <c r="AH2620" s="457">
        <v>0</v>
      </c>
      <c r="AI2620" s="438">
        <v>1.1765310183408132E-3</v>
      </c>
      <c r="AJ2620" s="456">
        <v>0</v>
      </c>
      <c r="AK2620" s="457">
        <v>0</v>
      </c>
      <c r="AL2620" s="438">
        <v>7.2963191734368453E-5</v>
      </c>
      <c r="AM2620" s="456">
        <v>0</v>
      </c>
      <c r="AN2620" s="457">
        <v>0</v>
      </c>
      <c r="AO2620" s="438">
        <v>1.9827744182936747E-2</v>
      </c>
      <c r="AP2620" s="456">
        <v>0</v>
      </c>
      <c r="AQ2620" s="457">
        <v>0</v>
      </c>
      <c r="AR2620" s="440">
        <v>1.36522204952223E-2</v>
      </c>
      <c r="AS2620" s="462">
        <v>0</v>
      </c>
      <c r="AT2620" s="463">
        <v>0</v>
      </c>
      <c r="AU2620" s="423">
        <v>0</v>
      </c>
    </row>
    <row r="2621" spans="1:47" x14ac:dyDescent="0.2">
      <c r="A2621" s="231">
        <v>2040</v>
      </c>
      <c r="B2621" s="232">
        <v>17</v>
      </c>
      <c r="C2621" s="456">
        <v>0</v>
      </c>
      <c r="D2621" s="457">
        <v>0</v>
      </c>
      <c r="E2621" s="438">
        <v>0.49519653018632098</v>
      </c>
      <c r="F2621" s="456">
        <v>0</v>
      </c>
      <c r="G2621" s="457">
        <v>0</v>
      </c>
      <c r="H2621" s="438">
        <v>9.4523619765718103E-2</v>
      </c>
      <c r="I2621" s="456">
        <v>0</v>
      </c>
      <c r="J2621" s="457">
        <v>0</v>
      </c>
      <c r="K2621" s="438">
        <v>0.58922753292445429</v>
      </c>
      <c r="L2621" s="462">
        <v>0</v>
      </c>
      <c r="M2621" s="463">
        <v>0</v>
      </c>
      <c r="N2621" s="438">
        <v>5.785160596459611E-3</v>
      </c>
      <c r="O2621" s="456">
        <v>0</v>
      </c>
      <c r="P2621" s="457">
        <v>0</v>
      </c>
      <c r="Q2621" s="438">
        <v>1.9209427595085937E-2</v>
      </c>
      <c r="R2621" s="462">
        <v>0</v>
      </c>
      <c r="S2621" s="463">
        <v>0</v>
      </c>
      <c r="T2621" s="438">
        <v>663.95095776531116</v>
      </c>
      <c r="U2621" s="456">
        <v>0</v>
      </c>
      <c r="V2621" s="457">
        <v>0</v>
      </c>
      <c r="W2621" s="438">
        <v>0.10187218854169694</v>
      </c>
      <c r="X2621" s="456">
        <v>0</v>
      </c>
      <c r="Y2621" s="457">
        <v>0</v>
      </c>
      <c r="Z2621" s="438">
        <v>3.5099171583873501E-3</v>
      </c>
      <c r="AA2621" s="456">
        <v>0</v>
      </c>
      <c r="AB2621" s="457">
        <v>0</v>
      </c>
      <c r="AC2621" s="438">
        <v>6.5082986239572123E-3</v>
      </c>
      <c r="AD2621" s="456">
        <v>0</v>
      </c>
      <c r="AE2621" s="457">
        <v>0</v>
      </c>
      <c r="AF2621" s="438">
        <v>9.3914796314274913E-4</v>
      </c>
      <c r="AG2621" s="456">
        <v>0</v>
      </c>
      <c r="AH2621" s="457">
        <v>0</v>
      </c>
      <c r="AI2621" s="438">
        <v>1.211501034677208E-3</v>
      </c>
      <c r="AJ2621" s="456">
        <v>0</v>
      </c>
      <c r="AK2621" s="457">
        <v>0</v>
      </c>
      <c r="AL2621" s="438">
        <v>7.5131826608144654E-5</v>
      </c>
      <c r="AM2621" s="456">
        <v>0</v>
      </c>
      <c r="AN2621" s="457">
        <v>0</v>
      </c>
      <c r="AO2621" s="438">
        <v>2.0417063289829371E-2</v>
      </c>
      <c r="AP2621" s="456">
        <v>0</v>
      </c>
      <c r="AQ2621" s="457">
        <v>0</v>
      </c>
      <c r="AR2621" s="440">
        <v>1.3791964696618499E-2</v>
      </c>
      <c r="AS2621" s="462">
        <v>0</v>
      </c>
      <c r="AT2621" s="463">
        <v>0</v>
      </c>
      <c r="AU2621" s="423">
        <v>0</v>
      </c>
    </row>
    <row r="2622" spans="1:47" x14ac:dyDescent="0.2">
      <c r="A2622" s="231">
        <v>2040</v>
      </c>
      <c r="B2622" s="232">
        <v>18</v>
      </c>
      <c r="C2622" s="456">
        <v>0</v>
      </c>
      <c r="D2622" s="457">
        <v>0</v>
      </c>
      <c r="E2622" s="438">
        <v>0.50264732724479577</v>
      </c>
      <c r="F2622" s="456">
        <v>0</v>
      </c>
      <c r="G2622" s="457">
        <v>0</v>
      </c>
      <c r="H2622" s="438">
        <v>9.7365824010260296E-2</v>
      </c>
      <c r="I2622" s="456">
        <v>0</v>
      </c>
      <c r="J2622" s="457">
        <v>0</v>
      </c>
      <c r="K2622" s="438">
        <v>0.60083344143306128</v>
      </c>
      <c r="L2622" s="462">
        <v>0</v>
      </c>
      <c r="M2622" s="463">
        <v>0</v>
      </c>
      <c r="N2622" s="438">
        <v>5.7954627711301861E-3</v>
      </c>
      <c r="O2622" s="456">
        <v>0</v>
      </c>
      <c r="P2622" s="457">
        <v>0</v>
      </c>
      <c r="Q2622" s="438">
        <v>1.9237374574248681E-2</v>
      </c>
      <c r="R2622" s="462">
        <v>0</v>
      </c>
      <c r="S2622" s="463">
        <v>0</v>
      </c>
      <c r="T2622" s="438">
        <v>665.13404648147366</v>
      </c>
      <c r="U2622" s="456">
        <v>0</v>
      </c>
      <c r="V2622" s="457">
        <v>0</v>
      </c>
      <c r="W2622" s="438">
        <v>0.10493542246275703</v>
      </c>
      <c r="X2622" s="456">
        <v>0</v>
      </c>
      <c r="Y2622" s="457">
        <v>0</v>
      </c>
      <c r="Z2622" s="438">
        <v>3.56817893535157E-3</v>
      </c>
      <c r="AA2622" s="456">
        <v>0</v>
      </c>
      <c r="AB2622" s="457">
        <v>0</v>
      </c>
      <c r="AC2622" s="438">
        <v>6.7039945978323665E-3</v>
      </c>
      <c r="AD2622" s="456">
        <v>0</v>
      </c>
      <c r="AE2622" s="457">
        <v>0</v>
      </c>
      <c r="AF2622" s="438">
        <v>9.6738806956717831E-4</v>
      </c>
      <c r="AG2622" s="456">
        <v>0</v>
      </c>
      <c r="AH2622" s="457">
        <v>0</v>
      </c>
      <c r="AI2622" s="438">
        <v>1.2479316179724606E-3</v>
      </c>
      <c r="AJ2622" s="456">
        <v>0</v>
      </c>
      <c r="AK2622" s="457">
        <v>0</v>
      </c>
      <c r="AL2622" s="438">
        <v>7.7390903316279785E-5</v>
      </c>
      <c r="AM2622" s="456">
        <v>0</v>
      </c>
      <c r="AN2622" s="457">
        <v>0</v>
      </c>
      <c r="AO2622" s="438">
        <v>2.1031010832522942E-2</v>
      </c>
      <c r="AP2622" s="456">
        <v>0</v>
      </c>
      <c r="AQ2622" s="457">
        <v>0</v>
      </c>
      <c r="AR2622" s="440">
        <v>1.39375503627113E-2</v>
      </c>
      <c r="AS2622" s="462">
        <v>0</v>
      </c>
      <c r="AT2622" s="463">
        <v>0</v>
      </c>
      <c r="AU2622" s="423">
        <v>0</v>
      </c>
    </row>
    <row r="2623" spans="1:47" x14ac:dyDescent="0.2">
      <c r="A2623" s="231">
        <v>2040</v>
      </c>
      <c r="B2623" s="232">
        <v>19</v>
      </c>
      <c r="C2623" s="456">
        <v>0</v>
      </c>
      <c r="D2623" s="457">
        <v>0</v>
      </c>
      <c r="E2623" s="438">
        <v>0.50959764047910272</v>
      </c>
      <c r="F2623" s="456">
        <v>0</v>
      </c>
      <c r="G2623" s="457">
        <v>0</v>
      </c>
      <c r="H2623" s="438">
        <v>0.10024895723112696</v>
      </c>
      <c r="I2623" s="456">
        <v>0</v>
      </c>
      <c r="J2623" s="457">
        <v>0</v>
      </c>
      <c r="K2623" s="438">
        <v>0.61230034567598191</v>
      </c>
      <c r="L2623" s="462">
        <v>0</v>
      </c>
      <c r="M2623" s="463">
        <v>0</v>
      </c>
      <c r="N2623" s="438">
        <v>5.8038184382066581E-3</v>
      </c>
      <c r="O2623" s="456">
        <v>0</v>
      </c>
      <c r="P2623" s="457">
        <v>0</v>
      </c>
      <c r="Q2623" s="438">
        <v>1.9265898899328539E-2</v>
      </c>
      <c r="R2623" s="462">
        <v>0</v>
      </c>
      <c r="S2623" s="463">
        <v>0</v>
      </c>
      <c r="T2623" s="438">
        <v>666.09286619377929</v>
      </c>
      <c r="U2623" s="456">
        <v>0</v>
      </c>
      <c r="V2623" s="457">
        <v>0</v>
      </c>
      <c r="W2623" s="438">
        <v>0.10804263628169455</v>
      </c>
      <c r="X2623" s="456">
        <v>0</v>
      </c>
      <c r="Y2623" s="457">
        <v>0</v>
      </c>
      <c r="Z2623" s="438">
        <v>3.6276194267461175E-3</v>
      </c>
      <c r="AA2623" s="456">
        <v>0</v>
      </c>
      <c r="AB2623" s="457">
        <v>0</v>
      </c>
      <c r="AC2623" s="438">
        <v>6.9025046145706776E-3</v>
      </c>
      <c r="AD2623" s="456">
        <v>0</v>
      </c>
      <c r="AE2623" s="457">
        <v>0</v>
      </c>
      <c r="AF2623" s="438">
        <v>9.9603133772531438E-4</v>
      </c>
      <c r="AG2623" s="456">
        <v>0</v>
      </c>
      <c r="AH2623" s="457">
        <v>0</v>
      </c>
      <c r="AI2623" s="438">
        <v>1.2848826743643213E-3</v>
      </c>
      <c r="AJ2623" s="456">
        <v>0</v>
      </c>
      <c r="AK2623" s="457">
        <v>0</v>
      </c>
      <c r="AL2623" s="438">
        <v>7.9682669379684278E-5</v>
      </c>
      <c r="AM2623" s="456">
        <v>0</v>
      </c>
      <c r="AN2623" s="457">
        <v>0</v>
      </c>
      <c r="AO2623" s="438">
        <v>2.1653746655996103E-2</v>
      </c>
      <c r="AP2623" s="456">
        <v>0</v>
      </c>
      <c r="AQ2623" s="457">
        <v>0</v>
      </c>
      <c r="AR2623" s="440">
        <v>1.4086013491022901E-2</v>
      </c>
      <c r="AS2623" s="462">
        <v>0</v>
      </c>
      <c r="AT2623" s="463">
        <v>0</v>
      </c>
      <c r="AU2623" s="423">
        <v>0</v>
      </c>
    </row>
    <row r="2624" spans="1:47" x14ac:dyDescent="0.2">
      <c r="A2624" s="231">
        <v>2040</v>
      </c>
      <c r="B2624" s="232">
        <v>20</v>
      </c>
      <c r="C2624" s="456">
        <v>0</v>
      </c>
      <c r="D2624" s="457">
        <v>0</v>
      </c>
      <c r="E2624" s="438">
        <v>0.51721411019955166</v>
      </c>
      <c r="F2624" s="456">
        <v>0</v>
      </c>
      <c r="G2624" s="457">
        <v>0</v>
      </c>
      <c r="H2624" s="438">
        <v>0.10315387848601969</v>
      </c>
      <c r="I2624" s="456">
        <v>0</v>
      </c>
      <c r="J2624" s="457">
        <v>0</v>
      </c>
      <c r="K2624" s="438">
        <v>0.6241639591016408</v>
      </c>
      <c r="L2624" s="462">
        <v>0</v>
      </c>
      <c r="M2624" s="463">
        <v>0</v>
      </c>
      <c r="N2624" s="438">
        <v>5.8143733120775065E-3</v>
      </c>
      <c r="O2624" s="456">
        <v>0</v>
      </c>
      <c r="P2624" s="457">
        <v>0</v>
      </c>
      <c r="Q2624" s="438">
        <v>1.9294507700579319E-2</v>
      </c>
      <c r="R2624" s="462">
        <v>0</v>
      </c>
      <c r="S2624" s="463">
        <v>0</v>
      </c>
      <c r="T2624" s="438">
        <v>667.30519156168373</v>
      </c>
      <c r="U2624" s="456">
        <v>0</v>
      </c>
      <c r="V2624" s="457">
        <v>0</v>
      </c>
      <c r="W2624" s="438">
        <v>0.111173394315977</v>
      </c>
      <c r="X2624" s="456">
        <v>0</v>
      </c>
      <c r="Y2624" s="457">
        <v>0</v>
      </c>
      <c r="Z2624" s="438">
        <v>3.6871709249277837E-3</v>
      </c>
      <c r="AA2624" s="456">
        <v>0</v>
      </c>
      <c r="AB2624" s="457">
        <v>0</v>
      </c>
      <c r="AC2624" s="438">
        <v>7.1025164626582126E-3</v>
      </c>
      <c r="AD2624" s="456">
        <v>0</v>
      </c>
      <c r="AE2624" s="457">
        <v>0</v>
      </c>
      <c r="AF2624" s="438">
        <v>1.0248943338915658E-3</v>
      </c>
      <c r="AG2624" s="456">
        <v>0</v>
      </c>
      <c r="AH2624" s="457">
        <v>0</v>
      </c>
      <c r="AI2624" s="438">
        <v>1.3221148231999319E-3</v>
      </c>
      <c r="AJ2624" s="456">
        <v>0</v>
      </c>
      <c r="AK2624" s="457">
        <v>0</v>
      </c>
      <c r="AL2624" s="438">
        <v>8.1991518075392151E-5</v>
      </c>
      <c r="AM2624" s="456">
        <v>0</v>
      </c>
      <c r="AN2624" s="457">
        <v>0</v>
      </c>
      <c r="AO2624" s="438">
        <v>2.2281213892105311E-2</v>
      </c>
      <c r="AP2624" s="456">
        <v>0</v>
      </c>
      <c r="AQ2624" s="457">
        <v>0</v>
      </c>
      <c r="AR2624" s="440">
        <v>1.42348125104616E-2</v>
      </c>
      <c r="AS2624" s="462">
        <v>0</v>
      </c>
      <c r="AT2624" s="463">
        <v>0</v>
      </c>
      <c r="AU2624" s="423">
        <v>0</v>
      </c>
    </row>
    <row r="2625" spans="1:47" x14ac:dyDescent="0.2">
      <c r="A2625" s="231">
        <v>2040</v>
      </c>
      <c r="B2625" s="232">
        <v>21</v>
      </c>
      <c r="C2625" s="456">
        <v>0</v>
      </c>
      <c r="D2625" s="457">
        <v>0</v>
      </c>
      <c r="E2625" s="438">
        <v>0.52466959031240834</v>
      </c>
      <c r="F2625" s="456">
        <v>0</v>
      </c>
      <c r="G2625" s="457">
        <v>0</v>
      </c>
      <c r="H2625" s="438">
        <v>0.10599772966315647</v>
      </c>
      <c r="I2625" s="456">
        <v>0</v>
      </c>
      <c r="J2625" s="457">
        <v>0</v>
      </c>
      <c r="K2625" s="438">
        <v>0.63577686865131722</v>
      </c>
      <c r="L2625" s="462">
        <v>0</v>
      </c>
      <c r="M2625" s="463">
        <v>0</v>
      </c>
      <c r="N2625" s="438">
        <v>5.8246711896368913E-3</v>
      </c>
      <c r="O2625" s="456">
        <v>0</v>
      </c>
      <c r="P2625" s="457">
        <v>0</v>
      </c>
      <c r="Q2625" s="438">
        <v>1.9322438405820045E-2</v>
      </c>
      <c r="R2625" s="462">
        <v>0</v>
      </c>
      <c r="S2625" s="463">
        <v>0</v>
      </c>
      <c r="T2625" s="438">
        <v>668.48686974504062</v>
      </c>
      <c r="U2625" s="456">
        <v>0</v>
      </c>
      <c r="V2625" s="457">
        <v>0</v>
      </c>
      <c r="W2625" s="438">
        <v>0.11423827794003649</v>
      </c>
      <c r="X2625" s="456">
        <v>0</v>
      </c>
      <c r="Y2625" s="457">
        <v>0</v>
      </c>
      <c r="Z2625" s="438">
        <v>3.7454563172772816E-3</v>
      </c>
      <c r="AA2625" s="456">
        <v>0</v>
      </c>
      <c r="AB2625" s="457">
        <v>0</v>
      </c>
      <c r="AC2625" s="438">
        <v>7.2983475324741309E-3</v>
      </c>
      <c r="AD2625" s="456">
        <v>0</v>
      </c>
      <c r="AE2625" s="457">
        <v>0</v>
      </c>
      <c r="AF2625" s="438">
        <v>1.0531503595940159E-3</v>
      </c>
      <c r="AG2625" s="456">
        <v>0</v>
      </c>
      <c r="AH2625" s="457">
        <v>0</v>
      </c>
      <c r="AI2625" s="438">
        <v>1.3585657824179531E-3</v>
      </c>
      <c r="AJ2625" s="456">
        <v>0</v>
      </c>
      <c r="AK2625" s="457">
        <v>0</v>
      </c>
      <c r="AL2625" s="438">
        <v>8.4251990727193972E-5</v>
      </c>
      <c r="AM2625" s="456">
        <v>0</v>
      </c>
      <c r="AN2625" s="457">
        <v>0</v>
      </c>
      <c r="AO2625" s="438">
        <v>2.2895518897962073E-2</v>
      </c>
      <c r="AP2625" s="456">
        <v>0</v>
      </c>
      <c r="AQ2625" s="457">
        <v>0</v>
      </c>
      <c r="AR2625" s="440">
        <v>1.8929294260137099E-2</v>
      </c>
      <c r="AS2625" s="462">
        <v>0</v>
      </c>
      <c r="AT2625" s="463">
        <v>0</v>
      </c>
      <c r="AU2625" s="423">
        <v>0</v>
      </c>
    </row>
    <row r="2626" spans="1:47" x14ac:dyDescent="0.2">
      <c r="A2626" s="231">
        <v>2040</v>
      </c>
      <c r="B2626" s="232">
        <v>22</v>
      </c>
      <c r="C2626" s="456">
        <v>0</v>
      </c>
      <c r="D2626" s="457">
        <v>0</v>
      </c>
      <c r="E2626" s="438">
        <v>0.53171046012762935</v>
      </c>
      <c r="F2626" s="456">
        <v>0</v>
      </c>
      <c r="G2626" s="457">
        <v>0</v>
      </c>
      <c r="H2626" s="438">
        <v>0.10868314047454747</v>
      </c>
      <c r="I2626" s="456">
        <v>0</v>
      </c>
      <c r="J2626" s="457">
        <v>0</v>
      </c>
      <c r="K2626" s="438">
        <v>0.64674253175746088</v>
      </c>
      <c r="L2626" s="462">
        <v>0</v>
      </c>
      <c r="M2626" s="463">
        <v>0</v>
      </c>
      <c r="N2626" s="438">
        <v>5.8344409169006203E-3</v>
      </c>
      <c r="O2626" s="456">
        <v>0</v>
      </c>
      <c r="P2626" s="457">
        <v>0</v>
      </c>
      <c r="Q2626" s="438">
        <v>1.93489175558334E-2</v>
      </c>
      <c r="R2626" s="462">
        <v>0</v>
      </c>
      <c r="S2626" s="463">
        <v>0</v>
      </c>
      <c r="T2626" s="438">
        <v>669.6071947438038</v>
      </c>
      <c r="U2626" s="456">
        <v>0</v>
      </c>
      <c r="V2626" s="457">
        <v>0</v>
      </c>
      <c r="W2626" s="438">
        <v>0.11713256948120444</v>
      </c>
      <c r="X2626" s="456">
        <v>0</v>
      </c>
      <c r="Y2626" s="457">
        <v>0</v>
      </c>
      <c r="Z2626" s="438">
        <v>3.8005086806064885E-3</v>
      </c>
      <c r="AA2626" s="456">
        <v>0</v>
      </c>
      <c r="AB2626" s="457">
        <v>0</v>
      </c>
      <c r="AC2626" s="438">
        <v>7.4832312471858663E-3</v>
      </c>
      <c r="AD2626" s="456">
        <v>0</v>
      </c>
      <c r="AE2626" s="457">
        <v>0</v>
      </c>
      <c r="AF2626" s="438">
        <v>1.0798304644261587E-3</v>
      </c>
      <c r="AG2626" s="456">
        <v>0</v>
      </c>
      <c r="AH2626" s="457">
        <v>0</v>
      </c>
      <c r="AI2626" s="438">
        <v>1.3929814637067611E-3</v>
      </c>
      <c r="AJ2626" s="456">
        <v>0</v>
      </c>
      <c r="AK2626" s="457">
        <v>0</v>
      </c>
      <c r="AL2626" s="438">
        <v>8.6386516676254389E-5</v>
      </c>
      <c r="AM2626" s="456">
        <v>0</v>
      </c>
      <c r="AN2626" s="457">
        <v>0</v>
      </c>
      <c r="AO2626" s="438">
        <v>2.347551877003376E-2</v>
      </c>
      <c r="AP2626" s="456">
        <v>0</v>
      </c>
      <c r="AQ2626" s="457">
        <v>0</v>
      </c>
      <c r="AR2626" s="440">
        <v>1.9110855519615201E-2</v>
      </c>
      <c r="AS2626" s="462">
        <v>0</v>
      </c>
      <c r="AT2626" s="463">
        <v>0</v>
      </c>
      <c r="AU2626" s="423">
        <v>0</v>
      </c>
    </row>
    <row r="2627" spans="1:47" x14ac:dyDescent="0.2">
      <c r="A2627" s="231">
        <v>2040</v>
      </c>
      <c r="B2627" s="232">
        <v>23</v>
      </c>
      <c r="C2627" s="456">
        <v>0</v>
      </c>
      <c r="D2627" s="457">
        <v>0</v>
      </c>
      <c r="E2627" s="438">
        <v>0.5380759927251394</v>
      </c>
      <c r="F2627" s="456">
        <v>0</v>
      </c>
      <c r="G2627" s="457">
        <v>0</v>
      </c>
      <c r="H2627" s="438">
        <v>0.11111064174718842</v>
      </c>
      <c r="I2627" s="456">
        <v>0</v>
      </c>
      <c r="J2627" s="457">
        <v>0</v>
      </c>
      <c r="K2627" s="438">
        <v>0.65665605756288237</v>
      </c>
      <c r="L2627" s="462">
        <v>0</v>
      </c>
      <c r="M2627" s="463">
        <v>0</v>
      </c>
      <c r="N2627" s="438">
        <v>5.8432497823533705E-3</v>
      </c>
      <c r="O2627" s="456">
        <v>0</v>
      </c>
      <c r="P2627" s="457">
        <v>0</v>
      </c>
      <c r="Q2627" s="438">
        <v>1.9372821009391483E-2</v>
      </c>
      <c r="R2627" s="462">
        <v>0</v>
      </c>
      <c r="S2627" s="463">
        <v>0</v>
      </c>
      <c r="T2627" s="438">
        <v>670.61893884002473</v>
      </c>
      <c r="U2627" s="456">
        <v>0</v>
      </c>
      <c r="V2627" s="457">
        <v>0</v>
      </c>
      <c r="W2627" s="438">
        <v>0.1197488047117411</v>
      </c>
      <c r="X2627" s="456">
        <v>0</v>
      </c>
      <c r="Y2627" s="457">
        <v>0</v>
      </c>
      <c r="Z2627" s="438">
        <v>3.8502763514945064E-3</v>
      </c>
      <c r="AA2627" s="456">
        <v>0</v>
      </c>
      <c r="AB2627" s="457">
        <v>0</v>
      </c>
      <c r="AC2627" s="438">
        <v>7.6503840621966112E-3</v>
      </c>
      <c r="AD2627" s="456">
        <v>0</v>
      </c>
      <c r="AE2627" s="457">
        <v>0</v>
      </c>
      <c r="AF2627" s="438">
        <v>1.1039518601296831E-3</v>
      </c>
      <c r="AG2627" s="456">
        <v>0</v>
      </c>
      <c r="AH2627" s="457">
        <v>0</v>
      </c>
      <c r="AI2627" s="438">
        <v>1.4240957648296365E-3</v>
      </c>
      <c r="AJ2627" s="456">
        <v>0</v>
      </c>
      <c r="AK2627" s="457">
        <v>0</v>
      </c>
      <c r="AL2627" s="438">
        <v>8.8316119275443308E-5</v>
      </c>
      <c r="AM2627" s="456">
        <v>0</v>
      </c>
      <c r="AN2627" s="457">
        <v>0</v>
      </c>
      <c r="AO2627" s="438">
        <v>2.3999902159861301E-2</v>
      </c>
      <c r="AP2627" s="456">
        <v>0</v>
      </c>
      <c r="AQ2627" s="457">
        <v>0</v>
      </c>
      <c r="AR2627" s="440">
        <v>1.9274975068055599E-2</v>
      </c>
      <c r="AS2627" s="462">
        <v>0</v>
      </c>
      <c r="AT2627" s="463">
        <v>0</v>
      </c>
      <c r="AU2627" s="423">
        <v>0</v>
      </c>
    </row>
    <row r="2628" spans="1:47" x14ac:dyDescent="0.2">
      <c r="A2628" s="231">
        <v>2040</v>
      </c>
      <c r="B2628" s="232">
        <v>24</v>
      </c>
      <c r="C2628" s="456">
        <v>0</v>
      </c>
      <c r="D2628" s="457">
        <v>0</v>
      </c>
      <c r="E2628" s="438">
        <v>0.54338280096187697</v>
      </c>
      <c r="F2628" s="456">
        <v>0</v>
      </c>
      <c r="G2628" s="457">
        <v>0</v>
      </c>
      <c r="H2628" s="438">
        <v>0.1131347889615076</v>
      </c>
      <c r="I2628" s="456">
        <v>0</v>
      </c>
      <c r="J2628" s="457">
        <v>0</v>
      </c>
      <c r="K2628" s="438">
        <v>0.66492125696437132</v>
      </c>
      <c r="L2628" s="462">
        <v>0</v>
      </c>
      <c r="M2628" s="463">
        <v>0</v>
      </c>
      <c r="N2628" s="438">
        <v>5.8506014137553429E-3</v>
      </c>
      <c r="O2628" s="456">
        <v>0</v>
      </c>
      <c r="P2628" s="457">
        <v>0</v>
      </c>
      <c r="Q2628" s="438">
        <v>1.9392734332531809E-2</v>
      </c>
      <c r="R2628" s="462">
        <v>0</v>
      </c>
      <c r="S2628" s="463">
        <v>0</v>
      </c>
      <c r="T2628" s="438">
        <v>671.46233995177136</v>
      </c>
      <c r="U2628" s="456">
        <v>0</v>
      </c>
      <c r="V2628" s="457">
        <v>0</v>
      </c>
      <c r="W2628" s="438">
        <v>0.12193054973547417</v>
      </c>
      <c r="X2628" s="456">
        <v>0</v>
      </c>
      <c r="Y2628" s="457">
        <v>0</v>
      </c>
      <c r="Z2628" s="438">
        <v>3.8917719862435023E-3</v>
      </c>
      <c r="AA2628" s="456">
        <v>0</v>
      </c>
      <c r="AB2628" s="457">
        <v>0</v>
      </c>
      <c r="AC2628" s="438">
        <v>7.7897585198678241E-3</v>
      </c>
      <c r="AD2628" s="456">
        <v>0</v>
      </c>
      <c r="AE2628" s="457">
        <v>0</v>
      </c>
      <c r="AF2628" s="438">
        <v>1.1240627558414113E-3</v>
      </c>
      <c r="AG2628" s="456">
        <v>0</v>
      </c>
      <c r="AH2628" s="457">
        <v>0</v>
      </c>
      <c r="AI2628" s="438">
        <v>1.450040153413432E-3</v>
      </c>
      <c r="AJ2628" s="456">
        <v>0</v>
      </c>
      <c r="AK2628" s="457">
        <v>0</v>
      </c>
      <c r="AL2628" s="438">
        <v>8.9925033842754801E-5</v>
      </c>
      <c r="AM2628" s="456">
        <v>0</v>
      </c>
      <c r="AN2628" s="457">
        <v>0</v>
      </c>
      <c r="AO2628" s="438">
        <v>2.4437113079257677E-2</v>
      </c>
      <c r="AP2628" s="456">
        <v>0</v>
      </c>
      <c r="AQ2628" s="457">
        <v>0</v>
      </c>
      <c r="AR2628" s="440">
        <v>1.94118320154433E-2</v>
      </c>
      <c r="AS2628" s="462">
        <v>0</v>
      </c>
      <c r="AT2628" s="463">
        <v>0</v>
      </c>
      <c r="AU2628" s="423">
        <v>0</v>
      </c>
    </row>
    <row r="2629" spans="1:47" x14ac:dyDescent="0.2">
      <c r="A2629" s="231">
        <v>2040</v>
      </c>
      <c r="B2629" s="232">
        <v>25</v>
      </c>
      <c r="C2629" s="456">
        <v>0</v>
      </c>
      <c r="D2629" s="457">
        <v>0</v>
      </c>
      <c r="E2629" s="438">
        <v>0.54737927126244124</v>
      </c>
      <c r="F2629" s="456">
        <v>0</v>
      </c>
      <c r="G2629" s="457">
        <v>0</v>
      </c>
      <c r="H2629" s="438">
        <v>0.11465916669754038</v>
      </c>
      <c r="I2629" s="456">
        <v>0</v>
      </c>
      <c r="J2629" s="457">
        <v>0</v>
      </c>
      <c r="K2629" s="438">
        <v>0.67114573800849753</v>
      </c>
      <c r="L2629" s="462">
        <v>0</v>
      </c>
      <c r="M2629" s="463">
        <v>0</v>
      </c>
      <c r="N2629" s="438">
        <v>5.85612302444905E-3</v>
      </c>
      <c r="O2629" s="456">
        <v>0</v>
      </c>
      <c r="P2629" s="457">
        <v>0</v>
      </c>
      <c r="Q2629" s="438">
        <v>1.9407729726377974E-2</v>
      </c>
      <c r="R2629" s="462">
        <v>0</v>
      </c>
      <c r="S2629" s="463">
        <v>0</v>
      </c>
      <c r="T2629" s="438">
        <v>672.0955321307282</v>
      </c>
      <c r="U2629" s="456">
        <v>0</v>
      </c>
      <c r="V2629" s="457">
        <v>0</v>
      </c>
      <c r="W2629" s="438">
        <v>0.12357324125905994</v>
      </c>
      <c r="X2629" s="456">
        <v>0</v>
      </c>
      <c r="Y2629" s="457">
        <v>0</v>
      </c>
      <c r="Z2629" s="438">
        <v>3.9230150399153169E-3</v>
      </c>
      <c r="AA2629" s="456">
        <v>0</v>
      </c>
      <c r="AB2629" s="457">
        <v>0</v>
      </c>
      <c r="AC2629" s="438">
        <v>7.894708986606682E-3</v>
      </c>
      <c r="AD2629" s="456">
        <v>0</v>
      </c>
      <c r="AE2629" s="457">
        <v>0</v>
      </c>
      <c r="AF2629" s="438">
        <v>1.1392074051073968E-3</v>
      </c>
      <c r="AG2629" s="456">
        <v>0</v>
      </c>
      <c r="AH2629" s="457">
        <v>0</v>
      </c>
      <c r="AI2629" s="438">
        <v>1.4695752819065256E-3</v>
      </c>
      <c r="AJ2629" s="456">
        <v>0</v>
      </c>
      <c r="AK2629" s="457">
        <v>0</v>
      </c>
      <c r="AL2629" s="438">
        <v>9.1136585295285155E-5</v>
      </c>
      <c r="AM2629" s="456">
        <v>0</v>
      </c>
      <c r="AN2629" s="457">
        <v>0</v>
      </c>
      <c r="AO2629" s="438">
        <v>2.4766330895779128E-2</v>
      </c>
      <c r="AP2629" s="456">
        <v>0</v>
      </c>
      <c r="AQ2629" s="457">
        <v>0</v>
      </c>
      <c r="AR2629" s="440">
        <v>1.9514876580013801E-2</v>
      </c>
      <c r="AS2629" s="462">
        <v>0</v>
      </c>
      <c r="AT2629" s="463">
        <v>0</v>
      </c>
      <c r="AU2629" s="423">
        <v>0</v>
      </c>
    </row>
    <row r="2630" spans="1:47" x14ac:dyDescent="0.2">
      <c r="A2630" s="231">
        <v>2040</v>
      </c>
      <c r="B2630" s="232">
        <v>26</v>
      </c>
      <c r="C2630" s="456">
        <v>0</v>
      </c>
      <c r="D2630" s="457">
        <v>0</v>
      </c>
      <c r="E2630" s="438">
        <v>0.54978872540234169</v>
      </c>
      <c r="F2630" s="456">
        <v>0</v>
      </c>
      <c r="G2630" s="457">
        <v>0</v>
      </c>
      <c r="H2630" s="438">
        <v>0.11557868219206026</v>
      </c>
      <c r="I2630" s="456">
        <v>0</v>
      </c>
      <c r="J2630" s="457">
        <v>0</v>
      </c>
      <c r="K2630" s="438">
        <v>0.67490172084890609</v>
      </c>
      <c r="L2630" s="462">
        <v>0</v>
      </c>
      <c r="M2630" s="463">
        <v>0</v>
      </c>
      <c r="N2630" s="438">
        <v>5.8594585418806789E-3</v>
      </c>
      <c r="O2630" s="456">
        <v>0</v>
      </c>
      <c r="P2630" s="457">
        <v>0</v>
      </c>
      <c r="Q2630" s="438">
        <v>1.9416791107164062E-2</v>
      </c>
      <c r="R2630" s="462">
        <v>0</v>
      </c>
      <c r="S2630" s="463">
        <v>0</v>
      </c>
      <c r="T2630" s="438">
        <v>672.48058050838199</v>
      </c>
      <c r="U2630" s="456">
        <v>0</v>
      </c>
      <c r="V2630" s="457">
        <v>0</v>
      </c>
      <c r="W2630" s="438">
        <v>0.12456432743936645</v>
      </c>
      <c r="X2630" s="456">
        <v>0</v>
      </c>
      <c r="Y2630" s="457">
        <v>0</v>
      </c>
      <c r="Z2630" s="438">
        <v>3.9418653785908394E-3</v>
      </c>
      <c r="AA2630" s="456">
        <v>0</v>
      </c>
      <c r="AB2630" s="457">
        <v>0</v>
      </c>
      <c r="AC2630" s="438">
        <v>7.9580240996947344E-3</v>
      </c>
      <c r="AD2630" s="456">
        <v>0</v>
      </c>
      <c r="AE2630" s="457">
        <v>0</v>
      </c>
      <c r="AF2630" s="438">
        <v>1.1483445428715055E-3</v>
      </c>
      <c r="AG2630" s="456">
        <v>0</v>
      </c>
      <c r="AH2630" s="457">
        <v>0</v>
      </c>
      <c r="AI2630" s="438">
        <v>1.4813630711283049E-3</v>
      </c>
      <c r="AJ2630" s="456">
        <v>0</v>
      </c>
      <c r="AK2630" s="457">
        <v>0</v>
      </c>
      <c r="AL2630" s="438">
        <v>9.186750372653159E-5</v>
      </c>
      <c r="AM2630" s="456">
        <v>0</v>
      </c>
      <c r="AN2630" s="457">
        <v>0</v>
      </c>
      <c r="AO2630" s="438">
        <v>2.4964955141739346E-2</v>
      </c>
      <c r="AP2630" s="456">
        <v>0</v>
      </c>
      <c r="AQ2630" s="457">
        <v>0</v>
      </c>
      <c r="AR2630" s="440">
        <v>1.9577087575067102E-2</v>
      </c>
      <c r="AS2630" s="462">
        <v>0</v>
      </c>
      <c r="AT2630" s="463">
        <v>0</v>
      </c>
      <c r="AU2630" s="423">
        <v>0</v>
      </c>
    </row>
    <row r="2631" spans="1:47" x14ac:dyDescent="0.2">
      <c r="A2631" s="231">
        <v>2040</v>
      </c>
      <c r="B2631" s="232">
        <v>27</v>
      </c>
      <c r="C2631" s="456">
        <v>0</v>
      </c>
      <c r="D2631" s="457">
        <v>0</v>
      </c>
      <c r="E2631" s="438">
        <v>0.55024858399140142</v>
      </c>
      <c r="F2631" s="456">
        <v>0</v>
      </c>
      <c r="G2631" s="457">
        <v>0</v>
      </c>
      <c r="H2631" s="438">
        <v>0.11575376574255844</v>
      </c>
      <c r="I2631" s="456">
        <v>0</v>
      </c>
      <c r="J2631" s="457">
        <v>0</v>
      </c>
      <c r="K2631" s="438">
        <v>0.67561662002895784</v>
      </c>
      <c r="L2631" s="462">
        <v>0</v>
      </c>
      <c r="M2631" s="463">
        <v>0</v>
      </c>
      <c r="N2631" s="438">
        <v>5.8600989544933682E-3</v>
      </c>
      <c r="O2631" s="456">
        <v>0</v>
      </c>
      <c r="P2631" s="457">
        <v>0</v>
      </c>
      <c r="Q2631" s="438">
        <v>1.9418524970573423E-2</v>
      </c>
      <c r="R2631" s="462">
        <v>0</v>
      </c>
      <c r="S2631" s="463">
        <v>0</v>
      </c>
      <c r="T2631" s="438">
        <v>672.55189781216416</v>
      </c>
      <c r="U2631" s="456">
        <v>0</v>
      </c>
      <c r="V2631" s="457">
        <v>0</v>
      </c>
      <c r="W2631" s="438">
        <v>0.12475289679064107</v>
      </c>
      <c r="X2631" s="456">
        <v>0</v>
      </c>
      <c r="Y2631" s="457">
        <v>0</v>
      </c>
      <c r="Z2631" s="438">
        <v>3.9454533341623955E-3</v>
      </c>
      <c r="AA2631" s="456">
        <v>0</v>
      </c>
      <c r="AB2631" s="457">
        <v>0</v>
      </c>
      <c r="AC2631" s="438">
        <v>7.9700761585403783E-3</v>
      </c>
      <c r="AD2631" s="456">
        <v>0</v>
      </c>
      <c r="AE2631" s="457">
        <v>0</v>
      </c>
      <c r="AF2631" s="438">
        <v>1.1500841798946497E-3</v>
      </c>
      <c r="AG2631" s="456">
        <v>0</v>
      </c>
      <c r="AH2631" s="457">
        <v>0</v>
      </c>
      <c r="AI2631" s="438">
        <v>1.4836067305932826E-3</v>
      </c>
      <c r="AJ2631" s="456">
        <v>0</v>
      </c>
      <c r="AK2631" s="457">
        <v>0</v>
      </c>
      <c r="AL2631" s="438">
        <v>9.200668815122097E-5</v>
      </c>
      <c r="AM2631" s="456">
        <v>0</v>
      </c>
      <c r="AN2631" s="457">
        <v>0</v>
      </c>
      <c r="AO2631" s="438">
        <v>2.5002769317000805E-2</v>
      </c>
      <c r="AP2631" s="456">
        <v>0</v>
      </c>
      <c r="AQ2631" s="457">
        <v>0</v>
      </c>
      <c r="AR2631" s="440">
        <v>1.95889116529183E-2</v>
      </c>
      <c r="AS2631" s="462">
        <v>0</v>
      </c>
      <c r="AT2631" s="463">
        <v>0</v>
      </c>
      <c r="AU2631" s="423">
        <v>0</v>
      </c>
    </row>
    <row r="2632" spans="1:47" x14ac:dyDescent="0.2">
      <c r="A2632" s="231">
        <v>2040</v>
      </c>
      <c r="B2632" s="232">
        <v>28</v>
      </c>
      <c r="C2632" s="456">
        <v>0</v>
      </c>
      <c r="D2632" s="457">
        <v>0</v>
      </c>
      <c r="E2632" s="438">
        <v>0.55024797636800049</v>
      </c>
      <c r="F2632" s="456">
        <v>0</v>
      </c>
      <c r="G2632" s="457">
        <v>0</v>
      </c>
      <c r="H2632" s="438">
        <v>0.1157535266824828</v>
      </c>
      <c r="I2632" s="456">
        <v>0</v>
      </c>
      <c r="J2632" s="457">
        <v>0</v>
      </c>
      <c r="K2632" s="438">
        <v>0.67561565266192336</v>
      </c>
      <c r="L2632" s="462">
        <v>0</v>
      </c>
      <c r="M2632" s="463">
        <v>0</v>
      </c>
      <c r="N2632" s="438">
        <v>5.8601069036012966E-3</v>
      </c>
      <c r="O2632" s="456">
        <v>0</v>
      </c>
      <c r="P2632" s="457">
        <v>0</v>
      </c>
      <c r="Q2632" s="438">
        <v>1.9418543907539998E-2</v>
      </c>
      <c r="R2632" s="462">
        <v>0</v>
      </c>
      <c r="S2632" s="463">
        <v>0</v>
      </c>
      <c r="T2632" s="438">
        <v>672.55482668902221</v>
      </c>
      <c r="U2632" s="456">
        <v>0</v>
      </c>
      <c r="V2632" s="457">
        <v>0</v>
      </c>
      <c r="W2632" s="438">
        <v>0.12475253866036022</v>
      </c>
      <c r="X2632" s="456">
        <v>0</v>
      </c>
      <c r="Y2632" s="457">
        <v>0</v>
      </c>
      <c r="Z2632" s="438">
        <v>3.9454440005017135E-3</v>
      </c>
      <c r="AA2632" s="456">
        <v>0</v>
      </c>
      <c r="AB2632" s="457">
        <v>0</v>
      </c>
      <c r="AC2632" s="438">
        <v>7.970053458232873E-3</v>
      </c>
      <c r="AD2632" s="456">
        <v>0</v>
      </c>
      <c r="AE2632" s="457">
        <v>0</v>
      </c>
      <c r="AF2632" s="438">
        <v>1.1500798066687177E-3</v>
      </c>
      <c r="AG2632" s="456">
        <v>0</v>
      </c>
      <c r="AH2632" s="457">
        <v>0</v>
      </c>
      <c r="AI2632" s="438">
        <v>1.4836019588273194E-3</v>
      </c>
      <c r="AJ2632" s="456">
        <v>0</v>
      </c>
      <c r="AK2632" s="457">
        <v>0</v>
      </c>
      <c r="AL2632" s="438">
        <v>9.2006266478559745E-5</v>
      </c>
      <c r="AM2632" s="456">
        <v>0</v>
      </c>
      <c r="AN2632" s="457">
        <v>0</v>
      </c>
      <c r="AO2632" s="438">
        <v>2.5002728860220216E-2</v>
      </c>
      <c r="AP2632" s="456">
        <v>0</v>
      </c>
      <c r="AQ2632" s="457">
        <v>0</v>
      </c>
      <c r="AR2632" s="440">
        <v>1.9588913668109099E-2</v>
      </c>
      <c r="AS2632" s="462">
        <v>0</v>
      </c>
      <c r="AT2632" s="463">
        <v>0</v>
      </c>
      <c r="AU2632" s="423">
        <v>0</v>
      </c>
    </row>
    <row r="2633" spans="1:47" x14ac:dyDescent="0.2">
      <c r="A2633" s="231">
        <v>2040</v>
      </c>
      <c r="B2633" s="232">
        <v>29</v>
      </c>
      <c r="C2633" s="456">
        <v>0</v>
      </c>
      <c r="D2633" s="457">
        <v>0</v>
      </c>
      <c r="E2633" s="438">
        <v>0.55024704678121328</v>
      </c>
      <c r="F2633" s="456">
        <v>0</v>
      </c>
      <c r="G2633" s="457">
        <v>0</v>
      </c>
      <c r="H2633" s="438">
        <v>0.11575264187258925</v>
      </c>
      <c r="I2633" s="456">
        <v>0</v>
      </c>
      <c r="J2633" s="457">
        <v>0</v>
      </c>
      <c r="K2633" s="438">
        <v>0.6756132066814835</v>
      </c>
      <c r="L2633" s="462">
        <v>0</v>
      </c>
      <c r="M2633" s="463">
        <v>0</v>
      </c>
      <c r="N2633" s="438">
        <v>5.8601220065592702E-3</v>
      </c>
      <c r="O2633" s="456">
        <v>0</v>
      </c>
      <c r="P2633" s="457">
        <v>0</v>
      </c>
      <c r="Q2633" s="438">
        <v>1.9418557510897039E-2</v>
      </c>
      <c r="R2633" s="462">
        <v>0</v>
      </c>
      <c r="S2633" s="463">
        <v>0</v>
      </c>
      <c r="T2633" s="438">
        <v>672.55564035395309</v>
      </c>
      <c r="U2633" s="456">
        <v>0</v>
      </c>
      <c r="V2633" s="457">
        <v>0</v>
      </c>
      <c r="W2633" s="438">
        <v>0.12475180646799779</v>
      </c>
      <c r="X2633" s="456">
        <v>0</v>
      </c>
      <c r="Y2633" s="457">
        <v>0</v>
      </c>
      <c r="Z2633" s="438">
        <v>3.9454386770074873E-3</v>
      </c>
      <c r="AA2633" s="456">
        <v>0</v>
      </c>
      <c r="AB2633" s="457">
        <v>0</v>
      </c>
      <c r="AC2633" s="438">
        <v>7.9700040930983269E-3</v>
      </c>
      <c r="AD2633" s="456">
        <v>0</v>
      </c>
      <c r="AE2633" s="457">
        <v>0</v>
      </c>
      <c r="AF2633" s="438">
        <v>1.150072023318413E-3</v>
      </c>
      <c r="AG2633" s="456">
        <v>0</v>
      </c>
      <c r="AH2633" s="457">
        <v>0</v>
      </c>
      <c r="AI2633" s="438">
        <v>1.4835945959499597E-3</v>
      </c>
      <c r="AJ2633" s="456">
        <v>0</v>
      </c>
      <c r="AK2633" s="457">
        <v>0</v>
      </c>
      <c r="AL2633" s="438">
        <v>9.2005913927621134E-5</v>
      </c>
      <c r="AM2633" s="456">
        <v>0</v>
      </c>
      <c r="AN2633" s="457">
        <v>0</v>
      </c>
      <c r="AO2633" s="438">
        <v>2.5002587811462217E-2</v>
      </c>
      <c r="AP2633" s="456">
        <v>0</v>
      </c>
      <c r="AQ2633" s="457">
        <v>0</v>
      </c>
      <c r="AR2633" s="440">
        <v>1.9588912516130201E-2</v>
      </c>
      <c r="AS2633" s="462">
        <v>0</v>
      </c>
      <c r="AT2633" s="463">
        <v>0</v>
      </c>
      <c r="AU2633" s="423">
        <v>0</v>
      </c>
    </row>
    <row r="2634" spans="1:47" x14ac:dyDescent="0.2">
      <c r="A2634" s="231">
        <v>2040</v>
      </c>
      <c r="B2634" s="232">
        <v>30</v>
      </c>
      <c r="C2634" s="456">
        <v>0</v>
      </c>
      <c r="D2634" s="457">
        <v>0</v>
      </c>
      <c r="E2634" s="438">
        <v>0.55024396168357426</v>
      </c>
      <c r="F2634" s="456">
        <v>0</v>
      </c>
      <c r="G2634" s="457">
        <v>0</v>
      </c>
      <c r="H2634" s="438">
        <v>0.1157517003807101</v>
      </c>
      <c r="I2634" s="456">
        <v>0</v>
      </c>
      <c r="J2634" s="457">
        <v>0</v>
      </c>
      <c r="K2634" s="438">
        <v>0.76018679094497188</v>
      </c>
      <c r="L2634" s="462">
        <v>0</v>
      </c>
      <c r="M2634" s="463">
        <v>0</v>
      </c>
      <c r="N2634" s="438">
        <v>5.8601368133122719E-3</v>
      </c>
      <c r="O2634" s="456">
        <v>0</v>
      </c>
      <c r="P2634" s="457">
        <v>0</v>
      </c>
      <c r="Q2634" s="438">
        <v>1.9418552563559482E-2</v>
      </c>
      <c r="R2634" s="462">
        <v>0</v>
      </c>
      <c r="S2634" s="463">
        <v>0</v>
      </c>
      <c r="T2634" s="438">
        <v>672.55701719641445</v>
      </c>
      <c r="U2634" s="456">
        <v>0</v>
      </c>
      <c r="V2634" s="457">
        <v>0</v>
      </c>
      <c r="W2634" s="438">
        <v>0.12475065783158357</v>
      </c>
      <c r="X2634" s="456">
        <v>0</v>
      </c>
      <c r="Y2634" s="457">
        <v>0</v>
      </c>
      <c r="Z2634" s="438">
        <v>3.945409810856529E-3</v>
      </c>
      <c r="AA2634" s="456">
        <v>0</v>
      </c>
      <c r="AB2634" s="457">
        <v>0</v>
      </c>
      <c r="AC2634" s="438">
        <v>7.9699367859744612E-3</v>
      </c>
      <c r="AD2634" s="456">
        <v>0</v>
      </c>
      <c r="AE2634" s="457">
        <v>0</v>
      </c>
      <c r="AF2634" s="438">
        <v>1.1500624925248179E-3</v>
      </c>
      <c r="AG2634" s="456">
        <v>0</v>
      </c>
      <c r="AH2634" s="457">
        <v>0</v>
      </c>
      <c r="AI2634" s="438">
        <v>1.4835809983581782E-3</v>
      </c>
      <c r="AJ2634" s="456">
        <v>0</v>
      </c>
      <c r="AK2634" s="457">
        <v>0</v>
      </c>
      <c r="AL2634" s="438">
        <v>9.2005049076028639E-5</v>
      </c>
      <c r="AM2634" s="456">
        <v>0</v>
      </c>
      <c r="AN2634" s="457">
        <v>0</v>
      </c>
      <c r="AO2634" s="438">
        <v>2.5002358724877573E-2</v>
      </c>
      <c r="AP2634" s="456">
        <v>0</v>
      </c>
      <c r="AQ2634" s="457">
        <v>0</v>
      </c>
      <c r="AR2634" s="440">
        <v>1.9588912583477301E-2</v>
      </c>
      <c r="AS2634" s="462">
        <v>0</v>
      </c>
      <c r="AT2634" s="463">
        <v>0</v>
      </c>
      <c r="AU2634" s="423">
        <v>0</v>
      </c>
    </row>
    <row r="2635" spans="1:47" x14ac:dyDescent="0.2">
      <c r="A2635" s="231">
        <v>2040</v>
      </c>
      <c r="B2635" s="232">
        <v>31</v>
      </c>
      <c r="C2635" s="456">
        <v>0</v>
      </c>
      <c r="D2635" s="457">
        <v>0</v>
      </c>
      <c r="E2635" s="438">
        <v>0.5502390097579315</v>
      </c>
      <c r="F2635" s="456">
        <v>0</v>
      </c>
      <c r="G2635" s="457">
        <v>0</v>
      </c>
      <c r="H2635" s="438">
        <v>0.1157499719009695</v>
      </c>
      <c r="I2635" s="456">
        <v>0</v>
      </c>
      <c r="J2635" s="457">
        <v>0</v>
      </c>
      <c r="K2635" s="438">
        <v>0.83825125837759284</v>
      </c>
      <c r="L2635" s="462">
        <v>0</v>
      </c>
      <c r="M2635" s="463">
        <v>0</v>
      </c>
      <c r="N2635" s="438">
        <v>5.8601383018865938E-3</v>
      </c>
      <c r="O2635" s="456">
        <v>0</v>
      </c>
      <c r="P2635" s="457">
        <v>0</v>
      </c>
      <c r="Q2635" s="438">
        <v>1.9418534025273451E-2</v>
      </c>
      <c r="R2635" s="462">
        <v>0</v>
      </c>
      <c r="S2635" s="463">
        <v>0</v>
      </c>
      <c r="T2635" s="438">
        <v>672.5572325047624</v>
      </c>
      <c r="U2635" s="456">
        <v>0</v>
      </c>
      <c r="V2635" s="457">
        <v>0</v>
      </c>
      <c r="W2635" s="438">
        <v>0.12474886417902659</v>
      </c>
      <c r="X2635" s="456">
        <v>0</v>
      </c>
      <c r="Y2635" s="457">
        <v>0</v>
      </c>
      <c r="Z2635" s="438">
        <v>3.9453719109898396E-3</v>
      </c>
      <c r="AA2635" s="456">
        <v>0</v>
      </c>
      <c r="AB2635" s="457">
        <v>0</v>
      </c>
      <c r="AC2635" s="438">
        <v>7.9698047152415522E-3</v>
      </c>
      <c r="AD2635" s="456">
        <v>0</v>
      </c>
      <c r="AE2635" s="457">
        <v>0</v>
      </c>
      <c r="AF2635" s="438">
        <v>1.1500452644900077E-3</v>
      </c>
      <c r="AG2635" s="456">
        <v>0</v>
      </c>
      <c r="AH2635" s="457">
        <v>0</v>
      </c>
      <c r="AI2635" s="438">
        <v>1.4835568427270637E-3</v>
      </c>
      <c r="AJ2635" s="456">
        <v>0</v>
      </c>
      <c r="AK2635" s="457">
        <v>0</v>
      </c>
      <c r="AL2635" s="438">
        <v>9.2003547502602303E-5</v>
      </c>
      <c r="AM2635" s="456">
        <v>0</v>
      </c>
      <c r="AN2635" s="457">
        <v>0</v>
      </c>
      <c r="AO2635" s="438">
        <v>2.5001985611684714E-2</v>
      </c>
      <c r="AP2635" s="456">
        <v>0</v>
      </c>
      <c r="AQ2635" s="457">
        <v>0</v>
      </c>
      <c r="AR2635" s="440">
        <v>1.9588915224112501E-2</v>
      </c>
      <c r="AS2635" s="462">
        <v>0</v>
      </c>
      <c r="AT2635" s="463">
        <v>0</v>
      </c>
      <c r="AU2635" s="423">
        <v>0</v>
      </c>
    </row>
    <row r="2636" spans="1:47" x14ac:dyDescent="0.2">
      <c r="A2636" s="231">
        <v>2040</v>
      </c>
      <c r="B2636" s="232">
        <v>32</v>
      </c>
      <c r="C2636" s="456">
        <v>0</v>
      </c>
      <c r="D2636" s="457">
        <v>0</v>
      </c>
      <c r="E2636" s="419">
        <v>0.5502390097579315</v>
      </c>
      <c r="F2636" s="456">
        <v>0</v>
      </c>
      <c r="G2636" s="457">
        <v>0</v>
      </c>
      <c r="H2636" s="419">
        <v>0.1157499719009695</v>
      </c>
      <c r="I2636" s="456">
        <v>0</v>
      </c>
      <c r="J2636" s="457">
        <v>0</v>
      </c>
      <c r="K2636" s="419">
        <v>0.83825125837759284</v>
      </c>
      <c r="L2636" s="462">
        <v>0</v>
      </c>
      <c r="M2636" s="463">
        <v>0</v>
      </c>
      <c r="N2636" s="419">
        <v>5.8601383018865938E-3</v>
      </c>
      <c r="O2636" s="456">
        <v>0</v>
      </c>
      <c r="P2636" s="457">
        <v>0</v>
      </c>
      <c r="Q2636" s="419">
        <v>1.9418534025273451E-2</v>
      </c>
      <c r="R2636" s="462">
        <v>0</v>
      </c>
      <c r="S2636" s="463">
        <v>0</v>
      </c>
      <c r="T2636" s="419">
        <v>672.5572325047624</v>
      </c>
      <c r="U2636" s="456">
        <v>0</v>
      </c>
      <c r="V2636" s="457">
        <v>0</v>
      </c>
      <c r="W2636" s="419">
        <v>0.12474886417902659</v>
      </c>
      <c r="X2636" s="456">
        <v>0</v>
      </c>
      <c r="Y2636" s="457">
        <v>0</v>
      </c>
      <c r="Z2636" s="419">
        <v>3.9453719109898396E-3</v>
      </c>
      <c r="AA2636" s="456">
        <v>0</v>
      </c>
      <c r="AB2636" s="457">
        <v>0</v>
      </c>
      <c r="AC2636" s="419">
        <v>7.9698047152415522E-3</v>
      </c>
      <c r="AD2636" s="456">
        <v>0</v>
      </c>
      <c r="AE2636" s="457">
        <v>0</v>
      </c>
      <c r="AF2636" s="419">
        <v>1.1500452644900077E-3</v>
      </c>
      <c r="AG2636" s="456">
        <v>0</v>
      </c>
      <c r="AH2636" s="457">
        <v>0</v>
      </c>
      <c r="AI2636" s="419">
        <v>1.4835568427270637E-3</v>
      </c>
      <c r="AJ2636" s="456">
        <v>0</v>
      </c>
      <c r="AK2636" s="457">
        <v>0</v>
      </c>
      <c r="AL2636" s="419">
        <v>9.2003547502602303E-5</v>
      </c>
      <c r="AM2636" s="456">
        <v>0</v>
      </c>
      <c r="AN2636" s="457">
        <v>0</v>
      </c>
      <c r="AO2636" s="419">
        <v>2.5001985611684714E-2</v>
      </c>
      <c r="AP2636" s="456">
        <v>0</v>
      </c>
      <c r="AQ2636" s="457">
        <v>0</v>
      </c>
      <c r="AR2636" s="440">
        <v>1.9588915224112501E-2</v>
      </c>
      <c r="AS2636" s="462">
        <v>0</v>
      </c>
      <c r="AT2636" s="463">
        <v>0</v>
      </c>
      <c r="AU2636" s="426">
        <v>0</v>
      </c>
    </row>
    <row r="2637" spans="1:47" x14ac:dyDescent="0.2">
      <c r="A2637" s="231">
        <v>2040</v>
      </c>
      <c r="B2637" s="232">
        <v>33</v>
      </c>
      <c r="C2637" s="456">
        <v>0</v>
      </c>
      <c r="D2637" s="457">
        <v>0</v>
      </c>
      <c r="E2637" s="419">
        <v>0.5502390097579315</v>
      </c>
      <c r="F2637" s="456">
        <v>0</v>
      </c>
      <c r="G2637" s="457">
        <v>0</v>
      </c>
      <c r="H2637" s="419">
        <v>0.1157499719009695</v>
      </c>
      <c r="I2637" s="456">
        <v>0</v>
      </c>
      <c r="J2637" s="457">
        <v>0</v>
      </c>
      <c r="K2637" s="419">
        <v>0.83825125837759284</v>
      </c>
      <c r="L2637" s="462">
        <v>0</v>
      </c>
      <c r="M2637" s="463">
        <v>0</v>
      </c>
      <c r="N2637" s="419">
        <v>5.8601383018865938E-3</v>
      </c>
      <c r="O2637" s="456">
        <v>0</v>
      </c>
      <c r="P2637" s="457">
        <v>0</v>
      </c>
      <c r="Q2637" s="419">
        <v>1.9418534025273451E-2</v>
      </c>
      <c r="R2637" s="462">
        <v>0</v>
      </c>
      <c r="S2637" s="463">
        <v>0</v>
      </c>
      <c r="T2637" s="419">
        <v>672.5572325047624</v>
      </c>
      <c r="U2637" s="456">
        <v>0</v>
      </c>
      <c r="V2637" s="457">
        <v>0</v>
      </c>
      <c r="W2637" s="419">
        <v>0.12474886417902659</v>
      </c>
      <c r="X2637" s="456">
        <v>0</v>
      </c>
      <c r="Y2637" s="457">
        <v>0</v>
      </c>
      <c r="Z2637" s="419">
        <v>3.9453719109898396E-3</v>
      </c>
      <c r="AA2637" s="456">
        <v>0</v>
      </c>
      <c r="AB2637" s="457">
        <v>0</v>
      </c>
      <c r="AC2637" s="419">
        <v>7.9698047152415522E-3</v>
      </c>
      <c r="AD2637" s="456">
        <v>0</v>
      </c>
      <c r="AE2637" s="457">
        <v>0</v>
      </c>
      <c r="AF2637" s="419">
        <v>1.1500452644900077E-3</v>
      </c>
      <c r="AG2637" s="456">
        <v>0</v>
      </c>
      <c r="AH2637" s="457">
        <v>0</v>
      </c>
      <c r="AI2637" s="419">
        <v>1.4835568427270637E-3</v>
      </c>
      <c r="AJ2637" s="456">
        <v>0</v>
      </c>
      <c r="AK2637" s="457">
        <v>0</v>
      </c>
      <c r="AL2637" s="419">
        <v>9.2003547502602303E-5</v>
      </c>
      <c r="AM2637" s="456">
        <v>0</v>
      </c>
      <c r="AN2637" s="457">
        <v>0</v>
      </c>
      <c r="AO2637" s="419">
        <v>2.5001985611684714E-2</v>
      </c>
      <c r="AP2637" s="456">
        <v>0</v>
      </c>
      <c r="AQ2637" s="457">
        <v>0</v>
      </c>
      <c r="AR2637" s="440">
        <v>1.9588915224112501E-2</v>
      </c>
      <c r="AS2637" s="462">
        <v>0</v>
      </c>
      <c r="AT2637" s="463">
        <v>0</v>
      </c>
      <c r="AU2637" s="426">
        <v>0</v>
      </c>
    </row>
    <row r="2638" spans="1:47" x14ac:dyDescent="0.2">
      <c r="A2638" s="231">
        <v>2040</v>
      </c>
      <c r="B2638" s="232">
        <v>34</v>
      </c>
      <c r="C2638" s="456">
        <v>0</v>
      </c>
      <c r="D2638" s="457">
        <v>0</v>
      </c>
      <c r="E2638" s="419">
        <v>0.5502390097579315</v>
      </c>
      <c r="F2638" s="456">
        <v>0</v>
      </c>
      <c r="G2638" s="457">
        <v>0</v>
      </c>
      <c r="H2638" s="419">
        <v>0.1157499719009695</v>
      </c>
      <c r="I2638" s="456">
        <v>0</v>
      </c>
      <c r="J2638" s="457">
        <v>0</v>
      </c>
      <c r="K2638" s="419">
        <v>0.83825125837759284</v>
      </c>
      <c r="L2638" s="462">
        <v>0</v>
      </c>
      <c r="M2638" s="463">
        <v>0</v>
      </c>
      <c r="N2638" s="419">
        <v>5.8601383018865938E-3</v>
      </c>
      <c r="O2638" s="456">
        <v>0</v>
      </c>
      <c r="P2638" s="457">
        <v>0</v>
      </c>
      <c r="Q2638" s="419">
        <v>1.9418534025273451E-2</v>
      </c>
      <c r="R2638" s="462">
        <v>0</v>
      </c>
      <c r="S2638" s="463">
        <v>0</v>
      </c>
      <c r="T2638" s="419">
        <v>672.5572325047624</v>
      </c>
      <c r="U2638" s="456">
        <v>0</v>
      </c>
      <c r="V2638" s="457">
        <v>0</v>
      </c>
      <c r="W2638" s="419">
        <v>0.12474886417902659</v>
      </c>
      <c r="X2638" s="456">
        <v>0</v>
      </c>
      <c r="Y2638" s="457">
        <v>0</v>
      </c>
      <c r="Z2638" s="419">
        <v>3.9453719109898396E-3</v>
      </c>
      <c r="AA2638" s="456">
        <v>0</v>
      </c>
      <c r="AB2638" s="457">
        <v>0</v>
      </c>
      <c r="AC2638" s="419">
        <v>7.9698047152415522E-3</v>
      </c>
      <c r="AD2638" s="456">
        <v>0</v>
      </c>
      <c r="AE2638" s="457">
        <v>0</v>
      </c>
      <c r="AF2638" s="419">
        <v>1.1500452644900077E-3</v>
      </c>
      <c r="AG2638" s="456">
        <v>0</v>
      </c>
      <c r="AH2638" s="457">
        <v>0</v>
      </c>
      <c r="AI2638" s="419">
        <v>1.4835568427270637E-3</v>
      </c>
      <c r="AJ2638" s="456">
        <v>0</v>
      </c>
      <c r="AK2638" s="457">
        <v>0</v>
      </c>
      <c r="AL2638" s="419">
        <v>9.2003547502602303E-5</v>
      </c>
      <c r="AM2638" s="456">
        <v>0</v>
      </c>
      <c r="AN2638" s="457">
        <v>0</v>
      </c>
      <c r="AO2638" s="419">
        <v>2.5001985611684714E-2</v>
      </c>
      <c r="AP2638" s="456">
        <v>0</v>
      </c>
      <c r="AQ2638" s="457">
        <v>0</v>
      </c>
      <c r="AR2638" s="440">
        <v>1.9588915224112501E-2</v>
      </c>
      <c r="AS2638" s="462">
        <v>0</v>
      </c>
      <c r="AT2638" s="463">
        <v>0</v>
      </c>
      <c r="AU2638" s="426">
        <v>0</v>
      </c>
    </row>
    <row r="2639" spans="1:47" x14ac:dyDescent="0.2">
      <c r="A2639" s="231">
        <v>2040</v>
      </c>
      <c r="B2639" s="232">
        <v>35</v>
      </c>
      <c r="C2639" s="456">
        <v>0</v>
      </c>
      <c r="D2639" s="457">
        <v>0</v>
      </c>
      <c r="E2639" s="419">
        <v>0.5502390097579315</v>
      </c>
      <c r="F2639" s="456">
        <v>0</v>
      </c>
      <c r="G2639" s="457">
        <v>0</v>
      </c>
      <c r="H2639" s="419">
        <v>0.1157499719009695</v>
      </c>
      <c r="I2639" s="456">
        <v>0</v>
      </c>
      <c r="J2639" s="457">
        <v>0</v>
      </c>
      <c r="K2639" s="419">
        <v>0.83825125837759284</v>
      </c>
      <c r="L2639" s="462">
        <v>0</v>
      </c>
      <c r="M2639" s="463">
        <v>0</v>
      </c>
      <c r="N2639" s="419">
        <v>5.8601383018865938E-3</v>
      </c>
      <c r="O2639" s="456">
        <v>0</v>
      </c>
      <c r="P2639" s="457">
        <v>0</v>
      </c>
      <c r="Q2639" s="419">
        <v>1.9418534025273451E-2</v>
      </c>
      <c r="R2639" s="462">
        <v>0</v>
      </c>
      <c r="S2639" s="463">
        <v>0</v>
      </c>
      <c r="T2639" s="419">
        <v>672.5572325047624</v>
      </c>
      <c r="U2639" s="456">
        <v>0</v>
      </c>
      <c r="V2639" s="457">
        <v>0</v>
      </c>
      <c r="W2639" s="419">
        <v>0.12474886417902659</v>
      </c>
      <c r="X2639" s="456">
        <v>0</v>
      </c>
      <c r="Y2639" s="457">
        <v>0</v>
      </c>
      <c r="Z2639" s="419">
        <v>3.9453719109898396E-3</v>
      </c>
      <c r="AA2639" s="456">
        <v>0</v>
      </c>
      <c r="AB2639" s="457">
        <v>0</v>
      </c>
      <c r="AC2639" s="419">
        <v>7.9698047152415522E-3</v>
      </c>
      <c r="AD2639" s="456">
        <v>0</v>
      </c>
      <c r="AE2639" s="457">
        <v>0</v>
      </c>
      <c r="AF2639" s="419">
        <v>1.1500452644900077E-3</v>
      </c>
      <c r="AG2639" s="456">
        <v>0</v>
      </c>
      <c r="AH2639" s="457">
        <v>0</v>
      </c>
      <c r="AI2639" s="419">
        <v>1.4835568427270637E-3</v>
      </c>
      <c r="AJ2639" s="456">
        <v>0</v>
      </c>
      <c r="AK2639" s="457">
        <v>0</v>
      </c>
      <c r="AL2639" s="419">
        <v>9.2003547502602303E-5</v>
      </c>
      <c r="AM2639" s="456">
        <v>0</v>
      </c>
      <c r="AN2639" s="457">
        <v>0</v>
      </c>
      <c r="AO2639" s="419">
        <v>2.5001985611684714E-2</v>
      </c>
      <c r="AP2639" s="456">
        <v>0</v>
      </c>
      <c r="AQ2639" s="457">
        <v>0</v>
      </c>
      <c r="AR2639" s="440">
        <v>1.9588915224112501E-2</v>
      </c>
      <c r="AS2639" s="462">
        <v>0</v>
      </c>
      <c r="AT2639" s="463">
        <v>0</v>
      </c>
      <c r="AU2639" s="426">
        <v>0</v>
      </c>
    </row>
    <row r="2640" spans="1:47" x14ac:dyDescent="0.2">
      <c r="A2640" s="231">
        <v>2040</v>
      </c>
      <c r="B2640" s="232">
        <v>36</v>
      </c>
      <c r="C2640" s="456">
        <v>0</v>
      </c>
      <c r="D2640" s="457">
        <v>0</v>
      </c>
      <c r="E2640" s="419">
        <v>0.5502390097579315</v>
      </c>
      <c r="F2640" s="456">
        <v>0</v>
      </c>
      <c r="G2640" s="457">
        <v>0</v>
      </c>
      <c r="H2640" s="419">
        <v>0.1157499719009695</v>
      </c>
      <c r="I2640" s="456">
        <v>0</v>
      </c>
      <c r="J2640" s="457">
        <v>0</v>
      </c>
      <c r="K2640" s="419">
        <v>0.83825125837759284</v>
      </c>
      <c r="L2640" s="462">
        <v>0</v>
      </c>
      <c r="M2640" s="463">
        <v>0</v>
      </c>
      <c r="N2640" s="419">
        <v>5.8601383018865938E-3</v>
      </c>
      <c r="O2640" s="456">
        <v>0</v>
      </c>
      <c r="P2640" s="457">
        <v>0</v>
      </c>
      <c r="Q2640" s="419">
        <v>1.9418534025273451E-2</v>
      </c>
      <c r="R2640" s="462">
        <v>0</v>
      </c>
      <c r="S2640" s="463">
        <v>0</v>
      </c>
      <c r="T2640" s="419">
        <v>672.5572325047624</v>
      </c>
      <c r="U2640" s="456">
        <v>0</v>
      </c>
      <c r="V2640" s="457">
        <v>0</v>
      </c>
      <c r="W2640" s="419">
        <v>0.12474886417902659</v>
      </c>
      <c r="X2640" s="456">
        <v>0</v>
      </c>
      <c r="Y2640" s="457">
        <v>0</v>
      </c>
      <c r="Z2640" s="419">
        <v>3.9453719109898396E-3</v>
      </c>
      <c r="AA2640" s="456">
        <v>0</v>
      </c>
      <c r="AB2640" s="457">
        <v>0</v>
      </c>
      <c r="AC2640" s="419">
        <v>7.9698047152415522E-3</v>
      </c>
      <c r="AD2640" s="456">
        <v>0</v>
      </c>
      <c r="AE2640" s="457">
        <v>0</v>
      </c>
      <c r="AF2640" s="419">
        <v>1.1500452644900077E-3</v>
      </c>
      <c r="AG2640" s="456">
        <v>0</v>
      </c>
      <c r="AH2640" s="457">
        <v>0</v>
      </c>
      <c r="AI2640" s="419">
        <v>1.4835568427270637E-3</v>
      </c>
      <c r="AJ2640" s="456">
        <v>0</v>
      </c>
      <c r="AK2640" s="457">
        <v>0</v>
      </c>
      <c r="AL2640" s="419">
        <v>9.2003547502602303E-5</v>
      </c>
      <c r="AM2640" s="456">
        <v>0</v>
      </c>
      <c r="AN2640" s="457">
        <v>0</v>
      </c>
      <c r="AO2640" s="419">
        <v>2.5001985611684714E-2</v>
      </c>
      <c r="AP2640" s="456">
        <v>0</v>
      </c>
      <c r="AQ2640" s="457">
        <v>0</v>
      </c>
      <c r="AR2640" s="440">
        <v>1.9588915224112501E-2</v>
      </c>
      <c r="AS2640" s="462">
        <v>0</v>
      </c>
      <c r="AT2640" s="463">
        <v>0</v>
      </c>
      <c r="AU2640" s="426">
        <v>0</v>
      </c>
    </row>
    <row r="2641" spans="1:47" x14ac:dyDescent="0.2">
      <c r="A2641" s="231">
        <v>2040</v>
      </c>
      <c r="B2641" s="232">
        <v>37</v>
      </c>
      <c r="C2641" s="456">
        <v>0</v>
      </c>
      <c r="D2641" s="457">
        <v>0</v>
      </c>
      <c r="E2641" s="419">
        <v>0.5502390097579315</v>
      </c>
      <c r="F2641" s="456">
        <v>0</v>
      </c>
      <c r="G2641" s="457">
        <v>0</v>
      </c>
      <c r="H2641" s="419">
        <v>0.1157499719009695</v>
      </c>
      <c r="I2641" s="456">
        <v>0</v>
      </c>
      <c r="J2641" s="457">
        <v>0</v>
      </c>
      <c r="K2641" s="419">
        <v>0.83825125837759284</v>
      </c>
      <c r="L2641" s="462">
        <v>0</v>
      </c>
      <c r="M2641" s="463">
        <v>0</v>
      </c>
      <c r="N2641" s="419">
        <v>5.8601383018865938E-3</v>
      </c>
      <c r="O2641" s="456">
        <v>0</v>
      </c>
      <c r="P2641" s="457">
        <v>0</v>
      </c>
      <c r="Q2641" s="419">
        <v>1.9418534025273451E-2</v>
      </c>
      <c r="R2641" s="462">
        <v>0</v>
      </c>
      <c r="S2641" s="463">
        <v>0</v>
      </c>
      <c r="T2641" s="419">
        <v>672.5572325047624</v>
      </c>
      <c r="U2641" s="456">
        <v>0</v>
      </c>
      <c r="V2641" s="457">
        <v>0</v>
      </c>
      <c r="W2641" s="419">
        <v>0.12474886417902659</v>
      </c>
      <c r="X2641" s="456">
        <v>0</v>
      </c>
      <c r="Y2641" s="457">
        <v>0</v>
      </c>
      <c r="Z2641" s="419">
        <v>3.9453719109898396E-3</v>
      </c>
      <c r="AA2641" s="456">
        <v>0</v>
      </c>
      <c r="AB2641" s="457">
        <v>0</v>
      </c>
      <c r="AC2641" s="419">
        <v>7.9698047152415522E-3</v>
      </c>
      <c r="AD2641" s="456">
        <v>0</v>
      </c>
      <c r="AE2641" s="457">
        <v>0</v>
      </c>
      <c r="AF2641" s="419">
        <v>1.1500452644900077E-3</v>
      </c>
      <c r="AG2641" s="456">
        <v>0</v>
      </c>
      <c r="AH2641" s="457">
        <v>0</v>
      </c>
      <c r="AI2641" s="419">
        <v>1.4835568427270637E-3</v>
      </c>
      <c r="AJ2641" s="456">
        <v>0</v>
      </c>
      <c r="AK2641" s="457">
        <v>0</v>
      </c>
      <c r="AL2641" s="419">
        <v>9.2003547502602303E-5</v>
      </c>
      <c r="AM2641" s="456">
        <v>0</v>
      </c>
      <c r="AN2641" s="457">
        <v>0</v>
      </c>
      <c r="AO2641" s="419">
        <v>2.5001985611684714E-2</v>
      </c>
      <c r="AP2641" s="456">
        <v>0</v>
      </c>
      <c r="AQ2641" s="457">
        <v>0</v>
      </c>
      <c r="AR2641" s="440">
        <v>1.9588915224112501E-2</v>
      </c>
      <c r="AS2641" s="462">
        <v>0</v>
      </c>
      <c r="AT2641" s="463">
        <v>0</v>
      </c>
      <c r="AU2641" s="426">
        <v>0</v>
      </c>
    </row>
    <row r="2642" spans="1:47" x14ac:dyDescent="0.2">
      <c r="A2642" s="231">
        <v>2040</v>
      </c>
      <c r="B2642" s="232">
        <v>38</v>
      </c>
      <c r="C2642" s="456">
        <v>0</v>
      </c>
      <c r="D2642" s="457">
        <v>0</v>
      </c>
      <c r="E2642" s="419">
        <v>0.5502390097579315</v>
      </c>
      <c r="F2642" s="456">
        <v>0</v>
      </c>
      <c r="G2642" s="457">
        <v>0</v>
      </c>
      <c r="H2642" s="419">
        <v>0.1157499719009695</v>
      </c>
      <c r="I2642" s="456">
        <v>0</v>
      </c>
      <c r="J2642" s="457">
        <v>0</v>
      </c>
      <c r="K2642" s="419">
        <v>0.83825125837759284</v>
      </c>
      <c r="L2642" s="462">
        <v>0</v>
      </c>
      <c r="M2642" s="463">
        <v>0</v>
      </c>
      <c r="N2642" s="419">
        <v>5.8601383018865938E-3</v>
      </c>
      <c r="O2642" s="456">
        <v>0</v>
      </c>
      <c r="P2642" s="457">
        <v>0</v>
      </c>
      <c r="Q2642" s="419">
        <v>1.9418534025273451E-2</v>
      </c>
      <c r="R2642" s="462">
        <v>0</v>
      </c>
      <c r="S2642" s="463">
        <v>0</v>
      </c>
      <c r="T2642" s="419">
        <v>672.5572325047624</v>
      </c>
      <c r="U2642" s="456">
        <v>0</v>
      </c>
      <c r="V2642" s="457">
        <v>0</v>
      </c>
      <c r="W2642" s="419">
        <v>0.12474886417902659</v>
      </c>
      <c r="X2642" s="456">
        <v>0</v>
      </c>
      <c r="Y2642" s="457">
        <v>0</v>
      </c>
      <c r="Z2642" s="419">
        <v>3.9453719109898396E-3</v>
      </c>
      <c r="AA2642" s="456">
        <v>0</v>
      </c>
      <c r="AB2642" s="457">
        <v>0</v>
      </c>
      <c r="AC2642" s="419">
        <v>7.9698047152415522E-3</v>
      </c>
      <c r="AD2642" s="456">
        <v>0</v>
      </c>
      <c r="AE2642" s="457">
        <v>0</v>
      </c>
      <c r="AF2642" s="419">
        <v>1.1500452644900077E-3</v>
      </c>
      <c r="AG2642" s="456">
        <v>0</v>
      </c>
      <c r="AH2642" s="457">
        <v>0</v>
      </c>
      <c r="AI2642" s="419">
        <v>1.4835568427270637E-3</v>
      </c>
      <c r="AJ2642" s="456">
        <v>0</v>
      </c>
      <c r="AK2642" s="457">
        <v>0</v>
      </c>
      <c r="AL2642" s="419">
        <v>9.2003547502602303E-5</v>
      </c>
      <c r="AM2642" s="456">
        <v>0</v>
      </c>
      <c r="AN2642" s="457">
        <v>0</v>
      </c>
      <c r="AO2642" s="419">
        <v>2.5001985611684714E-2</v>
      </c>
      <c r="AP2642" s="456">
        <v>0</v>
      </c>
      <c r="AQ2642" s="457">
        <v>0</v>
      </c>
      <c r="AR2642" s="440">
        <v>1.9588915224112501E-2</v>
      </c>
      <c r="AS2642" s="462">
        <v>0</v>
      </c>
      <c r="AT2642" s="463">
        <v>0</v>
      </c>
      <c r="AU2642" s="426">
        <v>0</v>
      </c>
    </row>
    <row r="2643" spans="1:47" x14ac:dyDescent="0.2">
      <c r="A2643" s="231">
        <v>2040</v>
      </c>
      <c r="B2643" s="232">
        <v>39</v>
      </c>
      <c r="C2643" s="456">
        <v>0</v>
      </c>
      <c r="D2643" s="457">
        <v>0</v>
      </c>
      <c r="E2643" s="419">
        <v>0.5502390097579315</v>
      </c>
      <c r="F2643" s="456">
        <v>0</v>
      </c>
      <c r="G2643" s="457">
        <v>0</v>
      </c>
      <c r="H2643" s="419">
        <v>0.1157499719009695</v>
      </c>
      <c r="I2643" s="456">
        <v>0</v>
      </c>
      <c r="J2643" s="457">
        <v>0</v>
      </c>
      <c r="K2643" s="419">
        <v>0.83825125837759284</v>
      </c>
      <c r="L2643" s="462">
        <v>0</v>
      </c>
      <c r="M2643" s="463">
        <v>0</v>
      </c>
      <c r="N2643" s="419">
        <v>5.8601383018865938E-3</v>
      </c>
      <c r="O2643" s="456">
        <v>0</v>
      </c>
      <c r="P2643" s="457">
        <v>0</v>
      </c>
      <c r="Q2643" s="419">
        <v>1.9418534025273451E-2</v>
      </c>
      <c r="R2643" s="462">
        <v>0</v>
      </c>
      <c r="S2643" s="463">
        <v>0</v>
      </c>
      <c r="T2643" s="419">
        <v>672.5572325047624</v>
      </c>
      <c r="U2643" s="456">
        <v>0</v>
      </c>
      <c r="V2643" s="457">
        <v>0</v>
      </c>
      <c r="W2643" s="419">
        <v>0.12474886417902659</v>
      </c>
      <c r="X2643" s="456">
        <v>0</v>
      </c>
      <c r="Y2643" s="457">
        <v>0</v>
      </c>
      <c r="Z2643" s="419">
        <v>3.9453719109898396E-3</v>
      </c>
      <c r="AA2643" s="456">
        <v>0</v>
      </c>
      <c r="AB2643" s="457">
        <v>0</v>
      </c>
      <c r="AC2643" s="419">
        <v>7.9698047152415522E-3</v>
      </c>
      <c r="AD2643" s="456">
        <v>0</v>
      </c>
      <c r="AE2643" s="457">
        <v>0</v>
      </c>
      <c r="AF2643" s="419">
        <v>1.1500452644900077E-3</v>
      </c>
      <c r="AG2643" s="456">
        <v>0</v>
      </c>
      <c r="AH2643" s="457">
        <v>0</v>
      </c>
      <c r="AI2643" s="419">
        <v>1.4835568427270637E-3</v>
      </c>
      <c r="AJ2643" s="456">
        <v>0</v>
      </c>
      <c r="AK2643" s="457">
        <v>0</v>
      </c>
      <c r="AL2643" s="419">
        <v>9.2003547502602303E-5</v>
      </c>
      <c r="AM2643" s="456">
        <v>0</v>
      </c>
      <c r="AN2643" s="457">
        <v>0</v>
      </c>
      <c r="AO2643" s="419">
        <v>2.5001985611684714E-2</v>
      </c>
      <c r="AP2643" s="456">
        <v>0</v>
      </c>
      <c r="AQ2643" s="457">
        <v>0</v>
      </c>
      <c r="AR2643" s="440">
        <v>1.9588915224112501E-2</v>
      </c>
      <c r="AS2643" s="462">
        <v>0</v>
      </c>
      <c r="AT2643" s="463">
        <v>0</v>
      </c>
      <c r="AU2643" s="426">
        <v>0</v>
      </c>
    </row>
    <row r="2644" spans="1:47" ht="13.5" thickBot="1" x14ac:dyDescent="0.25">
      <c r="A2644" s="233">
        <v>2040</v>
      </c>
      <c r="B2644" s="234">
        <v>40</v>
      </c>
      <c r="C2644" s="458">
        <v>0</v>
      </c>
      <c r="D2644" s="459">
        <v>0</v>
      </c>
      <c r="E2644" s="430">
        <v>0.5502390097579315</v>
      </c>
      <c r="F2644" s="458">
        <v>0</v>
      </c>
      <c r="G2644" s="459">
        <v>0</v>
      </c>
      <c r="H2644" s="430">
        <v>0.1157499719009695</v>
      </c>
      <c r="I2644" s="458">
        <v>0</v>
      </c>
      <c r="J2644" s="459">
        <v>0</v>
      </c>
      <c r="K2644" s="430">
        <v>0.83825125837759284</v>
      </c>
      <c r="L2644" s="464">
        <v>0</v>
      </c>
      <c r="M2644" s="465">
        <v>0</v>
      </c>
      <c r="N2644" s="430">
        <v>5.8601383018865938E-3</v>
      </c>
      <c r="O2644" s="458">
        <v>0</v>
      </c>
      <c r="P2644" s="459">
        <v>0</v>
      </c>
      <c r="Q2644" s="430">
        <v>1.9418534025273451E-2</v>
      </c>
      <c r="R2644" s="464">
        <v>0</v>
      </c>
      <c r="S2644" s="465">
        <v>0</v>
      </c>
      <c r="T2644" s="430">
        <v>672.5572325047624</v>
      </c>
      <c r="U2644" s="458">
        <v>0</v>
      </c>
      <c r="V2644" s="459">
        <v>0</v>
      </c>
      <c r="W2644" s="430">
        <v>0.12474886417902659</v>
      </c>
      <c r="X2644" s="458">
        <v>0</v>
      </c>
      <c r="Y2644" s="459">
        <v>0</v>
      </c>
      <c r="Z2644" s="430">
        <v>3.9453719109898396E-3</v>
      </c>
      <c r="AA2644" s="458">
        <v>0</v>
      </c>
      <c r="AB2644" s="459">
        <v>0</v>
      </c>
      <c r="AC2644" s="430">
        <v>7.9698047152415522E-3</v>
      </c>
      <c r="AD2644" s="458">
        <v>0</v>
      </c>
      <c r="AE2644" s="459">
        <v>0</v>
      </c>
      <c r="AF2644" s="430">
        <v>1.1500452644900077E-3</v>
      </c>
      <c r="AG2644" s="458">
        <v>0</v>
      </c>
      <c r="AH2644" s="459">
        <v>0</v>
      </c>
      <c r="AI2644" s="430">
        <v>1.4835568427270637E-3</v>
      </c>
      <c r="AJ2644" s="458">
        <v>0</v>
      </c>
      <c r="AK2644" s="459">
        <v>0</v>
      </c>
      <c r="AL2644" s="430">
        <v>9.2003547502602303E-5</v>
      </c>
      <c r="AM2644" s="458">
        <v>0</v>
      </c>
      <c r="AN2644" s="459">
        <v>0</v>
      </c>
      <c r="AO2644" s="430">
        <v>2.5001985611684714E-2</v>
      </c>
      <c r="AP2644" s="458">
        <v>0</v>
      </c>
      <c r="AQ2644" s="459">
        <v>0</v>
      </c>
      <c r="AR2644" s="441">
        <v>1.9588915224112501E-2</v>
      </c>
      <c r="AS2644" s="464">
        <v>0</v>
      </c>
      <c r="AT2644" s="465">
        <v>0</v>
      </c>
      <c r="AU2644" s="434">
        <v>0</v>
      </c>
    </row>
    <row r="2645" spans="1:47" x14ac:dyDescent="0.2">
      <c r="A2645" s="229">
        <v>2041</v>
      </c>
      <c r="B2645" s="230">
        <v>1</v>
      </c>
      <c r="C2645" s="454">
        <v>0.74883740179880032</v>
      </c>
      <c r="D2645" s="455">
        <v>0.76503977823430724</v>
      </c>
      <c r="E2645" s="436">
        <v>0.36770079147845852</v>
      </c>
      <c r="F2645" s="454">
        <v>3.6241660059776741E-2</v>
      </c>
      <c r="G2645" s="455">
        <v>3.1965568625690104E-2</v>
      </c>
      <c r="H2645" s="436">
        <v>6.2218724136147381E-2</v>
      </c>
      <c r="I2645" s="454">
        <v>3.2035271835371928E-2</v>
      </c>
      <c r="J2645" s="455">
        <v>3.2494027839093872E-2</v>
      </c>
      <c r="K2645" s="436">
        <v>0.36178951145728705</v>
      </c>
      <c r="L2645" s="460">
        <v>1.3503400247971832E-3</v>
      </c>
      <c r="M2645" s="461">
        <v>1.7636110352568007E-3</v>
      </c>
      <c r="N2645" s="436">
        <v>5.6995229428428796E-3</v>
      </c>
      <c r="O2645" s="454">
        <v>1.6389025908633871E-3</v>
      </c>
      <c r="P2645" s="455">
        <v>2.0810982383027694E-3</v>
      </c>
      <c r="Q2645" s="436">
        <v>1.3853561107245237E-2</v>
      </c>
      <c r="R2645" s="460">
        <v>0</v>
      </c>
      <c r="S2645" s="461">
        <v>0</v>
      </c>
      <c r="T2645" s="436">
        <v>654.1230234390506</v>
      </c>
      <c r="U2645" s="454">
        <v>4.6744061017770355E-3</v>
      </c>
      <c r="V2645" s="455">
        <v>5.6073580005359331E-3</v>
      </c>
      <c r="W2645" s="436">
        <v>6.7055787069727729E-2</v>
      </c>
      <c r="X2645" s="454">
        <v>4.3463166135026769E-3</v>
      </c>
      <c r="Y2645" s="455">
        <v>5.5413067291252829E-3</v>
      </c>
      <c r="Z2645" s="436">
        <v>2.9775006766469586E-3</v>
      </c>
      <c r="AA2645" s="454">
        <v>8.7213015980054296E-4</v>
      </c>
      <c r="AB2645" s="455">
        <v>8.812551918849533E-4</v>
      </c>
      <c r="AC2645" s="436">
        <v>4.2839859421030801E-3</v>
      </c>
      <c r="AD2645" s="454">
        <v>4.6524989863314502E-5</v>
      </c>
      <c r="AE2645" s="455">
        <v>4.0807193803489693E-5</v>
      </c>
      <c r="AF2645" s="436">
        <v>6.1817953923048704E-4</v>
      </c>
      <c r="AG2645" s="454">
        <v>1.4908018161064868E-3</v>
      </c>
      <c r="AH2645" s="455">
        <v>1.2969057871579464E-3</v>
      </c>
      <c r="AI2645" s="436">
        <v>7.9745342679281371E-4</v>
      </c>
      <c r="AJ2645" s="454">
        <v>2.7265217964267733E-4</v>
      </c>
      <c r="AK2645" s="455">
        <v>2.3194622416090985E-4</v>
      </c>
      <c r="AL2645" s="436">
        <v>4.9454394375109024E-5</v>
      </c>
      <c r="AM2645" s="454">
        <v>4.1951300328780904E-4</v>
      </c>
      <c r="AN2645" s="455">
        <v>3.7303808933418308E-4</v>
      </c>
      <c r="AO2645" s="436">
        <v>1.3439223012011236E-2</v>
      </c>
      <c r="AP2645" s="454">
        <v>0</v>
      </c>
      <c r="AQ2645" s="455">
        <v>0</v>
      </c>
      <c r="AR2645" s="439">
        <v>4.0931502845467102E-3</v>
      </c>
      <c r="AS2645" s="460">
        <v>0</v>
      </c>
      <c r="AT2645" s="461">
        <v>0</v>
      </c>
      <c r="AU2645" s="415">
        <v>0</v>
      </c>
    </row>
    <row r="2646" spans="1:47" x14ac:dyDescent="0.2">
      <c r="A2646" s="231">
        <v>2041</v>
      </c>
      <c r="B2646" s="232">
        <v>2</v>
      </c>
      <c r="C2646" s="456">
        <v>0.75457401573883254</v>
      </c>
      <c r="D2646" s="457">
        <v>0.76975661453974997</v>
      </c>
      <c r="E2646" s="437">
        <v>0.36935791168776533</v>
      </c>
      <c r="F2646" s="456">
        <v>3.6904568181136188E-2</v>
      </c>
      <c r="G2646" s="457">
        <v>3.2538560381011883E-2</v>
      </c>
      <c r="H2646" s="437">
        <v>6.2850786928695959E-2</v>
      </c>
      <c r="I2646" s="456">
        <v>3.2388491182674353E-2</v>
      </c>
      <c r="J2646" s="457">
        <v>3.2797326866876947E-2</v>
      </c>
      <c r="K2646" s="437">
        <v>0.36437056443793941</v>
      </c>
      <c r="L2646" s="462">
        <v>1.351351680820255E-3</v>
      </c>
      <c r="M2646" s="463">
        <v>1.7646595554670175E-3</v>
      </c>
      <c r="N2646" s="437">
        <v>5.7018180632145291E-3</v>
      </c>
      <c r="O2646" s="456">
        <v>1.646885308278979E-3</v>
      </c>
      <c r="P2646" s="457">
        <v>2.0911846801641037E-3</v>
      </c>
      <c r="Q2646" s="437">
        <v>1.3859806511511742E-2</v>
      </c>
      <c r="R2646" s="462">
        <v>0</v>
      </c>
      <c r="S2646" s="463">
        <v>0</v>
      </c>
      <c r="T2646" s="437">
        <v>654.38706590640368</v>
      </c>
      <c r="U2646" s="456">
        <v>4.7412448088589515E-3</v>
      </c>
      <c r="V2646" s="457">
        <v>5.6906152850697573E-3</v>
      </c>
      <c r="W2646" s="437">
        <v>6.7737019924038189E-2</v>
      </c>
      <c r="X2646" s="456">
        <v>4.4082614140252361E-3</v>
      </c>
      <c r="Y2646" s="457">
        <v>5.6235731398232664E-3</v>
      </c>
      <c r="Z2646" s="437">
        <v>2.9904624850220609E-3</v>
      </c>
      <c r="AA2646" s="456">
        <v>8.8221895121338707E-4</v>
      </c>
      <c r="AB2646" s="457">
        <v>8.9230379906175339E-4</v>
      </c>
      <c r="AC2646" s="437">
        <v>4.3275110982465984E-3</v>
      </c>
      <c r="AD2646" s="456">
        <v>4.7348318281757844E-5</v>
      </c>
      <c r="AE2646" s="457">
        <v>4.1518404822176924E-5</v>
      </c>
      <c r="AF2646" s="437">
        <v>6.2446028062661425E-4</v>
      </c>
      <c r="AG2646" s="456">
        <v>1.5196409321528959E-3</v>
      </c>
      <c r="AH2646" s="457">
        <v>1.3214407777762179E-3</v>
      </c>
      <c r="AI2646" s="437">
        <v>8.0555425383386874E-4</v>
      </c>
      <c r="AJ2646" s="456">
        <v>2.7829393690559563E-4</v>
      </c>
      <c r="AK2646" s="457">
        <v>2.3670025105690116E-4</v>
      </c>
      <c r="AL2646" s="437">
        <v>4.9956763812753871E-5</v>
      </c>
      <c r="AM2646" s="456">
        <v>4.2660418061209388E-4</v>
      </c>
      <c r="AN2646" s="457">
        <v>3.7917969390107586E-4</v>
      </c>
      <c r="AO2646" s="437">
        <v>1.35757416718195E-2</v>
      </c>
      <c r="AP2646" s="456">
        <v>0</v>
      </c>
      <c r="AQ2646" s="457">
        <v>0</v>
      </c>
      <c r="AR2646" s="440">
        <v>4.1035932122018203E-3</v>
      </c>
      <c r="AS2646" s="462">
        <v>0</v>
      </c>
      <c r="AT2646" s="463">
        <v>0</v>
      </c>
      <c r="AU2646" s="423">
        <v>0</v>
      </c>
    </row>
    <row r="2647" spans="1:47" x14ac:dyDescent="0.2">
      <c r="A2647" s="231">
        <v>2041</v>
      </c>
      <c r="B2647" s="232">
        <v>3</v>
      </c>
      <c r="C2647" s="456">
        <v>0.75990005129967297</v>
      </c>
      <c r="D2647" s="457">
        <v>0.77400570425451898</v>
      </c>
      <c r="E2647" s="437">
        <v>0.37131534625075407</v>
      </c>
      <c r="F2647" s="456">
        <v>3.7652257051195903E-2</v>
      </c>
      <c r="G2647" s="457">
        <v>3.3212771310431106E-2</v>
      </c>
      <c r="H2647" s="437">
        <v>6.3597328431422837E-2</v>
      </c>
      <c r="I2647" s="456">
        <v>3.2757105501458703E-2</v>
      </c>
      <c r="J2647" s="457">
        <v>3.3118797586968916E-2</v>
      </c>
      <c r="K2647" s="437">
        <v>0.36741997506555485</v>
      </c>
      <c r="L2647" s="462">
        <v>1.3525330623394036E-3</v>
      </c>
      <c r="M2647" s="463">
        <v>1.7659722778384582E-3</v>
      </c>
      <c r="N2647" s="437">
        <v>5.7045265430528255E-3</v>
      </c>
      <c r="O2647" s="456">
        <v>1.6559675271425442E-3</v>
      </c>
      <c r="P2647" s="457">
        <v>2.1031946288545614E-3</v>
      </c>
      <c r="Q2647" s="437">
        <v>1.3867137937143063E-2</v>
      </c>
      <c r="R2647" s="462">
        <v>0</v>
      </c>
      <c r="S2647" s="463">
        <v>0</v>
      </c>
      <c r="T2647" s="437">
        <v>654.6981911370641</v>
      </c>
      <c r="U2647" s="456">
        <v>4.8139452133414183E-3</v>
      </c>
      <c r="V2647" s="457">
        <v>5.7861885846022323E-3</v>
      </c>
      <c r="W2647" s="437">
        <v>6.8541660361670032E-2</v>
      </c>
      <c r="X2647" s="456">
        <v>4.4783838171451231E-3</v>
      </c>
      <c r="Y2647" s="457">
        <v>5.7207592727786943E-3</v>
      </c>
      <c r="Z2647" s="437">
        <v>3.0057640065821599E-3</v>
      </c>
      <c r="AA2647" s="456">
        <v>8.9382840514065046E-4</v>
      </c>
      <c r="AB2647" s="457">
        <v>9.0576277674686752E-4</v>
      </c>
      <c r="AC2647" s="437">
        <v>4.3789139071726659E-3</v>
      </c>
      <c r="AD2647" s="456">
        <v>4.8279594381057566E-5</v>
      </c>
      <c r="AE2647" s="457">
        <v>4.2359342550474991E-5</v>
      </c>
      <c r="AF2647" s="437">
        <v>6.3187772160417581E-4</v>
      </c>
      <c r="AG2647" s="456">
        <v>1.5521049115673955E-3</v>
      </c>
      <c r="AH2647" s="457">
        <v>1.350188781717091E-3</v>
      </c>
      <c r="AI2647" s="437">
        <v>8.1512264571851809E-4</v>
      </c>
      <c r="AJ2647" s="456">
        <v>2.8466769614406341E-4</v>
      </c>
      <c r="AK2647" s="457">
        <v>2.422889294895512E-4</v>
      </c>
      <c r="AL2647" s="437">
        <v>5.0550207390362305E-5</v>
      </c>
      <c r="AM2647" s="456">
        <v>4.3459772493994211E-4</v>
      </c>
      <c r="AN2647" s="457">
        <v>3.8641529085310167E-4</v>
      </c>
      <c r="AO2647" s="437">
        <v>1.3737012406181649E-2</v>
      </c>
      <c r="AP2647" s="456">
        <v>0</v>
      </c>
      <c r="AQ2647" s="457">
        <v>0</v>
      </c>
      <c r="AR2647" s="440">
        <v>4.1158594504856301E-3</v>
      </c>
      <c r="AS2647" s="462">
        <v>0</v>
      </c>
      <c r="AT2647" s="463">
        <v>0</v>
      </c>
      <c r="AU2647" s="423">
        <v>0</v>
      </c>
    </row>
    <row r="2648" spans="1:47" x14ac:dyDescent="0.2">
      <c r="A2648" s="231">
        <v>2041</v>
      </c>
      <c r="B2648" s="232">
        <v>4</v>
      </c>
      <c r="C2648" s="456">
        <v>0.76471631777604943</v>
      </c>
      <c r="D2648" s="457">
        <v>0.77766349090611286</v>
      </c>
      <c r="E2648" s="437">
        <v>0.3735617373000803</v>
      </c>
      <c r="F2648" s="456">
        <v>3.8485988696821065E-2</v>
      </c>
      <c r="G2648" s="457">
        <v>3.3983862202512656E-2</v>
      </c>
      <c r="H2648" s="437">
        <v>6.4454101173855E-2</v>
      </c>
      <c r="I2648" s="456">
        <v>3.3139240617401401E-2</v>
      </c>
      <c r="J2648" s="457">
        <v>3.3454480564170996E-2</v>
      </c>
      <c r="K2648" s="437">
        <v>0.37091817793450449</v>
      </c>
      <c r="L2648" s="462">
        <v>1.3538839533088385E-3</v>
      </c>
      <c r="M2648" s="463">
        <v>1.7675344995798288E-3</v>
      </c>
      <c r="N2648" s="437">
        <v>5.7076410141851889E-3</v>
      </c>
      <c r="O2648" s="456">
        <v>1.6661680088302033E-3</v>
      </c>
      <c r="P2648" s="457">
        <v>2.1170505099406324E-3</v>
      </c>
      <c r="Q2648" s="437">
        <v>1.3875563645349316E-2</v>
      </c>
      <c r="R2648" s="462">
        <v>0</v>
      </c>
      <c r="S2648" s="463">
        <v>0</v>
      </c>
      <c r="T2648" s="437">
        <v>655.05490045901081</v>
      </c>
      <c r="U2648" s="456">
        <v>4.8927652057557851E-3</v>
      </c>
      <c r="V2648" s="457">
        <v>5.8932859356767035E-3</v>
      </c>
      <c r="W2648" s="437">
        <v>6.9465051469845135E-2</v>
      </c>
      <c r="X2648" s="456">
        <v>4.5568024607961837E-3</v>
      </c>
      <c r="Y2648" s="457">
        <v>5.8323024961490118E-3</v>
      </c>
      <c r="Z2648" s="437">
        <v>3.0233255147250455E-3</v>
      </c>
      <c r="AA2648" s="456">
        <v>9.0690804968165495E-4</v>
      </c>
      <c r="AB2648" s="457">
        <v>9.2144227780530965E-4</v>
      </c>
      <c r="AC2648" s="437">
        <v>4.4379051570902009E-3</v>
      </c>
      <c r="AD2648" s="456">
        <v>4.9319957928312878E-5</v>
      </c>
      <c r="AE2648" s="457">
        <v>4.3324114259019767E-5</v>
      </c>
      <c r="AF2648" s="437">
        <v>6.4039064354592511E-4</v>
      </c>
      <c r="AG2648" s="456">
        <v>1.5882656038046065E-3</v>
      </c>
      <c r="AH2648" s="457">
        <v>1.3829886708154704E-3</v>
      </c>
      <c r="AI2648" s="437">
        <v>8.2610341263636021E-4</v>
      </c>
      <c r="AJ2648" s="456">
        <v>2.9178723246474993E-4</v>
      </c>
      <c r="AK2648" s="457">
        <v>2.4868636225572425E-4</v>
      </c>
      <c r="AL2648" s="437">
        <v>5.1231233965204542E-5</v>
      </c>
      <c r="AM2648" s="456">
        <v>4.4350563480543556E-4</v>
      </c>
      <c r="AN2648" s="457">
        <v>3.9469148521044199E-4</v>
      </c>
      <c r="AO2648" s="437">
        <v>1.3922098333625867E-2</v>
      </c>
      <c r="AP2648" s="456">
        <v>0</v>
      </c>
      <c r="AQ2648" s="457">
        <v>0</v>
      </c>
      <c r="AR2648" s="440">
        <v>4.1299192147308001E-3</v>
      </c>
      <c r="AS2648" s="462">
        <v>0</v>
      </c>
      <c r="AT2648" s="463">
        <v>0</v>
      </c>
      <c r="AU2648" s="423">
        <v>0</v>
      </c>
    </row>
    <row r="2649" spans="1:47" x14ac:dyDescent="0.2">
      <c r="A2649" s="231">
        <v>2041</v>
      </c>
      <c r="B2649" s="232">
        <v>5</v>
      </c>
      <c r="C2649" s="456">
        <v>1.1978065448353903</v>
      </c>
      <c r="D2649" s="457">
        <v>1.2386023514286819</v>
      </c>
      <c r="E2649" s="437">
        <v>0.43746681967317208</v>
      </c>
      <c r="F2649" s="456">
        <v>4.6252920061621641E-2</v>
      </c>
      <c r="G2649" s="457">
        <v>4.163035047875506E-2</v>
      </c>
      <c r="H2649" s="437">
        <v>7.1808753178004142E-2</v>
      </c>
      <c r="I2649" s="456">
        <v>4.4614513613335217E-2</v>
      </c>
      <c r="J2649" s="457">
        <v>4.5803917822173058E-2</v>
      </c>
      <c r="K2649" s="437">
        <v>0.37464921377103105</v>
      </c>
      <c r="L2649" s="462">
        <v>1.3549267505687866E-3</v>
      </c>
      <c r="M2649" s="463">
        <v>1.7687560534000286E-3</v>
      </c>
      <c r="N2649" s="437">
        <v>5.7090042963803414E-3</v>
      </c>
      <c r="O2649" s="456">
        <v>2.0313614233668886E-3</v>
      </c>
      <c r="P2649" s="457">
        <v>3.1915239519571836E-3</v>
      </c>
      <c r="Q2649" s="437">
        <v>1.8985352777916225E-2</v>
      </c>
      <c r="R2649" s="462">
        <v>0</v>
      </c>
      <c r="S2649" s="463">
        <v>0</v>
      </c>
      <c r="T2649" s="437">
        <v>655.2113057715535</v>
      </c>
      <c r="U2649" s="456">
        <v>3.7815002381532538E-3</v>
      </c>
      <c r="V2649" s="457">
        <v>4.4887503653058859E-3</v>
      </c>
      <c r="W2649" s="437">
        <v>7.7391414093141236E-2</v>
      </c>
      <c r="X2649" s="456">
        <v>4.6436488414745595E-3</v>
      </c>
      <c r="Y2649" s="457">
        <v>5.9589770176752413E-3</v>
      </c>
      <c r="Z2649" s="437">
        <v>3.0432682011319804E-3</v>
      </c>
      <c r="AA2649" s="456">
        <v>1.05848916075094E-3</v>
      </c>
      <c r="AB2649" s="457">
        <v>1.0934607893316281E-3</v>
      </c>
      <c r="AC2649" s="437">
        <v>4.9442927944073241E-3</v>
      </c>
      <c r="AD2649" s="456">
        <v>5.8795468034571577E-5</v>
      </c>
      <c r="AE2649" s="457">
        <v>5.2492936142210637E-5</v>
      </c>
      <c r="AF2649" s="437">
        <v>7.1346245572934737E-4</v>
      </c>
      <c r="AG2649" s="456">
        <v>1.9188443639279499E-3</v>
      </c>
      <c r="AH2649" s="457">
        <v>1.704270033772069E-3</v>
      </c>
      <c r="AI2649" s="437">
        <v>9.2036697022889965E-4</v>
      </c>
      <c r="AJ2649" s="456">
        <v>3.4321740298638747E-4</v>
      </c>
      <c r="AK2649" s="457">
        <v>2.9633478155746435E-4</v>
      </c>
      <c r="AL2649" s="437">
        <v>5.7077016576447418E-5</v>
      </c>
      <c r="AM2649" s="456">
        <v>5.3532291190733433E-4</v>
      </c>
      <c r="AN2649" s="457">
        <v>4.8643726865938379E-4</v>
      </c>
      <c r="AO2649" s="437">
        <v>1.5510673685359695E-2</v>
      </c>
      <c r="AP2649" s="456">
        <v>0</v>
      </c>
      <c r="AQ2649" s="457">
        <v>0</v>
      </c>
      <c r="AR2649" s="440">
        <v>6.3929794885125204E-3</v>
      </c>
      <c r="AS2649" s="462">
        <v>0</v>
      </c>
      <c r="AT2649" s="463">
        <v>0</v>
      </c>
      <c r="AU2649" s="423">
        <v>0</v>
      </c>
    </row>
    <row r="2650" spans="1:47" x14ac:dyDescent="0.2">
      <c r="A2650" s="231">
        <v>2041</v>
      </c>
      <c r="B2650" s="232">
        <v>6</v>
      </c>
      <c r="C2650" s="456">
        <v>1.2075672253275855</v>
      </c>
      <c r="D2650" s="457">
        <v>1.2483346414630447</v>
      </c>
      <c r="E2650" s="437">
        <v>0.44034184333991988</v>
      </c>
      <c r="F2650" s="456">
        <v>4.7357852936525523E-2</v>
      </c>
      <c r="G2650" s="457">
        <v>4.2725691662482822E-2</v>
      </c>
      <c r="H2650" s="437">
        <v>7.2905102430503937E-2</v>
      </c>
      <c r="I2650" s="456">
        <v>4.5227991757044311E-2</v>
      </c>
      <c r="J2650" s="457">
        <v>4.6429934383004044E-2</v>
      </c>
      <c r="K2650" s="437">
        <v>0.37912703605738596</v>
      </c>
      <c r="L2650" s="462">
        <v>1.3566407393622866E-3</v>
      </c>
      <c r="M2650" s="463">
        <v>1.7708690910054753E-3</v>
      </c>
      <c r="N2650" s="437">
        <v>5.7129921916922333E-3</v>
      </c>
      <c r="O2650" s="456">
        <v>2.046576317425212E-3</v>
      </c>
      <c r="P2650" s="457">
        <v>3.2182711120061543E-3</v>
      </c>
      <c r="Q2650" s="437">
        <v>1.8996176942730678E-2</v>
      </c>
      <c r="R2650" s="462">
        <v>0</v>
      </c>
      <c r="S2650" s="463">
        <v>0</v>
      </c>
      <c r="T2650" s="437">
        <v>655.66939600780506</v>
      </c>
      <c r="U2650" s="456">
        <v>3.851754850345529E-3</v>
      </c>
      <c r="V2650" s="457">
        <v>4.5866542737800437E-3</v>
      </c>
      <c r="W2650" s="437">
        <v>7.8573078481337558E-2</v>
      </c>
      <c r="X2650" s="456">
        <v>4.7395988121400248E-3</v>
      </c>
      <c r="Y2650" s="457">
        <v>6.1016721881230005E-3</v>
      </c>
      <c r="Z2650" s="437">
        <v>3.0657476174314798E-3</v>
      </c>
      <c r="AA2650" s="456">
        <v>1.0754421503061829E-3</v>
      </c>
      <c r="AB2650" s="457">
        <v>1.1157475360857334E-3</v>
      </c>
      <c r="AC2650" s="437">
        <v>5.019790265385916E-3</v>
      </c>
      <c r="AD2650" s="456">
        <v>6.0178321957918156E-5</v>
      </c>
      <c r="AE2650" s="457">
        <v>5.3867292526248238E-5</v>
      </c>
      <c r="AF2650" s="437">
        <v>7.2435627477166267E-4</v>
      </c>
      <c r="AG2650" s="456">
        <v>1.9668691796234676E-3</v>
      </c>
      <c r="AH2650" s="457">
        <v>1.7508666652753606E-3</v>
      </c>
      <c r="AI2650" s="437">
        <v>9.3441951529444592E-4</v>
      </c>
      <c r="AJ2650" s="456">
        <v>3.5271337229930878E-4</v>
      </c>
      <c r="AK2650" s="457">
        <v>3.0543617981061694E-4</v>
      </c>
      <c r="AL2650" s="437">
        <v>5.7948467817921339E-5</v>
      </c>
      <c r="AM2650" s="456">
        <v>5.470720146714392E-4</v>
      </c>
      <c r="AN2650" s="457">
        <v>4.9811159552724576E-4</v>
      </c>
      <c r="AO2650" s="437">
        <v>1.5747486428697791E-2</v>
      </c>
      <c r="AP2650" s="456">
        <v>0</v>
      </c>
      <c r="AQ2650" s="457">
        <v>0</v>
      </c>
      <c r="AR2650" s="440">
        <v>6.42106536055502E-3</v>
      </c>
      <c r="AS2650" s="462">
        <v>0</v>
      </c>
      <c r="AT2650" s="463">
        <v>0</v>
      </c>
      <c r="AU2650" s="423">
        <v>0</v>
      </c>
    </row>
    <row r="2651" spans="1:47" x14ac:dyDescent="0.2">
      <c r="A2651" s="231">
        <v>2041</v>
      </c>
      <c r="B2651" s="232">
        <v>7</v>
      </c>
      <c r="C2651" s="456">
        <v>1.3505067823864467</v>
      </c>
      <c r="D2651" s="457">
        <v>1.397137157592323</v>
      </c>
      <c r="E2651" s="437">
        <v>0.44354956366638348</v>
      </c>
      <c r="F2651" s="456">
        <v>5.2855959788013239E-2</v>
      </c>
      <c r="G2651" s="457">
        <v>4.8105701752313448E-2</v>
      </c>
      <c r="H2651" s="437">
        <v>7.4128403593830883E-2</v>
      </c>
      <c r="I2651" s="456">
        <v>5.2233217113958411E-2</v>
      </c>
      <c r="J2651" s="457">
        <v>5.396473002497576E-2</v>
      </c>
      <c r="K2651" s="437">
        <v>0.50685949670220998</v>
      </c>
      <c r="L2651" s="462">
        <v>1.3585765827866605E-3</v>
      </c>
      <c r="M2651" s="463">
        <v>1.7733079274829572E-3</v>
      </c>
      <c r="N2651" s="437">
        <v>5.7174275227559433E-3</v>
      </c>
      <c r="O2651" s="456">
        <v>2.3438477933587949E-3</v>
      </c>
      <c r="P2651" s="457">
        <v>3.5200358910850104E-3</v>
      </c>
      <c r="Q2651" s="437">
        <v>1.9008178956673564E-2</v>
      </c>
      <c r="R2651" s="462">
        <v>0</v>
      </c>
      <c r="S2651" s="463">
        <v>0</v>
      </c>
      <c r="T2651" s="437">
        <v>656.17874474137886</v>
      </c>
      <c r="U2651" s="456">
        <v>4.0486009447742504E-3</v>
      </c>
      <c r="V2651" s="457">
        <v>4.7314112452122139E-3</v>
      </c>
      <c r="W2651" s="437">
        <v>7.989144124543246E-2</v>
      </c>
      <c r="X2651" s="456">
        <v>4.8448943796902616E-3</v>
      </c>
      <c r="Y2651" s="457">
        <v>6.2609121966058518E-3</v>
      </c>
      <c r="Z2651" s="437">
        <v>3.0908195909710042E-3</v>
      </c>
      <c r="AA2651" s="456">
        <v>1.1788587380207904E-3</v>
      </c>
      <c r="AB2651" s="457">
        <v>1.2335479595988175E-3</v>
      </c>
      <c r="AC2651" s="437">
        <v>5.1040149132484582E-3</v>
      </c>
      <c r="AD2651" s="456">
        <v>6.7046864554021291E-5</v>
      </c>
      <c r="AE2651" s="457">
        <v>6.0477119091821715E-5</v>
      </c>
      <c r="AF2651" s="437">
        <v>7.3650982297232092E-4</v>
      </c>
      <c r="AG2651" s="456">
        <v>2.2017441490186623E-3</v>
      </c>
      <c r="AH2651" s="457">
        <v>1.9776879793815764E-3</v>
      </c>
      <c r="AI2651" s="437">
        <v>9.5009783183972569E-4</v>
      </c>
      <c r="AJ2651" s="456">
        <v>3.9052629068949004E-4</v>
      </c>
      <c r="AK2651" s="457">
        <v>3.4022253908036818E-4</v>
      </c>
      <c r="AL2651" s="437">
        <v>5.8920812915600691E-5</v>
      </c>
      <c r="AM2651" s="456">
        <v>6.1341010297289919E-4</v>
      </c>
      <c r="AN2651" s="457">
        <v>5.6399498575475718E-4</v>
      </c>
      <c r="AO2651" s="437">
        <v>1.6011714216873828E-2</v>
      </c>
      <c r="AP2651" s="456">
        <v>0</v>
      </c>
      <c r="AQ2651" s="457">
        <v>0</v>
      </c>
      <c r="AR2651" s="440">
        <v>7.1898052684395003E-3</v>
      </c>
      <c r="AS2651" s="462">
        <v>0</v>
      </c>
      <c r="AT2651" s="463">
        <v>0</v>
      </c>
      <c r="AU2651" s="423">
        <v>0</v>
      </c>
    </row>
    <row r="2652" spans="1:47" x14ac:dyDescent="0.2">
      <c r="A2652" s="231">
        <v>2041</v>
      </c>
      <c r="B2652" s="232">
        <v>8</v>
      </c>
      <c r="C2652" s="456">
        <v>1.3675931269418684</v>
      </c>
      <c r="D2652" s="457">
        <v>1.4144739646992326</v>
      </c>
      <c r="E2652" s="437">
        <v>0.44711235126058679</v>
      </c>
      <c r="F2652" s="456">
        <v>5.4368397350634201E-2</v>
      </c>
      <c r="G2652" s="457">
        <v>4.9641457849630567E-2</v>
      </c>
      <c r="H2652" s="437">
        <v>7.5487405404764618E-2</v>
      </c>
      <c r="I2652" s="456">
        <v>5.3178318165719593E-2</v>
      </c>
      <c r="J2652" s="457">
        <v>5.4948163873939103E-2</v>
      </c>
      <c r="K2652" s="437">
        <v>0.51240809949549437</v>
      </c>
      <c r="L2652" s="462">
        <v>1.3606709442325489E-3</v>
      </c>
      <c r="M2652" s="463">
        <v>1.7760056623942321E-3</v>
      </c>
      <c r="N2652" s="437">
        <v>5.7223713290396449E-3</v>
      </c>
      <c r="O2652" s="456">
        <v>2.3645946486860196E-3</v>
      </c>
      <c r="P2652" s="457">
        <v>3.5560392789756698E-3</v>
      </c>
      <c r="Q2652" s="437">
        <v>1.902160960132759E-2</v>
      </c>
      <c r="R2652" s="462">
        <v>0</v>
      </c>
      <c r="S2652" s="463">
        <v>0</v>
      </c>
      <c r="T2652" s="437">
        <v>656.74595709584935</v>
      </c>
      <c r="U2652" s="456">
        <v>4.1415108771081111E-3</v>
      </c>
      <c r="V2652" s="457">
        <v>4.8583206576262999E-3</v>
      </c>
      <c r="W2652" s="437">
        <v>8.1356083108798119E-2</v>
      </c>
      <c r="X2652" s="456">
        <v>4.9597830559332924E-3</v>
      </c>
      <c r="Y2652" s="457">
        <v>6.4375135187525788E-3</v>
      </c>
      <c r="Z2652" s="437">
        <v>3.1186778869358609E-3</v>
      </c>
      <c r="AA2652" s="456">
        <v>1.2031886938259231E-3</v>
      </c>
      <c r="AB2652" s="457">
        <v>1.2657385510347001E-3</v>
      </c>
      <c r="AC2652" s="437">
        <v>5.1975902672237286E-3</v>
      </c>
      <c r="AD2652" s="456">
        <v>6.8942702389762758E-5</v>
      </c>
      <c r="AE2652" s="457">
        <v>6.2406592497907994E-5</v>
      </c>
      <c r="AF2652" s="437">
        <v>7.5001226573680028E-4</v>
      </c>
      <c r="AG2652" s="456">
        <v>2.2671741980146475E-3</v>
      </c>
      <c r="AH2652" s="457">
        <v>2.042748843586606E-3</v>
      </c>
      <c r="AI2652" s="437">
        <v>9.675156471949045E-4</v>
      </c>
      <c r="AJ2652" s="456">
        <v>4.032966590355916E-4</v>
      </c>
      <c r="AK2652" s="457">
        <v>3.5275722605689752E-4</v>
      </c>
      <c r="AL2652" s="437">
        <v>6.0000948172585302E-5</v>
      </c>
      <c r="AM2652" s="456">
        <v>6.294725579854885E-4</v>
      </c>
      <c r="AN2652" s="457">
        <v>5.8039207878969872E-4</v>
      </c>
      <c r="AO2652" s="437">
        <v>1.6305273970454493E-2</v>
      </c>
      <c r="AP2652" s="456">
        <v>0</v>
      </c>
      <c r="AQ2652" s="457">
        <v>0</v>
      </c>
      <c r="AR2652" s="440">
        <v>7.2286864862633297E-3</v>
      </c>
      <c r="AS2652" s="462">
        <v>0</v>
      </c>
      <c r="AT2652" s="463">
        <v>0</v>
      </c>
      <c r="AU2652" s="423">
        <v>0</v>
      </c>
    </row>
    <row r="2653" spans="1:47" x14ac:dyDescent="0.2">
      <c r="A2653" s="231">
        <v>2041</v>
      </c>
      <c r="B2653" s="232">
        <v>9</v>
      </c>
      <c r="C2653" s="456">
        <v>1.4045932003504833</v>
      </c>
      <c r="D2653" s="457">
        <v>1.4500026159314927</v>
      </c>
      <c r="E2653" s="437">
        <v>0.45039010143823838</v>
      </c>
      <c r="F2653" s="456">
        <v>6.0264221363393634E-2</v>
      </c>
      <c r="G2653" s="457">
        <v>5.5440355959144164E-2</v>
      </c>
      <c r="H2653" s="437">
        <v>7.6969733659561904E-2</v>
      </c>
      <c r="I2653" s="456">
        <v>6.1958455231925565E-2</v>
      </c>
      <c r="J2653" s="457">
        <v>6.4379329207219047E-2</v>
      </c>
      <c r="K2653" s="437">
        <v>0.51815664507395698</v>
      </c>
      <c r="L2653" s="462">
        <v>1.3625810182089104E-3</v>
      </c>
      <c r="M2653" s="463">
        <v>1.7785206420971777E-3</v>
      </c>
      <c r="N2653" s="437">
        <v>5.7256459816924631E-3</v>
      </c>
      <c r="O2653" s="456">
        <v>2.718448141105776E-3</v>
      </c>
      <c r="P2653" s="457">
        <v>3.9062498767974785E-3</v>
      </c>
      <c r="Q2653" s="437">
        <v>1.9036343781360411E-2</v>
      </c>
      <c r="R2653" s="462">
        <v>0</v>
      </c>
      <c r="S2653" s="463">
        <v>0</v>
      </c>
      <c r="T2653" s="437">
        <v>657.12135267719202</v>
      </c>
      <c r="U2653" s="456">
        <v>4.1924859123431838E-3</v>
      </c>
      <c r="V2653" s="457">
        <v>4.9291450723702107E-3</v>
      </c>
      <c r="W2653" s="437">
        <v>8.2953716890635035E-2</v>
      </c>
      <c r="X2653" s="456">
        <v>5.0853353593394894E-3</v>
      </c>
      <c r="Y2653" s="457">
        <v>6.6326738716523297E-3</v>
      </c>
      <c r="Z2653" s="437">
        <v>3.1494027735582083E-3</v>
      </c>
      <c r="AA2653" s="456">
        <v>1.3095283557191817E-3</v>
      </c>
      <c r="AB2653" s="457">
        <v>1.3881968490620164E-3</v>
      </c>
      <c r="AC2653" s="437">
        <v>5.2996502017948711E-3</v>
      </c>
      <c r="AD2653" s="456">
        <v>7.6176763552939284E-5</v>
      </c>
      <c r="AE2653" s="457">
        <v>6.9418497480634166E-5</v>
      </c>
      <c r="AF2653" s="437">
        <v>7.6474062033142867E-4</v>
      </c>
      <c r="AG2653" s="456">
        <v>2.5202849751768805E-3</v>
      </c>
      <c r="AH2653" s="457">
        <v>2.288381595073349E-3</v>
      </c>
      <c r="AI2653" s="437">
        <v>9.8651565258575419E-4</v>
      </c>
      <c r="AJ2653" s="456">
        <v>4.4341086539778136E-4</v>
      </c>
      <c r="AK2653" s="457">
        <v>3.8977859271069559E-4</v>
      </c>
      <c r="AL2653" s="437">
        <v>6.1179295384650596E-5</v>
      </c>
      <c r="AM2653" s="456">
        <v>6.9962874139230821E-4</v>
      </c>
      <c r="AN2653" s="457">
        <v>6.5084435713804855E-4</v>
      </c>
      <c r="AO2653" s="437">
        <v>1.662544922089423E-2</v>
      </c>
      <c r="AP2653" s="456">
        <v>0</v>
      </c>
      <c r="AQ2653" s="457">
        <v>0</v>
      </c>
      <c r="AR2653" s="440">
        <v>8.1052564956339401E-3</v>
      </c>
      <c r="AS2653" s="462">
        <v>0</v>
      </c>
      <c r="AT2653" s="463">
        <v>0</v>
      </c>
      <c r="AU2653" s="423">
        <v>0</v>
      </c>
    </row>
    <row r="2654" spans="1:47" x14ac:dyDescent="0.2">
      <c r="A2654" s="231">
        <v>2041</v>
      </c>
      <c r="B2654" s="232">
        <v>10</v>
      </c>
      <c r="C2654" s="456">
        <v>1.4247941007461276</v>
      </c>
      <c r="D2654" s="457">
        <v>1.4708670349835649</v>
      </c>
      <c r="E2654" s="437">
        <v>0.45469801835157891</v>
      </c>
      <c r="F2654" s="456">
        <v>6.2170750496355419E-2</v>
      </c>
      <c r="G2654" s="457">
        <v>5.7414433332909867E-2</v>
      </c>
      <c r="H2654" s="437">
        <v>7.8612898454650956E-2</v>
      </c>
      <c r="I2654" s="456">
        <v>6.3201925580368662E-2</v>
      </c>
      <c r="J2654" s="457">
        <v>6.5698587992062449E-2</v>
      </c>
      <c r="K2654" s="437">
        <v>0.5248669591664763</v>
      </c>
      <c r="L2654" s="462">
        <v>1.3652598631218407E-3</v>
      </c>
      <c r="M2654" s="463">
        <v>1.7820432750591123E-3</v>
      </c>
      <c r="N2654" s="437">
        <v>5.7316117374622885E-3</v>
      </c>
      <c r="O2654" s="456">
        <v>2.7469624205678205E-3</v>
      </c>
      <c r="P2654" s="457">
        <v>3.9542731419667798E-3</v>
      </c>
      <c r="Q2654" s="437">
        <v>1.9052506775478241E-2</v>
      </c>
      <c r="R2654" s="462">
        <v>0</v>
      </c>
      <c r="S2654" s="463">
        <v>0</v>
      </c>
      <c r="T2654" s="437">
        <v>657.80641613884802</v>
      </c>
      <c r="U2654" s="456">
        <v>4.2986958128404936E-3</v>
      </c>
      <c r="V2654" s="457">
        <v>5.0770450157258187E-3</v>
      </c>
      <c r="W2654" s="437">
        <v>8.4724696644219971E-2</v>
      </c>
      <c r="X2654" s="456">
        <v>5.2219056698857551E-3</v>
      </c>
      <c r="Y2654" s="457">
        <v>6.8466106958025592E-3</v>
      </c>
      <c r="Z2654" s="437">
        <v>3.1830920157373617E-3</v>
      </c>
      <c r="AA2654" s="456">
        <v>1.3407330728152686E-3</v>
      </c>
      <c r="AB2654" s="457">
        <v>1.4300317464870209E-3</v>
      </c>
      <c r="AC2654" s="437">
        <v>5.4127956993926443E-3</v>
      </c>
      <c r="AD2654" s="456">
        <v>7.857727343647949E-5</v>
      </c>
      <c r="AE2654" s="457">
        <v>7.1908920399575609E-5</v>
      </c>
      <c r="AF2654" s="437">
        <v>7.8106717331025502E-4</v>
      </c>
      <c r="AG2654" s="456">
        <v>2.6027166023461939E-3</v>
      </c>
      <c r="AH2654" s="457">
        <v>2.3719804654099715E-3</v>
      </c>
      <c r="AI2654" s="437">
        <v>1.0075766616019933E-3</v>
      </c>
      <c r="AJ2654" s="456">
        <v>4.5950762687647234E-4</v>
      </c>
      <c r="AK2654" s="457">
        <v>4.0589124726273451E-4</v>
      </c>
      <c r="AL2654" s="437">
        <v>6.2485330803436709E-5</v>
      </c>
      <c r="AM2654" s="456">
        <v>7.1984896608862949E-4</v>
      </c>
      <c r="AN2654" s="457">
        <v>6.7189115725267397E-4</v>
      </c>
      <c r="AO2654" s="437">
        <v>1.6980394713082721E-2</v>
      </c>
      <c r="AP2654" s="456">
        <v>0</v>
      </c>
      <c r="AQ2654" s="457">
        <v>0</v>
      </c>
      <c r="AR2654" s="440">
        <v>8.1577955399432193E-3</v>
      </c>
      <c r="AS2654" s="462">
        <v>0</v>
      </c>
      <c r="AT2654" s="463">
        <v>0</v>
      </c>
      <c r="AU2654" s="423">
        <v>0</v>
      </c>
    </row>
    <row r="2655" spans="1:47" x14ac:dyDescent="0.2">
      <c r="A2655" s="231">
        <v>2041</v>
      </c>
      <c r="B2655" s="232">
        <v>11</v>
      </c>
      <c r="C2655" s="456">
        <v>0</v>
      </c>
      <c r="D2655" s="457">
        <v>0</v>
      </c>
      <c r="E2655" s="438">
        <v>0.45942488717243551</v>
      </c>
      <c r="F2655" s="456">
        <v>0</v>
      </c>
      <c r="G2655" s="457">
        <v>0</v>
      </c>
      <c r="H2655" s="438">
        <v>8.0415806546864421E-2</v>
      </c>
      <c r="I2655" s="456">
        <v>0</v>
      </c>
      <c r="J2655" s="457">
        <v>0</v>
      </c>
      <c r="K2655" s="438">
        <v>0.53222919639446986</v>
      </c>
      <c r="L2655" s="462">
        <v>0</v>
      </c>
      <c r="M2655" s="463">
        <v>0</v>
      </c>
      <c r="N2655" s="438">
        <v>5.738156968669631E-3</v>
      </c>
      <c r="O2655" s="456">
        <v>0</v>
      </c>
      <c r="P2655" s="457">
        <v>0</v>
      </c>
      <c r="Q2655" s="438">
        <v>1.9070256188324697E-2</v>
      </c>
      <c r="R2655" s="462">
        <v>0</v>
      </c>
      <c r="S2655" s="463">
        <v>0</v>
      </c>
      <c r="T2655" s="438">
        <v>658.55855822810179</v>
      </c>
      <c r="U2655" s="456">
        <v>0</v>
      </c>
      <c r="V2655" s="457">
        <v>0</v>
      </c>
      <c r="W2655" s="438">
        <v>8.6667611425673641E-2</v>
      </c>
      <c r="X2655" s="456">
        <v>0</v>
      </c>
      <c r="Y2655" s="457">
        <v>0</v>
      </c>
      <c r="Z2655" s="438">
        <v>3.2200461901812161E-3</v>
      </c>
      <c r="AA2655" s="456">
        <v>0</v>
      </c>
      <c r="AB2655" s="457">
        <v>0</v>
      </c>
      <c r="AC2655" s="438">
        <v>5.5369202717306821E-3</v>
      </c>
      <c r="AD2655" s="456">
        <v>0</v>
      </c>
      <c r="AE2655" s="457">
        <v>0</v>
      </c>
      <c r="AF2655" s="438">
        <v>7.9897847809909579E-4</v>
      </c>
      <c r="AG2655" s="456">
        <v>0</v>
      </c>
      <c r="AH2655" s="457">
        <v>0</v>
      </c>
      <c r="AI2655" s="438">
        <v>1.0306832217399217E-3</v>
      </c>
      <c r="AJ2655" s="456">
        <v>0</v>
      </c>
      <c r="AK2655" s="457">
        <v>0</v>
      </c>
      <c r="AL2655" s="438">
        <v>6.3918331353339319E-5</v>
      </c>
      <c r="AM2655" s="456">
        <v>0</v>
      </c>
      <c r="AN2655" s="457">
        <v>0</v>
      </c>
      <c r="AO2655" s="438">
        <v>1.7369793518794054E-2</v>
      </c>
      <c r="AP2655" s="456">
        <v>0</v>
      </c>
      <c r="AQ2655" s="457">
        <v>0</v>
      </c>
      <c r="AR2655" s="440">
        <v>9.9408382728681192E-3</v>
      </c>
      <c r="AS2655" s="462">
        <v>0</v>
      </c>
      <c r="AT2655" s="463">
        <v>0</v>
      </c>
      <c r="AU2655" s="423">
        <v>0</v>
      </c>
    </row>
    <row r="2656" spans="1:47" x14ac:dyDescent="0.2">
      <c r="A2656" s="231">
        <v>2041</v>
      </c>
      <c r="B2656" s="232">
        <v>12</v>
      </c>
      <c r="C2656" s="456">
        <v>0</v>
      </c>
      <c r="D2656" s="457">
        <v>0</v>
      </c>
      <c r="E2656" s="438">
        <v>0.46456221132807868</v>
      </c>
      <c r="F2656" s="456">
        <v>0</v>
      </c>
      <c r="G2656" s="457">
        <v>0</v>
      </c>
      <c r="H2656" s="438">
        <v>8.2375175305387488E-2</v>
      </c>
      <c r="I2656" s="456">
        <v>0</v>
      </c>
      <c r="J2656" s="457">
        <v>0</v>
      </c>
      <c r="K2656" s="438">
        <v>0.54023016866061613</v>
      </c>
      <c r="L2656" s="462">
        <v>0</v>
      </c>
      <c r="M2656" s="463">
        <v>0</v>
      </c>
      <c r="N2656" s="438">
        <v>5.7452631977074637E-3</v>
      </c>
      <c r="O2656" s="456">
        <v>0</v>
      </c>
      <c r="P2656" s="457">
        <v>0</v>
      </c>
      <c r="Q2656" s="438">
        <v>1.9089527236139613E-2</v>
      </c>
      <c r="R2656" s="462">
        <v>0</v>
      </c>
      <c r="S2656" s="463">
        <v>0</v>
      </c>
      <c r="T2656" s="438">
        <v>659.37305481767942</v>
      </c>
      <c r="U2656" s="456">
        <v>0</v>
      </c>
      <c r="V2656" s="457">
        <v>0</v>
      </c>
      <c r="W2656" s="438">
        <v>8.8779391261232007E-2</v>
      </c>
      <c r="X2656" s="456">
        <v>0</v>
      </c>
      <c r="Y2656" s="457">
        <v>0</v>
      </c>
      <c r="Z2656" s="438">
        <v>3.2602107985693924E-3</v>
      </c>
      <c r="AA2656" s="456">
        <v>0</v>
      </c>
      <c r="AB2656" s="457">
        <v>0</v>
      </c>
      <c r="AC2656" s="438">
        <v>5.6718394094780085E-3</v>
      </c>
      <c r="AD2656" s="456">
        <v>0</v>
      </c>
      <c r="AE2656" s="457">
        <v>0</v>
      </c>
      <c r="AF2656" s="438">
        <v>8.184465929809454E-4</v>
      </c>
      <c r="AG2656" s="456">
        <v>0</v>
      </c>
      <c r="AH2656" s="457">
        <v>0</v>
      </c>
      <c r="AI2656" s="438">
        <v>1.0557974569566483E-3</v>
      </c>
      <c r="AJ2656" s="456">
        <v>0</v>
      </c>
      <c r="AK2656" s="457">
        <v>0</v>
      </c>
      <c r="AL2656" s="438">
        <v>6.5475792660338455E-5</v>
      </c>
      <c r="AM2656" s="456">
        <v>0</v>
      </c>
      <c r="AN2656" s="457">
        <v>0</v>
      </c>
      <c r="AO2656" s="438">
        <v>1.7793040262910152E-2</v>
      </c>
      <c r="AP2656" s="456">
        <v>0</v>
      </c>
      <c r="AQ2656" s="457">
        <v>0</v>
      </c>
      <c r="AR2656" s="440">
        <v>1.00168976060534E-2</v>
      </c>
      <c r="AS2656" s="462">
        <v>0</v>
      </c>
      <c r="AT2656" s="463">
        <v>0</v>
      </c>
      <c r="AU2656" s="423">
        <v>0</v>
      </c>
    </row>
    <row r="2657" spans="1:47" x14ac:dyDescent="0.2">
      <c r="A2657" s="231">
        <v>2041</v>
      </c>
      <c r="B2657" s="232">
        <v>13</v>
      </c>
      <c r="C2657" s="456">
        <v>0</v>
      </c>
      <c r="D2657" s="457">
        <v>0</v>
      </c>
      <c r="E2657" s="438">
        <v>0.47012882472381051</v>
      </c>
      <c r="F2657" s="456">
        <v>0</v>
      </c>
      <c r="G2657" s="457">
        <v>0</v>
      </c>
      <c r="H2657" s="438">
        <v>8.4498178112930131E-2</v>
      </c>
      <c r="I2657" s="456">
        <v>0</v>
      </c>
      <c r="J2657" s="457">
        <v>0</v>
      </c>
      <c r="K2657" s="438">
        <v>0.5488996195210446</v>
      </c>
      <c r="L2657" s="462">
        <v>0</v>
      </c>
      <c r="M2657" s="463">
        <v>0</v>
      </c>
      <c r="N2657" s="438">
        <v>5.7529755542315457E-3</v>
      </c>
      <c r="O2657" s="456">
        <v>0</v>
      </c>
      <c r="P2657" s="457">
        <v>0</v>
      </c>
      <c r="Q2657" s="438">
        <v>1.9110405373488057E-2</v>
      </c>
      <c r="R2657" s="462">
        <v>0</v>
      </c>
      <c r="S2657" s="463">
        <v>0</v>
      </c>
      <c r="T2657" s="438">
        <v>660.2574290296094</v>
      </c>
      <c r="U2657" s="456">
        <v>0</v>
      </c>
      <c r="V2657" s="457">
        <v>0</v>
      </c>
      <c r="W2657" s="438">
        <v>9.1067420694275245E-2</v>
      </c>
      <c r="X2657" s="456">
        <v>0</v>
      </c>
      <c r="Y2657" s="457">
        <v>0</v>
      </c>
      <c r="Z2657" s="438">
        <v>3.3037286688661046E-3</v>
      </c>
      <c r="AA2657" s="456">
        <v>0</v>
      </c>
      <c r="AB2657" s="457">
        <v>0</v>
      </c>
      <c r="AC2657" s="438">
        <v>5.818012239187334E-3</v>
      </c>
      <c r="AD2657" s="456">
        <v>0</v>
      </c>
      <c r="AE2657" s="457">
        <v>0</v>
      </c>
      <c r="AF2657" s="438">
        <v>8.395394675108712E-4</v>
      </c>
      <c r="AG2657" s="456">
        <v>0</v>
      </c>
      <c r="AH2657" s="457">
        <v>0</v>
      </c>
      <c r="AI2657" s="438">
        <v>1.0830062235185666E-3</v>
      </c>
      <c r="AJ2657" s="456">
        <v>0</v>
      </c>
      <c r="AK2657" s="457">
        <v>0</v>
      </c>
      <c r="AL2657" s="438">
        <v>6.716318351074079E-5</v>
      </c>
      <c r="AM2657" s="456">
        <v>0</v>
      </c>
      <c r="AN2657" s="457">
        <v>0</v>
      </c>
      <c r="AO2657" s="438">
        <v>1.8251620384219774E-2</v>
      </c>
      <c r="AP2657" s="456">
        <v>0</v>
      </c>
      <c r="AQ2657" s="457">
        <v>0</v>
      </c>
      <c r="AR2657" s="440">
        <v>1.0099302190240401E-2</v>
      </c>
      <c r="AS2657" s="462">
        <v>0</v>
      </c>
      <c r="AT2657" s="463">
        <v>0</v>
      </c>
      <c r="AU2657" s="423">
        <v>0</v>
      </c>
    </row>
    <row r="2658" spans="1:47" x14ac:dyDescent="0.2">
      <c r="A2658" s="231">
        <v>2041</v>
      </c>
      <c r="B2658" s="232">
        <v>14</v>
      </c>
      <c r="C2658" s="456">
        <v>0</v>
      </c>
      <c r="D2658" s="457">
        <v>0</v>
      </c>
      <c r="E2658" s="438">
        <v>0.47480980579315152</v>
      </c>
      <c r="F2658" s="456">
        <v>0</v>
      </c>
      <c r="G2658" s="457">
        <v>0</v>
      </c>
      <c r="H2658" s="438">
        <v>8.674851383417137E-2</v>
      </c>
      <c r="I2658" s="456">
        <v>0</v>
      </c>
      <c r="J2658" s="457">
        <v>0</v>
      </c>
      <c r="K2658" s="438">
        <v>0.55747656053012606</v>
      </c>
      <c r="L2658" s="462">
        <v>0</v>
      </c>
      <c r="M2658" s="463">
        <v>0</v>
      </c>
      <c r="N2658" s="438">
        <v>5.7569230642364865E-3</v>
      </c>
      <c r="O2658" s="456">
        <v>0</v>
      </c>
      <c r="P2658" s="457">
        <v>0</v>
      </c>
      <c r="Q2658" s="438">
        <v>1.9132836854007875E-2</v>
      </c>
      <c r="R2658" s="462">
        <v>0</v>
      </c>
      <c r="S2658" s="463">
        <v>0</v>
      </c>
      <c r="T2658" s="438">
        <v>660.71167488202661</v>
      </c>
      <c r="U2658" s="456">
        <v>0</v>
      </c>
      <c r="V2658" s="457">
        <v>0</v>
      </c>
      <c r="W2658" s="438">
        <v>9.3492773458786788E-2</v>
      </c>
      <c r="X2658" s="456">
        <v>0</v>
      </c>
      <c r="Y2658" s="457">
        <v>0</v>
      </c>
      <c r="Z2658" s="438">
        <v>3.3505316447693481E-3</v>
      </c>
      <c r="AA2658" s="456">
        <v>0</v>
      </c>
      <c r="AB2658" s="457">
        <v>0</v>
      </c>
      <c r="AC2658" s="438">
        <v>5.9729535184486551E-3</v>
      </c>
      <c r="AD2658" s="456">
        <v>0</v>
      </c>
      <c r="AE2658" s="457">
        <v>0</v>
      </c>
      <c r="AF2658" s="438">
        <v>8.6189792654073241E-4</v>
      </c>
      <c r="AG2658" s="456">
        <v>0</v>
      </c>
      <c r="AH2658" s="457">
        <v>0</v>
      </c>
      <c r="AI2658" s="438">
        <v>1.1118484304230138E-3</v>
      </c>
      <c r="AJ2658" s="456">
        <v>0</v>
      </c>
      <c r="AK2658" s="457">
        <v>0</v>
      </c>
      <c r="AL2658" s="438">
        <v>6.8951795710695628E-5</v>
      </c>
      <c r="AM2658" s="456">
        <v>0</v>
      </c>
      <c r="AN2658" s="457">
        <v>0</v>
      </c>
      <c r="AO2658" s="438">
        <v>1.8737669685493619E-2</v>
      </c>
      <c r="AP2658" s="456">
        <v>0</v>
      </c>
      <c r="AQ2658" s="457">
        <v>0</v>
      </c>
      <c r="AR2658" s="440">
        <v>1.0187851254249199E-2</v>
      </c>
      <c r="AS2658" s="462">
        <v>0</v>
      </c>
      <c r="AT2658" s="463">
        <v>0</v>
      </c>
      <c r="AU2658" s="423">
        <v>0</v>
      </c>
    </row>
    <row r="2659" spans="1:47" x14ac:dyDescent="0.2">
      <c r="A2659" s="231">
        <v>2041</v>
      </c>
      <c r="B2659" s="232">
        <v>15</v>
      </c>
      <c r="C2659" s="456">
        <v>0</v>
      </c>
      <c r="D2659" s="457">
        <v>0</v>
      </c>
      <c r="E2659" s="438">
        <v>0.48122027069167816</v>
      </c>
      <c r="F2659" s="456">
        <v>0</v>
      </c>
      <c r="G2659" s="457">
        <v>0</v>
      </c>
      <c r="H2659" s="438">
        <v>8.9193311472247669E-2</v>
      </c>
      <c r="I2659" s="456">
        <v>0</v>
      </c>
      <c r="J2659" s="457">
        <v>0</v>
      </c>
      <c r="K2659" s="438">
        <v>0.56746085154554649</v>
      </c>
      <c r="L2659" s="462">
        <v>0</v>
      </c>
      <c r="M2659" s="463">
        <v>0</v>
      </c>
      <c r="N2659" s="438">
        <v>5.765805163074054E-3</v>
      </c>
      <c r="O2659" s="456">
        <v>0</v>
      </c>
      <c r="P2659" s="457">
        <v>0</v>
      </c>
      <c r="Q2659" s="438">
        <v>1.9156923559464131E-2</v>
      </c>
      <c r="R2659" s="462">
        <v>0</v>
      </c>
      <c r="S2659" s="463">
        <v>0</v>
      </c>
      <c r="T2659" s="438">
        <v>661.73123724100242</v>
      </c>
      <c r="U2659" s="456">
        <v>0</v>
      </c>
      <c r="V2659" s="457">
        <v>0</v>
      </c>
      <c r="W2659" s="438">
        <v>9.6127503126456723E-2</v>
      </c>
      <c r="X2659" s="456">
        <v>0</v>
      </c>
      <c r="Y2659" s="457">
        <v>0</v>
      </c>
      <c r="Z2659" s="438">
        <v>3.4006485991223421E-3</v>
      </c>
      <c r="AA2659" s="456">
        <v>0</v>
      </c>
      <c r="AB2659" s="457">
        <v>0</v>
      </c>
      <c r="AC2659" s="438">
        <v>6.1412878180707575E-3</v>
      </c>
      <c r="AD2659" s="456">
        <v>0</v>
      </c>
      <c r="AE2659" s="457">
        <v>0</v>
      </c>
      <c r="AF2659" s="438">
        <v>8.8618769670958508E-4</v>
      </c>
      <c r="AG2659" s="456">
        <v>0</v>
      </c>
      <c r="AH2659" s="457">
        <v>0</v>
      </c>
      <c r="AI2659" s="438">
        <v>1.1431823939496229E-3</v>
      </c>
      <c r="AJ2659" s="456">
        <v>0</v>
      </c>
      <c r="AK2659" s="457">
        <v>0</v>
      </c>
      <c r="AL2659" s="438">
        <v>7.0895096076256602E-5</v>
      </c>
      <c r="AM2659" s="456">
        <v>0</v>
      </c>
      <c r="AN2659" s="457">
        <v>0</v>
      </c>
      <c r="AO2659" s="438">
        <v>1.9265735511404737E-2</v>
      </c>
      <c r="AP2659" s="456">
        <v>0</v>
      </c>
      <c r="AQ2659" s="457">
        <v>0</v>
      </c>
      <c r="AR2659" s="440">
        <v>1.02827411800668E-2</v>
      </c>
      <c r="AS2659" s="462">
        <v>0</v>
      </c>
      <c r="AT2659" s="463">
        <v>0</v>
      </c>
      <c r="AU2659" s="423">
        <v>0</v>
      </c>
    </row>
    <row r="2660" spans="1:47" x14ac:dyDescent="0.2">
      <c r="A2660" s="231">
        <v>2041</v>
      </c>
      <c r="B2660" s="232">
        <v>16</v>
      </c>
      <c r="C2660" s="456">
        <v>0</v>
      </c>
      <c r="D2660" s="457">
        <v>0</v>
      </c>
      <c r="E2660" s="438">
        <v>0.48804183331168804</v>
      </c>
      <c r="F2660" s="456">
        <v>0</v>
      </c>
      <c r="G2660" s="457">
        <v>0</v>
      </c>
      <c r="H2660" s="438">
        <v>9.1795083526938812E-2</v>
      </c>
      <c r="I2660" s="456">
        <v>0</v>
      </c>
      <c r="J2660" s="457">
        <v>0</v>
      </c>
      <c r="K2660" s="438">
        <v>0.5780855284010834</v>
      </c>
      <c r="L2660" s="462">
        <v>0</v>
      </c>
      <c r="M2660" s="463">
        <v>0</v>
      </c>
      <c r="N2660" s="438">
        <v>5.7752428365969678E-3</v>
      </c>
      <c r="O2660" s="456">
        <v>0</v>
      </c>
      <c r="P2660" s="457">
        <v>0</v>
      </c>
      <c r="Q2660" s="438">
        <v>1.9182525771346937E-2</v>
      </c>
      <c r="R2660" s="462">
        <v>0</v>
      </c>
      <c r="S2660" s="463">
        <v>0</v>
      </c>
      <c r="T2660" s="438">
        <v>662.81392227882077</v>
      </c>
      <c r="U2660" s="456">
        <v>0</v>
      </c>
      <c r="V2660" s="457">
        <v>0</v>
      </c>
      <c r="W2660" s="438">
        <v>9.8931706845216599E-2</v>
      </c>
      <c r="X2660" s="456">
        <v>0</v>
      </c>
      <c r="Y2660" s="457">
        <v>0</v>
      </c>
      <c r="Z2660" s="438">
        <v>3.4539844249796767E-3</v>
      </c>
      <c r="AA2660" s="456">
        <v>0</v>
      </c>
      <c r="AB2660" s="457">
        <v>0</v>
      </c>
      <c r="AC2660" s="438">
        <v>6.3204309037648435E-3</v>
      </c>
      <c r="AD2660" s="456">
        <v>0</v>
      </c>
      <c r="AE2660" s="457">
        <v>0</v>
      </c>
      <c r="AF2660" s="438">
        <v>9.1203927262057663E-4</v>
      </c>
      <c r="AG2660" s="456">
        <v>0</v>
      </c>
      <c r="AH2660" s="457">
        <v>0</v>
      </c>
      <c r="AI2660" s="438">
        <v>1.1765310183408132E-3</v>
      </c>
      <c r="AJ2660" s="456">
        <v>0</v>
      </c>
      <c r="AK2660" s="457">
        <v>0</v>
      </c>
      <c r="AL2660" s="438">
        <v>7.2963191734368453E-5</v>
      </c>
      <c r="AM2660" s="456">
        <v>0</v>
      </c>
      <c r="AN2660" s="457">
        <v>0</v>
      </c>
      <c r="AO2660" s="438">
        <v>1.9827744182936747E-2</v>
      </c>
      <c r="AP2660" s="456">
        <v>0</v>
      </c>
      <c r="AQ2660" s="457">
        <v>0</v>
      </c>
      <c r="AR2660" s="440">
        <v>1.36522204952223E-2</v>
      </c>
      <c r="AS2660" s="462">
        <v>0</v>
      </c>
      <c r="AT2660" s="463">
        <v>0</v>
      </c>
      <c r="AU2660" s="423">
        <v>0</v>
      </c>
    </row>
    <row r="2661" spans="1:47" x14ac:dyDescent="0.2">
      <c r="A2661" s="231">
        <v>2041</v>
      </c>
      <c r="B2661" s="232">
        <v>17</v>
      </c>
      <c r="C2661" s="456">
        <v>0</v>
      </c>
      <c r="D2661" s="457">
        <v>0</v>
      </c>
      <c r="E2661" s="438">
        <v>0.49519653018632098</v>
      </c>
      <c r="F2661" s="456">
        <v>0</v>
      </c>
      <c r="G2661" s="457">
        <v>0</v>
      </c>
      <c r="H2661" s="438">
        <v>9.4523619765718103E-2</v>
      </c>
      <c r="I2661" s="456">
        <v>0</v>
      </c>
      <c r="J2661" s="457">
        <v>0</v>
      </c>
      <c r="K2661" s="438">
        <v>0.58922753292445429</v>
      </c>
      <c r="L2661" s="462">
        <v>0</v>
      </c>
      <c r="M2661" s="463">
        <v>0</v>
      </c>
      <c r="N2661" s="438">
        <v>5.785160596459611E-3</v>
      </c>
      <c r="O2661" s="456">
        <v>0</v>
      </c>
      <c r="P2661" s="457">
        <v>0</v>
      </c>
      <c r="Q2661" s="438">
        <v>1.9209427595085937E-2</v>
      </c>
      <c r="R2661" s="462">
        <v>0</v>
      </c>
      <c r="S2661" s="463">
        <v>0</v>
      </c>
      <c r="T2661" s="438">
        <v>663.95095776531116</v>
      </c>
      <c r="U2661" s="456">
        <v>0</v>
      </c>
      <c r="V2661" s="457">
        <v>0</v>
      </c>
      <c r="W2661" s="438">
        <v>0.10187218854169694</v>
      </c>
      <c r="X2661" s="456">
        <v>0</v>
      </c>
      <c r="Y2661" s="457">
        <v>0</v>
      </c>
      <c r="Z2661" s="438">
        <v>3.5099171583873501E-3</v>
      </c>
      <c r="AA2661" s="456">
        <v>0</v>
      </c>
      <c r="AB2661" s="457">
        <v>0</v>
      </c>
      <c r="AC2661" s="438">
        <v>6.5082986239572123E-3</v>
      </c>
      <c r="AD2661" s="456">
        <v>0</v>
      </c>
      <c r="AE2661" s="457">
        <v>0</v>
      </c>
      <c r="AF2661" s="438">
        <v>9.3914796314274913E-4</v>
      </c>
      <c r="AG2661" s="456">
        <v>0</v>
      </c>
      <c r="AH2661" s="457">
        <v>0</v>
      </c>
      <c r="AI2661" s="438">
        <v>1.211501034677208E-3</v>
      </c>
      <c r="AJ2661" s="456">
        <v>0</v>
      </c>
      <c r="AK2661" s="457">
        <v>0</v>
      </c>
      <c r="AL2661" s="438">
        <v>7.5131826608144654E-5</v>
      </c>
      <c r="AM2661" s="456">
        <v>0</v>
      </c>
      <c r="AN2661" s="457">
        <v>0</v>
      </c>
      <c r="AO2661" s="438">
        <v>2.0417063289829371E-2</v>
      </c>
      <c r="AP2661" s="456">
        <v>0</v>
      </c>
      <c r="AQ2661" s="457">
        <v>0</v>
      </c>
      <c r="AR2661" s="440">
        <v>1.3791964696618499E-2</v>
      </c>
      <c r="AS2661" s="462">
        <v>0</v>
      </c>
      <c r="AT2661" s="463">
        <v>0</v>
      </c>
      <c r="AU2661" s="423">
        <v>0</v>
      </c>
    </row>
    <row r="2662" spans="1:47" x14ac:dyDescent="0.2">
      <c r="A2662" s="231">
        <v>2041</v>
      </c>
      <c r="B2662" s="232">
        <v>18</v>
      </c>
      <c r="C2662" s="456">
        <v>0</v>
      </c>
      <c r="D2662" s="457">
        <v>0</v>
      </c>
      <c r="E2662" s="438">
        <v>0.50264732724479577</v>
      </c>
      <c r="F2662" s="456">
        <v>0</v>
      </c>
      <c r="G2662" s="457">
        <v>0</v>
      </c>
      <c r="H2662" s="438">
        <v>9.7365824010260296E-2</v>
      </c>
      <c r="I2662" s="456">
        <v>0</v>
      </c>
      <c r="J2662" s="457">
        <v>0</v>
      </c>
      <c r="K2662" s="438">
        <v>0.60083344143306128</v>
      </c>
      <c r="L2662" s="462">
        <v>0</v>
      </c>
      <c r="M2662" s="463">
        <v>0</v>
      </c>
      <c r="N2662" s="438">
        <v>5.7954627711301861E-3</v>
      </c>
      <c r="O2662" s="456">
        <v>0</v>
      </c>
      <c r="P2662" s="457">
        <v>0</v>
      </c>
      <c r="Q2662" s="438">
        <v>1.9237374574248681E-2</v>
      </c>
      <c r="R2662" s="462">
        <v>0</v>
      </c>
      <c r="S2662" s="463">
        <v>0</v>
      </c>
      <c r="T2662" s="438">
        <v>665.13404648147366</v>
      </c>
      <c r="U2662" s="456">
        <v>0</v>
      </c>
      <c r="V2662" s="457">
        <v>0</v>
      </c>
      <c r="W2662" s="438">
        <v>0.10493542246275703</v>
      </c>
      <c r="X2662" s="456">
        <v>0</v>
      </c>
      <c r="Y2662" s="457">
        <v>0</v>
      </c>
      <c r="Z2662" s="438">
        <v>3.56817893535157E-3</v>
      </c>
      <c r="AA2662" s="456">
        <v>0</v>
      </c>
      <c r="AB2662" s="457">
        <v>0</v>
      </c>
      <c r="AC2662" s="438">
        <v>6.7039945978323665E-3</v>
      </c>
      <c r="AD2662" s="456">
        <v>0</v>
      </c>
      <c r="AE2662" s="457">
        <v>0</v>
      </c>
      <c r="AF2662" s="438">
        <v>9.6738806956717831E-4</v>
      </c>
      <c r="AG2662" s="456">
        <v>0</v>
      </c>
      <c r="AH2662" s="457">
        <v>0</v>
      </c>
      <c r="AI2662" s="438">
        <v>1.2479316179724606E-3</v>
      </c>
      <c r="AJ2662" s="456">
        <v>0</v>
      </c>
      <c r="AK2662" s="457">
        <v>0</v>
      </c>
      <c r="AL2662" s="438">
        <v>7.7390903316279785E-5</v>
      </c>
      <c r="AM2662" s="456">
        <v>0</v>
      </c>
      <c r="AN2662" s="457">
        <v>0</v>
      </c>
      <c r="AO2662" s="438">
        <v>2.1031010832522942E-2</v>
      </c>
      <c r="AP2662" s="456">
        <v>0</v>
      </c>
      <c r="AQ2662" s="457">
        <v>0</v>
      </c>
      <c r="AR2662" s="440">
        <v>1.39375503627113E-2</v>
      </c>
      <c r="AS2662" s="462">
        <v>0</v>
      </c>
      <c r="AT2662" s="463">
        <v>0</v>
      </c>
      <c r="AU2662" s="423">
        <v>0</v>
      </c>
    </row>
    <row r="2663" spans="1:47" x14ac:dyDescent="0.2">
      <c r="A2663" s="231">
        <v>2041</v>
      </c>
      <c r="B2663" s="232">
        <v>19</v>
      </c>
      <c r="C2663" s="456">
        <v>0</v>
      </c>
      <c r="D2663" s="457">
        <v>0</v>
      </c>
      <c r="E2663" s="438">
        <v>0.50959764047910272</v>
      </c>
      <c r="F2663" s="456">
        <v>0</v>
      </c>
      <c r="G2663" s="457">
        <v>0</v>
      </c>
      <c r="H2663" s="438">
        <v>0.10024895723112696</v>
      </c>
      <c r="I2663" s="456">
        <v>0</v>
      </c>
      <c r="J2663" s="457">
        <v>0</v>
      </c>
      <c r="K2663" s="438">
        <v>0.61230034567598191</v>
      </c>
      <c r="L2663" s="462">
        <v>0</v>
      </c>
      <c r="M2663" s="463">
        <v>0</v>
      </c>
      <c r="N2663" s="438">
        <v>5.8038184382066581E-3</v>
      </c>
      <c r="O2663" s="456">
        <v>0</v>
      </c>
      <c r="P2663" s="457">
        <v>0</v>
      </c>
      <c r="Q2663" s="438">
        <v>1.9265898899328539E-2</v>
      </c>
      <c r="R2663" s="462">
        <v>0</v>
      </c>
      <c r="S2663" s="463">
        <v>0</v>
      </c>
      <c r="T2663" s="438">
        <v>666.09286619377929</v>
      </c>
      <c r="U2663" s="456">
        <v>0</v>
      </c>
      <c r="V2663" s="457">
        <v>0</v>
      </c>
      <c r="W2663" s="438">
        <v>0.10804263628169455</v>
      </c>
      <c r="X2663" s="456">
        <v>0</v>
      </c>
      <c r="Y2663" s="457">
        <v>0</v>
      </c>
      <c r="Z2663" s="438">
        <v>3.6276194267461175E-3</v>
      </c>
      <c r="AA2663" s="456">
        <v>0</v>
      </c>
      <c r="AB2663" s="457">
        <v>0</v>
      </c>
      <c r="AC2663" s="438">
        <v>6.9025046145706776E-3</v>
      </c>
      <c r="AD2663" s="456">
        <v>0</v>
      </c>
      <c r="AE2663" s="457">
        <v>0</v>
      </c>
      <c r="AF2663" s="438">
        <v>9.9603133772531438E-4</v>
      </c>
      <c r="AG2663" s="456">
        <v>0</v>
      </c>
      <c r="AH2663" s="457">
        <v>0</v>
      </c>
      <c r="AI2663" s="438">
        <v>1.2848826743643213E-3</v>
      </c>
      <c r="AJ2663" s="456">
        <v>0</v>
      </c>
      <c r="AK2663" s="457">
        <v>0</v>
      </c>
      <c r="AL2663" s="438">
        <v>7.9682669379684278E-5</v>
      </c>
      <c r="AM2663" s="456">
        <v>0</v>
      </c>
      <c r="AN2663" s="457">
        <v>0</v>
      </c>
      <c r="AO2663" s="438">
        <v>2.1653746655996103E-2</v>
      </c>
      <c r="AP2663" s="456">
        <v>0</v>
      </c>
      <c r="AQ2663" s="457">
        <v>0</v>
      </c>
      <c r="AR2663" s="440">
        <v>1.4086013491022901E-2</v>
      </c>
      <c r="AS2663" s="462">
        <v>0</v>
      </c>
      <c r="AT2663" s="463">
        <v>0</v>
      </c>
      <c r="AU2663" s="423">
        <v>0</v>
      </c>
    </row>
    <row r="2664" spans="1:47" x14ac:dyDescent="0.2">
      <c r="A2664" s="231">
        <v>2041</v>
      </c>
      <c r="B2664" s="232">
        <v>20</v>
      </c>
      <c r="C2664" s="456">
        <v>0</v>
      </c>
      <c r="D2664" s="457">
        <v>0</v>
      </c>
      <c r="E2664" s="438">
        <v>0.51721411019955166</v>
      </c>
      <c r="F2664" s="456">
        <v>0</v>
      </c>
      <c r="G2664" s="457">
        <v>0</v>
      </c>
      <c r="H2664" s="438">
        <v>0.10315387848601969</v>
      </c>
      <c r="I2664" s="456">
        <v>0</v>
      </c>
      <c r="J2664" s="457">
        <v>0</v>
      </c>
      <c r="K2664" s="438">
        <v>0.6241639591016408</v>
      </c>
      <c r="L2664" s="462">
        <v>0</v>
      </c>
      <c r="M2664" s="463">
        <v>0</v>
      </c>
      <c r="N2664" s="438">
        <v>5.8143733120775065E-3</v>
      </c>
      <c r="O2664" s="456">
        <v>0</v>
      </c>
      <c r="P2664" s="457">
        <v>0</v>
      </c>
      <c r="Q2664" s="438">
        <v>1.9294507700579319E-2</v>
      </c>
      <c r="R2664" s="462">
        <v>0</v>
      </c>
      <c r="S2664" s="463">
        <v>0</v>
      </c>
      <c r="T2664" s="438">
        <v>667.30519156168373</v>
      </c>
      <c r="U2664" s="456">
        <v>0</v>
      </c>
      <c r="V2664" s="457">
        <v>0</v>
      </c>
      <c r="W2664" s="438">
        <v>0.111173394315977</v>
      </c>
      <c r="X2664" s="456">
        <v>0</v>
      </c>
      <c r="Y2664" s="457">
        <v>0</v>
      </c>
      <c r="Z2664" s="438">
        <v>3.6871709249277837E-3</v>
      </c>
      <c r="AA2664" s="456">
        <v>0</v>
      </c>
      <c r="AB2664" s="457">
        <v>0</v>
      </c>
      <c r="AC2664" s="438">
        <v>7.1025164626582126E-3</v>
      </c>
      <c r="AD2664" s="456">
        <v>0</v>
      </c>
      <c r="AE2664" s="457">
        <v>0</v>
      </c>
      <c r="AF2664" s="438">
        <v>1.0248943338915658E-3</v>
      </c>
      <c r="AG2664" s="456">
        <v>0</v>
      </c>
      <c r="AH2664" s="457">
        <v>0</v>
      </c>
      <c r="AI2664" s="438">
        <v>1.3221148231999319E-3</v>
      </c>
      <c r="AJ2664" s="456">
        <v>0</v>
      </c>
      <c r="AK2664" s="457">
        <v>0</v>
      </c>
      <c r="AL2664" s="438">
        <v>8.1991518075392151E-5</v>
      </c>
      <c r="AM2664" s="456">
        <v>0</v>
      </c>
      <c r="AN2664" s="457">
        <v>0</v>
      </c>
      <c r="AO2664" s="438">
        <v>2.2281213892105311E-2</v>
      </c>
      <c r="AP2664" s="456">
        <v>0</v>
      </c>
      <c r="AQ2664" s="457">
        <v>0</v>
      </c>
      <c r="AR2664" s="440">
        <v>1.42348125104616E-2</v>
      </c>
      <c r="AS2664" s="462">
        <v>0</v>
      </c>
      <c r="AT2664" s="463">
        <v>0</v>
      </c>
      <c r="AU2664" s="423">
        <v>0</v>
      </c>
    </row>
    <row r="2665" spans="1:47" x14ac:dyDescent="0.2">
      <c r="A2665" s="231">
        <v>2041</v>
      </c>
      <c r="B2665" s="232">
        <v>21</v>
      </c>
      <c r="C2665" s="456">
        <v>0</v>
      </c>
      <c r="D2665" s="457">
        <v>0</v>
      </c>
      <c r="E2665" s="438">
        <v>0.52466959031240834</v>
      </c>
      <c r="F2665" s="456">
        <v>0</v>
      </c>
      <c r="G2665" s="457">
        <v>0</v>
      </c>
      <c r="H2665" s="438">
        <v>0.10599772966315647</v>
      </c>
      <c r="I2665" s="456">
        <v>0</v>
      </c>
      <c r="J2665" s="457">
        <v>0</v>
      </c>
      <c r="K2665" s="438">
        <v>0.63577686865131722</v>
      </c>
      <c r="L2665" s="462">
        <v>0</v>
      </c>
      <c r="M2665" s="463">
        <v>0</v>
      </c>
      <c r="N2665" s="438">
        <v>5.8246711896368913E-3</v>
      </c>
      <c r="O2665" s="456">
        <v>0</v>
      </c>
      <c r="P2665" s="457">
        <v>0</v>
      </c>
      <c r="Q2665" s="438">
        <v>1.9322438405820045E-2</v>
      </c>
      <c r="R2665" s="462">
        <v>0</v>
      </c>
      <c r="S2665" s="463">
        <v>0</v>
      </c>
      <c r="T2665" s="438">
        <v>668.48686974504062</v>
      </c>
      <c r="U2665" s="456">
        <v>0</v>
      </c>
      <c r="V2665" s="457">
        <v>0</v>
      </c>
      <c r="W2665" s="438">
        <v>0.11423827794003649</v>
      </c>
      <c r="X2665" s="456">
        <v>0</v>
      </c>
      <c r="Y2665" s="457">
        <v>0</v>
      </c>
      <c r="Z2665" s="438">
        <v>3.7454563172772816E-3</v>
      </c>
      <c r="AA2665" s="456">
        <v>0</v>
      </c>
      <c r="AB2665" s="457">
        <v>0</v>
      </c>
      <c r="AC2665" s="438">
        <v>7.2983475324741309E-3</v>
      </c>
      <c r="AD2665" s="456">
        <v>0</v>
      </c>
      <c r="AE2665" s="457">
        <v>0</v>
      </c>
      <c r="AF2665" s="438">
        <v>1.0531503595940159E-3</v>
      </c>
      <c r="AG2665" s="456">
        <v>0</v>
      </c>
      <c r="AH2665" s="457">
        <v>0</v>
      </c>
      <c r="AI2665" s="438">
        <v>1.3585657824179531E-3</v>
      </c>
      <c r="AJ2665" s="456">
        <v>0</v>
      </c>
      <c r="AK2665" s="457">
        <v>0</v>
      </c>
      <c r="AL2665" s="438">
        <v>8.4251990727193972E-5</v>
      </c>
      <c r="AM2665" s="456">
        <v>0</v>
      </c>
      <c r="AN2665" s="457">
        <v>0</v>
      </c>
      <c r="AO2665" s="438">
        <v>2.2895518897962073E-2</v>
      </c>
      <c r="AP2665" s="456">
        <v>0</v>
      </c>
      <c r="AQ2665" s="457">
        <v>0</v>
      </c>
      <c r="AR2665" s="440">
        <v>1.8929294260137099E-2</v>
      </c>
      <c r="AS2665" s="462">
        <v>0</v>
      </c>
      <c r="AT2665" s="463">
        <v>0</v>
      </c>
      <c r="AU2665" s="423">
        <v>0</v>
      </c>
    </row>
    <row r="2666" spans="1:47" x14ac:dyDescent="0.2">
      <c r="A2666" s="231">
        <v>2041</v>
      </c>
      <c r="B2666" s="232">
        <v>22</v>
      </c>
      <c r="C2666" s="456">
        <v>0</v>
      </c>
      <c r="D2666" s="457">
        <v>0</v>
      </c>
      <c r="E2666" s="438">
        <v>0.53171046012762935</v>
      </c>
      <c r="F2666" s="456">
        <v>0</v>
      </c>
      <c r="G2666" s="457">
        <v>0</v>
      </c>
      <c r="H2666" s="438">
        <v>0.10868314047454747</v>
      </c>
      <c r="I2666" s="456">
        <v>0</v>
      </c>
      <c r="J2666" s="457">
        <v>0</v>
      </c>
      <c r="K2666" s="438">
        <v>0.64674253175746088</v>
      </c>
      <c r="L2666" s="462">
        <v>0</v>
      </c>
      <c r="M2666" s="463">
        <v>0</v>
      </c>
      <c r="N2666" s="438">
        <v>5.8344409169006203E-3</v>
      </c>
      <c r="O2666" s="456">
        <v>0</v>
      </c>
      <c r="P2666" s="457">
        <v>0</v>
      </c>
      <c r="Q2666" s="438">
        <v>1.93489175558334E-2</v>
      </c>
      <c r="R2666" s="462">
        <v>0</v>
      </c>
      <c r="S2666" s="463">
        <v>0</v>
      </c>
      <c r="T2666" s="438">
        <v>669.6071947438038</v>
      </c>
      <c r="U2666" s="456">
        <v>0</v>
      </c>
      <c r="V2666" s="457">
        <v>0</v>
      </c>
      <c r="W2666" s="438">
        <v>0.11713256948120444</v>
      </c>
      <c r="X2666" s="456">
        <v>0</v>
      </c>
      <c r="Y2666" s="457">
        <v>0</v>
      </c>
      <c r="Z2666" s="438">
        <v>3.8005086806064885E-3</v>
      </c>
      <c r="AA2666" s="456">
        <v>0</v>
      </c>
      <c r="AB2666" s="457">
        <v>0</v>
      </c>
      <c r="AC2666" s="438">
        <v>7.4832312471858663E-3</v>
      </c>
      <c r="AD2666" s="456">
        <v>0</v>
      </c>
      <c r="AE2666" s="457">
        <v>0</v>
      </c>
      <c r="AF2666" s="438">
        <v>1.0798304644261587E-3</v>
      </c>
      <c r="AG2666" s="456">
        <v>0</v>
      </c>
      <c r="AH2666" s="457">
        <v>0</v>
      </c>
      <c r="AI2666" s="438">
        <v>1.3929814637067611E-3</v>
      </c>
      <c r="AJ2666" s="456">
        <v>0</v>
      </c>
      <c r="AK2666" s="457">
        <v>0</v>
      </c>
      <c r="AL2666" s="438">
        <v>8.6386516676254389E-5</v>
      </c>
      <c r="AM2666" s="456">
        <v>0</v>
      </c>
      <c r="AN2666" s="457">
        <v>0</v>
      </c>
      <c r="AO2666" s="438">
        <v>2.347551877003376E-2</v>
      </c>
      <c r="AP2666" s="456">
        <v>0</v>
      </c>
      <c r="AQ2666" s="457">
        <v>0</v>
      </c>
      <c r="AR2666" s="440">
        <v>1.9110855519615201E-2</v>
      </c>
      <c r="AS2666" s="462">
        <v>0</v>
      </c>
      <c r="AT2666" s="463">
        <v>0</v>
      </c>
      <c r="AU2666" s="423">
        <v>0</v>
      </c>
    </row>
    <row r="2667" spans="1:47" x14ac:dyDescent="0.2">
      <c r="A2667" s="231">
        <v>2041</v>
      </c>
      <c r="B2667" s="232">
        <v>23</v>
      </c>
      <c r="C2667" s="456">
        <v>0</v>
      </c>
      <c r="D2667" s="457">
        <v>0</v>
      </c>
      <c r="E2667" s="438">
        <v>0.5380759927251394</v>
      </c>
      <c r="F2667" s="456">
        <v>0</v>
      </c>
      <c r="G2667" s="457">
        <v>0</v>
      </c>
      <c r="H2667" s="438">
        <v>0.11111064174718842</v>
      </c>
      <c r="I2667" s="456">
        <v>0</v>
      </c>
      <c r="J2667" s="457">
        <v>0</v>
      </c>
      <c r="K2667" s="438">
        <v>0.65665605756288237</v>
      </c>
      <c r="L2667" s="462">
        <v>0</v>
      </c>
      <c r="M2667" s="463">
        <v>0</v>
      </c>
      <c r="N2667" s="438">
        <v>5.8432497823533705E-3</v>
      </c>
      <c r="O2667" s="456">
        <v>0</v>
      </c>
      <c r="P2667" s="457">
        <v>0</v>
      </c>
      <c r="Q2667" s="438">
        <v>1.9372821009391483E-2</v>
      </c>
      <c r="R2667" s="462">
        <v>0</v>
      </c>
      <c r="S2667" s="463">
        <v>0</v>
      </c>
      <c r="T2667" s="438">
        <v>670.61893884002473</v>
      </c>
      <c r="U2667" s="456">
        <v>0</v>
      </c>
      <c r="V2667" s="457">
        <v>0</v>
      </c>
      <c r="W2667" s="438">
        <v>0.1197488047117411</v>
      </c>
      <c r="X2667" s="456">
        <v>0</v>
      </c>
      <c r="Y2667" s="457">
        <v>0</v>
      </c>
      <c r="Z2667" s="438">
        <v>3.8502763514945064E-3</v>
      </c>
      <c r="AA2667" s="456">
        <v>0</v>
      </c>
      <c r="AB2667" s="457">
        <v>0</v>
      </c>
      <c r="AC2667" s="438">
        <v>7.6503840621966112E-3</v>
      </c>
      <c r="AD2667" s="456">
        <v>0</v>
      </c>
      <c r="AE2667" s="457">
        <v>0</v>
      </c>
      <c r="AF2667" s="438">
        <v>1.1039518601296831E-3</v>
      </c>
      <c r="AG2667" s="456">
        <v>0</v>
      </c>
      <c r="AH2667" s="457">
        <v>0</v>
      </c>
      <c r="AI2667" s="438">
        <v>1.4240957648296365E-3</v>
      </c>
      <c r="AJ2667" s="456">
        <v>0</v>
      </c>
      <c r="AK2667" s="457">
        <v>0</v>
      </c>
      <c r="AL2667" s="438">
        <v>8.8316119275443308E-5</v>
      </c>
      <c r="AM2667" s="456">
        <v>0</v>
      </c>
      <c r="AN2667" s="457">
        <v>0</v>
      </c>
      <c r="AO2667" s="438">
        <v>2.3999902159861301E-2</v>
      </c>
      <c r="AP2667" s="456">
        <v>0</v>
      </c>
      <c r="AQ2667" s="457">
        <v>0</v>
      </c>
      <c r="AR2667" s="440">
        <v>1.9274975068055599E-2</v>
      </c>
      <c r="AS2667" s="462">
        <v>0</v>
      </c>
      <c r="AT2667" s="463">
        <v>0</v>
      </c>
      <c r="AU2667" s="423">
        <v>0</v>
      </c>
    </row>
    <row r="2668" spans="1:47" x14ac:dyDescent="0.2">
      <c r="A2668" s="231">
        <v>2041</v>
      </c>
      <c r="B2668" s="232">
        <v>24</v>
      </c>
      <c r="C2668" s="456">
        <v>0</v>
      </c>
      <c r="D2668" s="457">
        <v>0</v>
      </c>
      <c r="E2668" s="438">
        <v>0.54338280096187697</v>
      </c>
      <c r="F2668" s="456">
        <v>0</v>
      </c>
      <c r="G2668" s="457">
        <v>0</v>
      </c>
      <c r="H2668" s="438">
        <v>0.1131347889615076</v>
      </c>
      <c r="I2668" s="456">
        <v>0</v>
      </c>
      <c r="J2668" s="457">
        <v>0</v>
      </c>
      <c r="K2668" s="438">
        <v>0.66492125696437132</v>
      </c>
      <c r="L2668" s="462">
        <v>0</v>
      </c>
      <c r="M2668" s="463">
        <v>0</v>
      </c>
      <c r="N2668" s="438">
        <v>5.8506014137553429E-3</v>
      </c>
      <c r="O2668" s="456">
        <v>0</v>
      </c>
      <c r="P2668" s="457">
        <v>0</v>
      </c>
      <c r="Q2668" s="438">
        <v>1.9392734332531809E-2</v>
      </c>
      <c r="R2668" s="462">
        <v>0</v>
      </c>
      <c r="S2668" s="463">
        <v>0</v>
      </c>
      <c r="T2668" s="438">
        <v>671.46233995177136</v>
      </c>
      <c r="U2668" s="456">
        <v>0</v>
      </c>
      <c r="V2668" s="457">
        <v>0</v>
      </c>
      <c r="W2668" s="438">
        <v>0.12193054973547417</v>
      </c>
      <c r="X2668" s="456">
        <v>0</v>
      </c>
      <c r="Y2668" s="457">
        <v>0</v>
      </c>
      <c r="Z2668" s="438">
        <v>3.8917719862435023E-3</v>
      </c>
      <c r="AA2668" s="456">
        <v>0</v>
      </c>
      <c r="AB2668" s="457">
        <v>0</v>
      </c>
      <c r="AC2668" s="438">
        <v>7.7897585198678241E-3</v>
      </c>
      <c r="AD2668" s="456">
        <v>0</v>
      </c>
      <c r="AE2668" s="457">
        <v>0</v>
      </c>
      <c r="AF2668" s="438">
        <v>1.1240627558414113E-3</v>
      </c>
      <c r="AG2668" s="456">
        <v>0</v>
      </c>
      <c r="AH2668" s="457">
        <v>0</v>
      </c>
      <c r="AI2668" s="438">
        <v>1.450040153413432E-3</v>
      </c>
      <c r="AJ2668" s="456">
        <v>0</v>
      </c>
      <c r="AK2668" s="457">
        <v>0</v>
      </c>
      <c r="AL2668" s="438">
        <v>8.9925033842754801E-5</v>
      </c>
      <c r="AM2668" s="456">
        <v>0</v>
      </c>
      <c r="AN2668" s="457">
        <v>0</v>
      </c>
      <c r="AO2668" s="438">
        <v>2.4437113079257677E-2</v>
      </c>
      <c r="AP2668" s="456">
        <v>0</v>
      </c>
      <c r="AQ2668" s="457">
        <v>0</v>
      </c>
      <c r="AR2668" s="440">
        <v>1.94118320154433E-2</v>
      </c>
      <c r="AS2668" s="462">
        <v>0</v>
      </c>
      <c r="AT2668" s="463">
        <v>0</v>
      </c>
      <c r="AU2668" s="423">
        <v>0</v>
      </c>
    </row>
    <row r="2669" spans="1:47" x14ac:dyDescent="0.2">
      <c r="A2669" s="231">
        <v>2041</v>
      </c>
      <c r="B2669" s="232">
        <v>25</v>
      </c>
      <c r="C2669" s="456">
        <v>0</v>
      </c>
      <c r="D2669" s="457">
        <v>0</v>
      </c>
      <c r="E2669" s="438">
        <v>0.54737927126244124</v>
      </c>
      <c r="F2669" s="456">
        <v>0</v>
      </c>
      <c r="G2669" s="457">
        <v>0</v>
      </c>
      <c r="H2669" s="438">
        <v>0.11465916669754038</v>
      </c>
      <c r="I2669" s="456">
        <v>0</v>
      </c>
      <c r="J2669" s="457">
        <v>0</v>
      </c>
      <c r="K2669" s="438">
        <v>0.67114573800849753</v>
      </c>
      <c r="L2669" s="462">
        <v>0</v>
      </c>
      <c r="M2669" s="463">
        <v>0</v>
      </c>
      <c r="N2669" s="438">
        <v>5.85612302444905E-3</v>
      </c>
      <c r="O2669" s="456">
        <v>0</v>
      </c>
      <c r="P2669" s="457">
        <v>0</v>
      </c>
      <c r="Q2669" s="438">
        <v>1.9407729726377974E-2</v>
      </c>
      <c r="R2669" s="462">
        <v>0</v>
      </c>
      <c r="S2669" s="463">
        <v>0</v>
      </c>
      <c r="T2669" s="438">
        <v>672.0955321307282</v>
      </c>
      <c r="U2669" s="456">
        <v>0</v>
      </c>
      <c r="V2669" s="457">
        <v>0</v>
      </c>
      <c r="W2669" s="438">
        <v>0.12357324125905994</v>
      </c>
      <c r="X2669" s="456">
        <v>0</v>
      </c>
      <c r="Y2669" s="457">
        <v>0</v>
      </c>
      <c r="Z2669" s="438">
        <v>3.9230150399153169E-3</v>
      </c>
      <c r="AA2669" s="456">
        <v>0</v>
      </c>
      <c r="AB2669" s="457">
        <v>0</v>
      </c>
      <c r="AC2669" s="438">
        <v>7.894708986606682E-3</v>
      </c>
      <c r="AD2669" s="456">
        <v>0</v>
      </c>
      <c r="AE2669" s="457">
        <v>0</v>
      </c>
      <c r="AF2669" s="438">
        <v>1.1392074051073968E-3</v>
      </c>
      <c r="AG2669" s="456">
        <v>0</v>
      </c>
      <c r="AH2669" s="457">
        <v>0</v>
      </c>
      <c r="AI2669" s="438">
        <v>1.4695752819065256E-3</v>
      </c>
      <c r="AJ2669" s="456">
        <v>0</v>
      </c>
      <c r="AK2669" s="457">
        <v>0</v>
      </c>
      <c r="AL2669" s="438">
        <v>9.1136585295285155E-5</v>
      </c>
      <c r="AM2669" s="456">
        <v>0</v>
      </c>
      <c r="AN2669" s="457">
        <v>0</v>
      </c>
      <c r="AO2669" s="438">
        <v>2.4766330895779128E-2</v>
      </c>
      <c r="AP2669" s="456">
        <v>0</v>
      </c>
      <c r="AQ2669" s="457">
        <v>0</v>
      </c>
      <c r="AR2669" s="440">
        <v>1.9514876580013801E-2</v>
      </c>
      <c r="AS2669" s="462">
        <v>0</v>
      </c>
      <c r="AT2669" s="463">
        <v>0</v>
      </c>
      <c r="AU2669" s="423">
        <v>0</v>
      </c>
    </row>
    <row r="2670" spans="1:47" x14ac:dyDescent="0.2">
      <c r="A2670" s="231">
        <v>2041</v>
      </c>
      <c r="B2670" s="232">
        <v>26</v>
      </c>
      <c r="C2670" s="456">
        <v>0</v>
      </c>
      <c r="D2670" s="457">
        <v>0</v>
      </c>
      <c r="E2670" s="438">
        <v>0.54978872540234169</v>
      </c>
      <c r="F2670" s="456">
        <v>0</v>
      </c>
      <c r="G2670" s="457">
        <v>0</v>
      </c>
      <c r="H2670" s="438">
        <v>0.11557868219206026</v>
      </c>
      <c r="I2670" s="456">
        <v>0</v>
      </c>
      <c r="J2670" s="457">
        <v>0</v>
      </c>
      <c r="K2670" s="438">
        <v>0.67490172084890609</v>
      </c>
      <c r="L2670" s="462">
        <v>0</v>
      </c>
      <c r="M2670" s="463">
        <v>0</v>
      </c>
      <c r="N2670" s="438">
        <v>5.8594585418806789E-3</v>
      </c>
      <c r="O2670" s="456">
        <v>0</v>
      </c>
      <c r="P2670" s="457">
        <v>0</v>
      </c>
      <c r="Q2670" s="438">
        <v>1.9416791107164062E-2</v>
      </c>
      <c r="R2670" s="462">
        <v>0</v>
      </c>
      <c r="S2670" s="463">
        <v>0</v>
      </c>
      <c r="T2670" s="438">
        <v>672.48058050838199</v>
      </c>
      <c r="U2670" s="456">
        <v>0</v>
      </c>
      <c r="V2670" s="457">
        <v>0</v>
      </c>
      <c r="W2670" s="438">
        <v>0.12456432743936645</v>
      </c>
      <c r="X2670" s="456">
        <v>0</v>
      </c>
      <c r="Y2670" s="457">
        <v>0</v>
      </c>
      <c r="Z2670" s="438">
        <v>3.9418653785908394E-3</v>
      </c>
      <c r="AA2670" s="456">
        <v>0</v>
      </c>
      <c r="AB2670" s="457">
        <v>0</v>
      </c>
      <c r="AC2670" s="438">
        <v>7.9580240996947344E-3</v>
      </c>
      <c r="AD2670" s="456">
        <v>0</v>
      </c>
      <c r="AE2670" s="457">
        <v>0</v>
      </c>
      <c r="AF2670" s="438">
        <v>1.1483445428715055E-3</v>
      </c>
      <c r="AG2670" s="456">
        <v>0</v>
      </c>
      <c r="AH2670" s="457">
        <v>0</v>
      </c>
      <c r="AI2670" s="438">
        <v>1.4813630711283049E-3</v>
      </c>
      <c r="AJ2670" s="456">
        <v>0</v>
      </c>
      <c r="AK2670" s="457">
        <v>0</v>
      </c>
      <c r="AL2670" s="438">
        <v>9.186750372653159E-5</v>
      </c>
      <c r="AM2670" s="456">
        <v>0</v>
      </c>
      <c r="AN2670" s="457">
        <v>0</v>
      </c>
      <c r="AO2670" s="438">
        <v>2.4964955141739346E-2</v>
      </c>
      <c r="AP2670" s="456">
        <v>0</v>
      </c>
      <c r="AQ2670" s="457">
        <v>0</v>
      </c>
      <c r="AR2670" s="440">
        <v>1.9577087575067102E-2</v>
      </c>
      <c r="AS2670" s="462">
        <v>0</v>
      </c>
      <c r="AT2670" s="463">
        <v>0</v>
      </c>
      <c r="AU2670" s="423">
        <v>0</v>
      </c>
    </row>
    <row r="2671" spans="1:47" x14ac:dyDescent="0.2">
      <c r="A2671" s="231">
        <v>2041</v>
      </c>
      <c r="B2671" s="232">
        <v>27</v>
      </c>
      <c r="C2671" s="456">
        <v>0</v>
      </c>
      <c r="D2671" s="457">
        <v>0</v>
      </c>
      <c r="E2671" s="438">
        <v>0.55024858399140142</v>
      </c>
      <c r="F2671" s="456">
        <v>0</v>
      </c>
      <c r="G2671" s="457">
        <v>0</v>
      </c>
      <c r="H2671" s="438">
        <v>0.11575376574255844</v>
      </c>
      <c r="I2671" s="456">
        <v>0</v>
      </c>
      <c r="J2671" s="457">
        <v>0</v>
      </c>
      <c r="K2671" s="438">
        <v>0.67561662002895784</v>
      </c>
      <c r="L2671" s="462">
        <v>0</v>
      </c>
      <c r="M2671" s="463">
        <v>0</v>
      </c>
      <c r="N2671" s="438">
        <v>5.8600989544933682E-3</v>
      </c>
      <c r="O2671" s="456">
        <v>0</v>
      </c>
      <c r="P2671" s="457">
        <v>0</v>
      </c>
      <c r="Q2671" s="438">
        <v>1.9418524970573423E-2</v>
      </c>
      <c r="R2671" s="462">
        <v>0</v>
      </c>
      <c r="S2671" s="463">
        <v>0</v>
      </c>
      <c r="T2671" s="438">
        <v>672.55189781216416</v>
      </c>
      <c r="U2671" s="456">
        <v>0</v>
      </c>
      <c r="V2671" s="457">
        <v>0</v>
      </c>
      <c r="W2671" s="438">
        <v>0.12475289679064107</v>
      </c>
      <c r="X2671" s="456">
        <v>0</v>
      </c>
      <c r="Y2671" s="457">
        <v>0</v>
      </c>
      <c r="Z2671" s="438">
        <v>3.9454533341623955E-3</v>
      </c>
      <c r="AA2671" s="456">
        <v>0</v>
      </c>
      <c r="AB2671" s="457">
        <v>0</v>
      </c>
      <c r="AC2671" s="438">
        <v>7.9700761585403783E-3</v>
      </c>
      <c r="AD2671" s="456">
        <v>0</v>
      </c>
      <c r="AE2671" s="457">
        <v>0</v>
      </c>
      <c r="AF2671" s="438">
        <v>1.1500841798946497E-3</v>
      </c>
      <c r="AG2671" s="456">
        <v>0</v>
      </c>
      <c r="AH2671" s="457">
        <v>0</v>
      </c>
      <c r="AI2671" s="438">
        <v>1.4836067305932826E-3</v>
      </c>
      <c r="AJ2671" s="456">
        <v>0</v>
      </c>
      <c r="AK2671" s="457">
        <v>0</v>
      </c>
      <c r="AL2671" s="438">
        <v>9.200668815122097E-5</v>
      </c>
      <c r="AM2671" s="456">
        <v>0</v>
      </c>
      <c r="AN2671" s="457">
        <v>0</v>
      </c>
      <c r="AO2671" s="438">
        <v>2.5002769317000805E-2</v>
      </c>
      <c r="AP2671" s="456">
        <v>0</v>
      </c>
      <c r="AQ2671" s="457">
        <v>0</v>
      </c>
      <c r="AR2671" s="440">
        <v>1.95889116529183E-2</v>
      </c>
      <c r="AS2671" s="462">
        <v>0</v>
      </c>
      <c r="AT2671" s="463">
        <v>0</v>
      </c>
      <c r="AU2671" s="423">
        <v>0</v>
      </c>
    </row>
    <row r="2672" spans="1:47" x14ac:dyDescent="0.2">
      <c r="A2672" s="231">
        <v>2041</v>
      </c>
      <c r="B2672" s="232">
        <v>28</v>
      </c>
      <c r="C2672" s="456">
        <v>0</v>
      </c>
      <c r="D2672" s="457">
        <v>0</v>
      </c>
      <c r="E2672" s="438">
        <v>0.55024797636800049</v>
      </c>
      <c r="F2672" s="456">
        <v>0</v>
      </c>
      <c r="G2672" s="457">
        <v>0</v>
      </c>
      <c r="H2672" s="438">
        <v>0.1157535266824828</v>
      </c>
      <c r="I2672" s="456">
        <v>0</v>
      </c>
      <c r="J2672" s="457">
        <v>0</v>
      </c>
      <c r="K2672" s="438">
        <v>0.67561565266192336</v>
      </c>
      <c r="L2672" s="462">
        <v>0</v>
      </c>
      <c r="M2672" s="463">
        <v>0</v>
      </c>
      <c r="N2672" s="438">
        <v>5.8601069036012966E-3</v>
      </c>
      <c r="O2672" s="456">
        <v>0</v>
      </c>
      <c r="P2672" s="457">
        <v>0</v>
      </c>
      <c r="Q2672" s="438">
        <v>1.9418543907539998E-2</v>
      </c>
      <c r="R2672" s="462">
        <v>0</v>
      </c>
      <c r="S2672" s="463">
        <v>0</v>
      </c>
      <c r="T2672" s="438">
        <v>672.55482668902221</v>
      </c>
      <c r="U2672" s="456">
        <v>0</v>
      </c>
      <c r="V2672" s="457">
        <v>0</v>
      </c>
      <c r="W2672" s="438">
        <v>0.12475253866036022</v>
      </c>
      <c r="X2672" s="456">
        <v>0</v>
      </c>
      <c r="Y2672" s="457">
        <v>0</v>
      </c>
      <c r="Z2672" s="438">
        <v>3.9454440005017135E-3</v>
      </c>
      <c r="AA2672" s="456">
        <v>0</v>
      </c>
      <c r="AB2672" s="457">
        <v>0</v>
      </c>
      <c r="AC2672" s="438">
        <v>7.970053458232873E-3</v>
      </c>
      <c r="AD2672" s="456">
        <v>0</v>
      </c>
      <c r="AE2672" s="457">
        <v>0</v>
      </c>
      <c r="AF2672" s="438">
        <v>1.1500798066687177E-3</v>
      </c>
      <c r="AG2672" s="456">
        <v>0</v>
      </c>
      <c r="AH2672" s="457">
        <v>0</v>
      </c>
      <c r="AI2672" s="438">
        <v>1.4836019588273194E-3</v>
      </c>
      <c r="AJ2672" s="456">
        <v>0</v>
      </c>
      <c r="AK2672" s="457">
        <v>0</v>
      </c>
      <c r="AL2672" s="438">
        <v>9.2006266478559745E-5</v>
      </c>
      <c r="AM2672" s="456">
        <v>0</v>
      </c>
      <c r="AN2672" s="457">
        <v>0</v>
      </c>
      <c r="AO2672" s="438">
        <v>2.5002728860220216E-2</v>
      </c>
      <c r="AP2672" s="456">
        <v>0</v>
      </c>
      <c r="AQ2672" s="457">
        <v>0</v>
      </c>
      <c r="AR2672" s="440">
        <v>1.9588913668109099E-2</v>
      </c>
      <c r="AS2672" s="462">
        <v>0</v>
      </c>
      <c r="AT2672" s="463">
        <v>0</v>
      </c>
      <c r="AU2672" s="423">
        <v>0</v>
      </c>
    </row>
    <row r="2673" spans="1:47" x14ac:dyDescent="0.2">
      <c r="A2673" s="231">
        <v>2041</v>
      </c>
      <c r="B2673" s="232">
        <v>29</v>
      </c>
      <c r="C2673" s="456">
        <v>0</v>
      </c>
      <c r="D2673" s="457">
        <v>0</v>
      </c>
      <c r="E2673" s="438">
        <v>0.55024704678121328</v>
      </c>
      <c r="F2673" s="456">
        <v>0</v>
      </c>
      <c r="G2673" s="457">
        <v>0</v>
      </c>
      <c r="H2673" s="438">
        <v>0.11575264187258925</v>
      </c>
      <c r="I2673" s="456">
        <v>0</v>
      </c>
      <c r="J2673" s="457">
        <v>0</v>
      </c>
      <c r="K2673" s="438">
        <v>0.6756132066814835</v>
      </c>
      <c r="L2673" s="462">
        <v>0</v>
      </c>
      <c r="M2673" s="463">
        <v>0</v>
      </c>
      <c r="N2673" s="438">
        <v>5.8601220065592702E-3</v>
      </c>
      <c r="O2673" s="456">
        <v>0</v>
      </c>
      <c r="P2673" s="457">
        <v>0</v>
      </c>
      <c r="Q2673" s="438">
        <v>1.9418557510897039E-2</v>
      </c>
      <c r="R2673" s="462">
        <v>0</v>
      </c>
      <c r="S2673" s="463">
        <v>0</v>
      </c>
      <c r="T2673" s="438">
        <v>672.55564035395309</v>
      </c>
      <c r="U2673" s="456">
        <v>0</v>
      </c>
      <c r="V2673" s="457">
        <v>0</v>
      </c>
      <c r="W2673" s="438">
        <v>0.12475180646799779</v>
      </c>
      <c r="X2673" s="456">
        <v>0</v>
      </c>
      <c r="Y2673" s="457">
        <v>0</v>
      </c>
      <c r="Z2673" s="438">
        <v>3.9454386770074873E-3</v>
      </c>
      <c r="AA2673" s="456">
        <v>0</v>
      </c>
      <c r="AB2673" s="457">
        <v>0</v>
      </c>
      <c r="AC2673" s="438">
        <v>7.9700040930983269E-3</v>
      </c>
      <c r="AD2673" s="456">
        <v>0</v>
      </c>
      <c r="AE2673" s="457">
        <v>0</v>
      </c>
      <c r="AF2673" s="438">
        <v>1.150072023318413E-3</v>
      </c>
      <c r="AG2673" s="456">
        <v>0</v>
      </c>
      <c r="AH2673" s="457">
        <v>0</v>
      </c>
      <c r="AI2673" s="438">
        <v>1.4835945959499597E-3</v>
      </c>
      <c r="AJ2673" s="456">
        <v>0</v>
      </c>
      <c r="AK2673" s="457">
        <v>0</v>
      </c>
      <c r="AL2673" s="438">
        <v>9.2005913927621134E-5</v>
      </c>
      <c r="AM2673" s="456">
        <v>0</v>
      </c>
      <c r="AN2673" s="457">
        <v>0</v>
      </c>
      <c r="AO2673" s="438">
        <v>2.5002587811462217E-2</v>
      </c>
      <c r="AP2673" s="456">
        <v>0</v>
      </c>
      <c r="AQ2673" s="457">
        <v>0</v>
      </c>
      <c r="AR2673" s="440">
        <v>1.9588912516130201E-2</v>
      </c>
      <c r="AS2673" s="462">
        <v>0</v>
      </c>
      <c r="AT2673" s="463">
        <v>0</v>
      </c>
      <c r="AU2673" s="423">
        <v>0</v>
      </c>
    </row>
    <row r="2674" spans="1:47" x14ac:dyDescent="0.2">
      <c r="A2674" s="231">
        <v>2041</v>
      </c>
      <c r="B2674" s="232">
        <v>30</v>
      </c>
      <c r="C2674" s="456">
        <v>0</v>
      </c>
      <c r="D2674" s="457">
        <v>0</v>
      </c>
      <c r="E2674" s="438">
        <v>0.55024396168357426</v>
      </c>
      <c r="F2674" s="456">
        <v>0</v>
      </c>
      <c r="G2674" s="457">
        <v>0</v>
      </c>
      <c r="H2674" s="438">
        <v>0.1157517003807101</v>
      </c>
      <c r="I2674" s="456">
        <v>0</v>
      </c>
      <c r="J2674" s="457">
        <v>0</v>
      </c>
      <c r="K2674" s="438">
        <v>0.76018679094497188</v>
      </c>
      <c r="L2674" s="462">
        <v>0</v>
      </c>
      <c r="M2674" s="463">
        <v>0</v>
      </c>
      <c r="N2674" s="438">
        <v>5.8601368133122719E-3</v>
      </c>
      <c r="O2674" s="456">
        <v>0</v>
      </c>
      <c r="P2674" s="457">
        <v>0</v>
      </c>
      <c r="Q2674" s="438">
        <v>1.9418552563559482E-2</v>
      </c>
      <c r="R2674" s="462">
        <v>0</v>
      </c>
      <c r="S2674" s="463">
        <v>0</v>
      </c>
      <c r="T2674" s="438">
        <v>672.55701719641445</v>
      </c>
      <c r="U2674" s="456">
        <v>0</v>
      </c>
      <c r="V2674" s="457">
        <v>0</v>
      </c>
      <c r="W2674" s="438">
        <v>0.12475065783158357</v>
      </c>
      <c r="X2674" s="456">
        <v>0</v>
      </c>
      <c r="Y2674" s="457">
        <v>0</v>
      </c>
      <c r="Z2674" s="438">
        <v>3.945409810856529E-3</v>
      </c>
      <c r="AA2674" s="456">
        <v>0</v>
      </c>
      <c r="AB2674" s="457">
        <v>0</v>
      </c>
      <c r="AC2674" s="438">
        <v>7.9699367859744612E-3</v>
      </c>
      <c r="AD2674" s="456">
        <v>0</v>
      </c>
      <c r="AE2674" s="457">
        <v>0</v>
      </c>
      <c r="AF2674" s="438">
        <v>1.1500624925248179E-3</v>
      </c>
      <c r="AG2674" s="456">
        <v>0</v>
      </c>
      <c r="AH2674" s="457">
        <v>0</v>
      </c>
      <c r="AI2674" s="438">
        <v>1.4835809983581782E-3</v>
      </c>
      <c r="AJ2674" s="456">
        <v>0</v>
      </c>
      <c r="AK2674" s="457">
        <v>0</v>
      </c>
      <c r="AL2674" s="438">
        <v>9.2005049076028639E-5</v>
      </c>
      <c r="AM2674" s="456">
        <v>0</v>
      </c>
      <c r="AN2674" s="457">
        <v>0</v>
      </c>
      <c r="AO2674" s="438">
        <v>2.5002358724877573E-2</v>
      </c>
      <c r="AP2674" s="456">
        <v>0</v>
      </c>
      <c r="AQ2674" s="457">
        <v>0</v>
      </c>
      <c r="AR2674" s="440">
        <v>1.9588912583477301E-2</v>
      </c>
      <c r="AS2674" s="462">
        <v>0</v>
      </c>
      <c r="AT2674" s="463">
        <v>0</v>
      </c>
      <c r="AU2674" s="423">
        <v>0</v>
      </c>
    </row>
    <row r="2675" spans="1:47" x14ac:dyDescent="0.2">
      <c r="A2675" s="231">
        <v>2041</v>
      </c>
      <c r="B2675" s="232">
        <v>31</v>
      </c>
      <c r="C2675" s="456">
        <v>0</v>
      </c>
      <c r="D2675" s="457">
        <v>0</v>
      </c>
      <c r="E2675" s="438">
        <v>0.5502390097579315</v>
      </c>
      <c r="F2675" s="456">
        <v>0</v>
      </c>
      <c r="G2675" s="457">
        <v>0</v>
      </c>
      <c r="H2675" s="438">
        <v>0.1157499719009695</v>
      </c>
      <c r="I2675" s="456">
        <v>0</v>
      </c>
      <c r="J2675" s="457">
        <v>0</v>
      </c>
      <c r="K2675" s="438">
        <v>0.83825125837759284</v>
      </c>
      <c r="L2675" s="462">
        <v>0</v>
      </c>
      <c r="M2675" s="463">
        <v>0</v>
      </c>
      <c r="N2675" s="438">
        <v>5.8601383018865938E-3</v>
      </c>
      <c r="O2675" s="456">
        <v>0</v>
      </c>
      <c r="P2675" s="457">
        <v>0</v>
      </c>
      <c r="Q2675" s="438">
        <v>1.9418534025273451E-2</v>
      </c>
      <c r="R2675" s="462">
        <v>0</v>
      </c>
      <c r="S2675" s="463">
        <v>0</v>
      </c>
      <c r="T2675" s="438">
        <v>672.5572325047624</v>
      </c>
      <c r="U2675" s="456">
        <v>0</v>
      </c>
      <c r="V2675" s="457">
        <v>0</v>
      </c>
      <c r="W2675" s="438">
        <v>0.12474886417902659</v>
      </c>
      <c r="X2675" s="456">
        <v>0</v>
      </c>
      <c r="Y2675" s="457">
        <v>0</v>
      </c>
      <c r="Z2675" s="438">
        <v>3.9453719109898396E-3</v>
      </c>
      <c r="AA2675" s="456">
        <v>0</v>
      </c>
      <c r="AB2675" s="457">
        <v>0</v>
      </c>
      <c r="AC2675" s="438">
        <v>7.9698047152415522E-3</v>
      </c>
      <c r="AD2675" s="456">
        <v>0</v>
      </c>
      <c r="AE2675" s="457">
        <v>0</v>
      </c>
      <c r="AF2675" s="438">
        <v>1.1500452644900077E-3</v>
      </c>
      <c r="AG2675" s="456">
        <v>0</v>
      </c>
      <c r="AH2675" s="457">
        <v>0</v>
      </c>
      <c r="AI2675" s="438">
        <v>1.4835568427270637E-3</v>
      </c>
      <c r="AJ2675" s="456">
        <v>0</v>
      </c>
      <c r="AK2675" s="457">
        <v>0</v>
      </c>
      <c r="AL2675" s="438">
        <v>9.2003547502602303E-5</v>
      </c>
      <c r="AM2675" s="456">
        <v>0</v>
      </c>
      <c r="AN2675" s="457">
        <v>0</v>
      </c>
      <c r="AO2675" s="438">
        <v>2.5001985611684714E-2</v>
      </c>
      <c r="AP2675" s="456">
        <v>0</v>
      </c>
      <c r="AQ2675" s="457">
        <v>0</v>
      </c>
      <c r="AR2675" s="440">
        <v>1.9588915224112501E-2</v>
      </c>
      <c r="AS2675" s="462">
        <v>0</v>
      </c>
      <c r="AT2675" s="463">
        <v>0</v>
      </c>
      <c r="AU2675" s="423">
        <v>0</v>
      </c>
    </row>
    <row r="2676" spans="1:47" x14ac:dyDescent="0.2">
      <c r="A2676" s="231">
        <v>2041</v>
      </c>
      <c r="B2676" s="232">
        <v>32</v>
      </c>
      <c r="C2676" s="456">
        <v>0</v>
      </c>
      <c r="D2676" s="457">
        <v>0</v>
      </c>
      <c r="E2676" s="419">
        <v>0.5502390097579315</v>
      </c>
      <c r="F2676" s="456">
        <v>0</v>
      </c>
      <c r="G2676" s="457">
        <v>0</v>
      </c>
      <c r="H2676" s="419">
        <v>0.1157499719009695</v>
      </c>
      <c r="I2676" s="456">
        <v>0</v>
      </c>
      <c r="J2676" s="457">
        <v>0</v>
      </c>
      <c r="K2676" s="419">
        <v>0.83825125837759284</v>
      </c>
      <c r="L2676" s="462">
        <v>0</v>
      </c>
      <c r="M2676" s="463">
        <v>0</v>
      </c>
      <c r="N2676" s="419">
        <v>5.8601383018865938E-3</v>
      </c>
      <c r="O2676" s="456">
        <v>0</v>
      </c>
      <c r="P2676" s="457">
        <v>0</v>
      </c>
      <c r="Q2676" s="419">
        <v>1.9418534025273451E-2</v>
      </c>
      <c r="R2676" s="462">
        <v>0</v>
      </c>
      <c r="S2676" s="463">
        <v>0</v>
      </c>
      <c r="T2676" s="419">
        <v>672.5572325047624</v>
      </c>
      <c r="U2676" s="456">
        <v>0</v>
      </c>
      <c r="V2676" s="457">
        <v>0</v>
      </c>
      <c r="W2676" s="419">
        <v>0.12474886417902659</v>
      </c>
      <c r="X2676" s="456">
        <v>0</v>
      </c>
      <c r="Y2676" s="457">
        <v>0</v>
      </c>
      <c r="Z2676" s="419">
        <v>3.9453719109898396E-3</v>
      </c>
      <c r="AA2676" s="456">
        <v>0</v>
      </c>
      <c r="AB2676" s="457">
        <v>0</v>
      </c>
      <c r="AC2676" s="419">
        <v>7.9698047152415522E-3</v>
      </c>
      <c r="AD2676" s="456">
        <v>0</v>
      </c>
      <c r="AE2676" s="457">
        <v>0</v>
      </c>
      <c r="AF2676" s="419">
        <v>1.1500452644900077E-3</v>
      </c>
      <c r="AG2676" s="456">
        <v>0</v>
      </c>
      <c r="AH2676" s="457">
        <v>0</v>
      </c>
      <c r="AI2676" s="419">
        <v>1.4835568427270637E-3</v>
      </c>
      <c r="AJ2676" s="456">
        <v>0</v>
      </c>
      <c r="AK2676" s="457">
        <v>0</v>
      </c>
      <c r="AL2676" s="419">
        <v>9.2003547502602303E-5</v>
      </c>
      <c r="AM2676" s="456">
        <v>0</v>
      </c>
      <c r="AN2676" s="457">
        <v>0</v>
      </c>
      <c r="AO2676" s="419">
        <v>2.5001985611684714E-2</v>
      </c>
      <c r="AP2676" s="456">
        <v>0</v>
      </c>
      <c r="AQ2676" s="457">
        <v>0</v>
      </c>
      <c r="AR2676" s="440">
        <v>1.9588915224112501E-2</v>
      </c>
      <c r="AS2676" s="462">
        <v>0</v>
      </c>
      <c r="AT2676" s="463">
        <v>0</v>
      </c>
      <c r="AU2676" s="426">
        <v>0</v>
      </c>
    </row>
    <row r="2677" spans="1:47" x14ac:dyDescent="0.2">
      <c r="A2677" s="231">
        <v>2041</v>
      </c>
      <c r="B2677" s="232">
        <v>33</v>
      </c>
      <c r="C2677" s="456">
        <v>0</v>
      </c>
      <c r="D2677" s="457">
        <v>0</v>
      </c>
      <c r="E2677" s="419">
        <v>0.5502390097579315</v>
      </c>
      <c r="F2677" s="456">
        <v>0</v>
      </c>
      <c r="G2677" s="457">
        <v>0</v>
      </c>
      <c r="H2677" s="419">
        <v>0.1157499719009695</v>
      </c>
      <c r="I2677" s="456">
        <v>0</v>
      </c>
      <c r="J2677" s="457">
        <v>0</v>
      </c>
      <c r="K2677" s="419">
        <v>0.83825125837759284</v>
      </c>
      <c r="L2677" s="462">
        <v>0</v>
      </c>
      <c r="M2677" s="463">
        <v>0</v>
      </c>
      <c r="N2677" s="419">
        <v>5.8601383018865938E-3</v>
      </c>
      <c r="O2677" s="456">
        <v>0</v>
      </c>
      <c r="P2677" s="457">
        <v>0</v>
      </c>
      <c r="Q2677" s="419">
        <v>1.9418534025273451E-2</v>
      </c>
      <c r="R2677" s="462">
        <v>0</v>
      </c>
      <c r="S2677" s="463">
        <v>0</v>
      </c>
      <c r="T2677" s="419">
        <v>672.5572325047624</v>
      </c>
      <c r="U2677" s="456">
        <v>0</v>
      </c>
      <c r="V2677" s="457">
        <v>0</v>
      </c>
      <c r="W2677" s="419">
        <v>0.12474886417902659</v>
      </c>
      <c r="X2677" s="456">
        <v>0</v>
      </c>
      <c r="Y2677" s="457">
        <v>0</v>
      </c>
      <c r="Z2677" s="419">
        <v>3.9453719109898396E-3</v>
      </c>
      <c r="AA2677" s="456">
        <v>0</v>
      </c>
      <c r="AB2677" s="457">
        <v>0</v>
      </c>
      <c r="AC2677" s="419">
        <v>7.9698047152415522E-3</v>
      </c>
      <c r="AD2677" s="456">
        <v>0</v>
      </c>
      <c r="AE2677" s="457">
        <v>0</v>
      </c>
      <c r="AF2677" s="419">
        <v>1.1500452644900077E-3</v>
      </c>
      <c r="AG2677" s="456">
        <v>0</v>
      </c>
      <c r="AH2677" s="457">
        <v>0</v>
      </c>
      <c r="AI2677" s="419">
        <v>1.4835568427270637E-3</v>
      </c>
      <c r="AJ2677" s="456">
        <v>0</v>
      </c>
      <c r="AK2677" s="457">
        <v>0</v>
      </c>
      <c r="AL2677" s="419">
        <v>9.2003547502602303E-5</v>
      </c>
      <c r="AM2677" s="456">
        <v>0</v>
      </c>
      <c r="AN2677" s="457">
        <v>0</v>
      </c>
      <c r="AO2677" s="419">
        <v>2.5001985611684714E-2</v>
      </c>
      <c r="AP2677" s="456">
        <v>0</v>
      </c>
      <c r="AQ2677" s="457">
        <v>0</v>
      </c>
      <c r="AR2677" s="440">
        <v>1.9588915224112501E-2</v>
      </c>
      <c r="AS2677" s="462">
        <v>0</v>
      </c>
      <c r="AT2677" s="463">
        <v>0</v>
      </c>
      <c r="AU2677" s="426">
        <v>0</v>
      </c>
    </row>
    <row r="2678" spans="1:47" x14ac:dyDescent="0.2">
      <c r="A2678" s="231">
        <v>2041</v>
      </c>
      <c r="B2678" s="232">
        <v>34</v>
      </c>
      <c r="C2678" s="456">
        <v>0</v>
      </c>
      <c r="D2678" s="457">
        <v>0</v>
      </c>
      <c r="E2678" s="419">
        <v>0.5502390097579315</v>
      </c>
      <c r="F2678" s="456">
        <v>0</v>
      </c>
      <c r="G2678" s="457">
        <v>0</v>
      </c>
      <c r="H2678" s="419">
        <v>0.1157499719009695</v>
      </c>
      <c r="I2678" s="456">
        <v>0</v>
      </c>
      <c r="J2678" s="457">
        <v>0</v>
      </c>
      <c r="K2678" s="419">
        <v>0.83825125837759284</v>
      </c>
      <c r="L2678" s="462">
        <v>0</v>
      </c>
      <c r="M2678" s="463">
        <v>0</v>
      </c>
      <c r="N2678" s="419">
        <v>5.8601383018865938E-3</v>
      </c>
      <c r="O2678" s="456">
        <v>0</v>
      </c>
      <c r="P2678" s="457">
        <v>0</v>
      </c>
      <c r="Q2678" s="419">
        <v>1.9418534025273451E-2</v>
      </c>
      <c r="R2678" s="462">
        <v>0</v>
      </c>
      <c r="S2678" s="463">
        <v>0</v>
      </c>
      <c r="T2678" s="419">
        <v>672.5572325047624</v>
      </c>
      <c r="U2678" s="456">
        <v>0</v>
      </c>
      <c r="V2678" s="457">
        <v>0</v>
      </c>
      <c r="W2678" s="419">
        <v>0.12474886417902659</v>
      </c>
      <c r="X2678" s="456">
        <v>0</v>
      </c>
      <c r="Y2678" s="457">
        <v>0</v>
      </c>
      <c r="Z2678" s="419">
        <v>3.9453719109898396E-3</v>
      </c>
      <c r="AA2678" s="456">
        <v>0</v>
      </c>
      <c r="AB2678" s="457">
        <v>0</v>
      </c>
      <c r="AC2678" s="419">
        <v>7.9698047152415522E-3</v>
      </c>
      <c r="AD2678" s="456">
        <v>0</v>
      </c>
      <c r="AE2678" s="457">
        <v>0</v>
      </c>
      <c r="AF2678" s="419">
        <v>1.1500452644900077E-3</v>
      </c>
      <c r="AG2678" s="456">
        <v>0</v>
      </c>
      <c r="AH2678" s="457">
        <v>0</v>
      </c>
      <c r="AI2678" s="419">
        <v>1.4835568427270637E-3</v>
      </c>
      <c r="AJ2678" s="456">
        <v>0</v>
      </c>
      <c r="AK2678" s="457">
        <v>0</v>
      </c>
      <c r="AL2678" s="419">
        <v>9.2003547502602303E-5</v>
      </c>
      <c r="AM2678" s="456">
        <v>0</v>
      </c>
      <c r="AN2678" s="457">
        <v>0</v>
      </c>
      <c r="AO2678" s="419">
        <v>2.5001985611684714E-2</v>
      </c>
      <c r="AP2678" s="456">
        <v>0</v>
      </c>
      <c r="AQ2678" s="457">
        <v>0</v>
      </c>
      <c r="AR2678" s="440">
        <v>1.9588915224112501E-2</v>
      </c>
      <c r="AS2678" s="462">
        <v>0</v>
      </c>
      <c r="AT2678" s="463">
        <v>0</v>
      </c>
      <c r="AU2678" s="426">
        <v>0</v>
      </c>
    </row>
    <row r="2679" spans="1:47" x14ac:dyDescent="0.2">
      <c r="A2679" s="231">
        <v>2041</v>
      </c>
      <c r="B2679" s="232">
        <v>35</v>
      </c>
      <c r="C2679" s="456">
        <v>0</v>
      </c>
      <c r="D2679" s="457">
        <v>0</v>
      </c>
      <c r="E2679" s="419">
        <v>0.5502390097579315</v>
      </c>
      <c r="F2679" s="456">
        <v>0</v>
      </c>
      <c r="G2679" s="457">
        <v>0</v>
      </c>
      <c r="H2679" s="419">
        <v>0.1157499719009695</v>
      </c>
      <c r="I2679" s="456">
        <v>0</v>
      </c>
      <c r="J2679" s="457">
        <v>0</v>
      </c>
      <c r="K2679" s="419">
        <v>0.83825125837759284</v>
      </c>
      <c r="L2679" s="462">
        <v>0</v>
      </c>
      <c r="M2679" s="463">
        <v>0</v>
      </c>
      <c r="N2679" s="419">
        <v>5.8601383018865938E-3</v>
      </c>
      <c r="O2679" s="456">
        <v>0</v>
      </c>
      <c r="P2679" s="457">
        <v>0</v>
      </c>
      <c r="Q2679" s="419">
        <v>1.9418534025273451E-2</v>
      </c>
      <c r="R2679" s="462">
        <v>0</v>
      </c>
      <c r="S2679" s="463">
        <v>0</v>
      </c>
      <c r="T2679" s="419">
        <v>672.5572325047624</v>
      </c>
      <c r="U2679" s="456">
        <v>0</v>
      </c>
      <c r="V2679" s="457">
        <v>0</v>
      </c>
      <c r="W2679" s="419">
        <v>0.12474886417902659</v>
      </c>
      <c r="X2679" s="456">
        <v>0</v>
      </c>
      <c r="Y2679" s="457">
        <v>0</v>
      </c>
      <c r="Z2679" s="419">
        <v>3.9453719109898396E-3</v>
      </c>
      <c r="AA2679" s="456">
        <v>0</v>
      </c>
      <c r="AB2679" s="457">
        <v>0</v>
      </c>
      <c r="AC2679" s="419">
        <v>7.9698047152415522E-3</v>
      </c>
      <c r="AD2679" s="456">
        <v>0</v>
      </c>
      <c r="AE2679" s="457">
        <v>0</v>
      </c>
      <c r="AF2679" s="419">
        <v>1.1500452644900077E-3</v>
      </c>
      <c r="AG2679" s="456">
        <v>0</v>
      </c>
      <c r="AH2679" s="457">
        <v>0</v>
      </c>
      <c r="AI2679" s="419">
        <v>1.4835568427270637E-3</v>
      </c>
      <c r="AJ2679" s="456">
        <v>0</v>
      </c>
      <c r="AK2679" s="457">
        <v>0</v>
      </c>
      <c r="AL2679" s="419">
        <v>9.2003547502602303E-5</v>
      </c>
      <c r="AM2679" s="456">
        <v>0</v>
      </c>
      <c r="AN2679" s="457">
        <v>0</v>
      </c>
      <c r="AO2679" s="419">
        <v>2.5001985611684714E-2</v>
      </c>
      <c r="AP2679" s="456">
        <v>0</v>
      </c>
      <c r="AQ2679" s="457">
        <v>0</v>
      </c>
      <c r="AR2679" s="440">
        <v>1.9588915224112501E-2</v>
      </c>
      <c r="AS2679" s="462">
        <v>0</v>
      </c>
      <c r="AT2679" s="463">
        <v>0</v>
      </c>
      <c r="AU2679" s="426">
        <v>0</v>
      </c>
    </row>
    <row r="2680" spans="1:47" x14ac:dyDescent="0.2">
      <c r="A2680" s="231">
        <v>2041</v>
      </c>
      <c r="B2680" s="232">
        <v>36</v>
      </c>
      <c r="C2680" s="456">
        <v>0</v>
      </c>
      <c r="D2680" s="457">
        <v>0</v>
      </c>
      <c r="E2680" s="419">
        <v>0.5502390097579315</v>
      </c>
      <c r="F2680" s="456">
        <v>0</v>
      </c>
      <c r="G2680" s="457">
        <v>0</v>
      </c>
      <c r="H2680" s="419">
        <v>0.1157499719009695</v>
      </c>
      <c r="I2680" s="456">
        <v>0</v>
      </c>
      <c r="J2680" s="457">
        <v>0</v>
      </c>
      <c r="K2680" s="419">
        <v>0.83825125837759284</v>
      </c>
      <c r="L2680" s="462">
        <v>0</v>
      </c>
      <c r="M2680" s="463">
        <v>0</v>
      </c>
      <c r="N2680" s="419">
        <v>5.8601383018865938E-3</v>
      </c>
      <c r="O2680" s="456">
        <v>0</v>
      </c>
      <c r="P2680" s="457">
        <v>0</v>
      </c>
      <c r="Q2680" s="419">
        <v>1.9418534025273451E-2</v>
      </c>
      <c r="R2680" s="462">
        <v>0</v>
      </c>
      <c r="S2680" s="463">
        <v>0</v>
      </c>
      <c r="T2680" s="419">
        <v>672.5572325047624</v>
      </c>
      <c r="U2680" s="456">
        <v>0</v>
      </c>
      <c r="V2680" s="457">
        <v>0</v>
      </c>
      <c r="W2680" s="419">
        <v>0.12474886417902659</v>
      </c>
      <c r="X2680" s="456">
        <v>0</v>
      </c>
      <c r="Y2680" s="457">
        <v>0</v>
      </c>
      <c r="Z2680" s="419">
        <v>3.9453719109898396E-3</v>
      </c>
      <c r="AA2680" s="456">
        <v>0</v>
      </c>
      <c r="AB2680" s="457">
        <v>0</v>
      </c>
      <c r="AC2680" s="419">
        <v>7.9698047152415522E-3</v>
      </c>
      <c r="AD2680" s="456">
        <v>0</v>
      </c>
      <c r="AE2680" s="457">
        <v>0</v>
      </c>
      <c r="AF2680" s="419">
        <v>1.1500452644900077E-3</v>
      </c>
      <c r="AG2680" s="456">
        <v>0</v>
      </c>
      <c r="AH2680" s="457">
        <v>0</v>
      </c>
      <c r="AI2680" s="419">
        <v>1.4835568427270637E-3</v>
      </c>
      <c r="AJ2680" s="456">
        <v>0</v>
      </c>
      <c r="AK2680" s="457">
        <v>0</v>
      </c>
      <c r="AL2680" s="419">
        <v>9.2003547502602303E-5</v>
      </c>
      <c r="AM2680" s="456">
        <v>0</v>
      </c>
      <c r="AN2680" s="457">
        <v>0</v>
      </c>
      <c r="AO2680" s="419">
        <v>2.5001985611684714E-2</v>
      </c>
      <c r="AP2680" s="456">
        <v>0</v>
      </c>
      <c r="AQ2680" s="457">
        <v>0</v>
      </c>
      <c r="AR2680" s="440">
        <v>1.9588915224112501E-2</v>
      </c>
      <c r="AS2680" s="462">
        <v>0</v>
      </c>
      <c r="AT2680" s="463">
        <v>0</v>
      </c>
      <c r="AU2680" s="426">
        <v>0</v>
      </c>
    </row>
    <row r="2681" spans="1:47" x14ac:dyDescent="0.2">
      <c r="A2681" s="231">
        <v>2041</v>
      </c>
      <c r="B2681" s="232">
        <v>37</v>
      </c>
      <c r="C2681" s="456">
        <v>0</v>
      </c>
      <c r="D2681" s="457">
        <v>0</v>
      </c>
      <c r="E2681" s="419">
        <v>0.5502390097579315</v>
      </c>
      <c r="F2681" s="456">
        <v>0</v>
      </c>
      <c r="G2681" s="457">
        <v>0</v>
      </c>
      <c r="H2681" s="419">
        <v>0.1157499719009695</v>
      </c>
      <c r="I2681" s="456">
        <v>0</v>
      </c>
      <c r="J2681" s="457">
        <v>0</v>
      </c>
      <c r="K2681" s="419">
        <v>0.83825125837759284</v>
      </c>
      <c r="L2681" s="462">
        <v>0</v>
      </c>
      <c r="M2681" s="463">
        <v>0</v>
      </c>
      <c r="N2681" s="419">
        <v>5.8601383018865938E-3</v>
      </c>
      <c r="O2681" s="456">
        <v>0</v>
      </c>
      <c r="P2681" s="457">
        <v>0</v>
      </c>
      <c r="Q2681" s="419">
        <v>1.9418534025273451E-2</v>
      </c>
      <c r="R2681" s="462">
        <v>0</v>
      </c>
      <c r="S2681" s="463">
        <v>0</v>
      </c>
      <c r="T2681" s="419">
        <v>672.5572325047624</v>
      </c>
      <c r="U2681" s="456">
        <v>0</v>
      </c>
      <c r="V2681" s="457">
        <v>0</v>
      </c>
      <c r="W2681" s="419">
        <v>0.12474886417902659</v>
      </c>
      <c r="X2681" s="456">
        <v>0</v>
      </c>
      <c r="Y2681" s="457">
        <v>0</v>
      </c>
      <c r="Z2681" s="419">
        <v>3.9453719109898396E-3</v>
      </c>
      <c r="AA2681" s="456">
        <v>0</v>
      </c>
      <c r="AB2681" s="457">
        <v>0</v>
      </c>
      <c r="AC2681" s="419">
        <v>7.9698047152415522E-3</v>
      </c>
      <c r="AD2681" s="456">
        <v>0</v>
      </c>
      <c r="AE2681" s="457">
        <v>0</v>
      </c>
      <c r="AF2681" s="419">
        <v>1.1500452644900077E-3</v>
      </c>
      <c r="AG2681" s="456">
        <v>0</v>
      </c>
      <c r="AH2681" s="457">
        <v>0</v>
      </c>
      <c r="AI2681" s="419">
        <v>1.4835568427270637E-3</v>
      </c>
      <c r="AJ2681" s="456">
        <v>0</v>
      </c>
      <c r="AK2681" s="457">
        <v>0</v>
      </c>
      <c r="AL2681" s="419">
        <v>9.2003547502602303E-5</v>
      </c>
      <c r="AM2681" s="456">
        <v>0</v>
      </c>
      <c r="AN2681" s="457">
        <v>0</v>
      </c>
      <c r="AO2681" s="419">
        <v>2.5001985611684714E-2</v>
      </c>
      <c r="AP2681" s="456">
        <v>0</v>
      </c>
      <c r="AQ2681" s="457">
        <v>0</v>
      </c>
      <c r="AR2681" s="440">
        <v>1.9588915224112501E-2</v>
      </c>
      <c r="AS2681" s="462">
        <v>0</v>
      </c>
      <c r="AT2681" s="463">
        <v>0</v>
      </c>
      <c r="AU2681" s="426">
        <v>0</v>
      </c>
    </row>
    <row r="2682" spans="1:47" x14ac:dyDescent="0.2">
      <c r="A2682" s="231">
        <v>2041</v>
      </c>
      <c r="B2682" s="232">
        <v>38</v>
      </c>
      <c r="C2682" s="456">
        <v>0</v>
      </c>
      <c r="D2682" s="457">
        <v>0</v>
      </c>
      <c r="E2682" s="419">
        <v>0.5502390097579315</v>
      </c>
      <c r="F2682" s="456">
        <v>0</v>
      </c>
      <c r="G2682" s="457">
        <v>0</v>
      </c>
      <c r="H2682" s="419">
        <v>0.1157499719009695</v>
      </c>
      <c r="I2682" s="456">
        <v>0</v>
      </c>
      <c r="J2682" s="457">
        <v>0</v>
      </c>
      <c r="K2682" s="419">
        <v>0.83825125837759284</v>
      </c>
      <c r="L2682" s="462">
        <v>0</v>
      </c>
      <c r="M2682" s="463">
        <v>0</v>
      </c>
      <c r="N2682" s="419">
        <v>5.8601383018865938E-3</v>
      </c>
      <c r="O2682" s="456">
        <v>0</v>
      </c>
      <c r="P2682" s="457">
        <v>0</v>
      </c>
      <c r="Q2682" s="419">
        <v>1.9418534025273451E-2</v>
      </c>
      <c r="R2682" s="462">
        <v>0</v>
      </c>
      <c r="S2682" s="463">
        <v>0</v>
      </c>
      <c r="T2682" s="419">
        <v>672.5572325047624</v>
      </c>
      <c r="U2682" s="456">
        <v>0</v>
      </c>
      <c r="V2682" s="457">
        <v>0</v>
      </c>
      <c r="W2682" s="419">
        <v>0.12474886417902659</v>
      </c>
      <c r="X2682" s="456">
        <v>0</v>
      </c>
      <c r="Y2682" s="457">
        <v>0</v>
      </c>
      <c r="Z2682" s="419">
        <v>3.9453719109898396E-3</v>
      </c>
      <c r="AA2682" s="456">
        <v>0</v>
      </c>
      <c r="AB2682" s="457">
        <v>0</v>
      </c>
      <c r="AC2682" s="419">
        <v>7.9698047152415522E-3</v>
      </c>
      <c r="AD2682" s="456">
        <v>0</v>
      </c>
      <c r="AE2682" s="457">
        <v>0</v>
      </c>
      <c r="AF2682" s="419">
        <v>1.1500452644900077E-3</v>
      </c>
      <c r="AG2682" s="456">
        <v>0</v>
      </c>
      <c r="AH2682" s="457">
        <v>0</v>
      </c>
      <c r="AI2682" s="419">
        <v>1.4835568427270637E-3</v>
      </c>
      <c r="AJ2682" s="456">
        <v>0</v>
      </c>
      <c r="AK2682" s="457">
        <v>0</v>
      </c>
      <c r="AL2682" s="419">
        <v>9.2003547502602303E-5</v>
      </c>
      <c r="AM2682" s="456">
        <v>0</v>
      </c>
      <c r="AN2682" s="457">
        <v>0</v>
      </c>
      <c r="AO2682" s="419">
        <v>2.5001985611684714E-2</v>
      </c>
      <c r="AP2682" s="456">
        <v>0</v>
      </c>
      <c r="AQ2682" s="457">
        <v>0</v>
      </c>
      <c r="AR2682" s="440">
        <v>1.9588915224112501E-2</v>
      </c>
      <c r="AS2682" s="462">
        <v>0</v>
      </c>
      <c r="AT2682" s="463">
        <v>0</v>
      </c>
      <c r="AU2682" s="426">
        <v>0</v>
      </c>
    </row>
    <row r="2683" spans="1:47" x14ac:dyDescent="0.2">
      <c r="A2683" s="231">
        <v>2041</v>
      </c>
      <c r="B2683" s="232">
        <v>39</v>
      </c>
      <c r="C2683" s="456">
        <v>0</v>
      </c>
      <c r="D2683" s="457">
        <v>0</v>
      </c>
      <c r="E2683" s="419">
        <v>0.5502390097579315</v>
      </c>
      <c r="F2683" s="456">
        <v>0</v>
      </c>
      <c r="G2683" s="457">
        <v>0</v>
      </c>
      <c r="H2683" s="419">
        <v>0.1157499719009695</v>
      </c>
      <c r="I2683" s="456">
        <v>0</v>
      </c>
      <c r="J2683" s="457">
        <v>0</v>
      </c>
      <c r="K2683" s="419">
        <v>0.83825125837759284</v>
      </c>
      <c r="L2683" s="462">
        <v>0</v>
      </c>
      <c r="M2683" s="463">
        <v>0</v>
      </c>
      <c r="N2683" s="419">
        <v>5.8601383018865938E-3</v>
      </c>
      <c r="O2683" s="456">
        <v>0</v>
      </c>
      <c r="P2683" s="457">
        <v>0</v>
      </c>
      <c r="Q2683" s="419">
        <v>1.9418534025273451E-2</v>
      </c>
      <c r="R2683" s="462">
        <v>0</v>
      </c>
      <c r="S2683" s="463">
        <v>0</v>
      </c>
      <c r="T2683" s="419">
        <v>672.5572325047624</v>
      </c>
      <c r="U2683" s="456">
        <v>0</v>
      </c>
      <c r="V2683" s="457">
        <v>0</v>
      </c>
      <c r="W2683" s="419">
        <v>0.12474886417902659</v>
      </c>
      <c r="X2683" s="456">
        <v>0</v>
      </c>
      <c r="Y2683" s="457">
        <v>0</v>
      </c>
      <c r="Z2683" s="419">
        <v>3.9453719109898396E-3</v>
      </c>
      <c r="AA2683" s="456">
        <v>0</v>
      </c>
      <c r="AB2683" s="457">
        <v>0</v>
      </c>
      <c r="AC2683" s="419">
        <v>7.9698047152415522E-3</v>
      </c>
      <c r="AD2683" s="456">
        <v>0</v>
      </c>
      <c r="AE2683" s="457">
        <v>0</v>
      </c>
      <c r="AF2683" s="419">
        <v>1.1500452644900077E-3</v>
      </c>
      <c r="AG2683" s="456">
        <v>0</v>
      </c>
      <c r="AH2683" s="457">
        <v>0</v>
      </c>
      <c r="AI2683" s="419">
        <v>1.4835568427270637E-3</v>
      </c>
      <c r="AJ2683" s="456">
        <v>0</v>
      </c>
      <c r="AK2683" s="457">
        <v>0</v>
      </c>
      <c r="AL2683" s="419">
        <v>9.2003547502602303E-5</v>
      </c>
      <c r="AM2683" s="456">
        <v>0</v>
      </c>
      <c r="AN2683" s="457">
        <v>0</v>
      </c>
      <c r="AO2683" s="419">
        <v>2.5001985611684714E-2</v>
      </c>
      <c r="AP2683" s="456">
        <v>0</v>
      </c>
      <c r="AQ2683" s="457">
        <v>0</v>
      </c>
      <c r="AR2683" s="440">
        <v>1.9588915224112501E-2</v>
      </c>
      <c r="AS2683" s="462">
        <v>0</v>
      </c>
      <c r="AT2683" s="463">
        <v>0</v>
      </c>
      <c r="AU2683" s="426">
        <v>0</v>
      </c>
    </row>
    <row r="2684" spans="1:47" ht="13.5" thickBot="1" x14ac:dyDescent="0.25">
      <c r="A2684" s="233">
        <v>2041</v>
      </c>
      <c r="B2684" s="234">
        <v>40</v>
      </c>
      <c r="C2684" s="458">
        <v>0</v>
      </c>
      <c r="D2684" s="459">
        <v>0</v>
      </c>
      <c r="E2684" s="430">
        <v>0.5502390097579315</v>
      </c>
      <c r="F2684" s="458">
        <v>0</v>
      </c>
      <c r="G2684" s="459">
        <v>0</v>
      </c>
      <c r="H2684" s="430">
        <v>0.1157499719009695</v>
      </c>
      <c r="I2684" s="458">
        <v>0</v>
      </c>
      <c r="J2684" s="459">
        <v>0</v>
      </c>
      <c r="K2684" s="430">
        <v>0.83825125837759284</v>
      </c>
      <c r="L2684" s="464">
        <v>0</v>
      </c>
      <c r="M2684" s="465">
        <v>0</v>
      </c>
      <c r="N2684" s="430">
        <v>5.8601383018865938E-3</v>
      </c>
      <c r="O2684" s="458">
        <v>0</v>
      </c>
      <c r="P2684" s="459">
        <v>0</v>
      </c>
      <c r="Q2684" s="430">
        <v>1.9418534025273451E-2</v>
      </c>
      <c r="R2684" s="464">
        <v>0</v>
      </c>
      <c r="S2684" s="465">
        <v>0</v>
      </c>
      <c r="T2684" s="430">
        <v>672.5572325047624</v>
      </c>
      <c r="U2684" s="458">
        <v>0</v>
      </c>
      <c r="V2684" s="459">
        <v>0</v>
      </c>
      <c r="W2684" s="430">
        <v>0.12474886417902659</v>
      </c>
      <c r="X2684" s="458">
        <v>0</v>
      </c>
      <c r="Y2684" s="459">
        <v>0</v>
      </c>
      <c r="Z2684" s="430">
        <v>3.9453719109898396E-3</v>
      </c>
      <c r="AA2684" s="458">
        <v>0</v>
      </c>
      <c r="AB2684" s="459">
        <v>0</v>
      </c>
      <c r="AC2684" s="430">
        <v>7.9698047152415522E-3</v>
      </c>
      <c r="AD2684" s="458">
        <v>0</v>
      </c>
      <c r="AE2684" s="459">
        <v>0</v>
      </c>
      <c r="AF2684" s="430">
        <v>1.1500452644900077E-3</v>
      </c>
      <c r="AG2684" s="458">
        <v>0</v>
      </c>
      <c r="AH2684" s="459">
        <v>0</v>
      </c>
      <c r="AI2684" s="430">
        <v>1.4835568427270637E-3</v>
      </c>
      <c r="AJ2684" s="458">
        <v>0</v>
      </c>
      <c r="AK2684" s="459">
        <v>0</v>
      </c>
      <c r="AL2684" s="430">
        <v>9.2003547502602303E-5</v>
      </c>
      <c r="AM2684" s="458">
        <v>0</v>
      </c>
      <c r="AN2684" s="459">
        <v>0</v>
      </c>
      <c r="AO2684" s="430">
        <v>2.5001985611684714E-2</v>
      </c>
      <c r="AP2684" s="458">
        <v>0</v>
      </c>
      <c r="AQ2684" s="459">
        <v>0</v>
      </c>
      <c r="AR2684" s="441">
        <v>1.9588915224112501E-2</v>
      </c>
      <c r="AS2684" s="464">
        <v>0</v>
      </c>
      <c r="AT2684" s="465">
        <v>0</v>
      </c>
      <c r="AU2684" s="434">
        <v>0</v>
      </c>
    </row>
    <row r="2685" spans="1:47" x14ac:dyDescent="0.2">
      <c r="A2685" s="229">
        <v>2042</v>
      </c>
      <c r="B2685" s="230">
        <v>1</v>
      </c>
      <c r="C2685" s="454">
        <v>0.74919602043116185</v>
      </c>
      <c r="D2685" s="455">
        <v>0.76542409624905083</v>
      </c>
      <c r="E2685" s="436">
        <v>0.36768648705733376</v>
      </c>
      <c r="F2685" s="454">
        <v>3.6227317643288605E-2</v>
      </c>
      <c r="G2685" s="455">
        <v>3.1953221888353374E-2</v>
      </c>
      <c r="H2685" s="436">
        <v>6.2213140117497644E-2</v>
      </c>
      <c r="I2685" s="454">
        <v>3.2022602318440209E-2</v>
      </c>
      <c r="J2685" s="455">
        <v>3.2480894061387308E-2</v>
      </c>
      <c r="K2685" s="436">
        <v>0.36176761830338838</v>
      </c>
      <c r="L2685" s="460">
        <v>1.3498606955268605E-3</v>
      </c>
      <c r="M2685" s="461">
        <v>1.7630063221271142E-3</v>
      </c>
      <c r="N2685" s="436">
        <v>5.6995098226188179E-3</v>
      </c>
      <c r="O2685" s="454">
        <v>1.6382612340267195E-3</v>
      </c>
      <c r="P2685" s="455">
        <v>2.0803031130018552E-3</v>
      </c>
      <c r="Q2685" s="436">
        <v>1.3853521945956725E-2</v>
      </c>
      <c r="R2685" s="460">
        <v>0</v>
      </c>
      <c r="S2685" s="461">
        <v>0</v>
      </c>
      <c r="T2685" s="436">
        <v>654.12138767733825</v>
      </c>
      <c r="U2685" s="454">
        <v>4.6734786943471987E-3</v>
      </c>
      <c r="V2685" s="455">
        <v>5.6062647441720648E-3</v>
      </c>
      <c r="W2685" s="436">
        <v>6.7049924947697251E-2</v>
      </c>
      <c r="X2685" s="454">
        <v>4.3457843172149749E-3</v>
      </c>
      <c r="Y2685" s="455">
        <v>5.5405845937609131E-3</v>
      </c>
      <c r="Z2685" s="436">
        <v>2.9773868076917939E-3</v>
      </c>
      <c r="AA2685" s="454">
        <v>8.6568381650851782E-4</v>
      </c>
      <c r="AB2685" s="455">
        <v>8.7578535507587714E-4</v>
      </c>
      <c r="AC2685" s="436">
        <v>4.2836090908093998E-3</v>
      </c>
      <c r="AD2685" s="454">
        <v>4.6470104165545595E-5</v>
      </c>
      <c r="AE2685" s="455">
        <v>4.0760596410642941E-5</v>
      </c>
      <c r="AF2685" s="436">
        <v>6.1812536826476923E-4</v>
      </c>
      <c r="AG2685" s="454">
        <v>1.4918463464188051E-3</v>
      </c>
      <c r="AH2685" s="455">
        <v>1.2977815281428322E-3</v>
      </c>
      <c r="AI2685" s="436">
        <v>7.9738059002938861E-4</v>
      </c>
      <c r="AJ2685" s="454">
        <v>2.7301411128821998E-4</v>
      </c>
      <c r="AK2685" s="455">
        <v>2.3225097051621691E-4</v>
      </c>
      <c r="AL2685" s="436">
        <v>4.9450031457935611E-5</v>
      </c>
      <c r="AM2685" s="454">
        <v>4.1894822669849845E-4</v>
      </c>
      <c r="AN2685" s="455">
        <v>3.7255146652961468E-4</v>
      </c>
      <c r="AO2685" s="436">
        <v>1.3438039912673002E-2</v>
      </c>
      <c r="AP2685" s="454">
        <v>0</v>
      </c>
      <c r="AQ2685" s="455">
        <v>0</v>
      </c>
      <c r="AR2685" s="439">
        <v>4.0931502845467102E-3</v>
      </c>
      <c r="AS2685" s="460">
        <v>0</v>
      </c>
      <c r="AT2685" s="461">
        <v>0</v>
      </c>
      <c r="AU2685" s="415">
        <v>0</v>
      </c>
    </row>
    <row r="2686" spans="1:47" x14ac:dyDescent="0.2">
      <c r="A2686" s="231">
        <v>2042</v>
      </c>
      <c r="B2686" s="232">
        <v>2</v>
      </c>
      <c r="C2686" s="456">
        <v>0.75499063063948246</v>
      </c>
      <c r="D2686" s="457">
        <v>0.77019754884391622</v>
      </c>
      <c r="E2686" s="437">
        <v>0.3693516032263352</v>
      </c>
      <c r="F2686" s="456">
        <v>3.6893103451385335E-2</v>
      </c>
      <c r="G2686" s="457">
        <v>3.2528763933405203E-2</v>
      </c>
      <c r="H2686" s="437">
        <v>6.2848365035271289E-2</v>
      </c>
      <c r="I2686" s="456">
        <v>3.2377268045866991E-2</v>
      </c>
      <c r="J2686" s="457">
        <v>3.2785432694615181E-2</v>
      </c>
      <c r="K2686" s="437">
        <v>0.36436095931837909</v>
      </c>
      <c r="L2686" s="462">
        <v>1.350854840484835E-3</v>
      </c>
      <c r="M2686" s="463">
        <v>1.7640321918312562E-3</v>
      </c>
      <c r="N2686" s="437">
        <v>5.7018080856961204E-3</v>
      </c>
      <c r="O2686" s="456">
        <v>1.6462582062624878E-3</v>
      </c>
      <c r="P2686" s="457">
        <v>2.0904113592887684E-3</v>
      </c>
      <c r="Q2686" s="437">
        <v>1.3859768393997563E-2</v>
      </c>
      <c r="R2686" s="462">
        <v>0</v>
      </c>
      <c r="S2686" s="463">
        <v>0</v>
      </c>
      <c r="T2686" s="437">
        <v>654.38551162246006</v>
      </c>
      <c r="U2686" s="456">
        <v>4.7406675151516128E-3</v>
      </c>
      <c r="V2686" s="457">
        <v>5.6899567307342443E-3</v>
      </c>
      <c r="W2686" s="437">
        <v>6.7734502371531891E-2</v>
      </c>
      <c r="X2686" s="456">
        <v>4.4080426555735885E-3</v>
      </c>
      <c r="Y2686" s="457">
        <v>5.6232848957458205E-3</v>
      </c>
      <c r="Z2686" s="437">
        <v>2.9904113874819394E-3</v>
      </c>
      <c r="AA2686" s="456">
        <v>8.7537625249962806E-4</v>
      </c>
      <c r="AB2686" s="457">
        <v>8.8652055905066559E-4</v>
      </c>
      <c r="AC2686" s="437">
        <v>4.3273460040320596E-3</v>
      </c>
      <c r="AD2686" s="456">
        <v>4.7294359337006878E-5</v>
      </c>
      <c r="AE2686" s="457">
        <v>4.1472796164952778E-5</v>
      </c>
      <c r="AF2686" s="437">
        <v>6.2443676214809488E-4</v>
      </c>
      <c r="AG2686" s="456">
        <v>1.5209273777086346E-3</v>
      </c>
      <c r="AH2686" s="457">
        <v>1.3225230609524672E-3</v>
      </c>
      <c r="AI2686" s="437">
        <v>8.0552196257995727E-4</v>
      </c>
      <c r="AJ2686" s="456">
        <v>2.7871426861010503E-4</v>
      </c>
      <c r="AK2686" s="457">
        <v>2.3705450320334802E-4</v>
      </c>
      <c r="AL2686" s="437">
        <v>4.9954909514611963E-5</v>
      </c>
      <c r="AM2686" s="456">
        <v>4.2604155122028176E-4</v>
      </c>
      <c r="AN2686" s="457">
        <v>3.7869593534145557E-4</v>
      </c>
      <c r="AO2686" s="437">
        <v>1.3575252532079397E-2</v>
      </c>
      <c r="AP2686" s="456">
        <v>0</v>
      </c>
      <c r="AQ2686" s="457">
        <v>0</v>
      </c>
      <c r="AR2686" s="440">
        <v>4.1035932122018203E-3</v>
      </c>
      <c r="AS2686" s="462">
        <v>0</v>
      </c>
      <c r="AT2686" s="463">
        <v>0</v>
      </c>
      <c r="AU2686" s="423">
        <v>0</v>
      </c>
    </row>
    <row r="2687" spans="1:47" x14ac:dyDescent="0.2">
      <c r="A2687" s="231">
        <v>2042</v>
      </c>
      <c r="B2687" s="232">
        <v>3</v>
      </c>
      <c r="C2687" s="456">
        <v>0.76034840818511873</v>
      </c>
      <c r="D2687" s="457">
        <v>0.77447771601816728</v>
      </c>
      <c r="E2687" s="437">
        <v>0.37131232037644701</v>
      </c>
      <c r="F2687" s="456">
        <v>3.7640972051573129E-2</v>
      </c>
      <c r="G2687" s="457">
        <v>3.3203112432852157E-2</v>
      </c>
      <c r="H2687" s="437">
        <v>6.3595940838080595E-2</v>
      </c>
      <c r="I2687" s="456">
        <v>3.2745842036769723E-2</v>
      </c>
      <c r="J2687" s="457">
        <v>3.3106738288923979E-2</v>
      </c>
      <c r="K2687" s="437">
        <v>0.36741373270602323</v>
      </c>
      <c r="L2687" s="462">
        <v>1.3520109714417665E-3</v>
      </c>
      <c r="M2687" s="463">
        <v>1.7653117638182136E-3</v>
      </c>
      <c r="N2687" s="437">
        <v>5.7045363841890613E-3</v>
      </c>
      <c r="O2687" s="456">
        <v>1.6553222043733786E-3</v>
      </c>
      <c r="P2687" s="457">
        <v>2.1023951272260166E-3</v>
      </c>
      <c r="Q2687" s="437">
        <v>1.3867129485388539E-2</v>
      </c>
      <c r="R2687" s="462">
        <v>0</v>
      </c>
      <c r="S2687" s="463">
        <v>0</v>
      </c>
      <c r="T2687" s="437">
        <v>654.69874172023856</v>
      </c>
      <c r="U2687" s="456">
        <v>4.8134339545017526E-3</v>
      </c>
      <c r="V2687" s="457">
        <v>5.7856155759494583E-3</v>
      </c>
      <c r="W2687" s="437">
        <v>6.8540084279228738E-2</v>
      </c>
      <c r="X2687" s="456">
        <v>4.478247975951144E-3</v>
      </c>
      <c r="Y2687" s="457">
        <v>5.720564971238495E-3</v>
      </c>
      <c r="Z2687" s="437">
        <v>3.0057394147138834E-3</v>
      </c>
      <c r="AA2687" s="456">
        <v>8.864941035282187E-4</v>
      </c>
      <c r="AB2687" s="457">
        <v>8.9956633295802549E-4</v>
      </c>
      <c r="AC2687" s="437">
        <v>4.3788155963969556E-3</v>
      </c>
      <c r="AD2687" s="456">
        <v>4.8222954905151025E-5</v>
      </c>
      <c r="AE2687" s="457">
        <v>4.2311377848501126E-5</v>
      </c>
      <c r="AF2687" s="437">
        <v>6.3186371769419062E-4</v>
      </c>
      <c r="AG2687" s="456">
        <v>1.5535307856527022E-3</v>
      </c>
      <c r="AH2687" s="457">
        <v>1.3513828433881878E-3</v>
      </c>
      <c r="AI2687" s="437">
        <v>8.1510499075452061E-4</v>
      </c>
      <c r="AJ2687" s="456">
        <v>2.8512773286506294E-4</v>
      </c>
      <c r="AK2687" s="457">
        <v>2.4267644990826499E-4</v>
      </c>
      <c r="AL2687" s="437">
        <v>5.0549098321785365E-5</v>
      </c>
      <c r="AM2687" s="456">
        <v>4.3400566825860736E-4</v>
      </c>
      <c r="AN2687" s="457">
        <v>3.8590645792535333E-4</v>
      </c>
      <c r="AO2687" s="437">
        <v>1.3736710083316049E-2</v>
      </c>
      <c r="AP2687" s="456">
        <v>0</v>
      </c>
      <c r="AQ2687" s="457">
        <v>0</v>
      </c>
      <c r="AR2687" s="440">
        <v>4.1158594504856301E-3</v>
      </c>
      <c r="AS2687" s="462">
        <v>0</v>
      </c>
      <c r="AT2687" s="463">
        <v>0</v>
      </c>
      <c r="AU2687" s="423">
        <v>0</v>
      </c>
    </row>
    <row r="2688" spans="1:47" x14ac:dyDescent="0.2">
      <c r="A2688" s="231">
        <v>2042</v>
      </c>
      <c r="B2688" s="232">
        <v>4</v>
      </c>
      <c r="C2688" s="456">
        <v>0.76519399089126405</v>
      </c>
      <c r="D2688" s="457">
        <v>0.77816440366101125</v>
      </c>
      <c r="E2688" s="437">
        <v>0.37355959367951774</v>
      </c>
      <c r="F2688" s="456">
        <v>3.8474729013622283E-2</v>
      </c>
      <c r="G2688" s="457">
        <v>3.3974225595478705E-2</v>
      </c>
      <c r="H2688" s="437">
        <v>6.4453278970875424E-2</v>
      </c>
      <c r="I2688" s="456">
        <v>3.3127856569359564E-2</v>
      </c>
      <c r="J2688" s="457">
        <v>3.3442324531158231E-2</v>
      </c>
      <c r="K2688" s="437">
        <v>0.37091456109445542</v>
      </c>
      <c r="L2688" s="462">
        <v>1.3533375234538439E-3</v>
      </c>
      <c r="M2688" s="463">
        <v>1.7668445386445247E-3</v>
      </c>
      <c r="N2688" s="437">
        <v>5.7076311578073049E-3</v>
      </c>
      <c r="O2688" s="456">
        <v>1.6655002009198878E-3</v>
      </c>
      <c r="P2688" s="457">
        <v>2.1162278274865776E-3</v>
      </c>
      <c r="Q2688" s="437">
        <v>1.3875563235855797E-2</v>
      </c>
      <c r="R2688" s="462">
        <v>0</v>
      </c>
      <c r="S2688" s="463">
        <v>0</v>
      </c>
      <c r="T2688" s="437">
        <v>655.05421181463134</v>
      </c>
      <c r="U2688" s="456">
        <v>4.8923203998259696E-3</v>
      </c>
      <c r="V2688" s="457">
        <v>5.8927938883696429E-3</v>
      </c>
      <c r="W2688" s="437">
        <v>6.9464174287327748E-2</v>
      </c>
      <c r="X2688" s="456">
        <v>4.5567323665749258E-3</v>
      </c>
      <c r="Y2688" s="457">
        <v>5.8322061761051664E-3</v>
      </c>
      <c r="Z2688" s="437">
        <v>3.0233077204633559E-3</v>
      </c>
      <c r="AA2688" s="456">
        <v>8.9905289538451405E-4</v>
      </c>
      <c r="AB2688" s="457">
        <v>9.1479478407869761E-4</v>
      </c>
      <c r="AC2688" s="437">
        <v>4.4378450797754945E-3</v>
      </c>
      <c r="AD2688" s="456">
        <v>4.9260247228784278E-5</v>
      </c>
      <c r="AE2688" s="457">
        <v>4.3273495855100372E-5</v>
      </c>
      <c r="AF2688" s="437">
        <v>6.4038194475810159E-4</v>
      </c>
      <c r="AG2688" s="456">
        <v>1.5898377423725464E-3</v>
      </c>
      <c r="AH2688" s="457">
        <v>1.3843126517164787E-3</v>
      </c>
      <c r="AI2688" s="437">
        <v>8.2609181203303331E-4</v>
      </c>
      <c r="AJ2688" s="456">
        <v>2.922884417086308E-4</v>
      </c>
      <c r="AK2688" s="457">
        <v>2.4910915965182368E-4</v>
      </c>
      <c r="AL2688" s="437">
        <v>5.1230586167469119E-5</v>
      </c>
      <c r="AM2688" s="456">
        <v>4.4288035578676701E-4</v>
      </c>
      <c r="AN2688" s="457">
        <v>3.9415374593789485E-4</v>
      </c>
      <c r="AO2688" s="437">
        <v>1.3921931785212381E-2</v>
      </c>
      <c r="AP2688" s="456">
        <v>0</v>
      </c>
      <c r="AQ2688" s="457">
        <v>0</v>
      </c>
      <c r="AR2688" s="440">
        <v>4.1299192147308001E-3</v>
      </c>
      <c r="AS2688" s="462">
        <v>0</v>
      </c>
      <c r="AT2688" s="463">
        <v>0</v>
      </c>
      <c r="AU2688" s="423">
        <v>0</v>
      </c>
    </row>
    <row r="2689" spans="1:47" x14ac:dyDescent="0.2">
      <c r="A2689" s="231">
        <v>2042</v>
      </c>
      <c r="B2689" s="232">
        <v>5</v>
      </c>
      <c r="C2689" s="456">
        <v>1.1986638314201641</v>
      </c>
      <c r="D2689" s="457">
        <v>1.2395061968098637</v>
      </c>
      <c r="E2689" s="437">
        <v>0.43746668720717363</v>
      </c>
      <c r="F2689" s="456">
        <v>4.6239872490514609E-2</v>
      </c>
      <c r="G2689" s="457">
        <v>4.161901348959849E-2</v>
      </c>
      <c r="H2689" s="437">
        <v>7.1808606534033675E-2</v>
      </c>
      <c r="I2689" s="456">
        <v>4.4597522595582355E-2</v>
      </c>
      <c r="J2689" s="457">
        <v>4.5785399700534885E-2</v>
      </c>
      <c r="K2689" s="437">
        <v>0.37464844353917809</v>
      </c>
      <c r="L2689" s="462">
        <v>1.3543522956957431E-3</v>
      </c>
      <c r="M2689" s="463">
        <v>1.7680299918524168E-3</v>
      </c>
      <c r="N2689" s="437">
        <v>5.7090060142383518E-3</v>
      </c>
      <c r="O2689" s="456">
        <v>2.0305231297690499E-3</v>
      </c>
      <c r="P2689" s="457">
        <v>3.1902462749617867E-3</v>
      </c>
      <c r="Q2689" s="437">
        <v>1.8985383388354378E-2</v>
      </c>
      <c r="R2689" s="462">
        <v>0</v>
      </c>
      <c r="S2689" s="463">
        <v>0</v>
      </c>
      <c r="T2689" s="437">
        <v>655.21147799479763</v>
      </c>
      <c r="U2689" s="456">
        <v>3.7811758798519438E-3</v>
      </c>
      <c r="V2689" s="457">
        <v>4.4884028024947771E-3</v>
      </c>
      <c r="W2689" s="437">
        <v>7.73912780960192E-2</v>
      </c>
      <c r="X2689" s="456">
        <v>4.6436147640080434E-3</v>
      </c>
      <c r="Y2689" s="457">
        <v>5.9589317548794426E-3</v>
      </c>
      <c r="Z2689" s="437">
        <v>3.0432642131017346E-3</v>
      </c>
      <c r="AA2689" s="456">
        <v>1.0489174981701847E-3</v>
      </c>
      <c r="AB2689" s="457">
        <v>1.0852502939538301E-3</v>
      </c>
      <c r="AC2689" s="437">
        <v>4.9442877551166831E-3</v>
      </c>
      <c r="AD2689" s="456">
        <v>5.8724751685714699E-5</v>
      </c>
      <c r="AE2689" s="457">
        <v>5.2432212450523877E-5</v>
      </c>
      <c r="AF2689" s="437">
        <v>7.1346136962591622E-4</v>
      </c>
      <c r="AG2689" s="456">
        <v>1.9207738785474709E-3</v>
      </c>
      <c r="AH2689" s="457">
        <v>1.705912343214384E-3</v>
      </c>
      <c r="AI2689" s="437">
        <v>9.2036472177593612E-4</v>
      </c>
      <c r="AJ2689" s="456">
        <v>3.438456183810244E-4</v>
      </c>
      <c r="AK2689" s="457">
        <v>2.9687078021881796E-4</v>
      </c>
      <c r="AL2689" s="437">
        <v>5.7076862744340501E-5</v>
      </c>
      <c r="AM2689" s="456">
        <v>5.3453718793206777E-4</v>
      </c>
      <c r="AN2689" s="457">
        <v>4.8574536261156121E-4</v>
      </c>
      <c r="AO2689" s="437">
        <v>1.551065824643862E-2</v>
      </c>
      <c r="AP2689" s="456">
        <v>0</v>
      </c>
      <c r="AQ2689" s="457">
        <v>0</v>
      </c>
      <c r="AR2689" s="440">
        <v>6.3929794885125204E-3</v>
      </c>
      <c r="AS2689" s="462">
        <v>0</v>
      </c>
      <c r="AT2689" s="463">
        <v>0</v>
      </c>
      <c r="AU2689" s="423">
        <v>0</v>
      </c>
    </row>
    <row r="2690" spans="1:47" x14ac:dyDescent="0.2">
      <c r="A2690" s="231">
        <v>2042</v>
      </c>
      <c r="B2690" s="232">
        <v>6</v>
      </c>
      <c r="C2690" s="456">
        <v>1.2084315453976495</v>
      </c>
      <c r="D2690" s="457">
        <v>1.2492456985290599</v>
      </c>
      <c r="E2690" s="437">
        <v>0.44034167527325496</v>
      </c>
      <c r="F2690" s="456">
        <v>4.7345000142985552E-2</v>
      </c>
      <c r="G2690" s="457">
        <v>4.2714521208311124E-2</v>
      </c>
      <c r="H2690" s="437">
        <v>7.2905164696703439E-2</v>
      </c>
      <c r="I2690" s="456">
        <v>4.5211247776117416E-2</v>
      </c>
      <c r="J2690" s="457">
        <v>4.6411592647410051E-2</v>
      </c>
      <c r="K2690" s="437">
        <v>0.37912689456406823</v>
      </c>
      <c r="L2690" s="462">
        <v>1.3560667381189448E-3</v>
      </c>
      <c r="M2690" s="463">
        <v>1.7701438795881873E-3</v>
      </c>
      <c r="N2690" s="437">
        <v>5.7129882531372356E-3</v>
      </c>
      <c r="O2690" s="456">
        <v>2.0457487254321957E-3</v>
      </c>
      <c r="P2690" s="457">
        <v>3.2170154610922015E-3</v>
      </c>
      <c r="Q2690" s="437">
        <v>1.8996137601047139E-2</v>
      </c>
      <c r="R2690" s="462">
        <v>0</v>
      </c>
      <c r="S2690" s="463">
        <v>0</v>
      </c>
      <c r="T2690" s="437">
        <v>655.66891492821367</v>
      </c>
      <c r="U2690" s="456">
        <v>3.8514622689111485E-3</v>
      </c>
      <c r="V2690" s="457">
        <v>4.5863486743925996E-3</v>
      </c>
      <c r="W2690" s="437">
        <v>7.8573090391780842E-2</v>
      </c>
      <c r="X2690" s="456">
        <v>4.7396114861456623E-3</v>
      </c>
      <c r="Y2690" s="457">
        <v>6.1016877523654917E-3</v>
      </c>
      <c r="Z2690" s="437">
        <v>3.0657459731812781E-3</v>
      </c>
      <c r="AA2690" s="456">
        <v>1.0656335451600923E-3</v>
      </c>
      <c r="AB2690" s="457">
        <v>1.1073134768088322E-3</v>
      </c>
      <c r="AC2690" s="437">
        <v>5.0197849645989955E-3</v>
      </c>
      <c r="AD2690" s="456">
        <v>6.0106386328211795E-5</v>
      </c>
      <c r="AE2690" s="457">
        <v>5.3805361376324824E-5</v>
      </c>
      <c r="AF2690" s="437">
        <v>7.2435623143725901E-4</v>
      </c>
      <c r="AG2690" s="456">
        <v>1.9688698882643048E-3</v>
      </c>
      <c r="AH2690" s="457">
        <v>1.7525761706684675E-3</v>
      </c>
      <c r="AI2690" s="437">
        <v>9.3441987175430018E-4</v>
      </c>
      <c r="AJ2690" s="456">
        <v>3.5336149052866793E-4</v>
      </c>
      <c r="AK2690" s="457">
        <v>3.0599146467260663E-4</v>
      </c>
      <c r="AL2690" s="437">
        <v>5.7948545092348871E-5</v>
      </c>
      <c r="AM2690" s="456">
        <v>5.4627398556873969E-4</v>
      </c>
      <c r="AN2690" s="457">
        <v>4.9740679603104809E-4</v>
      </c>
      <c r="AO2690" s="437">
        <v>1.5747495151775887E-2</v>
      </c>
      <c r="AP2690" s="456">
        <v>0</v>
      </c>
      <c r="AQ2690" s="457">
        <v>0</v>
      </c>
      <c r="AR2690" s="440">
        <v>6.42106536055502E-3</v>
      </c>
      <c r="AS2690" s="462">
        <v>0</v>
      </c>
      <c r="AT2690" s="463">
        <v>0</v>
      </c>
      <c r="AU2690" s="423">
        <v>0</v>
      </c>
    </row>
    <row r="2691" spans="1:47" x14ac:dyDescent="0.2">
      <c r="A2691" s="231">
        <v>2042</v>
      </c>
      <c r="B2691" s="232">
        <v>7</v>
      </c>
      <c r="C2691" s="456">
        <v>1.3514202406191989</v>
      </c>
      <c r="D2691" s="457">
        <v>1.3981000559996331</v>
      </c>
      <c r="E2691" s="437">
        <v>0.44354898533446846</v>
      </c>
      <c r="F2691" s="456">
        <v>5.283974040156221E-2</v>
      </c>
      <c r="G2691" s="457">
        <v>4.8091498875950968E-2</v>
      </c>
      <c r="H2691" s="437">
        <v>7.4128491923296611E-2</v>
      </c>
      <c r="I2691" s="456">
        <v>5.2211387284765896E-2</v>
      </c>
      <c r="J2691" s="457">
        <v>5.3940965329477487E-2</v>
      </c>
      <c r="K2691" s="437">
        <v>0.50685948809310744</v>
      </c>
      <c r="L2691" s="462">
        <v>1.3579297222765952E-3</v>
      </c>
      <c r="M2691" s="463">
        <v>1.7724933469344931E-3</v>
      </c>
      <c r="N2691" s="437">
        <v>5.7174361233068814E-3</v>
      </c>
      <c r="O2691" s="456">
        <v>2.3427154667985894E-3</v>
      </c>
      <c r="P2691" s="457">
        <v>3.5183951498425872E-3</v>
      </c>
      <c r="Q2691" s="437">
        <v>1.9008194211569115E-2</v>
      </c>
      <c r="R2691" s="462">
        <v>0</v>
      </c>
      <c r="S2691" s="463">
        <v>0</v>
      </c>
      <c r="T2691" s="437">
        <v>656.17796606212653</v>
      </c>
      <c r="U2691" s="456">
        <v>4.0480820409886063E-3</v>
      </c>
      <c r="V2691" s="457">
        <v>4.7308667941981051E-3</v>
      </c>
      <c r="W2691" s="437">
        <v>7.9891502925168903E-2</v>
      </c>
      <c r="X2691" s="456">
        <v>4.8446768180414879E-3</v>
      </c>
      <c r="Y2691" s="457">
        <v>6.2606418305509474E-3</v>
      </c>
      <c r="Z2691" s="437">
        <v>3.0908204635758502E-3</v>
      </c>
      <c r="AA2691" s="456">
        <v>1.1680193459365263E-3</v>
      </c>
      <c r="AB2691" s="457">
        <v>1.2241607424549974E-3</v>
      </c>
      <c r="AC2691" s="437">
        <v>5.1040181063208229E-3</v>
      </c>
      <c r="AD2691" s="456">
        <v>6.6964640700121895E-5</v>
      </c>
      <c r="AE2691" s="457">
        <v>6.0405913731190159E-5</v>
      </c>
      <c r="AF2691" s="437">
        <v>7.3651040756263957E-4</v>
      </c>
      <c r="AG2691" s="456">
        <v>2.2037953091880629E-3</v>
      </c>
      <c r="AH2691" s="457">
        <v>1.9794450425241815E-3</v>
      </c>
      <c r="AI2691" s="437">
        <v>9.5009823979381406E-4</v>
      </c>
      <c r="AJ2691" s="456">
        <v>3.9122354293886634E-4</v>
      </c>
      <c r="AK2691" s="457">
        <v>3.4082526010011452E-4</v>
      </c>
      <c r="AL2691" s="437">
        <v>5.8920838131315874E-5</v>
      </c>
      <c r="AM2691" s="456">
        <v>6.1248470034317066E-4</v>
      </c>
      <c r="AN2691" s="457">
        <v>5.6316899378344189E-4</v>
      </c>
      <c r="AO2691" s="437">
        <v>1.6011730106906017E-2</v>
      </c>
      <c r="AP2691" s="456">
        <v>0</v>
      </c>
      <c r="AQ2691" s="457">
        <v>0</v>
      </c>
      <c r="AR2691" s="440">
        <v>7.1898052684395003E-3</v>
      </c>
      <c r="AS2691" s="462">
        <v>0</v>
      </c>
      <c r="AT2691" s="463">
        <v>0</v>
      </c>
      <c r="AU2691" s="423">
        <v>0</v>
      </c>
    </row>
    <row r="2692" spans="1:47" x14ac:dyDescent="0.2">
      <c r="A2692" s="231">
        <v>2042</v>
      </c>
      <c r="B2692" s="232">
        <v>8</v>
      </c>
      <c r="C2692" s="456">
        <v>1.3686237124666225</v>
      </c>
      <c r="D2692" s="457">
        <v>1.4155598604599404</v>
      </c>
      <c r="E2692" s="437">
        <v>0.44711183046876846</v>
      </c>
      <c r="F2692" s="456">
        <v>5.4353355543225582E-2</v>
      </c>
      <c r="G2692" s="457">
        <v>4.962830065830956E-2</v>
      </c>
      <c r="H2692" s="437">
        <v>7.5487251860205204E-2</v>
      </c>
      <c r="I2692" s="456">
        <v>5.3157468761977536E-2</v>
      </c>
      <c r="J2692" s="457">
        <v>5.4925335368036225E-2</v>
      </c>
      <c r="K2692" s="437">
        <v>0.51240830422787642</v>
      </c>
      <c r="L2692" s="462">
        <v>1.3600753165795665E-3</v>
      </c>
      <c r="M2692" s="463">
        <v>1.7752530541079101E-3</v>
      </c>
      <c r="N2692" s="437">
        <v>5.7223612943067817E-3</v>
      </c>
      <c r="O2692" s="456">
        <v>2.363632348797857E-3</v>
      </c>
      <c r="P2692" s="457">
        <v>3.5546432788589647E-3</v>
      </c>
      <c r="Q2692" s="437">
        <v>1.9021559002294061E-2</v>
      </c>
      <c r="R2692" s="462">
        <v>0</v>
      </c>
      <c r="S2692" s="463">
        <v>0</v>
      </c>
      <c r="T2692" s="437">
        <v>656.74493121352168</v>
      </c>
      <c r="U2692" s="456">
        <v>4.1411830039588633E-3</v>
      </c>
      <c r="V2692" s="457">
        <v>4.8579857305543822E-3</v>
      </c>
      <c r="W2692" s="437">
        <v>8.1355868203160916E-2</v>
      </c>
      <c r="X2692" s="456">
        <v>4.9598094801443322E-3</v>
      </c>
      <c r="Y2692" s="457">
        <v>6.4375412240885192E-3</v>
      </c>
      <c r="Z2692" s="437">
        <v>3.1186705196492039E-3</v>
      </c>
      <c r="AA2692" s="456">
        <v>1.1915779144139032E-3</v>
      </c>
      <c r="AB2692" s="457">
        <v>1.2556458831851861E-3</v>
      </c>
      <c r="AC2692" s="437">
        <v>5.1975706535638405E-3</v>
      </c>
      <c r="AD2692" s="456">
        <v>6.8858779059439529E-5</v>
      </c>
      <c r="AE2692" s="457">
        <v>6.2333625019532089E-5</v>
      </c>
      <c r="AF2692" s="437">
        <v>7.5001111447855519E-4</v>
      </c>
      <c r="AG2692" s="456">
        <v>2.2695522025683937E-3</v>
      </c>
      <c r="AH2692" s="457">
        <v>2.0447974786198951E-3</v>
      </c>
      <c r="AI2692" s="437">
        <v>9.6751395971149639E-4</v>
      </c>
      <c r="AJ2692" s="456">
        <v>4.0407453515220899E-4</v>
      </c>
      <c r="AK2692" s="457">
        <v>3.534304654971667E-4</v>
      </c>
      <c r="AL2692" s="437">
        <v>6.0000840191843631E-5</v>
      </c>
      <c r="AM2692" s="456">
        <v>6.2851540265289189E-4</v>
      </c>
      <c r="AN2692" s="457">
        <v>5.7953602858949456E-4</v>
      </c>
      <c r="AO2692" s="437">
        <v>1.6305229587079754E-2</v>
      </c>
      <c r="AP2692" s="456">
        <v>0</v>
      </c>
      <c r="AQ2692" s="457">
        <v>0</v>
      </c>
      <c r="AR2692" s="440">
        <v>7.2286864862633297E-3</v>
      </c>
      <c r="AS2692" s="462">
        <v>0</v>
      </c>
      <c r="AT2692" s="463">
        <v>0</v>
      </c>
      <c r="AU2692" s="423">
        <v>0</v>
      </c>
    </row>
    <row r="2693" spans="1:47" x14ac:dyDescent="0.2">
      <c r="A2693" s="231">
        <v>2042</v>
      </c>
      <c r="B2693" s="232">
        <v>9</v>
      </c>
      <c r="C2693" s="456">
        <v>1.4056008377759572</v>
      </c>
      <c r="D2693" s="457">
        <v>1.4510597758293831</v>
      </c>
      <c r="E2693" s="437">
        <v>0.45038914408393532</v>
      </c>
      <c r="F2693" s="456">
        <v>6.024833882620742E-2</v>
      </c>
      <c r="G2693" s="457">
        <v>5.5426220406919871E-2</v>
      </c>
      <c r="H2693" s="437">
        <v>7.6969448203660501E-2</v>
      </c>
      <c r="I2693" s="456">
        <v>6.1934414055600961E-2</v>
      </c>
      <c r="J2693" s="457">
        <v>6.4353049533665399E-2</v>
      </c>
      <c r="K2693" s="437">
        <v>0.51815560794315163</v>
      </c>
      <c r="L2693" s="462">
        <v>1.3620096956018237E-3</v>
      </c>
      <c r="M2693" s="463">
        <v>1.7777987052710886E-3</v>
      </c>
      <c r="N2693" s="437">
        <v>5.7256439745607271E-3</v>
      </c>
      <c r="O2693" s="456">
        <v>2.7173994030113241E-3</v>
      </c>
      <c r="P2693" s="457">
        <v>3.9048011825993643E-3</v>
      </c>
      <c r="Q2693" s="437">
        <v>1.9036343993409689E-2</v>
      </c>
      <c r="R2693" s="462">
        <v>0</v>
      </c>
      <c r="S2693" s="463">
        <v>0</v>
      </c>
      <c r="T2693" s="437">
        <v>657.12128428379435</v>
      </c>
      <c r="U2693" s="456">
        <v>4.1921496748630769E-3</v>
      </c>
      <c r="V2693" s="457">
        <v>4.9287996429484776E-3</v>
      </c>
      <c r="W2693" s="437">
        <v>8.2953440374053583E-2</v>
      </c>
      <c r="X2693" s="456">
        <v>5.0853366493568055E-3</v>
      </c>
      <c r="Y2693" s="457">
        <v>6.6326780914871993E-3</v>
      </c>
      <c r="Z2693" s="437">
        <v>3.1493971963539873E-3</v>
      </c>
      <c r="AA2693" s="456">
        <v>1.2973793595564827E-3</v>
      </c>
      <c r="AB2693" s="457">
        <v>1.3775831479765196E-3</v>
      </c>
      <c r="AC2693" s="437">
        <v>5.2996343415543492E-3</v>
      </c>
      <c r="AD2693" s="456">
        <v>7.6089510524409432E-5</v>
      </c>
      <c r="AE2693" s="457">
        <v>6.9342249426211525E-5</v>
      </c>
      <c r="AF2693" s="437">
        <v>7.6473863591303593E-4</v>
      </c>
      <c r="AG2693" s="456">
        <v>2.5227461248467156E-3</v>
      </c>
      <c r="AH2693" s="457">
        <v>2.2905193432080518E-3</v>
      </c>
      <c r="AI2693" s="437">
        <v>9.8651285684812581E-4</v>
      </c>
      <c r="AJ2693" s="456">
        <v>4.4422848852647726E-4</v>
      </c>
      <c r="AK2693" s="457">
        <v>3.904911967727033E-4</v>
      </c>
      <c r="AL2693" s="437">
        <v>6.117905352621294E-5</v>
      </c>
      <c r="AM2693" s="456">
        <v>6.9860811424521602E-4</v>
      </c>
      <c r="AN2693" s="457">
        <v>6.4992245258943711E-4</v>
      </c>
      <c r="AO2693" s="437">
        <v>1.6625412922875223E-2</v>
      </c>
      <c r="AP2693" s="456">
        <v>0</v>
      </c>
      <c r="AQ2693" s="457">
        <v>0</v>
      </c>
      <c r="AR2693" s="440">
        <v>8.1052564956339401E-3</v>
      </c>
      <c r="AS2693" s="462">
        <v>0</v>
      </c>
      <c r="AT2693" s="463">
        <v>0</v>
      </c>
      <c r="AU2693" s="423">
        <v>0</v>
      </c>
    </row>
    <row r="2694" spans="1:47" x14ac:dyDescent="0.2">
      <c r="A2694" s="231">
        <v>2042</v>
      </c>
      <c r="B2694" s="232">
        <v>10</v>
      </c>
      <c r="C2694" s="456">
        <v>0</v>
      </c>
      <c r="D2694" s="457">
        <v>0</v>
      </c>
      <c r="E2694" s="438">
        <v>0.45469801835157891</v>
      </c>
      <c r="F2694" s="456">
        <v>0</v>
      </c>
      <c r="G2694" s="457">
        <v>0</v>
      </c>
      <c r="H2694" s="438">
        <v>7.8612898454650956E-2</v>
      </c>
      <c r="I2694" s="456">
        <v>0</v>
      </c>
      <c r="J2694" s="457">
        <v>0</v>
      </c>
      <c r="K2694" s="438">
        <v>0.5248669591664763</v>
      </c>
      <c r="L2694" s="462">
        <v>0</v>
      </c>
      <c r="M2694" s="463">
        <v>0</v>
      </c>
      <c r="N2694" s="438">
        <v>5.7316117374622885E-3</v>
      </c>
      <c r="O2694" s="456">
        <v>0</v>
      </c>
      <c r="P2694" s="457">
        <v>0</v>
      </c>
      <c r="Q2694" s="438">
        <v>1.9052506775478241E-2</v>
      </c>
      <c r="R2694" s="462">
        <v>0</v>
      </c>
      <c r="S2694" s="463">
        <v>0</v>
      </c>
      <c r="T2694" s="438">
        <v>657.80641613884802</v>
      </c>
      <c r="U2694" s="456">
        <v>0</v>
      </c>
      <c r="V2694" s="457">
        <v>0</v>
      </c>
      <c r="W2694" s="438">
        <v>8.4724696644219971E-2</v>
      </c>
      <c r="X2694" s="456">
        <v>0</v>
      </c>
      <c r="Y2694" s="457">
        <v>0</v>
      </c>
      <c r="Z2694" s="438">
        <v>3.1830920157373617E-3</v>
      </c>
      <c r="AA2694" s="456">
        <v>0</v>
      </c>
      <c r="AB2694" s="457">
        <v>0</v>
      </c>
      <c r="AC2694" s="438">
        <v>5.4127956993926443E-3</v>
      </c>
      <c r="AD2694" s="456">
        <v>0</v>
      </c>
      <c r="AE2694" s="457">
        <v>0</v>
      </c>
      <c r="AF2694" s="438">
        <v>7.8106717331025502E-4</v>
      </c>
      <c r="AG2694" s="456">
        <v>0</v>
      </c>
      <c r="AH2694" s="457">
        <v>0</v>
      </c>
      <c r="AI2694" s="438">
        <v>1.0075766616019933E-3</v>
      </c>
      <c r="AJ2694" s="456">
        <v>0</v>
      </c>
      <c r="AK2694" s="457">
        <v>0</v>
      </c>
      <c r="AL2694" s="438">
        <v>6.2485330803436709E-5</v>
      </c>
      <c r="AM2694" s="456">
        <v>0</v>
      </c>
      <c r="AN2694" s="457">
        <v>0</v>
      </c>
      <c r="AO2694" s="438">
        <v>1.6980394713082721E-2</v>
      </c>
      <c r="AP2694" s="456">
        <v>0</v>
      </c>
      <c r="AQ2694" s="457">
        <v>0</v>
      </c>
      <c r="AR2694" s="440">
        <v>8.1577955399432193E-3</v>
      </c>
      <c r="AS2694" s="462">
        <v>0</v>
      </c>
      <c r="AT2694" s="463">
        <v>0</v>
      </c>
      <c r="AU2694" s="423">
        <v>0</v>
      </c>
    </row>
    <row r="2695" spans="1:47" x14ac:dyDescent="0.2">
      <c r="A2695" s="231">
        <v>2042</v>
      </c>
      <c r="B2695" s="232">
        <v>11</v>
      </c>
      <c r="C2695" s="456">
        <v>0</v>
      </c>
      <c r="D2695" s="457">
        <v>0</v>
      </c>
      <c r="E2695" s="438">
        <v>0.45942488717243551</v>
      </c>
      <c r="F2695" s="456">
        <v>0</v>
      </c>
      <c r="G2695" s="457">
        <v>0</v>
      </c>
      <c r="H2695" s="438">
        <v>8.0415806546864421E-2</v>
      </c>
      <c r="I2695" s="456">
        <v>0</v>
      </c>
      <c r="J2695" s="457">
        <v>0</v>
      </c>
      <c r="K2695" s="438">
        <v>0.53222919639446986</v>
      </c>
      <c r="L2695" s="462">
        <v>0</v>
      </c>
      <c r="M2695" s="463">
        <v>0</v>
      </c>
      <c r="N2695" s="438">
        <v>5.738156968669631E-3</v>
      </c>
      <c r="O2695" s="456">
        <v>0</v>
      </c>
      <c r="P2695" s="457">
        <v>0</v>
      </c>
      <c r="Q2695" s="438">
        <v>1.9070256188324697E-2</v>
      </c>
      <c r="R2695" s="462">
        <v>0</v>
      </c>
      <c r="S2695" s="463">
        <v>0</v>
      </c>
      <c r="T2695" s="438">
        <v>658.55855822810179</v>
      </c>
      <c r="U2695" s="456">
        <v>0</v>
      </c>
      <c r="V2695" s="457">
        <v>0</v>
      </c>
      <c r="W2695" s="438">
        <v>8.6667611425673641E-2</v>
      </c>
      <c r="X2695" s="456">
        <v>0</v>
      </c>
      <c r="Y2695" s="457">
        <v>0</v>
      </c>
      <c r="Z2695" s="438">
        <v>3.2200461901812161E-3</v>
      </c>
      <c r="AA2695" s="456">
        <v>0</v>
      </c>
      <c r="AB2695" s="457">
        <v>0</v>
      </c>
      <c r="AC2695" s="438">
        <v>5.5369202717306821E-3</v>
      </c>
      <c r="AD2695" s="456">
        <v>0</v>
      </c>
      <c r="AE2695" s="457">
        <v>0</v>
      </c>
      <c r="AF2695" s="438">
        <v>7.9897847809909579E-4</v>
      </c>
      <c r="AG2695" s="456">
        <v>0</v>
      </c>
      <c r="AH2695" s="457">
        <v>0</v>
      </c>
      <c r="AI2695" s="438">
        <v>1.0306832217399217E-3</v>
      </c>
      <c r="AJ2695" s="456">
        <v>0</v>
      </c>
      <c r="AK2695" s="457">
        <v>0</v>
      </c>
      <c r="AL2695" s="438">
        <v>6.3918331353339319E-5</v>
      </c>
      <c r="AM2695" s="456">
        <v>0</v>
      </c>
      <c r="AN2695" s="457">
        <v>0</v>
      </c>
      <c r="AO2695" s="438">
        <v>1.7369793518794054E-2</v>
      </c>
      <c r="AP2695" s="456">
        <v>0</v>
      </c>
      <c r="AQ2695" s="457">
        <v>0</v>
      </c>
      <c r="AR2695" s="440">
        <v>9.9408382728681192E-3</v>
      </c>
      <c r="AS2695" s="462">
        <v>0</v>
      </c>
      <c r="AT2695" s="463">
        <v>0</v>
      </c>
      <c r="AU2695" s="423">
        <v>0</v>
      </c>
    </row>
    <row r="2696" spans="1:47" x14ac:dyDescent="0.2">
      <c r="A2696" s="231">
        <v>2042</v>
      </c>
      <c r="B2696" s="232">
        <v>12</v>
      </c>
      <c r="C2696" s="456">
        <v>0</v>
      </c>
      <c r="D2696" s="457">
        <v>0</v>
      </c>
      <c r="E2696" s="438">
        <v>0.46456221132807868</v>
      </c>
      <c r="F2696" s="456">
        <v>0</v>
      </c>
      <c r="G2696" s="457">
        <v>0</v>
      </c>
      <c r="H2696" s="438">
        <v>8.2375175305387488E-2</v>
      </c>
      <c r="I2696" s="456">
        <v>0</v>
      </c>
      <c r="J2696" s="457">
        <v>0</v>
      </c>
      <c r="K2696" s="438">
        <v>0.54023016866061613</v>
      </c>
      <c r="L2696" s="462">
        <v>0</v>
      </c>
      <c r="M2696" s="463">
        <v>0</v>
      </c>
      <c r="N2696" s="438">
        <v>5.7452631977074637E-3</v>
      </c>
      <c r="O2696" s="456">
        <v>0</v>
      </c>
      <c r="P2696" s="457">
        <v>0</v>
      </c>
      <c r="Q2696" s="438">
        <v>1.9089527236139613E-2</v>
      </c>
      <c r="R2696" s="462">
        <v>0</v>
      </c>
      <c r="S2696" s="463">
        <v>0</v>
      </c>
      <c r="T2696" s="438">
        <v>659.37305481767942</v>
      </c>
      <c r="U2696" s="456">
        <v>0</v>
      </c>
      <c r="V2696" s="457">
        <v>0</v>
      </c>
      <c r="W2696" s="438">
        <v>8.8779391261232007E-2</v>
      </c>
      <c r="X2696" s="456">
        <v>0</v>
      </c>
      <c r="Y2696" s="457">
        <v>0</v>
      </c>
      <c r="Z2696" s="438">
        <v>3.2602107985693924E-3</v>
      </c>
      <c r="AA2696" s="456">
        <v>0</v>
      </c>
      <c r="AB2696" s="457">
        <v>0</v>
      </c>
      <c r="AC2696" s="438">
        <v>5.6718394094780085E-3</v>
      </c>
      <c r="AD2696" s="456">
        <v>0</v>
      </c>
      <c r="AE2696" s="457">
        <v>0</v>
      </c>
      <c r="AF2696" s="438">
        <v>8.184465929809454E-4</v>
      </c>
      <c r="AG2696" s="456">
        <v>0</v>
      </c>
      <c r="AH2696" s="457">
        <v>0</v>
      </c>
      <c r="AI2696" s="438">
        <v>1.0557974569566483E-3</v>
      </c>
      <c r="AJ2696" s="456">
        <v>0</v>
      </c>
      <c r="AK2696" s="457">
        <v>0</v>
      </c>
      <c r="AL2696" s="438">
        <v>6.5475792660338455E-5</v>
      </c>
      <c r="AM2696" s="456">
        <v>0</v>
      </c>
      <c r="AN2696" s="457">
        <v>0</v>
      </c>
      <c r="AO2696" s="438">
        <v>1.7793040262910152E-2</v>
      </c>
      <c r="AP2696" s="456">
        <v>0</v>
      </c>
      <c r="AQ2696" s="457">
        <v>0</v>
      </c>
      <c r="AR2696" s="440">
        <v>1.00168976060534E-2</v>
      </c>
      <c r="AS2696" s="462">
        <v>0</v>
      </c>
      <c r="AT2696" s="463">
        <v>0</v>
      </c>
      <c r="AU2696" s="423">
        <v>0</v>
      </c>
    </row>
    <row r="2697" spans="1:47" x14ac:dyDescent="0.2">
      <c r="A2697" s="231">
        <v>2042</v>
      </c>
      <c r="B2697" s="232">
        <v>13</v>
      </c>
      <c r="C2697" s="456">
        <v>0</v>
      </c>
      <c r="D2697" s="457">
        <v>0</v>
      </c>
      <c r="E2697" s="438">
        <v>0.47012882472381051</v>
      </c>
      <c r="F2697" s="456">
        <v>0</v>
      </c>
      <c r="G2697" s="457">
        <v>0</v>
      </c>
      <c r="H2697" s="438">
        <v>8.4498178112930131E-2</v>
      </c>
      <c r="I2697" s="456">
        <v>0</v>
      </c>
      <c r="J2697" s="457">
        <v>0</v>
      </c>
      <c r="K2697" s="438">
        <v>0.5488996195210446</v>
      </c>
      <c r="L2697" s="462">
        <v>0</v>
      </c>
      <c r="M2697" s="463">
        <v>0</v>
      </c>
      <c r="N2697" s="438">
        <v>5.7529755542315457E-3</v>
      </c>
      <c r="O2697" s="456">
        <v>0</v>
      </c>
      <c r="P2697" s="457">
        <v>0</v>
      </c>
      <c r="Q2697" s="438">
        <v>1.9110405373488057E-2</v>
      </c>
      <c r="R2697" s="462">
        <v>0</v>
      </c>
      <c r="S2697" s="463">
        <v>0</v>
      </c>
      <c r="T2697" s="438">
        <v>660.2574290296094</v>
      </c>
      <c r="U2697" s="456">
        <v>0</v>
      </c>
      <c r="V2697" s="457">
        <v>0</v>
      </c>
      <c r="W2697" s="438">
        <v>9.1067420694275245E-2</v>
      </c>
      <c r="X2697" s="456">
        <v>0</v>
      </c>
      <c r="Y2697" s="457">
        <v>0</v>
      </c>
      <c r="Z2697" s="438">
        <v>3.3037286688661046E-3</v>
      </c>
      <c r="AA2697" s="456">
        <v>0</v>
      </c>
      <c r="AB2697" s="457">
        <v>0</v>
      </c>
      <c r="AC2697" s="438">
        <v>5.818012239187334E-3</v>
      </c>
      <c r="AD2697" s="456">
        <v>0</v>
      </c>
      <c r="AE2697" s="457">
        <v>0</v>
      </c>
      <c r="AF2697" s="438">
        <v>8.395394675108712E-4</v>
      </c>
      <c r="AG2697" s="456">
        <v>0</v>
      </c>
      <c r="AH2697" s="457">
        <v>0</v>
      </c>
      <c r="AI2697" s="438">
        <v>1.0830062235185666E-3</v>
      </c>
      <c r="AJ2697" s="456">
        <v>0</v>
      </c>
      <c r="AK2697" s="457">
        <v>0</v>
      </c>
      <c r="AL2697" s="438">
        <v>6.716318351074079E-5</v>
      </c>
      <c r="AM2697" s="456">
        <v>0</v>
      </c>
      <c r="AN2697" s="457">
        <v>0</v>
      </c>
      <c r="AO2697" s="438">
        <v>1.8251620384219774E-2</v>
      </c>
      <c r="AP2697" s="456">
        <v>0</v>
      </c>
      <c r="AQ2697" s="457">
        <v>0</v>
      </c>
      <c r="AR2697" s="440">
        <v>1.0099302190240401E-2</v>
      </c>
      <c r="AS2697" s="462">
        <v>0</v>
      </c>
      <c r="AT2697" s="463">
        <v>0</v>
      </c>
      <c r="AU2697" s="423">
        <v>0</v>
      </c>
    </row>
    <row r="2698" spans="1:47" x14ac:dyDescent="0.2">
      <c r="A2698" s="231">
        <v>2042</v>
      </c>
      <c r="B2698" s="232">
        <v>14</v>
      </c>
      <c r="C2698" s="456">
        <v>0</v>
      </c>
      <c r="D2698" s="457">
        <v>0</v>
      </c>
      <c r="E2698" s="438">
        <v>0.47480980579315152</v>
      </c>
      <c r="F2698" s="456">
        <v>0</v>
      </c>
      <c r="G2698" s="457">
        <v>0</v>
      </c>
      <c r="H2698" s="438">
        <v>8.674851383417137E-2</v>
      </c>
      <c r="I2698" s="456">
        <v>0</v>
      </c>
      <c r="J2698" s="457">
        <v>0</v>
      </c>
      <c r="K2698" s="438">
        <v>0.55747656053012606</v>
      </c>
      <c r="L2698" s="462">
        <v>0</v>
      </c>
      <c r="M2698" s="463">
        <v>0</v>
      </c>
      <c r="N2698" s="438">
        <v>5.7569230642364865E-3</v>
      </c>
      <c r="O2698" s="456">
        <v>0</v>
      </c>
      <c r="P2698" s="457">
        <v>0</v>
      </c>
      <c r="Q2698" s="438">
        <v>1.9132836854007875E-2</v>
      </c>
      <c r="R2698" s="462">
        <v>0</v>
      </c>
      <c r="S2698" s="463">
        <v>0</v>
      </c>
      <c r="T2698" s="438">
        <v>660.71167488202661</v>
      </c>
      <c r="U2698" s="456">
        <v>0</v>
      </c>
      <c r="V2698" s="457">
        <v>0</v>
      </c>
      <c r="W2698" s="438">
        <v>9.3492773458786788E-2</v>
      </c>
      <c r="X2698" s="456">
        <v>0</v>
      </c>
      <c r="Y2698" s="457">
        <v>0</v>
      </c>
      <c r="Z2698" s="438">
        <v>3.3505316447693481E-3</v>
      </c>
      <c r="AA2698" s="456">
        <v>0</v>
      </c>
      <c r="AB2698" s="457">
        <v>0</v>
      </c>
      <c r="AC2698" s="438">
        <v>5.9729535184486551E-3</v>
      </c>
      <c r="AD2698" s="456">
        <v>0</v>
      </c>
      <c r="AE2698" s="457">
        <v>0</v>
      </c>
      <c r="AF2698" s="438">
        <v>8.6189792654073241E-4</v>
      </c>
      <c r="AG2698" s="456">
        <v>0</v>
      </c>
      <c r="AH2698" s="457">
        <v>0</v>
      </c>
      <c r="AI2698" s="438">
        <v>1.1118484304230138E-3</v>
      </c>
      <c r="AJ2698" s="456">
        <v>0</v>
      </c>
      <c r="AK2698" s="457">
        <v>0</v>
      </c>
      <c r="AL2698" s="438">
        <v>6.8951795710695628E-5</v>
      </c>
      <c r="AM2698" s="456">
        <v>0</v>
      </c>
      <c r="AN2698" s="457">
        <v>0</v>
      </c>
      <c r="AO2698" s="438">
        <v>1.8737669685493619E-2</v>
      </c>
      <c r="AP2698" s="456">
        <v>0</v>
      </c>
      <c r="AQ2698" s="457">
        <v>0</v>
      </c>
      <c r="AR2698" s="440">
        <v>1.0187851254249199E-2</v>
      </c>
      <c r="AS2698" s="462">
        <v>0</v>
      </c>
      <c r="AT2698" s="463">
        <v>0</v>
      </c>
      <c r="AU2698" s="423">
        <v>0</v>
      </c>
    </row>
    <row r="2699" spans="1:47" x14ac:dyDescent="0.2">
      <c r="A2699" s="231">
        <v>2042</v>
      </c>
      <c r="B2699" s="232">
        <v>15</v>
      </c>
      <c r="C2699" s="456">
        <v>0</v>
      </c>
      <c r="D2699" s="457">
        <v>0</v>
      </c>
      <c r="E2699" s="438">
        <v>0.48122027069167816</v>
      </c>
      <c r="F2699" s="456">
        <v>0</v>
      </c>
      <c r="G2699" s="457">
        <v>0</v>
      </c>
      <c r="H2699" s="438">
        <v>8.9193311472247669E-2</v>
      </c>
      <c r="I2699" s="456">
        <v>0</v>
      </c>
      <c r="J2699" s="457">
        <v>0</v>
      </c>
      <c r="K2699" s="438">
        <v>0.56746085154554649</v>
      </c>
      <c r="L2699" s="462">
        <v>0</v>
      </c>
      <c r="M2699" s="463">
        <v>0</v>
      </c>
      <c r="N2699" s="438">
        <v>5.765805163074054E-3</v>
      </c>
      <c r="O2699" s="456">
        <v>0</v>
      </c>
      <c r="P2699" s="457">
        <v>0</v>
      </c>
      <c r="Q2699" s="438">
        <v>1.9156923559464131E-2</v>
      </c>
      <c r="R2699" s="462">
        <v>0</v>
      </c>
      <c r="S2699" s="463">
        <v>0</v>
      </c>
      <c r="T2699" s="438">
        <v>661.73123724100242</v>
      </c>
      <c r="U2699" s="456">
        <v>0</v>
      </c>
      <c r="V2699" s="457">
        <v>0</v>
      </c>
      <c r="W2699" s="438">
        <v>9.6127503126456723E-2</v>
      </c>
      <c r="X2699" s="456">
        <v>0</v>
      </c>
      <c r="Y2699" s="457">
        <v>0</v>
      </c>
      <c r="Z2699" s="438">
        <v>3.4006485991223421E-3</v>
      </c>
      <c r="AA2699" s="456">
        <v>0</v>
      </c>
      <c r="AB2699" s="457">
        <v>0</v>
      </c>
      <c r="AC2699" s="438">
        <v>6.1412878180707575E-3</v>
      </c>
      <c r="AD2699" s="456">
        <v>0</v>
      </c>
      <c r="AE2699" s="457">
        <v>0</v>
      </c>
      <c r="AF2699" s="438">
        <v>8.8618769670958508E-4</v>
      </c>
      <c r="AG2699" s="456">
        <v>0</v>
      </c>
      <c r="AH2699" s="457">
        <v>0</v>
      </c>
      <c r="AI2699" s="438">
        <v>1.1431823939496229E-3</v>
      </c>
      <c r="AJ2699" s="456">
        <v>0</v>
      </c>
      <c r="AK2699" s="457">
        <v>0</v>
      </c>
      <c r="AL2699" s="438">
        <v>7.0895096076256602E-5</v>
      </c>
      <c r="AM2699" s="456">
        <v>0</v>
      </c>
      <c r="AN2699" s="457">
        <v>0</v>
      </c>
      <c r="AO2699" s="438">
        <v>1.9265735511404737E-2</v>
      </c>
      <c r="AP2699" s="456">
        <v>0</v>
      </c>
      <c r="AQ2699" s="457">
        <v>0</v>
      </c>
      <c r="AR2699" s="440">
        <v>1.02827411800668E-2</v>
      </c>
      <c r="AS2699" s="462">
        <v>0</v>
      </c>
      <c r="AT2699" s="463">
        <v>0</v>
      </c>
      <c r="AU2699" s="423">
        <v>0</v>
      </c>
    </row>
    <row r="2700" spans="1:47" x14ac:dyDescent="0.2">
      <c r="A2700" s="231">
        <v>2042</v>
      </c>
      <c r="B2700" s="232">
        <v>16</v>
      </c>
      <c r="C2700" s="456">
        <v>0</v>
      </c>
      <c r="D2700" s="457">
        <v>0</v>
      </c>
      <c r="E2700" s="438">
        <v>0.48804183331168804</v>
      </c>
      <c r="F2700" s="456">
        <v>0</v>
      </c>
      <c r="G2700" s="457">
        <v>0</v>
      </c>
      <c r="H2700" s="438">
        <v>9.1795083526938812E-2</v>
      </c>
      <c r="I2700" s="456">
        <v>0</v>
      </c>
      <c r="J2700" s="457">
        <v>0</v>
      </c>
      <c r="K2700" s="438">
        <v>0.5780855284010834</v>
      </c>
      <c r="L2700" s="462">
        <v>0</v>
      </c>
      <c r="M2700" s="463">
        <v>0</v>
      </c>
      <c r="N2700" s="438">
        <v>5.7752428365969678E-3</v>
      </c>
      <c r="O2700" s="456">
        <v>0</v>
      </c>
      <c r="P2700" s="457">
        <v>0</v>
      </c>
      <c r="Q2700" s="438">
        <v>1.9182525771346937E-2</v>
      </c>
      <c r="R2700" s="462">
        <v>0</v>
      </c>
      <c r="S2700" s="463">
        <v>0</v>
      </c>
      <c r="T2700" s="438">
        <v>662.81392227882077</v>
      </c>
      <c r="U2700" s="456">
        <v>0</v>
      </c>
      <c r="V2700" s="457">
        <v>0</v>
      </c>
      <c r="W2700" s="438">
        <v>9.8931706845216599E-2</v>
      </c>
      <c r="X2700" s="456">
        <v>0</v>
      </c>
      <c r="Y2700" s="457">
        <v>0</v>
      </c>
      <c r="Z2700" s="438">
        <v>3.4539844249796767E-3</v>
      </c>
      <c r="AA2700" s="456">
        <v>0</v>
      </c>
      <c r="AB2700" s="457">
        <v>0</v>
      </c>
      <c r="AC2700" s="438">
        <v>6.3204309037648435E-3</v>
      </c>
      <c r="AD2700" s="456">
        <v>0</v>
      </c>
      <c r="AE2700" s="457">
        <v>0</v>
      </c>
      <c r="AF2700" s="438">
        <v>9.1203927262057663E-4</v>
      </c>
      <c r="AG2700" s="456">
        <v>0</v>
      </c>
      <c r="AH2700" s="457">
        <v>0</v>
      </c>
      <c r="AI2700" s="438">
        <v>1.1765310183408132E-3</v>
      </c>
      <c r="AJ2700" s="456">
        <v>0</v>
      </c>
      <c r="AK2700" s="457">
        <v>0</v>
      </c>
      <c r="AL2700" s="438">
        <v>7.2963191734368453E-5</v>
      </c>
      <c r="AM2700" s="456">
        <v>0</v>
      </c>
      <c r="AN2700" s="457">
        <v>0</v>
      </c>
      <c r="AO2700" s="438">
        <v>1.9827744182936747E-2</v>
      </c>
      <c r="AP2700" s="456">
        <v>0</v>
      </c>
      <c r="AQ2700" s="457">
        <v>0</v>
      </c>
      <c r="AR2700" s="440">
        <v>1.36522204952223E-2</v>
      </c>
      <c r="AS2700" s="462">
        <v>0</v>
      </c>
      <c r="AT2700" s="463">
        <v>0</v>
      </c>
      <c r="AU2700" s="423">
        <v>0</v>
      </c>
    </row>
    <row r="2701" spans="1:47" x14ac:dyDescent="0.2">
      <c r="A2701" s="231">
        <v>2042</v>
      </c>
      <c r="B2701" s="232">
        <v>17</v>
      </c>
      <c r="C2701" s="456">
        <v>0</v>
      </c>
      <c r="D2701" s="457">
        <v>0</v>
      </c>
      <c r="E2701" s="438">
        <v>0.49519653018632098</v>
      </c>
      <c r="F2701" s="456">
        <v>0</v>
      </c>
      <c r="G2701" s="457">
        <v>0</v>
      </c>
      <c r="H2701" s="438">
        <v>9.4523619765718103E-2</v>
      </c>
      <c r="I2701" s="456">
        <v>0</v>
      </c>
      <c r="J2701" s="457">
        <v>0</v>
      </c>
      <c r="K2701" s="438">
        <v>0.58922753292445429</v>
      </c>
      <c r="L2701" s="462">
        <v>0</v>
      </c>
      <c r="M2701" s="463">
        <v>0</v>
      </c>
      <c r="N2701" s="438">
        <v>5.785160596459611E-3</v>
      </c>
      <c r="O2701" s="456">
        <v>0</v>
      </c>
      <c r="P2701" s="457">
        <v>0</v>
      </c>
      <c r="Q2701" s="438">
        <v>1.9209427595085937E-2</v>
      </c>
      <c r="R2701" s="462">
        <v>0</v>
      </c>
      <c r="S2701" s="463">
        <v>0</v>
      </c>
      <c r="T2701" s="438">
        <v>663.95095776531116</v>
      </c>
      <c r="U2701" s="456">
        <v>0</v>
      </c>
      <c r="V2701" s="457">
        <v>0</v>
      </c>
      <c r="W2701" s="438">
        <v>0.10187218854169694</v>
      </c>
      <c r="X2701" s="456">
        <v>0</v>
      </c>
      <c r="Y2701" s="457">
        <v>0</v>
      </c>
      <c r="Z2701" s="438">
        <v>3.5099171583873501E-3</v>
      </c>
      <c r="AA2701" s="456">
        <v>0</v>
      </c>
      <c r="AB2701" s="457">
        <v>0</v>
      </c>
      <c r="AC2701" s="438">
        <v>6.5082986239572123E-3</v>
      </c>
      <c r="AD2701" s="456">
        <v>0</v>
      </c>
      <c r="AE2701" s="457">
        <v>0</v>
      </c>
      <c r="AF2701" s="438">
        <v>9.3914796314274913E-4</v>
      </c>
      <c r="AG2701" s="456">
        <v>0</v>
      </c>
      <c r="AH2701" s="457">
        <v>0</v>
      </c>
      <c r="AI2701" s="438">
        <v>1.211501034677208E-3</v>
      </c>
      <c r="AJ2701" s="456">
        <v>0</v>
      </c>
      <c r="AK2701" s="457">
        <v>0</v>
      </c>
      <c r="AL2701" s="438">
        <v>7.5131826608144654E-5</v>
      </c>
      <c r="AM2701" s="456">
        <v>0</v>
      </c>
      <c r="AN2701" s="457">
        <v>0</v>
      </c>
      <c r="AO2701" s="438">
        <v>2.0417063289829371E-2</v>
      </c>
      <c r="AP2701" s="456">
        <v>0</v>
      </c>
      <c r="AQ2701" s="457">
        <v>0</v>
      </c>
      <c r="AR2701" s="440">
        <v>1.3791964696618499E-2</v>
      </c>
      <c r="AS2701" s="462">
        <v>0</v>
      </c>
      <c r="AT2701" s="463">
        <v>0</v>
      </c>
      <c r="AU2701" s="423">
        <v>0</v>
      </c>
    </row>
    <row r="2702" spans="1:47" x14ac:dyDescent="0.2">
      <c r="A2702" s="231">
        <v>2042</v>
      </c>
      <c r="B2702" s="232">
        <v>18</v>
      </c>
      <c r="C2702" s="456">
        <v>0</v>
      </c>
      <c r="D2702" s="457">
        <v>0</v>
      </c>
      <c r="E2702" s="438">
        <v>0.50264732724479577</v>
      </c>
      <c r="F2702" s="456">
        <v>0</v>
      </c>
      <c r="G2702" s="457">
        <v>0</v>
      </c>
      <c r="H2702" s="438">
        <v>9.7365824010260296E-2</v>
      </c>
      <c r="I2702" s="456">
        <v>0</v>
      </c>
      <c r="J2702" s="457">
        <v>0</v>
      </c>
      <c r="K2702" s="438">
        <v>0.60083344143306128</v>
      </c>
      <c r="L2702" s="462">
        <v>0</v>
      </c>
      <c r="M2702" s="463">
        <v>0</v>
      </c>
      <c r="N2702" s="438">
        <v>5.7954627711301861E-3</v>
      </c>
      <c r="O2702" s="456">
        <v>0</v>
      </c>
      <c r="P2702" s="457">
        <v>0</v>
      </c>
      <c r="Q2702" s="438">
        <v>1.9237374574248681E-2</v>
      </c>
      <c r="R2702" s="462">
        <v>0</v>
      </c>
      <c r="S2702" s="463">
        <v>0</v>
      </c>
      <c r="T2702" s="438">
        <v>665.13404648147366</v>
      </c>
      <c r="U2702" s="456">
        <v>0</v>
      </c>
      <c r="V2702" s="457">
        <v>0</v>
      </c>
      <c r="W2702" s="438">
        <v>0.10493542246275703</v>
      </c>
      <c r="X2702" s="456">
        <v>0</v>
      </c>
      <c r="Y2702" s="457">
        <v>0</v>
      </c>
      <c r="Z2702" s="438">
        <v>3.56817893535157E-3</v>
      </c>
      <c r="AA2702" s="456">
        <v>0</v>
      </c>
      <c r="AB2702" s="457">
        <v>0</v>
      </c>
      <c r="AC2702" s="438">
        <v>6.7039945978323665E-3</v>
      </c>
      <c r="AD2702" s="456">
        <v>0</v>
      </c>
      <c r="AE2702" s="457">
        <v>0</v>
      </c>
      <c r="AF2702" s="438">
        <v>9.6738806956717831E-4</v>
      </c>
      <c r="AG2702" s="456">
        <v>0</v>
      </c>
      <c r="AH2702" s="457">
        <v>0</v>
      </c>
      <c r="AI2702" s="438">
        <v>1.2479316179724606E-3</v>
      </c>
      <c r="AJ2702" s="456">
        <v>0</v>
      </c>
      <c r="AK2702" s="457">
        <v>0</v>
      </c>
      <c r="AL2702" s="438">
        <v>7.7390903316279785E-5</v>
      </c>
      <c r="AM2702" s="456">
        <v>0</v>
      </c>
      <c r="AN2702" s="457">
        <v>0</v>
      </c>
      <c r="AO2702" s="438">
        <v>2.1031010832522942E-2</v>
      </c>
      <c r="AP2702" s="456">
        <v>0</v>
      </c>
      <c r="AQ2702" s="457">
        <v>0</v>
      </c>
      <c r="AR2702" s="440">
        <v>1.39375503627113E-2</v>
      </c>
      <c r="AS2702" s="462">
        <v>0</v>
      </c>
      <c r="AT2702" s="463">
        <v>0</v>
      </c>
      <c r="AU2702" s="423">
        <v>0</v>
      </c>
    </row>
    <row r="2703" spans="1:47" x14ac:dyDescent="0.2">
      <c r="A2703" s="231">
        <v>2042</v>
      </c>
      <c r="B2703" s="232">
        <v>19</v>
      </c>
      <c r="C2703" s="456">
        <v>0</v>
      </c>
      <c r="D2703" s="457">
        <v>0</v>
      </c>
      <c r="E2703" s="438">
        <v>0.50959764047910272</v>
      </c>
      <c r="F2703" s="456">
        <v>0</v>
      </c>
      <c r="G2703" s="457">
        <v>0</v>
      </c>
      <c r="H2703" s="438">
        <v>0.10024895723112696</v>
      </c>
      <c r="I2703" s="456">
        <v>0</v>
      </c>
      <c r="J2703" s="457">
        <v>0</v>
      </c>
      <c r="K2703" s="438">
        <v>0.61230034567598191</v>
      </c>
      <c r="L2703" s="462">
        <v>0</v>
      </c>
      <c r="M2703" s="463">
        <v>0</v>
      </c>
      <c r="N2703" s="438">
        <v>5.8038184382066581E-3</v>
      </c>
      <c r="O2703" s="456">
        <v>0</v>
      </c>
      <c r="P2703" s="457">
        <v>0</v>
      </c>
      <c r="Q2703" s="438">
        <v>1.9265898899328539E-2</v>
      </c>
      <c r="R2703" s="462">
        <v>0</v>
      </c>
      <c r="S2703" s="463">
        <v>0</v>
      </c>
      <c r="T2703" s="438">
        <v>666.09286619377929</v>
      </c>
      <c r="U2703" s="456">
        <v>0</v>
      </c>
      <c r="V2703" s="457">
        <v>0</v>
      </c>
      <c r="W2703" s="438">
        <v>0.10804263628169455</v>
      </c>
      <c r="X2703" s="456">
        <v>0</v>
      </c>
      <c r="Y2703" s="457">
        <v>0</v>
      </c>
      <c r="Z2703" s="438">
        <v>3.6276194267461175E-3</v>
      </c>
      <c r="AA2703" s="456">
        <v>0</v>
      </c>
      <c r="AB2703" s="457">
        <v>0</v>
      </c>
      <c r="AC2703" s="438">
        <v>6.9025046145706776E-3</v>
      </c>
      <c r="AD2703" s="456">
        <v>0</v>
      </c>
      <c r="AE2703" s="457">
        <v>0</v>
      </c>
      <c r="AF2703" s="438">
        <v>9.9603133772531438E-4</v>
      </c>
      <c r="AG2703" s="456">
        <v>0</v>
      </c>
      <c r="AH2703" s="457">
        <v>0</v>
      </c>
      <c r="AI2703" s="438">
        <v>1.2848826743643213E-3</v>
      </c>
      <c r="AJ2703" s="456">
        <v>0</v>
      </c>
      <c r="AK2703" s="457">
        <v>0</v>
      </c>
      <c r="AL2703" s="438">
        <v>7.9682669379684278E-5</v>
      </c>
      <c r="AM2703" s="456">
        <v>0</v>
      </c>
      <c r="AN2703" s="457">
        <v>0</v>
      </c>
      <c r="AO2703" s="438">
        <v>2.1653746655996103E-2</v>
      </c>
      <c r="AP2703" s="456">
        <v>0</v>
      </c>
      <c r="AQ2703" s="457">
        <v>0</v>
      </c>
      <c r="AR2703" s="440">
        <v>1.4086013491022901E-2</v>
      </c>
      <c r="AS2703" s="462">
        <v>0</v>
      </c>
      <c r="AT2703" s="463">
        <v>0</v>
      </c>
      <c r="AU2703" s="423">
        <v>0</v>
      </c>
    </row>
    <row r="2704" spans="1:47" x14ac:dyDescent="0.2">
      <c r="A2704" s="231">
        <v>2042</v>
      </c>
      <c r="B2704" s="232">
        <v>20</v>
      </c>
      <c r="C2704" s="456">
        <v>0</v>
      </c>
      <c r="D2704" s="457">
        <v>0</v>
      </c>
      <c r="E2704" s="438">
        <v>0.51721411019955166</v>
      </c>
      <c r="F2704" s="456">
        <v>0</v>
      </c>
      <c r="G2704" s="457">
        <v>0</v>
      </c>
      <c r="H2704" s="438">
        <v>0.10315387848601969</v>
      </c>
      <c r="I2704" s="456">
        <v>0</v>
      </c>
      <c r="J2704" s="457">
        <v>0</v>
      </c>
      <c r="K2704" s="438">
        <v>0.6241639591016408</v>
      </c>
      <c r="L2704" s="462">
        <v>0</v>
      </c>
      <c r="M2704" s="463">
        <v>0</v>
      </c>
      <c r="N2704" s="438">
        <v>5.8143733120775065E-3</v>
      </c>
      <c r="O2704" s="456">
        <v>0</v>
      </c>
      <c r="P2704" s="457">
        <v>0</v>
      </c>
      <c r="Q2704" s="438">
        <v>1.9294507700579319E-2</v>
      </c>
      <c r="R2704" s="462">
        <v>0</v>
      </c>
      <c r="S2704" s="463">
        <v>0</v>
      </c>
      <c r="T2704" s="438">
        <v>667.30519156168373</v>
      </c>
      <c r="U2704" s="456">
        <v>0</v>
      </c>
      <c r="V2704" s="457">
        <v>0</v>
      </c>
      <c r="W2704" s="438">
        <v>0.111173394315977</v>
      </c>
      <c r="X2704" s="456">
        <v>0</v>
      </c>
      <c r="Y2704" s="457">
        <v>0</v>
      </c>
      <c r="Z2704" s="438">
        <v>3.6871709249277837E-3</v>
      </c>
      <c r="AA2704" s="456">
        <v>0</v>
      </c>
      <c r="AB2704" s="457">
        <v>0</v>
      </c>
      <c r="AC2704" s="438">
        <v>7.1025164626582126E-3</v>
      </c>
      <c r="AD2704" s="456">
        <v>0</v>
      </c>
      <c r="AE2704" s="457">
        <v>0</v>
      </c>
      <c r="AF2704" s="438">
        <v>1.0248943338915658E-3</v>
      </c>
      <c r="AG2704" s="456">
        <v>0</v>
      </c>
      <c r="AH2704" s="457">
        <v>0</v>
      </c>
      <c r="AI2704" s="438">
        <v>1.3221148231999319E-3</v>
      </c>
      <c r="AJ2704" s="456">
        <v>0</v>
      </c>
      <c r="AK2704" s="457">
        <v>0</v>
      </c>
      <c r="AL2704" s="438">
        <v>8.1991518075392151E-5</v>
      </c>
      <c r="AM2704" s="456">
        <v>0</v>
      </c>
      <c r="AN2704" s="457">
        <v>0</v>
      </c>
      <c r="AO2704" s="438">
        <v>2.2281213892105311E-2</v>
      </c>
      <c r="AP2704" s="456">
        <v>0</v>
      </c>
      <c r="AQ2704" s="457">
        <v>0</v>
      </c>
      <c r="AR2704" s="440">
        <v>1.42348125104616E-2</v>
      </c>
      <c r="AS2704" s="462">
        <v>0</v>
      </c>
      <c r="AT2704" s="463">
        <v>0</v>
      </c>
      <c r="AU2704" s="423">
        <v>0</v>
      </c>
    </row>
    <row r="2705" spans="1:47" x14ac:dyDescent="0.2">
      <c r="A2705" s="231">
        <v>2042</v>
      </c>
      <c r="B2705" s="232">
        <v>21</v>
      </c>
      <c r="C2705" s="456">
        <v>0</v>
      </c>
      <c r="D2705" s="457">
        <v>0</v>
      </c>
      <c r="E2705" s="438">
        <v>0.52466959031240834</v>
      </c>
      <c r="F2705" s="456">
        <v>0</v>
      </c>
      <c r="G2705" s="457">
        <v>0</v>
      </c>
      <c r="H2705" s="438">
        <v>0.10599772966315647</v>
      </c>
      <c r="I2705" s="456">
        <v>0</v>
      </c>
      <c r="J2705" s="457">
        <v>0</v>
      </c>
      <c r="K2705" s="438">
        <v>0.63577686865131722</v>
      </c>
      <c r="L2705" s="462">
        <v>0</v>
      </c>
      <c r="M2705" s="463">
        <v>0</v>
      </c>
      <c r="N2705" s="438">
        <v>5.8246711896368913E-3</v>
      </c>
      <c r="O2705" s="456">
        <v>0</v>
      </c>
      <c r="P2705" s="457">
        <v>0</v>
      </c>
      <c r="Q2705" s="438">
        <v>1.9322438405820045E-2</v>
      </c>
      <c r="R2705" s="462">
        <v>0</v>
      </c>
      <c r="S2705" s="463">
        <v>0</v>
      </c>
      <c r="T2705" s="438">
        <v>668.48686974504062</v>
      </c>
      <c r="U2705" s="456">
        <v>0</v>
      </c>
      <c r="V2705" s="457">
        <v>0</v>
      </c>
      <c r="W2705" s="438">
        <v>0.11423827794003649</v>
      </c>
      <c r="X2705" s="456">
        <v>0</v>
      </c>
      <c r="Y2705" s="457">
        <v>0</v>
      </c>
      <c r="Z2705" s="438">
        <v>3.7454563172772816E-3</v>
      </c>
      <c r="AA2705" s="456">
        <v>0</v>
      </c>
      <c r="AB2705" s="457">
        <v>0</v>
      </c>
      <c r="AC2705" s="438">
        <v>7.2983475324741309E-3</v>
      </c>
      <c r="AD2705" s="456">
        <v>0</v>
      </c>
      <c r="AE2705" s="457">
        <v>0</v>
      </c>
      <c r="AF2705" s="438">
        <v>1.0531503595940159E-3</v>
      </c>
      <c r="AG2705" s="456">
        <v>0</v>
      </c>
      <c r="AH2705" s="457">
        <v>0</v>
      </c>
      <c r="AI2705" s="438">
        <v>1.3585657824179531E-3</v>
      </c>
      <c r="AJ2705" s="456">
        <v>0</v>
      </c>
      <c r="AK2705" s="457">
        <v>0</v>
      </c>
      <c r="AL2705" s="438">
        <v>8.4251990727193972E-5</v>
      </c>
      <c r="AM2705" s="456">
        <v>0</v>
      </c>
      <c r="AN2705" s="457">
        <v>0</v>
      </c>
      <c r="AO2705" s="438">
        <v>2.2895518897962073E-2</v>
      </c>
      <c r="AP2705" s="456">
        <v>0</v>
      </c>
      <c r="AQ2705" s="457">
        <v>0</v>
      </c>
      <c r="AR2705" s="440">
        <v>1.8929294260137099E-2</v>
      </c>
      <c r="AS2705" s="462">
        <v>0</v>
      </c>
      <c r="AT2705" s="463">
        <v>0</v>
      </c>
      <c r="AU2705" s="423">
        <v>0</v>
      </c>
    </row>
    <row r="2706" spans="1:47" x14ac:dyDescent="0.2">
      <c r="A2706" s="231">
        <v>2042</v>
      </c>
      <c r="B2706" s="232">
        <v>22</v>
      </c>
      <c r="C2706" s="456">
        <v>0</v>
      </c>
      <c r="D2706" s="457">
        <v>0</v>
      </c>
      <c r="E2706" s="438">
        <v>0.53171046012762935</v>
      </c>
      <c r="F2706" s="456">
        <v>0</v>
      </c>
      <c r="G2706" s="457">
        <v>0</v>
      </c>
      <c r="H2706" s="438">
        <v>0.10868314047454747</v>
      </c>
      <c r="I2706" s="456">
        <v>0</v>
      </c>
      <c r="J2706" s="457">
        <v>0</v>
      </c>
      <c r="K2706" s="438">
        <v>0.64674253175746088</v>
      </c>
      <c r="L2706" s="462">
        <v>0</v>
      </c>
      <c r="M2706" s="463">
        <v>0</v>
      </c>
      <c r="N2706" s="438">
        <v>5.8344409169006203E-3</v>
      </c>
      <c r="O2706" s="456">
        <v>0</v>
      </c>
      <c r="P2706" s="457">
        <v>0</v>
      </c>
      <c r="Q2706" s="438">
        <v>1.93489175558334E-2</v>
      </c>
      <c r="R2706" s="462">
        <v>0</v>
      </c>
      <c r="S2706" s="463">
        <v>0</v>
      </c>
      <c r="T2706" s="438">
        <v>669.6071947438038</v>
      </c>
      <c r="U2706" s="456">
        <v>0</v>
      </c>
      <c r="V2706" s="457">
        <v>0</v>
      </c>
      <c r="W2706" s="438">
        <v>0.11713256948120444</v>
      </c>
      <c r="X2706" s="456">
        <v>0</v>
      </c>
      <c r="Y2706" s="457">
        <v>0</v>
      </c>
      <c r="Z2706" s="438">
        <v>3.8005086806064885E-3</v>
      </c>
      <c r="AA2706" s="456">
        <v>0</v>
      </c>
      <c r="AB2706" s="457">
        <v>0</v>
      </c>
      <c r="AC2706" s="438">
        <v>7.4832312471858663E-3</v>
      </c>
      <c r="AD2706" s="456">
        <v>0</v>
      </c>
      <c r="AE2706" s="457">
        <v>0</v>
      </c>
      <c r="AF2706" s="438">
        <v>1.0798304644261587E-3</v>
      </c>
      <c r="AG2706" s="456">
        <v>0</v>
      </c>
      <c r="AH2706" s="457">
        <v>0</v>
      </c>
      <c r="AI2706" s="438">
        <v>1.3929814637067611E-3</v>
      </c>
      <c r="AJ2706" s="456">
        <v>0</v>
      </c>
      <c r="AK2706" s="457">
        <v>0</v>
      </c>
      <c r="AL2706" s="438">
        <v>8.6386516676254389E-5</v>
      </c>
      <c r="AM2706" s="456">
        <v>0</v>
      </c>
      <c r="AN2706" s="457">
        <v>0</v>
      </c>
      <c r="AO2706" s="438">
        <v>2.347551877003376E-2</v>
      </c>
      <c r="AP2706" s="456">
        <v>0</v>
      </c>
      <c r="AQ2706" s="457">
        <v>0</v>
      </c>
      <c r="AR2706" s="440">
        <v>1.9110855519615201E-2</v>
      </c>
      <c r="AS2706" s="462">
        <v>0</v>
      </c>
      <c r="AT2706" s="463">
        <v>0</v>
      </c>
      <c r="AU2706" s="423">
        <v>0</v>
      </c>
    </row>
    <row r="2707" spans="1:47" x14ac:dyDescent="0.2">
      <c r="A2707" s="231">
        <v>2042</v>
      </c>
      <c r="B2707" s="232">
        <v>23</v>
      </c>
      <c r="C2707" s="456">
        <v>0</v>
      </c>
      <c r="D2707" s="457">
        <v>0</v>
      </c>
      <c r="E2707" s="438">
        <v>0.5380759927251394</v>
      </c>
      <c r="F2707" s="456">
        <v>0</v>
      </c>
      <c r="G2707" s="457">
        <v>0</v>
      </c>
      <c r="H2707" s="438">
        <v>0.11111064174718842</v>
      </c>
      <c r="I2707" s="456">
        <v>0</v>
      </c>
      <c r="J2707" s="457">
        <v>0</v>
      </c>
      <c r="K2707" s="438">
        <v>0.65665605756288237</v>
      </c>
      <c r="L2707" s="462">
        <v>0</v>
      </c>
      <c r="M2707" s="463">
        <v>0</v>
      </c>
      <c r="N2707" s="438">
        <v>5.8432497823533705E-3</v>
      </c>
      <c r="O2707" s="456">
        <v>0</v>
      </c>
      <c r="P2707" s="457">
        <v>0</v>
      </c>
      <c r="Q2707" s="438">
        <v>1.9372821009391483E-2</v>
      </c>
      <c r="R2707" s="462">
        <v>0</v>
      </c>
      <c r="S2707" s="463">
        <v>0</v>
      </c>
      <c r="T2707" s="438">
        <v>670.61893884002473</v>
      </c>
      <c r="U2707" s="456">
        <v>0</v>
      </c>
      <c r="V2707" s="457">
        <v>0</v>
      </c>
      <c r="W2707" s="438">
        <v>0.1197488047117411</v>
      </c>
      <c r="X2707" s="456">
        <v>0</v>
      </c>
      <c r="Y2707" s="457">
        <v>0</v>
      </c>
      <c r="Z2707" s="438">
        <v>3.8502763514945064E-3</v>
      </c>
      <c r="AA2707" s="456">
        <v>0</v>
      </c>
      <c r="AB2707" s="457">
        <v>0</v>
      </c>
      <c r="AC2707" s="438">
        <v>7.6503840621966112E-3</v>
      </c>
      <c r="AD2707" s="456">
        <v>0</v>
      </c>
      <c r="AE2707" s="457">
        <v>0</v>
      </c>
      <c r="AF2707" s="438">
        <v>1.1039518601296831E-3</v>
      </c>
      <c r="AG2707" s="456">
        <v>0</v>
      </c>
      <c r="AH2707" s="457">
        <v>0</v>
      </c>
      <c r="AI2707" s="438">
        <v>1.4240957648296365E-3</v>
      </c>
      <c r="AJ2707" s="456">
        <v>0</v>
      </c>
      <c r="AK2707" s="457">
        <v>0</v>
      </c>
      <c r="AL2707" s="438">
        <v>8.8316119275443308E-5</v>
      </c>
      <c r="AM2707" s="456">
        <v>0</v>
      </c>
      <c r="AN2707" s="457">
        <v>0</v>
      </c>
      <c r="AO2707" s="438">
        <v>2.3999902159861301E-2</v>
      </c>
      <c r="AP2707" s="456">
        <v>0</v>
      </c>
      <c r="AQ2707" s="457">
        <v>0</v>
      </c>
      <c r="AR2707" s="440">
        <v>1.9274975068055599E-2</v>
      </c>
      <c r="AS2707" s="462">
        <v>0</v>
      </c>
      <c r="AT2707" s="463">
        <v>0</v>
      </c>
      <c r="AU2707" s="423">
        <v>0</v>
      </c>
    </row>
    <row r="2708" spans="1:47" x14ac:dyDescent="0.2">
      <c r="A2708" s="231">
        <v>2042</v>
      </c>
      <c r="B2708" s="232">
        <v>24</v>
      </c>
      <c r="C2708" s="456">
        <v>0</v>
      </c>
      <c r="D2708" s="457">
        <v>0</v>
      </c>
      <c r="E2708" s="438">
        <v>0.54338280096187697</v>
      </c>
      <c r="F2708" s="456">
        <v>0</v>
      </c>
      <c r="G2708" s="457">
        <v>0</v>
      </c>
      <c r="H2708" s="438">
        <v>0.1131347889615076</v>
      </c>
      <c r="I2708" s="456">
        <v>0</v>
      </c>
      <c r="J2708" s="457">
        <v>0</v>
      </c>
      <c r="K2708" s="438">
        <v>0.66492125696437132</v>
      </c>
      <c r="L2708" s="462">
        <v>0</v>
      </c>
      <c r="M2708" s="463">
        <v>0</v>
      </c>
      <c r="N2708" s="438">
        <v>5.8506014137553429E-3</v>
      </c>
      <c r="O2708" s="456">
        <v>0</v>
      </c>
      <c r="P2708" s="457">
        <v>0</v>
      </c>
      <c r="Q2708" s="438">
        <v>1.9392734332531809E-2</v>
      </c>
      <c r="R2708" s="462">
        <v>0</v>
      </c>
      <c r="S2708" s="463">
        <v>0</v>
      </c>
      <c r="T2708" s="438">
        <v>671.46233995177136</v>
      </c>
      <c r="U2708" s="456">
        <v>0</v>
      </c>
      <c r="V2708" s="457">
        <v>0</v>
      </c>
      <c r="W2708" s="438">
        <v>0.12193054973547417</v>
      </c>
      <c r="X2708" s="456">
        <v>0</v>
      </c>
      <c r="Y2708" s="457">
        <v>0</v>
      </c>
      <c r="Z2708" s="438">
        <v>3.8917719862435023E-3</v>
      </c>
      <c r="AA2708" s="456">
        <v>0</v>
      </c>
      <c r="AB2708" s="457">
        <v>0</v>
      </c>
      <c r="AC2708" s="438">
        <v>7.7897585198678241E-3</v>
      </c>
      <c r="AD2708" s="456">
        <v>0</v>
      </c>
      <c r="AE2708" s="457">
        <v>0</v>
      </c>
      <c r="AF2708" s="438">
        <v>1.1240627558414113E-3</v>
      </c>
      <c r="AG2708" s="456">
        <v>0</v>
      </c>
      <c r="AH2708" s="457">
        <v>0</v>
      </c>
      <c r="AI2708" s="438">
        <v>1.450040153413432E-3</v>
      </c>
      <c r="AJ2708" s="456">
        <v>0</v>
      </c>
      <c r="AK2708" s="457">
        <v>0</v>
      </c>
      <c r="AL2708" s="438">
        <v>8.9925033842754801E-5</v>
      </c>
      <c r="AM2708" s="456">
        <v>0</v>
      </c>
      <c r="AN2708" s="457">
        <v>0</v>
      </c>
      <c r="AO2708" s="438">
        <v>2.4437113079257677E-2</v>
      </c>
      <c r="AP2708" s="456">
        <v>0</v>
      </c>
      <c r="AQ2708" s="457">
        <v>0</v>
      </c>
      <c r="AR2708" s="440">
        <v>1.94118320154433E-2</v>
      </c>
      <c r="AS2708" s="462">
        <v>0</v>
      </c>
      <c r="AT2708" s="463">
        <v>0</v>
      </c>
      <c r="AU2708" s="423">
        <v>0</v>
      </c>
    </row>
    <row r="2709" spans="1:47" x14ac:dyDescent="0.2">
      <c r="A2709" s="231">
        <v>2042</v>
      </c>
      <c r="B2709" s="232">
        <v>25</v>
      </c>
      <c r="C2709" s="456">
        <v>0</v>
      </c>
      <c r="D2709" s="457">
        <v>0</v>
      </c>
      <c r="E2709" s="438">
        <v>0.54737927126244124</v>
      </c>
      <c r="F2709" s="456">
        <v>0</v>
      </c>
      <c r="G2709" s="457">
        <v>0</v>
      </c>
      <c r="H2709" s="438">
        <v>0.11465916669754038</v>
      </c>
      <c r="I2709" s="456">
        <v>0</v>
      </c>
      <c r="J2709" s="457">
        <v>0</v>
      </c>
      <c r="K2709" s="438">
        <v>0.67114573800849753</v>
      </c>
      <c r="L2709" s="462">
        <v>0</v>
      </c>
      <c r="M2709" s="463">
        <v>0</v>
      </c>
      <c r="N2709" s="438">
        <v>5.85612302444905E-3</v>
      </c>
      <c r="O2709" s="456">
        <v>0</v>
      </c>
      <c r="P2709" s="457">
        <v>0</v>
      </c>
      <c r="Q2709" s="438">
        <v>1.9407729726377974E-2</v>
      </c>
      <c r="R2709" s="462">
        <v>0</v>
      </c>
      <c r="S2709" s="463">
        <v>0</v>
      </c>
      <c r="T2709" s="438">
        <v>672.0955321307282</v>
      </c>
      <c r="U2709" s="456">
        <v>0</v>
      </c>
      <c r="V2709" s="457">
        <v>0</v>
      </c>
      <c r="W2709" s="438">
        <v>0.12357324125905994</v>
      </c>
      <c r="X2709" s="456">
        <v>0</v>
      </c>
      <c r="Y2709" s="457">
        <v>0</v>
      </c>
      <c r="Z2709" s="438">
        <v>3.9230150399153169E-3</v>
      </c>
      <c r="AA2709" s="456">
        <v>0</v>
      </c>
      <c r="AB2709" s="457">
        <v>0</v>
      </c>
      <c r="AC2709" s="438">
        <v>7.894708986606682E-3</v>
      </c>
      <c r="AD2709" s="456">
        <v>0</v>
      </c>
      <c r="AE2709" s="457">
        <v>0</v>
      </c>
      <c r="AF2709" s="438">
        <v>1.1392074051073968E-3</v>
      </c>
      <c r="AG2709" s="456">
        <v>0</v>
      </c>
      <c r="AH2709" s="457">
        <v>0</v>
      </c>
      <c r="AI2709" s="438">
        <v>1.4695752819065256E-3</v>
      </c>
      <c r="AJ2709" s="456">
        <v>0</v>
      </c>
      <c r="AK2709" s="457">
        <v>0</v>
      </c>
      <c r="AL2709" s="438">
        <v>9.1136585295285155E-5</v>
      </c>
      <c r="AM2709" s="456">
        <v>0</v>
      </c>
      <c r="AN2709" s="457">
        <v>0</v>
      </c>
      <c r="AO2709" s="438">
        <v>2.4766330895779128E-2</v>
      </c>
      <c r="AP2709" s="456">
        <v>0</v>
      </c>
      <c r="AQ2709" s="457">
        <v>0</v>
      </c>
      <c r="AR2709" s="440">
        <v>1.9514876580013801E-2</v>
      </c>
      <c r="AS2709" s="462">
        <v>0</v>
      </c>
      <c r="AT2709" s="463">
        <v>0</v>
      </c>
      <c r="AU2709" s="423">
        <v>0</v>
      </c>
    </row>
    <row r="2710" spans="1:47" x14ac:dyDescent="0.2">
      <c r="A2710" s="231">
        <v>2042</v>
      </c>
      <c r="B2710" s="232">
        <v>26</v>
      </c>
      <c r="C2710" s="456">
        <v>0</v>
      </c>
      <c r="D2710" s="457">
        <v>0</v>
      </c>
      <c r="E2710" s="438">
        <v>0.54978872540234169</v>
      </c>
      <c r="F2710" s="456">
        <v>0</v>
      </c>
      <c r="G2710" s="457">
        <v>0</v>
      </c>
      <c r="H2710" s="438">
        <v>0.11557868219206026</v>
      </c>
      <c r="I2710" s="456">
        <v>0</v>
      </c>
      <c r="J2710" s="457">
        <v>0</v>
      </c>
      <c r="K2710" s="438">
        <v>0.67490172084890609</v>
      </c>
      <c r="L2710" s="462">
        <v>0</v>
      </c>
      <c r="M2710" s="463">
        <v>0</v>
      </c>
      <c r="N2710" s="438">
        <v>5.8594585418806789E-3</v>
      </c>
      <c r="O2710" s="456">
        <v>0</v>
      </c>
      <c r="P2710" s="457">
        <v>0</v>
      </c>
      <c r="Q2710" s="438">
        <v>1.9416791107164062E-2</v>
      </c>
      <c r="R2710" s="462">
        <v>0</v>
      </c>
      <c r="S2710" s="463">
        <v>0</v>
      </c>
      <c r="T2710" s="438">
        <v>672.48058050838199</v>
      </c>
      <c r="U2710" s="456">
        <v>0</v>
      </c>
      <c r="V2710" s="457">
        <v>0</v>
      </c>
      <c r="W2710" s="438">
        <v>0.12456432743936645</v>
      </c>
      <c r="X2710" s="456">
        <v>0</v>
      </c>
      <c r="Y2710" s="457">
        <v>0</v>
      </c>
      <c r="Z2710" s="438">
        <v>3.9418653785908394E-3</v>
      </c>
      <c r="AA2710" s="456">
        <v>0</v>
      </c>
      <c r="AB2710" s="457">
        <v>0</v>
      </c>
      <c r="AC2710" s="438">
        <v>7.9580240996947344E-3</v>
      </c>
      <c r="AD2710" s="456">
        <v>0</v>
      </c>
      <c r="AE2710" s="457">
        <v>0</v>
      </c>
      <c r="AF2710" s="438">
        <v>1.1483445428715055E-3</v>
      </c>
      <c r="AG2710" s="456">
        <v>0</v>
      </c>
      <c r="AH2710" s="457">
        <v>0</v>
      </c>
      <c r="AI2710" s="438">
        <v>1.4813630711283049E-3</v>
      </c>
      <c r="AJ2710" s="456">
        <v>0</v>
      </c>
      <c r="AK2710" s="457">
        <v>0</v>
      </c>
      <c r="AL2710" s="438">
        <v>9.186750372653159E-5</v>
      </c>
      <c r="AM2710" s="456">
        <v>0</v>
      </c>
      <c r="AN2710" s="457">
        <v>0</v>
      </c>
      <c r="AO2710" s="438">
        <v>2.4964955141739346E-2</v>
      </c>
      <c r="AP2710" s="456">
        <v>0</v>
      </c>
      <c r="AQ2710" s="457">
        <v>0</v>
      </c>
      <c r="AR2710" s="440">
        <v>1.9577087575067102E-2</v>
      </c>
      <c r="AS2710" s="462">
        <v>0</v>
      </c>
      <c r="AT2710" s="463">
        <v>0</v>
      </c>
      <c r="AU2710" s="423">
        <v>0</v>
      </c>
    </row>
    <row r="2711" spans="1:47" x14ac:dyDescent="0.2">
      <c r="A2711" s="231">
        <v>2042</v>
      </c>
      <c r="B2711" s="232">
        <v>27</v>
      </c>
      <c r="C2711" s="456">
        <v>0</v>
      </c>
      <c r="D2711" s="457">
        <v>0</v>
      </c>
      <c r="E2711" s="438">
        <v>0.55024858399140142</v>
      </c>
      <c r="F2711" s="456">
        <v>0</v>
      </c>
      <c r="G2711" s="457">
        <v>0</v>
      </c>
      <c r="H2711" s="438">
        <v>0.11575376574255844</v>
      </c>
      <c r="I2711" s="456">
        <v>0</v>
      </c>
      <c r="J2711" s="457">
        <v>0</v>
      </c>
      <c r="K2711" s="438">
        <v>0.67561662002895784</v>
      </c>
      <c r="L2711" s="462">
        <v>0</v>
      </c>
      <c r="M2711" s="463">
        <v>0</v>
      </c>
      <c r="N2711" s="438">
        <v>5.8600989544933682E-3</v>
      </c>
      <c r="O2711" s="456">
        <v>0</v>
      </c>
      <c r="P2711" s="457">
        <v>0</v>
      </c>
      <c r="Q2711" s="438">
        <v>1.9418524970573423E-2</v>
      </c>
      <c r="R2711" s="462">
        <v>0</v>
      </c>
      <c r="S2711" s="463">
        <v>0</v>
      </c>
      <c r="T2711" s="438">
        <v>672.55189781216416</v>
      </c>
      <c r="U2711" s="456">
        <v>0</v>
      </c>
      <c r="V2711" s="457">
        <v>0</v>
      </c>
      <c r="W2711" s="438">
        <v>0.12475289679064107</v>
      </c>
      <c r="X2711" s="456">
        <v>0</v>
      </c>
      <c r="Y2711" s="457">
        <v>0</v>
      </c>
      <c r="Z2711" s="438">
        <v>3.9454533341623955E-3</v>
      </c>
      <c r="AA2711" s="456">
        <v>0</v>
      </c>
      <c r="AB2711" s="457">
        <v>0</v>
      </c>
      <c r="AC2711" s="438">
        <v>7.9700761585403783E-3</v>
      </c>
      <c r="AD2711" s="456">
        <v>0</v>
      </c>
      <c r="AE2711" s="457">
        <v>0</v>
      </c>
      <c r="AF2711" s="438">
        <v>1.1500841798946497E-3</v>
      </c>
      <c r="AG2711" s="456">
        <v>0</v>
      </c>
      <c r="AH2711" s="457">
        <v>0</v>
      </c>
      <c r="AI2711" s="438">
        <v>1.4836067305932826E-3</v>
      </c>
      <c r="AJ2711" s="456">
        <v>0</v>
      </c>
      <c r="AK2711" s="457">
        <v>0</v>
      </c>
      <c r="AL2711" s="438">
        <v>9.200668815122097E-5</v>
      </c>
      <c r="AM2711" s="456">
        <v>0</v>
      </c>
      <c r="AN2711" s="457">
        <v>0</v>
      </c>
      <c r="AO2711" s="438">
        <v>2.5002769317000805E-2</v>
      </c>
      <c r="AP2711" s="456">
        <v>0</v>
      </c>
      <c r="AQ2711" s="457">
        <v>0</v>
      </c>
      <c r="AR2711" s="440">
        <v>1.95889116529183E-2</v>
      </c>
      <c r="AS2711" s="462">
        <v>0</v>
      </c>
      <c r="AT2711" s="463">
        <v>0</v>
      </c>
      <c r="AU2711" s="423">
        <v>0</v>
      </c>
    </row>
    <row r="2712" spans="1:47" x14ac:dyDescent="0.2">
      <c r="A2712" s="231">
        <v>2042</v>
      </c>
      <c r="B2712" s="232">
        <v>28</v>
      </c>
      <c r="C2712" s="456">
        <v>0</v>
      </c>
      <c r="D2712" s="457">
        <v>0</v>
      </c>
      <c r="E2712" s="438">
        <v>0.55024797636800049</v>
      </c>
      <c r="F2712" s="456">
        <v>0</v>
      </c>
      <c r="G2712" s="457">
        <v>0</v>
      </c>
      <c r="H2712" s="438">
        <v>0.1157535266824828</v>
      </c>
      <c r="I2712" s="456">
        <v>0</v>
      </c>
      <c r="J2712" s="457">
        <v>0</v>
      </c>
      <c r="K2712" s="438">
        <v>0.67561565266192336</v>
      </c>
      <c r="L2712" s="462">
        <v>0</v>
      </c>
      <c r="M2712" s="463">
        <v>0</v>
      </c>
      <c r="N2712" s="438">
        <v>5.8601069036012966E-3</v>
      </c>
      <c r="O2712" s="456">
        <v>0</v>
      </c>
      <c r="P2712" s="457">
        <v>0</v>
      </c>
      <c r="Q2712" s="438">
        <v>1.9418543907539998E-2</v>
      </c>
      <c r="R2712" s="462">
        <v>0</v>
      </c>
      <c r="S2712" s="463">
        <v>0</v>
      </c>
      <c r="T2712" s="438">
        <v>672.55482668902221</v>
      </c>
      <c r="U2712" s="456">
        <v>0</v>
      </c>
      <c r="V2712" s="457">
        <v>0</v>
      </c>
      <c r="W2712" s="438">
        <v>0.12475253866036022</v>
      </c>
      <c r="X2712" s="456">
        <v>0</v>
      </c>
      <c r="Y2712" s="457">
        <v>0</v>
      </c>
      <c r="Z2712" s="438">
        <v>3.9454440005017135E-3</v>
      </c>
      <c r="AA2712" s="456">
        <v>0</v>
      </c>
      <c r="AB2712" s="457">
        <v>0</v>
      </c>
      <c r="AC2712" s="438">
        <v>7.970053458232873E-3</v>
      </c>
      <c r="AD2712" s="456">
        <v>0</v>
      </c>
      <c r="AE2712" s="457">
        <v>0</v>
      </c>
      <c r="AF2712" s="438">
        <v>1.1500798066687177E-3</v>
      </c>
      <c r="AG2712" s="456">
        <v>0</v>
      </c>
      <c r="AH2712" s="457">
        <v>0</v>
      </c>
      <c r="AI2712" s="438">
        <v>1.4836019588273194E-3</v>
      </c>
      <c r="AJ2712" s="456">
        <v>0</v>
      </c>
      <c r="AK2712" s="457">
        <v>0</v>
      </c>
      <c r="AL2712" s="438">
        <v>9.2006266478559745E-5</v>
      </c>
      <c r="AM2712" s="456">
        <v>0</v>
      </c>
      <c r="AN2712" s="457">
        <v>0</v>
      </c>
      <c r="AO2712" s="438">
        <v>2.5002728860220216E-2</v>
      </c>
      <c r="AP2712" s="456">
        <v>0</v>
      </c>
      <c r="AQ2712" s="457">
        <v>0</v>
      </c>
      <c r="AR2712" s="440">
        <v>1.9588913668109099E-2</v>
      </c>
      <c r="AS2712" s="462">
        <v>0</v>
      </c>
      <c r="AT2712" s="463">
        <v>0</v>
      </c>
      <c r="AU2712" s="423">
        <v>0</v>
      </c>
    </row>
    <row r="2713" spans="1:47" x14ac:dyDescent="0.2">
      <c r="A2713" s="231">
        <v>2042</v>
      </c>
      <c r="B2713" s="232">
        <v>29</v>
      </c>
      <c r="C2713" s="456">
        <v>0</v>
      </c>
      <c r="D2713" s="457">
        <v>0</v>
      </c>
      <c r="E2713" s="438">
        <v>0.55024704678121328</v>
      </c>
      <c r="F2713" s="456">
        <v>0</v>
      </c>
      <c r="G2713" s="457">
        <v>0</v>
      </c>
      <c r="H2713" s="438">
        <v>0.11575264187258925</v>
      </c>
      <c r="I2713" s="456">
        <v>0</v>
      </c>
      <c r="J2713" s="457">
        <v>0</v>
      </c>
      <c r="K2713" s="438">
        <v>0.6756132066814835</v>
      </c>
      <c r="L2713" s="462">
        <v>0</v>
      </c>
      <c r="M2713" s="463">
        <v>0</v>
      </c>
      <c r="N2713" s="438">
        <v>5.8601220065592702E-3</v>
      </c>
      <c r="O2713" s="456">
        <v>0</v>
      </c>
      <c r="P2713" s="457">
        <v>0</v>
      </c>
      <c r="Q2713" s="438">
        <v>1.9418557510897039E-2</v>
      </c>
      <c r="R2713" s="462">
        <v>0</v>
      </c>
      <c r="S2713" s="463">
        <v>0</v>
      </c>
      <c r="T2713" s="438">
        <v>672.55564035395309</v>
      </c>
      <c r="U2713" s="456">
        <v>0</v>
      </c>
      <c r="V2713" s="457">
        <v>0</v>
      </c>
      <c r="W2713" s="438">
        <v>0.12475180646799779</v>
      </c>
      <c r="X2713" s="456">
        <v>0</v>
      </c>
      <c r="Y2713" s="457">
        <v>0</v>
      </c>
      <c r="Z2713" s="438">
        <v>3.9454386770074873E-3</v>
      </c>
      <c r="AA2713" s="456">
        <v>0</v>
      </c>
      <c r="AB2713" s="457">
        <v>0</v>
      </c>
      <c r="AC2713" s="438">
        <v>7.9700040930983269E-3</v>
      </c>
      <c r="AD2713" s="456">
        <v>0</v>
      </c>
      <c r="AE2713" s="457">
        <v>0</v>
      </c>
      <c r="AF2713" s="438">
        <v>1.150072023318413E-3</v>
      </c>
      <c r="AG2713" s="456">
        <v>0</v>
      </c>
      <c r="AH2713" s="457">
        <v>0</v>
      </c>
      <c r="AI2713" s="438">
        <v>1.4835945959499597E-3</v>
      </c>
      <c r="AJ2713" s="456">
        <v>0</v>
      </c>
      <c r="AK2713" s="457">
        <v>0</v>
      </c>
      <c r="AL2713" s="438">
        <v>9.2005913927621134E-5</v>
      </c>
      <c r="AM2713" s="456">
        <v>0</v>
      </c>
      <c r="AN2713" s="457">
        <v>0</v>
      </c>
      <c r="AO2713" s="438">
        <v>2.5002587811462217E-2</v>
      </c>
      <c r="AP2713" s="456">
        <v>0</v>
      </c>
      <c r="AQ2713" s="457">
        <v>0</v>
      </c>
      <c r="AR2713" s="440">
        <v>1.9588912516130201E-2</v>
      </c>
      <c r="AS2713" s="462">
        <v>0</v>
      </c>
      <c r="AT2713" s="463">
        <v>0</v>
      </c>
      <c r="AU2713" s="423">
        <v>0</v>
      </c>
    </row>
    <row r="2714" spans="1:47" x14ac:dyDescent="0.2">
      <c r="A2714" s="231">
        <v>2042</v>
      </c>
      <c r="B2714" s="232">
        <v>30</v>
      </c>
      <c r="C2714" s="456">
        <v>0</v>
      </c>
      <c r="D2714" s="457">
        <v>0</v>
      </c>
      <c r="E2714" s="438">
        <v>0.55024396168357426</v>
      </c>
      <c r="F2714" s="456">
        <v>0</v>
      </c>
      <c r="G2714" s="457">
        <v>0</v>
      </c>
      <c r="H2714" s="438">
        <v>0.1157517003807101</v>
      </c>
      <c r="I2714" s="456">
        <v>0</v>
      </c>
      <c r="J2714" s="457">
        <v>0</v>
      </c>
      <c r="K2714" s="438">
        <v>0.76018679094497188</v>
      </c>
      <c r="L2714" s="462">
        <v>0</v>
      </c>
      <c r="M2714" s="463">
        <v>0</v>
      </c>
      <c r="N2714" s="438">
        <v>5.8601368133122719E-3</v>
      </c>
      <c r="O2714" s="456">
        <v>0</v>
      </c>
      <c r="P2714" s="457">
        <v>0</v>
      </c>
      <c r="Q2714" s="438">
        <v>1.9418552563559482E-2</v>
      </c>
      <c r="R2714" s="462">
        <v>0</v>
      </c>
      <c r="S2714" s="463">
        <v>0</v>
      </c>
      <c r="T2714" s="438">
        <v>672.55701719641445</v>
      </c>
      <c r="U2714" s="456">
        <v>0</v>
      </c>
      <c r="V2714" s="457">
        <v>0</v>
      </c>
      <c r="W2714" s="438">
        <v>0.12475065783158357</v>
      </c>
      <c r="X2714" s="456">
        <v>0</v>
      </c>
      <c r="Y2714" s="457">
        <v>0</v>
      </c>
      <c r="Z2714" s="438">
        <v>3.945409810856529E-3</v>
      </c>
      <c r="AA2714" s="456">
        <v>0</v>
      </c>
      <c r="AB2714" s="457">
        <v>0</v>
      </c>
      <c r="AC2714" s="438">
        <v>7.9699367859744612E-3</v>
      </c>
      <c r="AD2714" s="456">
        <v>0</v>
      </c>
      <c r="AE2714" s="457">
        <v>0</v>
      </c>
      <c r="AF2714" s="438">
        <v>1.1500624925248179E-3</v>
      </c>
      <c r="AG2714" s="456">
        <v>0</v>
      </c>
      <c r="AH2714" s="457">
        <v>0</v>
      </c>
      <c r="AI2714" s="438">
        <v>1.4835809983581782E-3</v>
      </c>
      <c r="AJ2714" s="456">
        <v>0</v>
      </c>
      <c r="AK2714" s="457">
        <v>0</v>
      </c>
      <c r="AL2714" s="438">
        <v>9.2005049076028639E-5</v>
      </c>
      <c r="AM2714" s="456">
        <v>0</v>
      </c>
      <c r="AN2714" s="457">
        <v>0</v>
      </c>
      <c r="AO2714" s="438">
        <v>2.5002358724877573E-2</v>
      </c>
      <c r="AP2714" s="456">
        <v>0</v>
      </c>
      <c r="AQ2714" s="457">
        <v>0</v>
      </c>
      <c r="AR2714" s="440">
        <v>1.9588912583477301E-2</v>
      </c>
      <c r="AS2714" s="462">
        <v>0</v>
      </c>
      <c r="AT2714" s="463">
        <v>0</v>
      </c>
      <c r="AU2714" s="423">
        <v>0</v>
      </c>
    </row>
    <row r="2715" spans="1:47" x14ac:dyDescent="0.2">
      <c r="A2715" s="231">
        <v>2042</v>
      </c>
      <c r="B2715" s="232">
        <v>31</v>
      </c>
      <c r="C2715" s="456">
        <v>0</v>
      </c>
      <c r="D2715" s="457">
        <v>0</v>
      </c>
      <c r="E2715" s="438">
        <v>0.5502390097579315</v>
      </c>
      <c r="F2715" s="456">
        <v>0</v>
      </c>
      <c r="G2715" s="457">
        <v>0</v>
      </c>
      <c r="H2715" s="438">
        <v>0.1157499719009695</v>
      </c>
      <c r="I2715" s="456">
        <v>0</v>
      </c>
      <c r="J2715" s="457">
        <v>0</v>
      </c>
      <c r="K2715" s="438">
        <v>0.83825125837759284</v>
      </c>
      <c r="L2715" s="462">
        <v>0</v>
      </c>
      <c r="M2715" s="463">
        <v>0</v>
      </c>
      <c r="N2715" s="438">
        <v>5.8601383018865938E-3</v>
      </c>
      <c r="O2715" s="456">
        <v>0</v>
      </c>
      <c r="P2715" s="457">
        <v>0</v>
      </c>
      <c r="Q2715" s="438">
        <v>1.9418534025273451E-2</v>
      </c>
      <c r="R2715" s="462">
        <v>0</v>
      </c>
      <c r="S2715" s="463">
        <v>0</v>
      </c>
      <c r="T2715" s="438">
        <v>672.5572325047624</v>
      </c>
      <c r="U2715" s="456">
        <v>0</v>
      </c>
      <c r="V2715" s="457">
        <v>0</v>
      </c>
      <c r="W2715" s="438">
        <v>0.12474886417902659</v>
      </c>
      <c r="X2715" s="456">
        <v>0</v>
      </c>
      <c r="Y2715" s="457">
        <v>0</v>
      </c>
      <c r="Z2715" s="438">
        <v>3.9453719109898396E-3</v>
      </c>
      <c r="AA2715" s="456">
        <v>0</v>
      </c>
      <c r="AB2715" s="457">
        <v>0</v>
      </c>
      <c r="AC2715" s="438">
        <v>7.9698047152415522E-3</v>
      </c>
      <c r="AD2715" s="456">
        <v>0</v>
      </c>
      <c r="AE2715" s="457">
        <v>0</v>
      </c>
      <c r="AF2715" s="438">
        <v>1.1500452644900077E-3</v>
      </c>
      <c r="AG2715" s="456">
        <v>0</v>
      </c>
      <c r="AH2715" s="457">
        <v>0</v>
      </c>
      <c r="AI2715" s="438">
        <v>1.4835568427270637E-3</v>
      </c>
      <c r="AJ2715" s="456">
        <v>0</v>
      </c>
      <c r="AK2715" s="457">
        <v>0</v>
      </c>
      <c r="AL2715" s="438">
        <v>9.2003547502602303E-5</v>
      </c>
      <c r="AM2715" s="456">
        <v>0</v>
      </c>
      <c r="AN2715" s="457">
        <v>0</v>
      </c>
      <c r="AO2715" s="438">
        <v>2.5001985611684714E-2</v>
      </c>
      <c r="AP2715" s="456">
        <v>0</v>
      </c>
      <c r="AQ2715" s="457">
        <v>0</v>
      </c>
      <c r="AR2715" s="440">
        <v>1.9588915224112501E-2</v>
      </c>
      <c r="AS2715" s="462">
        <v>0</v>
      </c>
      <c r="AT2715" s="463">
        <v>0</v>
      </c>
      <c r="AU2715" s="423">
        <v>0</v>
      </c>
    </row>
    <row r="2716" spans="1:47" x14ac:dyDescent="0.2">
      <c r="A2716" s="231">
        <v>2042</v>
      </c>
      <c r="B2716" s="232">
        <v>32</v>
      </c>
      <c r="C2716" s="456">
        <v>0</v>
      </c>
      <c r="D2716" s="457">
        <v>0</v>
      </c>
      <c r="E2716" s="419">
        <v>0.5502390097579315</v>
      </c>
      <c r="F2716" s="456">
        <v>0</v>
      </c>
      <c r="G2716" s="457">
        <v>0</v>
      </c>
      <c r="H2716" s="419">
        <v>0.1157499719009695</v>
      </c>
      <c r="I2716" s="456">
        <v>0</v>
      </c>
      <c r="J2716" s="457">
        <v>0</v>
      </c>
      <c r="K2716" s="419">
        <v>0.83825125837759284</v>
      </c>
      <c r="L2716" s="462">
        <v>0</v>
      </c>
      <c r="M2716" s="463">
        <v>0</v>
      </c>
      <c r="N2716" s="419">
        <v>5.8601383018865938E-3</v>
      </c>
      <c r="O2716" s="456">
        <v>0</v>
      </c>
      <c r="P2716" s="457">
        <v>0</v>
      </c>
      <c r="Q2716" s="419">
        <v>1.9418534025273451E-2</v>
      </c>
      <c r="R2716" s="462">
        <v>0</v>
      </c>
      <c r="S2716" s="463">
        <v>0</v>
      </c>
      <c r="T2716" s="419">
        <v>672.5572325047624</v>
      </c>
      <c r="U2716" s="456">
        <v>0</v>
      </c>
      <c r="V2716" s="457">
        <v>0</v>
      </c>
      <c r="W2716" s="419">
        <v>0.12474886417902659</v>
      </c>
      <c r="X2716" s="456">
        <v>0</v>
      </c>
      <c r="Y2716" s="457">
        <v>0</v>
      </c>
      <c r="Z2716" s="419">
        <v>3.9453719109898396E-3</v>
      </c>
      <c r="AA2716" s="456">
        <v>0</v>
      </c>
      <c r="AB2716" s="457">
        <v>0</v>
      </c>
      <c r="AC2716" s="419">
        <v>7.9698047152415522E-3</v>
      </c>
      <c r="AD2716" s="456">
        <v>0</v>
      </c>
      <c r="AE2716" s="457">
        <v>0</v>
      </c>
      <c r="AF2716" s="419">
        <v>1.1500452644900077E-3</v>
      </c>
      <c r="AG2716" s="456">
        <v>0</v>
      </c>
      <c r="AH2716" s="457">
        <v>0</v>
      </c>
      <c r="AI2716" s="419">
        <v>1.4835568427270637E-3</v>
      </c>
      <c r="AJ2716" s="456">
        <v>0</v>
      </c>
      <c r="AK2716" s="457">
        <v>0</v>
      </c>
      <c r="AL2716" s="419">
        <v>9.2003547502602303E-5</v>
      </c>
      <c r="AM2716" s="456">
        <v>0</v>
      </c>
      <c r="AN2716" s="457">
        <v>0</v>
      </c>
      <c r="AO2716" s="419">
        <v>2.5001985611684714E-2</v>
      </c>
      <c r="AP2716" s="456">
        <v>0</v>
      </c>
      <c r="AQ2716" s="457">
        <v>0</v>
      </c>
      <c r="AR2716" s="440">
        <v>1.9588915224112501E-2</v>
      </c>
      <c r="AS2716" s="462">
        <v>0</v>
      </c>
      <c r="AT2716" s="463">
        <v>0</v>
      </c>
      <c r="AU2716" s="426">
        <v>0</v>
      </c>
    </row>
    <row r="2717" spans="1:47" x14ac:dyDescent="0.2">
      <c r="A2717" s="231">
        <v>2042</v>
      </c>
      <c r="B2717" s="232">
        <v>33</v>
      </c>
      <c r="C2717" s="456">
        <v>0</v>
      </c>
      <c r="D2717" s="457">
        <v>0</v>
      </c>
      <c r="E2717" s="419">
        <v>0.5502390097579315</v>
      </c>
      <c r="F2717" s="456">
        <v>0</v>
      </c>
      <c r="G2717" s="457">
        <v>0</v>
      </c>
      <c r="H2717" s="419">
        <v>0.1157499719009695</v>
      </c>
      <c r="I2717" s="456">
        <v>0</v>
      </c>
      <c r="J2717" s="457">
        <v>0</v>
      </c>
      <c r="K2717" s="419">
        <v>0.83825125837759284</v>
      </c>
      <c r="L2717" s="462">
        <v>0</v>
      </c>
      <c r="M2717" s="463">
        <v>0</v>
      </c>
      <c r="N2717" s="419">
        <v>5.8601383018865938E-3</v>
      </c>
      <c r="O2717" s="456">
        <v>0</v>
      </c>
      <c r="P2717" s="457">
        <v>0</v>
      </c>
      <c r="Q2717" s="419">
        <v>1.9418534025273451E-2</v>
      </c>
      <c r="R2717" s="462">
        <v>0</v>
      </c>
      <c r="S2717" s="463">
        <v>0</v>
      </c>
      <c r="T2717" s="419">
        <v>672.5572325047624</v>
      </c>
      <c r="U2717" s="456">
        <v>0</v>
      </c>
      <c r="V2717" s="457">
        <v>0</v>
      </c>
      <c r="W2717" s="419">
        <v>0.12474886417902659</v>
      </c>
      <c r="X2717" s="456">
        <v>0</v>
      </c>
      <c r="Y2717" s="457">
        <v>0</v>
      </c>
      <c r="Z2717" s="419">
        <v>3.9453719109898396E-3</v>
      </c>
      <c r="AA2717" s="456">
        <v>0</v>
      </c>
      <c r="AB2717" s="457">
        <v>0</v>
      </c>
      <c r="AC2717" s="419">
        <v>7.9698047152415522E-3</v>
      </c>
      <c r="AD2717" s="456">
        <v>0</v>
      </c>
      <c r="AE2717" s="457">
        <v>0</v>
      </c>
      <c r="AF2717" s="419">
        <v>1.1500452644900077E-3</v>
      </c>
      <c r="AG2717" s="456">
        <v>0</v>
      </c>
      <c r="AH2717" s="457">
        <v>0</v>
      </c>
      <c r="AI2717" s="419">
        <v>1.4835568427270637E-3</v>
      </c>
      <c r="AJ2717" s="456">
        <v>0</v>
      </c>
      <c r="AK2717" s="457">
        <v>0</v>
      </c>
      <c r="AL2717" s="419">
        <v>9.2003547502602303E-5</v>
      </c>
      <c r="AM2717" s="456">
        <v>0</v>
      </c>
      <c r="AN2717" s="457">
        <v>0</v>
      </c>
      <c r="AO2717" s="419">
        <v>2.5001985611684714E-2</v>
      </c>
      <c r="AP2717" s="456">
        <v>0</v>
      </c>
      <c r="AQ2717" s="457">
        <v>0</v>
      </c>
      <c r="AR2717" s="440">
        <v>1.9588915224112501E-2</v>
      </c>
      <c r="AS2717" s="462">
        <v>0</v>
      </c>
      <c r="AT2717" s="463">
        <v>0</v>
      </c>
      <c r="AU2717" s="426">
        <v>0</v>
      </c>
    </row>
    <row r="2718" spans="1:47" x14ac:dyDescent="0.2">
      <c r="A2718" s="231">
        <v>2042</v>
      </c>
      <c r="B2718" s="232">
        <v>34</v>
      </c>
      <c r="C2718" s="456">
        <v>0</v>
      </c>
      <c r="D2718" s="457">
        <v>0</v>
      </c>
      <c r="E2718" s="419">
        <v>0.5502390097579315</v>
      </c>
      <c r="F2718" s="456">
        <v>0</v>
      </c>
      <c r="G2718" s="457">
        <v>0</v>
      </c>
      <c r="H2718" s="419">
        <v>0.1157499719009695</v>
      </c>
      <c r="I2718" s="456">
        <v>0</v>
      </c>
      <c r="J2718" s="457">
        <v>0</v>
      </c>
      <c r="K2718" s="419">
        <v>0.83825125837759284</v>
      </c>
      <c r="L2718" s="462">
        <v>0</v>
      </c>
      <c r="M2718" s="463">
        <v>0</v>
      </c>
      <c r="N2718" s="419">
        <v>5.8601383018865938E-3</v>
      </c>
      <c r="O2718" s="456">
        <v>0</v>
      </c>
      <c r="P2718" s="457">
        <v>0</v>
      </c>
      <c r="Q2718" s="419">
        <v>1.9418534025273451E-2</v>
      </c>
      <c r="R2718" s="462">
        <v>0</v>
      </c>
      <c r="S2718" s="463">
        <v>0</v>
      </c>
      <c r="T2718" s="419">
        <v>672.5572325047624</v>
      </c>
      <c r="U2718" s="456">
        <v>0</v>
      </c>
      <c r="V2718" s="457">
        <v>0</v>
      </c>
      <c r="W2718" s="419">
        <v>0.12474886417902659</v>
      </c>
      <c r="X2718" s="456">
        <v>0</v>
      </c>
      <c r="Y2718" s="457">
        <v>0</v>
      </c>
      <c r="Z2718" s="419">
        <v>3.9453719109898396E-3</v>
      </c>
      <c r="AA2718" s="456">
        <v>0</v>
      </c>
      <c r="AB2718" s="457">
        <v>0</v>
      </c>
      <c r="AC2718" s="419">
        <v>7.9698047152415522E-3</v>
      </c>
      <c r="AD2718" s="456">
        <v>0</v>
      </c>
      <c r="AE2718" s="457">
        <v>0</v>
      </c>
      <c r="AF2718" s="419">
        <v>1.1500452644900077E-3</v>
      </c>
      <c r="AG2718" s="456">
        <v>0</v>
      </c>
      <c r="AH2718" s="457">
        <v>0</v>
      </c>
      <c r="AI2718" s="419">
        <v>1.4835568427270637E-3</v>
      </c>
      <c r="AJ2718" s="456">
        <v>0</v>
      </c>
      <c r="AK2718" s="457">
        <v>0</v>
      </c>
      <c r="AL2718" s="419">
        <v>9.2003547502602303E-5</v>
      </c>
      <c r="AM2718" s="456">
        <v>0</v>
      </c>
      <c r="AN2718" s="457">
        <v>0</v>
      </c>
      <c r="AO2718" s="419">
        <v>2.5001985611684714E-2</v>
      </c>
      <c r="AP2718" s="456">
        <v>0</v>
      </c>
      <c r="AQ2718" s="457">
        <v>0</v>
      </c>
      <c r="AR2718" s="440">
        <v>1.9588915224112501E-2</v>
      </c>
      <c r="AS2718" s="462">
        <v>0</v>
      </c>
      <c r="AT2718" s="463">
        <v>0</v>
      </c>
      <c r="AU2718" s="426">
        <v>0</v>
      </c>
    </row>
    <row r="2719" spans="1:47" x14ac:dyDescent="0.2">
      <c r="A2719" s="231">
        <v>2042</v>
      </c>
      <c r="B2719" s="232">
        <v>35</v>
      </c>
      <c r="C2719" s="456">
        <v>0</v>
      </c>
      <c r="D2719" s="457">
        <v>0</v>
      </c>
      <c r="E2719" s="419">
        <v>0.5502390097579315</v>
      </c>
      <c r="F2719" s="456">
        <v>0</v>
      </c>
      <c r="G2719" s="457">
        <v>0</v>
      </c>
      <c r="H2719" s="419">
        <v>0.1157499719009695</v>
      </c>
      <c r="I2719" s="456">
        <v>0</v>
      </c>
      <c r="J2719" s="457">
        <v>0</v>
      </c>
      <c r="K2719" s="419">
        <v>0.83825125837759284</v>
      </c>
      <c r="L2719" s="462">
        <v>0</v>
      </c>
      <c r="M2719" s="463">
        <v>0</v>
      </c>
      <c r="N2719" s="419">
        <v>5.8601383018865938E-3</v>
      </c>
      <c r="O2719" s="456">
        <v>0</v>
      </c>
      <c r="P2719" s="457">
        <v>0</v>
      </c>
      <c r="Q2719" s="419">
        <v>1.9418534025273451E-2</v>
      </c>
      <c r="R2719" s="462">
        <v>0</v>
      </c>
      <c r="S2719" s="463">
        <v>0</v>
      </c>
      <c r="T2719" s="419">
        <v>672.5572325047624</v>
      </c>
      <c r="U2719" s="456">
        <v>0</v>
      </c>
      <c r="V2719" s="457">
        <v>0</v>
      </c>
      <c r="W2719" s="419">
        <v>0.12474886417902659</v>
      </c>
      <c r="X2719" s="456">
        <v>0</v>
      </c>
      <c r="Y2719" s="457">
        <v>0</v>
      </c>
      <c r="Z2719" s="419">
        <v>3.9453719109898396E-3</v>
      </c>
      <c r="AA2719" s="456">
        <v>0</v>
      </c>
      <c r="AB2719" s="457">
        <v>0</v>
      </c>
      <c r="AC2719" s="419">
        <v>7.9698047152415522E-3</v>
      </c>
      <c r="AD2719" s="456">
        <v>0</v>
      </c>
      <c r="AE2719" s="457">
        <v>0</v>
      </c>
      <c r="AF2719" s="419">
        <v>1.1500452644900077E-3</v>
      </c>
      <c r="AG2719" s="456">
        <v>0</v>
      </c>
      <c r="AH2719" s="457">
        <v>0</v>
      </c>
      <c r="AI2719" s="419">
        <v>1.4835568427270637E-3</v>
      </c>
      <c r="AJ2719" s="456">
        <v>0</v>
      </c>
      <c r="AK2719" s="457">
        <v>0</v>
      </c>
      <c r="AL2719" s="419">
        <v>9.2003547502602303E-5</v>
      </c>
      <c r="AM2719" s="456">
        <v>0</v>
      </c>
      <c r="AN2719" s="457">
        <v>0</v>
      </c>
      <c r="AO2719" s="419">
        <v>2.5001985611684714E-2</v>
      </c>
      <c r="AP2719" s="456">
        <v>0</v>
      </c>
      <c r="AQ2719" s="457">
        <v>0</v>
      </c>
      <c r="AR2719" s="440">
        <v>1.9588915224112501E-2</v>
      </c>
      <c r="AS2719" s="462">
        <v>0</v>
      </c>
      <c r="AT2719" s="463">
        <v>0</v>
      </c>
      <c r="AU2719" s="426">
        <v>0</v>
      </c>
    </row>
    <row r="2720" spans="1:47" x14ac:dyDescent="0.2">
      <c r="A2720" s="231">
        <v>2042</v>
      </c>
      <c r="B2720" s="232">
        <v>36</v>
      </c>
      <c r="C2720" s="456">
        <v>0</v>
      </c>
      <c r="D2720" s="457">
        <v>0</v>
      </c>
      <c r="E2720" s="419">
        <v>0.5502390097579315</v>
      </c>
      <c r="F2720" s="456">
        <v>0</v>
      </c>
      <c r="G2720" s="457">
        <v>0</v>
      </c>
      <c r="H2720" s="419">
        <v>0.1157499719009695</v>
      </c>
      <c r="I2720" s="456">
        <v>0</v>
      </c>
      <c r="J2720" s="457">
        <v>0</v>
      </c>
      <c r="K2720" s="419">
        <v>0.83825125837759284</v>
      </c>
      <c r="L2720" s="462">
        <v>0</v>
      </c>
      <c r="M2720" s="463">
        <v>0</v>
      </c>
      <c r="N2720" s="419">
        <v>5.8601383018865938E-3</v>
      </c>
      <c r="O2720" s="456">
        <v>0</v>
      </c>
      <c r="P2720" s="457">
        <v>0</v>
      </c>
      <c r="Q2720" s="419">
        <v>1.9418534025273451E-2</v>
      </c>
      <c r="R2720" s="462">
        <v>0</v>
      </c>
      <c r="S2720" s="463">
        <v>0</v>
      </c>
      <c r="T2720" s="419">
        <v>672.5572325047624</v>
      </c>
      <c r="U2720" s="456">
        <v>0</v>
      </c>
      <c r="V2720" s="457">
        <v>0</v>
      </c>
      <c r="W2720" s="419">
        <v>0.12474886417902659</v>
      </c>
      <c r="X2720" s="456">
        <v>0</v>
      </c>
      <c r="Y2720" s="457">
        <v>0</v>
      </c>
      <c r="Z2720" s="419">
        <v>3.9453719109898396E-3</v>
      </c>
      <c r="AA2720" s="456">
        <v>0</v>
      </c>
      <c r="AB2720" s="457">
        <v>0</v>
      </c>
      <c r="AC2720" s="419">
        <v>7.9698047152415522E-3</v>
      </c>
      <c r="AD2720" s="456">
        <v>0</v>
      </c>
      <c r="AE2720" s="457">
        <v>0</v>
      </c>
      <c r="AF2720" s="419">
        <v>1.1500452644900077E-3</v>
      </c>
      <c r="AG2720" s="456">
        <v>0</v>
      </c>
      <c r="AH2720" s="457">
        <v>0</v>
      </c>
      <c r="AI2720" s="419">
        <v>1.4835568427270637E-3</v>
      </c>
      <c r="AJ2720" s="456">
        <v>0</v>
      </c>
      <c r="AK2720" s="457">
        <v>0</v>
      </c>
      <c r="AL2720" s="419">
        <v>9.2003547502602303E-5</v>
      </c>
      <c r="AM2720" s="456">
        <v>0</v>
      </c>
      <c r="AN2720" s="457">
        <v>0</v>
      </c>
      <c r="AO2720" s="419">
        <v>2.5001985611684714E-2</v>
      </c>
      <c r="AP2720" s="456">
        <v>0</v>
      </c>
      <c r="AQ2720" s="457">
        <v>0</v>
      </c>
      <c r="AR2720" s="440">
        <v>1.9588915224112501E-2</v>
      </c>
      <c r="AS2720" s="462">
        <v>0</v>
      </c>
      <c r="AT2720" s="463">
        <v>0</v>
      </c>
      <c r="AU2720" s="426">
        <v>0</v>
      </c>
    </row>
    <row r="2721" spans="1:47" x14ac:dyDescent="0.2">
      <c r="A2721" s="231">
        <v>2042</v>
      </c>
      <c r="B2721" s="232">
        <v>37</v>
      </c>
      <c r="C2721" s="456">
        <v>0</v>
      </c>
      <c r="D2721" s="457">
        <v>0</v>
      </c>
      <c r="E2721" s="419">
        <v>0.5502390097579315</v>
      </c>
      <c r="F2721" s="456">
        <v>0</v>
      </c>
      <c r="G2721" s="457">
        <v>0</v>
      </c>
      <c r="H2721" s="419">
        <v>0.1157499719009695</v>
      </c>
      <c r="I2721" s="456">
        <v>0</v>
      </c>
      <c r="J2721" s="457">
        <v>0</v>
      </c>
      <c r="K2721" s="419">
        <v>0.83825125837759284</v>
      </c>
      <c r="L2721" s="462">
        <v>0</v>
      </c>
      <c r="M2721" s="463">
        <v>0</v>
      </c>
      <c r="N2721" s="419">
        <v>5.8601383018865938E-3</v>
      </c>
      <c r="O2721" s="456">
        <v>0</v>
      </c>
      <c r="P2721" s="457">
        <v>0</v>
      </c>
      <c r="Q2721" s="419">
        <v>1.9418534025273451E-2</v>
      </c>
      <c r="R2721" s="462">
        <v>0</v>
      </c>
      <c r="S2721" s="463">
        <v>0</v>
      </c>
      <c r="T2721" s="419">
        <v>672.5572325047624</v>
      </c>
      <c r="U2721" s="456">
        <v>0</v>
      </c>
      <c r="V2721" s="457">
        <v>0</v>
      </c>
      <c r="W2721" s="419">
        <v>0.12474886417902659</v>
      </c>
      <c r="X2721" s="456">
        <v>0</v>
      </c>
      <c r="Y2721" s="457">
        <v>0</v>
      </c>
      <c r="Z2721" s="419">
        <v>3.9453719109898396E-3</v>
      </c>
      <c r="AA2721" s="456">
        <v>0</v>
      </c>
      <c r="AB2721" s="457">
        <v>0</v>
      </c>
      <c r="AC2721" s="419">
        <v>7.9698047152415522E-3</v>
      </c>
      <c r="AD2721" s="456">
        <v>0</v>
      </c>
      <c r="AE2721" s="457">
        <v>0</v>
      </c>
      <c r="AF2721" s="419">
        <v>1.1500452644900077E-3</v>
      </c>
      <c r="AG2721" s="456">
        <v>0</v>
      </c>
      <c r="AH2721" s="457">
        <v>0</v>
      </c>
      <c r="AI2721" s="419">
        <v>1.4835568427270637E-3</v>
      </c>
      <c r="AJ2721" s="456">
        <v>0</v>
      </c>
      <c r="AK2721" s="457">
        <v>0</v>
      </c>
      <c r="AL2721" s="419">
        <v>9.2003547502602303E-5</v>
      </c>
      <c r="AM2721" s="456">
        <v>0</v>
      </c>
      <c r="AN2721" s="457">
        <v>0</v>
      </c>
      <c r="AO2721" s="419">
        <v>2.5001985611684714E-2</v>
      </c>
      <c r="AP2721" s="456">
        <v>0</v>
      </c>
      <c r="AQ2721" s="457">
        <v>0</v>
      </c>
      <c r="AR2721" s="440">
        <v>1.9588915224112501E-2</v>
      </c>
      <c r="AS2721" s="462">
        <v>0</v>
      </c>
      <c r="AT2721" s="463">
        <v>0</v>
      </c>
      <c r="AU2721" s="426">
        <v>0</v>
      </c>
    </row>
    <row r="2722" spans="1:47" x14ac:dyDescent="0.2">
      <c r="A2722" s="231">
        <v>2042</v>
      </c>
      <c r="B2722" s="232">
        <v>38</v>
      </c>
      <c r="C2722" s="456">
        <v>0</v>
      </c>
      <c r="D2722" s="457">
        <v>0</v>
      </c>
      <c r="E2722" s="419">
        <v>0.5502390097579315</v>
      </c>
      <c r="F2722" s="456">
        <v>0</v>
      </c>
      <c r="G2722" s="457">
        <v>0</v>
      </c>
      <c r="H2722" s="419">
        <v>0.1157499719009695</v>
      </c>
      <c r="I2722" s="456">
        <v>0</v>
      </c>
      <c r="J2722" s="457">
        <v>0</v>
      </c>
      <c r="K2722" s="419">
        <v>0.83825125837759284</v>
      </c>
      <c r="L2722" s="462">
        <v>0</v>
      </c>
      <c r="M2722" s="463">
        <v>0</v>
      </c>
      <c r="N2722" s="419">
        <v>5.8601383018865938E-3</v>
      </c>
      <c r="O2722" s="456">
        <v>0</v>
      </c>
      <c r="P2722" s="457">
        <v>0</v>
      </c>
      <c r="Q2722" s="419">
        <v>1.9418534025273451E-2</v>
      </c>
      <c r="R2722" s="462">
        <v>0</v>
      </c>
      <c r="S2722" s="463">
        <v>0</v>
      </c>
      <c r="T2722" s="419">
        <v>672.5572325047624</v>
      </c>
      <c r="U2722" s="456">
        <v>0</v>
      </c>
      <c r="V2722" s="457">
        <v>0</v>
      </c>
      <c r="W2722" s="419">
        <v>0.12474886417902659</v>
      </c>
      <c r="X2722" s="456">
        <v>0</v>
      </c>
      <c r="Y2722" s="457">
        <v>0</v>
      </c>
      <c r="Z2722" s="419">
        <v>3.9453719109898396E-3</v>
      </c>
      <c r="AA2722" s="456">
        <v>0</v>
      </c>
      <c r="AB2722" s="457">
        <v>0</v>
      </c>
      <c r="AC2722" s="419">
        <v>7.9698047152415522E-3</v>
      </c>
      <c r="AD2722" s="456">
        <v>0</v>
      </c>
      <c r="AE2722" s="457">
        <v>0</v>
      </c>
      <c r="AF2722" s="419">
        <v>1.1500452644900077E-3</v>
      </c>
      <c r="AG2722" s="456">
        <v>0</v>
      </c>
      <c r="AH2722" s="457">
        <v>0</v>
      </c>
      <c r="AI2722" s="419">
        <v>1.4835568427270637E-3</v>
      </c>
      <c r="AJ2722" s="456">
        <v>0</v>
      </c>
      <c r="AK2722" s="457">
        <v>0</v>
      </c>
      <c r="AL2722" s="419">
        <v>9.2003547502602303E-5</v>
      </c>
      <c r="AM2722" s="456">
        <v>0</v>
      </c>
      <c r="AN2722" s="457">
        <v>0</v>
      </c>
      <c r="AO2722" s="419">
        <v>2.5001985611684714E-2</v>
      </c>
      <c r="AP2722" s="456">
        <v>0</v>
      </c>
      <c r="AQ2722" s="457">
        <v>0</v>
      </c>
      <c r="AR2722" s="440">
        <v>1.9588915224112501E-2</v>
      </c>
      <c r="AS2722" s="462">
        <v>0</v>
      </c>
      <c r="AT2722" s="463">
        <v>0</v>
      </c>
      <c r="AU2722" s="426">
        <v>0</v>
      </c>
    </row>
    <row r="2723" spans="1:47" x14ac:dyDescent="0.2">
      <c r="A2723" s="231">
        <v>2042</v>
      </c>
      <c r="B2723" s="232">
        <v>39</v>
      </c>
      <c r="C2723" s="456">
        <v>0</v>
      </c>
      <c r="D2723" s="457">
        <v>0</v>
      </c>
      <c r="E2723" s="419">
        <v>0.5502390097579315</v>
      </c>
      <c r="F2723" s="456">
        <v>0</v>
      </c>
      <c r="G2723" s="457">
        <v>0</v>
      </c>
      <c r="H2723" s="419">
        <v>0.1157499719009695</v>
      </c>
      <c r="I2723" s="456">
        <v>0</v>
      </c>
      <c r="J2723" s="457">
        <v>0</v>
      </c>
      <c r="K2723" s="419">
        <v>0.83825125837759284</v>
      </c>
      <c r="L2723" s="462">
        <v>0</v>
      </c>
      <c r="M2723" s="463">
        <v>0</v>
      </c>
      <c r="N2723" s="419">
        <v>5.8601383018865938E-3</v>
      </c>
      <c r="O2723" s="456">
        <v>0</v>
      </c>
      <c r="P2723" s="457">
        <v>0</v>
      </c>
      <c r="Q2723" s="419">
        <v>1.9418534025273451E-2</v>
      </c>
      <c r="R2723" s="462">
        <v>0</v>
      </c>
      <c r="S2723" s="463">
        <v>0</v>
      </c>
      <c r="T2723" s="419">
        <v>672.5572325047624</v>
      </c>
      <c r="U2723" s="456">
        <v>0</v>
      </c>
      <c r="V2723" s="457">
        <v>0</v>
      </c>
      <c r="W2723" s="419">
        <v>0.12474886417902659</v>
      </c>
      <c r="X2723" s="456">
        <v>0</v>
      </c>
      <c r="Y2723" s="457">
        <v>0</v>
      </c>
      <c r="Z2723" s="419">
        <v>3.9453719109898396E-3</v>
      </c>
      <c r="AA2723" s="456">
        <v>0</v>
      </c>
      <c r="AB2723" s="457">
        <v>0</v>
      </c>
      <c r="AC2723" s="419">
        <v>7.9698047152415522E-3</v>
      </c>
      <c r="AD2723" s="456">
        <v>0</v>
      </c>
      <c r="AE2723" s="457">
        <v>0</v>
      </c>
      <c r="AF2723" s="419">
        <v>1.1500452644900077E-3</v>
      </c>
      <c r="AG2723" s="456">
        <v>0</v>
      </c>
      <c r="AH2723" s="457">
        <v>0</v>
      </c>
      <c r="AI2723" s="419">
        <v>1.4835568427270637E-3</v>
      </c>
      <c r="AJ2723" s="456">
        <v>0</v>
      </c>
      <c r="AK2723" s="457">
        <v>0</v>
      </c>
      <c r="AL2723" s="419">
        <v>9.2003547502602303E-5</v>
      </c>
      <c r="AM2723" s="456">
        <v>0</v>
      </c>
      <c r="AN2723" s="457">
        <v>0</v>
      </c>
      <c r="AO2723" s="419">
        <v>2.5001985611684714E-2</v>
      </c>
      <c r="AP2723" s="456">
        <v>0</v>
      </c>
      <c r="AQ2723" s="457">
        <v>0</v>
      </c>
      <c r="AR2723" s="440">
        <v>1.9588915224112501E-2</v>
      </c>
      <c r="AS2723" s="462">
        <v>0</v>
      </c>
      <c r="AT2723" s="463">
        <v>0</v>
      </c>
      <c r="AU2723" s="426">
        <v>0</v>
      </c>
    </row>
    <row r="2724" spans="1:47" ht="13.5" thickBot="1" x14ac:dyDescent="0.25">
      <c r="A2724" s="233">
        <v>2042</v>
      </c>
      <c r="B2724" s="234">
        <v>40</v>
      </c>
      <c r="C2724" s="458">
        <v>0</v>
      </c>
      <c r="D2724" s="459">
        <v>0</v>
      </c>
      <c r="E2724" s="430">
        <v>0.5502390097579315</v>
      </c>
      <c r="F2724" s="458">
        <v>0</v>
      </c>
      <c r="G2724" s="459">
        <v>0</v>
      </c>
      <c r="H2724" s="430">
        <v>0.1157499719009695</v>
      </c>
      <c r="I2724" s="458">
        <v>0</v>
      </c>
      <c r="J2724" s="459">
        <v>0</v>
      </c>
      <c r="K2724" s="430">
        <v>0.83825125837759284</v>
      </c>
      <c r="L2724" s="464">
        <v>0</v>
      </c>
      <c r="M2724" s="465">
        <v>0</v>
      </c>
      <c r="N2724" s="430">
        <v>5.8601383018865938E-3</v>
      </c>
      <c r="O2724" s="458">
        <v>0</v>
      </c>
      <c r="P2724" s="459">
        <v>0</v>
      </c>
      <c r="Q2724" s="430">
        <v>1.9418534025273451E-2</v>
      </c>
      <c r="R2724" s="464">
        <v>0</v>
      </c>
      <c r="S2724" s="465">
        <v>0</v>
      </c>
      <c r="T2724" s="430">
        <v>672.5572325047624</v>
      </c>
      <c r="U2724" s="458">
        <v>0</v>
      </c>
      <c r="V2724" s="459">
        <v>0</v>
      </c>
      <c r="W2724" s="430">
        <v>0.12474886417902659</v>
      </c>
      <c r="X2724" s="458">
        <v>0</v>
      </c>
      <c r="Y2724" s="459">
        <v>0</v>
      </c>
      <c r="Z2724" s="430">
        <v>3.9453719109898396E-3</v>
      </c>
      <c r="AA2724" s="458">
        <v>0</v>
      </c>
      <c r="AB2724" s="459">
        <v>0</v>
      </c>
      <c r="AC2724" s="430">
        <v>7.9698047152415522E-3</v>
      </c>
      <c r="AD2724" s="458">
        <v>0</v>
      </c>
      <c r="AE2724" s="459">
        <v>0</v>
      </c>
      <c r="AF2724" s="430">
        <v>1.1500452644900077E-3</v>
      </c>
      <c r="AG2724" s="458">
        <v>0</v>
      </c>
      <c r="AH2724" s="459">
        <v>0</v>
      </c>
      <c r="AI2724" s="430">
        <v>1.4835568427270637E-3</v>
      </c>
      <c r="AJ2724" s="458">
        <v>0</v>
      </c>
      <c r="AK2724" s="459">
        <v>0</v>
      </c>
      <c r="AL2724" s="430">
        <v>9.2003547502602303E-5</v>
      </c>
      <c r="AM2724" s="458">
        <v>0</v>
      </c>
      <c r="AN2724" s="459">
        <v>0</v>
      </c>
      <c r="AO2724" s="430">
        <v>2.5001985611684714E-2</v>
      </c>
      <c r="AP2724" s="458">
        <v>0</v>
      </c>
      <c r="AQ2724" s="459">
        <v>0</v>
      </c>
      <c r="AR2724" s="441">
        <v>1.9588915224112501E-2</v>
      </c>
      <c r="AS2724" s="464">
        <v>0</v>
      </c>
      <c r="AT2724" s="465">
        <v>0</v>
      </c>
      <c r="AU2724" s="434">
        <v>0</v>
      </c>
    </row>
    <row r="2725" spans="1:47" x14ac:dyDescent="0.2">
      <c r="A2725" s="229">
        <v>2043</v>
      </c>
      <c r="B2725" s="230">
        <v>1</v>
      </c>
      <c r="C2725" s="454">
        <v>0.74961112541229324</v>
      </c>
      <c r="D2725" s="455">
        <v>0.76586475076609817</v>
      </c>
      <c r="E2725" s="436">
        <v>0.3676802267799007</v>
      </c>
      <c r="F2725" s="454">
        <v>3.6215979379172453E-2</v>
      </c>
      <c r="G2725" s="455">
        <v>3.1943556296538708E-2</v>
      </c>
      <c r="H2725" s="436">
        <v>6.2210864440681968E-2</v>
      </c>
      <c r="I2725" s="454">
        <v>3.20114109885304E-2</v>
      </c>
      <c r="J2725" s="455">
        <v>3.2469041251549889E-2</v>
      </c>
      <c r="K2725" s="436">
        <v>0.36175813018559166</v>
      </c>
      <c r="L2725" s="460">
        <v>1.3493623064815344E-3</v>
      </c>
      <c r="M2725" s="461">
        <v>1.7623796715812089E-3</v>
      </c>
      <c r="N2725" s="436">
        <v>5.6994875741878757E-3</v>
      </c>
      <c r="O2725" s="454">
        <v>1.6376320640298894E-3</v>
      </c>
      <c r="P2725" s="455">
        <v>2.0795281688944897E-3</v>
      </c>
      <c r="Q2725" s="436">
        <v>1.3853474355795025E-2</v>
      </c>
      <c r="R2725" s="460">
        <v>0</v>
      </c>
      <c r="S2725" s="461">
        <v>0</v>
      </c>
      <c r="T2725" s="436">
        <v>654.11862453204026</v>
      </c>
      <c r="U2725" s="454">
        <v>4.6728956295293755E-3</v>
      </c>
      <c r="V2725" s="455">
        <v>5.605601560416916E-3</v>
      </c>
      <c r="W2725" s="436">
        <v>6.7047365844059167E-2</v>
      </c>
      <c r="X2725" s="454">
        <v>4.345562019937319E-3</v>
      </c>
      <c r="Y2725" s="455">
        <v>5.5402833311986059E-3</v>
      </c>
      <c r="Z2725" s="436">
        <v>2.9773387828924288E-3</v>
      </c>
      <c r="AA2725" s="454">
        <v>8.5896781562661538E-4</v>
      </c>
      <c r="AB2725" s="455">
        <v>8.7010935172104399E-4</v>
      </c>
      <c r="AC2725" s="436">
        <v>4.2834499453461294E-3</v>
      </c>
      <c r="AD2725" s="454">
        <v>4.6417104870272534E-5</v>
      </c>
      <c r="AE2725" s="455">
        <v>4.0715762091052928E-5</v>
      </c>
      <c r="AF2725" s="436">
        <v>6.1810246683028584E-4</v>
      </c>
      <c r="AG2725" s="454">
        <v>1.4931086646781055E-3</v>
      </c>
      <c r="AH2725" s="455">
        <v>1.2988396164006579E-3</v>
      </c>
      <c r="AI2725" s="436">
        <v>7.9735065359037079E-4</v>
      </c>
      <c r="AJ2725" s="454">
        <v>2.7342651756413018E-4</v>
      </c>
      <c r="AK2725" s="455">
        <v>2.3259771355511503E-4</v>
      </c>
      <c r="AL2725" s="436">
        <v>4.9448201985682505E-5</v>
      </c>
      <c r="AM2725" s="454">
        <v>4.1839589384715147E-4</v>
      </c>
      <c r="AN2725" s="455">
        <v>3.7207552833977729E-4</v>
      </c>
      <c r="AO2725" s="436">
        <v>1.3437537771648168E-2</v>
      </c>
      <c r="AP2725" s="454">
        <v>0</v>
      </c>
      <c r="AQ2725" s="455">
        <v>0</v>
      </c>
      <c r="AR2725" s="439">
        <v>4.0931502845467102E-3</v>
      </c>
      <c r="AS2725" s="460">
        <v>0</v>
      </c>
      <c r="AT2725" s="461">
        <v>0</v>
      </c>
      <c r="AU2725" s="415">
        <v>0</v>
      </c>
    </row>
    <row r="2726" spans="1:47" x14ac:dyDescent="0.2">
      <c r="A2726" s="231">
        <v>2043</v>
      </c>
      <c r="B2726" s="232">
        <v>2</v>
      </c>
      <c r="C2726" s="456">
        <v>0.75543813723180087</v>
      </c>
      <c r="D2726" s="457">
        <v>0.77066944493930112</v>
      </c>
      <c r="E2726" s="437">
        <v>0.36934874703322906</v>
      </c>
      <c r="F2726" s="456">
        <v>3.6881951145889422E-2</v>
      </c>
      <c r="G2726" s="457">
        <v>3.2519260398324645E-2</v>
      </c>
      <c r="H2726" s="437">
        <v>6.2847094324136404E-2</v>
      </c>
      <c r="I2726" s="456">
        <v>3.2365988743156902E-2</v>
      </c>
      <c r="J2726" s="457">
        <v>3.277344764215058E-2</v>
      </c>
      <c r="K2726" s="437">
        <v>0.36435633107032689</v>
      </c>
      <c r="L2726" s="462">
        <v>1.3503325196317438E-3</v>
      </c>
      <c r="M2726" s="463">
        <v>1.7633717256527958E-3</v>
      </c>
      <c r="N2726" s="437">
        <v>5.7018161204804305E-3</v>
      </c>
      <c r="O2726" s="456">
        <v>1.6456092900286239E-3</v>
      </c>
      <c r="P2726" s="457">
        <v>2.0896111311307416E-3</v>
      </c>
      <c r="Q2726" s="437">
        <v>1.3859762165586492E-2</v>
      </c>
      <c r="R2726" s="462">
        <v>0</v>
      </c>
      <c r="S2726" s="463">
        <v>0</v>
      </c>
      <c r="T2726" s="437">
        <v>654.3867877770864</v>
      </c>
      <c r="U2726" s="456">
        <v>4.7401542222028298E-3</v>
      </c>
      <c r="V2726" s="457">
        <v>5.689373749844644E-3</v>
      </c>
      <c r="W2726" s="437">
        <v>6.7733124368743014E-2</v>
      </c>
      <c r="X2726" s="456">
        <v>4.4079047870885296E-3</v>
      </c>
      <c r="Y2726" s="457">
        <v>5.6230941193845521E-3</v>
      </c>
      <c r="Z2726" s="437">
        <v>2.990386261704208E-3</v>
      </c>
      <c r="AA2726" s="456">
        <v>8.681967657899318E-4</v>
      </c>
      <c r="AB2726" s="457">
        <v>8.8045243799039785E-4</v>
      </c>
      <c r="AC2726" s="437">
        <v>4.327256710412712E-3</v>
      </c>
      <c r="AD2726" s="456">
        <v>4.7238827718571286E-5</v>
      </c>
      <c r="AE2726" s="457">
        <v>4.1425766051365561E-5</v>
      </c>
      <c r="AF2726" s="437">
        <v>6.244236264687724E-4</v>
      </c>
      <c r="AG2726" s="456">
        <v>1.5223232577625883E-3</v>
      </c>
      <c r="AH2726" s="457">
        <v>1.3236916090663309E-3</v>
      </c>
      <c r="AI2726" s="437">
        <v>8.0550542763514396E-4</v>
      </c>
      <c r="AJ2726" s="456">
        <v>2.7916381366913161E-4</v>
      </c>
      <c r="AK2726" s="457">
        <v>2.3743337691751237E-4</v>
      </c>
      <c r="AL2726" s="437">
        <v>4.9953860824497453E-5</v>
      </c>
      <c r="AM2726" s="456">
        <v>4.2546072811234983E-4</v>
      </c>
      <c r="AN2726" s="457">
        <v>3.7819618696956214E-4</v>
      </c>
      <c r="AO2726" s="437">
        <v>1.3574986313580839E-2</v>
      </c>
      <c r="AP2726" s="456">
        <v>0</v>
      </c>
      <c r="AQ2726" s="457">
        <v>0</v>
      </c>
      <c r="AR2726" s="440">
        <v>4.1035932122018203E-3</v>
      </c>
      <c r="AS2726" s="462">
        <v>0</v>
      </c>
      <c r="AT2726" s="463">
        <v>0</v>
      </c>
      <c r="AU2726" s="423">
        <v>0</v>
      </c>
    </row>
    <row r="2727" spans="1:47" x14ac:dyDescent="0.2">
      <c r="A2727" s="231">
        <v>2043</v>
      </c>
      <c r="B2727" s="232">
        <v>3</v>
      </c>
      <c r="C2727" s="456">
        <v>0.76082693943380519</v>
      </c>
      <c r="D2727" s="457">
        <v>0.77498005157868011</v>
      </c>
      <c r="E2727" s="437">
        <v>0.3713082194299277</v>
      </c>
      <c r="F2727" s="456">
        <v>3.7629910672765284E-2</v>
      </c>
      <c r="G2727" s="457">
        <v>3.3193662299021286E-2</v>
      </c>
      <c r="H2727" s="437">
        <v>6.3594822158068776E-2</v>
      </c>
      <c r="I2727" s="456">
        <v>3.2734506589019635E-2</v>
      </c>
      <c r="J2727" s="457">
        <v>3.3094581631044007E-2</v>
      </c>
      <c r="K2727" s="437">
        <v>0.36740937213415614</v>
      </c>
      <c r="L2727" s="462">
        <v>1.3514643036817626E-3</v>
      </c>
      <c r="M2727" s="463">
        <v>1.7646227637882368E-3</v>
      </c>
      <c r="N2727" s="437">
        <v>5.7045003272731768E-3</v>
      </c>
      <c r="O2727" s="456">
        <v>1.6546523585324528E-3</v>
      </c>
      <c r="P2727" s="457">
        <v>2.1015706527014373E-3</v>
      </c>
      <c r="Q2727" s="437">
        <v>1.3867054785277649E-2</v>
      </c>
      <c r="R2727" s="462">
        <v>0</v>
      </c>
      <c r="S2727" s="463">
        <v>0</v>
      </c>
      <c r="T2727" s="437">
        <v>654.69486781765079</v>
      </c>
      <c r="U2727" s="456">
        <v>4.8129899933081572E-3</v>
      </c>
      <c r="V2727" s="457">
        <v>5.785122730280378E-3</v>
      </c>
      <c r="W2727" s="437">
        <v>6.8538906552490009E-2</v>
      </c>
      <c r="X2727" s="456">
        <v>4.4781753989559352E-3</v>
      </c>
      <c r="Y2727" s="457">
        <v>5.7204701209531686E-3</v>
      </c>
      <c r="Z2727" s="437">
        <v>3.0057090847457461E-3</v>
      </c>
      <c r="AA2727" s="456">
        <v>8.7881660723095197E-4</v>
      </c>
      <c r="AB2727" s="457">
        <v>8.9307378879889044E-4</v>
      </c>
      <c r="AC2727" s="437">
        <v>4.3787398527056634E-3</v>
      </c>
      <c r="AD2727" s="456">
        <v>4.8164570901982483E-5</v>
      </c>
      <c r="AE2727" s="457">
        <v>4.2262017390915852E-5</v>
      </c>
      <c r="AF2727" s="437">
        <v>6.3185282790971541E-4</v>
      </c>
      <c r="AG2727" s="456">
        <v>1.5550663759160807E-3</v>
      </c>
      <c r="AH2727" s="457">
        <v>1.3526739645053217E-3</v>
      </c>
      <c r="AI2727" s="437">
        <v>8.1508959752325089E-4</v>
      </c>
      <c r="AJ2727" s="456">
        <v>2.8561742414152914E-4</v>
      </c>
      <c r="AK2727" s="457">
        <v>2.4308899798064688E-4</v>
      </c>
      <c r="AL2727" s="437">
        <v>5.0548248346823437E-5</v>
      </c>
      <c r="AM2727" s="456">
        <v>4.333938077658945E-4</v>
      </c>
      <c r="AN2727" s="457">
        <v>3.8537943847195794E-4</v>
      </c>
      <c r="AO2727" s="437">
        <v>1.3736494061861807E-2</v>
      </c>
      <c r="AP2727" s="456">
        <v>0</v>
      </c>
      <c r="AQ2727" s="457">
        <v>0</v>
      </c>
      <c r="AR2727" s="440">
        <v>4.1158594504856301E-3</v>
      </c>
      <c r="AS2727" s="462">
        <v>0</v>
      </c>
      <c r="AT2727" s="463">
        <v>0</v>
      </c>
      <c r="AU2727" s="423">
        <v>0</v>
      </c>
    </row>
    <row r="2728" spans="1:47" x14ac:dyDescent="0.2">
      <c r="A2728" s="231">
        <v>2043</v>
      </c>
      <c r="B2728" s="232">
        <v>4</v>
      </c>
      <c r="C2728" s="456">
        <v>0.76569955904578335</v>
      </c>
      <c r="D2728" s="457">
        <v>0.77869414808265713</v>
      </c>
      <c r="E2728" s="437">
        <v>0.3735590670228992</v>
      </c>
      <c r="F2728" s="456">
        <v>3.8463467337194773E-2</v>
      </c>
      <c r="G2728" s="457">
        <v>3.3964635673840851E-2</v>
      </c>
      <c r="H2728" s="437">
        <v>6.4453089522378951E-2</v>
      </c>
      <c r="I2728" s="456">
        <v>3.3116271806548754E-2</v>
      </c>
      <c r="J2728" s="457">
        <v>3.3429847669784983E-2</v>
      </c>
      <c r="K2728" s="437">
        <v>0.37091363217824097</v>
      </c>
      <c r="L2728" s="462">
        <v>1.352764526589622E-3</v>
      </c>
      <c r="M2728" s="463">
        <v>1.766121838632378E-3</v>
      </c>
      <c r="N2728" s="437">
        <v>5.7076316423774059E-3</v>
      </c>
      <c r="O2728" s="456">
        <v>1.6648076585105056E-3</v>
      </c>
      <c r="P2728" s="457">
        <v>2.11537444454975E-3</v>
      </c>
      <c r="Q2728" s="437">
        <v>1.3875561453837386E-2</v>
      </c>
      <c r="R2728" s="462">
        <v>0</v>
      </c>
      <c r="S2728" s="463">
        <v>0</v>
      </c>
      <c r="T2728" s="437">
        <v>655.05426140792667</v>
      </c>
      <c r="U2728" s="456">
        <v>4.8919113288473847E-3</v>
      </c>
      <c r="V2728" s="457">
        <v>5.8923461795600688E-3</v>
      </c>
      <c r="W2728" s="437">
        <v>6.9463880260609359E-2</v>
      </c>
      <c r="X2728" s="456">
        <v>4.556706346670175E-3</v>
      </c>
      <c r="Y2728" s="457">
        <v>5.8321723860957596E-3</v>
      </c>
      <c r="Z2728" s="437">
        <v>3.0233061475719142E-3</v>
      </c>
      <c r="AA2728" s="456">
        <v>8.9082776189426975E-4</v>
      </c>
      <c r="AB2728" s="457">
        <v>9.0783938860325691E-4</v>
      </c>
      <c r="AC2728" s="437">
        <v>4.4378323478266313E-3</v>
      </c>
      <c r="AD2728" s="456">
        <v>4.9198316715229901E-5</v>
      </c>
      <c r="AE2728" s="457">
        <v>4.3221034495550247E-5</v>
      </c>
      <c r="AF2728" s="437">
        <v>6.403799922858628E-4</v>
      </c>
      <c r="AG2728" s="456">
        <v>1.5915007349851221E-3</v>
      </c>
      <c r="AH2728" s="457">
        <v>1.3857154915831692E-3</v>
      </c>
      <c r="AI2728" s="437">
        <v>8.2609067323212676E-4</v>
      </c>
      <c r="AJ2728" s="456">
        <v>2.9281743546123772E-4</v>
      </c>
      <c r="AK2728" s="457">
        <v>2.4955607693827515E-4</v>
      </c>
      <c r="AL2728" s="437">
        <v>5.123039564853723E-5</v>
      </c>
      <c r="AM2728" s="456">
        <v>4.4223071319291721E-4</v>
      </c>
      <c r="AN2728" s="457">
        <v>3.9359395492842846E-4</v>
      </c>
      <c r="AO2728" s="437">
        <v>1.3921855129862043E-2</v>
      </c>
      <c r="AP2728" s="456">
        <v>0</v>
      </c>
      <c r="AQ2728" s="457">
        <v>0</v>
      </c>
      <c r="AR2728" s="440">
        <v>4.1299192147308001E-3</v>
      </c>
      <c r="AS2728" s="462">
        <v>0</v>
      </c>
      <c r="AT2728" s="463">
        <v>0</v>
      </c>
      <c r="AU2728" s="423">
        <v>0</v>
      </c>
    </row>
    <row r="2729" spans="1:47" x14ac:dyDescent="0.2">
      <c r="A2729" s="231">
        <v>2043</v>
      </c>
      <c r="B2729" s="232">
        <v>5</v>
      </c>
      <c r="C2729" s="456">
        <v>1.1995289676959333</v>
      </c>
      <c r="D2729" s="457">
        <v>1.2404162448206952</v>
      </c>
      <c r="E2729" s="437">
        <v>0.43746669116971426</v>
      </c>
      <c r="F2729" s="456">
        <v>4.6227254471352508E-2</v>
      </c>
      <c r="G2729" s="457">
        <v>4.1608071783997433E-2</v>
      </c>
      <c r="H2729" s="437">
        <v>7.1808548219044116E-2</v>
      </c>
      <c r="I2729" s="456">
        <v>4.4580790990972313E-2</v>
      </c>
      <c r="J2729" s="457">
        <v>4.5767135142810653E-2</v>
      </c>
      <c r="K2729" s="437">
        <v>0.37464880698325914</v>
      </c>
      <c r="L2729" s="462">
        <v>1.3537797103199576E-3</v>
      </c>
      <c r="M2729" s="463">
        <v>1.767307733426552E-3</v>
      </c>
      <c r="N2729" s="437">
        <v>5.7090060732553601E-3</v>
      </c>
      <c r="O2729" s="456">
        <v>2.0296911355423934E-3</v>
      </c>
      <c r="P2729" s="457">
        <v>3.1889854124052801E-3</v>
      </c>
      <c r="Q2729" s="437">
        <v>1.8985358006282982E-2</v>
      </c>
      <c r="R2729" s="462">
        <v>0</v>
      </c>
      <c r="S2729" s="463">
        <v>0</v>
      </c>
      <c r="T2729" s="437">
        <v>655.21152748060535</v>
      </c>
      <c r="U2729" s="456">
        <v>3.7808776953988745E-3</v>
      </c>
      <c r="V2729" s="457">
        <v>4.4880933991647337E-3</v>
      </c>
      <c r="W2729" s="437">
        <v>7.7391326284878548E-2</v>
      </c>
      <c r="X2729" s="456">
        <v>4.6436313634107777E-3</v>
      </c>
      <c r="Y2729" s="457">
        <v>5.9589460677057253E-3</v>
      </c>
      <c r="Z2729" s="437">
        <v>3.0432626464166482E-3</v>
      </c>
      <c r="AA2729" s="456">
        <v>1.0393561652188904E-3</v>
      </c>
      <c r="AB2729" s="457">
        <v>1.0770513208575138E-3</v>
      </c>
      <c r="AC2729" s="437">
        <v>4.9442857714412604E-3</v>
      </c>
      <c r="AD2729" s="456">
        <v>5.865449513284559E-5</v>
      </c>
      <c r="AE2729" s="457">
        <v>5.2371970123439118E-5</v>
      </c>
      <c r="AF2729" s="437">
        <v>7.1346108117509625E-4</v>
      </c>
      <c r="AG2729" s="456">
        <v>1.9227197488716386E-3</v>
      </c>
      <c r="AH2729" s="457">
        <v>1.7075714650039745E-3</v>
      </c>
      <c r="AI2729" s="437">
        <v>9.2036514137930293E-4</v>
      </c>
      <c r="AJ2729" s="456">
        <v>3.4447585267794568E-4</v>
      </c>
      <c r="AK2729" s="457">
        <v>2.9741070930788832E-4</v>
      </c>
      <c r="AL2729" s="437">
        <v>5.7076903479323358E-5</v>
      </c>
      <c r="AM2729" s="456">
        <v>5.3375550634115164E-4</v>
      </c>
      <c r="AN2729" s="457">
        <v>4.8505608676870045E-4</v>
      </c>
      <c r="AO2729" s="437">
        <v>1.551067002161519E-2</v>
      </c>
      <c r="AP2729" s="456">
        <v>0</v>
      </c>
      <c r="AQ2729" s="457">
        <v>0</v>
      </c>
      <c r="AR2729" s="440">
        <v>6.3929794885125204E-3</v>
      </c>
      <c r="AS2729" s="462">
        <v>0</v>
      </c>
      <c r="AT2729" s="463">
        <v>0</v>
      </c>
      <c r="AU2729" s="423">
        <v>0</v>
      </c>
    </row>
    <row r="2730" spans="1:47" x14ac:dyDescent="0.2">
      <c r="A2730" s="231">
        <v>2043</v>
      </c>
      <c r="B2730" s="232">
        <v>6</v>
      </c>
      <c r="C2730" s="456">
        <v>1.2092437289287898</v>
      </c>
      <c r="D2730" s="457">
        <v>1.2501012414056654</v>
      </c>
      <c r="E2730" s="437">
        <v>0.44034090216314625</v>
      </c>
      <c r="F2730" s="456">
        <v>4.7330404106868181E-2</v>
      </c>
      <c r="G2730" s="457">
        <v>4.2701644711291863E-2</v>
      </c>
      <c r="H2730" s="437">
        <v>7.2905184677759444E-2</v>
      </c>
      <c r="I2730" s="456">
        <v>4.5192872691852369E-2</v>
      </c>
      <c r="J2730" s="457">
        <v>4.6391582571597326E-2</v>
      </c>
      <c r="K2730" s="437">
        <v>0.3791267075860566</v>
      </c>
      <c r="L2730" s="462">
        <v>1.3554224595173289E-3</v>
      </c>
      <c r="M2730" s="463">
        <v>1.7693298615710563E-3</v>
      </c>
      <c r="N2730" s="437">
        <v>5.7129790512493893E-3</v>
      </c>
      <c r="O2730" s="456">
        <v>2.0447493617818881E-3</v>
      </c>
      <c r="P2730" s="457">
        <v>3.2154914941197824E-3</v>
      </c>
      <c r="Q2730" s="437">
        <v>1.8996144012010944E-2</v>
      </c>
      <c r="R2730" s="462">
        <v>0</v>
      </c>
      <c r="S2730" s="463">
        <v>0</v>
      </c>
      <c r="T2730" s="437">
        <v>655.66837749430658</v>
      </c>
      <c r="U2730" s="456">
        <v>3.851000012762272E-3</v>
      </c>
      <c r="V2730" s="457">
        <v>4.5858399273822755E-3</v>
      </c>
      <c r="W2730" s="437">
        <v>7.8573113963550323E-2</v>
      </c>
      <c r="X2730" s="456">
        <v>4.7393993118456657E-3</v>
      </c>
      <c r="Y2730" s="457">
        <v>6.101421020116334E-3</v>
      </c>
      <c r="Z2730" s="437">
        <v>3.0657441666673895E-3</v>
      </c>
      <c r="AA2730" s="456">
        <v>1.0557718758963364E-3</v>
      </c>
      <c r="AB2730" s="457">
        <v>1.0988294356913705E-3</v>
      </c>
      <c r="AC2730" s="437">
        <v>5.0197874894247485E-3</v>
      </c>
      <c r="AD2730" s="456">
        <v>6.0031091551494943E-5</v>
      </c>
      <c r="AE2730" s="457">
        <v>5.374038860339041E-5</v>
      </c>
      <c r="AF2730" s="437">
        <v>7.2435679508423912E-4</v>
      </c>
      <c r="AG2730" s="456">
        <v>1.9707553240443259E-3</v>
      </c>
      <c r="AH2730" s="457">
        <v>1.7541799642907337E-3</v>
      </c>
      <c r="AI2730" s="437">
        <v>9.3441961231645614E-4</v>
      </c>
      <c r="AJ2730" s="456">
        <v>3.5399053810695032E-4</v>
      </c>
      <c r="AK2730" s="457">
        <v>3.0653078040822124E-4</v>
      </c>
      <c r="AL2730" s="437">
        <v>5.7948599777612641E-5</v>
      </c>
      <c r="AM2730" s="456">
        <v>5.4544872070024799E-4</v>
      </c>
      <c r="AN2730" s="457">
        <v>4.9667577997757441E-4</v>
      </c>
      <c r="AO2730" s="437">
        <v>1.5747525979635975E-2</v>
      </c>
      <c r="AP2730" s="456">
        <v>0</v>
      </c>
      <c r="AQ2730" s="457">
        <v>0</v>
      </c>
      <c r="AR2730" s="440">
        <v>6.42106536055502E-3</v>
      </c>
      <c r="AS2730" s="462">
        <v>0</v>
      </c>
      <c r="AT2730" s="463">
        <v>0</v>
      </c>
      <c r="AU2730" s="423">
        <v>0</v>
      </c>
    </row>
    <row r="2731" spans="1:47" x14ac:dyDescent="0.2">
      <c r="A2731" s="231">
        <v>2043</v>
      </c>
      <c r="B2731" s="232">
        <v>7</v>
      </c>
      <c r="C2731" s="456">
        <v>1.3524451940578479</v>
      </c>
      <c r="D2731" s="457">
        <v>1.3991798441425951</v>
      </c>
      <c r="E2731" s="437">
        <v>0.4435487161216109</v>
      </c>
      <c r="F2731" s="456">
        <v>5.2825113941945979E-2</v>
      </c>
      <c r="G2731" s="457">
        <v>4.8078637874872994E-2</v>
      </c>
      <c r="H2731" s="437">
        <v>7.4128427887897363E-2</v>
      </c>
      <c r="I2731" s="456">
        <v>5.2190661265562675E-2</v>
      </c>
      <c r="J2731" s="457">
        <v>5.3918215019043779E-2</v>
      </c>
      <c r="K2731" s="437">
        <v>0.50685901857899629</v>
      </c>
      <c r="L2731" s="462">
        <v>1.3573347051001085E-3</v>
      </c>
      <c r="M2731" s="463">
        <v>1.7717415663971465E-3</v>
      </c>
      <c r="N2731" s="437">
        <v>5.7174317558352991E-3</v>
      </c>
      <c r="O2731" s="456">
        <v>2.3417473032193324E-3</v>
      </c>
      <c r="P2731" s="457">
        <v>3.5169930395316652E-3</v>
      </c>
      <c r="Q2731" s="437">
        <v>1.9008214261283043E-2</v>
      </c>
      <c r="R2731" s="462">
        <v>0</v>
      </c>
      <c r="S2731" s="463">
        <v>0</v>
      </c>
      <c r="T2731" s="437">
        <v>656.17873396058155</v>
      </c>
      <c r="U2731" s="456">
        <v>4.0477491685736661E-3</v>
      </c>
      <c r="V2731" s="457">
        <v>4.7305259140102687E-3</v>
      </c>
      <c r="W2731" s="437">
        <v>7.9891510081347331E-2</v>
      </c>
      <c r="X2731" s="456">
        <v>4.844695241839423E-3</v>
      </c>
      <c r="Y2731" s="457">
        <v>6.2606649317093728E-3</v>
      </c>
      <c r="Z2731" s="437">
        <v>3.090819577768873E-3</v>
      </c>
      <c r="AA2731" s="456">
        <v>1.1567481691269394E-3</v>
      </c>
      <c r="AB2731" s="457">
        <v>1.2144067295932579E-3</v>
      </c>
      <c r="AC2731" s="437">
        <v>5.1040188242320031E-3</v>
      </c>
      <c r="AD2731" s="456">
        <v>6.688315161731693E-5</v>
      </c>
      <c r="AE2731" s="457">
        <v>6.0335275093785815E-5</v>
      </c>
      <c r="AF2731" s="437">
        <v>7.3651042560273221E-4</v>
      </c>
      <c r="AG2731" s="456">
        <v>2.2060943938683386E-3</v>
      </c>
      <c r="AH2731" s="457">
        <v>1.9814229508550055E-3</v>
      </c>
      <c r="AI2731" s="437">
        <v>9.5009881262726411E-4</v>
      </c>
      <c r="AJ2731" s="456">
        <v>3.9197808095301108E-4</v>
      </c>
      <c r="AK2731" s="457">
        <v>3.4147579919888263E-4</v>
      </c>
      <c r="AL2731" s="437">
        <v>5.8920847078101258E-5</v>
      </c>
      <c r="AM2731" s="456">
        <v>6.1155224449675738E-4</v>
      </c>
      <c r="AN2731" s="457">
        <v>5.623361579258448E-4</v>
      </c>
      <c r="AO2731" s="437">
        <v>1.6011745775699082E-2</v>
      </c>
      <c r="AP2731" s="456">
        <v>0</v>
      </c>
      <c r="AQ2731" s="457">
        <v>0</v>
      </c>
      <c r="AR2731" s="440">
        <v>7.1898052684395003E-3</v>
      </c>
      <c r="AS2731" s="462">
        <v>0</v>
      </c>
      <c r="AT2731" s="463">
        <v>0</v>
      </c>
      <c r="AU2731" s="423">
        <v>0</v>
      </c>
    </row>
    <row r="2732" spans="1:47" x14ac:dyDescent="0.2">
      <c r="A2732" s="231">
        <v>2043</v>
      </c>
      <c r="B2732" s="232">
        <v>8</v>
      </c>
      <c r="C2732" s="456">
        <v>1.3696067478975462</v>
      </c>
      <c r="D2732" s="457">
        <v>1.4165944743956072</v>
      </c>
      <c r="E2732" s="437">
        <v>0.44711196290654132</v>
      </c>
      <c r="F2732" s="456">
        <v>5.4338675518095347E-2</v>
      </c>
      <c r="G2732" s="457">
        <v>4.9615377712594222E-2</v>
      </c>
      <c r="H2732" s="437">
        <v>7.5487064005508128E-2</v>
      </c>
      <c r="I2732" s="456">
        <v>5.3137291302251519E-2</v>
      </c>
      <c r="J2732" s="457">
        <v>5.4903307743758539E-2</v>
      </c>
      <c r="K2732" s="437">
        <v>0.51240768841760731</v>
      </c>
      <c r="L2732" s="462">
        <v>1.359504294981669E-3</v>
      </c>
      <c r="M2732" s="463">
        <v>1.7745342578148521E-3</v>
      </c>
      <c r="N2732" s="437">
        <v>5.722361049207373E-3</v>
      </c>
      <c r="O2732" s="456">
        <v>2.3627068176770576E-3</v>
      </c>
      <c r="P2732" s="457">
        <v>3.5533026804694637E-3</v>
      </c>
      <c r="Q2732" s="437">
        <v>1.9021575050454848E-2</v>
      </c>
      <c r="R2732" s="462">
        <v>0</v>
      </c>
      <c r="S2732" s="463">
        <v>0</v>
      </c>
      <c r="T2732" s="437">
        <v>656.74444363138048</v>
      </c>
      <c r="U2732" s="456">
        <v>4.1408558122215831E-3</v>
      </c>
      <c r="V2732" s="457">
        <v>4.8576357194424847E-3</v>
      </c>
      <c r="W2732" s="437">
        <v>8.1355831156908795E-2</v>
      </c>
      <c r="X2732" s="456">
        <v>4.9598116876398007E-3</v>
      </c>
      <c r="Y2732" s="457">
        <v>6.4375408038423601E-3</v>
      </c>
      <c r="Z2732" s="437">
        <v>3.1186757848100425E-3</v>
      </c>
      <c r="AA2732" s="456">
        <v>1.1804551667578911E-3</v>
      </c>
      <c r="AB2732" s="457">
        <v>1.245982853893561E-3</v>
      </c>
      <c r="AC2732" s="437">
        <v>5.1975664781836444E-3</v>
      </c>
      <c r="AD2732" s="456">
        <v>6.8778051261407931E-5</v>
      </c>
      <c r="AE2732" s="457">
        <v>6.2263374149255181E-5</v>
      </c>
      <c r="AF2732" s="437">
        <v>7.5000963844521471E-4</v>
      </c>
      <c r="AG2732" s="456">
        <v>2.2718117349579299E-3</v>
      </c>
      <c r="AH2732" s="457">
        <v>2.0467502873147418E-3</v>
      </c>
      <c r="AI2732" s="437">
        <v>9.6751223921156442E-4</v>
      </c>
      <c r="AJ2732" s="456">
        <v>4.0481587652577903E-4</v>
      </c>
      <c r="AK2732" s="457">
        <v>3.5407335565124369E-4</v>
      </c>
      <c r="AL2732" s="437">
        <v>6.0000779222075151E-5</v>
      </c>
      <c r="AM2732" s="456">
        <v>6.2759574486277573E-4</v>
      </c>
      <c r="AN2732" s="457">
        <v>5.7871236439794812E-4</v>
      </c>
      <c r="AO2732" s="437">
        <v>1.6305207733680143E-2</v>
      </c>
      <c r="AP2732" s="456">
        <v>0</v>
      </c>
      <c r="AQ2732" s="457">
        <v>0</v>
      </c>
      <c r="AR2732" s="440">
        <v>7.2286864862633297E-3</v>
      </c>
      <c r="AS2732" s="462">
        <v>0</v>
      </c>
      <c r="AT2732" s="463">
        <v>0</v>
      </c>
      <c r="AU2732" s="423">
        <v>0</v>
      </c>
    </row>
    <row r="2733" spans="1:47" x14ac:dyDescent="0.2">
      <c r="A2733" s="231">
        <v>2043</v>
      </c>
      <c r="B2733" s="232">
        <v>9</v>
      </c>
      <c r="C2733" s="456">
        <v>0</v>
      </c>
      <c r="D2733" s="457">
        <v>0</v>
      </c>
      <c r="E2733" s="438">
        <v>0.45038914408393532</v>
      </c>
      <c r="F2733" s="456">
        <v>0</v>
      </c>
      <c r="G2733" s="457">
        <v>0</v>
      </c>
      <c r="H2733" s="438">
        <v>7.6969448203660501E-2</v>
      </c>
      <c r="I2733" s="456">
        <v>0</v>
      </c>
      <c r="J2733" s="457">
        <v>0</v>
      </c>
      <c r="K2733" s="438">
        <v>0.51815560794315163</v>
      </c>
      <c r="L2733" s="462">
        <v>0</v>
      </c>
      <c r="M2733" s="463">
        <v>0</v>
      </c>
      <c r="N2733" s="438">
        <v>5.7256439745607271E-3</v>
      </c>
      <c r="O2733" s="456">
        <v>0</v>
      </c>
      <c r="P2733" s="457">
        <v>0</v>
      </c>
      <c r="Q2733" s="438">
        <v>1.9036343993409689E-2</v>
      </c>
      <c r="R2733" s="462">
        <v>0</v>
      </c>
      <c r="S2733" s="463">
        <v>0</v>
      </c>
      <c r="T2733" s="438">
        <v>657.12128428379435</v>
      </c>
      <c r="U2733" s="456">
        <v>0</v>
      </c>
      <c r="V2733" s="457">
        <v>0</v>
      </c>
      <c r="W2733" s="438">
        <v>8.2953440374053583E-2</v>
      </c>
      <c r="X2733" s="456">
        <v>0</v>
      </c>
      <c r="Y2733" s="457">
        <v>0</v>
      </c>
      <c r="Z2733" s="438">
        <v>3.1493971963539873E-3</v>
      </c>
      <c r="AA2733" s="456">
        <v>0</v>
      </c>
      <c r="AB2733" s="457">
        <v>0</v>
      </c>
      <c r="AC2733" s="438">
        <v>5.2996343415543492E-3</v>
      </c>
      <c r="AD2733" s="456">
        <v>0</v>
      </c>
      <c r="AE2733" s="457">
        <v>0</v>
      </c>
      <c r="AF2733" s="438">
        <v>7.6473863591303593E-4</v>
      </c>
      <c r="AG2733" s="456">
        <v>0</v>
      </c>
      <c r="AH2733" s="457">
        <v>0</v>
      </c>
      <c r="AI2733" s="438">
        <v>9.8651285684812581E-4</v>
      </c>
      <c r="AJ2733" s="456">
        <v>0</v>
      </c>
      <c r="AK2733" s="457">
        <v>0</v>
      </c>
      <c r="AL2733" s="438">
        <v>6.117905352621294E-5</v>
      </c>
      <c r="AM2733" s="456">
        <v>0</v>
      </c>
      <c r="AN2733" s="457">
        <v>0</v>
      </c>
      <c r="AO2733" s="438">
        <v>1.6625412922875223E-2</v>
      </c>
      <c r="AP2733" s="456">
        <v>0</v>
      </c>
      <c r="AQ2733" s="457">
        <v>0</v>
      </c>
      <c r="AR2733" s="440">
        <v>8.1052564956339401E-3</v>
      </c>
      <c r="AS2733" s="462">
        <v>0</v>
      </c>
      <c r="AT2733" s="463">
        <v>0</v>
      </c>
      <c r="AU2733" s="423">
        <v>0</v>
      </c>
    </row>
    <row r="2734" spans="1:47" x14ac:dyDescent="0.2">
      <c r="A2734" s="231">
        <v>2043</v>
      </c>
      <c r="B2734" s="232">
        <v>10</v>
      </c>
      <c r="C2734" s="456">
        <v>0</v>
      </c>
      <c r="D2734" s="457">
        <v>0</v>
      </c>
      <c r="E2734" s="438">
        <v>0.45469801835157891</v>
      </c>
      <c r="F2734" s="456">
        <v>0</v>
      </c>
      <c r="G2734" s="457">
        <v>0</v>
      </c>
      <c r="H2734" s="438">
        <v>7.8612898454650956E-2</v>
      </c>
      <c r="I2734" s="456">
        <v>0</v>
      </c>
      <c r="J2734" s="457">
        <v>0</v>
      </c>
      <c r="K2734" s="438">
        <v>0.5248669591664763</v>
      </c>
      <c r="L2734" s="462">
        <v>0</v>
      </c>
      <c r="M2734" s="463">
        <v>0</v>
      </c>
      <c r="N2734" s="438">
        <v>5.7316117374622885E-3</v>
      </c>
      <c r="O2734" s="456">
        <v>0</v>
      </c>
      <c r="P2734" s="457">
        <v>0</v>
      </c>
      <c r="Q2734" s="438">
        <v>1.9052506775478241E-2</v>
      </c>
      <c r="R2734" s="462">
        <v>0</v>
      </c>
      <c r="S2734" s="463">
        <v>0</v>
      </c>
      <c r="T2734" s="438">
        <v>657.80641613884802</v>
      </c>
      <c r="U2734" s="456">
        <v>0</v>
      </c>
      <c r="V2734" s="457">
        <v>0</v>
      </c>
      <c r="W2734" s="438">
        <v>8.4724696644219971E-2</v>
      </c>
      <c r="X2734" s="456">
        <v>0</v>
      </c>
      <c r="Y2734" s="457">
        <v>0</v>
      </c>
      <c r="Z2734" s="438">
        <v>3.1830920157373617E-3</v>
      </c>
      <c r="AA2734" s="456">
        <v>0</v>
      </c>
      <c r="AB2734" s="457">
        <v>0</v>
      </c>
      <c r="AC2734" s="438">
        <v>5.4127956993926443E-3</v>
      </c>
      <c r="AD2734" s="456">
        <v>0</v>
      </c>
      <c r="AE2734" s="457">
        <v>0</v>
      </c>
      <c r="AF2734" s="438">
        <v>7.8106717331025502E-4</v>
      </c>
      <c r="AG2734" s="456">
        <v>0</v>
      </c>
      <c r="AH2734" s="457">
        <v>0</v>
      </c>
      <c r="AI2734" s="438">
        <v>1.0075766616019933E-3</v>
      </c>
      <c r="AJ2734" s="456">
        <v>0</v>
      </c>
      <c r="AK2734" s="457">
        <v>0</v>
      </c>
      <c r="AL2734" s="438">
        <v>6.2485330803436709E-5</v>
      </c>
      <c r="AM2734" s="456">
        <v>0</v>
      </c>
      <c r="AN2734" s="457">
        <v>0</v>
      </c>
      <c r="AO2734" s="438">
        <v>1.6980394713082721E-2</v>
      </c>
      <c r="AP2734" s="456">
        <v>0</v>
      </c>
      <c r="AQ2734" s="457">
        <v>0</v>
      </c>
      <c r="AR2734" s="440">
        <v>8.1577955399432193E-3</v>
      </c>
      <c r="AS2734" s="462">
        <v>0</v>
      </c>
      <c r="AT2734" s="463">
        <v>0</v>
      </c>
      <c r="AU2734" s="423">
        <v>0</v>
      </c>
    </row>
    <row r="2735" spans="1:47" x14ac:dyDescent="0.2">
      <c r="A2735" s="231">
        <v>2043</v>
      </c>
      <c r="B2735" s="232">
        <v>11</v>
      </c>
      <c r="C2735" s="456">
        <v>0</v>
      </c>
      <c r="D2735" s="457">
        <v>0</v>
      </c>
      <c r="E2735" s="438">
        <v>0.45942488717243551</v>
      </c>
      <c r="F2735" s="456">
        <v>0</v>
      </c>
      <c r="G2735" s="457">
        <v>0</v>
      </c>
      <c r="H2735" s="438">
        <v>8.0415806546864421E-2</v>
      </c>
      <c r="I2735" s="456">
        <v>0</v>
      </c>
      <c r="J2735" s="457">
        <v>0</v>
      </c>
      <c r="K2735" s="438">
        <v>0.53222919639446986</v>
      </c>
      <c r="L2735" s="462">
        <v>0</v>
      </c>
      <c r="M2735" s="463">
        <v>0</v>
      </c>
      <c r="N2735" s="438">
        <v>5.738156968669631E-3</v>
      </c>
      <c r="O2735" s="456">
        <v>0</v>
      </c>
      <c r="P2735" s="457">
        <v>0</v>
      </c>
      <c r="Q2735" s="438">
        <v>1.9070256188324697E-2</v>
      </c>
      <c r="R2735" s="462">
        <v>0</v>
      </c>
      <c r="S2735" s="463">
        <v>0</v>
      </c>
      <c r="T2735" s="438">
        <v>658.55855822810179</v>
      </c>
      <c r="U2735" s="456">
        <v>0</v>
      </c>
      <c r="V2735" s="457">
        <v>0</v>
      </c>
      <c r="W2735" s="438">
        <v>8.6667611425673641E-2</v>
      </c>
      <c r="X2735" s="456">
        <v>0</v>
      </c>
      <c r="Y2735" s="457">
        <v>0</v>
      </c>
      <c r="Z2735" s="438">
        <v>3.2200461901812161E-3</v>
      </c>
      <c r="AA2735" s="456">
        <v>0</v>
      </c>
      <c r="AB2735" s="457">
        <v>0</v>
      </c>
      <c r="AC2735" s="438">
        <v>5.5369202717306821E-3</v>
      </c>
      <c r="AD2735" s="456">
        <v>0</v>
      </c>
      <c r="AE2735" s="457">
        <v>0</v>
      </c>
      <c r="AF2735" s="438">
        <v>7.9897847809909579E-4</v>
      </c>
      <c r="AG2735" s="456">
        <v>0</v>
      </c>
      <c r="AH2735" s="457">
        <v>0</v>
      </c>
      <c r="AI2735" s="438">
        <v>1.0306832217399217E-3</v>
      </c>
      <c r="AJ2735" s="456">
        <v>0</v>
      </c>
      <c r="AK2735" s="457">
        <v>0</v>
      </c>
      <c r="AL2735" s="438">
        <v>6.3918331353339319E-5</v>
      </c>
      <c r="AM2735" s="456">
        <v>0</v>
      </c>
      <c r="AN2735" s="457">
        <v>0</v>
      </c>
      <c r="AO2735" s="438">
        <v>1.7369793518794054E-2</v>
      </c>
      <c r="AP2735" s="456">
        <v>0</v>
      </c>
      <c r="AQ2735" s="457">
        <v>0</v>
      </c>
      <c r="AR2735" s="440">
        <v>9.9408382728681192E-3</v>
      </c>
      <c r="AS2735" s="462">
        <v>0</v>
      </c>
      <c r="AT2735" s="463">
        <v>0</v>
      </c>
      <c r="AU2735" s="423">
        <v>0</v>
      </c>
    </row>
    <row r="2736" spans="1:47" x14ac:dyDescent="0.2">
      <c r="A2736" s="231">
        <v>2043</v>
      </c>
      <c r="B2736" s="232">
        <v>12</v>
      </c>
      <c r="C2736" s="456">
        <v>0</v>
      </c>
      <c r="D2736" s="457">
        <v>0</v>
      </c>
      <c r="E2736" s="438">
        <v>0.46456221132807868</v>
      </c>
      <c r="F2736" s="456">
        <v>0</v>
      </c>
      <c r="G2736" s="457">
        <v>0</v>
      </c>
      <c r="H2736" s="438">
        <v>8.2375175305387488E-2</v>
      </c>
      <c r="I2736" s="456">
        <v>0</v>
      </c>
      <c r="J2736" s="457">
        <v>0</v>
      </c>
      <c r="K2736" s="438">
        <v>0.54023016866061613</v>
      </c>
      <c r="L2736" s="462">
        <v>0</v>
      </c>
      <c r="M2736" s="463">
        <v>0</v>
      </c>
      <c r="N2736" s="438">
        <v>5.7452631977074637E-3</v>
      </c>
      <c r="O2736" s="456">
        <v>0</v>
      </c>
      <c r="P2736" s="457">
        <v>0</v>
      </c>
      <c r="Q2736" s="438">
        <v>1.9089527236139613E-2</v>
      </c>
      <c r="R2736" s="462">
        <v>0</v>
      </c>
      <c r="S2736" s="463">
        <v>0</v>
      </c>
      <c r="T2736" s="438">
        <v>659.37305481767942</v>
      </c>
      <c r="U2736" s="456">
        <v>0</v>
      </c>
      <c r="V2736" s="457">
        <v>0</v>
      </c>
      <c r="W2736" s="438">
        <v>8.8779391261232007E-2</v>
      </c>
      <c r="X2736" s="456">
        <v>0</v>
      </c>
      <c r="Y2736" s="457">
        <v>0</v>
      </c>
      <c r="Z2736" s="438">
        <v>3.2602107985693924E-3</v>
      </c>
      <c r="AA2736" s="456">
        <v>0</v>
      </c>
      <c r="AB2736" s="457">
        <v>0</v>
      </c>
      <c r="AC2736" s="438">
        <v>5.6718394094780085E-3</v>
      </c>
      <c r="AD2736" s="456">
        <v>0</v>
      </c>
      <c r="AE2736" s="457">
        <v>0</v>
      </c>
      <c r="AF2736" s="438">
        <v>8.184465929809454E-4</v>
      </c>
      <c r="AG2736" s="456">
        <v>0</v>
      </c>
      <c r="AH2736" s="457">
        <v>0</v>
      </c>
      <c r="AI2736" s="438">
        <v>1.0557974569566483E-3</v>
      </c>
      <c r="AJ2736" s="456">
        <v>0</v>
      </c>
      <c r="AK2736" s="457">
        <v>0</v>
      </c>
      <c r="AL2736" s="438">
        <v>6.5475792660338455E-5</v>
      </c>
      <c r="AM2736" s="456">
        <v>0</v>
      </c>
      <c r="AN2736" s="457">
        <v>0</v>
      </c>
      <c r="AO2736" s="438">
        <v>1.7793040262910152E-2</v>
      </c>
      <c r="AP2736" s="456">
        <v>0</v>
      </c>
      <c r="AQ2736" s="457">
        <v>0</v>
      </c>
      <c r="AR2736" s="440">
        <v>1.00168976060534E-2</v>
      </c>
      <c r="AS2736" s="462">
        <v>0</v>
      </c>
      <c r="AT2736" s="463">
        <v>0</v>
      </c>
      <c r="AU2736" s="423">
        <v>0</v>
      </c>
    </row>
    <row r="2737" spans="1:47" x14ac:dyDescent="0.2">
      <c r="A2737" s="231">
        <v>2043</v>
      </c>
      <c r="B2737" s="232">
        <v>13</v>
      </c>
      <c r="C2737" s="456">
        <v>0</v>
      </c>
      <c r="D2737" s="457">
        <v>0</v>
      </c>
      <c r="E2737" s="438">
        <v>0.47012882472381051</v>
      </c>
      <c r="F2737" s="456">
        <v>0</v>
      </c>
      <c r="G2737" s="457">
        <v>0</v>
      </c>
      <c r="H2737" s="438">
        <v>8.4498178112930131E-2</v>
      </c>
      <c r="I2737" s="456">
        <v>0</v>
      </c>
      <c r="J2737" s="457">
        <v>0</v>
      </c>
      <c r="K2737" s="438">
        <v>0.5488996195210446</v>
      </c>
      <c r="L2737" s="462">
        <v>0</v>
      </c>
      <c r="M2737" s="463">
        <v>0</v>
      </c>
      <c r="N2737" s="438">
        <v>5.7529755542315457E-3</v>
      </c>
      <c r="O2737" s="456">
        <v>0</v>
      </c>
      <c r="P2737" s="457">
        <v>0</v>
      </c>
      <c r="Q2737" s="438">
        <v>1.9110405373488057E-2</v>
      </c>
      <c r="R2737" s="462">
        <v>0</v>
      </c>
      <c r="S2737" s="463">
        <v>0</v>
      </c>
      <c r="T2737" s="438">
        <v>660.2574290296094</v>
      </c>
      <c r="U2737" s="456">
        <v>0</v>
      </c>
      <c r="V2737" s="457">
        <v>0</v>
      </c>
      <c r="W2737" s="438">
        <v>9.1067420694275245E-2</v>
      </c>
      <c r="X2737" s="456">
        <v>0</v>
      </c>
      <c r="Y2737" s="457">
        <v>0</v>
      </c>
      <c r="Z2737" s="438">
        <v>3.3037286688661046E-3</v>
      </c>
      <c r="AA2737" s="456">
        <v>0</v>
      </c>
      <c r="AB2737" s="457">
        <v>0</v>
      </c>
      <c r="AC2737" s="438">
        <v>5.818012239187334E-3</v>
      </c>
      <c r="AD2737" s="456">
        <v>0</v>
      </c>
      <c r="AE2737" s="457">
        <v>0</v>
      </c>
      <c r="AF2737" s="438">
        <v>8.395394675108712E-4</v>
      </c>
      <c r="AG2737" s="456">
        <v>0</v>
      </c>
      <c r="AH2737" s="457">
        <v>0</v>
      </c>
      <c r="AI2737" s="438">
        <v>1.0830062235185666E-3</v>
      </c>
      <c r="AJ2737" s="456">
        <v>0</v>
      </c>
      <c r="AK2737" s="457">
        <v>0</v>
      </c>
      <c r="AL2737" s="438">
        <v>6.716318351074079E-5</v>
      </c>
      <c r="AM2737" s="456">
        <v>0</v>
      </c>
      <c r="AN2737" s="457">
        <v>0</v>
      </c>
      <c r="AO2737" s="438">
        <v>1.8251620384219774E-2</v>
      </c>
      <c r="AP2737" s="456">
        <v>0</v>
      </c>
      <c r="AQ2737" s="457">
        <v>0</v>
      </c>
      <c r="AR2737" s="440">
        <v>1.0099302190240401E-2</v>
      </c>
      <c r="AS2737" s="462">
        <v>0</v>
      </c>
      <c r="AT2737" s="463">
        <v>0</v>
      </c>
      <c r="AU2737" s="423">
        <v>0</v>
      </c>
    </row>
    <row r="2738" spans="1:47" x14ac:dyDescent="0.2">
      <c r="A2738" s="231">
        <v>2043</v>
      </c>
      <c r="B2738" s="232">
        <v>14</v>
      </c>
      <c r="C2738" s="456">
        <v>0</v>
      </c>
      <c r="D2738" s="457">
        <v>0</v>
      </c>
      <c r="E2738" s="438">
        <v>0.47480980579315152</v>
      </c>
      <c r="F2738" s="456">
        <v>0</v>
      </c>
      <c r="G2738" s="457">
        <v>0</v>
      </c>
      <c r="H2738" s="438">
        <v>8.674851383417137E-2</v>
      </c>
      <c r="I2738" s="456">
        <v>0</v>
      </c>
      <c r="J2738" s="457">
        <v>0</v>
      </c>
      <c r="K2738" s="438">
        <v>0.55747656053012606</v>
      </c>
      <c r="L2738" s="462">
        <v>0</v>
      </c>
      <c r="M2738" s="463">
        <v>0</v>
      </c>
      <c r="N2738" s="438">
        <v>5.7569230642364865E-3</v>
      </c>
      <c r="O2738" s="456">
        <v>0</v>
      </c>
      <c r="P2738" s="457">
        <v>0</v>
      </c>
      <c r="Q2738" s="438">
        <v>1.9132836854007875E-2</v>
      </c>
      <c r="R2738" s="462">
        <v>0</v>
      </c>
      <c r="S2738" s="463">
        <v>0</v>
      </c>
      <c r="T2738" s="438">
        <v>660.71167488202661</v>
      </c>
      <c r="U2738" s="456">
        <v>0</v>
      </c>
      <c r="V2738" s="457">
        <v>0</v>
      </c>
      <c r="W2738" s="438">
        <v>9.3492773458786788E-2</v>
      </c>
      <c r="X2738" s="456">
        <v>0</v>
      </c>
      <c r="Y2738" s="457">
        <v>0</v>
      </c>
      <c r="Z2738" s="438">
        <v>3.3505316447693481E-3</v>
      </c>
      <c r="AA2738" s="456">
        <v>0</v>
      </c>
      <c r="AB2738" s="457">
        <v>0</v>
      </c>
      <c r="AC2738" s="438">
        <v>5.9729535184486551E-3</v>
      </c>
      <c r="AD2738" s="456">
        <v>0</v>
      </c>
      <c r="AE2738" s="457">
        <v>0</v>
      </c>
      <c r="AF2738" s="438">
        <v>8.6189792654073241E-4</v>
      </c>
      <c r="AG2738" s="456">
        <v>0</v>
      </c>
      <c r="AH2738" s="457">
        <v>0</v>
      </c>
      <c r="AI2738" s="438">
        <v>1.1118484304230138E-3</v>
      </c>
      <c r="AJ2738" s="456">
        <v>0</v>
      </c>
      <c r="AK2738" s="457">
        <v>0</v>
      </c>
      <c r="AL2738" s="438">
        <v>6.8951795710695628E-5</v>
      </c>
      <c r="AM2738" s="456">
        <v>0</v>
      </c>
      <c r="AN2738" s="457">
        <v>0</v>
      </c>
      <c r="AO2738" s="438">
        <v>1.8737669685493619E-2</v>
      </c>
      <c r="AP2738" s="456">
        <v>0</v>
      </c>
      <c r="AQ2738" s="457">
        <v>0</v>
      </c>
      <c r="AR2738" s="440">
        <v>1.0187851254249199E-2</v>
      </c>
      <c r="AS2738" s="462">
        <v>0</v>
      </c>
      <c r="AT2738" s="463">
        <v>0</v>
      </c>
      <c r="AU2738" s="423">
        <v>0</v>
      </c>
    </row>
    <row r="2739" spans="1:47" x14ac:dyDescent="0.2">
      <c r="A2739" s="231">
        <v>2043</v>
      </c>
      <c r="B2739" s="232">
        <v>15</v>
      </c>
      <c r="C2739" s="456">
        <v>0</v>
      </c>
      <c r="D2739" s="457">
        <v>0</v>
      </c>
      <c r="E2739" s="438">
        <v>0.48122027069167816</v>
      </c>
      <c r="F2739" s="456">
        <v>0</v>
      </c>
      <c r="G2739" s="457">
        <v>0</v>
      </c>
      <c r="H2739" s="438">
        <v>8.9193311472247669E-2</v>
      </c>
      <c r="I2739" s="456">
        <v>0</v>
      </c>
      <c r="J2739" s="457">
        <v>0</v>
      </c>
      <c r="K2739" s="438">
        <v>0.56746085154554649</v>
      </c>
      <c r="L2739" s="462">
        <v>0</v>
      </c>
      <c r="M2739" s="463">
        <v>0</v>
      </c>
      <c r="N2739" s="438">
        <v>5.765805163074054E-3</v>
      </c>
      <c r="O2739" s="456">
        <v>0</v>
      </c>
      <c r="P2739" s="457">
        <v>0</v>
      </c>
      <c r="Q2739" s="438">
        <v>1.9156923559464131E-2</v>
      </c>
      <c r="R2739" s="462">
        <v>0</v>
      </c>
      <c r="S2739" s="463">
        <v>0</v>
      </c>
      <c r="T2739" s="438">
        <v>661.73123724100242</v>
      </c>
      <c r="U2739" s="456">
        <v>0</v>
      </c>
      <c r="V2739" s="457">
        <v>0</v>
      </c>
      <c r="W2739" s="438">
        <v>9.6127503126456723E-2</v>
      </c>
      <c r="X2739" s="456">
        <v>0</v>
      </c>
      <c r="Y2739" s="457">
        <v>0</v>
      </c>
      <c r="Z2739" s="438">
        <v>3.4006485991223421E-3</v>
      </c>
      <c r="AA2739" s="456">
        <v>0</v>
      </c>
      <c r="AB2739" s="457">
        <v>0</v>
      </c>
      <c r="AC2739" s="438">
        <v>6.1412878180707575E-3</v>
      </c>
      <c r="AD2739" s="456">
        <v>0</v>
      </c>
      <c r="AE2739" s="457">
        <v>0</v>
      </c>
      <c r="AF2739" s="438">
        <v>8.8618769670958508E-4</v>
      </c>
      <c r="AG2739" s="456">
        <v>0</v>
      </c>
      <c r="AH2739" s="457">
        <v>0</v>
      </c>
      <c r="AI2739" s="438">
        <v>1.1431823939496229E-3</v>
      </c>
      <c r="AJ2739" s="456">
        <v>0</v>
      </c>
      <c r="AK2739" s="457">
        <v>0</v>
      </c>
      <c r="AL2739" s="438">
        <v>7.0895096076256602E-5</v>
      </c>
      <c r="AM2739" s="456">
        <v>0</v>
      </c>
      <c r="AN2739" s="457">
        <v>0</v>
      </c>
      <c r="AO2739" s="438">
        <v>1.9265735511404737E-2</v>
      </c>
      <c r="AP2739" s="456">
        <v>0</v>
      </c>
      <c r="AQ2739" s="457">
        <v>0</v>
      </c>
      <c r="AR2739" s="440">
        <v>1.02827411800668E-2</v>
      </c>
      <c r="AS2739" s="462">
        <v>0</v>
      </c>
      <c r="AT2739" s="463">
        <v>0</v>
      </c>
      <c r="AU2739" s="423">
        <v>0</v>
      </c>
    </row>
    <row r="2740" spans="1:47" x14ac:dyDescent="0.2">
      <c r="A2740" s="231">
        <v>2043</v>
      </c>
      <c r="B2740" s="232">
        <v>16</v>
      </c>
      <c r="C2740" s="456">
        <v>0</v>
      </c>
      <c r="D2740" s="457">
        <v>0</v>
      </c>
      <c r="E2740" s="438">
        <v>0.48804183331168804</v>
      </c>
      <c r="F2740" s="456">
        <v>0</v>
      </c>
      <c r="G2740" s="457">
        <v>0</v>
      </c>
      <c r="H2740" s="438">
        <v>9.1795083526938812E-2</v>
      </c>
      <c r="I2740" s="456">
        <v>0</v>
      </c>
      <c r="J2740" s="457">
        <v>0</v>
      </c>
      <c r="K2740" s="438">
        <v>0.5780855284010834</v>
      </c>
      <c r="L2740" s="462">
        <v>0</v>
      </c>
      <c r="M2740" s="463">
        <v>0</v>
      </c>
      <c r="N2740" s="438">
        <v>5.7752428365969678E-3</v>
      </c>
      <c r="O2740" s="456">
        <v>0</v>
      </c>
      <c r="P2740" s="457">
        <v>0</v>
      </c>
      <c r="Q2740" s="438">
        <v>1.9182525771346937E-2</v>
      </c>
      <c r="R2740" s="462">
        <v>0</v>
      </c>
      <c r="S2740" s="463">
        <v>0</v>
      </c>
      <c r="T2740" s="438">
        <v>662.81392227882077</v>
      </c>
      <c r="U2740" s="456">
        <v>0</v>
      </c>
      <c r="V2740" s="457">
        <v>0</v>
      </c>
      <c r="W2740" s="438">
        <v>9.8931706845216599E-2</v>
      </c>
      <c r="X2740" s="456">
        <v>0</v>
      </c>
      <c r="Y2740" s="457">
        <v>0</v>
      </c>
      <c r="Z2740" s="438">
        <v>3.4539844249796767E-3</v>
      </c>
      <c r="AA2740" s="456">
        <v>0</v>
      </c>
      <c r="AB2740" s="457">
        <v>0</v>
      </c>
      <c r="AC2740" s="438">
        <v>6.3204309037648435E-3</v>
      </c>
      <c r="AD2740" s="456">
        <v>0</v>
      </c>
      <c r="AE2740" s="457">
        <v>0</v>
      </c>
      <c r="AF2740" s="438">
        <v>9.1203927262057663E-4</v>
      </c>
      <c r="AG2740" s="456">
        <v>0</v>
      </c>
      <c r="AH2740" s="457">
        <v>0</v>
      </c>
      <c r="AI2740" s="438">
        <v>1.1765310183408132E-3</v>
      </c>
      <c r="AJ2740" s="456">
        <v>0</v>
      </c>
      <c r="AK2740" s="457">
        <v>0</v>
      </c>
      <c r="AL2740" s="438">
        <v>7.2963191734368453E-5</v>
      </c>
      <c r="AM2740" s="456">
        <v>0</v>
      </c>
      <c r="AN2740" s="457">
        <v>0</v>
      </c>
      <c r="AO2740" s="438">
        <v>1.9827744182936747E-2</v>
      </c>
      <c r="AP2740" s="456">
        <v>0</v>
      </c>
      <c r="AQ2740" s="457">
        <v>0</v>
      </c>
      <c r="AR2740" s="440">
        <v>1.36522204952223E-2</v>
      </c>
      <c r="AS2740" s="462">
        <v>0</v>
      </c>
      <c r="AT2740" s="463">
        <v>0</v>
      </c>
      <c r="AU2740" s="423">
        <v>0</v>
      </c>
    </row>
    <row r="2741" spans="1:47" x14ac:dyDescent="0.2">
      <c r="A2741" s="231">
        <v>2043</v>
      </c>
      <c r="B2741" s="232">
        <v>17</v>
      </c>
      <c r="C2741" s="456">
        <v>0</v>
      </c>
      <c r="D2741" s="457">
        <v>0</v>
      </c>
      <c r="E2741" s="438">
        <v>0.49519653018632098</v>
      </c>
      <c r="F2741" s="456">
        <v>0</v>
      </c>
      <c r="G2741" s="457">
        <v>0</v>
      </c>
      <c r="H2741" s="438">
        <v>9.4523619765718103E-2</v>
      </c>
      <c r="I2741" s="456">
        <v>0</v>
      </c>
      <c r="J2741" s="457">
        <v>0</v>
      </c>
      <c r="K2741" s="438">
        <v>0.58922753292445429</v>
      </c>
      <c r="L2741" s="462">
        <v>0</v>
      </c>
      <c r="M2741" s="463">
        <v>0</v>
      </c>
      <c r="N2741" s="438">
        <v>5.785160596459611E-3</v>
      </c>
      <c r="O2741" s="456">
        <v>0</v>
      </c>
      <c r="P2741" s="457">
        <v>0</v>
      </c>
      <c r="Q2741" s="438">
        <v>1.9209427595085937E-2</v>
      </c>
      <c r="R2741" s="462">
        <v>0</v>
      </c>
      <c r="S2741" s="463">
        <v>0</v>
      </c>
      <c r="T2741" s="438">
        <v>663.95095776531116</v>
      </c>
      <c r="U2741" s="456">
        <v>0</v>
      </c>
      <c r="V2741" s="457">
        <v>0</v>
      </c>
      <c r="W2741" s="438">
        <v>0.10187218854169694</v>
      </c>
      <c r="X2741" s="456">
        <v>0</v>
      </c>
      <c r="Y2741" s="457">
        <v>0</v>
      </c>
      <c r="Z2741" s="438">
        <v>3.5099171583873501E-3</v>
      </c>
      <c r="AA2741" s="456">
        <v>0</v>
      </c>
      <c r="AB2741" s="457">
        <v>0</v>
      </c>
      <c r="AC2741" s="438">
        <v>6.5082986239572123E-3</v>
      </c>
      <c r="AD2741" s="456">
        <v>0</v>
      </c>
      <c r="AE2741" s="457">
        <v>0</v>
      </c>
      <c r="AF2741" s="438">
        <v>9.3914796314274913E-4</v>
      </c>
      <c r="AG2741" s="456">
        <v>0</v>
      </c>
      <c r="AH2741" s="457">
        <v>0</v>
      </c>
      <c r="AI2741" s="438">
        <v>1.211501034677208E-3</v>
      </c>
      <c r="AJ2741" s="456">
        <v>0</v>
      </c>
      <c r="AK2741" s="457">
        <v>0</v>
      </c>
      <c r="AL2741" s="438">
        <v>7.5131826608144654E-5</v>
      </c>
      <c r="AM2741" s="456">
        <v>0</v>
      </c>
      <c r="AN2741" s="457">
        <v>0</v>
      </c>
      <c r="AO2741" s="438">
        <v>2.0417063289829371E-2</v>
      </c>
      <c r="AP2741" s="456">
        <v>0</v>
      </c>
      <c r="AQ2741" s="457">
        <v>0</v>
      </c>
      <c r="AR2741" s="440">
        <v>1.3791964696618499E-2</v>
      </c>
      <c r="AS2741" s="462">
        <v>0</v>
      </c>
      <c r="AT2741" s="463">
        <v>0</v>
      </c>
      <c r="AU2741" s="423">
        <v>0</v>
      </c>
    </row>
    <row r="2742" spans="1:47" x14ac:dyDescent="0.2">
      <c r="A2742" s="231">
        <v>2043</v>
      </c>
      <c r="B2742" s="232">
        <v>18</v>
      </c>
      <c r="C2742" s="456">
        <v>0</v>
      </c>
      <c r="D2742" s="457">
        <v>0</v>
      </c>
      <c r="E2742" s="438">
        <v>0.50264732724479577</v>
      </c>
      <c r="F2742" s="456">
        <v>0</v>
      </c>
      <c r="G2742" s="457">
        <v>0</v>
      </c>
      <c r="H2742" s="438">
        <v>9.7365824010260296E-2</v>
      </c>
      <c r="I2742" s="456">
        <v>0</v>
      </c>
      <c r="J2742" s="457">
        <v>0</v>
      </c>
      <c r="K2742" s="438">
        <v>0.60083344143306128</v>
      </c>
      <c r="L2742" s="462">
        <v>0</v>
      </c>
      <c r="M2742" s="463">
        <v>0</v>
      </c>
      <c r="N2742" s="438">
        <v>5.7954627711301861E-3</v>
      </c>
      <c r="O2742" s="456">
        <v>0</v>
      </c>
      <c r="P2742" s="457">
        <v>0</v>
      </c>
      <c r="Q2742" s="438">
        <v>1.9237374574248681E-2</v>
      </c>
      <c r="R2742" s="462">
        <v>0</v>
      </c>
      <c r="S2742" s="463">
        <v>0</v>
      </c>
      <c r="T2742" s="438">
        <v>665.13404648147366</v>
      </c>
      <c r="U2742" s="456">
        <v>0</v>
      </c>
      <c r="V2742" s="457">
        <v>0</v>
      </c>
      <c r="W2742" s="438">
        <v>0.10493542246275703</v>
      </c>
      <c r="X2742" s="456">
        <v>0</v>
      </c>
      <c r="Y2742" s="457">
        <v>0</v>
      </c>
      <c r="Z2742" s="438">
        <v>3.56817893535157E-3</v>
      </c>
      <c r="AA2742" s="456">
        <v>0</v>
      </c>
      <c r="AB2742" s="457">
        <v>0</v>
      </c>
      <c r="AC2742" s="438">
        <v>6.7039945978323665E-3</v>
      </c>
      <c r="AD2742" s="456">
        <v>0</v>
      </c>
      <c r="AE2742" s="457">
        <v>0</v>
      </c>
      <c r="AF2742" s="438">
        <v>9.6738806956717831E-4</v>
      </c>
      <c r="AG2742" s="456">
        <v>0</v>
      </c>
      <c r="AH2742" s="457">
        <v>0</v>
      </c>
      <c r="AI2742" s="438">
        <v>1.2479316179724606E-3</v>
      </c>
      <c r="AJ2742" s="456">
        <v>0</v>
      </c>
      <c r="AK2742" s="457">
        <v>0</v>
      </c>
      <c r="AL2742" s="438">
        <v>7.7390903316279785E-5</v>
      </c>
      <c r="AM2742" s="456">
        <v>0</v>
      </c>
      <c r="AN2742" s="457">
        <v>0</v>
      </c>
      <c r="AO2742" s="438">
        <v>2.1031010832522942E-2</v>
      </c>
      <c r="AP2742" s="456">
        <v>0</v>
      </c>
      <c r="AQ2742" s="457">
        <v>0</v>
      </c>
      <c r="AR2742" s="440">
        <v>1.39375503627113E-2</v>
      </c>
      <c r="AS2742" s="462">
        <v>0</v>
      </c>
      <c r="AT2742" s="463">
        <v>0</v>
      </c>
      <c r="AU2742" s="423">
        <v>0</v>
      </c>
    </row>
    <row r="2743" spans="1:47" x14ac:dyDescent="0.2">
      <c r="A2743" s="231">
        <v>2043</v>
      </c>
      <c r="B2743" s="232">
        <v>19</v>
      </c>
      <c r="C2743" s="456">
        <v>0</v>
      </c>
      <c r="D2743" s="457">
        <v>0</v>
      </c>
      <c r="E2743" s="438">
        <v>0.50959764047910272</v>
      </c>
      <c r="F2743" s="456">
        <v>0</v>
      </c>
      <c r="G2743" s="457">
        <v>0</v>
      </c>
      <c r="H2743" s="438">
        <v>0.10024895723112696</v>
      </c>
      <c r="I2743" s="456">
        <v>0</v>
      </c>
      <c r="J2743" s="457">
        <v>0</v>
      </c>
      <c r="K2743" s="438">
        <v>0.61230034567598191</v>
      </c>
      <c r="L2743" s="462">
        <v>0</v>
      </c>
      <c r="M2743" s="463">
        <v>0</v>
      </c>
      <c r="N2743" s="438">
        <v>5.8038184382066581E-3</v>
      </c>
      <c r="O2743" s="456">
        <v>0</v>
      </c>
      <c r="P2743" s="457">
        <v>0</v>
      </c>
      <c r="Q2743" s="438">
        <v>1.9265898899328539E-2</v>
      </c>
      <c r="R2743" s="462">
        <v>0</v>
      </c>
      <c r="S2743" s="463">
        <v>0</v>
      </c>
      <c r="T2743" s="438">
        <v>666.09286619377929</v>
      </c>
      <c r="U2743" s="456">
        <v>0</v>
      </c>
      <c r="V2743" s="457">
        <v>0</v>
      </c>
      <c r="W2743" s="438">
        <v>0.10804263628169455</v>
      </c>
      <c r="X2743" s="456">
        <v>0</v>
      </c>
      <c r="Y2743" s="457">
        <v>0</v>
      </c>
      <c r="Z2743" s="438">
        <v>3.6276194267461175E-3</v>
      </c>
      <c r="AA2743" s="456">
        <v>0</v>
      </c>
      <c r="AB2743" s="457">
        <v>0</v>
      </c>
      <c r="AC2743" s="438">
        <v>6.9025046145706776E-3</v>
      </c>
      <c r="AD2743" s="456">
        <v>0</v>
      </c>
      <c r="AE2743" s="457">
        <v>0</v>
      </c>
      <c r="AF2743" s="438">
        <v>9.9603133772531438E-4</v>
      </c>
      <c r="AG2743" s="456">
        <v>0</v>
      </c>
      <c r="AH2743" s="457">
        <v>0</v>
      </c>
      <c r="AI2743" s="438">
        <v>1.2848826743643213E-3</v>
      </c>
      <c r="AJ2743" s="456">
        <v>0</v>
      </c>
      <c r="AK2743" s="457">
        <v>0</v>
      </c>
      <c r="AL2743" s="438">
        <v>7.9682669379684278E-5</v>
      </c>
      <c r="AM2743" s="456">
        <v>0</v>
      </c>
      <c r="AN2743" s="457">
        <v>0</v>
      </c>
      <c r="AO2743" s="438">
        <v>2.1653746655996103E-2</v>
      </c>
      <c r="AP2743" s="456">
        <v>0</v>
      </c>
      <c r="AQ2743" s="457">
        <v>0</v>
      </c>
      <c r="AR2743" s="440">
        <v>1.4086013491022901E-2</v>
      </c>
      <c r="AS2743" s="462">
        <v>0</v>
      </c>
      <c r="AT2743" s="463">
        <v>0</v>
      </c>
      <c r="AU2743" s="423">
        <v>0</v>
      </c>
    </row>
    <row r="2744" spans="1:47" x14ac:dyDescent="0.2">
      <c r="A2744" s="231">
        <v>2043</v>
      </c>
      <c r="B2744" s="232">
        <v>20</v>
      </c>
      <c r="C2744" s="456">
        <v>0</v>
      </c>
      <c r="D2744" s="457">
        <v>0</v>
      </c>
      <c r="E2744" s="438">
        <v>0.51721411019955166</v>
      </c>
      <c r="F2744" s="456">
        <v>0</v>
      </c>
      <c r="G2744" s="457">
        <v>0</v>
      </c>
      <c r="H2744" s="438">
        <v>0.10315387848601969</v>
      </c>
      <c r="I2744" s="456">
        <v>0</v>
      </c>
      <c r="J2744" s="457">
        <v>0</v>
      </c>
      <c r="K2744" s="438">
        <v>0.6241639591016408</v>
      </c>
      <c r="L2744" s="462">
        <v>0</v>
      </c>
      <c r="M2744" s="463">
        <v>0</v>
      </c>
      <c r="N2744" s="438">
        <v>5.8143733120775065E-3</v>
      </c>
      <c r="O2744" s="456">
        <v>0</v>
      </c>
      <c r="P2744" s="457">
        <v>0</v>
      </c>
      <c r="Q2744" s="438">
        <v>1.9294507700579319E-2</v>
      </c>
      <c r="R2744" s="462">
        <v>0</v>
      </c>
      <c r="S2744" s="463">
        <v>0</v>
      </c>
      <c r="T2744" s="438">
        <v>667.30519156168373</v>
      </c>
      <c r="U2744" s="456">
        <v>0</v>
      </c>
      <c r="V2744" s="457">
        <v>0</v>
      </c>
      <c r="W2744" s="438">
        <v>0.111173394315977</v>
      </c>
      <c r="X2744" s="456">
        <v>0</v>
      </c>
      <c r="Y2744" s="457">
        <v>0</v>
      </c>
      <c r="Z2744" s="438">
        <v>3.6871709249277837E-3</v>
      </c>
      <c r="AA2744" s="456">
        <v>0</v>
      </c>
      <c r="AB2744" s="457">
        <v>0</v>
      </c>
      <c r="AC2744" s="438">
        <v>7.1025164626582126E-3</v>
      </c>
      <c r="AD2744" s="456">
        <v>0</v>
      </c>
      <c r="AE2744" s="457">
        <v>0</v>
      </c>
      <c r="AF2744" s="438">
        <v>1.0248943338915658E-3</v>
      </c>
      <c r="AG2744" s="456">
        <v>0</v>
      </c>
      <c r="AH2744" s="457">
        <v>0</v>
      </c>
      <c r="AI2744" s="438">
        <v>1.3221148231999319E-3</v>
      </c>
      <c r="AJ2744" s="456">
        <v>0</v>
      </c>
      <c r="AK2744" s="457">
        <v>0</v>
      </c>
      <c r="AL2744" s="438">
        <v>8.1991518075392151E-5</v>
      </c>
      <c r="AM2744" s="456">
        <v>0</v>
      </c>
      <c r="AN2744" s="457">
        <v>0</v>
      </c>
      <c r="AO2744" s="438">
        <v>2.2281213892105311E-2</v>
      </c>
      <c r="AP2744" s="456">
        <v>0</v>
      </c>
      <c r="AQ2744" s="457">
        <v>0</v>
      </c>
      <c r="AR2744" s="440">
        <v>1.42348125104616E-2</v>
      </c>
      <c r="AS2744" s="462">
        <v>0</v>
      </c>
      <c r="AT2744" s="463">
        <v>0</v>
      </c>
      <c r="AU2744" s="423">
        <v>0</v>
      </c>
    </row>
    <row r="2745" spans="1:47" x14ac:dyDescent="0.2">
      <c r="A2745" s="231">
        <v>2043</v>
      </c>
      <c r="B2745" s="232">
        <v>21</v>
      </c>
      <c r="C2745" s="456">
        <v>0</v>
      </c>
      <c r="D2745" s="457">
        <v>0</v>
      </c>
      <c r="E2745" s="438">
        <v>0.52466959031240834</v>
      </c>
      <c r="F2745" s="456">
        <v>0</v>
      </c>
      <c r="G2745" s="457">
        <v>0</v>
      </c>
      <c r="H2745" s="438">
        <v>0.10599772966315647</v>
      </c>
      <c r="I2745" s="456">
        <v>0</v>
      </c>
      <c r="J2745" s="457">
        <v>0</v>
      </c>
      <c r="K2745" s="438">
        <v>0.63577686865131722</v>
      </c>
      <c r="L2745" s="462">
        <v>0</v>
      </c>
      <c r="M2745" s="463">
        <v>0</v>
      </c>
      <c r="N2745" s="438">
        <v>5.8246711896368913E-3</v>
      </c>
      <c r="O2745" s="456">
        <v>0</v>
      </c>
      <c r="P2745" s="457">
        <v>0</v>
      </c>
      <c r="Q2745" s="438">
        <v>1.9322438405820045E-2</v>
      </c>
      <c r="R2745" s="462">
        <v>0</v>
      </c>
      <c r="S2745" s="463">
        <v>0</v>
      </c>
      <c r="T2745" s="438">
        <v>668.48686974504062</v>
      </c>
      <c r="U2745" s="456">
        <v>0</v>
      </c>
      <c r="V2745" s="457">
        <v>0</v>
      </c>
      <c r="W2745" s="438">
        <v>0.11423827794003649</v>
      </c>
      <c r="X2745" s="456">
        <v>0</v>
      </c>
      <c r="Y2745" s="457">
        <v>0</v>
      </c>
      <c r="Z2745" s="438">
        <v>3.7454563172772816E-3</v>
      </c>
      <c r="AA2745" s="456">
        <v>0</v>
      </c>
      <c r="AB2745" s="457">
        <v>0</v>
      </c>
      <c r="AC2745" s="438">
        <v>7.2983475324741309E-3</v>
      </c>
      <c r="AD2745" s="456">
        <v>0</v>
      </c>
      <c r="AE2745" s="457">
        <v>0</v>
      </c>
      <c r="AF2745" s="438">
        <v>1.0531503595940159E-3</v>
      </c>
      <c r="AG2745" s="456">
        <v>0</v>
      </c>
      <c r="AH2745" s="457">
        <v>0</v>
      </c>
      <c r="AI2745" s="438">
        <v>1.3585657824179531E-3</v>
      </c>
      <c r="AJ2745" s="456">
        <v>0</v>
      </c>
      <c r="AK2745" s="457">
        <v>0</v>
      </c>
      <c r="AL2745" s="438">
        <v>8.4251990727193972E-5</v>
      </c>
      <c r="AM2745" s="456">
        <v>0</v>
      </c>
      <c r="AN2745" s="457">
        <v>0</v>
      </c>
      <c r="AO2745" s="438">
        <v>2.2895518897962073E-2</v>
      </c>
      <c r="AP2745" s="456">
        <v>0</v>
      </c>
      <c r="AQ2745" s="457">
        <v>0</v>
      </c>
      <c r="AR2745" s="440">
        <v>1.8929294260137099E-2</v>
      </c>
      <c r="AS2745" s="462">
        <v>0</v>
      </c>
      <c r="AT2745" s="463">
        <v>0</v>
      </c>
      <c r="AU2745" s="423">
        <v>0</v>
      </c>
    </row>
    <row r="2746" spans="1:47" x14ac:dyDescent="0.2">
      <c r="A2746" s="231">
        <v>2043</v>
      </c>
      <c r="B2746" s="232">
        <v>22</v>
      </c>
      <c r="C2746" s="456">
        <v>0</v>
      </c>
      <c r="D2746" s="457">
        <v>0</v>
      </c>
      <c r="E2746" s="438">
        <v>0.53171046012762935</v>
      </c>
      <c r="F2746" s="456">
        <v>0</v>
      </c>
      <c r="G2746" s="457">
        <v>0</v>
      </c>
      <c r="H2746" s="438">
        <v>0.10868314047454747</v>
      </c>
      <c r="I2746" s="456">
        <v>0</v>
      </c>
      <c r="J2746" s="457">
        <v>0</v>
      </c>
      <c r="K2746" s="438">
        <v>0.64674253175746088</v>
      </c>
      <c r="L2746" s="462">
        <v>0</v>
      </c>
      <c r="M2746" s="463">
        <v>0</v>
      </c>
      <c r="N2746" s="438">
        <v>5.8344409169006203E-3</v>
      </c>
      <c r="O2746" s="456">
        <v>0</v>
      </c>
      <c r="P2746" s="457">
        <v>0</v>
      </c>
      <c r="Q2746" s="438">
        <v>1.93489175558334E-2</v>
      </c>
      <c r="R2746" s="462">
        <v>0</v>
      </c>
      <c r="S2746" s="463">
        <v>0</v>
      </c>
      <c r="T2746" s="438">
        <v>669.6071947438038</v>
      </c>
      <c r="U2746" s="456">
        <v>0</v>
      </c>
      <c r="V2746" s="457">
        <v>0</v>
      </c>
      <c r="W2746" s="438">
        <v>0.11713256948120444</v>
      </c>
      <c r="X2746" s="456">
        <v>0</v>
      </c>
      <c r="Y2746" s="457">
        <v>0</v>
      </c>
      <c r="Z2746" s="438">
        <v>3.8005086806064885E-3</v>
      </c>
      <c r="AA2746" s="456">
        <v>0</v>
      </c>
      <c r="AB2746" s="457">
        <v>0</v>
      </c>
      <c r="AC2746" s="438">
        <v>7.4832312471858663E-3</v>
      </c>
      <c r="AD2746" s="456">
        <v>0</v>
      </c>
      <c r="AE2746" s="457">
        <v>0</v>
      </c>
      <c r="AF2746" s="438">
        <v>1.0798304644261587E-3</v>
      </c>
      <c r="AG2746" s="456">
        <v>0</v>
      </c>
      <c r="AH2746" s="457">
        <v>0</v>
      </c>
      <c r="AI2746" s="438">
        <v>1.3929814637067611E-3</v>
      </c>
      <c r="AJ2746" s="456">
        <v>0</v>
      </c>
      <c r="AK2746" s="457">
        <v>0</v>
      </c>
      <c r="AL2746" s="438">
        <v>8.6386516676254389E-5</v>
      </c>
      <c r="AM2746" s="456">
        <v>0</v>
      </c>
      <c r="AN2746" s="457">
        <v>0</v>
      </c>
      <c r="AO2746" s="438">
        <v>2.347551877003376E-2</v>
      </c>
      <c r="AP2746" s="456">
        <v>0</v>
      </c>
      <c r="AQ2746" s="457">
        <v>0</v>
      </c>
      <c r="AR2746" s="440">
        <v>1.9110855519615201E-2</v>
      </c>
      <c r="AS2746" s="462">
        <v>0</v>
      </c>
      <c r="AT2746" s="463">
        <v>0</v>
      </c>
      <c r="AU2746" s="423">
        <v>0</v>
      </c>
    </row>
    <row r="2747" spans="1:47" x14ac:dyDescent="0.2">
      <c r="A2747" s="231">
        <v>2043</v>
      </c>
      <c r="B2747" s="232">
        <v>23</v>
      </c>
      <c r="C2747" s="456">
        <v>0</v>
      </c>
      <c r="D2747" s="457">
        <v>0</v>
      </c>
      <c r="E2747" s="438">
        <v>0.5380759927251394</v>
      </c>
      <c r="F2747" s="456">
        <v>0</v>
      </c>
      <c r="G2747" s="457">
        <v>0</v>
      </c>
      <c r="H2747" s="438">
        <v>0.11111064174718842</v>
      </c>
      <c r="I2747" s="456">
        <v>0</v>
      </c>
      <c r="J2747" s="457">
        <v>0</v>
      </c>
      <c r="K2747" s="438">
        <v>0.65665605756288237</v>
      </c>
      <c r="L2747" s="462">
        <v>0</v>
      </c>
      <c r="M2747" s="463">
        <v>0</v>
      </c>
      <c r="N2747" s="438">
        <v>5.8432497823533705E-3</v>
      </c>
      <c r="O2747" s="456">
        <v>0</v>
      </c>
      <c r="P2747" s="457">
        <v>0</v>
      </c>
      <c r="Q2747" s="438">
        <v>1.9372821009391483E-2</v>
      </c>
      <c r="R2747" s="462">
        <v>0</v>
      </c>
      <c r="S2747" s="463">
        <v>0</v>
      </c>
      <c r="T2747" s="438">
        <v>670.61893884002473</v>
      </c>
      <c r="U2747" s="456">
        <v>0</v>
      </c>
      <c r="V2747" s="457">
        <v>0</v>
      </c>
      <c r="W2747" s="438">
        <v>0.1197488047117411</v>
      </c>
      <c r="X2747" s="456">
        <v>0</v>
      </c>
      <c r="Y2747" s="457">
        <v>0</v>
      </c>
      <c r="Z2747" s="438">
        <v>3.8502763514945064E-3</v>
      </c>
      <c r="AA2747" s="456">
        <v>0</v>
      </c>
      <c r="AB2747" s="457">
        <v>0</v>
      </c>
      <c r="AC2747" s="438">
        <v>7.6503840621966112E-3</v>
      </c>
      <c r="AD2747" s="456">
        <v>0</v>
      </c>
      <c r="AE2747" s="457">
        <v>0</v>
      </c>
      <c r="AF2747" s="438">
        <v>1.1039518601296831E-3</v>
      </c>
      <c r="AG2747" s="456">
        <v>0</v>
      </c>
      <c r="AH2747" s="457">
        <v>0</v>
      </c>
      <c r="AI2747" s="438">
        <v>1.4240957648296365E-3</v>
      </c>
      <c r="AJ2747" s="456">
        <v>0</v>
      </c>
      <c r="AK2747" s="457">
        <v>0</v>
      </c>
      <c r="AL2747" s="438">
        <v>8.8316119275443308E-5</v>
      </c>
      <c r="AM2747" s="456">
        <v>0</v>
      </c>
      <c r="AN2747" s="457">
        <v>0</v>
      </c>
      <c r="AO2747" s="438">
        <v>2.3999902159861301E-2</v>
      </c>
      <c r="AP2747" s="456">
        <v>0</v>
      </c>
      <c r="AQ2747" s="457">
        <v>0</v>
      </c>
      <c r="AR2747" s="440">
        <v>1.9274975068055599E-2</v>
      </c>
      <c r="AS2747" s="462">
        <v>0</v>
      </c>
      <c r="AT2747" s="463">
        <v>0</v>
      </c>
      <c r="AU2747" s="423">
        <v>0</v>
      </c>
    </row>
    <row r="2748" spans="1:47" x14ac:dyDescent="0.2">
      <c r="A2748" s="231">
        <v>2043</v>
      </c>
      <c r="B2748" s="232">
        <v>24</v>
      </c>
      <c r="C2748" s="456">
        <v>0</v>
      </c>
      <c r="D2748" s="457">
        <v>0</v>
      </c>
      <c r="E2748" s="438">
        <v>0.54338280096187697</v>
      </c>
      <c r="F2748" s="456">
        <v>0</v>
      </c>
      <c r="G2748" s="457">
        <v>0</v>
      </c>
      <c r="H2748" s="438">
        <v>0.1131347889615076</v>
      </c>
      <c r="I2748" s="456">
        <v>0</v>
      </c>
      <c r="J2748" s="457">
        <v>0</v>
      </c>
      <c r="K2748" s="438">
        <v>0.66492125696437132</v>
      </c>
      <c r="L2748" s="462">
        <v>0</v>
      </c>
      <c r="M2748" s="463">
        <v>0</v>
      </c>
      <c r="N2748" s="438">
        <v>5.8506014137553429E-3</v>
      </c>
      <c r="O2748" s="456">
        <v>0</v>
      </c>
      <c r="P2748" s="457">
        <v>0</v>
      </c>
      <c r="Q2748" s="438">
        <v>1.9392734332531809E-2</v>
      </c>
      <c r="R2748" s="462">
        <v>0</v>
      </c>
      <c r="S2748" s="463">
        <v>0</v>
      </c>
      <c r="T2748" s="438">
        <v>671.46233995177136</v>
      </c>
      <c r="U2748" s="456">
        <v>0</v>
      </c>
      <c r="V2748" s="457">
        <v>0</v>
      </c>
      <c r="W2748" s="438">
        <v>0.12193054973547417</v>
      </c>
      <c r="X2748" s="456">
        <v>0</v>
      </c>
      <c r="Y2748" s="457">
        <v>0</v>
      </c>
      <c r="Z2748" s="438">
        <v>3.8917719862435023E-3</v>
      </c>
      <c r="AA2748" s="456">
        <v>0</v>
      </c>
      <c r="AB2748" s="457">
        <v>0</v>
      </c>
      <c r="AC2748" s="438">
        <v>7.7897585198678241E-3</v>
      </c>
      <c r="AD2748" s="456">
        <v>0</v>
      </c>
      <c r="AE2748" s="457">
        <v>0</v>
      </c>
      <c r="AF2748" s="438">
        <v>1.1240627558414113E-3</v>
      </c>
      <c r="AG2748" s="456">
        <v>0</v>
      </c>
      <c r="AH2748" s="457">
        <v>0</v>
      </c>
      <c r="AI2748" s="438">
        <v>1.450040153413432E-3</v>
      </c>
      <c r="AJ2748" s="456">
        <v>0</v>
      </c>
      <c r="AK2748" s="457">
        <v>0</v>
      </c>
      <c r="AL2748" s="438">
        <v>8.9925033842754801E-5</v>
      </c>
      <c r="AM2748" s="456">
        <v>0</v>
      </c>
      <c r="AN2748" s="457">
        <v>0</v>
      </c>
      <c r="AO2748" s="438">
        <v>2.4437113079257677E-2</v>
      </c>
      <c r="AP2748" s="456">
        <v>0</v>
      </c>
      <c r="AQ2748" s="457">
        <v>0</v>
      </c>
      <c r="AR2748" s="440">
        <v>1.94118320154433E-2</v>
      </c>
      <c r="AS2748" s="462">
        <v>0</v>
      </c>
      <c r="AT2748" s="463">
        <v>0</v>
      </c>
      <c r="AU2748" s="423">
        <v>0</v>
      </c>
    </row>
    <row r="2749" spans="1:47" x14ac:dyDescent="0.2">
      <c r="A2749" s="231">
        <v>2043</v>
      </c>
      <c r="B2749" s="232">
        <v>25</v>
      </c>
      <c r="C2749" s="456">
        <v>0</v>
      </c>
      <c r="D2749" s="457">
        <v>0</v>
      </c>
      <c r="E2749" s="438">
        <v>0.54737927126244124</v>
      </c>
      <c r="F2749" s="456">
        <v>0</v>
      </c>
      <c r="G2749" s="457">
        <v>0</v>
      </c>
      <c r="H2749" s="438">
        <v>0.11465916669754038</v>
      </c>
      <c r="I2749" s="456">
        <v>0</v>
      </c>
      <c r="J2749" s="457">
        <v>0</v>
      </c>
      <c r="K2749" s="438">
        <v>0.67114573800849753</v>
      </c>
      <c r="L2749" s="462">
        <v>0</v>
      </c>
      <c r="M2749" s="463">
        <v>0</v>
      </c>
      <c r="N2749" s="438">
        <v>5.85612302444905E-3</v>
      </c>
      <c r="O2749" s="456">
        <v>0</v>
      </c>
      <c r="P2749" s="457">
        <v>0</v>
      </c>
      <c r="Q2749" s="438">
        <v>1.9407729726377974E-2</v>
      </c>
      <c r="R2749" s="462">
        <v>0</v>
      </c>
      <c r="S2749" s="463">
        <v>0</v>
      </c>
      <c r="T2749" s="438">
        <v>672.0955321307282</v>
      </c>
      <c r="U2749" s="456">
        <v>0</v>
      </c>
      <c r="V2749" s="457">
        <v>0</v>
      </c>
      <c r="W2749" s="438">
        <v>0.12357324125905994</v>
      </c>
      <c r="X2749" s="456">
        <v>0</v>
      </c>
      <c r="Y2749" s="457">
        <v>0</v>
      </c>
      <c r="Z2749" s="438">
        <v>3.9230150399153169E-3</v>
      </c>
      <c r="AA2749" s="456">
        <v>0</v>
      </c>
      <c r="AB2749" s="457">
        <v>0</v>
      </c>
      <c r="AC2749" s="438">
        <v>7.894708986606682E-3</v>
      </c>
      <c r="AD2749" s="456">
        <v>0</v>
      </c>
      <c r="AE2749" s="457">
        <v>0</v>
      </c>
      <c r="AF2749" s="438">
        <v>1.1392074051073968E-3</v>
      </c>
      <c r="AG2749" s="456">
        <v>0</v>
      </c>
      <c r="AH2749" s="457">
        <v>0</v>
      </c>
      <c r="AI2749" s="438">
        <v>1.4695752819065256E-3</v>
      </c>
      <c r="AJ2749" s="456">
        <v>0</v>
      </c>
      <c r="AK2749" s="457">
        <v>0</v>
      </c>
      <c r="AL2749" s="438">
        <v>9.1136585295285155E-5</v>
      </c>
      <c r="AM2749" s="456">
        <v>0</v>
      </c>
      <c r="AN2749" s="457">
        <v>0</v>
      </c>
      <c r="AO2749" s="438">
        <v>2.4766330895779128E-2</v>
      </c>
      <c r="AP2749" s="456">
        <v>0</v>
      </c>
      <c r="AQ2749" s="457">
        <v>0</v>
      </c>
      <c r="AR2749" s="440">
        <v>1.9514876580013801E-2</v>
      </c>
      <c r="AS2749" s="462">
        <v>0</v>
      </c>
      <c r="AT2749" s="463">
        <v>0</v>
      </c>
      <c r="AU2749" s="423">
        <v>0</v>
      </c>
    </row>
    <row r="2750" spans="1:47" x14ac:dyDescent="0.2">
      <c r="A2750" s="231">
        <v>2043</v>
      </c>
      <c r="B2750" s="232">
        <v>26</v>
      </c>
      <c r="C2750" s="456">
        <v>0</v>
      </c>
      <c r="D2750" s="457">
        <v>0</v>
      </c>
      <c r="E2750" s="438">
        <v>0.54978872540234169</v>
      </c>
      <c r="F2750" s="456">
        <v>0</v>
      </c>
      <c r="G2750" s="457">
        <v>0</v>
      </c>
      <c r="H2750" s="438">
        <v>0.11557868219206026</v>
      </c>
      <c r="I2750" s="456">
        <v>0</v>
      </c>
      <c r="J2750" s="457">
        <v>0</v>
      </c>
      <c r="K2750" s="438">
        <v>0.67490172084890609</v>
      </c>
      <c r="L2750" s="462">
        <v>0</v>
      </c>
      <c r="M2750" s="463">
        <v>0</v>
      </c>
      <c r="N2750" s="438">
        <v>5.8594585418806789E-3</v>
      </c>
      <c r="O2750" s="456">
        <v>0</v>
      </c>
      <c r="P2750" s="457">
        <v>0</v>
      </c>
      <c r="Q2750" s="438">
        <v>1.9416791107164062E-2</v>
      </c>
      <c r="R2750" s="462">
        <v>0</v>
      </c>
      <c r="S2750" s="463">
        <v>0</v>
      </c>
      <c r="T2750" s="438">
        <v>672.48058050838199</v>
      </c>
      <c r="U2750" s="456">
        <v>0</v>
      </c>
      <c r="V2750" s="457">
        <v>0</v>
      </c>
      <c r="W2750" s="438">
        <v>0.12456432743936645</v>
      </c>
      <c r="X2750" s="456">
        <v>0</v>
      </c>
      <c r="Y2750" s="457">
        <v>0</v>
      </c>
      <c r="Z2750" s="438">
        <v>3.9418653785908394E-3</v>
      </c>
      <c r="AA2750" s="456">
        <v>0</v>
      </c>
      <c r="AB2750" s="457">
        <v>0</v>
      </c>
      <c r="AC2750" s="438">
        <v>7.9580240996947344E-3</v>
      </c>
      <c r="AD2750" s="456">
        <v>0</v>
      </c>
      <c r="AE2750" s="457">
        <v>0</v>
      </c>
      <c r="AF2750" s="438">
        <v>1.1483445428715055E-3</v>
      </c>
      <c r="AG2750" s="456">
        <v>0</v>
      </c>
      <c r="AH2750" s="457">
        <v>0</v>
      </c>
      <c r="AI2750" s="438">
        <v>1.4813630711283049E-3</v>
      </c>
      <c r="AJ2750" s="456">
        <v>0</v>
      </c>
      <c r="AK2750" s="457">
        <v>0</v>
      </c>
      <c r="AL2750" s="438">
        <v>9.186750372653159E-5</v>
      </c>
      <c r="AM2750" s="456">
        <v>0</v>
      </c>
      <c r="AN2750" s="457">
        <v>0</v>
      </c>
      <c r="AO2750" s="438">
        <v>2.4964955141739346E-2</v>
      </c>
      <c r="AP2750" s="456">
        <v>0</v>
      </c>
      <c r="AQ2750" s="457">
        <v>0</v>
      </c>
      <c r="AR2750" s="440">
        <v>1.9577087575067102E-2</v>
      </c>
      <c r="AS2750" s="462">
        <v>0</v>
      </c>
      <c r="AT2750" s="463">
        <v>0</v>
      </c>
      <c r="AU2750" s="423">
        <v>0</v>
      </c>
    </row>
    <row r="2751" spans="1:47" x14ac:dyDescent="0.2">
      <c r="A2751" s="231">
        <v>2043</v>
      </c>
      <c r="B2751" s="232">
        <v>27</v>
      </c>
      <c r="C2751" s="456">
        <v>0</v>
      </c>
      <c r="D2751" s="457">
        <v>0</v>
      </c>
      <c r="E2751" s="438">
        <v>0.55024858399140142</v>
      </c>
      <c r="F2751" s="456">
        <v>0</v>
      </c>
      <c r="G2751" s="457">
        <v>0</v>
      </c>
      <c r="H2751" s="438">
        <v>0.11575376574255844</v>
      </c>
      <c r="I2751" s="456">
        <v>0</v>
      </c>
      <c r="J2751" s="457">
        <v>0</v>
      </c>
      <c r="K2751" s="438">
        <v>0.67561662002895784</v>
      </c>
      <c r="L2751" s="462">
        <v>0</v>
      </c>
      <c r="M2751" s="463">
        <v>0</v>
      </c>
      <c r="N2751" s="438">
        <v>5.8600989544933682E-3</v>
      </c>
      <c r="O2751" s="456">
        <v>0</v>
      </c>
      <c r="P2751" s="457">
        <v>0</v>
      </c>
      <c r="Q2751" s="438">
        <v>1.9418524970573423E-2</v>
      </c>
      <c r="R2751" s="462">
        <v>0</v>
      </c>
      <c r="S2751" s="463">
        <v>0</v>
      </c>
      <c r="T2751" s="438">
        <v>672.55189781216416</v>
      </c>
      <c r="U2751" s="456">
        <v>0</v>
      </c>
      <c r="V2751" s="457">
        <v>0</v>
      </c>
      <c r="W2751" s="438">
        <v>0.12475289679064107</v>
      </c>
      <c r="X2751" s="456">
        <v>0</v>
      </c>
      <c r="Y2751" s="457">
        <v>0</v>
      </c>
      <c r="Z2751" s="438">
        <v>3.9454533341623955E-3</v>
      </c>
      <c r="AA2751" s="456">
        <v>0</v>
      </c>
      <c r="AB2751" s="457">
        <v>0</v>
      </c>
      <c r="AC2751" s="438">
        <v>7.9700761585403783E-3</v>
      </c>
      <c r="AD2751" s="456">
        <v>0</v>
      </c>
      <c r="AE2751" s="457">
        <v>0</v>
      </c>
      <c r="AF2751" s="438">
        <v>1.1500841798946497E-3</v>
      </c>
      <c r="AG2751" s="456">
        <v>0</v>
      </c>
      <c r="AH2751" s="457">
        <v>0</v>
      </c>
      <c r="AI2751" s="438">
        <v>1.4836067305932826E-3</v>
      </c>
      <c r="AJ2751" s="456">
        <v>0</v>
      </c>
      <c r="AK2751" s="457">
        <v>0</v>
      </c>
      <c r="AL2751" s="438">
        <v>9.200668815122097E-5</v>
      </c>
      <c r="AM2751" s="456">
        <v>0</v>
      </c>
      <c r="AN2751" s="457">
        <v>0</v>
      </c>
      <c r="AO2751" s="438">
        <v>2.5002769317000805E-2</v>
      </c>
      <c r="AP2751" s="456">
        <v>0</v>
      </c>
      <c r="AQ2751" s="457">
        <v>0</v>
      </c>
      <c r="AR2751" s="440">
        <v>1.95889116529183E-2</v>
      </c>
      <c r="AS2751" s="462">
        <v>0</v>
      </c>
      <c r="AT2751" s="463">
        <v>0</v>
      </c>
      <c r="AU2751" s="423">
        <v>0</v>
      </c>
    </row>
    <row r="2752" spans="1:47" x14ac:dyDescent="0.2">
      <c r="A2752" s="231">
        <v>2043</v>
      </c>
      <c r="B2752" s="232">
        <v>28</v>
      </c>
      <c r="C2752" s="456">
        <v>0</v>
      </c>
      <c r="D2752" s="457">
        <v>0</v>
      </c>
      <c r="E2752" s="438">
        <v>0.55024797636800049</v>
      </c>
      <c r="F2752" s="456">
        <v>0</v>
      </c>
      <c r="G2752" s="457">
        <v>0</v>
      </c>
      <c r="H2752" s="438">
        <v>0.1157535266824828</v>
      </c>
      <c r="I2752" s="456">
        <v>0</v>
      </c>
      <c r="J2752" s="457">
        <v>0</v>
      </c>
      <c r="K2752" s="438">
        <v>0.67561565266192336</v>
      </c>
      <c r="L2752" s="462">
        <v>0</v>
      </c>
      <c r="M2752" s="463">
        <v>0</v>
      </c>
      <c r="N2752" s="438">
        <v>5.8601069036012966E-3</v>
      </c>
      <c r="O2752" s="456">
        <v>0</v>
      </c>
      <c r="P2752" s="457">
        <v>0</v>
      </c>
      <c r="Q2752" s="438">
        <v>1.9418543907539998E-2</v>
      </c>
      <c r="R2752" s="462">
        <v>0</v>
      </c>
      <c r="S2752" s="463">
        <v>0</v>
      </c>
      <c r="T2752" s="438">
        <v>672.55482668902221</v>
      </c>
      <c r="U2752" s="456">
        <v>0</v>
      </c>
      <c r="V2752" s="457">
        <v>0</v>
      </c>
      <c r="W2752" s="438">
        <v>0.12475253866036022</v>
      </c>
      <c r="X2752" s="456">
        <v>0</v>
      </c>
      <c r="Y2752" s="457">
        <v>0</v>
      </c>
      <c r="Z2752" s="438">
        <v>3.9454440005017135E-3</v>
      </c>
      <c r="AA2752" s="456">
        <v>0</v>
      </c>
      <c r="AB2752" s="457">
        <v>0</v>
      </c>
      <c r="AC2752" s="438">
        <v>7.970053458232873E-3</v>
      </c>
      <c r="AD2752" s="456">
        <v>0</v>
      </c>
      <c r="AE2752" s="457">
        <v>0</v>
      </c>
      <c r="AF2752" s="438">
        <v>1.1500798066687177E-3</v>
      </c>
      <c r="AG2752" s="456">
        <v>0</v>
      </c>
      <c r="AH2752" s="457">
        <v>0</v>
      </c>
      <c r="AI2752" s="438">
        <v>1.4836019588273194E-3</v>
      </c>
      <c r="AJ2752" s="456">
        <v>0</v>
      </c>
      <c r="AK2752" s="457">
        <v>0</v>
      </c>
      <c r="AL2752" s="438">
        <v>9.2006266478559745E-5</v>
      </c>
      <c r="AM2752" s="456">
        <v>0</v>
      </c>
      <c r="AN2752" s="457">
        <v>0</v>
      </c>
      <c r="AO2752" s="438">
        <v>2.5002728860220216E-2</v>
      </c>
      <c r="AP2752" s="456">
        <v>0</v>
      </c>
      <c r="AQ2752" s="457">
        <v>0</v>
      </c>
      <c r="AR2752" s="440">
        <v>1.9588913668109099E-2</v>
      </c>
      <c r="AS2752" s="462">
        <v>0</v>
      </c>
      <c r="AT2752" s="463">
        <v>0</v>
      </c>
      <c r="AU2752" s="423">
        <v>0</v>
      </c>
    </row>
    <row r="2753" spans="1:47" x14ac:dyDescent="0.2">
      <c r="A2753" s="231">
        <v>2043</v>
      </c>
      <c r="B2753" s="232">
        <v>29</v>
      </c>
      <c r="C2753" s="456">
        <v>0</v>
      </c>
      <c r="D2753" s="457">
        <v>0</v>
      </c>
      <c r="E2753" s="438">
        <v>0.55024704678121328</v>
      </c>
      <c r="F2753" s="456">
        <v>0</v>
      </c>
      <c r="G2753" s="457">
        <v>0</v>
      </c>
      <c r="H2753" s="438">
        <v>0.11575264187258925</v>
      </c>
      <c r="I2753" s="456">
        <v>0</v>
      </c>
      <c r="J2753" s="457">
        <v>0</v>
      </c>
      <c r="K2753" s="438">
        <v>0.6756132066814835</v>
      </c>
      <c r="L2753" s="462">
        <v>0</v>
      </c>
      <c r="M2753" s="463">
        <v>0</v>
      </c>
      <c r="N2753" s="438">
        <v>5.8601220065592702E-3</v>
      </c>
      <c r="O2753" s="456">
        <v>0</v>
      </c>
      <c r="P2753" s="457">
        <v>0</v>
      </c>
      <c r="Q2753" s="438">
        <v>1.9418557510897039E-2</v>
      </c>
      <c r="R2753" s="462">
        <v>0</v>
      </c>
      <c r="S2753" s="463">
        <v>0</v>
      </c>
      <c r="T2753" s="438">
        <v>672.55564035395309</v>
      </c>
      <c r="U2753" s="456">
        <v>0</v>
      </c>
      <c r="V2753" s="457">
        <v>0</v>
      </c>
      <c r="W2753" s="438">
        <v>0.12475180646799779</v>
      </c>
      <c r="X2753" s="456">
        <v>0</v>
      </c>
      <c r="Y2753" s="457">
        <v>0</v>
      </c>
      <c r="Z2753" s="438">
        <v>3.9454386770074873E-3</v>
      </c>
      <c r="AA2753" s="456">
        <v>0</v>
      </c>
      <c r="AB2753" s="457">
        <v>0</v>
      </c>
      <c r="AC2753" s="438">
        <v>7.9700040930983269E-3</v>
      </c>
      <c r="AD2753" s="456">
        <v>0</v>
      </c>
      <c r="AE2753" s="457">
        <v>0</v>
      </c>
      <c r="AF2753" s="438">
        <v>1.150072023318413E-3</v>
      </c>
      <c r="AG2753" s="456">
        <v>0</v>
      </c>
      <c r="AH2753" s="457">
        <v>0</v>
      </c>
      <c r="AI2753" s="438">
        <v>1.4835945959499597E-3</v>
      </c>
      <c r="AJ2753" s="456">
        <v>0</v>
      </c>
      <c r="AK2753" s="457">
        <v>0</v>
      </c>
      <c r="AL2753" s="438">
        <v>9.2005913927621134E-5</v>
      </c>
      <c r="AM2753" s="456">
        <v>0</v>
      </c>
      <c r="AN2753" s="457">
        <v>0</v>
      </c>
      <c r="AO2753" s="438">
        <v>2.5002587811462217E-2</v>
      </c>
      <c r="AP2753" s="456">
        <v>0</v>
      </c>
      <c r="AQ2753" s="457">
        <v>0</v>
      </c>
      <c r="AR2753" s="440">
        <v>1.9588912516130201E-2</v>
      </c>
      <c r="AS2753" s="462">
        <v>0</v>
      </c>
      <c r="AT2753" s="463">
        <v>0</v>
      </c>
      <c r="AU2753" s="423">
        <v>0</v>
      </c>
    </row>
    <row r="2754" spans="1:47" x14ac:dyDescent="0.2">
      <c r="A2754" s="231">
        <v>2043</v>
      </c>
      <c r="B2754" s="232">
        <v>30</v>
      </c>
      <c r="C2754" s="456">
        <v>0</v>
      </c>
      <c r="D2754" s="457">
        <v>0</v>
      </c>
      <c r="E2754" s="438">
        <v>0.55024396168357426</v>
      </c>
      <c r="F2754" s="456">
        <v>0</v>
      </c>
      <c r="G2754" s="457">
        <v>0</v>
      </c>
      <c r="H2754" s="438">
        <v>0.1157517003807101</v>
      </c>
      <c r="I2754" s="456">
        <v>0</v>
      </c>
      <c r="J2754" s="457">
        <v>0</v>
      </c>
      <c r="K2754" s="438">
        <v>0.76018679094497188</v>
      </c>
      <c r="L2754" s="462">
        <v>0</v>
      </c>
      <c r="M2754" s="463">
        <v>0</v>
      </c>
      <c r="N2754" s="438">
        <v>5.8601368133122719E-3</v>
      </c>
      <c r="O2754" s="456">
        <v>0</v>
      </c>
      <c r="P2754" s="457">
        <v>0</v>
      </c>
      <c r="Q2754" s="438">
        <v>1.9418552563559482E-2</v>
      </c>
      <c r="R2754" s="462">
        <v>0</v>
      </c>
      <c r="S2754" s="463">
        <v>0</v>
      </c>
      <c r="T2754" s="438">
        <v>672.55701719641445</v>
      </c>
      <c r="U2754" s="456">
        <v>0</v>
      </c>
      <c r="V2754" s="457">
        <v>0</v>
      </c>
      <c r="W2754" s="438">
        <v>0.12475065783158357</v>
      </c>
      <c r="X2754" s="456">
        <v>0</v>
      </c>
      <c r="Y2754" s="457">
        <v>0</v>
      </c>
      <c r="Z2754" s="438">
        <v>3.945409810856529E-3</v>
      </c>
      <c r="AA2754" s="456">
        <v>0</v>
      </c>
      <c r="AB2754" s="457">
        <v>0</v>
      </c>
      <c r="AC2754" s="438">
        <v>7.9699367859744612E-3</v>
      </c>
      <c r="AD2754" s="456">
        <v>0</v>
      </c>
      <c r="AE2754" s="457">
        <v>0</v>
      </c>
      <c r="AF2754" s="438">
        <v>1.1500624925248179E-3</v>
      </c>
      <c r="AG2754" s="456">
        <v>0</v>
      </c>
      <c r="AH2754" s="457">
        <v>0</v>
      </c>
      <c r="AI2754" s="438">
        <v>1.4835809983581782E-3</v>
      </c>
      <c r="AJ2754" s="456">
        <v>0</v>
      </c>
      <c r="AK2754" s="457">
        <v>0</v>
      </c>
      <c r="AL2754" s="438">
        <v>9.2005049076028639E-5</v>
      </c>
      <c r="AM2754" s="456">
        <v>0</v>
      </c>
      <c r="AN2754" s="457">
        <v>0</v>
      </c>
      <c r="AO2754" s="438">
        <v>2.5002358724877573E-2</v>
      </c>
      <c r="AP2754" s="456">
        <v>0</v>
      </c>
      <c r="AQ2754" s="457">
        <v>0</v>
      </c>
      <c r="AR2754" s="440">
        <v>1.9588912583477301E-2</v>
      </c>
      <c r="AS2754" s="462">
        <v>0</v>
      </c>
      <c r="AT2754" s="463">
        <v>0</v>
      </c>
      <c r="AU2754" s="423">
        <v>0</v>
      </c>
    </row>
    <row r="2755" spans="1:47" x14ac:dyDescent="0.2">
      <c r="A2755" s="231">
        <v>2043</v>
      </c>
      <c r="B2755" s="232">
        <v>31</v>
      </c>
      <c r="C2755" s="456">
        <v>0</v>
      </c>
      <c r="D2755" s="457">
        <v>0</v>
      </c>
      <c r="E2755" s="438">
        <v>0.5502390097579315</v>
      </c>
      <c r="F2755" s="456">
        <v>0</v>
      </c>
      <c r="G2755" s="457">
        <v>0</v>
      </c>
      <c r="H2755" s="438">
        <v>0.1157499719009695</v>
      </c>
      <c r="I2755" s="456">
        <v>0</v>
      </c>
      <c r="J2755" s="457">
        <v>0</v>
      </c>
      <c r="K2755" s="438">
        <v>0.83825125837759284</v>
      </c>
      <c r="L2755" s="462">
        <v>0</v>
      </c>
      <c r="M2755" s="463">
        <v>0</v>
      </c>
      <c r="N2755" s="438">
        <v>5.8601383018865938E-3</v>
      </c>
      <c r="O2755" s="456">
        <v>0</v>
      </c>
      <c r="P2755" s="457">
        <v>0</v>
      </c>
      <c r="Q2755" s="438">
        <v>1.9418534025273451E-2</v>
      </c>
      <c r="R2755" s="462">
        <v>0</v>
      </c>
      <c r="S2755" s="463">
        <v>0</v>
      </c>
      <c r="T2755" s="438">
        <v>672.5572325047624</v>
      </c>
      <c r="U2755" s="456">
        <v>0</v>
      </c>
      <c r="V2755" s="457">
        <v>0</v>
      </c>
      <c r="W2755" s="438">
        <v>0.12474886417902659</v>
      </c>
      <c r="X2755" s="456">
        <v>0</v>
      </c>
      <c r="Y2755" s="457">
        <v>0</v>
      </c>
      <c r="Z2755" s="438">
        <v>3.9453719109898396E-3</v>
      </c>
      <c r="AA2755" s="456">
        <v>0</v>
      </c>
      <c r="AB2755" s="457">
        <v>0</v>
      </c>
      <c r="AC2755" s="438">
        <v>7.9698047152415522E-3</v>
      </c>
      <c r="AD2755" s="456">
        <v>0</v>
      </c>
      <c r="AE2755" s="457">
        <v>0</v>
      </c>
      <c r="AF2755" s="438">
        <v>1.1500452644900077E-3</v>
      </c>
      <c r="AG2755" s="456">
        <v>0</v>
      </c>
      <c r="AH2755" s="457">
        <v>0</v>
      </c>
      <c r="AI2755" s="438">
        <v>1.4835568427270637E-3</v>
      </c>
      <c r="AJ2755" s="456">
        <v>0</v>
      </c>
      <c r="AK2755" s="457">
        <v>0</v>
      </c>
      <c r="AL2755" s="438">
        <v>9.2003547502602303E-5</v>
      </c>
      <c r="AM2755" s="456">
        <v>0</v>
      </c>
      <c r="AN2755" s="457">
        <v>0</v>
      </c>
      <c r="AO2755" s="438">
        <v>2.5001985611684714E-2</v>
      </c>
      <c r="AP2755" s="456">
        <v>0</v>
      </c>
      <c r="AQ2755" s="457">
        <v>0</v>
      </c>
      <c r="AR2755" s="440">
        <v>1.9588915224112501E-2</v>
      </c>
      <c r="AS2755" s="462">
        <v>0</v>
      </c>
      <c r="AT2755" s="463">
        <v>0</v>
      </c>
      <c r="AU2755" s="423">
        <v>0</v>
      </c>
    </row>
    <row r="2756" spans="1:47" x14ac:dyDescent="0.2">
      <c r="A2756" s="231">
        <v>2043</v>
      </c>
      <c r="B2756" s="232">
        <v>32</v>
      </c>
      <c r="C2756" s="456">
        <v>0</v>
      </c>
      <c r="D2756" s="457">
        <v>0</v>
      </c>
      <c r="E2756" s="419">
        <v>0.5502390097579315</v>
      </c>
      <c r="F2756" s="456">
        <v>0</v>
      </c>
      <c r="G2756" s="457">
        <v>0</v>
      </c>
      <c r="H2756" s="419">
        <v>0.1157499719009695</v>
      </c>
      <c r="I2756" s="456">
        <v>0</v>
      </c>
      <c r="J2756" s="457">
        <v>0</v>
      </c>
      <c r="K2756" s="419">
        <v>0.83825125837759284</v>
      </c>
      <c r="L2756" s="462">
        <v>0</v>
      </c>
      <c r="M2756" s="463">
        <v>0</v>
      </c>
      <c r="N2756" s="419">
        <v>5.8601383018865938E-3</v>
      </c>
      <c r="O2756" s="456">
        <v>0</v>
      </c>
      <c r="P2756" s="457">
        <v>0</v>
      </c>
      <c r="Q2756" s="419">
        <v>1.9418534025273451E-2</v>
      </c>
      <c r="R2756" s="462">
        <v>0</v>
      </c>
      <c r="S2756" s="463">
        <v>0</v>
      </c>
      <c r="T2756" s="419">
        <v>672.5572325047624</v>
      </c>
      <c r="U2756" s="456">
        <v>0</v>
      </c>
      <c r="V2756" s="457">
        <v>0</v>
      </c>
      <c r="W2756" s="419">
        <v>0.12474886417902659</v>
      </c>
      <c r="X2756" s="456">
        <v>0</v>
      </c>
      <c r="Y2756" s="457">
        <v>0</v>
      </c>
      <c r="Z2756" s="419">
        <v>3.9453719109898396E-3</v>
      </c>
      <c r="AA2756" s="456">
        <v>0</v>
      </c>
      <c r="AB2756" s="457">
        <v>0</v>
      </c>
      <c r="AC2756" s="419">
        <v>7.9698047152415522E-3</v>
      </c>
      <c r="AD2756" s="456">
        <v>0</v>
      </c>
      <c r="AE2756" s="457">
        <v>0</v>
      </c>
      <c r="AF2756" s="419">
        <v>1.1500452644900077E-3</v>
      </c>
      <c r="AG2756" s="456">
        <v>0</v>
      </c>
      <c r="AH2756" s="457">
        <v>0</v>
      </c>
      <c r="AI2756" s="419">
        <v>1.4835568427270637E-3</v>
      </c>
      <c r="AJ2756" s="456">
        <v>0</v>
      </c>
      <c r="AK2756" s="457">
        <v>0</v>
      </c>
      <c r="AL2756" s="419">
        <v>9.2003547502602303E-5</v>
      </c>
      <c r="AM2756" s="456">
        <v>0</v>
      </c>
      <c r="AN2756" s="457">
        <v>0</v>
      </c>
      <c r="AO2756" s="419">
        <v>2.5001985611684714E-2</v>
      </c>
      <c r="AP2756" s="456">
        <v>0</v>
      </c>
      <c r="AQ2756" s="457">
        <v>0</v>
      </c>
      <c r="AR2756" s="440">
        <v>1.9588915224112501E-2</v>
      </c>
      <c r="AS2756" s="462">
        <v>0</v>
      </c>
      <c r="AT2756" s="463">
        <v>0</v>
      </c>
      <c r="AU2756" s="426">
        <v>0</v>
      </c>
    </row>
    <row r="2757" spans="1:47" x14ac:dyDescent="0.2">
      <c r="A2757" s="231">
        <v>2043</v>
      </c>
      <c r="B2757" s="232">
        <v>33</v>
      </c>
      <c r="C2757" s="456">
        <v>0</v>
      </c>
      <c r="D2757" s="457">
        <v>0</v>
      </c>
      <c r="E2757" s="419">
        <v>0.5502390097579315</v>
      </c>
      <c r="F2757" s="456">
        <v>0</v>
      </c>
      <c r="G2757" s="457">
        <v>0</v>
      </c>
      <c r="H2757" s="419">
        <v>0.1157499719009695</v>
      </c>
      <c r="I2757" s="456">
        <v>0</v>
      </c>
      <c r="J2757" s="457">
        <v>0</v>
      </c>
      <c r="K2757" s="419">
        <v>0.83825125837759284</v>
      </c>
      <c r="L2757" s="462">
        <v>0</v>
      </c>
      <c r="M2757" s="463">
        <v>0</v>
      </c>
      <c r="N2757" s="419">
        <v>5.8601383018865938E-3</v>
      </c>
      <c r="O2757" s="456">
        <v>0</v>
      </c>
      <c r="P2757" s="457">
        <v>0</v>
      </c>
      <c r="Q2757" s="419">
        <v>1.9418534025273451E-2</v>
      </c>
      <c r="R2757" s="462">
        <v>0</v>
      </c>
      <c r="S2757" s="463">
        <v>0</v>
      </c>
      <c r="T2757" s="419">
        <v>672.5572325047624</v>
      </c>
      <c r="U2757" s="456">
        <v>0</v>
      </c>
      <c r="V2757" s="457">
        <v>0</v>
      </c>
      <c r="W2757" s="419">
        <v>0.12474886417902659</v>
      </c>
      <c r="X2757" s="456">
        <v>0</v>
      </c>
      <c r="Y2757" s="457">
        <v>0</v>
      </c>
      <c r="Z2757" s="419">
        <v>3.9453719109898396E-3</v>
      </c>
      <c r="AA2757" s="456">
        <v>0</v>
      </c>
      <c r="AB2757" s="457">
        <v>0</v>
      </c>
      <c r="AC2757" s="419">
        <v>7.9698047152415522E-3</v>
      </c>
      <c r="AD2757" s="456">
        <v>0</v>
      </c>
      <c r="AE2757" s="457">
        <v>0</v>
      </c>
      <c r="AF2757" s="419">
        <v>1.1500452644900077E-3</v>
      </c>
      <c r="AG2757" s="456">
        <v>0</v>
      </c>
      <c r="AH2757" s="457">
        <v>0</v>
      </c>
      <c r="AI2757" s="419">
        <v>1.4835568427270637E-3</v>
      </c>
      <c r="AJ2757" s="456">
        <v>0</v>
      </c>
      <c r="AK2757" s="457">
        <v>0</v>
      </c>
      <c r="AL2757" s="419">
        <v>9.2003547502602303E-5</v>
      </c>
      <c r="AM2757" s="456">
        <v>0</v>
      </c>
      <c r="AN2757" s="457">
        <v>0</v>
      </c>
      <c r="AO2757" s="419">
        <v>2.5001985611684714E-2</v>
      </c>
      <c r="AP2757" s="456">
        <v>0</v>
      </c>
      <c r="AQ2757" s="457">
        <v>0</v>
      </c>
      <c r="AR2757" s="440">
        <v>1.9588915224112501E-2</v>
      </c>
      <c r="AS2757" s="462">
        <v>0</v>
      </c>
      <c r="AT2757" s="463">
        <v>0</v>
      </c>
      <c r="AU2757" s="426">
        <v>0</v>
      </c>
    </row>
    <row r="2758" spans="1:47" x14ac:dyDescent="0.2">
      <c r="A2758" s="231">
        <v>2043</v>
      </c>
      <c r="B2758" s="232">
        <v>34</v>
      </c>
      <c r="C2758" s="456">
        <v>0</v>
      </c>
      <c r="D2758" s="457">
        <v>0</v>
      </c>
      <c r="E2758" s="419">
        <v>0.5502390097579315</v>
      </c>
      <c r="F2758" s="456">
        <v>0</v>
      </c>
      <c r="G2758" s="457">
        <v>0</v>
      </c>
      <c r="H2758" s="419">
        <v>0.1157499719009695</v>
      </c>
      <c r="I2758" s="456">
        <v>0</v>
      </c>
      <c r="J2758" s="457">
        <v>0</v>
      </c>
      <c r="K2758" s="419">
        <v>0.83825125837759284</v>
      </c>
      <c r="L2758" s="462">
        <v>0</v>
      </c>
      <c r="M2758" s="463">
        <v>0</v>
      </c>
      <c r="N2758" s="419">
        <v>5.8601383018865938E-3</v>
      </c>
      <c r="O2758" s="456">
        <v>0</v>
      </c>
      <c r="P2758" s="457">
        <v>0</v>
      </c>
      <c r="Q2758" s="419">
        <v>1.9418534025273451E-2</v>
      </c>
      <c r="R2758" s="462">
        <v>0</v>
      </c>
      <c r="S2758" s="463">
        <v>0</v>
      </c>
      <c r="T2758" s="419">
        <v>672.5572325047624</v>
      </c>
      <c r="U2758" s="456">
        <v>0</v>
      </c>
      <c r="V2758" s="457">
        <v>0</v>
      </c>
      <c r="W2758" s="419">
        <v>0.12474886417902659</v>
      </c>
      <c r="X2758" s="456">
        <v>0</v>
      </c>
      <c r="Y2758" s="457">
        <v>0</v>
      </c>
      <c r="Z2758" s="419">
        <v>3.9453719109898396E-3</v>
      </c>
      <c r="AA2758" s="456">
        <v>0</v>
      </c>
      <c r="AB2758" s="457">
        <v>0</v>
      </c>
      <c r="AC2758" s="419">
        <v>7.9698047152415522E-3</v>
      </c>
      <c r="AD2758" s="456">
        <v>0</v>
      </c>
      <c r="AE2758" s="457">
        <v>0</v>
      </c>
      <c r="AF2758" s="419">
        <v>1.1500452644900077E-3</v>
      </c>
      <c r="AG2758" s="456">
        <v>0</v>
      </c>
      <c r="AH2758" s="457">
        <v>0</v>
      </c>
      <c r="AI2758" s="419">
        <v>1.4835568427270637E-3</v>
      </c>
      <c r="AJ2758" s="456">
        <v>0</v>
      </c>
      <c r="AK2758" s="457">
        <v>0</v>
      </c>
      <c r="AL2758" s="419">
        <v>9.2003547502602303E-5</v>
      </c>
      <c r="AM2758" s="456">
        <v>0</v>
      </c>
      <c r="AN2758" s="457">
        <v>0</v>
      </c>
      <c r="AO2758" s="419">
        <v>2.5001985611684714E-2</v>
      </c>
      <c r="AP2758" s="456">
        <v>0</v>
      </c>
      <c r="AQ2758" s="457">
        <v>0</v>
      </c>
      <c r="AR2758" s="440">
        <v>1.9588915224112501E-2</v>
      </c>
      <c r="AS2758" s="462">
        <v>0</v>
      </c>
      <c r="AT2758" s="463">
        <v>0</v>
      </c>
      <c r="AU2758" s="426">
        <v>0</v>
      </c>
    </row>
    <row r="2759" spans="1:47" x14ac:dyDescent="0.2">
      <c r="A2759" s="231">
        <v>2043</v>
      </c>
      <c r="B2759" s="232">
        <v>35</v>
      </c>
      <c r="C2759" s="456">
        <v>0</v>
      </c>
      <c r="D2759" s="457">
        <v>0</v>
      </c>
      <c r="E2759" s="419">
        <v>0.5502390097579315</v>
      </c>
      <c r="F2759" s="456">
        <v>0</v>
      </c>
      <c r="G2759" s="457">
        <v>0</v>
      </c>
      <c r="H2759" s="419">
        <v>0.1157499719009695</v>
      </c>
      <c r="I2759" s="456">
        <v>0</v>
      </c>
      <c r="J2759" s="457">
        <v>0</v>
      </c>
      <c r="K2759" s="419">
        <v>0.83825125837759284</v>
      </c>
      <c r="L2759" s="462">
        <v>0</v>
      </c>
      <c r="M2759" s="463">
        <v>0</v>
      </c>
      <c r="N2759" s="419">
        <v>5.8601383018865938E-3</v>
      </c>
      <c r="O2759" s="456">
        <v>0</v>
      </c>
      <c r="P2759" s="457">
        <v>0</v>
      </c>
      <c r="Q2759" s="419">
        <v>1.9418534025273451E-2</v>
      </c>
      <c r="R2759" s="462">
        <v>0</v>
      </c>
      <c r="S2759" s="463">
        <v>0</v>
      </c>
      <c r="T2759" s="419">
        <v>672.5572325047624</v>
      </c>
      <c r="U2759" s="456">
        <v>0</v>
      </c>
      <c r="V2759" s="457">
        <v>0</v>
      </c>
      <c r="W2759" s="419">
        <v>0.12474886417902659</v>
      </c>
      <c r="X2759" s="456">
        <v>0</v>
      </c>
      <c r="Y2759" s="457">
        <v>0</v>
      </c>
      <c r="Z2759" s="419">
        <v>3.9453719109898396E-3</v>
      </c>
      <c r="AA2759" s="456">
        <v>0</v>
      </c>
      <c r="AB2759" s="457">
        <v>0</v>
      </c>
      <c r="AC2759" s="419">
        <v>7.9698047152415522E-3</v>
      </c>
      <c r="AD2759" s="456">
        <v>0</v>
      </c>
      <c r="AE2759" s="457">
        <v>0</v>
      </c>
      <c r="AF2759" s="419">
        <v>1.1500452644900077E-3</v>
      </c>
      <c r="AG2759" s="456">
        <v>0</v>
      </c>
      <c r="AH2759" s="457">
        <v>0</v>
      </c>
      <c r="AI2759" s="419">
        <v>1.4835568427270637E-3</v>
      </c>
      <c r="AJ2759" s="456">
        <v>0</v>
      </c>
      <c r="AK2759" s="457">
        <v>0</v>
      </c>
      <c r="AL2759" s="419">
        <v>9.2003547502602303E-5</v>
      </c>
      <c r="AM2759" s="456">
        <v>0</v>
      </c>
      <c r="AN2759" s="457">
        <v>0</v>
      </c>
      <c r="AO2759" s="419">
        <v>2.5001985611684714E-2</v>
      </c>
      <c r="AP2759" s="456">
        <v>0</v>
      </c>
      <c r="AQ2759" s="457">
        <v>0</v>
      </c>
      <c r="AR2759" s="440">
        <v>1.9588915224112501E-2</v>
      </c>
      <c r="AS2759" s="462">
        <v>0</v>
      </c>
      <c r="AT2759" s="463">
        <v>0</v>
      </c>
      <c r="AU2759" s="426">
        <v>0</v>
      </c>
    </row>
    <row r="2760" spans="1:47" x14ac:dyDescent="0.2">
      <c r="A2760" s="231">
        <v>2043</v>
      </c>
      <c r="B2760" s="232">
        <v>36</v>
      </c>
      <c r="C2760" s="456">
        <v>0</v>
      </c>
      <c r="D2760" s="457">
        <v>0</v>
      </c>
      <c r="E2760" s="419">
        <v>0.5502390097579315</v>
      </c>
      <c r="F2760" s="456">
        <v>0</v>
      </c>
      <c r="G2760" s="457">
        <v>0</v>
      </c>
      <c r="H2760" s="419">
        <v>0.1157499719009695</v>
      </c>
      <c r="I2760" s="456">
        <v>0</v>
      </c>
      <c r="J2760" s="457">
        <v>0</v>
      </c>
      <c r="K2760" s="419">
        <v>0.83825125837759284</v>
      </c>
      <c r="L2760" s="462">
        <v>0</v>
      </c>
      <c r="M2760" s="463">
        <v>0</v>
      </c>
      <c r="N2760" s="419">
        <v>5.8601383018865938E-3</v>
      </c>
      <c r="O2760" s="456">
        <v>0</v>
      </c>
      <c r="P2760" s="457">
        <v>0</v>
      </c>
      <c r="Q2760" s="419">
        <v>1.9418534025273451E-2</v>
      </c>
      <c r="R2760" s="462">
        <v>0</v>
      </c>
      <c r="S2760" s="463">
        <v>0</v>
      </c>
      <c r="T2760" s="419">
        <v>672.5572325047624</v>
      </c>
      <c r="U2760" s="456">
        <v>0</v>
      </c>
      <c r="V2760" s="457">
        <v>0</v>
      </c>
      <c r="W2760" s="419">
        <v>0.12474886417902659</v>
      </c>
      <c r="X2760" s="456">
        <v>0</v>
      </c>
      <c r="Y2760" s="457">
        <v>0</v>
      </c>
      <c r="Z2760" s="419">
        <v>3.9453719109898396E-3</v>
      </c>
      <c r="AA2760" s="456">
        <v>0</v>
      </c>
      <c r="AB2760" s="457">
        <v>0</v>
      </c>
      <c r="AC2760" s="419">
        <v>7.9698047152415522E-3</v>
      </c>
      <c r="AD2760" s="456">
        <v>0</v>
      </c>
      <c r="AE2760" s="457">
        <v>0</v>
      </c>
      <c r="AF2760" s="419">
        <v>1.1500452644900077E-3</v>
      </c>
      <c r="AG2760" s="456">
        <v>0</v>
      </c>
      <c r="AH2760" s="457">
        <v>0</v>
      </c>
      <c r="AI2760" s="419">
        <v>1.4835568427270637E-3</v>
      </c>
      <c r="AJ2760" s="456">
        <v>0</v>
      </c>
      <c r="AK2760" s="457">
        <v>0</v>
      </c>
      <c r="AL2760" s="419">
        <v>9.2003547502602303E-5</v>
      </c>
      <c r="AM2760" s="456">
        <v>0</v>
      </c>
      <c r="AN2760" s="457">
        <v>0</v>
      </c>
      <c r="AO2760" s="419">
        <v>2.5001985611684714E-2</v>
      </c>
      <c r="AP2760" s="456">
        <v>0</v>
      </c>
      <c r="AQ2760" s="457">
        <v>0</v>
      </c>
      <c r="AR2760" s="440">
        <v>1.9588915224112501E-2</v>
      </c>
      <c r="AS2760" s="462">
        <v>0</v>
      </c>
      <c r="AT2760" s="463">
        <v>0</v>
      </c>
      <c r="AU2760" s="426">
        <v>0</v>
      </c>
    </row>
    <row r="2761" spans="1:47" x14ac:dyDescent="0.2">
      <c r="A2761" s="231">
        <v>2043</v>
      </c>
      <c r="B2761" s="232">
        <v>37</v>
      </c>
      <c r="C2761" s="456">
        <v>0</v>
      </c>
      <c r="D2761" s="457">
        <v>0</v>
      </c>
      <c r="E2761" s="419">
        <v>0.5502390097579315</v>
      </c>
      <c r="F2761" s="456">
        <v>0</v>
      </c>
      <c r="G2761" s="457">
        <v>0</v>
      </c>
      <c r="H2761" s="419">
        <v>0.1157499719009695</v>
      </c>
      <c r="I2761" s="456">
        <v>0</v>
      </c>
      <c r="J2761" s="457">
        <v>0</v>
      </c>
      <c r="K2761" s="419">
        <v>0.83825125837759284</v>
      </c>
      <c r="L2761" s="462">
        <v>0</v>
      </c>
      <c r="M2761" s="463">
        <v>0</v>
      </c>
      <c r="N2761" s="419">
        <v>5.8601383018865938E-3</v>
      </c>
      <c r="O2761" s="456">
        <v>0</v>
      </c>
      <c r="P2761" s="457">
        <v>0</v>
      </c>
      <c r="Q2761" s="419">
        <v>1.9418534025273451E-2</v>
      </c>
      <c r="R2761" s="462">
        <v>0</v>
      </c>
      <c r="S2761" s="463">
        <v>0</v>
      </c>
      <c r="T2761" s="419">
        <v>672.5572325047624</v>
      </c>
      <c r="U2761" s="456">
        <v>0</v>
      </c>
      <c r="V2761" s="457">
        <v>0</v>
      </c>
      <c r="W2761" s="419">
        <v>0.12474886417902659</v>
      </c>
      <c r="X2761" s="456">
        <v>0</v>
      </c>
      <c r="Y2761" s="457">
        <v>0</v>
      </c>
      <c r="Z2761" s="419">
        <v>3.9453719109898396E-3</v>
      </c>
      <c r="AA2761" s="456">
        <v>0</v>
      </c>
      <c r="AB2761" s="457">
        <v>0</v>
      </c>
      <c r="AC2761" s="419">
        <v>7.9698047152415522E-3</v>
      </c>
      <c r="AD2761" s="456">
        <v>0</v>
      </c>
      <c r="AE2761" s="457">
        <v>0</v>
      </c>
      <c r="AF2761" s="419">
        <v>1.1500452644900077E-3</v>
      </c>
      <c r="AG2761" s="456">
        <v>0</v>
      </c>
      <c r="AH2761" s="457">
        <v>0</v>
      </c>
      <c r="AI2761" s="419">
        <v>1.4835568427270637E-3</v>
      </c>
      <c r="AJ2761" s="456">
        <v>0</v>
      </c>
      <c r="AK2761" s="457">
        <v>0</v>
      </c>
      <c r="AL2761" s="419">
        <v>9.2003547502602303E-5</v>
      </c>
      <c r="AM2761" s="456">
        <v>0</v>
      </c>
      <c r="AN2761" s="457">
        <v>0</v>
      </c>
      <c r="AO2761" s="419">
        <v>2.5001985611684714E-2</v>
      </c>
      <c r="AP2761" s="456">
        <v>0</v>
      </c>
      <c r="AQ2761" s="457">
        <v>0</v>
      </c>
      <c r="AR2761" s="440">
        <v>1.9588915224112501E-2</v>
      </c>
      <c r="AS2761" s="462">
        <v>0</v>
      </c>
      <c r="AT2761" s="463">
        <v>0</v>
      </c>
      <c r="AU2761" s="426">
        <v>0</v>
      </c>
    </row>
    <row r="2762" spans="1:47" x14ac:dyDescent="0.2">
      <c r="A2762" s="231">
        <v>2043</v>
      </c>
      <c r="B2762" s="232">
        <v>38</v>
      </c>
      <c r="C2762" s="456">
        <v>0</v>
      </c>
      <c r="D2762" s="457">
        <v>0</v>
      </c>
      <c r="E2762" s="419">
        <v>0.5502390097579315</v>
      </c>
      <c r="F2762" s="456">
        <v>0</v>
      </c>
      <c r="G2762" s="457">
        <v>0</v>
      </c>
      <c r="H2762" s="419">
        <v>0.1157499719009695</v>
      </c>
      <c r="I2762" s="456">
        <v>0</v>
      </c>
      <c r="J2762" s="457">
        <v>0</v>
      </c>
      <c r="K2762" s="419">
        <v>0.83825125837759284</v>
      </c>
      <c r="L2762" s="462">
        <v>0</v>
      </c>
      <c r="M2762" s="463">
        <v>0</v>
      </c>
      <c r="N2762" s="419">
        <v>5.8601383018865938E-3</v>
      </c>
      <c r="O2762" s="456">
        <v>0</v>
      </c>
      <c r="P2762" s="457">
        <v>0</v>
      </c>
      <c r="Q2762" s="419">
        <v>1.9418534025273451E-2</v>
      </c>
      <c r="R2762" s="462">
        <v>0</v>
      </c>
      <c r="S2762" s="463">
        <v>0</v>
      </c>
      <c r="T2762" s="419">
        <v>672.5572325047624</v>
      </c>
      <c r="U2762" s="456">
        <v>0</v>
      </c>
      <c r="V2762" s="457">
        <v>0</v>
      </c>
      <c r="W2762" s="419">
        <v>0.12474886417902659</v>
      </c>
      <c r="X2762" s="456">
        <v>0</v>
      </c>
      <c r="Y2762" s="457">
        <v>0</v>
      </c>
      <c r="Z2762" s="419">
        <v>3.9453719109898396E-3</v>
      </c>
      <c r="AA2762" s="456">
        <v>0</v>
      </c>
      <c r="AB2762" s="457">
        <v>0</v>
      </c>
      <c r="AC2762" s="419">
        <v>7.9698047152415522E-3</v>
      </c>
      <c r="AD2762" s="456">
        <v>0</v>
      </c>
      <c r="AE2762" s="457">
        <v>0</v>
      </c>
      <c r="AF2762" s="419">
        <v>1.1500452644900077E-3</v>
      </c>
      <c r="AG2762" s="456">
        <v>0</v>
      </c>
      <c r="AH2762" s="457">
        <v>0</v>
      </c>
      <c r="AI2762" s="419">
        <v>1.4835568427270637E-3</v>
      </c>
      <c r="AJ2762" s="456">
        <v>0</v>
      </c>
      <c r="AK2762" s="457">
        <v>0</v>
      </c>
      <c r="AL2762" s="419">
        <v>9.2003547502602303E-5</v>
      </c>
      <c r="AM2762" s="456">
        <v>0</v>
      </c>
      <c r="AN2762" s="457">
        <v>0</v>
      </c>
      <c r="AO2762" s="419">
        <v>2.5001985611684714E-2</v>
      </c>
      <c r="AP2762" s="456">
        <v>0</v>
      </c>
      <c r="AQ2762" s="457">
        <v>0</v>
      </c>
      <c r="AR2762" s="440">
        <v>1.9588915224112501E-2</v>
      </c>
      <c r="AS2762" s="462">
        <v>0</v>
      </c>
      <c r="AT2762" s="463">
        <v>0</v>
      </c>
      <c r="AU2762" s="426">
        <v>0</v>
      </c>
    </row>
    <row r="2763" spans="1:47" x14ac:dyDescent="0.2">
      <c r="A2763" s="231">
        <v>2043</v>
      </c>
      <c r="B2763" s="232">
        <v>39</v>
      </c>
      <c r="C2763" s="456">
        <v>0</v>
      </c>
      <c r="D2763" s="457">
        <v>0</v>
      </c>
      <c r="E2763" s="419">
        <v>0.5502390097579315</v>
      </c>
      <c r="F2763" s="456">
        <v>0</v>
      </c>
      <c r="G2763" s="457">
        <v>0</v>
      </c>
      <c r="H2763" s="419">
        <v>0.1157499719009695</v>
      </c>
      <c r="I2763" s="456">
        <v>0</v>
      </c>
      <c r="J2763" s="457">
        <v>0</v>
      </c>
      <c r="K2763" s="419">
        <v>0.83825125837759284</v>
      </c>
      <c r="L2763" s="462">
        <v>0</v>
      </c>
      <c r="M2763" s="463">
        <v>0</v>
      </c>
      <c r="N2763" s="419">
        <v>5.8601383018865938E-3</v>
      </c>
      <c r="O2763" s="456">
        <v>0</v>
      </c>
      <c r="P2763" s="457">
        <v>0</v>
      </c>
      <c r="Q2763" s="419">
        <v>1.9418534025273451E-2</v>
      </c>
      <c r="R2763" s="462">
        <v>0</v>
      </c>
      <c r="S2763" s="463">
        <v>0</v>
      </c>
      <c r="T2763" s="419">
        <v>672.5572325047624</v>
      </c>
      <c r="U2763" s="456">
        <v>0</v>
      </c>
      <c r="V2763" s="457">
        <v>0</v>
      </c>
      <c r="W2763" s="419">
        <v>0.12474886417902659</v>
      </c>
      <c r="X2763" s="456">
        <v>0</v>
      </c>
      <c r="Y2763" s="457">
        <v>0</v>
      </c>
      <c r="Z2763" s="419">
        <v>3.9453719109898396E-3</v>
      </c>
      <c r="AA2763" s="456">
        <v>0</v>
      </c>
      <c r="AB2763" s="457">
        <v>0</v>
      </c>
      <c r="AC2763" s="419">
        <v>7.9698047152415522E-3</v>
      </c>
      <c r="AD2763" s="456">
        <v>0</v>
      </c>
      <c r="AE2763" s="457">
        <v>0</v>
      </c>
      <c r="AF2763" s="419">
        <v>1.1500452644900077E-3</v>
      </c>
      <c r="AG2763" s="456">
        <v>0</v>
      </c>
      <c r="AH2763" s="457">
        <v>0</v>
      </c>
      <c r="AI2763" s="419">
        <v>1.4835568427270637E-3</v>
      </c>
      <c r="AJ2763" s="456">
        <v>0</v>
      </c>
      <c r="AK2763" s="457">
        <v>0</v>
      </c>
      <c r="AL2763" s="419">
        <v>9.2003547502602303E-5</v>
      </c>
      <c r="AM2763" s="456">
        <v>0</v>
      </c>
      <c r="AN2763" s="457">
        <v>0</v>
      </c>
      <c r="AO2763" s="419">
        <v>2.5001985611684714E-2</v>
      </c>
      <c r="AP2763" s="456">
        <v>0</v>
      </c>
      <c r="AQ2763" s="457">
        <v>0</v>
      </c>
      <c r="AR2763" s="440">
        <v>1.9588915224112501E-2</v>
      </c>
      <c r="AS2763" s="462">
        <v>0</v>
      </c>
      <c r="AT2763" s="463">
        <v>0</v>
      </c>
      <c r="AU2763" s="426">
        <v>0</v>
      </c>
    </row>
    <row r="2764" spans="1:47" ht="13.5" thickBot="1" x14ac:dyDescent="0.25">
      <c r="A2764" s="233">
        <v>2043</v>
      </c>
      <c r="B2764" s="234">
        <v>40</v>
      </c>
      <c r="C2764" s="458">
        <v>0</v>
      </c>
      <c r="D2764" s="459">
        <v>0</v>
      </c>
      <c r="E2764" s="430">
        <v>0.5502390097579315</v>
      </c>
      <c r="F2764" s="458">
        <v>0</v>
      </c>
      <c r="G2764" s="459">
        <v>0</v>
      </c>
      <c r="H2764" s="430">
        <v>0.1157499719009695</v>
      </c>
      <c r="I2764" s="458">
        <v>0</v>
      </c>
      <c r="J2764" s="459">
        <v>0</v>
      </c>
      <c r="K2764" s="430">
        <v>0.83825125837759284</v>
      </c>
      <c r="L2764" s="464">
        <v>0</v>
      </c>
      <c r="M2764" s="465">
        <v>0</v>
      </c>
      <c r="N2764" s="430">
        <v>5.8601383018865938E-3</v>
      </c>
      <c r="O2764" s="458">
        <v>0</v>
      </c>
      <c r="P2764" s="459">
        <v>0</v>
      </c>
      <c r="Q2764" s="430">
        <v>1.9418534025273451E-2</v>
      </c>
      <c r="R2764" s="464">
        <v>0</v>
      </c>
      <c r="S2764" s="465">
        <v>0</v>
      </c>
      <c r="T2764" s="430">
        <v>672.5572325047624</v>
      </c>
      <c r="U2764" s="458">
        <v>0</v>
      </c>
      <c r="V2764" s="459">
        <v>0</v>
      </c>
      <c r="W2764" s="430">
        <v>0.12474886417902659</v>
      </c>
      <c r="X2764" s="458">
        <v>0</v>
      </c>
      <c r="Y2764" s="459">
        <v>0</v>
      </c>
      <c r="Z2764" s="430">
        <v>3.9453719109898396E-3</v>
      </c>
      <c r="AA2764" s="458">
        <v>0</v>
      </c>
      <c r="AB2764" s="459">
        <v>0</v>
      </c>
      <c r="AC2764" s="430">
        <v>7.9698047152415522E-3</v>
      </c>
      <c r="AD2764" s="458">
        <v>0</v>
      </c>
      <c r="AE2764" s="459">
        <v>0</v>
      </c>
      <c r="AF2764" s="430">
        <v>1.1500452644900077E-3</v>
      </c>
      <c r="AG2764" s="458">
        <v>0</v>
      </c>
      <c r="AH2764" s="459">
        <v>0</v>
      </c>
      <c r="AI2764" s="430">
        <v>1.4835568427270637E-3</v>
      </c>
      <c r="AJ2764" s="458">
        <v>0</v>
      </c>
      <c r="AK2764" s="459">
        <v>0</v>
      </c>
      <c r="AL2764" s="430">
        <v>9.2003547502602303E-5</v>
      </c>
      <c r="AM2764" s="458">
        <v>0</v>
      </c>
      <c r="AN2764" s="459">
        <v>0</v>
      </c>
      <c r="AO2764" s="430">
        <v>2.5001985611684714E-2</v>
      </c>
      <c r="AP2764" s="458">
        <v>0</v>
      </c>
      <c r="AQ2764" s="459">
        <v>0</v>
      </c>
      <c r="AR2764" s="441">
        <v>1.9588915224112501E-2</v>
      </c>
      <c r="AS2764" s="464">
        <v>0</v>
      </c>
      <c r="AT2764" s="465">
        <v>0</v>
      </c>
      <c r="AU2764" s="434">
        <v>0</v>
      </c>
    </row>
    <row r="2765" spans="1:47" x14ac:dyDescent="0.2">
      <c r="A2765" s="229">
        <v>2044</v>
      </c>
      <c r="B2765" s="230">
        <v>1</v>
      </c>
      <c r="C2765" s="454">
        <v>0.75005873812871982</v>
      </c>
      <c r="D2765" s="455">
        <v>0.76633673624059584</v>
      </c>
      <c r="E2765" s="436">
        <v>0.3676768207298815</v>
      </c>
      <c r="F2765" s="454">
        <v>3.6205124996076948E-2</v>
      </c>
      <c r="G2765" s="455">
        <v>3.1934264449368151E-2</v>
      </c>
      <c r="H2765" s="436">
        <v>6.220952222103867E-2</v>
      </c>
      <c r="I2765" s="454">
        <v>3.2000227756275278E-2</v>
      </c>
      <c r="J2765" s="455">
        <v>3.245705361302556E-2</v>
      </c>
      <c r="K2765" s="436">
        <v>0.36175216679328059</v>
      </c>
      <c r="L2765" s="460">
        <v>1.3488411431950877E-3</v>
      </c>
      <c r="M2765" s="461">
        <v>1.7617222680086214E-3</v>
      </c>
      <c r="N2765" s="436">
        <v>5.6994854050612005E-3</v>
      </c>
      <c r="O2765" s="454">
        <v>1.6369829835618049E-3</v>
      </c>
      <c r="P2765" s="455">
        <v>2.0787264900476101E-3</v>
      </c>
      <c r="Q2765" s="436">
        <v>1.3853456918426264E-2</v>
      </c>
      <c r="R2765" s="460">
        <v>0</v>
      </c>
      <c r="S2765" s="461">
        <v>0</v>
      </c>
      <c r="T2765" s="436">
        <v>654.11999021424481</v>
      </c>
      <c r="U2765" s="454">
        <v>4.6723951844824998E-3</v>
      </c>
      <c r="V2765" s="455">
        <v>5.6050516389597989E-3</v>
      </c>
      <c r="W2765" s="436">
        <v>6.7045925794478073E-2</v>
      </c>
      <c r="X2765" s="454">
        <v>4.345425530506839E-3</v>
      </c>
      <c r="Y2765" s="455">
        <v>5.54011227993376E-3</v>
      </c>
      <c r="Z2765" s="436">
        <v>2.9773132015221762E-3</v>
      </c>
      <c r="AA2765" s="454">
        <v>8.5192502573496821E-4</v>
      </c>
      <c r="AB2765" s="455">
        <v>8.6415993900885502E-4</v>
      </c>
      <c r="AC2765" s="436">
        <v>4.2833544276445245E-3</v>
      </c>
      <c r="AD2765" s="454">
        <v>4.6362708351414919E-5</v>
      </c>
      <c r="AE2765" s="455">
        <v>4.0669834167301775E-5</v>
      </c>
      <c r="AF2765" s="436">
        <v>6.1808851950654491E-4</v>
      </c>
      <c r="AG2765" s="454">
        <v>1.4944780541822668E-3</v>
      </c>
      <c r="AH2765" s="455">
        <v>1.2999895242315565E-3</v>
      </c>
      <c r="AI2765" s="436">
        <v>7.9733377314606161E-4</v>
      </c>
      <c r="AJ2765" s="454">
        <v>2.7386794730344284E-4</v>
      </c>
      <c r="AK2765" s="455">
        <v>2.329697820051528E-4</v>
      </c>
      <c r="AL2765" s="436">
        <v>4.9447105937823004E-5</v>
      </c>
      <c r="AM2765" s="454">
        <v>4.1782584444706537E-4</v>
      </c>
      <c r="AN2765" s="455">
        <v>3.7158760600644987E-4</v>
      </c>
      <c r="AO2765" s="436">
        <v>1.3437236814104598E-2</v>
      </c>
      <c r="AP2765" s="454">
        <v>0</v>
      </c>
      <c r="AQ2765" s="455">
        <v>0</v>
      </c>
      <c r="AR2765" s="439">
        <v>4.0931502845467102E-3</v>
      </c>
      <c r="AS2765" s="460">
        <v>0</v>
      </c>
      <c r="AT2765" s="461">
        <v>0</v>
      </c>
      <c r="AU2765" s="415">
        <v>0</v>
      </c>
    </row>
    <row r="2766" spans="1:47" x14ac:dyDescent="0.2">
      <c r="A2766" s="231">
        <v>2044</v>
      </c>
      <c r="B2766" s="232">
        <v>2</v>
      </c>
      <c r="C2766" s="456">
        <v>0.75591693594758991</v>
      </c>
      <c r="D2766" s="457">
        <v>0.77117420734876529</v>
      </c>
      <c r="E2766" s="437">
        <v>0.36934586641230865</v>
      </c>
      <c r="F2766" s="456">
        <v>3.6871143466480294E-2</v>
      </c>
      <c r="G2766" s="457">
        <v>3.2510128939330196E-2</v>
      </c>
      <c r="H2766" s="437">
        <v>6.2846243667698795E-2</v>
      </c>
      <c r="I2766" s="456">
        <v>3.2354666291515691E-2</v>
      </c>
      <c r="J2766" s="457">
        <v>3.2761289386760144E-2</v>
      </c>
      <c r="K2766" s="437">
        <v>0.36435229850737627</v>
      </c>
      <c r="L2766" s="462">
        <v>1.3497863900092438E-3</v>
      </c>
      <c r="M2766" s="463">
        <v>1.7626841623498844E-3</v>
      </c>
      <c r="N2766" s="437">
        <v>5.7017978920366934E-3</v>
      </c>
      <c r="O2766" s="456">
        <v>1.6449374441891576E-3</v>
      </c>
      <c r="P2766" s="457">
        <v>2.0887855740722699E-3</v>
      </c>
      <c r="Q2766" s="437">
        <v>1.3859735893813988E-2</v>
      </c>
      <c r="R2766" s="462">
        <v>0</v>
      </c>
      <c r="S2766" s="463">
        <v>0</v>
      </c>
      <c r="T2766" s="437">
        <v>654.38474373081363</v>
      </c>
      <c r="U2766" s="456">
        <v>4.73970860318354E-3</v>
      </c>
      <c r="V2766" s="457">
        <v>5.6889105931171762E-3</v>
      </c>
      <c r="W2766" s="437">
        <v>6.7732202777970194E-2</v>
      </c>
      <c r="X2766" s="456">
        <v>4.4078301380506236E-3</v>
      </c>
      <c r="Y2766" s="457">
        <v>5.6230028607336799E-3</v>
      </c>
      <c r="Z2766" s="437">
        <v>2.9903652720177274E-3</v>
      </c>
      <c r="AA2766" s="456">
        <v>8.6068008486375508E-4</v>
      </c>
      <c r="AB2766" s="457">
        <v>8.7410540531817596E-4</v>
      </c>
      <c r="AC2766" s="437">
        <v>4.3271989604273565E-3</v>
      </c>
      <c r="AD2766" s="456">
        <v>4.7181660948640146E-5</v>
      </c>
      <c r="AE2766" s="457">
        <v>4.1377653654627414E-5</v>
      </c>
      <c r="AF2766" s="437">
        <v>6.2441505480854238E-4</v>
      </c>
      <c r="AG2766" s="456">
        <v>1.523824027011209E-3</v>
      </c>
      <c r="AH2766" s="457">
        <v>1.3249573466718786E-3</v>
      </c>
      <c r="AI2766" s="437">
        <v>8.0549528791590925E-4</v>
      </c>
      <c r="AJ2766" s="456">
        <v>2.7964347814935073E-4</v>
      </c>
      <c r="AK2766" s="457">
        <v>2.3783765914947759E-4</v>
      </c>
      <c r="AL2766" s="437">
        <v>4.9953210592866782E-5</v>
      </c>
      <c r="AM2766" s="456">
        <v>4.2486050192672495E-4</v>
      </c>
      <c r="AN2766" s="457">
        <v>3.7768357763413515E-4</v>
      </c>
      <c r="AO2766" s="437">
        <v>1.357478082496287E-2</v>
      </c>
      <c r="AP2766" s="456">
        <v>0</v>
      </c>
      <c r="AQ2766" s="457">
        <v>0</v>
      </c>
      <c r="AR2766" s="440">
        <v>4.1035932122018203E-3</v>
      </c>
      <c r="AS2766" s="462">
        <v>0</v>
      </c>
      <c r="AT2766" s="463">
        <v>0</v>
      </c>
      <c r="AU2766" s="423">
        <v>0</v>
      </c>
    </row>
    <row r="2767" spans="1:47" x14ac:dyDescent="0.2">
      <c r="A2767" s="231">
        <v>2044</v>
      </c>
      <c r="B2767" s="232">
        <v>3</v>
      </c>
      <c r="C2767" s="456">
        <v>0.76133418710073886</v>
      </c>
      <c r="D2767" s="457">
        <v>0.77551210592406661</v>
      </c>
      <c r="E2767" s="437">
        <v>0.37130925883174204</v>
      </c>
      <c r="F2767" s="456">
        <v>3.7618887173528431E-2</v>
      </c>
      <c r="G2767" s="457">
        <v>3.3184332078240626E-2</v>
      </c>
      <c r="H2767" s="437">
        <v>6.359490948192921E-2</v>
      </c>
      <c r="I2767" s="456">
        <v>3.272290992743393E-2</v>
      </c>
      <c r="J2767" s="457">
        <v>3.3082124966447982E-2</v>
      </c>
      <c r="K2767" s="437">
        <v>0.36740972156617963</v>
      </c>
      <c r="L2767" s="462">
        <v>1.3508919878107162E-3</v>
      </c>
      <c r="M2767" s="463">
        <v>1.7639002512448911E-3</v>
      </c>
      <c r="N2767" s="437">
        <v>5.7045223221004254E-3</v>
      </c>
      <c r="O2767" s="456">
        <v>1.6539570493031975E-3</v>
      </c>
      <c r="P2767" s="457">
        <v>2.1007152753359454E-3</v>
      </c>
      <c r="Q2767" s="437">
        <v>1.3867114867976911E-2</v>
      </c>
      <c r="R2767" s="462">
        <v>0</v>
      </c>
      <c r="S2767" s="463">
        <v>0</v>
      </c>
      <c r="T2767" s="437">
        <v>654.69745323476343</v>
      </c>
      <c r="U2767" s="456">
        <v>4.8125763211246553E-3</v>
      </c>
      <c r="V2767" s="457">
        <v>5.7846947945610376E-3</v>
      </c>
      <c r="W2767" s="437">
        <v>6.8539074141783562E-2</v>
      </c>
      <c r="X2767" s="456">
        <v>4.4781494214027372E-3</v>
      </c>
      <c r="Y2767" s="457">
        <v>5.7204467671621399E-3</v>
      </c>
      <c r="Z2767" s="437">
        <v>3.0057170752793585E-3</v>
      </c>
      <c r="AA2767" s="456">
        <v>8.7078095588025844E-4</v>
      </c>
      <c r="AB2767" s="457">
        <v>8.8629158883538083E-4</v>
      </c>
      <c r="AC2767" s="437">
        <v>4.3787467353371265E-3</v>
      </c>
      <c r="AD2767" s="456">
        <v>4.8104051762387954E-5</v>
      </c>
      <c r="AE2767" s="457">
        <v>4.2211052435712564E-5</v>
      </c>
      <c r="AF2767" s="437">
        <v>6.3185378750309782E-4</v>
      </c>
      <c r="AG2767" s="456">
        <v>1.5566952116490163E-3</v>
      </c>
      <c r="AH2767" s="457">
        <v>1.3540488673525089E-3</v>
      </c>
      <c r="AI2767" s="437">
        <v>8.1509012833033288E-4</v>
      </c>
      <c r="AJ2767" s="456">
        <v>2.8613413037362944E-4</v>
      </c>
      <c r="AK2767" s="457">
        <v>2.4352582607518544E-4</v>
      </c>
      <c r="AL2767" s="437">
        <v>5.0548311951599919E-5</v>
      </c>
      <c r="AM2767" s="456">
        <v>4.3275795547091634E-4</v>
      </c>
      <c r="AN2767" s="457">
        <v>3.8483651707461793E-4</v>
      </c>
      <c r="AO2767" s="437">
        <v>1.3736497489623184E-2</v>
      </c>
      <c r="AP2767" s="456">
        <v>0</v>
      </c>
      <c r="AQ2767" s="457">
        <v>0</v>
      </c>
      <c r="AR2767" s="440">
        <v>4.1158594504856301E-3</v>
      </c>
      <c r="AS2767" s="462">
        <v>0</v>
      </c>
      <c r="AT2767" s="463">
        <v>0</v>
      </c>
      <c r="AU2767" s="423">
        <v>0</v>
      </c>
    </row>
    <row r="2768" spans="1:47" x14ac:dyDescent="0.2">
      <c r="A2768" s="231">
        <v>2044</v>
      </c>
      <c r="B2768" s="232">
        <v>4</v>
      </c>
      <c r="C2768" s="456">
        <v>0.766209507874964</v>
      </c>
      <c r="D2768" s="457">
        <v>0.77922719402816432</v>
      </c>
      <c r="E2768" s="437">
        <v>0.37355906915308645</v>
      </c>
      <c r="F2768" s="456">
        <v>3.845249651169149E-2</v>
      </c>
      <c r="G2768" s="457">
        <v>3.3955308320958229E-2</v>
      </c>
      <c r="H2768" s="437">
        <v>6.4453263000250741E-2</v>
      </c>
      <c r="I2768" s="456">
        <v>3.3104826039065026E-2</v>
      </c>
      <c r="J2768" s="457">
        <v>3.3417564891109204E-2</v>
      </c>
      <c r="K2768" s="437">
        <v>0.37091472902228889</v>
      </c>
      <c r="L2768" s="462">
        <v>1.3521921777620897E-3</v>
      </c>
      <c r="M2768" s="463">
        <v>1.7653973412479478E-3</v>
      </c>
      <c r="N2768" s="437">
        <v>5.7076294913974328E-3</v>
      </c>
      <c r="O2768" s="456">
        <v>1.664117154735802E-3</v>
      </c>
      <c r="P2768" s="457">
        <v>2.1145240858444652E-3</v>
      </c>
      <c r="Q2768" s="437">
        <v>1.3875544004431794E-2</v>
      </c>
      <c r="R2768" s="462">
        <v>0</v>
      </c>
      <c r="S2768" s="463">
        <v>0</v>
      </c>
      <c r="T2768" s="437">
        <v>655.0536406964867</v>
      </c>
      <c r="U2768" s="456">
        <v>4.8915406739398933E-3</v>
      </c>
      <c r="V2768" s="457">
        <v>5.8919573665859202E-3</v>
      </c>
      <c r="W2768" s="437">
        <v>6.9464090592543701E-2</v>
      </c>
      <c r="X2768" s="456">
        <v>4.5567164115821578E-3</v>
      </c>
      <c r="Y2768" s="457">
        <v>5.8321917625890991E-3</v>
      </c>
      <c r="Z2768" s="437">
        <v>3.0233058506983581E-3</v>
      </c>
      <c r="AA2768" s="456">
        <v>8.8261242203405957E-4</v>
      </c>
      <c r="AB2768" s="457">
        <v>9.0089274507163669E-4</v>
      </c>
      <c r="AC2768" s="437">
        <v>4.4378382986938626E-3</v>
      </c>
      <c r="AD2768" s="456">
        <v>4.9136795162318225E-5</v>
      </c>
      <c r="AE2768" s="457">
        <v>4.316909835273315E-5</v>
      </c>
      <c r="AF2768" s="437">
        <v>6.403815072032902E-4</v>
      </c>
      <c r="AG2768" s="456">
        <v>1.5931833034023629E-3</v>
      </c>
      <c r="AH2768" s="457">
        <v>1.3871317038737373E-3</v>
      </c>
      <c r="AI2768" s="437">
        <v>8.2609277805108868E-4</v>
      </c>
      <c r="AJ2768" s="456">
        <v>2.9334957556249641E-4</v>
      </c>
      <c r="AK2768" s="457">
        <v>2.5000518435442179E-4</v>
      </c>
      <c r="AL2768" s="437">
        <v>5.1230489591854541E-5</v>
      </c>
      <c r="AM2768" s="456">
        <v>4.4158429993265171E-4</v>
      </c>
      <c r="AN2768" s="457">
        <v>3.9304165945148388E-4</v>
      </c>
      <c r="AO2768" s="437">
        <v>1.3921878934416662E-2</v>
      </c>
      <c r="AP2768" s="456">
        <v>0</v>
      </c>
      <c r="AQ2768" s="457">
        <v>0</v>
      </c>
      <c r="AR2768" s="440">
        <v>4.1299192147308001E-3</v>
      </c>
      <c r="AS2768" s="462">
        <v>0</v>
      </c>
      <c r="AT2768" s="463">
        <v>0</v>
      </c>
      <c r="AU2768" s="423">
        <v>0</v>
      </c>
    </row>
    <row r="2769" spans="1:47" x14ac:dyDescent="0.2">
      <c r="A2769" s="231">
        <v>2044</v>
      </c>
      <c r="B2769" s="232">
        <v>5</v>
      </c>
      <c r="C2769" s="456">
        <v>1.2003395960764092</v>
      </c>
      <c r="D2769" s="457">
        <v>1.2412718584148095</v>
      </c>
      <c r="E2769" s="437">
        <v>0.43746771363242531</v>
      </c>
      <c r="F2769" s="456">
        <v>4.6213021687394079E-2</v>
      </c>
      <c r="G2769" s="457">
        <v>4.1595694608710529E-2</v>
      </c>
      <c r="H2769" s="437">
        <v>7.1808919220325992E-2</v>
      </c>
      <c r="I2769" s="456">
        <v>4.4562455971219522E-2</v>
      </c>
      <c r="J2769" s="457">
        <v>4.5747228710858158E-2</v>
      </c>
      <c r="K2769" s="437">
        <v>0.37464996884740265</v>
      </c>
      <c r="L2769" s="462">
        <v>1.353135838826347E-3</v>
      </c>
      <c r="M2769" s="463">
        <v>1.7664948598455515E-3</v>
      </c>
      <c r="N2769" s="437">
        <v>5.7090084530723182E-3</v>
      </c>
      <c r="O2769" s="456">
        <v>2.0286906254664834E-3</v>
      </c>
      <c r="P2769" s="457">
        <v>3.1874617061940342E-3</v>
      </c>
      <c r="Q2769" s="437">
        <v>1.8985344895422938E-2</v>
      </c>
      <c r="R2769" s="462">
        <v>0</v>
      </c>
      <c r="S2769" s="463">
        <v>0</v>
      </c>
      <c r="T2769" s="437">
        <v>655.21170622192847</v>
      </c>
      <c r="U2769" s="456">
        <v>3.7804168032009632E-3</v>
      </c>
      <c r="V2769" s="457">
        <v>4.4876111542322145E-3</v>
      </c>
      <c r="W2769" s="437">
        <v>7.7391589798750701E-2</v>
      </c>
      <c r="X2769" s="456">
        <v>4.643420938591148E-3</v>
      </c>
      <c r="Y2769" s="457">
        <v>5.9586904169078268E-3</v>
      </c>
      <c r="Z2769" s="437">
        <v>3.0432675565008386E-3</v>
      </c>
      <c r="AA2769" s="456">
        <v>1.0297441156456484E-3</v>
      </c>
      <c r="AB2769" s="457">
        <v>1.0688061483607981E-3</v>
      </c>
      <c r="AC2769" s="437">
        <v>4.9443072437444805E-3</v>
      </c>
      <c r="AD2769" s="456">
        <v>5.8581180623004048E-5</v>
      </c>
      <c r="AE2769" s="457">
        <v>5.2309106474987596E-5</v>
      </c>
      <c r="AF2769" s="437">
        <v>7.1346461769570505E-4</v>
      </c>
      <c r="AG2769" s="456">
        <v>1.9245573240237017E-3</v>
      </c>
      <c r="AH2769" s="457">
        <v>1.7091334353712877E-3</v>
      </c>
      <c r="AI2769" s="437">
        <v>9.2036760663768492E-4</v>
      </c>
      <c r="AJ2769" s="456">
        <v>3.4508974143834299E-4</v>
      </c>
      <c r="AK2769" s="457">
        <v>2.9793536475716326E-4</v>
      </c>
      <c r="AL2769" s="437">
        <v>5.7077181905422402E-5</v>
      </c>
      <c r="AM2769" s="456">
        <v>5.3294935253113396E-4</v>
      </c>
      <c r="AN2769" s="457">
        <v>4.8434724829637715E-4</v>
      </c>
      <c r="AO2769" s="437">
        <v>1.5510724439490382E-2</v>
      </c>
      <c r="AP2769" s="456">
        <v>0</v>
      </c>
      <c r="AQ2769" s="457">
        <v>0</v>
      </c>
      <c r="AR2769" s="440">
        <v>6.3929794885125204E-3</v>
      </c>
      <c r="AS2769" s="462">
        <v>0</v>
      </c>
      <c r="AT2769" s="463">
        <v>0</v>
      </c>
      <c r="AU2769" s="423">
        <v>0</v>
      </c>
    </row>
    <row r="2770" spans="1:47" x14ac:dyDescent="0.2">
      <c r="A2770" s="231">
        <v>2044</v>
      </c>
      <c r="B2770" s="232">
        <v>6</v>
      </c>
      <c r="C2770" s="456">
        <v>1.2101521484471254</v>
      </c>
      <c r="D2770" s="457">
        <v>1.2510602425079611</v>
      </c>
      <c r="E2770" s="437">
        <v>0.44034269091679884</v>
      </c>
      <c r="F2770" s="456">
        <v>4.7316998040060419E-2</v>
      </c>
      <c r="G2770" s="457">
        <v>4.269010218152703E-2</v>
      </c>
      <c r="H2770" s="437">
        <v>7.2905376757855314E-2</v>
      </c>
      <c r="I2770" s="456">
        <v>4.5175291412538884E-2</v>
      </c>
      <c r="J2770" s="457">
        <v>4.6372485983167705E-2</v>
      </c>
      <c r="K2770" s="437">
        <v>0.37912785486585232</v>
      </c>
      <c r="L2770" s="462">
        <v>1.3548278353757723E-3</v>
      </c>
      <c r="M2770" s="463">
        <v>1.7685817111002056E-3</v>
      </c>
      <c r="N2770" s="437">
        <v>5.7129920956485248E-3</v>
      </c>
      <c r="O2770" s="456">
        <v>2.0438949181411218E-3</v>
      </c>
      <c r="P2770" s="457">
        <v>3.214194251136246E-3</v>
      </c>
      <c r="Q2770" s="437">
        <v>1.8996170314707846E-2</v>
      </c>
      <c r="R2770" s="462">
        <v>0</v>
      </c>
      <c r="S2770" s="463">
        <v>0</v>
      </c>
      <c r="T2770" s="437">
        <v>655.66916300379683</v>
      </c>
      <c r="U2770" s="456">
        <v>3.8506992203295449E-3</v>
      </c>
      <c r="V2770" s="457">
        <v>4.5855495920301944E-3</v>
      </c>
      <c r="W2770" s="437">
        <v>7.8573291584493776E-2</v>
      </c>
      <c r="X2770" s="456">
        <v>4.7394202892640748E-3</v>
      </c>
      <c r="Y2770" s="457">
        <v>6.101451094589175E-3</v>
      </c>
      <c r="Z2770" s="437">
        <v>3.0657466167685679E-3</v>
      </c>
      <c r="AA2770" s="456">
        <v>1.0455140911444971E-3</v>
      </c>
      <c r="AB2770" s="457">
        <v>1.0900087332287687E-3</v>
      </c>
      <c r="AC2770" s="437">
        <v>5.0198006187135045E-3</v>
      </c>
      <c r="AD2770" s="456">
        <v>5.9955947103842467E-5</v>
      </c>
      <c r="AE2770" s="457">
        <v>5.3675990038964571E-5</v>
      </c>
      <c r="AF2770" s="437">
        <v>7.24358726338147E-4</v>
      </c>
      <c r="AG2770" s="456">
        <v>1.9728539412090427E-3</v>
      </c>
      <c r="AH2770" s="457">
        <v>1.7559803724716688E-3</v>
      </c>
      <c r="AI2770" s="437">
        <v>9.3442280978999544E-4</v>
      </c>
      <c r="AJ2770" s="456">
        <v>3.5466874466000378E-4</v>
      </c>
      <c r="AK2770" s="457">
        <v>3.0711282016407778E-4</v>
      </c>
      <c r="AL2770" s="437">
        <v>5.7948695333725773E-5</v>
      </c>
      <c r="AM2770" s="456">
        <v>5.4461436871948736E-4</v>
      </c>
      <c r="AN2770" s="457">
        <v>4.959434993665133E-4</v>
      </c>
      <c r="AO2770" s="437">
        <v>1.5747537391349185E-2</v>
      </c>
      <c r="AP2770" s="456">
        <v>0</v>
      </c>
      <c r="AQ2770" s="457">
        <v>0</v>
      </c>
      <c r="AR2770" s="440">
        <v>6.42106536055502E-3</v>
      </c>
      <c r="AS2770" s="462">
        <v>0</v>
      </c>
      <c r="AT2770" s="463">
        <v>0</v>
      </c>
      <c r="AU2770" s="423">
        <v>0</v>
      </c>
    </row>
    <row r="2771" spans="1:47" x14ac:dyDescent="0.2">
      <c r="A2771" s="231">
        <v>2044</v>
      </c>
      <c r="B2771" s="232">
        <v>7</v>
      </c>
      <c r="C2771" s="456">
        <v>1.3534244480201474</v>
      </c>
      <c r="D2771" s="457">
        <v>1.4002110596629564</v>
      </c>
      <c r="E2771" s="437">
        <v>0.44354901686728565</v>
      </c>
      <c r="F2771" s="456">
        <v>5.2810881270957684E-2</v>
      </c>
      <c r="G2771" s="457">
        <v>4.8066306928122901E-2</v>
      </c>
      <c r="H2771" s="437">
        <v>7.4128440652680636E-2</v>
      </c>
      <c r="I2771" s="456">
        <v>5.2170696040701278E-2</v>
      </c>
      <c r="J2771" s="457">
        <v>5.3896402622196964E-2</v>
      </c>
      <c r="K2771" s="437">
        <v>0.50685935799457382</v>
      </c>
      <c r="L2771" s="462">
        <v>1.3567658402944282E-3</v>
      </c>
      <c r="M2771" s="463">
        <v>1.7710248303091948E-3</v>
      </c>
      <c r="N2771" s="437">
        <v>5.7174347357560476E-3</v>
      </c>
      <c r="O2771" s="456">
        <v>2.3408195180783563E-3</v>
      </c>
      <c r="P2771" s="457">
        <v>3.5156508210924626E-3</v>
      </c>
      <c r="Q2771" s="437">
        <v>1.9008186214722046E-2</v>
      </c>
      <c r="R2771" s="462">
        <v>0</v>
      </c>
      <c r="S2771" s="463">
        <v>0</v>
      </c>
      <c r="T2771" s="437">
        <v>656.17874278726742</v>
      </c>
      <c r="U2771" s="456">
        <v>4.0474252290117162E-3</v>
      </c>
      <c r="V2771" s="457">
        <v>4.7302066320036003E-3</v>
      </c>
      <c r="W2771" s="437">
        <v>7.9891454530169284E-2</v>
      </c>
      <c r="X2771" s="456">
        <v>4.8447019205848469E-3</v>
      </c>
      <c r="Y2771" s="457">
        <v>6.2606786774387609E-3</v>
      </c>
      <c r="Z2771" s="437">
        <v>3.0908192135733117E-3</v>
      </c>
      <c r="AA2771" s="456">
        <v>1.1459603694084586E-3</v>
      </c>
      <c r="AB2771" s="457">
        <v>1.2050720467426462E-3</v>
      </c>
      <c r="AC2771" s="437">
        <v>5.1040150926668967E-3</v>
      </c>
      <c r="AD2771" s="456">
        <v>6.6804849350136249E-5</v>
      </c>
      <c r="AE2771" s="457">
        <v>6.0267780925904296E-5</v>
      </c>
      <c r="AF2771" s="437">
        <v>7.3651027456914672E-4</v>
      </c>
      <c r="AG2771" s="456">
        <v>2.2082885306794822E-3</v>
      </c>
      <c r="AH2771" s="457">
        <v>1.9833139596251905E-3</v>
      </c>
      <c r="AI2771" s="437">
        <v>9.5009808035461838E-4</v>
      </c>
      <c r="AJ2771" s="456">
        <v>3.9269719285449492E-4</v>
      </c>
      <c r="AK2771" s="457">
        <v>3.4209792812120991E-4</v>
      </c>
      <c r="AL2771" s="437">
        <v>5.8920826837861611E-5</v>
      </c>
      <c r="AM2771" s="456">
        <v>6.1065785969952242E-4</v>
      </c>
      <c r="AN2771" s="457">
        <v>5.6154270038063093E-4</v>
      </c>
      <c r="AO2771" s="437">
        <v>1.6011744086514578E-2</v>
      </c>
      <c r="AP2771" s="456">
        <v>0</v>
      </c>
      <c r="AQ2771" s="457">
        <v>0</v>
      </c>
      <c r="AR2771" s="440">
        <v>7.1898052684395003E-3</v>
      </c>
      <c r="AS2771" s="462">
        <v>0</v>
      </c>
      <c r="AT2771" s="463">
        <v>0</v>
      </c>
      <c r="AU2771" s="423">
        <v>0</v>
      </c>
    </row>
    <row r="2772" spans="1:47" x14ac:dyDescent="0.2">
      <c r="A2772" s="231">
        <v>2044</v>
      </c>
      <c r="B2772" s="232">
        <v>8</v>
      </c>
      <c r="C2772" s="456">
        <v>0</v>
      </c>
      <c r="D2772" s="457">
        <v>0</v>
      </c>
      <c r="E2772" s="438">
        <v>0.44711196290654132</v>
      </c>
      <c r="F2772" s="456">
        <v>0</v>
      </c>
      <c r="G2772" s="457">
        <v>0</v>
      </c>
      <c r="H2772" s="438">
        <v>7.5487064005508128E-2</v>
      </c>
      <c r="I2772" s="456">
        <v>0</v>
      </c>
      <c r="J2772" s="457">
        <v>0</v>
      </c>
      <c r="K2772" s="438">
        <v>0.51240768841760731</v>
      </c>
      <c r="L2772" s="462">
        <v>0</v>
      </c>
      <c r="M2772" s="463">
        <v>0</v>
      </c>
      <c r="N2772" s="438">
        <v>5.722361049207373E-3</v>
      </c>
      <c r="O2772" s="456">
        <v>0</v>
      </c>
      <c r="P2772" s="457">
        <v>0</v>
      </c>
      <c r="Q2772" s="438">
        <v>1.9021575050454848E-2</v>
      </c>
      <c r="R2772" s="462">
        <v>0</v>
      </c>
      <c r="S2772" s="463">
        <v>0</v>
      </c>
      <c r="T2772" s="438">
        <v>656.74444363138048</v>
      </c>
      <c r="U2772" s="456">
        <v>0</v>
      </c>
      <c r="V2772" s="457">
        <v>0</v>
      </c>
      <c r="W2772" s="438">
        <v>8.1355831156908795E-2</v>
      </c>
      <c r="X2772" s="456">
        <v>0</v>
      </c>
      <c r="Y2772" s="457">
        <v>0</v>
      </c>
      <c r="Z2772" s="438">
        <v>3.1186757848100425E-3</v>
      </c>
      <c r="AA2772" s="456">
        <v>0</v>
      </c>
      <c r="AB2772" s="457">
        <v>0</v>
      </c>
      <c r="AC2772" s="438">
        <v>5.1975664781836444E-3</v>
      </c>
      <c r="AD2772" s="456">
        <v>0</v>
      </c>
      <c r="AE2772" s="457">
        <v>0</v>
      </c>
      <c r="AF2772" s="438">
        <v>7.5000963844521471E-4</v>
      </c>
      <c r="AG2772" s="456">
        <v>0</v>
      </c>
      <c r="AH2772" s="457">
        <v>0</v>
      </c>
      <c r="AI2772" s="438">
        <v>9.6751223921156442E-4</v>
      </c>
      <c r="AJ2772" s="456">
        <v>0</v>
      </c>
      <c r="AK2772" s="457">
        <v>0</v>
      </c>
      <c r="AL2772" s="438">
        <v>6.0000779222075151E-5</v>
      </c>
      <c r="AM2772" s="456">
        <v>0</v>
      </c>
      <c r="AN2772" s="457">
        <v>0</v>
      </c>
      <c r="AO2772" s="438">
        <v>1.6305207733680143E-2</v>
      </c>
      <c r="AP2772" s="456">
        <v>0</v>
      </c>
      <c r="AQ2772" s="457">
        <v>0</v>
      </c>
      <c r="AR2772" s="440">
        <v>7.2286864862633297E-3</v>
      </c>
      <c r="AS2772" s="462">
        <v>0</v>
      </c>
      <c r="AT2772" s="463">
        <v>0</v>
      </c>
      <c r="AU2772" s="423">
        <v>0</v>
      </c>
    </row>
    <row r="2773" spans="1:47" x14ac:dyDescent="0.2">
      <c r="A2773" s="231">
        <v>2044</v>
      </c>
      <c r="B2773" s="232">
        <v>9</v>
      </c>
      <c r="C2773" s="456">
        <v>0</v>
      </c>
      <c r="D2773" s="457">
        <v>0</v>
      </c>
      <c r="E2773" s="438">
        <v>0.45038914408393532</v>
      </c>
      <c r="F2773" s="456">
        <v>0</v>
      </c>
      <c r="G2773" s="457">
        <v>0</v>
      </c>
      <c r="H2773" s="438">
        <v>7.6969448203660501E-2</v>
      </c>
      <c r="I2773" s="456">
        <v>0</v>
      </c>
      <c r="J2773" s="457">
        <v>0</v>
      </c>
      <c r="K2773" s="438">
        <v>0.51815560794315163</v>
      </c>
      <c r="L2773" s="462">
        <v>0</v>
      </c>
      <c r="M2773" s="463">
        <v>0</v>
      </c>
      <c r="N2773" s="438">
        <v>5.7256439745607271E-3</v>
      </c>
      <c r="O2773" s="456">
        <v>0</v>
      </c>
      <c r="P2773" s="457">
        <v>0</v>
      </c>
      <c r="Q2773" s="438">
        <v>1.9036343993409689E-2</v>
      </c>
      <c r="R2773" s="462">
        <v>0</v>
      </c>
      <c r="S2773" s="463">
        <v>0</v>
      </c>
      <c r="T2773" s="438">
        <v>657.12128428379435</v>
      </c>
      <c r="U2773" s="456">
        <v>0</v>
      </c>
      <c r="V2773" s="457">
        <v>0</v>
      </c>
      <c r="W2773" s="438">
        <v>8.2953440374053583E-2</v>
      </c>
      <c r="X2773" s="456">
        <v>0</v>
      </c>
      <c r="Y2773" s="457">
        <v>0</v>
      </c>
      <c r="Z2773" s="438">
        <v>3.1493971963539873E-3</v>
      </c>
      <c r="AA2773" s="456">
        <v>0</v>
      </c>
      <c r="AB2773" s="457">
        <v>0</v>
      </c>
      <c r="AC2773" s="438">
        <v>5.2996343415543492E-3</v>
      </c>
      <c r="AD2773" s="456">
        <v>0</v>
      </c>
      <c r="AE2773" s="457">
        <v>0</v>
      </c>
      <c r="AF2773" s="438">
        <v>7.6473863591303593E-4</v>
      </c>
      <c r="AG2773" s="456">
        <v>0</v>
      </c>
      <c r="AH2773" s="457">
        <v>0</v>
      </c>
      <c r="AI2773" s="438">
        <v>9.8651285684812581E-4</v>
      </c>
      <c r="AJ2773" s="456">
        <v>0</v>
      </c>
      <c r="AK2773" s="457">
        <v>0</v>
      </c>
      <c r="AL2773" s="438">
        <v>6.117905352621294E-5</v>
      </c>
      <c r="AM2773" s="456">
        <v>0</v>
      </c>
      <c r="AN2773" s="457">
        <v>0</v>
      </c>
      <c r="AO2773" s="438">
        <v>1.6625412922875223E-2</v>
      </c>
      <c r="AP2773" s="456">
        <v>0</v>
      </c>
      <c r="AQ2773" s="457">
        <v>0</v>
      </c>
      <c r="AR2773" s="440">
        <v>8.1052564956339401E-3</v>
      </c>
      <c r="AS2773" s="462">
        <v>0</v>
      </c>
      <c r="AT2773" s="463">
        <v>0</v>
      </c>
      <c r="AU2773" s="423">
        <v>0</v>
      </c>
    </row>
    <row r="2774" spans="1:47" x14ac:dyDescent="0.2">
      <c r="A2774" s="231">
        <v>2044</v>
      </c>
      <c r="B2774" s="232">
        <v>10</v>
      </c>
      <c r="C2774" s="456">
        <v>0</v>
      </c>
      <c r="D2774" s="457">
        <v>0</v>
      </c>
      <c r="E2774" s="438">
        <v>0.45469801835157891</v>
      </c>
      <c r="F2774" s="456">
        <v>0</v>
      </c>
      <c r="G2774" s="457">
        <v>0</v>
      </c>
      <c r="H2774" s="438">
        <v>7.8612898454650956E-2</v>
      </c>
      <c r="I2774" s="456">
        <v>0</v>
      </c>
      <c r="J2774" s="457">
        <v>0</v>
      </c>
      <c r="K2774" s="438">
        <v>0.5248669591664763</v>
      </c>
      <c r="L2774" s="462">
        <v>0</v>
      </c>
      <c r="M2774" s="463">
        <v>0</v>
      </c>
      <c r="N2774" s="438">
        <v>5.7316117374622885E-3</v>
      </c>
      <c r="O2774" s="456">
        <v>0</v>
      </c>
      <c r="P2774" s="457">
        <v>0</v>
      </c>
      <c r="Q2774" s="438">
        <v>1.9052506775478241E-2</v>
      </c>
      <c r="R2774" s="462">
        <v>0</v>
      </c>
      <c r="S2774" s="463">
        <v>0</v>
      </c>
      <c r="T2774" s="438">
        <v>657.80641613884802</v>
      </c>
      <c r="U2774" s="456">
        <v>0</v>
      </c>
      <c r="V2774" s="457">
        <v>0</v>
      </c>
      <c r="W2774" s="438">
        <v>8.4724696644219971E-2</v>
      </c>
      <c r="X2774" s="456">
        <v>0</v>
      </c>
      <c r="Y2774" s="457">
        <v>0</v>
      </c>
      <c r="Z2774" s="438">
        <v>3.1830920157373617E-3</v>
      </c>
      <c r="AA2774" s="456">
        <v>0</v>
      </c>
      <c r="AB2774" s="457">
        <v>0</v>
      </c>
      <c r="AC2774" s="438">
        <v>5.4127956993926443E-3</v>
      </c>
      <c r="AD2774" s="456">
        <v>0</v>
      </c>
      <c r="AE2774" s="457">
        <v>0</v>
      </c>
      <c r="AF2774" s="438">
        <v>7.8106717331025502E-4</v>
      </c>
      <c r="AG2774" s="456">
        <v>0</v>
      </c>
      <c r="AH2774" s="457">
        <v>0</v>
      </c>
      <c r="AI2774" s="438">
        <v>1.0075766616019933E-3</v>
      </c>
      <c r="AJ2774" s="456">
        <v>0</v>
      </c>
      <c r="AK2774" s="457">
        <v>0</v>
      </c>
      <c r="AL2774" s="438">
        <v>6.2485330803436709E-5</v>
      </c>
      <c r="AM2774" s="456">
        <v>0</v>
      </c>
      <c r="AN2774" s="457">
        <v>0</v>
      </c>
      <c r="AO2774" s="438">
        <v>1.6980394713082721E-2</v>
      </c>
      <c r="AP2774" s="456">
        <v>0</v>
      </c>
      <c r="AQ2774" s="457">
        <v>0</v>
      </c>
      <c r="AR2774" s="440">
        <v>8.1577955399432193E-3</v>
      </c>
      <c r="AS2774" s="462">
        <v>0</v>
      </c>
      <c r="AT2774" s="463">
        <v>0</v>
      </c>
      <c r="AU2774" s="423">
        <v>0</v>
      </c>
    </row>
    <row r="2775" spans="1:47" x14ac:dyDescent="0.2">
      <c r="A2775" s="231">
        <v>2044</v>
      </c>
      <c r="B2775" s="232">
        <v>11</v>
      </c>
      <c r="C2775" s="456">
        <v>0</v>
      </c>
      <c r="D2775" s="457">
        <v>0</v>
      </c>
      <c r="E2775" s="438">
        <v>0.45942488717243551</v>
      </c>
      <c r="F2775" s="456">
        <v>0</v>
      </c>
      <c r="G2775" s="457">
        <v>0</v>
      </c>
      <c r="H2775" s="438">
        <v>8.0415806546864421E-2</v>
      </c>
      <c r="I2775" s="456">
        <v>0</v>
      </c>
      <c r="J2775" s="457">
        <v>0</v>
      </c>
      <c r="K2775" s="438">
        <v>0.53222919639446986</v>
      </c>
      <c r="L2775" s="462">
        <v>0</v>
      </c>
      <c r="M2775" s="463">
        <v>0</v>
      </c>
      <c r="N2775" s="438">
        <v>5.738156968669631E-3</v>
      </c>
      <c r="O2775" s="456">
        <v>0</v>
      </c>
      <c r="P2775" s="457">
        <v>0</v>
      </c>
      <c r="Q2775" s="438">
        <v>1.9070256188324697E-2</v>
      </c>
      <c r="R2775" s="462">
        <v>0</v>
      </c>
      <c r="S2775" s="463">
        <v>0</v>
      </c>
      <c r="T2775" s="438">
        <v>658.55855822810179</v>
      </c>
      <c r="U2775" s="456">
        <v>0</v>
      </c>
      <c r="V2775" s="457">
        <v>0</v>
      </c>
      <c r="W2775" s="438">
        <v>8.6667611425673641E-2</v>
      </c>
      <c r="X2775" s="456">
        <v>0</v>
      </c>
      <c r="Y2775" s="457">
        <v>0</v>
      </c>
      <c r="Z2775" s="438">
        <v>3.2200461901812161E-3</v>
      </c>
      <c r="AA2775" s="456">
        <v>0</v>
      </c>
      <c r="AB2775" s="457">
        <v>0</v>
      </c>
      <c r="AC2775" s="438">
        <v>5.5369202717306821E-3</v>
      </c>
      <c r="AD2775" s="456">
        <v>0</v>
      </c>
      <c r="AE2775" s="457">
        <v>0</v>
      </c>
      <c r="AF2775" s="438">
        <v>7.9897847809909579E-4</v>
      </c>
      <c r="AG2775" s="456">
        <v>0</v>
      </c>
      <c r="AH2775" s="457">
        <v>0</v>
      </c>
      <c r="AI2775" s="438">
        <v>1.0306832217399217E-3</v>
      </c>
      <c r="AJ2775" s="456">
        <v>0</v>
      </c>
      <c r="AK2775" s="457">
        <v>0</v>
      </c>
      <c r="AL2775" s="438">
        <v>6.3918331353339319E-5</v>
      </c>
      <c r="AM2775" s="456">
        <v>0</v>
      </c>
      <c r="AN2775" s="457">
        <v>0</v>
      </c>
      <c r="AO2775" s="438">
        <v>1.7369793518794054E-2</v>
      </c>
      <c r="AP2775" s="456">
        <v>0</v>
      </c>
      <c r="AQ2775" s="457">
        <v>0</v>
      </c>
      <c r="AR2775" s="440">
        <v>9.9408382728681192E-3</v>
      </c>
      <c r="AS2775" s="462">
        <v>0</v>
      </c>
      <c r="AT2775" s="463">
        <v>0</v>
      </c>
      <c r="AU2775" s="423">
        <v>0</v>
      </c>
    </row>
    <row r="2776" spans="1:47" x14ac:dyDescent="0.2">
      <c r="A2776" s="231">
        <v>2044</v>
      </c>
      <c r="B2776" s="232">
        <v>12</v>
      </c>
      <c r="C2776" s="456">
        <v>0</v>
      </c>
      <c r="D2776" s="457">
        <v>0</v>
      </c>
      <c r="E2776" s="438">
        <v>0.46456221132807868</v>
      </c>
      <c r="F2776" s="456">
        <v>0</v>
      </c>
      <c r="G2776" s="457">
        <v>0</v>
      </c>
      <c r="H2776" s="438">
        <v>8.2375175305387488E-2</v>
      </c>
      <c r="I2776" s="456">
        <v>0</v>
      </c>
      <c r="J2776" s="457">
        <v>0</v>
      </c>
      <c r="K2776" s="438">
        <v>0.54023016866061613</v>
      </c>
      <c r="L2776" s="462">
        <v>0</v>
      </c>
      <c r="M2776" s="463">
        <v>0</v>
      </c>
      <c r="N2776" s="438">
        <v>5.7452631977074637E-3</v>
      </c>
      <c r="O2776" s="456">
        <v>0</v>
      </c>
      <c r="P2776" s="457">
        <v>0</v>
      </c>
      <c r="Q2776" s="438">
        <v>1.9089527236139613E-2</v>
      </c>
      <c r="R2776" s="462">
        <v>0</v>
      </c>
      <c r="S2776" s="463">
        <v>0</v>
      </c>
      <c r="T2776" s="438">
        <v>659.37305481767942</v>
      </c>
      <c r="U2776" s="456">
        <v>0</v>
      </c>
      <c r="V2776" s="457">
        <v>0</v>
      </c>
      <c r="W2776" s="438">
        <v>8.8779391261232007E-2</v>
      </c>
      <c r="X2776" s="456">
        <v>0</v>
      </c>
      <c r="Y2776" s="457">
        <v>0</v>
      </c>
      <c r="Z2776" s="438">
        <v>3.2602107985693924E-3</v>
      </c>
      <c r="AA2776" s="456">
        <v>0</v>
      </c>
      <c r="AB2776" s="457">
        <v>0</v>
      </c>
      <c r="AC2776" s="438">
        <v>5.6718394094780085E-3</v>
      </c>
      <c r="AD2776" s="456">
        <v>0</v>
      </c>
      <c r="AE2776" s="457">
        <v>0</v>
      </c>
      <c r="AF2776" s="438">
        <v>8.184465929809454E-4</v>
      </c>
      <c r="AG2776" s="456">
        <v>0</v>
      </c>
      <c r="AH2776" s="457">
        <v>0</v>
      </c>
      <c r="AI2776" s="438">
        <v>1.0557974569566483E-3</v>
      </c>
      <c r="AJ2776" s="456">
        <v>0</v>
      </c>
      <c r="AK2776" s="457">
        <v>0</v>
      </c>
      <c r="AL2776" s="438">
        <v>6.5475792660338455E-5</v>
      </c>
      <c r="AM2776" s="456">
        <v>0</v>
      </c>
      <c r="AN2776" s="457">
        <v>0</v>
      </c>
      <c r="AO2776" s="438">
        <v>1.7793040262910152E-2</v>
      </c>
      <c r="AP2776" s="456">
        <v>0</v>
      </c>
      <c r="AQ2776" s="457">
        <v>0</v>
      </c>
      <c r="AR2776" s="440">
        <v>1.00168976060534E-2</v>
      </c>
      <c r="AS2776" s="462">
        <v>0</v>
      </c>
      <c r="AT2776" s="463">
        <v>0</v>
      </c>
      <c r="AU2776" s="423">
        <v>0</v>
      </c>
    </row>
    <row r="2777" spans="1:47" x14ac:dyDescent="0.2">
      <c r="A2777" s="231">
        <v>2044</v>
      </c>
      <c r="B2777" s="232">
        <v>13</v>
      </c>
      <c r="C2777" s="456">
        <v>0</v>
      </c>
      <c r="D2777" s="457">
        <v>0</v>
      </c>
      <c r="E2777" s="438">
        <v>0.47012882472381051</v>
      </c>
      <c r="F2777" s="456">
        <v>0</v>
      </c>
      <c r="G2777" s="457">
        <v>0</v>
      </c>
      <c r="H2777" s="438">
        <v>8.4498178112930131E-2</v>
      </c>
      <c r="I2777" s="456">
        <v>0</v>
      </c>
      <c r="J2777" s="457">
        <v>0</v>
      </c>
      <c r="K2777" s="438">
        <v>0.5488996195210446</v>
      </c>
      <c r="L2777" s="462">
        <v>0</v>
      </c>
      <c r="M2777" s="463">
        <v>0</v>
      </c>
      <c r="N2777" s="438">
        <v>5.7529755542315457E-3</v>
      </c>
      <c r="O2777" s="456">
        <v>0</v>
      </c>
      <c r="P2777" s="457">
        <v>0</v>
      </c>
      <c r="Q2777" s="438">
        <v>1.9110405373488057E-2</v>
      </c>
      <c r="R2777" s="462">
        <v>0</v>
      </c>
      <c r="S2777" s="463">
        <v>0</v>
      </c>
      <c r="T2777" s="438">
        <v>660.2574290296094</v>
      </c>
      <c r="U2777" s="456">
        <v>0</v>
      </c>
      <c r="V2777" s="457">
        <v>0</v>
      </c>
      <c r="W2777" s="438">
        <v>9.1067420694275245E-2</v>
      </c>
      <c r="X2777" s="456">
        <v>0</v>
      </c>
      <c r="Y2777" s="457">
        <v>0</v>
      </c>
      <c r="Z2777" s="438">
        <v>3.3037286688661046E-3</v>
      </c>
      <c r="AA2777" s="456">
        <v>0</v>
      </c>
      <c r="AB2777" s="457">
        <v>0</v>
      </c>
      <c r="AC2777" s="438">
        <v>5.818012239187334E-3</v>
      </c>
      <c r="AD2777" s="456">
        <v>0</v>
      </c>
      <c r="AE2777" s="457">
        <v>0</v>
      </c>
      <c r="AF2777" s="438">
        <v>8.395394675108712E-4</v>
      </c>
      <c r="AG2777" s="456">
        <v>0</v>
      </c>
      <c r="AH2777" s="457">
        <v>0</v>
      </c>
      <c r="AI2777" s="438">
        <v>1.0830062235185666E-3</v>
      </c>
      <c r="AJ2777" s="456">
        <v>0</v>
      </c>
      <c r="AK2777" s="457">
        <v>0</v>
      </c>
      <c r="AL2777" s="438">
        <v>6.716318351074079E-5</v>
      </c>
      <c r="AM2777" s="456">
        <v>0</v>
      </c>
      <c r="AN2777" s="457">
        <v>0</v>
      </c>
      <c r="AO2777" s="438">
        <v>1.8251620384219774E-2</v>
      </c>
      <c r="AP2777" s="456">
        <v>0</v>
      </c>
      <c r="AQ2777" s="457">
        <v>0</v>
      </c>
      <c r="AR2777" s="440">
        <v>1.0099302190240401E-2</v>
      </c>
      <c r="AS2777" s="462">
        <v>0</v>
      </c>
      <c r="AT2777" s="463">
        <v>0</v>
      </c>
      <c r="AU2777" s="423">
        <v>0</v>
      </c>
    </row>
    <row r="2778" spans="1:47" x14ac:dyDescent="0.2">
      <c r="A2778" s="231">
        <v>2044</v>
      </c>
      <c r="B2778" s="232">
        <v>14</v>
      </c>
      <c r="C2778" s="456">
        <v>0</v>
      </c>
      <c r="D2778" s="457">
        <v>0</v>
      </c>
      <c r="E2778" s="438">
        <v>0.47480980579315152</v>
      </c>
      <c r="F2778" s="456">
        <v>0</v>
      </c>
      <c r="G2778" s="457">
        <v>0</v>
      </c>
      <c r="H2778" s="438">
        <v>8.674851383417137E-2</v>
      </c>
      <c r="I2778" s="456">
        <v>0</v>
      </c>
      <c r="J2778" s="457">
        <v>0</v>
      </c>
      <c r="K2778" s="438">
        <v>0.55747656053012606</v>
      </c>
      <c r="L2778" s="462">
        <v>0</v>
      </c>
      <c r="M2778" s="463">
        <v>0</v>
      </c>
      <c r="N2778" s="438">
        <v>5.7569230642364865E-3</v>
      </c>
      <c r="O2778" s="456">
        <v>0</v>
      </c>
      <c r="P2778" s="457">
        <v>0</v>
      </c>
      <c r="Q2778" s="438">
        <v>1.9132836854007875E-2</v>
      </c>
      <c r="R2778" s="462">
        <v>0</v>
      </c>
      <c r="S2778" s="463">
        <v>0</v>
      </c>
      <c r="T2778" s="438">
        <v>660.71167488202661</v>
      </c>
      <c r="U2778" s="456">
        <v>0</v>
      </c>
      <c r="V2778" s="457">
        <v>0</v>
      </c>
      <c r="W2778" s="438">
        <v>9.3492773458786788E-2</v>
      </c>
      <c r="X2778" s="456">
        <v>0</v>
      </c>
      <c r="Y2778" s="457">
        <v>0</v>
      </c>
      <c r="Z2778" s="438">
        <v>3.3505316447693481E-3</v>
      </c>
      <c r="AA2778" s="456">
        <v>0</v>
      </c>
      <c r="AB2778" s="457">
        <v>0</v>
      </c>
      <c r="AC2778" s="438">
        <v>5.9729535184486551E-3</v>
      </c>
      <c r="AD2778" s="456">
        <v>0</v>
      </c>
      <c r="AE2778" s="457">
        <v>0</v>
      </c>
      <c r="AF2778" s="438">
        <v>8.6189792654073241E-4</v>
      </c>
      <c r="AG2778" s="456">
        <v>0</v>
      </c>
      <c r="AH2778" s="457">
        <v>0</v>
      </c>
      <c r="AI2778" s="438">
        <v>1.1118484304230138E-3</v>
      </c>
      <c r="AJ2778" s="456">
        <v>0</v>
      </c>
      <c r="AK2778" s="457">
        <v>0</v>
      </c>
      <c r="AL2778" s="438">
        <v>6.8951795710695628E-5</v>
      </c>
      <c r="AM2778" s="456">
        <v>0</v>
      </c>
      <c r="AN2778" s="457">
        <v>0</v>
      </c>
      <c r="AO2778" s="438">
        <v>1.8737669685493619E-2</v>
      </c>
      <c r="AP2778" s="456">
        <v>0</v>
      </c>
      <c r="AQ2778" s="457">
        <v>0</v>
      </c>
      <c r="AR2778" s="440">
        <v>1.0187851254249199E-2</v>
      </c>
      <c r="AS2778" s="462">
        <v>0</v>
      </c>
      <c r="AT2778" s="463">
        <v>0</v>
      </c>
      <c r="AU2778" s="423">
        <v>0</v>
      </c>
    </row>
    <row r="2779" spans="1:47" x14ac:dyDescent="0.2">
      <c r="A2779" s="231">
        <v>2044</v>
      </c>
      <c r="B2779" s="232">
        <v>15</v>
      </c>
      <c r="C2779" s="456">
        <v>0</v>
      </c>
      <c r="D2779" s="457">
        <v>0</v>
      </c>
      <c r="E2779" s="438">
        <v>0.48122027069167816</v>
      </c>
      <c r="F2779" s="456">
        <v>0</v>
      </c>
      <c r="G2779" s="457">
        <v>0</v>
      </c>
      <c r="H2779" s="438">
        <v>8.9193311472247669E-2</v>
      </c>
      <c r="I2779" s="456">
        <v>0</v>
      </c>
      <c r="J2779" s="457">
        <v>0</v>
      </c>
      <c r="K2779" s="438">
        <v>0.56746085154554649</v>
      </c>
      <c r="L2779" s="462">
        <v>0</v>
      </c>
      <c r="M2779" s="463">
        <v>0</v>
      </c>
      <c r="N2779" s="438">
        <v>5.765805163074054E-3</v>
      </c>
      <c r="O2779" s="456">
        <v>0</v>
      </c>
      <c r="P2779" s="457">
        <v>0</v>
      </c>
      <c r="Q2779" s="438">
        <v>1.9156923559464131E-2</v>
      </c>
      <c r="R2779" s="462">
        <v>0</v>
      </c>
      <c r="S2779" s="463">
        <v>0</v>
      </c>
      <c r="T2779" s="438">
        <v>661.73123724100242</v>
      </c>
      <c r="U2779" s="456">
        <v>0</v>
      </c>
      <c r="V2779" s="457">
        <v>0</v>
      </c>
      <c r="W2779" s="438">
        <v>9.6127503126456723E-2</v>
      </c>
      <c r="X2779" s="456">
        <v>0</v>
      </c>
      <c r="Y2779" s="457">
        <v>0</v>
      </c>
      <c r="Z2779" s="438">
        <v>3.4006485991223421E-3</v>
      </c>
      <c r="AA2779" s="456">
        <v>0</v>
      </c>
      <c r="AB2779" s="457">
        <v>0</v>
      </c>
      <c r="AC2779" s="438">
        <v>6.1412878180707575E-3</v>
      </c>
      <c r="AD2779" s="456">
        <v>0</v>
      </c>
      <c r="AE2779" s="457">
        <v>0</v>
      </c>
      <c r="AF2779" s="438">
        <v>8.8618769670958508E-4</v>
      </c>
      <c r="AG2779" s="456">
        <v>0</v>
      </c>
      <c r="AH2779" s="457">
        <v>0</v>
      </c>
      <c r="AI2779" s="438">
        <v>1.1431823939496229E-3</v>
      </c>
      <c r="AJ2779" s="456">
        <v>0</v>
      </c>
      <c r="AK2779" s="457">
        <v>0</v>
      </c>
      <c r="AL2779" s="438">
        <v>7.0895096076256602E-5</v>
      </c>
      <c r="AM2779" s="456">
        <v>0</v>
      </c>
      <c r="AN2779" s="457">
        <v>0</v>
      </c>
      <c r="AO2779" s="438">
        <v>1.9265735511404737E-2</v>
      </c>
      <c r="AP2779" s="456">
        <v>0</v>
      </c>
      <c r="AQ2779" s="457">
        <v>0</v>
      </c>
      <c r="AR2779" s="440">
        <v>1.02827411800668E-2</v>
      </c>
      <c r="AS2779" s="462">
        <v>0</v>
      </c>
      <c r="AT2779" s="463">
        <v>0</v>
      </c>
      <c r="AU2779" s="423">
        <v>0</v>
      </c>
    </row>
    <row r="2780" spans="1:47" x14ac:dyDescent="0.2">
      <c r="A2780" s="231">
        <v>2044</v>
      </c>
      <c r="B2780" s="232">
        <v>16</v>
      </c>
      <c r="C2780" s="456">
        <v>0</v>
      </c>
      <c r="D2780" s="457">
        <v>0</v>
      </c>
      <c r="E2780" s="438">
        <v>0.48804183331168804</v>
      </c>
      <c r="F2780" s="456">
        <v>0</v>
      </c>
      <c r="G2780" s="457">
        <v>0</v>
      </c>
      <c r="H2780" s="438">
        <v>9.1795083526938812E-2</v>
      </c>
      <c r="I2780" s="456">
        <v>0</v>
      </c>
      <c r="J2780" s="457">
        <v>0</v>
      </c>
      <c r="K2780" s="438">
        <v>0.5780855284010834</v>
      </c>
      <c r="L2780" s="462">
        <v>0</v>
      </c>
      <c r="M2780" s="463">
        <v>0</v>
      </c>
      <c r="N2780" s="438">
        <v>5.7752428365969678E-3</v>
      </c>
      <c r="O2780" s="456">
        <v>0</v>
      </c>
      <c r="P2780" s="457">
        <v>0</v>
      </c>
      <c r="Q2780" s="438">
        <v>1.9182525771346937E-2</v>
      </c>
      <c r="R2780" s="462">
        <v>0</v>
      </c>
      <c r="S2780" s="463">
        <v>0</v>
      </c>
      <c r="T2780" s="438">
        <v>662.81392227882077</v>
      </c>
      <c r="U2780" s="456">
        <v>0</v>
      </c>
      <c r="V2780" s="457">
        <v>0</v>
      </c>
      <c r="W2780" s="438">
        <v>9.8931706845216599E-2</v>
      </c>
      <c r="X2780" s="456">
        <v>0</v>
      </c>
      <c r="Y2780" s="457">
        <v>0</v>
      </c>
      <c r="Z2780" s="438">
        <v>3.4539844249796767E-3</v>
      </c>
      <c r="AA2780" s="456">
        <v>0</v>
      </c>
      <c r="AB2780" s="457">
        <v>0</v>
      </c>
      <c r="AC2780" s="438">
        <v>6.3204309037648435E-3</v>
      </c>
      <c r="AD2780" s="456">
        <v>0</v>
      </c>
      <c r="AE2780" s="457">
        <v>0</v>
      </c>
      <c r="AF2780" s="438">
        <v>9.1203927262057663E-4</v>
      </c>
      <c r="AG2780" s="456">
        <v>0</v>
      </c>
      <c r="AH2780" s="457">
        <v>0</v>
      </c>
      <c r="AI2780" s="438">
        <v>1.1765310183408132E-3</v>
      </c>
      <c r="AJ2780" s="456">
        <v>0</v>
      </c>
      <c r="AK2780" s="457">
        <v>0</v>
      </c>
      <c r="AL2780" s="438">
        <v>7.2963191734368453E-5</v>
      </c>
      <c r="AM2780" s="456">
        <v>0</v>
      </c>
      <c r="AN2780" s="457">
        <v>0</v>
      </c>
      <c r="AO2780" s="438">
        <v>1.9827744182936747E-2</v>
      </c>
      <c r="AP2780" s="456">
        <v>0</v>
      </c>
      <c r="AQ2780" s="457">
        <v>0</v>
      </c>
      <c r="AR2780" s="440">
        <v>1.36522204952223E-2</v>
      </c>
      <c r="AS2780" s="462">
        <v>0</v>
      </c>
      <c r="AT2780" s="463">
        <v>0</v>
      </c>
      <c r="AU2780" s="423">
        <v>0</v>
      </c>
    </row>
    <row r="2781" spans="1:47" x14ac:dyDescent="0.2">
      <c r="A2781" s="231">
        <v>2044</v>
      </c>
      <c r="B2781" s="232">
        <v>17</v>
      </c>
      <c r="C2781" s="456">
        <v>0</v>
      </c>
      <c r="D2781" s="457">
        <v>0</v>
      </c>
      <c r="E2781" s="438">
        <v>0.49519653018632098</v>
      </c>
      <c r="F2781" s="456">
        <v>0</v>
      </c>
      <c r="G2781" s="457">
        <v>0</v>
      </c>
      <c r="H2781" s="438">
        <v>9.4523619765718103E-2</v>
      </c>
      <c r="I2781" s="456">
        <v>0</v>
      </c>
      <c r="J2781" s="457">
        <v>0</v>
      </c>
      <c r="K2781" s="438">
        <v>0.58922753292445429</v>
      </c>
      <c r="L2781" s="462">
        <v>0</v>
      </c>
      <c r="M2781" s="463">
        <v>0</v>
      </c>
      <c r="N2781" s="438">
        <v>5.785160596459611E-3</v>
      </c>
      <c r="O2781" s="456">
        <v>0</v>
      </c>
      <c r="P2781" s="457">
        <v>0</v>
      </c>
      <c r="Q2781" s="438">
        <v>1.9209427595085937E-2</v>
      </c>
      <c r="R2781" s="462">
        <v>0</v>
      </c>
      <c r="S2781" s="463">
        <v>0</v>
      </c>
      <c r="T2781" s="438">
        <v>663.95095776531116</v>
      </c>
      <c r="U2781" s="456">
        <v>0</v>
      </c>
      <c r="V2781" s="457">
        <v>0</v>
      </c>
      <c r="W2781" s="438">
        <v>0.10187218854169694</v>
      </c>
      <c r="X2781" s="456">
        <v>0</v>
      </c>
      <c r="Y2781" s="457">
        <v>0</v>
      </c>
      <c r="Z2781" s="438">
        <v>3.5099171583873501E-3</v>
      </c>
      <c r="AA2781" s="456">
        <v>0</v>
      </c>
      <c r="AB2781" s="457">
        <v>0</v>
      </c>
      <c r="AC2781" s="438">
        <v>6.5082986239572123E-3</v>
      </c>
      <c r="AD2781" s="456">
        <v>0</v>
      </c>
      <c r="AE2781" s="457">
        <v>0</v>
      </c>
      <c r="AF2781" s="438">
        <v>9.3914796314274913E-4</v>
      </c>
      <c r="AG2781" s="456">
        <v>0</v>
      </c>
      <c r="AH2781" s="457">
        <v>0</v>
      </c>
      <c r="AI2781" s="438">
        <v>1.211501034677208E-3</v>
      </c>
      <c r="AJ2781" s="456">
        <v>0</v>
      </c>
      <c r="AK2781" s="457">
        <v>0</v>
      </c>
      <c r="AL2781" s="438">
        <v>7.5131826608144654E-5</v>
      </c>
      <c r="AM2781" s="456">
        <v>0</v>
      </c>
      <c r="AN2781" s="457">
        <v>0</v>
      </c>
      <c r="AO2781" s="438">
        <v>2.0417063289829371E-2</v>
      </c>
      <c r="AP2781" s="456">
        <v>0</v>
      </c>
      <c r="AQ2781" s="457">
        <v>0</v>
      </c>
      <c r="AR2781" s="440">
        <v>1.3791964696618499E-2</v>
      </c>
      <c r="AS2781" s="462">
        <v>0</v>
      </c>
      <c r="AT2781" s="463">
        <v>0</v>
      </c>
      <c r="AU2781" s="423">
        <v>0</v>
      </c>
    </row>
    <row r="2782" spans="1:47" x14ac:dyDescent="0.2">
      <c r="A2782" s="231">
        <v>2044</v>
      </c>
      <c r="B2782" s="232">
        <v>18</v>
      </c>
      <c r="C2782" s="456">
        <v>0</v>
      </c>
      <c r="D2782" s="457">
        <v>0</v>
      </c>
      <c r="E2782" s="438">
        <v>0.50264732724479577</v>
      </c>
      <c r="F2782" s="456">
        <v>0</v>
      </c>
      <c r="G2782" s="457">
        <v>0</v>
      </c>
      <c r="H2782" s="438">
        <v>9.7365824010260296E-2</v>
      </c>
      <c r="I2782" s="456">
        <v>0</v>
      </c>
      <c r="J2782" s="457">
        <v>0</v>
      </c>
      <c r="K2782" s="438">
        <v>0.60083344143306128</v>
      </c>
      <c r="L2782" s="462">
        <v>0</v>
      </c>
      <c r="M2782" s="463">
        <v>0</v>
      </c>
      <c r="N2782" s="438">
        <v>5.7954627711301861E-3</v>
      </c>
      <c r="O2782" s="456">
        <v>0</v>
      </c>
      <c r="P2782" s="457">
        <v>0</v>
      </c>
      <c r="Q2782" s="438">
        <v>1.9237374574248681E-2</v>
      </c>
      <c r="R2782" s="462">
        <v>0</v>
      </c>
      <c r="S2782" s="463">
        <v>0</v>
      </c>
      <c r="T2782" s="438">
        <v>665.13404648147366</v>
      </c>
      <c r="U2782" s="456">
        <v>0</v>
      </c>
      <c r="V2782" s="457">
        <v>0</v>
      </c>
      <c r="W2782" s="438">
        <v>0.10493542246275703</v>
      </c>
      <c r="X2782" s="456">
        <v>0</v>
      </c>
      <c r="Y2782" s="457">
        <v>0</v>
      </c>
      <c r="Z2782" s="438">
        <v>3.56817893535157E-3</v>
      </c>
      <c r="AA2782" s="456">
        <v>0</v>
      </c>
      <c r="AB2782" s="457">
        <v>0</v>
      </c>
      <c r="AC2782" s="438">
        <v>6.7039945978323665E-3</v>
      </c>
      <c r="AD2782" s="456">
        <v>0</v>
      </c>
      <c r="AE2782" s="457">
        <v>0</v>
      </c>
      <c r="AF2782" s="438">
        <v>9.6738806956717831E-4</v>
      </c>
      <c r="AG2782" s="456">
        <v>0</v>
      </c>
      <c r="AH2782" s="457">
        <v>0</v>
      </c>
      <c r="AI2782" s="438">
        <v>1.2479316179724606E-3</v>
      </c>
      <c r="AJ2782" s="456">
        <v>0</v>
      </c>
      <c r="AK2782" s="457">
        <v>0</v>
      </c>
      <c r="AL2782" s="438">
        <v>7.7390903316279785E-5</v>
      </c>
      <c r="AM2782" s="456">
        <v>0</v>
      </c>
      <c r="AN2782" s="457">
        <v>0</v>
      </c>
      <c r="AO2782" s="438">
        <v>2.1031010832522942E-2</v>
      </c>
      <c r="AP2782" s="456">
        <v>0</v>
      </c>
      <c r="AQ2782" s="457">
        <v>0</v>
      </c>
      <c r="AR2782" s="440">
        <v>1.39375503627113E-2</v>
      </c>
      <c r="AS2782" s="462">
        <v>0</v>
      </c>
      <c r="AT2782" s="463">
        <v>0</v>
      </c>
      <c r="AU2782" s="423">
        <v>0</v>
      </c>
    </row>
    <row r="2783" spans="1:47" x14ac:dyDescent="0.2">
      <c r="A2783" s="231">
        <v>2044</v>
      </c>
      <c r="B2783" s="232">
        <v>19</v>
      </c>
      <c r="C2783" s="456">
        <v>0</v>
      </c>
      <c r="D2783" s="457">
        <v>0</v>
      </c>
      <c r="E2783" s="438">
        <v>0.50959764047910272</v>
      </c>
      <c r="F2783" s="456">
        <v>0</v>
      </c>
      <c r="G2783" s="457">
        <v>0</v>
      </c>
      <c r="H2783" s="438">
        <v>0.10024895723112696</v>
      </c>
      <c r="I2783" s="456">
        <v>0</v>
      </c>
      <c r="J2783" s="457">
        <v>0</v>
      </c>
      <c r="K2783" s="438">
        <v>0.61230034567598191</v>
      </c>
      <c r="L2783" s="462">
        <v>0</v>
      </c>
      <c r="M2783" s="463">
        <v>0</v>
      </c>
      <c r="N2783" s="438">
        <v>5.8038184382066581E-3</v>
      </c>
      <c r="O2783" s="456">
        <v>0</v>
      </c>
      <c r="P2783" s="457">
        <v>0</v>
      </c>
      <c r="Q2783" s="438">
        <v>1.9265898899328539E-2</v>
      </c>
      <c r="R2783" s="462">
        <v>0</v>
      </c>
      <c r="S2783" s="463">
        <v>0</v>
      </c>
      <c r="T2783" s="438">
        <v>666.09286619377929</v>
      </c>
      <c r="U2783" s="456">
        <v>0</v>
      </c>
      <c r="V2783" s="457">
        <v>0</v>
      </c>
      <c r="W2783" s="438">
        <v>0.10804263628169455</v>
      </c>
      <c r="X2783" s="456">
        <v>0</v>
      </c>
      <c r="Y2783" s="457">
        <v>0</v>
      </c>
      <c r="Z2783" s="438">
        <v>3.6276194267461175E-3</v>
      </c>
      <c r="AA2783" s="456">
        <v>0</v>
      </c>
      <c r="AB2783" s="457">
        <v>0</v>
      </c>
      <c r="AC2783" s="438">
        <v>6.9025046145706776E-3</v>
      </c>
      <c r="AD2783" s="456">
        <v>0</v>
      </c>
      <c r="AE2783" s="457">
        <v>0</v>
      </c>
      <c r="AF2783" s="438">
        <v>9.9603133772531438E-4</v>
      </c>
      <c r="AG2783" s="456">
        <v>0</v>
      </c>
      <c r="AH2783" s="457">
        <v>0</v>
      </c>
      <c r="AI2783" s="438">
        <v>1.2848826743643213E-3</v>
      </c>
      <c r="AJ2783" s="456">
        <v>0</v>
      </c>
      <c r="AK2783" s="457">
        <v>0</v>
      </c>
      <c r="AL2783" s="438">
        <v>7.9682669379684278E-5</v>
      </c>
      <c r="AM2783" s="456">
        <v>0</v>
      </c>
      <c r="AN2783" s="457">
        <v>0</v>
      </c>
      <c r="AO2783" s="438">
        <v>2.1653746655996103E-2</v>
      </c>
      <c r="AP2783" s="456">
        <v>0</v>
      </c>
      <c r="AQ2783" s="457">
        <v>0</v>
      </c>
      <c r="AR2783" s="440">
        <v>1.4086013491022901E-2</v>
      </c>
      <c r="AS2783" s="462">
        <v>0</v>
      </c>
      <c r="AT2783" s="463">
        <v>0</v>
      </c>
      <c r="AU2783" s="423">
        <v>0</v>
      </c>
    </row>
    <row r="2784" spans="1:47" x14ac:dyDescent="0.2">
      <c r="A2784" s="231">
        <v>2044</v>
      </c>
      <c r="B2784" s="232">
        <v>20</v>
      </c>
      <c r="C2784" s="456">
        <v>0</v>
      </c>
      <c r="D2784" s="457">
        <v>0</v>
      </c>
      <c r="E2784" s="438">
        <v>0.51721411019955166</v>
      </c>
      <c r="F2784" s="456">
        <v>0</v>
      </c>
      <c r="G2784" s="457">
        <v>0</v>
      </c>
      <c r="H2784" s="438">
        <v>0.10315387848601969</v>
      </c>
      <c r="I2784" s="456">
        <v>0</v>
      </c>
      <c r="J2784" s="457">
        <v>0</v>
      </c>
      <c r="K2784" s="438">
        <v>0.6241639591016408</v>
      </c>
      <c r="L2784" s="462">
        <v>0</v>
      </c>
      <c r="M2784" s="463">
        <v>0</v>
      </c>
      <c r="N2784" s="438">
        <v>5.8143733120775065E-3</v>
      </c>
      <c r="O2784" s="456">
        <v>0</v>
      </c>
      <c r="P2784" s="457">
        <v>0</v>
      </c>
      <c r="Q2784" s="438">
        <v>1.9294507700579319E-2</v>
      </c>
      <c r="R2784" s="462">
        <v>0</v>
      </c>
      <c r="S2784" s="463">
        <v>0</v>
      </c>
      <c r="T2784" s="438">
        <v>667.30519156168373</v>
      </c>
      <c r="U2784" s="456">
        <v>0</v>
      </c>
      <c r="V2784" s="457">
        <v>0</v>
      </c>
      <c r="W2784" s="438">
        <v>0.111173394315977</v>
      </c>
      <c r="X2784" s="456">
        <v>0</v>
      </c>
      <c r="Y2784" s="457">
        <v>0</v>
      </c>
      <c r="Z2784" s="438">
        <v>3.6871709249277837E-3</v>
      </c>
      <c r="AA2784" s="456">
        <v>0</v>
      </c>
      <c r="AB2784" s="457">
        <v>0</v>
      </c>
      <c r="AC2784" s="438">
        <v>7.1025164626582126E-3</v>
      </c>
      <c r="AD2784" s="456">
        <v>0</v>
      </c>
      <c r="AE2784" s="457">
        <v>0</v>
      </c>
      <c r="AF2784" s="438">
        <v>1.0248943338915658E-3</v>
      </c>
      <c r="AG2784" s="456">
        <v>0</v>
      </c>
      <c r="AH2784" s="457">
        <v>0</v>
      </c>
      <c r="AI2784" s="438">
        <v>1.3221148231999319E-3</v>
      </c>
      <c r="AJ2784" s="456">
        <v>0</v>
      </c>
      <c r="AK2784" s="457">
        <v>0</v>
      </c>
      <c r="AL2784" s="438">
        <v>8.1991518075392151E-5</v>
      </c>
      <c r="AM2784" s="456">
        <v>0</v>
      </c>
      <c r="AN2784" s="457">
        <v>0</v>
      </c>
      <c r="AO2784" s="438">
        <v>2.2281213892105311E-2</v>
      </c>
      <c r="AP2784" s="456">
        <v>0</v>
      </c>
      <c r="AQ2784" s="457">
        <v>0</v>
      </c>
      <c r="AR2784" s="440">
        <v>1.42348125104616E-2</v>
      </c>
      <c r="AS2784" s="462">
        <v>0</v>
      </c>
      <c r="AT2784" s="463">
        <v>0</v>
      </c>
      <c r="AU2784" s="423">
        <v>0</v>
      </c>
    </row>
    <row r="2785" spans="1:47" x14ac:dyDescent="0.2">
      <c r="A2785" s="231">
        <v>2044</v>
      </c>
      <c r="B2785" s="232">
        <v>21</v>
      </c>
      <c r="C2785" s="456">
        <v>0</v>
      </c>
      <c r="D2785" s="457">
        <v>0</v>
      </c>
      <c r="E2785" s="438">
        <v>0.52466959031240834</v>
      </c>
      <c r="F2785" s="456">
        <v>0</v>
      </c>
      <c r="G2785" s="457">
        <v>0</v>
      </c>
      <c r="H2785" s="438">
        <v>0.10599772966315647</v>
      </c>
      <c r="I2785" s="456">
        <v>0</v>
      </c>
      <c r="J2785" s="457">
        <v>0</v>
      </c>
      <c r="K2785" s="438">
        <v>0.63577686865131722</v>
      </c>
      <c r="L2785" s="462">
        <v>0</v>
      </c>
      <c r="M2785" s="463">
        <v>0</v>
      </c>
      <c r="N2785" s="438">
        <v>5.8246711896368913E-3</v>
      </c>
      <c r="O2785" s="456">
        <v>0</v>
      </c>
      <c r="P2785" s="457">
        <v>0</v>
      </c>
      <c r="Q2785" s="438">
        <v>1.9322438405820045E-2</v>
      </c>
      <c r="R2785" s="462">
        <v>0</v>
      </c>
      <c r="S2785" s="463">
        <v>0</v>
      </c>
      <c r="T2785" s="438">
        <v>668.48686974504062</v>
      </c>
      <c r="U2785" s="456">
        <v>0</v>
      </c>
      <c r="V2785" s="457">
        <v>0</v>
      </c>
      <c r="W2785" s="438">
        <v>0.11423827794003649</v>
      </c>
      <c r="X2785" s="456">
        <v>0</v>
      </c>
      <c r="Y2785" s="457">
        <v>0</v>
      </c>
      <c r="Z2785" s="438">
        <v>3.7454563172772816E-3</v>
      </c>
      <c r="AA2785" s="456">
        <v>0</v>
      </c>
      <c r="AB2785" s="457">
        <v>0</v>
      </c>
      <c r="AC2785" s="438">
        <v>7.2983475324741309E-3</v>
      </c>
      <c r="AD2785" s="456">
        <v>0</v>
      </c>
      <c r="AE2785" s="457">
        <v>0</v>
      </c>
      <c r="AF2785" s="438">
        <v>1.0531503595940159E-3</v>
      </c>
      <c r="AG2785" s="456">
        <v>0</v>
      </c>
      <c r="AH2785" s="457">
        <v>0</v>
      </c>
      <c r="AI2785" s="438">
        <v>1.3585657824179531E-3</v>
      </c>
      <c r="AJ2785" s="456">
        <v>0</v>
      </c>
      <c r="AK2785" s="457">
        <v>0</v>
      </c>
      <c r="AL2785" s="438">
        <v>8.4251990727193972E-5</v>
      </c>
      <c r="AM2785" s="456">
        <v>0</v>
      </c>
      <c r="AN2785" s="457">
        <v>0</v>
      </c>
      <c r="AO2785" s="438">
        <v>2.2895518897962073E-2</v>
      </c>
      <c r="AP2785" s="456">
        <v>0</v>
      </c>
      <c r="AQ2785" s="457">
        <v>0</v>
      </c>
      <c r="AR2785" s="440">
        <v>1.8929294260137099E-2</v>
      </c>
      <c r="AS2785" s="462">
        <v>0</v>
      </c>
      <c r="AT2785" s="463">
        <v>0</v>
      </c>
      <c r="AU2785" s="423">
        <v>0</v>
      </c>
    </row>
    <row r="2786" spans="1:47" x14ac:dyDescent="0.2">
      <c r="A2786" s="231">
        <v>2044</v>
      </c>
      <c r="B2786" s="232">
        <v>22</v>
      </c>
      <c r="C2786" s="456">
        <v>0</v>
      </c>
      <c r="D2786" s="457">
        <v>0</v>
      </c>
      <c r="E2786" s="438">
        <v>0.53171046012762935</v>
      </c>
      <c r="F2786" s="456">
        <v>0</v>
      </c>
      <c r="G2786" s="457">
        <v>0</v>
      </c>
      <c r="H2786" s="438">
        <v>0.10868314047454747</v>
      </c>
      <c r="I2786" s="456">
        <v>0</v>
      </c>
      <c r="J2786" s="457">
        <v>0</v>
      </c>
      <c r="K2786" s="438">
        <v>0.64674253175746088</v>
      </c>
      <c r="L2786" s="462">
        <v>0</v>
      </c>
      <c r="M2786" s="463">
        <v>0</v>
      </c>
      <c r="N2786" s="438">
        <v>5.8344409169006203E-3</v>
      </c>
      <c r="O2786" s="456">
        <v>0</v>
      </c>
      <c r="P2786" s="457">
        <v>0</v>
      </c>
      <c r="Q2786" s="438">
        <v>1.93489175558334E-2</v>
      </c>
      <c r="R2786" s="462">
        <v>0</v>
      </c>
      <c r="S2786" s="463">
        <v>0</v>
      </c>
      <c r="T2786" s="438">
        <v>669.6071947438038</v>
      </c>
      <c r="U2786" s="456">
        <v>0</v>
      </c>
      <c r="V2786" s="457">
        <v>0</v>
      </c>
      <c r="W2786" s="438">
        <v>0.11713256948120444</v>
      </c>
      <c r="X2786" s="456">
        <v>0</v>
      </c>
      <c r="Y2786" s="457">
        <v>0</v>
      </c>
      <c r="Z2786" s="438">
        <v>3.8005086806064885E-3</v>
      </c>
      <c r="AA2786" s="456">
        <v>0</v>
      </c>
      <c r="AB2786" s="457">
        <v>0</v>
      </c>
      <c r="AC2786" s="438">
        <v>7.4832312471858663E-3</v>
      </c>
      <c r="AD2786" s="456">
        <v>0</v>
      </c>
      <c r="AE2786" s="457">
        <v>0</v>
      </c>
      <c r="AF2786" s="438">
        <v>1.0798304644261587E-3</v>
      </c>
      <c r="AG2786" s="456">
        <v>0</v>
      </c>
      <c r="AH2786" s="457">
        <v>0</v>
      </c>
      <c r="AI2786" s="438">
        <v>1.3929814637067611E-3</v>
      </c>
      <c r="AJ2786" s="456">
        <v>0</v>
      </c>
      <c r="AK2786" s="457">
        <v>0</v>
      </c>
      <c r="AL2786" s="438">
        <v>8.6386516676254389E-5</v>
      </c>
      <c r="AM2786" s="456">
        <v>0</v>
      </c>
      <c r="AN2786" s="457">
        <v>0</v>
      </c>
      <c r="AO2786" s="438">
        <v>2.347551877003376E-2</v>
      </c>
      <c r="AP2786" s="456">
        <v>0</v>
      </c>
      <c r="AQ2786" s="457">
        <v>0</v>
      </c>
      <c r="AR2786" s="440">
        <v>1.9110855519615201E-2</v>
      </c>
      <c r="AS2786" s="462">
        <v>0</v>
      </c>
      <c r="AT2786" s="463">
        <v>0</v>
      </c>
      <c r="AU2786" s="423">
        <v>0</v>
      </c>
    </row>
    <row r="2787" spans="1:47" x14ac:dyDescent="0.2">
      <c r="A2787" s="231">
        <v>2044</v>
      </c>
      <c r="B2787" s="232">
        <v>23</v>
      </c>
      <c r="C2787" s="456">
        <v>0</v>
      </c>
      <c r="D2787" s="457">
        <v>0</v>
      </c>
      <c r="E2787" s="438">
        <v>0.5380759927251394</v>
      </c>
      <c r="F2787" s="456">
        <v>0</v>
      </c>
      <c r="G2787" s="457">
        <v>0</v>
      </c>
      <c r="H2787" s="438">
        <v>0.11111064174718842</v>
      </c>
      <c r="I2787" s="456">
        <v>0</v>
      </c>
      <c r="J2787" s="457">
        <v>0</v>
      </c>
      <c r="K2787" s="438">
        <v>0.65665605756288237</v>
      </c>
      <c r="L2787" s="462">
        <v>0</v>
      </c>
      <c r="M2787" s="463">
        <v>0</v>
      </c>
      <c r="N2787" s="438">
        <v>5.8432497823533705E-3</v>
      </c>
      <c r="O2787" s="456">
        <v>0</v>
      </c>
      <c r="P2787" s="457">
        <v>0</v>
      </c>
      <c r="Q2787" s="438">
        <v>1.9372821009391483E-2</v>
      </c>
      <c r="R2787" s="462">
        <v>0</v>
      </c>
      <c r="S2787" s="463">
        <v>0</v>
      </c>
      <c r="T2787" s="438">
        <v>670.61893884002473</v>
      </c>
      <c r="U2787" s="456">
        <v>0</v>
      </c>
      <c r="V2787" s="457">
        <v>0</v>
      </c>
      <c r="W2787" s="438">
        <v>0.1197488047117411</v>
      </c>
      <c r="X2787" s="456">
        <v>0</v>
      </c>
      <c r="Y2787" s="457">
        <v>0</v>
      </c>
      <c r="Z2787" s="438">
        <v>3.8502763514945064E-3</v>
      </c>
      <c r="AA2787" s="456">
        <v>0</v>
      </c>
      <c r="AB2787" s="457">
        <v>0</v>
      </c>
      <c r="AC2787" s="438">
        <v>7.6503840621966112E-3</v>
      </c>
      <c r="AD2787" s="456">
        <v>0</v>
      </c>
      <c r="AE2787" s="457">
        <v>0</v>
      </c>
      <c r="AF2787" s="438">
        <v>1.1039518601296831E-3</v>
      </c>
      <c r="AG2787" s="456">
        <v>0</v>
      </c>
      <c r="AH2787" s="457">
        <v>0</v>
      </c>
      <c r="AI2787" s="438">
        <v>1.4240957648296365E-3</v>
      </c>
      <c r="AJ2787" s="456">
        <v>0</v>
      </c>
      <c r="AK2787" s="457">
        <v>0</v>
      </c>
      <c r="AL2787" s="438">
        <v>8.8316119275443308E-5</v>
      </c>
      <c r="AM2787" s="456">
        <v>0</v>
      </c>
      <c r="AN2787" s="457">
        <v>0</v>
      </c>
      <c r="AO2787" s="438">
        <v>2.3999902159861301E-2</v>
      </c>
      <c r="AP2787" s="456">
        <v>0</v>
      </c>
      <c r="AQ2787" s="457">
        <v>0</v>
      </c>
      <c r="AR2787" s="440">
        <v>1.9274975068055599E-2</v>
      </c>
      <c r="AS2787" s="462">
        <v>0</v>
      </c>
      <c r="AT2787" s="463">
        <v>0</v>
      </c>
      <c r="AU2787" s="423">
        <v>0</v>
      </c>
    </row>
    <row r="2788" spans="1:47" x14ac:dyDescent="0.2">
      <c r="A2788" s="231">
        <v>2044</v>
      </c>
      <c r="B2788" s="232">
        <v>24</v>
      </c>
      <c r="C2788" s="456">
        <v>0</v>
      </c>
      <c r="D2788" s="457">
        <v>0</v>
      </c>
      <c r="E2788" s="438">
        <v>0.54338280096187697</v>
      </c>
      <c r="F2788" s="456">
        <v>0</v>
      </c>
      <c r="G2788" s="457">
        <v>0</v>
      </c>
      <c r="H2788" s="438">
        <v>0.1131347889615076</v>
      </c>
      <c r="I2788" s="456">
        <v>0</v>
      </c>
      <c r="J2788" s="457">
        <v>0</v>
      </c>
      <c r="K2788" s="438">
        <v>0.66492125696437132</v>
      </c>
      <c r="L2788" s="462">
        <v>0</v>
      </c>
      <c r="M2788" s="463">
        <v>0</v>
      </c>
      <c r="N2788" s="438">
        <v>5.8506014137553429E-3</v>
      </c>
      <c r="O2788" s="456">
        <v>0</v>
      </c>
      <c r="P2788" s="457">
        <v>0</v>
      </c>
      <c r="Q2788" s="438">
        <v>1.9392734332531809E-2</v>
      </c>
      <c r="R2788" s="462">
        <v>0</v>
      </c>
      <c r="S2788" s="463">
        <v>0</v>
      </c>
      <c r="T2788" s="438">
        <v>671.46233995177136</v>
      </c>
      <c r="U2788" s="456">
        <v>0</v>
      </c>
      <c r="V2788" s="457">
        <v>0</v>
      </c>
      <c r="W2788" s="438">
        <v>0.12193054973547417</v>
      </c>
      <c r="X2788" s="456">
        <v>0</v>
      </c>
      <c r="Y2788" s="457">
        <v>0</v>
      </c>
      <c r="Z2788" s="438">
        <v>3.8917719862435023E-3</v>
      </c>
      <c r="AA2788" s="456">
        <v>0</v>
      </c>
      <c r="AB2788" s="457">
        <v>0</v>
      </c>
      <c r="AC2788" s="438">
        <v>7.7897585198678241E-3</v>
      </c>
      <c r="AD2788" s="456">
        <v>0</v>
      </c>
      <c r="AE2788" s="457">
        <v>0</v>
      </c>
      <c r="AF2788" s="438">
        <v>1.1240627558414113E-3</v>
      </c>
      <c r="AG2788" s="456">
        <v>0</v>
      </c>
      <c r="AH2788" s="457">
        <v>0</v>
      </c>
      <c r="AI2788" s="438">
        <v>1.450040153413432E-3</v>
      </c>
      <c r="AJ2788" s="456">
        <v>0</v>
      </c>
      <c r="AK2788" s="457">
        <v>0</v>
      </c>
      <c r="AL2788" s="438">
        <v>8.9925033842754801E-5</v>
      </c>
      <c r="AM2788" s="456">
        <v>0</v>
      </c>
      <c r="AN2788" s="457">
        <v>0</v>
      </c>
      <c r="AO2788" s="438">
        <v>2.4437113079257677E-2</v>
      </c>
      <c r="AP2788" s="456">
        <v>0</v>
      </c>
      <c r="AQ2788" s="457">
        <v>0</v>
      </c>
      <c r="AR2788" s="440">
        <v>1.94118320154433E-2</v>
      </c>
      <c r="AS2788" s="462">
        <v>0</v>
      </c>
      <c r="AT2788" s="463">
        <v>0</v>
      </c>
      <c r="AU2788" s="423">
        <v>0</v>
      </c>
    </row>
    <row r="2789" spans="1:47" x14ac:dyDescent="0.2">
      <c r="A2789" s="231">
        <v>2044</v>
      </c>
      <c r="B2789" s="232">
        <v>25</v>
      </c>
      <c r="C2789" s="456">
        <v>0</v>
      </c>
      <c r="D2789" s="457">
        <v>0</v>
      </c>
      <c r="E2789" s="438">
        <v>0.54737927126244124</v>
      </c>
      <c r="F2789" s="456">
        <v>0</v>
      </c>
      <c r="G2789" s="457">
        <v>0</v>
      </c>
      <c r="H2789" s="438">
        <v>0.11465916669754038</v>
      </c>
      <c r="I2789" s="456">
        <v>0</v>
      </c>
      <c r="J2789" s="457">
        <v>0</v>
      </c>
      <c r="K2789" s="438">
        <v>0.67114573800849753</v>
      </c>
      <c r="L2789" s="462">
        <v>0</v>
      </c>
      <c r="M2789" s="463">
        <v>0</v>
      </c>
      <c r="N2789" s="438">
        <v>5.85612302444905E-3</v>
      </c>
      <c r="O2789" s="456">
        <v>0</v>
      </c>
      <c r="P2789" s="457">
        <v>0</v>
      </c>
      <c r="Q2789" s="438">
        <v>1.9407729726377974E-2</v>
      </c>
      <c r="R2789" s="462">
        <v>0</v>
      </c>
      <c r="S2789" s="463">
        <v>0</v>
      </c>
      <c r="T2789" s="438">
        <v>672.0955321307282</v>
      </c>
      <c r="U2789" s="456">
        <v>0</v>
      </c>
      <c r="V2789" s="457">
        <v>0</v>
      </c>
      <c r="W2789" s="438">
        <v>0.12357324125905994</v>
      </c>
      <c r="X2789" s="456">
        <v>0</v>
      </c>
      <c r="Y2789" s="457">
        <v>0</v>
      </c>
      <c r="Z2789" s="438">
        <v>3.9230150399153169E-3</v>
      </c>
      <c r="AA2789" s="456">
        <v>0</v>
      </c>
      <c r="AB2789" s="457">
        <v>0</v>
      </c>
      <c r="AC2789" s="438">
        <v>7.894708986606682E-3</v>
      </c>
      <c r="AD2789" s="456">
        <v>0</v>
      </c>
      <c r="AE2789" s="457">
        <v>0</v>
      </c>
      <c r="AF2789" s="438">
        <v>1.1392074051073968E-3</v>
      </c>
      <c r="AG2789" s="456">
        <v>0</v>
      </c>
      <c r="AH2789" s="457">
        <v>0</v>
      </c>
      <c r="AI2789" s="438">
        <v>1.4695752819065256E-3</v>
      </c>
      <c r="AJ2789" s="456">
        <v>0</v>
      </c>
      <c r="AK2789" s="457">
        <v>0</v>
      </c>
      <c r="AL2789" s="438">
        <v>9.1136585295285155E-5</v>
      </c>
      <c r="AM2789" s="456">
        <v>0</v>
      </c>
      <c r="AN2789" s="457">
        <v>0</v>
      </c>
      <c r="AO2789" s="438">
        <v>2.4766330895779128E-2</v>
      </c>
      <c r="AP2789" s="456">
        <v>0</v>
      </c>
      <c r="AQ2789" s="457">
        <v>0</v>
      </c>
      <c r="AR2789" s="440">
        <v>1.9514876580013801E-2</v>
      </c>
      <c r="AS2789" s="462">
        <v>0</v>
      </c>
      <c r="AT2789" s="463">
        <v>0</v>
      </c>
      <c r="AU2789" s="423">
        <v>0</v>
      </c>
    </row>
    <row r="2790" spans="1:47" x14ac:dyDescent="0.2">
      <c r="A2790" s="231">
        <v>2044</v>
      </c>
      <c r="B2790" s="232">
        <v>26</v>
      </c>
      <c r="C2790" s="456">
        <v>0</v>
      </c>
      <c r="D2790" s="457">
        <v>0</v>
      </c>
      <c r="E2790" s="438">
        <v>0.54978872540234169</v>
      </c>
      <c r="F2790" s="456">
        <v>0</v>
      </c>
      <c r="G2790" s="457">
        <v>0</v>
      </c>
      <c r="H2790" s="438">
        <v>0.11557868219206026</v>
      </c>
      <c r="I2790" s="456">
        <v>0</v>
      </c>
      <c r="J2790" s="457">
        <v>0</v>
      </c>
      <c r="K2790" s="438">
        <v>0.67490172084890609</v>
      </c>
      <c r="L2790" s="462">
        <v>0</v>
      </c>
      <c r="M2790" s="463">
        <v>0</v>
      </c>
      <c r="N2790" s="438">
        <v>5.8594585418806789E-3</v>
      </c>
      <c r="O2790" s="456">
        <v>0</v>
      </c>
      <c r="P2790" s="457">
        <v>0</v>
      </c>
      <c r="Q2790" s="438">
        <v>1.9416791107164062E-2</v>
      </c>
      <c r="R2790" s="462">
        <v>0</v>
      </c>
      <c r="S2790" s="463">
        <v>0</v>
      </c>
      <c r="T2790" s="438">
        <v>672.48058050838199</v>
      </c>
      <c r="U2790" s="456">
        <v>0</v>
      </c>
      <c r="V2790" s="457">
        <v>0</v>
      </c>
      <c r="W2790" s="438">
        <v>0.12456432743936645</v>
      </c>
      <c r="X2790" s="456">
        <v>0</v>
      </c>
      <c r="Y2790" s="457">
        <v>0</v>
      </c>
      <c r="Z2790" s="438">
        <v>3.9418653785908394E-3</v>
      </c>
      <c r="AA2790" s="456">
        <v>0</v>
      </c>
      <c r="AB2790" s="457">
        <v>0</v>
      </c>
      <c r="AC2790" s="438">
        <v>7.9580240996947344E-3</v>
      </c>
      <c r="AD2790" s="456">
        <v>0</v>
      </c>
      <c r="AE2790" s="457">
        <v>0</v>
      </c>
      <c r="AF2790" s="438">
        <v>1.1483445428715055E-3</v>
      </c>
      <c r="AG2790" s="456">
        <v>0</v>
      </c>
      <c r="AH2790" s="457">
        <v>0</v>
      </c>
      <c r="AI2790" s="438">
        <v>1.4813630711283049E-3</v>
      </c>
      <c r="AJ2790" s="456">
        <v>0</v>
      </c>
      <c r="AK2790" s="457">
        <v>0</v>
      </c>
      <c r="AL2790" s="438">
        <v>9.186750372653159E-5</v>
      </c>
      <c r="AM2790" s="456">
        <v>0</v>
      </c>
      <c r="AN2790" s="457">
        <v>0</v>
      </c>
      <c r="AO2790" s="438">
        <v>2.4964955141739346E-2</v>
      </c>
      <c r="AP2790" s="456">
        <v>0</v>
      </c>
      <c r="AQ2790" s="457">
        <v>0</v>
      </c>
      <c r="AR2790" s="440">
        <v>1.9577087575067102E-2</v>
      </c>
      <c r="AS2790" s="462">
        <v>0</v>
      </c>
      <c r="AT2790" s="463">
        <v>0</v>
      </c>
      <c r="AU2790" s="423">
        <v>0</v>
      </c>
    </row>
    <row r="2791" spans="1:47" x14ac:dyDescent="0.2">
      <c r="A2791" s="231">
        <v>2044</v>
      </c>
      <c r="B2791" s="232">
        <v>27</v>
      </c>
      <c r="C2791" s="456">
        <v>0</v>
      </c>
      <c r="D2791" s="457">
        <v>0</v>
      </c>
      <c r="E2791" s="438">
        <v>0.55024858399140142</v>
      </c>
      <c r="F2791" s="456">
        <v>0</v>
      </c>
      <c r="G2791" s="457">
        <v>0</v>
      </c>
      <c r="H2791" s="438">
        <v>0.11575376574255844</v>
      </c>
      <c r="I2791" s="456">
        <v>0</v>
      </c>
      <c r="J2791" s="457">
        <v>0</v>
      </c>
      <c r="K2791" s="438">
        <v>0.67561662002895784</v>
      </c>
      <c r="L2791" s="462">
        <v>0</v>
      </c>
      <c r="M2791" s="463">
        <v>0</v>
      </c>
      <c r="N2791" s="438">
        <v>5.8600989544933682E-3</v>
      </c>
      <c r="O2791" s="456">
        <v>0</v>
      </c>
      <c r="P2791" s="457">
        <v>0</v>
      </c>
      <c r="Q2791" s="438">
        <v>1.9418524970573423E-2</v>
      </c>
      <c r="R2791" s="462">
        <v>0</v>
      </c>
      <c r="S2791" s="463">
        <v>0</v>
      </c>
      <c r="T2791" s="438">
        <v>672.55189781216416</v>
      </c>
      <c r="U2791" s="456">
        <v>0</v>
      </c>
      <c r="V2791" s="457">
        <v>0</v>
      </c>
      <c r="W2791" s="438">
        <v>0.12475289679064107</v>
      </c>
      <c r="X2791" s="456">
        <v>0</v>
      </c>
      <c r="Y2791" s="457">
        <v>0</v>
      </c>
      <c r="Z2791" s="438">
        <v>3.9454533341623955E-3</v>
      </c>
      <c r="AA2791" s="456">
        <v>0</v>
      </c>
      <c r="AB2791" s="457">
        <v>0</v>
      </c>
      <c r="AC2791" s="438">
        <v>7.9700761585403783E-3</v>
      </c>
      <c r="AD2791" s="456">
        <v>0</v>
      </c>
      <c r="AE2791" s="457">
        <v>0</v>
      </c>
      <c r="AF2791" s="438">
        <v>1.1500841798946497E-3</v>
      </c>
      <c r="AG2791" s="456">
        <v>0</v>
      </c>
      <c r="AH2791" s="457">
        <v>0</v>
      </c>
      <c r="AI2791" s="438">
        <v>1.4836067305932826E-3</v>
      </c>
      <c r="AJ2791" s="456">
        <v>0</v>
      </c>
      <c r="AK2791" s="457">
        <v>0</v>
      </c>
      <c r="AL2791" s="438">
        <v>9.200668815122097E-5</v>
      </c>
      <c r="AM2791" s="456">
        <v>0</v>
      </c>
      <c r="AN2791" s="457">
        <v>0</v>
      </c>
      <c r="AO2791" s="438">
        <v>2.5002769317000805E-2</v>
      </c>
      <c r="AP2791" s="456">
        <v>0</v>
      </c>
      <c r="AQ2791" s="457">
        <v>0</v>
      </c>
      <c r="AR2791" s="440">
        <v>1.95889116529183E-2</v>
      </c>
      <c r="AS2791" s="462">
        <v>0</v>
      </c>
      <c r="AT2791" s="463">
        <v>0</v>
      </c>
      <c r="AU2791" s="423">
        <v>0</v>
      </c>
    </row>
    <row r="2792" spans="1:47" x14ac:dyDescent="0.2">
      <c r="A2792" s="231">
        <v>2044</v>
      </c>
      <c r="B2792" s="232">
        <v>28</v>
      </c>
      <c r="C2792" s="456">
        <v>0</v>
      </c>
      <c r="D2792" s="457">
        <v>0</v>
      </c>
      <c r="E2792" s="438">
        <v>0.55024797636800049</v>
      </c>
      <c r="F2792" s="456">
        <v>0</v>
      </c>
      <c r="G2792" s="457">
        <v>0</v>
      </c>
      <c r="H2792" s="438">
        <v>0.1157535266824828</v>
      </c>
      <c r="I2792" s="456">
        <v>0</v>
      </c>
      <c r="J2792" s="457">
        <v>0</v>
      </c>
      <c r="K2792" s="438">
        <v>0.67561565266192336</v>
      </c>
      <c r="L2792" s="462">
        <v>0</v>
      </c>
      <c r="M2792" s="463">
        <v>0</v>
      </c>
      <c r="N2792" s="438">
        <v>5.8601069036012966E-3</v>
      </c>
      <c r="O2792" s="456">
        <v>0</v>
      </c>
      <c r="P2792" s="457">
        <v>0</v>
      </c>
      <c r="Q2792" s="438">
        <v>1.9418543907539998E-2</v>
      </c>
      <c r="R2792" s="462">
        <v>0</v>
      </c>
      <c r="S2792" s="463">
        <v>0</v>
      </c>
      <c r="T2792" s="438">
        <v>672.55482668902221</v>
      </c>
      <c r="U2792" s="456">
        <v>0</v>
      </c>
      <c r="V2792" s="457">
        <v>0</v>
      </c>
      <c r="W2792" s="438">
        <v>0.12475253866036022</v>
      </c>
      <c r="X2792" s="456">
        <v>0</v>
      </c>
      <c r="Y2792" s="457">
        <v>0</v>
      </c>
      <c r="Z2792" s="438">
        <v>3.9454440005017135E-3</v>
      </c>
      <c r="AA2792" s="456">
        <v>0</v>
      </c>
      <c r="AB2792" s="457">
        <v>0</v>
      </c>
      <c r="AC2792" s="438">
        <v>7.970053458232873E-3</v>
      </c>
      <c r="AD2792" s="456">
        <v>0</v>
      </c>
      <c r="AE2792" s="457">
        <v>0</v>
      </c>
      <c r="AF2792" s="438">
        <v>1.1500798066687177E-3</v>
      </c>
      <c r="AG2792" s="456">
        <v>0</v>
      </c>
      <c r="AH2792" s="457">
        <v>0</v>
      </c>
      <c r="AI2792" s="438">
        <v>1.4836019588273194E-3</v>
      </c>
      <c r="AJ2792" s="456">
        <v>0</v>
      </c>
      <c r="AK2792" s="457">
        <v>0</v>
      </c>
      <c r="AL2792" s="438">
        <v>9.2006266478559745E-5</v>
      </c>
      <c r="AM2792" s="456">
        <v>0</v>
      </c>
      <c r="AN2792" s="457">
        <v>0</v>
      </c>
      <c r="AO2792" s="438">
        <v>2.5002728860220216E-2</v>
      </c>
      <c r="AP2792" s="456">
        <v>0</v>
      </c>
      <c r="AQ2792" s="457">
        <v>0</v>
      </c>
      <c r="AR2792" s="440">
        <v>1.9588913668109099E-2</v>
      </c>
      <c r="AS2792" s="462">
        <v>0</v>
      </c>
      <c r="AT2792" s="463">
        <v>0</v>
      </c>
      <c r="AU2792" s="423">
        <v>0</v>
      </c>
    </row>
    <row r="2793" spans="1:47" x14ac:dyDescent="0.2">
      <c r="A2793" s="231">
        <v>2044</v>
      </c>
      <c r="B2793" s="232">
        <v>29</v>
      </c>
      <c r="C2793" s="456">
        <v>0</v>
      </c>
      <c r="D2793" s="457">
        <v>0</v>
      </c>
      <c r="E2793" s="438">
        <v>0.55024704678121328</v>
      </c>
      <c r="F2793" s="456">
        <v>0</v>
      </c>
      <c r="G2793" s="457">
        <v>0</v>
      </c>
      <c r="H2793" s="438">
        <v>0.11575264187258925</v>
      </c>
      <c r="I2793" s="456">
        <v>0</v>
      </c>
      <c r="J2793" s="457">
        <v>0</v>
      </c>
      <c r="K2793" s="438">
        <v>0.6756132066814835</v>
      </c>
      <c r="L2793" s="462">
        <v>0</v>
      </c>
      <c r="M2793" s="463">
        <v>0</v>
      </c>
      <c r="N2793" s="438">
        <v>5.8601220065592702E-3</v>
      </c>
      <c r="O2793" s="456">
        <v>0</v>
      </c>
      <c r="P2793" s="457">
        <v>0</v>
      </c>
      <c r="Q2793" s="438">
        <v>1.9418557510897039E-2</v>
      </c>
      <c r="R2793" s="462">
        <v>0</v>
      </c>
      <c r="S2793" s="463">
        <v>0</v>
      </c>
      <c r="T2793" s="438">
        <v>672.55564035395309</v>
      </c>
      <c r="U2793" s="456">
        <v>0</v>
      </c>
      <c r="V2793" s="457">
        <v>0</v>
      </c>
      <c r="W2793" s="438">
        <v>0.12475180646799779</v>
      </c>
      <c r="X2793" s="456">
        <v>0</v>
      </c>
      <c r="Y2793" s="457">
        <v>0</v>
      </c>
      <c r="Z2793" s="438">
        <v>3.9454386770074873E-3</v>
      </c>
      <c r="AA2793" s="456">
        <v>0</v>
      </c>
      <c r="AB2793" s="457">
        <v>0</v>
      </c>
      <c r="AC2793" s="438">
        <v>7.9700040930983269E-3</v>
      </c>
      <c r="AD2793" s="456">
        <v>0</v>
      </c>
      <c r="AE2793" s="457">
        <v>0</v>
      </c>
      <c r="AF2793" s="438">
        <v>1.150072023318413E-3</v>
      </c>
      <c r="AG2793" s="456">
        <v>0</v>
      </c>
      <c r="AH2793" s="457">
        <v>0</v>
      </c>
      <c r="AI2793" s="438">
        <v>1.4835945959499597E-3</v>
      </c>
      <c r="AJ2793" s="456">
        <v>0</v>
      </c>
      <c r="AK2793" s="457">
        <v>0</v>
      </c>
      <c r="AL2793" s="438">
        <v>9.2005913927621134E-5</v>
      </c>
      <c r="AM2793" s="456">
        <v>0</v>
      </c>
      <c r="AN2793" s="457">
        <v>0</v>
      </c>
      <c r="AO2793" s="438">
        <v>2.5002587811462217E-2</v>
      </c>
      <c r="AP2793" s="456">
        <v>0</v>
      </c>
      <c r="AQ2793" s="457">
        <v>0</v>
      </c>
      <c r="AR2793" s="440">
        <v>1.9588912516130201E-2</v>
      </c>
      <c r="AS2793" s="462">
        <v>0</v>
      </c>
      <c r="AT2793" s="463">
        <v>0</v>
      </c>
      <c r="AU2793" s="423">
        <v>0</v>
      </c>
    </row>
    <row r="2794" spans="1:47" x14ac:dyDescent="0.2">
      <c r="A2794" s="231">
        <v>2044</v>
      </c>
      <c r="B2794" s="232">
        <v>30</v>
      </c>
      <c r="C2794" s="456">
        <v>0</v>
      </c>
      <c r="D2794" s="457">
        <v>0</v>
      </c>
      <c r="E2794" s="438">
        <v>0.55024396168357426</v>
      </c>
      <c r="F2794" s="456">
        <v>0</v>
      </c>
      <c r="G2794" s="457">
        <v>0</v>
      </c>
      <c r="H2794" s="438">
        <v>0.1157517003807101</v>
      </c>
      <c r="I2794" s="456">
        <v>0</v>
      </c>
      <c r="J2794" s="457">
        <v>0</v>
      </c>
      <c r="K2794" s="438">
        <v>0.76018679094497188</v>
      </c>
      <c r="L2794" s="462">
        <v>0</v>
      </c>
      <c r="M2794" s="463">
        <v>0</v>
      </c>
      <c r="N2794" s="438">
        <v>5.8601368133122719E-3</v>
      </c>
      <c r="O2794" s="456">
        <v>0</v>
      </c>
      <c r="P2794" s="457">
        <v>0</v>
      </c>
      <c r="Q2794" s="438">
        <v>1.9418552563559482E-2</v>
      </c>
      <c r="R2794" s="462">
        <v>0</v>
      </c>
      <c r="S2794" s="463">
        <v>0</v>
      </c>
      <c r="T2794" s="438">
        <v>672.55701719641445</v>
      </c>
      <c r="U2794" s="456">
        <v>0</v>
      </c>
      <c r="V2794" s="457">
        <v>0</v>
      </c>
      <c r="W2794" s="438">
        <v>0.12475065783158357</v>
      </c>
      <c r="X2794" s="456">
        <v>0</v>
      </c>
      <c r="Y2794" s="457">
        <v>0</v>
      </c>
      <c r="Z2794" s="438">
        <v>3.945409810856529E-3</v>
      </c>
      <c r="AA2794" s="456">
        <v>0</v>
      </c>
      <c r="AB2794" s="457">
        <v>0</v>
      </c>
      <c r="AC2794" s="438">
        <v>7.9699367859744612E-3</v>
      </c>
      <c r="AD2794" s="456">
        <v>0</v>
      </c>
      <c r="AE2794" s="457">
        <v>0</v>
      </c>
      <c r="AF2794" s="438">
        <v>1.1500624925248179E-3</v>
      </c>
      <c r="AG2794" s="456">
        <v>0</v>
      </c>
      <c r="AH2794" s="457">
        <v>0</v>
      </c>
      <c r="AI2794" s="438">
        <v>1.4835809983581782E-3</v>
      </c>
      <c r="AJ2794" s="456">
        <v>0</v>
      </c>
      <c r="AK2794" s="457">
        <v>0</v>
      </c>
      <c r="AL2794" s="438">
        <v>9.2005049076028639E-5</v>
      </c>
      <c r="AM2794" s="456">
        <v>0</v>
      </c>
      <c r="AN2794" s="457">
        <v>0</v>
      </c>
      <c r="AO2794" s="438">
        <v>2.5002358724877573E-2</v>
      </c>
      <c r="AP2794" s="456">
        <v>0</v>
      </c>
      <c r="AQ2794" s="457">
        <v>0</v>
      </c>
      <c r="AR2794" s="440">
        <v>1.9588912583477301E-2</v>
      </c>
      <c r="AS2794" s="462">
        <v>0</v>
      </c>
      <c r="AT2794" s="463">
        <v>0</v>
      </c>
      <c r="AU2794" s="423">
        <v>0</v>
      </c>
    </row>
    <row r="2795" spans="1:47" x14ac:dyDescent="0.2">
      <c r="A2795" s="231">
        <v>2044</v>
      </c>
      <c r="B2795" s="232">
        <v>31</v>
      </c>
      <c r="C2795" s="456">
        <v>0</v>
      </c>
      <c r="D2795" s="457">
        <v>0</v>
      </c>
      <c r="E2795" s="438">
        <v>0.5502390097579315</v>
      </c>
      <c r="F2795" s="456">
        <v>0</v>
      </c>
      <c r="G2795" s="457">
        <v>0</v>
      </c>
      <c r="H2795" s="438">
        <v>0.1157499719009695</v>
      </c>
      <c r="I2795" s="456">
        <v>0</v>
      </c>
      <c r="J2795" s="457">
        <v>0</v>
      </c>
      <c r="K2795" s="438">
        <v>0.83825125837759284</v>
      </c>
      <c r="L2795" s="462">
        <v>0</v>
      </c>
      <c r="M2795" s="463">
        <v>0</v>
      </c>
      <c r="N2795" s="438">
        <v>5.8601383018865938E-3</v>
      </c>
      <c r="O2795" s="456">
        <v>0</v>
      </c>
      <c r="P2795" s="457">
        <v>0</v>
      </c>
      <c r="Q2795" s="438">
        <v>1.9418534025273451E-2</v>
      </c>
      <c r="R2795" s="462">
        <v>0</v>
      </c>
      <c r="S2795" s="463">
        <v>0</v>
      </c>
      <c r="T2795" s="438">
        <v>672.5572325047624</v>
      </c>
      <c r="U2795" s="456">
        <v>0</v>
      </c>
      <c r="V2795" s="457">
        <v>0</v>
      </c>
      <c r="W2795" s="438">
        <v>0.12474886417902659</v>
      </c>
      <c r="X2795" s="456">
        <v>0</v>
      </c>
      <c r="Y2795" s="457">
        <v>0</v>
      </c>
      <c r="Z2795" s="438">
        <v>3.9453719109898396E-3</v>
      </c>
      <c r="AA2795" s="456">
        <v>0</v>
      </c>
      <c r="AB2795" s="457">
        <v>0</v>
      </c>
      <c r="AC2795" s="438">
        <v>7.9698047152415522E-3</v>
      </c>
      <c r="AD2795" s="456">
        <v>0</v>
      </c>
      <c r="AE2795" s="457">
        <v>0</v>
      </c>
      <c r="AF2795" s="438">
        <v>1.1500452644900077E-3</v>
      </c>
      <c r="AG2795" s="456">
        <v>0</v>
      </c>
      <c r="AH2795" s="457">
        <v>0</v>
      </c>
      <c r="AI2795" s="438">
        <v>1.4835568427270637E-3</v>
      </c>
      <c r="AJ2795" s="456">
        <v>0</v>
      </c>
      <c r="AK2795" s="457">
        <v>0</v>
      </c>
      <c r="AL2795" s="438">
        <v>9.2003547502602303E-5</v>
      </c>
      <c r="AM2795" s="456">
        <v>0</v>
      </c>
      <c r="AN2795" s="457">
        <v>0</v>
      </c>
      <c r="AO2795" s="438">
        <v>2.5001985611684714E-2</v>
      </c>
      <c r="AP2795" s="456">
        <v>0</v>
      </c>
      <c r="AQ2795" s="457">
        <v>0</v>
      </c>
      <c r="AR2795" s="440">
        <v>1.9588915224112501E-2</v>
      </c>
      <c r="AS2795" s="462">
        <v>0</v>
      </c>
      <c r="AT2795" s="463">
        <v>0</v>
      </c>
      <c r="AU2795" s="423">
        <v>0</v>
      </c>
    </row>
    <row r="2796" spans="1:47" x14ac:dyDescent="0.2">
      <c r="A2796" s="231">
        <v>2044</v>
      </c>
      <c r="B2796" s="232">
        <v>32</v>
      </c>
      <c r="C2796" s="456">
        <v>0</v>
      </c>
      <c r="D2796" s="457">
        <v>0</v>
      </c>
      <c r="E2796" s="419">
        <v>0.5502390097579315</v>
      </c>
      <c r="F2796" s="456">
        <v>0</v>
      </c>
      <c r="G2796" s="457">
        <v>0</v>
      </c>
      <c r="H2796" s="419">
        <v>0.1157499719009695</v>
      </c>
      <c r="I2796" s="456">
        <v>0</v>
      </c>
      <c r="J2796" s="457">
        <v>0</v>
      </c>
      <c r="K2796" s="419">
        <v>0.83825125837759284</v>
      </c>
      <c r="L2796" s="462">
        <v>0</v>
      </c>
      <c r="M2796" s="463">
        <v>0</v>
      </c>
      <c r="N2796" s="419">
        <v>5.8601383018865938E-3</v>
      </c>
      <c r="O2796" s="456">
        <v>0</v>
      </c>
      <c r="P2796" s="457">
        <v>0</v>
      </c>
      <c r="Q2796" s="419">
        <v>1.9418534025273451E-2</v>
      </c>
      <c r="R2796" s="462">
        <v>0</v>
      </c>
      <c r="S2796" s="463">
        <v>0</v>
      </c>
      <c r="T2796" s="419">
        <v>672.5572325047624</v>
      </c>
      <c r="U2796" s="456">
        <v>0</v>
      </c>
      <c r="V2796" s="457">
        <v>0</v>
      </c>
      <c r="W2796" s="419">
        <v>0.12474886417902659</v>
      </c>
      <c r="X2796" s="456">
        <v>0</v>
      </c>
      <c r="Y2796" s="457">
        <v>0</v>
      </c>
      <c r="Z2796" s="419">
        <v>3.9453719109898396E-3</v>
      </c>
      <c r="AA2796" s="456">
        <v>0</v>
      </c>
      <c r="AB2796" s="457">
        <v>0</v>
      </c>
      <c r="AC2796" s="419">
        <v>7.9698047152415522E-3</v>
      </c>
      <c r="AD2796" s="456">
        <v>0</v>
      </c>
      <c r="AE2796" s="457">
        <v>0</v>
      </c>
      <c r="AF2796" s="419">
        <v>1.1500452644900077E-3</v>
      </c>
      <c r="AG2796" s="456">
        <v>0</v>
      </c>
      <c r="AH2796" s="457">
        <v>0</v>
      </c>
      <c r="AI2796" s="419">
        <v>1.4835568427270637E-3</v>
      </c>
      <c r="AJ2796" s="456">
        <v>0</v>
      </c>
      <c r="AK2796" s="457">
        <v>0</v>
      </c>
      <c r="AL2796" s="419">
        <v>9.2003547502602303E-5</v>
      </c>
      <c r="AM2796" s="456">
        <v>0</v>
      </c>
      <c r="AN2796" s="457">
        <v>0</v>
      </c>
      <c r="AO2796" s="419">
        <v>2.5001985611684714E-2</v>
      </c>
      <c r="AP2796" s="456">
        <v>0</v>
      </c>
      <c r="AQ2796" s="457">
        <v>0</v>
      </c>
      <c r="AR2796" s="440">
        <v>1.9588915224112501E-2</v>
      </c>
      <c r="AS2796" s="462">
        <v>0</v>
      </c>
      <c r="AT2796" s="463">
        <v>0</v>
      </c>
      <c r="AU2796" s="426">
        <v>0</v>
      </c>
    </row>
    <row r="2797" spans="1:47" x14ac:dyDescent="0.2">
      <c r="A2797" s="231">
        <v>2044</v>
      </c>
      <c r="B2797" s="232">
        <v>33</v>
      </c>
      <c r="C2797" s="456">
        <v>0</v>
      </c>
      <c r="D2797" s="457">
        <v>0</v>
      </c>
      <c r="E2797" s="419">
        <v>0.5502390097579315</v>
      </c>
      <c r="F2797" s="456">
        <v>0</v>
      </c>
      <c r="G2797" s="457">
        <v>0</v>
      </c>
      <c r="H2797" s="419">
        <v>0.1157499719009695</v>
      </c>
      <c r="I2797" s="456">
        <v>0</v>
      </c>
      <c r="J2797" s="457">
        <v>0</v>
      </c>
      <c r="K2797" s="419">
        <v>0.83825125837759284</v>
      </c>
      <c r="L2797" s="462">
        <v>0</v>
      </c>
      <c r="M2797" s="463">
        <v>0</v>
      </c>
      <c r="N2797" s="419">
        <v>5.8601383018865938E-3</v>
      </c>
      <c r="O2797" s="456">
        <v>0</v>
      </c>
      <c r="P2797" s="457">
        <v>0</v>
      </c>
      <c r="Q2797" s="419">
        <v>1.9418534025273451E-2</v>
      </c>
      <c r="R2797" s="462">
        <v>0</v>
      </c>
      <c r="S2797" s="463">
        <v>0</v>
      </c>
      <c r="T2797" s="419">
        <v>672.5572325047624</v>
      </c>
      <c r="U2797" s="456">
        <v>0</v>
      </c>
      <c r="V2797" s="457">
        <v>0</v>
      </c>
      <c r="W2797" s="419">
        <v>0.12474886417902659</v>
      </c>
      <c r="X2797" s="456">
        <v>0</v>
      </c>
      <c r="Y2797" s="457">
        <v>0</v>
      </c>
      <c r="Z2797" s="419">
        <v>3.9453719109898396E-3</v>
      </c>
      <c r="AA2797" s="456">
        <v>0</v>
      </c>
      <c r="AB2797" s="457">
        <v>0</v>
      </c>
      <c r="AC2797" s="419">
        <v>7.9698047152415522E-3</v>
      </c>
      <c r="AD2797" s="456">
        <v>0</v>
      </c>
      <c r="AE2797" s="457">
        <v>0</v>
      </c>
      <c r="AF2797" s="419">
        <v>1.1500452644900077E-3</v>
      </c>
      <c r="AG2797" s="456">
        <v>0</v>
      </c>
      <c r="AH2797" s="457">
        <v>0</v>
      </c>
      <c r="AI2797" s="419">
        <v>1.4835568427270637E-3</v>
      </c>
      <c r="AJ2797" s="456">
        <v>0</v>
      </c>
      <c r="AK2797" s="457">
        <v>0</v>
      </c>
      <c r="AL2797" s="419">
        <v>9.2003547502602303E-5</v>
      </c>
      <c r="AM2797" s="456">
        <v>0</v>
      </c>
      <c r="AN2797" s="457">
        <v>0</v>
      </c>
      <c r="AO2797" s="419">
        <v>2.5001985611684714E-2</v>
      </c>
      <c r="AP2797" s="456">
        <v>0</v>
      </c>
      <c r="AQ2797" s="457">
        <v>0</v>
      </c>
      <c r="AR2797" s="440">
        <v>1.9588915224112501E-2</v>
      </c>
      <c r="AS2797" s="462">
        <v>0</v>
      </c>
      <c r="AT2797" s="463">
        <v>0</v>
      </c>
      <c r="AU2797" s="426">
        <v>0</v>
      </c>
    </row>
    <row r="2798" spans="1:47" x14ac:dyDescent="0.2">
      <c r="A2798" s="231">
        <v>2044</v>
      </c>
      <c r="B2798" s="232">
        <v>34</v>
      </c>
      <c r="C2798" s="456">
        <v>0</v>
      </c>
      <c r="D2798" s="457">
        <v>0</v>
      </c>
      <c r="E2798" s="419">
        <v>0.5502390097579315</v>
      </c>
      <c r="F2798" s="456">
        <v>0</v>
      </c>
      <c r="G2798" s="457">
        <v>0</v>
      </c>
      <c r="H2798" s="419">
        <v>0.1157499719009695</v>
      </c>
      <c r="I2798" s="456">
        <v>0</v>
      </c>
      <c r="J2798" s="457">
        <v>0</v>
      </c>
      <c r="K2798" s="419">
        <v>0.83825125837759284</v>
      </c>
      <c r="L2798" s="462">
        <v>0</v>
      </c>
      <c r="M2798" s="463">
        <v>0</v>
      </c>
      <c r="N2798" s="419">
        <v>5.8601383018865938E-3</v>
      </c>
      <c r="O2798" s="456">
        <v>0</v>
      </c>
      <c r="P2798" s="457">
        <v>0</v>
      </c>
      <c r="Q2798" s="419">
        <v>1.9418534025273451E-2</v>
      </c>
      <c r="R2798" s="462">
        <v>0</v>
      </c>
      <c r="S2798" s="463">
        <v>0</v>
      </c>
      <c r="T2798" s="419">
        <v>672.5572325047624</v>
      </c>
      <c r="U2798" s="456">
        <v>0</v>
      </c>
      <c r="V2798" s="457">
        <v>0</v>
      </c>
      <c r="W2798" s="419">
        <v>0.12474886417902659</v>
      </c>
      <c r="X2798" s="456">
        <v>0</v>
      </c>
      <c r="Y2798" s="457">
        <v>0</v>
      </c>
      <c r="Z2798" s="419">
        <v>3.9453719109898396E-3</v>
      </c>
      <c r="AA2798" s="456">
        <v>0</v>
      </c>
      <c r="AB2798" s="457">
        <v>0</v>
      </c>
      <c r="AC2798" s="419">
        <v>7.9698047152415522E-3</v>
      </c>
      <c r="AD2798" s="456">
        <v>0</v>
      </c>
      <c r="AE2798" s="457">
        <v>0</v>
      </c>
      <c r="AF2798" s="419">
        <v>1.1500452644900077E-3</v>
      </c>
      <c r="AG2798" s="456">
        <v>0</v>
      </c>
      <c r="AH2798" s="457">
        <v>0</v>
      </c>
      <c r="AI2798" s="419">
        <v>1.4835568427270637E-3</v>
      </c>
      <c r="AJ2798" s="456">
        <v>0</v>
      </c>
      <c r="AK2798" s="457">
        <v>0</v>
      </c>
      <c r="AL2798" s="419">
        <v>9.2003547502602303E-5</v>
      </c>
      <c r="AM2798" s="456">
        <v>0</v>
      </c>
      <c r="AN2798" s="457">
        <v>0</v>
      </c>
      <c r="AO2798" s="419">
        <v>2.5001985611684714E-2</v>
      </c>
      <c r="AP2798" s="456">
        <v>0</v>
      </c>
      <c r="AQ2798" s="457">
        <v>0</v>
      </c>
      <c r="AR2798" s="440">
        <v>1.9588915224112501E-2</v>
      </c>
      <c r="AS2798" s="462">
        <v>0</v>
      </c>
      <c r="AT2798" s="463">
        <v>0</v>
      </c>
      <c r="AU2798" s="426">
        <v>0</v>
      </c>
    </row>
    <row r="2799" spans="1:47" x14ac:dyDescent="0.2">
      <c r="A2799" s="231">
        <v>2044</v>
      </c>
      <c r="B2799" s="232">
        <v>35</v>
      </c>
      <c r="C2799" s="456">
        <v>0</v>
      </c>
      <c r="D2799" s="457">
        <v>0</v>
      </c>
      <c r="E2799" s="419">
        <v>0.5502390097579315</v>
      </c>
      <c r="F2799" s="456">
        <v>0</v>
      </c>
      <c r="G2799" s="457">
        <v>0</v>
      </c>
      <c r="H2799" s="419">
        <v>0.1157499719009695</v>
      </c>
      <c r="I2799" s="456">
        <v>0</v>
      </c>
      <c r="J2799" s="457">
        <v>0</v>
      </c>
      <c r="K2799" s="419">
        <v>0.83825125837759284</v>
      </c>
      <c r="L2799" s="462">
        <v>0</v>
      </c>
      <c r="M2799" s="463">
        <v>0</v>
      </c>
      <c r="N2799" s="419">
        <v>5.8601383018865938E-3</v>
      </c>
      <c r="O2799" s="456">
        <v>0</v>
      </c>
      <c r="P2799" s="457">
        <v>0</v>
      </c>
      <c r="Q2799" s="419">
        <v>1.9418534025273451E-2</v>
      </c>
      <c r="R2799" s="462">
        <v>0</v>
      </c>
      <c r="S2799" s="463">
        <v>0</v>
      </c>
      <c r="T2799" s="419">
        <v>672.5572325047624</v>
      </c>
      <c r="U2799" s="456">
        <v>0</v>
      </c>
      <c r="V2799" s="457">
        <v>0</v>
      </c>
      <c r="W2799" s="419">
        <v>0.12474886417902659</v>
      </c>
      <c r="X2799" s="456">
        <v>0</v>
      </c>
      <c r="Y2799" s="457">
        <v>0</v>
      </c>
      <c r="Z2799" s="419">
        <v>3.9453719109898396E-3</v>
      </c>
      <c r="AA2799" s="456">
        <v>0</v>
      </c>
      <c r="AB2799" s="457">
        <v>0</v>
      </c>
      <c r="AC2799" s="419">
        <v>7.9698047152415522E-3</v>
      </c>
      <c r="AD2799" s="456">
        <v>0</v>
      </c>
      <c r="AE2799" s="457">
        <v>0</v>
      </c>
      <c r="AF2799" s="419">
        <v>1.1500452644900077E-3</v>
      </c>
      <c r="AG2799" s="456">
        <v>0</v>
      </c>
      <c r="AH2799" s="457">
        <v>0</v>
      </c>
      <c r="AI2799" s="419">
        <v>1.4835568427270637E-3</v>
      </c>
      <c r="AJ2799" s="456">
        <v>0</v>
      </c>
      <c r="AK2799" s="457">
        <v>0</v>
      </c>
      <c r="AL2799" s="419">
        <v>9.2003547502602303E-5</v>
      </c>
      <c r="AM2799" s="456">
        <v>0</v>
      </c>
      <c r="AN2799" s="457">
        <v>0</v>
      </c>
      <c r="AO2799" s="419">
        <v>2.5001985611684714E-2</v>
      </c>
      <c r="AP2799" s="456">
        <v>0</v>
      </c>
      <c r="AQ2799" s="457">
        <v>0</v>
      </c>
      <c r="AR2799" s="440">
        <v>1.9588915224112501E-2</v>
      </c>
      <c r="AS2799" s="462">
        <v>0</v>
      </c>
      <c r="AT2799" s="463">
        <v>0</v>
      </c>
      <c r="AU2799" s="426">
        <v>0</v>
      </c>
    </row>
    <row r="2800" spans="1:47" x14ac:dyDescent="0.2">
      <c r="A2800" s="231">
        <v>2044</v>
      </c>
      <c r="B2800" s="232">
        <v>36</v>
      </c>
      <c r="C2800" s="456">
        <v>0</v>
      </c>
      <c r="D2800" s="457">
        <v>0</v>
      </c>
      <c r="E2800" s="419">
        <v>0.5502390097579315</v>
      </c>
      <c r="F2800" s="456">
        <v>0</v>
      </c>
      <c r="G2800" s="457">
        <v>0</v>
      </c>
      <c r="H2800" s="419">
        <v>0.1157499719009695</v>
      </c>
      <c r="I2800" s="456">
        <v>0</v>
      </c>
      <c r="J2800" s="457">
        <v>0</v>
      </c>
      <c r="K2800" s="419">
        <v>0.83825125837759284</v>
      </c>
      <c r="L2800" s="462">
        <v>0</v>
      </c>
      <c r="M2800" s="463">
        <v>0</v>
      </c>
      <c r="N2800" s="419">
        <v>5.8601383018865938E-3</v>
      </c>
      <c r="O2800" s="456">
        <v>0</v>
      </c>
      <c r="P2800" s="457">
        <v>0</v>
      </c>
      <c r="Q2800" s="419">
        <v>1.9418534025273451E-2</v>
      </c>
      <c r="R2800" s="462">
        <v>0</v>
      </c>
      <c r="S2800" s="463">
        <v>0</v>
      </c>
      <c r="T2800" s="419">
        <v>672.5572325047624</v>
      </c>
      <c r="U2800" s="456">
        <v>0</v>
      </c>
      <c r="V2800" s="457">
        <v>0</v>
      </c>
      <c r="W2800" s="419">
        <v>0.12474886417902659</v>
      </c>
      <c r="X2800" s="456">
        <v>0</v>
      </c>
      <c r="Y2800" s="457">
        <v>0</v>
      </c>
      <c r="Z2800" s="419">
        <v>3.9453719109898396E-3</v>
      </c>
      <c r="AA2800" s="456">
        <v>0</v>
      </c>
      <c r="AB2800" s="457">
        <v>0</v>
      </c>
      <c r="AC2800" s="419">
        <v>7.9698047152415522E-3</v>
      </c>
      <c r="AD2800" s="456">
        <v>0</v>
      </c>
      <c r="AE2800" s="457">
        <v>0</v>
      </c>
      <c r="AF2800" s="419">
        <v>1.1500452644900077E-3</v>
      </c>
      <c r="AG2800" s="456">
        <v>0</v>
      </c>
      <c r="AH2800" s="457">
        <v>0</v>
      </c>
      <c r="AI2800" s="419">
        <v>1.4835568427270637E-3</v>
      </c>
      <c r="AJ2800" s="456">
        <v>0</v>
      </c>
      <c r="AK2800" s="457">
        <v>0</v>
      </c>
      <c r="AL2800" s="419">
        <v>9.2003547502602303E-5</v>
      </c>
      <c r="AM2800" s="456">
        <v>0</v>
      </c>
      <c r="AN2800" s="457">
        <v>0</v>
      </c>
      <c r="AO2800" s="419">
        <v>2.5001985611684714E-2</v>
      </c>
      <c r="AP2800" s="456">
        <v>0</v>
      </c>
      <c r="AQ2800" s="457">
        <v>0</v>
      </c>
      <c r="AR2800" s="440">
        <v>1.9588915224112501E-2</v>
      </c>
      <c r="AS2800" s="462">
        <v>0</v>
      </c>
      <c r="AT2800" s="463">
        <v>0</v>
      </c>
      <c r="AU2800" s="426">
        <v>0</v>
      </c>
    </row>
    <row r="2801" spans="1:47" x14ac:dyDescent="0.2">
      <c r="A2801" s="231">
        <v>2044</v>
      </c>
      <c r="B2801" s="232">
        <v>37</v>
      </c>
      <c r="C2801" s="456">
        <v>0</v>
      </c>
      <c r="D2801" s="457">
        <v>0</v>
      </c>
      <c r="E2801" s="419">
        <v>0.5502390097579315</v>
      </c>
      <c r="F2801" s="456">
        <v>0</v>
      </c>
      <c r="G2801" s="457">
        <v>0</v>
      </c>
      <c r="H2801" s="419">
        <v>0.1157499719009695</v>
      </c>
      <c r="I2801" s="456">
        <v>0</v>
      </c>
      <c r="J2801" s="457">
        <v>0</v>
      </c>
      <c r="K2801" s="419">
        <v>0.83825125837759284</v>
      </c>
      <c r="L2801" s="462">
        <v>0</v>
      </c>
      <c r="M2801" s="463">
        <v>0</v>
      </c>
      <c r="N2801" s="419">
        <v>5.8601383018865938E-3</v>
      </c>
      <c r="O2801" s="456">
        <v>0</v>
      </c>
      <c r="P2801" s="457">
        <v>0</v>
      </c>
      <c r="Q2801" s="419">
        <v>1.9418534025273451E-2</v>
      </c>
      <c r="R2801" s="462">
        <v>0</v>
      </c>
      <c r="S2801" s="463">
        <v>0</v>
      </c>
      <c r="T2801" s="419">
        <v>672.5572325047624</v>
      </c>
      <c r="U2801" s="456">
        <v>0</v>
      </c>
      <c r="V2801" s="457">
        <v>0</v>
      </c>
      <c r="W2801" s="419">
        <v>0.12474886417902659</v>
      </c>
      <c r="X2801" s="456">
        <v>0</v>
      </c>
      <c r="Y2801" s="457">
        <v>0</v>
      </c>
      <c r="Z2801" s="419">
        <v>3.9453719109898396E-3</v>
      </c>
      <c r="AA2801" s="456">
        <v>0</v>
      </c>
      <c r="AB2801" s="457">
        <v>0</v>
      </c>
      <c r="AC2801" s="419">
        <v>7.9698047152415522E-3</v>
      </c>
      <c r="AD2801" s="456">
        <v>0</v>
      </c>
      <c r="AE2801" s="457">
        <v>0</v>
      </c>
      <c r="AF2801" s="419">
        <v>1.1500452644900077E-3</v>
      </c>
      <c r="AG2801" s="456">
        <v>0</v>
      </c>
      <c r="AH2801" s="457">
        <v>0</v>
      </c>
      <c r="AI2801" s="419">
        <v>1.4835568427270637E-3</v>
      </c>
      <c r="AJ2801" s="456">
        <v>0</v>
      </c>
      <c r="AK2801" s="457">
        <v>0</v>
      </c>
      <c r="AL2801" s="419">
        <v>9.2003547502602303E-5</v>
      </c>
      <c r="AM2801" s="456">
        <v>0</v>
      </c>
      <c r="AN2801" s="457">
        <v>0</v>
      </c>
      <c r="AO2801" s="419">
        <v>2.5001985611684714E-2</v>
      </c>
      <c r="AP2801" s="456">
        <v>0</v>
      </c>
      <c r="AQ2801" s="457">
        <v>0</v>
      </c>
      <c r="AR2801" s="440">
        <v>1.9588915224112501E-2</v>
      </c>
      <c r="AS2801" s="462">
        <v>0</v>
      </c>
      <c r="AT2801" s="463">
        <v>0</v>
      </c>
      <c r="AU2801" s="426">
        <v>0</v>
      </c>
    </row>
    <row r="2802" spans="1:47" x14ac:dyDescent="0.2">
      <c r="A2802" s="231">
        <v>2044</v>
      </c>
      <c r="B2802" s="232">
        <v>38</v>
      </c>
      <c r="C2802" s="456">
        <v>0</v>
      </c>
      <c r="D2802" s="457">
        <v>0</v>
      </c>
      <c r="E2802" s="419">
        <v>0.5502390097579315</v>
      </c>
      <c r="F2802" s="456">
        <v>0</v>
      </c>
      <c r="G2802" s="457">
        <v>0</v>
      </c>
      <c r="H2802" s="419">
        <v>0.1157499719009695</v>
      </c>
      <c r="I2802" s="456">
        <v>0</v>
      </c>
      <c r="J2802" s="457">
        <v>0</v>
      </c>
      <c r="K2802" s="419">
        <v>0.83825125837759284</v>
      </c>
      <c r="L2802" s="462">
        <v>0</v>
      </c>
      <c r="M2802" s="463">
        <v>0</v>
      </c>
      <c r="N2802" s="419">
        <v>5.8601383018865938E-3</v>
      </c>
      <c r="O2802" s="456">
        <v>0</v>
      </c>
      <c r="P2802" s="457">
        <v>0</v>
      </c>
      <c r="Q2802" s="419">
        <v>1.9418534025273451E-2</v>
      </c>
      <c r="R2802" s="462">
        <v>0</v>
      </c>
      <c r="S2802" s="463">
        <v>0</v>
      </c>
      <c r="T2802" s="419">
        <v>672.5572325047624</v>
      </c>
      <c r="U2802" s="456">
        <v>0</v>
      </c>
      <c r="V2802" s="457">
        <v>0</v>
      </c>
      <c r="W2802" s="419">
        <v>0.12474886417902659</v>
      </c>
      <c r="X2802" s="456">
        <v>0</v>
      </c>
      <c r="Y2802" s="457">
        <v>0</v>
      </c>
      <c r="Z2802" s="419">
        <v>3.9453719109898396E-3</v>
      </c>
      <c r="AA2802" s="456">
        <v>0</v>
      </c>
      <c r="AB2802" s="457">
        <v>0</v>
      </c>
      <c r="AC2802" s="419">
        <v>7.9698047152415522E-3</v>
      </c>
      <c r="AD2802" s="456">
        <v>0</v>
      </c>
      <c r="AE2802" s="457">
        <v>0</v>
      </c>
      <c r="AF2802" s="419">
        <v>1.1500452644900077E-3</v>
      </c>
      <c r="AG2802" s="456">
        <v>0</v>
      </c>
      <c r="AH2802" s="457">
        <v>0</v>
      </c>
      <c r="AI2802" s="419">
        <v>1.4835568427270637E-3</v>
      </c>
      <c r="AJ2802" s="456">
        <v>0</v>
      </c>
      <c r="AK2802" s="457">
        <v>0</v>
      </c>
      <c r="AL2802" s="419">
        <v>9.2003547502602303E-5</v>
      </c>
      <c r="AM2802" s="456">
        <v>0</v>
      </c>
      <c r="AN2802" s="457">
        <v>0</v>
      </c>
      <c r="AO2802" s="419">
        <v>2.5001985611684714E-2</v>
      </c>
      <c r="AP2802" s="456">
        <v>0</v>
      </c>
      <c r="AQ2802" s="457">
        <v>0</v>
      </c>
      <c r="AR2802" s="440">
        <v>1.9588915224112501E-2</v>
      </c>
      <c r="AS2802" s="462">
        <v>0</v>
      </c>
      <c r="AT2802" s="463">
        <v>0</v>
      </c>
      <c r="AU2802" s="426">
        <v>0</v>
      </c>
    </row>
    <row r="2803" spans="1:47" x14ac:dyDescent="0.2">
      <c r="A2803" s="231">
        <v>2044</v>
      </c>
      <c r="B2803" s="232">
        <v>39</v>
      </c>
      <c r="C2803" s="456">
        <v>0</v>
      </c>
      <c r="D2803" s="457">
        <v>0</v>
      </c>
      <c r="E2803" s="419">
        <v>0.5502390097579315</v>
      </c>
      <c r="F2803" s="456">
        <v>0</v>
      </c>
      <c r="G2803" s="457">
        <v>0</v>
      </c>
      <c r="H2803" s="419">
        <v>0.1157499719009695</v>
      </c>
      <c r="I2803" s="456">
        <v>0</v>
      </c>
      <c r="J2803" s="457">
        <v>0</v>
      </c>
      <c r="K2803" s="419">
        <v>0.83825125837759284</v>
      </c>
      <c r="L2803" s="462">
        <v>0</v>
      </c>
      <c r="M2803" s="463">
        <v>0</v>
      </c>
      <c r="N2803" s="419">
        <v>5.8601383018865938E-3</v>
      </c>
      <c r="O2803" s="456">
        <v>0</v>
      </c>
      <c r="P2803" s="457">
        <v>0</v>
      </c>
      <c r="Q2803" s="419">
        <v>1.9418534025273451E-2</v>
      </c>
      <c r="R2803" s="462">
        <v>0</v>
      </c>
      <c r="S2803" s="463">
        <v>0</v>
      </c>
      <c r="T2803" s="419">
        <v>672.5572325047624</v>
      </c>
      <c r="U2803" s="456">
        <v>0</v>
      </c>
      <c r="V2803" s="457">
        <v>0</v>
      </c>
      <c r="W2803" s="419">
        <v>0.12474886417902659</v>
      </c>
      <c r="X2803" s="456">
        <v>0</v>
      </c>
      <c r="Y2803" s="457">
        <v>0</v>
      </c>
      <c r="Z2803" s="419">
        <v>3.9453719109898396E-3</v>
      </c>
      <c r="AA2803" s="456">
        <v>0</v>
      </c>
      <c r="AB2803" s="457">
        <v>0</v>
      </c>
      <c r="AC2803" s="419">
        <v>7.9698047152415522E-3</v>
      </c>
      <c r="AD2803" s="456">
        <v>0</v>
      </c>
      <c r="AE2803" s="457">
        <v>0</v>
      </c>
      <c r="AF2803" s="419">
        <v>1.1500452644900077E-3</v>
      </c>
      <c r="AG2803" s="456">
        <v>0</v>
      </c>
      <c r="AH2803" s="457">
        <v>0</v>
      </c>
      <c r="AI2803" s="419">
        <v>1.4835568427270637E-3</v>
      </c>
      <c r="AJ2803" s="456">
        <v>0</v>
      </c>
      <c r="AK2803" s="457">
        <v>0</v>
      </c>
      <c r="AL2803" s="419">
        <v>9.2003547502602303E-5</v>
      </c>
      <c r="AM2803" s="456">
        <v>0</v>
      </c>
      <c r="AN2803" s="457">
        <v>0</v>
      </c>
      <c r="AO2803" s="419">
        <v>2.5001985611684714E-2</v>
      </c>
      <c r="AP2803" s="456">
        <v>0</v>
      </c>
      <c r="AQ2803" s="457">
        <v>0</v>
      </c>
      <c r="AR2803" s="440">
        <v>1.9588915224112501E-2</v>
      </c>
      <c r="AS2803" s="462">
        <v>0</v>
      </c>
      <c r="AT2803" s="463">
        <v>0</v>
      </c>
      <c r="AU2803" s="426">
        <v>0</v>
      </c>
    </row>
    <row r="2804" spans="1:47" ht="13.5" thickBot="1" x14ac:dyDescent="0.25">
      <c r="A2804" s="233">
        <v>2044</v>
      </c>
      <c r="B2804" s="234">
        <v>40</v>
      </c>
      <c r="C2804" s="458">
        <v>0</v>
      </c>
      <c r="D2804" s="459">
        <v>0</v>
      </c>
      <c r="E2804" s="430">
        <v>0.5502390097579315</v>
      </c>
      <c r="F2804" s="458">
        <v>0</v>
      </c>
      <c r="G2804" s="459">
        <v>0</v>
      </c>
      <c r="H2804" s="430">
        <v>0.1157499719009695</v>
      </c>
      <c r="I2804" s="458">
        <v>0</v>
      </c>
      <c r="J2804" s="459">
        <v>0</v>
      </c>
      <c r="K2804" s="430">
        <v>0.83825125837759284</v>
      </c>
      <c r="L2804" s="464">
        <v>0</v>
      </c>
      <c r="M2804" s="465">
        <v>0</v>
      </c>
      <c r="N2804" s="430">
        <v>5.8601383018865938E-3</v>
      </c>
      <c r="O2804" s="458">
        <v>0</v>
      </c>
      <c r="P2804" s="459">
        <v>0</v>
      </c>
      <c r="Q2804" s="430">
        <v>1.9418534025273451E-2</v>
      </c>
      <c r="R2804" s="464">
        <v>0</v>
      </c>
      <c r="S2804" s="465">
        <v>0</v>
      </c>
      <c r="T2804" s="430">
        <v>672.5572325047624</v>
      </c>
      <c r="U2804" s="458">
        <v>0</v>
      </c>
      <c r="V2804" s="459">
        <v>0</v>
      </c>
      <c r="W2804" s="430">
        <v>0.12474886417902659</v>
      </c>
      <c r="X2804" s="458">
        <v>0</v>
      </c>
      <c r="Y2804" s="459">
        <v>0</v>
      </c>
      <c r="Z2804" s="430">
        <v>3.9453719109898396E-3</v>
      </c>
      <c r="AA2804" s="458">
        <v>0</v>
      </c>
      <c r="AB2804" s="459">
        <v>0</v>
      </c>
      <c r="AC2804" s="430">
        <v>7.9698047152415522E-3</v>
      </c>
      <c r="AD2804" s="458">
        <v>0</v>
      </c>
      <c r="AE2804" s="459">
        <v>0</v>
      </c>
      <c r="AF2804" s="430">
        <v>1.1500452644900077E-3</v>
      </c>
      <c r="AG2804" s="458">
        <v>0</v>
      </c>
      <c r="AH2804" s="459">
        <v>0</v>
      </c>
      <c r="AI2804" s="430">
        <v>1.4835568427270637E-3</v>
      </c>
      <c r="AJ2804" s="458">
        <v>0</v>
      </c>
      <c r="AK2804" s="459">
        <v>0</v>
      </c>
      <c r="AL2804" s="430">
        <v>9.2003547502602303E-5</v>
      </c>
      <c r="AM2804" s="458">
        <v>0</v>
      </c>
      <c r="AN2804" s="459">
        <v>0</v>
      </c>
      <c r="AO2804" s="430">
        <v>2.5001985611684714E-2</v>
      </c>
      <c r="AP2804" s="458">
        <v>0</v>
      </c>
      <c r="AQ2804" s="459">
        <v>0</v>
      </c>
      <c r="AR2804" s="441">
        <v>1.9588915224112501E-2</v>
      </c>
      <c r="AS2804" s="464">
        <v>0</v>
      </c>
      <c r="AT2804" s="465">
        <v>0</v>
      </c>
      <c r="AU2804" s="434">
        <v>0</v>
      </c>
    </row>
    <row r="2805" spans="1:47" x14ac:dyDescent="0.2">
      <c r="A2805" s="229">
        <v>2045</v>
      </c>
      <c r="B2805" s="230">
        <v>1</v>
      </c>
      <c r="C2805" s="454">
        <v>0.75053787778431635</v>
      </c>
      <c r="D2805" s="455">
        <v>0.76683993896056168</v>
      </c>
      <c r="E2805" s="436">
        <v>0.36767540891223466</v>
      </c>
      <c r="F2805" s="454">
        <v>3.6194519060026367E-2</v>
      </c>
      <c r="G2805" s="455">
        <v>3.1925265581209797E-2</v>
      </c>
      <c r="H2805" s="436">
        <v>6.2208908480823874E-2</v>
      </c>
      <c r="I2805" s="454">
        <v>3.1988933704491691E-2</v>
      </c>
      <c r="J2805" s="455">
        <v>3.2444940465024462E-2</v>
      </c>
      <c r="K2805" s="436">
        <v>0.36174992170108794</v>
      </c>
      <c r="L2805" s="460">
        <v>1.3482959019356371E-3</v>
      </c>
      <c r="M2805" s="461">
        <v>1.7610328611842069E-3</v>
      </c>
      <c r="N2805" s="436">
        <v>5.6994896151685839E-3</v>
      </c>
      <c r="O2805" s="454">
        <v>1.6363100867208622E-3</v>
      </c>
      <c r="P2805" s="455">
        <v>2.0778996799473747E-3</v>
      </c>
      <c r="Q2805" s="436">
        <v>1.3853487029312706E-2</v>
      </c>
      <c r="R2805" s="460">
        <v>0</v>
      </c>
      <c r="S2805" s="461">
        <v>0</v>
      </c>
      <c r="T2805" s="436">
        <v>654.11861233048364</v>
      </c>
      <c r="U2805" s="454">
        <v>4.6719518148499893E-3</v>
      </c>
      <c r="V2805" s="455">
        <v>5.6045775088296619E-3</v>
      </c>
      <c r="W2805" s="436">
        <v>6.7045271934959169E-2</v>
      </c>
      <c r="X2805" s="454">
        <v>4.3453606239890648E-3</v>
      </c>
      <c r="Y2805" s="455">
        <v>5.5400162495251705E-3</v>
      </c>
      <c r="Z2805" s="436">
        <v>2.9773023868303592E-3</v>
      </c>
      <c r="AA2805" s="454">
        <v>8.4455123316529146E-4</v>
      </c>
      <c r="AB2805" s="455">
        <v>8.57927867674842E-4</v>
      </c>
      <c r="AC2805" s="436">
        <v>4.2833144605323508E-3</v>
      </c>
      <c r="AD2805" s="454">
        <v>4.6306589002759604E-5</v>
      </c>
      <c r="AE2805" s="455">
        <v>4.062257500609051E-5</v>
      </c>
      <c r="AF2805" s="436">
        <v>6.180830038533487E-4</v>
      </c>
      <c r="AG2805" s="454">
        <v>1.4959490965258022E-3</v>
      </c>
      <c r="AH2805" s="455">
        <v>1.3012314169404326E-3</v>
      </c>
      <c r="AI2805" s="436">
        <v>7.97326597037731E-4</v>
      </c>
      <c r="AJ2805" s="454">
        <v>2.7433812004485806E-4</v>
      </c>
      <c r="AK2805" s="455">
        <v>2.3336642953195893E-4</v>
      </c>
      <c r="AL2805" s="436">
        <v>4.9446621240351832E-5</v>
      </c>
      <c r="AM2805" s="454">
        <v>4.1723637535170054E-4</v>
      </c>
      <c r="AN2805" s="455">
        <v>3.7108294692704818E-4</v>
      </c>
      <c r="AO2805" s="436">
        <v>1.3437131207576681E-2</v>
      </c>
      <c r="AP2805" s="454">
        <v>0</v>
      </c>
      <c r="AQ2805" s="455">
        <v>0</v>
      </c>
      <c r="AR2805" s="439">
        <v>4.0931502845467102E-3</v>
      </c>
      <c r="AS2805" s="460">
        <v>0</v>
      </c>
      <c r="AT2805" s="461">
        <v>0</v>
      </c>
      <c r="AU2805" s="415">
        <v>0</v>
      </c>
    </row>
    <row r="2806" spans="1:47" x14ac:dyDescent="0.2">
      <c r="A2806" s="231">
        <v>2045</v>
      </c>
      <c r="B2806" s="232">
        <v>2</v>
      </c>
      <c r="C2806" s="456">
        <v>0.75642487193995245</v>
      </c>
      <c r="D2806" s="457">
        <v>0.77170618552583781</v>
      </c>
      <c r="E2806" s="437">
        <v>0.36934562623151262</v>
      </c>
      <c r="F2806" s="456">
        <v>3.6860370333606389E-2</v>
      </c>
      <c r="G2806" s="457">
        <v>3.2500940594590105E-2</v>
      </c>
      <c r="H2806" s="437">
        <v>6.2846105303391617E-2</v>
      </c>
      <c r="I2806" s="456">
        <v>3.2343130010392532E-2</v>
      </c>
      <c r="J2806" s="457">
        <v>3.2748814098225748E-2</v>
      </c>
      <c r="K2806" s="437">
        <v>0.36435216736899861</v>
      </c>
      <c r="L2806" s="462">
        <v>1.3492146503584163E-3</v>
      </c>
      <c r="M2806" s="463">
        <v>1.7619627283362636E-3</v>
      </c>
      <c r="N2806" s="437">
        <v>5.7017944984182577E-3</v>
      </c>
      <c r="O2806" s="456">
        <v>1.6442407343666926E-3</v>
      </c>
      <c r="P2806" s="457">
        <v>2.0879259464486825E-3</v>
      </c>
      <c r="Q2806" s="437">
        <v>1.3859722194330664E-2</v>
      </c>
      <c r="R2806" s="462">
        <v>0</v>
      </c>
      <c r="S2806" s="463">
        <v>0</v>
      </c>
      <c r="T2806" s="437">
        <v>654.38430227079095</v>
      </c>
      <c r="U2806" s="456">
        <v>4.7392949844696575E-3</v>
      </c>
      <c r="V2806" s="457">
        <v>5.6884788038862799E-3</v>
      </c>
      <c r="W2806" s="437">
        <v>6.7731979040545495E-2</v>
      </c>
      <c r="X2806" s="456">
        <v>4.407804886284403E-3</v>
      </c>
      <c r="Y2806" s="457">
        <v>5.6229727747890926E-3</v>
      </c>
      <c r="Z2806" s="437">
        <v>2.99036460189522E-3</v>
      </c>
      <c r="AA2806" s="456">
        <v>8.5281358761778116E-4</v>
      </c>
      <c r="AB2806" s="457">
        <v>8.6746615691982621E-4</v>
      </c>
      <c r="AC2806" s="437">
        <v>4.3271855512560416E-3</v>
      </c>
      <c r="AD2806" s="456">
        <v>4.7122388879459464E-5</v>
      </c>
      <c r="AE2806" s="457">
        <v>4.1327695029699435E-5</v>
      </c>
      <c r="AF2806" s="437">
        <v>6.2441379679269724E-4</v>
      </c>
      <c r="AG2806" s="456">
        <v>1.5254176117720955E-3</v>
      </c>
      <c r="AH2806" s="457">
        <v>1.3262977848972667E-3</v>
      </c>
      <c r="AI2806" s="437">
        <v>8.0549233475904589E-4</v>
      </c>
      <c r="AJ2806" s="456">
        <v>2.8014957899077372E-4</v>
      </c>
      <c r="AK2806" s="457">
        <v>2.3826393883709309E-4</v>
      </c>
      <c r="AL2806" s="437">
        <v>4.9953055935729567E-5</v>
      </c>
      <c r="AM2806" s="456">
        <v>4.2423736118938081E-4</v>
      </c>
      <c r="AN2806" s="457">
        <v>3.7714991173172372E-4</v>
      </c>
      <c r="AO2806" s="437">
        <v>1.3574739511303247E-2</v>
      </c>
      <c r="AP2806" s="456">
        <v>0</v>
      </c>
      <c r="AQ2806" s="457">
        <v>0</v>
      </c>
      <c r="AR2806" s="440">
        <v>4.1035932122018203E-3</v>
      </c>
      <c r="AS2806" s="462">
        <v>0</v>
      </c>
      <c r="AT2806" s="463">
        <v>0</v>
      </c>
      <c r="AU2806" s="423">
        <v>0</v>
      </c>
    </row>
    <row r="2807" spans="1:47" x14ac:dyDescent="0.2">
      <c r="A2807" s="231">
        <v>2045</v>
      </c>
      <c r="B2807" s="232">
        <v>3</v>
      </c>
      <c r="C2807" s="456">
        <v>0.76184530001572925</v>
      </c>
      <c r="D2807" s="457">
        <v>0.77604732607422855</v>
      </c>
      <c r="E2807" s="437">
        <v>0.37130993222547387</v>
      </c>
      <c r="F2807" s="456">
        <v>3.7608167730930162E-2</v>
      </c>
      <c r="G2807" s="457">
        <v>3.3175223322860388E-2</v>
      </c>
      <c r="H2807" s="437">
        <v>6.359513617728127E-2</v>
      </c>
      <c r="I2807" s="456">
        <v>3.2711468309027499E-2</v>
      </c>
      <c r="J2807" s="457">
        <v>3.3069838152766304E-2</v>
      </c>
      <c r="K2807" s="437">
        <v>0.3674106522302622</v>
      </c>
      <c r="L2807" s="462">
        <v>1.3503181673321155E-3</v>
      </c>
      <c r="M2807" s="463">
        <v>1.7631777089081148E-3</v>
      </c>
      <c r="N2807" s="437">
        <v>5.7045239656977106E-3</v>
      </c>
      <c r="O2807" s="456">
        <v>1.6532643595716977E-3</v>
      </c>
      <c r="P2807" s="457">
        <v>2.0998634297487557E-3</v>
      </c>
      <c r="Q2807" s="437">
        <v>1.3867112466681051E-2</v>
      </c>
      <c r="R2807" s="462">
        <v>0</v>
      </c>
      <c r="S2807" s="463">
        <v>0</v>
      </c>
      <c r="T2807" s="437">
        <v>654.69654315784476</v>
      </c>
      <c r="U2807" s="456">
        <v>4.8121890699120992E-3</v>
      </c>
      <c r="V2807" s="457">
        <v>5.7843052515668203E-3</v>
      </c>
      <c r="W2807" s="437">
        <v>6.853931554703406E-2</v>
      </c>
      <c r="X2807" s="456">
        <v>4.4781582079944302E-3</v>
      </c>
      <c r="Y2807" s="457">
        <v>5.7204601509368942E-3</v>
      </c>
      <c r="Z2807" s="437">
        <v>3.0057193567727034E-3</v>
      </c>
      <c r="AA2807" s="456">
        <v>8.6275018577912301E-4</v>
      </c>
      <c r="AB2807" s="457">
        <v>8.795108302246333E-4</v>
      </c>
      <c r="AC2807" s="437">
        <v>4.3787599596548403E-3</v>
      </c>
      <c r="AD2807" s="456">
        <v>4.8043812109296302E-5</v>
      </c>
      <c r="AE2807" s="457">
        <v>4.216029592117226E-5</v>
      </c>
      <c r="AF2807" s="437">
        <v>6.3185613210813864E-4</v>
      </c>
      <c r="AG2807" s="456">
        <v>1.558331302742498E-3</v>
      </c>
      <c r="AH2807" s="457">
        <v>1.3554279559910333E-3</v>
      </c>
      <c r="AI2807" s="437">
        <v>8.1509546599253238E-4</v>
      </c>
      <c r="AJ2807" s="456">
        <v>2.8665337419790307E-4</v>
      </c>
      <c r="AK2807" s="457">
        <v>2.4396372245310505E-4</v>
      </c>
      <c r="AL2807" s="437">
        <v>5.0548492134276762E-5</v>
      </c>
      <c r="AM2807" s="456">
        <v>4.3212501291317118E-4</v>
      </c>
      <c r="AN2807" s="457">
        <v>3.8429493727301189E-4</v>
      </c>
      <c r="AO2807" s="437">
        <v>1.3736544617116717E-2</v>
      </c>
      <c r="AP2807" s="456">
        <v>0</v>
      </c>
      <c r="AQ2807" s="457">
        <v>0</v>
      </c>
      <c r="AR2807" s="440">
        <v>4.1158594504856301E-3</v>
      </c>
      <c r="AS2807" s="462">
        <v>0</v>
      </c>
      <c r="AT2807" s="463">
        <v>0</v>
      </c>
      <c r="AU2807" s="423">
        <v>0</v>
      </c>
    </row>
    <row r="2808" spans="1:47" x14ac:dyDescent="0.2">
      <c r="A2808" s="231">
        <v>2045</v>
      </c>
      <c r="B2808" s="232">
        <v>4</v>
      </c>
      <c r="C2808" s="456">
        <v>0.76668967388214171</v>
      </c>
      <c r="D2808" s="457">
        <v>0.77972906913785522</v>
      </c>
      <c r="E2808" s="437">
        <v>0.37356037954231286</v>
      </c>
      <c r="F2808" s="456">
        <v>3.8440506358546581E-2</v>
      </c>
      <c r="G2808" s="457">
        <v>3.394512456968795E-2</v>
      </c>
      <c r="H2808" s="437">
        <v>6.4453408361266618E-2</v>
      </c>
      <c r="I2808" s="456">
        <v>3.3092440282836637E-2</v>
      </c>
      <c r="J2808" s="457">
        <v>3.3404233965434862E-2</v>
      </c>
      <c r="K2808" s="437">
        <v>0.37091530971206693</v>
      </c>
      <c r="L2808" s="462">
        <v>1.3515483954102982E-3</v>
      </c>
      <c r="M2808" s="463">
        <v>1.7645859439712687E-3</v>
      </c>
      <c r="N2808" s="437">
        <v>5.7076378049687494E-3</v>
      </c>
      <c r="O2808" s="456">
        <v>1.6632886208417339E-3</v>
      </c>
      <c r="P2808" s="457">
        <v>2.1135036661777949E-3</v>
      </c>
      <c r="Q2808" s="437">
        <v>1.3875577040562914E-2</v>
      </c>
      <c r="R2808" s="462">
        <v>0</v>
      </c>
      <c r="S2808" s="463">
        <v>0</v>
      </c>
      <c r="T2808" s="437">
        <v>655.05444748497757</v>
      </c>
      <c r="U2808" s="456">
        <v>4.8909689266923078E-3</v>
      </c>
      <c r="V2808" s="457">
        <v>5.8913681283371848E-3</v>
      </c>
      <c r="W2808" s="437">
        <v>6.9464316795625758E-2</v>
      </c>
      <c r="X2808" s="456">
        <v>4.5565075194547427E-3</v>
      </c>
      <c r="Y2808" s="457">
        <v>5.8319355032167295E-3</v>
      </c>
      <c r="Z2808" s="437">
        <v>3.0233136795779613E-3</v>
      </c>
      <c r="AA2808" s="456">
        <v>8.7436208492623396E-4</v>
      </c>
      <c r="AB2808" s="457">
        <v>8.939177731535202E-4</v>
      </c>
      <c r="AC2808" s="437">
        <v>4.4378596024282086E-3</v>
      </c>
      <c r="AD2808" s="456">
        <v>4.9073171330507028E-5</v>
      </c>
      <c r="AE2808" s="457">
        <v>4.3115498875396881E-5</v>
      </c>
      <c r="AF2808" s="437">
        <v>6.403836821169634E-4</v>
      </c>
      <c r="AG2808" s="456">
        <v>1.5947953940757622E-3</v>
      </c>
      <c r="AH2808" s="457">
        <v>1.388488358643053E-3</v>
      </c>
      <c r="AI2808" s="437">
        <v>8.2609402908824178E-4</v>
      </c>
      <c r="AJ2808" s="456">
        <v>2.9386965704433603E-4</v>
      </c>
      <c r="AK2808" s="457">
        <v>2.504447291101729E-4</v>
      </c>
      <c r="AL2808" s="437">
        <v>5.1230660289241038E-5</v>
      </c>
      <c r="AM2808" s="456">
        <v>4.4092298234869355E-4</v>
      </c>
      <c r="AN2808" s="457">
        <v>3.9247472298056628E-4</v>
      </c>
      <c r="AO2808" s="437">
        <v>1.3921938910075735E-2</v>
      </c>
      <c r="AP2808" s="456">
        <v>0</v>
      </c>
      <c r="AQ2808" s="457">
        <v>0</v>
      </c>
      <c r="AR2808" s="440">
        <v>4.1299192147308001E-3</v>
      </c>
      <c r="AS2808" s="462">
        <v>0</v>
      </c>
      <c r="AT2808" s="463">
        <v>0</v>
      </c>
      <c r="AU2808" s="423">
        <v>0</v>
      </c>
    </row>
    <row r="2809" spans="1:47" x14ac:dyDescent="0.2">
      <c r="A2809" s="231">
        <v>2045</v>
      </c>
      <c r="B2809" s="232">
        <v>5</v>
      </c>
      <c r="C2809" s="456">
        <v>1.2012480050971037</v>
      </c>
      <c r="D2809" s="457">
        <v>1.2422300245867919</v>
      </c>
      <c r="E2809" s="437">
        <v>0.43746847740434225</v>
      </c>
      <c r="F2809" s="456">
        <v>4.619989593625641E-2</v>
      </c>
      <c r="G2809" s="457">
        <v>4.1584367934321978E-2</v>
      </c>
      <c r="H2809" s="437">
        <v>7.1809036084941255E-2</v>
      </c>
      <c r="I2809" s="456">
        <v>4.4545031238999749E-2</v>
      </c>
      <c r="J2809" s="457">
        <v>4.5728221927187007E-2</v>
      </c>
      <c r="K2809" s="437">
        <v>0.37465099635916921</v>
      </c>
      <c r="L2809" s="462">
        <v>1.3525429925549482E-3</v>
      </c>
      <c r="M2809" s="463">
        <v>1.7657465931237709E-3</v>
      </c>
      <c r="N2809" s="437">
        <v>5.7090147357497026E-3</v>
      </c>
      <c r="O2809" s="456">
        <v>2.0278321246438935E-3</v>
      </c>
      <c r="P2809" s="457">
        <v>3.18615555900012E-3</v>
      </c>
      <c r="Q2809" s="437">
        <v>1.8985384141183757E-2</v>
      </c>
      <c r="R2809" s="462">
        <v>0</v>
      </c>
      <c r="S2809" s="463">
        <v>0</v>
      </c>
      <c r="T2809" s="437">
        <v>655.21353488789327</v>
      </c>
      <c r="U2809" s="456">
        <v>3.7801142321591684E-3</v>
      </c>
      <c r="V2809" s="457">
        <v>4.4873124974844723E-3</v>
      </c>
      <c r="W2809" s="437">
        <v>7.7391775334741036E-2</v>
      </c>
      <c r="X2809" s="456">
        <v>4.6434426743071668E-3</v>
      </c>
      <c r="Y2809" s="457">
        <v>5.958722760468502E-3</v>
      </c>
      <c r="Z2809" s="437">
        <v>3.0432774352823254E-3</v>
      </c>
      <c r="AA2809" s="456">
        <v>1.0197418749187382E-3</v>
      </c>
      <c r="AB2809" s="457">
        <v>1.0602350127774541E-3</v>
      </c>
      <c r="AC2809" s="437">
        <v>4.9443219675096945E-3</v>
      </c>
      <c r="AD2809" s="456">
        <v>5.8507920531760614E-5</v>
      </c>
      <c r="AE2809" s="457">
        <v>5.2246431488787802E-5</v>
      </c>
      <c r="AF2809" s="437">
        <v>7.1346585206345054E-4</v>
      </c>
      <c r="AG2809" s="456">
        <v>1.9265992537216689E-3</v>
      </c>
      <c r="AH2809" s="457">
        <v>1.7108799308729141E-3</v>
      </c>
      <c r="AI2809" s="437">
        <v>9.2037246555901921E-4</v>
      </c>
      <c r="AJ2809" s="456">
        <v>3.4575056930972558E-4</v>
      </c>
      <c r="AK2809" s="457">
        <v>2.9850159962975883E-4</v>
      </c>
      <c r="AL2809" s="437">
        <v>5.7077317624081261E-5</v>
      </c>
      <c r="AM2809" s="456">
        <v>5.3213355703241353E-4</v>
      </c>
      <c r="AN2809" s="457">
        <v>4.8363197581972271E-4</v>
      </c>
      <c r="AO2809" s="437">
        <v>1.5510773985409818E-2</v>
      </c>
      <c r="AP2809" s="456">
        <v>0</v>
      </c>
      <c r="AQ2809" s="457">
        <v>0</v>
      </c>
      <c r="AR2809" s="440">
        <v>6.3929794885125204E-3</v>
      </c>
      <c r="AS2809" s="462">
        <v>0</v>
      </c>
      <c r="AT2809" s="463">
        <v>0</v>
      </c>
      <c r="AU2809" s="423">
        <v>0</v>
      </c>
    </row>
    <row r="2810" spans="1:47" x14ac:dyDescent="0.2">
      <c r="A2810" s="231">
        <v>2045</v>
      </c>
      <c r="B2810" s="232">
        <v>6</v>
      </c>
      <c r="C2810" s="456">
        <v>1.2110201096237301</v>
      </c>
      <c r="D2810" s="457">
        <v>1.2519750643209657</v>
      </c>
      <c r="E2810" s="437">
        <v>0.44034282890958715</v>
      </c>
      <c r="F2810" s="456">
        <v>4.7303798405829392E-2</v>
      </c>
      <c r="G2810" s="457">
        <v>4.2678740170946923E-2</v>
      </c>
      <c r="H2810" s="437">
        <v>7.2905358579359592E-2</v>
      </c>
      <c r="I2810" s="456">
        <v>4.5158371341569054E-2</v>
      </c>
      <c r="J2810" s="457">
        <v>4.6354083822871137E-2</v>
      </c>
      <c r="K2810" s="437">
        <v>0.37912767868218999</v>
      </c>
      <c r="L2810" s="462">
        <v>1.3542592614126858E-3</v>
      </c>
      <c r="M2810" s="463">
        <v>1.7678645843427975E-3</v>
      </c>
      <c r="N2810" s="437">
        <v>5.7129926735029132E-3</v>
      </c>
      <c r="O2810" s="456">
        <v>2.0430716281378256E-3</v>
      </c>
      <c r="P2810" s="457">
        <v>3.2129474046400514E-3</v>
      </c>
      <c r="Q2810" s="437">
        <v>1.8996166577170164E-2</v>
      </c>
      <c r="R2810" s="462">
        <v>0</v>
      </c>
      <c r="S2810" s="463">
        <v>0</v>
      </c>
      <c r="T2810" s="437">
        <v>655.66931889892192</v>
      </c>
      <c r="U2810" s="456">
        <v>3.8503945675950261E-3</v>
      </c>
      <c r="V2810" s="457">
        <v>4.5852416337385429E-3</v>
      </c>
      <c r="W2810" s="437">
        <v>7.8573359302102116E-2</v>
      </c>
      <c r="X2810" s="456">
        <v>4.7394235201965399E-3</v>
      </c>
      <c r="Y2810" s="457">
        <v>6.1014552182462522E-3</v>
      </c>
      <c r="Z2810" s="437">
        <v>3.0657494138717168E-3</v>
      </c>
      <c r="AA2810" s="456">
        <v>1.0356920205218372E-3</v>
      </c>
      <c r="AB2810" s="457">
        <v>1.0815631451557958E-3</v>
      </c>
      <c r="AC2810" s="437">
        <v>5.0198020398030717E-3</v>
      </c>
      <c r="AD2810" s="456">
        <v>5.9883697119006194E-5</v>
      </c>
      <c r="AE2810" s="457">
        <v>5.3613953823798566E-5</v>
      </c>
      <c r="AF2810" s="437">
        <v>7.2435855838132938E-4</v>
      </c>
      <c r="AG2810" s="456">
        <v>1.9748496128395897E-3</v>
      </c>
      <c r="AH2810" s="457">
        <v>1.7576855866964307E-3</v>
      </c>
      <c r="AI2810" s="437">
        <v>9.3442241282450653E-4</v>
      </c>
      <c r="AJ2810" s="456">
        <v>3.5531512434597696E-4</v>
      </c>
      <c r="AK2810" s="457">
        <v>3.0766828449366597E-4</v>
      </c>
      <c r="AL2810" s="437">
        <v>5.7948684168617581E-5</v>
      </c>
      <c r="AM2810" s="456">
        <v>5.4381250243496914E-4</v>
      </c>
      <c r="AN2810" s="457">
        <v>4.9523854462571459E-4</v>
      </c>
      <c r="AO2810" s="437">
        <v>1.5747542269508016E-2</v>
      </c>
      <c r="AP2810" s="456">
        <v>0</v>
      </c>
      <c r="AQ2810" s="457">
        <v>0</v>
      </c>
      <c r="AR2810" s="440">
        <v>6.42106536055502E-3</v>
      </c>
      <c r="AS2810" s="462">
        <v>0</v>
      </c>
      <c r="AT2810" s="463">
        <v>0</v>
      </c>
      <c r="AU2810" s="423">
        <v>0</v>
      </c>
    </row>
    <row r="2811" spans="1:47" x14ac:dyDescent="0.2">
      <c r="A2811" s="231">
        <v>2045</v>
      </c>
      <c r="B2811" s="232">
        <v>7</v>
      </c>
      <c r="C2811" s="456">
        <v>0</v>
      </c>
      <c r="D2811" s="457">
        <v>0</v>
      </c>
      <c r="E2811" s="438">
        <v>0.44354901686728565</v>
      </c>
      <c r="F2811" s="456">
        <v>0</v>
      </c>
      <c r="G2811" s="457">
        <v>0</v>
      </c>
      <c r="H2811" s="438">
        <v>7.4128440652680636E-2</v>
      </c>
      <c r="I2811" s="456">
        <v>0</v>
      </c>
      <c r="J2811" s="457">
        <v>0</v>
      </c>
      <c r="K2811" s="438">
        <v>0.50685935799457382</v>
      </c>
      <c r="L2811" s="462">
        <v>0</v>
      </c>
      <c r="M2811" s="463">
        <v>0</v>
      </c>
      <c r="N2811" s="438">
        <v>5.7174347357560476E-3</v>
      </c>
      <c r="O2811" s="456">
        <v>0</v>
      </c>
      <c r="P2811" s="457">
        <v>0</v>
      </c>
      <c r="Q2811" s="438">
        <v>1.9008186214722046E-2</v>
      </c>
      <c r="R2811" s="462">
        <v>0</v>
      </c>
      <c r="S2811" s="463">
        <v>0</v>
      </c>
      <c r="T2811" s="438">
        <v>656.17874278726742</v>
      </c>
      <c r="U2811" s="456">
        <v>0</v>
      </c>
      <c r="V2811" s="457">
        <v>0</v>
      </c>
      <c r="W2811" s="438">
        <v>7.9891454530169284E-2</v>
      </c>
      <c r="X2811" s="456">
        <v>0</v>
      </c>
      <c r="Y2811" s="457">
        <v>0</v>
      </c>
      <c r="Z2811" s="438">
        <v>3.0908192135733117E-3</v>
      </c>
      <c r="AA2811" s="456">
        <v>0</v>
      </c>
      <c r="AB2811" s="457">
        <v>0</v>
      </c>
      <c r="AC2811" s="438">
        <v>5.1040150926668967E-3</v>
      </c>
      <c r="AD2811" s="456">
        <v>0</v>
      </c>
      <c r="AE2811" s="457">
        <v>0</v>
      </c>
      <c r="AF2811" s="438">
        <v>7.3651027456914672E-4</v>
      </c>
      <c r="AG2811" s="456">
        <v>0</v>
      </c>
      <c r="AH2811" s="457">
        <v>0</v>
      </c>
      <c r="AI2811" s="438">
        <v>9.5009808035461838E-4</v>
      </c>
      <c r="AJ2811" s="456">
        <v>0</v>
      </c>
      <c r="AK2811" s="457">
        <v>0</v>
      </c>
      <c r="AL2811" s="438">
        <v>5.8920826837861611E-5</v>
      </c>
      <c r="AM2811" s="456">
        <v>0</v>
      </c>
      <c r="AN2811" s="457">
        <v>0</v>
      </c>
      <c r="AO2811" s="438">
        <v>1.6011744086514578E-2</v>
      </c>
      <c r="AP2811" s="456">
        <v>0</v>
      </c>
      <c r="AQ2811" s="457">
        <v>0</v>
      </c>
      <c r="AR2811" s="440">
        <v>7.1898052684395003E-3</v>
      </c>
      <c r="AS2811" s="462">
        <v>0</v>
      </c>
      <c r="AT2811" s="463">
        <v>0</v>
      </c>
      <c r="AU2811" s="423">
        <v>0</v>
      </c>
    </row>
    <row r="2812" spans="1:47" x14ac:dyDescent="0.2">
      <c r="A2812" s="231">
        <v>2045</v>
      </c>
      <c r="B2812" s="232">
        <v>8</v>
      </c>
      <c r="C2812" s="456">
        <v>0</v>
      </c>
      <c r="D2812" s="457">
        <v>0</v>
      </c>
      <c r="E2812" s="438">
        <v>0.44711196290654132</v>
      </c>
      <c r="F2812" s="456">
        <v>0</v>
      </c>
      <c r="G2812" s="457">
        <v>0</v>
      </c>
      <c r="H2812" s="438">
        <v>7.5487064005508128E-2</v>
      </c>
      <c r="I2812" s="456">
        <v>0</v>
      </c>
      <c r="J2812" s="457">
        <v>0</v>
      </c>
      <c r="K2812" s="438">
        <v>0.51240768841760731</v>
      </c>
      <c r="L2812" s="462">
        <v>0</v>
      </c>
      <c r="M2812" s="463">
        <v>0</v>
      </c>
      <c r="N2812" s="438">
        <v>5.722361049207373E-3</v>
      </c>
      <c r="O2812" s="456">
        <v>0</v>
      </c>
      <c r="P2812" s="457">
        <v>0</v>
      </c>
      <c r="Q2812" s="438">
        <v>1.9021575050454848E-2</v>
      </c>
      <c r="R2812" s="462">
        <v>0</v>
      </c>
      <c r="S2812" s="463">
        <v>0</v>
      </c>
      <c r="T2812" s="438">
        <v>656.74444363138048</v>
      </c>
      <c r="U2812" s="456">
        <v>0</v>
      </c>
      <c r="V2812" s="457">
        <v>0</v>
      </c>
      <c r="W2812" s="438">
        <v>8.1355831156908795E-2</v>
      </c>
      <c r="X2812" s="456">
        <v>0</v>
      </c>
      <c r="Y2812" s="457">
        <v>0</v>
      </c>
      <c r="Z2812" s="438">
        <v>3.1186757848100425E-3</v>
      </c>
      <c r="AA2812" s="456">
        <v>0</v>
      </c>
      <c r="AB2812" s="457">
        <v>0</v>
      </c>
      <c r="AC2812" s="438">
        <v>5.1975664781836444E-3</v>
      </c>
      <c r="AD2812" s="456">
        <v>0</v>
      </c>
      <c r="AE2812" s="457">
        <v>0</v>
      </c>
      <c r="AF2812" s="438">
        <v>7.5000963844521471E-4</v>
      </c>
      <c r="AG2812" s="456">
        <v>0</v>
      </c>
      <c r="AH2812" s="457">
        <v>0</v>
      </c>
      <c r="AI2812" s="438">
        <v>9.6751223921156442E-4</v>
      </c>
      <c r="AJ2812" s="456">
        <v>0</v>
      </c>
      <c r="AK2812" s="457">
        <v>0</v>
      </c>
      <c r="AL2812" s="438">
        <v>6.0000779222075151E-5</v>
      </c>
      <c r="AM2812" s="456">
        <v>0</v>
      </c>
      <c r="AN2812" s="457">
        <v>0</v>
      </c>
      <c r="AO2812" s="438">
        <v>1.6305207733680143E-2</v>
      </c>
      <c r="AP2812" s="456">
        <v>0</v>
      </c>
      <c r="AQ2812" s="457">
        <v>0</v>
      </c>
      <c r="AR2812" s="440">
        <v>7.2286864862633297E-3</v>
      </c>
      <c r="AS2812" s="462">
        <v>0</v>
      </c>
      <c r="AT2812" s="463">
        <v>0</v>
      </c>
      <c r="AU2812" s="423">
        <v>0</v>
      </c>
    </row>
    <row r="2813" spans="1:47" x14ac:dyDescent="0.2">
      <c r="A2813" s="231">
        <v>2045</v>
      </c>
      <c r="B2813" s="232">
        <v>9</v>
      </c>
      <c r="C2813" s="456">
        <v>0</v>
      </c>
      <c r="D2813" s="457">
        <v>0</v>
      </c>
      <c r="E2813" s="438">
        <v>0.45038914408393532</v>
      </c>
      <c r="F2813" s="456">
        <v>0</v>
      </c>
      <c r="G2813" s="457">
        <v>0</v>
      </c>
      <c r="H2813" s="438">
        <v>7.6969448203660501E-2</v>
      </c>
      <c r="I2813" s="456">
        <v>0</v>
      </c>
      <c r="J2813" s="457">
        <v>0</v>
      </c>
      <c r="K2813" s="438">
        <v>0.51815560794315163</v>
      </c>
      <c r="L2813" s="462">
        <v>0</v>
      </c>
      <c r="M2813" s="463">
        <v>0</v>
      </c>
      <c r="N2813" s="438">
        <v>5.7256439745607271E-3</v>
      </c>
      <c r="O2813" s="456">
        <v>0</v>
      </c>
      <c r="P2813" s="457">
        <v>0</v>
      </c>
      <c r="Q2813" s="438">
        <v>1.9036343993409689E-2</v>
      </c>
      <c r="R2813" s="462">
        <v>0</v>
      </c>
      <c r="S2813" s="463">
        <v>0</v>
      </c>
      <c r="T2813" s="438">
        <v>657.12128428379435</v>
      </c>
      <c r="U2813" s="456">
        <v>0</v>
      </c>
      <c r="V2813" s="457">
        <v>0</v>
      </c>
      <c r="W2813" s="438">
        <v>8.2953440374053583E-2</v>
      </c>
      <c r="X2813" s="456">
        <v>0</v>
      </c>
      <c r="Y2813" s="457">
        <v>0</v>
      </c>
      <c r="Z2813" s="438">
        <v>3.1493971963539873E-3</v>
      </c>
      <c r="AA2813" s="456">
        <v>0</v>
      </c>
      <c r="AB2813" s="457">
        <v>0</v>
      </c>
      <c r="AC2813" s="438">
        <v>5.2996343415543492E-3</v>
      </c>
      <c r="AD2813" s="456">
        <v>0</v>
      </c>
      <c r="AE2813" s="457">
        <v>0</v>
      </c>
      <c r="AF2813" s="438">
        <v>7.6473863591303593E-4</v>
      </c>
      <c r="AG2813" s="456">
        <v>0</v>
      </c>
      <c r="AH2813" s="457">
        <v>0</v>
      </c>
      <c r="AI2813" s="438">
        <v>9.8651285684812581E-4</v>
      </c>
      <c r="AJ2813" s="456">
        <v>0</v>
      </c>
      <c r="AK2813" s="457">
        <v>0</v>
      </c>
      <c r="AL2813" s="438">
        <v>6.117905352621294E-5</v>
      </c>
      <c r="AM2813" s="456">
        <v>0</v>
      </c>
      <c r="AN2813" s="457">
        <v>0</v>
      </c>
      <c r="AO2813" s="438">
        <v>1.6625412922875223E-2</v>
      </c>
      <c r="AP2813" s="456">
        <v>0</v>
      </c>
      <c r="AQ2813" s="457">
        <v>0</v>
      </c>
      <c r="AR2813" s="440">
        <v>8.1052564956339401E-3</v>
      </c>
      <c r="AS2813" s="462">
        <v>0</v>
      </c>
      <c r="AT2813" s="463">
        <v>0</v>
      </c>
      <c r="AU2813" s="423">
        <v>0</v>
      </c>
    </row>
    <row r="2814" spans="1:47" x14ac:dyDescent="0.2">
      <c r="A2814" s="231">
        <v>2045</v>
      </c>
      <c r="B2814" s="232">
        <v>10</v>
      </c>
      <c r="C2814" s="456">
        <v>0</v>
      </c>
      <c r="D2814" s="457">
        <v>0</v>
      </c>
      <c r="E2814" s="438">
        <v>0.45469801835157891</v>
      </c>
      <c r="F2814" s="456">
        <v>0</v>
      </c>
      <c r="G2814" s="457">
        <v>0</v>
      </c>
      <c r="H2814" s="438">
        <v>7.8612898454650956E-2</v>
      </c>
      <c r="I2814" s="456">
        <v>0</v>
      </c>
      <c r="J2814" s="457">
        <v>0</v>
      </c>
      <c r="K2814" s="438">
        <v>0.5248669591664763</v>
      </c>
      <c r="L2814" s="462">
        <v>0</v>
      </c>
      <c r="M2814" s="463">
        <v>0</v>
      </c>
      <c r="N2814" s="438">
        <v>5.7316117374622885E-3</v>
      </c>
      <c r="O2814" s="456">
        <v>0</v>
      </c>
      <c r="P2814" s="457">
        <v>0</v>
      </c>
      <c r="Q2814" s="438">
        <v>1.9052506775478241E-2</v>
      </c>
      <c r="R2814" s="462">
        <v>0</v>
      </c>
      <c r="S2814" s="463">
        <v>0</v>
      </c>
      <c r="T2814" s="438">
        <v>657.80641613884802</v>
      </c>
      <c r="U2814" s="456">
        <v>0</v>
      </c>
      <c r="V2814" s="457">
        <v>0</v>
      </c>
      <c r="W2814" s="438">
        <v>8.4724696644219971E-2</v>
      </c>
      <c r="X2814" s="456">
        <v>0</v>
      </c>
      <c r="Y2814" s="457">
        <v>0</v>
      </c>
      <c r="Z2814" s="438">
        <v>3.1830920157373617E-3</v>
      </c>
      <c r="AA2814" s="456">
        <v>0</v>
      </c>
      <c r="AB2814" s="457">
        <v>0</v>
      </c>
      <c r="AC2814" s="438">
        <v>5.4127956993926443E-3</v>
      </c>
      <c r="AD2814" s="456">
        <v>0</v>
      </c>
      <c r="AE2814" s="457">
        <v>0</v>
      </c>
      <c r="AF2814" s="438">
        <v>7.8106717331025502E-4</v>
      </c>
      <c r="AG2814" s="456">
        <v>0</v>
      </c>
      <c r="AH2814" s="457">
        <v>0</v>
      </c>
      <c r="AI2814" s="438">
        <v>1.0075766616019933E-3</v>
      </c>
      <c r="AJ2814" s="456">
        <v>0</v>
      </c>
      <c r="AK2814" s="457">
        <v>0</v>
      </c>
      <c r="AL2814" s="438">
        <v>6.2485330803436709E-5</v>
      </c>
      <c r="AM2814" s="456">
        <v>0</v>
      </c>
      <c r="AN2814" s="457">
        <v>0</v>
      </c>
      <c r="AO2814" s="438">
        <v>1.6980394713082721E-2</v>
      </c>
      <c r="AP2814" s="456">
        <v>0</v>
      </c>
      <c r="AQ2814" s="457">
        <v>0</v>
      </c>
      <c r="AR2814" s="440">
        <v>8.1577955399432193E-3</v>
      </c>
      <c r="AS2814" s="462">
        <v>0</v>
      </c>
      <c r="AT2814" s="463">
        <v>0</v>
      </c>
      <c r="AU2814" s="423">
        <v>0</v>
      </c>
    </row>
    <row r="2815" spans="1:47" x14ac:dyDescent="0.2">
      <c r="A2815" s="231">
        <v>2045</v>
      </c>
      <c r="B2815" s="232">
        <v>11</v>
      </c>
      <c r="C2815" s="456">
        <v>0</v>
      </c>
      <c r="D2815" s="457">
        <v>0</v>
      </c>
      <c r="E2815" s="438">
        <v>0.45942488717243551</v>
      </c>
      <c r="F2815" s="456">
        <v>0</v>
      </c>
      <c r="G2815" s="457">
        <v>0</v>
      </c>
      <c r="H2815" s="438">
        <v>8.0415806546864421E-2</v>
      </c>
      <c r="I2815" s="456">
        <v>0</v>
      </c>
      <c r="J2815" s="457">
        <v>0</v>
      </c>
      <c r="K2815" s="438">
        <v>0.53222919639446986</v>
      </c>
      <c r="L2815" s="462">
        <v>0</v>
      </c>
      <c r="M2815" s="463">
        <v>0</v>
      </c>
      <c r="N2815" s="438">
        <v>5.738156968669631E-3</v>
      </c>
      <c r="O2815" s="456">
        <v>0</v>
      </c>
      <c r="P2815" s="457">
        <v>0</v>
      </c>
      <c r="Q2815" s="438">
        <v>1.9070256188324697E-2</v>
      </c>
      <c r="R2815" s="462">
        <v>0</v>
      </c>
      <c r="S2815" s="463">
        <v>0</v>
      </c>
      <c r="T2815" s="438">
        <v>658.55855822810179</v>
      </c>
      <c r="U2815" s="456">
        <v>0</v>
      </c>
      <c r="V2815" s="457">
        <v>0</v>
      </c>
      <c r="W2815" s="438">
        <v>8.6667611425673641E-2</v>
      </c>
      <c r="X2815" s="456">
        <v>0</v>
      </c>
      <c r="Y2815" s="457">
        <v>0</v>
      </c>
      <c r="Z2815" s="438">
        <v>3.2200461901812161E-3</v>
      </c>
      <c r="AA2815" s="456">
        <v>0</v>
      </c>
      <c r="AB2815" s="457">
        <v>0</v>
      </c>
      <c r="AC2815" s="438">
        <v>5.5369202717306821E-3</v>
      </c>
      <c r="AD2815" s="456">
        <v>0</v>
      </c>
      <c r="AE2815" s="457">
        <v>0</v>
      </c>
      <c r="AF2815" s="438">
        <v>7.9897847809909579E-4</v>
      </c>
      <c r="AG2815" s="456">
        <v>0</v>
      </c>
      <c r="AH2815" s="457">
        <v>0</v>
      </c>
      <c r="AI2815" s="438">
        <v>1.0306832217399217E-3</v>
      </c>
      <c r="AJ2815" s="456">
        <v>0</v>
      </c>
      <c r="AK2815" s="457">
        <v>0</v>
      </c>
      <c r="AL2815" s="438">
        <v>6.3918331353339319E-5</v>
      </c>
      <c r="AM2815" s="456">
        <v>0</v>
      </c>
      <c r="AN2815" s="457">
        <v>0</v>
      </c>
      <c r="AO2815" s="438">
        <v>1.7369793518794054E-2</v>
      </c>
      <c r="AP2815" s="456">
        <v>0</v>
      </c>
      <c r="AQ2815" s="457">
        <v>0</v>
      </c>
      <c r="AR2815" s="440">
        <v>9.9408382728681192E-3</v>
      </c>
      <c r="AS2815" s="462">
        <v>0</v>
      </c>
      <c r="AT2815" s="463">
        <v>0</v>
      </c>
      <c r="AU2815" s="423">
        <v>0</v>
      </c>
    </row>
    <row r="2816" spans="1:47" x14ac:dyDescent="0.2">
      <c r="A2816" s="231">
        <v>2045</v>
      </c>
      <c r="B2816" s="232">
        <v>12</v>
      </c>
      <c r="C2816" s="456">
        <v>0</v>
      </c>
      <c r="D2816" s="457">
        <v>0</v>
      </c>
      <c r="E2816" s="438">
        <v>0.46456221132807868</v>
      </c>
      <c r="F2816" s="456">
        <v>0</v>
      </c>
      <c r="G2816" s="457">
        <v>0</v>
      </c>
      <c r="H2816" s="438">
        <v>8.2375175305387488E-2</v>
      </c>
      <c r="I2816" s="456">
        <v>0</v>
      </c>
      <c r="J2816" s="457">
        <v>0</v>
      </c>
      <c r="K2816" s="438">
        <v>0.54023016866061613</v>
      </c>
      <c r="L2816" s="462">
        <v>0</v>
      </c>
      <c r="M2816" s="463">
        <v>0</v>
      </c>
      <c r="N2816" s="438">
        <v>5.7452631977074637E-3</v>
      </c>
      <c r="O2816" s="456">
        <v>0</v>
      </c>
      <c r="P2816" s="457">
        <v>0</v>
      </c>
      <c r="Q2816" s="438">
        <v>1.9089527236139613E-2</v>
      </c>
      <c r="R2816" s="462">
        <v>0</v>
      </c>
      <c r="S2816" s="463">
        <v>0</v>
      </c>
      <c r="T2816" s="438">
        <v>659.37305481767942</v>
      </c>
      <c r="U2816" s="456">
        <v>0</v>
      </c>
      <c r="V2816" s="457">
        <v>0</v>
      </c>
      <c r="W2816" s="438">
        <v>8.8779391261232007E-2</v>
      </c>
      <c r="X2816" s="456">
        <v>0</v>
      </c>
      <c r="Y2816" s="457">
        <v>0</v>
      </c>
      <c r="Z2816" s="438">
        <v>3.2602107985693924E-3</v>
      </c>
      <c r="AA2816" s="456">
        <v>0</v>
      </c>
      <c r="AB2816" s="457">
        <v>0</v>
      </c>
      <c r="AC2816" s="438">
        <v>5.6718394094780085E-3</v>
      </c>
      <c r="AD2816" s="456">
        <v>0</v>
      </c>
      <c r="AE2816" s="457">
        <v>0</v>
      </c>
      <c r="AF2816" s="438">
        <v>8.184465929809454E-4</v>
      </c>
      <c r="AG2816" s="456">
        <v>0</v>
      </c>
      <c r="AH2816" s="457">
        <v>0</v>
      </c>
      <c r="AI2816" s="438">
        <v>1.0557974569566483E-3</v>
      </c>
      <c r="AJ2816" s="456">
        <v>0</v>
      </c>
      <c r="AK2816" s="457">
        <v>0</v>
      </c>
      <c r="AL2816" s="438">
        <v>6.5475792660338455E-5</v>
      </c>
      <c r="AM2816" s="456">
        <v>0</v>
      </c>
      <c r="AN2816" s="457">
        <v>0</v>
      </c>
      <c r="AO2816" s="438">
        <v>1.7793040262910152E-2</v>
      </c>
      <c r="AP2816" s="456">
        <v>0</v>
      </c>
      <c r="AQ2816" s="457">
        <v>0</v>
      </c>
      <c r="AR2816" s="440">
        <v>1.00168976060534E-2</v>
      </c>
      <c r="AS2816" s="462">
        <v>0</v>
      </c>
      <c r="AT2816" s="463">
        <v>0</v>
      </c>
      <c r="AU2816" s="423">
        <v>0</v>
      </c>
    </row>
    <row r="2817" spans="1:47" x14ac:dyDescent="0.2">
      <c r="A2817" s="231">
        <v>2045</v>
      </c>
      <c r="B2817" s="232">
        <v>13</v>
      </c>
      <c r="C2817" s="456">
        <v>0</v>
      </c>
      <c r="D2817" s="457">
        <v>0</v>
      </c>
      <c r="E2817" s="438">
        <v>0.47012882472381051</v>
      </c>
      <c r="F2817" s="456">
        <v>0</v>
      </c>
      <c r="G2817" s="457">
        <v>0</v>
      </c>
      <c r="H2817" s="438">
        <v>8.4498178112930131E-2</v>
      </c>
      <c r="I2817" s="456">
        <v>0</v>
      </c>
      <c r="J2817" s="457">
        <v>0</v>
      </c>
      <c r="K2817" s="438">
        <v>0.5488996195210446</v>
      </c>
      <c r="L2817" s="462">
        <v>0</v>
      </c>
      <c r="M2817" s="463">
        <v>0</v>
      </c>
      <c r="N2817" s="438">
        <v>5.7529755542315457E-3</v>
      </c>
      <c r="O2817" s="456">
        <v>0</v>
      </c>
      <c r="P2817" s="457">
        <v>0</v>
      </c>
      <c r="Q2817" s="438">
        <v>1.9110405373488057E-2</v>
      </c>
      <c r="R2817" s="462">
        <v>0</v>
      </c>
      <c r="S2817" s="463">
        <v>0</v>
      </c>
      <c r="T2817" s="438">
        <v>660.2574290296094</v>
      </c>
      <c r="U2817" s="456">
        <v>0</v>
      </c>
      <c r="V2817" s="457">
        <v>0</v>
      </c>
      <c r="W2817" s="438">
        <v>9.1067420694275245E-2</v>
      </c>
      <c r="X2817" s="456">
        <v>0</v>
      </c>
      <c r="Y2817" s="457">
        <v>0</v>
      </c>
      <c r="Z2817" s="438">
        <v>3.3037286688661046E-3</v>
      </c>
      <c r="AA2817" s="456">
        <v>0</v>
      </c>
      <c r="AB2817" s="457">
        <v>0</v>
      </c>
      <c r="AC2817" s="438">
        <v>5.818012239187334E-3</v>
      </c>
      <c r="AD2817" s="456">
        <v>0</v>
      </c>
      <c r="AE2817" s="457">
        <v>0</v>
      </c>
      <c r="AF2817" s="438">
        <v>8.395394675108712E-4</v>
      </c>
      <c r="AG2817" s="456">
        <v>0</v>
      </c>
      <c r="AH2817" s="457">
        <v>0</v>
      </c>
      <c r="AI2817" s="438">
        <v>1.0830062235185666E-3</v>
      </c>
      <c r="AJ2817" s="456">
        <v>0</v>
      </c>
      <c r="AK2817" s="457">
        <v>0</v>
      </c>
      <c r="AL2817" s="438">
        <v>6.716318351074079E-5</v>
      </c>
      <c r="AM2817" s="456">
        <v>0</v>
      </c>
      <c r="AN2817" s="457">
        <v>0</v>
      </c>
      <c r="AO2817" s="438">
        <v>1.8251620384219774E-2</v>
      </c>
      <c r="AP2817" s="456">
        <v>0</v>
      </c>
      <c r="AQ2817" s="457">
        <v>0</v>
      </c>
      <c r="AR2817" s="440">
        <v>1.0099302190240401E-2</v>
      </c>
      <c r="AS2817" s="462">
        <v>0</v>
      </c>
      <c r="AT2817" s="463">
        <v>0</v>
      </c>
      <c r="AU2817" s="423">
        <v>0</v>
      </c>
    </row>
    <row r="2818" spans="1:47" x14ac:dyDescent="0.2">
      <c r="A2818" s="231">
        <v>2045</v>
      </c>
      <c r="B2818" s="232">
        <v>14</v>
      </c>
      <c r="C2818" s="456">
        <v>0</v>
      </c>
      <c r="D2818" s="457">
        <v>0</v>
      </c>
      <c r="E2818" s="438">
        <v>0.47480980579315152</v>
      </c>
      <c r="F2818" s="456">
        <v>0</v>
      </c>
      <c r="G2818" s="457">
        <v>0</v>
      </c>
      <c r="H2818" s="438">
        <v>8.674851383417137E-2</v>
      </c>
      <c r="I2818" s="456">
        <v>0</v>
      </c>
      <c r="J2818" s="457">
        <v>0</v>
      </c>
      <c r="K2818" s="438">
        <v>0.55747656053012606</v>
      </c>
      <c r="L2818" s="462">
        <v>0</v>
      </c>
      <c r="M2818" s="463">
        <v>0</v>
      </c>
      <c r="N2818" s="438">
        <v>5.7569230642364865E-3</v>
      </c>
      <c r="O2818" s="456">
        <v>0</v>
      </c>
      <c r="P2818" s="457">
        <v>0</v>
      </c>
      <c r="Q2818" s="438">
        <v>1.9132836854007875E-2</v>
      </c>
      <c r="R2818" s="462">
        <v>0</v>
      </c>
      <c r="S2818" s="463">
        <v>0</v>
      </c>
      <c r="T2818" s="438">
        <v>660.71167488202661</v>
      </c>
      <c r="U2818" s="456">
        <v>0</v>
      </c>
      <c r="V2818" s="457">
        <v>0</v>
      </c>
      <c r="W2818" s="438">
        <v>9.3492773458786788E-2</v>
      </c>
      <c r="X2818" s="456">
        <v>0</v>
      </c>
      <c r="Y2818" s="457">
        <v>0</v>
      </c>
      <c r="Z2818" s="438">
        <v>3.3505316447693481E-3</v>
      </c>
      <c r="AA2818" s="456">
        <v>0</v>
      </c>
      <c r="AB2818" s="457">
        <v>0</v>
      </c>
      <c r="AC2818" s="438">
        <v>5.9729535184486551E-3</v>
      </c>
      <c r="AD2818" s="456">
        <v>0</v>
      </c>
      <c r="AE2818" s="457">
        <v>0</v>
      </c>
      <c r="AF2818" s="438">
        <v>8.6189792654073241E-4</v>
      </c>
      <c r="AG2818" s="456">
        <v>0</v>
      </c>
      <c r="AH2818" s="457">
        <v>0</v>
      </c>
      <c r="AI2818" s="438">
        <v>1.1118484304230138E-3</v>
      </c>
      <c r="AJ2818" s="456">
        <v>0</v>
      </c>
      <c r="AK2818" s="457">
        <v>0</v>
      </c>
      <c r="AL2818" s="438">
        <v>6.8951795710695628E-5</v>
      </c>
      <c r="AM2818" s="456">
        <v>0</v>
      </c>
      <c r="AN2818" s="457">
        <v>0</v>
      </c>
      <c r="AO2818" s="438">
        <v>1.8737669685493619E-2</v>
      </c>
      <c r="AP2818" s="456">
        <v>0</v>
      </c>
      <c r="AQ2818" s="457">
        <v>0</v>
      </c>
      <c r="AR2818" s="440">
        <v>1.0187851254249199E-2</v>
      </c>
      <c r="AS2818" s="462">
        <v>0</v>
      </c>
      <c r="AT2818" s="463">
        <v>0</v>
      </c>
      <c r="AU2818" s="423">
        <v>0</v>
      </c>
    </row>
    <row r="2819" spans="1:47" x14ac:dyDescent="0.2">
      <c r="A2819" s="231">
        <v>2045</v>
      </c>
      <c r="B2819" s="232">
        <v>15</v>
      </c>
      <c r="C2819" s="456">
        <v>0</v>
      </c>
      <c r="D2819" s="457">
        <v>0</v>
      </c>
      <c r="E2819" s="438">
        <v>0.48122027069167816</v>
      </c>
      <c r="F2819" s="456">
        <v>0</v>
      </c>
      <c r="G2819" s="457">
        <v>0</v>
      </c>
      <c r="H2819" s="438">
        <v>8.9193311472247669E-2</v>
      </c>
      <c r="I2819" s="456">
        <v>0</v>
      </c>
      <c r="J2819" s="457">
        <v>0</v>
      </c>
      <c r="K2819" s="438">
        <v>0.56746085154554649</v>
      </c>
      <c r="L2819" s="462">
        <v>0</v>
      </c>
      <c r="M2819" s="463">
        <v>0</v>
      </c>
      <c r="N2819" s="438">
        <v>5.765805163074054E-3</v>
      </c>
      <c r="O2819" s="456">
        <v>0</v>
      </c>
      <c r="P2819" s="457">
        <v>0</v>
      </c>
      <c r="Q2819" s="438">
        <v>1.9156923559464131E-2</v>
      </c>
      <c r="R2819" s="462">
        <v>0</v>
      </c>
      <c r="S2819" s="463">
        <v>0</v>
      </c>
      <c r="T2819" s="438">
        <v>661.73123724100242</v>
      </c>
      <c r="U2819" s="456">
        <v>0</v>
      </c>
      <c r="V2819" s="457">
        <v>0</v>
      </c>
      <c r="W2819" s="438">
        <v>9.6127503126456723E-2</v>
      </c>
      <c r="X2819" s="456">
        <v>0</v>
      </c>
      <c r="Y2819" s="457">
        <v>0</v>
      </c>
      <c r="Z2819" s="438">
        <v>3.4006485991223421E-3</v>
      </c>
      <c r="AA2819" s="456">
        <v>0</v>
      </c>
      <c r="AB2819" s="457">
        <v>0</v>
      </c>
      <c r="AC2819" s="438">
        <v>6.1412878180707575E-3</v>
      </c>
      <c r="AD2819" s="456">
        <v>0</v>
      </c>
      <c r="AE2819" s="457">
        <v>0</v>
      </c>
      <c r="AF2819" s="438">
        <v>8.8618769670958508E-4</v>
      </c>
      <c r="AG2819" s="456">
        <v>0</v>
      </c>
      <c r="AH2819" s="457">
        <v>0</v>
      </c>
      <c r="AI2819" s="438">
        <v>1.1431823939496229E-3</v>
      </c>
      <c r="AJ2819" s="456">
        <v>0</v>
      </c>
      <c r="AK2819" s="457">
        <v>0</v>
      </c>
      <c r="AL2819" s="438">
        <v>7.0895096076256602E-5</v>
      </c>
      <c r="AM2819" s="456">
        <v>0</v>
      </c>
      <c r="AN2819" s="457">
        <v>0</v>
      </c>
      <c r="AO2819" s="438">
        <v>1.9265735511404737E-2</v>
      </c>
      <c r="AP2819" s="456">
        <v>0</v>
      </c>
      <c r="AQ2819" s="457">
        <v>0</v>
      </c>
      <c r="AR2819" s="440">
        <v>1.02827411800668E-2</v>
      </c>
      <c r="AS2819" s="462">
        <v>0</v>
      </c>
      <c r="AT2819" s="463">
        <v>0</v>
      </c>
      <c r="AU2819" s="423">
        <v>0</v>
      </c>
    </row>
    <row r="2820" spans="1:47" x14ac:dyDescent="0.2">
      <c r="A2820" s="231">
        <v>2045</v>
      </c>
      <c r="B2820" s="232">
        <v>16</v>
      </c>
      <c r="C2820" s="456">
        <v>0</v>
      </c>
      <c r="D2820" s="457">
        <v>0</v>
      </c>
      <c r="E2820" s="438">
        <v>0.48804183331168804</v>
      </c>
      <c r="F2820" s="456">
        <v>0</v>
      </c>
      <c r="G2820" s="457">
        <v>0</v>
      </c>
      <c r="H2820" s="438">
        <v>9.1795083526938812E-2</v>
      </c>
      <c r="I2820" s="456">
        <v>0</v>
      </c>
      <c r="J2820" s="457">
        <v>0</v>
      </c>
      <c r="K2820" s="438">
        <v>0.5780855284010834</v>
      </c>
      <c r="L2820" s="462">
        <v>0</v>
      </c>
      <c r="M2820" s="463">
        <v>0</v>
      </c>
      <c r="N2820" s="438">
        <v>5.7752428365969678E-3</v>
      </c>
      <c r="O2820" s="456">
        <v>0</v>
      </c>
      <c r="P2820" s="457">
        <v>0</v>
      </c>
      <c r="Q2820" s="438">
        <v>1.9182525771346937E-2</v>
      </c>
      <c r="R2820" s="462">
        <v>0</v>
      </c>
      <c r="S2820" s="463">
        <v>0</v>
      </c>
      <c r="T2820" s="438">
        <v>662.81392227882077</v>
      </c>
      <c r="U2820" s="456">
        <v>0</v>
      </c>
      <c r="V2820" s="457">
        <v>0</v>
      </c>
      <c r="W2820" s="438">
        <v>9.8931706845216599E-2</v>
      </c>
      <c r="X2820" s="456">
        <v>0</v>
      </c>
      <c r="Y2820" s="457">
        <v>0</v>
      </c>
      <c r="Z2820" s="438">
        <v>3.4539844249796767E-3</v>
      </c>
      <c r="AA2820" s="456">
        <v>0</v>
      </c>
      <c r="AB2820" s="457">
        <v>0</v>
      </c>
      <c r="AC2820" s="438">
        <v>6.3204309037648435E-3</v>
      </c>
      <c r="AD2820" s="456">
        <v>0</v>
      </c>
      <c r="AE2820" s="457">
        <v>0</v>
      </c>
      <c r="AF2820" s="438">
        <v>9.1203927262057663E-4</v>
      </c>
      <c r="AG2820" s="456">
        <v>0</v>
      </c>
      <c r="AH2820" s="457">
        <v>0</v>
      </c>
      <c r="AI2820" s="438">
        <v>1.1765310183408132E-3</v>
      </c>
      <c r="AJ2820" s="456">
        <v>0</v>
      </c>
      <c r="AK2820" s="457">
        <v>0</v>
      </c>
      <c r="AL2820" s="438">
        <v>7.2963191734368453E-5</v>
      </c>
      <c r="AM2820" s="456">
        <v>0</v>
      </c>
      <c r="AN2820" s="457">
        <v>0</v>
      </c>
      <c r="AO2820" s="438">
        <v>1.9827744182936747E-2</v>
      </c>
      <c r="AP2820" s="456">
        <v>0</v>
      </c>
      <c r="AQ2820" s="457">
        <v>0</v>
      </c>
      <c r="AR2820" s="440">
        <v>1.36522204952223E-2</v>
      </c>
      <c r="AS2820" s="462">
        <v>0</v>
      </c>
      <c r="AT2820" s="463">
        <v>0</v>
      </c>
      <c r="AU2820" s="423">
        <v>0</v>
      </c>
    </row>
    <row r="2821" spans="1:47" x14ac:dyDescent="0.2">
      <c r="A2821" s="231">
        <v>2045</v>
      </c>
      <c r="B2821" s="232">
        <v>17</v>
      </c>
      <c r="C2821" s="456">
        <v>0</v>
      </c>
      <c r="D2821" s="457">
        <v>0</v>
      </c>
      <c r="E2821" s="438">
        <v>0.49519653018632098</v>
      </c>
      <c r="F2821" s="456">
        <v>0</v>
      </c>
      <c r="G2821" s="457">
        <v>0</v>
      </c>
      <c r="H2821" s="438">
        <v>9.4523619765718103E-2</v>
      </c>
      <c r="I2821" s="456">
        <v>0</v>
      </c>
      <c r="J2821" s="457">
        <v>0</v>
      </c>
      <c r="K2821" s="438">
        <v>0.58922753292445429</v>
      </c>
      <c r="L2821" s="462">
        <v>0</v>
      </c>
      <c r="M2821" s="463">
        <v>0</v>
      </c>
      <c r="N2821" s="438">
        <v>5.785160596459611E-3</v>
      </c>
      <c r="O2821" s="456">
        <v>0</v>
      </c>
      <c r="P2821" s="457">
        <v>0</v>
      </c>
      <c r="Q2821" s="438">
        <v>1.9209427595085937E-2</v>
      </c>
      <c r="R2821" s="462">
        <v>0</v>
      </c>
      <c r="S2821" s="463">
        <v>0</v>
      </c>
      <c r="T2821" s="438">
        <v>663.95095776531116</v>
      </c>
      <c r="U2821" s="456">
        <v>0</v>
      </c>
      <c r="V2821" s="457">
        <v>0</v>
      </c>
      <c r="W2821" s="438">
        <v>0.10187218854169694</v>
      </c>
      <c r="X2821" s="456">
        <v>0</v>
      </c>
      <c r="Y2821" s="457">
        <v>0</v>
      </c>
      <c r="Z2821" s="438">
        <v>3.5099171583873501E-3</v>
      </c>
      <c r="AA2821" s="456">
        <v>0</v>
      </c>
      <c r="AB2821" s="457">
        <v>0</v>
      </c>
      <c r="AC2821" s="438">
        <v>6.5082986239572123E-3</v>
      </c>
      <c r="AD2821" s="456">
        <v>0</v>
      </c>
      <c r="AE2821" s="457">
        <v>0</v>
      </c>
      <c r="AF2821" s="438">
        <v>9.3914796314274913E-4</v>
      </c>
      <c r="AG2821" s="456">
        <v>0</v>
      </c>
      <c r="AH2821" s="457">
        <v>0</v>
      </c>
      <c r="AI2821" s="438">
        <v>1.211501034677208E-3</v>
      </c>
      <c r="AJ2821" s="456">
        <v>0</v>
      </c>
      <c r="AK2821" s="457">
        <v>0</v>
      </c>
      <c r="AL2821" s="438">
        <v>7.5131826608144654E-5</v>
      </c>
      <c r="AM2821" s="456">
        <v>0</v>
      </c>
      <c r="AN2821" s="457">
        <v>0</v>
      </c>
      <c r="AO2821" s="438">
        <v>2.0417063289829371E-2</v>
      </c>
      <c r="AP2821" s="456">
        <v>0</v>
      </c>
      <c r="AQ2821" s="457">
        <v>0</v>
      </c>
      <c r="AR2821" s="440">
        <v>1.3791964696618499E-2</v>
      </c>
      <c r="AS2821" s="462">
        <v>0</v>
      </c>
      <c r="AT2821" s="463">
        <v>0</v>
      </c>
      <c r="AU2821" s="423">
        <v>0</v>
      </c>
    </row>
    <row r="2822" spans="1:47" x14ac:dyDescent="0.2">
      <c r="A2822" s="231">
        <v>2045</v>
      </c>
      <c r="B2822" s="232">
        <v>18</v>
      </c>
      <c r="C2822" s="456">
        <v>0</v>
      </c>
      <c r="D2822" s="457">
        <v>0</v>
      </c>
      <c r="E2822" s="438">
        <v>0.50264732724479577</v>
      </c>
      <c r="F2822" s="456">
        <v>0</v>
      </c>
      <c r="G2822" s="457">
        <v>0</v>
      </c>
      <c r="H2822" s="438">
        <v>9.7365824010260296E-2</v>
      </c>
      <c r="I2822" s="456">
        <v>0</v>
      </c>
      <c r="J2822" s="457">
        <v>0</v>
      </c>
      <c r="K2822" s="438">
        <v>0.60083344143306128</v>
      </c>
      <c r="L2822" s="462">
        <v>0</v>
      </c>
      <c r="M2822" s="463">
        <v>0</v>
      </c>
      <c r="N2822" s="438">
        <v>5.7954627711301861E-3</v>
      </c>
      <c r="O2822" s="456">
        <v>0</v>
      </c>
      <c r="P2822" s="457">
        <v>0</v>
      </c>
      <c r="Q2822" s="438">
        <v>1.9237374574248681E-2</v>
      </c>
      <c r="R2822" s="462">
        <v>0</v>
      </c>
      <c r="S2822" s="463">
        <v>0</v>
      </c>
      <c r="T2822" s="438">
        <v>665.13404648147366</v>
      </c>
      <c r="U2822" s="456">
        <v>0</v>
      </c>
      <c r="V2822" s="457">
        <v>0</v>
      </c>
      <c r="W2822" s="438">
        <v>0.10493542246275703</v>
      </c>
      <c r="X2822" s="456">
        <v>0</v>
      </c>
      <c r="Y2822" s="457">
        <v>0</v>
      </c>
      <c r="Z2822" s="438">
        <v>3.56817893535157E-3</v>
      </c>
      <c r="AA2822" s="456">
        <v>0</v>
      </c>
      <c r="AB2822" s="457">
        <v>0</v>
      </c>
      <c r="AC2822" s="438">
        <v>6.7039945978323665E-3</v>
      </c>
      <c r="AD2822" s="456">
        <v>0</v>
      </c>
      <c r="AE2822" s="457">
        <v>0</v>
      </c>
      <c r="AF2822" s="438">
        <v>9.6738806956717831E-4</v>
      </c>
      <c r="AG2822" s="456">
        <v>0</v>
      </c>
      <c r="AH2822" s="457">
        <v>0</v>
      </c>
      <c r="AI2822" s="438">
        <v>1.2479316179724606E-3</v>
      </c>
      <c r="AJ2822" s="456">
        <v>0</v>
      </c>
      <c r="AK2822" s="457">
        <v>0</v>
      </c>
      <c r="AL2822" s="438">
        <v>7.7390903316279785E-5</v>
      </c>
      <c r="AM2822" s="456">
        <v>0</v>
      </c>
      <c r="AN2822" s="457">
        <v>0</v>
      </c>
      <c r="AO2822" s="438">
        <v>2.1031010832522942E-2</v>
      </c>
      <c r="AP2822" s="456">
        <v>0</v>
      </c>
      <c r="AQ2822" s="457">
        <v>0</v>
      </c>
      <c r="AR2822" s="440">
        <v>1.39375503627113E-2</v>
      </c>
      <c r="AS2822" s="462">
        <v>0</v>
      </c>
      <c r="AT2822" s="463">
        <v>0</v>
      </c>
      <c r="AU2822" s="423">
        <v>0</v>
      </c>
    </row>
    <row r="2823" spans="1:47" x14ac:dyDescent="0.2">
      <c r="A2823" s="231">
        <v>2045</v>
      </c>
      <c r="B2823" s="232">
        <v>19</v>
      </c>
      <c r="C2823" s="456">
        <v>0</v>
      </c>
      <c r="D2823" s="457">
        <v>0</v>
      </c>
      <c r="E2823" s="438">
        <v>0.50959764047910272</v>
      </c>
      <c r="F2823" s="456">
        <v>0</v>
      </c>
      <c r="G2823" s="457">
        <v>0</v>
      </c>
      <c r="H2823" s="438">
        <v>0.10024895723112696</v>
      </c>
      <c r="I2823" s="456">
        <v>0</v>
      </c>
      <c r="J2823" s="457">
        <v>0</v>
      </c>
      <c r="K2823" s="438">
        <v>0.61230034567598191</v>
      </c>
      <c r="L2823" s="462">
        <v>0</v>
      </c>
      <c r="M2823" s="463">
        <v>0</v>
      </c>
      <c r="N2823" s="438">
        <v>5.8038184382066581E-3</v>
      </c>
      <c r="O2823" s="456">
        <v>0</v>
      </c>
      <c r="P2823" s="457">
        <v>0</v>
      </c>
      <c r="Q2823" s="438">
        <v>1.9265898899328539E-2</v>
      </c>
      <c r="R2823" s="462">
        <v>0</v>
      </c>
      <c r="S2823" s="463">
        <v>0</v>
      </c>
      <c r="T2823" s="438">
        <v>666.09286619377929</v>
      </c>
      <c r="U2823" s="456">
        <v>0</v>
      </c>
      <c r="V2823" s="457">
        <v>0</v>
      </c>
      <c r="W2823" s="438">
        <v>0.10804263628169455</v>
      </c>
      <c r="X2823" s="456">
        <v>0</v>
      </c>
      <c r="Y2823" s="457">
        <v>0</v>
      </c>
      <c r="Z2823" s="438">
        <v>3.6276194267461175E-3</v>
      </c>
      <c r="AA2823" s="456">
        <v>0</v>
      </c>
      <c r="AB2823" s="457">
        <v>0</v>
      </c>
      <c r="AC2823" s="438">
        <v>6.9025046145706776E-3</v>
      </c>
      <c r="AD2823" s="456">
        <v>0</v>
      </c>
      <c r="AE2823" s="457">
        <v>0</v>
      </c>
      <c r="AF2823" s="438">
        <v>9.9603133772531438E-4</v>
      </c>
      <c r="AG2823" s="456">
        <v>0</v>
      </c>
      <c r="AH2823" s="457">
        <v>0</v>
      </c>
      <c r="AI2823" s="438">
        <v>1.2848826743643213E-3</v>
      </c>
      <c r="AJ2823" s="456">
        <v>0</v>
      </c>
      <c r="AK2823" s="457">
        <v>0</v>
      </c>
      <c r="AL2823" s="438">
        <v>7.9682669379684278E-5</v>
      </c>
      <c r="AM2823" s="456">
        <v>0</v>
      </c>
      <c r="AN2823" s="457">
        <v>0</v>
      </c>
      <c r="AO2823" s="438">
        <v>2.1653746655996103E-2</v>
      </c>
      <c r="AP2823" s="456">
        <v>0</v>
      </c>
      <c r="AQ2823" s="457">
        <v>0</v>
      </c>
      <c r="AR2823" s="440">
        <v>1.4086013491022901E-2</v>
      </c>
      <c r="AS2823" s="462">
        <v>0</v>
      </c>
      <c r="AT2823" s="463">
        <v>0</v>
      </c>
      <c r="AU2823" s="423">
        <v>0</v>
      </c>
    </row>
    <row r="2824" spans="1:47" x14ac:dyDescent="0.2">
      <c r="A2824" s="231">
        <v>2045</v>
      </c>
      <c r="B2824" s="232">
        <v>20</v>
      </c>
      <c r="C2824" s="456">
        <v>0</v>
      </c>
      <c r="D2824" s="457">
        <v>0</v>
      </c>
      <c r="E2824" s="438">
        <v>0.51721411019955166</v>
      </c>
      <c r="F2824" s="456">
        <v>0</v>
      </c>
      <c r="G2824" s="457">
        <v>0</v>
      </c>
      <c r="H2824" s="438">
        <v>0.10315387848601969</v>
      </c>
      <c r="I2824" s="456">
        <v>0</v>
      </c>
      <c r="J2824" s="457">
        <v>0</v>
      </c>
      <c r="K2824" s="438">
        <v>0.6241639591016408</v>
      </c>
      <c r="L2824" s="462">
        <v>0</v>
      </c>
      <c r="M2824" s="463">
        <v>0</v>
      </c>
      <c r="N2824" s="438">
        <v>5.8143733120775065E-3</v>
      </c>
      <c r="O2824" s="456">
        <v>0</v>
      </c>
      <c r="P2824" s="457">
        <v>0</v>
      </c>
      <c r="Q2824" s="438">
        <v>1.9294507700579319E-2</v>
      </c>
      <c r="R2824" s="462">
        <v>0</v>
      </c>
      <c r="S2824" s="463">
        <v>0</v>
      </c>
      <c r="T2824" s="438">
        <v>667.30519156168373</v>
      </c>
      <c r="U2824" s="456">
        <v>0</v>
      </c>
      <c r="V2824" s="457">
        <v>0</v>
      </c>
      <c r="W2824" s="438">
        <v>0.111173394315977</v>
      </c>
      <c r="X2824" s="456">
        <v>0</v>
      </c>
      <c r="Y2824" s="457">
        <v>0</v>
      </c>
      <c r="Z2824" s="438">
        <v>3.6871709249277837E-3</v>
      </c>
      <c r="AA2824" s="456">
        <v>0</v>
      </c>
      <c r="AB2824" s="457">
        <v>0</v>
      </c>
      <c r="AC2824" s="438">
        <v>7.1025164626582126E-3</v>
      </c>
      <c r="AD2824" s="456">
        <v>0</v>
      </c>
      <c r="AE2824" s="457">
        <v>0</v>
      </c>
      <c r="AF2824" s="438">
        <v>1.0248943338915658E-3</v>
      </c>
      <c r="AG2824" s="456">
        <v>0</v>
      </c>
      <c r="AH2824" s="457">
        <v>0</v>
      </c>
      <c r="AI2824" s="438">
        <v>1.3221148231999319E-3</v>
      </c>
      <c r="AJ2824" s="456">
        <v>0</v>
      </c>
      <c r="AK2824" s="457">
        <v>0</v>
      </c>
      <c r="AL2824" s="438">
        <v>8.1991518075392151E-5</v>
      </c>
      <c r="AM2824" s="456">
        <v>0</v>
      </c>
      <c r="AN2824" s="457">
        <v>0</v>
      </c>
      <c r="AO2824" s="438">
        <v>2.2281213892105311E-2</v>
      </c>
      <c r="AP2824" s="456">
        <v>0</v>
      </c>
      <c r="AQ2824" s="457">
        <v>0</v>
      </c>
      <c r="AR2824" s="440">
        <v>1.42348125104616E-2</v>
      </c>
      <c r="AS2824" s="462">
        <v>0</v>
      </c>
      <c r="AT2824" s="463">
        <v>0</v>
      </c>
      <c r="AU2824" s="423">
        <v>0</v>
      </c>
    </row>
    <row r="2825" spans="1:47" x14ac:dyDescent="0.2">
      <c r="A2825" s="231">
        <v>2045</v>
      </c>
      <c r="B2825" s="232">
        <v>21</v>
      </c>
      <c r="C2825" s="456">
        <v>0</v>
      </c>
      <c r="D2825" s="457">
        <v>0</v>
      </c>
      <c r="E2825" s="438">
        <v>0.52466959031240834</v>
      </c>
      <c r="F2825" s="456">
        <v>0</v>
      </c>
      <c r="G2825" s="457">
        <v>0</v>
      </c>
      <c r="H2825" s="438">
        <v>0.10599772966315647</v>
      </c>
      <c r="I2825" s="456">
        <v>0</v>
      </c>
      <c r="J2825" s="457">
        <v>0</v>
      </c>
      <c r="K2825" s="438">
        <v>0.63577686865131722</v>
      </c>
      <c r="L2825" s="462">
        <v>0</v>
      </c>
      <c r="M2825" s="463">
        <v>0</v>
      </c>
      <c r="N2825" s="438">
        <v>5.8246711896368913E-3</v>
      </c>
      <c r="O2825" s="456">
        <v>0</v>
      </c>
      <c r="P2825" s="457">
        <v>0</v>
      </c>
      <c r="Q2825" s="438">
        <v>1.9322438405820045E-2</v>
      </c>
      <c r="R2825" s="462">
        <v>0</v>
      </c>
      <c r="S2825" s="463">
        <v>0</v>
      </c>
      <c r="T2825" s="438">
        <v>668.48686974504062</v>
      </c>
      <c r="U2825" s="456">
        <v>0</v>
      </c>
      <c r="V2825" s="457">
        <v>0</v>
      </c>
      <c r="W2825" s="438">
        <v>0.11423827794003649</v>
      </c>
      <c r="X2825" s="456">
        <v>0</v>
      </c>
      <c r="Y2825" s="457">
        <v>0</v>
      </c>
      <c r="Z2825" s="438">
        <v>3.7454563172772816E-3</v>
      </c>
      <c r="AA2825" s="456">
        <v>0</v>
      </c>
      <c r="AB2825" s="457">
        <v>0</v>
      </c>
      <c r="AC2825" s="438">
        <v>7.2983475324741309E-3</v>
      </c>
      <c r="AD2825" s="456">
        <v>0</v>
      </c>
      <c r="AE2825" s="457">
        <v>0</v>
      </c>
      <c r="AF2825" s="438">
        <v>1.0531503595940159E-3</v>
      </c>
      <c r="AG2825" s="456">
        <v>0</v>
      </c>
      <c r="AH2825" s="457">
        <v>0</v>
      </c>
      <c r="AI2825" s="438">
        <v>1.3585657824179531E-3</v>
      </c>
      <c r="AJ2825" s="456">
        <v>0</v>
      </c>
      <c r="AK2825" s="457">
        <v>0</v>
      </c>
      <c r="AL2825" s="438">
        <v>8.4251990727193972E-5</v>
      </c>
      <c r="AM2825" s="456">
        <v>0</v>
      </c>
      <c r="AN2825" s="457">
        <v>0</v>
      </c>
      <c r="AO2825" s="438">
        <v>2.2895518897962073E-2</v>
      </c>
      <c r="AP2825" s="456">
        <v>0</v>
      </c>
      <c r="AQ2825" s="457">
        <v>0</v>
      </c>
      <c r="AR2825" s="440">
        <v>1.8929294260137099E-2</v>
      </c>
      <c r="AS2825" s="462">
        <v>0</v>
      </c>
      <c r="AT2825" s="463">
        <v>0</v>
      </c>
      <c r="AU2825" s="423">
        <v>0</v>
      </c>
    </row>
    <row r="2826" spans="1:47" x14ac:dyDescent="0.2">
      <c r="A2826" s="231">
        <v>2045</v>
      </c>
      <c r="B2826" s="232">
        <v>22</v>
      </c>
      <c r="C2826" s="456">
        <v>0</v>
      </c>
      <c r="D2826" s="457">
        <v>0</v>
      </c>
      <c r="E2826" s="438">
        <v>0.53171046012762935</v>
      </c>
      <c r="F2826" s="456">
        <v>0</v>
      </c>
      <c r="G2826" s="457">
        <v>0</v>
      </c>
      <c r="H2826" s="438">
        <v>0.10868314047454747</v>
      </c>
      <c r="I2826" s="456">
        <v>0</v>
      </c>
      <c r="J2826" s="457">
        <v>0</v>
      </c>
      <c r="K2826" s="438">
        <v>0.64674253175746088</v>
      </c>
      <c r="L2826" s="462">
        <v>0</v>
      </c>
      <c r="M2826" s="463">
        <v>0</v>
      </c>
      <c r="N2826" s="438">
        <v>5.8344409169006203E-3</v>
      </c>
      <c r="O2826" s="456">
        <v>0</v>
      </c>
      <c r="P2826" s="457">
        <v>0</v>
      </c>
      <c r="Q2826" s="438">
        <v>1.93489175558334E-2</v>
      </c>
      <c r="R2826" s="462">
        <v>0</v>
      </c>
      <c r="S2826" s="463">
        <v>0</v>
      </c>
      <c r="T2826" s="438">
        <v>669.6071947438038</v>
      </c>
      <c r="U2826" s="456">
        <v>0</v>
      </c>
      <c r="V2826" s="457">
        <v>0</v>
      </c>
      <c r="W2826" s="438">
        <v>0.11713256948120444</v>
      </c>
      <c r="X2826" s="456">
        <v>0</v>
      </c>
      <c r="Y2826" s="457">
        <v>0</v>
      </c>
      <c r="Z2826" s="438">
        <v>3.8005086806064885E-3</v>
      </c>
      <c r="AA2826" s="456">
        <v>0</v>
      </c>
      <c r="AB2826" s="457">
        <v>0</v>
      </c>
      <c r="AC2826" s="438">
        <v>7.4832312471858663E-3</v>
      </c>
      <c r="AD2826" s="456">
        <v>0</v>
      </c>
      <c r="AE2826" s="457">
        <v>0</v>
      </c>
      <c r="AF2826" s="438">
        <v>1.0798304644261587E-3</v>
      </c>
      <c r="AG2826" s="456">
        <v>0</v>
      </c>
      <c r="AH2826" s="457">
        <v>0</v>
      </c>
      <c r="AI2826" s="438">
        <v>1.3929814637067611E-3</v>
      </c>
      <c r="AJ2826" s="456">
        <v>0</v>
      </c>
      <c r="AK2826" s="457">
        <v>0</v>
      </c>
      <c r="AL2826" s="438">
        <v>8.6386516676254389E-5</v>
      </c>
      <c r="AM2826" s="456">
        <v>0</v>
      </c>
      <c r="AN2826" s="457">
        <v>0</v>
      </c>
      <c r="AO2826" s="438">
        <v>2.347551877003376E-2</v>
      </c>
      <c r="AP2826" s="456">
        <v>0</v>
      </c>
      <c r="AQ2826" s="457">
        <v>0</v>
      </c>
      <c r="AR2826" s="440">
        <v>1.9110855519615201E-2</v>
      </c>
      <c r="AS2826" s="462">
        <v>0</v>
      </c>
      <c r="AT2826" s="463">
        <v>0</v>
      </c>
      <c r="AU2826" s="423">
        <v>0</v>
      </c>
    </row>
    <row r="2827" spans="1:47" x14ac:dyDescent="0.2">
      <c r="A2827" s="231">
        <v>2045</v>
      </c>
      <c r="B2827" s="232">
        <v>23</v>
      </c>
      <c r="C2827" s="456">
        <v>0</v>
      </c>
      <c r="D2827" s="457">
        <v>0</v>
      </c>
      <c r="E2827" s="438">
        <v>0.5380759927251394</v>
      </c>
      <c r="F2827" s="456">
        <v>0</v>
      </c>
      <c r="G2827" s="457">
        <v>0</v>
      </c>
      <c r="H2827" s="438">
        <v>0.11111064174718842</v>
      </c>
      <c r="I2827" s="456">
        <v>0</v>
      </c>
      <c r="J2827" s="457">
        <v>0</v>
      </c>
      <c r="K2827" s="438">
        <v>0.65665605756288237</v>
      </c>
      <c r="L2827" s="462">
        <v>0</v>
      </c>
      <c r="M2827" s="463">
        <v>0</v>
      </c>
      <c r="N2827" s="438">
        <v>5.8432497823533705E-3</v>
      </c>
      <c r="O2827" s="456">
        <v>0</v>
      </c>
      <c r="P2827" s="457">
        <v>0</v>
      </c>
      <c r="Q2827" s="438">
        <v>1.9372821009391483E-2</v>
      </c>
      <c r="R2827" s="462">
        <v>0</v>
      </c>
      <c r="S2827" s="463">
        <v>0</v>
      </c>
      <c r="T2827" s="438">
        <v>670.61893884002473</v>
      </c>
      <c r="U2827" s="456">
        <v>0</v>
      </c>
      <c r="V2827" s="457">
        <v>0</v>
      </c>
      <c r="W2827" s="438">
        <v>0.1197488047117411</v>
      </c>
      <c r="X2827" s="456">
        <v>0</v>
      </c>
      <c r="Y2827" s="457">
        <v>0</v>
      </c>
      <c r="Z2827" s="438">
        <v>3.8502763514945064E-3</v>
      </c>
      <c r="AA2827" s="456">
        <v>0</v>
      </c>
      <c r="AB2827" s="457">
        <v>0</v>
      </c>
      <c r="AC2827" s="438">
        <v>7.6503840621966112E-3</v>
      </c>
      <c r="AD2827" s="456">
        <v>0</v>
      </c>
      <c r="AE2827" s="457">
        <v>0</v>
      </c>
      <c r="AF2827" s="438">
        <v>1.1039518601296831E-3</v>
      </c>
      <c r="AG2827" s="456">
        <v>0</v>
      </c>
      <c r="AH2827" s="457">
        <v>0</v>
      </c>
      <c r="AI2827" s="438">
        <v>1.4240957648296365E-3</v>
      </c>
      <c r="AJ2827" s="456">
        <v>0</v>
      </c>
      <c r="AK2827" s="457">
        <v>0</v>
      </c>
      <c r="AL2827" s="438">
        <v>8.8316119275443308E-5</v>
      </c>
      <c r="AM2827" s="456">
        <v>0</v>
      </c>
      <c r="AN2827" s="457">
        <v>0</v>
      </c>
      <c r="AO2827" s="438">
        <v>2.3999902159861301E-2</v>
      </c>
      <c r="AP2827" s="456">
        <v>0</v>
      </c>
      <c r="AQ2827" s="457">
        <v>0</v>
      </c>
      <c r="AR2827" s="440">
        <v>1.9274975068055599E-2</v>
      </c>
      <c r="AS2827" s="462">
        <v>0</v>
      </c>
      <c r="AT2827" s="463">
        <v>0</v>
      </c>
      <c r="AU2827" s="423">
        <v>0</v>
      </c>
    </row>
    <row r="2828" spans="1:47" x14ac:dyDescent="0.2">
      <c r="A2828" s="231">
        <v>2045</v>
      </c>
      <c r="B2828" s="232">
        <v>24</v>
      </c>
      <c r="C2828" s="456">
        <v>0</v>
      </c>
      <c r="D2828" s="457">
        <v>0</v>
      </c>
      <c r="E2828" s="438">
        <v>0.54338280096187697</v>
      </c>
      <c r="F2828" s="456">
        <v>0</v>
      </c>
      <c r="G2828" s="457">
        <v>0</v>
      </c>
      <c r="H2828" s="438">
        <v>0.1131347889615076</v>
      </c>
      <c r="I2828" s="456">
        <v>0</v>
      </c>
      <c r="J2828" s="457">
        <v>0</v>
      </c>
      <c r="K2828" s="438">
        <v>0.66492125696437132</v>
      </c>
      <c r="L2828" s="462">
        <v>0</v>
      </c>
      <c r="M2828" s="463">
        <v>0</v>
      </c>
      <c r="N2828" s="438">
        <v>5.8506014137553429E-3</v>
      </c>
      <c r="O2828" s="456">
        <v>0</v>
      </c>
      <c r="P2828" s="457">
        <v>0</v>
      </c>
      <c r="Q2828" s="438">
        <v>1.9392734332531809E-2</v>
      </c>
      <c r="R2828" s="462">
        <v>0</v>
      </c>
      <c r="S2828" s="463">
        <v>0</v>
      </c>
      <c r="T2828" s="438">
        <v>671.46233995177136</v>
      </c>
      <c r="U2828" s="456">
        <v>0</v>
      </c>
      <c r="V2828" s="457">
        <v>0</v>
      </c>
      <c r="W2828" s="438">
        <v>0.12193054973547417</v>
      </c>
      <c r="X2828" s="456">
        <v>0</v>
      </c>
      <c r="Y2828" s="457">
        <v>0</v>
      </c>
      <c r="Z2828" s="438">
        <v>3.8917719862435023E-3</v>
      </c>
      <c r="AA2828" s="456">
        <v>0</v>
      </c>
      <c r="AB2828" s="457">
        <v>0</v>
      </c>
      <c r="AC2828" s="438">
        <v>7.7897585198678241E-3</v>
      </c>
      <c r="AD2828" s="456">
        <v>0</v>
      </c>
      <c r="AE2828" s="457">
        <v>0</v>
      </c>
      <c r="AF2828" s="438">
        <v>1.1240627558414113E-3</v>
      </c>
      <c r="AG2828" s="456">
        <v>0</v>
      </c>
      <c r="AH2828" s="457">
        <v>0</v>
      </c>
      <c r="AI2828" s="438">
        <v>1.450040153413432E-3</v>
      </c>
      <c r="AJ2828" s="456">
        <v>0</v>
      </c>
      <c r="AK2828" s="457">
        <v>0</v>
      </c>
      <c r="AL2828" s="438">
        <v>8.9925033842754801E-5</v>
      </c>
      <c r="AM2828" s="456">
        <v>0</v>
      </c>
      <c r="AN2828" s="457">
        <v>0</v>
      </c>
      <c r="AO2828" s="438">
        <v>2.4437113079257677E-2</v>
      </c>
      <c r="AP2828" s="456">
        <v>0</v>
      </c>
      <c r="AQ2828" s="457">
        <v>0</v>
      </c>
      <c r="AR2828" s="440">
        <v>1.94118320154433E-2</v>
      </c>
      <c r="AS2828" s="462">
        <v>0</v>
      </c>
      <c r="AT2828" s="463">
        <v>0</v>
      </c>
      <c r="AU2828" s="423">
        <v>0</v>
      </c>
    </row>
    <row r="2829" spans="1:47" x14ac:dyDescent="0.2">
      <c r="A2829" s="231">
        <v>2045</v>
      </c>
      <c r="B2829" s="232">
        <v>25</v>
      </c>
      <c r="C2829" s="456">
        <v>0</v>
      </c>
      <c r="D2829" s="457">
        <v>0</v>
      </c>
      <c r="E2829" s="438">
        <v>0.54737927126244124</v>
      </c>
      <c r="F2829" s="456">
        <v>0</v>
      </c>
      <c r="G2829" s="457">
        <v>0</v>
      </c>
      <c r="H2829" s="438">
        <v>0.11465916669754038</v>
      </c>
      <c r="I2829" s="456">
        <v>0</v>
      </c>
      <c r="J2829" s="457">
        <v>0</v>
      </c>
      <c r="K2829" s="438">
        <v>0.67114573800849753</v>
      </c>
      <c r="L2829" s="462">
        <v>0</v>
      </c>
      <c r="M2829" s="463">
        <v>0</v>
      </c>
      <c r="N2829" s="438">
        <v>5.85612302444905E-3</v>
      </c>
      <c r="O2829" s="456">
        <v>0</v>
      </c>
      <c r="P2829" s="457">
        <v>0</v>
      </c>
      <c r="Q2829" s="438">
        <v>1.9407729726377974E-2</v>
      </c>
      <c r="R2829" s="462">
        <v>0</v>
      </c>
      <c r="S2829" s="463">
        <v>0</v>
      </c>
      <c r="T2829" s="438">
        <v>672.0955321307282</v>
      </c>
      <c r="U2829" s="456">
        <v>0</v>
      </c>
      <c r="V2829" s="457">
        <v>0</v>
      </c>
      <c r="W2829" s="438">
        <v>0.12357324125905994</v>
      </c>
      <c r="X2829" s="456">
        <v>0</v>
      </c>
      <c r="Y2829" s="457">
        <v>0</v>
      </c>
      <c r="Z2829" s="438">
        <v>3.9230150399153169E-3</v>
      </c>
      <c r="AA2829" s="456">
        <v>0</v>
      </c>
      <c r="AB2829" s="457">
        <v>0</v>
      </c>
      <c r="AC2829" s="438">
        <v>7.894708986606682E-3</v>
      </c>
      <c r="AD2829" s="456">
        <v>0</v>
      </c>
      <c r="AE2829" s="457">
        <v>0</v>
      </c>
      <c r="AF2829" s="438">
        <v>1.1392074051073968E-3</v>
      </c>
      <c r="AG2829" s="456">
        <v>0</v>
      </c>
      <c r="AH2829" s="457">
        <v>0</v>
      </c>
      <c r="AI2829" s="438">
        <v>1.4695752819065256E-3</v>
      </c>
      <c r="AJ2829" s="456">
        <v>0</v>
      </c>
      <c r="AK2829" s="457">
        <v>0</v>
      </c>
      <c r="AL2829" s="438">
        <v>9.1136585295285155E-5</v>
      </c>
      <c r="AM2829" s="456">
        <v>0</v>
      </c>
      <c r="AN2829" s="457">
        <v>0</v>
      </c>
      <c r="AO2829" s="438">
        <v>2.4766330895779128E-2</v>
      </c>
      <c r="AP2829" s="456">
        <v>0</v>
      </c>
      <c r="AQ2829" s="457">
        <v>0</v>
      </c>
      <c r="AR2829" s="440">
        <v>1.9514876580013801E-2</v>
      </c>
      <c r="AS2829" s="462">
        <v>0</v>
      </c>
      <c r="AT2829" s="463">
        <v>0</v>
      </c>
      <c r="AU2829" s="423">
        <v>0</v>
      </c>
    </row>
    <row r="2830" spans="1:47" x14ac:dyDescent="0.2">
      <c r="A2830" s="231">
        <v>2045</v>
      </c>
      <c r="B2830" s="232">
        <v>26</v>
      </c>
      <c r="C2830" s="456">
        <v>0</v>
      </c>
      <c r="D2830" s="457">
        <v>0</v>
      </c>
      <c r="E2830" s="438">
        <v>0.54978872540234169</v>
      </c>
      <c r="F2830" s="456">
        <v>0</v>
      </c>
      <c r="G2830" s="457">
        <v>0</v>
      </c>
      <c r="H2830" s="438">
        <v>0.11557868219206026</v>
      </c>
      <c r="I2830" s="456">
        <v>0</v>
      </c>
      <c r="J2830" s="457">
        <v>0</v>
      </c>
      <c r="K2830" s="438">
        <v>0.67490172084890609</v>
      </c>
      <c r="L2830" s="462">
        <v>0</v>
      </c>
      <c r="M2830" s="463">
        <v>0</v>
      </c>
      <c r="N2830" s="438">
        <v>5.8594585418806789E-3</v>
      </c>
      <c r="O2830" s="456">
        <v>0</v>
      </c>
      <c r="P2830" s="457">
        <v>0</v>
      </c>
      <c r="Q2830" s="438">
        <v>1.9416791107164062E-2</v>
      </c>
      <c r="R2830" s="462">
        <v>0</v>
      </c>
      <c r="S2830" s="463">
        <v>0</v>
      </c>
      <c r="T2830" s="438">
        <v>672.48058050838199</v>
      </c>
      <c r="U2830" s="456">
        <v>0</v>
      </c>
      <c r="V2830" s="457">
        <v>0</v>
      </c>
      <c r="W2830" s="438">
        <v>0.12456432743936645</v>
      </c>
      <c r="X2830" s="456">
        <v>0</v>
      </c>
      <c r="Y2830" s="457">
        <v>0</v>
      </c>
      <c r="Z2830" s="438">
        <v>3.9418653785908394E-3</v>
      </c>
      <c r="AA2830" s="456">
        <v>0</v>
      </c>
      <c r="AB2830" s="457">
        <v>0</v>
      </c>
      <c r="AC2830" s="438">
        <v>7.9580240996947344E-3</v>
      </c>
      <c r="AD2830" s="456">
        <v>0</v>
      </c>
      <c r="AE2830" s="457">
        <v>0</v>
      </c>
      <c r="AF2830" s="438">
        <v>1.1483445428715055E-3</v>
      </c>
      <c r="AG2830" s="456">
        <v>0</v>
      </c>
      <c r="AH2830" s="457">
        <v>0</v>
      </c>
      <c r="AI2830" s="438">
        <v>1.4813630711283049E-3</v>
      </c>
      <c r="AJ2830" s="456">
        <v>0</v>
      </c>
      <c r="AK2830" s="457">
        <v>0</v>
      </c>
      <c r="AL2830" s="438">
        <v>9.186750372653159E-5</v>
      </c>
      <c r="AM2830" s="456">
        <v>0</v>
      </c>
      <c r="AN2830" s="457">
        <v>0</v>
      </c>
      <c r="AO2830" s="438">
        <v>2.4964955141739346E-2</v>
      </c>
      <c r="AP2830" s="456">
        <v>0</v>
      </c>
      <c r="AQ2830" s="457">
        <v>0</v>
      </c>
      <c r="AR2830" s="440">
        <v>1.9577087575067102E-2</v>
      </c>
      <c r="AS2830" s="462">
        <v>0</v>
      </c>
      <c r="AT2830" s="463">
        <v>0</v>
      </c>
      <c r="AU2830" s="423">
        <v>0</v>
      </c>
    </row>
    <row r="2831" spans="1:47" x14ac:dyDescent="0.2">
      <c r="A2831" s="231">
        <v>2045</v>
      </c>
      <c r="B2831" s="232">
        <v>27</v>
      </c>
      <c r="C2831" s="456">
        <v>0</v>
      </c>
      <c r="D2831" s="457">
        <v>0</v>
      </c>
      <c r="E2831" s="438">
        <v>0.55024858399140142</v>
      </c>
      <c r="F2831" s="456">
        <v>0</v>
      </c>
      <c r="G2831" s="457">
        <v>0</v>
      </c>
      <c r="H2831" s="438">
        <v>0.11575376574255844</v>
      </c>
      <c r="I2831" s="456">
        <v>0</v>
      </c>
      <c r="J2831" s="457">
        <v>0</v>
      </c>
      <c r="K2831" s="438">
        <v>0.67561662002895784</v>
      </c>
      <c r="L2831" s="462">
        <v>0</v>
      </c>
      <c r="M2831" s="463">
        <v>0</v>
      </c>
      <c r="N2831" s="438">
        <v>5.8600989544933682E-3</v>
      </c>
      <c r="O2831" s="456">
        <v>0</v>
      </c>
      <c r="P2831" s="457">
        <v>0</v>
      </c>
      <c r="Q2831" s="438">
        <v>1.9418524970573423E-2</v>
      </c>
      <c r="R2831" s="462">
        <v>0</v>
      </c>
      <c r="S2831" s="463">
        <v>0</v>
      </c>
      <c r="T2831" s="438">
        <v>672.55189781216416</v>
      </c>
      <c r="U2831" s="456">
        <v>0</v>
      </c>
      <c r="V2831" s="457">
        <v>0</v>
      </c>
      <c r="W2831" s="438">
        <v>0.12475289679064107</v>
      </c>
      <c r="X2831" s="456">
        <v>0</v>
      </c>
      <c r="Y2831" s="457">
        <v>0</v>
      </c>
      <c r="Z2831" s="438">
        <v>3.9454533341623955E-3</v>
      </c>
      <c r="AA2831" s="456">
        <v>0</v>
      </c>
      <c r="AB2831" s="457">
        <v>0</v>
      </c>
      <c r="AC2831" s="438">
        <v>7.9700761585403783E-3</v>
      </c>
      <c r="AD2831" s="456">
        <v>0</v>
      </c>
      <c r="AE2831" s="457">
        <v>0</v>
      </c>
      <c r="AF2831" s="438">
        <v>1.1500841798946497E-3</v>
      </c>
      <c r="AG2831" s="456">
        <v>0</v>
      </c>
      <c r="AH2831" s="457">
        <v>0</v>
      </c>
      <c r="AI2831" s="438">
        <v>1.4836067305932826E-3</v>
      </c>
      <c r="AJ2831" s="456">
        <v>0</v>
      </c>
      <c r="AK2831" s="457">
        <v>0</v>
      </c>
      <c r="AL2831" s="438">
        <v>9.200668815122097E-5</v>
      </c>
      <c r="AM2831" s="456">
        <v>0</v>
      </c>
      <c r="AN2831" s="457">
        <v>0</v>
      </c>
      <c r="AO2831" s="438">
        <v>2.5002769317000805E-2</v>
      </c>
      <c r="AP2831" s="456">
        <v>0</v>
      </c>
      <c r="AQ2831" s="457">
        <v>0</v>
      </c>
      <c r="AR2831" s="440">
        <v>1.95889116529183E-2</v>
      </c>
      <c r="AS2831" s="462">
        <v>0</v>
      </c>
      <c r="AT2831" s="463">
        <v>0</v>
      </c>
      <c r="AU2831" s="423">
        <v>0</v>
      </c>
    </row>
    <row r="2832" spans="1:47" x14ac:dyDescent="0.2">
      <c r="A2832" s="231">
        <v>2045</v>
      </c>
      <c r="B2832" s="232">
        <v>28</v>
      </c>
      <c r="C2832" s="456">
        <v>0</v>
      </c>
      <c r="D2832" s="457">
        <v>0</v>
      </c>
      <c r="E2832" s="438">
        <v>0.55024797636800049</v>
      </c>
      <c r="F2832" s="456">
        <v>0</v>
      </c>
      <c r="G2832" s="457">
        <v>0</v>
      </c>
      <c r="H2832" s="438">
        <v>0.1157535266824828</v>
      </c>
      <c r="I2832" s="456">
        <v>0</v>
      </c>
      <c r="J2832" s="457">
        <v>0</v>
      </c>
      <c r="K2832" s="438">
        <v>0.67561565266192336</v>
      </c>
      <c r="L2832" s="462">
        <v>0</v>
      </c>
      <c r="M2832" s="463">
        <v>0</v>
      </c>
      <c r="N2832" s="438">
        <v>5.8601069036012966E-3</v>
      </c>
      <c r="O2832" s="456">
        <v>0</v>
      </c>
      <c r="P2832" s="457">
        <v>0</v>
      </c>
      <c r="Q2832" s="438">
        <v>1.9418543907539998E-2</v>
      </c>
      <c r="R2832" s="462">
        <v>0</v>
      </c>
      <c r="S2832" s="463">
        <v>0</v>
      </c>
      <c r="T2832" s="438">
        <v>672.55482668902221</v>
      </c>
      <c r="U2832" s="456">
        <v>0</v>
      </c>
      <c r="V2832" s="457">
        <v>0</v>
      </c>
      <c r="W2832" s="438">
        <v>0.12475253866036022</v>
      </c>
      <c r="X2832" s="456">
        <v>0</v>
      </c>
      <c r="Y2832" s="457">
        <v>0</v>
      </c>
      <c r="Z2832" s="438">
        <v>3.9454440005017135E-3</v>
      </c>
      <c r="AA2832" s="456">
        <v>0</v>
      </c>
      <c r="AB2832" s="457">
        <v>0</v>
      </c>
      <c r="AC2832" s="438">
        <v>7.970053458232873E-3</v>
      </c>
      <c r="AD2832" s="456">
        <v>0</v>
      </c>
      <c r="AE2832" s="457">
        <v>0</v>
      </c>
      <c r="AF2832" s="438">
        <v>1.1500798066687177E-3</v>
      </c>
      <c r="AG2832" s="456">
        <v>0</v>
      </c>
      <c r="AH2832" s="457">
        <v>0</v>
      </c>
      <c r="AI2832" s="438">
        <v>1.4836019588273194E-3</v>
      </c>
      <c r="AJ2832" s="456">
        <v>0</v>
      </c>
      <c r="AK2832" s="457">
        <v>0</v>
      </c>
      <c r="AL2832" s="438">
        <v>9.2006266478559745E-5</v>
      </c>
      <c r="AM2832" s="456">
        <v>0</v>
      </c>
      <c r="AN2832" s="457">
        <v>0</v>
      </c>
      <c r="AO2832" s="438">
        <v>2.5002728860220216E-2</v>
      </c>
      <c r="AP2832" s="456">
        <v>0</v>
      </c>
      <c r="AQ2832" s="457">
        <v>0</v>
      </c>
      <c r="AR2832" s="440">
        <v>1.9588913668109099E-2</v>
      </c>
      <c r="AS2832" s="462">
        <v>0</v>
      </c>
      <c r="AT2832" s="463">
        <v>0</v>
      </c>
      <c r="AU2832" s="423">
        <v>0</v>
      </c>
    </row>
    <row r="2833" spans="1:47" x14ac:dyDescent="0.2">
      <c r="A2833" s="231">
        <v>2045</v>
      </c>
      <c r="B2833" s="232">
        <v>29</v>
      </c>
      <c r="C2833" s="456">
        <v>0</v>
      </c>
      <c r="D2833" s="457">
        <v>0</v>
      </c>
      <c r="E2833" s="438">
        <v>0.55024704678121328</v>
      </c>
      <c r="F2833" s="456">
        <v>0</v>
      </c>
      <c r="G2833" s="457">
        <v>0</v>
      </c>
      <c r="H2833" s="438">
        <v>0.11575264187258925</v>
      </c>
      <c r="I2833" s="456">
        <v>0</v>
      </c>
      <c r="J2833" s="457">
        <v>0</v>
      </c>
      <c r="K2833" s="438">
        <v>0.6756132066814835</v>
      </c>
      <c r="L2833" s="462">
        <v>0</v>
      </c>
      <c r="M2833" s="463">
        <v>0</v>
      </c>
      <c r="N2833" s="438">
        <v>5.8601220065592702E-3</v>
      </c>
      <c r="O2833" s="456">
        <v>0</v>
      </c>
      <c r="P2833" s="457">
        <v>0</v>
      </c>
      <c r="Q2833" s="438">
        <v>1.9418557510897039E-2</v>
      </c>
      <c r="R2833" s="462">
        <v>0</v>
      </c>
      <c r="S2833" s="463">
        <v>0</v>
      </c>
      <c r="T2833" s="438">
        <v>672.55564035395309</v>
      </c>
      <c r="U2833" s="456">
        <v>0</v>
      </c>
      <c r="V2833" s="457">
        <v>0</v>
      </c>
      <c r="W2833" s="438">
        <v>0.12475180646799779</v>
      </c>
      <c r="X2833" s="456">
        <v>0</v>
      </c>
      <c r="Y2833" s="457">
        <v>0</v>
      </c>
      <c r="Z2833" s="438">
        <v>3.9454386770074873E-3</v>
      </c>
      <c r="AA2833" s="456">
        <v>0</v>
      </c>
      <c r="AB2833" s="457">
        <v>0</v>
      </c>
      <c r="AC2833" s="438">
        <v>7.9700040930983269E-3</v>
      </c>
      <c r="AD2833" s="456">
        <v>0</v>
      </c>
      <c r="AE2833" s="457">
        <v>0</v>
      </c>
      <c r="AF2833" s="438">
        <v>1.150072023318413E-3</v>
      </c>
      <c r="AG2833" s="456">
        <v>0</v>
      </c>
      <c r="AH2833" s="457">
        <v>0</v>
      </c>
      <c r="AI2833" s="438">
        <v>1.4835945959499597E-3</v>
      </c>
      <c r="AJ2833" s="456">
        <v>0</v>
      </c>
      <c r="AK2833" s="457">
        <v>0</v>
      </c>
      <c r="AL2833" s="438">
        <v>9.2005913927621134E-5</v>
      </c>
      <c r="AM2833" s="456">
        <v>0</v>
      </c>
      <c r="AN2833" s="457">
        <v>0</v>
      </c>
      <c r="AO2833" s="438">
        <v>2.5002587811462217E-2</v>
      </c>
      <c r="AP2833" s="456">
        <v>0</v>
      </c>
      <c r="AQ2833" s="457">
        <v>0</v>
      </c>
      <c r="AR2833" s="440">
        <v>1.9588912516130201E-2</v>
      </c>
      <c r="AS2833" s="462">
        <v>0</v>
      </c>
      <c r="AT2833" s="463">
        <v>0</v>
      </c>
      <c r="AU2833" s="423">
        <v>0</v>
      </c>
    </row>
    <row r="2834" spans="1:47" x14ac:dyDescent="0.2">
      <c r="A2834" s="231">
        <v>2045</v>
      </c>
      <c r="B2834" s="232">
        <v>30</v>
      </c>
      <c r="C2834" s="456">
        <v>0</v>
      </c>
      <c r="D2834" s="457">
        <v>0</v>
      </c>
      <c r="E2834" s="438">
        <v>0.55024396168357426</v>
      </c>
      <c r="F2834" s="456">
        <v>0</v>
      </c>
      <c r="G2834" s="457">
        <v>0</v>
      </c>
      <c r="H2834" s="438">
        <v>0.1157517003807101</v>
      </c>
      <c r="I2834" s="456">
        <v>0</v>
      </c>
      <c r="J2834" s="457">
        <v>0</v>
      </c>
      <c r="K2834" s="438">
        <v>0.76018679094497188</v>
      </c>
      <c r="L2834" s="462">
        <v>0</v>
      </c>
      <c r="M2834" s="463">
        <v>0</v>
      </c>
      <c r="N2834" s="438">
        <v>5.8601368133122719E-3</v>
      </c>
      <c r="O2834" s="456">
        <v>0</v>
      </c>
      <c r="P2834" s="457">
        <v>0</v>
      </c>
      <c r="Q2834" s="438">
        <v>1.9418552563559482E-2</v>
      </c>
      <c r="R2834" s="462">
        <v>0</v>
      </c>
      <c r="S2834" s="463">
        <v>0</v>
      </c>
      <c r="T2834" s="438">
        <v>672.55701719641445</v>
      </c>
      <c r="U2834" s="456">
        <v>0</v>
      </c>
      <c r="V2834" s="457">
        <v>0</v>
      </c>
      <c r="W2834" s="438">
        <v>0.12475065783158357</v>
      </c>
      <c r="X2834" s="456">
        <v>0</v>
      </c>
      <c r="Y2834" s="457">
        <v>0</v>
      </c>
      <c r="Z2834" s="438">
        <v>3.945409810856529E-3</v>
      </c>
      <c r="AA2834" s="456">
        <v>0</v>
      </c>
      <c r="AB2834" s="457">
        <v>0</v>
      </c>
      <c r="AC2834" s="438">
        <v>7.9699367859744612E-3</v>
      </c>
      <c r="AD2834" s="456">
        <v>0</v>
      </c>
      <c r="AE2834" s="457">
        <v>0</v>
      </c>
      <c r="AF2834" s="438">
        <v>1.1500624925248179E-3</v>
      </c>
      <c r="AG2834" s="456">
        <v>0</v>
      </c>
      <c r="AH2834" s="457">
        <v>0</v>
      </c>
      <c r="AI2834" s="438">
        <v>1.4835809983581782E-3</v>
      </c>
      <c r="AJ2834" s="456">
        <v>0</v>
      </c>
      <c r="AK2834" s="457">
        <v>0</v>
      </c>
      <c r="AL2834" s="438">
        <v>9.2005049076028639E-5</v>
      </c>
      <c r="AM2834" s="456">
        <v>0</v>
      </c>
      <c r="AN2834" s="457">
        <v>0</v>
      </c>
      <c r="AO2834" s="438">
        <v>2.5002358724877573E-2</v>
      </c>
      <c r="AP2834" s="456">
        <v>0</v>
      </c>
      <c r="AQ2834" s="457">
        <v>0</v>
      </c>
      <c r="AR2834" s="440">
        <v>1.9588912583477301E-2</v>
      </c>
      <c r="AS2834" s="462">
        <v>0</v>
      </c>
      <c r="AT2834" s="463">
        <v>0</v>
      </c>
      <c r="AU2834" s="423">
        <v>0</v>
      </c>
    </row>
    <row r="2835" spans="1:47" x14ac:dyDescent="0.2">
      <c r="A2835" s="231">
        <v>2045</v>
      </c>
      <c r="B2835" s="232">
        <v>31</v>
      </c>
      <c r="C2835" s="456">
        <v>0</v>
      </c>
      <c r="D2835" s="457">
        <v>0</v>
      </c>
      <c r="E2835" s="438">
        <v>0.5502390097579315</v>
      </c>
      <c r="F2835" s="456">
        <v>0</v>
      </c>
      <c r="G2835" s="457">
        <v>0</v>
      </c>
      <c r="H2835" s="438">
        <v>0.1157499719009695</v>
      </c>
      <c r="I2835" s="456">
        <v>0</v>
      </c>
      <c r="J2835" s="457">
        <v>0</v>
      </c>
      <c r="K2835" s="438">
        <v>0.83825125837759284</v>
      </c>
      <c r="L2835" s="462">
        <v>0</v>
      </c>
      <c r="M2835" s="463">
        <v>0</v>
      </c>
      <c r="N2835" s="438">
        <v>5.8601383018865938E-3</v>
      </c>
      <c r="O2835" s="456">
        <v>0</v>
      </c>
      <c r="P2835" s="457">
        <v>0</v>
      </c>
      <c r="Q2835" s="438">
        <v>1.9418534025273451E-2</v>
      </c>
      <c r="R2835" s="462">
        <v>0</v>
      </c>
      <c r="S2835" s="463">
        <v>0</v>
      </c>
      <c r="T2835" s="438">
        <v>672.5572325047624</v>
      </c>
      <c r="U2835" s="456">
        <v>0</v>
      </c>
      <c r="V2835" s="457">
        <v>0</v>
      </c>
      <c r="W2835" s="438">
        <v>0.12474886417902659</v>
      </c>
      <c r="X2835" s="456">
        <v>0</v>
      </c>
      <c r="Y2835" s="457">
        <v>0</v>
      </c>
      <c r="Z2835" s="438">
        <v>3.9453719109898396E-3</v>
      </c>
      <c r="AA2835" s="456">
        <v>0</v>
      </c>
      <c r="AB2835" s="457">
        <v>0</v>
      </c>
      <c r="AC2835" s="438">
        <v>7.9698047152415522E-3</v>
      </c>
      <c r="AD2835" s="456">
        <v>0</v>
      </c>
      <c r="AE2835" s="457">
        <v>0</v>
      </c>
      <c r="AF2835" s="438">
        <v>1.1500452644900077E-3</v>
      </c>
      <c r="AG2835" s="456">
        <v>0</v>
      </c>
      <c r="AH2835" s="457">
        <v>0</v>
      </c>
      <c r="AI2835" s="438">
        <v>1.4835568427270637E-3</v>
      </c>
      <c r="AJ2835" s="456">
        <v>0</v>
      </c>
      <c r="AK2835" s="457">
        <v>0</v>
      </c>
      <c r="AL2835" s="438">
        <v>9.2003547502602303E-5</v>
      </c>
      <c r="AM2835" s="456">
        <v>0</v>
      </c>
      <c r="AN2835" s="457">
        <v>0</v>
      </c>
      <c r="AO2835" s="438">
        <v>2.5001985611684714E-2</v>
      </c>
      <c r="AP2835" s="456">
        <v>0</v>
      </c>
      <c r="AQ2835" s="457">
        <v>0</v>
      </c>
      <c r="AR2835" s="440">
        <v>1.9588915224112501E-2</v>
      </c>
      <c r="AS2835" s="462">
        <v>0</v>
      </c>
      <c r="AT2835" s="463">
        <v>0</v>
      </c>
      <c r="AU2835" s="423">
        <v>0</v>
      </c>
    </row>
    <row r="2836" spans="1:47" x14ac:dyDescent="0.2">
      <c r="A2836" s="231">
        <v>2045</v>
      </c>
      <c r="B2836" s="232">
        <v>32</v>
      </c>
      <c r="C2836" s="456">
        <v>0</v>
      </c>
      <c r="D2836" s="457">
        <v>0</v>
      </c>
      <c r="E2836" s="419">
        <v>0.5502390097579315</v>
      </c>
      <c r="F2836" s="456">
        <v>0</v>
      </c>
      <c r="G2836" s="457">
        <v>0</v>
      </c>
      <c r="H2836" s="419">
        <v>0.1157499719009695</v>
      </c>
      <c r="I2836" s="456">
        <v>0</v>
      </c>
      <c r="J2836" s="457">
        <v>0</v>
      </c>
      <c r="K2836" s="419">
        <v>0.83825125837759284</v>
      </c>
      <c r="L2836" s="462">
        <v>0</v>
      </c>
      <c r="M2836" s="463">
        <v>0</v>
      </c>
      <c r="N2836" s="419">
        <v>5.8601383018865938E-3</v>
      </c>
      <c r="O2836" s="456">
        <v>0</v>
      </c>
      <c r="P2836" s="457">
        <v>0</v>
      </c>
      <c r="Q2836" s="419">
        <v>1.9418534025273451E-2</v>
      </c>
      <c r="R2836" s="462">
        <v>0</v>
      </c>
      <c r="S2836" s="463">
        <v>0</v>
      </c>
      <c r="T2836" s="419">
        <v>672.5572325047624</v>
      </c>
      <c r="U2836" s="456">
        <v>0</v>
      </c>
      <c r="V2836" s="457">
        <v>0</v>
      </c>
      <c r="W2836" s="419">
        <v>0.12474886417902659</v>
      </c>
      <c r="X2836" s="456">
        <v>0</v>
      </c>
      <c r="Y2836" s="457">
        <v>0</v>
      </c>
      <c r="Z2836" s="419">
        <v>3.9453719109898396E-3</v>
      </c>
      <c r="AA2836" s="456">
        <v>0</v>
      </c>
      <c r="AB2836" s="457">
        <v>0</v>
      </c>
      <c r="AC2836" s="419">
        <v>7.9698047152415522E-3</v>
      </c>
      <c r="AD2836" s="456">
        <v>0</v>
      </c>
      <c r="AE2836" s="457">
        <v>0</v>
      </c>
      <c r="AF2836" s="419">
        <v>1.1500452644900077E-3</v>
      </c>
      <c r="AG2836" s="456">
        <v>0</v>
      </c>
      <c r="AH2836" s="457">
        <v>0</v>
      </c>
      <c r="AI2836" s="419">
        <v>1.4835568427270637E-3</v>
      </c>
      <c r="AJ2836" s="456">
        <v>0</v>
      </c>
      <c r="AK2836" s="457">
        <v>0</v>
      </c>
      <c r="AL2836" s="419">
        <v>9.2003547502602303E-5</v>
      </c>
      <c r="AM2836" s="456">
        <v>0</v>
      </c>
      <c r="AN2836" s="457">
        <v>0</v>
      </c>
      <c r="AO2836" s="419">
        <v>2.5001985611684714E-2</v>
      </c>
      <c r="AP2836" s="456">
        <v>0</v>
      </c>
      <c r="AQ2836" s="457">
        <v>0</v>
      </c>
      <c r="AR2836" s="440">
        <v>1.9588915224112501E-2</v>
      </c>
      <c r="AS2836" s="462">
        <v>0</v>
      </c>
      <c r="AT2836" s="463">
        <v>0</v>
      </c>
      <c r="AU2836" s="426">
        <v>0</v>
      </c>
    </row>
    <row r="2837" spans="1:47" x14ac:dyDescent="0.2">
      <c r="A2837" s="231">
        <v>2045</v>
      </c>
      <c r="B2837" s="232">
        <v>33</v>
      </c>
      <c r="C2837" s="456">
        <v>0</v>
      </c>
      <c r="D2837" s="457">
        <v>0</v>
      </c>
      <c r="E2837" s="419">
        <v>0.5502390097579315</v>
      </c>
      <c r="F2837" s="456">
        <v>0</v>
      </c>
      <c r="G2837" s="457">
        <v>0</v>
      </c>
      <c r="H2837" s="419">
        <v>0.1157499719009695</v>
      </c>
      <c r="I2837" s="456">
        <v>0</v>
      </c>
      <c r="J2837" s="457">
        <v>0</v>
      </c>
      <c r="K2837" s="419">
        <v>0.83825125837759284</v>
      </c>
      <c r="L2837" s="462">
        <v>0</v>
      </c>
      <c r="M2837" s="463">
        <v>0</v>
      </c>
      <c r="N2837" s="419">
        <v>5.8601383018865938E-3</v>
      </c>
      <c r="O2837" s="456">
        <v>0</v>
      </c>
      <c r="P2837" s="457">
        <v>0</v>
      </c>
      <c r="Q2837" s="419">
        <v>1.9418534025273451E-2</v>
      </c>
      <c r="R2837" s="462">
        <v>0</v>
      </c>
      <c r="S2837" s="463">
        <v>0</v>
      </c>
      <c r="T2837" s="419">
        <v>672.5572325047624</v>
      </c>
      <c r="U2837" s="456">
        <v>0</v>
      </c>
      <c r="V2837" s="457">
        <v>0</v>
      </c>
      <c r="W2837" s="419">
        <v>0.12474886417902659</v>
      </c>
      <c r="X2837" s="456">
        <v>0</v>
      </c>
      <c r="Y2837" s="457">
        <v>0</v>
      </c>
      <c r="Z2837" s="419">
        <v>3.9453719109898396E-3</v>
      </c>
      <c r="AA2837" s="456">
        <v>0</v>
      </c>
      <c r="AB2837" s="457">
        <v>0</v>
      </c>
      <c r="AC2837" s="419">
        <v>7.9698047152415522E-3</v>
      </c>
      <c r="AD2837" s="456">
        <v>0</v>
      </c>
      <c r="AE2837" s="457">
        <v>0</v>
      </c>
      <c r="AF2837" s="419">
        <v>1.1500452644900077E-3</v>
      </c>
      <c r="AG2837" s="456">
        <v>0</v>
      </c>
      <c r="AH2837" s="457">
        <v>0</v>
      </c>
      <c r="AI2837" s="419">
        <v>1.4835568427270637E-3</v>
      </c>
      <c r="AJ2837" s="456">
        <v>0</v>
      </c>
      <c r="AK2837" s="457">
        <v>0</v>
      </c>
      <c r="AL2837" s="419">
        <v>9.2003547502602303E-5</v>
      </c>
      <c r="AM2837" s="456">
        <v>0</v>
      </c>
      <c r="AN2837" s="457">
        <v>0</v>
      </c>
      <c r="AO2837" s="419">
        <v>2.5001985611684714E-2</v>
      </c>
      <c r="AP2837" s="456">
        <v>0</v>
      </c>
      <c r="AQ2837" s="457">
        <v>0</v>
      </c>
      <c r="AR2837" s="440">
        <v>1.9588915224112501E-2</v>
      </c>
      <c r="AS2837" s="462">
        <v>0</v>
      </c>
      <c r="AT2837" s="463">
        <v>0</v>
      </c>
      <c r="AU2837" s="426">
        <v>0</v>
      </c>
    </row>
    <row r="2838" spans="1:47" x14ac:dyDescent="0.2">
      <c r="A2838" s="231">
        <v>2045</v>
      </c>
      <c r="B2838" s="232">
        <v>34</v>
      </c>
      <c r="C2838" s="456">
        <v>0</v>
      </c>
      <c r="D2838" s="457">
        <v>0</v>
      </c>
      <c r="E2838" s="419">
        <v>0.5502390097579315</v>
      </c>
      <c r="F2838" s="456">
        <v>0</v>
      </c>
      <c r="G2838" s="457">
        <v>0</v>
      </c>
      <c r="H2838" s="419">
        <v>0.1157499719009695</v>
      </c>
      <c r="I2838" s="456">
        <v>0</v>
      </c>
      <c r="J2838" s="457">
        <v>0</v>
      </c>
      <c r="K2838" s="419">
        <v>0.83825125837759284</v>
      </c>
      <c r="L2838" s="462">
        <v>0</v>
      </c>
      <c r="M2838" s="463">
        <v>0</v>
      </c>
      <c r="N2838" s="419">
        <v>5.8601383018865938E-3</v>
      </c>
      <c r="O2838" s="456">
        <v>0</v>
      </c>
      <c r="P2838" s="457">
        <v>0</v>
      </c>
      <c r="Q2838" s="419">
        <v>1.9418534025273451E-2</v>
      </c>
      <c r="R2838" s="462">
        <v>0</v>
      </c>
      <c r="S2838" s="463">
        <v>0</v>
      </c>
      <c r="T2838" s="419">
        <v>672.5572325047624</v>
      </c>
      <c r="U2838" s="456">
        <v>0</v>
      </c>
      <c r="V2838" s="457">
        <v>0</v>
      </c>
      <c r="W2838" s="419">
        <v>0.12474886417902659</v>
      </c>
      <c r="X2838" s="456">
        <v>0</v>
      </c>
      <c r="Y2838" s="457">
        <v>0</v>
      </c>
      <c r="Z2838" s="419">
        <v>3.9453719109898396E-3</v>
      </c>
      <c r="AA2838" s="456">
        <v>0</v>
      </c>
      <c r="AB2838" s="457">
        <v>0</v>
      </c>
      <c r="AC2838" s="419">
        <v>7.9698047152415522E-3</v>
      </c>
      <c r="AD2838" s="456">
        <v>0</v>
      </c>
      <c r="AE2838" s="457">
        <v>0</v>
      </c>
      <c r="AF2838" s="419">
        <v>1.1500452644900077E-3</v>
      </c>
      <c r="AG2838" s="456">
        <v>0</v>
      </c>
      <c r="AH2838" s="457">
        <v>0</v>
      </c>
      <c r="AI2838" s="419">
        <v>1.4835568427270637E-3</v>
      </c>
      <c r="AJ2838" s="456">
        <v>0</v>
      </c>
      <c r="AK2838" s="457">
        <v>0</v>
      </c>
      <c r="AL2838" s="419">
        <v>9.2003547502602303E-5</v>
      </c>
      <c r="AM2838" s="456">
        <v>0</v>
      </c>
      <c r="AN2838" s="457">
        <v>0</v>
      </c>
      <c r="AO2838" s="419">
        <v>2.5001985611684714E-2</v>
      </c>
      <c r="AP2838" s="456">
        <v>0</v>
      </c>
      <c r="AQ2838" s="457">
        <v>0</v>
      </c>
      <c r="AR2838" s="440">
        <v>1.9588915224112501E-2</v>
      </c>
      <c r="AS2838" s="462">
        <v>0</v>
      </c>
      <c r="AT2838" s="463">
        <v>0</v>
      </c>
      <c r="AU2838" s="426">
        <v>0</v>
      </c>
    </row>
    <row r="2839" spans="1:47" x14ac:dyDescent="0.2">
      <c r="A2839" s="231">
        <v>2045</v>
      </c>
      <c r="B2839" s="232">
        <v>35</v>
      </c>
      <c r="C2839" s="456">
        <v>0</v>
      </c>
      <c r="D2839" s="457">
        <v>0</v>
      </c>
      <c r="E2839" s="419">
        <v>0.5502390097579315</v>
      </c>
      <c r="F2839" s="456">
        <v>0</v>
      </c>
      <c r="G2839" s="457">
        <v>0</v>
      </c>
      <c r="H2839" s="419">
        <v>0.1157499719009695</v>
      </c>
      <c r="I2839" s="456">
        <v>0</v>
      </c>
      <c r="J2839" s="457">
        <v>0</v>
      </c>
      <c r="K2839" s="419">
        <v>0.83825125837759284</v>
      </c>
      <c r="L2839" s="462">
        <v>0</v>
      </c>
      <c r="M2839" s="463">
        <v>0</v>
      </c>
      <c r="N2839" s="419">
        <v>5.8601383018865938E-3</v>
      </c>
      <c r="O2839" s="456">
        <v>0</v>
      </c>
      <c r="P2839" s="457">
        <v>0</v>
      </c>
      <c r="Q2839" s="419">
        <v>1.9418534025273451E-2</v>
      </c>
      <c r="R2839" s="462">
        <v>0</v>
      </c>
      <c r="S2839" s="463">
        <v>0</v>
      </c>
      <c r="T2839" s="419">
        <v>672.5572325047624</v>
      </c>
      <c r="U2839" s="456">
        <v>0</v>
      </c>
      <c r="V2839" s="457">
        <v>0</v>
      </c>
      <c r="W2839" s="419">
        <v>0.12474886417902659</v>
      </c>
      <c r="X2839" s="456">
        <v>0</v>
      </c>
      <c r="Y2839" s="457">
        <v>0</v>
      </c>
      <c r="Z2839" s="419">
        <v>3.9453719109898396E-3</v>
      </c>
      <c r="AA2839" s="456">
        <v>0</v>
      </c>
      <c r="AB2839" s="457">
        <v>0</v>
      </c>
      <c r="AC2839" s="419">
        <v>7.9698047152415522E-3</v>
      </c>
      <c r="AD2839" s="456">
        <v>0</v>
      </c>
      <c r="AE2839" s="457">
        <v>0</v>
      </c>
      <c r="AF2839" s="419">
        <v>1.1500452644900077E-3</v>
      </c>
      <c r="AG2839" s="456">
        <v>0</v>
      </c>
      <c r="AH2839" s="457">
        <v>0</v>
      </c>
      <c r="AI2839" s="419">
        <v>1.4835568427270637E-3</v>
      </c>
      <c r="AJ2839" s="456">
        <v>0</v>
      </c>
      <c r="AK2839" s="457">
        <v>0</v>
      </c>
      <c r="AL2839" s="419">
        <v>9.2003547502602303E-5</v>
      </c>
      <c r="AM2839" s="456">
        <v>0</v>
      </c>
      <c r="AN2839" s="457">
        <v>0</v>
      </c>
      <c r="AO2839" s="419">
        <v>2.5001985611684714E-2</v>
      </c>
      <c r="AP2839" s="456">
        <v>0</v>
      </c>
      <c r="AQ2839" s="457">
        <v>0</v>
      </c>
      <c r="AR2839" s="440">
        <v>1.9588915224112501E-2</v>
      </c>
      <c r="AS2839" s="462">
        <v>0</v>
      </c>
      <c r="AT2839" s="463">
        <v>0</v>
      </c>
      <c r="AU2839" s="426">
        <v>0</v>
      </c>
    </row>
    <row r="2840" spans="1:47" x14ac:dyDescent="0.2">
      <c r="A2840" s="231">
        <v>2045</v>
      </c>
      <c r="B2840" s="232">
        <v>36</v>
      </c>
      <c r="C2840" s="456">
        <v>0</v>
      </c>
      <c r="D2840" s="457">
        <v>0</v>
      </c>
      <c r="E2840" s="419">
        <v>0.5502390097579315</v>
      </c>
      <c r="F2840" s="456">
        <v>0</v>
      </c>
      <c r="G2840" s="457">
        <v>0</v>
      </c>
      <c r="H2840" s="419">
        <v>0.1157499719009695</v>
      </c>
      <c r="I2840" s="456">
        <v>0</v>
      </c>
      <c r="J2840" s="457">
        <v>0</v>
      </c>
      <c r="K2840" s="419">
        <v>0.83825125837759284</v>
      </c>
      <c r="L2840" s="462">
        <v>0</v>
      </c>
      <c r="M2840" s="463">
        <v>0</v>
      </c>
      <c r="N2840" s="419">
        <v>5.8601383018865938E-3</v>
      </c>
      <c r="O2840" s="456">
        <v>0</v>
      </c>
      <c r="P2840" s="457">
        <v>0</v>
      </c>
      <c r="Q2840" s="419">
        <v>1.9418534025273451E-2</v>
      </c>
      <c r="R2840" s="462">
        <v>0</v>
      </c>
      <c r="S2840" s="463">
        <v>0</v>
      </c>
      <c r="T2840" s="419">
        <v>672.5572325047624</v>
      </c>
      <c r="U2840" s="456">
        <v>0</v>
      </c>
      <c r="V2840" s="457">
        <v>0</v>
      </c>
      <c r="W2840" s="419">
        <v>0.12474886417902659</v>
      </c>
      <c r="X2840" s="456">
        <v>0</v>
      </c>
      <c r="Y2840" s="457">
        <v>0</v>
      </c>
      <c r="Z2840" s="419">
        <v>3.9453719109898396E-3</v>
      </c>
      <c r="AA2840" s="456">
        <v>0</v>
      </c>
      <c r="AB2840" s="457">
        <v>0</v>
      </c>
      <c r="AC2840" s="419">
        <v>7.9698047152415522E-3</v>
      </c>
      <c r="AD2840" s="456">
        <v>0</v>
      </c>
      <c r="AE2840" s="457">
        <v>0</v>
      </c>
      <c r="AF2840" s="419">
        <v>1.1500452644900077E-3</v>
      </c>
      <c r="AG2840" s="456">
        <v>0</v>
      </c>
      <c r="AH2840" s="457">
        <v>0</v>
      </c>
      <c r="AI2840" s="419">
        <v>1.4835568427270637E-3</v>
      </c>
      <c r="AJ2840" s="456">
        <v>0</v>
      </c>
      <c r="AK2840" s="457">
        <v>0</v>
      </c>
      <c r="AL2840" s="419">
        <v>9.2003547502602303E-5</v>
      </c>
      <c r="AM2840" s="456">
        <v>0</v>
      </c>
      <c r="AN2840" s="457">
        <v>0</v>
      </c>
      <c r="AO2840" s="419">
        <v>2.5001985611684714E-2</v>
      </c>
      <c r="AP2840" s="456">
        <v>0</v>
      </c>
      <c r="AQ2840" s="457">
        <v>0</v>
      </c>
      <c r="AR2840" s="440">
        <v>1.9588915224112501E-2</v>
      </c>
      <c r="AS2840" s="462">
        <v>0</v>
      </c>
      <c r="AT2840" s="463">
        <v>0</v>
      </c>
      <c r="AU2840" s="426">
        <v>0</v>
      </c>
    </row>
    <row r="2841" spans="1:47" x14ac:dyDescent="0.2">
      <c r="A2841" s="231">
        <v>2045</v>
      </c>
      <c r="B2841" s="232">
        <v>37</v>
      </c>
      <c r="C2841" s="456">
        <v>0</v>
      </c>
      <c r="D2841" s="457">
        <v>0</v>
      </c>
      <c r="E2841" s="419">
        <v>0.5502390097579315</v>
      </c>
      <c r="F2841" s="456">
        <v>0</v>
      </c>
      <c r="G2841" s="457">
        <v>0</v>
      </c>
      <c r="H2841" s="419">
        <v>0.1157499719009695</v>
      </c>
      <c r="I2841" s="456">
        <v>0</v>
      </c>
      <c r="J2841" s="457">
        <v>0</v>
      </c>
      <c r="K2841" s="419">
        <v>0.83825125837759284</v>
      </c>
      <c r="L2841" s="462">
        <v>0</v>
      </c>
      <c r="M2841" s="463">
        <v>0</v>
      </c>
      <c r="N2841" s="419">
        <v>5.8601383018865938E-3</v>
      </c>
      <c r="O2841" s="456">
        <v>0</v>
      </c>
      <c r="P2841" s="457">
        <v>0</v>
      </c>
      <c r="Q2841" s="419">
        <v>1.9418534025273451E-2</v>
      </c>
      <c r="R2841" s="462">
        <v>0</v>
      </c>
      <c r="S2841" s="463">
        <v>0</v>
      </c>
      <c r="T2841" s="419">
        <v>672.5572325047624</v>
      </c>
      <c r="U2841" s="456">
        <v>0</v>
      </c>
      <c r="V2841" s="457">
        <v>0</v>
      </c>
      <c r="W2841" s="419">
        <v>0.12474886417902659</v>
      </c>
      <c r="X2841" s="456">
        <v>0</v>
      </c>
      <c r="Y2841" s="457">
        <v>0</v>
      </c>
      <c r="Z2841" s="419">
        <v>3.9453719109898396E-3</v>
      </c>
      <c r="AA2841" s="456">
        <v>0</v>
      </c>
      <c r="AB2841" s="457">
        <v>0</v>
      </c>
      <c r="AC2841" s="419">
        <v>7.9698047152415522E-3</v>
      </c>
      <c r="AD2841" s="456">
        <v>0</v>
      </c>
      <c r="AE2841" s="457">
        <v>0</v>
      </c>
      <c r="AF2841" s="419">
        <v>1.1500452644900077E-3</v>
      </c>
      <c r="AG2841" s="456">
        <v>0</v>
      </c>
      <c r="AH2841" s="457">
        <v>0</v>
      </c>
      <c r="AI2841" s="419">
        <v>1.4835568427270637E-3</v>
      </c>
      <c r="AJ2841" s="456">
        <v>0</v>
      </c>
      <c r="AK2841" s="457">
        <v>0</v>
      </c>
      <c r="AL2841" s="419">
        <v>9.2003547502602303E-5</v>
      </c>
      <c r="AM2841" s="456">
        <v>0</v>
      </c>
      <c r="AN2841" s="457">
        <v>0</v>
      </c>
      <c r="AO2841" s="419">
        <v>2.5001985611684714E-2</v>
      </c>
      <c r="AP2841" s="456">
        <v>0</v>
      </c>
      <c r="AQ2841" s="457">
        <v>0</v>
      </c>
      <c r="AR2841" s="440">
        <v>1.9588915224112501E-2</v>
      </c>
      <c r="AS2841" s="462">
        <v>0</v>
      </c>
      <c r="AT2841" s="463">
        <v>0</v>
      </c>
      <c r="AU2841" s="426">
        <v>0</v>
      </c>
    </row>
    <row r="2842" spans="1:47" x14ac:dyDescent="0.2">
      <c r="A2842" s="231">
        <v>2045</v>
      </c>
      <c r="B2842" s="232">
        <v>38</v>
      </c>
      <c r="C2842" s="456">
        <v>0</v>
      </c>
      <c r="D2842" s="457">
        <v>0</v>
      </c>
      <c r="E2842" s="419">
        <v>0.5502390097579315</v>
      </c>
      <c r="F2842" s="456">
        <v>0</v>
      </c>
      <c r="G2842" s="457">
        <v>0</v>
      </c>
      <c r="H2842" s="419">
        <v>0.1157499719009695</v>
      </c>
      <c r="I2842" s="456">
        <v>0</v>
      </c>
      <c r="J2842" s="457">
        <v>0</v>
      </c>
      <c r="K2842" s="419">
        <v>0.83825125837759284</v>
      </c>
      <c r="L2842" s="462">
        <v>0</v>
      </c>
      <c r="M2842" s="463">
        <v>0</v>
      </c>
      <c r="N2842" s="419">
        <v>5.8601383018865938E-3</v>
      </c>
      <c r="O2842" s="456">
        <v>0</v>
      </c>
      <c r="P2842" s="457">
        <v>0</v>
      </c>
      <c r="Q2842" s="419">
        <v>1.9418534025273451E-2</v>
      </c>
      <c r="R2842" s="462">
        <v>0</v>
      </c>
      <c r="S2842" s="463">
        <v>0</v>
      </c>
      <c r="T2842" s="419">
        <v>672.5572325047624</v>
      </c>
      <c r="U2842" s="456">
        <v>0</v>
      </c>
      <c r="V2842" s="457">
        <v>0</v>
      </c>
      <c r="W2842" s="419">
        <v>0.12474886417902659</v>
      </c>
      <c r="X2842" s="456">
        <v>0</v>
      </c>
      <c r="Y2842" s="457">
        <v>0</v>
      </c>
      <c r="Z2842" s="419">
        <v>3.9453719109898396E-3</v>
      </c>
      <c r="AA2842" s="456">
        <v>0</v>
      </c>
      <c r="AB2842" s="457">
        <v>0</v>
      </c>
      <c r="AC2842" s="419">
        <v>7.9698047152415522E-3</v>
      </c>
      <c r="AD2842" s="456">
        <v>0</v>
      </c>
      <c r="AE2842" s="457">
        <v>0</v>
      </c>
      <c r="AF2842" s="419">
        <v>1.1500452644900077E-3</v>
      </c>
      <c r="AG2842" s="456">
        <v>0</v>
      </c>
      <c r="AH2842" s="457">
        <v>0</v>
      </c>
      <c r="AI2842" s="419">
        <v>1.4835568427270637E-3</v>
      </c>
      <c r="AJ2842" s="456">
        <v>0</v>
      </c>
      <c r="AK2842" s="457">
        <v>0</v>
      </c>
      <c r="AL2842" s="419">
        <v>9.2003547502602303E-5</v>
      </c>
      <c r="AM2842" s="456">
        <v>0</v>
      </c>
      <c r="AN2842" s="457">
        <v>0</v>
      </c>
      <c r="AO2842" s="419">
        <v>2.5001985611684714E-2</v>
      </c>
      <c r="AP2842" s="456">
        <v>0</v>
      </c>
      <c r="AQ2842" s="457">
        <v>0</v>
      </c>
      <c r="AR2842" s="440">
        <v>1.9588915224112501E-2</v>
      </c>
      <c r="AS2842" s="462">
        <v>0</v>
      </c>
      <c r="AT2842" s="463">
        <v>0</v>
      </c>
      <c r="AU2842" s="426">
        <v>0</v>
      </c>
    </row>
    <row r="2843" spans="1:47" x14ac:dyDescent="0.2">
      <c r="A2843" s="231">
        <v>2045</v>
      </c>
      <c r="B2843" s="232">
        <v>39</v>
      </c>
      <c r="C2843" s="456">
        <v>0</v>
      </c>
      <c r="D2843" s="457">
        <v>0</v>
      </c>
      <c r="E2843" s="419">
        <v>0.5502390097579315</v>
      </c>
      <c r="F2843" s="456">
        <v>0</v>
      </c>
      <c r="G2843" s="457">
        <v>0</v>
      </c>
      <c r="H2843" s="419">
        <v>0.1157499719009695</v>
      </c>
      <c r="I2843" s="456">
        <v>0</v>
      </c>
      <c r="J2843" s="457">
        <v>0</v>
      </c>
      <c r="K2843" s="419">
        <v>0.83825125837759284</v>
      </c>
      <c r="L2843" s="462">
        <v>0</v>
      </c>
      <c r="M2843" s="463">
        <v>0</v>
      </c>
      <c r="N2843" s="419">
        <v>5.8601383018865938E-3</v>
      </c>
      <c r="O2843" s="456">
        <v>0</v>
      </c>
      <c r="P2843" s="457">
        <v>0</v>
      </c>
      <c r="Q2843" s="419">
        <v>1.9418534025273451E-2</v>
      </c>
      <c r="R2843" s="462">
        <v>0</v>
      </c>
      <c r="S2843" s="463">
        <v>0</v>
      </c>
      <c r="T2843" s="419">
        <v>672.5572325047624</v>
      </c>
      <c r="U2843" s="456">
        <v>0</v>
      </c>
      <c r="V2843" s="457">
        <v>0</v>
      </c>
      <c r="W2843" s="419">
        <v>0.12474886417902659</v>
      </c>
      <c r="X2843" s="456">
        <v>0</v>
      </c>
      <c r="Y2843" s="457">
        <v>0</v>
      </c>
      <c r="Z2843" s="419">
        <v>3.9453719109898396E-3</v>
      </c>
      <c r="AA2843" s="456">
        <v>0</v>
      </c>
      <c r="AB2843" s="457">
        <v>0</v>
      </c>
      <c r="AC2843" s="419">
        <v>7.9698047152415522E-3</v>
      </c>
      <c r="AD2843" s="456">
        <v>0</v>
      </c>
      <c r="AE2843" s="457">
        <v>0</v>
      </c>
      <c r="AF2843" s="419">
        <v>1.1500452644900077E-3</v>
      </c>
      <c r="AG2843" s="456">
        <v>0</v>
      </c>
      <c r="AH2843" s="457">
        <v>0</v>
      </c>
      <c r="AI2843" s="419">
        <v>1.4835568427270637E-3</v>
      </c>
      <c r="AJ2843" s="456">
        <v>0</v>
      </c>
      <c r="AK2843" s="457">
        <v>0</v>
      </c>
      <c r="AL2843" s="419">
        <v>9.2003547502602303E-5</v>
      </c>
      <c r="AM2843" s="456">
        <v>0</v>
      </c>
      <c r="AN2843" s="457">
        <v>0</v>
      </c>
      <c r="AO2843" s="419">
        <v>2.5001985611684714E-2</v>
      </c>
      <c r="AP2843" s="456">
        <v>0</v>
      </c>
      <c r="AQ2843" s="457">
        <v>0</v>
      </c>
      <c r="AR2843" s="440">
        <v>1.9588915224112501E-2</v>
      </c>
      <c r="AS2843" s="462">
        <v>0</v>
      </c>
      <c r="AT2843" s="463">
        <v>0</v>
      </c>
      <c r="AU2843" s="426">
        <v>0</v>
      </c>
    </row>
    <row r="2844" spans="1:47" ht="13.5" thickBot="1" x14ac:dyDescent="0.25">
      <c r="A2844" s="233">
        <v>2045</v>
      </c>
      <c r="B2844" s="234">
        <v>40</v>
      </c>
      <c r="C2844" s="458">
        <v>0</v>
      </c>
      <c r="D2844" s="459">
        <v>0</v>
      </c>
      <c r="E2844" s="430">
        <v>0.5502390097579315</v>
      </c>
      <c r="F2844" s="458">
        <v>0</v>
      </c>
      <c r="G2844" s="459">
        <v>0</v>
      </c>
      <c r="H2844" s="430">
        <v>0.1157499719009695</v>
      </c>
      <c r="I2844" s="458">
        <v>0</v>
      </c>
      <c r="J2844" s="459">
        <v>0</v>
      </c>
      <c r="K2844" s="430">
        <v>0.83825125837759284</v>
      </c>
      <c r="L2844" s="464">
        <v>0</v>
      </c>
      <c r="M2844" s="465">
        <v>0</v>
      </c>
      <c r="N2844" s="430">
        <v>5.8601383018865938E-3</v>
      </c>
      <c r="O2844" s="458">
        <v>0</v>
      </c>
      <c r="P2844" s="459">
        <v>0</v>
      </c>
      <c r="Q2844" s="430">
        <v>1.9418534025273451E-2</v>
      </c>
      <c r="R2844" s="464">
        <v>0</v>
      </c>
      <c r="S2844" s="465">
        <v>0</v>
      </c>
      <c r="T2844" s="430">
        <v>672.5572325047624</v>
      </c>
      <c r="U2844" s="458">
        <v>0</v>
      </c>
      <c r="V2844" s="459">
        <v>0</v>
      </c>
      <c r="W2844" s="430">
        <v>0.12474886417902659</v>
      </c>
      <c r="X2844" s="458">
        <v>0</v>
      </c>
      <c r="Y2844" s="459">
        <v>0</v>
      </c>
      <c r="Z2844" s="430">
        <v>3.9453719109898396E-3</v>
      </c>
      <c r="AA2844" s="458">
        <v>0</v>
      </c>
      <c r="AB2844" s="459">
        <v>0</v>
      </c>
      <c r="AC2844" s="430">
        <v>7.9698047152415522E-3</v>
      </c>
      <c r="AD2844" s="458">
        <v>0</v>
      </c>
      <c r="AE2844" s="459">
        <v>0</v>
      </c>
      <c r="AF2844" s="430">
        <v>1.1500452644900077E-3</v>
      </c>
      <c r="AG2844" s="458">
        <v>0</v>
      </c>
      <c r="AH2844" s="459">
        <v>0</v>
      </c>
      <c r="AI2844" s="430">
        <v>1.4835568427270637E-3</v>
      </c>
      <c r="AJ2844" s="458">
        <v>0</v>
      </c>
      <c r="AK2844" s="459">
        <v>0</v>
      </c>
      <c r="AL2844" s="430">
        <v>9.2003547502602303E-5</v>
      </c>
      <c r="AM2844" s="458">
        <v>0</v>
      </c>
      <c r="AN2844" s="459">
        <v>0</v>
      </c>
      <c r="AO2844" s="430">
        <v>2.5001985611684714E-2</v>
      </c>
      <c r="AP2844" s="458">
        <v>0</v>
      </c>
      <c r="AQ2844" s="459">
        <v>0</v>
      </c>
      <c r="AR2844" s="441">
        <v>1.9588915224112501E-2</v>
      </c>
      <c r="AS2844" s="464">
        <v>0</v>
      </c>
      <c r="AT2844" s="465">
        <v>0</v>
      </c>
      <c r="AU2844" s="434">
        <v>0</v>
      </c>
    </row>
    <row r="2845" spans="1:47" x14ac:dyDescent="0.2">
      <c r="A2845" s="229">
        <v>2046</v>
      </c>
      <c r="B2845" s="230">
        <v>1</v>
      </c>
      <c r="C2845" s="454">
        <v>0.75104369098489232</v>
      </c>
      <c r="D2845" s="455">
        <v>0.76737242872157907</v>
      </c>
      <c r="E2845" s="436">
        <v>0.36767432980327952</v>
      </c>
      <c r="F2845" s="454">
        <v>3.6183859399116218E-2</v>
      </c>
      <c r="G2845" s="455">
        <v>3.1916306292571799E-2</v>
      </c>
      <c r="H2845" s="436">
        <v>6.2208642774042817E-2</v>
      </c>
      <c r="I2845" s="454">
        <v>3.1977430202098256E-2</v>
      </c>
      <c r="J2845" s="455">
        <v>3.2432552585436369E-2</v>
      </c>
      <c r="K2845" s="436">
        <v>0.36174802770318121</v>
      </c>
      <c r="L2845" s="460">
        <v>1.3477250312031233E-3</v>
      </c>
      <c r="M2845" s="461">
        <v>1.7603136138273157E-3</v>
      </c>
      <c r="N2845" s="436">
        <v>5.6994745845327542E-3</v>
      </c>
      <c r="O2845" s="454">
        <v>1.6356116965815111E-3</v>
      </c>
      <c r="P2845" s="455">
        <v>2.0770392811208091E-3</v>
      </c>
      <c r="Q2845" s="436">
        <v>1.3853447695803694E-2</v>
      </c>
      <c r="R2845" s="460">
        <v>0</v>
      </c>
      <c r="S2845" s="461">
        <v>0</v>
      </c>
      <c r="T2845" s="436">
        <v>654.11720682773398</v>
      </c>
      <c r="U2845" s="454">
        <v>4.6715381502750973E-3</v>
      </c>
      <c r="V2845" s="455">
        <v>5.6041516312180344E-3</v>
      </c>
      <c r="W2845" s="436">
        <v>6.7044967992697699E-2</v>
      </c>
      <c r="X2845" s="454">
        <v>4.3453343260255201E-3</v>
      </c>
      <c r="Y2845" s="455">
        <v>5.5399923089358054E-3</v>
      </c>
      <c r="Z2845" s="436">
        <v>2.9772902430724802E-3</v>
      </c>
      <c r="AA2845" s="454">
        <v>8.3682872534061284E-4</v>
      </c>
      <c r="AB2845" s="455">
        <v>8.5141517716209934E-4</v>
      </c>
      <c r="AC2845" s="436">
        <v>4.283295272134495E-3</v>
      </c>
      <c r="AD2845" s="454">
        <v>4.6248460575779536E-5</v>
      </c>
      <c r="AE2845" s="455">
        <v>4.0573573963256764E-5</v>
      </c>
      <c r="AF2845" s="436">
        <v>6.1807958375102311E-4</v>
      </c>
      <c r="AG2845" s="454">
        <v>1.4975121383624345E-3</v>
      </c>
      <c r="AH2845" s="455">
        <v>1.3025473510646583E-3</v>
      </c>
      <c r="AI2845" s="436">
        <v>7.9732272559848434E-4</v>
      </c>
      <c r="AJ2845" s="454">
        <v>2.7483465289237016E-4</v>
      </c>
      <c r="AK2845" s="455">
        <v>2.3378520117019015E-4</v>
      </c>
      <c r="AL2845" s="436">
        <v>4.9446399841814356E-5</v>
      </c>
      <c r="AM2845" s="454">
        <v>4.1662338763570568E-4</v>
      </c>
      <c r="AN2845" s="455">
        <v>3.7055882480448599E-4</v>
      </c>
      <c r="AO2845" s="436">
        <v>1.3437073236735859E-2</v>
      </c>
      <c r="AP2845" s="454">
        <v>0</v>
      </c>
      <c r="AQ2845" s="455">
        <v>0</v>
      </c>
      <c r="AR2845" s="439">
        <v>4.0931502845467102E-3</v>
      </c>
      <c r="AS2845" s="460">
        <v>0</v>
      </c>
      <c r="AT2845" s="461">
        <v>0</v>
      </c>
      <c r="AU2845" s="415">
        <v>0</v>
      </c>
    </row>
    <row r="2846" spans="1:47" x14ac:dyDescent="0.2">
      <c r="A2846" s="231">
        <v>2046</v>
      </c>
      <c r="B2846" s="232">
        <v>2</v>
      </c>
      <c r="C2846" s="456">
        <v>0.75693622790670068</v>
      </c>
      <c r="D2846" s="457">
        <v>0.7722414002182626</v>
      </c>
      <c r="E2846" s="437">
        <v>0.36934636955505562</v>
      </c>
      <c r="F2846" s="456">
        <v>3.6849838426964356E-2</v>
      </c>
      <c r="G2846" s="457">
        <v>3.2492024030415109E-2</v>
      </c>
      <c r="H2846" s="437">
        <v>6.2846288264302316E-2</v>
      </c>
      <c r="I2846" s="456">
        <v>3.2331700168595615E-2</v>
      </c>
      <c r="J2846" s="457">
        <v>3.2736517726982453E-2</v>
      </c>
      <c r="K2846" s="437">
        <v>0.36435259931533154</v>
      </c>
      <c r="L2846" s="462">
        <v>1.348643069436842E-3</v>
      </c>
      <c r="M2846" s="463">
        <v>1.7612406731600683E-3</v>
      </c>
      <c r="N2846" s="437">
        <v>5.7018012489202796E-3</v>
      </c>
      <c r="O2846" s="456">
        <v>1.6435468209951116E-3</v>
      </c>
      <c r="P2846" s="457">
        <v>2.0870716270944066E-3</v>
      </c>
      <c r="Q2846" s="437">
        <v>1.3859760730297571E-2</v>
      </c>
      <c r="R2846" s="462">
        <v>0</v>
      </c>
      <c r="S2846" s="463">
        <v>0</v>
      </c>
      <c r="T2846" s="437">
        <v>654.38469437388528</v>
      </c>
      <c r="U2846" s="456">
        <v>4.7389169351985515E-3</v>
      </c>
      <c r="V2846" s="457">
        <v>5.6880857566112917E-3</v>
      </c>
      <c r="W2846" s="437">
        <v>6.773224570742914E-2</v>
      </c>
      <c r="X2846" s="456">
        <v>4.4078125385121182E-3</v>
      </c>
      <c r="Y2846" s="457">
        <v>5.622989622438671E-3</v>
      </c>
      <c r="Z2846" s="437">
        <v>2.9903718790030257E-3</v>
      </c>
      <c r="AA2846" s="456">
        <v>8.4495138705606117E-4</v>
      </c>
      <c r="AB2846" s="457">
        <v>8.6083336034033329E-4</v>
      </c>
      <c r="AC2846" s="437">
        <v>4.3271995781148818E-3</v>
      </c>
      <c r="AD2846" s="456">
        <v>4.7063476022381133E-5</v>
      </c>
      <c r="AE2846" s="457">
        <v>4.1278038639145479E-5</v>
      </c>
      <c r="AF2846" s="437">
        <v>6.2441552275543748E-4</v>
      </c>
      <c r="AG2846" s="456">
        <v>1.5270220065115496E-3</v>
      </c>
      <c r="AH2846" s="457">
        <v>1.3276473775204215E-3</v>
      </c>
      <c r="AI2846" s="437">
        <v>8.0549581547231309E-4</v>
      </c>
      <c r="AJ2846" s="456">
        <v>2.8065842822285782E-4</v>
      </c>
      <c r="AK2846" s="457">
        <v>2.3869278748944351E-4</v>
      </c>
      <c r="AL2846" s="437">
        <v>4.9953267369634707E-5</v>
      </c>
      <c r="AM2846" s="456">
        <v>4.2361770605039777E-4</v>
      </c>
      <c r="AN2846" s="457">
        <v>3.7661903448699694E-4</v>
      </c>
      <c r="AO2846" s="437">
        <v>1.3574785430717254E-2</v>
      </c>
      <c r="AP2846" s="456">
        <v>0</v>
      </c>
      <c r="AQ2846" s="457">
        <v>0</v>
      </c>
      <c r="AR2846" s="440">
        <v>4.1035932122018203E-3</v>
      </c>
      <c r="AS2846" s="462">
        <v>0</v>
      </c>
      <c r="AT2846" s="463">
        <v>0</v>
      </c>
      <c r="AU2846" s="423">
        <v>0</v>
      </c>
    </row>
    <row r="2847" spans="1:47" x14ac:dyDescent="0.2">
      <c r="A2847" s="231">
        <v>2046</v>
      </c>
      <c r="B2847" s="232">
        <v>3</v>
      </c>
      <c r="C2847" s="456">
        <v>0.76232604577758467</v>
      </c>
      <c r="D2847" s="457">
        <v>0.77655185333005061</v>
      </c>
      <c r="E2847" s="437">
        <v>0.37131034700742283</v>
      </c>
      <c r="F2847" s="456">
        <v>3.7596437009120388E-2</v>
      </c>
      <c r="G2847" s="457">
        <v>3.316533050110624E-2</v>
      </c>
      <c r="H2847" s="437">
        <v>6.3595283876725583E-2</v>
      </c>
      <c r="I2847" s="456">
        <v>3.2699102565349247E-2</v>
      </c>
      <c r="J2847" s="457">
        <v>3.3056518372701911E-2</v>
      </c>
      <c r="K2847" s="437">
        <v>0.36741130802647542</v>
      </c>
      <c r="L2847" s="462">
        <v>1.349677239157231E-3</v>
      </c>
      <c r="M2847" s="463">
        <v>1.7623693438671277E-3</v>
      </c>
      <c r="N2847" s="437">
        <v>5.7045251979858371E-3</v>
      </c>
      <c r="O2847" s="456">
        <v>1.652433505186646E-3</v>
      </c>
      <c r="P2847" s="457">
        <v>2.0988426107852007E-3</v>
      </c>
      <c r="Q2847" s="437">
        <v>1.3867147215578163E-2</v>
      </c>
      <c r="R2847" s="462">
        <v>0</v>
      </c>
      <c r="S2847" s="463">
        <v>0</v>
      </c>
      <c r="T2847" s="437">
        <v>654.69784011661613</v>
      </c>
      <c r="U2847" s="456">
        <v>4.8116285570185746E-3</v>
      </c>
      <c r="V2847" s="457">
        <v>5.7837196437181193E-3</v>
      </c>
      <c r="W2847" s="437">
        <v>6.8539398386307265E-2</v>
      </c>
      <c r="X2847" s="456">
        <v>4.4779552262003306E-3</v>
      </c>
      <c r="Y2847" s="457">
        <v>5.7202198566381618E-3</v>
      </c>
      <c r="Z2847" s="437">
        <v>3.005725160434158E-3</v>
      </c>
      <c r="AA2847" s="456">
        <v>8.546894552719658E-4</v>
      </c>
      <c r="AB2847" s="457">
        <v>8.7270273538153371E-4</v>
      </c>
      <c r="AC2847" s="437">
        <v>4.378772624580517E-3</v>
      </c>
      <c r="AD2847" s="456">
        <v>4.7981735487639508E-5</v>
      </c>
      <c r="AE2847" s="457">
        <v>4.2107919393597985E-5</v>
      </c>
      <c r="AF2847" s="437">
        <v>6.3185745230483247E-4</v>
      </c>
      <c r="AG2847" s="456">
        <v>1.5599075277609677E-3</v>
      </c>
      <c r="AH2847" s="457">
        <v>1.3567537589558364E-3</v>
      </c>
      <c r="AI2847" s="437">
        <v>8.1509622897308189E-4</v>
      </c>
      <c r="AJ2847" s="456">
        <v>2.8716227984849896E-4</v>
      </c>
      <c r="AK2847" s="457">
        <v>2.4439253165001808E-4</v>
      </c>
      <c r="AL2847" s="437">
        <v>5.0548573119517533E-5</v>
      </c>
      <c r="AM2847" s="456">
        <v>4.3147856097858856E-4</v>
      </c>
      <c r="AN2847" s="457">
        <v>3.8374022622684507E-4</v>
      </c>
      <c r="AO2847" s="437">
        <v>1.3736570435994116E-2</v>
      </c>
      <c r="AP2847" s="456">
        <v>0</v>
      </c>
      <c r="AQ2847" s="457">
        <v>0</v>
      </c>
      <c r="AR2847" s="440">
        <v>4.1158594504856301E-3</v>
      </c>
      <c r="AS2847" s="462">
        <v>0</v>
      </c>
      <c r="AT2847" s="463">
        <v>0</v>
      </c>
      <c r="AU2847" s="423">
        <v>0</v>
      </c>
    </row>
    <row r="2848" spans="1:47" x14ac:dyDescent="0.2">
      <c r="A2848" s="231">
        <v>2046</v>
      </c>
      <c r="B2848" s="232">
        <v>4</v>
      </c>
      <c r="C2848" s="456">
        <v>0.76722580164365994</v>
      </c>
      <c r="D2848" s="457">
        <v>0.78029062534327931</v>
      </c>
      <c r="E2848" s="437">
        <v>0.37356071492021881</v>
      </c>
      <c r="F2848" s="456">
        <v>3.8429054984519068E-2</v>
      </c>
      <c r="G2848" s="457">
        <v>3.3935427357025441E-2</v>
      </c>
      <c r="H2848" s="437">
        <v>6.445348998958686E-2</v>
      </c>
      <c r="I2848" s="456">
        <v>3.3080529255641568E-2</v>
      </c>
      <c r="J2848" s="457">
        <v>3.3391418627957484E-2</v>
      </c>
      <c r="K2848" s="437">
        <v>0.37091569568882887</v>
      </c>
      <c r="L2848" s="462">
        <v>1.3509570236931896E-3</v>
      </c>
      <c r="M2848" s="463">
        <v>1.7638401302822334E-3</v>
      </c>
      <c r="N2848" s="437">
        <v>5.7076316580729263E-3</v>
      </c>
      <c r="O2848" s="456">
        <v>1.6625780433282176E-3</v>
      </c>
      <c r="P2848" s="457">
        <v>2.1126300582556944E-3</v>
      </c>
      <c r="Q2848" s="437">
        <v>1.3875574662470995E-2</v>
      </c>
      <c r="R2848" s="462">
        <v>0</v>
      </c>
      <c r="S2848" s="463">
        <v>0</v>
      </c>
      <c r="T2848" s="437">
        <v>655.05435952596201</v>
      </c>
      <c r="U2848" s="456">
        <v>4.8905916784527555E-3</v>
      </c>
      <c r="V2848" s="457">
        <v>5.8909752440108234E-3</v>
      </c>
      <c r="W2848" s="437">
        <v>6.9464373390659376E-2</v>
      </c>
      <c r="X2848" s="456">
        <v>4.5565336891485973E-3</v>
      </c>
      <c r="Y2848" s="457">
        <v>5.8319666219475499E-3</v>
      </c>
      <c r="Z2848" s="437">
        <v>3.0233168371816871E-3</v>
      </c>
      <c r="AA2848" s="456">
        <v>8.657728752742809E-4</v>
      </c>
      <c r="AB2848" s="457">
        <v>8.8665625364494987E-4</v>
      </c>
      <c r="AC2848" s="437">
        <v>4.4378632653636983E-3</v>
      </c>
      <c r="AD2848" s="456">
        <v>4.900897140668466E-5</v>
      </c>
      <c r="AE2848" s="457">
        <v>4.3061201318281537E-5</v>
      </c>
      <c r="AF2848" s="437">
        <v>6.403842523217332E-4</v>
      </c>
      <c r="AG2848" s="456">
        <v>1.5965570124908438E-3</v>
      </c>
      <c r="AH2848" s="457">
        <v>1.3899770761804688E-3</v>
      </c>
      <c r="AI2848" s="437">
        <v>8.2609576014759862E-4</v>
      </c>
      <c r="AJ2848" s="456">
        <v>2.9442678981699629E-4</v>
      </c>
      <c r="AK2848" s="457">
        <v>2.5091514322281907E-4</v>
      </c>
      <c r="AL2848" s="437">
        <v>5.1230713712935434E-5</v>
      </c>
      <c r="AM2848" s="456">
        <v>4.40248312983602E-4</v>
      </c>
      <c r="AN2848" s="457">
        <v>3.9189619774155889E-4</v>
      </c>
      <c r="AO2848" s="437">
        <v>1.3921928794167827E-2</v>
      </c>
      <c r="AP2848" s="456">
        <v>0</v>
      </c>
      <c r="AQ2848" s="457">
        <v>0</v>
      </c>
      <c r="AR2848" s="440">
        <v>4.1299192147308001E-3</v>
      </c>
      <c r="AS2848" s="462">
        <v>0</v>
      </c>
      <c r="AT2848" s="463">
        <v>0</v>
      </c>
      <c r="AU2848" s="423">
        <v>0</v>
      </c>
    </row>
    <row r="2849" spans="1:47" x14ac:dyDescent="0.2">
      <c r="A2849" s="231">
        <v>2046</v>
      </c>
      <c r="B2849" s="232">
        <v>5</v>
      </c>
      <c r="C2849" s="456">
        <v>1.202114572410115</v>
      </c>
      <c r="D2849" s="457">
        <v>1.2431442354064182</v>
      </c>
      <c r="E2849" s="437">
        <v>0.43746807807324228</v>
      </c>
      <c r="F2849" s="456">
        <v>4.6187131069524774E-2</v>
      </c>
      <c r="G2849" s="457">
        <v>4.1573316898065642E-2</v>
      </c>
      <c r="H2849" s="437">
        <v>7.1808887198112306E-2</v>
      </c>
      <c r="I2849" s="456">
        <v>4.4528167218087444E-2</v>
      </c>
      <c r="J2849" s="457">
        <v>4.5709873119867045E-2</v>
      </c>
      <c r="K2849" s="437">
        <v>0.37465023148349014</v>
      </c>
      <c r="L2849" s="462">
        <v>1.3519755051986063E-3</v>
      </c>
      <c r="M2849" s="463">
        <v>1.7650319288107898E-3</v>
      </c>
      <c r="N2849" s="437">
        <v>5.7090138768187797E-3</v>
      </c>
      <c r="O2849" s="456">
        <v>2.0270095436716426E-3</v>
      </c>
      <c r="P2849" s="457">
        <v>3.1849031856682497E-3</v>
      </c>
      <c r="Q2849" s="437">
        <v>1.8985377671987828E-2</v>
      </c>
      <c r="R2849" s="462">
        <v>0</v>
      </c>
      <c r="S2849" s="463">
        <v>0</v>
      </c>
      <c r="T2849" s="437">
        <v>655.21260798219851</v>
      </c>
      <c r="U2849" s="456">
        <v>3.7798142140287806E-3</v>
      </c>
      <c r="V2849" s="457">
        <v>4.4870040803195481E-3</v>
      </c>
      <c r="W2849" s="437">
        <v>7.7391569910446809E-2</v>
      </c>
      <c r="X2849" s="456">
        <v>4.6434446077146807E-3</v>
      </c>
      <c r="Y2849" s="457">
        <v>5.9587302202867027E-3</v>
      </c>
      <c r="Z2849" s="437">
        <v>3.0432721983185986E-3</v>
      </c>
      <c r="AA2849" s="456">
        <v>1.0101687113330867E-3</v>
      </c>
      <c r="AB2849" s="457">
        <v>1.0520243766227806E-3</v>
      </c>
      <c r="AC2849" s="437">
        <v>4.9443065050831982E-3</v>
      </c>
      <c r="AD2849" s="456">
        <v>5.8437577410009464E-5</v>
      </c>
      <c r="AE2849" s="457">
        <v>5.2186116551146574E-5</v>
      </c>
      <c r="AF2849" s="437">
        <v>7.134641592660072E-4</v>
      </c>
      <c r="AG2849" s="456">
        <v>1.9285440388795692E-3</v>
      </c>
      <c r="AH2849" s="457">
        <v>1.7125385284863035E-3</v>
      </c>
      <c r="AI2849" s="437">
        <v>9.2036904650936861E-4</v>
      </c>
      <c r="AJ2849" s="456">
        <v>3.4638153315539542E-4</v>
      </c>
      <c r="AK2849" s="457">
        <v>2.9904061290724241E-4</v>
      </c>
      <c r="AL2849" s="437">
        <v>5.7077169408448535E-5</v>
      </c>
      <c r="AM2849" s="456">
        <v>5.313502612421722E-4</v>
      </c>
      <c r="AN2849" s="457">
        <v>4.8294369319295307E-4</v>
      </c>
      <c r="AO2849" s="437">
        <v>1.5510718666696831E-2</v>
      </c>
      <c r="AP2849" s="456">
        <v>0</v>
      </c>
      <c r="AQ2849" s="457">
        <v>0</v>
      </c>
      <c r="AR2849" s="440">
        <v>6.3929794885125204E-3</v>
      </c>
      <c r="AS2849" s="462">
        <v>0</v>
      </c>
      <c r="AT2849" s="463">
        <v>0</v>
      </c>
      <c r="AU2849" s="423">
        <v>0</v>
      </c>
    </row>
    <row r="2850" spans="1:47" x14ac:dyDescent="0.2">
      <c r="A2850" s="231">
        <v>2046</v>
      </c>
      <c r="B2850" s="232">
        <v>6</v>
      </c>
      <c r="C2850" s="456">
        <v>0</v>
      </c>
      <c r="D2850" s="457">
        <v>0</v>
      </c>
      <c r="E2850" s="438">
        <v>0.44034282890958715</v>
      </c>
      <c r="F2850" s="456">
        <v>0</v>
      </c>
      <c r="G2850" s="457">
        <v>0</v>
      </c>
      <c r="H2850" s="438">
        <v>7.2905358579359592E-2</v>
      </c>
      <c r="I2850" s="456">
        <v>0</v>
      </c>
      <c r="J2850" s="457">
        <v>0</v>
      </c>
      <c r="K2850" s="438">
        <v>0.37912767868218999</v>
      </c>
      <c r="L2850" s="462">
        <v>0</v>
      </c>
      <c r="M2850" s="463">
        <v>0</v>
      </c>
      <c r="N2850" s="438">
        <v>5.7129926735029132E-3</v>
      </c>
      <c r="O2850" s="456">
        <v>0</v>
      </c>
      <c r="P2850" s="457">
        <v>0</v>
      </c>
      <c r="Q2850" s="438">
        <v>1.8996166577170164E-2</v>
      </c>
      <c r="R2850" s="462">
        <v>0</v>
      </c>
      <c r="S2850" s="463">
        <v>0</v>
      </c>
      <c r="T2850" s="438">
        <v>655.66931889892192</v>
      </c>
      <c r="U2850" s="456">
        <v>0</v>
      </c>
      <c r="V2850" s="457">
        <v>0</v>
      </c>
      <c r="W2850" s="438">
        <v>7.8573359302102116E-2</v>
      </c>
      <c r="X2850" s="456">
        <v>0</v>
      </c>
      <c r="Y2850" s="457">
        <v>0</v>
      </c>
      <c r="Z2850" s="438">
        <v>3.0657494138717168E-3</v>
      </c>
      <c r="AA2850" s="456">
        <v>0</v>
      </c>
      <c r="AB2850" s="457">
        <v>0</v>
      </c>
      <c r="AC2850" s="438">
        <v>5.0198020398030717E-3</v>
      </c>
      <c r="AD2850" s="456">
        <v>0</v>
      </c>
      <c r="AE2850" s="457">
        <v>0</v>
      </c>
      <c r="AF2850" s="438">
        <v>7.2435855838132938E-4</v>
      </c>
      <c r="AG2850" s="456">
        <v>0</v>
      </c>
      <c r="AH2850" s="457">
        <v>0</v>
      </c>
      <c r="AI2850" s="438">
        <v>9.3442241282450653E-4</v>
      </c>
      <c r="AJ2850" s="456">
        <v>0</v>
      </c>
      <c r="AK2850" s="457">
        <v>0</v>
      </c>
      <c r="AL2850" s="438">
        <v>5.7948684168617581E-5</v>
      </c>
      <c r="AM2850" s="456">
        <v>0</v>
      </c>
      <c r="AN2850" s="457">
        <v>0</v>
      </c>
      <c r="AO2850" s="438">
        <v>1.5747542269508016E-2</v>
      </c>
      <c r="AP2850" s="456">
        <v>0</v>
      </c>
      <c r="AQ2850" s="457">
        <v>0</v>
      </c>
      <c r="AR2850" s="440">
        <v>6.42106536055502E-3</v>
      </c>
      <c r="AS2850" s="462">
        <v>0</v>
      </c>
      <c r="AT2850" s="463">
        <v>0</v>
      </c>
      <c r="AU2850" s="423">
        <v>0</v>
      </c>
    </row>
    <row r="2851" spans="1:47" x14ac:dyDescent="0.2">
      <c r="A2851" s="231">
        <v>2046</v>
      </c>
      <c r="B2851" s="232">
        <v>7</v>
      </c>
      <c r="C2851" s="456">
        <v>0</v>
      </c>
      <c r="D2851" s="457">
        <v>0</v>
      </c>
      <c r="E2851" s="438">
        <v>0.44354901686728565</v>
      </c>
      <c r="F2851" s="456">
        <v>0</v>
      </c>
      <c r="G2851" s="457">
        <v>0</v>
      </c>
      <c r="H2851" s="438">
        <v>7.4128440652680636E-2</v>
      </c>
      <c r="I2851" s="456">
        <v>0</v>
      </c>
      <c r="J2851" s="457">
        <v>0</v>
      </c>
      <c r="K2851" s="438">
        <v>0.50685935799457382</v>
      </c>
      <c r="L2851" s="462">
        <v>0</v>
      </c>
      <c r="M2851" s="463">
        <v>0</v>
      </c>
      <c r="N2851" s="438">
        <v>5.7174347357560476E-3</v>
      </c>
      <c r="O2851" s="456">
        <v>0</v>
      </c>
      <c r="P2851" s="457">
        <v>0</v>
      </c>
      <c r="Q2851" s="438">
        <v>1.9008186214722046E-2</v>
      </c>
      <c r="R2851" s="462">
        <v>0</v>
      </c>
      <c r="S2851" s="463">
        <v>0</v>
      </c>
      <c r="T2851" s="438">
        <v>656.17874278726742</v>
      </c>
      <c r="U2851" s="456">
        <v>0</v>
      </c>
      <c r="V2851" s="457">
        <v>0</v>
      </c>
      <c r="W2851" s="438">
        <v>7.9891454530169284E-2</v>
      </c>
      <c r="X2851" s="456">
        <v>0</v>
      </c>
      <c r="Y2851" s="457">
        <v>0</v>
      </c>
      <c r="Z2851" s="438">
        <v>3.0908192135733117E-3</v>
      </c>
      <c r="AA2851" s="456">
        <v>0</v>
      </c>
      <c r="AB2851" s="457">
        <v>0</v>
      </c>
      <c r="AC2851" s="438">
        <v>5.1040150926668967E-3</v>
      </c>
      <c r="AD2851" s="456">
        <v>0</v>
      </c>
      <c r="AE2851" s="457">
        <v>0</v>
      </c>
      <c r="AF2851" s="438">
        <v>7.3651027456914672E-4</v>
      </c>
      <c r="AG2851" s="456">
        <v>0</v>
      </c>
      <c r="AH2851" s="457">
        <v>0</v>
      </c>
      <c r="AI2851" s="438">
        <v>9.5009808035461838E-4</v>
      </c>
      <c r="AJ2851" s="456">
        <v>0</v>
      </c>
      <c r="AK2851" s="457">
        <v>0</v>
      </c>
      <c r="AL2851" s="438">
        <v>5.8920826837861611E-5</v>
      </c>
      <c r="AM2851" s="456">
        <v>0</v>
      </c>
      <c r="AN2851" s="457">
        <v>0</v>
      </c>
      <c r="AO2851" s="438">
        <v>1.6011744086514578E-2</v>
      </c>
      <c r="AP2851" s="456">
        <v>0</v>
      </c>
      <c r="AQ2851" s="457">
        <v>0</v>
      </c>
      <c r="AR2851" s="440">
        <v>7.1898052684395003E-3</v>
      </c>
      <c r="AS2851" s="462">
        <v>0</v>
      </c>
      <c r="AT2851" s="463">
        <v>0</v>
      </c>
      <c r="AU2851" s="423">
        <v>0</v>
      </c>
    </row>
    <row r="2852" spans="1:47" x14ac:dyDescent="0.2">
      <c r="A2852" s="231">
        <v>2046</v>
      </c>
      <c r="B2852" s="232">
        <v>8</v>
      </c>
      <c r="C2852" s="456">
        <v>0</v>
      </c>
      <c r="D2852" s="457">
        <v>0</v>
      </c>
      <c r="E2852" s="438">
        <v>0.44711196290654132</v>
      </c>
      <c r="F2852" s="456">
        <v>0</v>
      </c>
      <c r="G2852" s="457">
        <v>0</v>
      </c>
      <c r="H2852" s="438">
        <v>7.5487064005508128E-2</v>
      </c>
      <c r="I2852" s="456">
        <v>0</v>
      </c>
      <c r="J2852" s="457">
        <v>0</v>
      </c>
      <c r="K2852" s="438">
        <v>0.51240768841760731</v>
      </c>
      <c r="L2852" s="462">
        <v>0</v>
      </c>
      <c r="M2852" s="463">
        <v>0</v>
      </c>
      <c r="N2852" s="438">
        <v>5.722361049207373E-3</v>
      </c>
      <c r="O2852" s="456">
        <v>0</v>
      </c>
      <c r="P2852" s="457">
        <v>0</v>
      </c>
      <c r="Q2852" s="438">
        <v>1.9021575050454848E-2</v>
      </c>
      <c r="R2852" s="462">
        <v>0</v>
      </c>
      <c r="S2852" s="463">
        <v>0</v>
      </c>
      <c r="T2852" s="438">
        <v>656.74444363138048</v>
      </c>
      <c r="U2852" s="456">
        <v>0</v>
      </c>
      <c r="V2852" s="457">
        <v>0</v>
      </c>
      <c r="W2852" s="438">
        <v>8.1355831156908795E-2</v>
      </c>
      <c r="X2852" s="456">
        <v>0</v>
      </c>
      <c r="Y2852" s="457">
        <v>0</v>
      </c>
      <c r="Z2852" s="438">
        <v>3.1186757848100425E-3</v>
      </c>
      <c r="AA2852" s="456">
        <v>0</v>
      </c>
      <c r="AB2852" s="457">
        <v>0</v>
      </c>
      <c r="AC2852" s="438">
        <v>5.1975664781836444E-3</v>
      </c>
      <c r="AD2852" s="456">
        <v>0</v>
      </c>
      <c r="AE2852" s="457">
        <v>0</v>
      </c>
      <c r="AF2852" s="438">
        <v>7.5000963844521471E-4</v>
      </c>
      <c r="AG2852" s="456">
        <v>0</v>
      </c>
      <c r="AH2852" s="457">
        <v>0</v>
      </c>
      <c r="AI2852" s="438">
        <v>9.6751223921156442E-4</v>
      </c>
      <c r="AJ2852" s="456">
        <v>0</v>
      </c>
      <c r="AK2852" s="457">
        <v>0</v>
      </c>
      <c r="AL2852" s="438">
        <v>6.0000779222075151E-5</v>
      </c>
      <c r="AM2852" s="456">
        <v>0</v>
      </c>
      <c r="AN2852" s="457">
        <v>0</v>
      </c>
      <c r="AO2852" s="438">
        <v>1.6305207733680143E-2</v>
      </c>
      <c r="AP2852" s="456">
        <v>0</v>
      </c>
      <c r="AQ2852" s="457">
        <v>0</v>
      </c>
      <c r="AR2852" s="440">
        <v>7.2286864862633297E-3</v>
      </c>
      <c r="AS2852" s="462">
        <v>0</v>
      </c>
      <c r="AT2852" s="463">
        <v>0</v>
      </c>
      <c r="AU2852" s="423">
        <v>0</v>
      </c>
    </row>
    <row r="2853" spans="1:47" x14ac:dyDescent="0.2">
      <c r="A2853" s="231">
        <v>2046</v>
      </c>
      <c r="B2853" s="232">
        <v>9</v>
      </c>
      <c r="C2853" s="456">
        <v>0</v>
      </c>
      <c r="D2853" s="457">
        <v>0</v>
      </c>
      <c r="E2853" s="438">
        <v>0.45038914408393532</v>
      </c>
      <c r="F2853" s="456">
        <v>0</v>
      </c>
      <c r="G2853" s="457">
        <v>0</v>
      </c>
      <c r="H2853" s="438">
        <v>7.6969448203660501E-2</v>
      </c>
      <c r="I2853" s="456">
        <v>0</v>
      </c>
      <c r="J2853" s="457">
        <v>0</v>
      </c>
      <c r="K2853" s="438">
        <v>0.51815560794315163</v>
      </c>
      <c r="L2853" s="462">
        <v>0</v>
      </c>
      <c r="M2853" s="463">
        <v>0</v>
      </c>
      <c r="N2853" s="438">
        <v>5.7256439745607271E-3</v>
      </c>
      <c r="O2853" s="456">
        <v>0</v>
      </c>
      <c r="P2853" s="457">
        <v>0</v>
      </c>
      <c r="Q2853" s="438">
        <v>1.9036343993409689E-2</v>
      </c>
      <c r="R2853" s="462">
        <v>0</v>
      </c>
      <c r="S2853" s="463">
        <v>0</v>
      </c>
      <c r="T2853" s="438">
        <v>657.12128428379435</v>
      </c>
      <c r="U2853" s="456">
        <v>0</v>
      </c>
      <c r="V2853" s="457">
        <v>0</v>
      </c>
      <c r="W2853" s="438">
        <v>8.2953440374053583E-2</v>
      </c>
      <c r="X2853" s="456">
        <v>0</v>
      </c>
      <c r="Y2853" s="457">
        <v>0</v>
      </c>
      <c r="Z2853" s="438">
        <v>3.1493971963539873E-3</v>
      </c>
      <c r="AA2853" s="456">
        <v>0</v>
      </c>
      <c r="AB2853" s="457">
        <v>0</v>
      </c>
      <c r="AC2853" s="438">
        <v>5.2996343415543492E-3</v>
      </c>
      <c r="AD2853" s="456">
        <v>0</v>
      </c>
      <c r="AE2853" s="457">
        <v>0</v>
      </c>
      <c r="AF2853" s="438">
        <v>7.6473863591303593E-4</v>
      </c>
      <c r="AG2853" s="456">
        <v>0</v>
      </c>
      <c r="AH2853" s="457">
        <v>0</v>
      </c>
      <c r="AI2853" s="438">
        <v>9.8651285684812581E-4</v>
      </c>
      <c r="AJ2853" s="456">
        <v>0</v>
      </c>
      <c r="AK2853" s="457">
        <v>0</v>
      </c>
      <c r="AL2853" s="438">
        <v>6.117905352621294E-5</v>
      </c>
      <c r="AM2853" s="456">
        <v>0</v>
      </c>
      <c r="AN2853" s="457">
        <v>0</v>
      </c>
      <c r="AO2853" s="438">
        <v>1.6625412922875223E-2</v>
      </c>
      <c r="AP2853" s="456">
        <v>0</v>
      </c>
      <c r="AQ2853" s="457">
        <v>0</v>
      </c>
      <c r="AR2853" s="440">
        <v>8.1052564956339401E-3</v>
      </c>
      <c r="AS2853" s="462">
        <v>0</v>
      </c>
      <c r="AT2853" s="463">
        <v>0</v>
      </c>
      <c r="AU2853" s="423">
        <v>0</v>
      </c>
    </row>
    <row r="2854" spans="1:47" x14ac:dyDescent="0.2">
      <c r="A2854" s="231">
        <v>2046</v>
      </c>
      <c r="B2854" s="232">
        <v>10</v>
      </c>
      <c r="C2854" s="456">
        <v>0</v>
      </c>
      <c r="D2854" s="457">
        <v>0</v>
      </c>
      <c r="E2854" s="438">
        <v>0.45469801835157891</v>
      </c>
      <c r="F2854" s="456">
        <v>0</v>
      </c>
      <c r="G2854" s="457">
        <v>0</v>
      </c>
      <c r="H2854" s="438">
        <v>7.8612898454650956E-2</v>
      </c>
      <c r="I2854" s="456">
        <v>0</v>
      </c>
      <c r="J2854" s="457">
        <v>0</v>
      </c>
      <c r="K2854" s="438">
        <v>0.5248669591664763</v>
      </c>
      <c r="L2854" s="462">
        <v>0</v>
      </c>
      <c r="M2854" s="463">
        <v>0</v>
      </c>
      <c r="N2854" s="438">
        <v>5.7316117374622885E-3</v>
      </c>
      <c r="O2854" s="456">
        <v>0</v>
      </c>
      <c r="P2854" s="457">
        <v>0</v>
      </c>
      <c r="Q2854" s="438">
        <v>1.9052506775478241E-2</v>
      </c>
      <c r="R2854" s="462">
        <v>0</v>
      </c>
      <c r="S2854" s="463">
        <v>0</v>
      </c>
      <c r="T2854" s="438">
        <v>657.80641613884802</v>
      </c>
      <c r="U2854" s="456">
        <v>0</v>
      </c>
      <c r="V2854" s="457">
        <v>0</v>
      </c>
      <c r="W2854" s="438">
        <v>8.4724696644219971E-2</v>
      </c>
      <c r="X2854" s="456">
        <v>0</v>
      </c>
      <c r="Y2854" s="457">
        <v>0</v>
      </c>
      <c r="Z2854" s="438">
        <v>3.1830920157373617E-3</v>
      </c>
      <c r="AA2854" s="456">
        <v>0</v>
      </c>
      <c r="AB2854" s="457">
        <v>0</v>
      </c>
      <c r="AC2854" s="438">
        <v>5.4127956993926443E-3</v>
      </c>
      <c r="AD2854" s="456">
        <v>0</v>
      </c>
      <c r="AE2854" s="457">
        <v>0</v>
      </c>
      <c r="AF2854" s="438">
        <v>7.8106717331025502E-4</v>
      </c>
      <c r="AG2854" s="456">
        <v>0</v>
      </c>
      <c r="AH2854" s="457">
        <v>0</v>
      </c>
      <c r="AI2854" s="438">
        <v>1.0075766616019933E-3</v>
      </c>
      <c r="AJ2854" s="456">
        <v>0</v>
      </c>
      <c r="AK2854" s="457">
        <v>0</v>
      </c>
      <c r="AL2854" s="438">
        <v>6.2485330803436709E-5</v>
      </c>
      <c r="AM2854" s="456">
        <v>0</v>
      </c>
      <c r="AN2854" s="457">
        <v>0</v>
      </c>
      <c r="AO2854" s="438">
        <v>1.6980394713082721E-2</v>
      </c>
      <c r="AP2854" s="456">
        <v>0</v>
      </c>
      <c r="AQ2854" s="457">
        <v>0</v>
      </c>
      <c r="AR2854" s="440">
        <v>8.1577955399432193E-3</v>
      </c>
      <c r="AS2854" s="462">
        <v>0</v>
      </c>
      <c r="AT2854" s="463">
        <v>0</v>
      </c>
      <c r="AU2854" s="423">
        <v>0</v>
      </c>
    </row>
    <row r="2855" spans="1:47" x14ac:dyDescent="0.2">
      <c r="A2855" s="231">
        <v>2046</v>
      </c>
      <c r="B2855" s="232">
        <v>11</v>
      </c>
      <c r="C2855" s="456">
        <v>0</v>
      </c>
      <c r="D2855" s="457">
        <v>0</v>
      </c>
      <c r="E2855" s="438">
        <v>0.45942488717243551</v>
      </c>
      <c r="F2855" s="456">
        <v>0</v>
      </c>
      <c r="G2855" s="457">
        <v>0</v>
      </c>
      <c r="H2855" s="438">
        <v>8.0415806546864421E-2</v>
      </c>
      <c r="I2855" s="456">
        <v>0</v>
      </c>
      <c r="J2855" s="457">
        <v>0</v>
      </c>
      <c r="K2855" s="438">
        <v>0.53222919639446986</v>
      </c>
      <c r="L2855" s="462">
        <v>0</v>
      </c>
      <c r="M2855" s="463">
        <v>0</v>
      </c>
      <c r="N2855" s="438">
        <v>5.738156968669631E-3</v>
      </c>
      <c r="O2855" s="456">
        <v>0</v>
      </c>
      <c r="P2855" s="457">
        <v>0</v>
      </c>
      <c r="Q2855" s="438">
        <v>1.9070256188324697E-2</v>
      </c>
      <c r="R2855" s="462">
        <v>0</v>
      </c>
      <c r="S2855" s="463">
        <v>0</v>
      </c>
      <c r="T2855" s="438">
        <v>658.55855822810179</v>
      </c>
      <c r="U2855" s="456">
        <v>0</v>
      </c>
      <c r="V2855" s="457">
        <v>0</v>
      </c>
      <c r="W2855" s="438">
        <v>8.6667611425673641E-2</v>
      </c>
      <c r="X2855" s="456">
        <v>0</v>
      </c>
      <c r="Y2855" s="457">
        <v>0</v>
      </c>
      <c r="Z2855" s="438">
        <v>3.2200461901812161E-3</v>
      </c>
      <c r="AA2855" s="456">
        <v>0</v>
      </c>
      <c r="AB2855" s="457">
        <v>0</v>
      </c>
      <c r="AC2855" s="438">
        <v>5.5369202717306821E-3</v>
      </c>
      <c r="AD2855" s="456">
        <v>0</v>
      </c>
      <c r="AE2855" s="457">
        <v>0</v>
      </c>
      <c r="AF2855" s="438">
        <v>7.9897847809909579E-4</v>
      </c>
      <c r="AG2855" s="456">
        <v>0</v>
      </c>
      <c r="AH2855" s="457">
        <v>0</v>
      </c>
      <c r="AI2855" s="438">
        <v>1.0306832217399217E-3</v>
      </c>
      <c r="AJ2855" s="456">
        <v>0</v>
      </c>
      <c r="AK2855" s="457">
        <v>0</v>
      </c>
      <c r="AL2855" s="438">
        <v>6.3918331353339319E-5</v>
      </c>
      <c r="AM2855" s="456">
        <v>0</v>
      </c>
      <c r="AN2855" s="457">
        <v>0</v>
      </c>
      <c r="AO2855" s="438">
        <v>1.7369793518794054E-2</v>
      </c>
      <c r="AP2855" s="456">
        <v>0</v>
      </c>
      <c r="AQ2855" s="457">
        <v>0</v>
      </c>
      <c r="AR2855" s="440">
        <v>9.9408382728681192E-3</v>
      </c>
      <c r="AS2855" s="462">
        <v>0</v>
      </c>
      <c r="AT2855" s="463">
        <v>0</v>
      </c>
      <c r="AU2855" s="423">
        <v>0</v>
      </c>
    </row>
    <row r="2856" spans="1:47" x14ac:dyDescent="0.2">
      <c r="A2856" s="231">
        <v>2046</v>
      </c>
      <c r="B2856" s="232">
        <v>12</v>
      </c>
      <c r="C2856" s="456">
        <v>0</v>
      </c>
      <c r="D2856" s="457">
        <v>0</v>
      </c>
      <c r="E2856" s="438">
        <v>0.46456221132807868</v>
      </c>
      <c r="F2856" s="456">
        <v>0</v>
      </c>
      <c r="G2856" s="457">
        <v>0</v>
      </c>
      <c r="H2856" s="438">
        <v>8.2375175305387488E-2</v>
      </c>
      <c r="I2856" s="456">
        <v>0</v>
      </c>
      <c r="J2856" s="457">
        <v>0</v>
      </c>
      <c r="K2856" s="438">
        <v>0.54023016866061613</v>
      </c>
      <c r="L2856" s="462">
        <v>0</v>
      </c>
      <c r="M2856" s="463">
        <v>0</v>
      </c>
      <c r="N2856" s="438">
        <v>5.7452631977074637E-3</v>
      </c>
      <c r="O2856" s="456">
        <v>0</v>
      </c>
      <c r="P2856" s="457">
        <v>0</v>
      </c>
      <c r="Q2856" s="438">
        <v>1.9089527236139613E-2</v>
      </c>
      <c r="R2856" s="462">
        <v>0</v>
      </c>
      <c r="S2856" s="463">
        <v>0</v>
      </c>
      <c r="T2856" s="438">
        <v>659.37305481767942</v>
      </c>
      <c r="U2856" s="456">
        <v>0</v>
      </c>
      <c r="V2856" s="457">
        <v>0</v>
      </c>
      <c r="W2856" s="438">
        <v>8.8779391261232007E-2</v>
      </c>
      <c r="X2856" s="456">
        <v>0</v>
      </c>
      <c r="Y2856" s="457">
        <v>0</v>
      </c>
      <c r="Z2856" s="438">
        <v>3.2602107985693924E-3</v>
      </c>
      <c r="AA2856" s="456">
        <v>0</v>
      </c>
      <c r="AB2856" s="457">
        <v>0</v>
      </c>
      <c r="AC2856" s="438">
        <v>5.6718394094780085E-3</v>
      </c>
      <c r="AD2856" s="456">
        <v>0</v>
      </c>
      <c r="AE2856" s="457">
        <v>0</v>
      </c>
      <c r="AF2856" s="438">
        <v>8.184465929809454E-4</v>
      </c>
      <c r="AG2856" s="456">
        <v>0</v>
      </c>
      <c r="AH2856" s="457">
        <v>0</v>
      </c>
      <c r="AI2856" s="438">
        <v>1.0557974569566483E-3</v>
      </c>
      <c r="AJ2856" s="456">
        <v>0</v>
      </c>
      <c r="AK2856" s="457">
        <v>0</v>
      </c>
      <c r="AL2856" s="438">
        <v>6.5475792660338455E-5</v>
      </c>
      <c r="AM2856" s="456">
        <v>0</v>
      </c>
      <c r="AN2856" s="457">
        <v>0</v>
      </c>
      <c r="AO2856" s="438">
        <v>1.7793040262910152E-2</v>
      </c>
      <c r="AP2856" s="456">
        <v>0</v>
      </c>
      <c r="AQ2856" s="457">
        <v>0</v>
      </c>
      <c r="AR2856" s="440">
        <v>1.00168976060534E-2</v>
      </c>
      <c r="AS2856" s="462">
        <v>0</v>
      </c>
      <c r="AT2856" s="463">
        <v>0</v>
      </c>
      <c r="AU2856" s="423">
        <v>0</v>
      </c>
    </row>
    <row r="2857" spans="1:47" x14ac:dyDescent="0.2">
      <c r="A2857" s="231">
        <v>2046</v>
      </c>
      <c r="B2857" s="232">
        <v>13</v>
      </c>
      <c r="C2857" s="456">
        <v>0</v>
      </c>
      <c r="D2857" s="457">
        <v>0</v>
      </c>
      <c r="E2857" s="438">
        <v>0.47012882472381051</v>
      </c>
      <c r="F2857" s="456">
        <v>0</v>
      </c>
      <c r="G2857" s="457">
        <v>0</v>
      </c>
      <c r="H2857" s="438">
        <v>8.4498178112930131E-2</v>
      </c>
      <c r="I2857" s="456">
        <v>0</v>
      </c>
      <c r="J2857" s="457">
        <v>0</v>
      </c>
      <c r="K2857" s="438">
        <v>0.5488996195210446</v>
      </c>
      <c r="L2857" s="462">
        <v>0</v>
      </c>
      <c r="M2857" s="463">
        <v>0</v>
      </c>
      <c r="N2857" s="438">
        <v>5.7529755542315457E-3</v>
      </c>
      <c r="O2857" s="456">
        <v>0</v>
      </c>
      <c r="P2857" s="457">
        <v>0</v>
      </c>
      <c r="Q2857" s="438">
        <v>1.9110405373488057E-2</v>
      </c>
      <c r="R2857" s="462">
        <v>0</v>
      </c>
      <c r="S2857" s="463">
        <v>0</v>
      </c>
      <c r="T2857" s="438">
        <v>660.2574290296094</v>
      </c>
      <c r="U2857" s="456">
        <v>0</v>
      </c>
      <c r="V2857" s="457">
        <v>0</v>
      </c>
      <c r="W2857" s="438">
        <v>9.1067420694275245E-2</v>
      </c>
      <c r="X2857" s="456">
        <v>0</v>
      </c>
      <c r="Y2857" s="457">
        <v>0</v>
      </c>
      <c r="Z2857" s="438">
        <v>3.3037286688661046E-3</v>
      </c>
      <c r="AA2857" s="456">
        <v>0</v>
      </c>
      <c r="AB2857" s="457">
        <v>0</v>
      </c>
      <c r="AC2857" s="438">
        <v>5.818012239187334E-3</v>
      </c>
      <c r="AD2857" s="456">
        <v>0</v>
      </c>
      <c r="AE2857" s="457">
        <v>0</v>
      </c>
      <c r="AF2857" s="438">
        <v>8.395394675108712E-4</v>
      </c>
      <c r="AG2857" s="456">
        <v>0</v>
      </c>
      <c r="AH2857" s="457">
        <v>0</v>
      </c>
      <c r="AI2857" s="438">
        <v>1.0830062235185666E-3</v>
      </c>
      <c r="AJ2857" s="456">
        <v>0</v>
      </c>
      <c r="AK2857" s="457">
        <v>0</v>
      </c>
      <c r="AL2857" s="438">
        <v>6.716318351074079E-5</v>
      </c>
      <c r="AM2857" s="456">
        <v>0</v>
      </c>
      <c r="AN2857" s="457">
        <v>0</v>
      </c>
      <c r="AO2857" s="438">
        <v>1.8251620384219774E-2</v>
      </c>
      <c r="AP2857" s="456">
        <v>0</v>
      </c>
      <c r="AQ2857" s="457">
        <v>0</v>
      </c>
      <c r="AR2857" s="440">
        <v>1.0099302190240401E-2</v>
      </c>
      <c r="AS2857" s="462">
        <v>0</v>
      </c>
      <c r="AT2857" s="463">
        <v>0</v>
      </c>
      <c r="AU2857" s="423">
        <v>0</v>
      </c>
    </row>
    <row r="2858" spans="1:47" x14ac:dyDescent="0.2">
      <c r="A2858" s="231">
        <v>2046</v>
      </c>
      <c r="B2858" s="232">
        <v>14</v>
      </c>
      <c r="C2858" s="456">
        <v>0</v>
      </c>
      <c r="D2858" s="457">
        <v>0</v>
      </c>
      <c r="E2858" s="438">
        <v>0.47480980579315152</v>
      </c>
      <c r="F2858" s="456">
        <v>0</v>
      </c>
      <c r="G2858" s="457">
        <v>0</v>
      </c>
      <c r="H2858" s="438">
        <v>8.674851383417137E-2</v>
      </c>
      <c r="I2858" s="456">
        <v>0</v>
      </c>
      <c r="J2858" s="457">
        <v>0</v>
      </c>
      <c r="K2858" s="438">
        <v>0.55747656053012606</v>
      </c>
      <c r="L2858" s="462">
        <v>0</v>
      </c>
      <c r="M2858" s="463">
        <v>0</v>
      </c>
      <c r="N2858" s="438">
        <v>5.7569230642364865E-3</v>
      </c>
      <c r="O2858" s="456">
        <v>0</v>
      </c>
      <c r="P2858" s="457">
        <v>0</v>
      </c>
      <c r="Q2858" s="438">
        <v>1.9132836854007875E-2</v>
      </c>
      <c r="R2858" s="462">
        <v>0</v>
      </c>
      <c r="S2858" s="463">
        <v>0</v>
      </c>
      <c r="T2858" s="438">
        <v>660.71167488202661</v>
      </c>
      <c r="U2858" s="456">
        <v>0</v>
      </c>
      <c r="V2858" s="457">
        <v>0</v>
      </c>
      <c r="W2858" s="438">
        <v>9.3492773458786788E-2</v>
      </c>
      <c r="X2858" s="456">
        <v>0</v>
      </c>
      <c r="Y2858" s="457">
        <v>0</v>
      </c>
      <c r="Z2858" s="438">
        <v>3.3505316447693481E-3</v>
      </c>
      <c r="AA2858" s="456">
        <v>0</v>
      </c>
      <c r="AB2858" s="457">
        <v>0</v>
      </c>
      <c r="AC2858" s="438">
        <v>5.9729535184486551E-3</v>
      </c>
      <c r="AD2858" s="456">
        <v>0</v>
      </c>
      <c r="AE2858" s="457">
        <v>0</v>
      </c>
      <c r="AF2858" s="438">
        <v>8.6189792654073241E-4</v>
      </c>
      <c r="AG2858" s="456">
        <v>0</v>
      </c>
      <c r="AH2858" s="457">
        <v>0</v>
      </c>
      <c r="AI2858" s="438">
        <v>1.1118484304230138E-3</v>
      </c>
      <c r="AJ2858" s="456">
        <v>0</v>
      </c>
      <c r="AK2858" s="457">
        <v>0</v>
      </c>
      <c r="AL2858" s="438">
        <v>6.8951795710695628E-5</v>
      </c>
      <c r="AM2858" s="456">
        <v>0</v>
      </c>
      <c r="AN2858" s="457">
        <v>0</v>
      </c>
      <c r="AO2858" s="438">
        <v>1.8737669685493619E-2</v>
      </c>
      <c r="AP2858" s="456">
        <v>0</v>
      </c>
      <c r="AQ2858" s="457">
        <v>0</v>
      </c>
      <c r="AR2858" s="440">
        <v>1.0187851254249199E-2</v>
      </c>
      <c r="AS2858" s="462">
        <v>0</v>
      </c>
      <c r="AT2858" s="463">
        <v>0</v>
      </c>
      <c r="AU2858" s="423">
        <v>0</v>
      </c>
    </row>
    <row r="2859" spans="1:47" x14ac:dyDescent="0.2">
      <c r="A2859" s="231">
        <v>2046</v>
      </c>
      <c r="B2859" s="232">
        <v>15</v>
      </c>
      <c r="C2859" s="456">
        <v>0</v>
      </c>
      <c r="D2859" s="457">
        <v>0</v>
      </c>
      <c r="E2859" s="438">
        <v>0.48122027069167816</v>
      </c>
      <c r="F2859" s="456">
        <v>0</v>
      </c>
      <c r="G2859" s="457">
        <v>0</v>
      </c>
      <c r="H2859" s="438">
        <v>8.9193311472247669E-2</v>
      </c>
      <c r="I2859" s="456">
        <v>0</v>
      </c>
      <c r="J2859" s="457">
        <v>0</v>
      </c>
      <c r="K2859" s="438">
        <v>0.56746085154554649</v>
      </c>
      <c r="L2859" s="462">
        <v>0</v>
      </c>
      <c r="M2859" s="463">
        <v>0</v>
      </c>
      <c r="N2859" s="438">
        <v>5.765805163074054E-3</v>
      </c>
      <c r="O2859" s="456">
        <v>0</v>
      </c>
      <c r="P2859" s="457">
        <v>0</v>
      </c>
      <c r="Q2859" s="438">
        <v>1.9156923559464131E-2</v>
      </c>
      <c r="R2859" s="462">
        <v>0</v>
      </c>
      <c r="S2859" s="463">
        <v>0</v>
      </c>
      <c r="T2859" s="438">
        <v>661.73123724100242</v>
      </c>
      <c r="U2859" s="456">
        <v>0</v>
      </c>
      <c r="V2859" s="457">
        <v>0</v>
      </c>
      <c r="W2859" s="438">
        <v>9.6127503126456723E-2</v>
      </c>
      <c r="X2859" s="456">
        <v>0</v>
      </c>
      <c r="Y2859" s="457">
        <v>0</v>
      </c>
      <c r="Z2859" s="438">
        <v>3.4006485991223421E-3</v>
      </c>
      <c r="AA2859" s="456">
        <v>0</v>
      </c>
      <c r="AB2859" s="457">
        <v>0</v>
      </c>
      <c r="AC2859" s="438">
        <v>6.1412878180707575E-3</v>
      </c>
      <c r="AD2859" s="456">
        <v>0</v>
      </c>
      <c r="AE2859" s="457">
        <v>0</v>
      </c>
      <c r="AF2859" s="438">
        <v>8.8618769670958508E-4</v>
      </c>
      <c r="AG2859" s="456">
        <v>0</v>
      </c>
      <c r="AH2859" s="457">
        <v>0</v>
      </c>
      <c r="AI2859" s="438">
        <v>1.1431823939496229E-3</v>
      </c>
      <c r="AJ2859" s="456">
        <v>0</v>
      </c>
      <c r="AK2859" s="457">
        <v>0</v>
      </c>
      <c r="AL2859" s="438">
        <v>7.0895096076256602E-5</v>
      </c>
      <c r="AM2859" s="456">
        <v>0</v>
      </c>
      <c r="AN2859" s="457">
        <v>0</v>
      </c>
      <c r="AO2859" s="438">
        <v>1.9265735511404737E-2</v>
      </c>
      <c r="AP2859" s="456">
        <v>0</v>
      </c>
      <c r="AQ2859" s="457">
        <v>0</v>
      </c>
      <c r="AR2859" s="440">
        <v>1.02827411800668E-2</v>
      </c>
      <c r="AS2859" s="462">
        <v>0</v>
      </c>
      <c r="AT2859" s="463">
        <v>0</v>
      </c>
      <c r="AU2859" s="423">
        <v>0</v>
      </c>
    </row>
    <row r="2860" spans="1:47" x14ac:dyDescent="0.2">
      <c r="A2860" s="231">
        <v>2046</v>
      </c>
      <c r="B2860" s="232">
        <v>16</v>
      </c>
      <c r="C2860" s="456">
        <v>0</v>
      </c>
      <c r="D2860" s="457">
        <v>0</v>
      </c>
      <c r="E2860" s="438">
        <v>0.48804183331168804</v>
      </c>
      <c r="F2860" s="456">
        <v>0</v>
      </c>
      <c r="G2860" s="457">
        <v>0</v>
      </c>
      <c r="H2860" s="438">
        <v>9.1795083526938812E-2</v>
      </c>
      <c r="I2860" s="456">
        <v>0</v>
      </c>
      <c r="J2860" s="457">
        <v>0</v>
      </c>
      <c r="K2860" s="438">
        <v>0.5780855284010834</v>
      </c>
      <c r="L2860" s="462">
        <v>0</v>
      </c>
      <c r="M2860" s="463">
        <v>0</v>
      </c>
      <c r="N2860" s="438">
        <v>5.7752428365969678E-3</v>
      </c>
      <c r="O2860" s="456">
        <v>0</v>
      </c>
      <c r="P2860" s="457">
        <v>0</v>
      </c>
      <c r="Q2860" s="438">
        <v>1.9182525771346937E-2</v>
      </c>
      <c r="R2860" s="462">
        <v>0</v>
      </c>
      <c r="S2860" s="463">
        <v>0</v>
      </c>
      <c r="T2860" s="438">
        <v>662.81392227882077</v>
      </c>
      <c r="U2860" s="456">
        <v>0</v>
      </c>
      <c r="V2860" s="457">
        <v>0</v>
      </c>
      <c r="W2860" s="438">
        <v>9.8931706845216599E-2</v>
      </c>
      <c r="X2860" s="456">
        <v>0</v>
      </c>
      <c r="Y2860" s="457">
        <v>0</v>
      </c>
      <c r="Z2860" s="438">
        <v>3.4539844249796767E-3</v>
      </c>
      <c r="AA2860" s="456">
        <v>0</v>
      </c>
      <c r="AB2860" s="457">
        <v>0</v>
      </c>
      <c r="AC2860" s="438">
        <v>6.3204309037648435E-3</v>
      </c>
      <c r="AD2860" s="456">
        <v>0</v>
      </c>
      <c r="AE2860" s="457">
        <v>0</v>
      </c>
      <c r="AF2860" s="438">
        <v>9.1203927262057663E-4</v>
      </c>
      <c r="AG2860" s="456">
        <v>0</v>
      </c>
      <c r="AH2860" s="457">
        <v>0</v>
      </c>
      <c r="AI2860" s="438">
        <v>1.1765310183408132E-3</v>
      </c>
      <c r="AJ2860" s="456">
        <v>0</v>
      </c>
      <c r="AK2860" s="457">
        <v>0</v>
      </c>
      <c r="AL2860" s="438">
        <v>7.2963191734368453E-5</v>
      </c>
      <c r="AM2860" s="456">
        <v>0</v>
      </c>
      <c r="AN2860" s="457">
        <v>0</v>
      </c>
      <c r="AO2860" s="438">
        <v>1.9827744182936747E-2</v>
      </c>
      <c r="AP2860" s="456">
        <v>0</v>
      </c>
      <c r="AQ2860" s="457">
        <v>0</v>
      </c>
      <c r="AR2860" s="440">
        <v>1.36522204952223E-2</v>
      </c>
      <c r="AS2860" s="462">
        <v>0</v>
      </c>
      <c r="AT2860" s="463">
        <v>0</v>
      </c>
      <c r="AU2860" s="423">
        <v>0</v>
      </c>
    </row>
    <row r="2861" spans="1:47" x14ac:dyDescent="0.2">
      <c r="A2861" s="231">
        <v>2046</v>
      </c>
      <c r="B2861" s="232">
        <v>17</v>
      </c>
      <c r="C2861" s="456">
        <v>0</v>
      </c>
      <c r="D2861" s="457">
        <v>0</v>
      </c>
      <c r="E2861" s="438">
        <v>0.49519653018632098</v>
      </c>
      <c r="F2861" s="456">
        <v>0</v>
      </c>
      <c r="G2861" s="457">
        <v>0</v>
      </c>
      <c r="H2861" s="438">
        <v>9.4523619765718103E-2</v>
      </c>
      <c r="I2861" s="456">
        <v>0</v>
      </c>
      <c r="J2861" s="457">
        <v>0</v>
      </c>
      <c r="K2861" s="438">
        <v>0.58922753292445429</v>
      </c>
      <c r="L2861" s="462">
        <v>0</v>
      </c>
      <c r="M2861" s="463">
        <v>0</v>
      </c>
      <c r="N2861" s="438">
        <v>5.785160596459611E-3</v>
      </c>
      <c r="O2861" s="456">
        <v>0</v>
      </c>
      <c r="P2861" s="457">
        <v>0</v>
      </c>
      <c r="Q2861" s="438">
        <v>1.9209427595085937E-2</v>
      </c>
      <c r="R2861" s="462">
        <v>0</v>
      </c>
      <c r="S2861" s="463">
        <v>0</v>
      </c>
      <c r="T2861" s="438">
        <v>663.95095776531116</v>
      </c>
      <c r="U2861" s="456">
        <v>0</v>
      </c>
      <c r="V2861" s="457">
        <v>0</v>
      </c>
      <c r="W2861" s="438">
        <v>0.10187218854169694</v>
      </c>
      <c r="X2861" s="456">
        <v>0</v>
      </c>
      <c r="Y2861" s="457">
        <v>0</v>
      </c>
      <c r="Z2861" s="438">
        <v>3.5099171583873501E-3</v>
      </c>
      <c r="AA2861" s="456">
        <v>0</v>
      </c>
      <c r="AB2861" s="457">
        <v>0</v>
      </c>
      <c r="AC2861" s="438">
        <v>6.5082986239572123E-3</v>
      </c>
      <c r="AD2861" s="456">
        <v>0</v>
      </c>
      <c r="AE2861" s="457">
        <v>0</v>
      </c>
      <c r="AF2861" s="438">
        <v>9.3914796314274913E-4</v>
      </c>
      <c r="AG2861" s="456">
        <v>0</v>
      </c>
      <c r="AH2861" s="457">
        <v>0</v>
      </c>
      <c r="AI2861" s="438">
        <v>1.211501034677208E-3</v>
      </c>
      <c r="AJ2861" s="456">
        <v>0</v>
      </c>
      <c r="AK2861" s="457">
        <v>0</v>
      </c>
      <c r="AL2861" s="438">
        <v>7.5131826608144654E-5</v>
      </c>
      <c r="AM2861" s="456">
        <v>0</v>
      </c>
      <c r="AN2861" s="457">
        <v>0</v>
      </c>
      <c r="AO2861" s="438">
        <v>2.0417063289829371E-2</v>
      </c>
      <c r="AP2861" s="456">
        <v>0</v>
      </c>
      <c r="AQ2861" s="457">
        <v>0</v>
      </c>
      <c r="AR2861" s="440">
        <v>1.3791964696618499E-2</v>
      </c>
      <c r="AS2861" s="462">
        <v>0</v>
      </c>
      <c r="AT2861" s="463">
        <v>0</v>
      </c>
      <c r="AU2861" s="423">
        <v>0</v>
      </c>
    </row>
    <row r="2862" spans="1:47" x14ac:dyDescent="0.2">
      <c r="A2862" s="231">
        <v>2046</v>
      </c>
      <c r="B2862" s="232">
        <v>18</v>
      </c>
      <c r="C2862" s="456">
        <v>0</v>
      </c>
      <c r="D2862" s="457">
        <v>0</v>
      </c>
      <c r="E2862" s="438">
        <v>0.50264732724479577</v>
      </c>
      <c r="F2862" s="456">
        <v>0</v>
      </c>
      <c r="G2862" s="457">
        <v>0</v>
      </c>
      <c r="H2862" s="438">
        <v>9.7365824010260296E-2</v>
      </c>
      <c r="I2862" s="456">
        <v>0</v>
      </c>
      <c r="J2862" s="457">
        <v>0</v>
      </c>
      <c r="K2862" s="438">
        <v>0.60083344143306128</v>
      </c>
      <c r="L2862" s="462">
        <v>0</v>
      </c>
      <c r="M2862" s="463">
        <v>0</v>
      </c>
      <c r="N2862" s="438">
        <v>5.7954627711301861E-3</v>
      </c>
      <c r="O2862" s="456">
        <v>0</v>
      </c>
      <c r="P2862" s="457">
        <v>0</v>
      </c>
      <c r="Q2862" s="438">
        <v>1.9237374574248681E-2</v>
      </c>
      <c r="R2862" s="462">
        <v>0</v>
      </c>
      <c r="S2862" s="463">
        <v>0</v>
      </c>
      <c r="T2862" s="438">
        <v>665.13404648147366</v>
      </c>
      <c r="U2862" s="456">
        <v>0</v>
      </c>
      <c r="V2862" s="457">
        <v>0</v>
      </c>
      <c r="W2862" s="438">
        <v>0.10493542246275703</v>
      </c>
      <c r="X2862" s="456">
        <v>0</v>
      </c>
      <c r="Y2862" s="457">
        <v>0</v>
      </c>
      <c r="Z2862" s="438">
        <v>3.56817893535157E-3</v>
      </c>
      <c r="AA2862" s="456">
        <v>0</v>
      </c>
      <c r="AB2862" s="457">
        <v>0</v>
      </c>
      <c r="AC2862" s="438">
        <v>6.7039945978323665E-3</v>
      </c>
      <c r="AD2862" s="456">
        <v>0</v>
      </c>
      <c r="AE2862" s="457">
        <v>0</v>
      </c>
      <c r="AF2862" s="438">
        <v>9.6738806956717831E-4</v>
      </c>
      <c r="AG2862" s="456">
        <v>0</v>
      </c>
      <c r="AH2862" s="457">
        <v>0</v>
      </c>
      <c r="AI2862" s="438">
        <v>1.2479316179724606E-3</v>
      </c>
      <c r="AJ2862" s="456">
        <v>0</v>
      </c>
      <c r="AK2862" s="457">
        <v>0</v>
      </c>
      <c r="AL2862" s="438">
        <v>7.7390903316279785E-5</v>
      </c>
      <c r="AM2862" s="456">
        <v>0</v>
      </c>
      <c r="AN2862" s="457">
        <v>0</v>
      </c>
      <c r="AO2862" s="438">
        <v>2.1031010832522942E-2</v>
      </c>
      <c r="AP2862" s="456">
        <v>0</v>
      </c>
      <c r="AQ2862" s="457">
        <v>0</v>
      </c>
      <c r="AR2862" s="440">
        <v>1.39375503627113E-2</v>
      </c>
      <c r="AS2862" s="462">
        <v>0</v>
      </c>
      <c r="AT2862" s="463">
        <v>0</v>
      </c>
      <c r="AU2862" s="423">
        <v>0</v>
      </c>
    </row>
    <row r="2863" spans="1:47" x14ac:dyDescent="0.2">
      <c r="A2863" s="231">
        <v>2046</v>
      </c>
      <c r="B2863" s="232">
        <v>19</v>
      </c>
      <c r="C2863" s="456">
        <v>0</v>
      </c>
      <c r="D2863" s="457">
        <v>0</v>
      </c>
      <c r="E2863" s="438">
        <v>0.50959764047910272</v>
      </c>
      <c r="F2863" s="456">
        <v>0</v>
      </c>
      <c r="G2863" s="457">
        <v>0</v>
      </c>
      <c r="H2863" s="438">
        <v>0.10024895723112696</v>
      </c>
      <c r="I2863" s="456">
        <v>0</v>
      </c>
      <c r="J2863" s="457">
        <v>0</v>
      </c>
      <c r="K2863" s="438">
        <v>0.61230034567598191</v>
      </c>
      <c r="L2863" s="462">
        <v>0</v>
      </c>
      <c r="M2863" s="463">
        <v>0</v>
      </c>
      <c r="N2863" s="438">
        <v>5.8038184382066581E-3</v>
      </c>
      <c r="O2863" s="456">
        <v>0</v>
      </c>
      <c r="P2863" s="457">
        <v>0</v>
      </c>
      <c r="Q2863" s="438">
        <v>1.9265898899328539E-2</v>
      </c>
      <c r="R2863" s="462">
        <v>0</v>
      </c>
      <c r="S2863" s="463">
        <v>0</v>
      </c>
      <c r="T2863" s="438">
        <v>666.09286619377929</v>
      </c>
      <c r="U2863" s="456">
        <v>0</v>
      </c>
      <c r="V2863" s="457">
        <v>0</v>
      </c>
      <c r="W2863" s="438">
        <v>0.10804263628169455</v>
      </c>
      <c r="X2863" s="456">
        <v>0</v>
      </c>
      <c r="Y2863" s="457">
        <v>0</v>
      </c>
      <c r="Z2863" s="438">
        <v>3.6276194267461175E-3</v>
      </c>
      <c r="AA2863" s="456">
        <v>0</v>
      </c>
      <c r="AB2863" s="457">
        <v>0</v>
      </c>
      <c r="AC2863" s="438">
        <v>6.9025046145706776E-3</v>
      </c>
      <c r="AD2863" s="456">
        <v>0</v>
      </c>
      <c r="AE2863" s="457">
        <v>0</v>
      </c>
      <c r="AF2863" s="438">
        <v>9.9603133772531438E-4</v>
      </c>
      <c r="AG2863" s="456">
        <v>0</v>
      </c>
      <c r="AH2863" s="457">
        <v>0</v>
      </c>
      <c r="AI2863" s="438">
        <v>1.2848826743643213E-3</v>
      </c>
      <c r="AJ2863" s="456">
        <v>0</v>
      </c>
      <c r="AK2863" s="457">
        <v>0</v>
      </c>
      <c r="AL2863" s="438">
        <v>7.9682669379684278E-5</v>
      </c>
      <c r="AM2863" s="456">
        <v>0</v>
      </c>
      <c r="AN2863" s="457">
        <v>0</v>
      </c>
      <c r="AO2863" s="438">
        <v>2.1653746655996103E-2</v>
      </c>
      <c r="AP2863" s="456">
        <v>0</v>
      </c>
      <c r="AQ2863" s="457">
        <v>0</v>
      </c>
      <c r="AR2863" s="440">
        <v>1.4086013491022901E-2</v>
      </c>
      <c r="AS2863" s="462">
        <v>0</v>
      </c>
      <c r="AT2863" s="463">
        <v>0</v>
      </c>
      <c r="AU2863" s="423">
        <v>0</v>
      </c>
    </row>
    <row r="2864" spans="1:47" x14ac:dyDescent="0.2">
      <c r="A2864" s="231">
        <v>2046</v>
      </c>
      <c r="B2864" s="232">
        <v>20</v>
      </c>
      <c r="C2864" s="456">
        <v>0</v>
      </c>
      <c r="D2864" s="457">
        <v>0</v>
      </c>
      <c r="E2864" s="438">
        <v>0.51721411019955166</v>
      </c>
      <c r="F2864" s="456">
        <v>0</v>
      </c>
      <c r="G2864" s="457">
        <v>0</v>
      </c>
      <c r="H2864" s="438">
        <v>0.10315387848601969</v>
      </c>
      <c r="I2864" s="456">
        <v>0</v>
      </c>
      <c r="J2864" s="457">
        <v>0</v>
      </c>
      <c r="K2864" s="438">
        <v>0.6241639591016408</v>
      </c>
      <c r="L2864" s="462">
        <v>0</v>
      </c>
      <c r="M2864" s="463">
        <v>0</v>
      </c>
      <c r="N2864" s="438">
        <v>5.8143733120775065E-3</v>
      </c>
      <c r="O2864" s="456">
        <v>0</v>
      </c>
      <c r="P2864" s="457">
        <v>0</v>
      </c>
      <c r="Q2864" s="438">
        <v>1.9294507700579319E-2</v>
      </c>
      <c r="R2864" s="462">
        <v>0</v>
      </c>
      <c r="S2864" s="463">
        <v>0</v>
      </c>
      <c r="T2864" s="438">
        <v>667.30519156168373</v>
      </c>
      <c r="U2864" s="456">
        <v>0</v>
      </c>
      <c r="V2864" s="457">
        <v>0</v>
      </c>
      <c r="W2864" s="438">
        <v>0.111173394315977</v>
      </c>
      <c r="X2864" s="456">
        <v>0</v>
      </c>
      <c r="Y2864" s="457">
        <v>0</v>
      </c>
      <c r="Z2864" s="438">
        <v>3.6871709249277837E-3</v>
      </c>
      <c r="AA2864" s="456">
        <v>0</v>
      </c>
      <c r="AB2864" s="457">
        <v>0</v>
      </c>
      <c r="AC2864" s="438">
        <v>7.1025164626582126E-3</v>
      </c>
      <c r="AD2864" s="456">
        <v>0</v>
      </c>
      <c r="AE2864" s="457">
        <v>0</v>
      </c>
      <c r="AF2864" s="438">
        <v>1.0248943338915658E-3</v>
      </c>
      <c r="AG2864" s="456">
        <v>0</v>
      </c>
      <c r="AH2864" s="457">
        <v>0</v>
      </c>
      <c r="AI2864" s="438">
        <v>1.3221148231999319E-3</v>
      </c>
      <c r="AJ2864" s="456">
        <v>0</v>
      </c>
      <c r="AK2864" s="457">
        <v>0</v>
      </c>
      <c r="AL2864" s="438">
        <v>8.1991518075392151E-5</v>
      </c>
      <c r="AM2864" s="456">
        <v>0</v>
      </c>
      <c r="AN2864" s="457">
        <v>0</v>
      </c>
      <c r="AO2864" s="438">
        <v>2.2281213892105311E-2</v>
      </c>
      <c r="AP2864" s="456">
        <v>0</v>
      </c>
      <c r="AQ2864" s="457">
        <v>0</v>
      </c>
      <c r="AR2864" s="440">
        <v>1.42348125104616E-2</v>
      </c>
      <c r="AS2864" s="462">
        <v>0</v>
      </c>
      <c r="AT2864" s="463">
        <v>0</v>
      </c>
      <c r="AU2864" s="423">
        <v>0</v>
      </c>
    </row>
    <row r="2865" spans="1:47" x14ac:dyDescent="0.2">
      <c r="A2865" s="231">
        <v>2046</v>
      </c>
      <c r="B2865" s="232">
        <v>21</v>
      </c>
      <c r="C2865" s="456">
        <v>0</v>
      </c>
      <c r="D2865" s="457">
        <v>0</v>
      </c>
      <c r="E2865" s="438">
        <v>0.52466959031240834</v>
      </c>
      <c r="F2865" s="456">
        <v>0</v>
      </c>
      <c r="G2865" s="457">
        <v>0</v>
      </c>
      <c r="H2865" s="438">
        <v>0.10599772966315647</v>
      </c>
      <c r="I2865" s="456">
        <v>0</v>
      </c>
      <c r="J2865" s="457">
        <v>0</v>
      </c>
      <c r="K2865" s="438">
        <v>0.63577686865131722</v>
      </c>
      <c r="L2865" s="462">
        <v>0</v>
      </c>
      <c r="M2865" s="463">
        <v>0</v>
      </c>
      <c r="N2865" s="438">
        <v>5.8246711896368913E-3</v>
      </c>
      <c r="O2865" s="456">
        <v>0</v>
      </c>
      <c r="P2865" s="457">
        <v>0</v>
      </c>
      <c r="Q2865" s="438">
        <v>1.9322438405820045E-2</v>
      </c>
      <c r="R2865" s="462">
        <v>0</v>
      </c>
      <c r="S2865" s="463">
        <v>0</v>
      </c>
      <c r="T2865" s="438">
        <v>668.48686974504062</v>
      </c>
      <c r="U2865" s="456">
        <v>0</v>
      </c>
      <c r="V2865" s="457">
        <v>0</v>
      </c>
      <c r="W2865" s="438">
        <v>0.11423827794003649</v>
      </c>
      <c r="X2865" s="456">
        <v>0</v>
      </c>
      <c r="Y2865" s="457">
        <v>0</v>
      </c>
      <c r="Z2865" s="438">
        <v>3.7454563172772816E-3</v>
      </c>
      <c r="AA2865" s="456">
        <v>0</v>
      </c>
      <c r="AB2865" s="457">
        <v>0</v>
      </c>
      <c r="AC2865" s="438">
        <v>7.2983475324741309E-3</v>
      </c>
      <c r="AD2865" s="456">
        <v>0</v>
      </c>
      <c r="AE2865" s="457">
        <v>0</v>
      </c>
      <c r="AF2865" s="438">
        <v>1.0531503595940159E-3</v>
      </c>
      <c r="AG2865" s="456">
        <v>0</v>
      </c>
      <c r="AH2865" s="457">
        <v>0</v>
      </c>
      <c r="AI2865" s="438">
        <v>1.3585657824179531E-3</v>
      </c>
      <c r="AJ2865" s="456">
        <v>0</v>
      </c>
      <c r="AK2865" s="457">
        <v>0</v>
      </c>
      <c r="AL2865" s="438">
        <v>8.4251990727193972E-5</v>
      </c>
      <c r="AM2865" s="456">
        <v>0</v>
      </c>
      <c r="AN2865" s="457">
        <v>0</v>
      </c>
      <c r="AO2865" s="438">
        <v>2.2895518897962073E-2</v>
      </c>
      <c r="AP2865" s="456">
        <v>0</v>
      </c>
      <c r="AQ2865" s="457">
        <v>0</v>
      </c>
      <c r="AR2865" s="440">
        <v>1.8929294260137099E-2</v>
      </c>
      <c r="AS2865" s="462">
        <v>0</v>
      </c>
      <c r="AT2865" s="463">
        <v>0</v>
      </c>
      <c r="AU2865" s="423">
        <v>0</v>
      </c>
    </row>
    <row r="2866" spans="1:47" x14ac:dyDescent="0.2">
      <c r="A2866" s="231">
        <v>2046</v>
      </c>
      <c r="B2866" s="232">
        <v>22</v>
      </c>
      <c r="C2866" s="456">
        <v>0</v>
      </c>
      <c r="D2866" s="457">
        <v>0</v>
      </c>
      <c r="E2866" s="438">
        <v>0.53171046012762935</v>
      </c>
      <c r="F2866" s="456">
        <v>0</v>
      </c>
      <c r="G2866" s="457">
        <v>0</v>
      </c>
      <c r="H2866" s="438">
        <v>0.10868314047454747</v>
      </c>
      <c r="I2866" s="456">
        <v>0</v>
      </c>
      <c r="J2866" s="457">
        <v>0</v>
      </c>
      <c r="K2866" s="438">
        <v>0.64674253175746088</v>
      </c>
      <c r="L2866" s="462">
        <v>0</v>
      </c>
      <c r="M2866" s="463">
        <v>0</v>
      </c>
      <c r="N2866" s="438">
        <v>5.8344409169006203E-3</v>
      </c>
      <c r="O2866" s="456">
        <v>0</v>
      </c>
      <c r="P2866" s="457">
        <v>0</v>
      </c>
      <c r="Q2866" s="438">
        <v>1.93489175558334E-2</v>
      </c>
      <c r="R2866" s="462">
        <v>0</v>
      </c>
      <c r="S2866" s="463">
        <v>0</v>
      </c>
      <c r="T2866" s="438">
        <v>669.6071947438038</v>
      </c>
      <c r="U2866" s="456">
        <v>0</v>
      </c>
      <c r="V2866" s="457">
        <v>0</v>
      </c>
      <c r="W2866" s="438">
        <v>0.11713256948120444</v>
      </c>
      <c r="X2866" s="456">
        <v>0</v>
      </c>
      <c r="Y2866" s="457">
        <v>0</v>
      </c>
      <c r="Z2866" s="438">
        <v>3.8005086806064885E-3</v>
      </c>
      <c r="AA2866" s="456">
        <v>0</v>
      </c>
      <c r="AB2866" s="457">
        <v>0</v>
      </c>
      <c r="AC2866" s="438">
        <v>7.4832312471858663E-3</v>
      </c>
      <c r="AD2866" s="456">
        <v>0</v>
      </c>
      <c r="AE2866" s="457">
        <v>0</v>
      </c>
      <c r="AF2866" s="438">
        <v>1.0798304644261587E-3</v>
      </c>
      <c r="AG2866" s="456">
        <v>0</v>
      </c>
      <c r="AH2866" s="457">
        <v>0</v>
      </c>
      <c r="AI2866" s="438">
        <v>1.3929814637067611E-3</v>
      </c>
      <c r="AJ2866" s="456">
        <v>0</v>
      </c>
      <c r="AK2866" s="457">
        <v>0</v>
      </c>
      <c r="AL2866" s="438">
        <v>8.6386516676254389E-5</v>
      </c>
      <c r="AM2866" s="456">
        <v>0</v>
      </c>
      <c r="AN2866" s="457">
        <v>0</v>
      </c>
      <c r="AO2866" s="438">
        <v>2.347551877003376E-2</v>
      </c>
      <c r="AP2866" s="456">
        <v>0</v>
      </c>
      <c r="AQ2866" s="457">
        <v>0</v>
      </c>
      <c r="AR2866" s="440">
        <v>1.9110855519615201E-2</v>
      </c>
      <c r="AS2866" s="462">
        <v>0</v>
      </c>
      <c r="AT2866" s="463">
        <v>0</v>
      </c>
      <c r="AU2866" s="423">
        <v>0</v>
      </c>
    </row>
    <row r="2867" spans="1:47" x14ac:dyDescent="0.2">
      <c r="A2867" s="231">
        <v>2046</v>
      </c>
      <c r="B2867" s="232">
        <v>23</v>
      </c>
      <c r="C2867" s="456">
        <v>0</v>
      </c>
      <c r="D2867" s="457">
        <v>0</v>
      </c>
      <c r="E2867" s="438">
        <v>0.5380759927251394</v>
      </c>
      <c r="F2867" s="456">
        <v>0</v>
      </c>
      <c r="G2867" s="457">
        <v>0</v>
      </c>
      <c r="H2867" s="438">
        <v>0.11111064174718842</v>
      </c>
      <c r="I2867" s="456">
        <v>0</v>
      </c>
      <c r="J2867" s="457">
        <v>0</v>
      </c>
      <c r="K2867" s="438">
        <v>0.65665605756288237</v>
      </c>
      <c r="L2867" s="462">
        <v>0</v>
      </c>
      <c r="M2867" s="463">
        <v>0</v>
      </c>
      <c r="N2867" s="438">
        <v>5.8432497823533705E-3</v>
      </c>
      <c r="O2867" s="456">
        <v>0</v>
      </c>
      <c r="P2867" s="457">
        <v>0</v>
      </c>
      <c r="Q2867" s="438">
        <v>1.9372821009391483E-2</v>
      </c>
      <c r="R2867" s="462">
        <v>0</v>
      </c>
      <c r="S2867" s="463">
        <v>0</v>
      </c>
      <c r="T2867" s="438">
        <v>670.61893884002473</v>
      </c>
      <c r="U2867" s="456">
        <v>0</v>
      </c>
      <c r="V2867" s="457">
        <v>0</v>
      </c>
      <c r="W2867" s="438">
        <v>0.1197488047117411</v>
      </c>
      <c r="X2867" s="456">
        <v>0</v>
      </c>
      <c r="Y2867" s="457">
        <v>0</v>
      </c>
      <c r="Z2867" s="438">
        <v>3.8502763514945064E-3</v>
      </c>
      <c r="AA2867" s="456">
        <v>0</v>
      </c>
      <c r="AB2867" s="457">
        <v>0</v>
      </c>
      <c r="AC2867" s="438">
        <v>7.6503840621966112E-3</v>
      </c>
      <c r="AD2867" s="456">
        <v>0</v>
      </c>
      <c r="AE2867" s="457">
        <v>0</v>
      </c>
      <c r="AF2867" s="438">
        <v>1.1039518601296831E-3</v>
      </c>
      <c r="AG2867" s="456">
        <v>0</v>
      </c>
      <c r="AH2867" s="457">
        <v>0</v>
      </c>
      <c r="AI2867" s="438">
        <v>1.4240957648296365E-3</v>
      </c>
      <c r="AJ2867" s="456">
        <v>0</v>
      </c>
      <c r="AK2867" s="457">
        <v>0</v>
      </c>
      <c r="AL2867" s="438">
        <v>8.8316119275443308E-5</v>
      </c>
      <c r="AM2867" s="456">
        <v>0</v>
      </c>
      <c r="AN2867" s="457">
        <v>0</v>
      </c>
      <c r="AO2867" s="438">
        <v>2.3999902159861301E-2</v>
      </c>
      <c r="AP2867" s="456">
        <v>0</v>
      </c>
      <c r="AQ2867" s="457">
        <v>0</v>
      </c>
      <c r="AR2867" s="440">
        <v>1.9274975068055599E-2</v>
      </c>
      <c r="AS2867" s="462">
        <v>0</v>
      </c>
      <c r="AT2867" s="463">
        <v>0</v>
      </c>
      <c r="AU2867" s="423">
        <v>0</v>
      </c>
    </row>
    <row r="2868" spans="1:47" x14ac:dyDescent="0.2">
      <c r="A2868" s="231">
        <v>2046</v>
      </c>
      <c r="B2868" s="232">
        <v>24</v>
      </c>
      <c r="C2868" s="456">
        <v>0</v>
      </c>
      <c r="D2868" s="457">
        <v>0</v>
      </c>
      <c r="E2868" s="438">
        <v>0.54338280096187697</v>
      </c>
      <c r="F2868" s="456">
        <v>0</v>
      </c>
      <c r="G2868" s="457">
        <v>0</v>
      </c>
      <c r="H2868" s="438">
        <v>0.1131347889615076</v>
      </c>
      <c r="I2868" s="456">
        <v>0</v>
      </c>
      <c r="J2868" s="457">
        <v>0</v>
      </c>
      <c r="K2868" s="438">
        <v>0.66492125696437132</v>
      </c>
      <c r="L2868" s="462">
        <v>0</v>
      </c>
      <c r="M2868" s="463">
        <v>0</v>
      </c>
      <c r="N2868" s="438">
        <v>5.8506014137553429E-3</v>
      </c>
      <c r="O2868" s="456">
        <v>0</v>
      </c>
      <c r="P2868" s="457">
        <v>0</v>
      </c>
      <c r="Q2868" s="438">
        <v>1.9392734332531809E-2</v>
      </c>
      <c r="R2868" s="462">
        <v>0</v>
      </c>
      <c r="S2868" s="463">
        <v>0</v>
      </c>
      <c r="T2868" s="438">
        <v>671.46233995177136</v>
      </c>
      <c r="U2868" s="456">
        <v>0</v>
      </c>
      <c r="V2868" s="457">
        <v>0</v>
      </c>
      <c r="W2868" s="438">
        <v>0.12193054973547417</v>
      </c>
      <c r="X2868" s="456">
        <v>0</v>
      </c>
      <c r="Y2868" s="457">
        <v>0</v>
      </c>
      <c r="Z2868" s="438">
        <v>3.8917719862435023E-3</v>
      </c>
      <c r="AA2868" s="456">
        <v>0</v>
      </c>
      <c r="AB2868" s="457">
        <v>0</v>
      </c>
      <c r="AC2868" s="438">
        <v>7.7897585198678241E-3</v>
      </c>
      <c r="AD2868" s="456">
        <v>0</v>
      </c>
      <c r="AE2868" s="457">
        <v>0</v>
      </c>
      <c r="AF2868" s="438">
        <v>1.1240627558414113E-3</v>
      </c>
      <c r="AG2868" s="456">
        <v>0</v>
      </c>
      <c r="AH2868" s="457">
        <v>0</v>
      </c>
      <c r="AI2868" s="438">
        <v>1.450040153413432E-3</v>
      </c>
      <c r="AJ2868" s="456">
        <v>0</v>
      </c>
      <c r="AK2868" s="457">
        <v>0</v>
      </c>
      <c r="AL2868" s="438">
        <v>8.9925033842754801E-5</v>
      </c>
      <c r="AM2868" s="456">
        <v>0</v>
      </c>
      <c r="AN2868" s="457">
        <v>0</v>
      </c>
      <c r="AO2868" s="438">
        <v>2.4437113079257677E-2</v>
      </c>
      <c r="AP2868" s="456">
        <v>0</v>
      </c>
      <c r="AQ2868" s="457">
        <v>0</v>
      </c>
      <c r="AR2868" s="440">
        <v>1.94118320154433E-2</v>
      </c>
      <c r="AS2868" s="462">
        <v>0</v>
      </c>
      <c r="AT2868" s="463">
        <v>0</v>
      </c>
      <c r="AU2868" s="423">
        <v>0</v>
      </c>
    </row>
    <row r="2869" spans="1:47" x14ac:dyDescent="0.2">
      <c r="A2869" s="231">
        <v>2046</v>
      </c>
      <c r="B2869" s="232">
        <v>25</v>
      </c>
      <c r="C2869" s="456">
        <v>0</v>
      </c>
      <c r="D2869" s="457">
        <v>0</v>
      </c>
      <c r="E2869" s="438">
        <v>0.54737927126244124</v>
      </c>
      <c r="F2869" s="456">
        <v>0</v>
      </c>
      <c r="G2869" s="457">
        <v>0</v>
      </c>
      <c r="H2869" s="438">
        <v>0.11465916669754038</v>
      </c>
      <c r="I2869" s="456">
        <v>0</v>
      </c>
      <c r="J2869" s="457">
        <v>0</v>
      </c>
      <c r="K2869" s="438">
        <v>0.67114573800849753</v>
      </c>
      <c r="L2869" s="462">
        <v>0</v>
      </c>
      <c r="M2869" s="463">
        <v>0</v>
      </c>
      <c r="N2869" s="438">
        <v>5.85612302444905E-3</v>
      </c>
      <c r="O2869" s="456">
        <v>0</v>
      </c>
      <c r="P2869" s="457">
        <v>0</v>
      </c>
      <c r="Q2869" s="438">
        <v>1.9407729726377974E-2</v>
      </c>
      <c r="R2869" s="462">
        <v>0</v>
      </c>
      <c r="S2869" s="463">
        <v>0</v>
      </c>
      <c r="T2869" s="438">
        <v>672.0955321307282</v>
      </c>
      <c r="U2869" s="456">
        <v>0</v>
      </c>
      <c r="V2869" s="457">
        <v>0</v>
      </c>
      <c r="W2869" s="438">
        <v>0.12357324125905994</v>
      </c>
      <c r="X2869" s="456">
        <v>0</v>
      </c>
      <c r="Y2869" s="457">
        <v>0</v>
      </c>
      <c r="Z2869" s="438">
        <v>3.9230150399153169E-3</v>
      </c>
      <c r="AA2869" s="456">
        <v>0</v>
      </c>
      <c r="AB2869" s="457">
        <v>0</v>
      </c>
      <c r="AC2869" s="438">
        <v>7.894708986606682E-3</v>
      </c>
      <c r="AD2869" s="456">
        <v>0</v>
      </c>
      <c r="AE2869" s="457">
        <v>0</v>
      </c>
      <c r="AF2869" s="438">
        <v>1.1392074051073968E-3</v>
      </c>
      <c r="AG2869" s="456">
        <v>0</v>
      </c>
      <c r="AH2869" s="457">
        <v>0</v>
      </c>
      <c r="AI2869" s="438">
        <v>1.4695752819065256E-3</v>
      </c>
      <c r="AJ2869" s="456">
        <v>0</v>
      </c>
      <c r="AK2869" s="457">
        <v>0</v>
      </c>
      <c r="AL2869" s="438">
        <v>9.1136585295285155E-5</v>
      </c>
      <c r="AM2869" s="456">
        <v>0</v>
      </c>
      <c r="AN2869" s="457">
        <v>0</v>
      </c>
      <c r="AO2869" s="438">
        <v>2.4766330895779128E-2</v>
      </c>
      <c r="AP2869" s="456">
        <v>0</v>
      </c>
      <c r="AQ2869" s="457">
        <v>0</v>
      </c>
      <c r="AR2869" s="440">
        <v>1.9514876580013801E-2</v>
      </c>
      <c r="AS2869" s="462">
        <v>0</v>
      </c>
      <c r="AT2869" s="463">
        <v>0</v>
      </c>
      <c r="AU2869" s="423">
        <v>0</v>
      </c>
    </row>
    <row r="2870" spans="1:47" x14ac:dyDescent="0.2">
      <c r="A2870" s="231">
        <v>2046</v>
      </c>
      <c r="B2870" s="232">
        <v>26</v>
      </c>
      <c r="C2870" s="456">
        <v>0</v>
      </c>
      <c r="D2870" s="457">
        <v>0</v>
      </c>
      <c r="E2870" s="438">
        <v>0.54978872540234169</v>
      </c>
      <c r="F2870" s="456">
        <v>0</v>
      </c>
      <c r="G2870" s="457">
        <v>0</v>
      </c>
      <c r="H2870" s="438">
        <v>0.11557868219206026</v>
      </c>
      <c r="I2870" s="456">
        <v>0</v>
      </c>
      <c r="J2870" s="457">
        <v>0</v>
      </c>
      <c r="K2870" s="438">
        <v>0.67490172084890609</v>
      </c>
      <c r="L2870" s="462">
        <v>0</v>
      </c>
      <c r="M2870" s="463">
        <v>0</v>
      </c>
      <c r="N2870" s="438">
        <v>5.8594585418806789E-3</v>
      </c>
      <c r="O2870" s="456">
        <v>0</v>
      </c>
      <c r="P2870" s="457">
        <v>0</v>
      </c>
      <c r="Q2870" s="438">
        <v>1.9416791107164062E-2</v>
      </c>
      <c r="R2870" s="462">
        <v>0</v>
      </c>
      <c r="S2870" s="463">
        <v>0</v>
      </c>
      <c r="T2870" s="438">
        <v>672.48058050838199</v>
      </c>
      <c r="U2870" s="456">
        <v>0</v>
      </c>
      <c r="V2870" s="457">
        <v>0</v>
      </c>
      <c r="W2870" s="438">
        <v>0.12456432743936645</v>
      </c>
      <c r="X2870" s="456">
        <v>0</v>
      </c>
      <c r="Y2870" s="457">
        <v>0</v>
      </c>
      <c r="Z2870" s="438">
        <v>3.9418653785908394E-3</v>
      </c>
      <c r="AA2870" s="456">
        <v>0</v>
      </c>
      <c r="AB2870" s="457">
        <v>0</v>
      </c>
      <c r="AC2870" s="438">
        <v>7.9580240996947344E-3</v>
      </c>
      <c r="AD2870" s="456">
        <v>0</v>
      </c>
      <c r="AE2870" s="457">
        <v>0</v>
      </c>
      <c r="AF2870" s="438">
        <v>1.1483445428715055E-3</v>
      </c>
      <c r="AG2870" s="456">
        <v>0</v>
      </c>
      <c r="AH2870" s="457">
        <v>0</v>
      </c>
      <c r="AI2870" s="438">
        <v>1.4813630711283049E-3</v>
      </c>
      <c r="AJ2870" s="456">
        <v>0</v>
      </c>
      <c r="AK2870" s="457">
        <v>0</v>
      </c>
      <c r="AL2870" s="438">
        <v>9.186750372653159E-5</v>
      </c>
      <c r="AM2870" s="456">
        <v>0</v>
      </c>
      <c r="AN2870" s="457">
        <v>0</v>
      </c>
      <c r="AO2870" s="438">
        <v>2.4964955141739346E-2</v>
      </c>
      <c r="AP2870" s="456">
        <v>0</v>
      </c>
      <c r="AQ2870" s="457">
        <v>0</v>
      </c>
      <c r="AR2870" s="440">
        <v>1.9577087575067102E-2</v>
      </c>
      <c r="AS2870" s="462">
        <v>0</v>
      </c>
      <c r="AT2870" s="463">
        <v>0</v>
      </c>
      <c r="AU2870" s="423">
        <v>0</v>
      </c>
    </row>
    <row r="2871" spans="1:47" x14ac:dyDescent="0.2">
      <c r="A2871" s="231">
        <v>2046</v>
      </c>
      <c r="B2871" s="232">
        <v>27</v>
      </c>
      <c r="C2871" s="456">
        <v>0</v>
      </c>
      <c r="D2871" s="457">
        <v>0</v>
      </c>
      <c r="E2871" s="438">
        <v>0.55024858399140142</v>
      </c>
      <c r="F2871" s="456">
        <v>0</v>
      </c>
      <c r="G2871" s="457">
        <v>0</v>
      </c>
      <c r="H2871" s="438">
        <v>0.11575376574255844</v>
      </c>
      <c r="I2871" s="456">
        <v>0</v>
      </c>
      <c r="J2871" s="457">
        <v>0</v>
      </c>
      <c r="K2871" s="438">
        <v>0.67561662002895784</v>
      </c>
      <c r="L2871" s="462">
        <v>0</v>
      </c>
      <c r="M2871" s="463">
        <v>0</v>
      </c>
      <c r="N2871" s="438">
        <v>5.8600989544933682E-3</v>
      </c>
      <c r="O2871" s="456">
        <v>0</v>
      </c>
      <c r="P2871" s="457">
        <v>0</v>
      </c>
      <c r="Q2871" s="438">
        <v>1.9418524970573423E-2</v>
      </c>
      <c r="R2871" s="462">
        <v>0</v>
      </c>
      <c r="S2871" s="463">
        <v>0</v>
      </c>
      <c r="T2871" s="438">
        <v>672.55189781216416</v>
      </c>
      <c r="U2871" s="456">
        <v>0</v>
      </c>
      <c r="V2871" s="457">
        <v>0</v>
      </c>
      <c r="W2871" s="438">
        <v>0.12475289679064107</v>
      </c>
      <c r="X2871" s="456">
        <v>0</v>
      </c>
      <c r="Y2871" s="457">
        <v>0</v>
      </c>
      <c r="Z2871" s="438">
        <v>3.9454533341623955E-3</v>
      </c>
      <c r="AA2871" s="456">
        <v>0</v>
      </c>
      <c r="AB2871" s="457">
        <v>0</v>
      </c>
      <c r="AC2871" s="438">
        <v>7.9700761585403783E-3</v>
      </c>
      <c r="AD2871" s="456">
        <v>0</v>
      </c>
      <c r="AE2871" s="457">
        <v>0</v>
      </c>
      <c r="AF2871" s="438">
        <v>1.1500841798946497E-3</v>
      </c>
      <c r="AG2871" s="456">
        <v>0</v>
      </c>
      <c r="AH2871" s="457">
        <v>0</v>
      </c>
      <c r="AI2871" s="438">
        <v>1.4836067305932826E-3</v>
      </c>
      <c r="AJ2871" s="456">
        <v>0</v>
      </c>
      <c r="AK2871" s="457">
        <v>0</v>
      </c>
      <c r="AL2871" s="438">
        <v>9.200668815122097E-5</v>
      </c>
      <c r="AM2871" s="456">
        <v>0</v>
      </c>
      <c r="AN2871" s="457">
        <v>0</v>
      </c>
      <c r="AO2871" s="438">
        <v>2.5002769317000805E-2</v>
      </c>
      <c r="AP2871" s="456">
        <v>0</v>
      </c>
      <c r="AQ2871" s="457">
        <v>0</v>
      </c>
      <c r="AR2871" s="440">
        <v>1.95889116529183E-2</v>
      </c>
      <c r="AS2871" s="462">
        <v>0</v>
      </c>
      <c r="AT2871" s="463">
        <v>0</v>
      </c>
      <c r="AU2871" s="423">
        <v>0</v>
      </c>
    </row>
    <row r="2872" spans="1:47" x14ac:dyDescent="0.2">
      <c r="A2872" s="231">
        <v>2046</v>
      </c>
      <c r="B2872" s="232">
        <v>28</v>
      </c>
      <c r="C2872" s="456">
        <v>0</v>
      </c>
      <c r="D2872" s="457">
        <v>0</v>
      </c>
      <c r="E2872" s="438">
        <v>0.55024797636800049</v>
      </c>
      <c r="F2872" s="456">
        <v>0</v>
      </c>
      <c r="G2872" s="457">
        <v>0</v>
      </c>
      <c r="H2872" s="438">
        <v>0.1157535266824828</v>
      </c>
      <c r="I2872" s="456">
        <v>0</v>
      </c>
      <c r="J2872" s="457">
        <v>0</v>
      </c>
      <c r="K2872" s="438">
        <v>0.67561565266192336</v>
      </c>
      <c r="L2872" s="462">
        <v>0</v>
      </c>
      <c r="M2872" s="463">
        <v>0</v>
      </c>
      <c r="N2872" s="438">
        <v>5.8601069036012966E-3</v>
      </c>
      <c r="O2872" s="456">
        <v>0</v>
      </c>
      <c r="P2872" s="457">
        <v>0</v>
      </c>
      <c r="Q2872" s="438">
        <v>1.9418543907539998E-2</v>
      </c>
      <c r="R2872" s="462">
        <v>0</v>
      </c>
      <c r="S2872" s="463">
        <v>0</v>
      </c>
      <c r="T2872" s="438">
        <v>672.55482668902221</v>
      </c>
      <c r="U2872" s="456">
        <v>0</v>
      </c>
      <c r="V2872" s="457">
        <v>0</v>
      </c>
      <c r="W2872" s="438">
        <v>0.12475253866036022</v>
      </c>
      <c r="X2872" s="456">
        <v>0</v>
      </c>
      <c r="Y2872" s="457">
        <v>0</v>
      </c>
      <c r="Z2872" s="438">
        <v>3.9454440005017135E-3</v>
      </c>
      <c r="AA2872" s="456">
        <v>0</v>
      </c>
      <c r="AB2872" s="457">
        <v>0</v>
      </c>
      <c r="AC2872" s="438">
        <v>7.970053458232873E-3</v>
      </c>
      <c r="AD2872" s="456">
        <v>0</v>
      </c>
      <c r="AE2872" s="457">
        <v>0</v>
      </c>
      <c r="AF2872" s="438">
        <v>1.1500798066687177E-3</v>
      </c>
      <c r="AG2872" s="456">
        <v>0</v>
      </c>
      <c r="AH2872" s="457">
        <v>0</v>
      </c>
      <c r="AI2872" s="438">
        <v>1.4836019588273194E-3</v>
      </c>
      <c r="AJ2872" s="456">
        <v>0</v>
      </c>
      <c r="AK2872" s="457">
        <v>0</v>
      </c>
      <c r="AL2872" s="438">
        <v>9.2006266478559745E-5</v>
      </c>
      <c r="AM2872" s="456">
        <v>0</v>
      </c>
      <c r="AN2872" s="457">
        <v>0</v>
      </c>
      <c r="AO2872" s="438">
        <v>2.5002728860220216E-2</v>
      </c>
      <c r="AP2872" s="456">
        <v>0</v>
      </c>
      <c r="AQ2872" s="457">
        <v>0</v>
      </c>
      <c r="AR2872" s="440">
        <v>1.9588913668109099E-2</v>
      </c>
      <c r="AS2872" s="462">
        <v>0</v>
      </c>
      <c r="AT2872" s="463">
        <v>0</v>
      </c>
      <c r="AU2872" s="423">
        <v>0</v>
      </c>
    </row>
    <row r="2873" spans="1:47" x14ac:dyDescent="0.2">
      <c r="A2873" s="231">
        <v>2046</v>
      </c>
      <c r="B2873" s="232">
        <v>29</v>
      </c>
      <c r="C2873" s="456">
        <v>0</v>
      </c>
      <c r="D2873" s="457">
        <v>0</v>
      </c>
      <c r="E2873" s="438">
        <v>0.55024704678121328</v>
      </c>
      <c r="F2873" s="456">
        <v>0</v>
      </c>
      <c r="G2873" s="457">
        <v>0</v>
      </c>
      <c r="H2873" s="438">
        <v>0.11575264187258925</v>
      </c>
      <c r="I2873" s="456">
        <v>0</v>
      </c>
      <c r="J2873" s="457">
        <v>0</v>
      </c>
      <c r="K2873" s="438">
        <v>0.6756132066814835</v>
      </c>
      <c r="L2873" s="462">
        <v>0</v>
      </c>
      <c r="M2873" s="463">
        <v>0</v>
      </c>
      <c r="N2873" s="438">
        <v>5.8601220065592702E-3</v>
      </c>
      <c r="O2873" s="456">
        <v>0</v>
      </c>
      <c r="P2873" s="457">
        <v>0</v>
      </c>
      <c r="Q2873" s="438">
        <v>1.9418557510897039E-2</v>
      </c>
      <c r="R2873" s="462">
        <v>0</v>
      </c>
      <c r="S2873" s="463">
        <v>0</v>
      </c>
      <c r="T2873" s="438">
        <v>672.55564035395309</v>
      </c>
      <c r="U2873" s="456">
        <v>0</v>
      </c>
      <c r="V2873" s="457">
        <v>0</v>
      </c>
      <c r="W2873" s="438">
        <v>0.12475180646799779</v>
      </c>
      <c r="X2873" s="456">
        <v>0</v>
      </c>
      <c r="Y2873" s="457">
        <v>0</v>
      </c>
      <c r="Z2873" s="438">
        <v>3.9454386770074873E-3</v>
      </c>
      <c r="AA2873" s="456">
        <v>0</v>
      </c>
      <c r="AB2873" s="457">
        <v>0</v>
      </c>
      <c r="AC2873" s="438">
        <v>7.9700040930983269E-3</v>
      </c>
      <c r="AD2873" s="456">
        <v>0</v>
      </c>
      <c r="AE2873" s="457">
        <v>0</v>
      </c>
      <c r="AF2873" s="438">
        <v>1.150072023318413E-3</v>
      </c>
      <c r="AG2873" s="456">
        <v>0</v>
      </c>
      <c r="AH2873" s="457">
        <v>0</v>
      </c>
      <c r="AI2873" s="438">
        <v>1.4835945959499597E-3</v>
      </c>
      <c r="AJ2873" s="456">
        <v>0</v>
      </c>
      <c r="AK2873" s="457">
        <v>0</v>
      </c>
      <c r="AL2873" s="438">
        <v>9.2005913927621134E-5</v>
      </c>
      <c r="AM2873" s="456">
        <v>0</v>
      </c>
      <c r="AN2873" s="457">
        <v>0</v>
      </c>
      <c r="AO2873" s="438">
        <v>2.5002587811462217E-2</v>
      </c>
      <c r="AP2873" s="456">
        <v>0</v>
      </c>
      <c r="AQ2873" s="457">
        <v>0</v>
      </c>
      <c r="AR2873" s="440">
        <v>1.9588912516130201E-2</v>
      </c>
      <c r="AS2873" s="462">
        <v>0</v>
      </c>
      <c r="AT2873" s="463">
        <v>0</v>
      </c>
      <c r="AU2873" s="423">
        <v>0</v>
      </c>
    </row>
    <row r="2874" spans="1:47" x14ac:dyDescent="0.2">
      <c r="A2874" s="231">
        <v>2046</v>
      </c>
      <c r="B2874" s="232">
        <v>30</v>
      </c>
      <c r="C2874" s="456">
        <v>0</v>
      </c>
      <c r="D2874" s="457">
        <v>0</v>
      </c>
      <c r="E2874" s="438">
        <v>0.55024396168357426</v>
      </c>
      <c r="F2874" s="456">
        <v>0</v>
      </c>
      <c r="G2874" s="457">
        <v>0</v>
      </c>
      <c r="H2874" s="438">
        <v>0.1157517003807101</v>
      </c>
      <c r="I2874" s="456">
        <v>0</v>
      </c>
      <c r="J2874" s="457">
        <v>0</v>
      </c>
      <c r="K2874" s="438">
        <v>0.76018679094497188</v>
      </c>
      <c r="L2874" s="462">
        <v>0</v>
      </c>
      <c r="M2874" s="463">
        <v>0</v>
      </c>
      <c r="N2874" s="438">
        <v>5.8601368133122719E-3</v>
      </c>
      <c r="O2874" s="456">
        <v>0</v>
      </c>
      <c r="P2874" s="457">
        <v>0</v>
      </c>
      <c r="Q2874" s="438">
        <v>1.9418552563559482E-2</v>
      </c>
      <c r="R2874" s="462">
        <v>0</v>
      </c>
      <c r="S2874" s="463">
        <v>0</v>
      </c>
      <c r="T2874" s="438">
        <v>672.55701719641445</v>
      </c>
      <c r="U2874" s="456">
        <v>0</v>
      </c>
      <c r="V2874" s="457">
        <v>0</v>
      </c>
      <c r="W2874" s="438">
        <v>0.12475065783158357</v>
      </c>
      <c r="X2874" s="456">
        <v>0</v>
      </c>
      <c r="Y2874" s="457">
        <v>0</v>
      </c>
      <c r="Z2874" s="438">
        <v>3.945409810856529E-3</v>
      </c>
      <c r="AA2874" s="456">
        <v>0</v>
      </c>
      <c r="AB2874" s="457">
        <v>0</v>
      </c>
      <c r="AC2874" s="438">
        <v>7.9699367859744612E-3</v>
      </c>
      <c r="AD2874" s="456">
        <v>0</v>
      </c>
      <c r="AE2874" s="457">
        <v>0</v>
      </c>
      <c r="AF2874" s="438">
        <v>1.1500624925248179E-3</v>
      </c>
      <c r="AG2874" s="456">
        <v>0</v>
      </c>
      <c r="AH2874" s="457">
        <v>0</v>
      </c>
      <c r="AI2874" s="438">
        <v>1.4835809983581782E-3</v>
      </c>
      <c r="AJ2874" s="456">
        <v>0</v>
      </c>
      <c r="AK2874" s="457">
        <v>0</v>
      </c>
      <c r="AL2874" s="438">
        <v>9.2005049076028639E-5</v>
      </c>
      <c r="AM2874" s="456">
        <v>0</v>
      </c>
      <c r="AN2874" s="457">
        <v>0</v>
      </c>
      <c r="AO2874" s="438">
        <v>2.5002358724877573E-2</v>
      </c>
      <c r="AP2874" s="456">
        <v>0</v>
      </c>
      <c r="AQ2874" s="457">
        <v>0</v>
      </c>
      <c r="AR2874" s="440">
        <v>1.9588912583477301E-2</v>
      </c>
      <c r="AS2874" s="462">
        <v>0</v>
      </c>
      <c r="AT2874" s="463">
        <v>0</v>
      </c>
      <c r="AU2874" s="423">
        <v>0</v>
      </c>
    </row>
    <row r="2875" spans="1:47" x14ac:dyDescent="0.2">
      <c r="A2875" s="231">
        <v>2046</v>
      </c>
      <c r="B2875" s="232">
        <v>31</v>
      </c>
      <c r="C2875" s="456">
        <v>0</v>
      </c>
      <c r="D2875" s="457">
        <v>0</v>
      </c>
      <c r="E2875" s="438">
        <v>0.5502390097579315</v>
      </c>
      <c r="F2875" s="456">
        <v>0</v>
      </c>
      <c r="G2875" s="457">
        <v>0</v>
      </c>
      <c r="H2875" s="438">
        <v>0.1157499719009695</v>
      </c>
      <c r="I2875" s="456">
        <v>0</v>
      </c>
      <c r="J2875" s="457">
        <v>0</v>
      </c>
      <c r="K2875" s="438">
        <v>0.83825125837759284</v>
      </c>
      <c r="L2875" s="462">
        <v>0</v>
      </c>
      <c r="M2875" s="463">
        <v>0</v>
      </c>
      <c r="N2875" s="438">
        <v>5.8601383018865938E-3</v>
      </c>
      <c r="O2875" s="456">
        <v>0</v>
      </c>
      <c r="P2875" s="457">
        <v>0</v>
      </c>
      <c r="Q2875" s="438">
        <v>1.9418534025273451E-2</v>
      </c>
      <c r="R2875" s="462">
        <v>0</v>
      </c>
      <c r="S2875" s="463">
        <v>0</v>
      </c>
      <c r="T2875" s="438">
        <v>672.5572325047624</v>
      </c>
      <c r="U2875" s="456">
        <v>0</v>
      </c>
      <c r="V2875" s="457">
        <v>0</v>
      </c>
      <c r="W2875" s="438">
        <v>0.12474886417902659</v>
      </c>
      <c r="X2875" s="456">
        <v>0</v>
      </c>
      <c r="Y2875" s="457">
        <v>0</v>
      </c>
      <c r="Z2875" s="438">
        <v>3.9453719109898396E-3</v>
      </c>
      <c r="AA2875" s="456">
        <v>0</v>
      </c>
      <c r="AB2875" s="457">
        <v>0</v>
      </c>
      <c r="AC2875" s="438">
        <v>7.9698047152415522E-3</v>
      </c>
      <c r="AD2875" s="456">
        <v>0</v>
      </c>
      <c r="AE2875" s="457">
        <v>0</v>
      </c>
      <c r="AF2875" s="438">
        <v>1.1500452644900077E-3</v>
      </c>
      <c r="AG2875" s="456">
        <v>0</v>
      </c>
      <c r="AH2875" s="457">
        <v>0</v>
      </c>
      <c r="AI2875" s="438">
        <v>1.4835568427270637E-3</v>
      </c>
      <c r="AJ2875" s="456">
        <v>0</v>
      </c>
      <c r="AK2875" s="457">
        <v>0</v>
      </c>
      <c r="AL2875" s="438">
        <v>9.2003547502602303E-5</v>
      </c>
      <c r="AM2875" s="456">
        <v>0</v>
      </c>
      <c r="AN2875" s="457">
        <v>0</v>
      </c>
      <c r="AO2875" s="438">
        <v>2.5001985611684714E-2</v>
      </c>
      <c r="AP2875" s="456">
        <v>0</v>
      </c>
      <c r="AQ2875" s="457">
        <v>0</v>
      </c>
      <c r="AR2875" s="440">
        <v>1.9588915224112501E-2</v>
      </c>
      <c r="AS2875" s="462">
        <v>0</v>
      </c>
      <c r="AT2875" s="463">
        <v>0</v>
      </c>
      <c r="AU2875" s="423">
        <v>0</v>
      </c>
    </row>
    <row r="2876" spans="1:47" x14ac:dyDescent="0.2">
      <c r="A2876" s="231">
        <v>2046</v>
      </c>
      <c r="B2876" s="232">
        <v>32</v>
      </c>
      <c r="C2876" s="456">
        <v>0</v>
      </c>
      <c r="D2876" s="457">
        <v>0</v>
      </c>
      <c r="E2876" s="419">
        <v>0.5502390097579315</v>
      </c>
      <c r="F2876" s="456">
        <v>0</v>
      </c>
      <c r="G2876" s="457">
        <v>0</v>
      </c>
      <c r="H2876" s="419">
        <v>0.1157499719009695</v>
      </c>
      <c r="I2876" s="456">
        <v>0</v>
      </c>
      <c r="J2876" s="457">
        <v>0</v>
      </c>
      <c r="K2876" s="419">
        <v>0.83825125837759284</v>
      </c>
      <c r="L2876" s="462">
        <v>0</v>
      </c>
      <c r="M2876" s="463">
        <v>0</v>
      </c>
      <c r="N2876" s="419">
        <v>5.8601383018865938E-3</v>
      </c>
      <c r="O2876" s="456">
        <v>0</v>
      </c>
      <c r="P2876" s="457">
        <v>0</v>
      </c>
      <c r="Q2876" s="419">
        <v>1.9418534025273451E-2</v>
      </c>
      <c r="R2876" s="462">
        <v>0</v>
      </c>
      <c r="S2876" s="463">
        <v>0</v>
      </c>
      <c r="T2876" s="419">
        <v>672.5572325047624</v>
      </c>
      <c r="U2876" s="456">
        <v>0</v>
      </c>
      <c r="V2876" s="457">
        <v>0</v>
      </c>
      <c r="W2876" s="419">
        <v>0.12474886417902659</v>
      </c>
      <c r="X2876" s="456">
        <v>0</v>
      </c>
      <c r="Y2876" s="457">
        <v>0</v>
      </c>
      <c r="Z2876" s="419">
        <v>3.9453719109898396E-3</v>
      </c>
      <c r="AA2876" s="456">
        <v>0</v>
      </c>
      <c r="AB2876" s="457">
        <v>0</v>
      </c>
      <c r="AC2876" s="419">
        <v>7.9698047152415522E-3</v>
      </c>
      <c r="AD2876" s="456">
        <v>0</v>
      </c>
      <c r="AE2876" s="457">
        <v>0</v>
      </c>
      <c r="AF2876" s="419">
        <v>1.1500452644900077E-3</v>
      </c>
      <c r="AG2876" s="456">
        <v>0</v>
      </c>
      <c r="AH2876" s="457">
        <v>0</v>
      </c>
      <c r="AI2876" s="419">
        <v>1.4835568427270637E-3</v>
      </c>
      <c r="AJ2876" s="456">
        <v>0</v>
      </c>
      <c r="AK2876" s="457">
        <v>0</v>
      </c>
      <c r="AL2876" s="419">
        <v>9.2003547502602303E-5</v>
      </c>
      <c r="AM2876" s="456">
        <v>0</v>
      </c>
      <c r="AN2876" s="457">
        <v>0</v>
      </c>
      <c r="AO2876" s="419">
        <v>2.5001985611684714E-2</v>
      </c>
      <c r="AP2876" s="456">
        <v>0</v>
      </c>
      <c r="AQ2876" s="457">
        <v>0</v>
      </c>
      <c r="AR2876" s="440">
        <v>1.9588915224112501E-2</v>
      </c>
      <c r="AS2876" s="462">
        <v>0</v>
      </c>
      <c r="AT2876" s="463">
        <v>0</v>
      </c>
      <c r="AU2876" s="426">
        <v>0</v>
      </c>
    </row>
    <row r="2877" spans="1:47" x14ac:dyDescent="0.2">
      <c r="A2877" s="231">
        <v>2046</v>
      </c>
      <c r="B2877" s="232">
        <v>33</v>
      </c>
      <c r="C2877" s="456">
        <v>0</v>
      </c>
      <c r="D2877" s="457">
        <v>0</v>
      </c>
      <c r="E2877" s="419">
        <v>0.5502390097579315</v>
      </c>
      <c r="F2877" s="456">
        <v>0</v>
      </c>
      <c r="G2877" s="457">
        <v>0</v>
      </c>
      <c r="H2877" s="419">
        <v>0.1157499719009695</v>
      </c>
      <c r="I2877" s="456">
        <v>0</v>
      </c>
      <c r="J2877" s="457">
        <v>0</v>
      </c>
      <c r="K2877" s="419">
        <v>0.83825125837759284</v>
      </c>
      <c r="L2877" s="462">
        <v>0</v>
      </c>
      <c r="M2877" s="463">
        <v>0</v>
      </c>
      <c r="N2877" s="419">
        <v>5.8601383018865938E-3</v>
      </c>
      <c r="O2877" s="456">
        <v>0</v>
      </c>
      <c r="P2877" s="457">
        <v>0</v>
      </c>
      <c r="Q2877" s="419">
        <v>1.9418534025273451E-2</v>
      </c>
      <c r="R2877" s="462">
        <v>0</v>
      </c>
      <c r="S2877" s="463">
        <v>0</v>
      </c>
      <c r="T2877" s="419">
        <v>672.5572325047624</v>
      </c>
      <c r="U2877" s="456">
        <v>0</v>
      </c>
      <c r="V2877" s="457">
        <v>0</v>
      </c>
      <c r="W2877" s="419">
        <v>0.12474886417902659</v>
      </c>
      <c r="X2877" s="456">
        <v>0</v>
      </c>
      <c r="Y2877" s="457">
        <v>0</v>
      </c>
      <c r="Z2877" s="419">
        <v>3.9453719109898396E-3</v>
      </c>
      <c r="AA2877" s="456">
        <v>0</v>
      </c>
      <c r="AB2877" s="457">
        <v>0</v>
      </c>
      <c r="AC2877" s="419">
        <v>7.9698047152415522E-3</v>
      </c>
      <c r="AD2877" s="456">
        <v>0</v>
      </c>
      <c r="AE2877" s="457">
        <v>0</v>
      </c>
      <c r="AF2877" s="419">
        <v>1.1500452644900077E-3</v>
      </c>
      <c r="AG2877" s="456">
        <v>0</v>
      </c>
      <c r="AH2877" s="457">
        <v>0</v>
      </c>
      <c r="AI2877" s="419">
        <v>1.4835568427270637E-3</v>
      </c>
      <c r="AJ2877" s="456">
        <v>0</v>
      </c>
      <c r="AK2877" s="457">
        <v>0</v>
      </c>
      <c r="AL2877" s="419">
        <v>9.2003547502602303E-5</v>
      </c>
      <c r="AM2877" s="456">
        <v>0</v>
      </c>
      <c r="AN2877" s="457">
        <v>0</v>
      </c>
      <c r="AO2877" s="419">
        <v>2.5001985611684714E-2</v>
      </c>
      <c r="AP2877" s="456">
        <v>0</v>
      </c>
      <c r="AQ2877" s="457">
        <v>0</v>
      </c>
      <c r="AR2877" s="440">
        <v>1.9588915224112501E-2</v>
      </c>
      <c r="AS2877" s="462">
        <v>0</v>
      </c>
      <c r="AT2877" s="463">
        <v>0</v>
      </c>
      <c r="AU2877" s="426">
        <v>0</v>
      </c>
    </row>
    <row r="2878" spans="1:47" x14ac:dyDescent="0.2">
      <c r="A2878" s="231">
        <v>2046</v>
      </c>
      <c r="B2878" s="232">
        <v>34</v>
      </c>
      <c r="C2878" s="456">
        <v>0</v>
      </c>
      <c r="D2878" s="457">
        <v>0</v>
      </c>
      <c r="E2878" s="419">
        <v>0.5502390097579315</v>
      </c>
      <c r="F2878" s="456">
        <v>0</v>
      </c>
      <c r="G2878" s="457">
        <v>0</v>
      </c>
      <c r="H2878" s="419">
        <v>0.1157499719009695</v>
      </c>
      <c r="I2878" s="456">
        <v>0</v>
      </c>
      <c r="J2878" s="457">
        <v>0</v>
      </c>
      <c r="K2878" s="419">
        <v>0.83825125837759284</v>
      </c>
      <c r="L2878" s="462">
        <v>0</v>
      </c>
      <c r="M2878" s="463">
        <v>0</v>
      </c>
      <c r="N2878" s="419">
        <v>5.8601383018865938E-3</v>
      </c>
      <c r="O2878" s="456">
        <v>0</v>
      </c>
      <c r="P2878" s="457">
        <v>0</v>
      </c>
      <c r="Q2878" s="419">
        <v>1.9418534025273451E-2</v>
      </c>
      <c r="R2878" s="462">
        <v>0</v>
      </c>
      <c r="S2878" s="463">
        <v>0</v>
      </c>
      <c r="T2878" s="419">
        <v>672.5572325047624</v>
      </c>
      <c r="U2878" s="456">
        <v>0</v>
      </c>
      <c r="V2878" s="457">
        <v>0</v>
      </c>
      <c r="W2878" s="419">
        <v>0.12474886417902659</v>
      </c>
      <c r="X2878" s="456">
        <v>0</v>
      </c>
      <c r="Y2878" s="457">
        <v>0</v>
      </c>
      <c r="Z2878" s="419">
        <v>3.9453719109898396E-3</v>
      </c>
      <c r="AA2878" s="456">
        <v>0</v>
      </c>
      <c r="AB2878" s="457">
        <v>0</v>
      </c>
      <c r="AC2878" s="419">
        <v>7.9698047152415522E-3</v>
      </c>
      <c r="AD2878" s="456">
        <v>0</v>
      </c>
      <c r="AE2878" s="457">
        <v>0</v>
      </c>
      <c r="AF2878" s="419">
        <v>1.1500452644900077E-3</v>
      </c>
      <c r="AG2878" s="456">
        <v>0</v>
      </c>
      <c r="AH2878" s="457">
        <v>0</v>
      </c>
      <c r="AI2878" s="419">
        <v>1.4835568427270637E-3</v>
      </c>
      <c r="AJ2878" s="456">
        <v>0</v>
      </c>
      <c r="AK2878" s="457">
        <v>0</v>
      </c>
      <c r="AL2878" s="419">
        <v>9.2003547502602303E-5</v>
      </c>
      <c r="AM2878" s="456">
        <v>0</v>
      </c>
      <c r="AN2878" s="457">
        <v>0</v>
      </c>
      <c r="AO2878" s="419">
        <v>2.5001985611684714E-2</v>
      </c>
      <c r="AP2878" s="456">
        <v>0</v>
      </c>
      <c r="AQ2878" s="457">
        <v>0</v>
      </c>
      <c r="AR2878" s="440">
        <v>1.9588915224112501E-2</v>
      </c>
      <c r="AS2878" s="462">
        <v>0</v>
      </c>
      <c r="AT2878" s="463">
        <v>0</v>
      </c>
      <c r="AU2878" s="426">
        <v>0</v>
      </c>
    </row>
    <row r="2879" spans="1:47" x14ac:dyDescent="0.2">
      <c r="A2879" s="231">
        <v>2046</v>
      </c>
      <c r="B2879" s="232">
        <v>35</v>
      </c>
      <c r="C2879" s="456">
        <v>0</v>
      </c>
      <c r="D2879" s="457">
        <v>0</v>
      </c>
      <c r="E2879" s="419">
        <v>0.5502390097579315</v>
      </c>
      <c r="F2879" s="456">
        <v>0</v>
      </c>
      <c r="G2879" s="457">
        <v>0</v>
      </c>
      <c r="H2879" s="419">
        <v>0.1157499719009695</v>
      </c>
      <c r="I2879" s="456">
        <v>0</v>
      </c>
      <c r="J2879" s="457">
        <v>0</v>
      </c>
      <c r="K2879" s="419">
        <v>0.83825125837759284</v>
      </c>
      <c r="L2879" s="462">
        <v>0</v>
      </c>
      <c r="M2879" s="463">
        <v>0</v>
      </c>
      <c r="N2879" s="419">
        <v>5.8601383018865938E-3</v>
      </c>
      <c r="O2879" s="456">
        <v>0</v>
      </c>
      <c r="P2879" s="457">
        <v>0</v>
      </c>
      <c r="Q2879" s="419">
        <v>1.9418534025273451E-2</v>
      </c>
      <c r="R2879" s="462">
        <v>0</v>
      </c>
      <c r="S2879" s="463">
        <v>0</v>
      </c>
      <c r="T2879" s="419">
        <v>672.5572325047624</v>
      </c>
      <c r="U2879" s="456">
        <v>0</v>
      </c>
      <c r="V2879" s="457">
        <v>0</v>
      </c>
      <c r="W2879" s="419">
        <v>0.12474886417902659</v>
      </c>
      <c r="X2879" s="456">
        <v>0</v>
      </c>
      <c r="Y2879" s="457">
        <v>0</v>
      </c>
      <c r="Z2879" s="419">
        <v>3.9453719109898396E-3</v>
      </c>
      <c r="AA2879" s="456">
        <v>0</v>
      </c>
      <c r="AB2879" s="457">
        <v>0</v>
      </c>
      <c r="AC2879" s="419">
        <v>7.9698047152415522E-3</v>
      </c>
      <c r="AD2879" s="456">
        <v>0</v>
      </c>
      <c r="AE2879" s="457">
        <v>0</v>
      </c>
      <c r="AF2879" s="419">
        <v>1.1500452644900077E-3</v>
      </c>
      <c r="AG2879" s="456">
        <v>0</v>
      </c>
      <c r="AH2879" s="457">
        <v>0</v>
      </c>
      <c r="AI2879" s="419">
        <v>1.4835568427270637E-3</v>
      </c>
      <c r="AJ2879" s="456">
        <v>0</v>
      </c>
      <c r="AK2879" s="457">
        <v>0</v>
      </c>
      <c r="AL2879" s="419">
        <v>9.2003547502602303E-5</v>
      </c>
      <c r="AM2879" s="456">
        <v>0</v>
      </c>
      <c r="AN2879" s="457">
        <v>0</v>
      </c>
      <c r="AO2879" s="419">
        <v>2.5001985611684714E-2</v>
      </c>
      <c r="AP2879" s="456">
        <v>0</v>
      </c>
      <c r="AQ2879" s="457">
        <v>0</v>
      </c>
      <c r="AR2879" s="440">
        <v>1.9588915224112501E-2</v>
      </c>
      <c r="AS2879" s="462">
        <v>0</v>
      </c>
      <c r="AT2879" s="463">
        <v>0</v>
      </c>
      <c r="AU2879" s="426">
        <v>0</v>
      </c>
    </row>
    <row r="2880" spans="1:47" x14ac:dyDescent="0.2">
      <c r="A2880" s="231">
        <v>2046</v>
      </c>
      <c r="B2880" s="232">
        <v>36</v>
      </c>
      <c r="C2880" s="456">
        <v>0</v>
      </c>
      <c r="D2880" s="457">
        <v>0</v>
      </c>
      <c r="E2880" s="419">
        <v>0.5502390097579315</v>
      </c>
      <c r="F2880" s="456">
        <v>0</v>
      </c>
      <c r="G2880" s="457">
        <v>0</v>
      </c>
      <c r="H2880" s="419">
        <v>0.1157499719009695</v>
      </c>
      <c r="I2880" s="456">
        <v>0</v>
      </c>
      <c r="J2880" s="457">
        <v>0</v>
      </c>
      <c r="K2880" s="419">
        <v>0.83825125837759284</v>
      </c>
      <c r="L2880" s="462">
        <v>0</v>
      </c>
      <c r="M2880" s="463">
        <v>0</v>
      </c>
      <c r="N2880" s="419">
        <v>5.8601383018865938E-3</v>
      </c>
      <c r="O2880" s="456">
        <v>0</v>
      </c>
      <c r="P2880" s="457">
        <v>0</v>
      </c>
      <c r="Q2880" s="419">
        <v>1.9418534025273451E-2</v>
      </c>
      <c r="R2880" s="462">
        <v>0</v>
      </c>
      <c r="S2880" s="463">
        <v>0</v>
      </c>
      <c r="T2880" s="419">
        <v>672.5572325047624</v>
      </c>
      <c r="U2880" s="456">
        <v>0</v>
      </c>
      <c r="V2880" s="457">
        <v>0</v>
      </c>
      <c r="W2880" s="419">
        <v>0.12474886417902659</v>
      </c>
      <c r="X2880" s="456">
        <v>0</v>
      </c>
      <c r="Y2880" s="457">
        <v>0</v>
      </c>
      <c r="Z2880" s="419">
        <v>3.9453719109898396E-3</v>
      </c>
      <c r="AA2880" s="456">
        <v>0</v>
      </c>
      <c r="AB2880" s="457">
        <v>0</v>
      </c>
      <c r="AC2880" s="419">
        <v>7.9698047152415522E-3</v>
      </c>
      <c r="AD2880" s="456">
        <v>0</v>
      </c>
      <c r="AE2880" s="457">
        <v>0</v>
      </c>
      <c r="AF2880" s="419">
        <v>1.1500452644900077E-3</v>
      </c>
      <c r="AG2880" s="456">
        <v>0</v>
      </c>
      <c r="AH2880" s="457">
        <v>0</v>
      </c>
      <c r="AI2880" s="419">
        <v>1.4835568427270637E-3</v>
      </c>
      <c r="AJ2880" s="456">
        <v>0</v>
      </c>
      <c r="AK2880" s="457">
        <v>0</v>
      </c>
      <c r="AL2880" s="419">
        <v>9.2003547502602303E-5</v>
      </c>
      <c r="AM2880" s="456">
        <v>0</v>
      </c>
      <c r="AN2880" s="457">
        <v>0</v>
      </c>
      <c r="AO2880" s="419">
        <v>2.5001985611684714E-2</v>
      </c>
      <c r="AP2880" s="456">
        <v>0</v>
      </c>
      <c r="AQ2880" s="457">
        <v>0</v>
      </c>
      <c r="AR2880" s="440">
        <v>1.9588915224112501E-2</v>
      </c>
      <c r="AS2880" s="462">
        <v>0</v>
      </c>
      <c r="AT2880" s="463">
        <v>0</v>
      </c>
      <c r="AU2880" s="426">
        <v>0</v>
      </c>
    </row>
    <row r="2881" spans="1:47" x14ac:dyDescent="0.2">
      <c r="A2881" s="231">
        <v>2046</v>
      </c>
      <c r="B2881" s="232">
        <v>37</v>
      </c>
      <c r="C2881" s="456">
        <v>0</v>
      </c>
      <c r="D2881" s="457">
        <v>0</v>
      </c>
      <c r="E2881" s="419">
        <v>0.5502390097579315</v>
      </c>
      <c r="F2881" s="456">
        <v>0</v>
      </c>
      <c r="G2881" s="457">
        <v>0</v>
      </c>
      <c r="H2881" s="419">
        <v>0.1157499719009695</v>
      </c>
      <c r="I2881" s="456">
        <v>0</v>
      </c>
      <c r="J2881" s="457">
        <v>0</v>
      </c>
      <c r="K2881" s="419">
        <v>0.83825125837759284</v>
      </c>
      <c r="L2881" s="462">
        <v>0</v>
      </c>
      <c r="M2881" s="463">
        <v>0</v>
      </c>
      <c r="N2881" s="419">
        <v>5.8601383018865938E-3</v>
      </c>
      <c r="O2881" s="456">
        <v>0</v>
      </c>
      <c r="P2881" s="457">
        <v>0</v>
      </c>
      <c r="Q2881" s="419">
        <v>1.9418534025273451E-2</v>
      </c>
      <c r="R2881" s="462">
        <v>0</v>
      </c>
      <c r="S2881" s="463">
        <v>0</v>
      </c>
      <c r="T2881" s="419">
        <v>672.5572325047624</v>
      </c>
      <c r="U2881" s="456">
        <v>0</v>
      </c>
      <c r="V2881" s="457">
        <v>0</v>
      </c>
      <c r="W2881" s="419">
        <v>0.12474886417902659</v>
      </c>
      <c r="X2881" s="456">
        <v>0</v>
      </c>
      <c r="Y2881" s="457">
        <v>0</v>
      </c>
      <c r="Z2881" s="419">
        <v>3.9453719109898396E-3</v>
      </c>
      <c r="AA2881" s="456">
        <v>0</v>
      </c>
      <c r="AB2881" s="457">
        <v>0</v>
      </c>
      <c r="AC2881" s="419">
        <v>7.9698047152415522E-3</v>
      </c>
      <c r="AD2881" s="456">
        <v>0</v>
      </c>
      <c r="AE2881" s="457">
        <v>0</v>
      </c>
      <c r="AF2881" s="419">
        <v>1.1500452644900077E-3</v>
      </c>
      <c r="AG2881" s="456">
        <v>0</v>
      </c>
      <c r="AH2881" s="457">
        <v>0</v>
      </c>
      <c r="AI2881" s="419">
        <v>1.4835568427270637E-3</v>
      </c>
      <c r="AJ2881" s="456">
        <v>0</v>
      </c>
      <c r="AK2881" s="457">
        <v>0</v>
      </c>
      <c r="AL2881" s="419">
        <v>9.2003547502602303E-5</v>
      </c>
      <c r="AM2881" s="456">
        <v>0</v>
      </c>
      <c r="AN2881" s="457">
        <v>0</v>
      </c>
      <c r="AO2881" s="419">
        <v>2.5001985611684714E-2</v>
      </c>
      <c r="AP2881" s="456">
        <v>0</v>
      </c>
      <c r="AQ2881" s="457">
        <v>0</v>
      </c>
      <c r="AR2881" s="440">
        <v>1.9588915224112501E-2</v>
      </c>
      <c r="AS2881" s="462">
        <v>0</v>
      </c>
      <c r="AT2881" s="463">
        <v>0</v>
      </c>
      <c r="AU2881" s="426">
        <v>0</v>
      </c>
    </row>
    <row r="2882" spans="1:47" x14ac:dyDescent="0.2">
      <c r="A2882" s="231">
        <v>2046</v>
      </c>
      <c r="B2882" s="232">
        <v>38</v>
      </c>
      <c r="C2882" s="456">
        <v>0</v>
      </c>
      <c r="D2882" s="457">
        <v>0</v>
      </c>
      <c r="E2882" s="419">
        <v>0.5502390097579315</v>
      </c>
      <c r="F2882" s="456">
        <v>0</v>
      </c>
      <c r="G2882" s="457">
        <v>0</v>
      </c>
      <c r="H2882" s="419">
        <v>0.1157499719009695</v>
      </c>
      <c r="I2882" s="456">
        <v>0</v>
      </c>
      <c r="J2882" s="457">
        <v>0</v>
      </c>
      <c r="K2882" s="419">
        <v>0.83825125837759284</v>
      </c>
      <c r="L2882" s="462">
        <v>0</v>
      </c>
      <c r="M2882" s="463">
        <v>0</v>
      </c>
      <c r="N2882" s="419">
        <v>5.8601383018865938E-3</v>
      </c>
      <c r="O2882" s="456">
        <v>0</v>
      </c>
      <c r="P2882" s="457">
        <v>0</v>
      </c>
      <c r="Q2882" s="419">
        <v>1.9418534025273451E-2</v>
      </c>
      <c r="R2882" s="462">
        <v>0</v>
      </c>
      <c r="S2882" s="463">
        <v>0</v>
      </c>
      <c r="T2882" s="419">
        <v>672.5572325047624</v>
      </c>
      <c r="U2882" s="456">
        <v>0</v>
      </c>
      <c r="V2882" s="457">
        <v>0</v>
      </c>
      <c r="W2882" s="419">
        <v>0.12474886417902659</v>
      </c>
      <c r="X2882" s="456">
        <v>0</v>
      </c>
      <c r="Y2882" s="457">
        <v>0</v>
      </c>
      <c r="Z2882" s="419">
        <v>3.9453719109898396E-3</v>
      </c>
      <c r="AA2882" s="456">
        <v>0</v>
      </c>
      <c r="AB2882" s="457">
        <v>0</v>
      </c>
      <c r="AC2882" s="419">
        <v>7.9698047152415522E-3</v>
      </c>
      <c r="AD2882" s="456">
        <v>0</v>
      </c>
      <c r="AE2882" s="457">
        <v>0</v>
      </c>
      <c r="AF2882" s="419">
        <v>1.1500452644900077E-3</v>
      </c>
      <c r="AG2882" s="456">
        <v>0</v>
      </c>
      <c r="AH2882" s="457">
        <v>0</v>
      </c>
      <c r="AI2882" s="419">
        <v>1.4835568427270637E-3</v>
      </c>
      <c r="AJ2882" s="456">
        <v>0</v>
      </c>
      <c r="AK2882" s="457">
        <v>0</v>
      </c>
      <c r="AL2882" s="419">
        <v>9.2003547502602303E-5</v>
      </c>
      <c r="AM2882" s="456">
        <v>0</v>
      </c>
      <c r="AN2882" s="457">
        <v>0</v>
      </c>
      <c r="AO2882" s="419">
        <v>2.5001985611684714E-2</v>
      </c>
      <c r="AP2882" s="456">
        <v>0</v>
      </c>
      <c r="AQ2882" s="457">
        <v>0</v>
      </c>
      <c r="AR2882" s="440">
        <v>1.9588915224112501E-2</v>
      </c>
      <c r="AS2882" s="462">
        <v>0</v>
      </c>
      <c r="AT2882" s="463">
        <v>0</v>
      </c>
      <c r="AU2882" s="426">
        <v>0</v>
      </c>
    </row>
    <row r="2883" spans="1:47" x14ac:dyDescent="0.2">
      <c r="A2883" s="231">
        <v>2046</v>
      </c>
      <c r="B2883" s="232">
        <v>39</v>
      </c>
      <c r="C2883" s="456">
        <v>0</v>
      </c>
      <c r="D2883" s="457">
        <v>0</v>
      </c>
      <c r="E2883" s="419">
        <v>0.5502390097579315</v>
      </c>
      <c r="F2883" s="456">
        <v>0</v>
      </c>
      <c r="G2883" s="457">
        <v>0</v>
      </c>
      <c r="H2883" s="419">
        <v>0.1157499719009695</v>
      </c>
      <c r="I2883" s="456">
        <v>0</v>
      </c>
      <c r="J2883" s="457">
        <v>0</v>
      </c>
      <c r="K2883" s="419">
        <v>0.83825125837759284</v>
      </c>
      <c r="L2883" s="462">
        <v>0</v>
      </c>
      <c r="M2883" s="463">
        <v>0</v>
      </c>
      <c r="N2883" s="419">
        <v>5.8601383018865938E-3</v>
      </c>
      <c r="O2883" s="456">
        <v>0</v>
      </c>
      <c r="P2883" s="457">
        <v>0</v>
      </c>
      <c r="Q2883" s="419">
        <v>1.9418534025273451E-2</v>
      </c>
      <c r="R2883" s="462">
        <v>0</v>
      </c>
      <c r="S2883" s="463">
        <v>0</v>
      </c>
      <c r="T2883" s="419">
        <v>672.5572325047624</v>
      </c>
      <c r="U2883" s="456">
        <v>0</v>
      </c>
      <c r="V2883" s="457">
        <v>0</v>
      </c>
      <c r="W2883" s="419">
        <v>0.12474886417902659</v>
      </c>
      <c r="X2883" s="456">
        <v>0</v>
      </c>
      <c r="Y2883" s="457">
        <v>0</v>
      </c>
      <c r="Z2883" s="419">
        <v>3.9453719109898396E-3</v>
      </c>
      <c r="AA2883" s="456">
        <v>0</v>
      </c>
      <c r="AB2883" s="457">
        <v>0</v>
      </c>
      <c r="AC2883" s="419">
        <v>7.9698047152415522E-3</v>
      </c>
      <c r="AD2883" s="456">
        <v>0</v>
      </c>
      <c r="AE2883" s="457">
        <v>0</v>
      </c>
      <c r="AF2883" s="419">
        <v>1.1500452644900077E-3</v>
      </c>
      <c r="AG2883" s="456">
        <v>0</v>
      </c>
      <c r="AH2883" s="457">
        <v>0</v>
      </c>
      <c r="AI2883" s="419">
        <v>1.4835568427270637E-3</v>
      </c>
      <c r="AJ2883" s="456">
        <v>0</v>
      </c>
      <c r="AK2883" s="457">
        <v>0</v>
      </c>
      <c r="AL2883" s="419">
        <v>9.2003547502602303E-5</v>
      </c>
      <c r="AM2883" s="456">
        <v>0</v>
      </c>
      <c r="AN2883" s="457">
        <v>0</v>
      </c>
      <c r="AO2883" s="419">
        <v>2.5001985611684714E-2</v>
      </c>
      <c r="AP2883" s="456">
        <v>0</v>
      </c>
      <c r="AQ2883" s="457">
        <v>0</v>
      </c>
      <c r="AR2883" s="440">
        <v>1.9588915224112501E-2</v>
      </c>
      <c r="AS2883" s="462">
        <v>0</v>
      </c>
      <c r="AT2883" s="463">
        <v>0</v>
      </c>
      <c r="AU2883" s="426">
        <v>0</v>
      </c>
    </row>
    <row r="2884" spans="1:47" ht="13.5" thickBot="1" x14ac:dyDescent="0.25">
      <c r="A2884" s="233">
        <v>2046</v>
      </c>
      <c r="B2884" s="234">
        <v>40</v>
      </c>
      <c r="C2884" s="458">
        <v>0</v>
      </c>
      <c r="D2884" s="459">
        <v>0</v>
      </c>
      <c r="E2884" s="430">
        <v>0.5502390097579315</v>
      </c>
      <c r="F2884" s="458">
        <v>0</v>
      </c>
      <c r="G2884" s="459">
        <v>0</v>
      </c>
      <c r="H2884" s="430">
        <v>0.1157499719009695</v>
      </c>
      <c r="I2884" s="458">
        <v>0</v>
      </c>
      <c r="J2884" s="459">
        <v>0</v>
      </c>
      <c r="K2884" s="430">
        <v>0.83825125837759284</v>
      </c>
      <c r="L2884" s="464">
        <v>0</v>
      </c>
      <c r="M2884" s="465">
        <v>0</v>
      </c>
      <c r="N2884" s="430">
        <v>5.8601383018865938E-3</v>
      </c>
      <c r="O2884" s="458">
        <v>0</v>
      </c>
      <c r="P2884" s="459">
        <v>0</v>
      </c>
      <c r="Q2884" s="430">
        <v>1.9418534025273451E-2</v>
      </c>
      <c r="R2884" s="464">
        <v>0</v>
      </c>
      <c r="S2884" s="465">
        <v>0</v>
      </c>
      <c r="T2884" s="430">
        <v>672.5572325047624</v>
      </c>
      <c r="U2884" s="458">
        <v>0</v>
      </c>
      <c r="V2884" s="459">
        <v>0</v>
      </c>
      <c r="W2884" s="430">
        <v>0.12474886417902659</v>
      </c>
      <c r="X2884" s="458">
        <v>0</v>
      </c>
      <c r="Y2884" s="459">
        <v>0</v>
      </c>
      <c r="Z2884" s="430">
        <v>3.9453719109898396E-3</v>
      </c>
      <c r="AA2884" s="458">
        <v>0</v>
      </c>
      <c r="AB2884" s="459">
        <v>0</v>
      </c>
      <c r="AC2884" s="430">
        <v>7.9698047152415522E-3</v>
      </c>
      <c r="AD2884" s="458">
        <v>0</v>
      </c>
      <c r="AE2884" s="459">
        <v>0</v>
      </c>
      <c r="AF2884" s="430">
        <v>1.1500452644900077E-3</v>
      </c>
      <c r="AG2884" s="458">
        <v>0</v>
      </c>
      <c r="AH2884" s="459">
        <v>0</v>
      </c>
      <c r="AI2884" s="430">
        <v>1.4835568427270637E-3</v>
      </c>
      <c r="AJ2884" s="458">
        <v>0</v>
      </c>
      <c r="AK2884" s="459">
        <v>0</v>
      </c>
      <c r="AL2884" s="430">
        <v>9.2003547502602303E-5</v>
      </c>
      <c r="AM2884" s="458">
        <v>0</v>
      </c>
      <c r="AN2884" s="459">
        <v>0</v>
      </c>
      <c r="AO2884" s="430">
        <v>2.5001985611684714E-2</v>
      </c>
      <c r="AP2884" s="458">
        <v>0</v>
      </c>
      <c r="AQ2884" s="459">
        <v>0</v>
      </c>
      <c r="AR2884" s="441">
        <v>1.9588915224112501E-2</v>
      </c>
      <c r="AS2884" s="464">
        <v>0</v>
      </c>
      <c r="AT2884" s="465">
        <v>0</v>
      </c>
      <c r="AU2884" s="434">
        <v>0</v>
      </c>
    </row>
    <row r="2885" spans="1:47" x14ac:dyDescent="0.2">
      <c r="A2885" s="229">
        <v>2047</v>
      </c>
      <c r="B2885" s="230">
        <v>1</v>
      </c>
      <c r="C2885" s="454">
        <v>0.75155373375724743</v>
      </c>
      <c r="D2885" s="455">
        <v>0.76790835940865398</v>
      </c>
      <c r="E2885" s="436">
        <v>0.36767453905539538</v>
      </c>
      <c r="F2885" s="454">
        <v>3.6173586439865492E-2</v>
      </c>
      <c r="G2885" s="455">
        <v>3.1907567036616596E-2</v>
      </c>
      <c r="H2885" s="436">
        <v>6.2208779360673698E-2</v>
      </c>
      <c r="I2885" s="454">
        <v>3.1966111458403751E-2</v>
      </c>
      <c r="J2885" s="455">
        <v>3.2420326807957638E-2</v>
      </c>
      <c r="K2885" s="436">
        <v>0.36174977256108987</v>
      </c>
      <c r="L2885" s="460">
        <v>1.3471547263909673E-3</v>
      </c>
      <c r="M2885" s="461">
        <v>1.7595941748495283E-3</v>
      </c>
      <c r="N2885" s="436">
        <v>5.6994782451372872E-3</v>
      </c>
      <c r="O2885" s="454">
        <v>1.6349170055918291E-3</v>
      </c>
      <c r="P2885" s="455">
        <v>2.0761850807386171E-3</v>
      </c>
      <c r="Q2885" s="436">
        <v>1.3853462864575386E-2</v>
      </c>
      <c r="R2885" s="460">
        <v>0</v>
      </c>
      <c r="S2885" s="461">
        <v>0</v>
      </c>
      <c r="T2885" s="436">
        <v>654.11843183702695</v>
      </c>
      <c r="U2885" s="454">
        <v>4.6711567319563567E-3</v>
      </c>
      <c r="V2885" s="455">
        <v>5.603758360352676E-3</v>
      </c>
      <c r="W2885" s="436">
        <v>6.7045146278434983E-2</v>
      </c>
      <c r="X2885" s="454">
        <v>4.3453420149686091E-3</v>
      </c>
      <c r="Y2885" s="455">
        <v>5.5400120366098657E-3</v>
      </c>
      <c r="Z2885" s="436">
        <v>2.9772962124352109E-3</v>
      </c>
      <c r="AA2885" s="454">
        <v>8.2911618070057643E-4</v>
      </c>
      <c r="AB2885" s="455">
        <v>8.4490382912005867E-4</v>
      </c>
      <c r="AC2885" s="436">
        <v>4.2833059261262758E-3</v>
      </c>
      <c r="AD2885" s="454">
        <v>4.6190650950977823E-5</v>
      </c>
      <c r="AE2885" s="455">
        <v>4.0524865233602227E-5</v>
      </c>
      <c r="AF2885" s="436">
        <v>6.18081166786787E-4</v>
      </c>
      <c r="AG2885" s="454">
        <v>1.4990890491891745E-3</v>
      </c>
      <c r="AH2885" s="455">
        <v>1.3038727391195622E-3</v>
      </c>
      <c r="AI2885" s="436">
        <v>7.9732460694641692E-4</v>
      </c>
      <c r="AJ2885" s="454">
        <v>2.7533382251785922E-4</v>
      </c>
      <c r="AK2885" s="455">
        <v>2.3420601028897837E-4</v>
      </c>
      <c r="AL2885" s="436">
        <v>4.9446561328298832E-5</v>
      </c>
      <c r="AM2885" s="454">
        <v>4.1601508846415467E-4</v>
      </c>
      <c r="AN2885" s="455">
        <v>3.700370831271468E-4</v>
      </c>
      <c r="AO2885" s="436">
        <v>1.3437084568811691E-2</v>
      </c>
      <c r="AP2885" s="454">
        <v>0</v>
      </c>
      <c r="AQ2885" s="455">
        <v>0</v>
      </c>
      <c r="AR2885" s="439">
        <v>4.0931502845467102E-3</v>
      </c>
      <c r="AS2885" s="460">
        <v>0</v>
      </c>
      <c r="AT2885" s="461">
        <v>0</v>
      </c>
      <c r="AU2885" s="415">
        <v>0</v>
      </c>
    </row>
    <row r="2886" spans="1:47" x14ac:dyDescent="0.2">
      <c r="A2886" s="231">
        <v>2047</v>
      </c>
      <c r="B2886" s="232">
        <v>2</v>
      </c>
      <c r="C2886" s="456">
        <v>0.75741670708745001</v>
      </c>
      <c r="D2886" s="457">
        <v>0.77274609847763376</v>
      </c>
      <c r="E2886" s="437">
        <v>0.369346772172506</v>
      </c>
      <c r="F2886" s="456">
        <v>3.6838356247019068E-2</v>
      </c>
      <c r="G2886" s="457">
        <v>3.2482272427557968E-2</v>
      </c>
      <c r="H2886" s="437">
        <v>6.2846372797478692E-2</v>
      </c>
      <c r="I2886" s="456">
        <v>3.2319373876305728E-2</v>
      </c>
      <c r="J2886" s="457">
        <v>3.2723201581383102E-2</v>
      </c>
      <c r="K2886" s="437">
        <v>0.36435293269210434</v>
      </c>
      <c r="L2886" s="462">
        <v>1.3480010918365622E-3</v>
      </c>
      <c r="M2886" s="463">
        <v>1.760430690696867E-3</v>
      </c>
      <c r="N2886" s="437">
        <v>5.7017936133635719E-3</v>
      </c>
      <c r="O2886" s="456">
        <v>1.6427144435860767E-3</v>
      </c>
      <c r="P2886" s="457">
        <v>2.0860471914333537E-3</v>
      </c>
      <c r="Q2886" s="437">
        <v>1.385973626645225E-2</v>
      </c>
      <c r="R2886" s="462">
        <v>0</v>
      </c>
      <c r="S2886" s="463">
        <v>0</v>
      </c>
      <c r="T2886" s="437">
        <v>654.3838319912536</v>
      </c>
      <c r="U2886" s="456">
        <v>4.738357334366285E-3</v>
      </c>
      <c r="V2886" s="457">
        <v>5.6874933439693591E-3</v>
      </c>
      <c r="W2886" s="437">
        <v>6.773232450891814E-2</v>
      </c>
      <c r="X2886" s="456">
        <v>4.4076165359111744E-3</v>
      </c>
      <c r="Y2886" s="457">
        <v>5.6227439161620572E-3</v>
      </c>
      <c r="Z2886" s="437">
        <v>2.99036794080848E-3</v>
      </c>
      <c r="AA2886" s="456">
        <v>8.3705525412615335E-4</v>
      </c>
      <c r="AB2886" s="457">
        <v>8.5416823614991731E-4</v>
      </c>
      <c r="AC2886" s="437">
        <v>4.3272091849655111E-3</v>
      </c>
      <c r="AD2886" s="456">
        <v>4.7002667832709132E-5</v>
      </c>
      <c r="AE2886" s="457">
        <v>4.1226735050989322E-5</v>
      </c>
      <c r="AF2886" s="437">
        <v>6.2441656736732958E-4</v>
      </c>
      <c r="AG2886" s="456">
        <v>1.5285659789801495E-3</v>
      </c>
      <c r="AH2886" s="457">
        <v>1.3289430789256479E-3</v>
      </c>
      <c r="AI2886" s="437">
        <v>8.0549787898307325E-4</v>
      </c>
      <c r="AJ2886" s="456">
        <v>2.8115654643368852E-4</v>
      </c>
      <c r="AK2886" s="457">
        <v>2.3911270025081814E-4</v>
      </c>
      <c r="AL2886" s="437">
        <v>4.9953339896909108E-5</v>
      </c>
      <c r="AM2886" s="456">
        <v>4.2298318871982139E-4</v>
      </c>
      <c r="AN2886" s="457">
        <v>3.7607467646125204E-4</v>
      </c>
      <c r="AO2886" s="437">
        <v>1.3574798305122175E-2</v>
      </c>
      <c r="AP2886" s="456">
        <v>0</v>
      </c>
      <c r="AQ2886" s="457">
        <v>0</v>
      </c>
      <c r="AR2886" s="440">
        <v>4.1035932122018203E-3</v>
      </c>
      <c r="AS2886" s="462">
        <v>0</v>
      </c>
      <c r="AT2886" s="463">
        <v>0</v>
      </c>
      <c r="AU2886" s="423">
        <v>0</v>
      </c>
    </row>
    <row r="2887" spans="1:47" x14ac:dyDescent="0.2">
      <c r="A2887" s="231">
        <v>2047</v>
      </c>
      <c r="B2887" s="232">
        <v>3</v>
      </c>
      <c r="C2887" s="456">
        <v>0.76286425061338947</v>
      </c>
      <c r="D2887" s="457">
        <v>0.7771147705307665</v>
      </c>
      <c r="E2887" s="437">
        <v>0.37130992047037109</v>
      </c>
      <c r="F2887" s="456">
        <v>3.758529663852566E-2</v>
      </c>
      <c r="G2887" s="457">
        <v>3.3155796956787179E-2</v>
      </c>
      <c r="H2887" s="437">
        <v>6.3595311500155849E-2</v>
      </c>
      <c r="I2887" s="456">
        <v>3.2687188366428782E-2</v>
      </c>
      <c r="J2887" s="457">
        <v>3.3043643169896227E-2</v>
      </c>
      <c r="K2887" s="437">
        <v>0.36741126471762109</v>
      </c>
      <c r="L2887" s="462">
        <v>1.3490869342425512E-3</v>
      </c>
      <c r="M2887" s="463">
        <v>1.7616224779948501E-3</v>
      </c>
      <c r="N2887" s="437">
        <v>5.7045212055932852E-3</v>
      </c>
      <c r="O2887" s="456">
        <v>1.6517217738440052E-3</v>
      </c>
      <c r="P2887" s="457">
        <v>2.097964238084084E-3</v>
      </c>
      <c r="Q2887" s="437">
        <v>1.3867126147987553E-2</v>
      </c>
      <c r="R2887" s="462">
        <v>0</v>
      </c>
      <c r="S2887" s="463">
        <v>0</v>
      </c>
      <c r="T2887" s="437">
        <v>654.69759477469029</v>
      </c>
      <c r="U2887" s="456">
        <v>4.8112464008277754E-3</v>
      </c>
      <c r="V2887" s="457">
        <v>5.7833130074451808E-3</v>
      </c>
      <c r="W2887" s="437">
        <v>6.8539443081257506E-2</v>
      </c>
      <c r="X2887" s="456">
        <v>4.4779764565276523E-3</v>
      </c>
      <c r="Y2887" s="457">
        <v>5.7202480453634663E-3</v>
      </c>
      <c r="Z2887" s="437">
        <v>3.0057229558815702E-3</v>
      </c>
      <c r="AA2887" s="456">
        <v>8.4629354075855309E-4</v>
      </c>
      <c r="AB2887" s="457">
        <v>8.656137111279638E-4</v>
      </c>
      <c r="AC2887" s="437">
        <v>4.3787738333213094E-3</v>
      </c>
      <c r="AD2887" s="456">
        <v>4.791897502316082E-5</v>
      </c>
      <c r="AE2887" s="457">
        <v>4.2054918765594455E-5</v>
      </c>
      <c r="AF2887" s="437">
        <v>6.31857550699258E-4</v>
      </c>
      <c r="AG2887" s="456">
        <v>1.5616296955531441E-3</v>
      </c>
      <c r="AH2887" s="457">
        <v>1.3582019484768193E-3</v>
      </c>
      <c r="AI2887" s="437">
        <v>8.1509713951803176E-4</v>
      </c>
      <c r="AJ2887" s="456">
        <v>2.8770649453730421E-4</v>
      </c>
      <c r="AK2887" s="457">
        <v>2.4485144541795862E-4</v>
      </c>
      <c r="AL2887" s="437">
        <v>5.0548648346114566E-5</v>
      </c>
      <c r="AM2887" s="456">
        <v>4.3081800917843722E-4</v>
      </c>
      <c r="AN2887" s="457">
        <v>3.8317374114789566E-4</v>
      </c>
      <c r="AO2887" s="437">
        <v>1.3736590999468248E-2</v>
      </c>
      <c r="AP2887" s="456">
        <v>0</v>
      </c>
      <c r="AQ2887" s="457">
        <v>0</v>
      </c>
      <c r="AR2887" s="440">
        <v>4.1158594504856301E-3</v>
      </c>
      <c r="AS2887" s="462">
        <v>0</v>
      </c>
      <c r="AT2887" s="463">
        <v>0</v>
      </c>
      <c r="AU2887" s="423">
        <v>0</v>
      </c>
    </row>
    <row r="2888" spans="1:47" x14ac:dyDescent="0.2">
      <c r="A2888" s="231">
        <v>2047</v>
      </c>
      <c r="B2888" s="232">
        <v>4</v>
      </c>
      <c r="C2888" s="456">
        <v>0.76773679479076262</v>
      </c>
      <c r="D2888" s="457">
        <v>0.78082483949868031</v>
      </c>
      <c r="E2888" s="437">
        <v>0.37355946320852718</v>
      </c>
      <c r="F2888" s="456">
        <v>3.8417929942991688E-2</v>
      </c>
      <c r="G2888" s="457">
        <v>3.3925911161372523E-2</v>
      </c>
      <c r="H2888" s="437">
        <v>6.4453269456694648E-2</v>
      </c>
      <c r="I2888" s="456">
        <v>3.3069051340025565E-2</v>
      </c>
      <c r="J2888" s="457">
        <v>3.3379054190268563E-2</v>
      </c>
      <c r="K2888" s="437">
        <v>0.37091495780348394</v>
      </c>
      <c r="L2888" s="462">
        <v>1.3503907694666156E-3</v>
      </c>
      <c r="M2888" s="463">
        <v>1.7631247373291381E-3</v>
      </c>
      <c r="N2888" s="437">
        <v>5.7076298565540123E-3</v>
      </c>
      <c r="O2888" s="456">
        <v>1.6618950322381235E-3</v>
      </c>
      <c r="P2888" s="457">
        <v>2.1117887632476572E-3</v>
      </c>
      <c r="Q2888" s="437">
        <v>1.3875549343414067E-2</v>
      </c>
      <c r="R2888" s="462">
        <v>0</v>
      </c>
      <c r="S2888" s="463">
        <v>0</v>
      </c>
      <c r="T2888" s="437">
        <v>655.05412851801361</v>
      </c>
      <c r="U2888" s="456">
        <v>4.8901990913319503E-3</v>
      </c>
      <c r="V2888" s="457">
        <v>5.8905645602458315E-3</v>
      </c>
      <c r="W2888" s="437">
        <v>6.9464168183041006E-2</v>
      </c>
      <c r="X2888" s="456">
        <v>4.5565322893208948E-3</v>
      </c>
      <c r="Y2888" s="457">
        <v>5.8319710194911405E-3</v>
      </c>
      <c r="Z2888" s="437">
        <v>3.0233103509424183E-3</v>
      </c>
      <c r="AA2888" s="456">
        <v>8.5754605791795618E-4</v>
      </c>
      <c r="AB2888" s="457">
        <v>8.7969635817311315E-4</v>
      </c>
      <c r="AC2888" s="437">
        <v>4.4378504351137889E-3</v>
      </c>
      <c r="AD2888" s="456">
        <v>4.8947214313994859E-5</v>
      </c>
      <c r="AE2888" s="457">
        <v>4.3009008946501486E-5</v>
      </c>
      <c r="AF2888" s="437">
        <v>6.4038232396203905E-4</v>
      </c>
      <c r="AG2888" s="456">
        <v>1.5982338371805151E-3</v>
      </c>
      <c r="AH2888" s="457">
        <v>1.3913884011424352E-3</v>
      </c>
      <c r="AI2888" s="437">
        <v>8.2609403470431698E-4</v>
      </c>
      <c r="AJ2888" s="456">
        <v>2.9495824833749597E-4</v>
      </c>
      <c r="AK2888" s="457">
        <v>2.5136364339286866E-4</v>
      </c>
      <c r="AL2888" s="437">
        <v>5.1230599572392524E-5</v>
      </c>
      <c r="AM2888" s="456">
        <v>4.3960047962036491E-4</v>
      </c>
      <c r="AN2888" s="457">
        <v>3.9133989132955356E-4</v>
      </c>
      <c r="AO2888" s="437">
        <v>1.3921902092596566E-2</v>
      </c>
      <c r="AP2888" s="456">
        <v>0</v>
      </c>
      <c r="AQ2888" s="457">
        <v>0</v>
      </c>
      <c r="AR2888" s="440">
        <v>4.1299192147308001E-3</v>
      </c>
      <c r="AS2888" s="462">
        <v>0</v>
      </c>
      <c r="AT2888" s="463">
        <v>0</v>
      </c>
      <c r="AU2888" s="423">
        <v>0</v>
      </c>
    </row>
    <row r="2889" spans="1:47" x14ac:dyDescent="0.2">
      <c r="A2889" s="231">
        <v>2047</v>
      </c>
      <c r="B2889" s="232">
        <v>5</v>
      </c>
      <c r="C2889" s="456">
        <v>0</v>
      </c>
      <c r="D2889" s="457">
        <v>0</v>
      </c>
      <c r="E2889" s="438">
        <v>0.43746807807324228</v>
      </c>
      <c r="F2889" s="456">
        <v>0</v>
      </c>
      <c r="G2889" s="457">
        <v>0</v>
      </c>
      <c r="H2889" s="438">
        <v>7.1808887198112306E-2</v>
      </c>
      <c r="I2889" s="456">
        <v>0</v>
      </c>
      <c r="J2889" s="457">
        <v>0</v>
      </c>
      <c r="K2889" s="438">
        <v>0.37465023148349014</v>
      </c>
      <c r="L2889" s="462">
        <v>0</v>
      </c>
      <c r="M2889" s="463">
        <v>0</v>
      </c>
      <c r="N2889" s="438">
        <v>5.7090138768187797E-3</v>
      </c>
      <c r="O2889" s="456">
        <v>0</v>
      </c>
      <c r="P2889" s="457">
        <v>0</v>
      </c>
      <c r="Q2889" s="438">
        <v>1.8985377671987828E-2</v>
      </c>
      <c r="R2889" s="462">
        <v>0</v>
      </c>
      <c r="S2889" s="463">
        <v>0</v>
      </c>
      <c r="T2889" s="438">
        <v>655.21260798219851</v>
      </c>
      <c r="U2889" s="456">
        <v>0</v>
      </c>
      <c r="V2889" s="457">
        <v>0</v>
      </c>
      <c r="W2889" s="438">
        <v>7.7391569910446809E-2</v>
      </c>
      <c r="X2889" s="456">
        <v>0</v>
      </c>
      <c r="Y2889" s="457">
        <v>0</v>
      </c>
      <c r="Z2889" s="438">
        <v>3.0432721983185986E-3</v>
      </c>
      <c r="AA2889" s="456">
        <v>0</v>
      </c>
      <c r="AB2889" s="457">
        <v>0</v>
      </c>
      <c r="AC2889" s="438">
        <v>4.9443065050831982E-3</v>
      </c>
      <c r="AD2889" s="456">
        <v>0</v>
      </c>
      <c r="AE2889" s="457">
        <v>0</v>
      </c>
      <c r="AF2889" s="438">
        <v>7.134641592660072E-4</v>
      </c>
      <c r="AG2889" s="456">
        <v>0</v>
      </c>
      <c r="AH2889" s="457">
        <v>0</v>
      </c>
      <c r="AI2889" s="438">
        <v>9.2036904650936861E-4</v>
      </c>
      <c r="AJ2889" s="456">
        <v>0</v>
      </c>
      <c r="AK2889" s="457">
        <v>0</v>
      </c>
      <c r="AL2889" s="438">
        <v>5.7077169408448535E-5</v>
      </c>
      <c r="AM2889" s="456">
        <v>0</v>
      </c>
      <c r="AN2889" s="457">
        <v>0</v>
      </c>
      <c r="AO2889" s="438">
        <v>1.5510718666696831E-2</v>
      </c>
      <c r="AP2889" s="456">
        <v>0</v>
      </c>
      <c r="AQ2889" s="457">
        <v>0</v>
      </c>
      <c r="AR2889" s="440">
        <v>6.3929794885125204E-3</v>
      </c>
      <c r="AS2889" s="462">
        <v>0</v>
      </c>
      <c r="AT2889" s="463">
        <v>0</v>
      </c>
      <c r="AU2889" s="423">
        <v>0</v>
      </c>
    </row>
    <row r="2890" spans="1:47" x14ac:dyDescent="0.2">
      <c r="A2890" s="231">
        <v>2047</v>
      </c>
      <c r="B2890" s="232">
        <v>6</v>
      </c>
      <c r="C2890" s="456">
        <v>0</v>
      </c>
      <c r="D2890" s="457">
        <v>0</v>
      </c>
      <c r="E2890" s="438">
        <v>0.44034282890958715</v>
      </c>
      <c r="F2890" s="456">
        <v>0</v>
      </c>
      <c r="G2890" s="457">
        <v>0</v>
      </c>
      <c r="H2890" s="438">
        <v>7.2905358579359592E-2</v>
      </c>
      <c r="I2890" s="456">
        <v>0</v>
      </c>
      <c r="J2890" s="457">
        <v>0</v>
      </c>
      <c r="K2890" s="438">
        <v>0.37912767868218999</v>
      </c>
      <c r="L2890" s="462">
        <v>0</v>
      </c>
      <c r="M2890" s="463">
        <v>0</v>
      </c>
      <c r="N2890" s="438">
        <v>5.7129926735029132E-3</v>
      </c>
      <c r="O2890" s="456">
        <v>0</v>
      </c>
      <c r="P2890" s="457">
        <v>0</v>
      </c>
      <c r="Q2890" s="438">
        <v>1.8996166577170164E-2</v>
      </c>
      <c r="R2890" s="462">
        <v>0</v>
      </c>
      <c r="S2890" s="463">
        <v>0</v>
      </c>
      <c r="T2890" s="438">
        <v>655.66931889892192</v>
      </c>
      <c r="U2890" s="456">
        <v>0</v>
      </c>
      <c r="V2890" s="457">
        <v>0</v>
      </c>
      <c r="W2890" s="438">
        <v>7.8573359302102116E-2</v>
      </c>
      <c r="X2890" s="456">
        <v>0</v>
      </c>
      <c r="Y2890" s="457">
        <v>0</v>
      </c>
      <c r="Z2890" s="438">
        <v>3.0657494138717168E-3</v>
      </c>
      <c r="AA2890" s="456">
        <v>0</v>
      </c>
      <c r="AB2890" s="457">
        <v>0</v>
      </c>
      <c r="AC2890" s="438">
        <v>5.0198020398030717E-3</v>
      </c>
      <c r="AD2890" s="456">
        <v>0</v>
      </c>
      <c r="AE2890" s="457">
        <v>0</v>
      </c>
      <c r="AF2890" s="438">
        <v>7.2435855838132938E-4</v>
      </c>
      <c r="AG2890" s="456">
        <v>0</v>
      </c>
      <c r="AH2890" s="457">
        <v>0</v>
      </c>
      <c r="AI2890" s="438">
        <v>9.3442241282450653E-4</v>
      </c>
      <c r="AJ2890" s="456">
        <v>0</v>
      </c>
      <c r="AK2890" s="457">
        <v>0</v>
      </c>
      <c r="AL2890" s="438">
        <v>5.7948684168617581E-5</v>
      </c>
      <c r="AM2890" s="456">
        <v>0</v>
      </c>
      <c r="AN2890" s="457">
        <v>0</v>
      </c>
      <c r="AO2890" s="438">
        <v>1.5747542269508016E-2</v>
      </c>
      <c r="AP2890" s="456">
        <v>0</v>
      </c>
      <c r="AQ2890" s="457">
        <v>0</v>
      </c>
      <c r="AR2890" s="440">
        <v>6.42106536055502E-3</v>
      </c>
      <c r="AS2890" s="462">
        <v>0</v>
      </c>
      <c r="AT2890" s="463">
        <v>0</v>
      </c>
      <c r="AU2890" s="423">
        <v>0</v>
      </c>
    </row>
    <row r="2891" spans="1:47" x14ac:dyDescent="0.2">
      <c r="A2891" s="231">
        <v>2047</v>
      </c>
      <c r="B2891" s="232">
        <v>7</v>
      </c>
      <c r="C2891" s="456">
        <v>0</v>
      </c>
      <c r="D2891" s="457">
        <v>0</v>
      </c>
      <c r="E2891" s="438">
        <v>0.44354901686728565</v>
      </c>
      <c r="F2891" s="456">
        <v>0</v>
      </c>
      <c r="G2891" s="457">
        <v>0</v>
      </c>
      <c r="H2891" s="438">
        <v>7.4128440652680636E-2</v>
      </c>
      <c r="I2891" s="456">
        <v>0</v>
      </c>
      <c r="J2891" s="457">
        <v>0</v>
      </c>
      <c r="K2891" s="438">
        <v>0.50685935799457382</v>
      </c>
      <c r="L2891" s="462">
        <v>0</v>
      </c>
      <c r="M2891" s="463">
        <v>0</v>
      </c>
      <c r="N2891" s="438">
        <v>5.7174347357560476E-3</v>
      </c>
      <c r="O2891" s="456">
        <v>0</v>
      </c>
      <c r="P2891" s="457">
        <v>0</v>
      </c>
      <c r="Q2891" s="438">
        <v>1.9008186214722046E-2</v>
      </c>
      <c r="R2891" s="462">
        <v>0</v>
      </c>
      <c r="S2891" s="463">
        <v>0</v>
      </c>
      <c r="T2891" s="438">
        <v>656.17874278726742</v>
      </c>
      <c r="U2891" s="456">
        <v>0</v>
      </c>
      <c r="V2891" s="457">
        <v>0</v>
      </c>
      <c r="W2891" s="438">
        <v>7.9891454530169284E-2</v>
      </c>
      <c r="X2891" s="456">
        <v>0</v>
      </c>
      <c r="Y2891" s="457">
        <v>0</v>
      </c>
      <c r="Z2891" s="438">
        <v>3.0908192135733117E-3</v>
      </c>
      <c r="AA2891" s="456">
        <v>0</v>
      </c>
      <c r="AB2891" s="457">
        <v>0</v>
      </c>
      <c r="AC2891" s="438">
        <v>5.1040150926668967E-3</v>
      </c>
      <c r="AD2891" s="456">
        <v>0</v>
      </c>
      <c r="AE2891" s="457">
        <v>0</v>
      </c>
      <c r="AF2891" s="438">
        <v>7.3651027456914672E-4</v>
      </c>
      <c r="AG2891" s="456">
        <v>0</v>
      </c>
      <c r="AH2891" s="457">
        <v>0</v>
      </c>
      <c r="AI2891" s="438">
        <v>9.5009808035461838E-4</v>
      </c>
      <c r="AJ2891" s="456">
        <v>0</v>
      </c>
      <c r="AK2891" s="457">
        <v>0</v>
      </c>
      <c r="AL2891" s="438">
        <v>5.8920826837861611E-5</v>
      </c>
      <c r="AM2891" s="456">
        <v>0</v>
      </c>
      <c r="AN2891" s="457">
        <v>0</v>
      </c>
      <c r="AO2891" s="438">
        <v>1.6011744086514578E-2</v>
      </c>
      <c r="AP2891" s="456">
        <v>0</v>
      </c>
      <c r="AQ2891" s="457">
        <v>0</v>
      </c>
      <c r="AR2891" s="440">
        <v>7.1898052684395003E-3</v>
      </c>
      <c r="AS2891" s="462">
        <v>0</v>
      </c>
      <c r="AT2891" s="463">
        <v>0</v>
      </c>
      <c r="AU2891" s="423">
        <v>0</v>
      </c>
    </row>
    <row r="2892" spans="1:47" x14ac:dyDescent="0.2">
      <c r="A2892" s="231">
        <v>2047</v>
      </c>
      <c r="B2892" s="232">
        <v>8</v>
      </c>
      <c r="C2892" s="456">
        <v>0</v>
      </c>
      <c r="D2892" s="457">
        <v>0</v>
      </c>
      <c r="E2892" s="438">
        <v>0.44711196290654132</v>
      </c>
      <c r="F2892" s="456">
        <v>0</v>
      </c>
      <c r="G2892" s="457">
        <v>0</v>
      </c>
      <c r="H2892" s="438">
        <v>7.5487064005508128E-2</v>
      </c>
      <c r="I2892" s="456">
        <v>0</v>
      </c>
      <c r="J2892" s="457">
        <v>0</v>
      </c>
      <c r="K2892" s="438">
        <v>0.51240768841760731</v>
      </c>
      <c r="L2892" s="462">
        <v>0</v>
      </c>
      <c r="M2892" s="463">
        <v>0</v>
      </c>
      <c r="N2892" s="438">
        <v>5.722361049207373E-3</v>
      </c>
      <c r="O2892" s="456">
        <v>0</v>
      </c>
      <c r="P2892" s="457">
        <v>0</v>
      </c>
      <c r="Q2892" s="438">
        <v>1.9021575050454848E-2</v>
      </c>
      <c r="R2892" s="462">
        <v>0</v>
      </c>
      <c r="S2892" s="463">
        <v>0</v>
      </c>
      <c r="T2892" s="438">
        <v>656.74444363138048</v>
      </c>
      <c r="U2892" s="456">
        <v>0</v>
      </c>
      <c r="V2892" s="457">
        <v>0</v>
      </c>
      <c r="W2892" s="438">
        <v>8.1355831156908795E-2</v>
      </c>
      <c r="X2892" s="456">
        <v>0</v>
      </c>
      <c r="Y2892" s="457">
        <v>0</v>
      </c>
      <c r="Z2892" s="438">
        <v>3.1186757848100425E-3</v>
      </c>
      <c r="AA2892" s="456">
        <v>0</v>
      </c>
      <c r="AB2892" s="457">
        <v>0</v>
      </c>
      <c r="AC2892" s="438">
        <v>5.1975664781836444E-3</v>
      </c>
      <c r="AD2892" s="456">
        <v>0</v>
      </c>
      <c r="AE2892" s="457">
        <v>0</v>
      </c>
      <c r="AF2892" s="438">
        <v>7.5000963844521471E-4</v>
      </c>
      <c r="AG2892" s="456">
        <v>0</v>
      </c>
      <c r="AH2892" s="457">
        <v>0</v>
      </c>
      <c r="AI2892" s="438">
        <v>9.6751223921156442E-4</v>
      </c>
      <c r="AJ2892" s="456">
        <v>0</v>
      </c>
      <c r="AK2892" s="457">
        <v>0</v>
      </c>
      <c r="AL2892" s="438">
        <v>6.0000779222075151E-5</v>
      </c>
      <c r="AM2892" s="456">
        <v>0</v>
      </c>
      <c r="AN2892" s="457">
        <v>0</v>
      </c>
      <c r="AO2892" s="438">
        <v>1.6305207733680143E-2</v>
      </c>
      <c r="AP2892" s="456">
        <v>0</v>
      </c>
      <c r="AQ2892" s="457">
        <v>0</v>
      </c>
      <c r="AR2892" s="440">
        <v>7.2286864862633297E-3</v>
      </c>
      <c r="AS2892" s="462">
        <v>0</v>
      </c>
      <c r="AT2892" s="463">
        <v>0</v>
      </c>
      <c r="AU2892" s="423">
        <v>0</v>
      </c>
    </row>
    <row r="2893" spans="1:47" x14ac:dyDescent="0.2">
      <c r="A2893" s="231">
        <v>2047</v>
      </c>
      <c r="B2893" s="232">
        <v>9</v>
      </c>
      <c r="C2893" s="456">
        <v>0</v>
      </c>
      <c r="D2893" s="457">
        <v>0</v>
      </c>
      <c r="E2893" s="438">
        <v>0.45038914408393532</v>
      </c>
      <c r="F2893" s="456">
        <v>0</v>
      </c>
      <c r="G2893" s="457">
        <v>0</v>
      </c>
      <c r="H2893" s="438">
        <v>7.6969448203660501E-2</v>
      </c>
      <c r="I2893" s="456">
        <v>0</v>
      </c>
      <c r="J2893" s="457">
        <v>0</v>
      </c>
      <c r="K2893" s="438">
        <v>0.51815560794315163</v>
      </c>
      <c r="L2893" s="462">
        <v>0</v>
      </c>
      <c r="M2893" s="463">
        <v>0</v>
      </c>
      <c r="N2893" s="438">
        <v>5.7256439745607271E-3</v>
      </c>
      <c r="O2893" s="456">
        <v>0</v>
      </c>
      <c r="P2893" s="457">
        <v>0</v>
      </c>
      <c r="Q2893" s="438">
        <v>1.9036343993409689E-2</v>
      </c>
      <c r="R2893" s="462">
        <v>0</v>
      </c>
      <c r="S2893" s="463">
        <v>0</v>
      </c>
      <c r="T2893" s="438">
        <v>657.12128428379435</v>
      </c>
      <c r="U2893" s="456">
        <v>0</v>
      </c>
      <c r="V2893" s="457">
        <v>0</v>
      </c>
      <c r="W2893" s="438">
        <v>8.2953440374053583E-2</v>
      </c>
      <c r="X2893" s="456">
        <v>0</v>
      </c>
      <c r="Y2893" s="457">
        <v>0</v>
      </c>
      <c r="Z2893" s="438">
        <v>3.1493971963539873E-3</v>
      </c>
      <c r="AA2893" s="456">
        <v>0</v>
      </c>
      <c r="AB2893" s="457">
        <v>0</v>
      </c>
      <c r="AC2893" s="438">
        <v>5.2996343415543492E-3</v>
      </c>
      <c r="AD2893" s="456">
        <v>0</v>
      </c>
      <c r="AE2893" s="457">
        <v>0</v>
      </c>
      <c r="AF2893" s="438">
        <v>7.6473863591303593E-4</v>
      </c>
      <c r="AG2893" s="456">
        <v>0</v>
      </c>
      <c r="AH2893" s="457">
        <v>0</v>
      </c>
      <c r="AI2893" s="438">
        <v>9.8651285684812581E-4</v>
      </c>
      <c r="AJ2893" s="456">
        <v>0</v>
      </c>
      <c r="AK2893" s="457">
        <v>0</v>
      </c>
      <c r="AL2893" s="438">
        <v>6.117905352621294E-5</v>
      </c>
      <c r="AM2893" s="456">
        <v>0</v>
      </c>
      <c r="AN2893" s="457">
        <v>0</v>
      </c>
      <c r="AO2893" s="438">
        <v>1.6625412922875223E-2</v>
      </c>
      <c r="AP2893" s="456">
        <v>0</v>
      </c>
      <c r="AQ2893" s="457">
        <v>0</v>
      </c>
      <c r="AR2893" s="440">
        <v>8.1052564956339401E-3</v>
      </c>
      <c r="AS2893" s="462">
        <v>0</v>
      </c>
      <c r="AT2893" s="463">
        <v>0</v>
      </c>
      <c r="AU2893" s="423">
        <v>0</v>
      </c>
    </row>
    <row r="2894" spans="1:47" x14ac:dyDescent="0.2">
      <c r="A2894" s="231">
        <v>2047</v>
      </c>
      <c r="B2894" s="232">
        <v>10</v>
      </c>
      <c r="C2894" s="456">
        <v>0</v>
      </c>
      <c r="D2894" s="457">
        <v>0</v>
      </c>
      <c r="E2894" s="438">
        <v>0.45469801835157891</v>
      </c>
      <c r="F2894" s="456">
        <v>0</v>
      </c>
      <c r="G2894" s="457">
        <v>0</v>
      </c>
      <c r="H2894" s="438">
        <v>7.8612898454650956E-2</v>
      </c>
      <c r="I2894" s="456">
        <v>0</v>
      </c>
      <c r="J2894" s="457">
        <v>0</v>
      </c>
      <c r="K2894" s="438">
        <v>0.5248669591664763</v>
      </c>
      <c r="L2894" s="462">
        <v>0</v>
      </c>
      <c r="M2894" s="463">
        <v>0</v>
      </c>
      <c r="N2894" s="438">
        <v>5.7316117374622885E-3</v>
      </c>
      <c r="O2894" s="456">
        <v>0</v>
      </c>
      <c r="P2894" s="457">
        <v>0</v>
      </c>
      <c r="Q2894" s="438">
        <v>1.9052506775478241E-2</v>
      </c>
      <c r="R2894" s="462">
        <v>0</v>
      </c>
      <c r="S2894" s="463">
        <v>0</v>
      </c>
      <c r="T2894" s="438">
        <v>657.80641613884802</v>
      </c>
      <c r="U2894" s="456">
        <v>0</v>
      </c>
      <c r="V2894" s="457">
        <v>0</v>
      </c>
      <c r="W2894" s="438">
        <v>8.4724696644219971E-2</v>
      </c>
      <c r="X2894" s="456">
        <v>0</v>
      </c>
      <c r="Y2894" s="457">
        <v>0</v>
      </c>
      <c r="Z2894" s="438">
        <v>3.1830920157373617E-3</v>
      </c>
      <c r="AA2894" s="456">
        <v>0</v>
      </c>
      <c r="AB2894" s="457">
        <v>0</v>
      </c>
      <c r="AC2894" s="438">
        <v>5.4127956993926443E-3</v>
      </c>
      <c r="AD2894" s="456">
        <v>0</v>
      </c>
      <c r="AE2894" s="457">
        <v>0</v>
      </c>
      <c r="AF2894" s="438">
        <v>7.8106717331025502E-4</v>
      </c>
      <c r="AG2894" s="456">
        <v>0</v>
      </c>
      <c r="AH2894" s="457">
        <v>0</v>
      </c>
      <c r="AI2894" s="438">
        <v>1.0075766616019933E-3</v>
      </c>
      <c r="AJ2894" s="456">
        <v>0</v>
      </c>
      <c r="AK2894" s="457">
        <v>0</v>
      </c>
      <c r="AL2894" s="438">
        <v>6.2485330803436709E-5</v>
      </c>
      <c r="AM2894" s="456">
        <v>0</v>
      </c>
      <c r="AN2894" s="457">
        <v>0</v>
      </c>
      <c r="AO2894" s="438">
        <v>1.6980394713082721E-2</v>
      </c>
      <c r="AP2894" s="456">
        <v>0</v>
      </c>
      <c r="AQ2894" s="457">
        <v>0</v>
      </c>
      <c r="AR2894" s="440">
        <v>8.1577955399432193E-3</v>
      </c>
      <c r="AS2894" s="462">
        <v>0</v>
      </c>
      <c r="AT2894" s="463">
        <v>0</v>
      </c>
      <c r="AU2894" s="423">
        <v>0</v>
      </c>
    </row>
    <row r="2895" spans="1:47" x14ac:dyDescent="0.2">
      <c r="A2895" s="231">
        <v>2047</v>
      </c>
      <c r="B2895" s="232">
        <v>11</v>
      </c>
      <c r="C2895" s="456">
        <v>0</v>
      </c>
      <c r="D2895" s="457">
        <v>0</v>
      </c>
      <c r="E2895" s="438">
        <v>0.45942488717243551</v>
      </c>
      <c r="F2895" s="456">
        <v>0</v>
      </c>
      <c r="G2895" s="457">
        <v>0</v>
      </c>
      <c r="H2895" s="438">
        <v>8.0415806546864421E-2</v>
      </c>
      <c r="I2895" s="456">
        <v>0</v>
      </c>
      <c r="J2895" s="457">
        <v>0</v>
      </c>
      <c r="K2895" s="438">
        <v>0.53222919639446986</v>
      </c>
      <c r="L2895" s="462">
        <v>0</v>
      </c>
      <c r="M2895" s="463">
        <v>0</v>
      </c>
      <c r="N2895" s="438">
        <v>5.738156968669631E-3</v>
      </c>
      <c r="O2895" s="456">
        <v>0</v>
      </c>
      <c r="P2895" s="457">
        <v>0</v>
      </c>
      <c r="Q2895" s="438">
        <v>1.9070256188324697E-2</v>
      </c>
      <c r="R2895" s="462">
        <v>0</v>
      </c>
      <c r="S2895" s="463">
        <v>0</v>
      </c>
      <c r="T2895" s="438">
        <v>658.55855822810179</v>
      </c>
      <c r="U2895" s="456">
        <v>0</v>
      </c>
      <c r="V2895" s="457">
        <v>0</v>
      </c>
      <c r="W2895" s="438">
        <v>8.6667611425673641E-2</v>
      </c>
      <c r="X2895" s="456">
        <v>0</v>
      </c>
      <c r="Y2895" s="457">
        <v>0</v>
      </c>
      <c r="Z2895" s="438">
        <v>3.2200461901812161E-3</v>
      </c>
      <c r="AA2895" s="456">
        <v>0</v>
      </c>
      <c r="AB2895" s="457">
        <v>0</v>
      </c>
      <c r="AC2895" s="438">
        <v>5.5369202717306821E-3</v>
      </c>
      <c r="AD2895" s="456">
        <v>0</v>
      </c>
      <c r="AE2895" s="457">
        <v>0</v>
      </c>
      <c r="AF2895" s="438">
        <v>7.9897847809909579E-4</v>
      </c>
      <c r="AG2895" s="456">
        <v>0</v>
      </c>
      <c r="AH2895" s="457">
        <v>0</v>
      </c>
      <c r="AI2895" s="438">
        <v>1.0306832217399217E-3</v>
      </c>
      <c r="AJ2895" s="456">
        <v>0</v>
      </c>
      <c r="AK2895" s="457">
        <v>0</v>
      </c>
      <c r="AL2895" s="438">
        <v>6.3918331353339319E-5</v>
      </c>
      <c r="AM2895" s="456">
        <v>0</v>
      </c>
      <c r="AN2895" s="457">
        <v>0</v>
      </c>
      <c r="AO2895" s="438">
        <v>1.7369793518794054E-2</v>
      </c>
      <c r="AP2895" s="456">
        <v>0</v>
      </c>
      <c r="AQ2895" s="457">
        <v>0</v>
      </c>
      <c r="AR2895" s="440">
        <v>9.9408382728681192E-3</v>
      </c>
      <c r="AS2895" s="462">
        <v>0</v>
      </c>
      <c r="AT2895" s="463">
        <v>0</v>
      </c>
      <c r="AU2895" s="423">
        <v>0</v>
      </c>
    </row>
    <row r="2896" spans="1:47" x14ac:dyDescent="0.2">
      <c r="A2896" s="231">
        <v>2047</v>
      </c>
      <c r="B2896" s="232">
        <v>12</v>
      </c>
      <c r="C2896" s="456">
        <v>0</v>
      </c>
      <c r="D2896" s="457">
        <v>0</v>
      </c>
      <c r="E2896" s="438">
        <v>0.46456221132807868</v>
      </c>
      <c r="F2896" s="456">
        <v>0</v>
      </c>
      <c r="G2896" s="457">
        <v>0</v>
      </c>
      <c r="H2896" s="438">
        <v>8.2375175305387488E-2</v>
      </c>
      <c r="I2896" s="456">
        <v>0</v>
      </c>
      <c r="J2896" s="457">
        <v>0</v>
      </c>
      <c r="K2896" s="438">
        <v>0.54023016866061613</v>
      </c>
      <c r="L2896" s="462">
        <v>0</v>
      </c>
      <c r="M2896" s="463">
        <v>0</v>
      </c>
      <c r="N2896" s="438">
        <v>5.7452631977074637E-3</v>
      </c>
      <c r="O2896" s="456">
        <v>0</v>
      </c>
      <c r="P2896" s="457">
        <v>0</v>
      </c>
      <c r="Q2896" s="438">
        <v>1.9089527236139613E-2</v>
      </c>
      <c r="R2896" s="462">
        <v>0</v>
      </c>
      <c r="S2896" s="463">
        <v>0</v>
      </c>
      <c r="T2896" s="438">
        <v>659.37305481767942</v>
      </c>
      <c r="U2896" s="456">
        <v>0</v>
      </c>
      <c r="V2896" s="457">
        <v>0</v>
      </c>
      <c r="W2896" s="438">
        <v>8.8779391261232007E-2</v>
      </c>
      <c r="X2896" s="456">
        <v>0</v>
      </c>
      <c r="Y2896" s="457">
        <v>0</v>
      </c>
      <c r="Z2896" s="438">
        <v>3.2602107985693924E-3</v>
      </c>
      <c r="AA2896" s="456">
        <v>0</v>
      </c>
      <c r="AB2896" s="457">
        <v>0</v>
      </c>
      <c r="AC2896" s="438">
        <v>5.6718394094780085E-3</v>
      </c>
      <c r="AD2896" s="456">
        <v>0</v>
      </c>
      <c r="AE2896" s="457">
        <v>0</v>
      </c>
      <c r="AF2896" s="438">
        <v>8.184465929809454E-4</v>
      </c>
      <c r="AG2896" s="456">
        <v>0</v>
      </c>
      <c r="AH2896" s="457">
        <v>0</v>
      </c>
      <c r="AI2896" s="438">
        <v>1.0557974569566483E-3</v>
      </c>
      <c r="AJ2896" s="456">
        <v>0</v>
      </c>
      <c r="AK2896" s="457">
        <v>0</v>
      </c>
      <c r="AL2896" s="438">
        <v>6.5475792660338455E-5</v>
      </c>
      <c r="AM2896" s="456">
        <v>0</v>
      </c>
      <c r="AN2896" s="457">
        <v>0</v>
      </c>
      <c r="AO2896" s="438">
        <v>1.7793040262910152E-2</v>
      </c>
      <c r="AP2896" s="456">
        <v>0</v>
      </c>
      <c r="AQ2896" s="457">
        <v>0</v>
      </c>
      <c r="AR2896" s="440">
        <v>1.00168976060534E-2</v>
      </c>
      <c r="AS2896" s="462">
        <v>0</v>
      </c>
      <c r="AT2896" s="463">
        <v>0</v>
      </c>
      <c r="AU2896" s="423">
        <v>0</v>
      </c>
    </row>
    <row r="2897" spans="1:47" x14ac:dyDescent="0.2">
      <c r="A2897" s="231">
        <v>2047</v>
      </c>
      <c r="B2897" s="232">
        <v>13</v>
      </c>
      <c r="C2897" s="456">
        <v>0</v>
      </c>
      <c r="D2897" s="457">
        <v>0</v>
      </c>
      <c r="E2897" s="438">
        <v>0.47012882472381051</v>
      </c>
      <c r="F2897" s="456">
        <v>0</v>
      </c>
      <c r="G2897" s="457">
        <v>0</v>
      </c>
      <c r="H2897" s="438">
        <v>8.4498178112930131E-2</v>
      </c>
      <c r="I2897" s="456">
        <v>0</v>
      </c>
      <c r="J2897" s="457">
        <v>0</v>
      </c>
      <c r="K2897" s="438">
        <v>0.5488996195210446</v>
      </c>
      <c r="L2897" s="462">
        <v>0</v>
      </c>
      <c r="M2897" s="463">
        <v>0</v>
      </c>
      <c r="N2897" s="438">
        <v>5.7529755542315457E-3</v>
      </c>
      <c r="O2897" s="456">
        <v>0</v>
      </c>
      <c r="P2897" s="457">
        <v>0</v>
      </c>
      <c r="Q2897" s="438">
        <v>1.9110405373488057E-2</v>
      </c>
      <c r="R2897" s="462">
        <v>0</v>
      </c>
      <c r="S2897" s="463">
        <v>0</v>
      </c>
      <c r="T2897" s="438">
        <v>660.2574290296094</v>
      </c>
      <c r="U2897" s="456">
        <v>0</v>
      </c>
      <c r="V2897" s="457">
        <v>0</v>
      </c>
      <c r="W2897" s="438">
        <v>9.1067420694275245E-2</v>
      </c>
      <c r="X2897" s="456">
        <v>0</v>
      </c>
      <c r="Y2897" s="457">
        <v>0</v>
      </c>
      <c r="Z2897" s="438">
        <v>3.3037286688661046E-3</v>
      </c>
      <c r="AA2897" s="456">
        <v>0</v>
      </c>
      <c r="AB2897" s="457">
        <v>0</v>
      </c>
      <c r="AC2897" s="438">
        <v>5.818012239187334E-3</v>
      </c>
      <c r="AD2897" s="456">
        <v>0</v>
      </c>
      <c r="AE2897" s="457">
        <v>0</v>
      </c>
      <c r="AF2897" s="438">
        <v>8.395394675108712E-4</v>
      </c>
      <c r="AG2897" s="456">
        <v>0</v>
      </c>
      <c r="AH2897" s="457">
        <v>0</v>
      </c>
      <c r="AI2897" s="438">
        <v>1.0830062235185666E-3</v>
      </c>
      <c r="AJ2897" s="456">
        <v>0</v>
      </c>
      <c r="AK2897" s="457">
        <v>0</v>
      </c>
      <c r="AL2897" s="438">
        <v>6.716318351074079E-5</v>
      </c>
      <c r="AM2897" s="456">
        <v>0</v>
      </c>
      <c r="AN2897" s="457">
        <v>0</v>
      </c>
      <c r="AO2897" s="438">
        <v>1.8251620384219774E-2</v>
      </c>
      <c r="AP2897" s="456">
        <v>0</v>
      </c>
      <c r="AQ2897" s="457">
        <v>0</v>
      </c>
      <c r="AR2897" s="440">
        <v>1.0099302190240401E-2</v>
      </c>
      <c r="AS2897" s="462">
        <v>0</v>
      </c>
      <c r="AT2897" s="463">
        <v>0</v>
      </c>
      <c r="AU2897" s="423">
        <v>0</v>
      </c>
    </row>
    <row r="2898" spans="1:47" x14ac:dyDescent="0.2">
      <c r="A2898" s="231">
        <v>2047</v>
      </c>
      <c r="B2898" s="232">
        <v>14</v>
      </c>
      <c r="C2898" s="456">
        <v>0</v>
      </c>
      <c r="D2898" s="457">
        <v>0</v>
      </c>
      <c r="E2898" s="438">
        <v>0.47480980579315152</v>
      </c>
      <c r="F2898" s="456">
        <v>0</v>
      </c>
      <c r="G2898" s="457">
        <v>0</v>
      </c>
      <c r="H2898" s="438">
        <v>8.674851383417137E-2</v>
      </c>
      <c r="I2898" s="456">
        <v>0</v>
      </c>
      <c r="J2898" s="457">
        <v>0</v>
      </c>
      <c r="K2898" s="438">
        <v>0.55747656053012606</v>
      </c>
      <c r="L2898" s="462">
        <v>0</v>
      </c>
      <c r="M2898" s="463">
        <v>0</v>
      </c>
      <c r="N2898" s="438">
        <v>5.7569230642364865E-3</v>
      </c>
      <c r="O2898" s="456">
        <v>0</v>
      </c>
      <c r="P2898" s="457">
        <v>0</v>
      </c>
      <c r="Q2898" s="438">
        <v>1.9132836854007875E-2</v>
      </c>
      <c r="R2898" s="462">
        <v>0</v>
      </c>
      <c r="S2898" s="463">
        <v>0</v>
      </c>
      <c r="T2898" s="438">
        <v>660.71167488202661</v>
      </c>
      <c r="U2898" s="456">
        <v>0</v>
      </c>
      <c r="V2898" s="457">
        <v>0</v>
      </c>
      <c r="W2898" s="438">
        <v>9.3492773458786788E-2</v>
      </c>
      <c r="X2898" s="456">
        <v>0</v>
      </c>
      <c r="Y2898" s="457">
        <v>0</v>
      </c>
      <c r="Z2898" s="438">
        <v>3.3505316447693481E-3</v>
      </c>
      <c r="AA2898" s="456">
        <v>0</v>
      </c>
      <c r="AB2898" s="457">
        <v>0</v>
      </c>
      <c r="AC2898" s="438">
        <v>5.9729535184486551E-3</v>
      </c>
      <c r="AD2898" s="456">
        <v>0</v>
      </c>
      <c r="AE2898" s="457">
        <v>0</v>
      </c>
      <c r="AF2898" s="438">
        <v>8.6189792654073241E-4</v>
      </c>
      <c r="AG2898" s="456">
        <v>0</v>
      </c>
      <c r="AH2898" s="457">
        <v>0</v>
      </c>
      <c r="AI2898" s="438">
        <v>1.1118484304230138E-3</v>
      </c>
      <c r="AJ2898" s="456">
        <v>0</v>
      </c>
      <c r="AK2898" s="457">
        <v>0</v>
      </c>
      <c r="AL2898" s="438">
        <v>6.8951795710695628E-5</v>
      </c>
      <c r="AM2898" s="456">
        <v>0</v>
      </c>
      <c r="AN2898" s="457">
        <v>0</v>
      </c>
      <c r="AO2898" s="438">
        <v>1.8737669685493619E-2</v>
      </c>
      <c r="AP2898" s="456">
        <v>0</v>
      </c>
      <c r="AQ2898" s="457">
        <v>0</v>
      </c>
      <c r="AR2898" s="440">
        <v>1.0187851254249199E-2</v>
      </c>
      <c r="AS2898" s="462">
        <v>0</v>
      </c>
      <c r="AT2898" s="463">
        <v>0</v>
      </c>
      <c r="AU2898" s="423">
        <v>0</v>
      </c>
    </row>
    <row r="2899" spans="1:47" x14ac:dyDescent="0.2">
      <c r="A2899" s="231">
        <v>2047</v>
      </c>
      <c r="B2899" s="232">
        <v>15</v>
      </c>
      <c r="C2899" s="456">
        <v>0</v>
      </c>
      <c r="D2899" s="457">
        <v>0</v>
      </c>
      <c r="E2899" s="438">
        <v>0.48122027069167816</v>
      </c>
      <c r="F2899" s="456">
        <v>0</v>
      </c>
      <c r="G2899" s="457">
        <v>0</v>
      </c>
      <c r="H2899" s="438">
        <v>8.9193311472247669E-2</v>
      </c>
      <c r="I2899" s="456">
        <v>0</v>
      </c>
      <c r="J2899" s="457">
        <v>0</v>
      </c>
      <c r="K2899" s="438">
        <v>0.56746085154554649</v>
      </c>
      <c r="L2899" s="462">
        <v>0</v>
      </c>
      <c r="M2899" s="463">
        <v>0</v>
      </c>
      <c r="N2899" s="438">
        <v>5.765805163074054E-3</v>
      </c>
      <c r="O2899" s="456">
        <v>0</v>
      </c>
      <c r="P2899" s="457">
        <v>0</v>
      </c>
      <c r="Q2899" s="438">
        <v>1.9156923559464131E-2</v>
      </c>
      <c r="R2899" s="462">
        <v>0</v>
      </c>
      <c r="S2899" s="463">
        <v>0</v>
      </c>
      <c r="T2899" s="438">
        <v>661.73123724100242</v>
      </c>
      <c r="U2899" s="456">
        <v>0</v>
      </c>
      <c r="V2899" s="457">
        <v>0</v>
      </c>
      <c r="W2899" s="438">
        <v>9.6127503126456723E-2</v>
      </c>
      <c r="X2899" s="456">
        <v>0</v>
      </c>
      <c r="Y2899" s="457">
        <v>0</v>
      </c>
      <c r="Z2899" s="438">
        <v>3.4006485991223421E-3</v>
      </c>
      <c r="AA2899" s="456">
        <v>0</v>
      </c>
      <c r="AB2899" s="457">
        <v>0</v>
      </c>
      <c r="AC2899" s="438">
        <v>6.1412878180707575E-3</v>
      </c>
      <c r="AD2899" s="456">
        <v>0</v>
      </c>
      <c r="AE2899" s="457">
        <v>0</v>
      </c>
      <c r="AF2899" s="438">
        <v>8.8618769670958508E-4</v>
      </c>
      <c r="AG2899" s="456">
        <v>0</v>
      </c>
      <c r="AH2899" s="457">
        <v>0</v>
      </c>
      <c r="AI2899" s="438">
        <v>1.1431823939496229E-3</v>
      </c>
      <c r="AJ2899" s="456">
        <v>0</v>
      </c>
      <c r="AK2899" s="457">
        <v>0</v>
      </c>
      <c r="AL2899" s="438">
        <v>7.0895096076256602E-5</v>
      </c>
      <c r="AM2899" s="456">
        <v>0</v>
      </c>
      <c r="AN2899" s="457">
        <v>0</v>
      </c>
      <c r="AO2899" s="438">
        <v>1.9265735511404737E-2</v>
      </c>
      <c r="AP2899" s="456">
        <v>0</v>
      </c>
      <c r="AQ2899" s="457">
        <v>0</v>
      </c>
      <c r="AR2899" s="440">
        <v>1.02827411800668E-2</v>
      </c>
      <c r="AS2899" s="462">
        <v>0</v>
      </c>
      <c r="AT2899" s="463">
        <v>0</v>
      </c>
      <c r="AU2899" s="423">
        <v>0</v>
      </c>
    </row>
    <row r="2900" spans="1:47" x14ac:dyDescent="0.2">
      <c r="A2900" s="231">
        <v>2047</v>
      </c>
      <c r="B2900" s="232">
        <v>16</v>
      </c>
      <c r="C2900" s="456">
        <v>0</v>
      </c>
      <c r="D2900" s="457">
        <v>0</v>
      </c>
      <c r="E2900" s="438">
        <v>0.48804183331168804</v>
      </c>
      <c r="F2900" s="456">
        <v>0</v>
      </c>
      <c r="G2900" s="457">
        <v>0</v>
      </c>
      <c r="H2900" s="438">
        <v>9.1795083526938812E-2</v>
      </c>
      <c r="I2900" s="456">
        <v>0</v>
      </c>
      <c r="J2900" s="457">
        <v>0</v>
      </c>
      <c r="K2900" s="438">
        <v>0.5780855284010834</v>
      </c>
      <c r="L2900" s="462">
        <v>0</v>
      </c>
      <c r="M2900" s="463">
        <v>0</v>
      </c>
      <c r="N2900" s="438">
        <v>5.7752428365969678E-3</v>
      </c>
      <c r="O2900" s="456">
        <v>0</v>
      </c>
      <c r="P2900" s="457">
        <v>0</v>
      </c>
      <c r="Q2900" s="438">
        <v>1.9182525771346937E-2</v>
      </c>
      <c r="R2900" s="462">
        <v>0</v>
      </c>
      <c r="S2900" s="463">
        <v>0</v>
      </c>
      <c r="T2900" s="438">
        <v>662.81392227882077</v>
      </c>
      <c r="U2900" s="456">
        <v>0</v>
      </c>
      <c r="V2900" s="457">
        <v>0</v>
      </c>
      <c r="W2900" s="438">
        <v>9.8931706845216599E-2</v>
      </c>
      <c r="X2900" s="456">
        <v>0</v>
      </c>
      <c r="Y2900" s="457">
        <v>0</v>
      </c>
      <c r="Z2900" s="438">
        <v>3.4539844249796767E-3</v>
      </c>
      <c r="AA2900" s="456">
        <v>0</v>
      </c>
      <c r="AB2900" s="457">
        <v>0</v>
      </c>
      <c r="AC2900" s="438">
        <v>6.3204309037648435E-3</v>
      </c>
      <c r="AD2900" s="456">
        <v>0</v>
      </c>
      <c r="AE2900" s="457">
        <v>0</v>
      </c>
      <c r="AF2900" s="438">
        <v>9.1203927262057663E-4</v>
      </c>
      <c r="AG2900" s="456">
        <v>0</v>
      </c>
      <c r="AH2900" s="457">
        <v>0</v>
      </c>
      <c r="AI2900" s="438">
        <v>1.1765310183408132E-3</v>
      </c>
      <c r="AJ2900" s="456">
        <v>0</v>
      </c>
      <c r="AK2900" s="457">
        <v>0</v>
      </c>
      <c r="AL2900" s="438">
        <v>7.2963191734368453E-5</v>
      </c>
      <c r="AM2900" s="456">
        <v>0</v>
      </c>
      <c r="AN2900" s="457">
        <v>0</v>
      </c>
      <c r="AO2900" s="438">
        <v>1.9827744182936747E-2</v>
      </c>
      <c r="AP2900" s="456">
        <v>0</v>
      </c>
      <c r="AQ2900" s="457">
        <v>0</v>
      </c>
      <c r="AR2900" s="440">
        <v>1.36522204952223E-2</v>
      </c>
      <c r="AS2900" s="462">
        <v>0</v>
      </c>
      <c r="AT2900" s="463">
        <v>0</v>
      </c>
      <c r="AU2900" s="423">
        <v>0</v>
      </c>
    </row>
    <row r="2901" spans="1:47" x14ac:dyDescent="0.2">
      <c r="A2901" s="231">
        <v>2047</v>
      </c>
      <c r="B2901" s="232">
        <v>17</v>
      </c>
      <c r="C2901" s="456">
        <v>0</v>
      </c>
      <c r="D2901" s="457">
        <v>0</v>
      </c>
      <c r="E2901" s="438">
        <v>0.49519653018632098</v>
      </c>
      <c r="F2901" s="456">
        <v>0</v>
      </c>
      <c r="G2901" s="457">
        <v>0</v>
      </c>
      <c r="H2901" s="438">
        <v>9.4523619765718103E-2</v>
      </c>
      <c r="I2901" s="456">
        <v>0</v>
      </c>
      <c r="J2901" s="457">
        <v>0</v>
      </c>
      <c r="K2901" s="438">
        <v>0.58922753292445429</v>
      </c>
      <c r="L2901" s="462">
        <v>0</v>
      </c>
      <c r="M2901" s="463">
        <v>0</v>
      </c>
      <c r="N2901" s="438">
        <v>5.785160596459611E-3</v>
      </c>
      <c r="O2901" s="456">
        <v>0</v>
      </c>
      <c r="P2901" s="457">
        <v>0</v>
      </c>
      <c r="Q2901" s="438">
        <v>1.9209427595085937E-2</v>
      </c>
      <c r="R2901" s="462">
        <v>0</v>
      </c>
      <c r="S2901" s="463">
        <v>0</v>
      </c>
      <c r="T2901" s="438">
        <v>663.95095776531116</v>
      </c>
      <c r="U2901" s="456">
        <v>0</v>
      </c>
      <c r="V2901" s="457">
        <v>0</v>
      </c>
      <c r="W2901" s="438">
        <v>0.10187218854169694</v>
      </c>
      <c r="X2901" s="456">
        <v>0</v>
      </c>
      <c r="Y2901" s="457">
        <v>0</v>
      </c>
      <c r="Z2901" s="438">
        <v>3.5099171583873501E-3</v>
      </c>
      <c r="AA2901" s="456">
        <v>0</v>
      </c>
      <c r="AB2901" s="457">
        <v>0</v>
      </c>
      <c r="AC2901" s="438">
        <v>6.5082986239572123E-3</v>
      </c>
      <c r="AD2901" s="456">
        <v>0</v>
      </c>
      <c r="AE2901" s="457">
        <v>0</v>
      </c>
      <c r="AF2901" s="438">
        <v>9.3914796314274913E-4</v>
      </c>
      <c r="AG2901" s="456">
        <v>0</v>
      </c>
      <c r="AH2901" s="457">
        <v>0</v>
      </c>
      <c r="AI2901" s="438">
        <v>1.211501034677208E-3</v>
      </c>
      <c r="AJ2901" s="456">
        <v>0</v>
      </c>
      <c r="AK2901" s="457">
        <v>0</v>
      </c>
      <c r="AL2901" s="438">
        <v>7.5131826608144654E-5</v>
      </c>
      <c r="AM2901" s="456">
        <v>0</v>
      </c>
      <c r="AN2901" s="457">
        <v>0</v>
      </c>
      <c r="AO2901" s="438">
        <v>2.0417063289829371E-2</v>
      </c>
      <c r="AP2901" s="456">
        <v>0</v>
      </c>
      <c r="AQ2901" s="457">
        <v>0</v>
      </c>
      <c r="AR2901" s="440">
        <v>1.3791964696618499E-2</v>
      </c>
      <c r="AS2901" s="462">
        <v>0</v>
      </c>
      <c r="AT2901" s="463">
        <v>0</v>
      </c>
      <c r="AU2901" s="423">
        <v>0</v>
      </c>
    </row>
    <row r="2902" spans="1:47" x14ac:dyDescent="0.2">
      <c r="A2902" s="231">
        <v>2047</v>
      </c>
      <c r="B2902" s="232">
        <v>18</v>
      </c>
      <c r="C2902" s="456">
        <v>0</v>
      </c>
      <c r="D2902" s="457">
        <v>0</v>
      </c>
      <c r="E2902" s="438">
        <v>0.50264732724479577</v>
      </c>
      <c r="F2902" s="456">
        <v>0</v>
      </c>
      <c r="G2902" s="457">
        <v>0</v>
      </c>
      <c r="H2902" s="438">
        <v>9.7365824010260296E-2</v>
      </c>
      <c r="I2902" s="456">
        <v>0</v>
      </c>
      <c r="J2902" s="457">
        <v>0</v>
      </c>
      <c r="K2902" s="438">
        <v>0.60083344143306128</v>
      </c>
      <c r="L2902" s="462">
        <v>0</v>
      </c>
      <c r="M2902" s="463">
        <v>0</v>
      </c>
      <c r="N2902" s="438">
        <v>5.7954627711301861E-3</v>
      </c>
      <c r="O2902" s="456">
        <v>0</v>
      </c>
      <c r="P2902" s="457">
        <v>0</v>
      </c>
      <c r="Q2902" s="438">
        <v>1.9237374574248681E-2</v>
      </c>
      <c r="R2902" s="462">
        <v>0</v>
      </c>
      <c r="S2902" s="463">
        <v>0</v>
      </c>
      <c r="T2902" s="438">
        <v>665.13404648147366</v>
      </c>
      <c r="U2902" s="456">
        <v>0</v>
      </c>
      <c r="V2902" s="457">
        <v>0</v>
      </c>
      <c r="W2902" s="438">
        <v>0.10493542246275703</v>
      </c>
      <c r="X2902" s="456">
        <v>0</v>
      </c>
      <c r="Y2902" s="457">
        <v>0</v>
      </c>
      <c r="Z2902" s="438">
        <v>3.56817893535157E-3</v>
      </c>
      <c r="AA2902" s="456">
        <v>0</v>
      </c>
      <c r="AB2902" s="457">
        <v>0</v>
      </c>
      <c r="AC2902" s="438">
        <v>6.7039945978323665E-3</v>
      </c>
      <c r="AD2902" s="456">
        <v>0</v>
      </c>
      <c r="AE2902" s="457">
        <v>0</v>
      </c>
      <c r="AF2902" s="438">
        <v>9.6738806956717831E-4</v>
      </c>
      <c r="AG2902" s="456">
        <v>0</v>
      </c>
      <c r="AH2902" s="457">
        <v>0</v>
      </c>
      <c r="AI2902" s="438">
        <v>1.2479316179724606E-3</v>
      </c>
      <c r="AJ2902" s="456">
        <v>0</v>
      </c>
      <c r="AK2902" s="457">
        <v>0</v>
      </c>
      <c r="AL2902" s="438">
        <v>7.7390903316279785E-5</v>
      </c>
      <c r="AM2902" s="456">
        <v>0</v>
      </c>
      <c r="AN2902" s="457">
        <v>0</v>
      </c>
      <c r="AO2902" s="438">
        <v>2.1031010832522942E-2</v>
      </c>
      <c r="AP2902" s="456">
        <v>0</v>
      </c>
      <c r="AQ2902" s="457">
        <v>0</v>
      </c>
      <c r="AR2902" s="440">
        <v>1.39375503627113E-2</v>
      </c>
      <c r="AS2902" s="462">
        <v>0</v>
      </c>
      <c r="AT2902" s="463">
        <v>0</v>
      </c>
      <c r="AU2902" s="423">
        <v>0</v>
      </c>
    </row>
    <row r="2903" spans="1:47" x14ac:dyDescent="0.2">
      <c r="A2903" s="231">
        <v>2047</v>
      </c>
      <c r="B2903" s="232">
        <v>19</v>
      </c>
      <c r="C2903" s="456">
        <v>0</v>
      </c>
      <c r="D2903" s="457">
        <v>0</v>
      </c>
      <c r="E2903" s="438">
        <v>0.50959764047910272</v>
      </c>
      <c r="F2903" s="456">
        <v>0</v>
      </c>
      <c r="G2903" s="457">
        <v>0</v>
      </c>
      <c r="H2903" s="438">
        <v>0.10024895723112696</v>
      </c>
      <c r="I2903" s="456">
        <v>0</v>
      </c>
      <c r="J2903" s="457">
        <v>0</v>
      </c>
      <c r="K2903" s="438">
        <v>0.61230034567598191</v>
      </c>
      <c r="L2903" s="462">
        <v>0</v>
      </c>
      <c r="M2903" s="463">
        <v>0</v>
      </c>
      <c r="N2903" s="438">
        <v>5.8038184382066581E-3</v>
      </c>
      <c r="O2903" s="456">
        <v>0</v>
      </c>
      <c r="P2903" s="457">
        <v>0</v>
      </c>
      <c r="Q2903" s="438">
        <v>1.9265898899328539E-2</v>
      </c>
      <c r="R2903" s="462">
        <v>0</v>
      </c>
      <c r="S2903" s="463">
        <v>0</v>
      </c>
      <c r="T2903" s="438">
        <v>666.09286619377929</v>
      </c>
      <c r="U2903" s="456">
        <v>0</v>
      </c>
      <c r="V2903" s="457">
        <v>0</v>
      </c>
      <c r="W2903" s="438">
        <v>0.10804263628169455</v>
      </c>
      <c r="X2903" s="456">
        <v>0</v>
      </c>
      <c r="Y2903" s="457">
        <v>0</v>
      </c>
      <c r="Z2903" s="438">
        <v>3.6276194267461175E-3</v>
      </c>
      <c r="AA2903" s="456">
        <v>0</v>
      </c>
      <c r="AB2903" s="457">
        <v>0</v>
      </c>
      <c r="AC2903" s="438">
        <v>6.9025046145706776E-3</v>
      </c>
      <c r="AD2903" s="456">
        <v>0</v>
      </c>
      <c r="AE2903" s="457">
        <v>0</v>
      </c>
      <c r="AF2903" s="438">
        <v>9.9603133772531438E-4</v>
      </c>
      <c r="AG2903" s="456">
        <v>0</v>
      </c>
      <c r="AH2903" s="457">
        <v>0</v>
      </c>
      <c r="AI2903" s="438">
        <v>1.2848826743643213E-3</v>
      </c>
      <c r="AJ2903" s="456">
        <v>0</v>
      </c>
      <c r="AK2903" s="457">
        <v>0</v>
      </c>
      <c r="AL2903" s="438">
        <v>7.9682669379684278E-5</v>
      </c>
      <c r="AM2903" s="456">
        <v>0</v>
      </c>
      <c r="AN2903" s="457">
        <v>0</v>
      </c>
      <c r="AO2903" s="438">
        <v>2.1653746655996103E-2</v>
      </c>
      <c r="AP2903" s="456">
        <v>0</v>
      </c>
      <c r="AQ2903" s="457">
        <v>0</v>
      </c>
      <c r="AR2903" s="440">
        <v>1.4086013491022901E-2</v>
      </c>
      <c r="AS2903" s="462">
        <v>0</v>
      </c>
      <c r="AT2903" s="463">
        <v>0</v>
      </c>
      <c r="AU2903" s="423">
        <v>0</v>
      </c>
    </row>
    <row r="2904" spans="1:47" x14ac:dyDescent="0.2">
      <c r="A2904" s="231">
        <v>2047</v>
      </c>
      <c r="B2904" s="232">
        <v>20</v>
      </c>
      <c r="C2904" s="456">
        <v>0</v>
      </c>
      <c r="D2904" s="457">
        <v>0</v>
      </c>
      <c r="E2904" s="438">
        <v>0.51721411019955166</v>
      </c>
      <c r="F2904" s="456">
        <v>0</v>
      </c>
      <c r="G2904" s="457">
        <v>0</v>
      </c>
      <c r="H2904" s="438">
        <v>0.10315387848601969</v>
      </c>
      <c r="I2904" s="456">
        <v>0</v>
      </c>
      <c r="J2904" s="457">
        <v>0</v>
      </c>
      <c r="K2904" s="438">
        <v>0.6241639591016408</v>
      </c>
      <c r="L2904" s="462">
        <v>0</v>
      </c>
      <c r="M2904" s="463">
        <v>0</v>
      </c>
      <c r="N2904" s="438">
        <v>5.8143733120775065E-3</v>
      </c>
      <c r="O2904" s="456">
        <v>0</v>
      </c>
      <c r="P2904" s="457">
        <v>0</v>
      </c>
      <c r="Q2904" s="438">
        <v>1.9294507700579319E-2</v>
      </c>
      <c r="R2904" s="462">
        <v>0</v>
      </c>
      <c r="S2904" s="463">
        <v>0</v>
      </c>
      <c r="T2904" s="438">
        <v>667.30519156168373</v>
      </c>
      <c r="U2904" s="456">
        <v>0</v>
      </c>
      <c r="V2904" s="457">
        <v>0</v>
      </c>
      <c r="W2904" s="438">
        <v>0.111173394315977</v>
      </c>
      <c r="X2904" s="456">
        <v>0</v>
      </c>
      <c r="Y2904" s="457">
        <v>0</v>
      </c>
      <c r="Z2904" s="438">
        <v>3.6871709249277837E-3</v>
      </c>
      <c r="AA2904" s="456">
        <v>0</v>
      </c>
      <c r="AB2904" s="457">
        <v>0</v>
      </c>
      <c r="AC2904" s="438">
        <v>7.1025164626582126E-3</v>
      </c>
      <c r="AD2904" s="456">
        <v>0</v>
      </c>
      <c r="AE2904" s="457">
        <v>0</v>
      </c>
      <c r="AF2904" s="438">
        <v>1.0248943338915658E-3</v>
      </c>
      <c r="AG2904" s="456">
        <v>0</v>
      </c>
      <c r="AH2904" s="457">
        <v>0</v>
      </c>
      <c r="AI2904" s="438">
        <v>1.3221148231999319E-3</v>
      </c>
      <c r="AJ2904" s="456">
        <v>0</v>
      </c>
      <c r="AK2904" s="457">
        <v>0</v>
      </c>
      <c r="AL2904" s="438">
        <v>8.1991518075392151E-5</v>
      </c>
      <c r="AM2904" s="456">
        <v>0</v>
      </c>
      <c r="AN2904" s="457">
        <v>0</v>
      </c>
      <c r="AO2904" s="438">
        <v>2.2281213892105311E-2</v>
      </c>
      <c r="AP2904" s="456">
        <v>0</v>
      </c>
      <c r="AQ2904" s="457">
        <v>0</v>
      </c>
      <c r="AR2904" s="440">
        <v>1.42348125104616E-2</v>
      </c>
      <c r="AS2904" s="462">
        <v>0</v>
      </c>
      <c r="AT2904" s="463">
        <v>0</v>
      </c>
      <c r="AU2904" s="423">
        <v>0</v>
      </c>
    </row>
    <row r="2905" spans="1:47" x14ac:dyDescent="0.2">
      <c r="A2905" s="231">
        <v>2047</v>
      </c>
      <c r="B2905" s="232">
        <v>21</v>
      </c>
      <c r="C2905" s="456">
        <v>0</v>
      </c>
      <c r="D2905" s="457">
        <v>0</v>
      </c>
      <c r="E2905" s="438">
        <v>0.52466959031240834</v>
      </c>
      <c r="F2905" s="456">
        <v>0</v>
      </c>
      <c r="G2905" s="457">
        <v>0</v>
      </c>
      <c r="H2905" s="438">
        <v>0.10599772966315647</v>
      </c>
      <c r="I2905" s="456">
        <v>0</v>
      </c>
      <c r="J2905" s="457">
        <v>0</v>
      </c>
      <c r="K2905" s="438">
        <v>0.63577686865131722</v>
      </c>
      <c r="L2905" s="462">
        <v>0</v>
      </c>
      <c r="M2905" s="463">
        <v>0</v>
      </c>
      <c r="N2905" s="438">
        <v>5.8246711896368913E-3</v>
      </c>
      <c r="O2905" s="456">
        <v>0</v>
      </c>
      <c r="P2905" s="457">
        <v>0</v>
      </c>
      <c r="Q2905" s="438">
        <v>1.9322438405820045E-2</v>
      </c>
      <c r="R2905" s="462">
        <v>0</v>
      </c>
      <c r="S2905" s="463">
        <v>0</v>
      </c>
      <c r="T2905" s="438">
        <v>668.48686974504062</v>
      </c>
      <c r="U2905" s="456">
        <v>0</v>
      </c>
      <c r="V2905" s="457">
        <v>0</v>
      </c>
      <c r="W2905" s="438">
        <v>0.11423827794003649</v>
      </c>
      <c r="X2905" s="456">
        <v>0</v>
      </c>
      <c r="Y2905" s="457">
        <v>0</v>
      </c>
      <c r="Z2905" s="438">
        <v>3.7454563172772816E-3</v>
      </c>
      <c r="AA2905" s="456">
        <v>0</v>
      </c>
      <c r="AB2905" s="457">
        <v>0</v>
      </c>
      <c r="AC2905" s="438">
        <v>7.2983475324741309E-3</v>
      </c>
      <c r="AD2905" s="456">
        <v>0</v>
      </c>
      <c r="AE2905" s="457">
        <v>0</v>
      </c>
      <c r="AF2905" s="438">
        <v>1.0531503595940159E-3</v>
      </c>
      <c r="AG2905" s="456">
        <v>0</v>
      </c>
      <c r="AH2905" s="457">
        <v>0</v>
      </c>
      <c r="AI2905" s="438">
        <v>1.3585657824179531E-3</v>
      </c>
      <c r="AJ2905" s="456">
        <v>0</v>
      </c>
      <c r="AK2905" s="457">
        <v>0</v>
      </c>
      <c r="AL2905" s="438">
        <v>8.4251990727193972E-5</v>
      </c>
      <c r="AM2905" s="456">
        <v>0</v>
      </c>
      <c r="AN2905" s="457">
        <v>0</v>
      </c>
      <c r="AO2905" s="438">
        <v>2.2895518897962073E-2</v>
      </c>
      <c r="AP2905" s="456">
        <v>0</v>
      </c>
      <c r="AQ2905" s="457">
        <v>0</v>
      </c>
      <c r="AR2905" s="440">
        <v>1.8929294260137099E-2</v>
      </c>
      <c r="AS2905" s="462">
        <v>0</v>
      </c>
      <c r="AT2905" s="463">
        <v>0</v>
      </c>
      <c r="AU2905" s="423">
        <v>0</v>
      </c>
    </row>
    <row r="2906" spans="1:47" x14ac:dyDescent="0.2">
      <c r="A2906" s="231">
        <v>2047</v>
      </c>
      <c r="B2906" s="232">
        <v>22</v>
      </c>
      <c r="C2906" s="456">
        <v>0</v>
      </c>
      <c r="D2906" s="457">
        <v>0</v>
      </c>
      <c r="E2906" s="438">
        <v>0.53171046012762935</v>
      </c>
      <c r="F2906" s="456">
        <v>0</v>
      </c>
      <c r="G2906" s="457">
        <v>0</v>
      </c>
      <c r="H2906" s="438">
        <v>0.10868314047454747</v>
      </c>
      <c r="I2906" s="456">
        <v>0</v>
      </c>
      <c r="J2906" s="457">
        <v>0</v>
      </c>
      <c r="K2906" s="438">
        <v>0.64674253175746088</v>
      </c>
      <c r="L2906" s="462">
        <v>0</v>
      </c>
      <c r="M2906" s="463">
        <v>0</v>
      </c>
      <c r="N2906" s="438">
        <v>5.8344409169006203E-3</v>
      </c>
      <c r="O2906" s="456">
        <v>0</v>
      </c>
      <c r="P2906" s="457">
        <v>0</v>
      </c>
      <c r="Q2906" s="438">
        <v>1.93489175558334E-2</v>
      </c>
      <c r="R2906" s="462">
        <v>0</v>
      </c>
      <c r="S2906" s="463">
        <v>0</v>
      </c>
      <c r="T2906" s="438">
        <v>669.6071947438038</v>
      </c>
      <c r="U2906" s="456">
        <v>0</v>
      </c>
      <c r="V2906" s="457">
        <v>0</v>
      </c>
      <c r="W2906" s="438">
        <v>0.11713256948120444</v>
      </c>
      <c r="X2906" s="456">
        <v>0</v>
      </c>
      <c r="Y2906" s="457">
        <v>0</v>
      </c>
      <c r="Z2906" s="438">
        <v>3.8005086806064885E-3</v>
      </c>
      <c r="AA2906" s="456">
        <v>0</v>
      </c>
      <c r="AB2906" s="457">
        <v>0</v>
      </c>
      <c r="AC2906" s="438">
        <v>7.4832312471858663E-3</v>
      </c>
      <c r="AD2906" s="456">
        <v>0</v>
      </c>
      <c r="AE2906" s="457">
        <v>0</v>
      </c>
      <c r="AF2906" s="438">
        <v>1.0798304644261587E-3</v>
      </c>
      <c r="AG2906" s="456">
        <v>0</v>
      </c>
      <c r="AH2906" s="457">
        <v>0</v>
      </c>
      <c r="AI2906" s="438">
        <v>1.3929814637067611E-3</v>
      </c>
      <c r="AJ2906" s="456">
        <v>0</v>
      </c>
      <c r="AK2906" s="457">
        <v>0</v>
      </c>
      <c r="AL2906" s="438">
        <v>8.6386516676254389E-5</v>
      </c>
      <c r="AM2906" s="456">
        <v>0</v>
      </c>
      <c r="AN2906" s="457">
        <v>0</v>
      </c>
      <c r="AO2906" s="438">
        <v>2.347551877003376E-2</v>
      </c>
      <c r="AP2906" s="456">
        <v>0</v>
      </c>
      <c r="AQ2906" s="457">
        <v>0</v>
      </c>
      <c r="AR2906" s="440">
        <v>1.9110855519615201E-2</v>
      </c>
      <c r="AS2906" s="462">
        <v>0</v>
      </c>
      <c r="AT2906" s="463">
        <v>0</v>
      </c>
      <c r="AU2906" s="423">
        <v>0</v>
      </c>
    </row>
    <row r="2907" spans="1:47" x14ac:dyDescent="0.2">
      <c r="A2907" s="231">
        <v>2047</v>
      </c>
      <c r="B2907" s="232">
        <v>23</v>
      </c>
      <c r="C2907" s="456">
        <v>0</v>
      </c>
      <c r="D2907" s="457">
        <v>0</v>
      </c>
      <c r="E2907" s="438">
        <v>0.5380759927251394</v>
      </c>
      <c r="F2907" s="456">
        <v>0</v>
      </c>
      <c r="G2907" s="457">
        <v>0</v>
      </c>
      <c r="H2907" s="438">
        <v>0.11111064174718842</v>
      </c>
      <c r="I2907" s="456">
        <v>0</v>
      </c>
      <c r="J2907" s="457">
        <v>0</v>
      </c>
      <c r="K2907" s="438">
        <v>0.65665605756288237</v>
      </c>
      <c r="L2907" s="462">
        <v>0</v>
      </c>
      <c r="M2907" s="463">
        <v>0</v>
      </c>
      <c r="N2907" s="438">
        <v>5.8432497823533705E-3</v>
      </c>
      <c r="O2907" s="456">
        <v>0</v>
      </c>
      <c r="P2907" s="457">
        <v>0</v>
      </c>
      <c r="Q2907" s="438">
        <v>1.9372821009391483E-2</v>
      </c>
      <c r="R2907" s="462">
        <v>0</v>
      </c>
      <c r="S2907" s="463">
        <v>0</v>
      </c>
      <c r="T2907" s="438">
        <v>670.61893884002473</v>
      </c>
      <c r="U2907" s="456">
        <v>0</v>
      </c>
      <c r="V2907" s="457">
        <v>0</v>
      </c>
      <c r="W2907" s="438">
        <v>0.1197488047117411</v>
      </c>
      <c r="X2907" s="456">
        <v>0</v>
      </c>
      <c r="Y2907" s="457">
        <v>0</v>
      </c>
      <c r="Z2907" s="438">
        <v>3.8502763514945064E-3</v>
      </c>
      <c r="AA2907" s="456">
        <v>0</v>
      </c>
      <c r="AB2907" s="457">
        <v>0</v>
      </c>
      <c r="AC2907" s="438">
        <v>7.6503840621966112E-3</v>
      </c>
      <c r="AD2907" s="456">
        <v>0</v>
      </c>
      <c r="AE2907" s="457">
        <v>0</v>
      </c>
      <c r="AF2907" s="438">
        <v>1.1039518601296831E-3</v>
      </c>
      <c r="AG2907" s="456">
        <v>0</v>
      </c>
      <c r="AH2907" s="457">
        <v>0</v>
      </c>
      <c r="AI2907" s="438">
        <v>1.4240957648296365E-3</v>
      </c>
      <c r="AJ2907" s="456">
        <v>0</v>
      </c>
      <c r="AK2907" s="457">
        <v>0</v>
      </c>
      <c r="AL2907" s="438">
        <v>8.8316119275443308E-5</v>
      </c>
      <c r="AM2907" s="456">
        <v>0</v>
      </c>
      <c r="AN2907" s="457">
        <v>0</v>
      </c>
      <c r="AO2907" s="438">
        <v>2.3999902159861301E-2</v>
      </c>
      <c r="AP2907" s="456">
        <v>0</v>
      </c>
      <c r="AQ2907" s="457">
        <v>0</v>
      </c>
      <c r="AR2907" s="440">
        <v>1.9274975068055599E-2</v>
      </c>
      <c r="AS2907" s="462">
        <v>0</v>
      </c>
      <c r="AT2907" s="463">
        <v>0</v>
      </c>
      <c r="AU2907" s="423">
        <v>0</v>
      </c>
    </row>
    <row r="2908" spans="1:47" x14ac:dyDescent="0.2">
      <c r="A2908" s="231">
        <v>2047</v>
      </c>
      <c r="B2908" s="232">
        <v>24</v>
      </c>
      <c r="C2908" s="456">
        <v>0</v>
      </c>
      <c r="D2908" s="457">
        <v>0</v>
      </c>
      <c r="E2908" s="438">
        <v>0.54338280096187697</v>
      </c>
      <c r="F2908" s="456">
        <v>0</v>
      </c>
      <c r="G2908" s="457">
        <v>0</v>
      </c>
      <c r="H2908" s="438">
        <v>0.1131347889615076</v>
      </c>
      <c r="I2908" s="456">
        <v>0</v>
      </c>
      <c r="J2908" s="457">
        <v>0</v>
      </c>
      <c r="K2908" s="438">
        <v>0.66492125696437132</v>
      </c>
      <c r="L2908" s="462">
        <v>0</v>
      </c>
      <c r="M2908" s="463">
        <v>0</v>
      </c>
      <c r="N2908" s="438">
        <v>5.8506014137553429E-3</v>
      </c>
      <c r="O2908" s="456">
        <v>0</v>
      </c>
      <c r="P2908" s="457">
        <v>0</v>
      </c>
      <c r="Q2908" s="438">
        <v>1.9392734332531809E-2</v>
      </c>
      <c r="R2908" s="462">
        <v>0</v>
      </c>
      <c r="S2908" s="463">
        <v>0</v>
      </c>
      <c r="T2908" s="438">
        <v>671.46233995177136</v>
      </c>
      <c r="U2908" s="456">
        <v>0</v>
      </c>
      <c r="V2908" s="457">
        <v>0</v>
      </c>
      <c r="W2908" s="438">
        <v>0.12193054973547417</v>
      </c>
      <c r="X2908" s="456">
        <v>0</v>
      </c>
      <c r="Y2908" s="457">
        <v>0</v>
      </c>
      <c r="Z2908" s="438">
        <v>3.8917719862435023E-3</v>
      </c>
      <c r="AA2908" s="456">
        <v>0</v>
      </c>
      <c r="AB2908" s="457">
        <v>0</v>
      </c>
      <c r="AC2908" s="438">
        <v>7.7897585198678241E-3</v>
      </c>
      <c r="AD2908" s="456">
        <v>0</v>
      </c>
      <c r="AE2908" s="457">
        <v>0</v>
      </c>
      <c r="AF2908" s="438">
        <v>1.1240627558414113E-3</v>
      </c>
      <c r="AG2908" s="456">
        <v>0</v>
      </c>
      <c r="AH2908" s="457">
        <v>0</v>
      </c>
      <c r="AI2908" s="438">
        <v>1.450040153413432E-3</v>
      </c>
      <c r="AJ2908" s="456">
        <v>0</v>
      </c>
      <c r="AK2908" s="457">
        <v>0</v>
      </c>
      <c r="AL2908" s="438">
        <v>8.9925033842754801E-5</v>
      </c>
      <c r="AM2908" s="456">
        <v>0</v>
      </c>
      <c r="AN2908" s="457">
        <v>0</v>
      </c>
      <c r="AO2908" s="438">
        <v>2.4437113079257677E-2</v>
      </c>
      <c r="AP2908" s="456">
        <v>0</v>
      </c>
      <c r="AQ2908" s="457">
        <v>0</v>
      </c>
      <c r="AR2908" s="440">
        <v>1.94118320154433E-2</v>
      </c>
      <c r="AS2908" s="462">
        <v>0</v>
      </c>
      <c r="AT2908" s="463">
        <v>0</v>
      </c>
      <c r="AU2908" s="423">
        <v>0</v>
      </c>
    </row>
    <row r="2909" spans="1:47" x14ac:dyDescent="0.2">
      <c r="A2909" s="231">
        <v>2047</v>
      </c>
      <c r="B2909" s="232">
        <v>25</v>
      </c>
      <c r="C2909" s="456">
        <v>0</v>
      </c>
      <c r="D2909" s="457">
        <v>0</v>
      </c>
      <c r="E2909" s="438">
        <v>0.54737927126244124</v>
      </c>
      <c r="F2909" s="456">
        <v>0</v>
      </c>
      <c r="G2909" s="457">
        <v>0</v>
      </c>
      <c r="H2909" s="438">
        <v>0.11465916669754038</v>
      </c>
      <c r="I2909" s="456">
        <v>0</v>
      </c>
      <c r="J2909" s="457">
        <v>0</v>
      </c>
      <c r="K2909" s="438">
        <v>0.67114573800849753</v>
      </c>
      <c r="L2909" s="462">
        <v>0</v>
      </c>
      <c r="M2909" s="463">
        <v>0</v>
      </c>
      <c r="N2909" s="438">
        <v>5.85612302444905E-3</v>
      </c>
      <c r="O2909" s="456">
        <v>0</v>
      </c>
      <c r="P2909" s="457">
        <v>0</v>
      </c>
      <c r="Q2909" s="438">
        <v>1.9407729726377974E-2</v>
      </c>
      <c r="R2909" s="462">
        <v>0</v>
      </c>
      <c r="S2909" s="463">
        <v>0</v>
      </c>
      <c r="T2909" s="438">
        <v>672.0955321307282</v>
      </c>
      <c r="U2909" s="456">
        <v>0</v>
      </c>
      <c r="V2909" s="457">
        <v>0</v>
      </c>
      <c r="W2909" s="438">
        <v>0.12357324125905994</v>
      </c>
      <c r="X2909" s="456">
        <v>0</v>
      </c>
      <c r="Y2909" s="457">
        <v>0</v>
      </c>
      <c r="Z2909" s="438">
        <v>3.9230150399153169E-3</v>
      </c>
      <c r="AA2909" s="456">
        <v>0</v>
      </c>
      <c r="AB2909" s="457">
        <v>0</v>
      </c>
      <c r="AC2909" s="438">
        <v>7.894708986606682E-3</v>
      </c>
      <c r="AD2909" s="456">
        <v>0</v>
      </c>
      <c r="AE2909" s="457">
        <v>0</v>
      </c>
      <c r="AF2909" s="438">
        <v>1.1392074051073968E-3</v>
      </c>
      <c r="AG2909" s="456">
        <v>0</v>
      </c>
      <c r="AH2909" s="457">
        <v>0</v>
      </c>
      <c r="AI2909" s="438">
        <v>1.4695752819065256E-3</v>
      </c>
      <c r="AJ2909" s="456">
        <v>0</v>
      </c>
      <c r="AK2909" s="457">
        <v>0</v>
      </c>
      <c r="AL2909" s="438">
        <v>9.1136585295285155E-5</v>
      </c>
      <c r="AM2909" s="456">
        <v>0</v>
      </c>
      <c r="AN2909" s="457">
        <v>0</v>
      </c>
      <c r="AO2909" s="438">
        <v>2.4766330895779128E-2</v>
      </c>
      <c r="AP2909" s="456">
        <v>0</v>
      </c>
      <c r="AQ2909" s="457">
        <v>0</v>
      </c>
      <c r="AR2909" s="440">
        <v>1.9514876580013801E-2</v>
      </c>
      <c r="AS2909" s="462">
        <v>0</v>
      </c>
      <c r="AT2909" s="463">
        <v>0</v>
      </c>
      <c r="AU2909" s="423">
        <v>0</v>
      </c>
    </row>
    <row r="2910" spans="1:47" x14ac:dyDescent="0.2">
      <c r="A2910" s="231">
        <v>2047</v>
      </c>
      <c r="B2910" s="232">
        <v>26</v>
      </c>
      <c r="C2910" s="456">
        <v>0</v>
      </c>
      <c r="D2910" s="457">
        <v>0</v>
      </c>
      <c r="E2910" s="438">
        <v>0.54978872540234169</v>
      </c>
      <c r="F2910" s="456">
        <v>0</v>
      </c>
      <c r="G2910" s="457">
        <v>0</v>
      </c>
      <c r="H2910" s="438">
        <v>0.11557868219206026</v>
      </c>
      <c r="I2910" s="456">
        <v>0</v>
      </c>
      <c r="J2910" s="457">
        <v>0</v>
      </c>
      <c r="K2910" s="438">
        <v>0.67490172084890609</v>
      </c>
      <c r="L2910" s="462">
        <v>0</v>
      </c>
      <c r="M2910" s="463">
        <v>0</v>
      </c>
      <c r="N2910" s="438">
        <v>5.8594585418806789E-3</v>
      </c>
      <c r="O2910" s="456">
        <v>0</v>
      </c>
      <c r="P2910" s="457">
        <v>0</v>
      </c>
      <c r="Q2910" s="438">
        <v>1.9416791107164062E-2</v>
      </c>
      <c r="R2910" s="462">
        <v>0</v>
      </c>
      <c r="S2910" s="463">
        <v>0</v>
      </c>
      <c r="T2910" s="438">
        <v>672.48058050838199</v>
      </c>
      <c r="U2910" s="456">
        <v>0</v>
      </c>
      <c r="V2910" s="457">
        <v>0</v>
      </c>
      <c r="W2910" s="438">
        <v>0.12456432743936645</v>
      </c>
      <c r="X2910" s="456">
        <v>0</v>
      </c>
      <c r="Y2910" s="457">
        <v>0</v>
      </c>
      <c r="Z2910" s="438">
        <v>3.9418653785908394E-3</v>
      </c>
      <c r="AA2910" s="456">
        <v>0</v>
      </c>
      <c r="AB2910" s="457">
        <v>0</v>
      </c>
      <c r="AC2910" s="438">
        <v>7.9580240996947344E-3</v>
      </c>
      <c r="AD2910" s="456">
        <v>0</v>
      </c>
      <c r="AE2910" s="457">
        <v>0</v>
      </c>
      <c r="AF2910" s="438">
        <v>1.1483445428715055E-3</v>
      </c>
      <c r="AG2910" s="456">
        <v>0</v>
      </c>
      <c r="AH2910" s="457">
        <v>0</v>
      </c>
      <c r="AI2910" s="438">
        <v>1.4813630711283049E-3</v>
      </c>
      <c r="AJ2910" s="456">
        <v>0</v>
      </c>
      <c r="AK2910" s="457">
        <v>0</v>
      </c>
      <c r="AL2910" s="438">
        <v>9.186750372653159E-5</v>
      </c>
      <c r="AM2910" s="456">
        <v>0</v>
      </c>
      <c r="AN2910" s="457">
        <v>0</v>
      </c>
      <c r="AO2910" s="438">
        <v>2.4964955141739346E-2</v>
      </c>
      <c r="AP2910" s="456">
        <v>0</v>
      </c>
      <c r="AQ2910" s="457">
        <v>0</v>
      </c>
      <c r="AR2910" s="440">
        <v>1.9577087575067102E-2</v>
      </c>
      <c r="AS2910" s="462">
        <v>0</v>
      </c>
      <c r="AT2910" s="463">
        <v>0</v>
      </c>
      <c r="AU2910" s="423">
        <v>0</v>
      </c>
    </row>
    <row r="2911" spans="1:47" x14ac:dyDescent="0.2">
      <c r="A2911" s="231">
        <v>2047</v>
      </c>
      <c r="B2911" s="232">
        <v>27</v>
      </c>
      <c r="C2911" s="456">
        <v>0</v>
      </c>
      <c r="D2911" s="457">
        <v>0</v>
      </c>
      <c r="E2911" s="438">
        <v>0.55024858399140142</v>
      </c>
      <c r="F2911" s="456">
        <v>0</v>
      </c>
      <c r="G2911" s="457">
        <v>0</v>
      </c>
      <c r="H2911" s="438">
        <v>0.11575376574255844</v>
      </c>
      <c r="I2911" s="456">
        <v>0</v>
      </c>
      <c r="J2911" s="457">
        <v>0</v>
      </c>
      <c r="K2911" s="438">
        <v>0.67561662002895784</v>
      </c>
      <c r="L2911" s="462">
        <v>0</v>
      </c>
      <c r="M2911" s="463">
        <v>0</v>
      </c>
      <c r="N2911" s="438">
        <v>5.8600989544933682E-3</v>
      </c>
      <c r="O2911" s="456">
        <v>0</v>
      </c>
      <c r="P2911" s="457">
        <v>0</v>
      </c>
      <c r="Q2911" s="438">
        <v>1.9418524970573423E-2</v>
      </c>
      <c r="R2911" s="462">
        <v>0</v>
      </c>
      <c r="S2911" s="463">
        <v>0</v>
      </c>
      <c r="T2911" s="438">
        <v>672.55189781216416</v>
      </c>
      <c r="U2911" s="456">
        <v>0</v>
      </c>
      <c r="V2911" s="457">
        <v>0</v>
      </c>
      <c r="W2911" s="438">
        <v>0.12475289679064107</v>
      </c>
      <c r="X2911" s="456">
        <v>0</v>
      </c>
      <c r="Y2911" s="457">
        <v>0</v>
      </c>
      <c r="Z2911" s="438">
        <v>3.9454533341623955E-3</v>
      </c>
      <c r="AA2911" s="456">
        <v>0</v>
      </c>
      <c r="AB2911" s="457">
        <v>0</v>
      </c>
      <c r="AC2911" s="438">
        <v>7.9700761585403783E-3</v>
      </c>
      <c r="AD2911" s="456">
        <v>0</v>
      </c>
      <c r="AE2911" s="457">
        <v>0</v>
      </c>
      <c r="AF2911" s="438">
        <v>1.1500841798946497E-3</v>
      </c>
      <c r="AG2911" s="456">
        <v>0</v>
      </c>
      <c r="AH2911" s="457">
        <v>0</v>
      </c>
      <c r="AI2911" s="438">
        <v>1.4836067305932826E-3</v>
      </c>
      <c r="AJ2911" s="456">
        <v>0</v>
      </c>
      <c r="AK2911" s="457">
        <v>0</v>
      </c>
      <c r="AL2911" s="438">
        <v>9.200668815122097E-5</v>
      </c>
      <c r="AM2911" s="456">
        <v>0</v>
      </c>
      <c r="AN2911" s="457">
        <v>0</v>
      </c>
      <c r="AO2911" s="438">
        <v>2.5002769317000805E-2</v>
      </c>
      <c r="AP2911" s="456">
        <v>0</v>
      </c>
      <c r="AQ2911" s="457">
        <v>0</v>
      </c>
      <c r="AR2911" s="440">
        <v>1.95889116529183E-2</v>
      </c>
      <c r="AS2911" s="462">
        <v>0</v>
      </c>
      <c r="AT2911" s="463">
        <v>0</v>
      </c>
      <c r="AU2911" s="423">
        <v>0</v>
      </c>
    </row>
    <row r="2912" spans="1:47" x14ac:dyDescent="0.2">
      <c r="A2912" s="231">
        <v>2047</v>
      </c>
      <c r="B2912" s="232">
        <v>28</v>
      </c>
      <c r="C2912" s="456">
        <v>0</v>
      </c>
      <c r="D2912" s="457">
        <v>0</v>
      </c>
      <c r="E2912" s="438">
        <v>0.55024797636800049</v>
      </c>
      <c r="F2912" s="456">
        <v>0</v>
      </c>
      <c r="G2912" s="457">
        <v>0</v>
      </c>
      <c r="H2912" s="438">
        <v>0.1157535266824828</v>
      </c>
      <c r="I2912" s="456">
        <v>0</v>
      </c>
      <c r="J2912" s="457">
        <v>0</v>
      </c>
      <c r="K2912" s="438">
        <v>0.67561565266192336</v>
      </c>
      <c r="L2912" s="462">
        <v>0</v>
      </c>
      <c r="M2912" s="463">
        <v>0</v>
      </c>
      <c r="N2912" s="438">
        <v>5.8601069036012966E-3</v>
      </c>
      <c r="O2912" s="456">
        <v>0</v>
      </c>
      <c r="P2912" s="457">
        <v>0</v>
      </c>
      <c r="Q2912" s="438">
        <v>1.9418543907539998E-2</v>
      </c>
      <c r="R2912" s="462">
        <v>0</v>
      </c>
      <c r="S2912" s="463">
        <v>0</v>
      </c>
      <c r="T2912" s="438">
        <v>672.55482668902221</v>
      </c>
      <c r="U2912" s="456">
        <v>0</v>
      </c>
      <c r="V2912" s="457">
        <v>0</v>
      </c>
      <c r="W2912" s="438">
        <v>0.12475253866036022</v>
      </c>
      <c r="X2912" s="456">
        <v>0</v>
      </c>
      <c r="Y2912" s="457">
        <v>0</v>
      </c>
      <c r="Z2912" s="438">
        <v>3.9454440005017135E-3</v>
      </c>
      <c r="AA2912" s="456">
        <v>0</v>
      </c>
      <c r="AB2912" s="457">
        <v>0</v>
      </c>
      <c r="AC2912" s="438">
        <v>7.970053458232873E-3</v>
      </c>
      <c r="AD2912" s="456">
        <v>0</v>
      </c>
      <c r="AE2912" s="457">
        <v>0</v>
      </c>
      <c r="AF2912" s="438">
        <v>1.1500798066687177E-3</v>
      </c>
      <c r="AG2912" s="456">
        <v>0</v>
      </c>
      <c r="AH2912" s="457">
        <v>0</v>
      </c>
      <c r="AI2912" s="438">
        <v>1.4836019588273194E-3</v>
      </c>
      <c r="AJ2912" s="456">
        <v>0</v>
      </c>
      <c r="AK2912" s="457">
        <v>0</v>
      </c>
      <c r="AL2912" s="438">
        <v>9.2006266478559745E-5</v>
      </c>
      <c r="AM2912" s="456">
        <v>0</v>
      </c>
      <c r="AN2912" s="457">
        <v>0</v>
      </c>
      <c r="AO2912" s="438">
        <v>2.5002728860220216E-2</v>
      </c>
      <c r="AP2912" s="456">
        <v>0</v>
      </c>
      <c r="AQ2912" s="457">
        <v>0</v>
      </c>
      <c r="AR2912" s="440">
        <v>1.9588913668109099E-2</v>
      </c>
      <c r="AS2912" s="462">
        <v>0</v>
      </c>
      <c r="AT2912" s="463">
        <v>0</v>
      </c>
      <c r="AU2912" s="423">
        <v>0</v>
      </c>
    </row>
    <row r="2913" spans="1:47" x14ac:dyDescent="0.2">
      <c r="A2913" s="231">
        <v>2047</v>
      </c>
      <c r="B2913" s="232">
        <v>29</v>
      </c>
      <c r="C2913" s="456">
        <v>0</v>
      </c>
      <c r="D2913" s="457">
        <v>0</v>
      </c>
      <c r="E2913" s="438">
        <v>0.55024704678121328</v>
      </c>
      <c r="F2913" s="456">
        <v>0</v>
      </c>
      <c r="G2913" s="457">
        <v>0</v>
      </c>
      <c r="H2913" s="438">
        <v>0.11575264187258925</v>
      </c>
      <c r="I2913" s="456">
        <v>0</v>
      </c>
      <c r="J2913" s="457">
        <v>0</v>
      </c>
      <c r="K2913" s="438">
        <v>0.6756132066814835</v>
      </c>
      <c r="L2913" s="462">
        <v>0</v>
      </c>
      <c r="M2913" s="463">
        <v>0</v>
      </c>
      <c r="N2913" s="438">
        <v>5.8601220065592702E-3</v>
      </c>
      <c r="O2913" s="456">
        <v>0</v>
      </c>
      <c r="P2913" s="457">
        <v>0</v>
      </c>
      <c r="Q2913" s="438">
        <v>1.9418557510897039E-2</v>
      </c>
      <c r="R2913" s="462">
        <v>0</v>
      </c>
      <c r="S2913" s="463">
        <v>0</v>
      </c>
      <c r="T2913" s="438">
        <v>672.55564035395309</v>
      </c>
      <c r="U2913" s="456">
        <v>0</v>
      </c>
      <c r="V2913" s="457">
        <v>0</v>
      </c>
      <c r="W2913" s="438">
        <v>0.12475180646799779</v>
      </c>
      <c r="X2913" s="456">
        <v>0</v>
      </c>
      <c r="Y2913" s="457">
        <v>0</v>
      </c>
      <c r="Z2913" s="438">
        <v>3.9454386770074873E-3</v>
      </c>
      <c r="AA2913" s="456">
        <v>0</v>
      </c>
      <c r="AB2913" s="457">
        <v>0</v>
      </c>
      <c r="AC2913" s="438">
        <v>7.9700040930983269E-3</v>
      </c>
      <c r="AD2913" s="456">
        <v>0</v>
      </c>
      <c r="AE2913" s="457">
        <v>0</v>
      </c>
      <c r="AF2913" s="438">
        <v>1.150072023318413E-3</v>
      </c>
      <c r="AG2913" s="456">
        <v>0</v>
      </c>
      <c r="AH2913" s="457">
        <v>0</v>
      </c>
      <c r="AI2913" s="438">
        <v>1.4835945959499597E-3</v>
      </c>
      <c r="AJ2913" s="456">
        <v>0</v>
      </c>
      <c r="AK2913" s="457">
        <v>0</v>
      </c>
      <c r="AL2913" s="438">
        <v>9.2005913927621134E-5</v>
      </c>
      <c r="AM2913" s="456">
        <v>0</v>
      </c>
      <c r="AN2913" s="457">
        <v>0</v>
      </c>
      <c r="AO2913" s="438">
        <v>2.5002587811462217E-2</v>
      </c>
      <c r="AP2913" s="456">
        <v>0</v>
      </c>
      <c r="AQ2913" s="457">
        <v>0</v>
      </c>
      <c r="AR2913" s="440">
        <v>1.9588912516130201E-2</v>
      </c>
      <c r="AS2913" s="462">
        <v>0</v>
      </c>
      <c r="AT2913" s="463">
        <v>0</v>
      </c>
      <c r="AU2913" s="423">
        <v>0</v>
      </c>
    </row>
    <row r="2914" spans="1:47" x14ac:dyDescent="0.2">
      <c r="A2914" s="231">
        <v>2047</v>
      </c>
      <c r="B2914" s="232">
        <v>30</v>
      </c>
      <c r="C2914" s="456">
        <v>0</v>
      </c>
      <c r="D2914" s="457">
        <v>0</v>
      </c>
      <c r="E2914" s="438">
        <v>0.55024396168357426</v>
      </c>
      <c r="F2914" s="456">
        <v>0</v>
      </c>
      <c r="G2914" s="457">
        <v>0</v>
      </c>
      <c r="H2914" s="438">
        <v>0.1157517003807101</v>
      </c>
      <c r="I2914" s="456">
        <v>0</v>
      </c>
      <c r="J2914" s="457">
        <v>0</v>
      </c>
      <c r="K2914" s="438">
        <v>0.76018679094497188</v>
      </c>
      <c r="L2914" s="462">
        <v>0</v>
      </c>
      <c r="M2914" s="463">
        <v>0</v>
      </c>
      <c r="N2914" s="438">
        <v>5.8601368133122719E-3</v>
      </c>
      <c r="O2914" s="456">
        <v>0</v>
      </c>
      <c r="P2914" s="457">
        <v>0</v>
      </c>
      <c r="Q2914" s="438">
        <v>1.9418552563559482E-2</v>
      </c>
      <c r="R2914" s="462">
        <v>0</v>
      </c>
      <c r="S2914" s="463">
        <v>0</v>
      </c>
      <c r="T2914" s="438">
        <v>672.55701719641445</v>
      </c>
      <c r="U2914" s="456">
        <v>0</v>
      </c>
      <c r="V2914" s="457">
        <v>0</v>
      </c>
      <c r="W2914" s="438">
        <v>0.12475065783158357</v>
      </c>
      <c r="X2914" s="456">
        <v>0</v>
      </c>
      <c r="Y2914" s="457">
        <v>0</v>
      </c>
      <c r="Z2914" s="438">
        <v>3.945409810856529E-3</v>
      </c>
      <c r="AA2914" s="456">
        <v>0</v>
      </c>
      <c r="AB2914" s="457">
        <v>0</v>
      </c>
      <c r="AC2914" s="438">
        <v>7.9699367859744612E-3</v>
      </c>
      <c r="AD2914" s="456">
        <v>0</v>
      </c>
      <c r="AE2914" s="457">
        <v>0</v>
      </c>
      <c r="AF2914" s="438">
        <v>1.1500624925248179E-3</v>
      </c>
      <c r="AG2914" s="456">
        <v>0</v>
      </c>
      <c r="AH2914" s="457">
        <v>0</v>
      </c>
      <c r="AI2914" s="438">
        <v>1.4835809983581782E-3</v>
      </c>
      <c r="AJ2914" s="456">
        <v>0</v>
      </c>
      <c r="AK2914" s="457">
        <v>0</v>
      </c>
      <c r="AL2914" s="438">
        <v>9.2005049076028639E-5</v>
      </c>
      <c r="AM2914" s="456">
        <v>0</v>
      </c>
      <c r="AN2914" s="457">
        <v>0</v>
      </c>
      <c r="AO2914" s="438">
        <v>2.5002358724877573E-2</v>
      </c>
      <c r="AP2914" s="456">
        <v>0</v>
      </c>
      <c r="AQ2914" s="457">
        <v>0</v>
      </c>
      <c r="AR2914" s="440">
        <v>1.9588912583477301E-2</v>
      </c>
      <c r="AS2914" s="462">
        <v>0</v>
      </c>
      <c r="AT2914" s="463">
        <v>0</v>
      </c>
      <c r="AU2914" s="423">
        <v>0</v>
      </c>
    </row>
    <row r="2915" spans="1:47" x14ac:dyDescent="0.2">
      <c r="A2915" s="231">
        <v>2047</v>
      </c>
      <c r="B2915" s="232">
        <v>31</v>
      </c>
      <c r="C2915" s="456">
        <v>0</v>
      </c>
      <c r="D2915" s="457">
        <v>0</v>
      </c>
      <c r="E2915" s="438">
        <v>0.5502390097579315</v>
      </c>
      <c r="F2915" s="456">
        <v>0</v>
      </c>
      <c r="G2915" s="457">
        <v>0</v>
      </c>
      <c r="H2915" s="438">
        <v>0.1157499719009695</v>
      </c>
      <c r="I2915" s="456">
        <v>0</v>
      </c>
      <c r="J2915" s="457">
        <v>0</v>
      </c>
      <c r="K2915" s="438">
        <v>0.83825125837759284</v>
      </c>
      <c r="L2915" s="462">
        <v>0</v>
      </c>
      <c r="M2915" s="463">
        <v>0</v>
      </c>
      <c r="N2915" s="438">
        <v>5.8601383018865938E-3</v>
      </c>
      <c r="O2915" s="456">
        <v>0</v>
      </c>
      <c r="P2915" s="457">
        <v>0</v>
      </c>
      <c r="Q2915" s="438">
        <v>1.9418534025273451E-2</v>
      </c>
      <c r="R2915" s="462">
        <v>0</v>
      </c>
      <c r="S2915" s="463">
        <v>0</v>
      </c>
      <c r="T2915" s="438">
        <v>672.5572325047624</v>
      </c>
      <c r="U2915" s="456">
        <v>0</v>
      </c>
      <c r="V2915" s="457">
        <v>0</v>
      </c>
      <c r="W2915" s="438">
        <v>0.12474886417902659</v>
      </c>
      <c r="X2915" s="456">
        <v>0</v>
      </c>
      <c r="Y2915" s="457">
        <v>0</v>
      </c>
      <c r="Z2915" s="438">
        <v>3.9453719109898396E-3</v>
      </c>
      <c r="AA2915" s="456">
        <v>0</v>
      </c>
      <c r="AB2915" s="457">
        <v>0</v>
      </c>
      <c r="AC2915" s="438">
        <v>7.9698047152415522E-3</v>
      </c>
      <c r="AD2915" s="456">
        <v>0</v>
      </c>
      <c r="AE2915" s="457">
        <v>0</v>
      </c>
      <c r="AF2915" s="438">
        <v>1.1500452644900077E-3</v>
      </c>
      <c r="AG2915" s="456">
        <v>0</v>
      </c>
      <c r="AH2915" s="457">
        <v>0</v>
      </c>
      <c r="AI2915" s="438">
        <v>1.4835568427270637E-3</v>
      </c>
      <c r="AJ2915" s="456">
        <v>0</v>
      </c>
      <c r="AK2915" s="457">
        <v>0</v>
      </c>
      <c r="AL2915" s="438">
        <v>9.2003547502602303E-5</v>
      </c>
      <c r="AM2915" s="456">
        <v>0</v>
      </c>
      <c r="AN2915" s="457">
        <v>0</v>
      </c>
      <c r="AO2915" s="438">
        <v>2.5001985611684714E-2</v>
      </c>
      <c r="AP2915" s="456">
        <v>0</v>
      </c>
      <c r="AQ2915" s="457">
        <v>0</v>
      </c>
      <c r="AR2915" s="440">
        <v>1.9588915224112501E-2</v>
      </c>
      <c r="AS2915" s="462">
        <v>0</v>
      </c>
      <c r="AT2915" s="463">
        <v>0</v>
      </c>
      <c r="AU2915" s="423">
        <v>0</v>
      </c>
    </row>
    <row r="2916" spans="1:47" x14ac:dyDescent="0.2">
      <c r="A2916" s="231">
        <v>2047</v>
      </c>
      <c r="B2916" s="232">
        <v>32</v>
      </c>
      <c r="C2916" s="456">
        <v>0</v>
      </c>
      <c r="D2916" s="457">
        <v>0</v>
      </c>
      <c r="E2916" s="419">
        <v>0.5502390097579315</v>
      </c>
      <c r="F2916" s="456">
        <v>0</v>
      </c>
      <c r="G2916" s="457">
        <v>0</v>
      </c>
      <c r="H2916" s="419">
        <v>0.1157499719009695</v>
      </c>
      <c r="I2916" s="456">
        <v>0</v>
      </c>
      <c r="J2916" s="457">
        <v>0</v>
      </c>
      <c r="K2916" s="419">
        <v>0.83825125837759284</v>
      </c>
      <c r="L2916" s="462">
        <v>0</v>
      </c>
      <c r="M2916" s="463">
        <v>0</v>
      </c>
      <c r="N2916" s="419">
        <v>5.8601383018865938E-3</v>
      </c>
      <c r="O2916" s="456">
        <v>0</v>
      </c>
      <c r="P2916" s="457">
        <v>0</v>
      </c>
      <c r="Q2916" s="419">
        <v>1.9418534025273451E-2</v>
      </c>
      <c r="R2916" s="462">
        <v>0</v>
      </c>
      <c r="S2916" s="463">
        <v>0</v>
      </c>
      <c r="T2916" s="419">
        <v>672.5572325047624</v>
      </c>
      <c r="U2916" s="456">
        <v>0</v>
      </c>
      <c r="V2916" s="457">
        <v>0</v>
      </c>
      <c r="W2916" s="419">
        <v>0.12474886417902659</v>
      </c>
      <c r="X2916" s="456">
        <v>0</v>
      </c>
      <c r="Y2916" s="457">
        <v>0</v>
      </c>
      <c r="Z2916" s="419">
        <v>3.9453719109898396E-3</v>
      </c>
      <c r="AA2916" s="456">
        <v>0</v>
      </c>
      <c r="AB2916" s="457">
        <v>0</v>
      </c>
      <c r="AC2916" s="419">
        <v>7.9698047152415522E-3</v>
      </c>
      <c r="AD2916" s="456">
        <v>0</v>
      </c>
      <c r="AE2916" s="457">
        <v>0</v>
      </c>
      <c r="AF2916" s="419">
        <v>1.1500452644900077E-3</v>
      </c>
      <c r="AG2916" s="456">
        <v>0</v>
      </c>
      <c r="AH2916" s="457">
        <v>0</v>
      </c>
      <c r="AI2916" s="419">
        <v>1.4835568427270637E-3</v>
      </c>
      <c r="AJ2916" s="456">
        <v>0</v>
      </c>
      <c r="AK2916" s="457">
        <v>0</v>
      </c>
      <c r="AL2916" s="419">
        <v>9.2003547502602303E-5</v>
      </c>
      <c r="AM2916" s="456">
        <v>0</v>
      </c>
      <c r="AN2916" s="457">
        <v>0</v>
      </c>
      <c r="AO2916" s="419">
        <v>2.5001985611684714E-2</v>
      </c>
      <c r="AP2916" s="456">
        <v>0</v>
      </c>
      <c r="AQ2916" s="457">
        <v>0</v>
      </c>
      <c r="AR2916" s="440">
        <v>1.9588915224112501E-2</v>
      </c>
      <c r="AS2916" s="462">
        <v>0</v>
      </c>
      <c r="AT2916" s="463">
        <v>0</v>
      </c>
      <c r="AU2916" s="426">
        <v>0</v>
      </c>
    </row>
    <row r="2917" spans="1:47" x14ac:dyDescent="0.2">
      <c r="A2917" s="231">
        <v>2047</v>
      </c>
      <c r="B2917" s="232">
        <v>33</v>
      </c>
      <c r="C2917" s="456">
        <v>0</v>
      </c>
      <c r="D2917" s="457">
        <v>0</v>
      </c>
      <c r="E2917" s="419">
        <v>0.5502390097579315</v>
      </c>
      <c r="F2917" s="456">
        <v>0</v>
      </c>
      <c r="G2917" s="457">
        <v>0</v>
      </c>
      <c r="H2917" s="419">
        <v>0.1157499719009695</v>
      </c>
      <c r="I2917" s="456">
        <v>0</v>
      </c>
      <c r="J2917" s="457">
        <v>0</v>
      </c>
      <c r="K2917" s="419">
        <v>0.83825125837759284</v>
      </c>
      <c r="L2917" s="462">
        <v>0</v>
      </c>
      <c r="M2917" s="463">
        <v>0</v>
      </c>
      <c r="N2917" s="419">
        <v>5.8601383018865938E-3</v>
      </c>
      <c r="O2917" s="456">
        <v>0</v>
      </c>
      <c r="P2917" s="457">
        <v>0</v>
      </c>
      <c r="Q2917" s="419">
        <v>1.9418534025273451E-2</v>
      </c>
      <c r="R2917" s="462">
        <v>0</v>
      </c>
      <c r="S2917" s="463">
        <v>0</v>
      </c>
      <c r="T2917" s="419">
        <v>672.5572325047624</v>
      </c>
      <c r="U2917" s="456">
        <v>0</v>
      </c>
      <c r="V2917" s="457">
        <v>0</v>
      </c>
      <c r="W2917" s="419">
        <v>0.12474886417902659</v>
      </c>
      <c r="X2917" s="456">
        <v>0</v>
      </c>
      <c r="Y2917" s="457">
        <v>0</v>
      </c>
      <c r="Z2917" s="419">
        <v>3.9453719109898396E-3</v>
      </c>
      <c r="AA2917" s="456">
        <v>0</v>
      </c>
      <c r="AB2917" s="457">
        <v>0</v>
      </c>
      <c r="AC2917" s="419">
        <v>7.9698047152415522E-3</v>
      </c>
      <c r="AD2917" s="456">
        <v>0</v>
      </c>
      <c r="AE2917" s="457">
        <v>0</v>
      </c>
      <c r="AF2917" s="419">
        <v>1.1500452644900077E-3</v>
      </c>
      <c r="AG2917" s="456">
        <v>0</v>
      </c>
      <c r="AH2917" s="457">
        <v>0</v>
      </c>
      <c r="AI2917" s="419">
        <v>1.4835568427270637E-3</v>
      </c>
      <c r="AJ2917" s="456">
        <v>0</v>
      </c>
      <c r="AK2917" s="457">
        <v>0</v>
      </c>
      <c r="AL2917" s="419">
        <v>9.2003547502602303E-5</v>
      </c>
      <c r="AM2917" s="456">
        <v>0</v>
      </c>
      <c r="AN2917" s="457">
        <v>0</v>
      </c>
      <c r="AO2917" s="419">
        <v>2.5001985611684714E-2</v>
      </c>
      <c r="AP2917" s="456">
        <v>0</v>
      </c>
      <c r="AQ2917" s="457">
        <v>0</v>
      </c>
      <c r="AR2917" s="440">
        <v>1.9588915224112501E-2</v>
      </c>
      <c r="AS2917" s="462">
        <v>0</v>
      </c>
      <c r="AT2917" s="463">
        <v>0</v>
      </c>
      <c r="AU2917" s="426">
        <v>0</v>
      </c>
    </row>
    <row r="2918" spans="1:47" x14ac:dyDescent="0.2">
      <c r="A2918" s="231">
        <v>2047</v>
      </c>
      <c r="B2918" s="232">
        <v>34</v>
      </c>
      <c r="C2918" s="456">
        <v>0</v>
      </c>
      <c r="D2918" s="457">
        <v>0</v>
      </c>
      <c r="E2918" s="419">
        <v>0.5502390097579315</v>
      </c>
      <c r="F2918" s="456">
        <v>0</v>
      </c>
      <c r="G2918" s="457">
        <v>0</v>
      </c>
      <c r="H2918" s="419">
        <v>0.1157499719009695</v>
      </c>
      <c r="I2918" s="456">
        <v>0</v>
      </c>
      <c r="J2918" s="457">
        <v>0</v>
      </c>
      <c r="K2918" s="419">
        <v>0.83825125837759284</v>
      </c>
      <c r="L2918" s="462">
        <v>0</v>
      </c>
      <c r="M2918" s="463">
        <v>0</v>
      </c>
      <c r="N2918" s="419">
        <v>5.8601383018865938E-3</v>
      </c>
      <c r="O2918" s="456">
        <v>0</v>
      </c>
      <c r="P2918" s="457">
        <v>0</v>
      </c>
      <c r="Q2918" s="419">
        <v>1.9418534025273451E-2</v>
      </c>
      <c r="R2918" s="462">
        <v>0</v>
      </c>
      <c r="S2918" s="463">
        <v>0</v>
      </c>
      <c r="T2918" s="419">
        <v>672.5572325047624</v>
      </c>
      <c r="U2918" s="456">
        <v>0</v>
      </c>
      <c r="V2918" s="457">
        <v>0</v>
      </c>
      <c r="W2918" s="419">
        <v>0.12474886417902659</v>
      </c>
      <c r="X2918" s="456">
        <v>0</v>
      </c>
      <c r="Y2918" s="457">
        <v>0</v>
      </c>
      <c r="Z2918" s="419">
        <v>3.9453719109898396E-3</v>
      </c>
      <c r="AA2918" s="456">
        <v>0</v>
      </c>
      <c r="AB2918" s="457">
        <v>0</v>
      </c>
      <c r="AC2918" s="419">
        <v>7.9698047152415522E-3</v>
      </c>
      <c r="AD2918" s="456">
        <v>0</v>
      </c>
      <c r="AE2918" s="457">
        <v>0</v>
      </c>
      <c r="AF2918" s="419">
        <v>1.1500452644900077E-3</v>
      </c>
      <c r="AG2918" s="456">
        <v>0</v>
      </c>
      <c r="AH2918" s="457">
        <v>0</v>
      </c>
      <c r="AI2918" s="419">
        <v>1.4835568427270637E-3</v>
      </c>
      <c r="AJ2918" s="456">
        <v>0</v>
      </c>
      <c r="AK2918" s="457">
        <v>0</v>
      </c>
      <c r="AL2918" s="419">
        <v>9.2003547502602303E-5</v>
      </c>
      <c r="AM2918" s="456">
        <v>0</v>
      </c>
      <c r="AN2918" s="457">
        <v>0</v>
      </c>
      <c r="AO2918" s="419">
        <v>2.5001985611684714E-2</v>
      </c>
      <c r="AP2918" s="456">
        <v>0</v>
      </c>
      <c r="AQ2918" s="457">
        <v>0</v>
      </c>
      <c r="AR2918" s="440">
        <v>1.9588915224112501E-2</v>
      </c>
      <c r="AS2918" s="462">
        <v>0</v>
      </c>
      <c r="AT2918" s="463">
        <v>0</v>
      </c>
      <c r="AU2918" s="426">
        <v>0</v>
      </c>
    </row>
    <row r="2919" spans="1:47" x14ac:dyDescent="0.2">
      <c r="A2919" s="231">
        <v>2047</v>
      </c>
      <c r="B2919" s="232">
        <v>35</v>
      </c>
      <c r="C2919" s="456">
        <v>0</v>
      </c>
      <c r="D2919" s="457">
        <v>0</v>
      </c>
      <c r="E2919" s="419">
        <v>0.5502390097579315</v>
      </c>
      <c r="F2919" s="456">
        <v>0</v>
      </c>
      <c r="G2919" s="457">
        <v>0</v>
      </c>
      <c r="H2919" s="419">
        <v>0.1157499719009695</v>
      </c>
      <c r="I2919" s="456">
        <v>0</v>
      </c>
      <c r="J2919" s="457">
        <v>0</v>
      </c>
      <c r="K2919" s="419">
        <v>0.83825125837759284</v>
      </c>
      <c r="L2919" s="462">
        <v>0</v>
      </c>
      <c r="M2919" s="463">
        <v>0</v>
      </c>
      <c r="N2919" s="419">
        <v>5.8601383018865938E-3</v>
      </c>
      <c r="O2919" s="456">
        <v>0</v>
      </c>
      <c r="P2919" s="457">
        <v>0</v>
      </c>
      <c r="Q2919" s="419">
        <v>1.9418534025273451E-2</v>
      </c>
      <c r="R2919" s="462">
        <v>0</v>
      </c>
      <c r="S2919" s="463">
        <v>0</v>
      </c>
      <c r="T2919" s="419">
        <v>672.5572325047624</v>
      </c>
      <c r="U2919" s="456">
        <v>0</v>
      </c>
      <c r="V2919" s="457">
        <v>0</v>
      </c>
      <c r="W2919" s="419">
        <v>0.12474886417902659</v>
      </c>
      <c r="X2919" s="456">
        <v>0</v>
      </c>
      <c r="Y2919" s="457">
        <v>0</v>
      </c>
      <c r="Z2919" s="419">
        <v>3.9453719109898396E-3</v>
      </c>
      <c r="AA2919" s="456">
        <v>0</v>
      </c>
      <c r="AB2919" s="457">
        <v>0</v>
      </c>
      <c r="AC2919" s="419">
        <v>7.9698047152415522E-3</v>
      </c>
      <c r="AD2919" s="456">
        <v>0</v>
      </c>
      <c r="AE2919" s="457">
        <v>0</v>
      </c>
      <c r="AF2919" s="419">
        <v>1.1500452644900077E-3</v>
      </c>
      <c r="AG2919" s="456">
        <v>0</v>
      </c>
      <c r="AH2919" s="457">
        <v>0</v>
      </c>
      <c r="AI2919" s="419">
        <v>1.4835568427270637E-3</v>
      </c>
      <c r="AJ2919" s="456">
        <v>0</v>
      </c>
      <c r="AK2919" s="457">
        <v>0</v>
      </c>
      <c r="AL2919" s="419">
        <v>9.2003547502602303E-5</v>
      </c>
      <c r="AM2919" s="456">
        <v>0</v>
      </c>
      <c r="AN2919" s="457">
        <v>0</v>
      </c>
      <c r="AO2919" s="419">
        <v>2.5001985611684714E-2</v>
      </c>
      <c r="AP2919" s="456">
        <v>0</v>
      </c>
      <c r="AQ2919" s="457">
        <v>0</v>
      </c>
      <c r="AR2919" s="440">
        <v>1.9588915224112501E-2</v>
      </c>
      <c r="AS2919" s="462">
        <v>0</v>
      </c>
      <c r="AT2919" s="463">
        <v>0</v>
      </c>
      <c r="AU2919" s="426">
        <v>0</v>
      </c>
    </row>
    <row r="2920" spans="1:47" x14ac:dyDescent="0.2">
      <c r="A2920" s="231">
        <v>2047</v>
      </c>
      <c r="B2920" s="232">
        <v>36</v>
      </c>
      <c r="C2920" s="456">
        <v>0</v>
      </c>
      <c r="D2920" s="457">
        <v>0</v>
      </c>
      <c r="E2920" s="419">
        <v>0.5502390097579315</v>
      </c>
      <c r="F2920" s="456">
        <v>0</v>
      </c>
      <c r="G2920" s="457">
        <v>0</v>
      </c>
      <c r="H2920" s="419">
        <v>0.1157499719009695</v>
      </c>
      <c r="I2920" s="456">
        <v>0</v>
      </c>
      <c r="J2920" s="457">
        <v>0</v>
      </c>
      <c r="K2920" s="419">
        <v>0.83825125837759284</v>
      </c>
      <c r="L2920" s="462">
        <v>0</v>
      </c>
      <c r="M2920" s="463">
        <v>0</v>
      </c>
      <c r="N2920" s="419">
        <v>5.8601383018865938E-3</v>
      </c>
      <c r="O2920" s="456">
        <v>0</v>
      </c>
      <c r="P2920" s="457">
        <v>0</v>
      </c>
      <c r="Q2920" s="419">
        <v>1.9418534025273451E-2</v>
      </c>
      <c r="R2920" s="462">
        <v>0</v>
      </c>
      <c r="S2920" s="463">
        <v>0</v>
      </c>
      <c r="T2920" s="419">
        <v>672.5572325047624</v>
      </c>
      <c r="U2920" s="456">
        <v>0</v>
      </c>
      <c r="V2920" s="457">
        <v>0</v>
      </c>
      <c r="W2920" s="419">
        <v>0.12474886417902659</v>
      </c>
      <c r="X2920" s="456">
        <v>0</v>
      </c>
      <c r="Y2920" s="457">
        <v>0</v>
      </c>
      <c r="Z2920" s="419">
        <v>3.9453719109898396E-3</v>
      </c>
      <c r="AA2920" s="456">
        <v>0</v>
      </c>
      <c r="AB2920" s="457">
        <v>0</v>
      </c>
      <c r="AC2920" s="419">
        <v>7.9698047152415522E-3</v>
      </c>
      <c r="AD2920" s="456">
        <v>0</v>
      </c>
      <c r="AE2920" s="457">
        <v>0</v>
      </c>
      <c r="AF2920" s="419">
        <v>1.1500452644900077E-3</v>
      </c>
      <c r="AG2920" s="456">
        <v>0</v>
      </c>
      <c r="AH2920" s="457">
        <v>0</v>
      </c>
      <c r="AI2920" s="419">
        <v>1.4835568427270637E-3</v>
      </c>
      <c r="AJ2920" s="456">
        <v>0</v>
      </c>
      <c r="AK2920" s="457">
        <v>0</v>
      </c>
      <c r="AL2920" s="419">
        <v>9.2003547502602303E-5</v>
      </c>
      <c r="AM2920" s="456">
        <v>0</v>
      </c>
      <c r="AN2920" s="457">
        <v>0</v>
      </c>
      <c r="AO2920" s="419">
        <v>2.5001985611684714E-2</v>
      </c>
      <c r="AP2920" s="456">
        <v>0</v>
      </c>
      <c r="AQ2920" s="457">
        <v>0</v>
      </c>
      <c r="AR2920" s="440">
        <v>1.9588915224112501E-2</v>
      </c>
      <c r="AS2920" s="462">
        <v>0</v>
      </c>
      <c r="AT2920" s="463">
        <v>0</v>
      </c>
      <c r="AU2920" s="426">
        <v>0</v>
      </c>
    </row>
    <row r="2921" spans="1:47" x14ac:dyDescent="0.2">
      <c r="A2921" s="231">
        <v>2047</v>
      </c>
      <c r="B2921" s="232">
        <v>37</v>
      </c>
      <c r="C2921" s="456">
        <v>0</v>
      </c>
      <c r="D2921" s="457">
        <v>0</v>
      </c>
      <c r="E2921" s="419">
        <v>0.5502390097579315</v>
      </c>
      <c r="F2921" s="456">
        <v>0</v>
      </c>
      <c r="G2921" s="457">
        <v>0</v>
      </c>
      <c r="H2921" s="419">
        <v>0.1157499719009695</v>
      </c>
      <c r="I2921" s="456">
        <v>0</v>
      </c>
      <c r="J2921" s="457">
        <v>0</v>
      </c>
      <c r="K2921" s="419">
        <v>0.83825125837759284</v>
      </c>
      <c r="L2921" s="462">
        <v>0</v>
      </c>
      <c r="M2921" s="463">
        <v>0</v>
      </c>
      <c r="N2921" s="419">
        <v>5.8601383018865938E-3</v>
      </c>
      <c r="O2921" s="456">
        <v>0</v>
      </c>
      <c r="P2921" s="457">
        <v>0</v>
      </c>
      <c r="Q2921" s="419">
        <v>1.9418534025273451E-2</v>
      </c>
      <c r="R2921" s="462">
        <v>0</v>
      </c>
      <c r="S2921" s="463">
        <v>0</v>
      </c>
      <c r="T2921" s="419">
        <v>672.5572325047624</v>
      </c>
      <c r="U2921" s="456">
        <v>0</v>
      </c>
      <c r="V2921" s="457">
        <v>0</v>
      </c>
      <c r="W2921" s="419">
        <v>0.12474886417902659</v>
      </c>
      <c r="X2921" s="456">
        <v>0</v>
      </c>
      <c r="Y2921" s="457">
        <v>0</v>
      </c>
      <c r="Z2921" s="419">
        <v>3.9453719109898396E-3</v>
      </c>
      <c r="AA2921" s="456">
        <v>0</v>
      </c>
      <c r="AB2921" s="457">
        <v>0</v>
      </c>
      <c r="AC2921" s="419">
        <v>7.9698047152415522E-3</v>
      </c>
      <c r="AD2921" s="456">
        <v>0</v>
      </c>
      <c r="AE2921" s="457">
        <v>0</v>
      </c>
      <c r="AF2921" s="419">
        <v>1.1500452644900077E-3</v>
      </c>
      <c r="AG2921" s="456">
        <v>0</v>
      </c>
      <c r="AH2921" s="457">
        <v>0</v>
      </c>
      <c r="AI2921" s="419">
        <v>1.4835568427270637E-3</v>
      </c>
      <c r="AJ2921" s="456">
        <v>0</v>
      </c>
      <c r="AK2921" s="457">
        <v>0</v>
      </c>
      <c r="AL2921" s="419">
        <v>9.2003547502602303E-5</v>
      </c>
      <c r="AM2921" s="456">
        <v>0</v>
      </c>
      <c r="AN2921" s="457">
        <v>0</v>
      </c>
      <c r="AO2921" s="419">
        <v>2.5001985611684714E-2</v>
      </c>
      <c r="AP2921" s="456">
        <v>0</v>
      </c>
      <c r="AQ2921" s="457">
        <v>0</v>
      </c>
      <c r="AR2921" s="440">
        <v>1.9588915224112501E-2</v>
      </c>
      <c r="AS2921" s="462">
        <v>0</v>
      </c>
      <c r="AT2921" s="463">
        <v>0</v>
      </c>
      <c r="AU2921" s="426">
        <v>0</v>
      </c>
    </row>
    <row r="2922" spans="1:47" x14ac:dyDescent="0.2">
      <c r="A2922" s="231">
        <v>2047</v>
      </c>
      <c r="B2922" s="232">
        <v>38</v>
      </c>
      <c r="C2922" s="456">
        <v>0</v>
      </c>
      <c r="D2922" s="457">
        <v>0</v>
      </c>
      <c r="E2922" s="419">
        <v>0.5502390097579315</v>
      </c>
      <c r="F2922" s="456">
        <v>0</v>
      </c>
      <c r="G2922" s="457">
        <v>0</v>
      </c>
      <c r="H2922" s="419">
        <v>0.1157499719009695</v>
      </c>
      <c r="I2922" s="456">
        <v>0</v>
      </c>
      <c r="J2922" s="457">
        <v>0</v>
      </c>
      <c r="K2922" s="419">
        <v>0.83825125837759284</v>
      </c>
      <c r="L2922" s="462">
        <v>0</v>
      </c>
      <c r="M2922" s="463">
        <v>0</v>
      </c>
      <c r="N2922" s="419">
        <v>5.8601383018865938E-3</v>
      </c>
      <c r="O2922" s="456">
        <v>0</v>
      </c>
      <c r="P2922" s="457">
        <v>0</v>
      </c>
      <c r="Q2922" s="419">
        <v>1.9418534025273451E-2</v>
      </c>
      <c r="R2922" s="462">
        <v>0</v>
      </c>
      <c r="S2922" s="463">
        <v>0</v>
      </c>
      <c r="T2922" s="419">
        <v>672.5572325047624</v>
      </c>
      <c r="U2922" s="456">
        <v>0</v>
      </c>
      <c r="V2922" s="457">
        <v>0</v>
      </c>
      <c r="W2922" s="419">
        <v>0.12474886417902659</v>
      </c>
      <c r="X2922" s="456">
        <v>0</v>
      </c>
      <c r="Y2922" s="457">
        <v>0</v>
      </c>
      <c r="Z2922" s="419">
        <v>3.9453719109898396E-3</v>
      </c>
      <c r="AA2922" s="456">
        <v>0</v>
      </c>
      <c r="AB2922" s="457">
        <v>0</v>
      </c>
      <c r="AC2922" s="419">
        <v>7.9698047152415522E-3</v>
      </c>
      <c r="AD2922" s="456">
        <v>0</v>
      </c>
      <c r="AE2922" s="457">
        <v>0</v>
      </c>
      <c r="AF2922" s="419">
        <v>1.1500452644900077E-3</v>
      </c>
      <c r="AG2922" s="456">
        <v>0</v>
      </c>
      <c r="AH2922" s="457">
        <v>0</v>
      </c>
      <c r="AI2922" s="419">
        <v>1.4835568427270637E-3</v>
      </c>
      <c r="AJ2922" s="456">
        <v>0</v>
      </c>
      <c r="AK2922" s="457">
        <v>0</v>
      </c>
      <c r="AL2922" s="419">
        <v>9.2003547502602303E-5</v>
      </c>
      <c r="AM2922" s="456">
        <v>0</v>
      </c>
      <c r="AN2922" s="457">
        <v>0</v>
      </c>
      <c r="AO2922" s="419">
        <v>2.5001985611684714E-2</v>
      </c>
      <c r="AP2922" s="456">
        <v>0</v>
      </c>
      <c r="AQ2922" s="457">
        <v>0</v>
      </c>
      <c r="AR2922" s="440">
        <v>1.9588915224112501E-2</v>
      </c>
      <c r="AS2922" s="462">
        <v>0</v>
      </c>
      <c r="AT2922" s="463">
        <v>0</v>
      </c>
      <c r="AU2922" s="426">
        <v>0</v>
      </c>
    </row>
    <row r="2923" spans="1:47" x14ac:dyDescent="0.2">
      <c r="A2923" s="231">
        <v>2047</v>
      </c>
      <c r="B2923" s="232">
        <v>39</v>
      </c>
      <c r="C2923" s="456">
        <v>0</v>
      </c>
      <c r="D2923" s="457">
        <v>0</v>
      </c>
      <c r="E2923" s="419">
        <v>0.5502390097579315</v>
      </c>
      <c r="F2923" s="456">
        <v>0</v>
      </c>
      <c r="G2923" s="457">
        <v>0</v>
      </c>
      <c r="H2923" s="419">
        <v>0.1157499719009695</v>
      </c>
      <c r="I2923" s="456">
        <v>0</v>
      </c>
      <c r="J2923" s="457">
        <v>0</v>
      </c>
      <c r="K2923" s="419">
        <v>0.83825125837759284</v>
      </c>
      <c r="L2923" s="462">
        <v>0</v>
      </c>
      <c r="M2923" s="463">
        <v>0</v>
      </c>
      <c r="N2923" s="419">
        <v>5.8601383018865938E-3</v>
      </c>
      <c r="O2923" s="456">
        <v>0</v>
      </c>
      <c r="P2923" s="457">
        <v>0</v>
      </c>
      <c r="Q2923" s="419">
        <v>1.9418534025273451E-2</v>
      </c>
      <c r="R2923" s="462">
        <v>0</v>
      </c>
      <c r="S2923" s="463">
        <v>0</v>
      </c>
      <c r="T2923" s="419">
        <v>672.5572325047624</v>
      </c>
      <c r="U2923" s="456">
        <v>0</v>
      </c>
      <c r="V2923" s="457">
        <v>0</v>
      </c>
      <c r="W2923" s="419">
        <v>0.12474886417902659</v>
      </c>
      <c r="X2923" s="456">
        <v>0</v>
      </c>
      <c r="Y2923" s="457">
        <v>0</v>
      </c>
      <c r="Z2923" s="419">
        <v>3.9453719109898396E-3</v>
      </c>
      <c r="AA2923" s="456">
        <v>0</v>
      </c>
      <c r="AB2923" s="457">
        <v>0</v>
      </c>
      <c r="AC2923" s="419">
        <v>7.9698047152415522E-3</v>
      </c>
      <c r="AD2923" s="456">
        <v>0</v>
      </c>
      <c r="AE2923" s="457">
        <v>0</v>
      </c>
      <c r="AF2923" s="419">
        <v>1.1500452644900077E-3</v>
      </c>
      <c r="AG2923" s="456">
        <v>0</v>
      </c>
      <c r="AH2923" s="457">
        <v>0</v>
      </c>
      <c r="AI2923" s="419">
        <v>1.4835568427270637E-3</v>
      </c>
      <c r="AJ2923" s="456">
        <v>0</v>
      </c>
      <c r="AK2923" s="457">
        <v>0</v>
      </c>
      <c r="AL2923" s="419">
        <v>9.2003547502602303E-5</v>
      </c>
      <c r="AM2923" s="456">
        <v>0</v>
      </c>
      <c r="AN2923" s="457">
        <v>0</v>
      </c>
      <c r="AO2923" s="419">
        <v>2.5001985611684714E-2</v>
      </c>
      <c r="AP2923" s="456">
        <v>0</v>
      </c>
      <c r="AQ2923" s="457">
        <v>0</v>
      </c>
      <c r="AR2923" s="440">
        <v>1.9588915224112501E-2</v>
      </c>
      <c r="AS2923" s="462">
        <v>0</v>
      </c>
      <c r="AT2923" s="463">
        <v>0</v>
      </c>
      <c r="AU2923" s="426">
        <v>0</v>
      </c>
    </row>
    <row r="2924" spans="1:47" ht="13.5" thickBot="1" x14ac:dyDescent="0.25">
      <c r="A2924" s="233">
        <v>2047</v>
      </c>
      <c r="B2924" s="234">
        <v>40</v>
      </c>
      <c r="C2924" s="458">
        <v>0</v>
      </c>
      <c r="D2924" s="459">
        <v>0</v>
      </c>
      <c r="E2924" s="430">
        <v>0.5502390097579315</v>
      </c>
      <c r="F2924" s="458">
        <v>0</v>
      </c>
      <c r="G2924" s="459">
        <v>0</v>
      </c>
      <c r="H2924" s="430">
        <v>0.1157499719009695</v>
      </c>
      <c r="I2924" s="458">
        <v>0</v>
      </c>
      <c r="J2924" s="459">
        <v>0</v>
      </c>
      <c r="K2924" s="430">
        <v>0.83825125837759284</v>
      </c>
      <c r="L2924" s="464">
        <v>0</v>
      </c>
      <c r="M2924" s="465">
        <v>0</v>
      </c>
      <c r="N2924" s="430">
        <v>5.8601383018865938E-3</v>
      </c>
      <c r="O2924" s="458">
        <v>0</v>
      </c>
      <c r="P2924" s="459">
        <v>0</v>
      </c>
      <c r="Q2924" s="430">
        <v>1.9418534025273451E-2</v>
      </c>
      <c r="R2924" s="464">
        <v>0</v>
      </c>
      <c r="S2924" s="465">
        <v>0</v>
      </c>
      <c r="T2924" s="430">
        <v>672.5572325047624</v>
      </c>
      <c r="U2924" s="458">
        <v>0</v>
      </c>
      <c r="V2924" s="459">
        <v>0</v>
      </c>
      <c r="W2924" s="430">
        <v>0.12474886417902659</v>
      </c>
      <c r="X2924" s="458">
        <v>0</v>
      </c>
      <c r="Y2924" s="459">
        <v>0</v>
      </c>
      <c r="Z2924" s="430">
        <v>3.9453719109898396E-3</v>
      </c>
      <c r="AA2924" s="458">
        <v>0</v>
      </c>
      <c r="AB2924" s="459">
        <v>0</v>
      </c>
      <c r="AC2924" s="430">
        <v>7.9698047152415522E-3</v>
      </c>
      <c r="AD2924" s="458">
        <v>0</v>
      </c>
      <c r="AE2924" s="459">
        <v>0</v>
      </c>
      <c r="AF2924" s="430">
        <v>1.1500452644900077E-3</v>
      </c>
      <c r="AG2924" s="458">
        <v>0</v>
      </c>
      <c r="AH2924" s="459">
        <v>0</v>
      </c>
      <c r="AI2924" s="430">
        <v>1.4835568427270637E-3</v>
      </c>
      <c r="AJ2924" s="458">
        <v>0</v>
      </c>
      <c r="AK2924" s="459">
        <v>0</v>
      </c>
      <c r="AL2924" s="430">
        <v>9.2003547502602303E-5</v>
      </c>
      <c r="AM2924" s="458">
        <v>0</v>
      </c>
      <c r="AN2924" s="459">
        <v>0</v>
      </c>
      <c r="AO2924" s="430">
        <v>2.5001985611684714E-2</v>
      </c>
      <c r="AP2924" s="458">
        <v>0</v>
      </c>
      <c r="AQ2924" s="459">
        <v>0</v>
      </c>
      <c r="AR2924" s="441">
        <v>1.9588915224112501E-2</v>
      </c>
      <c r="AS2924" s="464">
        <v>0</v>
      </c>
      <c r="AT2924" s="465">
        <v>0</v>
      </c>
      <c r="AU2924" s="434">
        <v>0</v>
      </c>
    </row>
    <row r="2925" spans="1:47" x14ac:dyDescent="0.2">
      <c r="A2925" s="229">
        <v>2048</v>
      </c>
      <c r="B2925" s="230">
        <v>1</v>
      </c>
      <c r="C2925" s="454">
        <v>0.75203395870564727</v>
      </c>
      <c r="D2925" s="455">
        <v>0.76841229233212238</v>
      </c>
      <c r="E2925" s="436">
        <v>0.36767480728084029</v>
      </c>
      <c r="F2925" s="454">
        <v>3.6162291506091716E-2</v>
      </c>
      <c r="G2925" s="455">
        <v>3.1897919306404433E-2</v>
      </c>
      <c r="H2925" s="436">
        <v>6.2208895810727971E-2</v>
      </c>
      <c r="I2925" s="454">
        <v>3.195373657103677E-2</v>
      </c>
      <c r="J2925" s="455">
        <v>3.2406982647168403E-2</v>
      </c>
      <c r="K2925" s="436">
        <v>0.36174952332197091</v>
      </c>
      <c r="L2925" s="460">
        <v>1.3465128334546532E-3</v>
      </c>
      <c r="M2925" s="461">
        <v>1.7587826443346592E-3</v>
      </c>
      <c r="N2925" s="436">
        <v>5.6994772075735006E-3</v>
      </c>
      <c r="O2925" s="454">
        <v>1.6340825108080764E-3</v>
      </c>
      <c r="P2925" s="455">
        <v>2.0751568321611394E-3</v>
      </c>
      <c r="Q2925" s="436">
        <v>1.385344555122908E-2</v>
      </c>
      <c r="R2925" s="460">
        <v>0</v>
      </c>
      <c r="S2925" s="461">
        <v>0</v>
      </c>
      <c r="T2925" s="436">
        <v>654.11756111495629</v>
      </c>
      <c r="U2925" s="454">
        <v>4.6705978665785046E-3</v>
      </c>
      <c r="V2925" s="455">
        <v>5.6031598904454638E-3</v>
      </c>
      <c r="W2925" s="436">
        <v>6.7045275784239453E-2</v>
      </c>
      <c r="X2925" s="454">
        <v>4.3451456359626774E-3</v>
      </c>
      <c r="Y2925" s="455">
        <v>5.5397675735306623E-3</v>
      </c>
      <c r="Z2925" s="436">
        <v>2.9772991429058552E-3</v>
      </c>
      <c r="AA2925" s="454">
        <v>8.2137317503796212E-4</v>
      </c>
      <c r="AB2925" s="455">
        <v>8.3836800020594424E-4</v>
      </c>
      <c r="AC2925" s="436">
        <v>4.2833098819307939E-3</v>
      </c>
      <c r="AD2925" s="454">
        <v>4.6130964848650649E-5</v>
      </c>
      <c r="AE2925" s="455">
        <v>4.0474410101722532E-5</v>
      </c>
      <c r="AF2925" s="436">
        <v>6.1808282056348483E-4</v>
      </c>
      <c r="AG2925" s="454">
        <v>1.5005984735923317E-3</v>
      </c>
      <c r="AH2925" s="455">
        <v>1.3051393224530108E-3</v>
      </c>
      <c r="AI2925" s="436">
        <v>7.973268061020678E-4</v>
      </c>
      <c r="AJ2925" s="454">
        <v>2.7582210148244788E-4</v>
      </c>
      <c r="AK2925" s="455">
        <v>2.3461750497052214E-4</v>
      </c>
      <c r="AL2925" s="436">
        <v>4.9446600302370971E-5</v>
      </c>
      <c r="AM2925" s="454">
        <v>4.1539169443824251E-4</v>
      </c>
      <c r="AN2925" s="455">
        <v>3.6950140502192127E-4</v>
      </c>
      <c r="AO2925" s="436">
        <v>1.3437114800483702E-2</v>
      </c>
      <c r="AP2925" s="454">
        <v>0</v>
      </c>
      <c r="AQ2925" s="455">
        <v>0</v>
      </c>
      <c r="AR2925" s="439">
        <v>4.0931502845467102E-3</v>
      </c>
      <c r="AS2925" s="460">
        <v>0</v>
      </c>
      <c r="AT2925" s="461">
        <v>0</v>
      </c>
      <c r="AU2925" s="415">
        <v>0</v>
      </c>
    </row>
    <row r="2926" spans="1:47" x14ac:dyDescent="0.2">
      <c r="A2926" s="231">
        <v>2048</v>
      </c>
      <c r="B2926" s="232">
        <v>2</v>
      </c>
      <c r="C2926" s="456">
        <v>0.75795535287419369</v>
      </c>
      <c r="D2926" s="457">
        <v>0.77331052314003412</v>
      </c>
      <c r="E2926" s="437">
        <v>0.36934600899214165</v>
      </c>
      <c r="F2926" s="456">
        <v>3.6827447448288822E-2</v>
      </c>
      <c r="G2926" s="457">
        <v>3.2473014627583396E-2</v>
      </c>
      <c r="H2926" s="437">
        <v>6.2846341343317569E-2</v>
      </c>
      <c r="I2926" s="456">
        <v>3.2307526059127983E-2</v>
      </c>
      <c r="J2926" s="457">
        <v>3.2710408322322755E-2</v>
      </c>
      <c r="K2926" s="437">
        <v>0.36435252754518538</v>
      </c>
      <c r="L2926" s="462">
        <v>1.3474118871719838E-3</v>
      </c>
      <c r="M2926" s="463">
        <v>1.7596863152503171E-3</v>
      </c>
      <c r="N2926" s="437">
        <v>5.7017914905247739E-3</v>
      </c>
      <c r="O2926" s="456">
        <v>1.6420006357000612E-3</v>
      </c>
      <c r="P2926" s="457">
        <v>2.0851683177101387E-3</v>
      </c>
      <c r="Q2926" s="437">
        <v>1.3859728000546559E-2</v>
      </c>
      <c r="R2926" s="462">
        <v>0</v>
      </c>
      <c r="S2926" s="463">
        <v>0</v>
      </c>
      <c r="T2926" s="437">
        <v>654.38355265026519</v>
      </c>
      <c r="U2926" s="456">
        <v>4.7379699610160617E-3</v>
      </c>
      <c r="V2926" s="457">
        <v>5.6870930035383613E-3</v>
      </c>
      <c r="W2926" s="437">
        <v>6.7732261918010031E-2</v>
      </c>
      <c r="X2926" s="456">
        <v>4.4076369243895436E-3</v>
      </c>
      <c r="Y2926" s="457">
        <v>5.6227724509039859E-3</v>
      </c>
      <c r="Z2926" s="437">
        <v>2.9903685558141844E-3</v>
      </c>
      <c r="AA2926" s="456">
        <v>8.2883228554087279E-4</v>
      </c>
      <c r="AB2926" s="457">
        <v>8.4723048280399462E-4</v>
      </c>
      <c r="AC2926" s="437">
        <v>4.327199416758667E-3</v>
      </c>
      <c r="AD2926" s="456">
        <v>4.694120029092774E-5</v>
      </c>
      <c r="AE2926" s="457">
        <v>4.1174902577761332E-5</v>
      </c>
      <c r="AF2926" s="437">
        <v>6.2441643854943064E-4</v>
      </c>
      <c r="AG2926" s="456">
        <v>1.5302506462545357E-3</v>
      </c>
      <c r="AH2926" s="457">
        <v>1.3303615404565996E-3</v>
      </c>
      <c r="AI2926" s="437">
        <v>8.0549642288582006E-4</v>
      </c>
      <c r="AJ2926" s="456">
        <v>2.8168948306790768E-4</v>
      </c>
      <c r="AK2926" s="457">
        <v>2.3956169125114929E-4</v>
      </c>
      <c r="AL2926" s="437">
        <v>4.9953318010404855E-5</v>
      </c>
      <c r="AM2926" s="456">
        <v>4.2233560555957799E-4</v>
      </c>
      <c r="AN2926" s="457">
        <v>3.7551925285623448E-4</v>
      </c>
      <c r="AO2926" s="437">
        <v>1.3574808444380913E-2</v>
      </c>
      <c r="AP2926" s="456">
        <v>0</v>
      </c>
      <c r="AQ2926" s="457">
        <v>0</v>
      </c>
      <c r="AR2926" s="440">
        <v>4.1035932122018203E-3</v>
      </c>
      <c r="AS2926" s="462">
        <v>0</v>
      </c>
      <c r="AT2926" s="463">
        <v>0</v>
      </c>
      <c r="AU2926" s="423">
        <v>0</v>
      </c>
    </row>
    <row r="2927" spans="1:47" x14ac:dyDescent="0.2">
      <c r="A2927" s="231">
        <v>2048</v>
      </c>
      <c r="B2927" s="232">
        <v>3</v>
      </c>
      <c r="C2927" s="456">
        <v>0.76337692222080322</v>
      </c>
      <c r="D2927" s="457">
        <v>0.7776518204231766</v>
      </c>
      <c r="E2927" s="437">
        <v>0.37130956717684521</v>
      </c>
      <c r="F2927" s="456">
        <v>3.7574385296636786E-2</v>
      </c>
      <c r="G2927" s="457">
        <v>3.3146554857872941E-2</v>
      </c>
      <c r="H2927" s="437">
        <v>6.3595105240413868E-2</v>
      </c>
      <c r="I2927" s="456">
        <v>3.2675692415885652E-2</v>
      </c>
      <c r="J2927" s="457">
        <v>3.3031271190300901E-2</v>
      </c>
      <c r="K2927" s="437">
        <v>0.36741061882985959</v>
      </c>
      <c r="L2927" s="462">
        <v>1.3485209450516847E-3</v>
      </c>
      <c r="M2927" s="463">
        <v>1.7609078786542287E-3</v>
      </c>
      <c r="N2927" s="437">
        <v>5.7045191903750186E-3</v>
      </c>
      <c r="O2927" s="456">
        <v>1.651036218108569E-3</v>
      </c>
      <c r="P2927" s="457">
        <v>2.0971205473844091E-3</v>
      </c>
      <c r="Q2927" s="437">
        <v>1.3867109437088148E-2</v>
      </c>
      <c r="R2927" s="462">
        <v>0</v>
      </c>
      <c r="S2927" s="463">
        <v>0</v>
      </c>
      <c r="T2927" s="437">
        <v>654.696542301882</v>
      </c>
      <c r="U2927" s="456">
        <v>4.8108610282256688E-3</v>
      </c>
      <c r="V2927" s="457">
        <v>5.7829051603431689E-3</v>
      </c>
      <c r="W2927" s="437">
        <v>6.853926097826675E-2</v>
      </c>
      <c r="X2927" s="456">
        <v>4.4779813672632734E-3</v>
      </c>
      <c r="Y2927" s="457">
        <v>5.7202461800060856E-3</v>
      </c>
      <c r="Z2927" s="437">
        <v>3.0057184127691076E-3</v>
      </c>
      <c r="AA2927" s="456">
        <v>8.3825590799828809E-4</v>
      </c>
      <c r="AB2927" s="457">
        <v>8.5882429715989088E-4</v>
      </c>
      <c r="AC2927" s="437">
        <v>4.3787588456283728E-3</v>
      </c>
      <c r="AD2927" s="456">
        <v>4.7858625557240497E-5</v>
      </c>
      <c r="AE2927" s="457">
        <v>4.2003947974163012E-5</v>
      </c>
      <c r="AF2927" s="437">
        <v>6.3185544344602216E-4</v>
      </c>
      <c r="AG2927" s="456">
        <v>1.5632664236059817E-3</v>
      </c>
      <c r="AH2927" s="457">
        <v>1.3595811250579582E-3</v>
      </c>
      <c r="AI2927" s="437">
        <v>8.1509459681855653E-4</v>
      </c>
      <c r="AJ2927" s="456">
        <v>2.8822587313582593E-4</v>
      </c>
      <c r="AK2927" s="457">
        <v>2.4528950502560016E-4</v>
      </c>
      <c r="AL2927" s="437">
        <v>5.0548431706098676E-5</v>
      </c>
      <c r="AM2927" s="456">
        <v>4.3018341643870698E-4</v>
      </c>
      <c r="AN2927" s="457">
        <v>3.8262939306425524E-4</v>
      </c>
      <c r="AO2927" s="437">
        <v>1.3736540816486205E-2</v>
      </c>
      <c r="AP2927" s="456">
        <v>0</v>
      </c>
      <c r="AQ2927" s="457">
        <v>0</v>
      </c>
      <c r="AR2927" s="440">
        <v>4.1158594504856301E-3</v>
      </c>
      <c r="AS2927" s="462">
        <v>0</v>
      </c>
      <c r="AT2927" s="463">
        <v>0</v>
      </c>
      <c r="AU2927" s="423">
        <v>0</v>
      </c>
    </row>
    <row r="2928" spans="1:47" x14ac:dyDescent="0.2">
      <c r="A2928" s="231">
        <v>2048</v>
      </c>
      <c r="B2928" s="232">
        <v>4</v>
      </c>
      <c r="C2928" s="456">
        <v>0</v>
      </c>
      <c r="D2928" s="457">
        <v>0</v>
      </c>
      <c r="E2928" s="438">
        <v>0.37355946320852718</v>
      </c>
      <c r="F2928" s="456">
        <v>0</v>
      </c>
      <c r="G2928" s="457">
        <v>0</v>
      </c>
      <c r="H2928" s="438">
        <v>6.4453269456694648E-2</v>
      </c>
      <c r="I2928" s="456">
        <v>0</v>
      </c>
      <c r="J2928" s="457">
        <v>0</v>
      </c>
      <c r="K2928" s="438">
        <v>0.37091495780348394</v>
      </c>
      <c r="L2928" s="462">
        <v>0</v>
      </c>
      <c r="M2928" s="463">
        <v>0</v>
      </c>
      <c r="N2928" s="438">
        <v>5.7076298565540123E-3</v>
      </c>
      <c r="O2928" s="456">
        <v>0</v>
      </c>
      <c r="P2928" s="457">
        <v>0</v>
      </c>
      <c r="Q2928" s="438">
        <v>1.3875549343414067E-2</v>
      </c>
      <c r="R2928" s="462">
        <v>0</v>
      </c>
      <c r="S2928" s="463">
        <v>0</v>
      </c>
      <c r="T2928" s="438">
        <v>655.05412851801361</v>
      </c>
      <c r="U2928" s="456">
        <v>0</v>
      </c>
      <c r="V2928" s="457">
        <v>0</v>
      </c>
      <c r="W2928" s="438">
        <v>6.9464168183041006E-2</v>
      </c>
      <c r="X2928" s="456">
        <v>0</v>
      </c>
      <c r="Y2928" s="457">
        <v>0</v>
      </c>
      <c r="Z2928" s="438">
        <v>3.0233103509424183E-3</v>
      </c>
      <c r="AA2928" s="456">
        <v>0</v>
      </c>
      <c r="AB2928" s="457">
        <v>0</v>
      </c>
      <c r="AC2928" s="438">
        <v>4.4378504351137889E-3</v>
      </c>
      <c r="AD2928" s="456">
        <v>0</v>
      </c>
      <c r="AE2928" s="457">
        <v>0</v>
      </c>
      <c r="AF2928" s="438">
        <v>6.4038232396203905E-4</v>
      </c>
      <c r="AG2928" s="456">
        <v>0</v>
      </c>
      <c r="AH2928" s="457">
        <v>0</v>
      </c>
      <c r="AI2928" s="438">
        <v>8.2609403470431698E-4</v>
      </c>
      <c r="AJ2928" s="456">
        <v>0</v>
      </c>
      <c r="AK2928" s="457">
        <v>0</v>
      </c>
      <c r="AL2928" s="438">
        <v>5.1230599572392524E-5</v>
      </c>
      <c r="AM2928" s="456">
        <v>0</v>
      </c>
      <c r="AN2928" s="457">
        <v>0</v>
      </c>
      <c r="AO2928" s="438">
        <v>1.3921902092596566E-2</v>
      </c>
      <c r="AP2928" s="456">
        <v>0</v>
      </c>
      <c r="AQ2928" s="457">
        <v>0</v>
      </c>
      <c r="AR2928" s="440">
        <v>4.1299192147308001E-3</v>
      </c>
      <c r="AS2928" s="462">
        <v>0</v>
      </c>
      <c r="AT2928" s="463">
        <v>0</v>
      </c>
      <c r="AU2928" s="423">
        <v>0</v>
      </c>
    </row>
    <row r="2929" spans="1:47" x14ac:dyDescent="0.2">
      <c r="A2929" s="231">
        <v>2048</v>
      </c>
      <c r="B2929" s="232">
        <v>5</v>
      </c>
      <c r="C2929" s="456">
        <v>0</v>
      </c>
      <c r="D2929" s="457">
        <v>0</v>
      </c>
      <c r="E2929" s="438">
        <v>0.43746807807324228</v>
      </c>
      <c r="F2929" s="456">
        <v>0</v>
      </c>
      <c r="G2929" s="457">
        <v>0</v>
      </c>
      <c r="H2929" s="438">
        <v>7.1808887198112306E-2</v>
      </c>
      <c r="I2929" s="456">
        <v>0</v>
      </c>
      <c r="J2929" s="457">
        <v>0</v>
      </c>
      <c r="K2929" s="438">
        <v>0.37465023148349014</v>
      </c>
      <c r="L2929" s="462">
        <v>0</v>
      </c>
      <c r="M2929" s="463">
        <v>0</v>
      </c>
      <c r="N2929" s="438">
        <v>5.7090138768187797E-3</v>
      </c>
      <c r="O2929" s="456">
        <v>0</v>
      </c>
      <c r="P2929" s="457">
        <v>0</v>
      </c>
      <c r="Q2929" s="438">
        <v>1.8985377671987828E-2</v>
      </c>
      <c r="R2929" s="462">
        <v>0</v>
      </c>
      <c r="S2929" s="463">
        <v>0</v>
      </c>
      <c r="T2929" s="438">
        <v>655.21260798219851</v>
      </c>
      <c r="U2929" s="456">
        <v>0</v>
      </c>
      <c r="V2929" s="457">
        <v>0</v>
      </c>
      <c r="W2929" s="438">
        <v>7.7391569910446809E-2</v>
      </c>
      <c r="X2929" s="456">
        <v>0</v>
      </c>
      <c r="Y2929" s="457">
        <v>0</v>
      </c>
      <c r="Z2929" s="438">
        <v>3.0432721983185986E-3</v>
      </c>
      <c r="AA2929" s="456">
        <v>0</v>
      </c>
      <c r="AB2929" s="457">
        <v>0</v>
      </c>
      <c r="AC2929" s="438">
        <v>4.9443065050831982E-3</v>
      </c>
      <c r="AD2929" s="456">
        <v>0</v>
      </c>
      <c r="AE2929" s="457">
        <v>0</v>
      </c>
      <c r="AF2929" s="438">
        <v>7.134641592660072E-4</v>
      </c>
      <c r="AG2929" s="456">
        <v>0</v>
      </c>
      <c r="AH2929" s="457">
        <v>0</v>
      </c>
      <c r="AI2929" s="438">
        <v>9.2036904650936861E-4</v>
      </c>
      <c r="AJ2929" s="456">
        <v>0</v>
      </c>
      <c r="AK2929" s="457">
        <v>0</v>
      </c>
      <c r="AL2929" s="438">
        <v>5.7077169408448535E-5</v>
      </c>
      <c r="AM2929" s="456">
        <v>0</v>
      </c>
      <c r="AN2929" s="457">
        <v>0</v>
      </c>
      <c r="AO2929" s="438">
        <v>1.5510718666696831E-2</v>
      </c>
      <c r="AP2929" s="456">
        <v>0</v>
      </c>
      <c r="AQ2929" s="457">
        <v>0</v>
      </c>
      <c r="AR2929" s="440">
        <v>6.3929794885125204E-3</v>
      </c>
      <c r="AS2929" s="462">
        <v>0</v>
      </c>
      <c r="AT2929" s="463">
        <v>0</v>
      </c>
      <c r="AU2929" s="423">
        <v>0</v>
      </c>
    </row>
    <row r="2930" spans="1:47" x14ac:dyDescent="0.2">
      <c r="A2930" s="231">
        <v>2048</v>
      </c>
      <c r="B2930" s="232">
        <v>6</v>
      </c>
      <c r="C2930" s="456">
        <v>0</v>
      </c>
      <c r="D2930" s="457">
        <v>0</v>
      </c>
      <c r="E2930" s="438">
        <v>0.44034282890958715</v>
      </c>
      <c r="F2930" s="456">
        <v>0</v>
      </c>
      <c r="G2930" s="457">
        <v>0</v>
      </c>
      <c r="H2930" s="438">
        <v>7.2905358579359592E-2</v>
      </c>
      <c r="I2930" s="456">
        <v>0</v>
      </c>
      <c r="J2930" s="457">
        <v>0</v>
      </c>
      <c r="K2930" s="438">
        <v>0.37912767868218999</v>
      </c>
      <c r="L2930" s="462">
        <v>0</v>
      </c>
      <c r="M2930" s="463">
        <v>0</v>
      </c>
      <c r="N2930" s="438">
        <v>5.7129926735029132E-3</v>
      </c>
      <c r="O2930" s="456">
        <v>0</v>
      </c>
      <c r="P2930" s="457">
        <v>0</v>
      </c>
      <c r="Q2930" s="438">
        <v>1.8996166577170164E-2</v>
      </c>
      <c r="R2930" s="462">
        <v>0</v>
      </c>
      <c r="S2930" s="463">
        <v>0</v>
      </c>
      <c r="T2930" s="438">
        <v>655.66931889892192</v>
      </c>
      <c r="U2930" s="456">
        <v>0</v>
      </c>
      <c r="V2930" s="457">
        <v>0</v>
      </c>
      <c r="W2930" s="438">
        <v>7.8573359302102116E-2</v>
      </c>
      <c r="X2930" s="456">
        <v>0</v>
      </c>
      <c r="Y2930" s="457">
        <v>0</v>
      </c>
      <c r="Z2930" s="438">
        <v>3.0657494138717168E-3</v>
      </c>
      <c r="AA2930" s="456">
        <v>0</v>
      </c>
      <c r="AB2930" s="457">
        <v>0</v>
      </c>
      <c r="AC2930" s="438">
        <v>5.0198020398030717E-3</v>
      </c>
      <c r="AD2930" s="456">
        <v>0</v>
      </c>
      <c r="AE2930" s="457">
        <v>0</v>
      </c>
      <c r="AF2930" s="438">
        <v>7.2435855838132938E-4</v>
      </c>
      <c r="AG2930" s="456">
        <v>0</v>
      </c>
      <c r="AH2930" s="457">
        <v>0</v>
      </c>
      <c r="AI2930" s="438">
        <v>9.3442241282450653E-4</v>
      </c>
      <c r="AJ2930" s="456">
        <v>0</v>
      </c>
      <c r="AK2930" s="457">
        <v>0</v>
      </c>
      <c r="AL2930" s="438">
        <v>5.7948684168617581E-5</v>
      </c>
      <c r="AM2930" s="456">
        <v>0</v>
      </c>
      <c r="AN2930" s="457">
        <v>0</v>
      </c>
      <c r="AO2930" s="438">
        <v>1.5747542269508016E-2</v>
      </c>
      <c r="AP2930" s="456">
        <v>0</v>
      </c>
      <c r="AQ2930" s="457">
        <v>0</v>
      </c>
      <c r="AR2930" s="440">
        <v>6.42106536055502E-3</v>
      </c>
      <c r="AS2930" s="462">
        <v>0</v>
      </c>
      <c r="AT2930" s="463">
        <v>0</v>
      </c>
      <c r="AU2930" s="423">
        <v>0</v>
      </c>
    </row>
    <row r="2931" spans="1:47" x14ac:dyDescent="0.2">
      <c r="A2931" s="231">
        <v>2048</v>
      </c>
      <c r="B2931" s="232">
        <v>7</v>
      </c>
      <c r="C2931" s="456">
        <v>0</v>
      </c>
      <c r="D2931" s="457">
        <v>0</v>
      </c>
      <c r="E2931" s="438">
        <v>0.44354901686728565</v>
      </c>
      <c r="F2931" s="456">
        <v>0</v>
      </c>
      <c r="G2931" s="457">
        <v>0</v>
      </c>
      <c r="H2931" s="438">
        <v>7.4128440652680636E-2</v>
      </c>
      <c r="I2931" s="456">
        <v>0</v>
      </c>
      <c r="J2931" s="457">
        <v>0</v>
      </c>
      <c r="K2931" s="438">
        <v>0.50685935799457382</v>
      </c>
      <c r="L2931" s="462">
        <v>0</v>
      </c>
      <c r="M2931" s="463">
        <v>0</v>
      </c>
      <c r="N2931" s="438">
        <v>5.7174347357560476E-3</v>
      </c>
      <c r="O2931" s="456">
        <v>0</v>
      </c>
      <c r="P2931" s="457">
        <v>0</v>
      </c>
      <c r="Q2931" s="438">
        <v>1.9008186214722046E-2</v>
      </c>
      <c r="R2931" s="462">
        <v>0</v>
      </c>
      <c r="S2931" s="463">
        <v>0</v>
      </c>
      <c r="T2931" s="438">
        <v>656.17874278726742</v>
      </c>
      <c r="U2931" s="456">
        <v>0</v>
      </c>
      <c r="V2931" s="457">
        <v>0</v>
      </c>
      <c r="W2931" s="438">
        <v>7.9891454530169284E-2</v>
      </c>
      <c r="X2931" s="456">
        <v>0</v>
      </c>
      <c r="Y2931" s="457">
        <v>0</v>
      </c>
      <c r="Z2931" s="438">
        <v>3.0908192135733117E-3</v>
      </c>
      <c r="AA2931" s="456">
        <v>0</v>
      </c>
      <c r="AB2931" s="457">
        <v>0</v>
      </c>
      <c r="AC2931" s="438">
        <v>5.1040150926668967E-3</v>
      </c>
      <c r="AD2931" s="456">
        <v>0</v>
      </c>
      <c r="AE2931" s="457">
        <v>0</v>
      </c>
      <c r="AF2931" s="438">
        <v>7.3651027456914672E-4</v>
      </c>
      <c r="AG2931" s="456">
        <v>0</v>
      </c>
      <c r="AH2931" s="457">
        <v>0</v>
      </c>
      <c r="AI2931" s="438">
        <v>9.5009808035461838E-4</v>
      </c>
      <c r="AJ2931" s="456">
        <v>0</v>
      </c>
      <c r="AK2931" s="457">
        <v>0</v>
      </c>
      <c r="AL2931" s="438">
        <v>5.8920826837861611E-5</v>
      </c>
      <c r="AM2931" s="456">
        <v>0</v>
      </c>
      <c r="AN2931" s="457">
        <v>0</v>
      </c>
      <c r="AO2931" s="438">
        <v>1.6011744086514578E-2</v>
      </c>
      <c r="AP2931" s="456">
        <v>0</v>
      </c>
      <c r="AQ2931" s="457">
        <v>0</v>
      </c>
      <c r="AR2931" s="440">
        <v>7.1898052684395003E-3</v>
      </c>
      <c r="AS2931" s="462">
        <v>0</v>
      </c>
      <c r="AT2931" s="463">
        <v>0</v>
      </c>
      <c r="AU2931" s="423">
        <v>0</v>
      </c>
    </row>
    <row r="2932" spans="1:47" x14ac:dyDescent="0.2">
      <c r="A2932" s="231">
        <v>2048</v>
      </c>
      <c r="B2932" s="232">
        <v>8</v>
      </c>
      <c r="C2932" s="456">
        <v>0</v>
      </c>
      <c r="D2932" s="457">
        <v>0</v>
      </c>
      <c r="E2932" s="438">
        <v>0.44711196290654132</v>
      </c>
      <c r="F2932" s="456">
        <v>0</v>
      </c>
      <c r="G2932" s="457">
        <v>0</v>
      </c>
      <c r="H2932" s="438">
        <v>7.5487064005508128E-2</v>
      </c>
      <c r="I2932" s="456">
        <v>0</v>
      </c>
      <c r="J2932" s="457">
        <v>0</v>
      </c>
      <c r="K2932" s="438">
        <v>0.51240768841760731</v>
      </c>
      <c r="L2932" s="462">
        <v>0</v>
      </c>
      <c r="M2932" s="463">
        <v>0</v>
      </c>
      <c r="N2932" s="438">
        <v>5.722361049207373E-3</v>
      </c>
      <c r="O2932" s="456">
        <v>0</v>
      </c>
      <c r="P2932" s="457">
        <v>0</v>
      </c>
      <c r="Q2932" s="438">
        <v>1.9021575050454848E-2</v>
      </c>
      <c r="R2932" s="462">
        <v>0</v>
      </c>
      <c r="S2932" s="463">
        <v>0</v>
      </c>
      <c r="T2932" s="438">
        <v>656.74444363138048</v>
      </c>
      <c r="U2932" s="456">
        <v>0</v>
      </c>
      <c r="V2932" s="457">
        <v>0</v>
      </c>
      <c r="W2932" s="438">
        <v>8.1355831156908795E-2</v>
      </c>
      <c r="X2932" s="456">
        <v>0</v>
      </c>
      <c r="Y2932" s="457">
        <v>0</v>
      </c>
      <c r="Z2932" s="438">
        <v>3.1186757848100425E-3</v>
      </c>
      <c r="AA2932" s="456">
        <v>0</v>
      </c>
      <c r="AB2932" s="457">
        <v>0</v>
      </c>
      <c r="AC2932" s="438">
        <v>5.1975664781836444E-3</v>
      </c>
      <c r="AD2932" s="456">
        <v>0</v>
      </c>
      <c r="AE2932" s="457">
        <v>0</v>
      </c>
      <c r="AF2932" s="438">
        <v>7.5000963844521471E-4</v>
      </c>
      <c r="AG2932" s="456">
        <v>0</v>
      </c>
      <c r="AH2932" s="457">
        <v>0</v>
      </c>
      <c r="AI2932" s="438">
        <v>9.6751223921156442E-4</v>
      </c>
      <c r="AJ2932" s="456">
        <v>0</v>
      </c>
      <c r="AK2932" s="457">
        <v>0</v>
      </c>
      <c r="AL2932" s="438">
        <v>6.0000779222075151E-5</v>
      </c>
      <c r="AM2932" s="456">
        <v>0</v>
      </c>
      <c r="AN2932" s="457">
        <v>0</v>
      </c>
      <c r="AO2932" s="438">
        <v>1.6305207733680143E-2</v>
      </c>
      <c r="AP2932" s="456">
        <v>0</v>
      </c>
      <c r="AQ2932" s="457">
        <v>0</v>
      </c>
      <c r="AR2932" s="440">
        <v>7.2286864862633297E-3</v>
      </c>
      <c r="AS2932" s="462">
        <v>0</v>
      </c>
      <c r="AT2932" s="463">
        <v>0</v>
      </c>
      <c r="AU2932" s="423">
        <v>0</v>
      </c>
    </row>
    <row r="2933" spans="1:47" x14ac:dyDescent="0.2">
      <c r="A2933" s="231">
        <v>2048</v>
      </c>
      <c r="B2933" s="232">
        <v>9</v>
      </c>
      <c r="C2933" s="456">
        <v>0</v>
      </c>
      <c r="D2933" s="457">
        <v>0</v>
      </c>
      <c r="E2933" s="438">
        <v>0.45038914408393532</v>
      </c>
      <c r="F2933" s="456">
        <v>0</v>
      </c>
      <c r="G2933" s="457">
        <v>0</v>
      </c>
      <c r="H2933" s="438">
        <v>7.6969448203660501E-2</v>
      </c>
      <c r="I2933" s="456">
        <v>0</v>
      </c>
      <c r="J2933" s="457">
        <v>0</v>
      </c>
      <c r="K2933" s="438">
        <v>0.51815560794315163</v>
      </c>
      <c r="L2933" s="462">
        <v>0</v>
      </c>
      <c r="M2933" s="463">
        <v>0</v>
      </c>
      <c r="N2933" s="438">
        <v>5.7256439745607271E-3</v>
      </c>
      <c r="O2933" s="456">
        <v>0</v>
      </c>
      <c r="P2933" s="457">
        <v>0</v>
      </c>
      <c r="Q2933" s="438">
        <v>1.9036343993409689E-2</v>
      </c>
      <c r="R2933" s="462">
        <v>0</v>
      </c>
      <c r="S2933" s="463">
        <v>0</v>
      </c>
      <c r="T2933" s="438">
        <v>657.12128428379435</v>
      </c>
      <c r="U2933" s="456">
        <v>0</v>
      </c>
      <c r="V2933" s="457">
        <v>0</v>
      </c>
      <c r="W2933" s="438">
        <v>8.2953440374053583E-2</v>
      </c>
      <c r="X2933" s="456">
        <v>0</v>
      </c>
      <c r="Y2933" s="457">
        <v>0</v>
      </c>
      <c r="Z2933" s="438">
        <v>3.1493971963539873E-3</v>
      </c>
      <c r="AA2933" s="456">
        <v>0</v>
      </c>
      <c r="AB2933" s="457">
        <v>0</v>
      </c>
      <c r="AC2933" s="438">
        <v>5.2996343415543492E-3</v>
      </c>
      <c r="AD2933" s="456">
        <v>0</v>
      </c>
      <c r="AE2933" s="457">
        <v>0</v>
      </c>
      <c r="AF2933" s="438">
        <v>7.6473863591303593E-4</v>
      </c>
      <c r="AG2933" s="456">
        <v>0</v>
      </c>
      <c r="AH2933" s="457">
        <v>0</v>
      </c>
      <c r="AI2933" s="438">
        <v>9.8651285684812581E-4</v>
      </c>
      <c r="AJ2933" s="456">
        <v>0</v>
      </c>
      <c r="AK2933" s="457">
        <v>0</v>
      </c>
      <c r="AL2933" s="438">
        <v>6.117905352621294E-5</v>
      </c>
      <c r="AM2933" s="456">
        <v>0</v>
      </c>
      <c r="AN2933" s="457">
        <v>0</v>
      </c>
      <c r="AO2933" s="438">
        <v>1.6625412922875223E-2</v>
      </c>
      <c r="AP2933" s="456">
        <v>0</v>
      </c>
      <c r="AQ2933" s="457">
        <v>0</v>
      </c>
      <c r="AR2933" s="440">
        <v>8.1052564956339401E-3</v>
      </c>
      <c r="AS2933" s="462">
        <v>0</v>
      </c>
      <c r="AT2933" s="463">
        <v>0</v>
      </c>
      <c r="AU2933" s="423">
        <v>0</v>
      </c>
    </row>
    <row r="2934" spans="1:47" x14ac:dyDescent="0.2">
      <c r="A2934" s="231">
        <v>2048</v>
      </c>
      <c r="B2934" s="232">
        <v>10</v>
      </c>
      <c r="C2934" s="456">
        <v>0</v>
      </c>
      <c r="D2934" s="457">
        <v>0</v>
      </c>
      <c r="E2934" s="438">
        <v>0.45469801835157891</v>
      </c>
      <c r="F2934" s="456">
        <v>0</v>
      </c>
      <c r="G2934" s="457">
        <v>0</v>
      </c>
      <c r="H2934" s="438">
        <v>7.8612898454650956E-2</v>
      </c>
      <c r="I2934" s="456">
        <v>0</v>
      </c>
      <c r="J2934" s="457">
        <v>0</v>
      </c>
      <c r="K2934" s="438">
        <v>0.5248669591664763</v>
      </c>
      <c r="L2934" s="462">
        <v>0</v>
      </c>
      <c r="M2934" s="463">
        <v>0</v>
      </c>
      <c r="N2934" s="438">
        <v>5.7316117374622885E-3</v>
      </c>
      <c r="O2934" s="456">
        <v>0</v>
      </c>
      <c r="P2934" s="457">
        <v>0</v>
      </c>
      <c r="Q2934" s="438">
        <v>1.9052506775478241E-2</v>
      </c>
      <c r="R2934" s="462">
        <v>0</v>
      </c>
      <c r="S2934" s="463">
        <v>0</v>
      </c>
      <c r="T2934" s="438">
        <v>657.80641613884802</v>
      </c>
      <c r="U2934" s="456">
        <v>0</v>
      </c>
      <c r="V2934" s="457">
        <v>0</v>
      </c>
      <c r="W2934" s="438">
        <v>8.4724696644219971E-2</v>
      </c>
      <c r="X2934" s="456">
        <v>0</v>
      </c>
      <c r="Y2934" s="457">
        <v>0</v>
      </c>
      <c r="Z2934" s="438">
        <v>3.1830920157373617E-3</v>
      </c>
      <c r="AA2934" s="456">
        <v>0</v>
      </c>
      <c r="AB2934" s="457">
        <v>0</v>
      </c>
      <c r="AC2934" s="438">
        <v>5.4127956993926443E-3</v>
      </c>
      <c r="AD2934" s="456">
        <v>0</v>
      </c>
      <c r="AE2934" s="457">
        <v>0</v>
      </c>
      <c r="AF2934" s="438">
        <v>7.8106717331025502E-4</v>
      </c>
      <c r="AG2934" s="456">
        <v>0</v>
      </c>
      <c r="AH2934" s="457">
        <v>0</v>
      </c>
      <c r="AI2934" s="438">
        <v>1.0075766616019933E-3</v>
      </c>
      <c r="AJ2934" s="456">
        <v>0</v>
      </c>
      <c r="AK2934" s="457">
        <v>0</v>
      </c>
      <c r="AL2934" s="438">
        <v>6.2485330803436709E-5</v>
      </c>
      <c r="AM2934" s="456">
        <v>0</v>
      </c>
      <c r="AN2934" s="457">
        <v>0</v>
      </c>
      <c r="AO2934" s="438">
        <v>1.6980394713082721E-2</v>
      </c>
      <c r="AP2934" s="456">
        <v>0</v>
      </c>
      <c r="AQ2934" s="457">
        <v>0</v>
      </c>
      <c r="AR2934" s="440">
        <v>8.1577955399432193E-3</v>
      </c>
      <c r="AS2934" s="462">
        <v>0</v>
      </c>
      <c r="AT2934" s="463">
        <v>0</v>
      </c>
      <c r="AU2934" s="423">
        <v>0</v>
      </c>
    </row>
    <row r="2935" spans="1:47" x14ac:dyDescent="0.2">
      <c r="A2935" s="231">
        <v>2048</v>
      </c>
      <c r="B2935" s="232">
        <v>11</v>
      </c>
      <c r="C2935" s="456">
        <v>0</v>
      </c>
      <c r="D2935" s="457">
        <v>0</v>
      </c>
      <c r="E2935" s="438">
        <v>0.45942488717243551</v>
      </c>
      <c r="F2935" s="456">
        <v>0</v>
      </c>
      <c r="G2935" s="457">
        <v>0</v>
      </c>
      <c r="H2935" s="438">
        <v>8.0415806546864421E-2</v>
      </c>
      <c r="I2935" s="456">
        <v>0</v>
      </c>
      <c r="J2935" s="457">
        <v>0</v>
      </c>
      <c r="K2935" s="438">
        <v>0.53222919639446986</v>
      </c>
      <c r="L2935" s="462">
        <v>0</v>
      </c>
      <c r="M2935" s="463">
        <v>0</v>
      </c>
      <c r="N2935" s="438">
        <v>5.738156968669631E-3</v>
      </c>
      <c r="O2935" s="456">
        <v>0</v>
      </c>
      <c r="P2935" s="457">
        <v>0</v>
      </c>
      <c r="Q2935" s="438">
        <v>1.9070256188324697E-2</v>
      </c>
      <c r="R2935" s="462">
        <v>0</v>
      </c>
      <c r="S2935" s="463">
        <v>0</v>
      </c>
      <c r="T2935" s="438">
        <v>658.55855822810179</v>
      </c>
      <c r="U2935" s="456">
        <v>0</v>
      </c>
      <c r="V2935" s="457">
        <v>0</v>
      </c>
      <c r="W2935" s="438">
        <v>8.6667611425673641E-2</v>
      </c>
      <c r="X2935" s="456">
        <v>0</v>
      </c>
      <c r="Y2935" s="457">
        <v>0</v>
      </c>
      <c r="Z2935" s="438">
        <v>3.2200461901812161E-3</v>
      </c>
      <c r="AA2935" s="456">
        <v>0</v>
      </c>
      <c r="AB2935" s="457">
        <v>0</v>
      </c>
      <c r="AC2935" s="438">
        <v>5.5369202717306821E-3</v>
      </c>
      <c r="AD2935" s="456">
        <v>0</v>
      </c>
      <c r="AE2935" s="457">
        <v>0</v>
      </c>
      <c r="AF2935" s="438">
        <v>7.9897847809909579E-4</v>
      </c>
      <c r="AG2935" s="456">
        <v>0</v>
      </c>
      <c r="AH2935" s="457">
        <v>0</v>
      </c>
      <c r="AI2935" s="438">
        <v>1.0306832217399217E-3</v>
      </c>
      <c r="AJ2935" s="456">
        <v>0</v>
      </c>
      <c r="AK2935" s="457">
        <v>0</v>
      </c>
      <c r="AL2935" s="438">
        <v>6.3918331353339319E-5</v>
      </c>
      <c r="AM2935" s="456">
        <v>0</v>
      </c>
      <c r="AN2935" s="457">
        <v>0</v>
      </c>
      <c r="AO2935" s="438">
        <v>1.7369793518794054E-2</v>
      </c>
      <c r="AP2935" s="456">
        <v>0</v>
      </c>
      <c r="AQ2935" s="457">
        <v>0</v>
      </c>
      <c r="AR2935" s="440">
        <v>9.9408382728681192E-3</v>
      </c>
      <c r="AS2935" s="462">
        <v>0</v>
      </c>
      <c r="AT2935" s="463">
        <v>0</v>
      </c>
      <c r="AU2935" s="423">
        <v>0</v>
      </c>
    </row>
    <row r="2936" spans="1:47" x14ac:dyDescent="0.2">
      <c r="A2936" s="231">
        <v>2048</v>
      </c>
      <c r="B2936" s="232">
        <v>12</v>
      </c>
      <c r="C2936" s="456">
        <v>0</v>
      </c>
      <c r="D2936" s="457">
        <v>0</v>
      </c>
      <c r="E2936" s="438">
        <v>0.46456221132807868</v>
      </c>
      <c r="F2936" s="456">
        <v>0</v>
      </c>
      <c r="G2936" s="457">
        <v>0</v>
      </c>
      <c r="H2936" s="438">
        <v>8.2375175305387488E-2</v>
      </c>
      <c r="I2936" s="456">
        <v>0</v>
      </c>
      <c r="J2936" s="457">
        <v>0</v>
      </c>
      <c r="K2936" s="438">
        <v>0.54023016866061613</v>
      </c>
      <c r="L2936" s="462">
        <v>0</v>
      </c>
      <c r="M2936" s="463">
        <v>0</v>
      </c>
      <c r="N2936" s="438">
        <v>5.7452631977074637E-3</v>
      </c>
      <c r="O2936" s="456">
        <v>0</v>
      </c>
      <c r="P2936" s="457">
        <v>0</v>
      </c>
      <c r="Q2936" s="438">
        <v>1.9089527236139613E-2</v>
      </c>
      <c r="R2936" s="462">
        <v>0</v>
      </c>
      <c r="S2936" s="463">
        <v>0</v>
      </c>
      <c r="T2936" s="438">
        <v>659.37305481767942</v>
      </c>
      <c r="U2936" s="456">
        <v>0</v>
      </c>
      <c r="V2936" s="457">
        <v>0</v>
      </c>
      <c r="W2936" s="438">
        <v>8.8779391261232007E-2</v>
      </c>
      <c r="X2936" s="456">
        <v>0</v>
      </c>
      <c r="Y2936" s="457">
        <v>0</v>
      </c>
      <c r="Z2936" s="438">
        <v>3.2602107985693924E-3</v>
      </c>
      <c r="AA2936" s="456">
        <v>0</v>
      </c>
      <c r="AB2936" s="457">
        <v>0</v>
      </c>
      <c r="AC2936" s="438">
        <v>5.6718394094780085E-3</v>
      </c>
      <c r="AD2936" s="456">
        <v>0</v>
      </c>
      <c r="AE2936" s="457">
        <v>0</v>
      </c>
      <c r="AF2936" s="438">
        <v>8.184465929809454E-4</v>
      </c>
      <c r="AG2936" s="456">
        <v>0</v>
      </c>
      <c r="AH2936" s="457">
        <v>0</v>
      </c>
      <c r="AI2936" s="438">
        <v>1.0557974569566483E-3</v>
      </c>
      <c r="AJ2936" s="456">
        <v>0</v>
      </c>
      <c r="AK2936" s="457">
        <v>0</v>
      </c>
      <c r="AL2936" s="438">
        <v>6.5475792660338455E-5</v>
      </c>
      <c r="AM2936" s="456">
        <v>0</v>
      </c>
      <c r="AN2936" s="457">
        <v>0</v>
      </c>
      <c r="AO2936" s="438">
        <v>1.7793040262910152E-2</v>
      </c>
      <c r="AP2936" s="456">
        <v>0</v>
      </c>
      <c r="AQ2936" s="457">
        <v>0</v>
      </c>
      <c r="AR2936" s="440">
        <v>1.00168976060534E-2</v>
      </c>
      <c r="AS2936" s="462">
        <v>0</v>
      </c>
      <c r="AT2936" s="463">
        <v>0</v>
      </c>
      <c r="AU2936" s="423">
        <v>0</v>
      </c>
    </row>
    <row r="2937" spans="1:47" x14ac:dyDescent="0.2">
      <c r="A2937" s="231">
        <v>2048</v>
      </c>
      <c r="B2937" s="232">
        <v>13</v>
      </c>
      <c r="C2937" s="456">
        <v>0</v>
      </c>
      <c r="D2937" s="457">
        <v>0</v>
      </c>
      <c r="E2937" s="438">
        <v>0.47012882472381051</v>
      </c>
      <c r="F2937" s="456">
        <v>0</v>
      </c>
      <c r="G2937" s="457">
        <v>0</v>
      </c>
      <c r="H2937" s="438">
        <v>8.4498178112930131E-2</v>
      </c>
      <c r="I2937" s="456">
        <v>0</v>
      </c>
      <c r="J2937" s="457">
        <v>0</v>
      </c>
      <c r="K2937" s="438">
        <v>0.5488996195210446</v>
      </c>
      <c r="L2937" s="462">
        <v>0</v>
      </c>
      <c r="M2937" s="463">
        <v>0</v>
      </c>
      <c r="N2937" s="438">
        <v>5.7529755542315457E-3</v>
      </c>
      <c r="O2937" s="456">
        <v>0</v>
      </c>
      <c r="P2937" s="457">
        <v>0</v>
      </c>
      <c r="Q2937" s="438">
        <v>1.9110405373488057E-2</v>
      </c>
      <c r="R2937" s="462">
        <v>0</v>
      </c>
      <c r="S2937" s="463">
        <v>0</v>
      </c>
      <c r="T2937" s="438">
        <v>660.2574290296094</v>
      </c>
      <c r="U2937" s="456">
        <v>0</v>
      </c>
      <c r="V2937" s="457">
        <v>0</v>
      </c>
      <c r="W2937" s="438">
        <v>9.1067420694275245E-2</v>
      </c>
      <c r="X2937" s="456">
        <v>0</v>
      </c>
      <c r="Y2937" s="457">
        <v>0</v>
      </c>
      <c r="Z2937" s="438">
        <v>3.3037286688661046E-3</v>
      </c>
      <c r="AA2937" s="456">
        <v>0</v>
      </c>
      <c r="AB2937" s="457">
        <v>0</v>
      </c>
      <c r="AC2937" s="438">
        <v>5.818012239187334E-3</v>
      </c>
      <c r="AD2937" s="456">
        <v>0</v>
      </c>
      <c r="AE2937" s="457">
        <v>0</v>
      </c>
      <c r="AF2937" s="438">
        <v>8.395394675108712E-4</v>
      </c>
      <c r="AG2937" s="456">
        <v>0</v>
      </c>
      <c r="AH2937" s="457">
        <v>0</v>
      </c>
      <c r="AI2937" s="438">
        <v>1.0830062235185666E-3</v>
      </c>
      <c r="AJ2937" s="456">
        <v>0</v>
      </c>
      <c r="AK2937" s="457">
        <v>0</v>
      </c>
      <c r="AL2937" s="438">
        <v>6.716318351074079E-5</v>
      </c>
      <c r="AM2937" s="456">
        <v>0</v>
      </c>
      <c r="AN2937" s="457">
        <v>0</v>
      </c>
      <c r="AO2937" s="438">
        <v>1.8251620384219774E-2</v>
      </c>
      <c r="AP2937" s="456">
        <v>0</v>
      </c>
      <c r="AQ2937" s="457">
        <v>0</v>
      </c>
      <c r="AR2937" s="440">
        <v>1.0099302190240401E-2</v>
      </c>
      <c r="AS2937" s="462">
        <v>0</v>
      </c>
      <c r="AT2937" s="463">
        <v>0</v>
      </c>
      <c r="AU2937" s="423">
        <v>0</v>
      </c>
    </row>
    <row r="2938" spans="1:47" x14ac:dyDescent="0.2">
      <c r="A2938" s="231">
        <v>2048</v>
      </c>
      <c r="B2938" s="232">
        <v>14</v>
      </c>
      <c r="C2938" s="456">
        <v>0</v>
      </c>
      <c r="D2938" s="457">
        <v>0</v>
      </c>
      <c r="E2938" s="438">
        <v>0.47480980579315152</v>
      </c>
      <c r="F2938" s="456">
        <v>0</v>
      </c>
      <c r="G2938" s="457">
        <v>0</v>
      </c>
      <c r="H2938" s="438">
        <v>8.674851383417137E-2</v>
      </c>
      <c r="I2938" s="456">
        <v>0</v>
      </c>
      <c r="J2938" s="457">
        <v>0</v>
      </c>
      <c r="K2938" s="438">
        <v>0.55747656053012606</v>
      </c>
      <c r="L2938" s="462">
        <v>0</v>
      </c>
      <c r="M2938" s="463">
        <v>0</v>
      </c>
      <c r="N2938" s="438">
        <v>5.7569230642364865E-3</v>
      </c>
      <c r="O2938" s="456">
        <v>0</v>
      </c>
      <c r="P2938" s="457">
        <v>0</v>
      </c>
      <c r="Q2938" s="438">
        <v>1.9132836854007875E-2</v>
      </c>
      <c r="R2938" s="462">
        <v>0</v>
      </c>
      <c r="S2938" s="463">
        <v>0</v>
      </c>
      <c r="T2938" s="438">
        <v>660.71167488202661</v>
      </c>
      <c r="U2938" s="456">
        <v>0</v>
      </c>
      <c r="V2938" s="457">
        <v>0</v>
      </c>
      <c r="W2938" s="438">
        <v>9.3492773458786788E-2</v>
      </c>
      <c r="X2938" s="456">
        <v>0</v>
      </c>
      <c r="Y2938" s="457">
        <v>0</v>
      </c>
      <c r="Z2938" s="438">
        <v>3.3505316447693481E-3</v>
      </c>
      <c r="AA2938" s="456">
        <v>0</v>
      </c>
      <c r="AB2938" s="457">
        <v>0</v>
      </c>
      <c r="AC2938" s="438">
        <v>5.9729535184486551E-3</v>
      </c>
      <c r="AD2938" s="456">
        <v>0</v>
      </c>
      <c r="AE2938" s="457">
        <v>0</v>
      </c>
      <c r="AF2938" s="438">
        <v>8.6189792654073241E-4</v>
      </c>
      <c r="AG2938" s="456">
        <v>0</v>
      </c>
      <c r="AH2938" s="457">
        <v>0</v>
      </c>
      <c r="AI2938" s="438">
        <v>1.1118484304230138E-3</v>
      </c>
      <c r="AJ2938" s="456">
        <v>0</v>
      </c>
      <c r="AK2938" s="457">
        <v>0</v>
      </c>
      <c r="AL2938" s="438">
        <v>6.8951795710695628E-5</v>
      </c>
      <c r="AM2938" s="456">
        <v>0</v>
      </c>
      <c r="AN2938" s="457">
        <v>0</v>
      </c>
      <c r="AO2938" s="438">
        <v>1.8737669685493619E-2</v>
      </c>
      <c r="AP2938" s="456">
        <v>0</v>
      </c>
      <c r="AQ2938" s="457">
        <v>0</v>
      </c>
      <c r="AR2938" s="440">
        <v>1.0187851254249199E-2</v>
      </c>
      <c r="AS2938" s="462">
        <v>0</v>
      </c>
      <c r="AT2938" s="463">
        <v>0</v>
      </c>
      <c r="AU2938" s="423">
        <v>0</v>
      </c>
    </row>
    <row r="2939" spans="1:47" x14ac:dyDescent="0.2">
      <c r="A2939" s="231">
        <v>2048</v>
      </c>
      <c r="B2939" s="232">
        <v>15</v>
      </c>
      <c r="C2939" s="456">
        <v>0</v>
      </c>
      <c r="D2939" s="457">
        <v>0</v>
      </c>
      <c r="E2939" s="438">
        <v>0.48122027069167816</v>
      </c>
      <c r="F2939" s="456">
        <v>0</v>
      </c>
      <c r="G2939" s="457">
        <v>0</v>
      </c>
      <c r="H2939" s="438">
        <v>8.9193311472247669E-2</v>
      </c>
      <c r="I2939" s="456">
        <v>0</v>
      </c>
      <c r="J2939" s="457">
        <v>0</v>
      </c>
      <c r="K2939" s="438">
        <v>0.56746085154554649</v>
      </c>
      <c r="L2939" s="462">
        <v>0</v>
      </c>
      <c r="M2939" s="463">
        <v>0</v>
      </c>
      <c r="N2939" s="438">
        <v>5.765805163074054E-3</v>
      </c>
      <c r="O2939" s="456">
        <v>0</v>
      </c>
      <c r="P2939" s="457">
        <v>0</v>
      </c>
      <c r="Q2939" s="438">
        <v>1.9156923559464131E-2</v>
      </c>
      <c r="R2939" s="462">
        <v>0</v>
      </c>
      <c r="S2939" s="463">
        <v>0</v>
      </c>
      <c r="T2939" s="438">
        <v>661.73123724100242</v>
      </c>
      <c r="U2939" s="456">
        <v>0</v>
      </c>
      <c r="V2939" s="457">
        <v>0</v>
      </c>
      <c r="W2939" s="438">
        <v>9.6127503126456723E-2</v>
      </c>
      <c r="X2939" s="456">
        <v>0</v>
      </c>
      <c r="Y2939" s="457">
        <v>0</v>
      </c>
      <c r="Z2939" s="438">
        <v>3.4006485991223421E-3</v>
      </c>
      <c r="AA2939" s="456">
        <v>0</v>
      </c>
      <c r="AB2939" s="457">
        <v>0</v>
      </c>
      <c r="AC2939" s="438">
        <v>6.1412878180707575E-3</v>
      </c>
      <c r="AD2939" s="456">
        <v>0</v>
      </c>
      <c r="AE2939" s="457">
        <v>0</v>
      </c>
      <c r="AF2939" s="438">
        <v>8.8618769670958508E-4</v>
      </c>
      <c r="AG2939" s="456">
        <v>0</v>
      </c>
      <c r="AH2939" s="457">
        <v>0</v>
      </c>
      <c r="AI2939" s="438">
        <v>1.1431823939496229E-3</v>
      </c>
      <c r="AJ2939" s="456">
        <v>0</v>
      </c>
      <c r="AK2939" s="457">
        <v>0</v>
      </c>
      <c r="AL2939" s="438">
        <v>7.0895096076256602E-5</v>
      </c>
      <c r="AM2939" s="456">
        <v>0</v>
      </c>
      <c r="AN2939" s="457">
        <v>0</v>
      </c>
      <c r="AO2939" s="438">
        <v>1.9265735511404737E-2</v>
      </c>
      <c r="AP2939" s="456">
        <v>0</v>
      </c>
      <c r="AQ2939" s="457">
        <v>0</v>
      </c>
      <c r="AR2939" s="440">
        <v>1.02827411800668E-2</v>
      </c>
      <c r="AS2939" s="462">
        <v>0</v>
      </c>
      <c r="AT2939" s="463">
        <v>0</v>
      </c>
      <c r="AU2939" s="423">
        <v>0</v>
      </c>
    </row>
    <row r="2940" spans="1:47" x14ac:dyDescent="0.2">
      <c r="A2940" s="231">
        <v>2048</v>
      </c>
      <c r="B2940" s="232">
        <v>16</v>
      </c>
      <c r="C2940" s="456">
        <v>0</v>
      </c>
      <c r="D2940" s="457">
        <v>0</v>
      </c>
      <c r="E2940" s="438">
        <v>0.48804183331168804</v>
      </c>
      <c r="F2940" s="456">
        <v>0</v>
      </c>
      <c r="G2940" s="457">
        <v>0</v>
      </c>
      <c r="H2940" s="438">
        <v>9.1795083526938812E-2</v>
      </c>
      <c r="I2940" s="456">
        <v>0</v>
      </c>
      <c r="J2940" s="457">
        <v>0</v>
      </c>
      <c r="K2940" s="438">
        <v>0.5780855284010834</v>
      </c>
      <c r="L2940" s="462">
        <v>0</v>
      </c>
      <c r="M2940" s="463">
        <v>0</v>
      </c>
      <c r="N2940" s="438">
        <v>5.7752428365969678E-3</v>
      </c>
      <c r="O2940" s="456">
        <v>0</v>
      </c>
      <c r="P2940" s="457">
        <v>0</v>
      </c>
      <c r="Q2940" s="438">
        <v>1.9182525771346937E-2</v>
      </c>
      <c r="R2940" s="462">
        <v>0</v>
      </c>
      <c r="S2940" s="463">
        <v>0</v>
      </c>
      <c r="T2940" s="438">
        <v>662.81392227882077</v>
      </c>
      <c r="U2940" s="456">
        <v>0</v>
      </c>
      <c r="V2940" s="457">
        <v>0</v>
      </c>
      <c r="W2940" s="438">
        <v>9.8931706845216599E-2</v>
      </c>
      <c r="X2940" s="456">
        <v>0</v>
      </c>
      <c r="Y2940" s="457">
        <v>0</v>
      </c>
      <c r="Z2940" s="438">
        <v>3.4539844249796767E-3</v>
      </c>
      <c r="AA2940" s="456">
        <v>0</v>
      </c>
      <c r="AB2940" s="457">
        <v>0</v>
      </c>
      <c r="AC2940" s="438">
        <v>6.3204309037648435E-3</v>
      </c>
      <c r="AD2940" s="456">
        <v>0</v>
      </c>
      <c r="AE2940" s="457">
        <v>0</v>
      </c>
      <c r="AF2940" s="438">
        <v>9.1203927262057663E-4</v>
      </c>
      <c r="AG2940" s="456">
        <v>0</v>
      </c>
      <c r="AH2940" s="457">
        <v>0</v>
      </c>
      <c r="AI2940" s="438">
        <v>1.1765310183408132E-3</v>
      </c>
      <c r="AJ2940" s="456">
        <v>0</v>
      </c>
      <c r="AK2940" s="457">
        <v>0</v>
      </c>
      <c r="AL2940" s="438">
        <v>7.2963191734368453E-5</v>
      </c>
      <c r="AM2940" s="456">
        <v>0</v>
      </c>
      <c r="AN2940" s="457">
        <v>0</v>
      </c>
      <c r="AO2940" s="438">
        <v>1.9827744182936747E-2</v>
      </c>
      <c r="AP2940" s="456">
        <v>0</v>
      </c>
      <c r="AQ2940" s="457">
        <v>0</v>
      </c>
      <c r="AR2940" s="440">
        <v>1.36522204952223E-2</v>
      </c>
      <c r="AS2940" s="462">
        <v>0</v>
      </c>
      <c r="AT2940" s="463">
        <v>0</v>
      </c>
      <c r="AU2940" s="423">
        <v>0</v>
      </c>
    </row>
    <row r="2941" spans="1:47" x14ac:dyDescent="0.2">
      <c r="A2941" s="231">
        <v>2048</v>
      </c>
      <c r="B2941" s="232">
        <v>17</v>
      </c>
      <c r="C2941" s="456">
        <v>0</v>
      </c>
      <c r="D2941" s="457">
        <v>0</v>
      </c>
      <c r="E2941" s="438">
        <v>0.49519653018632098</v>
      </c>
      <c r="F2941" s="456">
        <v>0</v>
      </c>
      <c r="G2941" s="457">
        <v>0</v>
      </c>
      <c r="H2941" s="438">
        <v>9.4523619765718103E-2</v>
      </c>
      <c r="I2941" s="456">
        <v>0</v>
      </c>
      <c r="J2941" s="457">
        <v>0</v>
      </c>
      <c r="K2941" s="438">
        <v>0.58922753292445429</v>
      </c>
      <c r="L2941" s="462">
        <v>0</v>
      </c>
      <c r="M2941" s="463">
        <v>0</v>
      </c>
      <c r="N2941" s="438">
        <v>5.785160596459611E-3</v>
      </c>
      <c r="O2941" s="456">
        <v>0</v>
      </c>
      <c r="P2941" s="457">
        <v>0</v>
      </c>
      <c r="Q2941" s="438">
        <v>1.9209427595085937E-2</v>
      </c>
      <c r="R2941" s="462">
        <v>0</v>
      </c>
      <c r="S2941" s="463">
        <v>0</v>
      </c>
      <c r="T2941" s="438">
        <v>663.95095776531116</v>
      </c>
      <c r="U2941" s="456">
        <v>0</v>
      </c>
      <c r="V2941" s="457">
        <v>0</v>
      </c>
      <c r="W2941" s="438">
        <v>0.10187218854169694</v>
      </c>
      <c r="X2941" s="456">
        <v>0</v>
      </c>
      <c r="Y2941" s="457">
        <v>0</v>
      </c>
      <c r="Z2941" s="438">
        <v>3.5099171583873501E-3</v>
      </c>
      <c r="AA2941" s="456">
        <v>0</v>
      </c>
      <c r="AB2941" s="457">
        <v>0</v>
      </c>
      <c r="AC2941" s="438">
        <v>6.5082986239572123E-3</v>
      </c>
      <c r="AD2941" s="456">
        <v>0</v>
      </c>
      <c r="AE2941" s="457">
        <v>0</v>
      </c>
      <c r="AF2941" s="438">
        <v>9.3914796314274913E-4</v>
      </c>
      <c r="AG2941" s="456">
        <v>0</v>
      </c>
      <c r="AH2941" s="457">
        <v>0</v>
      </c>
      <c r="AI2941" s="438">
        <v>1.211501034677208E-3</v>
      </c>
      <c r="AJ2941" s="456">
        <v>0</v>
      </c>
      <c r="AK2941" s="457">
        <v>0</v>
      </c>
      <c r="AL2941" s="438">
        <v>7.5131826608144654E-5</v>
      </c>
      <c r="AM2941" s="456">
        <v>0</v>
      </c>
      <c r="AN2941" s="457">
        <v>0</v>
      </c>
      <c r="AO2941" s="438">
        <v>2.0417063289829371E-2</v>
      </c>
      <c r="AP2941" s="456">
        <v>0</v>
      </c>
      <c r="AQ2941" s="457">
        <v>0</v>
      </c>
      <c r="AR2941" s="440">
        <v>1.3791964696618499E-2</v>
      </c>
      <c r="AS2941" s="462">
        <v>0</v>
      </c>
      <c r="AT2941" s="463">
        <v>0</v>
      </c>
      <c r="AU2941" s="423">
        <v>0</v>
      </c>
    </row>
    <row r="2942" spans="1:47" x14ac:dyDescent="0.2">
      <c r="A2942" s="231">
        <v>2048</v>
      </c>
      <c r="B2942" s="232">
        <v>18</v>
      </c>
      <c r="C2942" s="456">
        <v>0</v>
      </c>
      <c r="D2942" s="457">
        <v>0</v>
      </c>
      <c r="E2942" s="438">
        <v>0.50264732724479577</v>
      </c>
      <c r="F2942" s="456">
        <v>0</v>
      </c>
      <c r="G2942" s="457">
        <v>0</v>
      </c>
      <c r="H2942" s="438">
        <v>9.7365824010260296E-2</v>
      </c>
      <c r="I2942" s="456">
        <v>0</v>
      </c>
      <c r="J2942" s="457">
        <v>0</v>
      </c>
      <c r="K2942" s="438">
        <v>0.60083344143306128</v>
      </c>
      <c r="L2942" s="462">
        <v>0</v>
      </c>
      <c r="M2942" s="463">
        <v>0</v>
      </c>
      <c r="N2942" s="438">
        <v>5.7954627711301861E-3</v>
      </c>
      <c r="O2942" s="456">
        <v>0</v>
      </c>
      <c r="P2942" s="457">
        <v>0</v>
      </c>
      <c r="Q2942" s="438">
        <v>1.9237374574248681E-2</v>
      </c>
      <c r="R2942" s="462">
        <v>0</v>
      </c>
      <c r="S2942" s="463">
        <v>0</v>
      </c>
      <c r="T2942" s="438">
        <v>665.13404648147366</v>
      </c>
      <c r="U2942" s="456">
        <v>0</v>
      </c>
      <c r="V2942" s="457">
        <v>0</v>
      </c>
      <c r="W2942" s="438">
        <v>0.10493542246275703</v>
      </c>
      <c r="X2942" s="456">
        <v>0</v>
      </c>
      <c r="Y2942" s="457">
        <v>0</v>
      </c>
      <c r="Z2942" s="438">
        <v>3.56817893535157E-3</v>
      </c>
      <c r="AA2942" s="456">
        <v>0</v>
      </c>
      <c r="AB2942" s="457">
        <v>0</v>
      </c>
      <c r="AC2942" s="438">
        <v>6.7039945978323665E-3</v>
      </c>
      <c r="AD2942" s="456">
        <v>0</v>
      </c>
      <c r="AE2942" s="457">
        <v>0</v>
      </c>
      <c r="AF2942" s="438">
        <v>9.6738806956717831E-4</v>
      </c>
      <c r="AG2942" s="456">
        <v>0</v>
      </c>
      <c r="AH2942" s="457">
        <v>0</v>
      </c>
      <c r="AI2942" s="438">
        <v>1.2479316179724606E-3</v>
      </c>
      <c r="AJ2942" s="456">
        <v>0</v>
      </c>
      <c r="AK2942" s="457">
        <v>0</v>
      </c>
      <c r="AL2942" s="438">
        <v>7.7390903316279785E-5</v>
      </c>
      <c r="AM2942" s="456">
        <v>0</v>
      </c>
      <c r="AN2942" s="457">
        <v>0</v>
      </c>
      <c r="AO2942" s="438">
        <v>2.1031010832522942E-2</v>
      </c>
      <c r="AP2942" s="456">
        <v>0</v>
      </c>
      <c r="AQ2942" s="457">
        <v>0</v>
      </c>
      <c r="AR2942" s="440">
        <v>1.39375503627113E-2</v>
      </c>
      <c r="AS2942" s="462">
        <v>0</v>
      </c>
      <c r="AT2942" s="463">
        <v>0</v>
      </c>
      <c r="AU2942" s="423">
        <v>0</v>
      </c>
    </row>
    <row r="2943" spans="1:47" x14ac:dyDescent="0.2">
      <c r="A2943" s="231">
        <v>2048</v>
      </c>
      <c r="B2943" s="232">
        <v>19</v>
      </c>
      <c r="C2943" s="456">
        <v>0</v>
      </c>
      <c r="D2943" s="457">
        <v>0</v>
      </c>
      <c r="E2943" s="438">
        <v>0.50959764047910272</v>
      </c>
      <c r="F2943" s="456">
        <v>0</v>
      </c>
      <c r="G2943" s="457">
        <v>0</v>
      </c>
      <c r="H2943" s="438">
        <v>0.10024895723112696</v>
      </c>
      <c r="I2943" s="456">
        <v>0</v>
      </c>
      <c r="J2943" s="457">
        <v>0</v>
      </c>
      <c r="K2943" s="438">
        <v>0.61230034567598191</v>
      </c>
      <c r="L2943" s="462">
        <v>0</v>
      </c>
      <c r="M2943" s="463">
        <v>0</v>
      </c>
      <c r="N2943" s="438">
        <v>5.8038184382066581E-3</v>
      </c>
      <c r="O2943" s="456">
        <v>0</v>
      </c>
      <c r="P2943" s="457">
        <v>0</v>
      </c>
      <c r="Q2943" s="438">
        <v>1.9265898899328539E-2</v>
      </c>
      <c r="R2943" s="462">
        <v>0</v>
      </c>
      <c r="S2943" s="463">
        <v>0</v>
      </c>
      <c r="T2943" s="438">
        <v>666.09286619377929</v>
      </c>
      <c r="U2943" s="456">
        <v>0</v>
      </c>
      <c r="V2943" s="457">
        <v>0</v>
      </c>
      <c r="W2943" s="438">
        <v>0.10804263628169455</v>
      </c>
      <c r="X2943" s="456">
        <v>0</v>
      </c>
      <c r="Y2943" s="457">
        <v>0</v>
      </c>
      <c r="Z2943" s="438">
        <v>3.6276194267461175E-3</v>
      </c>
      <c r="AA2943" s="456">
        <v>0</v>
      </c>
      <c r="AB2943" s="457">
        <v>0</v>
      </c>
      <c r="AC2943" s="438">
        <v>6.9025046145706776E-3</v>
      </c>
      <c r="AD2943" s="456">
        <v>0</v>
      </c>
      <c r="AE2943" s="457">
        <v>0</v>
      </c>
      <c r="AF2943" s="438">
        <v>9.9603133772531438E-4</v>
      </c>
      <c r="AG2943" s="456">
        <v>0</v>
      </c>
      <c r="AH2943" s="457">
        <v>0</v>
      </c>
      <c r="AI2943" s="438">
        <v>1.2848826743643213E-3</v>
      </c>
      <c r="AJ2943" s="456">
        <v>0</v>
      </c>
      <c r="AK2943" s="457">
        <v>0</v>
      </c>
      <c r="AL2943" s="438">
        <v>7.9682669379684278E-5</v>
      </c>
      <c r="AM2943" s="456">
        <v>0</v>
      </c>
      <c r="AN2943" s="457">
        <v>0</v>
      </c>
      <c r="AO2943" s="438">
        <v>2.1653746655996103E-2</v>
      </c>
      <c r="AP2943" s="456">
        <v>0</v>
      </c>
      <c r="AQ2943" s="457">
        <v>0</v>
      </c>
      <c r="AR2943" s="440">
        <v>1.4086013491022901E-2</v>
      </c>
      <c r="AS2943" s="462">
        <v>0</v>
      </c>
      <c r="AT2943" s="463">
        <v>0</v>
      </c>
      <c r="AU2943" s="423">
        <v>0</v>
      </c>
    </row>
    <row r="2944" spans="1:47" x14ac:dyDescent="0.2">
      <c r="A2944" s="231">
        <v>2048</v>
      </c>
      <c r="B2944" s="232">
        <v>20</v>
      </c>
      <c r="C2944" s="456">
        <v>0</v>
      </c>
      <c r="D2944" s="457">
        <v>0</v>
      </c>
      <c r="E2944" s="438">
        <v>0.51721411019955166</v>
      </c>
      <c r="F2944" s="456">
        <v>0</v>
      </c>
      <c r="G2944" s="457">
        <v>0</v>
      </c>
      <c r="H2944" s="438">
        <v>0.10315387848601969</v>
      </c>
      <c r="I2944" s="456">
        <v>0</v>
      </c>
      <c r="J2944" s="457">
        <v>0</v>
      </c>
      <c r="K2944" s="438">
        <v>0.6241639591016408</v>
      </c>
      <c r="L2944" s="462">
        <v>0</v>
      </c>
      <c r="M2944" s="463">
        <v>0</v>
      </c>
      <c r="N2944" s="438">
        <v>5.8143733120775065E-3</v>
      </c>
      <c r="O2944" s="456">
        <v>0</v>
      </c>
      <c r="P2944" s="457">
        <v>0</v>
      </c>
      <c r="Q2944" s="438">
        <v>1.9294507700579319E-2</v>
      </c>
      <c r="R2944" s="462">
        <v>0</v>
      </c>
      <c r="S2944" s="463">
        <v>0</v>
      </c>
      <c r="T2944" s="438">
        <v>667.30519156168373</v>
      </c>
      <c r="U2944" s="456">
        <v>0</v>
      </c>
      <c r="V2944" s="457">
        <v>0</v>
      </c>
      <c r="W2944" s="438">
        <v>0.111173394315977</v>
      </c>
      <c r="X2944" s="456">
        <v>0</v>
      </c>
      <c r="Y2944" s="457">
        <v>0</v>
      </c>
      <c r="Z2944" s="438">
        <v>3.6871709249277837E-3</v>
      </c>
      <c r="AA2944" s="456">
        <v>0</v>
      </c>
      <c r="AB2944" s="457">
        <v>0</v>
      </c>
      <c r="AC2944" s="438">
        <v>7.1025164626582126E-3</v>
      </c>
      <c r="AD2944" s="456">
        <v>0</v>
      </c>
      <c r="AE2944" s="457">
        <v>0</v>
      </c>
      <c r="AF2944" s="438">
        <v>1.0248943338915658E-3</v>
      </c>
      <c r="AG2944" s="456">
        <v>0</v>
      </c>
      <c r="AH2944" s="457">
        <v>0</v>
      </c>
      <c r="AI2944" s="438">
        <v>1.3221148231999319E-3</v>
      </c>
      <c r="AJ2944" s="456">
        <v>0</v>
      </c>
      <c r="AK2944" s="457">
        <v>0</v>
      </c>
      <c r="AL2944" s="438">
        <v>8.1991518075392151E-5</v>
      </c>
      <c r="AM2944" s="456">
        <v>0</v>
      </c>
      <c r="AN2944" s="457">
        <v>0</v>
      </c>
      <c r="AO2944" s="438">
        <v>2.2281213892105311E-2</v>
      </c>
      <c r="AP2944" s="456">
        <v>0</v>
      </c>
      <c r="AQ2944" s="457">
        <v>0</v>
      </c>
      <c r="AR2944" s="440">
        <v>1.42348125104616E-2</v>
      </c>
      <c r="AS2944" s="462">
        <v>0</v>
      </c>
      <c r="AT2944" s="463">
        <v>0</v>
      </c>
      <c r="AU2944" s="423">
        <v>0</v>
      </c>
    </row>
    <row r="2945" spans="1:47" x14ac:dyDescent="0.2">
      <c r="A2945" s="231">
        <v>2048</v>
      </c>
      <c r="B2945" s="232">
        <v>21</v>
      </c>
      <c r="C2945" s="456">
        <v>0</v>
      </c>
      <c r="D2945" s="457">
        <v>0</v>
      </c>
      <c r="E2945" s="438">
        <v>0.52466959031240834</v>
      </c>
      <c r="F2945" s="456">
        <v>0</v>
      </c>
      <c r="G2945" s="457">
        <v>0</v>
      </c>
      <c r="H2945" s="438">
        <v>0.10599772966315647</v>
      </c>
      <c r="I2945" s="456">
        <v>0</v>
      </c>
      <c r="J2945" s="457">
        <v>0</v>
      </c>
      <c r="K2945" s="438">
        <v>0.63577686865131722</v>
      </c>
      <c r="L2945" s="462">
        <v>0</v>
      </c>
      <c r="M2945" s="463">
        <v>0</v>
      </c>
      <c r="N2945" s="438">
        <v>5.8246711896368913E-3</v>
      </c>
      <c r="O2945" s="456">
        <v>0</v>
      </c>
      <c r="P2945" s="457">
        <v>0</v>
      </c>
      <c r="Q2945" s="438">
        <v>1.9322438405820045E-2</v>
      </c>
      <c r="R2945" s="462">
        <v>0</v>
      </c>
      <c r="S2945" s="463">
        <v>0</v>
      </c>
      <c r="T2945" s="438">
        <v>668.48686974504062</v>
      </c>
      <c r="U2945" s="456">
        <v>0</v>
      </c>
      <c r="V2945" s="457">
        <v>0</v>
      </c>
      <c r="W2945" s="438">
        <v>0.11423827794003649</v>
      </c>
      <c r="X2945" s="456">
        <v>0</v>
      </c>
      <c r="Y2945" s="457">
        <v>0</v>
      </c>
      <c r="Z2945" s="438">
        <v>3.7454563172772816E-3</v>
      </c>
      <c r="AA2945" s="456">
        <v>0</v>
      </c>
      <c r="AB2945" s="457">
        <v>0</v>
      </c>
      <c r="AC2945" s="438">
        <v>7.2983475324741309E-3</v>
      </c>
      <c r="AD2945" s="456">
        <v>0</v>
      </c>
      <c r="AE2945" s="457">
        <v>0</v>
      </c>
      <c r="AF2945" s="438">
        <v>1.0531503595940159E-3</v>
      </c>
      <c r="AG2945" s="456">
        <v>0</v>
      </c>
      <c r="AH2945" s="457">
        <v>0</v>
      </c>
      <c r="AI2945" s="438">
        <v>1.3585657824179531E-3</v>
      </c>
      <c r="AJ2945" s="456">
        <v>0</v>
      </c>
      <c r="AK2945" s="457">
        <v>0</v>
      </c>
      <c r="AL2945" s="438">
        <v>8.4251990727193972E-5</v>
      </c>
      <c r="AM2945" s="456">
        <v>0</v>
      </c>
      <c r="AN2945" s="457">
        <v>0</v>
      </c>
      <c r="AO2945" s="438">
        <v>2.2895518897962073E-2</v>
      </c>
      <c r="AP2945" s="456">
        <v>0</v>
      </c>
      <c r="AQ2945" s="457">
        <v>0</v>
      </c>
      <c r="AR2945" s="440">
        <v>1.8929294260137099E-2</v>
      </c>
      <c r="AS2945" s="462">
        <v>0</v>
      </c>
      <c r="AT2945" s="463">
        <v>0</v>
      </c>
      <c r="AU2945" s="423">
        <v>0</v>
      </c>
    </row>
    <row r="2946" spans="1:47" x14ac:dyDescent="0.2">
      <c r="A2946" s="231">
        <v>2048</v>
      </c>
      <c r="B2946" s="232">
        <v>22</v>
      </c>
      <c r="C2946" s="456">
        <v>0</v>
      </c>
      <c r="D2946" s="457">
        <v>0</v>
      </c>
      <c r="E2946" s="438">
        <v>0.53171046012762935</v>
      </c>
      <c r="F2946" s="456">
        <v>0</v>
      </c>
      <c r="G2946" s="457">
        <v>0</v>
      </c>
      <c r="H2946" s="438">
        <v>0.10868314047454747</v>
      </c>
      <c r="I2946" s="456">
        <v>0</v>
      </c>
      <c r="J2946" s="457">
        <v>0</v>
      </c>
      <c r="K2946" s="438">
        <v>0.64674253175746088</v>
      </c>
      <c r="L2946" s="462">
        <v>0</v>
      </c>
      <c r="M2946" s="463">
        <v>0</v>
      </c>
      <c r="N2946" s="438">
        <v>5.8344409169006203E-3</v>
      </c>
      <c r="O2946" s="456">
        <v>0</v>
      </c>
      <c r="P2946" s="457">
        <v>0</v>
      </c>
      <c r="Q2946" s="438">
        <v>1.93489175558334E-2</v>
      </c>
      <c r="R2946" s="462">
        <v>0</v>
      </c>
      <c r="S2946" s="463">
        <v>0</v>
      </c>
      <c r="T2946" s="438">
        <v>669.6071947438038</v>
      </c>
      <c r="U2946" s="456">
        <v>0</v>
      </c>
      <c r="V2946" s="457">
        <v>0</v>
      </c>
      <c r="W2946" s="438">
        <v>0.11713256948120444</v>
      </c>
      <c r="X2946" s="456">
        <v>0</v>
      </c>
      <c r="Y2946" s="457">
        <v>0</v>
      </c>
      <c r="Z2946" s="438">
        <v>3.8005086806064885E-3</v>
      </c>
      <c r="AA2946" s="456">
        <v>0</v>
      </c>
      <c r="AB2946" s="457">
        <v>0</v>
      </c>
      <c r="AC2946" s="438">
        <v>7.4832312471858663E-3</v>
      </c>
      <c r="AD2946" s="456">
        <v>0</v>
      </c>
      <c r="AE2946" s="457">
        <v>0</v>
      </c>
      <c r="AF2946" s="438">
        <v>1.0798304644261587E-3</v>
      </c>
      <c r="AG2946" s="456">
        <v>0</v>
      </c>
      <c r="AH2946" s="457">
        <v>0</v>
      </c>
      <c r="AI2946" s="438">
        <v>1.3929814637067611E-3</v>
      </c>
      <c r="AJ2946" s="456">
        <v>0</v>
      </c>
      <c r="AK2946" s="457">
        <v>0</v>
      </c>
      <c r="AL2946" s="438">
        <v>8.6386516676254389E-5</v>
      </c>
      <c r="AM2946" s="456">
        <v>0</v>
      </c>
      <c r="AN2946" s="457">
        <v>0</v>
      </c>
      <c r="AO2946" s="438">
        <v>2.347551877003376E-2</v>
      </c>
      <c r="AP2946" s="456">
        <v>0</v>
      </c>
      <c r="AQ2946" s="457">
        <v>0</v>
      </c>
      <c r="AR2946" s="440">
        <v>1.9110855519615201E-2</v>
      </c>
      <c r="AS2946" s="462">
        <v>0</v>
      </c>
      <c r="AT2946" s="463">
        <v>0</v>
      </c>
      <c r="AU2946" s="423">
        <v>0</v>
      </c>
    </row>
    <row r="2947" spans="1:47" x14ac:dyDescent="0.2">
      <c r="A2947" s="231">
        <v>2048</v>
      </c>
      <c r="B2947" s="232">
        <v>23</v>
      </c>
      <c r="C2947" s="456">
        <v>0</v>
      </c>
      <c r="D2947" s="457">
        <v>0</v>
      </c>
      <c r="E2947" s="438">
        <v>0.5380759927251394</v>
      </c>
      <c r="F2947" s="456">
        <v>0</v>
      </c>
      <c r="G2947" s="457">
        <v>0</v>
      </c>
      <c r="H2947" s="438">
        <v>0.11111064174718842</v>
      </c>
      <c r="I2947" s="456">
        <v>0</v>
      </c>
      <c r="J2947" s="457">
        <v>0</v>
      </c>
      <c r="K2947" s="438">
        <v>0.65665605756288237</v>
      </c>
      <c r="L2947" s="462">
        <v>0</v>
      </c>
      <c r="M2947" s="463">
        <v>0</v>
      </c>
      <c r="N2947" s="438">
        <v>5.8432497823533705E-3</v>
      </c>
      <c r="O2947" s="456">
        <v>0</v>
      </c>
      <c r="P2947" s="457">
        <v>0</v>
      </c>
      <c r="Q2947" s="438">
        <v>1.9372821009391483E-2</v>
      </c>
      <c r="R2947" s="462">
        <v>0</v>
      </c>
      <c r="S2947" s="463">
        <v>0</v>
      </c>
      <c r="T2947" s="438">
        <v>670.61893884002473</v>
      </c>
      <c r="U2947" s="456">
        <v>0</v>
      </c>
      <c r="V2947" s="457">
        <v>0</v>
      </c>
      <c r="W2947" s="438">
        <v>0.1197488047117411</v>
      </c>
      <c r="X2947" s="456">
        <v>0</v>
      </c>
      <c r="Y2947" s="457">
        <v>0</v>
      </c>
      <c r="Z2947" s="438">
        <v>3.8502763514945064E-3</v>
      </c>
      <c r="AA2947" s="456">
        <v>0</v>
      </c>
      <c r="AB2947" s="457">
        <v>0</v>
      </c>
      <c r="AC2947" s="438">
        <v>7.6503840621966112E-3</v>
      </c>
      <c r="AD2947" s="456">
        <v>0</v>
      </c>
      <c r="AE2947" s="457">
        <v>0</v>
      </c>
      <c r="AF2947" s="438">
        <v>1.1039518601296831E-3</v>
      </c>
      <c r="AG2947" s="456">
        <v>0</v>
      </c>
      <c r="AH2947" s="457">
        <v>0</v>
      </c>
      <c r="AI2947" s="438">
        <v>1.4240957648296365E-3</v>
      </c>
      <c r="AJ2947" s="456">
        <v>0</v>
      </c>
      <c r="AK2947" s="457">
        <v>0</v>
      </c>
      <c r="AL2947" s="438">
        <v>8.8316119275443308E-5</v>
      </c>
      <c r="AM2947" s="456">
        <v>0</v>
      </c>
      <c r="AN2947" s="457">
        <v>0</v>
      </c>
      <c r="AO2947" s="438">
        <v>2.3999902159861301E-2</v>
      </c>
      <c r="AP2947" s="456">
        <v>0</v>
      </c>
      <c r="AQ2947" s="457">
        <v>0</v>
      </c>
      <c r="AR2947" s="440">
        <v>1.9274975068055599E-2</v>
      </c>
      <c r="AS2947" s="462">
        <v>0</v>
      </c>
      <c r="AT2947" s="463">
        <v>0</v>
      </c>
      <c r="AU2947" s="423">
        <v>0</v>
      </c>
    </row>
    <row r="2948" spans="1:47" x14ac:dyDescent="0.2">
      <c r="A2948" s="231">
        <v>2048</v>
      </c>
      <c r="B2948" s="232">
        <v>24</v>
      </c>
      <c r="C2948" s="456">
        <v>0</v>
      </c>
      <c r="D2948" s="457">
        <v>0</v>
      </c>
      <c r="E2948" s="438">
        <v>0.54338280096187697</v>
      </c>
      <c r="F2948" s="456">
        <v>0</v>
      </c>
      <c r="G2948" s="457">
        <v>0</v>
      </c>
      <c r="H2948" s="438">
        <v>0.1131347889615076</v>
      </c>
      <c r="I2948" s="456">
        <v>0</v>
      </c>
      <c r="J2948" s="457">
        <v>0</v>
      </c>
      <c r="K2948" s="438">
        <v>0.66492125696437132</v>
      </c>
      <c r="L2948" s="462">
        <v>0</v>
      </c>
      <c r="M2948" s="463">
        <v>0</v>
      </c>
      <c r="N2948" s="438">
        <v>5.8506014137553429E-3</v>
      </c>
      <c r="O2948" s="456">
        <v>0</v>
      </c>
      <c r="P2948" s="457">
        <v>0</v>
      </c>
      <c r="Q2948" s="438">
        <v>1.9392734332531809E-2</v>
      </c>
      <c r="R2948" s="462">
        <v>0</v>
      </c>
      <c r="S2948" s="463">
        <v>0</v>
      </c>
      <c r="T2948" s="438">
        <v>671.46233995177136</v>
      </c>
      <c r="U2948" s="456">
        <v>0</v>
      </c>
      <c r="V2948" s="457">
        <v>0</v>
      </c>
      <c r="W2948" s="438">
        <v>0.12193054973547417</v>
      </c>
      <c r="X2948" s="456">
        <v>0</v>
      </c>
      <c r="Y2948" s="457">
        <v>0</v>
      </c>
      <c r="Z2948" s="438">
        <v>3.8917719862435023E-3</v>
      </c>
      <c r="AA2948" s="456">
        <v>0</v>
      </c>
      <c r="AB2948" s="457">
        <v>0</v>
      </c>
      <c r="AC2948" s="438">
        <v>7.7897585198678241E-3</v>
      </c>
      <c r="AD2948" s="456">
        <v>0</v>
      </c>
      <c r="AE2948" s="457">
        <v>0</v>
      </c>
      <c r="AF2948" s="438">
        <v>1.1240627558414113E-3</v>
      </c>
      <c r="AG2948" s="456">
        <v>0</v>
      </c>
      <c r="AH2948" s="457">
        <v>0</v>
      </c>
      <c r="AI2948" s="438">
        <v>1.450040153413432E-3</v>
      </c>
      <c r="AJ2948" s="456">
        <v>0</v>
      </c>
      <c r="AK2948" s="457">
        <v>0</v>
      </c>
      <c r="AL2948" s="438">
        <v>8.9925033842754801E-5</v>
      </c>
      <c r="AM2948" s="456">
        <v>0</v>
      </c>
      <c r="AN2948" s="457">
        <v>0</v>
      </c>
      <c r="AO2948" s="438">
        <v>2.4437113079257677E-2</v>
      </c>
      <c r="AP2948" s="456">
        <v>0</v>
      </c>
      <c r="AQ2948" s="457">
        <v>0</v>
      </c>
      <c r="AR2948" s="440">
        <v>1.94118320154433E-2</v>
      </c>
      <c r="AS2948" s="462">
        <v>0</v>
      </c>
      <c r="AT2948" s="463">
        <v>0</v>
      </c>
      <c r="AU2948" s="423">
        <v>0</v>
      </c>
    </row>
    <row r="2949" spans="1:47" x14ac:dyDescent="0.2">
      <c r="A2949" s="231">
        <v>2048</v>
      </c>
      <c r="B2949" s="232">
        <v>25</v>
      </c>
      <c r="C2949" s="456">
        <v>0</v>
      </c>
      <c r="D2949" s="457">
        <v>0</v>
      </c>
      <c r="E2949" s="438">
        <v>0.54737927126244124</v>
      </c>
      <c r="F2949" s="456">
        <v>0</v>
      </c>
      <c r="G2949" s="457">
        <v>0</v>
      </c>
      <c r="H2949" s="438">
        <v>0.11465916669754038</v>
      </c>
      <c r="I2949" s="456">
        <v>0</v>
      </c>
      <c r="J2949" s="457">
        <v>0</v>
      </c>
      <c r="K2949" s="438">
        <v>0.67114573800849753</v>
      </c>
      <c r="L2949" s="462">
        <v>0</v>
      </c>
      <c r="M2949" s="463">
        <v>0</v>
      </c>
      <c r="N2949" s="438">
        <v>5.85612302444905E-3</v>
      </c>
      <c r="O2949" s="456">
        <v>0</v>
      </c>
      <c r="P2949" s="457">
        <v>0</v>
      </c>
      <c r="Q2949" s="438">
        <v>1.9407729726377974E-2</v>
      </c>
      <c r="R2949" s="462">
        <v>0</v>
      </c>
      <c r="S2949" s="463">
        <v>0</v>
      </c>
      <c r="T2949" s="438">
        <v>672.0955321307282</v>
      </c>
      <c r="U2949" s="456">
        <v>0</v>
      </c>
      <c r="V2949" s="457">
        <v>0</v>
      </c>
      <c r="W2949" s="438">
        <v>0.12357324125905994</v>
      </c>
      <c r="X2949" s="456">
        <v>0</v>
      </c>
      <c r="Y2949" s="457">
        <v>0</v>
      </c>
      <c r="Z2949" s="438">
        <v>3.9230150399153169E-3</v>
      </c>
      <c r="AA2949" s="456">
        <v>0</v>
      </c>
      <c r="AB2949" s="457">
        <v>0</v>
      </c>
      <c r="AC2949" s="438">
        <v>7.894708986606682E-3</v>
      </c>
      <c r="AD2949" s="456">
        <v>0</v>
      </c>
      <c r="AE2949" s="457">
        <v>0</v>
      </c>
      <c r="AF2949" s="438">
        <v>1.1392074051073968E-3</v>
      </c>
      <c r="AG2949" s="456">
        <v>0</v>
      </c>
      <c r="AH2949" s="457">
        <v>0</v>
      </c>
      <c r="AI2949" s="438">
        <v>1.4695752819065256E-3</v>
      </c>
      <c r="AJ2949" s="456">
        <v>0</v>
      </c>
      <c r="AK2949" s="457">
        <v>0</v>
      </c>
      <c r="AL2949" s="438">
        <v>9.1136585295285155E-5</v>
      </c>
      <c r="AM2949" s="456">
        <v>0</v>
      </c>
      <c r="AN2949" s="457">
        <v>0</v>
      </c>
      <c r="AO2949" s="438">
        <v>2.4766330895779128E-2</v>
      </c>
      <c r="AP2949" s="456">
        <v>0</v>
      </c>
      <c r="AQ2949" s="457">
        <v>0</v>
      </c>
      <c r="AR2949" s="440">
        <v>1.9514876580013801E-2</v>
      </c>
      <c r="AS2949" s="462">
        <v>0</v>
      </c>
      <c r="AT2949" s="463">
        <v>0</v>
      </c>
      <c r="AU2949" s="423">
        <v>0</v>
      </c>
    </row>
    <row r="2950" spans="1:47" x14ac:dyDescent="0.2">
      <c r="A2950" s="231">
        <v>2048</v>
      </c>
      <c r="B2950" s="232">
        <v>26</v>
      </c>
      <c r="C2950" s="456">
        <v>0</v>
      </c>
      <c r="D2950" s="457">
        <v>0</v>
      </c>
      <c r="E2950" s="438">
        <v>0.54978872540234169</v>
      </c>
      <c r="F2950" s="456">
        <v>0</v>
      </c>
      <c r="G2950" s="457">
        <v>0</v>
      </c>
      <c r="H2950" s="438">
        <v>0.11557868219206026</v>
      </c>
      <c r="I2950" s="456">
        <v>0</v>
      </c>
      <c r="J2950" s="457">
        <v>0</v>
      </c>
      <c r="K2950" s="438">
        <v>0.67490172084890609</v>
      </c>
      <c r="L2950" s="462">
        <v>0</v>
      </c>
      <c r="M2950" s="463">
        <v>0</v>
      </c>
      <c r="N2950" s="438">
        <v>5.8594585418806789E-3</v>
      </c>
      <c r="O2950" s="456">
        <v>0</v>
      </c>
      <c r="P2950" s="457">
        <v>0</v>
      </c>
      <c r="Q2950" s="438">
        <v>1.9416791107164062E-2</v>
      </c>
      <c r="R2950" s="462">
        <v>0</v>
      </c>
      <c r="S2950" s="463">
        <v>0</v>
      </c>
      <c r="T2950" s="438">
        <v>672.48058050838199</v>
      </c>
      <c r="U2950" s="456">
        <v>0</v>
      </c>
      <c r="V2950" s="457">
        <v>0</v>
      </c>
      <c r="W2950" s="438">
        <v>0.12456432743936645</v>
      </c>
      <c r="X2950" s="456">
        <v>0</v>
      </c>
      <c r="Y2950" s="457">
        <v>0</v>
      </c>
      <c r="Z2950" s="438">
        <v>3.9418653785908394E-3</v>
      </c>
      <c r="AA2950" s="456">
        <v>0</v>
      </c>
      <c r="AB2950" s="457">
        <v>0</v>
      </c>
      <c r="AC2950" s="438">
        <v>7.9580240996947344E-3</v>
      </c>
      <c r="AD2950" s="456">
        <v>0</v>
      </c>
      <c r="AE2950" s="457">
        <v>0</v>
      </c>
      <c r="AF2950" s="438">
        <v>1.1483445428715055E-3</v>
      </c>
      <c r="AG2950" s="456">
        <v>0</v>
      </c>
      <c r="AH2950" s="457">
        <v>0</v>
      </c>
      <c r="AI2950" s="438">
        <v>1.4813630711283049E-3</v>
      </c>
      <c r="AJ2950" s="456">
        <v>0</v>
      </c>
      <c r="AK2950" s="457">
        <v>0</v>
      </c>
      <c r="AL2950" s="438">
        <v>9.186750372653159E-5</v>
      </c>
      <c r="AM2950" s="456">
        <v>0</v>
      </c>
      <c r="AN2950" s="457">
        <v>0</v>
      </c>
      <c r="AO2950" s="438">
        <v>2.4964955141739346E-2</v>
      </c>
      <c r="AP2950" s="456">
        <v>0</v>
      </c>
      <c r="AQ2950" s="457">
        <v>0</v>
      </c>
      <c r="AR2950" s="440">
        <v>1.9577087575067102E-2</v>
      </c>
      <c r="AS2950" s="462">
        <v>0</v>
      </c>
      <c r="AT2950" s="463">
        <v>0</v>
      </c>
      <c r="AU2950" s="423">
        <v>0</v>
      </c>
    </row>
    <row r="2951" spans="1:47" x14ac:dyDescent="0.2">
      <c r="A2951" s="231">
        <v>2048</v>
      </c>
      <c r="B2951" s="232">
        <v>27</v>
      </c>
      <c r="C2951" s="456">
        <v>0</v>
      </c>
      <c r="D2951" s="457">
        <v>0</v>
      </c>
      <c r="E2951" s="438">
        <v>0.55024858399140142</v>
      </c>
      <c r="F2951" s="456">
        <v>0</v>
      </c>
      <c r="G2951" s="457">
        <v>0</v>
      </c>
      <c r="H2951" s="438">
        <v>0.11575376574255844</v>
      </c>
      <c r="I2951" s="456">
        <v>0</v>
      </c>
      <c r="J2951" s="457">
        <v>0</v>
      </c>
      <c r="K2951" s="438">
        <v>0.67561662002895784</v>
      </c>
      <c r="L2951" s="462">
        <v>0</v>
      </c>
      <c r="M2951" s="463">
        <v>0</v>
      </c>
      <c r="N2951" s="438">
        <v>5.8600989544933682E-3</v>
      </c>
      <c r="O2951" s="456">
        <v>0</v>
      </c>
      <c r="P2951" s="457">
        <v>0</v>
      </c>
      <c r="Q2951" s="438">
        <v>1.9418524970573423E-2</v>
      </c>
      <c r="R2951" s="462">
        <v>0</v>
      </c>
      <c r="S2951" s="463">
        <v>0</v>
      </c>
      <c r="T2951" s="438">
        <v>672.55189781216416</v>
      </c>
      <c r="U2951" s="456">
        <v>0</v>
      </c>
      <c r="V2951" s="457">
        <v>0</v>
      </c>
      <c r="W2951" s="438">
        <v>0.12475289679064107</v>
      </c>
      <c r="X2951" s="456">
        <v>0</v>
      </c>
      <c r="Y2951" s="457">
        <v>0</v>
      </c>
      <c r="Z2951" s="438">
        <v>3.9454533341623955E-3</v>
      </c>
      <c r="AA2951" s="456">
        <v>0</v>
      </c>
      <c r="AB2951" s="457">
        <v>0</v>
      </c>
      <c r="AC2951" s="438">
        <v>7.9700761585403783E-3</v>
      </c>
      <c r="AD2951" s="456">
        <v>0</v>
      </c>
      <c r="AE2951" s="457">
        <v>0</v>
      </c>
      <c r="AF2951" s="438">
        <v>1.1500841798946497E-3</v>
      </c>
      <c r="AG2951" s="456">
        <v>0</v>
      </c>
      <c r="AH2951" s="457">
        <v>0</v>
      </c>
      <c r="AI2951" s="438">
        <v>1.4836067305932826E-3</v>
      </c>
      <c r="AJ2951" s="456">
        <v>0</v>
      </c>
      <c r="AK2951" s="457">
        <v>0</v>
      </c>
      <c r="AL2951" s="438">
        <v>9.200668815122097E-5</v>
      </c>
      <c r="AM2951" s="456">
        <v>0</v>
      </c>
      <c r="AN2951" s="457">
        <v>0</v>
      </c>
      <c r="AO2951" s="438">
        <v>2.5002769317000805E-2</v>
      </c>
      <c r="AP2951" s="456">
        <v>0</v>
      </c>
      <c r="AQ2951" s="457">
        <v>0</v>
      </c>
      <c r="AR2951" s="440">
        <v>1.95889116529183E-2</v>
      </c>
      <c r="AS2951" s="462">
        <v>0</v>
      </c>
      <c r="AT2951" s="463">
        <v>0</v>
      </c>
      <c r="AU2951" s="423">
        <v>0</v>
      </c>
    </row>
    <row r="2952" spans="1:47" x14ac:dyDescent="0.2">
      <c r="A2952" s="231">
        <v>2048</v>
      </c>
      <c r="B2952" s="232">
        <v>28</v>
      </c>
      <c r="C2952" s="456">
        <v>0</v>
      </c>
      <c r="D2952" s="457">
        <v>0</v>
      </c>
      <c r="E2952" s="438">
        <v>0.55024797636800049</v>
      </c>
      <c r="F2952" s="456">
        <v>0</v>
      </c>
      <c r="G2952" s="457">
        <v>0</v>
      </c>
      <c r="H2952" s="438">
        <v>0.1157535266824828</v>
      </c>
      <c r="I2952" s="456">
        <v>0</v>
      </c>
      <c r="J2952" s="457">
        <v>0</v>
      </c>
      <c r="K2952" s="438">
        <v>0.67561565266192336</v>
      </c>
      <c r="L2952" s="462">
        <v>0</v>
      </c>
      <c r="M2952" s="463">
        <v>0</v>
      </c>
      <c r="N2952" s="438">
        <v>5.8601069036012966E-3</v>
      </c>
      <c r="O2952" s="456">
        <v>0</v>
      </c>
      <c r="P2952" s="457">
        <v>0</v>
      </c>
      <c r="Q2952" s="438">
        <v>1.9418543907539998E-2</v>
      </c>
      <c r="R2952" s="462">
        <v>0</v>
      </c>
      <c r="S2952" s="463">
        <v>0</v>
      </c>
      <c r="T2952" s="438">
        <v>672.55482668902221</v>
      </c>
      <c r="U2952" s="456">
        <v>0</v>
      </c>
      <c r="V2952" s="457">
        <v>0</v>
      </c>
      <c r="W2952" s="438">
        <v>0.12475253866036022</v>
      </c>
      <c r="X2952" s="456">
        <v>0</v>
      </c>
      <c r="Y2952" s="457">
        <v>0</v>
      </c>
      <c r="Z2952" s="438">
        <v>3.9454440005017135E-3</v>
      </c>
      <c r="AA2952" s="456">
        <v>0</v>
      </c>
      <c r="AB2952" s="457">
        <v>0</v>
      </c>
      <c r="AC2952" s="438">
        <v>7.970053458232873E-3</v>
      </c>
      <c r="AD2952" s="456">
        <v>0</v>
      </c>
      <c r="AE2952" s="457">
        <v>0</v>
      </c>
      <c r="AF2952" s="438">
        <v>1.1500798066687177E-3</v>
      </c>
      <c r="AG2952" s="456">
        <v>0</v>
      </c>
      <c r="AH2952" s="457">
        <v>0</v>
      </c>
      <c r="AI2952" s="438">
        <v>1.4836019588273194E-3</v>
      </c>
      <c r="AJ2952" s="456">
        <v>0</v>
      </c>
      <c r="AK2952" s="457">
        <v>0</v>
      </c>
      <c r="AL2952" s="438">
        <v>9.2006266478559745E-5</v>
      </c>
      <c r="AM2952" s="456">
        <v>0</v>
      </c>
      <c r="AN2952" s="457">
        <v>0</v>
      </c>
      <c r="AO2952" s="438">
        <v>2.5002728860220216E-2</v>
      </c>
      <c r="AP2952" s="456">
        <v>0</v>
      </c>
      <c r="AQ2952" s="457">
        <v>0</v>
      </c>
      <c r="AR2952" s="440">
        <v>1.9588913668109099E-2</v>
      </c>
      <c r="AS2952" s="462">
        <v>0</v>
      </c>
      <c r="AT2952" s="463">
        <v>0</v>
      </c>
      <c r="AU2952" s="423">
        <v>0</v>
      </c>
    </row>
    <row r="2953" spans="1:47" x14ac:dyDescent="0.2">
      <c r="A2953" s="231">
        <v>2048</v>
      </c>
      <c r="B2953" s="232">
        <v>29</v>
      </c>
      <c r="C2953" s="456">
        <v>0</v>
      </c>
      <c r="D2953" s="457">
        <v>0</v>
      </c>
      <c r="E2953" s="438">
        <v>0.55024704678121328</v>
      </c>
      <c r="F2953" s="456">
        <v>0</v>
      </c>
      <c r="G2953" s="457">
        <v>0</v>
      </c>
      <c r="H2953" s="438">
        <v>0.11575264187258925</v>
      </c>
      <c r="I2953" s="456">
        <v>0</v>
      </c>
      <c r="J2953" s="457">
        <v>0</v>
      </c>
      <c r="K2953" s="438">
        <v>0.6756132066814835</v>
      </c>
      <c r="L2953" s="462">
        <v>0</v>
      </c>
      <c r="M2953" s="463">
        <v>0</v>
      </c>
      <c r="N2953" s="438">
        <v>5.8601220065592702E-3</v>
      </c>
      <c r="O2953" s="456">
        <v>0</v>
      </c>
      <c r="P2953" s="457">
        <v>0</v>
      </c>
      <c r="Q2953" s="438">
        <v>1.9418557510897039E-2</v>
      </c>
      <c r="R2953" s="462">
        <v>0</v>
      </c>
      <c r="S2953" s="463">
        <v>0</v>
      </c>
      <c r="T2953" s="438">
        <v>672.55564035395309</v>
      </c>
      <c r="U2953" s="456">
        <v>0</v>
      </c>
      <c r="V2953" s="457">
        <v>0</v>
      </c>
      <c r="W2953" s="438">
        <v>0.12475180646799779</v>
      </c>
      <c r="X2953" s="456">
        <v>0</v>
      </c>
      <c r="Y2953" s="457">
        <v>0</v>
      </c>
      <c r="Z2953" s="438">
        <v>3.9454386770074873E-3</v>
      </c>
      <c r="AA2953" s="456">
        <v>0</v>
      </c>
      <c r="AB2953" s="457">
        <v>0</v>
      </c>
      <c r="AC2953" s="438">
        <v>7.9700040930983269E-3</v>
      </c>
      <c r="AD2953" s="456">
        <v>0</v>
      </c>
      <c r="AE2953" s="457">
        <v>0</v>
      </c>
      <c r="AF2953" s="438">
        <v>1.150072023318413E-3</v>
      </c>
      <c r="AG2953" s="456">
        <v>0</v>
      </c>
      <c r="AH2953" s="457">
        <v>0</v>
      </c>
      <c r="AI2953" s="438">
        <v>1.4835945959499597E-3</v>
      </c>
      <c r="AJ2953" s="456">
        <v>0</v>
      </c>
      <c r="AK2953" s="457">
        <v>0</v>
      </c>
      <c r="AL2953" s="438">
        <v>9.2005913927621134E-5</v>
      </c>
      <c r="AM2953" s="456">
        <v>0</v>
      </c>
      <c r="AN2953" s="457">
        <v>0</v>
      </c>
      <c r="AO2953" s="438">
        <v>2.5002587811462217E-2</v>
      </c>
      <c r="AP2953" s="456">
        <v>0</v>
      </c>
      <c r="AQ2953" s="457">
        <v>0</v>
      </c>
      <c r="AR2953" s="440">
        <v>1.9588912516130201E-2</v>
      </c>
      <c r="AS2953" s="462">
        <v>0</v>
      </c>
      <c r="AT2953" s="463">
        <v>0</v>
      </c>
      <c r="AU2953" s="423">
        <v>0</v>
      </c>
    </row>
    <row r="2954" spans="1:47" x14ac:dyDescent="0.2">
      <c r="A2954" s="231">
        <v>2048</v>
      </c>
      <c r="B2954" s="232">
        <v>30</v>
      </c>
      <c r="C2954" s="456">
        <v>0</v>
      </c>
      <c r="D2954" s="457">
        <v>0</v>
      </c>
      <c r="E2954" s="438">
        <v>0.55024396168357426</v>
      </c>
      <c r="F2954" s="456">
        <v>0</v>
      </c>
      <c r="G2954" s="457">
        <v>0</v>
      </c>
      <c r="H2954" s="438">
        <v>0.1157517003807101</v>
      </c>
      <c r="I2954" s="456">
        <v>0</v>
      </c>
      <c r="J2954" s="457">
        <v>0</v>
      </c>
      <c r="K2954" s="438">
        <v>0.76018679094497188</v>
      </c>
      <c r="L2954" s="462">
        <v>0</v>
      </c>
      <c r="M2954" s="463">
        <v>0</v>
      </c>
      <c r="N2954" s="438">
        <v>5.8601368133122719E-3</v>
      </c>
      <c r="O2954" s="456">
        <v>0</v>
      </c>
      <c r="P2954" s="457">
        <v>0</v>
      </c>
      <c r="Q2954" s="438">
        <v>1.9418552563559482E-2</v>
      </c>
      <c r="R2954" s="462">
        <v>0</v>
      </c>
      <c r="S2954" s="463">
        <v>0</v>
      </c>
      <c r="T2954" s="438">
        <v>672.55701719641445</v>
      </c>
      <c r="U2954" s="456">
        <v>0</v>
      </c>
      <c r="V2954" s="457">
        <v>0</v>
      </c>
      <c r="W2954" s="438">
        <v>0.12475065783158357</v>
      </c>
      <c r="X2954" s="456">
        <v>0</v>
      </c>
      <c r="Y2954" s="457">
        <v>0</v>
      </c>
      <c r="Z2954" s="438">
        <v>3.945409810856529E-3</v>
      </c>
      <c r="AA2954" s="456">
        <v>0</v>
      </c>
      <c r="AB2954" s="457">
        <v>0</v>
      </c>
      <c r="AC2954" s="438">
        <v>7.9699367859744612E-3</v>
      </c>
      <c r="AD2954" s="456">
        <v>0</v>
      </c>
      <c r="AE2954" s="457">
        <v>0</v>
      </c>
      <c r="AF2954" s="438">
        <v>1.1500624925248179E-3</v>
      </c>
      <c r="AG2954" s="456">
        <v>0</v>
      </c>
      <c r="AH2954" s="457">
        <v>0</v>
      </c>
      <c r="AI2954" s="438">
        <v>1.4835809983581782E-3</v>
      </c>
      <c r="AJ2954" s="456">
        <v>0</v>
      </c>
      <c r="AK2954" s="457">
        <v>0</v>
      </c>
      <c r="AL2954" s="438">
        <v>9.2005049076028639E-5</v>
      </c>
      <c r="AM2954" s="456">
        <v>0</v>
      </c>
      <c r="AN2954" s="457">
        <v>0</v>
      </c>
      <c r="AO2954" s="438">
        <v>2.5002358724877573E-2</v>
      </c>
      <c r="AP2954" s="456">
        <v>0</v>
      </c>
      <c r="AQ2954" s="457">
        <v>0</v>
      </c>
      <c r="AR2954" s="440">
        <v>1.9588912583477301E-2</v>
      </c>
      <c r="AS2954" s="462">
        <v>0</v>
      </c>
      <c r="AT2954" s="463">
        <v>0</v>
      </c>
      <c r="AU2954" s="423">
        <v>0</v>
      </c>
    </row>
    <row r="2955" spans="1:47" x14ac:dyDescent="0.2">
      <c r="A2955" s="231">
        <v>2048</v>
      </c>
      <c r="B2955" s="232">
        <v>31</v>
      </c>
      <c r="C2955" s="456">
        <v>0</v>
      </c>
      <c r="D2955" s="457">
        <v>0</v>
      </c>
      <c r="E2955" s="438">
        <v>0.5502390097579315</v>
      </c>
      <c r="F2955" s="456">
        <v>0</v>
      </c>
      <c r="G2955" s="457">
        <v>0</v>
      </c>
      <c r="H2955" s="438">
        <v>0.1157499719009695</v>
      </c>
      <c r="I2955" s="456">
        <v>0</v>
      </c>
      <c r="J2955" s="457">
        <v>0</v>
      </c>
      <c r="K2955" s="438">
        <v>0.83825125837759284</v>
      </c>
      <c r="L2955" s="462">
        <v>0</v>
      </c>
      <c r="M2955" s="463">
        <v>0</v>
      </c>
      <c r="N2955" s="438">
        <v>5.8601383018865938E-3</v>
      </c>
      <c r="O2955" s="456">
        <v>0</v>
      </c>
      <c r="P2955" s="457">
        <v>0</v>
      </c>
      <c r="Q2955" s="438">
        <v>1.9418534025273451E-2</v>
      </c>
      <c r="R2955" s="462">
        <v>0</v>
      </c>
      <c r="S2955" s="463">
        <v>0</v>
      </c>
      <c r="T2955" s="438">
        <v>672.5572325047624</v>
      </c>
      <c r="U2955" s="456">
        <v>0</v>
      </c>
      <c r="V2955" s="457">
        <v>0</v>
      </c>
      <c r="W2955" s="438">
        <v>0.12474886417902659</v>
      </c>
      <c r="X2955" s="456">
        <v>0</v>
      </c>
      <c r="Y2955" s="457">
        <v>0</v>
      </c>
      <c r="Z2955" s="438">
        <v>3.9453719109898396E-3</v>
      </c>
      <c r="AA2955" s="456">
        <v>0</v>
      </c>
      <c r="AB2955" s="457">
        <v>0</v>
      </c>
      <c r="AC2955" s="438">
        <v>7.9698047152415522E-3</v>
      </c>
      <c r="AD2955" s="456">
        <v>0</v>
      </c>
      <c r="AE2955" s="457">
        <v>0</v>
      </c>
      <c r="AF2955" s="438">
        <v>1.1500452644900077E-3</v>
      </c>
      <c r="AG2955" s="456">
        <v>0</v>
      </c>
      <c r="AH2955" s="457">
        <v>0</v>
      </c>
      <c r="AI2955" s="438">
        <v>1.4835568427270637E-3</v>
      </c>
      <c r="AJ2955" s="456">
        <v>0</v>
      </c>
      <c r="AK2955" s="457">
        <v>0</v>
      </c>
      <c r="AL2955" s="438">
        <v>9.2003547502602303E-5</v>
      </c>
      <c r="AM2955" s="456">
        <v>0</v>
      </c>
      <c r="AN2955" s="457">
        <v>0</v>
      </c>
      <c r="AO2955" s="438">
        <v>2.5001985611684714E-2</v>
      </c>
      <c r="AP2955" s="456">
        <v>0</v>
      </c>
      <c r="AQ2955" s="457">
        <v>0</v>
      </c>
      <c r="AR2955" s="440">
        <v>1.9588915224112501E-2</v>
      </c>
      <c r="AS2955" s="462">
        <v>0</v>
      </c>
      <c r="AT2955" s="463">
        <v>0</v>
      </c>
      <c r="AU2955" s="423">
        <v>0</v>
      </c>
    </row>
    <row r="2956" spans="1:47" x14ac:dyDescent="0.2">
      <c r="A2956" s="231">
        <v>2048</v>
      </c>
      <c r="B2956" s="232">
        <v>32</v>
      </c>
      <c r="C2956" s="456">
        <v>0</v>
      </c>
      <c r="D2956" s="457">
        <v>0</v>
      </c>
      <c r="E2956" s="419">
        <v>0.5502390097579315</v>
      </c>
      <c r="F2956" s="456">
        <v>0</v>
      </c>
      <c r="G2956" s="457">
        <v>0</v>
      </c>
      <c r="H2956" s="419">
        <v>0.1157499719009695</v>
      </c>
      <c r="I2956" s="456">
        <v>0</v>
      </c>
      <c r="J2956" s="457">
        <v>0</v>
      </c>
      <c r="K2956" s="419">
        <v>0.83825125837759284</v>
      </c>
      <c r="L2956" s="462">
        <v>0</v>
      </c>
      <c r="M2956" s="463">
        <v>0</v>
      </c>
      <c r="N2956" s="419">
        <v>5.8601383018865938E-3</v>
      </c>
      <c r="O2956" s="456">
        <v>0</v>
      </c>
      <c r="P2956" s="457">
        <v>0</v>
      </c>
      <c r="Q2956" s="419">
        <v>1.9418534025273451E-2</v>
      </c>
      <c r="R2956" s="462">
        <v>0</v>
      </c>
      <c r="S2956" s="463">
        <v>0</v>
      </c>
      <c r="T2956" s="419">
        <v>672.5572325047624</v>
      </c>
      <c r="U2956" s="456">
        <v>0</v>
      </c>
      <c r="V2956" s="457">
        <v>0</v>
      </c>
      <c r="W2956" s="419">
        <v>0.12474886417902659</v>
      </c>
      <c r="X2956" s="456">
        <v>0</v>
      </c>
      <c r="Y2956" s="457">
        <v>0</v>
      </c>
      <c r="Z2956" s="419">
        <v>3.9453719109898396E-3</v>
      </c>
      <c r="AA2956" s="456">
        <v>0</v>
      </c>
      <c r="AB2956" s="457">
        <v>0</v>
      </c>
      <c r="AC2956" s="419">
        <v>7.9698047152415522E-3</v>
      </c>
      <c r="AD2956" s="456">
        <v>0</v>
      </c>
      <c r="AE2956" s="457">
        <v>0</v>
      </c>
      <c r="AF2956" s="419">
        <v>1.1500452644900077E-3</v>
      </c>
      <c r="AG2956" s="456">
        <v>0</v>
      </c>
      <c r="AH2956" s="457">
        <v>0</v>
      </c>
      <c r="AI2956" s="419">
        <v>1.4835568427270637E-3</v>
      </c>
      <c r="AJ2956" s="456">
        <v>0</v>
      </c>
      <c r="AK2956" s="457">
        <v>0</v>
      </c>
      <c r="AL2956" s="419">
        <v>9.2003547502602303E-5</v>
      </c>
      <c r="AM2956" s="456">
        <v>0</v>
      </c>
      <c r="AN2956" s="457">
        <v>0</v>
      </c>
      <c r="AO2956" s="419">
        <v>2.5001985611684714E-2</v>
      </c>
      <c r="AP2956" s="456">
        <v>0</v>
      </c>
      <c r="AQ2956" s="457">
        <v>0</v>
      </c>
      <c r="AR2956" s="440">
        <v>1.9588915224112501E-2</v>
      </c>
      <c r="AS2956" s="462">
        <v>0</v>
      </c>
      <c r="AT2956" s="463">
        <v>0</v>
      </c>
      <c r="AU2956" s="426">
        <v>0</v>
      </c>
    </row>
    <row r="2957" spans="1:47" x14ac:dyDescent="0.2">
      <c r="A2957" s="231">
        <v>2048</v>
      </c>
      <c r="B2957" s="232">
        <v>33</v>
      </c>
      <c r="C2957" s="456">
        <v>0</v>
      </c>
      <c r="D2957" s="457">
        <v>0</v>
      </c>
      <c r="E2957" s="419">
        <v>0.5502390097579315</v>
      </c>
      <c r="F2957" s="456">
        <v>0</v>
      </c>
      <c r="G2957" s="457">
        <v>0</v>
      </c>
      <c r="H2957" s="419">
        <v>0.1157499719009695</v>
      </c>
      <c r="I2957" s="456">
        <v>0</v>
      </c>
      <c r="J2957" s="457">
        <v>0</v>
      </c>
      <c r="K2957" s="419">
        <v>0.83825125837759284</v>
      </c>
      <c r="L2957" s="462">
        <v>0</v>
      </c>
      <c r="M2957" s="463">
        <v>0</v>
      </c>
      <c r="N2957" s="419">
        <v>5.8601383018865938E-3</v>
      </c>
      <c r="O2957" s="456">
        <v>0</v>
      </c>
      <c r="P2957" s="457">
        <v>0</v>
      </c>
      <c r="Q2957" s="419">
        <v>1.9418534025273451E-2</v>
      </c>
      <c r="R2957" s="462">
        <v>0</v>
      </c>
      <c r="S2957" s="463">
        <v>0</v>
      </c>
      <c r="T2957" s="419">
        <v>672.5572325047624</v>
      </c>
      <c r="U2957" s="456">
        <v>0</v>
      </c>
      <c r="V2957" s="457">
        <v>0</v>
      </c>
      <c r="W2957" s="419">
        <v>0.12474886417902659</v>
      </c>
      <c r="X2957" s="456">
        <v>0</v>
      </c>
      <c r="Y2957" s="457">
        <v>0</v>
      </c>
      <c r="Z2957" s="419">
        <v>3.9453719109898396E-3</v>
      </c>
      <c r="AA2957" s="456">
        <v>0</v>
      </c>
      <c r="AB2957" s="457">
        <v>0</v>
      </c>
      <c r="AC2957" s="419">
        <v>7.9698047152415522E-3</v>
      </c>
      <c r="AD2957" s="456">
        <v>0</v>
      </c>
      <c r="AE2957" s="457">
        <v>0</v>
      </c>
      <c r="AF2957" s="419">
        <v>1.1500452644900077E-3</v>
      </c>
      <c r="AG2957" s="456">
        <v>0</v>
      </c>
      <c r="AH2957" s="457">
        <v>0</v>
      </c>
      <c r="AI2957" s="419">
        <v>1.4835568427270637E-3</v>
      </c>
      <c r="AJ2957" s="456">
        <v>0</v>
      </c>
      <c r="AK2957" s="457">
        <v>0</v>
      </c>
      <c r="AL2957" s="419">
        <v>9.2003547502602303E-5</v>
      </c>
      <c r="AM2957" s="456">
        <v>0</v>
      </c>
      <c r="AN2957" s="457">
        <v>0</v>
      </c>
      <c r="AO2957" s="419">
        <v>2.5001985611684714E-2</v>
      </c>
      <c r="AP2957" s="456">
        <v>0</v>
      </c>
      <c r="AQ2957" s="457">
        <v>0</v>
      </c>
      <c r="AR2957" s="440">
        <v>1.9588915224112501E-2</v>
      </c>
      <c r="AS2957" s="462">
        <v>0</v>
      </c>
      <c r="AT2957" s="463">
        <v>0</v>
      </c>
      <c r="AU2957" s="426">
        <v>0</v>
      </c>
    </row>
    <row r="2958" spans="1:47" x14ac:dyDescent="0.2">
      <c r="A2958" s="231">
        <v>2048</v>
      </c>
      <c r="B2958" s="232">
        <v>34</v>
      </c>
      <c r="C2958" s="456">
        <v>0</v>
      </c>
      <c r="D2958" s="457">
        <v>0</v>
      </c>
      <c r="E2958" s="419">
        <v>0.5502390097579315</v>
      </c>
      <c r="F2958" s="456">
        <v>0</v>
      </c>
      <c r="G2958" s="457">
        <v>0</v>
      </c>
      <c r="H2958" s="419">
        <v>0.1157499719009695</v>
      </c>
      <c r="I2958" s="456">
        <v>0</v>
      </c>
      <c r="J2958" s="457">
        <v>0</v>
      </c>
      <c r="K2958" s="419">
        <v>0.83825125837759284</v>
      </c>
      <c r="L2958" s="462">
        <v>0</v>
      </c>
      <c r="M2958" s="463">
        <v>0</v>
      </c>
      <c r="N2958" s="419">
        <v>5.8601383018865938E-3</v>
      </c>
      <c r="O2958" s="456">
        <v>0</v>
      </c>
      <c r="P2958" s="457">
        <v>0</v>
      </c>
      <c r="Q2958" s="419">
        <v>1.9418534025273451E-2</v>
      </c>
      <c r="R2958" s="462">
        <v>0</v>
      </c>
      <c r="S2958" s="463">
        <v>0</v>
      </c>
      <c r="T2958" s="419">
        <v>672.5572325047624</v>
      </c>
      <c r="U2958" s="456">
        <v>0</v>
      </c>
      <c r="V2958" s="457">
        <v>0</v>
      </c>
      <c r="W2958" s="419">
        <v>0.12474886417902659</v>
      </c>
      <c r="X2958" s="456">
        <v>0</v>
      </c>
      <c r="Y2958" s="457">
        <v>0</v>
      </c>
      <c r="Z2958" s="419">
        <v>3.9453719109898396E-3</v>
      </c>
      <c r="AA2958" s="456">
        <v>0</v>
      </c>
      <c r="AB2958" s="457">
        <v>0</v>
      </c>
      <c r="AC2958" s="419">
        <v>7.9698047152415522E-3</v>
      </c>
      <c r="AD2958" s="456">
        <v>0</v>
      </c>
      <c r="AE2958" s="457">
        <v>0</v>
      </c>
      <c r="AF2958" s="419">
        <v>1.1500452644900077E-3</v>
      </c>
      <c r="AG2958" s="456">
        <v>0</v>
      </c>
      <c r="AH2958" s="457">
        <v>0</v>
      </c>
      <c r="AI2958" s="419">
        <v>1.4835568427270637E-3</v>
      </c>
      <c r="AJ2958" s="456">
        <v>0</v>
      </c>
      <c r="AK2958" s="457">
        <v>0</v>
      </c>
      <c r="AL2958" s="419">
        <v>9.2003547502602303E-5</v>
      </c>
      <c r="AM2958" s="456">
        <v>0</v>
      </c>
      <c r="AN2958" s="457">
        <v>0</v>
      </c>
      <c r="AO2958" s="419">
        <v>2.5001985611684714E-2</v>
      </c>
      <c r="AP2958" s="456">
        <v>0</v>
      </c>
      <c r="AQ2958" s="457">
        <v>0</v>
      </c>
      <c r="AR2958" s="440">
        <v>1.9588915224112501E-2</v>
      </c>
      <c r="AS2958" s="462">
        <v>0</v>
      </c>
      <c r="AT2958" s="463">
        <v>0</v>
      </c>
      <c r="AU2958" s="426">
        <v>0</v>
      </c>
    </row>
    <row r="2959" spans="1:47" x14ac:dyDescent="0.2">
      <c r="A2959" s="231">
        <v>2048</v>
      </c>
      <c r="B2959" s="232">
        <v>35</v>
      </c>
      <c r="C2959" s="456">
        <v>0</v>
      </c>
      <c r="D2959" s="457">
        <v>0</v>
      </c>
      <c r="E2959" s="419">
        <v>0.5502390097579315</v>
      </c>
      <c r="F2959" s="456">
        <v>0</v>
      </c>
      <c r="G2959" s="457">
        <v>0</v>
      </c>
      <c r="H2959" s="419">
        <v>0.1157499719009695</v>
      </c>
      <c r="I2959" s="456">
        <v>0</v>
      </c>
      <c r="J2959" s="457">
        <v>0</v>
      </c>
      <c r="K2959" s="419">
        <v>0.83825125837759284</v>
      </c>
      <c r="L2959" s="462">
        <v>0</v>
      </c>
      <c r="M2959" s="463">
        <v>0</v>
      </c>
      <c r="N2959" s="419">
        <v>5.8601383018865938E-3</v>
      </c>
      <c r="O2959" s="456">
        <v>0</v>
      </c>
      <c r="P2959" s="457">
        <v>0</v>
      </c>
      <c r="Q2959" s="419">
        <v>1.9418534025273451E-2</v>
      </c>
      <c r="R2959" s="462">
        <v>0</v>
      </c>
      <c r="S2959" s="463">
        <v>0</v>
      </c>
      <c r="T2959" s="419">
        <v>672.5572325047624</v>
      </c>
      <c r="U2959" s="456">
        <v>0</v>
      </c>
      <c r="V2959" s="457">
        <v>0</v>
      </c>
      <c r="W2959" s="419">
        <v>0.12474886417902659</v>
      </c>
      <c r="X2959" s="456">
        <v>0</v>
      </c>
      <c r="Y2959" s="457">
        <v>0</v>
      </c>
      <c r="Z2959" s="419">
        <v>3.9453719109898396E-3</v>
      </c>
      <c r="AA2959" s="456">
        <v>0</v>
      </c>
      <c r="AB2959" s="457">
        <v>0</v>
      </c>
      <c r="AC2959" s="419">
        <v>7.9698047152415522E-3</v>
      </c>
      <c r="AD2959" s="456">
        <v>0</v>
      </c>
      <c r="AE2959" s="457">
        <v>0</v>
      </c>
      <c r="AF2959" s="419">
        <v>1.1500452644900077E-3</v>
      </c>
      <c r="AG2959" s="456">
        <v>0</v>
      </c>
      <c r="AH2959" s="457">
        <v>0</v>
      </c>
      <c r="AI2959" s="419">
        <v>1.4835568427270637E-3</v>
      </c>
      <c r="AJ2959" s="456">
        <v>0</v>
      </c>
      <c r="AK2959" s="457">
        <v>0</v>
      </c>
      <c r="AL2959" s="419">
        <v>9.2003547502602303E-5</v>
      </c>
      <c r="AM2959" s="456">
        <v>0</v>
      </c>
      <c r="AN2959" s="457">
        <v>0</v>
      </c>
      <c r="AO2959" s="419">
        <v>2.5001985611684714E-2</v>
      </c>
      <c r="AP2959" s="456">
        <v>0</v>
      </c>
      <c r="AQ2959" s="457">
        <v>0</v>
      </c>
      <c r="AR2959" s="440">
        <v>1.9588915224112501E-2</v>
      </c>
      <c r="AS2959" s="462">
        <v>0</v>
      </c>
      <c r="AT2959" s="463">
        <v>0</v>
      </c>
      <c r="AU2959" s="426">
        <v>0</v>
      </c>
    </row>
    <row r="2960" spans="1:47" x14ac:dyDescent="0.2">
      <c r="A2960" s="231">
        <v>2048</v>
      </c>
      <c r="B2960" s="232">
        <v>36</v>
      </c>
      <c r="C2960" s="456">
        <v>0</v>
      </c>
      <c r="D2960" s="457">
        <v>0</v>
      </c>
      <c r="E2960" s="419">
        <v>0.5502390097579315</v>
      </c>
      <c r="F2960" s="456">
        <v>0</v>
      </c>
      <c r="G2960" s="457">
        <v>0</v>
      </c>
      <c r="H2960" s="419">
        <v>0.1157499719009695</v>
      </c>
      <c r="I2960" s="456">
        <v>0</v>
      </c>
      <c r="J2960" s="457">
        <v>0</v>
      </c>
      <c r="K2960" s="419">
        <v>0.83825125837759284</v>
      </c>
      <c r="L2960" s="462">
        <v>0</v>
      </c>
      <c r="M2960" s="463">
        <v>0</v>
      </c>
      <c r="N2960" s="419">
        <v>5.8601383018865938E-3</v>
      </c>
      <c r="O2960" s="456">
        <v>0</v>
      </c>
      <c r="P2960" s="457">
        <v>0</v>
      </c>
      <c r="Q2960" s="419">
        <v>1.9418534025273451E-2</v>
      </c>
      <c r="R2960" s="462">
        <v>0</v>
      </c>
      <c r="S2960" s="463">
        <v>0</v>
      </c>
      <c r="T2960" s="419">
        <v>672.5572325047624</v>
      </c>
      <c r="U2960" s="456">
        <v>0</v>
      </c>
      <c r="V2960" s="457">
        <v>0</v>
      </c>
      <c r="W2960" s="419">
        <v>0.12474886417902659</v>
      </c>
      <c r="X2960" s="456">
        <v>0</v>
      </c>
      <c r="Y2960" s="457">
        <v>0</v>
      </c>
      <c r="Z2960" s="419">
        <v>3.9453719109898396E-3</v>
      </c>
      <c r="AA2960" s="456">
        <v>0</v>
      </c>
      <c r="AB2960" s="457">
        <v>0</v>
      </c>
      <c r="AC2960" s="419">
        <v>7.9698047152415522E-3</v>
      </c>
      <c r="AD2960" s="456">
        <v>0</v>
      </c>
      <c r="AE2960" s="457">
        <v>0</v>
      </c>
      <c r="AF2960" s="419">
        <v>1.1500452644900077E-3</v>
      </c>
      <c r="AG2960" s="456">
        <v>0</v>
      </c>
      <c r="AH2960" s="457">
        <v>0</v>
      </c>
      <c r="AI2960" s="419">
        <v>1.4835568427270637E-3</v>
      </c>
      <c r="AJ2960" s="456">
        <v>0</v>
      </c>
      <c r="AK2960" s="457">
        <v>0</v>
      </c>
      <c r="AL2960" s="419">
        <v>9.2003547502602303E-5</v>
      </c>
      <c r="AM2960" s="456">
        <v>0</v>
      </c>
      <c r="AN2960" s="457">
        <v>0</v>
      </c>
      <c r="AO2960" s="419">
        <v>2.5001985611684714E-2</v>
      </c>
      <c r="AP2960" s="456">
        <v>0</v>
      </c>
      <c r="AQ2960" s="457">
        <v>0</v>
      </c>
      <c r="AR2960" s="440">
        <v>1.9588915224112501E-2</v>
      </c>
      <c r="AS2960" s="462">
        <v>0</v>
      </c>
      <c r="AT2960" s="463">
        <v>0</v>
      </c>
      <c r="AU2960" s="426">
        <v>0</v>
      </c>
    </row>
    <row r="2961" spans="1:47" x14ac:dyDescent="0.2">
      <c r="A2961" s="231">
        <v>2048</v>
      </c>
      <c r="B2961" s="232">
        <v>37</v>
      </c>
      <c r="C2961" s="456">
        <v>0</v>
      </c>
      <c r="D2961" s="457">
        <v>0</v>
      </c>
      <c r="E2961" s="419">
        <v>0.5502390097579315</v>
      </c>
      <c r="F2961" s="456">
        <v>0</v>
      </c>
      <c r="G2961" s="457">
        <v>0</v>
      </c>
      <c r="H2961" s="419">
        <v>0.1157499719009695</v>
      </c>
      <c r="I2961" s="456">
        <v>0</v>
      </c>
      <c r="J2961" s="457">
        <v>0</v>
      </c>
      <c r="K2961" s="419">
        <v>0.83825125837759284</v>
      </c>
      <c r="L2961" s="462">
        <v>0</v>
      </c>
      <c r="M2961" s="463">
        <v>0</v>
      </c>
      <c r="N2961" s="419">
        <v>5.8601383018865938E-3</v>
      </c>
      <c r="O2961" s="456">
        <v>0</v>
      </c>
      <c r="P2961" s="457">
        <v>0</v>
      </c>
      <c r="Q2961" s="419">
        <v>1.9418534025273451E-2</v>
      </c>
      <c r="R2961" s="462">
        <v>0</v>
      </c>
      <c r="S2961" s="463">
        <v>0</v>
      </c>
      <c r="T2961" s="419">
        <v>672.5572325047624</v>
      </c>
      <c r="U2961" s="456">
        <v>0</v>
      </c>
      <c r="V2961" s="457">
        <v>0</v>
      </c>
      <c r="W2961" s="419">
        <v>0.12474886417902659</v>
      </c>
      <c r="X2961" s="456">
        <v>0</v>
      </c>
      <c r="Y2961" s="457">
        <v>0</v>
      </c>
      <c r="Z2961" s="419">
        <v>3.9453719109898396E-3</v>
      </c>
      <c r="AA2961" s="456">
        <v>0</v>
      </c>
      <c r="AB2961" s="457">
        <v>0</v>
      </c>
      <c r="AC2961" s="419">
        <v>7.9698047152415522E-3</v>
      </c>
      <c r="AD2961" s="456">
        <v>0</v>
      </c>
      <c r="AE2961" s="457">
        <v>0</v>
      </c>
      <c r="AF2961" s="419">
        <v>1.1500452644900077E-3</v>
      </c>
      <c r="AG2961" s="456">
        <v>0</v>
      </c>
      <c r="AH2961" s="457">
        <v>0</v>
      </c>
      <c r="AI2961" s="419">
        <v>1.4835568427270637E-3</v>
      </c>
      <c r="AJ2961" s="456">
        <v>0</v>
      </c>
      <c r="AK2961" s="457">
        <v>0</v>
      </c>
      <c r="AL2961" s="419">
        <v>9.2003547502602303E-5</v>
      </c>
      <c r="AM2961" s="456">
        <v>0</v>
      </c>
      <c r="AN2961" s="457">
        <v>0</v>
      </c>
      <c r="AO2961" s="419">
        <v>2.5001985611684714E-2</v>
      </c>
      <c r="AP2961" s="456">
        <v>0</v>
      </c>
      <c r="AQ2961" s="457">
        <v>0</v>
      </c>
      <c r="AR2961" s="440">
        <v>1.9588915224112501E-2</v>
      </c>
      <c r="AS2961" s="462">
        <v>0</v>
      </c>
      <c r="AT2961" s="463">
        <v>0</v>
      </c>
      <c r="AU2961" s="426">
        <v>0</v>
      </c>
    </row>
    <row r="2962" spans="1:47" x14ac:dyDescent="0.2">
      <c r="A2962" s="231">
        <v>2048</v>
      </c>
      <c r="B2962" s="232">
        <v>38</v>
      </c>
      <c r="C2962" s="456">
        <v>0</v>
      </c>
      <c r="D2962" s="457">
        <v>0</v>
      </c>
      <c r="E2962" s="419">
        <v>0.5502390097579315</v>
      </c>
      <c r="F2962" s="456">
        <v>0</v>
      </c>
      <c r="G2962" s="457">
        <v>0</v>
      </c>
      <c r="H2962" s="419">
        <v>0.1157499719009695</v>
      </c>
      <c r="I2962" s="456">
        <v>0</v>
      </c>
      <c r="J2962" s="457">
        <v>0</v>
      </c>
      <c r="K2962" s="419">
        <v>0.83825125837759284</v>
      </c>
      <c r="L2962" s="462">
        <v>0</v>
      </c>
      <c r="M2962" s="463">
        <v>0</v>
      </c>
      <c r="N2962" s="419">
        <v>5.8601383018865938E-3</v>
      </c>
      <c r="O2962" s="456">
        <v>0</v>
      </c>
      <c r="P2962" s="457">
        <v>0</v>
      </c>
      <c r="Q2962" s="419">
        <v>1.9418534025273451E-2</v>
      </c>
      <c r="R2962" s="462">
        <v>0</v>
      </c>
      <c r="S2962" s="463">
        <v>0</v>
      </c>
      <c r="T2962" s="419">
        <v>672.5572325047624</v>
      </c>
      <c r="U2962" s="456">
        <v>0</v>
      </c>
      <c r="V2962" s="457">
        <v>0</v>
      </c>
      <c r="W2962" s="419">
        <v>0.12474886417902659</v>
      </c>
      <c r="X2962" s="456">
        <v>0</v>
      </c>
      <c r="Y2962" s="457">
        <v>0</v>
      </c>
      <c r="Z2962" s="419">
        <v>3.9453719109898396E-3</v>
      </c>
      <c r="AA2962" s="456">
        <v>0</v>
      </c>
      <c r="AB2962" s="457">
        <v>0</v>
      </c>
      <c r="AC2962" s="419">
        <v>7.9698047152415522E-3</v>
      </c>
      <c r="AD2962" s="456">
        <v>0</v>
      </c>
      <c r="AE2962" s="457">
        <v>0</v>
      </c>
      <c r="AF2962" s="419">
        <v>1.1500452644900077E-3</v>
      </c>
      <c r="AG2962" s="456">
        <v>0</v>
      </c>
      <c r="AH2962" s="457">
        <v>0</v>
      </c>
      <c r="AI2962" s="419">
        <v>1.4835568427270637E-3</v>
      </c>
      <c r="AJ2962" s="456">
        <v>0</v>
      </c>
      <c r="AK2962" s="457">
        <v>0</v>
      </c>
      <c r="AL2962" s="419">
        <v>9.2003547502602303E-5</v>
      </c>
      <c r="AM2962" s="456">
        <v>0</v>
      </c>
      <c r="AN2962" s="457">
        <v>0</v>
      </c>
      <c r="AO2962" s="419">
        <v>2.5001985611684714E-2</v>
      </c>
      <c r="AP2962" s="456">
        <v>0</v>
      </c>
      <c r="AQ2962" s="457">
        <v>0</v>
      </c>
      <c r="AR2962" s="440">
        <v>1.9588915224112501E-2</v>
      </c>
      <c r="AS2962" s="462">
        <v>0</v>
      </c>
      <c r="AT2962" s="463">
        <v>0</v>
      </c>
      <c r="AU2962" s="426">
        <v>0</v>
      </c>
    </row>
    <row r="2963" spans="1:47" x14ac:dyDescent="0.2">
      <c r="A2963" s="231">
        <v>2048</v>
      </c>
      <c r="B2963" s="232">
        <v>39</v>
      </c>
      <c r="C2963" s="456">
        <v>0</v>
      </c>
      <c r="D2963" s="457">
        <v>0</v>
      </c>
      <c r="E2963" s="419">
        <v>0.5502390097579315</v>
      </c>
      <c r="F2963" s="456">
        <v>0</v>
      </c>
      <c r="G2963" s="457">
        <v>0</v>
      </c>
      <c r="H2963" s="419">
        <v>0.1157499719009695</v>
      </c>
      <c r="I2963" s="456">
        <v>0</v>
      </c>
      <c r="J2963" s="457">
        <v>0</v>
      </c>
      <c r="K2963" s="419">
        <v>0.83825125837759284</v>
      </c>
      <c r="L2963" s="462">
        <v>0</v>
      </c>
      <c r="M2963" s="463">
        <v>0</v>
      </c>
      <c r="N2963" s="419">
        <v>5.8601383018865938E-3</v>
      </c>
      <c r="O2963" s="456">
        <v>0</v>
      </c>
      <c r="P2963" s="457">
        <v>0</v>
      </c>
      <c r="Q2963" s="419">
        <v>1.9418534025273451E-2</v>
      </c>
      <c r="R2963" s="462">
        <v>0</v>
      </c>
      <c r="S2963" s="463">
        <v>0</v>
      </c>
      <c r="T2963" s="419">
        <v>672.5572325047624</v>
      </c>
      <c r="U2963" s="456">
        <v>0</v>
      </c>
      <c r="V2963" s="457">
        <v>0</v>
      </c>
      <c r="W2963" s="419">
        <v>0.12474886417902659</v>
      </c>
      <c r="X2963" s="456">
        <v>0</v>
      </c>
      <c r="Y2963" s="457">
        <v>0</v>
      </c>
      <c r="Z2963" s="419">
        <v>3.9453719109898396E-3</v>
      </c>
      <c r="AA2963" s="456">
        <v>0</v>
      </c>
      <c r="AB2963" s="457">
        <v>0</v>
      </c>
      <c r="AC2963" s="419">
        <v>7.9698047152415522E-3</v>
      </c>
      <c r="AD2963" s="456">
        <v>0</v>
      </c>
      <c r="AE2963" s="457">
        <v>0</v>
      </c>
      <c r="AF2963" s="419">
        <v>1.1500452644900077E-3</v>
      </c>
      <c r="AG2963" s="456">
        <v>0</v>
      </c>
      <c r="AH2963" s="457">
        <v>0</v>
      </c>
      <c r="AI2963" s="419">
        <v>1.4835568427270637E-3</v>
      </c>
      <c r="AJ2963" s="456">
        <v>0</v>
      </c>
      <c r="AK2963" s="457">
        <v>0</v>
      </c>
      <c r="AL2963" s="419">
        <v>9.2003547502602303E-5</v>
      </c>
      <c r="AM2963" s="456">
        <v>0</v>
      </c>
      <c r="AN2963" s="457">
        <v>0</v>
      </c>
      <c r="AO2963" s="419">
        <v>2.5001985611684714E-2</v>
      </c>
      <c r="AP2963" s="456">
        <v>0</v>
      </c>
      <c r="AQ2963" s="457">
        <v>0</v>
      </c>
      <c r="AR2963" s="440">
        <v>1.9588915224112501E-2</v>
      </c>
      <c r="AS2963" s="462">
        <v>0</v>
      </c>
      <c r="AT2963" s="463">
        <v>0</v>
      </c>
      <c r="AU2963" s="426">
        <v>0</v>
      </c>
    </row>
    <row r="2964" spans="1:47" ht="13.5" thickBot="1" x14ac:dyDescent="0.25">
      <c r="A2964" s="233">
        <v>2048</v>
      </c>
      <c r="B2964" s="234">
        <v>40</v>
      </c>
      <c r="C2964" s="458">
        <v>0</v>
      </c>
      <c r="D2964" s="459">
        <v>0</v>
      </c>
      <c r="E2964" s="430">
        <v>0.5502390097579315</v>
      </c>
      <c r="F2964" s="458">
        <v>0</v>
      </c>
      <c r="G2964" s="459">
        <v>0</v>
      </c>
      <c r="H2964" s="430">
        <v>0.1157499719009695</v>
      </c>
      <c r="I2964" s="458">
        <v>0</v>
      </c>
      <c r="J2964" s="459">
        <v>0</v>
      </c>
      <c r="K2964" s="430">
        <v>0.83825125837759284</v>
      </c>
      <c r="L2964" s="464">
        <v>0</v>
      </c>
      <c r="M2964" s="465">
        <v>0</v>
      </c>
      <c r="N2964" s="430">
        <v>5.8601383018865938E-3</v>
      </c>
      <c r="O2964" s="458">
        <v>0</v>
      </c>
      <c r="P2964" s="459">
        <v>0</v>
      </c>
      <c r="Q2964" s="430">
        <v>1.9418534025273451E-2</v>
      </c>
      <c r="R2964" s="464">
        <v>0</v>
      </c>
      <c r="S2964" s="465">
        <v>0</v>
      </c>
      <c r="T2964" s="430">
        <v>672.5572325047624</v>
      </c>
      <c r="U2964" s="458">
        <v>0</v>
      </c>
      <c r="V2964" s="459">
        <v>0</v>
      </c>
      <c r="W2964" s="430">
        <v>0.12474886417902659</v>
      </c>
      <c r="X2964" s="458">
        <v>0</v>
      </c>
      <c r="Y2964" s="459">
        <v>0</v>
      </c>
      <c r="Z2964" s="430">
        <v>3.9453719109898396E-3</v>
      </c>
      <c r="AA2964" s="458">
        <v>0</v>
      </c>
      <c r="AB2964" s="459">
        <v>0</v>
      </c>
      <c r="AC2964" s="430">
        <v>7.9698047152415522E-3</v>
      </c>
      <c r="AD2964" s="458">
        <v>0</v>
      </c>
      <c r="AE2964" s="459">
        <v>0</v>
      </c>
      <c r="AF2964" s="430">
        <v>1.1500452644900077E-3</v>
      </c>
      <c r="AG2964" s="458">
        <v>0</v>
      </c>
      <c r="AH2964" s="459">
        <v>0</v>
      </c>
      <c r="AI2964" s="430">
        <v>1.4835568427270637E-3</v>
      </c>
      <c r="AJ2964" s="458">
        <v>0</v>
      </c>
      <c r="AK2964" s="459">
        <v>0</v>
      </c>
      <c r="AL2964" s="430">
        <v>9.2003547502602303E-5</v>
      </c>
      <c r="AM2964" s="458">
        <v>0</v>
      </c>
      <c r="AN2964" s="459">
        <v>0</v>
      </c>
      <c r="AO2964" s="430">
        <v>2.5001985611684714E-2</v>
      </c>
      <c r="AP2964" s="458">
        <v>0</v>
      </c>
      <c r="AQ2964" s="459">
        <v>0</v>
      </c>
      <c r="AR2964" s="441">
        <v>1.9588915224112501E-2</v>
      </c>
      <c r="AS2964" s="464">
        <v>0</v>
      </c>
      <c r="AT2964" s="465">
        <v>0</v>
      </c>
      <c r="AU2964" s="434">
        <v>0</v>
      </c>
    </row>
    <row r="2965" spans="1:47" x14ac:dyDescent="0.2">
      <c r="A2965" s="229">
        <v>2049</v>
      </c>
      <c r="B2965" s="230">
        <v>1</v>
      </c>
      <c r="C2965" s="454">
        <v>0.75257092205492671</v>
      </c>
      <c r="D2965" s="455">
        <v>0.76897517079646405</v>
      </c>
      <c r="E2965" s="436">
        <v>0.36767497575740626</v>
      </c>
      <c r="F2965" s="454">
        <v>3.6151600887127655E-2</v>
      </c>
      <c r="G2965" s="455">
        <v>3.1888809277649068E-2</v>
      </c>
      <c r="H2965" s="436">
        <v>6.2208975726074901E-2</v>
      </c>
      <c r="I2965" s="454">
        <v>3.1941971509064283E-2</v>
      </c>
      <c r="J2965" s="455">
        <v>3.2394225577158889E-2</v>
      </c>
      <c r="K2965" s="436">
        <v>0.36174999967773513</v>
      </c>
      <c r="L2965" s="460">
        <v>1.3459241406311403E-3</v>
      </c>
      <c r="M2965" s="461">
        <v>1.7580378130594772E-3</v>
      </c>
      <c r="N2965" s="436">
        <v>5.6994793185442139E-3</v>
      </c>
      <c r="O2965" s="454">
        <v>1.633366894079225E-3</v>
      </c>
      <c r="P2965" s="455">
        <v>2.0742749939446593E-3</v>
      </c>
      <c r="Q2965" s="436">
        <v>1.3853444166362659E-2</v>
      </c>
      <c r="R2965" s="460">
        <v>0</v>
      </c>
      <c r="S2965" s="461">
        <v>0</v>
      </c>
      <c r="T2965" s="436">
        <v>654.11937225501435</v>
      </c>
      <c r="U2965" s="454">
        <v>4.6702130139253152E-3</v>
      </c>
      <c r="V2965" s="455">
        <v>5.6027597062523315E-3</v>
      </c>
      <c r="W2965" s="436">
        <v>6.7045330441155904E-2</v>
      </c>
      <c r="X2965" s="454">
        <v>4.345168630299997E-3</v>
      </c>
      <c r="Y2965" s="455">
        <v>5.539791940369381E-3</v>
      </c>
      <c r="Z2965" s="436">
        <v>2.9773038296920019E-3</v>
      </c>
      <c r="AA2965" s="454">
        <v>8.1330736126288786E-4</v>
      </c>
      <c r="AB2965" s="455">
        <v>8.3155739036322484E-4</v>
      </c>
      <c r="AC2965" s="436">
        <v>4.2833205702296701E-3</v>
      </c>
      <c r="AD2965" s="454">
        <v>4.6070725833176905E-5</v>
      </c>
      <c r="AE2965" s="455">
        <v>4.0423493463207771E-5</v>
      </c>
      <c r="AF2965" s="436">
        <v>6.180832998349512E-4</v>
      </c>
      <c r="AG2965" s="454">
        <v>1.5022547124069897E-3</v>
      </c>
      <c r="AH2965" s="455">
        <v>1.3065311420769198E-3</v>
      </c>
      <c r="AI2965" s="436">
        <v>7.9732745982599945E-4</v>
      </c>
      <c r="AJ2965" s="454">
        <v>2.7634554261292139E-4</v>
      </c>
      <c r="AK2965" s="455">
        <v>2.3505820463484492E-4</v>
      </c>
      <c r="AL2965" s="436">
        <v>4.9446686408369936E-5</v>
      </c>
      <c r="AM2965" s="454">
        <v>4.1475656916459963E-4</v>
      </c>
      <c r="AN2965" s="455">
        <v>3.6895486202598012E-4</v>
      </c>
      <c r="AO2965" s="436">
        <v>1.3437129412817859E-2</v>
      </c>
      <c r="AP2965" s="454">
        <v>0</v>
      </c>
      <c r="AQ2965" s="455">
        <v>0</v>
      </c>
      <c r="AR2965" s="439">
        <v>4.0931502845467102E-3</v>
      </c>
      <c r="AS2965" s="460">
        <v>0</v>
      </c>
      <c r="AT2965" s="461">
        <v>0</v>
      </c>
      <c r="AU2965" s="415">
        <v>0</v>
      </c>
    </row>
    <row r="2966" spans="1:47" x14ac:dyDescent="0.2">
      <c r="A2966" s="231">
        <v>2049</v>
      </c>
      <c r="B2966" s="232">
        <v>2</v>
      </c>
      <c r="C2966" s="456">
        <v>0.75846760952017189</v>
      </c>
      <c r="D2966" s="457">
        <v>0.77384830640510571</v>
      </c>
      <c r="E2966" s="437">
        <v>0.36934607824226695</v>
      </c>
      <c r="F2966" s="456">
        <v>3.6816724854132184E-2</v>
      </c>
      <c r="G2966" s="457">
        <v>3.2463887340532196E-2</v>
      </c>
      <c r="H2966" s="437">
        <v>6.2846280026801246E-2</v>
      </c>
      <c r="I2966" s="456">
        <v>3.229604401718917E-2</v>
      </c>
      <c r="J2966" s="457">
        <v>3.269803472037975E-2</v>
      </c>
      <c r="K2966" s="437">
        <v>0.36435268258344006</v>
      </c>
      <c r="L2966" s="462">
        <v>1.3468451136477693E-3</v>
      </c>
      <c r="M2966" s="463">
        <v>1.7589733318743963E-3</v>
      </c>
      <c r="N2966" s="437">
        <v>5.7017915945260502E-3</v>
      </c>
      <c r="O2966" s="456">
        <v>1.6413132304785275E-3</v>
      </c>
      <c r="P2966" s="457">
        <v>2.0843231537930923E-3</v>
      </c>
      <c r="Q2966" s="437">
        <v>1.3859733580631155E-2</v>
      </c>
      <c r="R2966" s="462">
        <v>0</v>
      </c>
      <c r="S2966" s="463">
        <v>0</v>
      </c>
      <c r="T2966" s="437">
        <v>654.3851081463215</v>
      </c>
      <c r="U2966" s="456">
        <v>4.7375793130971615E-3</v>
      </c>
      <c r="V2966" s="457">
        <v>5.6866773212499123E-3</v>
      </c>
      <c r="W2966" s="437">
        <v>6.77321912250861E-2</v>
      </c>
      <c r="X2966" s="456">
        <v>4.4076401429720335E-3</v>
      </c>
      <c r="Y2966" s="457">
        <v>5.6227702800853091E-3</v>
      </c>
      <c r="Z2966" s="437">
        <v>2.9903653053163174E-3</v>
      </c>
      <c r="AA2966" s="456">
        <v>8.2096375673383008E-4</v>
      </c>
      <c r="AB2966" s="457">
        <v>8.4058904713352688E-4</v>
      </c>
      <c r="AC2966" s="437">
        <v>4.3271998072045856E-3</v>
      </c>
      <c r="AD2966" s="456">
        <v>4.6882100029398003E-5</v>
      </c>
      <c r="AE2966" s="457">
        <v>4.112502661786483E-5</v>
      </c>
      <c r="AF2966" s="437">
        <v>6.2441570807322724E-4</v>
      </c>
      <c r="AG2966" s="456">
        <v>1.531853207284049E-3</v>
      </c>
      <c r="AH2966" s="457">
        <v>1.331708848082515E-3</v>
      </c>
      <c r="AI2966" s="437">
        <v>8.0549488268459092E-4</v>
      </c>
      <c r="AJ2966" s="456">
        <v>2.8219734362217361E-4</v>
      </c>
      <c r="AK2966" s="457">
        <v>2.3998968594230537E-4</v>
      </c>
      <c r="AL2966" s="437">
        <v>4.9953211430303855E-5</v>
      </c>
      <c r="AM2966" s="456">
        <v>4.21713530084041E-4</v>
      </c>
      <c r="AN2966" s="457">
        <v>3.7498537977535823E-4</v>
      </c>
      <c r="AO2966" s="437">
        <v>1.3574808568182569E-2</v>
      </c>
      <c r="AP2966" s="456">
        <v>0</v>
      </c>
      <c r="AQ2966" s="457">
        <v>0</v>
      </c>
      <c r="AR2966" s="440">
        <v>4.1035932122018203E-3</v>
      </c>
      <c r="AS2966" s="462">
        <v>0</v>
      </c>
      <c r="AT2966" s="463">
        <v>0</v>
      </c>
      <c r="AU2966" s="423">
        <v>0</v>
      </c>
    </row>
    <row r="2967" spans="1:47" x14ac:dyDescent="0.2">
      <c r="A2967" s="231">
        <v>2049</v>
      </c>
      <c r="B2967" s="232">
        <v>3</v>
      </c>
      <c r="C2967" s="456">
        <v>0</v>
      </c>
      <c r="D2967" s="457">
        <v>0</v>
      </c>
      <c r="E2967" s="438">
        <v>0.37130956717684521</v>
      </c>
      <c r="F2967" s="456">
        <v>0</v>
      </c>
      <c r="G2967" s="457">
        <v>0</v>
      </c>
      <c r="H2967" s="438">
        <v>6.3595105240413868E-2</v>
      </c>
      <c r="I2967" s="456">
        <v>0</v>
      </c>
      <c r="J2967" s="457">
        <v>0</v>
      </c>
      <c r="K2967" s="438">
        <v>0.36741061882985959</v>
      </c>
      <c r="L2967" s="462">
        <v>0</v>
      </c>
      <c r="M2967" s="463">
        <v>0</v>
      </c>
      <c r="N2967" s="438">
        <v>5.7045191903750186E-3</v>
      </c>
      <c r="O2967" s="456">
        <v>0</v>
      </c>
      <c r="P2967" s="457">
        <v>0</v>
      </c>
      <c r="Q2967" s="438">
        <v>1.3867109437088148E-2</v>
      </c>
      <c r="R2967" s="462">
        <v>0</v>
      </c>
      <c r="S2967" s="463">
        <v>0</v>
      </c>
      <c r="T2967" s="438">
        <v>654.696542301882</v>
      </c>
      <c r="U2967" s="456">
        <v>0</v>
      </c>
      <c r="V2967" s="457">
        <v>0</v>
      </c>
      <c r="W2967" s="438">
        <v>6.853926097826675E-2</v>
      </c>
      <c r="X2967" s="456">
        <v>0</v>
      </c>
      <c r="Y2967" s="457">
        <v>0</v>
      </c>
      <c r="Z2967" s="438">
        <v>3.0057184127691076E-3</v>
      </c>
      <c r="AA2967" s="456">
        <v>0</v>
      </c>
      <c r="AB2967" s="457">
        <v>0</v>
      </c>
      <c r="AC2967" s="438">
        <v>4.3787588456283728E-3</v>
      </c>
      <c r="AD2967" s="456">
        <v>0</v>
      </c>
      <c r="AE2967" s="457">
        <v>0</v>
      </c>
      <c r="AF2967" s="438">
        <v>6.3185544344602216E-4</v>
      </c>
      <c r="AG2967" s="456">
        <v>0</v>
      </c>
      <c r="AH2967" s="457">
        <v>0</v>
      </c>
      <c r="AI2967" s="438">
        <v>8.1509459681855653E-4</v>
      </c>
      <c r="AJ2967" s="456">
        <v>0</v>
      </c>
      <c r="AK2967" s="457">
        <v>0</v>
      </c>
      <c r="AL2967" s="438">
        <v>5.0548431706098676E-5</v>
      </c>
      <c r="AM2967" s="456">
        <v>0</v>
      </c>
      <c r="AN2967" s="457">
        <v>0</v>
      </c>
      <c r="AO2967" s="438">
        <v>1.3736540816486205E-2</v>
      </c>
      <c r="AP2967" s="456">
        <v>0</v>
      </c>
      <c r="AQ2967" s="457">
        <v>0</v>
      </c>
      <c r="AR2967" s="440">
        <v>4.1158594504856301E-3</v>
      </c>
      <c r="AS2967" s="462">
        <v>0</v>
      </c>
      <c r="AT2967" s="463">
        <v>0</v>
      </c>
      <c r="AU2967" s="423">
        <v>0</v>
      </c>
    </row>
    <row r="2968" spans="1:47" x14ac:dyDescent="0.2">
      <c r="A2968" s="231">
        <v>2049</v>
      </c>
      <c r="B2968" s="232">
        <v>4</v>
      </c>
      <c r="C2968" s="456">
        <v>0</v>
      </c>
      <c r="D2968" s="457">
        <v>0</v>
      </c>
      <c r="E2968" s="438">
        <v>0.37355946320852718</v>
      </c>
      <c r="F2968" s="456">
        <v>0</v>
      </c>
      <c r="G2968" s="457">
        <v>0</v>
      </c>
      <c r="H2968" s="438">
        <v>6.4453269456694648E-2</v>
      </c>
      <c r="I2968" s="456">
        <v>0</v>
      </c>
      <c r="J2968" s="457">
        <v>0</v>
      </c>
      <c r="K2968" s="438">
        <v>0.37091495780348394</v>
      </c>
      <c r="L2968" s="462">
        <v>0</v>
      </c>
      <c r="M2968" s="463">
        <v>0</v>
      </c>
      <c r="N2968" s="438">
        <v>5.7076298565540123E-3</v>
      </c>
      <c r="O2968" s="456">
        <v>0</v>
      </c>
      <c r="P2968" s="457">
        <v>0</v>
      </c>
      <c r="Q2968" s="438">
        <v>1.3875549343414067E-2</v>
      </c>
      <c r="R2968" s="462">
        <v>0</v>
      </c>
      <c r="S2968" s="463">
        <v>0</v>
      </c>
      <c r="T2968" s="438">
        <v>655.05412851801361</v>
      </c>
      <c r="U2968" s="456">
        <v>0</v>
      </c>
      <c r="V2968" s="457">
        <v>0</v>
      </c>
      <c r="W2968" s="438">
        <v>6.9464168183041006E-2</v>
      </c>
      <c r="X2968" s="456">
        <v>0</v>
      </c>
      <c r="Y2968" s="457">
        <v>0</v>
      </c>
      <c r="Z2968" s="438">
        <v>3.0233103509424183E-3</v>
      </c>
      <c r="AA2968" s="456">
        <v>0</v>
      </c>
      <c r="AB2968" s="457">
        <v>0</v>
      </c>
      <c r="AC2968" s="438">
        <v>4.4378504351137889E-3</v>
      </c>
      <c r="AD2968" s="456">
        <v>0</v>
      </c>
      <c r="AE2968" s="457">
        <v>0</v>
      </c>
      <c r="AF2968" s="438">
        <v>6.4038232396203905E-4</v>
      </c>
      <c r="AG2968" s="456">
        <v>0</v>
      </c>
      <c r="AH2968" s="457">
        <v>0</v>
      </c>
      <c r="AI2968" s="438">
        <v>8.2609403470431698E-4</v>
      </c>
      <c r="AJ2968" s="456">
        <v>0</v>
      </c>
      <c r="AK2968" s="457">
        <v>0</v>
      </c>
      <c r="AL2968" s="438">
        <v>5.1230599572392524E-5</v>
      </c>
      <c r="AM2968" s="456">
        <v>0</v>
      </c>
      <c r="AN2968" s="457">
        <v>0</v>
      </c>
      <c r="AO2968" s="438">
        <v>1.3921902092596566E-2</v>
      </c>
      <c r="AP2968" s="456">
        <v>0</v>
      </c>
      <c r="AQ2968" s="457">
        <v>0</v>
      </c>
      <c r="AR2968" s="440">
        <v>4.1299192147308001E-3</v>
      </c>
      <c r="AS2968" s="462">
        <v>0</v>
      </c>
      <c r="AT2968" s="463">
        <v>0</v>
      </c>
      <c r="AU2968" s="423">
        <v>0</v>
      </c>
    </row>
    <row r="2969" spans="1:47" x14ac:dyDescent="0.2">
      <c r="A2969" s="231">
        <v>2049</v>
      </c>
      <c r="B2969" s="232">
        <v>5</v>
      </c>
      <c r="C2969" s="456">
        <v>0</v>
      </c>
      <c r="D2969" s="457">
        <v>0</v>
      </c>
      <c r="E2969" s="438">
        <v>0.43746807807324228</v>
      </c>
      <c r="F2969" s="456">
        <v>0</v>
      </c>
      <c r="G2969" s="457">
        <v>0</v>
      </c>
      <c r="H2969" s="438">
        <v>7.1808887198112306E-2</v>
      </c>
      <c r="I2969" s="456">
        <v>0</v>
      </c>
      <c r="J2969" s="457">
        <v>0</v>
      </c>
      <c r="K2969" s="438">
        <v>0.37465023148349014</v>
      </c>
      <c r="L2969" s="462">
        <v>0</v>
      </c>
      <c r="M2969" s="463">
        <v>0</v>
      </c>
      <c r="N2969" s="438">
        <v>5.7090138768187797E-3</v>
      </c>
      <c r="O2969" s="456">
        <v>0</v>
      </c>
      <c r="P2969" s="457">
        <v>0</v>
      </c>
      <c r="Q2969" s="438">
        <v>1.8985377671987828E-2</v>
      </c>
      <c r="R2969" s="462">
        <v>0</v>
      </c>
      <c r="S2969" s="463">
        <v>0</v>
      </c>
      <c r="T2969" s="438">
        <v>655.21260798219851</v>
      </c>
      <c r="U2969" s="456">
        <v>0</v>
      </c>
      <c r="V2969" s="457">
        <v>0</v>
      </c>
      <c r="W2969" s="438">
        <v>7.7391569910446809E-2</v>
      </c>
      <c r="X2969" s="456">
        <v>0</v>
      </c>
      <c r="Y2969" s="457">
        <v>0</v>
      </c>
      <c r="Z2969" s="438">
        <v>3.0432721983185986E-3</v>
      </c>
      <c r="AA2969" s="456">
        <v>0</v>
      </c>
      <c r="AB2969" s="457">
        <v>0</v>
      </c>
      <c r="AC2969" s="438">
        <v>4.9443065050831982E-3</v>
      </c>
      <c r="AD2969" s="456">
        <v>0</v>
      </c>
      <c r="AE2969" s="457">
        <v>0</v>
      </c>
      <c r="AF2969" s="438">
        <v>7.134641592660072E-4</v>
      </c>
      <c r="AG2969" s="456">
        <v>0</v>
      </c>
      <c r="AH2969" s="457">
        <v>0</v>
      </c>
      <c r="AI2969" s="438">
        <v>9.2036904650936861E-4</v>
      </c>
      <c r="AJ2969" s="456">
        <v>0</v>
      </c>
      <c r="AK2969" s="457">
        <v>0</v>
      </c>
      <c r="AL2969" s="438">
        <v>5.7077169408448535E-5</v>
      </c>
      <c r="AM2969" s="456">
        <v>0</v>
      </c>
      <c r="AN2969" s="457">
        <v>0</v>
      </c>
      <c r="AO2969" s="438">
        <v>1.5510718666696831E-2</v>
      </c>
      <c r="AP2969" s="456">
        <v>0</v>
      </c>
      <c r="AQ2969" s="457">
        <v>0</v>
      </c>
      <c r="AR2969" s="440">
        <v>6.3929794885125204E-3</v>
      </c>
      <c r="AS2969" s="462">
        <v>0</v>
      </c>
      <c r="AT2969" s="463">
        <v>0</v>
      </c>
      <c r="AU2969" s="423">
        <v>0</v>
      </c>
    </row>
    <row r="2970" spans="1:47" x14ac:dyDescent="0.2">
      <c r="A2970" s="231">
        <v>2049</v>
      </c>
      <c r="B2970" s="232">
        <v>6</v>
      </c>
      <c r="C2970" s="456">
        <v>0</v>
      </c>
      <c r="D2970" s="457">
        <v>0</v>
      </c>
      <c r="E2970" s="438">
        <v>0.44034282890958715</v>
      </c>
      <c r="F2970" s="456">
        <v>0</v>
      </c>
      <c r="G2970" s="457">
        <v>0</v>
      </c>
      <c r="H2970" s="438">
        <v>7.2905358579359592E-2</v>
      </c>
      <c r="I2970" s="456">
        <v>0</v>
      </c>
      <c r="J2970" s="457">
        <v>0</v>
      </c>
      <c r="K2970" s="438">
        <v>0.37912767868218999</v>
      </c>
      <c r="L2970" s="462">
        <v>0</v>
      </c>
      <c r="M2970" s="463">
        <v>0</v>
      </c>
      <c r="N2970" s="438">
        <v>5.7129926735029132E-3</v>
      </c>
      <c r="O2970" s="456">
        <v>0</v>
      </c>
      <c r="P2970" s="457">
        <v>0</v>
      </c>
      <c r="Q2970" s="438">
        <v>1.8996166577170164E-2</v>
      </c>
      <c r="R2970" s="462">
        <v>0</v>
      </c>
      <c r="S2970" s="463">
        <v>0</v>
      </c>
      <c r="T2970" s="438">
        <v>655.66931889892192</v>
      </c>
      <c r="U2970" s="456">
        <v>0</v>
      </c>
      <c r="V2970" s="457">
        <v>0</v>
      </c>
      <c r="W2970" s="438">
        <v>7.8573359302102116E-2</v>
      </c>
      <c r="X2970" s="456">
        <v>0</v>
      </c>
      <c r="Y2970" s="457">
        <v>0</v>
      </c>
      <c r="Z2970" s="438">
        <v>3.0657494138717168E-3</v>
      </c>
      <c r="AA2970" s="456">
        <v>0</v>
      </c>
      <c r="AB2970" s="457">
        <v>0</v>
      </c>
      <c r="AC2970" s="438">
        <v>5.0198020398030717E-3</v>
      </c>
      <c r="AD2970" s="456">
        <v>0</v>
      </c>
      <c r="AE2970" s="457">
        <v>0</v>
      </c>
      <c r="AF2970" s="438">
        <v>7.2435855838132938E-4</v>
      </c>
      <c r="AG2970" s="456">
        <v>0</v>
      </c>
      <c r="AH2970" s="457">
        <v>0</v>
      </c>
      <c r="AI2970" s="438">
        <v>9.3442241282450653E-4</v>
      </c>
      <c r="AJ2970" s="456">
        <v>0</v>
      </c>
      <c r="AK2970" s="457">
        <v>0</v>
      </c>
      <c r="AL2970" s="438">
        <v>5.7948684168617581E-5</v>
      </c>
      <c r="AM2970" s="456">
        <v>0</v>
      </c>
      <c r="AN2970" s="457">
        <v>0</v>
      </c>
      <c r="AO2970" s="438">
        <v>1.5747542269508016E-2</v>
      </c>
      <c r="AP2970" s="456">
        <v>0</v>
      </c>
      <c r="AQ2970" s="457">
        <v>0</v>
      </c>
      <c r="AR2970" s="440">
        <v>6.42106536055502E-3</v>
      </c>
      <c r="AS2970" s="462">
        <v>0</v>
      </c>
      <c r="AT2970" s="463">
        <v>0</v>
      </c>
      <c r="AU2970" s="423">
        <v>0</v>
      </c>
    </row>
    <row r="2971" spans="1:47" x14ac:dyDescent="0.2">
      <c r="A2971" s="231">
        <v>2049</v>
      </c>
      <c r="B2971" s="232">
        <v>7</v>
      </c>
      <c r="C2971" s="456">
        <v>0</v>
      </c>
      <c r="D2971" s="457">
        <v>0</v>
      </c>
      <c r="E2971" s="438">
        <v>0.44354901686728565</v>
      </c>
      <c r="F2971" s="456">
        <v>0</v>
      </c>
      <c r="G2971" s="457">
        <v>0</v>
      </c>
      <c r="H2971" s="438">
        <v>7.4128440652680636E-2</v>
      </c>
      <c r="I2971" s="456">
        <v>0</v>
      </c>
      <c r="J2971" s="457">
        <v>0</v>
      </c>
      <c r="K2971" s="438">
        <v>0.50685935799457382</v>
      </c>
      <c r="L2971" s="462">
        <v>0</v>
      </c>
      <c r="M2971" s="463">
        <v>0</v>
      </c>
      <c r="N2971" s="438">
        <v>5.7174347357560476E-3</v>
      </c>
      <c r="O2971" s="456">
        <v>0</v>
      </c>
      <c r="P2971" s="457">
        <v>0</v>
      </c>
      <c r="Q2971" s="438">
        <v>1.9008186214722046E-2</v>
      </c>
      <c r="R2971" s="462">
        <v>0</v>
      </c>
      <c r="S2971" s="463">
        <v>0</v>
      </c>
      <c r="T2971" s="438">
        <v>656.17874278726742</v>
      </c>
      <c r="U2971" s="456">
        <v>0</v>
      </c>
      <c r="V2971" s="457">
        <v>0</v>
      </c>
      <c r="W2971" s="438">
        <v>7.9891454530169284E-2</v>
      </c>
      <c r="X2971" s="456">
        <v>0</v>
      </c>
      <c r="Y2971" s="457">
        <v>0</v>
      </c>
      <c r="Z2971" s="438">
        <v>3.0908192135733117E-3</v>
      </c>
      <c r="AA2971" s="456">
        <v>0</v>
      </c>
      <c r="AB2971" s="457">
        <v>0</v>
      </c>
      <c r="AC2971" s="438">
        <v>5.1040150926668967E-3</v>
      </c>
      <c r="AD2971" s="456">
        <v>0</v>
      </c>
      <c r="AE2971" s="457">
        <v>0</v>
      </c>
      <c r="AF2971" s="438">
        <v>7.3651027456914672E-4</v>
      </c>
      <c r="AG2971" s="456">
        <v>0</v>
      </c>
      <c r="AH2971" s="457">
        <v>0</v>
      </c>
      <c r="AI2971" s="438">
        <v>9.5009808035461838E-4</v>
      </c>
      <c r="AJ2971" s="456">
        <v>0</v>
      </c>
      <c r="AK2971" s="457">
        <v>0</v>
      </c>
      <c r="AL2971" s="438">
        <v>5.8920826837861611E-5</v>
      </c>
      <c r="AM2971" s="456">
        <v>0</v>
      </c>
      <c r="AN2971" s="457">
        <v>0</v>
      </c>
      <c r="AO2971" s="438">
        <v>1.6011744086514578E-2</v>
      </c>
      <c r="AP2971" s="456">
        <v>0</v>
      </c>
      <c r="AQ2971" s="457">
        <v>0</v>
      </c>
      <c r="AR2971" s="440">
        <v>7.1898052684395003E-3</v>
      </c>
      <c r="AS2971" s="462">
        <v>0</v>
      </c>
      <c r="AT2971" s="463">
        <v>0</v>
      </c>
      <c r="AU2971" s="423">
        <v>0</v>
      </c>
    </row>
    <row r="2972" spans="1:47" x14ac:dyDescent="0.2">
      <c r="A2972" s="231">
        <v>2049</v>
      </c>
      <c r="B2972" s="232">
        <v>8</v>
      </c>
      <c r="C2972" s="456">
        <v>0</v>
      </c>
      <c r="D2972" s="457">
        <v>0</v>
      </c>
      <c r="E2972" s="438">
        <v>0.44711196290654132</v>
      </c>
      <c r="F2972" s="456">
        <v>0</v>
      </c>
      <c r="G2972" s="457">
        <v>0</v>
      </c>
      <c r="H2972" s="438">
        <v>7.5487064005508128E-2</v>
      </c>
      <c r="I2972" s="456">
        <v>0</v>
      </c>
      <c r="J2972" s="457">
        <v>0</v>
      </c>
      <c r="K2972" s="438">
        <v>0.51240768841760731</v>
      </c>
      <c r="L2972" s="462">
        <v>0</v>
      </c>
      <c r="M2972" s="463">
        <v>0</v>
      </c>
      <c r="N2972" s="438">
        <v>5.722361049207373E-3</v>
      </c>
      <c r="O2972" s="456">
        <v>0</v>
      </c>
      <c r="P2972" s="457">
        <v>0</v>
      </c>
      <c r="Q2972" s="438">
        <v>1.9021575050454848E-2</v>
      </c>
      <c r="R2972" s="462">
        <v>0</v>
      </c>
      <c r="S2972" s="463">
        <v>0</v>
      </c>
      <c r="T2972" s="438">
        <v>656.74444363138048</v>
      </c>
      <c r="U2972" s="456">
        <v>0</v>
      </c>
      <c r="V2972" s="457">
        <v>0</v>
      </c>
      <c r="W2972" s="438">
        <v>8.1355831156908795E-2</v>
      </c>
      <c r="X2972" s="456">
        <v>0</v>
      </c>
      <c r="Y2972" s="457">
        <v>0</v>
      </c>
      <c r="Z2972" s="438">
        <v>3.1186757848100425E-3</v>
      </c>
      <c r="AA2972" s="456">
        <v>0</v>
      </c>
      <c r="AB2972" s="457">
        <v>0</v>
      </c>
      <c r="AC2972" s="438">
        <v>5.1975664781836444E-3</v>
      </c>
      <c r="AD2972" s="456">
        <v>0</v>
      </c>
      <c r="AE2972" s="457">
        <v>0</v>
      </c>
      <c r="AF2972" s="438">
        <v>7.5000963844521471E-4</v>
      </c>
      <c r="AG2972" s="456">
        <v>0</v>
      </c>
      <c r="AH2972" s="457">
        <v>0</v>
      </c>
      <c r="AI2972" s="438">
        <v>9.6751223921156442E-4</v>
      </c>
      <c r="AJ2972" s="456">
        <v>0</v>
      </c>
      <c r="AK2972" s="457">
        <v>0</v>
      </c>
      <c r="AL2972" s="438">
        <v>6.0000779222075151E-5</v>
      </c>
      <c r="AM2972" s="456">
        <v>0</v>
      </c>
      <c r="AN2972" s="457">
        <v>0</v>
      </c>
      <c r="AO2972" s="438">
        <v>1.6305207733680143E-2</v>
      </c>
      <c r="AP2972" s="456">
        <v>0</v>
      </c>
      <c r="AQ2972" s="457">
        <v>0</v>
      </c>
      <c r="AR2972" s="440">
        <v>7.2286864862633297E-3</v>
      </c>
      <c r="AS2972" s="462">
        <v>0</v>
      </c>
      <c r="AT2972" s="463">
        <v>0</v>
      </c>
      <c r="AU2972" s="423">
        <v>0</v>
      </c>
    </row>
    <row r="2973" spans="1:47" x14ac:dyDescent="0.2">
      <c r="A2973" s="231">
        <v>2049</v>
      </c>
      <c r="B2973" s="232">
        <v>9</v>
      </c>
      <c r="C2973" s="456">
        <v>0</v>
      </c>
      <c r="D2973" s="457">
        <v>0</v>
      </c>
      <c r="E2973" s="438">
        <v>0.45038914408393532</v>
      </c>
      <c r="F2973" s="456">
        <v>0</v>
      </c>
      <c r="G2973" s="457">
        <v>0</v>
      </c>
      <c r="H2973" s="438">
        <v>7.6969448203660501E-2</v>
      </c>
      <c r="I2973" s="456">
        <v>0</v>
      </c>
      <c r="J2973" s="457">
        <v>0</v>
      </c>
      <c r="K2973" s="438">
        <v>0.51815560794315163</v>
      </c>
      <c r="L2973" s="462">
        <v>0</v>
      </c>
      <c r="M2973" s="463">
        <v>0</v>
      </c>
      <c r="N2973" s="438">
        <v>5.7256439745607271E-3</v>
      </c>
      <c r="O2973" s="456">
        <v>0</v>
      </c>
      <c r="P2973" s="457">
        <v>0</v>
      </c>
      <c r="Q2973" s="438">
        <v>1.9036343993409689E-2</v>
      </c>
      <c r="R2973" s="462">
        <v>0</v>
      </c>
      <c r="S2973" s="463">
        <v>0</v>
      </c>
      <c r="T2973" s="438">
        <v>657.12128428379435</v>
      </c>
      <c r="U2973" s="456">
        <v>0</v>
      </c>
      <c r="V2973" s="457">
        <v>0</v>
      </c>
      <c r="W2973" s="438">
        <v>8.2953440374053583E-2</v>
      </c>
      <c r="X2973" s="456">
        <v>0</v>
      </c>
      <c r="Y2973" s="457">
        <v>0</v>
      </c>
      <c r="Z2973" s="438">
        <v>3.1493971963539873E-3</v>
      </c>
      <c r="AA2973" s="456">
        <v>0</v>
      </c>
      <c r="AB2973" s="457">
        <v>0</v>
      </c>
      <c r="AC2973" s="438">
        <v>5.2996343415543492E-3</v>
      </c>
      <c r="AD2973" s="456">
        <v>0</v>
      </c>
      <c r="AE2973" s="457">
        <v>0</v>
      </c>
      <c r="AF2973" s="438">
        <v>7.6473863591303593E-4</v>
      </c>
      <c r="AG2973" s="456">
        <v>0</v>
      </c>
      <c r="AH2973" s="457">
        <v>0</v>
      </c>
      <c r="AI2973" s="438">
        <v>9.8651285684812581E-4</v>
      </c>
      <c r="AJ2973" s="456">
        <v>0</v>
      </c>
      <c r="AK2973" s="457">
        <v>0</v>
      </c>
      <c r="AL2973" s="438">
        <v>6.117905352621294E-5</v>
      </c>
      <c r="AM2973" s="456">
        <v>0</v>
      </c>
      <c r="AN2973" s="457">
        <v>0</v>
      </c>
      <c r="AO2973" s="438">
        <v>1.6625412922875223E-2</v>
      </c>
      <c r="AP2973" s="456">
        <v>0</v>
      </c>
      <c r="AQ2973" s="457">
        <v>0</v>
      </c>
      <c r="AR2973" s="440">
        <v>8.1052564956339401E-3</v>
      </c>
      <c r="AS2973" s="462">
        <v>0</v>
      </c>
      <c r="AT2973" s="463">
        <v>0</v>
      </c>
      <c r="AU2973" s="423">
        <v>0</v>
      </c>
    </row>
    <row r="2974" spans="1:47" x14ac:dyDescent="0.2">
      <c r="A2974" s="231">
        <v>2049</v>
      </c>
      <c r="B2974" s="232">
        <v>10</v>
      </c>
      <c r="C2974" s="456">
        <v>0</v>
      </c>
      <c r="D2974" s="457">
        <v>0</v>
      </c>
      <c r="E2974" s="438">
        <v>0.45469801835157891</v>
      </c>
      <c r="F2974" s="456">
        <v>0</v>
      </c>
      <c r="G2974" s="457">
        <v>0</v>
      </c>
      <c r="H2974" s="438">
        <v>7.8612898454650956E-2</v>
      </c>
      <c r="I2974" s="456">
        <v>0</v>
      </c>
      <c r="J2974" s="457">
        <v>0</v>
      </c>
      <c r="K2974" s="438">
        <v>0.5248669591664763</v>
      </c>
      <c r="L2974" s="462">
        <v>0</v>
      </c>
      <c r="M2974" s="463">
        <v>0</v>
      </c>
      <c r="N2974" s="438">
        <v>5.7316117374622885E-3</v>
      </c>
      <c r="O2974" s="456">
        <v>0</v>
      </c>
      <c r="P2974" s="457">
        <v>0</v>
      </c>
      <c r="Q2974" s="438">
        <v>1.9052506775478241E-2</v>
      </c>
      <c r="R2974" s="462">
        <v>0</v>
      </c>
      <c r="S2974" s="463">
        <v>0</v>
      </c>
      <c r="T2974" s="438">
        <v>657.80641613884802</v>
      </c>
      <c r="U2974" s="456">
        <v>0</v>
      </c>
      <c r="V2974" s="457">
        <v>0</v>
      </c>
      <c r="W2974" s="438">
        <v>8.4724696644219971E-2</v>
      </c>
      <c r="X2974" s="456">
        <v>0</v>
      </c>
      <c r="Y2974" s="457">
        <v>0</v>
      </c>
      <c r="Z2974" s="438">
        <v>3.1830920157373617E-3</v>
      </c>
      <c r="AA2974" s="456">
        <v>0</v>
      </c>
      <c r="AB2974" s="457">
        <v>0</v>
      </c>
      <c r="AC2974" s="438">
        <v>5.4127956993926443E-3</v>
      </c>
      <c r="AD2974" s="456">
        <v>0</v>
      </c>
      <c r="AE2974" s="457">
        <v>0</v>
      </c>
      <c r="AF2974" s="438">
        <v>7.8106717331025502E-4</v>
      </c>
      <c r="AG2974" s="456">
        <v>0</v>
      </c>
      <c r="AH2974" s="457">
        <v>0</v>
      </c>
      <c r="AI2974" s="438">
        <v>1.0075766616019933E-3</v>
      </c>
      <c r="AJ2974" s="456">
        <v>0</v>
      </c>
      <c r="AK2974" s="457">
        <v>0</v>
      </c>
      <c r="AL2974" s="438">
        <v>6.2485330803436709E-5</v>
      </c>
      <c r="AM2974" s="456">
        <v>0</v>
      </c>
      <c r="AN2974" s="457">
        <v>0</v>
      </c>
      <c r="AO2974" s="438">
        <v>1.6980394713082721E-2</v>
      </c>
      <c r="AP2974" s="456">
        <v>0</v>
      </c>
      <c r="AQ2974" s="457">
        <v>0</v>
      </c>
      <c r="AR2974" s="440">
        <v>8.1577955399432193E-3</v>
      </c>
      <c r="AS2974" s="462">
        <v>0</v>
      </c>
      <c r="AT2974" s="463">
        <v>0</v>
      </c>
      <c r="AU2974" s="423">
        <v>0</v>
      </c>
    </row>
    <row r="2975" spans="1:47" x14ac:dyDescent="0.2">
      <c r="A2975" s="231">
        <v>2049</v>
      </c>
      <c r="B2975" s="232">
        <v>11</v>
      </c>
      <c r="C2975" s="456">
        <v>0</v>
      </c>
      <c r="D2975" s="457">
        <v>0</v>
      </c>
      <c r="E2975" s="438">
        <v>0.45942488717243551</v>
      </c>
      <c r="F2975" s="456">
        <v>0</v>
      </c>
      <c r="G2975" s="457">
        <v>0</v>
      </c>
      <c r="H2975" s="438">
        <v>8.0415806546864421E-2</v>
      </c>
      <c r="I2975" s="456">
        <v>0</v>
      </c>
      <c r="J2975" s="457">
        <v>0</v>
      </c>
      <c r="K2975" s="438">
        <v>0.53222919639446986</v>
      </c>
      <c r="L2975" s="462">
        <v>0</v>
      </c>
      <c r="M2975" s="463">
        <v>0</v>
      </c>
      <c r="N2975" s="438">
        <v>5.738156968669631E-3</v>
      </c>
      <c r="O2975" s="456">
        <v>0</v>
      </c>
      <c r="P2975" s="457">
        <v>0</v>
      </c>
      <c r="Q2975" s="438">
        <v>1.9070256188324697E-2</v>
      </c>
      <c r="R2975" s="462">
        <v>0</v>
      </c>
      <c r="S2975" s="463">
        <v>0</v>
      </c>
      <c r="T2975" s="438">
        <v>658.55855822810179</v>
      </c>
      <c r="U2975" s="456">
        <v>0</v>
      </c>
      <c r="V2975" s="457">
        <v>0</v>
      </c>
      <c r="W2975" s="438">
        <v>8.6667611425673641E-2</v>
      </c>
      <c r="X2975" s="456">
        <v>0</v>
      </c>
      <c r="Y2975" s="457">
        <v>0</v>
      </c>
      <c r="Z2975" s="438">
        <v>3.2200461901812161E-3</v>
      </c>
      <c r="AA2975" s="456">
        <v>0</v>
      </c>
      <c r="AB2975" s="457">
        <v>0</v>
      </c>
      <c r="AC2975" s="438">
        <v>5.5369202717306821E-3</v>
      </c>
      <c r="AD2975" s="456">
        <v>0</v>
      </c>
      <c r="AE2975" s="457">
        <v>0</v>
      </c>
      <c r="AF2975" s="438">
        <v>7.9897847809909579E-4</v>
      </c>
      <c r="AG2975" s="456">
        <v>0</v>
      </c>
      <c r="AH2975" s="457">
        <v>0</v>
      </c>
      <c r="AI2975" s="438">
        <v>1.0306832217399217E-3</v>
      </c>
      <c r="AJ2975" s="456">
        <v>0</v>
      </c>
      <c r="AK2975" s="457">
        <v>0</v>
      </c>
      <c r="AL2975" s="438">
        <v>6.3918331353339319E-5</v>
      </c>
      <c r="AM2975" s="456">
        <v>0</v>
      </c>
      <c r="AN2975" s="457">
        <v>0</v>
      </c>
      <c r="AO2975" s="438">
        <v>1.7369793518794054E-2</v>
      </c>
      <c r="AP2975" s="456">
        <v>0</v>
      </c>
      <c r="AQ2975" s="457">
        <v>0</v>
      </c>
      <c r="AR2975" s="440">
        <v>9.9408382728681192E-3</v>
      </c>
      <c r="AS2975" s="462">
        <v>0</v>
      </c>
      <c r="AT2975" s="463">
        <v>0</v>
      </c>
      <c r="AU2975" s="423">
        <v>0</v>
      </c>
    </row>
    <row r="2976" spans="1:47" x14ac:dyDescent="0.2">
      <c r="A2976" s="231">
        <v>2049</v>
      </c>
      <c r="B2976" s="232">
        <v>12</v>
      </c>
      <c r="C2976" s="456">
        <v>0</v>
      </c>
      <c r="D2976" s="457">
        <v>0</v>
      </c>
      <c r="E2976" s="438">
        <v>0.46456221132807868</v>
      </c>
      <c r="F2976" s="456">
        <v>0</v>
      </c>
      <c r="G2976" s="457">
        <v>0</v>
      </c>
      <c r="H2976" s="438">
        <v>8.2375175305387488E-2</v>
      </c>
      <c r="I2976" s="456">
        <v>0</v>
      </c>
      <c r="J2976" s="457">
        <v>0</v>
      </c>
      <c r="K2976" s="438">
        <v>0.54023016866061613</v>
      </c>
      <c r="L2976" s="462">
        <v>0</v>
      </c>
      <c r="M2976" s="463">
        <v>0</v>
      </c>
      <c r="N2976" s="438">
        <v>5.7452631977074637E-3</v>
      </c>
      <c r="O2976" s="456">
        <v>0</v>
      </c>
      <c r="P2976" s="457">
        <v>0</v>
      </c>
      <c r="Q2976" s="438">
        <v>1.9089527236139613E-2</v>
      </c>
      <c r="R2976" s="462">
        <v>0</v>
      </c>
      <c r="S2976" s="463">
        <v>0</v>
      </c>
      <c r="T2976" s="438">
        <v>659.37305481767942</v>
      </c>
      <c r="U2976" s="456">
        <v>0</v>
      </c>
      <c r="V2976" s="457">
        <v>0</v>
      </c>
      <c r="W2976" s="438">
        <v>8.8779391261232007E-2</v>
      </c>
      <c r="X2976" s="456">
        <v>0</v>
      </c>
      <c r="Y2976" s="457">
        <v>0</v>
      </c>
      <c r="Z2976" s="438">
        <v>3.2602107985693924E-3</v>
      </c>
      <c r="AA2976" s="456">
        <v>0</v>
      </c>
      <c r="AB2976" s="457">
        <v>0</v>
      </c>
      <c r="AC2976" s="438">
        <v>5.6718394094780085E-3</v>
      </c>
      <c r="AD2976" s="456">
        <v>0</v>
      </c>
      <c r="AE2976" s="457">
        <v>0</v>
      </c>
      <c r="AF2976" s="438">
        <v>8.184465929809454E-4</v>
      </c>
      <c r="AG2976" s="456">
        <v>0</v>
      </c>
      <c r="AH2976" s="457">
        <v>0</v>
      </c>
      <c r="AI2976" s="438">
        <v>1.0557974569566483E-3</v>
      </c>
      <c r="AJ2976" s="456">
        <v>0</v>
      </c>
      <c r="AK2976" s="457">
        <v>0</v>
      </c>
      <c r="AL2976" s="438">
        <v>6.5475792660338455E-5</v>
      </c>
      <c r="AM2976" s="456">
        <v>0</v>
      </c>
      <c r="AN2976" s="457">
        <v>0</v>
      </c>
      <c r="AO2976" s="438">
        <v>1.7793040262910152E-2</v>
      </c>
      <c r="AP2976" s="456">
        <v>0</v>
      </c>
      <c r="AQ2976" s="457">
        <v>0</v>
      </c>
      <c r="AR2976" s="440">
        <v>1.00168976060534E-2</v>
      </c>
      <c r="AS2976" s="462">
        <v>0</v>
      </c>
      <c r="AT2976" s="463">
        <v>0</v>
      </c>
      <c r="AU2976" s="423">
        <v>0</v>
      </c>
    </row>
    <row r="2977" spans="1:47" x14ac:dyDescent="0.2">
      <c r="A2977" s="231">
        <v>2049</v>
      </c>
      <c r="B2977" s="232">
        <v>13</v>
      </c>
      <c r="C2977" s="456">
        <v>0</v>
      </c>
      <c r="D2977" s="457">
        <v>0</v>
      </c>
      <c r="E2977" s="438">
        <v>0.47012882472381051</v>
      </c>
      <c r="F2977" s="456">
        <v>0</v>
      </c>
      <c r="G2977" s="457">
        <v>0</v>
      </c>
      <c r="H2977" s="438">
        <v>8.4498178112930131E-2</v>
      </c>
      <c r="I2977" s="456">
        <v>0</v>
      </c>
      <c r="J2977" s="457">
        <v>0</v>
      </c>
      <c r="K2977" s="438">
        <v>0.5488996195210446</v>
      </c>
      <c r="L2977" s="462">
        <v>0</v>
      </c>
      <c r="M2977" s="463">
        <v>0</v>
      </c>
      <c r="N2977" s="438">
        <v>5.7529755542315457E-3</v>
      </c>
      <c r="O2977" s="456">
        <v>0</v>
      </c>
      <c r="P2977" s="457">
        <v>0</v>
      </c>
      <c r="Q2977" s="438">
        <v>1.9110405373488057E-2</v>
      </c>
      <c r="R2977" s="462">
        <v>0</v>
      </c>
      <c r="S2977" s="463">
        <v>0</v>
      </c>
      <c r="T2977" s="438">
        <v>660.2574290296094</v>
      </c>
      <c r="U2977" s="456">
        <v>0</v>
      </c>
      <c r="V2977" s="457">
        <v>0</v>
      </c>
      <c r="W2977" s="438">
        <v>9.1067420694275245E-2</v>
      </c>
      <c r="X2977" s="456">
        <v>0</v>
      </c>
      <c r="Y2977" s="457">
        <v>0</v>
      </c>
      <c r="Z2977" s="438">
        <v>3.3037286688661046E-3</v>
      </c>
      <c r="AA2977" s="456">
        <v>0</v>
      </c>
      <c r="AB2977" s="457">
        <v>0</v>
      </c>
      <c r="AC2977" s="438">
        <v>5.818012239187334E-3</v>
      </c>
      <c r="AD2977" s="456">
        <v>0</v>
      </c>
      <c r="AE2977" s="457">
        <v>0</v>
      </c>
      <c r="AF2977" s="438">
        <v>8.395394675108712E-4</v>
      </c>
      <c r="AG2977" s="456">
        <v>0</v>
      </c>
      <c r="AH2977" s="457">
        <v>0</v>
      </c>
      <c r="AI2977" s="438">
        <v>1.0830062235185666E-3</v>
      </c>
      <c r="AJ2977" s="456">
        <v>0</v>
      </c>
      <c r="AK2977" s="457">
        <v>0</v>
      </c>
      <c r="AL2977" s="438">
        <v>6.716318351074079E-5</v>
      </c>
      <c r="AM2977" s="456">
        <v>0</v>
      </c>
      <c r="AN2977" s="457">
        <v>0</v>
      </c>
      <c r="AO2977" s="438">
        <v>1.8251620384219774E-2</v>
      </c>
      <c r="AP2977" s="456">
        <v>0</v>
      </c>
      <c r="AQ2977" s="457">
        <v>0</v>
      </c>
      <c r="AR2977" s="440">
        <v>1.0099302190240401E-2</v>
      </c>
      <c r="AS2977" s="462">
        <v>0</v>
      </c>
      <c r="AT2977" s="463">
        <v>0</v>
      </c>
      <c r="AU2977" s="423">
        <v>0</v>
      </c>
    </row>
    <row r="2978" spans="1:47" x14ac:dyDescent="0.2">
      <c r="A2978" s="231">
        <v>2049</v>
      </c>
      <c r="B2978" s="232">
        <v>14</v>
      </c>
      <c r="C2978" s="456">
        <v>0</v>
      </c>
      <c r="D2978" s="457">
        <v>0</v>
      </c>
      <c r="E2978" s="438">
        <v>0.47480980579315152</v>
      </c>
      <c r="F2978" s="456">
        <v>0</v>
      </c>
      <c r="G2978" s="457">
        <v>0</v>
      </c>
      <c r="H2978" s="438">
        <v>8.674851383417137E-2</v>
      </c>
      <c r="I2978" s="456">
        <v>0</v>
      </c>
      <c r="J2978" s="457">
        <v>0</v>
      </c>
      <c r="K2978" s="438">
        <v>0.55747656053012606</v>
      </c>
      <c r="L2978" s="462">
        <v>0</v>
      </c>
      <c r="M2978" s="463">
        <v>0</v>
      </c>
      <c r="N2978" s="438">
        <v>5.7569230642364865E-3</v>
      </c>
      <c r="O2978" s="456">
        <v>0</v>
      </c>
      <c r="P2978" s="457">
        <v>0</v>
      </c>
      <c r="Q2978" s="438">
        <v>1.9132836854007875E-2</v>
      </c>
      <c r="R2978" s="462">
        <v>0</v>
      </c>
      <c r="S2978" s="463">
        <v>0</v>
      </c>
      <c r="T2978" s="438">
        <v>660.71167488202661</v>
      </c>
      <c r="U2978" s="456">
        <v>0</v>
      </c>
      <c r="V2978" s="457">
        <v>0</v>
      </c>
      <c r="W2978" s="438">
        <v>9.3492773458786788E-2</v>
      </c>
      <c r="X2978" s="456">
        <v>0</v>
      </c>
      <c r="Y2978" s="457">
        <v>0</v>
      </c>
      <c r="Z2978" s="438">
        <v>3.3505316447693481E-3</v>
      </c>
      <c r="AA2978" s="456">
        <v>0</v>
      </c>
      <c r="AB2978" s="457">
        <v>0</v>
      </c>
      <c r="AC2978" s="438">
        <v>5.9729535184486551E-3</v>
      </c>
      <c r="AD2978" s="456">
        <v>0</v>
      </c>
      <c r="AE2978" s="457">
        <v>0</v>
      </c>
      <c r="AF2978" s="438">
        <v>8.6189792654073241E-4</v>
      </c>
      <c r="AG2978" s="456">
        <v>0</v>
      </c>
      <c r="AH2978" s="457">
        <v>0</v>
      </c>
      <c r="AI2978" s="438">
        <v>1.1118484304230138E-3</v>
      </c>
      <c r="AJ2978" s="456">
        <v>0</v>
      </c>
      <c r="AK2978" s="457">
        <v>0</v>
      </c>
      <c r="AL2978" s="438">
        <v>6.8951795710695628E-5</v>
      </c>
      <c r="AM2978" s="456">
        <v>0</v>
      </c>
      <c r="AN2978" s="457">
        <v>0</v>
      </c>
      <c r="AO2978" s="438">
        <v>1.8737669685493619E-2</v>
      </c>
      <c r="AP2978" s="456">
        <v>0</v>
      </c>
      <c r="AQ2978" s="457">
        <v>0</v>
      </c>
      <c r="AR2978" s="440">
        <v>1.0187851254249199E-2</v>
      </c>
      <c r="AS2978" s="462">
        <v>0</v>
      </c>
      <c r="AT2978" s="463">
        <v>0</v>
      </c>
      <c r="AU2978" s="423">
        <v>0</v>
      </c>
    </row>
    <row r="2979" spans="1:47" x14ac:dyDescent="0.2">
      <c r="A2979" s="231">
        <v>2049</v>
      </c>
      <c r="B2979" s="232">
        <v>15</v>
      </c>
      <c r="C2979" s="456">
        <v>0</v>
      </c>
      <c r="D2979" s="457">
        <v>0</v>
      </c>
      <c r="E2979" s="438">
        <v>0.48122027069167816</v>
      </c>
      <c r="F2979" s="456">
        <v>0</v>
      </c>
      <c r="G2979" s="457">
        <v>0</v>
      </c>
      <c r="H2979" s="438">
        <v>8.9193311472247669E-2</v>
      </c>
      <c r="I2979" s="456">
        <v>0</v>
      </c>
      <c r="J2979" s="457">
        <v>0</v>
      </c>
      <c r="K2979" s="438">
        <v>0.56746085154554649</v>
      </c>
      <c r="L2979" s="462">
        <v>0</v>
      </c>
      <c r="M2979" s="463">
        <v>0</v>
      </c>
      <c r="N2979" s="438">
        <v>5.765805163074054E-3</v>
      </c>
      <c r="O2979" s="456">
        <v>0</v>
      </c>
      <c r="P2979" s="457">
        <v>0</v>
      </c>
      <c r="Q2979" s="438">
        <v>1.9156923559464131E-2</v>
      </c>
      <c r="R2979" s="462">
        <v>0</v>
      </c>
      <c r="S2979" s="463">
        <v>0</v>
      </c>
      <c r="T2979" s="438">
        <v>661.73123724100242</v>
      </c>
      <c r="U2979" s="456">
        <v>0</v>
      </c>
      <c r="V2979" s="457">
        <v>0</v>
      </c>
      <c r="W2979" s="438">
        <v>9.6127503126456723E-2</v>
      </c>
      <c r="X2979" s="456">
        <v>0</v>
      </c>
      <c r="Y2979" s="457">
        <v>0</v>
      </c>
      <c r="Z2979" s="438">
        <v>3.4006485991223421E-3</v>
      </c>
      <c r="AA2979" s="456">
        <v>0</v>
      </c>
      <c r="AB2979" s="457">
        <v>0</v>
      </c>
      <c r="AC2979" s="438">
        <v>6.1412878180707575E-3</v>
      </c>
      <c r="AD2979" s="456">
        <v>0</v>
      </c>
      <c r="AE2979" s="457">
        <v>0</v>
      </c>
      <c r="AF2979" s="438">
        <v>8.8618769670958508E-4</v>
      </c>
      <c r="AG2979" s="456">
        <v>0</v>
      </c>
      <c r="AH2979" s="457">
        <v>0</v>
      </c>
      <c r="AI2979" s="438">
        <v>1.1431823939496229E-3</v>
      </c>
      <c r="AJ2979" s="456">
        <v>0</v>
      </c>
      <c r="AK2979" s="457">
        <v>0</v>
      </c>
      <c r="AL2979" s="438">
        <v>7.0895096076256602E-5</v>
      </c>
      <c r="AM2979" s="456">
        <v>0</v>
      </c>
      <c r="AN2979" s="457">
        <v>0</v>
      </c>
      <c r="AO2979" s="438">
        <v>1.9265735511404737E-2</v>
      </c>
      <c r="AP2979" s="456">
        <v>0</v>
      </c>
      <c r="AQ2979" s="457">
        <v>0</v>
      </c>
      <c r="AR2979" s="440">
        <v>1.02827411800668E-2</v>
      </c>
      <c r="AS2979" s="462">
        <v>0</v>
      </c>
      <c r="AT2979" s="463">
        <v>0</v>
      </c>
      <c r="AU2979" s="423">
        <v>0</v>
      </c>
    </row>
    <row r="2980" spans="1:47" x14ac:dyDescent="0.2">
      <c r="A2980" s="231">
        <v>2049</v>
      </c>
      <c r="B2980" s="232">
        <v>16</v>
      </c>
      <c r="C2980" s="456">
        <v>0</v>
      </c>
      <c r="D2980" s="457">
        <v>0</v>
      </c>
      <c r="E2980" s="438">
        <v>0.48804183331168804</v>
      </c>
      <c r="F2980" s="456">
        <v>0</v>
      </c>
      <c r="G2980" s="457">
        <v>0</v>
      </c>
      <c r="H2980" s="438">
        <v>9.1795083526938812E-2</v>
      </c>
      <c r="I2980" s="456">
        <v>0</v>
      </c>
      <c r="J2980" s="457">
        <v>0</v>
      </c>
      <c r="K2980" s="438">
        <v>0.5780855284010834</v>
      </c>
      <c r="L2980" s="462">
        <v>0</v>
      </c>
      <c r="M2980" s="463">
        <v>0</v>
      </c>
      <c r="N2980" s="438">
        <v>5.7752428365969678E-3</v>
      </c>
      <c r="O2980" s="456">
        <v>0</v>
      </c>
      <c r="P2980" s="457">
        <v>0</v>
      </c>
      <c r="Q2980" s="438">
        <v>1.9182525771346937E-2</v>
      </c>
      <c r="R2980" s="462">
        <v>0</v>
      </c>
      <c r="S2980" s="463">
        <v>0</v>
      </c>
      <c r="T2980" s="438">
        <v>662.81392227882077</v>
      </c>
      <c r="U2980" s="456">
        <v>0</v>
      </c>
      <c r="V2980" s="457">
        <v>0</v>
      </c>
      <c r="W2980" s="438">
        <v>9.8931706845216599E-2</v>
      </c>
      <c r="X2980" s="456">
        <v>0</v>
      </c>
      <c r="Y2980" s="457">
        <v>0</v>
      </c>
      <c r="Z2980" s="438">
        <v>3.4539844249796767E-3</v>
      </c>
      <c r="AA2980" s="456">
        <v>0</v>
      </c>
      <c r="AB2980" s="457">
        <v>0</v>
      </c>
      <c r="AC2980" s="438">
        <v>6.3204309037648435E-3</v>
      </c>
      <c r="AD2980" s="456">
        <v>0</v>
      </c>
      <c r="AE2980" s="457">
        <v>0</v>
      </c>
      <c r="AF2980" s="438">
        <v>9.1203927262057663E-4</v>
      </c>
      <c r="AG2980" s="456">
        <v>0</v>
      </c>
      <c r="AH2980" s="457">
        <v>0</v>
      </c>
      <c r="AI2980" s="438">
        <v>1.1765310183408132E-3</v>
      </c>
      <c r="AJ2980" s="456">
        <v>0</v>
      </c>
      <c r="AK2980" s="457">
        <v>0</v>
      </c>
      <c r="AL2980" s="438">
        <v>7.2963191734368453E-5</v>
      </c>
      <c r="AM2980" s="456">
        <v>0</v>
      </c>
      <c r="AN2980" s="457">
        <v>0</v>
      </c>
      <c r="AO2980" s="438">
        <v>1.9827744182936747E-2</v>
      </c>
      <c r="AP2980" s="456">
        <v>0</v>
      </c>
      <c r="AQ2980" s="457">
        <v>0</v>
      </c>
      <c r="AR2980" s="440">
        <v>1.36522204952223E-2</v>
      </c>
      <c r="AS2980" s="462">
        <v>0</v>
      </c>
      <c r="AT2980" s="463">
        <v>0</v>
      </c>
      <c r="AU2980" s="423">
        <v>0</v>
      </c>
    </row>
    <row r="2981" spans="1:47" x14ac:dyDescent="0.2">
      <c r="A2981" s="231">
        <v>2049</v>
      </c>
      <c r="B2981" s="232">
        <v>17</v>
      </c>
      <c r="C2981" s="456">
        <v>0</v>
      </c>
      <c r="D2981" s="457">
        <v>0</v>
      </c>
      <c r="E2981" s="438">
        <v>0.49519653018632098</v>
      </c>
      <c r="F2981" s="456">
        <v>0</v>
      </c>
      <c r="G2981" s="457">
        <v>0</v>
      </c>
      <c r="H2981" s="438">
        <v>9.4523619765718103E-2</v>
      </c>
      <c r="I2981" s="456">
        <v>0</v>
      </c>
      <c r="J2981" s="457">
        <v>0</v>
      </c>
      <c r="K2981" s="438">
        <v>0.58922753292445429</v>
      </c>
      <c r="L2981" s="462">
        <v>0</v>
      </c>
      <c r="M2981" s="463">
        <v>0</v>
      </c>
      <c r="N2981" s="438">
        <v>5.785160596459611E-3</v>
      </c>
      <c r="O2981" s="456">
        <v>0</v>
      </c>
      <c r="P2981" s="457">
        <v>0</v>
      </c>
      <c r="Q2981" s="438">
        <v>1.9209427595085937E-2</v>
      </c>
      <c r="R2981" s="462">
        <v>0</v>
      </c>
      <c r="S2981" s="463">
        <v>0</v>
      </c>
      <c r="T2981" s="438">
        <v>663.95095776531116</v>
      </c>
      <c r="U2981" s="456">
        <v>0</v>
      </c>
      <c r="V2981" s="457">
        <v>0</v>
      </c>
      <c r="W2981" s="438">
        <v>0.10187218854169694</v>
      </c>
      <c r="X2981" s="456">
        <v>0</v>
      </c>
      <c r="Y2981" s="457">
        <v>0</v>
      </c>
      <c r="Z2981" s="438">
        <v>3.5099171583873501E-3</v>
      </c>
      <c r="AA2981" s="456">
        <v>0</v>
      </c>
      <c r="AB2981" s="457">
        <v>0</v>
      </c>
      <c r="AC2981" s="438">
        <v>6.5082986239572123E-3</v>
      </c>
      <c r="AD2981" s="456">
        <v>0</v>
      </c>
      <c r="AE2981" s="457">
        <v>0</v>
      </c>
      <c r="AF2981" s="438">
        <v>9.3914796314274913E-4</v>
      </c>
      <c r="AG2981" s="456">
        <v>0</v>
      </c>
      <c r="AH2981" s="457">
        <v>0</v>
      </c>
      <c r="AI2981" s="438">
        <v>1.211501034677208E-3</v>
      </c>
      <c r="AJ2981" s="456">
        <v>0</v>
      </c>
      <c r="AK2981" s="457">
        <v>0</v>
      </c>
      <c r="AL2981" s="438">
        <v>7.5131826608144654E-5</v>
      </c>
      <c r="AM2981" s="456">
        <v>0</v>
      </c>
      <c r="AN2981" s="457">
        <v>0</v>
      </c>
      <c r="AO2981" s="438">
        <v>2.0417063289829371E-2</v>
      </c>
      <c r="AP2981" s="456">
        <v>0</v>
      </c>
      <c r="AQ2981" s="457">
        <v>0</v>
      </c>
      <c r="AR2981" s="440">
        <v>1.3791964696618499E-2</v>
      </c>
      <c r="AS2981" s="462">
        <v>0</v>
      </c>
      <c r="AT2981" s="463">
        <v>0</v>
      </c>
      <c r="AU2981" s="423">
        <v>0</v>
      </c>
    </row>
    <row r="2982" spans="1:47" x14ac:dyDescent="0.2">
      <c r="A2982" s="231">
        <v>2049</v>
      </c>
      <c r="B2982" s="232">
        <v>18</v>
      </c>
      <c r="C2982" s="456">
        <v>0</v>
      </c>
      <c r="D2982" s="457">
        <v>0</v>
      </c>
      <c r="E2982" s="438">
        <v>0.50264732724479577</v>
      </c>
      <c r="F2982" s="456">
        <v>0</v>
      </c>
      <c r="G2982" s="457">
        <v>0</v>
      </c>
      <c r="H2982" s="438">
        <v>9.7365824010260296E-2</v>
      </c>
      <c r="I2982" s="456">
        <v>0</v>
      </c>
      <c r="J2982" s="457">
        <v>0</v>
      </c>
      <c r="K2982" s="438">
        <v>0.60083344143306128</v>
      </c>
      <c r="L2982" s="462">
        <v>0</v>
      </c>
      <c r="M2982" s="463">
        <v>0</v>
      </c>
      <c r="N2982" s="438">
        <v>5.7954627711301861E-3</v>
      </c>
      <c r="O2982" s="456">
        <v>0</v>
      </c>
      <c r="P2982" s="457">
        <v>0</v>
      </c>
      <c r="Q2982" s="438">
        <v>1.9237374574248681E-2</v>
      </c>
      <c r="R2982" s="462">
        <v>0</v>
      </c>
      <c r="S2982" s="463">
        <v>0</v>
      </c>
      <c r="T2982" s="438">
        <v>665.13404648147366</v>
      </c>
      <c r="U2982" s="456">
        <v>0</v>
      </c>
      <c r="V2982" s="457">
        <v>0</v>
      </c>
      <c r="W2982" s="438">
        <v>0.10493542246275703</v>
      </c>
      <c r="X2982" s="456">
        <v>0</v>
      </c>
      <c r="Y2982" s="457">
        <v>0</v>
      </c>
      <c r="Z2982" s="438">
        <v>3.56817893535157E-3</v>
      </c>
      <c r="AA2982" s="456">
        <v>0</v>
      </c>
      <c r="AB2982" s="457">
        <v>0</v>
      </c>
      <c r="AC2982" s="438">
        <v>6.7039945978323665E-3</v>
      </c>
      <c r="AD2982" s="456">
        <v>0</v>
      </c>
      <c r="AE2982" s="457">
        <v>0</v>
      </c>
      <c r="AF2982" s="438">
        <v>9.6738806956717831E-4</v>
      </c>
      <c r="AG2982" s="456">
        <v>0</v>
      </c>
      <c r="AH2982" s="457">
        <v>0</v>
      </c>
      <c r="AI2982" s="438">
        <v>1.2479316179724606E-3</v>
      </c>
      <c r="AJ2982" s="456">
        <v>0</v>
      </c>
      <c r="AK2982" s="457">
        <v>0</v>
      </c>
      <c r="AL2982" s="438">
        <v>7.7390903316279785E-5</v>
      </c>
      <c r="AM2982" s="456">
        <v>0</v>
      </c>
      <c r="AN2982" s="457">
        <v>0</v>
      </c>
      <c r="AO2982" s="438">
        <v>2.1031010832522942E-2</v>
      </c>
      <c r="AP2982" s="456">
        <v>0</v>
      </c>
      <c r="AQ2982" s="457">
        <v>0</v>
      </c>
      <c r="AR2982" s="440">
        <v>1.39375503627113E-2</v>
      </c>
      <c r="AS2982" s="462">
        <v>0</v>
      </c>
      <c r="AT2982" s="463">
        <v>0</v>
      </c>
      <c r="AU2982" s="423">
        <v>0</v>
      </c>
    </row>
    <row r="2983" spans="1:47" x14ac:dyDescent="0.2">
      <c r="A2983" s="231">
        <v>2049</v>
      </c>
      <c r="B2983" s="232">
        <v>19</v>
      </c>
      <c r="C2983" s="456">
        <v>0</v>
      </c>
      <c r="D2983" s="457">
        <v>0</v>
      </c>
      <c r="E2983" s="438">
        <v>0.50959764047910272</v>
      </c>
      <c r="F2983" s="456">
        <v>0</v>
      </c>
      <c r="G2983" s="457">
        <v>0</v>
      </c>
      <c r="H2983" s="438">
        <v>0.10024895723112696</v>
      </c>
      <c r="I2983" s="456">
        <v>0</v>
      </c>
      <c r="J2983" s="457">
        <v>0</v>
      </c>
      <c r="K2983" s="438">
        <v>0.61230034567598191</v>
      </c>
      <c r="L2983" s="462">
        <v>0</v>
      </c>
      <c r="M2983" s="463">
        <v>0</v>
      </c>
      <c r="N2983" s="438">
        <v>5.8038184382066581E-3</v>
      </c>
      <c r="O2983" s="456">
        <v>0</v>
      </c>
      <c r="P2983" s="457">
        <v>0</v>
      </c>
      <c r="Q2983" s="438">
        <v>1.9265898899328539E-2</v>
      </c>
      <c r="R2983" s="462">
        <v>0</v>
      </c>
      <c r="S2983" s="463">
        <v>0</v>
      </c>
      <c r="T2983" s="438">
        <v>666.09286619377929</v>
      </c>
      <c r="U2983" s="456">
        <v>0</v>
      </c>
      <c r="V2983" s="457">
        <v>0</v>
      </c>
      <c r="W2983" s="438">
        <v>0.10804263628169455</v>
      </c>
      <c r="X2983" s="456">
        <v>0</v>
      </c>
      <c r="Y2983" s="457">
        <v>0</v>
      </c>
      <c r="Z2983" s="438">
        <v>3.6276194267461175E-3</v>
      </c>
      <c r="AA2983" s="456">
        <v>0</v>
      </c>
      <c r="AB2983" s="457">
        <v>0</v>
      </c>
      <c r="AC2983" s="438">
        <v>6.9025046145706776E-3</v>
      </c>
      <c r="AD2983" s="456">
        <v>0</v>
      </c>
      <c r="AE2983" s="457">
        <v>0</v>
      </c>
      <c r="AF2983" s="438">
        <v>9.9603133772531438E-4</v>
      </c>
      <c r="AG2983" s="456">
        <v>0</v>
      </c>
      <c r="AH2983" s="457">
        <v>0</v>
      </c>
      <c r="AI2983" s="438">
        <v>1.2848826743643213E-3</v>
      </c>
      <c r="AJ2983" s="456">
        <v>0</v>
      </c>
      <c r="AK2983" s="457">
        <v>0</v>
      </c>
      <c r="AL2983" s="438">
        <v>7.9682669379684278E-5</v>
      </c>
      <c r="AM2983" s="456">
        <v>0</v>
      </c>
      <c r="AN2983" s="457">
        <v>0</v>
      </c>
      <c r="AO2983" s="438">
        <v>2.1653746655996103E-2</v>
      </c>
      <c r="AP2983" s="456">
        <v>0</v>
      </c>
      <c r="AQ2983" s="457">
        <v>0</v>
      </c>
      <c r="AR2983" s="440">
        <v>1.4086013491022901E-2</v>
      </c>
      <c r="AS2983" s="462">
        <v>0</v>
      </c>
      <c r="AT2983" s="463">
        <v>0</v>
      </c>
      <c r="AU2983" s="423">
        <v>0</v>
      </c>
    </row>
    <row r="2984" spans="1:47" x14ac:dyDescent="0.2">
      <c r="A2984" s="231">
        <v>2049</v>
      </c>
      <c r="B2984" s="232">
        <v>20</v>
      </c>
      <c r="C2984" s="456">
        <v>0</v>
      </c>
      <c r="D2984" s="457">
        <v>0</v>
      </c>
      <c r="E2984" s="438">
        <v>0.51721411019955166</v>
      </c>
      <c r="F2984" s="456">
        <v>0</v>
      </c>
      <c r="G2984" s="457">
        <v>0</v>
      </c>
      <c r="H2984" s="438">
        <v>0.10315387848601969</v>
      </c>
      <c r="I2984" s="456">
        <v>0</v>
      </c>
      <c r="J2984" s="457">
        <v>0</v>
      </c>
      <c r="K2984" s="438">
        <v>0.6241639591016408</v>
      </c>
      <c r="L2984" s="462">
        <v>0</v>
      </c>
      <c r="M2984" s="463">
        <v>0</v>
      </c>
      <c r="N2984" s="438">
        <v>5.8143733120775065E-3</v>
      </c>
      <c r="O2984" s="456">
        <v>0</v>
      </c>
      <c r="P2984" s="457">
        <v>0</v>
      </c>
      <c r="Q2984" s="438">
        <v>1.9294507700579319E-2</v>
      </c>
      <c r="R2984" s="462">
        <v>0</v>
      </c>
      <c r="S2984" s="463">
        <v>0</v>
      </c>
      <c r="T2984" s="438">
        <v>667.30519156168373</v>
      </c>
      <c r="U2984" s="456">
        <v>0</v>
      </c>
      <c r="V2984" s="457">
        <v>0</v>
      </c>
      <c r="W2984" s="438">
        <v>0.111173394315977</v>
      </c>
      <c r="X2984" s="456">
        <v>0</v>
      </c>
      <c r="Y2984" s="457">
        <v>0</v>
      </c>
      <c r="Z2984" s="438">
        <v>3.6871709249277837E-3</v>
      </c>
      <c r="AA2984" s="456">
        <v>0</v>
      </c>
      <c r="AB2984" s="457">
        <v>0</v>
      </c>
      <c r="AC2984" s="438">
        <v>7.1025164626582126E-3</v>
      </c>
      <c r="AD2984" s="456">
        <v>0</v>
      </c>
      <c r="AE2984" s="457">
        <v>0</v>
      </c>
      <c r="AF2984" s="438">
        <v>1.0248943338915658E-3</v>
      </c>
      <c r="AG2984" s="456">
        <v>0</v>
      </c>
      <c r="AH2984" s="457">
        <v>0</v>
      </c>
      <c r="AI2984" s="438">
        <v>1.3221148231999319E-3</v>
      </c>
      <c r="AJ2984" s="456">
        <v>0</v>
      </c>
      <c r="AK2984" s="457">
        <v>0</v>
      </c>
      <c r="AL2984" s="438">
        <v>8.1991518075392151E-5</v>
      </c>
      <c r="AM2984" s="456">
        <v>0</v>
      </c>
      <c r="AN2984" s="457">
        <v>0</v>
      </c>
      <c r="AO2984" s="438">
        <v>2.2281213892105311E-2</v>
      </c>
      <c r="AP2984" s="456">
        <v>0</v>
      </c>
      <c r="AQ2984" s="457">
        <v>0</v>
      </c>
      <c r="AR2984" s="440">
        <v>1.42348125104616E-2</v>
      </c>
      <c r="AS2984" s="462">
        <v>0</v>
      </c>
      <c r="AT2984" s="463">
        <v>0</v>
      </c>
      <c r="AU2984" s="423">
        <v>0</v>
      </c>
    </row>
    <row r="2985" spans="1:47" x14ac:dyDescent="0.2">
      <c r="A2985" s="231">
        <v>2049</v>
      </c>
      <c r="B2985" s="232">
        <v>21</v>
      </c>
      <c r="C2985" s="456">
        <v>0</v>
      </c>
      <c r="D2985" s="457">
        <v>0</v>
      </c>
      <c r="E2985" s="438">
        <v>0.52466959031240834</v>
      </c>
      <c r="F2985" s="456">
        <v>0</v>
      </c>
      <c r="G2985" s="457">
        <v>0</v>
      </c>
      <c r="H2985" s="438">
        <v>0.10599772966315647</v>
      </c>
      <c r="I2985" s="456">
        <v>0</v>
      </c>
      <c r="J2985" s="457">
        <v>0</v>
      </c>
      <c r="K2985" s="438">
        <v>0.63577686865131722</v>
      </c>
      <c r="L2985" s="462">
        <v>0</v>
      </c>
      <c r="M2985" s="463">
        <v>0</v>
      </c>
      <c r="N2985" s="438">
        <v>5.8246711896368913E-3</v>
      </c>
      <c r="O2985" s="456">
        <v>0</v>
      </c>
      <c r="P2985" s="457">
        <v>0</v>
      </c>
      <c r="Q2985" s="438">
        <v>1.9322438405820045E-2</v>
      </c>
      <c r="R2985" s="462">
        <v>0</v>
      </c>
      <c r="S2985" s="463">
        <v>0</v>
      </c>
      <c r="T2985" s="438">
        <v>668.48686974504062</v>
      </c>
      <c r="U2985" s="456">
        <v>0</v>
      </c>
      <c r="V2985" s="457">
        <v>0</v>
      </c>
      <c r="W2985" s="438">
        <v>0.11423827794003649</v>
      </c>
      <c r="X2985" s="456">
        <v>0</v>
      </c>
      <c r="Y2985" s="457">
        <v>0</v>
      </c>
      <c r="Z2985" s="438">
        <v>3.7454563172772816E-3</v>
      </c>
      <c r="AA2985" s="456">
        <v>0</v>
      </c>
      <c r="AB2985" s="457">
        <v>0</v>
      </c>
      <c r="AC2985" s="438">
        <v>7.2983475324741309E-3</v>
      </c>
      <c r="AD2985" s="456">
        <v>0</v>
      </c>
      <c r="AE2985" s="457">
        <v>0</v>
      </c>
      <c r="AF2985" s="438">
        <v>1.0531503595940159E-3</v>
      </c>
      <c r="AG2985" s="456">
        <v>0</v>
      </c>
      <c r="AH2985" s="457">
        <v>0</v>
      </c>
      <c r="AI2985" s="438">
        <v>1.3585657824179531E-3</v>
      </c>
      <c r="AJ2985" s="456">
        <v>0</v>
      </c>
      <c r="AK2985" s="457">
        <v>0</v>
      </c>
      <c r="AL2985" s="438">
        <v>8.4251990727193972E-5</v>
      </c>
      <c r="AM2985" s="456">
        <v>0</v>
      </c>
      <c r="AN2985" s="457">
        <v>0</v>
      </c>
      <c r="AO2985" s="438">
        <v>2.2895518897962073E-2</v>
      </c>
      <c r="AP2985" s="456">
        <v>0</v>
      </c>
      <c r="AQ2985" s="457">
        <v>0</v>
      </c>
      <c r="AR2985" s="440">
        <v>1.8929294260137099E-2</v>
      </c>
      <c r="AS2985" s="462">
        <v>0</v>
      </c>
      <c r="AT2985" s="463">
        <v>0</v>
      </c>
      <c r="AU2985" s="423">
        <v>0</v>
      </c>
    </row>
    <row r="2986" spans="1:47" x14ac:dyDescent="0.2">
      <c r="A2986" s="231">
        <v>2049</v>
      </c>
      <c r="B2986" s="232">
        <v>22</v>
      </c>
      <c r="C2986" s="456">
        <v>0</v>
      </c>
      <c r="D2986" s="457">
        <v>0</v>
      </c>
      <c r="E2986" s="438">
        <v>0.53171046012762935</v>
      </c>
      <c r="F2986" s="456">
        <v>0</v>
      </c>
      <c r="G2986" s="457">
        <v>0</v>
      </c>
      <c r="H2986" s="438">
        <v>0.10868314047454747</v>
      </c>
      <c r="I2986" s="456">
        <v>0</v>
      </c>
      <c r="J2986" s="457">
        <v>0</v>
      </c>
      <c r="K2986" s="438">
        <v>0.64674253175746088</v>
      </c>
      <c r="L2986" s="462">
        <v>0</v>
      </c>
      <c r="M2986" s="463">
        <v>0</v>
      </c>
      <c r="N2986" s="438">
        <v>5.8344409169006203E-3</v>
      </c>
      <c r="O2986" s="456">
        <v>0</v>
      </c>
      <c r="P2986" s="457">
        <v>0</v>
      </c>
      <c r="Q2986" s="438">
        <v>1.93489175558334E-2</v>
      </c>
      <c r="R2986" s="462">
        <v>0</v>
      </c>
      <c r="S2986" s="463">
        <v>0</v>
      </c>
      <c r="T2986" s="438">
        <v>669.6071947438038</v>
      </c>
      <c r="U2986" s="456">
        <v>0</v>
      </c>
      <c r="V2986" s="457">
        <v>0</v>
      </c>
      <c r="W2986" s="438">
        <v>0.11713256948120444</v>
      </c>
      <c r="X2986" s="456">
        <v>0</v>
      </c>
      <c r="Y2986" s="457">
        <v>0</v>
      </c>
      <c r="Z2986" s="438">
        <v>3.8005086806064885E-3</v>
      </c>
      <c r="AA2986" s="456">
        <v>0</v>
      </c>
      <c r="AB2986" s="457">
        <v>0</v>
      </c>
      <c r="AC2986" s="438">
        <v>7.4832312471858663E-3</v>
      </c>
      <c r="AD2986" s="456">
        <v>0</v>
      </c>
      <c r="AE2986" s="457">
        <v>0</v>
      </c>
      <c r="AF2986" s="438">
        <v>1.0798304644261587E-3</v>
      </c>
      <c r="AG2986" s="456">
        <v>0</v>
      </c>
      <c r="AH2986" s="457">
        <v>0</v>
      </c>
      <c r="AI2986" s="438">
        <v>1.3929814637067611E-3</v>
      </c>
      <c r="AJ2986" s="456">
        <v>0</v>
      </c>
      <c r="AK2986" s="457">
        <v>0</v>
      </c>
      <c r="AL2986" s="438">
        <v>8.6386516676254389E-5</v>
      </c>
      <c r="AM2986" s="456">
        <v>0</v>
      </c>
      <c r="AN2986" s="457">
        <v>0</v>
      </c>
      <c r="AO2986" s="438">
        <v>2.347551877003376E-2</v>
      </c>
      <c r="AP2986" s="456">
        <v>0</v>
      </c>
      <c r="AQ2986" s="457">
        <v>0</v>
      </c>
      <c r="AR2986" s="440">
        <v>1.9110855519615201E-2</v>
      </c>
      <c r="AS2986" s="462">
        <v>0</v>
      </c>
      <c r="AT2986" s="463">
        <v>0</v>
      </c>
      <c r="AU2986" s="423">
        <v>0</v>
      </c>
    </row>
    <row r="2987" spans="1:47" x14ac:dyDescent="0.2">
      <c r="A2987" s="231">
        <v>2049</v>
      </c>
      <c r="B2987" s="232">
        <v>23</v>
      </c>
      <c r="C2987" s="456">
        <v>0</v>
      </c>
      <c r="D2987" s="457">
        <v>0</v>
      </c>
      <c r="E2987" s="438">
        <v>0.5380759927251394</v>
      </c>
      <c r="F2987" s="456">
        <v>0</v>
      </c>
      <c r="G2987" s="457">
        <v>0</v>
      </c>
      <c r="H2987" s="438">
        <v>0.11111064174718842</v>
      </c>
      <c r="I2987" s="456">
        <v>0</v>
      </c>
      <c r="J2987" s="457">
        <v>0</v>
      </c>
      <c r="K2987" s="438">
        <v>0.65665605756288237</v>
      </c>
      <c r="L2987" s="462">
        <v>0</v>
      </c>
      <c r="M2987" s="463">
        <v>0</v>
      </c>
      <c r="N2987" s="438">
        <v>5.8432497823533705E-3</v>
      </c>
      <c r="O2987" s="456">
        <v>0</v>
      </c>
      <c r="P2987" s="457">
        <v>0</v>
      </c>
      <c r="Q2987" s="438">
        <v>1.9372821009391483E-2</v>
      </c>
      <c r="R2987" s="462">
        <v>0</v>
      </c>
      <c r="S2987" s="463">
        <v>0</v>
      </c>
      <c r="T2987" s="438">
        <v>670.61893884002473</v>
      </c>
      <c r="U2987" s="456">
        <v>0</v>
      </c>
      <c r="V2987" s="457">
        <v>0</v>
      </c>
      <c r="W2987" s="438">
        <v>0.1197488047117411</v>
      </c>
      <c r="X2987" s="456">
        <v>0</v>
      </c>
      <c r="Y2987" s="457">
        <v>0</v>
      </c>
      <c r="Z2987" s="438">
        <v>3.8502763514945064E-3</v>
      </c>
      <c r="AA2987" s="456">
        <v>0</v>
      </c>
      <c r="AB2987" s="457">
        <v>0</v>
      </c>
      <c r="AC2987" s="438">
        <v>7.6503840621966112E-3</v>
      </c>
      <c r="AD2987" s="456">
        <v>0</v>
      </c>
      <c r="AE2987" s="457">
        <v>0</v>
      </c>
      <c r="AF2987" s="438">
        <v>1.1039518601296831E-3</v>
      </c>
      <c r="AG2987" s="456">
        <v>0</v>
      </c>
      <c r="AH2987" s="457">
        <v>0</v>
      </c>
      <c r="AI2987" s="438">
        <v>1.4240957648296365E-3</v>
      </c>
      <c r="AJ2987" s="456">
        <v>0</v>
      </c>
      <c r="AK2987" s="457">
        <v>0</v>
      </c>
      <c r="AL2987" s="438">
        <v>8.8316119275443308E-5</v>
      </c>
      <c r="AM2987" s="456">
        <v>0</v>
      </c>
      <c r="AN2987" s="457">
        <v>0</v>
      </c>
      <c r="AO2987" s="438">
        <v>2.3999902159861301E-2</v>
      </c>
      <c r="AP2987" s="456">
        <v>0</v>
      </c>
      <c r="AQ2987" s="457">
        <v>0</v>
      </c>
      <c r="AR2987" s="440">
        <v>1.9274975068055599E-2</v>
      </c>
      <c r="AS2987" s="462">
        <v>0</v>
      </c>
      <c r="AT2987" s="463">
        <v>0</v>
      </c>
      <c r="AU2987" s="423">
        <v>0</v>
      </c>
    </row>
    <row r="2988" spans="1:47" x14ac:dyDescent="0.2">
      <c r="A2988" s="231">
        <v>2049</v>
      </c>
      <c r="B2988" s="232">
        <v>24</v>
      </c>
      <c r="C2988" s="456">
        <v>0</v>
      </c>
      <c r="D2988" s="457">
        <v>0</v>
      </c>
      <c r="E2988" s="438">
        <v>0.54338280096187697</v>
      </c>
      <c r="F2988" s="456">
        <v>0</v>
      </c>
      <c r="G2988" s="457">
        <v>0</v>
      </c>
      <c r="H2988" s="438">
        <v>0.1131347889615076</v>
      </c>
      <c r="I2988" s="456">
        <v>0</v>
      </c>
      <c r="J2988" s="457">
        <v>0</v>
      </c>
      <c r="K2988" s="438">
        <v>0.66492125696437132</v>
      </c>
      <c r="L2988" s="462">
        <v>0</v>
      </c>
      <c r="M2988" s="463">
        <v>0</v>
      </c>
      <c r="N2988" s="438">
        <v>5.8506014137553429E-3</v>
      </c>
      <c r="O2988" s="456">
        <v>0</v>
      </c>
      <c r="P2988" s="457">
        <v>0</v>
      </c>
      <c r="Q2988" s="438">
        <v>1.9392734332531809E-2</v>
      </c>
      <c r="R2988" s="462">
        <v>0</v>
      </c>
      <c r="S2988" s="463">
        <v>0</v>
      </c>
      <c r="T2988" s="438">
        <v>671.46233995177136</v>
      </c>
      <c r="U2988" s="456">
        <v>0</v>
      </c>
      <c r="V2988" s="457">
        <v>0</v>
      </c>
      <c r="W2988" s="438">
        <v>0.12193054973547417</v>
      </c>
      <c r="X2988" s="456">
        <v>0</v>
      </c>
      <c r="Y2988" s="457">
        <v>0</v>
      </c>
      <c r="Z2988" s="438">
        <v>3.8917719862435023E-3</v>
      </c>
      <c r="AA2988" s="456">
        <v>0</v>
      </c>
      <c r="AB2988" s="457">
        <v>0</v>
      </c>
      <c r="AC2988" s="438">
        <v>7.7897585198678241E-3</v>
      </c>
      <c r="AD2988" s="456">
        <v>0</v>
      </c>
      <c r="AE2988" s="457">
        <v>0</v>
      </c>
      <c r="AF2988" s="438">
        <v>1.1240627558414113E-3</v>
      </c>
      <c r="AG2988" s="456">
        <v>0</v>
      </c>
      <c r="AH2988" s="457">
        <v>0</v>
      </c>
      <c r="AI2988" s="438">
        <v>1.450040153413432E-3</v>
      </c>
      <c r="AJ2988" s="456">
        <v>0</v>
      </c>
      <c r="AK2988" s="457">
        <v>0</v>
      </c>
      <c r="AL2988" s="438">
        <v>8.9925033842754801E-5</v>
      </c>
      <c r="AM2988" s="456">
        <v>0</v>
      </c>
      <c r="AN2988" s="457">
        <v>0</v>
      </c>
      <c r="AO2988" s="438">
        <v>2.4437113079257677E-2</v>
      </c>
      <c r="AP2988" s="456">
        <v>0</v>
      </c>
      <c r="AQ2988" s="457">
        <v>0</v>
      </c>
      <c r="AR2988" s="440">
        <v>1.94118320154433E-2</v>
      </c>
      <c r="AS2988" s="462">
        <v>0</v>
      </c>
      <c r="AT2988" s="463">
        <v>0</v>
      </c>
      <c r="AU2988" s="423">
        <v>0</v>
      </c>
    </row>
    <row r="2989" spans="1:47" x14ac:dyDescent="0.2">
      <c r="A2989" s="231">
        <v>2049</v>
      </c>
      <c r="B2989" s="232">
        <v>25</v>
      </c>
      <c r="C2989" s="456">
        <v>0</v>
      </c>
      <c r="D2989" s="457">
        <v>0</v>
      </c>
      <c r="E2989" s="438">
        <v>0.54737927126244124</v>
      </c>
      <c r="F2989" s="456">
        <v>0</v>
      </c>
      <c r="G2989" s="457">
        <v>0</v>
      </c>
      <c r="H2989" s="438">
        <v>0.11465916669754038</v>
      </c>
      <c r="I2989" s="456">
        <v>0</v>
      </c>
      <c r="J2989" s="457">
        <v>0</v>
      </c>
      <c r="K2989" s="438">
        <v>0.67114573800849753</v>
      </c>
      <c r="L2989" s="462">
        <v>0</v>
      </c>
      <c r="M2989" s="463">
        <v>0</v>
      </c>
      <c r="N2989" s="438">
        <v>5.85612302444905E-3</v>
      </c>
      <c r="O2989" s="456">
        <v>0</v>
      </c>
      <c r="P2989" s="457">
        <v>0</v>
      </c>
      <c r="Q2989" s="438">
        <v>1.9407729726377974E-2</v>
      </c>
      <c r="R2989" s="462">
        <v>0</v>
      </c>
      <c r="S2989" s="463">
        <v>0</v>
      </c>
      <c r="T2989" s="438">
        <v>672.0955321307282</v>
      </c>
      <c r="U2989" s="456">
        <v>0</v>
      </c>
      <c r="V2989" s="457">
        <v>0</v>
      </c>
      <c r="W2989" s="438">
        <v>0.12357324125905994</v>
      </c>
      <c r="X2989" s="456">
        <v>0</v>
      </c>
      <c r="Y2989" s="457">
        <v>0</v>
      </c>
      <c r="Z2989" s="438">
        <v>3.9230150399153169E-3</v>
      </c>
      <c r="AA2989" s="456">
        <v>0</v>
      </c>
      <c r="AB2989" s="457">
        <v>0</v>
      </c>
      <c r="AC2989" s="438">
        <v>7.894708986606682E-3</v>
      </c>
      <c r="AD2989" s="456">
        <v>0</v>
      </c>
      <c r="AE2989" s="457">
        <v>0</v>
      </c>
      <c r="AF2989" s="438">
        <v>1.1392074051073968E-3</v>
      </c>
      <c r="AG2989" s="456">
        <v>0</v>
      </c>
      <c r="AH2989" s="457">
        <v>0</v>
      </c>
      <c r="AI2989" s="438">
        <v>1.4695752819065256E-3</v>
      </c>
      <c r="AJ2989" s="456">
        <v>0</v>
      </c>
      <c r="AK2989" s="457">
        <v>0</v>
      </c>
      <c r="AL2989" s="438">
        <v>9.1136585295285155E-5</v>
      </c>
      <c r="AM2989" s="456">
        <v>0</v>
      </c>
      <c r="AN2989" s="457">
        <v>0</v>
      </c>
      <c r="AO2989" s="438">
        <v>2.4766330895779128E-2</v>
      </c>
      <c r="AP2989" s="456">
        <v>0</v>
      </c>
      <c r="AQ2989" s="457">
        <v>0</v>
      </c>
      <c r="AR2989" s="440">
        <v>1.9514876580013801E-2</v>
      </c>
      <c r="AS2989" s="462">
        <v>0</v>
      </c>
      <c r="AT2989" s="463">
        <v>0</v>
      </c>
      <c r="AU2989" s="423">
        <v>0</v>
      </c>
    </row>
    <row r="2990" spans="1:47" x14ac:dyDescent="0.2">
      <c r="A2990" s="231">
        <v>2049</v>
      </c>
      <c r="B2990" s="232">
        <v>26</v>
      </c>
      <c r="C2990" s="456">
        <v>0</v>
      </c>
      <c r="D2990" s="457">
        <v>0</v>
      </c>
      <c r="E2990" s="438">
        <v>0.54978872540234169</v>
      </c>
      <c r="F2990" s="456">
        <v>0</v>
      </c>
      <c r="G2990" s="457">
        <v>0</v>
      </c>
      <c r="H2990" s="438">
        <v>0.11557868219206026</v>
      </c>
      <c r="I2990" s="456">
        <v>0</v>
      </c>
      <c r="J2990" s="457">
        <v>0</v>
      </c>
      <c r="K2990" s="438">
        <v>0.67490172084890609</v>
      </c>
      <c r="L2990" s="462">
        <v>0</v>
      </c>
      <c r="M2990" s="463">
        <v>0</v>
      </c>
      <c r="N2990" s="438">
        <v>5.8594585418806789E-3</v>
      </c>
      <c r="O2990" s="456">
        <v>0</v>
      </c>
      <c r="P2990" s="457">
        <v>0</v>
      </c>
      <c r="Q2990" s="438">
        <v>1.9416791107164062E-2</v>
      </c>
      <c r="R2990" s="462">
        <v>0</v>
      </c>
      <c r="S2990" s="463">
        <v>0</v>
      </c>
      <c r="T2990" s="438">
        <v>672.48058050838199</v>
      </c>
      <c r="U2990" s="456">
        <v>0</v>
      </c>
      <c r="V2990" s="457">
        <v>0</v>
      </c>
      <c r="W2990" s="438">
        <v>0.12456432743936645</v>
      </c>
      <c r="X2990" s="456">
        <v>0</v>
      </c>
      <c r="Y2990" s="457">
        <v>0</v>
      </c>
      <c r="Z2990" s="438">
        <v>3.9418653785908394E-3</v>
      </c>
      <c r="AA2990" s="456">
        <v>0</v>
      </c>
      <c r="AB2990" s="457">
        <v>0</v>
      </c>
      <c r="AC2990" s="438">
        <v>7.9580240996947344E-3</v>
      </c>
      <c r="AD2990" s="456">
        <v>0</v>
      </c>
      <c r="AE2990" s="457">
        <v>0</v>
      </c>
      <c r="AF2990" s="438">
        <v>1.1483445428715055E-3</v>
      </c>
      <c r="AG2990" s="456">
        <v>0</v>
      </c>
      <c r="AH2990" s="457">
        <v>0</v>
      </c>
      <c r="AI2990" s="438">
        <v>1.4813630711283049E-3</v>
      </c>
      <c r="AJ2990" s="456">
        <v>0</v>
      </c>
      <c r="AK2990" s="457">
        <v>0</v>
      </c>
      <c r="AL2990" s="438">
        <v>9.186750372653159E-5</v>
      </c>
      <c r="AM2990" s="456">
        <v>0</v>
      </c>
      <c r="AN2990" s="457">
        <v>0</v>
      </c>
      <c r="AO2990" s="438">
        <v>2.4964955141739346E-2</v>
      </c>
      <c r="AP2990" s="456">
        <v>0</v>
      </c>
      <c r="AQ2990" s="457">
        <v>0</v>
      </c>
      <c r="AR2990" s="440">
        <v>1.9577087575067102E-2</v>
      </c>
      <c r="AS2990" s="462">
        <v>0</v>
      </c>
      <c r="AT2990" s="463">
        <v>0</v>
      </c>
      <c r="AU2990" s="423">
        <v>0</v>
      </c>
    </row>
    <row r="2991" spans="1:47" x14ac:dyDescent="0.2">
      <c r="A2991" s="231">
        <v>2049</v>
      </c>
      <c r="B2991" s="232">
        <v>27</v>
      </c>
      <c r="C2991" s="456">
        <v>0</v>
      </c>
      <c r="D2991" s="457">
        <v>0</v>
      </c>
      <c r="E2991" s="438">
        <v>0.55024858399140142</v>
      </c>
      <c r="F2991" s="456">
        <v>0</v>
      </c>
      <c r="G2991" s="457">
        <v>0</v>
      </c>
      <c r="H2991" s="438">
        <v>0.11575376574255844</v>
      </c>
      <c r="I2991" s="456">
        <v>0</v>
      </c>
      <c r="J2991" s="457">
        <v>0</v>
      </c>
      <c r="K2991" s="438">
        <v>0.67561662002895784</v>
      </c>
      <c r="L2991" s="462">
        <v>0</v>
      </c>
      <c r="M2991" s="463">
        <v>0</v>
      </c>
      <c r="N2991" s="438">
        <v>5.8600989544933682E-3</v>
      </c>
      <c r="O2991" s="456">
        <v>0</v>
      </c>
      <c r="P2991" s="457">
        <v>0</v>
      </c>
      <c r="Q2991" s="438">
        <v>1.9418524970573423E-2</v>
      </c>
      <c r="R2991" s="462">
        <v>0</v>
      </c>
      <c r="S2991" s="463">
        <v>0</v>
      </c>
      <c r="T2991" s="438">
        <v>672.55189781216416</v>
      </c>
      <c r="U2991" s="456">
        <v>0</v>
      </c>
      <c r="V2991" s="457">
        <v>0</v>
      </c>
      <c r="W2991" s="438">
        <v>0.12475289679064107</v>
      </c>
      <c r="X2991" s="456">
        <v>0</v>
      </c>
      <c r="Y2991" s="457">
        <v>0</v>
      </c>
      <c r="Z2991" s="438">
        <v>3.9454533341623955E-3</v>
      </c>
      <c r="AA2991" s="456">
        <v>0</v>
      </c>
      <c r="AB2991" s="457">
        <v>0</v>
      </c>
      <c r="AC2991" s="438">
        <v>7.9700761585403783E-3</v>
      </c>
      <c r="AD2991" s="456">
        <v>0</v>
      </c>
      <c r="AE2991" s="457">
        <v>0</v>
      </c>
      <c r="AF2991" s="438">
        <v>1.1500841798946497E-3</v>
      </c>
      <c r="AG2991" s="456">
        <v>0</v>
      </c>
      <c r="AH2991" s="457">
        <v>0</v>
      </c>
      <c r="AI2991" s="438">
        <v>1.4836067305932826E-3</v>
      </c>
      <c r="AJ2991" s="456">
        <v>0</v>
      </c>
      <c r="AK2991" s="457">
        <v>0</v>
      </c>
      <c r="AL2991" s="438">
        <v>9.200668815122097E-5</v>
      </c>
      <c r="AM2991" s="456">
        <v>0</v>
      </c>
      <c r="AN2991" s="457">
        <v>0</v>
      </c>
      <c r="AO2991" s="438">
        <v>2.5002769317000805E-2</v>
      </c>
      <c r="AP2991" s="456">
        <v>0</v>
      </c>
      <c r="AQ2991" s="457">
        <v>0</v>
      </c>
      <c r="AR2991" s="440">
        <v>1.95889116529183E-2</v>
      </c>
      <c r="AS2991" s="462">
        <v>0</v>
      </c>
      <c r="AT2991" s="463">
        <v>0</v>
      </c>
      <c r="AU2991" s="423">
        <v>0</v>
      </c>
    </row>
    <row r="2992" spans="1:47" x14ac:dyDescent="0.2">
      <c r="A2992" s="231">
        <v>2049</v>
      </c>
      <c r="B2992" s="232">
        <v>28</v>
      </c>
      <c r="C2992" s="456">
        <v>0</v>
      </c>
      <c r="D2992" s="457">
        <v>0</v>
      </c>
      <c r="E2992" s="438">
        <v>0.55024797636800049</v>
      </c>
      <c r="F2992" s="456">
        <v>0</v>
      </c>
      <c r="G2992" s="457">
        <v>0</v>
      </c>
      <c r="H2992" s="438">
        <v>0.1157535266824828</v>
      </c>
      <c r="I2992" s="456">
        <v>0</v>
      </c>
      <c r="J2992" s="457">
        <v>0</v>
      </c>
      <c r="K2992" s="438">
        <v>0.67561565266192336</v>
      </c>
      <c r="L2992" s="462">
        <v>0</v>
      </c>
      <c r="M2992" s="463">
        <v>0</v>
      </c>
      <c r="N2992" s="438">
        <v>5.8601069036012966E-3</v>
      </c>
      <c r="O2992" s="456">
        <v>0</v>
      </c>
      <c r="P2992" s="457">
        <v>0</v>
      </c>
      <c r="Q2992" s="438">
        <v>1.9418543907539998E-2</v>
      </c>
      <c r="R2992" s="462">
        <v>0</v>
      </c>
      <c r="S2992" s="463">
        <v>0</v>
      </c>
      <c r="T2992" s="438">
        <v>672.55482668902221</v>
      </c>
      <c r="U2992" s="456">
        <v>0</v>
      </c>
      <c r="V2992" s="457">
        <v>0</v>
      </c>
      <c r="W2992" s="438">
        <v>0.12475253866036022</v>
      </c>
      <c r="X2992" s="456">
        <v>0</v>
      </c>
      <c r="Y2992" s="457">
        <v>0</v>
      </c>
      <c r="Z2992" s="438">
        <v>3.9454440005017135E-3</v>
      </c>
      <c r="AA2992" s="456">
        <v>0</v>
      </c>
      <c r="AB2992" s="457">
        <v>0</v>
      </c>
      <c r="AC2992" s="438">
        <v>7.970053458232873E-3</v>
      </c>
      <c r="AD2992" s="456">
        <v>0</v>
      </c>
      <c r="AE2992" s="457">
        <v>0</v>
      </c>
      <c r="AF2992" s="438">
        <v>1.1500798066687177E-3</v>
      </c>
      <c r="AG2992" s="456">
        <v>0</v>
      </c>
      <c r="AH2992" s="457">
        <v>0</v>
      </c>
      <c r="AI2992" s="438">
        <v>1.4836019588273194E-3</v>
      </c>
      <c r="AJ2992" s="456">
        <v>0</v>
      </c>
      <c r="AK2992" s="457">
        <v>0</v>
      </c>
      <c r="AL2992" s="438">
        <v>9.2006266478559745E-5</v>
      </c>
      <c r="AM2992" s="456">
        <v>0</v>
      </c>
      <c r="AN2992" s="457">
        <v>0</v>
      </c>
      <c r="AO2992" s="438">
        <v>2.5002728860220216E-2</v>
      </c>
      <c r="AP2992" s="456">
        <v>0</v>
      </c>
      <c r="AQ2992" s="457">
        <v>0</v>
      </c>
      <c r="AR2992" s="440">
        <v>1.9588913668109099E-2</v>
      </c>
      <c r="AS2992" s="462">
        <v>0</v>
      </c>
      <c r="AT2992" s="463">
        <v>0</v>
      </c>
      <c r="AU2992" s="423">
        <v>0</v>
      </c>
    </row>
    <row r="2993" spans="1:47" x14ac:dyDescent="0.2">
      <c r="A2993" s="231">
        <v>2049</v>
      </c>
      <c r="B2993" s="232">
        <v>29</v>
      </c>
      <c r="C2993" s="456">
        <v>0</v>
      </c>
      <c r="D2993" s="457">
        <v>0</v>
      </c>
      <c r="E2993" s="438">
        <v>0.55024704678121328</v>
      </c>
      <c r="F2993" s="456">
        <v>0</v>
      </c>
      <c r="G2993" s="457">
        <v>0</v>
      </c>
      <c r="H2993" s="438">
        <v>0.11575264187258925</v>
      </c>
      <c r="I2993" s="456">
        <v>0</v>
      </c>
      <c r="J2993" s="457">
        <v>0</v>
      </c>
      <c r="K2993" s="438">
        <v>0.6756132066814835</v>
      </c>
      <c r="L2993" s="462">
        <v>0</v>
      </c>
      <c r="M2993" s="463">
        <v>0</v>
      </c>
      <c r="N2993" s="438">
        <v>5.8601220065592702E-3</v>
      </c>
      <c r="O2993" s="456">
        <v>0</v>
      </c>
      <c r="P2993" s="457">
        <v>0</v>
      </c>
      <c r="Q2993" s="438">
        <v>1.9418557510897039E-2</v>
      </c>
      <c r="R2993" s="462">
        <v>0</v>
      </c>
      <c r="S2993" s="463">
        <v>0</v>
      </c>
      <c r="T2993" s="438">
        <v>672.55564035395309</v>
      </c>
      <c r="U2993" s="456">
        <v>0</v>
      </c>
      <c r="V2993" s="457">
        <v>0</v>
      </c>
      <c r="W2993" s="438">
        <v>0.12475180646799779</v>
      </c>
      <c r="X2993" s="456">
        <v>0</v>
      </c>
      <c r="Y2993" s="457">
        <v>0</v>
      </c>
      <c r="Z2993" s="438">
        <v>3.9454386770074873E-3</v>
      </c>
      <c r="AA2993" s="456">
        <v>0</v>
      </c>
      <c r="AB2993" s="457">
        <v>0</v>
      </c>
      <c r="AC2993" s="438">
        <v>7.9700040930983269E-3</v>
      </c>
      <c r="AD2993" s="456">
        <v>0</v>
      </c>
      <c r="AE2993" s="457">
        <v>0</v>
      </c>
      <c r="AF2993" s="438">
        <v>1.150072023318413E-3</v>
      </c>
      <c r="AG2993" s="456">
        <v>0</v>
      </c>
      <c r="AH2993" s="457">
        <v>0</v>
      </c>
      <c r="AI2993" s="438">
        <v>1.4835945959499597E-3</v>
      </c>
      <c r="AJ2993" s="456">
        <v>0</v>
      </c>
      <c r="AK2993" s="457">
        <v>0</v>
      </c>
      <c r="AL2993" s="438">
        <v>9.2005913927621134E-5</v>
      </c>
      <c r="AM2993" s="456">
        <v>0</v>
      </c>
      <c r="AN2993" s="457">
        <v>0</v>
      </c>
      <c r="AO2993" s="438">
        <v>2.5002587811462217E-2</v>
      </c>
      <c r="AP2993" s="456">
        <v>0</v>
      </c>
      <c r="AQ2993" s="457">
        <v>0</v>
      </c>
      <c r="AR2993" s="440">
        <v>1.9588912516130201E-2</v>
      </c>
      <c r="AS2993" s="462">
        <v>0</v>
      </c>
      <c r="AT2993" s="463">
        <v>0</v>
      </c>
      <c r="AU2993" s="423">
        <v>0</v>
      </c>
    </row>
    <row r="2994" spans="1:47" x14ac:dyDescent="0.2">
      <c r="A2994" s="231">
        <v>2049</v>
      </c>
      <c r="B2994" s="232">
        <v>30</v>
      </c>
      <c r="C2994" s="456">
        <v>0</v>
      </c>
      <c r="D2994" s="457">
        <v>0</v>
      </c>
      <c r="E2994" s="438">
        <v>0.55024396168357426</v>
      </c>
      <c r="F2994" s="456">
        <v>0</v>
      </c>
      <c r="G2994" s="457">
        <v>0</v>
      </c>
      <c r="H2994" s="438">
        <v>0.1157517003807101</v>
      </c>
      <c r="I2994" s="456">
        <v>0</v>
      </c>
      <c r="J2994" s="457">
        <v>0</v>
      </c>
      <c r="K2994" s="438">
        <v>0.76018679094497188</v>
      </c>
      <c r="L2994" s="462">
        <v>0</v>
      </c>
      <c r="M2994" s="463">
        <v>0</v>
      </c>
      <c r="N2994" s="438">
        <v>5.8601368133122719E-3</v>
      </c>
      <c r="O2994" s="456">
        <v>0</v>
      </c>
      <c r="P2994" s="457">
        <v>0</v>
      </c>
      <c r="Q2994" s="438">
        <v>1.9418552563559482E-2</v>
      </c>
      <c r="R2994" s="462">
        <v>0</v>
      </c>
      <c r="S2994" s="463">
        <v>0</v>
      </c>
      <c r="T2994" s="438">
        <v>672.55701719641445</v>
      </c>
      <c r="U2994" s="456">
        <v>0</v>
      </c>
      <c r="V2994" s="457">
        <v>0</v>
      </c>
      <c r="W2994" s="438">
        <v>0.12475065783158357</v>
      </c>
      <c r="X2994" s="456">
        <v>0</v>
      </c>
      <c r="Y2994" s="457">
        <v>0</v>
      </c>
      <c r="Z2994" s="438">
        <v>3.945409810856529E-3</v>
      </c>
      <c r="AA2994" s="456">
        <v>0</v>
      </c>
      <c r="AB2994" s="457">
        <v>0</v>
      </c>
      <c r="AC2994" s="438">
        <v>7.9699367859744612E-3</v>
      </c>
      <c r="AD2994" s="456">
        <v>0</v>
      </c>
      <c r="AE2994" s="457">
        <v>0</v>
      </c>
      <c r="AF2994" s="438">
        <v>1.1500624925248179E-3</v>
      </c>
      <c r="AG2994" s="456">
        <v>0</v>
      </c>
      <c r="AH2994" s="457">
        <v>0</v>
      </c>
      <c r="AI2994" s="438">
        <v>1.4835809983581782E-3</v>
      </c>
      <c r="AJ2994" s="456">
        <v>0</v>
      </c>
      <c r="AK2994" s="457">
        <v>0</v>
      </c>
      <c r="AL2994" s="438">
        <v>9.2005049076028639E-5</v>
      </c>
      <c r="AM2994" s="456">
        <v>0</v>
      </c>
      <c r="AN2994" s="457">
        <v>0</v>
      </c>
      <c r="AO2994" s="438">
        <v>2.5002358724877573E-2</v>
      </c>
      <c r="AP2994" s="456">
        <v>0</v>
      </c>
      <c r="AQ2994" s="457">
        <v>0</v>
      </c>
      <c r="AR2994" s="440">
        <v>1.9588912583477301E-2</v>
      </c>
      <c r="AS2994" s="462">
        <v>0</v>
      </c>
      <c r="AT2994" s="463">
        <v>0</v>
      </c>
      <c r="AU2994" s="423">
        <v>0</v>
      </c>
    </row>
    <row r="2995" spans="1:47" x14ac:dyDescent="0.2">
      <c r="A2995" s="231">
        <v>2049</v>
      </c>
      <c r="B2995" s="232">
        <v>31</v>
      </c>
      <c r="C2995" s="456">
        <v>0</v>
      </c>
      <c r="D2995" s="457">
        <v>0</v>
      </c>
      <c r="E2995" s="438">
        <v>0.5502390097579315</v>
      </c>
      <c r="F2995" s="456">
        <v>0</v>
      </c>
      <c r="G2995" s="457">
        <v>0</v>
      </c>
      <c r="H2995" s="438">
        <v>0.1157499719009695</v>
      </c>
      <c r="I2995" s="456">
        <v>0</v>
      </c>
      <c r="J2995" s="457">
        <v>0</v>
      </c>
      <c r="K2995" s="438">
        <v>0.83825125837759284</v>
      </c>
      <c r="L2995" s="462">
        <v>0</v>
      </c>
      <c r="M2995" s="463">
        <v>0</v>
      </c>
      <c r="N2995" s="438">
        <v>5.8601383018865938E-3</v>
      </c>
      <c r="O2995" s="456">
        <v>0</v>
      </c>
      <c r="P2995" s="457">
        <v>0</v>
      </c>
      <c r="Q2995" s="438">
        <v>1.9418534025273451E-2</v>
      </c>
      <c r="R2995" s="462">
        <v>0</v>
      </c>
      <c r="S2995" s="463">
        <v>0</v>
      </c>
      <c r="T2995" s="438">
        <v>672.5572325047624</v>
      </c>
      <c r="U2995" s="456">
        <v>0</v>
      </c>
      <c r="V2995" s="457">
        <v>0</v>
      </c>
      <c r="W2995" s="438">
        <v>0.12474886417902659</v>
      </c>
      <c r="X2995" s="456">
        <v>0</v>
      </c>
      <c r="Y2995" s="457">
        <v>0</v>
      </c>
      <c r="Z2995" s="438">
        <v>3.9453719109898396E-3</v>
      </c>
      <c r="AA2995" s="456">
        <v>0</v>
      </c>
      <c r="AB2995" s="457">
        <v>0</v>
      </c>
      <c r="AC2995" s="438">
        <v>7.9698047152415522E-3</v>
      </c>
      <c r="AD2995" s="456">
        <v>0</v>
      </c>
      <c r="AE2995" s="457">
        <v>0</v>
      </c>
      <c r="AF2995" s="438">
        <v>1.1500452644900077E-3</v>
      </c>
      <c r="AG2995" s="456">
        <v>0</v>
      </c>
      <c r="AH2995" s="457">
        <v>0</v>
      </c>
      <c r="AI2995" s="438">
        <v>1.4835568427270637E-3</v>
      </c>
      <c r="AJ2995" s="456">
        <v>0</v>
      </c>
      <c r="AK2995" s="457">
        <v>0</v>
      </c>
      <c r="AL2995" s="438">
        <v>9.2003547502602303E-5</v>
      </c>
      <c r="AM2995" s="456">
        <v>0</v>
      </c>
      <c r="AN2995" s="457">
        <v>0</v>
      </c>
      <c r="AO2995" s="438">
        <v>2.5001985611684714E-2</v>
      </c>
      <c r="AP2995" s="456">
        <v>0</v>
      </c>
      <c r="AQ2995" s="457">
        <v>0</v>
      </c>
      <c r="AR2995" s="440">
        <v>1.9588915224112501E-2</v>
      </c>
      <c r="AS2995" s="462">
        <v>0</v>
      </c>
      <c r="AT2995" s="463">
        <v>0</v>
      </c>
      <c r="AU2995" s="423">
        <v>0</v>
      </c>
    </row>
    <row r="2996" spans="1:47" x14ac:dyDescent="0.2">
      <c r="A2996" s="231">
        <v>2049</v>
      </c>
      <c r="B2996" s="232">
        <v>32</v>
      </c>
      <c r="C2996" s="456">
        <v>0</v>
      </c>
      <c r="D2996" s="457">
        <v>0</v>
      </c>
      <c r="E2996" s="419">
        <v>0.5502390097579315</v>
      </c>
      <c r="F2996" s="456">
        <v>0</v>
      </c>
      <c r="G2996" s="457">
        <v>0</v>
      </c>
      <c r="H2996" s="419">
        <v>0.1157499719009695</v>
      </c>
      <c r="I2996" s="456">
        <v>0</v>
      </c>
      <c r="J2996" s="457">
        <v>0</v>
      </c>
      <c r="K2996" s="419">
        <v>0.83825125837759284</v>
      </c>
      <c r="L2996" s="462">
        <v>0</v>
      </c>
      <c r="M2996" s="463">
        <v>0</v>
      </c>
      <c r="N2996" s="419">
        <v>5.8601383018865938E-3</v>
      </c>
      <c r="O2996" s="456">
        <v>0</v>
      </c>
      <c r="P2996" s="457">
        <v>0</v>
      </c>
      <c r="Q2996" s="419">
        <v>1.9418534025273451E-2</v>
      </c>
      <c r="R2996" s="462">
        <v>0</v>
      </c>
      <c r="S2996" s="463">
        <v>0</v>
      </c>
      <c r="T2996" s="419">
        <v>672.5572325047624</v>
      </c>
      <c r="U2996" s="456">
        <v>0</v>
      </c>
      <c r="V2996" s="457">
        <v>0</v>
      </c>
      <c r="W2996" s="419">
        <v>0.12474886417902659</v>
      </c>
      <c r="X2996" s="456">
        <v>0</v>
      </c>
      <c r="Y2996" s="457">
        <v>0</v>
      </c>
      <c r="Z2996" s="419">
        <v>3.9453719109898396E-3</v>
      </c>
      <c r="AA2996" s="456">
        <v>0</v>
      </c>
      <c r="AB2996" s="457">
        <v>0</v>
      </c>
      <c r="AC2996" s="419">
        <v>7.9698047152415522E-3</v>
      </c>
      <c r="AD2996" s="456">
        <v>0</v>
      </c>
      <c r="AE2996" s="457">
        <v>0</v>
      </c>
      <c r="AF2996" s="419">
        <v>1.1500452644900077E-3</v>
      </c>
      <c r="AG2996" s="456">
        <v>0</v>
      </c>
      <c r="AH2996" s="457">
        <v>0</v>
      </c>
      <c r="AI2996" s="419">
        <v>1.4835568427270637E-3</v>
      </c>
      <c r="AJ2996" s="456">
        <v>0</v>
      </c>
      <c r="AK2996" s="457">
        <v>0</v>
      </c>
      <c r="AL2996" s="419">
        <v>9.2003547502602303E-5</v>
      </c>
      <c r="AM2996" s="456">
        <v>0</v>
      </c>
      <c r="AN2996" s="457">
        <v>0</v>
      </c>
      <c r="AO2996" s="419">
        <v>2.5001985611684714E-2</v>
      </c>
      <c r="AP2996" s="456">
        <v>0</v>
      </c>
      <c r="AQ2996" s="457">
        <v>0</v>
      </c>
      <c r="AR2996" s="440">
        <v>1.9588915224112501E-2</v>
      </c>
      <c r="AS2996" s="462">
        <v>0</v>
      </c>
      <c r="AT2996" s="463">
        <v>0</v>
      </c>
      <c r="AU2996" s="426">
        <v>0</v>
      </c>
    </row>
    <row r="2997" spans="1:47" x14ac:dyDescent="0.2">
      <c r="A2997" s="231">
        <v>2049</v>
      </c>
      <c r="B2997" s="232">
        <v>33</v>
      </c>
      <c r="C2997" s="456">
        <v>0</v>
      </c>
      <c r="D2997" s="457">
        <v>0</v>
      </c>
      <c r="E2997" s="419">
        <v>0.5502390097579315</v>
      </c>
      <c r="F2997" s="456">
        <v>0</v>
      </c>
      <c r="G2997" s="457">
        <v>0</v>
      </c>
      <c r="H2997" s="419">
        <v>0.1157499719009695</v>
      </c>
      <c r="I2997" s="456">
        <v>0</v>
      </c>
      <c r="J2997" s="457">
        <v>0</v>
      </c>
      <c r="K2997" s="419">
        <v>0.83825125837759284</v>
      </c>
      <c r="L2997" s="462">
        <v>0</v>
      </c>
      <c r="M2997" s="463">
        <v>0</v>
      </c>
      <c r="N2997" s="419">
        <v>5.8601383018865938E-3</v>
      </c>
      <c r="O2997" s="456">
        <v>0</v>
      </c>
      <c r="P2997" s="457">
        <v>0</v>
      </c>
      <c r="Q2997" s="419">
        <v>1.9418534025273451E-2</v>
      </c>
      <c r="R2997" s="462">
        <v>0</v>
      </c>
      <c r="S2997" s="463">
        <v>0</v>
      </c>
      <c r="T2997" s="419">
        <v>672.5572325047624</v>
      </c>
      <c r="U2997" s="456">
        <v>0</v>
      </c>
      <c r="V2997" s="457">
        <v>0</v>
      </c>
      <c r="W2997" s="419">
        <v>0.12474886417902659</v>
      </c>
      <c r="X2997" s="456">
        <v>0</v>
      </c>
      <c r="Y2997" s="457">
        <v>0</v>
      </c>
      <c r="Z2997" s="419">
        <v>3.9453719109898396E-3</v>
      </c>
      <c r="AA2997" s="456">
        <v>0</v>
      </c>
      <c r="AB2997" s="457">
        <v>0</v>
      </c>
      <c r="AC2997" s="419">
        <v>7.9698047152415522E-3</v>
      </c>
      <c r="AD2997" s="456">
        <v>0</v>
      </c>
      <c r="AE2997" s="457">
        <v>0</v>
      </c>
      <c r="AF2997" s="419">
        <v>1.1500452644900077E-3</v>
      </c>
      <c r="AG2997" s="456">
        <v>0</v>
      </c>
      <c r="AH2997" s="457">
        <v>0</v>
      </c>
      <c r="AI2997" s="419">
        <v>1.4835568427270637E-3</v>
      </c>
      <c r="AJ2997" s="456">
        <v>0</v>
      </c>
      <c r="AK2997" s="457">
        <v>0</v>
      </c>
      <c r="AL2997" s="419">
        <v>9.2003547502602303E-5</v>
      </c>
      <c r="AM2997" s="456">
        <v>0</v>
      </c>
      <c r="AN2997" s="457">
        <v>0</v>
      </c>
      <c r="AO2997" s="419">
        <v>2.5001985611684714E-2</v>
      </c>
      <c r="AP2997" s="456">
        <v>0</v>
      </c>
      <c r="AQ2997" s="457">
        <v>0</v>
      </c>
      <c r="AR2997" s="440">
        <v>1.9588915224112501E-2</v>
      </c>
      <c r="AS2997" s="462">
        <v>0</v>
      </c>
      <c r="AT2997" s="463">
        <v>0</v>
      </c>
      <c r="AU2997" s="426">
        <v>0</v>
      </c>
    </row>
    <row r="2998" spans="1:47" x14ac:dyDescent="0.2">
      <c r="A2998" s="231">
        <v>2049</v>
      </c>
      <c r="B2998" s="232">
        <v>34</v>
      </c>
      <c r="C2998" s="456">
        <v>0</v>
      </c>
      <c r="D2998" s="457">
        <v>0</v>
      </c>
      <c r="E2998" s="419">
        <v>0.5502390097579315</v>
      </c>
      <c r="F2998" s="456">
        <v>0</v>
      </c>
      <c r="G2998" s="457">
        <v>0</v>
      </c>
      <c r="H2998" s="419">
        <v>0.1157499719009695</v>
      </c>
      <c r="I2998" s="456">
        <v>0</v>
      </c>
      <c r="J2998" s="457">
        <v>0</v>
      </c>
      <c r="K2998" s="419">
        <v>0.83825125837759284</v>
      </c>
      <c r="L2998" s="462">
        <v>0</v>
      </c>
      <c r="M2998" s="463">
        <v>0</v>
      </c>
      <c r="N2998" s="419">
        <v>5.8601383018865938E-3</v>
      </c>
      <c r="O2998" s="456">
        <v>0</v>
      </c>
      <c r="P2998" s="457">
        <v>0</v>
      </c>
      <c r="Q2998" s="419">
        <v>1.9418534025273451E-2</v>
      </c>
      <c r="R2998" s="462">
        <v>0</v>
      </c>
      <c r="S2998" s="463">
        <v>0</v>
      </c>
      <c r="T2998" s="419">
        <v>672.5572325047624</v>
      </c>
      <c r="U2998" s="456">
        <v>0</v>
      </c>
      <c r="V2998" s="457">
        <v>0</v>
      </c>
      <c r="W2998" s="419">
        <v>0.12474886417902659</v>
      </c>
      <c r="X2998" s="456">
        <v>0</v>
      </c>
      <c r="Y2998" s="457">
        <v>0</v>
      </c>
      <c r="Z2998" s="419">
        <v>3.9453719109898396E-3</v>
      </c>
      <c r="AA2998" s="456">
        <v>0</v>
      </c>
      <c r="AB2998" s="457">
        <v>0</v>
      </c>
      <c r="AC2998" s="419">
        <v>7.9698047152415522E-3</v>
      </c>
      <c r="AD2998" s="456">
        <v>0</v>
      </c>
      <c r="AE2998" s="457">
        <v>0</v>
      </c>
      <c r="AF2998" s="419">
        <v>1.1500452644900077E-3</v>
      </c>
      <c r="AG2998" s="456">
        <v>0</v>
      </c>
      <c r="AH2998" s="457">
        <v>0</v>
      </c>
      <c r="AI2998" s="419">
        <v>1.4835568427270637E-3</v>
      </c>
      <c r="AJ2998" s="456">
        <v>0</v>
      </c>
      <c r="AK2998" s="457">
        <v>0</v>
      </c>
      <c r="AL2998" s="419">
        <v>9.2003547502602303E-5</v>
      </c>
      <c r="AM2998" s="456">
        <v>0</v>
      </c>
      <c r="AN2998" s="457">
        <v>0</v>
      </c>
      <c r="AO2998" s="419">
        <v>2.5001985611684714E-2</v>
      </c>
      <c r="AP2998" s="456">
        <v>0</v>
      </c>
      <c r="AQ2998" s="457">
        <v>0</v>
      </c>
      <c r="AR2998" s="440">
        <v>1.9588915224112501E-2</v>
      </c>
      <c r="AS2998" s="462">
        <v>0</v>
      </c>
      <c r="AT2998" s="463">
        <v>0</v>
      </c>
      <c r="AU2998" s="426">
        <v>0</v>
      </c>
    </row>
    <row r="2999" spans="1:47" x14ac:dyDescent="0.2">
      <c r="A2999" s="231">
        <v>2049</v>
      </c>
      <c r="B2999" s="232">
        <v>35</v>
      </c>
      <c r="C2999" s="456">
        <v>0</v>
      </c>
      <c r="D2999" s="457">
        <v>0</v>
      </c>
      <c r="E2999" s="419">
        <v>0.5502390097579315</v>
      </c>
      <c r="F2999" s="456">
        <v>0</v>
      </c>
      <c r="G2999" s="457">
        <v>0</v>
      </c>
      <c r="H2999" s="419">
        <v>0.1157499719009695</v>
      </c>
      <c r="I2999" s="456">
        <v>0</v>
      </c>
      <c r="J2999" s="457">
        <v>0</v>
      </c>
      <c r="K2999" s="419">
        <v>0.83825125837759284</v>
      </c>
      <c r="L2999" s="462">
        <v>0</v>
      </c>
      <c r="M2999" s="463">
        <v>0</v>
      </c>
      <c r="N2999" s="419">
        <v>5.8601383018865938E-3</v>
      </c>
      <c r="O2999" s="456">
        <v>0</v>
      </c>
      <c r="P2999" s="457">
        <v>0</v>
      </c>
      <c r="Q2999" s="419">
        <v>1.9418534025273451E-2</v>
      </c>
      <c r="R2999" s="462">
        <v>0</v>
      </c>
      <c r="S2999" s="463">
        <v>0</v>
      </c>
      <c r="T2999" s="419">
        <v>672.5572325047624</v>
      </c>
      <c r="U2999" s="456">
        <v>0</v>
      </c>
      <c r="V2999" s="457">
        <v>0</v>
      </c>
      <c r="W2999" s="419">
        <v>0.12474886417902659</v>
      </c>
      <c r="X2999" s="456">
        <v>0</v>
      </c>
      <c r="Y2999" s="457">
        <v>0</v>
      </c>
      <c r="Z2999" s="419">
        <v>3.9453719109898396E-3</v>
      </c>
      <c r="AA2999" s="456">
        <v>0</v>
      </c>
      <c r="AB2999" s="457">
        <v>0</v>
      </c>
      <c r="AC2999" s="419">
        <v>7.9698047152415522E-3</v>
      </c>
      <c r="AD2999" s="456">
        <v>0</v>
      </c>
      <c r="AE2999" s="457">
        <v>0</v>
      </c>
      <c r="AF2999" s="419">
        <v>1.1500452644900077E-3</v>
      </c>
      <c r="AG2999" s="456">
        <v>0</v>
      </c>
      <c r="AH2999" s="457">
        <v>0</v>
      </c>
      <c r="AI2999" s="419">
        <v>1.4835568427270637E-3</v>
      </c>
      <c r="AJ2999" s="456">
        <v>0</v>
      </c>
      <c r="AK2999" s="457">
        <v>0</v>
      </c>
      <c r="AL2999" s="419">
        <v>9.2003547502602303E-5</v>
      </c>
      <c r="AM2999" s="456">
        <v>0</v>
      </c>
      <c r="AN2999" s="457">
        <v>0</v>
      </c>
      <c r="AO2999" s="419">
        <v>2.5001985611684714E-2</v>
      </c>
      <c r="AP2999" s="456">
        <v>0</v>
      </c>
      <c r="AQ2999" s="457">
        <v>0</v>
      </c>
      <c r="AR2999" s="440">
        <v>1.9588915224112501E-2</v>
      </c>
      <c r="AS2999" s="462">
        <v>0</v>
      </c>
      <c r="AT2999" s="463">
        <v>0</v>
      </c>
      <c r="AU2999" s="426">
        <v>0</v>
      </c>
    </row>
    <row r="3000" spans="1:47" x14ac:dyDescent="0.2">
      <c r="A3000" s="231">
        <v>2049</v>
      </c>
      <c r="B3000" s="232">
        <v>36</v>
      </c>
      <c r="C3000" s="456">
        <v>0</v>
      </c>
      <c r="D3000" s="457">
        <v>0</v>
      </c>
      <c r="E3000" s="419">
        <v>0.5502390097579315</v>
      </c>
      <c r="F3000" s="456">
        <v>0</v>
      </c>
      <c r="G3000" s="457">
        <v>0</v>
      </c>
      <c r="H3000" s="419">
        <v>0.1157499719009695</v>
      </c>
      <c r="I3000" s="456">
        <v>0</v>
      </c>
      <c r="J3000" s="457">
        <v>0</v>
      </c>
      <c r="K3000" s="419">
        <v>0.83825125837759284</v>
      </c>
      <c r="L3000" s="462">
        <v>0</v>
      </c>
      <c r="M3000" s="463">
        <v>0</v>
      </c>
      <c r="N3000" s="419">
        <v>5.8601383018865938E-3</v>
      </c>
      <c r="O3000" s="456">
        <v>0</v>
      </c>
      <c r="P3000" s="457">
        <v>0</v>
      </c>
      <c r="Q3000" s="419">
        <v>1.9418534025273451E-2</v>
      </c>
      <c r="R3000" s="462">
        <v>0</v>
      </c>
      <c r="S3000" s="463">
        <v>0</v>
      </c>
      <c r="T3000" s="419">
        <v>672.5572325047624</v>
      </c>
      <c r="U3000" s="456">
        <v>0</v>
      </c>
      <c r="V3000" s="457">
        <v>0</v>
      </c>
      <c r="W3000" s="419">
        <v>0.12474886417902659</v>
      </c>
      <c r="X3000" s="456">
        <v>0</v>
      </c>
      <c r="Y3000" s="457">
        <v>0</v>
      </c>
      <c r="Z3000" s="419">
        <v>3.9453719109898396E-3</v>
      </c>
      <c r="AA3000" s="456">
        <v>0</v>
      </c>
      <c r="AB3000" s="457">
        <v>0</v>
      </c>
      <c r="AC3000" s="419">
        <v>7.9698047152415522E-3</v>
      </c>
      <c r="AD3000" s="456">
        <v>0</v>
      </c>
      <c r="AE3000" s="457">
        <v>0</v>
      </c>
      <c r="AF3000" s="419">
        <v>1.1500452644900077E-3</v>
      </c>
      <c r="AG3000" s="456">
        <v>0</v>
      </c>
      <c r="AH3000" s="457">
        <v>0</v>
      </c>
      <c r="AI3000" s="419">
        <v>1.4835568427270637E-3</v>
      </c>
      <c r="AJ3000" s="456">
        <v>0</v>
      </c>
      <c r="AK3000" s="457">
        <v>0</v>
      </c>
      <c r="AL3000" s="419">
        <v>9.2003547502602303E-5</v>
      </c>
      <c r="AM3000" s="456">
        <v>0</v>
      </c>
      <c r="AN3000" s="457">
        <v>0</v>
      </c>
      <c r="AO3000" s="419">
        <v>2.5001985611684714E-2</v>
      </c>
      <c r="AP3000" s="456">
        <v>0</v>
      </c>
      <c r="AQ3000" s="457">
        <v>0</v>
      </c>
      <c r="AR3000" s="440">
        <v>1.9588915224112501E-2</v>
      </c>
      <c r="AS3000" s="462">
        <v>0</v>
      </c>
      <c r="AT3000" s="463">
        <v>0</v>
      </c>
      <c r="AU3000" s="426">
        <v>0</v>
      </c>
    </row>
    <row r="3001" spans="1:47" x14ac:dyDescent="0.2">
      <c r="A3001" s="231">
        <v>2049</v>
      </c>
      <c r="B3001" s="232">
        <v>37</v>
      </c>
      <c r="C3001" s="456">
        <v>0</v>
      </c>
      <c r="D3001" s="457">
        <v>0</v>
      </c>
      <c r="E3001" s="419">
        <v>0.5502390097579315</v>
      </c>
      <c r="F3001" s="456">
        <v>0</v>
      </c>
      <c r="G3001" s="457">
        <v>0</v>
      </c>
      <c r="H3001" s="419">
        <v>0.1157499719009695</v>
      </c>
      <c r="I3001" s="456">
        <v>0</v>
      </c>
      <c r="J3001" s="457">
        <v>0</v>
      </c>
      <c r="K3001" s="419">
        <v>0.83825125837759284</v>
      </c>
      <c r="L3001" s="462">
        <v>0</v>
      </c>
      <c r="M3001" s="463">
        <v>0</v>
      </c>
      <c r="N3001" s="419">
        <v>5.8601383018865938E-3</v>
      </c>
      <c r="O3001" s="456">
        <v>0</v>
      </c>
      <c r="P3001" s="457">
        <v>0</v>
      </c>
      <c r="Q3001" s="419">
        <v>1.9418534025273451E-2</v>
      </c>
      <c r="R3001" s="462">
        <v>0</v>
      </c>
      <c r="S3001" s="463">
        <v>0</v>
      </c>
      <c r="T3001" s="419">
        <v>672.5572325047624</v>
      </c>
      <c r="U3001" s="456">
        <v>0</v>
      </c>
      <c r="V3001" s="457">
        <v>0</v>
      </c>
      <c r="W3001" s="419">
        <v>0.12474886417902659</v>
      </c>
      <c r="X3001" s="456">
        <v>0</v>
      </c>
      <c r="Y3001" s="457">
        <v>0</v>
      </c>
      <c r="Z3001" s="419">
        <v>3.9453719109898396E-3</v>
      </c>
      <c r="AA3001" s="456">
        <v>0</v>
      </c>
      <c r="AB3001" s="457">
        <v>0</v>
      </c>
      <c r="AC3001" s="419">
        <v>7.9698047152415522E-3</v>
      </c>
      <c r="AD3001" s="456">
        <v>0</v>
      </c>
      <c r="AE3001" s="457">
        <v>0</v>
      </c>
      <c r="AF3001" s="419">
        <v>1.1500452644900077E-3</v>
      </c>
      <c r="AG3001" s="456">
        <v>0</v>
      </c>
      <c r="AH3001" s="457">
        <v>0</v>
      </c>
      <c r="AI3001" s="419">
        <v>1.4835568427270637E-3</v>
      </c>
      <c r="AJ3001" s="456">
        <v>0</v>
      </c>
      <c r="AK3001" s="457">
        <v>0</v>
      </c>
      <c r="AL3001" s="419">
        <v>9.2003547502602303E-5</v>
      </c>
      <c r="AM3001" s="456">
        <v>0</v>
      </c>
      <c r="AN3001" s="457">
        <v>0</v>
      </c>
      <c r="AO3001" s="419">
        <v>2.5001985611684714E-2</v>
      </c>
      <c r="AP3001" s="456">
        <v>0</v>
      </c>
      <c r="AQ3001" s="457">
        <v>0</v>
      </c>
      <c r="AR3001" s="440">
        <v>1.9588915224112501E-2</v>
      </c>
      <c r="AS3001" s="462">
        <v>0</v>
      </c>
      <c r="AT3001" s="463">
        <v>0</v>
      </c>
      <c r="AU3001" s="426">
        <v>0</v>
      </c>
    </row>
    <row r="3002" spans="1:47" x14ac:dyDescent="0.2">
      <c r="A3002" s="231">
        <v>2049</v>
      </c>
      <c r="B3002" s="232">
        <v>38</v>
      </c>
      <c r="C3002" s="456">
        <v>0</v>
      </c>
      <c r="D3002" s="457">
        <v>0</v>
      </c>
      <c r="E3002" s="419">
        <v>0.5502390097579315</v>
      </c>
      <c r="F3002" s="456">
        <v>0</v>
      </c>
      <c r="G3002" s="457">
        <v>0</v>
      </c>
      <c r="H3002" s="419">
        <v>0.1157499719009695</v>
      </c>
      <c r="I3002" s="456">
        <v>0</v>
      </c>
      <c r="J3002" s="457">
        <v>0</v>
      </c>
      <c r="K3002" s="419">
        <v>0.83825125837759284</v>
      </c>
      <c r="L3002" s="462">
        <v>0</v>
      </c>
      <c r="M3002" s="463">
        <v>0</v>
      </c>
      <c r="N3002" s="419">
        <v>5.8601383018865938E-3</v>
      </c>
      <c r="O3002" s="456">
        <v>0</v>
      </c>
      <c r="P3002" s="457">
        <v>0</v>
      </c>
      <c r="Q3002" s="419">
        <v>1.9418534025273451E-2</v>
      </c>
      <c r="R3002" s="462">
        <v>0</v>
      </c>
      <c r="S3002" s="463">
        <v>0</v>
      </c>
      <c r="T3002" s="419">
        <v>672.5572325047624</v>
      </c>
      <c r="U3002" s="456">
        <v>0</v>
      </c>
      <c r="V3002" s="457">
        <v>0</v>
      </c>
      <c r="W3002" s="419">
        <v>0.12474886417902659</v>
      </c>
      <c r="X3002" s="456">
        <v>0</v>
      </c>
      <c r="Y3002" s="457">
        <v>0</v>
      </c>
      <c r="Z3002" s="419">
        <v>3.9453719109898396E-3</v>
      </c>
      <c r="AA3002" s="456">
        <v>0</v>
      </c>
      <c r="AB3002" s="457">
        <v>0</v>
      </c>
      <c r="AC3002" s="419">
        <v>7.9698047152415522E-3</v>
      </c>
      <c r="AD3002" s="456">
        <v>0</v>
      </c>
      <c r="AE3002" s="457">
        <v>0</v>
      </c>
      <c r="AF3002" s="419">
        <v>1.1500452644900077E-3</v>
      </c>
      <c r="AG3002" s="456">
        <v>0</v>
      </c>
      <c r="AH3002" s="457">
        <v>0</v>
      </c>
      <c r="AI3002" s="419">
        <v>1.4835568427270637E-3</v>
      </c>
      <c r="AJ3002" s="456">
        <v>0</v>
      </c>
      <c r="AK3002" s="457">
        <v>0</v>
      </c>
      <c r="AL3002" s="419">
        <v>9.2003547502602303E-5</v>
      </c>
      <c r="AM3002" s="456">
        <v>0</v>
      </c>
      <c r="AN3002" s="457">
        <v>0</v>
      </c>
      <c r="AO3002" s="419">
        <v>2.5001985611684714E-2</v>
      </c>
      <c r="AP3002" s="456">
        <v>0</v>
      </c>
      <c r="AQ3002" s="457">
        <v>0</v>
      </c>
      <c r="AR3002" s="440">
        <v>1.9588915224112501E-2</v>
      </c>
      <c r="AS3002" s="462">
        <v>0</v>
      </c>
      <c r="AT3002" s="463">
        <v>0</v>
      </c>
      <c r="AU3002" s="426">
        <v>0</v>
      </c>
    </row>
    <row r="3003" spans="1:47" x14ac:dyDescent="0.2">
      <c r="A3003" s="231">
        <v>2049</v>
      </c>
      <c r="B3003" s="232">
        <v>39</v>
      </c>
      <c r="C3003" s="456">
        <v>0</v>
      </c>
      <c r="D3003" s="457">
        <v>0</v>
      </c>
      <c r="E3003" s="419">
        <v>0.5502390097579315</v>
      </c>
      <c r="F3003" s="456">
        <v>0</v>
      </c>
      <c r="G3003" s="457">
        <v>0</v>
      </c>
      <c r="H3003" s="419">
        <v>0.1157499719009695</v>
      </c>
      <c r="I3003" s="456">
        <v>0</v>
      </c>
      <c r="J3003" s="457">
        <v>0</v>
      </c>
      <c r="K3003" s="419">
        <v>0.83825125837759284</v>
      </c>
      <c r="L3003" s="462">
        <v>0</v>
      </c>
      <c r="M3003" s="463">
        <v>0</v>
      </c>
      <c r="N3003" s="419">
        <v>5.8601383018865938E-3</v>
      </c>
      <c r="O3003" s="456">
        <v>0</v>
      </c>
      <c r="P3003" s="457">
        <v>0</v>
      </c>
      <c r="Q3003" s="419">
        <v>1.9418534025273451E-2</v>
      </c>
      <c r="R3003" s="462">
        <v>0</v>
      </c>
      <c r="S3003" s="463">
        <v>0</v>
      </c>
      <c r="T3003" s="419">
        <v>672.5572325047624</v>
      </c>
      <c r="U3003" s="456">
        <v>0</v>
      </c>
      <c r="V3003" s="457">
        <v>0</v>
      </c>
      <c r="W3003" s="419">
        <v>0.12474886417902659</v>
      </c>
      <c r="X3003" s="456">
        <v>0</v>
      </c>
      <c r="Y3003" s="457">
        <v>0</v>
      </c>
      <c r="Z3003" s="419">
        <v>3.9453719109898396E-3</v>
      </c>
      <c r="AA3003" s="456">
        <v>0</v>
      </c>
      <c r="AB3003" s="457">
        <v>0</v>
      </c>
      <c r="AC3003" s="419">
        <v>7.9698047152415522E-3</v>
      </c>
      <c r="AD3003" s="456">
        <v>0</v>
      </c>
      <c r="AE3003" s="457">
        <v>0</v>
      </c>
      <c r="AF3003" s="419">
        <v>1.1500452644900077E-3</v>
      </c>
      <c r="AG3003" s="456">
        <v>0</v>
      </c>
      <c r="AH3003" s="457">
        <v>0</v>
      </c>
      <c r="AI3003" s="419">
        <v>1.4835568427270637E-3</v>
      </c>
      <c r="AJ3003" s="456">
        <v>0</v>
      </c>
      <c r="AK3003" s="457">
        <v>0</v>
      </c>
      <c r="AL3003" s="419">
        <v>9.2003547502602303E-5</v>
      </c>
      <c r="AM3003" s="456">
        <v>0</v>
      </c>
      <c r="AN3003" s="457">
        <v>0</v>
      </c>
      <c r="AO3003" s="419">
        <v>2.5001985611684714E-2</v>
      </c>
      <c r="AP3003" s="456">
        <v>0</v>
      </c>
      <c r="AQ3003" s="457">
        <v>0</v>
      </c>
      <c r="AR3003" s="440">
        <v>1.9588915224112501E-2</v>
      </c>
      <c r="AS3003" s="462">
        <v>0</v>
      </c>
      <c r="AT3003" s="463">
        <v>0</v>
      </c>
      <c r="AU3003" s="426">
        <v>0</v>
      </c>
    </row>
    <row r="3004" spans="1:47" ht="13.5" thickBot="1" x14ac:dyDescent="0.25">
      <c r="A3004" s="233">
        <v>2049</v>
      </c>
      <c r="B3004" s="234">
        <v>40</v>
      </c>
      <c r="C3004" s="458">
        <v>0</v>
      </c>
      <c r="D3004" s="459">
        <v>0</v>
      </c>
      <c r="E3004" s="430">
        <v>0.5502390097579315</v>
      </c>
      <c r="F3004" s="458">
        <v>0</v>
      </c>
      <c r="G3004" s="459">
        <v>0</v>
      </c>
      <c r="H3004" s="430">
        <v>0.1157499719009695</v>
      </c>
      <c r="I3004" s="458">
        <v>0</v>
      </c>
      <c r="J3004" s="459">
        <v>0</v>
      </c>
      <c r="K3004" s="430">
        <v>0.83825125837759284</v>
      </c>
      <c r="L3004" s="464">
        <v>0</v>
      </c>
      <c r="M3004" s="465">
        <v>0</v>
      </c>
      <c r="N3004" s="430">
        <v>5.8601383018865938E-3</v>
      </c>
      <c r="O3004" s="458">
        <v>0</v>
      </c>
      <c r="P3004" s="459">
        <v>0</v>
      </c>
      <c r="Q3004" s="430">
        <v>1.9418534025273451E-2</v>
      </c>
      <c r="R3004" s="464">
        <v>0</v>
      </c>
      <c r="S3004" s="465">
        <v>0</v>
      </c>
      <c r="T3004" s="430">
        <v>672.5572325047624</v>
      </c>
      <c r="U3004" s="458">
        <v>0</v>
      </c>
      <c r="V3004" s="459">
        <v>0</v>
      </c>
      <c r="W3004" s="430">
        <v>0.12474886417902659</v>
      </c>
      <c r="X3004" s="458">
        <v>0</v>
      </c>
      <c r="Y3004" s="459">
        <v>0</v>
      </c>
      <c r="Z3004" s="430">
        <v>3.9453719109898396E-3</v>
      </c>
      <c r="AA3004" s="458">
        <v>0</v>
      </c>
      <c r="AB3004" s="459">
        <v>0</v>
      </c>
      <c r="AC3004" s="430">
        <v>7.9698047152415522E-3</v>
      </c>
      <c r="AD3004" s="458">
        <v>0</v>
      </c>
      <c r="AE3004" s="459">
        <v>0</v>
      </c>
      <c r="AF3004" s="430">
        <v>1.1500452644900077E-3</v>
      </c>
      <c r="AG3004" s="458">
        <v>0</v>
      </c>
      <c r="AH3004" s="459">
        <v>0</v>
      </c>
      <c r="AI3004" s="430">
        <v>1.4835568427270637E-3</v>
      </c>
      <c r="AJ3004" s="458">
        <v>0</v>
      </c>
      <c r="AK3004" s="459">
        <v>0</v>
      </c>
      <c r="AL3004" s="430">
        <v>9.2003547502602303E-5</v>
      </c>
      <c r="AM3004" s="458">
        <v>0</v>
      </c>
      <c r="AN3004" s="459">
        <v>0</v>
      </c>
      <c r="AO3004" s="430">
        <v>2.5001985611684714E-2</v>
      </c>
      <c r="AP3004" s="458">
        <v>0</v>
      </c>
      <c r="AQ3004" s="459">
        <v>0</v>
      </c>
      <c r="AR3004" s="441">
        <v>1.9588915224112501E-2</v>
      </c>
      <c r="AS3004" s="464">
        <v>0</v>
      </c>
      <c r="AT3004" s="465">
        <v>0</v>
      </c>
      <c r="AU3004" s="434">
        <v>0</v>
      </c>
    </row>
    <row r="3005" spans="1:47" x14ac:dyDescent="0.2">
      <c r="A3005" s="229">
        <v>2050</v>
      </c>
      <c r="B3005" s="230">
        <v>1</v>
      </c>
      <c r="C3005" s="454">
        <v>0.75308274318540003</v>
      </c>
      <c r="D3005" s="455">
        <v>0.76951352043101917</v>
      </c>
      <c r="E3005" s="436">
        <v>0.36767484357229169</v>
      </c>
      <c r="F3005" s="454">
        <v>3.6141088119356131E-2</v>
      </c>
      <c r="G3005" s="455">
        <v>3.187992492217389E-2</v>
      </c>
      <c r="H3005" s="436">
        <v>6.2208841487919588E-2</v>
      </c>
      <c r="I3005" s="454">
        <v>3.1930532851365399E-2</v>
      </c>
      <c r="J3005" s="455">
        <v>3.2381889716735744E-2</v>
      </c>
      <c r="K3005" s="436">
        <v>0.36175016268659099</v>
      </c>
      <c r="L3005" s="460">
        <v>1.3453587583656266E-3</v>
      </c>
      <c r="M3005" s="461">
        <v>1.7573263273124276E-3</v>
      </c>
      <c r="N3005" s="436">
        <v>5.6994821229278255E-3</v>
      </c>
      <c r="O3005" s="454">
        <v>1.632678367933805E-3</v>
      </c>
      <c r="P3005" s="455">
        <v>2.0734291706818878E-3</v>
      </c>
      <c r="Q3005" s="436">
        <v>1.3853460393883439E-2</v>
      </c>
      <c r="R3005" s="460">
        <v>0</v>
      </c>
      <c r="S3005" s="461">
        <v>0</v>
      </c>
      <c r="T3005" s="436">
        <v>654.11791007436136</v>
      </c>
      <c r="U3005" s="454">
        <v>4.6698256841841779E-3</v>
      </c>
      <c r="V3005" s="455">
        <v>5.6023484430569367E-3</v>
      </c>
      <c r="W3005" s="436">
        <v>6.7045202375713944E-2</v>
      </c>
      <c r="X3005" s="454">
        <v>4.3451671080974802E-3</v>
      </c>
      <c r="Y3005" s="455">
        <v>5.5397947422059432E-3</v>
      </c>
      <c r="Z3005" s="436">
        <v>2.9772994629160094E-3</v>
      </c>
      <c r="AA3005" s="454">
        <v>8.0558245175716293E-4</v>
      </c>
      <c r="AB3005" s="455">
        <v>8.2503828674806653E-4</v>
      </c>
      <c r="AC3005" s="436">
        <v>4.2833112144006636E-3</v>
      </c>
      <c r="AD3005" s="454">
        <v>4.6012733777291993E-5</v>
      </c>
      <c r="AE3005" s="455">
        <v>4.0374671647186493E-5</v>
      </c>
      <c r="AF3005" s="436">
        <v>6.1808264246831525E-4</v>
      </c>
      <c r="AG3005" s="454">
        <v>1.5038258925650042E-3</v>
      </c>
      <c r="AH3005" s="455">
        <v>1.3078559781246018E-3</v>
      </c>
      <c r="AI3005" s="436">
        <v>7.9732693453146643E-4</v>
      </c>
      <c r="AJ3005" s="454">
        <v>2.7684386262576301E-4</v>
      </c>
      <c r="AK3005" s="455">
        <v>2.3547877613270193E-4</v>
      </c>
      <c r="AL3005" s="436">
        <v>4.9446548037700562E-5</v>
      </c>
      <c r="AM3005" s="454">
        <v>4.1414547795401273E-4</v>
      </c>
      <c r="AN3005" s="455">
        <v>3.6843112345490912E-4</v>
      </c>
      <c r="AO3005" s="436">
        <v>1.3437112532580788E-2</v>
      </c>
      <c r="AP3005" s="454">
        <v>0</v>
      </c>
      <c r="AQ3005" s="455">
        <v>0</v>
      </c>
      <c r="AR3005" s="439">
        <v>4.0931502845467102E-3</v>
      </c>
      <c r="AS3005" s="460">
        <v>0</v>
      </c>
      <c r="AT3005" s="461">
        <v>0</v>
      </c>
      <c r="AU3005" s="415">
        <v>0</v>
      </c>
    </row>
    <row r="3006" spans="1:47" x14ac:dyDescent="0.2">
      <c r="A3006" s="231">
        <v>2050</v>
      </c>
      <c r="B3006" s="232">
        <v>2</v>
      </c>
      <c r="C3006" s="456">
        <v>0</v>
      </c>
      <c r="D3006" s="457">
        <v>0</v>
      </c>
      <c r="E3006" s="438">
        <v>0.36934607824226695</v>
      </c>
      <c r="F3006" s="456">
        <v>0</v>
      </c>
      <c r="G3006" s="457">
        <v>0</v>
      </c>
      <c r="H3006" s="438">
        <v>6.2846280026801246E-2</v>
      </c>
      <c r="I3006" s="456">
        <v>0</v>
      </c>
      <c r="J3006" s="457">
        <v>0</v>
      </c>
      <c r="K3006" s="438">
        <v>0.36435268258344006</v>
      </c>
      <c r="L3006" s="462">
        <v>0</v>
      </c>
      <c r="M3006" s="463">
        <v>0</v>
      </c>
      <c r="N3006" s="438">
        <v>5.7017915945260502E-3</v>
      </c>
      <c r="O3006" s="456">
        <v>0</v>
      </c>
      <c r="P3006" s="457">
        <v>0</v>
      </c>
      <c r="Q3006" s="438">
        <v>1.3859733580631155E-2</v>
      </c>
      <c r="R3006" s="462">
        <v>0</v>
      </c>
      <c r="S3006" s="463">
        <v>0</v>
      </c>
      <c r="T3006" s="438">
        <v>654.3851081463215</v>
      </c>
      <c r="U3006" s="456">
        <v>0</v>
      </c>
      <c r="V3006" s="457">
        <v>0</v>
      </c>
      <c r="W3006" s="438">
        <v>6.77321912250861E-2</v>
      </c>
      <c r="X3006" s="456">
        <v>0</v>
      </c>
      <c r="Y3006" s="457">
        <v>0</v>
      </c>
      <c r="Z3006" s="438">
        <v>2.9903653053163174E-3</v>
      </c>
      <c r="AA3006" s="456">
        <v>0</v>
      </c>
      <c r="AB3006" s="457">
        <v>0</v>
      </c>
      <c r="AC3006" s="438">
        <v>4.3271998072045856E-3</v>
      </c>
      <c r="AD3006" s="456">
        <v>0</v>
      </c>
      <c r="AE3006" s="457">
        <v>0</v>
      </c>
      <c r="AF3006" s="438">
        <v>6.2441570807322724E-4</v>
      </c>
      <c r="AG3006" s="456">
        <v>0</v>
      </c>
      <c r="AH3006" s="457">
        <v>0</v>
      </c>
      <c r="AI3006" s="438">
        <v>8.0549488268459092E-4</v>
      </c>
      <c r="AJ3006" s="456">
        <v>0</v>
      </c>
      <c r="AK3006" s="457">
        <v>0</v>
      </c>
      <c r="AL3006" s="438">
        <v>4.9953211430303855E-5</v>
      </c>
      <c r="AM3006" s="456">
        <v>0</v>
      </c>
      <c r="AN3006" s="457">
        <v>0</v>
      </c>
      <c r="AO3006" s="438">
        <v>1.3574808568182569E-2</v>
      </c>
      <c r="AP3006" s="456">
        <v>0</v>
      </c>
      <c r="AQ3006" s="457">
        <v>0</v>
      </c>
      <c r="AR3006" s="440">
        <v>4.1035932122018203E-3</v>
      </c>
      <c r="AS3006" s="462">
        <v>0</v>
      </c>
      <c r="AT3006" s="463">
        <v>0</v>
      </c>
      <c r="AU3006" s="423">
        <v>0</v>
      </c>
    </row>
    <row r="3007" spans="1:47" x14ac:dyDescent="0.2">
      <c r="A3007" s="231">
        <v>2050</v>
      </c>
      <c r="B3007" s="232">
        <v>3</v>
      </c>
      <c r="C3007" s="456">
        <v>0</v>
      </c>
      <c r="D3007" s="457">
        <v>0</v>
      </c>
      <c r="E3007" s="438">
        <v>0.37130956717684521</v>
      </c>
      <c r="F3007" s="456">
        <v>0</v>
      </c>
      <c r="G3007" s="457">
        <v>0</v>
      </c>
      <c r="H3007" s="438">
        <v>6.3595105240413868E-2</v>
      </c>
      <c r="I3007" s="456">
        <v>0</v>
      </c>
      <c r="J3007" s="457">
        <v>0</v>
      </c>
      <c r="K3007" s="438">
        <v>0.36741061882985959</v>
      </c>
      <c r="L3007" s="462">
        <v>0</v>
      </c>
      <c r="M3007" s="463">
        <v>0</v>
      </c>
      <c r="N3007" s="438">
        <v>5.7045191903750186E-3</v>
      </c>
      <c r="O3007" s="456">
        <v>0</v>
      </c>
      <c r="P3007" s="457">
        <v>0</v>
      </c>
      <c r="Q3007" s="438">
        <v>1.3867109437088148E-2</v>
      </c>
      <c r="R3007" s="462">
        <v>0</v>
      </c>
      <c r="S3007" s="463">
        <v>0</v>
      </c>
      <c r="T3007" s="438">
        <v>654.696542301882</v>
      </c>
      <c r="U3007" s="456">
        <v>0</v>
      </c>
      <c r="V3007" s="457">
        <v>0</v>
      </c>
      <c r="W3007" s="438">
        <v>6.853926097826675E-2</v>
      </c>
      <c r="X3007" s="456">
        <v>0</v>
      </c>
      <c r="Y3007" s="457">
        <v>0</v>
      </c>
      <c r="Z3007" s="438">
        <v>3.0057184127691076E-3</v>
      </c>
      <c r="AA3007" s="456">
        <v>0</v>
      </c>
      <c r="AB3007" s="457">
        <v>0</v>
      </c>
      <c r="AC3007" s="438">
        <v>4.3787588456283728E-3</v>
      </c>
      <c r="AD3007" s="456">
        <v>0</v>
      </c>
      <c r="AE3007" s="457">
        <v>0</v>
      </c>
      <c r="AF3007" s="438">
        <v>6.3185544344602216E-4</v>
      </c>
      <c r="AG3007" s="456">
        <v>0</v>
      </c>
      <c r="AH3007" s="457">
        <v>0</v>
      </c>
      <c r="AI3007" s="438">
        <v>8.1509459681855653E-4</v>
      </c>
      <c r="AJ3007" s="456">
        <v>0</v>
      </c>
      <c r="AK3007" s="457">
        <v>0</v>
      </c>
      <c r="AL3007" s="438">
        <v>5.0548431706098676E-5</v>
      </c>
      <c r="AM3007" s="456">
        <v>0</v>
      </c>
      <c r="AN3007" s="457">
        <v>0</v>
      </c>
      <c r="AO3007" s="438">
        <v>1.3736540816486205E-2</v>
      </c>
      <c r="AP3007" s="456">
        <v>0</v>
      </c>
      <c r="AQ3007" s="457">
        <v>0</v>
      </c>
      <c r="AR3007" s="440">
        <v>4.1158594504856301E-3</v>
      </c>
      <c r="AS3007" s="462">
        <v>0</v>
      </c>
      <c r="AT3007" s="463">
        <v>0</v>
      </c>
      <c r="AU3007" s="423">
        <v>0</v>
      </c>
    </row>
    <row r="3008" spans="1:47" x14ac:dyDescent="0.2">
      <c r="A3008" s="231">
        <v>2050</v>
      </c>
      <c r="B3008" s="232">
        <v>4</v>
      </c>
      <c r="C3008" s="456">
        <v>0</v>
      </c>
      <c r="D3008" s="457">
        <v>0</v>
      </c>
      <c r="E3008" s="438">
        <v>0.37355946320852718</v>
      </c>
      <c r="F3008" s="456">
        <v>0</v>
      </c>
      <c r="G3008" s="457">
        <v>0</v>
      </c>
      <c r="H3008" s="438">
        <v>6.4453269456694648E-2</v>
      </c>
      <c r="I3008" s="456">
        <v>0</v>
      </c>
      <c r="J3008" s="457">
        <v>0</v>
      </c>
      <c r="K3008" s="438">
        <v>0.37091495780348394</v>
      </c>
      <c r="L3008" s="462">
        <v>0</v>
      </c>
      <c r="M3008" s="463">
        <v>0</v>
      </c>
      <c r="N3008" s="438">
        <v>5.7076298565540123E-3</v>
      </c>
      <c r="O3008" s="456">
        <v>0</v>
      </c>
      <c r="P3008" s="457">
        <v>0</v>
      </c>
      <c r="Q3008" s="438">
        <v>1.3875549343414067E-2</v>
      </c>
      <c r="R3008" s="462">
        <v>0</v>
      </c>
      <c r="S3008" s="463">
        <v>0</v>
      </c>
      <c r="T3008" s="438">
        <v>655.05412851801361</v>
      </c>
      <c r="U3008" s="456">
        <v>0</v>
      </c>
      <c r="V3008" s="457">
        <v>0</v>
      </c>
      <c r="W3008" s="438">
        <v>6.9464168183041006E-2</v>
      </c>
      <c r="X3008" s="456">
        <v>0</v>
      </c>
      <c r="Y3008" s="457">
        <v>0</v>
      </c>
      <c r="Z3008" s="438">
        <v>3.0233103509424183E-3</v>
      </c>
      <c r="AA3008" s="456">
        <v>0</v>
      </c>
      <c r="AB3008" s="457">
        <v>0</v>
      </c>
      <c r="AC3008" s="438">
        <v>4.4378504351137889E-3</v>
      </c>
      <c r="AD3008" s="456">
        <v>0</v>
      </c>
      <c r="AE3008" s="457">
        <v>0</v>
      </c>
      <c r="AF3008" s="438">
        <v>6.4038232396203905E-4</v>
      </c>
      <c r="AG3008" s="456">
        <v>0</v>
      </c>
      <c r="AH3008" s="457">
        <v>0</v>
      </c>
      <c r="AI3008" s="438">
        <v>8.2609403470431698E-4</v>
      </c>
      <c r="AJ3008" s="456">
        <v>0</v>
      </c>
      <c r="AK3008" s="457">
        <v>0</v>
      </c>
      <c r="AL3008" s="438">
        <v>5.1230599572392524E-5</v>
      </c>
      <c r="AM3008" s="456">
        <v>0</v>
      </c>
      <c r="AN3008" s="457">
        <v>0</v>
      </c>
      <c r="AO3008" s="438">
        <v>1.3921902092596566E-2</v>
      </c>
      <c r="AP3008" s="456">
        <v>0</v>
      </c>
      <c r="AQ3008" s="457">
        <v>0</v>
      </c>
      <c r="AR3008" s="440">
        <v>4.1299192147308001E-3</v>
      </c>
      <c r="AS3008" s="462">
        <v>0</v>
      </c>
      <c r="AT3008" s="463">
        <v>0</v>
      </c>
      <c r="AU3008" s="423">
        <v>0</v>
      </c>
    </row>
    <row r="3009" spans="1:47" x14ac:dyDescent="0.2">
      <c r="A3009" s="231">
        <v>2050</v>
      </c>
      <c r="B3009" s="232">
        <v>5</v>
      </c>
      <c r="C3009" s="456">
        <v>0</v>
      </c>
      <c r="D3009" s="457">
        <v>0</v>
      </c>
      <c r="E3009" s="438">
        <v>0.43746807807324228</v>
      </c>
      <c r="F3009" s="456">
        <v>0</v>
      </c>
      <c r="G3009" s="457">
        <v>0</v>
      </c>
      <c r="H3009" s="438">
        <v>7.1808887198112306E-2</v>
      </c>
      <c r="I3009" s="456">
        <v>0</v>
      </c>
      <c r="J3009" s="457">
        <v>0</v>
      </c>
      <c r="K3009" s="438">
        <v>0.37465023148349014</v>
      </c>
      <c r="L3009" s="462">
        <v>0</v>
      </c>
      <c r="M3009" s="463">
        <v>0</v>
      </c>
      <c r="N3009" s="438">
        <v>5.7090138768187797E-3</v>
      </c>
      <c r="O3009" s="456">
        <v>0</v>
      </c>
      <c r="P3009" s="457">
        <v>0</v>
      </c>
      <c r="Q3009" s="438">
        <v>1.8985377671987828E-2</v>
      </c>
      <c r="R3009" s="462">
        <v>0</v>
      </c>
      <c r="S3009" s="463">
        <v>0</v>
      </c>
      <c r="T3009" s="438">
        <v>655.21260798219851</v>
      </c>
      <c r="U3009" s="456">
        <v>0</v>
      </c>
      <c r="V3009" s="457">
        <v>0</v>
      </c>
      <c r="W3009" s="438">
        <v>7.7391569910446809E-2</v>
      </c>
      <c r="X3009" s="456">
        <v>0</v>
      </c>
      <c r="Y3009" s="457">
        <v>0</v>
      </c>
      <c r="Z3009" s="438">
        <v>3.0432721983185986E-3</v>
      </c>
      <c r="AA3009" s="456">
        <v>0</v>
      </c>
      <c r="AB3009" s="457">
        <v>0</v>
      </c>
      <c r="AC3009" s="438">
        <v>4.9443065050831982E-3</v>
      </c>
      <c r="AD3009" s="456">
        <v>0</v>
      </c>
      <c r="AE3009" s="457">
        <v>0</v>
      </c>
      <c r="AF3009" s="438">
        <v>7.134641592660072E-4</v>
      </c>
      <c r="AG3009" s="456">
        <v>0</v>
      </c>
      <c r="AH3009" s="457">
        <v>0</v>
      </c>
      <c r="AI3009" s="438">
        <v>9.2036904650936861E-4</v>
      </c>
      <c r="AJ3009" s="456">
        <v>0</v>
      </c>
      <c r="AK3009" s="457">
        <v>0</v>
      </c>
      <c r="AL3009" s="438">
        <v>5.7077169408448535E-5</v>
      </c>
      <c r="AM3009" s="456">
        <v>0</v>
      </c>
      <c r="AN3009" s="457">
        <v>0</v>
      </c>
      <c r="AO3009" s="438">
        <v>1.5510718666696831E-2</v>
      </c>
      <c r="AP3009" s="456">
        <v>0</v>
      </c>
      <c r="AQ3009" s="457">
        <v>0</v>
      </c>
      <c r="AR3009" s="440">
        <v>6.3929794885125204E-3</v>
      </c>
      <c r="AS3009" s="462">
        <v>0</v>
      </c>
      <c r="AT3009" s="463">
        <v>0</v>
      </c>
      <c r="AU3009" s="423">
        <v>0</v>
      </c>
    </row>
    <row r="3010" spans="1:47" x14ac:dyDescent="0.2">
      <c r="A3010" s="231">
        <v>2050</v>
      </c>
      <c r="B3010" s="232">
        <v>6</v>
      </c>
      <c r="C3010" s="456">
        <v>0</v>
      </c>
      <c r="D3010" s="457">
        <v>0</v>
      </c>
      <c r="E3010" s="438">
        <v>0.44034282890958715</v>
      </c>
      <c r="F3010" s="456">
        <v>0</v>
      </c>
      <c r="G3010" s="457">
        <v>0</v>
      </c>
      <c r="H3010" s="438">
        <v>7.2905358579359592E-2</v>
      </c>
      <c r="I3010" s="456">
        <v>0</v>
      </c>
      <c r="J3010" s="457">
        <v>0</v>
      </c>
      <c r="K3010" s="438">
        <v>0.37912767868218999</v>
      </c>
      <c r="L3010" s="462">
        <v>0</v>
      </c>
      <c r="M3010" s="463">
        <v>0</v>
      </c>
      <c r="N3010" s="438">
        <v>5.7129926735029132E-3</v>
      </c>
      <c r="O3010" s="456">
        <v>0</v>
      </c>
      <c r="P3010" s="457">
        <v>0</v>
      </c>
      <c r="Q3010" s="438">
        <v>1.8996166577170164E-2</v>
      </c>
      <c r="R3010" s="462">
        <v>0</v>
      </c>
      <c r="S3010" s="463">
        <v>0</v>
      </c>
      <c r="T3010" s="438">
        <v>655.66931889892192</v>
      </c>
      <c r="U3010" s="456">
        <v>0</v>
      </c>
      <c r="V3010" s="457">
        <v>0</v>
      </c>
      <c r="W3010" s="438">
        <v>7.8573359302102116E-2</v>
      </c>
      <c r="X3010" s="456">
        <v>0</v>
      </c>
      <c r="Y3010" s="457">
        <v>0</v>
      </c>
      <c r="Z3010" s="438">
        <v>3.0657494138717168E-3</v>
      </c>
      <c r="AA3010" s="456">
        <v>0</v>
      </c>
      <c r="AB3010" s="457">
        <v>0</v>
      </c>
      <c r="AC3010" s="438">
        <v>5.0198020398030717E-3</v>
      </c>
      <c r="AD3010" s="456">
        <v>0</v>
      </c>
      <c r="AE3010" s="457">
        <v>0</v>
      </c>
      <c r="AF3010" s="438">
        <v>7.2435855838132938E-4</v>
      </c>
      <c r="AG3010" s="456">
        <v>0</v>
      </c>
      <c r="AH3010" s="457">
        <v>0</v>
      </c>
      <c r="AI3010" s="438">
        <v>9.3442241282450653E-4</v>
      </c>
      <c r="AJ3010" s="456">
        <v>0</v>
      </c>
      <c r="AK3010" s="457">
        <v>0</v>
      </c>
      <c r="AL3010" s="438">
        <v>5.7948684168617581E-5</v>
      </c>
      <c r="AM3010" s="456">
        <v>0</v>
      </c>
      <c r="AN3010" s="457">
        <v>0</v>
      </c>
      <c r="AO3010" s="438">
        <v>1.5747542269508016E-2</v>
      </c>
      <c r="AP3010" s="456">
        <v>0</v>
      </c>
      <c r="AQ3010" s="457">
        <v>0</v>
      </c>
      <c r="AR3010" s="440">
        <v>6.42106536055502E-3</v>
      </c>
      <c r="AS3010" s="462">
        <v>0</v>
      </c>
      <c r="AT3010" s="463">
        <v>0</v>
      </c>
      <c r="AU3010" s="423">
        <v>0</v>
      </c>
    </row>
    <row r="3011" spans="1:47" x14ac:dyDescent="0.2">
      <c r="A3011" s="231">
        <v>2050</v>
      </c>
      <c r="B3011" s="232">
        <v>7</v>
      </c>
      <c r="C3011" s="456">
        <v>0</v>
      </c>
      <c r="D3011" s="457">
        <v>0</v>
      </c>
      <c r="E3011" s="438">
        <v>0.44354901686728565</v>
      </c>
      <c r="F3011" s="456">
        <v>0</v>
      </c>
      <c r="G3011" s="457">
        <v>0</v>
      </c>
      <c r="H3011" s="438">
        <v>7.4128440652680636E-2</v>
      </c>
      <c r="I3011" s="456">
        <v>0</v>
      </c>
      <c r="J3011" s="457">
        <v>0</v>
      </c>
      <c r="K3011" s="438">
        <v>0.50685935799457382</v>
      </c>
      <c r="L3011" s="462">
        <v>0</v>
      </c>
      <c r="M3011" s="463">
        <v>0</v>
      </c>
      <c r="N3011" s="438">
        <v>5.7174347357560476E-3</v>
      </c>
      <c r="O3011" s="456">
        <v>0</v>
      </c>
      <c r="P3011" s="457">
        <v>0</v>
      </c>
      <c r="Q3011" s="438">
        <v>1.9008186214722046E-2</v>
      </c>
      <c r="R3011" s="462">
        <v>0</v>
      </c>
      <c r="S3011" s="463">
        <v>0</v>
      </c>
      <c r="T3011" s="438">
        <v>656.17874278726742</v>
      </c>
      <c r="U3011" s="456">
        <v>0</v>
      </c>
      <c r="V3011" s="457">
        <v>0</v>
      </c>
      <c r="W3011" s="438">
        <v>7.9891454530169284E-2</v>
      </c>
      <c r="X3011" s="456">
        <v>0</v>
      </c>
      <c r="Y3011" s="457">
        <v>0</v>
      </c>
      <c r="Z3011" s="438">
        <v>3.0908192135733117E-3</v>
      </c>
      <c r="AA3011" s="456">
        <v>0</v>
      </c>
      <c r="AB3011" s="457">
        <v>0</v>
      </c>
      <c r="AC3011" s="438">
        <v>5.1040150926668967E-3</v>
      </c>
      <c r="AD3011" s="456">
        <v>0</v>
      </c>
      <c r="AE3011" s="457">
        <v>0</v>
      </c>
      <c r="AF3011" s="438">
        <v>7.3651027456914672E-4</v>
      </c>
      <c r="AG3011" s="456">
        <v>0</v>
      </c>
      <c r="AH3011" s="457">
        <v>0</v>
      </c>
      <c r="AI3011" s="438">
        <v>9.5009808035461838E-4</v>
      </c>
      <c r="AJ3011" s="456">
        <v>0</v>
      </c>
      <c r="AK3011" s="457">
        <v>0</v>
      </c>
      <c r="AL3011" s="438">
        <v>5.8920826837861611E-5</v>
      </c>
      <c r="AM3011" s="456">
        <v>0</v>
      </c>
      <c r="AN3011" s="457">
        <v>0</v>
      </c>
      <c r="AO3011" s="438">
        <v>1.6011744086514578E-2</v>
      </c>
      <c r="AP3011" s="456">
        <v>0</v>
      </c>
      <c r="AQ3011" s="457">
        <v>0</v>
      </c>
      <c r="AR3011" s="440">
        <v>7.1898052684395003E-3</v>
      </c>
      <c r="AS3011" s="462">
        <v>0</v>
      </c>
      <c r="AT3011" s="463">
        <v>0</v>
      </c>
      <c r="AU3011" s="423">
        <v>0</v>
      </c>
    </row>
    <row r="3012" spans="1:47" x14ac:dyDescent="0.2">
      <c r="A3012" s="231">
        <v>2050</v>
      </c>
      <c r="B3012" s="232">
        <v>8</v>
      </c>
      <c r="C3012" s="456">
        <v>0</v>
      </c>
      <c r="D3012" s="457">
        <v>0</v>
      </c>
      <c r="E3012" s="438">
        <v>0.44711196290654132</v>
      </c>
      <c r="F3012" s="456">
        <v>0</v>
      </c>
      <c r="G3012" s="457">
        <v>0</v>
      </c>
      <c r="H3012" s="438">
        <v>7.5487064005508128E-2</v>
      </c>
      <c r="I3012" s="456">
        <v>0</v>
      </c>
      <c r="J3012" s="457">
        <v>0</v>
      </c>
      <c r="K3012" s="438">
        <v>0.51240768841760731</v>
      </c>
      <c r="L3012" s="462">
        <v>0</v>
      </c>
      <c r="M3012" s="463">
        <v>0</v>
      </c>
      <c r="N3012" s="438">
        <v>5.722361049207373E-3</v>
      </c>
      <c r="O3012" s="456">
        <v>0</v>
      </c>
      <c r="P3012" s="457">
        <v>0</v>
      </c>
      <c r="Q3012" s="438">
        <v>1.9021575050454848E-2</v>
      </c>
      <c r="R3012" s="462">
        <v>0</v>
      </c>
      <c r="S3012" s="463">
        <v>0</v>
      </c>
      <c r="T3012" s="438">
        <v>656.74444363138048</v>
      </c>
      <c r="U3012" s="456">
        <v>0</v>
      </c>
      <c r="V3012" s="457">
        <v>0</v>
      </c>
      <c r="W3012" s="438">
        <v>8.1355831156908795E-2</v>
      </c>
      <c r="X3012" s="456">
        <v>0</v>
      </c>
      <c r="Y3012" s="457">
        <v>0</v>
      </c>
      <c r="Z3012" s="438">
        <v>3.1186757848100425E-3</v>
      </c>
      <c r="AA3012" s="456">
        <v>0</v>
      </c>
      <c r="AB3012" s="457">
        <v>0</v>
      </c>
      <c r="AC3012" s="438">
        <v>5.1975664781836444E-3</v>
      </c>
      <c r="AD3012" s="456">
        <v>0</v>
      </c>
      <c r="AE3012" s="457">
        <v>0</v>
      </c>
      <c r="AF3012" s="438">
        <v>7.5000963844521471E-4</v>
      </c>
      <c r="AG3012" s="456">
        <v>0</v>
      </c>
      <c r="AH3012" s="457">
        <v>0</v>
      </c>
      <c r="AI3012" s="438">
        <v>9.6751223921156442E-4</v>
      </c>
      <c r="AJ3012" s="456">
        <v>0</v>
      </c>
      <c r="AK3012" s="457">
        <v>0</v>
      </c>
      <c r="AL3012" s="438">
        <v>6.0000779222075151E-5</v>
      </c>
      <c r="AM3012" s="456">
        <v>0</v>
      </c>
      <c r="AN3012" s="457">
        <v>0</v>
      </c>
      <c r="AO3012" s="438">
        <v>1.6305207733680143E-2</v>
      </c>
      <c r="AP3012" s="456">
        <v>0</v>
      </c>
      <c r="AQ3012" s="457">
        <v>0</v>
      </c>
      <c r="AR3012" s="440">
        <v>7.2286864862633297E-3</v>
      </c>
      <c r="AS3012" s="462">
        <v>0</v>
      </c>
      <c r="AT3012" s="463">
        <v>0</v>
      </c>
      <c r="AU3012" s="423">
        <v>0</v>
      </c>
    </row>
    <row r="3013" spans="1:47" x14ac:dyDescent="0.2">
      <c r="A3013" s="231">
        <v>2050</v>
      </c>
      <c r="B3013" s="232">
        <v>9</v>
      </c>
      <c r="C3013" s="456">
        <v>0</v>
      </c>
      <c r="D3013" s="457">
        <v>0</v>
      </c>
      <c r="E3013" s="438">
        <v>0.45038914408393532</v>
      </c>
      <c r="F3013" s="456">
        <v>0</v>
      </c>
      <c r="G3013" s="457">
        <v>0</v>
      </c>
      <c r="H3013" s="438">
        <v>7.6969448203660501E-2</v>
      </c>
      <c r="I3013" s="456">
        <v>0</v>
      </c>
      <c r="J3013" s="457">
        <v>0</v>
      </c>
      <c r="K3013" s="438">
        <v>0.51815560794315163</v>
      </c>
      <c r="L3013" s="462">
        <v>0</v>
      </c>
      <c r="M3013" s="463">
        <v>0</v>
      </c>
      <c r="N3013" s="438">
        <v>5.7256439745607271E-3</v>
      </c>
      <c r="O3013" s="456">
        <v>0</v>
      </c>
      <c r="P3013" s="457">
        <v>0</v>
      </c>
      <c r="Q3013" s="438">
        <v>1.9036343993409689E-2</v>
      </c>
      <c r="R3013" s="462">
        <v>0</v>
      </c>
      <c r="S3013" s="463">
        <v>0</v>
      </c>
      <c r="T3013" s="438">
        <v>657.12128428379435</v>
      </c>
      <c r="U3013" s="456">
        <v>0</v>
      </c>
      <c r="V3013" s="457">
        <v>0</v>
      </c>
      <c r="W3013" s="438">
        <v>8.2953440374053583E-2</v>
      </c>
      <c r="X3013" s="456">
        <v>0</v>
      </c>
      <c r="Y3013" s="457">
        <v>0</v>
      </c>
      <c r="Z3013" s="438">
        <v>3.1493971963539873E-3</v>
      </c>
      <c r="AA3013" s="456">
        <v>0</v>
      </c>
      <c r="AB3013" s="457">
        <v>0</v>
      </c>
      <c r="AC3013" s="438">
        <v>5.2996343415543492E-3</v>
      </c>
      <c r="AD3013" s="456">
        <v>0</v>
      </c>
      <c r="AE3013" s="457">
        <v>0</v>
      </c>
      <c r="AF3013" s="438">
        <v>7.6473863591303593E-4</v>
      </c>
      <c r="AG3013" s="456">
        <v>0</v>
      </c>
      <c r="AH3013" s="457">
        <v>0</v>
      </c>
      <c r="AI3013" s="438">
        <v>9.8651285684812581E-4</v>
      </c>
      <c r="AJ3013" s="456">
        <v>0</v>
      </c>
      <c r="AK3013" s="457">
        <v>0</v>
      </c>
      <c r="AL3013" s="438">
        <v>6.117905352621294E-5</v>
      </c>
      <c r="AM3013" s="456">
        <v>0</v>
      </c>
      <c r="AN3013" s="457">
        <v>0</v>
      </c>
      <c r="AO3013" s="438">
        <v>1.6625412922875223E-2</v>
      </c>
      <c r="AP3013" s="456">
        <v>0</v>
      </c>
      <c r="AQ3013" s="457">
        <v>0</v>
      </c>
      <c r="AR3013" s="440">
        <v>8.1052564956339401E-3</v>
      </c>
      <c r="AS3013" s="462">
        <v>0</v>
      </c>
      <c r="AT3013" s="463">
        <v>0</v>
      </c>
      <c r="AU3013" s="423">
        <v>0</v>
      </c>
    </row>
    <row r="3014" spans="1:47" x14ac:dyDescent="0.2">
      <c r="A3014" s="231">
        <v>2050</v>
      </c>
      <c r="B3014" s="232">
        <v>10</v>
      </c>
      <c r="C3014" s="456">
        <v>0</v>
      </c>
      <c r="D3014" s="457">
        <v>0</v>
      </c>
      <c r="E3014" s="438">
        <v>0.45469801835157891</v>
      </c>
      <c r="F3014" s="456">
        <v>0</v>
      </c>
      <c r="G3014" s="457">
        <v>0</v>
      </c>
      <c r="H3014" s="438">
        <v>7.8612898454650956E-2</v>
      </c>
      <c r="I3014" s="456">
        <v>0</v>
      </c>
      <c r="J3014" s="457">
        <v>0</v>
      </c>
      <c r="K3014" s="438">
        <v>0.5248669591664763</v>
      </c>
      <c r="L3014" s="462">
        <v>0</v>
      </c>
      <c r="M3014" s="463">
        <v>0</v>
      </c>
      <c r="N3014" s="438">
        <v>5.7316117374622885E-3</v>
      </c>
      <c r="O3014" s="456">
        <v>0</v>
      </c>
      <c r="P3014" s="457">
        <v>0</v>
      </c>
      <c r="Q3014" s="438">
        <v>1.9052506775478241E-2</v>
      </c>
      <c r="R3014" s="462">
        <v>0</v>
      </c>
      <c r="S3014" s="463">
        <v>0</v>
      </c>
      <c r="T3014" s="438">
        <v>657.80641613884802</v>
      </c>
      <c r="U3014" s="456">
        <v>0</v>
      </c>
      <c r="V3014" s="457">
        <v>0</v>
      </c>
      <c r="W3014" s="438">
        <v>8.4724696644219971E-2</v>
      </c>
      <c r="X3014" s="456">
        <v>0</v>
      </c>
      <c r="Y3014" s="457">
        <v>0</v>
      </c>
      <c r="Z3014" s="438">
        <v>3.1830920157373617E-3</v>
      </c>
      <c r="AA3014" s="456">
        <v>0</v>
      </c>
      <c r="AB3014" s="457">
        <v>0</v>
      </c>
      <c r="AC3014" s="438">
        <v>5.4127956993926443E-3</v>
      </c>
      <c r="AD3014" s="456">
        <v>0</v>
      </c>
      <c r="AE3014" s="457">
        <v>0</v>
      </c>
      <c r="AF3014" s="438">
        <v>7.8106717331025502E-4</v>
      </c>
      <c r="AG3014" s="456">
        <v>0</v>
      </c>
      <c r="AH3014" s="457">
        <v>0</v>
      </c>
      <c r="AI3014" s="438">
        <v>1.0075766616019933E-3</v>
      </c>
      <c r="AJ3014" s="456">
        <v>0</v>
      </c>
      <c r="AK3014" s="457">
        <v>0</v>
      </c>
      <c r="AL3014" s="438">
        <v>6.2485330803436709E-5</v>
      </c>
      <c r="AM3014" s="456">
        <v>0</v>
      </c>
      <c r="AN3014" s="457">
        <v>0</v>
      </c>
      <c r="AO3014" s="438">
        <v>1.6980394713082721E-2</v>
      </c>
      <c r="AP3014" s="456">
        <v>0</v>
      </c>
      <c r="AQ3014" s="457">
        <v>0</v>
      </c>
      <c r="AR3014" s="440">
        <v>8.1577955399432193E-3</v>
      </c>
      <c r="AS3014" s="462">
        <v>0</v>
      </c>
      <c r="AT3014" s="463">
        <v>0</v>
      </c>
      <c r="AU3014" s="423">
        <v>0</v>
      </c>
    </row>
    <row r="3015" spans="1:47" x14ac:dyDescent="0.2">
      <c r="A3015" s="231">
        <v>2050</v>
      </c>
      <c r="B3015" s="232">
        <v>11</v>
      </c>
      <c r="C3015" s="456">
        <v>0</v>
      </c>
      <c r="D3015" s="457">
        <v>0</v>
      </c>
      <c r="E3015" s="438">
        <v>0.45942488717243551</v>
      </c>
      <c r="F3015" s="456">
        <v>0</v>
      </c>
      <c r="G3015" s="457">
        <v>0</v>
      </c>
      <c r="H3015" s="438">
        <v>8.0415806546864421E-2</v>
      </c>
      <c r="I3015" s="456">
        <v>0</v>
      </c>
      <c r="J3015" s="457">
        <v>0</v>
      </c>
      <c r="K3015" s="438">
        <v>0.53222919639446986</v>
      </c>
      <c r="L3015" s="462">
        <v>0</v>
      </c>
      <c r="M3015" s="463">
        <v>0</v>
      </c>
      <c r="N3015" s="438">
        <v>5.738156968669631E-3</v>
      </c>
      <c r="O3015" s="456">
        <v>0</v>
      </c>
      <c r="P3015" s="457">
        <v>0</v>
      </c>
      <c r="Q3015" s="438">
        <v>1.9070256188324697E-2</v>
      </c>
      <c r="R3015" s="462">
        <v>0</v>
      </c>
      <c r="S3015" s="463">
        <v>0</v>
      </c>
      <c r="T3015" s="438">
        <v>658.55855822810179</v>
      </c>
      <c r="U3015" s="456">
        <v>0</v>
      </c>
      <c r="V3015" s="457">
        <v>0</v>
      </c>
      <c r="W3015" s="438">
        <v>8.6667611425673641E-2</v>
      </c>
      <c r="X3015" s="456">
        <v>0</v>
      </c>
      <c r="Y3015" s="457">
        <v>0</v>
      </c>
      <c r="Z3015" s="438">
        <v>3.2200461901812161E-3</v>
      </c>
      <c r="AA3015" s="456">
        <v>0</v>
      </c>
      <c r="AB3015" s="457">
        <v>0</v>
      </c>
      <c r="AC3015" s="438">
        <v>5.5369202717306821E-3</v>
      </c>
      <c r="AD3015" s="456">
        <v>0</v>
      </c>
      <c r="AE3015" s="457">
        <v>0</v>
      </c>
      <c r="AF3015" s="438">
        <v>7.9897847809909579E-4</v>
      </c>
      <c r="AG3015" s="456">
        <v>0</v>
      </c>
      <c r="AH3015" s="457">
        <v>0</v>
      </c>
      <c r="AI3015" s="438">
        <v>1.0306832217399217E-3</v>
      </c>
      <c r="AJ3015" s="456">
        <v>0</v>
      </c>
      <c r="AK3015" s="457">
        <v>0</v>
      </c>
      <c r="AL3015" s="438">
        <v>6.3918331353339319E-5</v>
      </c>
      <c r="AM3015" s="456">
        <v>0</v>
      </c>
      <c r="AN3015" s="457">
        <v>0</v>
      </c>
      <c r="AO3015" s="438">
        <v>1.7369793518794054E-2</v>
      </c>
      <c r="AP3015" s="456">
        <v>0</v>
      </c>
      <c r="AQ3015" s="457">
        <v>0</v>
      </c>
      <c r="AR3015" s="440">
        <v>9.9408382728681192E-3</v>
      </c>
      <c r="AS3015" s="462">
        <v>0</v>
      </c>
      <c r="AT3015" s="463">
        <v>0</v>
      </c>
      <c r="AU3015" s="423">
        <v>0</v>
      </c>
    </row>
    <row r="3016" spans="1:47" x14ac:dyDescent="0.2">
      <c r="A3016" s="231">
        <v>2050</v>
      </c>
      <c r="B3016" s="232">
        <v>12</v>
      </c>
      <c r="C3016" s="456">
        <v>0</v>
      </c>
      <c r="D3016" s="457">
        <v>0</v>
      </c>
      <c r="E3016" s="438">
        <v>0.46456221132807868</v>
      </c>
      <c r="F3016" s="456">
        <v>0</v>
      </c>
      <c r="G3016" s="457">
        <v>0</v>
      </c>
      <c r="H3016" s="438">
        <v>8.2375175305387488E-2</v>
      </c>
      <c r="I3016" s="456">
        <v>0</v>
      </c>
      <c r="J3016" s="457">
        <v>0</v>
      </c>
      <c r="K3016" s="438">
        <v>0.54023016866061613</v>
      </c>
      <c r="L3016" s="462">
        <v>0</v>
      </c>
      <c r="M3016" s="463">
        <v>0</v>
      </c>
      <c r="N3016" s="438">
        <v>5.7452631977074637E-3</v>
      </c>
      <c r="O3016" s="456">
        <v>0</v>
      </c>
      <c r="P3016" s="457">
        <v>0</v>
      </c>
      <c r="Q3016" s="438">
        <v>1.9089527236139613E-2</v>
      </c>
      <c r="R3016" s="462">
        <v>0</v>
      </c>
      <c r="S3016" s="463">
        <v>0</v>
      </c>
      <c r="T3016" s="438">
        <v>659.37305481767942</v>
      </c>
      <c r="U3016" s="456">
        <v>0</v>
      </c>
      <c r="V3016" s="457">
        <v>0</v>
      </c>
      <c r="W3016" s="438">
        <v>8.8779391261232007E-2</v>
      </c>
      <c r="X3016" s="456">
        <v>0</v>
      </c>
      <c r="Y3016" s="457">
        <v>0</v>
      </c>
      <c r="Z3016" s="438">
        <v>3.2602107985693924E-3</v>
      </c>
      <c r="AA3016" s="456">
        <v>0</v>
      </c>
      <c r="AB3016" s="457">
        <v>0</v>
      </c>
      <c r="AC3016" s="438">
        <v>5.6718394094780085E-3</v>
      </c>
      <c r="AD3016" s="456">
        <v>0</v>
      </c>
      <c r="AE3016" s="457">
        <v>0</v>
      </c>
      <c r="AF3016" s="438">
        <v>8.184465929809454E-4</v>
      </c>
      <c r="AG3016" s="456">
        <v>0</v>
      </c>
      <c r="AH3016" s="457">
        <v>0</v>
      </c>
      <c r="AI3016" s="438">
        <v>1.0557974569566483E-3</v>
      </c>
      <c r="AJ3016" s="456">
        <v>0</v>
      </c>
      <c r="AK3016" s="457">
        <v>0</v>
      </c>
      <c r="AL3016" s="438">
        <v>6.5475792660338455E-5</v>
      </c>
      <c r="AM3016" s="456">
        <v>0</v>
      </c>
      <c r="AN3016" s="457">
        <v>0</v>
      </c>
      <c r="AO3016" s="438">
        <v>1.7793040262910152E-2</v>
      </c>
      <c r="AP3016" s="456">
        <v>0</v>
      </c>
      <c r="AQ3016" s="457">
        <v>0</v>
      </c>
      <c r="AR3016" s="440">
        <v>1.00168976060534E-2</v>
      </c>
      <c r="AS3016" s="462">
        <v>0</v>
      </c>
      <c r="AT3016" s="463">
        <v>0</v>
      </c>
      <c r="AU3016" s="423">
        <v>0</v>
      </c>
    </row>
    <row r="3017" spans="1:47" x14ac:dyDescent="0.2">
      <c r="A3017" s="231">
        <v>2050</v>
      </c>
      <c r="B3017" s="232">
        <v>13</v>
      </c>
      <c r="C3017" s="456">
        <v>0</v>
      </c>
      <c r="D3017" s="457">
        <v>0</v>
      </c>
      <c r="E3017" s="438">
        <v>0.47012882472381051</v>
      </c>
      <c r="F3017" s="456">
        <v>0</v>
      </c>
      <c r="G3017" s="457">
        <v>0</v>
      </c>
      <c r="H3017" s="438">
        <v>8.4498178112930131E-2</v>
      </c>
      <c r="I3017" s="456">
        <v>0</v>
      </c>
      <c r="J3017" s="457">
        <v>0</v>
      </c>
      <c r="K3017" s="438">
        <v>0.5488996195210446</v>
      </c>
      <c r="L3017" s="462">
        <v>0</v>
      </c>
      <c r="M3017" s="463">
        <v>0</v>
      </c>
      <c r="N3017" s="438">
        <v>5.7529755542315457E-3</v>
      </c>
      <c r="O3017" s="456">
        <v>0</v>
      </c>
      <c r="P3017" s="457">
        <v>0</v>
      </c>
      <c r="Q3017" s="438">
        <v>1.9110405373488057E-2</v>
      </c>
      <c r="R3017" s="462">
        <v>0</v>
      </c>
      <c r="S3017" s="463">
        <v>0</v>
      </c>
      <c r="T3017" s="438">
        <v>660.2574290296094</v>
      </c>
      <c r="U3017" s="456">
        <v>0</v>
      </c>
      <c r="V3017" s="457">
        <v>0</v>
      </c>
      <c r="W3017" s="438">
        <v>9.1067420694275245E-2</v>
      </c>
      <c r="X3017" s="456">
        <v>0</v>
      </c>
      <c r="Y3017" s="457">
        <v>0</v>
      </c>
      <c r="Z3017" s="438">
        <v>3.3037286688661046E-3</v>
      </c>
      <c r="AA3017" s="456">
        <v>0</v>
      </c>
      <c r="AB3017" s="457">
        <v>0</v>
      </c>
      <c r="AC3017" s="438">
        <v>5.818012239187334E-3</v>
      </c>
      <c r="AD3017" s="456">
        <v>0</v>
      </c>
      <c r="AE3017" s="457">
        <v>0</v>
      </c>
      <c r="AF3017" s="438">
        <v>8.395394675108712E-4</v>
      </c>
      <c r="AG3017" s="456">
        <v>0</v>
      </c>
      <c r="AH3017" s="457">
        <v>0</v>
      </c>
      <c r="AI3017" s="438">
        <v>1.0830062235185666E-3</v>
      </c>
      <c r="AJ3017" s="456">
        <v>0</v>
      </c>
      <c r="AK3017" s="457">
        <v>0</v>
      </c>
      <c r="AL3017" s="438">
        <v>6.716318351074079E-5</v>
      </c>
      <c r="AM3017" s="456">
        <v>0</v>
      </c>
      <c r="AN3017" s="457">
        <v>0</v>
      </c>
      <c r="AO3017" s="438">
        <v>1.8251620384219774E-2</v>
      </c>
      <c r="AP3017" s="456">
        <v>0</v>
      </c>
      <c r="AQ3017" s="457">
        <v>0</v>
      </c>
      <c r="AR3017" s="440">
        <v>1.0099302190240401E-2</v>
      </c>
      <c r="AS3017" s="462">
        <v>0</v>
      </c>
      <c r="AT3017" s="463">
        <v>0</v>
      </c>
      <c r="AU3017" s="423">
        <v>0</v>
      </c>
    </row>
    <row r="3018" spans="1:47" x14ac:dyDescent="0.2">
      <c r="A3018" s="231">
        <v>2050</v>
      </c>
      <c r="B3018" s="232">
        <v>14</v>
      </c>
      <c r="C3018" s="456">
        <v>0</v>
      </c>
      <c r="D3018" s="457">
        <v>0</v>
      </c>
      <c r="E3018" s="438">
        <v>0.47480980579315152</v>
      </c>
      <c r="F3018" s="456">
        <v>0</v>
      </c>
      <c r="G3018" s="457">
        <v>0</v>
      </c>
      <c r="H3018" s="438">
        <v>8.674851383417137E-2</v>
      </c>
      <c r="I3018" s="456">
        <v>0</v>
      </c>
      <c r="J3018" s="457">
        <v>0</v>
      </c>
      <c r="K3018" s="438">
        <v>0.55747656053012606</v>
      </c>
      <c r="L3018" s="462">
        <v>0</v>
      </c>
      <c r="M3018" s="463">
        <v>0</v>
      </c>
      <c r="N3018" s="438">
        <v>5.7569230642364865E-3</v>
      </c>
      <c r="O3018" s="456">
        <v>0</v>
      </c>
      <c r="P3018" s="457">
        <v>0</v>
      </c>
      <c r="Q3018" s="438">
        <v>1.9132836854007875E-2</v>
      </c>
      <c r="R3018" s="462">
        <v>0</v>
      </c>
      <c r="S3018" s="463">
        <v>0</v>
      </c>
      <c r="T3018" s="438">
        <v>660.71167488202661</v>
      </c>
      <c r="U3018" s="456">
        <v>0</v>
      </c>
      <c r="V3018" s="457">
        <v>0</v>
      </c>
      <c r="W3018" s="438">
        <v>9.3492773458786788E-2</v>
      </c>
      <c r="X3018" s="456">
        <v>0</v>
      </c>
      <c r="Y3018" s="457">
        <v>0</v>
      </c>
      <c r="Z3018" s="438">
        <v>3.3505316447693481E-3</v>
      </c>
      <c r="AA3018" s="456">
        <v>0</v>
      </c>
      <c r="AB3018" s="457">
        <v>0</v>
      </c>
      <c r="AC3018" s="438">
        <v>5.9729535184486551E-3</v>
      </c>
      <c r="AD3018" s="456">
        <v>0</v>
      </c>
      <c r="AE3018" s="457">
        <v>0</v>
      </c>
      <c r="AF3018" s="438">
        <v>8.6189792654073241E-4</v>
      </c>
      <c r="AG3018" s="456">
        <v>0</v>
      </c>
      <c r="AH3018" s="457">
        <v>0</v>
      </c>
      <c r="AI3018" s="438">
        <v>1.1118484304230138E-3</v>
      </c>
      <c r="AJ3018" s="456">
        <v>0</v>
      </c>
      <c r="AK3018" s="457">
        <v>0</v>
      </c>
      <c r="AL3018" s="438">
        <v>6.8951795710695628E-5</v>
      </c>
      <c r="AM3018" s="456">
        <v>0</v>
      </c>
      <c r="AN3018" s="457">
        <v>0</v>
      </c>
      <c r="AO3018" s="438">
        <v>1.8737669685493619E-2</v>
      </c>
      <c r="AP3018" s="456">
        <v>0</v>
      </c>
      <c r="AQ3018" s="457">
        <v>0</v>
      </c>
      <c r="AR3018" s="440">
        <v>1.0187851254249199E-2</v>
      </c>
      <c r="AS3018" s="462">
        <v>0</v>
      </c>
      <c r="AT3018" s="463">
        <v>0</v>
      </c>
      <c r="AU3018" s="423">
        <v>0</v>
      </c>
    </row>
    <row r="3019" spans="1:47" x14ac:dyDescent="0.2">
      <c r="A3019" s="231">
        <v>2050</v>
      </c>
      <c r="B3019" s="232">
        <v>15</v>
      </c>
      <c r="C3019" s="456">
        <v>0</v>
      </c>
      <c r="D3019" s="457">
        <v>0</v>
      </c>
      <c r="E3019" s="438">
        <v>0.48122027069167816</v>
      </c>
      <c r="F3019" s="456">
        <v>0</v>
      </c>
      <c r="G3019" s="457">
        <v>0</v>
      </c>
      <c r="H3019" s="438">
        <v>8.9193311472247669E-2</v>
      </c>
      <c r="I3019" s="456">
        <v>0</v>
      </c>
      <c r="J3019" s="457">
        <v>0</v>
      </c>
      <c r="K3019" s="438">
        <v>0.56746085154554649</v>
      </c>
      <c r="L3019" s="462">
        <v>0</v>
      </c>
      <c r="M3019" s="463">
        <v>0</v>
      </c>
      <c r="N3019" s="438">
        <v>5.765805163074054E-3</v>
      </c>
      <c r="O3019" s="456">
        <v>0</v>
      </c>
      <c r="P3019" s="457">
        <v>0</v>
      </c>
      <c r="Q3019" s="438">
        <v>1.9156923559464131E-2</v>
      </c>
      <c r="R3019" s="462">
        <v>0</v>
      </c>
      <c r="S3019" s="463">
        <v>0</v>
      </c>
      <c r="T3019" s="438">
        <v>661.73123724100242</v>
      </c>
      <c r="U3019" s="456">
        <v>0</v>
      </c>
      <c r="V3019" s="457">
        <v>0</v>
      </c>
      <c r="W3019" s="438">
        <v>9.6127503126456723E-2</v>
      </c>
      <c r="X3019" s="456">
        <v>0</v>
      </c>
      <c r="Y3019" s="457">
        <v>0</v>
      </c>
      <c r="Z3019" s="438">
        <v>3.4006485991223421E-3</v>
      </c>
      <c r="AA3019" s="456">
        <v>0</v>
      </c>
      <c r="AB3019" s="457">
        <v>0</v>
      </c>
      <c r="AC3019" s="438">
        <v>6.1412878180707575E-3</v>
      </c>
      <c r="AD3019" s="456">
        <v>0</v>
      </c>
      <c r="AE3019" s="457">
        <v>0</v>
      </c>
      <c r="AF3019" s="438">
        <v>8.8618769670958508E-4</v>
      </c>
      <c r="AG3019" s="456">
        <v>0</v>
      </c>
      <c r="AH3019" s="457">
        <v>0</v>
      </c>
      <c r="AI3019" s="438">
        <v>1.1431823939496229E-3</v>
      </c>
      <c r="AJ3019" s="456">
        <v>0</v>
      </c>
      <c r="AK3019" s="457">
        <v>0</v>
      </c>
      <c r="AL3019" s="438">
        <v>7.0895096076256602E-5</v>
      </c>
      <c r="AM3019" s="456">
        <v>0</v>
      </c>
      <c r="AN3019" s="457">
        <v>0</v>
      </c>
      <c r="AO3019" s="438">
        <v>1.9265735511404737E-2</v>
      </c>
      <c r="AP3019" s="456">
        <v>0</v>
      </c>
      <c r="AQ3019" s="457">
        <v>0</v>
      </c>
      <c r="AR3019" s="440">
        <v>1.02827411800668E-2</v>
      </c>
      <c r="AS3019" s="462">
        <v>0</v>
      </c>
      <c r="AT3019" s="463">
        <v>0</v>
      </c>
      <c r="AU3019" s="423">
        <v>0</v>
      </c>
    </row>
    <row r="3020" spans="1:47" x14ac:dyDescent="0.2">
      <c r="A3020" s="231">
        <v>2050</v>
      </c>
      <c r="B3020" s="232">
        <v>16</v>
      </c>
      <c r="C3020" s="456">
        <v>0</v>
      </c>
      <c r="D3020" s="457">
        <v>0</v>
      </c>
      <c r="E3020" s="438">
        <v>0.48804183331168804</v>
      </c>
      <c r="F3020" s="456">
        <v>0</v>
      </c>
      <c r="G3020" s="457">
        <v>0</v>
      </c>
      <c r="H3020" s="438">
        <v>9.1795083526938812E-2</v>
      </c>
      <c r="I3020" s="456">
        <v>0</v>
      </c>
      <c r="J3020" s="457">
        <v>0</v>
      </c>
      <c r="K3020" s="438">
        <v>0.5780855284010834</v>
      </c>
      <c r="L3020" s="462">
        <v>0</v>
      </c>
      <c r="M3020" s="463">
        <v>0</v>
      </c>
      <c r="N3020" s="438">
        <v>5.7752428365969678E-3</v>
      </c>
      <c r="O3020" s="456">
        <v>0</v>
      </c>
      <c r="P3020" s="457">
        <v>0</v>
      </c>
      <c r="Q3020" s="438">
        <v>1.9182525771346937E-2</v>
      </c>
      <c r="R3020" s="462">
        <v>0</v>
      </c>
      <c r="S3020" s="463">
        <v>0</v>
      </c>
      <c r="T3020" s="438">
        <v>662.81392227882077</v>
      </c>
      <c r="U3020" s="456">
        <v>0</v>
      </c>
      <c r="V3020" s="457">
        <v>0</v>
      </c>
      <c r="W3020" s="438">
        <v>9.8931706845216599E-2</v>
      </c>
      <c r="X3020" s="456">
        <v>0</v>
      </c>
      <c r="Y3020" s="457">
        <v>0</v>
      </c>
      <c r="Z3020" s="438">
        <v>3.4539844249796767E-3</v>
      </c>
      <c r="AA3020" s="456">
        <v>0</v>
      </c>
      <c r="AB3020" s="457">
        <v>0</v>
      </c>
      <c r="AC3020" s="438">
        <v>6.3204309037648435E-3</v>
      </c>
      <c r="AD3020" s="456">
        <v>0</v>
      </c>
      <c r="AE3020" s="457">
        <v>0</v>
      </c>
      <c r="AF3020" s="438">
        <v>9.1203927262057663E-4</v>
      </c>
      <c r="AG3020" s="456">
        <v>0</v>
      </c>
      <c r="AH3020" s="457">
        <v>0</v>
      </c>
      <c r="AI3020" s="438">
        <v>1.1765310183408132E-3</v>
      </c>
      <c r="AJ3020" s="456">
        <v>0</v>
      </c>
      <c r="AK3020" s="457">
        <v>0</v>
      </c>
      <c r="AL3020" s="438">
        <v>7.2963191734368453E-5</v>
      </c>
      <c r="AM3020" s="456">
        <v>0</v>
      </c>
      <c r="AN3020" s="457">
        <v>0</v>
      </c>
      <c r="AO3020" s="438">
        <v>1.9827744182936747E-2</v>
      </c>
      <c r="AP3020" s="456">
        <v>0</v>
      </c>
      <c r="AQ3020" s="457">
        <v>0</v>
      </c>
      <c r="AR3020" s="440">
        <v>1.36522204952223E-2</v>
      </c>
      <c r="AS3020" s="462">
        <v>0</v>
      </c>
      <c r="AT3020" s="463">
        <v>0</v>
      </c>
      <c r="AU3020" s="423">
        <v>0</v>
      </c>
    </row>
    <row r="3021" spans="1:47" x14ac:dyDescent="0.2">
      <c r="A3021" s="231">
        <v>2050</v>
      </c>
      <c r="B3021" s="232">
        <v>17</v>
      </c>
      <c r="C3021" s="456">
        <v>0</v>
      </c>
      <c r="D3021" s="457">
        <v>0</v>
      </c>
      <c r="E3021" s="438">
        <v>0.49519653018632098</v>
      </c>
      <c r="F3021" s="456">
        <v>0</v>
      </c>
      <c r="G3021" s="457">
        <v>0</v>
      </c>
      <c r="H3021" s="438">
        <v>9.4523619765718103E-2</v>
      </c>
      <c r="I3021" s="456">
        <v>0</v>
      </c>
      <c r="J3021" s="457">
        <v>0</v>
      </c>
      <c r="K3021" s="438">
        <v>0.58922753292445429</v>
      </c>
      <c r="L3021" s="462">
        <v>0</v>
      </c>
      <c r="M3021" s="463">
        <v>0</v>
      </c>
      <c r="N3021" s="438">
        <v>5.785160596459611E-3</v>
      </c>
      <c r="O3021" s="456">
        <v>0</v>
      </c>
      <c r="P3021" s="457">
        <v>0</v>
      </c>
      <c r="Q3021" s="438">
        <v>1.9209427595085937E-2</v>
      </c>
      <c r="R3021" s="462">
        <v>0</v>
      </c>
      <c r="S3021" s="463">
        <v>0</v>
      </c>
      <c r="T3021" s="438">
        <v>663.95095776531116</v>
      </c>
      <c r="U3021" s="456">
        <v>0</v>
      </c>
      <c r="V3021" s="457">
        <v>0</v>
      </c>
      <c r="W3021" s="438">
        <v>0.10187218854169694</v>
      </c>
      <c r="X3021" s="456">
        <v>0</v>
      </c>
      <c r="Y3021" s="457">
        <v>0</v>
      </c>
      <c r="Z3021" s="438">
        <v>3.5099171583873501E-3</v>
      </c>
      <c r="AA3021" s="456">
        <v>0</v>
      </c>
      <c r="AB3021" s="457">
        <v>0</v>
      </c>
      <c r="AC3021" s="438">
        <v>6.5082986239572123E-3</v>
      </c>
      <c r="AD3021" s="456">
        <v>0</v>
      </c>
      <c r="AE3021" s="457">
        <v>0</v>
      </c>
      <c r="AF3021" s="438">
        <v>9.3914796314274913E-4</v>
      </c>
      <c r="AG3021" s="456">
        <v>0</v>
      </c>
      <c r="AH3021" s="457">
        <v>0</v>
      </c>
      <c r="AI3021" s="438">
        <v>1.211501034677208E-3</v>
      </c>
      <c r="AJ3021" s="456">
        <v>0</v>
      </c>
      <c r="AK3021" s="457">
        <v>0</v>
      </c>
      <c r="AL3021" s="438">
        <v>7.5131826608144654E-5</v>
      </c>
      <c r="AM3021" s="456">
        <v>0</v>
      </c>
      <c r="AN3021" s="457">
        <v>0</v>
      </c>
      <c r="AO3021" s="438">
        <v>2.0417063289829371E-2</v>
      </c>
      <c r="AP3021" s="456">
        <v>0</v>
      </c>
      <c r="AQ3021" s="457">
        <v>0</v>
      </c>
      <c r="AR3021" s="440">
        <v>1.3791964696618499E-2</v>
      </c>
      <c r="AS3021" s="462">
        <v>0</v>
      </c>
      <c r="AT3021" s="463">
        <v>0</v>
      </c>
      <c r="AU3021" s="423">
        <v>0</v>
      </c>
    </row>
    <row r="3022" spans="1:47" x14ac:dyDescent="0.2">
      <c r="A3022" s="231">
        <v>2050</v>
      </c>
      <c r="B3022" s="232">
        <v>18</v>
      </c>
      <c r="C3022" s="456">
        <v>0</v>
      </c>
      <c r="D3022" s="457">
        <v>0</v>
      </c>
      <c r="E3022" s="438">
        <v>0.50264732724479577</v>
      </c>
      <c r="F3022" s="456">
        <v>0</v>
      </c>
      <c r="G3022" s="457">
        <v>0</v>
      </c>
      <c r="H3022" s="438">
        <v>9.7365824010260296E-2</v>
      </c>
      <c r="I3022" s="456">
        <v>0</v>
      </c>
      <c r="J3022" s="457">
        <v>0</v>
      </c>
      <c r="K3022" s="438">
        <v>0.60083344143306128</v>
      </c>
      <c r="L3022" s="462">
        <v>0</v>
      </c>
      <c r="M3022" s="463">
        <v>0</v>
      </c>
      <c r="N3022" s="438">
        <v>5.7954627711301861E-3</v>
      </c>
      <c r="O3022" s="456">
        <v>0</v>
      </c>
      <c r="P3022" s="457">
        <v>0</v>
      </c>
      <c r="Q3022" s="438">
        <v>1.9237374574248681E-2</v>
      </c>
      <c r="R3022" s="462">
        <v>0</v>
      </c>
      <c r="S3022" s="463">
        <v>0</v>
      </c>
      <c r="T3022" s="438">
        <v>665.13404648147366</v>
      </c>
      <c r="U3022" s="456">
        <v>0</v>
      </c>
      <c r="V3022" s="457">
        <v>0</v>
      </c>
      <c r="W3022" s="438">
        <v>0.10493542246275703</v>
      </c>
      <c r="X3022" s="456">
        <v>0</v>
      </c>
      <c r="Y3022" s="457">
        <v>0</v>
      </c>
      <c r="Z3022" s="438">
        <v>3.56817893535157E-3</v>
      </c>
      <c r="AA3022" s="456">
        <v>0</v>
      </c>
      <c r="AB3022" s="457">
        <v>0</v>
      </c>
      <c r="AC3022" s="438">
        <v>6.7039945978323665E-3</v>
      </c>
      <c r="AD3022" s="456">
        <v>0</v>
      </c>
      <c r="AE3022" s="457">
        <v>0</v>
      </c>
      <c r="AF3022" s="438">
        <v>9.6738806956717831E-4</v>
      </c>
      <c r="AG3022" s="456">
        <v>0</v>
      </c>
      <c r="AH3022" s="457">
        <v>0</v>
      </c>
      <c r="AI3022" s="438">
        <v>1.2479316179724606E-3</v>
      </c>
      <c r="AJ3022" s="456">
        <v>0</v>
      </c>
      <c r="AK3022" s="457">
        <v>0</v>
      </c>
      <c r="AL3022" s="438">
        <v>7.7390903316279785E-5</v>
      </c>
      <c r="AM3022" s="456">
        <v>0</v>
      </c>
      <c r="AN3022" s="457">
        <v>0</v>
      </c>
      <c r="AO3022" s="438">
        <v>2.1031010832522942E-2</v>
      </c>
      <c r="AP3022" s="456">
        <v>0</v>
      </c>
      <c r="AQ3022" s="457">
        <v>0</v>
      </c>
      <c r="AR3022" s="440">
        <v>1.39375503627113E-2</v>
      </c>
      <c r="AS3022" s="462">
        <v>0</v>
      </c>
      <c r="AT3022" s="463">
        <v>0</v>
      </c>
      <c r="AU3022" s="423">
        <v>0</v>
      </c>
    </row>
    <row r="3023" spans="1:47" x14ac:dyDescent="0.2">
      <c r="A3023" s="231">
        <v>2050</v>
      </c>
      <c r="B3023" s="232">
        <v>19</v>
      </c>
      <c r="C3023" s="456">
        <v>0</v>
      </c>
      <c r="D3023" s="457">
        <v>0</v>
      </c>
      <c r="E3023" s="438">
        <v>0.50959764047910272</v>
      </c>
      <c r="F3023" s="456">
        <v>0</v>
      </c>
      <c r="G3023" s="457">
        <v>0</v>
      </c>
      <c r="H3023" s="438">
        <v>0.10024895723112696</v>
      </c>
      <c r="I3023" s="456">
        <v>0</v>
      </c>
      <c r="J3023" s="457">
        <v>0</v>
      </c>
      <c r="K3023" s="438">
        <v>0.61230034567598191</v>
      </c>
      <c r="L3023" s="462">
        <v>0</v>
      </c>
      <c r="M3023" s="463">
        <v>0</v>
      </c>
      <c r="N3023" s="438">
        <v>5.8038184382066581E-3</v>
      </c>
      <c r="O3023" s="456">
        <v>0</v>
      </c>
      <c r="P3023" s="457">
        <v>0</v>
      </c>
      <c r="Q3023" s="438">
        <v>1.9265898899328539E-2</v>
      </c>
      <c r="R3023" s="462">
        <v>0</v>
      </c>
      <c r="S3023" s="463">
        <v>0</v>
      </c>
      <c r="T3023" s="438">
        <v>666.09286619377929</v>
      </c>
      <c r="U3023" s="456">
        <v>0</v>
      </c>
      <c r="V3023" s="457">
        <v>0</v>
      </c>
      <c r="W3023" s="438">
        <v>0.10804263628169455</v>
      </c>
      <c r="X3023" s="456">
        <v>0</v>
      </c>
      <c r="Y3023" s="457">
        <v>0</v>
      </c>
      <c r="Z3023" s="438">
        <v>3.6276194267461175E-3</v>
      </c>
      <c r="AA3023" s="456">
        <v>0</v>
      </c>
      <c r="AB3023" s="457">
        <v>0</v>
      </c>
      <c r="AC3023" s="438">
        <v>6.9025046145706776E-3</v>
      </c>
      <c r="AD3023" s="456">
        <v>0</v>
      </c>
      <c r="AE3023" s="457">
        <v>0</v>
      </c>
      <c r="AF3023" s="438">
        <v>9.9603133772531438E-4</v>
      </c>
      <c r="AG3023" s="456">
        <v>0</v>
      </c>
      <c r="AH3023" s="457">
        <v>0</v>
      </c>
      <c r="AI3023" s="438">
        <v>1.2848826743643213E-3</v>
      </c>
      <c r="AJ3023" s="456">
        <v>0</v>
      </c>
      <c r="AK3023" s="457">
        <v>0</v>
      </c>
      <c r="AL3023" s="438">
        <v>7.9682669379684278E-5</v>
      </c>
      <c r="AM3023" s="456">
        <v>0</v>
      </c>
      <c r="AN3023" s="457">
        <v>0</v>
      </c>
      <c r="AO3023" s="438">
        <v>2.1653746655996103E-2</v>
      </c>
      <c r="AP3023" s="456">
        <v>0</v>
      </c>
      <c r="AQ3023" s="457">
        <v>0</v>
      </c>
      <c r="AR3023" s="440">
        <v>1.4086013491022901E-2</v>
      </c>
      <c r="AS3023" s="462">
        <v>0</v>
      </c>
      <c r="AT3023" s="463">
        <v>0</v>
      </c>
      <c r="AU3023" s="423">
        <v>0</v>
      </c>
    </row>
    <row r="3024" spans="1:47" x14ac:dyDescent="0.2">
      <c r="A3024" s="231">
        <v>2050</v>
      </c>
      <c r="B3024" s="232">
        <v>20</v>
      </c>
      <c r="C3024" s="456">
        <v>0</v>
      </c>
      <c r="D3024" s="457">
        <v>0</v>
      </c>
      <c r="E3024" s="438">
        <v>0.51721411019955166</v>
      </c>
      <c r="F3024" s="456">
        <v>0</v>
      </c>
      <c r="G3024" s="457">
        <v>0</v>
      </c>
      <c r="H3024" s="438">
        <v>0.10315387848601969</v>
      </c>
      <c r="I3024" s="456">
        <v>0</v>
      </c>
      <c r="J3024" s="457">
        <v>0</v>
      </c>
      <c r="K3024" s="438">
        <v>0.6241639591016408</v>
      </c>
      <c r="L3024" s="462">
        <v>0</v>
      </c>
      <c r="M3024" s="463">
        <v>0</v>
      </c>
      <c r="N3024" s="438">
        <v>5.8143733120775065E-3</v>
      </c>
      <c r="O3024" s="456">
        <v>0</v>
      </c>
      <c r="P3024" s="457">
        <v>0</v>
      </c>
      <c r="Q3024" s="438">
        <v>1.9294507700579319E-2</v>
      </c>
      <c r="R3024" s="462">
        <v>0</v>
      </c>
      <c r="S3024" s="463">
        <v>0</v>
      </c>
      <c r="T3024" s="438">
        <v>667.30519156168373</v>
      </c>
      <c r="U3024" s="456">
        <v>0</v>
      </c>
      <c r="V3024" s="457">
        <v>0</v>
      </c>
      <c r="W3024" s="438">
        <v>0.111173394315977</v>
      </c>
      <c r="X3024" s="456">
        <v>0</v>
      </c>
      <c r="Y3024" s="457">
        <v>0</v>
      </c>
      <c r="Z3024" s="438">
        <v>3.6871709249277837E-3</v>
      </c>
      <c r="AA3024" s="456">
        <v>0</v>
      </c>
      <c r="AB3024" s="457">
        <v>0</v>
      </c>
      <c r="AC3024" s="438">
        <v>7.1025164626582126E-3</v>
      </c>
      <c r="AD3024" s="456">
        <v>0</v>
      </c>
      <c r="AE3024" s="457">
        <v>0</v>
      </c>
      <c r="AF3024" s="438">
        <v>1.0248943338915658E-3</v>
      </c>
      <c r="AG3024" s="456">
        <v>0</v>
      </c>
      <c r="AH3024" s="457">
        <v>0</v>
      </c>
      <c r="AI3024" s="438">
        <v>1.3221148231999319E-3</v>
      </c>
      <c r="AJ3024" s="456">
        <v>0</v>
      </c>
      <c r="AK3024" s="457">
        <v>0</v>
      </c>
      <c r="AL3024" s="438">
        <v>8.1991518075392151E-5</v>
      </c>
      <c r="AM3024" s="456">
        <v>0</v>
      </c>
      <c r="AN3024" s="457">
        <v>0</v>
      </c>
      <c r="AO3024" s="438">
        <v>2.2281213892105311E-2</v>
      </c>
      <c r="AP3024" s="456">
        <v>0</v>
      </c>
      <c r="AQ3024" s="457">
        <v>0</v>
      </c>
      <c r="AR3024" s="440">
        <v>1.42348125104616E-2</v>
      </c>
      <c r="AS3024" s="462">
        <v>0</v>
      </c>
      <c r="AT3024" s="463">
        <v>0</v>
      </c>
      <c r="AU3024" s="423">
        <v>0</v>
      </c>
    </row>
    <row r="3025" spans="1:47" x14ac:dyDescent="0.2">
      <c r="A3025" s="231">
        <v>2050</v>
      </c>
      <c r="B3025" s="232">
        <v>21</v>
      </c>
      <c r="C3025" s="456">
        <v>0</v>
      </c>
      <c r="D3025" s="457">
        <v>0</v>
      </c>
      <c r="E3025" s="438">
        <v>0.52466959031240834</v>
      </c>
      <c r="F3025" s="456">
        <v>0</v>
      </c>
      <c r="G3025" s="457">
        <v>0</v>
      </c>
      <c r="H3025" s="438">
        <v>0.10599772966315647</v>
      </c>
      <c r="I3025" s="456">
        <v>0</v>
      </c>
      <c r="J3025" s="457">
        <v>0</v>
      </c>
      <c r="K3025" s="438">
        <v>0.63577686865131722</v>
      </c>
      <c r="L3025" s="462">
        <v>0</v>
      </c>
      <c r="M3025" s="463">
        <v>0</v>
      </c>
      <c r="N3025" s="438">
        <v>5.8246711896368913E-3</v>
      </c>
      <c r="O3025" s="456">
        <v>0</v>
      </c>
      <c r="P3025" s="457">
        <v>0</v>
      </c>
      <c r="Q3025" s="438">
        <v>1.9322438405820045E-2</v>
      </c>
      <c r="R3025" s="462">
        <v>0</v>
      </c>
      <c r="S3025" s="463">
        <v>0</v>
      </c>
      <c r="T3025" s="438">
        <v>668.48686974504062</v>
      </c>
      <c r="U3025" s="456">
        <v>0</v>
      </c>
      <c r="V3025" s="457">
        <v>0</v>
      </c>
      <c r="W3025" s="438">
        <v>0.11423827794003649</v>
      </c>
      <c r="X3025" s="456">
        <v>0</v>
      </c>
      <c r="Y3025" s="457">
        <v>0</v>
      </c>
      <c r="Z3025" s="438">
        <v>3.7454563172772816E-3</v>
      </c>
      <c r="AA3025" s="456">
        <v>0</v>
      </c>
      <c r="AB3025" s="457">
        <v>0</v>
      </c>
      <c r="AC3025" s="438">
        <v>7.2983475324741309E-3</v>
      </c>
      <c r="AD3025" s="456">
        <v>0</v>
      </c>
      <c r="AE3025" s="457">
        <v>0</v>
      </c>
      <c r="AF3025" s="438">
        <v>1.0531503595940159E-3</v>
      </c>
      <c r="AG3025" s="456">
        <v>0</v>
      </c>
      <c r="AH3025" s="457">
        <v>0</v>
      </c>
      <c r="AI3025" s="438">
        <v>1.3585657824179531E-3</v>
      </c>
      <c r="AJ3025" s="456">
        <v>0</v>
      </c>
      <c r="AK3025" s="457">
        <v>0</v>
      </c>
      <c r="AL3025" s="438">
        <v>8.4251990727193972E-5</v>
      </c>
      <c r="AM3025" s="456">
        <v>0</v>
      </c>
      <c r="AN3025" s="457">
        <v>0</v>
      </c>
      <c r="AO3025" s="438">
        <v>2.2895518897962073E-2</v>
      </c>
      <c r="AP3025" s="456">
        <v>0</v>
      </c>
      <c r="AQ3025" s="457">
        <v>0</v>
      </c>
      <c r="AR3025" s="440">
        <v>1.8929294260137099E-2</v>
      </c>
      <c r="AS3025" s="462">
        <v>0</v>
      </c>
      <c r="AT3025" s="463">
        <v>0</v>
      </c>
      <c r="AU3025" s="423">
        <v>0</v>
      </c>
    </row>
    <row r="3026" spans="1:47" x14ac:dyDescent="0.2">
      <c r="A3026" s="231">
        <v>2050</v>
      </c>
      <c r="B3026" s="232">
        <v>22</v>
      </c>
      <c r="C3026" s="456">
        <v>0</v>
      </c>
      <c r="D3026" s="457">
        <v>0</v>
      </c>
      <c r="E3026" s="438">
        <v>0.53171046012762935</v>
      </c>
      <c r="F3026" s="456">
        <v>0</v>
      </c>
      <c r="G3026" s="457">
        <v>0</v>
      </c>
      <c r="H3026" s="438">
        <v>0.10868314047454747</v>
      </c>
      <c r="I3026" s="456">
        <v>0</v>
      </c>
      <c r="J3026" s="457">
        <v>0</v>
      </c>
      <c r="K3026" s="438">
        <v>0.64674253175746088</v>
      </c>
      <c r="L3026" s="462">
        <v>0</v>
      </c>
      <c r="M3026" s="463">
        <v>0</v>
      </c>
      <c r="N3026" s="438">
        <v>5.8344409169006203E-3</v>
      </c>
      <c r="O3026" s="456">
        <v>0</v>
      </c>
      <c r="P3026" s="457">
        <v>0</v>
      </c>
      <c r="Q3026" s="438">
        <v>1.93489175558334E-2</v>
      </c>
      <c r="R3026" s="462">
        <v>0</v>
      </c>
      <c r="S3026" s="463">
        <v>0</v>
      </c>
      <c r="T3026" s="438">
        <v>669.6071947438038</v>
      </c>
      <c r="U3026" s="456">
        <v>0</v>
      </c>
      <c r="V3026" s="457">
        <v>0</v>
      </c>
      <c r="W3026" s="438">
        <v>0.11713256948120444</v>
      </c>
      <c r="X3026" s="456">
        <v>0</v>
      </c>
      <c r="Y3026" s="457">
        <v>0</v>
      </c>
      <c r="Z3026" s="438">
        <v>3.8005086806064885E-3</v>
      </c>
      <c r="AA3026" s="456">
        <v>0</v>
      </c>
      <c r="AB3026" s="457">
        <v>0</v>
      </c>
      <c r="AC3026" s="438">
        <v>7.4832312471858663E-3</v>
      </c>
      <c r="AD3026" s="456">
        <v>0</v>
      </c>
      <c r="AE3026" s="457">
        <v>0</v>
      </c>
      <c r="AF3026" s="438">
        <v>1.0798304644261587E-3</v>
      </c>
      <c r="AG3026" s="456">
        <v>0</v>
      </c>
      <c r="AH3026" s="457">
        <v>0</v>
      </c>
      <c r="AI3026" s="438">
        <v>1.3929814637067611E-3</v>
      </c>
      <c r="AJ3026" s="456">
        <v>0</v>
      </c>
      <c r="AK3026" s="457">
        <v>0</v>
      </c>
      <c r="AL3026" s="438">
        <v>8.6386516676254389E-5</v>
      </c>
      <c r="AM3026" s="456">
        <v>0</v>
      </c>
      <c r="AN3026" s="457">
        <v>0</v>
      </c>
      <c r="AO3026" s="438">
        <v>2.347551877003376E-2</v>
      </c>
      <c r="AP3026" s="456">
        <v>0</v>
      </c>
      <c r="AQ3026" s="457">
        <v>0</v>
      </c>
      <c r="AR3026" s="440">
        <v>1.9110855519615201E-2</v>
      </c>
      <c r="AS3026" s="462">
        <v>0</v>
      </c>
      <c r="AT3026" s="463">
        <v>0</v>
      </c>
      <c r="AU3026" s="423">
        <v>0</v>
      </c>
    </row>
    <row r="3027" spans="1:47" x14ac:dyDescent="0.2">
      <c r="A3027" s="231">
        <v>2050</v>
      </c>
      <c r="B3027" s="232">
        <v>23</v>
      </c>
      <c r="C3027" s="456">
        <v>0</v>
      </c>
      <c r="D3027" s="457">
        <v>0</v>
      </c>
      <c r="E3027" s="438">
        <v>0.5380759927251394</v>
      </c>
      <c r="F3027" s="456">
        <v>0</v>
      </c>
      <c r="G3027" s="457">
        <v>0</v>
      </c>
      <c r="H3027" s="438">
        <v>0.11111064174718842</v>
      </c>
      <c r="I3027" s="456">
        <v>0</v>
      </c>
      <c r="J3027" s="457">
        <v>0</v>
      </c>
      <c r="K3027" s="438">
        <v>0.65665605756288237</v>
      </c>
      <c r="L3027" s="462">
        <v>0</v>
      </c>
      <c r="M3027" s="463">
        <v>0</v>
      </c>
      <c r="N3027" s="438">
        <v>5.8432497823533705E-3</v>
      </c>
      <c r="O3027" s="456">
        <v>0</v>
      </c>
      <c r="P3027" s="457">
        <v>0</v>
      </c>
      <c r="Q3027" s="438">
        <v>1.9372821009391483E-2</v>
      </c>
      <c r="R3027" s="462">
        <v>0</v>
      </c>
      <c r="S3027" s="463">
        <v>0</v>
      </c>
      <c r="T3027" s="438">
        <v>670.61893884002473</v>
      </c>
      <c r="U3027" s="456">
        <v>0</v>
      </c>
      <c r="V3027" s="457">
        <v>0</v>
      </c>
      <c r="W3027" s="438">
        <v>0.1197488047117411</v>
      </c>
      <c r="X3027" s="456">
        <v>0</v>
      </c>
      <c r="Y3027" s="457">
        <v>0</v>
      </c>
      <c r="Z3027" s="438">
        <v>3.8502763514945064E-3</v>
      </c>
      <c r="AA3027" s="456">
        <v>0</v>
      </c>
      <c r="AB3027" s="457">
        <v>0</v>
      </c>
      <c r="AC3027" s="438">
        <v>7.6503840621966112E-3</v>
      </c>
      <c r="AD3027" s="456">
        <v>0</v>
      </c>
      <c r="AE3027" s="457">
        <v>0</v>
      </c>
      <c r="AF3027" s="438">
        <v>1.1039518601296831E-3</v>
      </c>
      <c r="AG3027" s="456">
        <v>0</v>
      </c>
      <c r="AH3027" s="457">
        <v>0</v>
      </c>
      <c r="AI3027" s="438">
        <v>1.4240957648296365E-3</v>
      </c>
      <c r="AJ3027" s="456">
        <v>0</v>
      </c>
      <c r="AK3027" s="457">
        <v>0</v>
      </c>
      <c r="AL3027" s="438">
        <v>8.8316119275443308E-5</v>
      </c>
      <c r="AM3027" s="456">
        <v>0</v>
      </c>
      <c r="AN3027" s="457">
        <v>0</v>
      </c>
      <c r="AO3027" s="438">
        <v>2.3999902159861301E-2</v>
      </c>
      <c r="AP3027" s="456">
        <v>0</v>
      </c>
      <c r="AQ3027" s="457">
        <v>0</v>
      </c>
      <c r="AR3027" s="440">
        <v>1.9274975068055599E-2</v>
      </c>
      <c r="AS3027" s="462">
        <v>0</v>
      </c>
      <c r="AT3027" s="463">
        <v>0</v>
      </c>
      <c r="AU3027" s="423">
        <v>0</v>
      </c>
    </row>
    <row r="3028" spans="1:47" x14ac:dyDescent="0.2">
      <c r="A3028" s="231">
        <v>2050</v>
      </c>
      <c r="B3028" s="232">
        <v>24</v>
      </c>
      <c r="C3028" s="456">
        <v>0</v>
      </c>
      <c r="D3028" s="457">
        <v>0</v>
      </c>
      <c r="E3028" s="438">
        <v>0.54338280096187697</v>
      </c>
      <c r="F3028" s="456">
        <v>0</v>
      </c>
      <c r="G3028" s="457">
        <v>0</v>
      </c>
      <c r="H3028" s="438">
        <v>0.1131347889615076</v>
      </c>
      <c r="I3028" s="456">
        <v>0</v>
      </c>
      <c r="J3028" s="457">
        <v>0</v>
      </c>
      <c r="K3028" s="438">
        <v>0.66492125696437132</v>
      </c>
      <c r="L3028" s="462">
        <v>0</v>
      </c>
      <c r="M3028" s="463">
        <v>0</v>
      </c>
      <c r="N3028" s="438">
        <v>5.8506014137553429E-3</v>
      </c>
      <c r="O3028" s="456">
        <v>0</v>
      </c>
      <c r="P3028" s="457">
        <v>0</v>
      </c>
      <c r="Q3028" s="438">
        <v>1.9392734332531809E-2</v>
      </c>
      <c r="R3028" s="462">
        <v>0</v>
      </c>
      <c r="S3028" s="463">
        <v>0</v>
      </c>
      <c r="T3028" s="438">
        <v>671.46233995177136</v>
      </c>
      <c r="U3028" s="456">
        <v>0</v>
      </c>
      <c r="V3028" s="457">
        <v>0</v>
      </c>
      <c r="W3028" s="438">
        <v>0.12193054973547417</v>
      </c>
      <c r="X3028" s="456">
        <v>0</v>
      </c>
      <c r="Y3028" s="457">
        <v>0</v>
      </c>
      <c r="Z3028" s="438">
        <v>3.8917719862435023E-3</v>
      </c>
      <c r="AA3028" s="456">
        <v>0</v>
      </c>
      <c r="AB3028" s="457">
        <v>0</v>
      </c>
      <c r="AC3028" s="438">
        <v>7.7897585198678241E-3</v>
      </c>
      <c r="AD3028" s="456">
        <v>0</v>
      </c>
      <c r="AE3028" s="457">
        <v>0</v>
      </c>
      <c r="AF3028" s="438">
        <v>1.1240627558414113E-3</v>
      </c>
      <c r="AG3028" s="456">
        <v>0</v>
      </c>
      <c r="AH3028" s="457">
        <v>0</v>
      </c>
      <c r="AI3028" s="438">
        <v>1.450040153413432E-3</v>
      </c>
      <c r="AJ3028" s="456">
        <v>0</v>
      </c>
      <c r="AK3028" s="457">
        <v>0</v>
      </c>
      <c r="AL3028" s="438">
        <v>8.9925033842754801E-5</v>
      </c>
      <c r="AM3028" s="456">
        <v>0</v>
      </c>
      <c r="AN3028" s="457">
        <v>0</v>
      </c>
      <c r="AO3028" s="438">
        <v>2.4437113079257677E-2</v>
      </c>
      <c r="AP3028" s="456">
        <v>0</v>
      </c>
      <c r="AQ3028" s="457">
        <v>0</v>
      </c>
      <c r="AR3028" s="440">
        <v>1.94118320154433E-2</v>
      </c>
      <c r="AS3028" s="462">
        <v>0</v>
      </c>
      <c r="AT3028" s="463">
        <v>0</v>
      </c>
      <c r="AU3028" s="423">
        <v>0</v>
      </c>
    </row>
    <row r="3029" spans="1:47" x14ac:dyDescent="0.2">
      <c r="A3029" s="231">
        <v>2050</v>
      </c>
      <c r="B3029" s="232">
        <v>25</v>
      </c>
      <c r="C3029" s="456">
        <v>0</v>
      </c>
      <c r="D3029" s="457">
        <v>0</v>
      </c>
      <c r="E3029" s="438">
        <v>0.54737927126244124</v>
      </c>
      <c r="F3029" s="456">
        <v>0</v>
      </c>
      <c r="G3029" s="457">
        <v>0</v>
      </c>
      <c r="H3029" s="438">
        <v>0.11465916669754038</v>
      </c>
      <c r="I3029" s="456">
        <v>0</v>
      </c>
      <c r="J3029" s="457">
        <v>0</v>
      </c>
      <c r="K3029" s="438">
        <v>0.67114573800849753</v>
      </c>
      <c r="L3029" s="462">
        <v>0</v>
      </c>
      <c r="M3029" s="463">
        <v>0</v>
      </c>
      <c r="N3029" s="438">
        <v>5.85612302444905E-3</v>
      </c>
      <c r="O3029" s="456">
        <v>0</v>
      </c>
      <c r="P3029" s="457">
        <v>0</v>
      </c>
      <c r="Q3029" s="438">
        <v>1.9407729726377974E-2</v>
      </c>
      <c r="R3029" s="462">
        <v>0</v>
      </c>
      <c r="S3029" s="463">
        <v>0</v>
      </c>
      <c r="T3029" s="438">
        <v>672.0955321307282</v>
      </c>
      <c r="U3029" s="456">
        <v>0</v>
      </c>
      <c r="V3029" s="457">
        <v>0</v>
      </c>
      <c r="W3029" s="438">
        <v>0.12357324125905994</v>
      </c>
      <c r="X3029" s="456">
        <v>0</v>
      </c>
      <c r="Y3029" s="457">
        <v>0</v>
      </c>
      <c r="Z3029" s="438">
        <v>3.9230150399153169E-3</v>
      </c>
      <c r="AA3029" s="456">
        <v>0</v>
      </c>
      <c r="AB3029" s="457">
        <v>0</v>
      </c>
      <c r="AC3029" s="438">
        <v>7.894708986606682E-3</v>
      </c>
      <c r="AD3029" s="456">
        <v>0</v>
      </c>
      <c r="AE3029" s="457">
        <v>0</v>
      </c>
      <c r="AF3029" s="438">
        <v>1.1392074051073968E-3</v>
      </c>
      <c r="AG3029" s="456">
        <v>0</v>
      </c>
      <c r="AH3029" s="457">
        <v>0</v>
      </c>
      <c r="AI3029" s="438">
        <v>1.4695752819065256E-3</v>
      </c>
      <c r="AJ3029" s="456">
        <v>0</v>
      </c>
      <c r="AK3029" s="457">
        <v>0</v>
      </c>
      <c r="AL3029" s="438">
        <v>9.1136585295285155E-5</v>
      </c>
      <c r="AM3029" s="456">
        <v>0</v>
      </c>
      <c r="AN3029" s="457">
        <v>0</v>
      </c>
      <c r="AO3029" s="438">
        <v>2.4766330895779128E-2</v>
      </c>
      <c r="AP3029" s="456">
        <v>0</v>
      </c>
      <c r="AQ3029" s="457">
        <v>0</v>
      </c>
      <c r="AR3029" s="440">
        <v>1.9514876580013801E-2</v>
      </c>
      <c r="AS3029" s="462">
        <v>0</v>
      </c>
      <c r="AT3029" s="463">
        <v>0</v>
      </c>
      <c r="AU3029" s="423">
        <v>0</v>
      </c>
    </row>
    <row r="3030" spans="1:47" x14ac:dyDescent="0.2">
      <c r="A3030" s="231">
        <v>2050</v>
      </c>
      <c r="B3030" s="232">
        <v>26</v>
      </c>
      <c r="C3030" s="456">
        <v>0</v>
      </c>
      <c r="D3030" s="457">
        <v>0</v>
      </c>
      <c r="E3030" s="438">
        <v>0.54978872540234169</v>
      </c>
      <c r="F3030" s="456">
        <v>0</v>
      </c>
      <c r="G3030" s="457">
        <v>0</v>
      </c>
      <c r="H3030" s="438">
        <v>0.11557868219206026</v>
      </c>
      <c r="I3030" s="456">
        <v>0</v>
      </c>
      <c r="J3030" s="457">
        <v>0</v>
      </c>
      <c r="K3030" s="438">
        <v>0.67490172084890609</v>
      </c>
      <c r="L3030" s="462">
        <v>0</v>
      </c>
      <c r="M3030" s="463">
        <v>0</v>
      </c>
      <c r="N3030" s="438">
        <v>5.8594585418806789E-3</v>
      </c>
      <c r="O3030" s="456">
        <v>0</v>
      </c>
      <c r="P3030" s="457">
        <v>0</v>
      </c>
      <c r="Q3030" s="438">
        <v>1.9416791107164062E-2</v>
      </c>
      <c r="R3030" s="462">
        <v>0</v>
      </c>
      <c r="S3030" s="463">
        <v>0</v>
      </c>
      <c r="T3030" s="438">
        <v>672.48058050838199</v>
      </c>
      <c r="U3030" s="456">
        <v>0</v>
      </c>
      <c r="V3030" s="457">
        <v>0</v>
      </c>
      <c r="W3030" s="438">
        <v>0.12456432743936645</v>
      </c>
      <c r="X3030" s="456">
        <v>0</v>
      </c>
      <c r="Y3030" s="457">
        <v>0</v>
      </c>
      <c r="Z3030" s="438">
        <v>3.9418653785908394E-3</v>
      </c>
      <c r="AA3030" s="456">
        <v>0</v>
      </c>
      <c r="AB3030" s="457">
        <v>0</v>
      </c>
      <c r="AC3030" s="438">
        <v>7.9580240996947344E-3</v>
      </c>
      <c r="AD3030" s="456">
        <v>0</v>
      </c>
      <c r="AE3030" s="457">
        <v>0</v>
      </c>
      <c r="AF3030" s="438">
        <v>1.1483445428715055E-3</v>
      </c>
      <c r="AG3030" s="456">
        <v>0</v>
      </c>
      <c r="AH3030" s="457">
        <v>0</v>
      </c>
      <c r="AI3030" s="438">
        <v>1.4813630711283049E-3</v>
      </c>
      <c r="AJ3030" s="456">
        <v>0</v>
      </c>
      <c r="AK3030" s="457">
        <v>0</v>
      </c>
      <c r="AL3030" s="438">
        <v>9.186750372653159E-5</v>
      </c>
      <c r="AM3030" s="456">
        <v>0</v>
      </c>
      <c r="AN3030" s="457">
        <v>0</v>
      </c>
      <c r="AO3030" s="438">
        <v>2.4964955141739346E-2</v>
      </c>
      <c r="AP3030" s="456">
        <v>0</v>
      </c>
      <c r="AQ3030" s="457">
        <v>0</v>
      </c>
      <c r="AR3030" s="440">
        <v>1.9577087575067102E-2</v>
      </c>
      <c r="AS3030" s="462">
        <v>0</v>
      </c>
      <c r="AT3030" s="463">
        <v>0</v>
      </c>
      <c r="AU3030" s="423">
        <v>0</v>
      </c>
    </row>
    <row r="3031" spans="1:47" x14ac:dyDescent="0.2">
      <c r="A3031" s="231">
        <v>2050</v>
      </c>
      <c r="B3031" s="232">
        <v>27</v>
      </c>
      <c r="C3031" s="456">
        <v>0</v>
      </c>
      <c r="D3031" s="457">
        <v>0</v>
      </c>
      <c r="E3031" s="438">
        <v>0.55024858399140142</v>
      </c>
      <c r="F3031" s="456">
        <v>0</v>
      </c>
      <c r="G3031" s="457">
        <v>0</v>
      </c>
      <c r="H3031" s="438">
        <v>0.11575376574255844</v>
      </c>
      <c r="I3031" s="456">
        <v>0</v>
      </c>
      <c r="J3031" s="457">
        <v>0</v>
      </c>
      <c r="K3031" s="438">
        <v>0.67561662002895784</v>
      </c>
      <c r="L3031" s="462">
        <v>0</v>
      </c>
      <c r="M3031" s="463">
        <v>0</v>
      </c>
      <c r="N3031" s="438">
        <v>5.8600989544933682E-3</v>
      </c>
      <c r="O3031" s="456">
        <v>0</v>
      </c>
      <c r="P3031" s="457">
        <v>0</v>
      </c>
      <c r="Q3031" s="438">
        <v>1.9418524970573423E-2</v>
      </c>
      <c r="R3031" s="462">
        <v>0</v>
      </c>
      <c r="S3031" s="463">
        <v>0</v>
      </c>
      <c r="T3031" s="438">
        <v>672.55189781216416</v>
      </c>
      <c r="U3031" s="456">
        <v>0</v>
      </c>
      <c r="V3031" s="457">
        <v>0</v>
      </c>
      <c r="W3031" s="438">
        <v>0.12475289679064107</v>
      </c>
      <c r="X3031" s="456">
        <v>0</v>
      </c>
      <c r="Y3031" s="457">
        <v>0</v>
      </c>
      <c r="Z3031" s="438">
        <v>3.9454533341623955E-3</v>
      </c>
      <c r="AA3031" s="456">
        <v>0</v>
      </c>
      <c r="AB3031" s="457">
        <v>0</v>
      </c>
      <c r="AC3031" s="438">
        <v>7.9700761585403783E-3</v>
      </c>
      <c r="AD3031" s="456">
        <v>0</v>
      </c>
      <c r="AE3031" s="457">
        <v>0</v>
      </c>
      <c r="AF3031" s="438">
        <v>1.1500841798946497E-3</v>
      </c>
      <c r="AG3031" s="456">
        <v>0</v>
      </c>
      <c r="AH3031" s="457">
        <v>0</v>
      </c>
      <c r="AI3031" s="438">
        <v>1.4836067305932826E-3</v>
      </c>
      <c r="AJ3031" s="456">
        <v>0</v>
      </c>
      <c r="AK3031" s="457">
        <v>0</v>
      </c>
      <c r="AL3031" s="438">
        <v>9.200668815122097E-5</v>
      </c>
      <c r="AM3031" s="456">
        <v>0</v>
      </c>
      <c r="AN3031" s="457">
        <v>0</v>
      </c>
      <c r="AO3031" s="438">
        <v>2.5002769317000805E-2</v>
      </c>
      <c r="AP3031" s="456">
        <v>0</v>
      </c>
      <c r="AQ3031" s="457">
        <v>0</v>
      </c>
      <c r="AR3031" s="440">
        <v>1.95889116529183E-2</v>
      </c>
      <c r="AS3031" s="462">
        <v>0</v>
      </c>
      <c r="AT3031" s="463">
        <v>0</v>
      </c>
      <c r="AU3031" s="423">
        <v>0</v>
      </c>
    </row>
    <row r="3032" spans="1:47" x14ac:dyDescent="0.2">
      <c r="A3032" s="231">
        <v>2050</v>
      </c>
      <c r="B3032" s="232">
        <v>28</v>
      </c>
      <c r="C3032" s="456">
        <v>0</v>
      </c>
      <c r="D3032" s="457">
        <v>0</v>
      </c>
      <c r="E3032" s="438">
        <v>0.55024797636800049</v>
      </c>
      <c r="F3032" s="456">
        <v>0</v>
      </c>
      <c r="G3032" s="457">
        <v>0</v>
      </c>
      <c r="H3032" s="438">
        <v>0.1157535266824828</v>
      </c>
      <c r="I3032" s="456">
        <v>0</v>
      </c>
      <c r="J3032" s="457">
        <v>0</v>
      </c>
      <c r="K3032" s="438">
        <v>0.67561565266192336</v>
      </c>
      <c r="L3032" s="462">
        <v>0</v>
      </c>
      <c r="M3032" s="463">
        <v>0</v>
      </c>
      <c r="N3032" s="438">
        <v>5.8601069036012966E-3</v>
      </c>
      <c r="O3032" s="456">
        <v>0</v>
      </c>
      <c r="P3032" s="457">
        <v>0</v>
      </c>
      <c r="Q3032" s="438">
        <v>1.9418543907539998E-2</v>
      </c>
      <c r="R3032" s="462">
        <v>0</v>
      </c>
      <c r="S3032" s="463">
        <v>0</v>
      </c>
      <c r="T3032" s="438">
        <v>672.55482668902221</v>
      </c>
      <c r="U3032" s="456">
        <v>0</v>
      </c>
      <c r="V3032" s="457">
        <v>0</v>
      </c>
      <c r="W3032" s="438">
        <v>0.12475253866036022</v>
      </c>
      <c r="X3032" s="456">
        <v>0</v>
      </c>
      <c r="Y3032" s="457">
        <v>0</v>
      </c>
      <c r="Z3032" s="438">
        <v>3.9454440005017135E-3</v>
      </c>
      <c r="AA3032" s="456">
        <v>0</v>
      </c>
      <c r="AB3032" s="457">
        <v>0</v>
      </c>
      <c r="AC3032" s="438">
        <v>7.970053458232873E-3</v>
      </c>
      <c r="AD3032" s="456">
        <v>0</v>
      </c>
      <c r="AE3032" s="457">
        <v>0</v>
      </c>
      <c r="AF3032" s="438">
        <v>1.1500798066687177E-3</v>
      </c>
      <c r="AG3032" s="456">
        <v>0</v>
      </c>
      <c r="AH3032" s="457">
        <v>0</v>
      </c>
      <c r="AI3032" s="438">
        <v>1.4836019588273194E-3</v>
      </c>
      <c r="AJ3032" s="456">
        <v>0</v>
      </c>
      <c r="AK3032" s="457">
        <v>0</v>
      </c>
      <c r="AL3032" s="438">
        <v>9.2006266478559745E-5</v>
      </c>
      <c r="AM3032" s="456">
        <v>0</v>
      </c>
      <c r="AN3032" s="457">
        <v>0</v>
      </c>
      <c r="AO3032" s="438">
        <v>2.5002728860220216E-2</v>
      </c>
      <c r="AP3032" s="456">
        <v>0</v>
      </c>
      <c r="AQ3032" s="457">
        <v>0</v>
      </c>
      <c r="AR3032" s="440">
        <v>1.9588913668109099E-2</v>
      </c>
      <c r="AS3032" s="462">
        <v>0</v>
      </c>
      <c r="AT3032" s="463">
        <v>0</v>
      </c>
      <c r="AU3032" s="423">
        <v>0</v>
      </c>
    </row>
    <row r="3033" spans="1:47" x14ac:dyDescent="0.2">
      <c r="A3033" s="231">
        <v>2050</v>
      </c>
      <c r="B3033" s="232">
        <v>29</v>
      </c>
      <c r="C3033" s="456">
        <v>0</v>
      </c>
      <c r="D3033" s="457">
        <v>0</v>
      </c>
      <c r="E3033" s="438">
        <v>0.55024704678121328</v>
      </c>
      <c r="F3033" s="456">
        <v>0</v>
      </c>
      <c r="G3033" s="457">
        <v>0</v>
      </c>
      <c r="H3033" s="438">
        <v>0.11575264187258925</v>
      </c>
      <c r="I3033" s="456">
        <v>0</v>
      </c>
      <c r="J3033" s="457">
        <v>0</v>
      </c>
      <c r="K3033" s="438">
        <v>0.6756132066814835</v>
      </c>
      <c r="L3033" s="462">
        <v>0</v>
      </c>
      <c r="M3033" s="463">
        <v>0</v>
      </c>
      <c r="N3033" s="438">
        <v>5.8601220065592702E-3</v>
      </c>
      <c r="O3033" s="456">
        <v>0</v>
      </c>
      <c r="P3033" s="457">
        <v>0</v>
      </c>
      <c r="Q3033" s="438">
        <v>1.9418557510897039E-2</v>
      </c>
      <c r="R3033" s="462">
        <v>0</v>
      </c>
      <c r="S3033" s="463">
        <v>0</v>
      </c>
      <c r="T3033" s="438">
        <v>672.55564035395309</v>
      </c>
      <c r="U3033" s="456">
        <v>0</v>
      </c>
      <c r="V3033" s="457">
        <v>0</v>
      </c>
      <c r="W3033" s="438">
        <v>0.12475180646799779</v>
      </c>
      <c r="X3033" s="456">
        <v>0</v>
      </c>
      <c r="Y3033" s="457">
        <v>0</v>
      </c>
      <c r="Z3033" s="438">
        <v>3.9454386770074873E-3</v>
      </c>
      <c r="AA3033" s="456">
        <v>0</v>
      </c>
      <c r="AB3033" s="457">
        <v>0</v>
      </c>
      <c r="AC3033" s="438">
        <v>7.9700040930983269E-3</v>
      </c>
      <c r="AD3033" s="456">
        <v>0</v>
      </c>
      <c r="AE3033" s="457">
        <v>0</v>
      </c>
      <c r="AF3033" s="438">
        <v>1.150072023318413E-3</v>
      </c>
      <c r="AG3033" s="456">
        <v>0</v>
      </c>
      <c r="AH3033" s="457">
        <v>0</v>
      </c>
      <c r="AI3033" s="438">
        <v>1.4835945959499597E-3</v>
      </c>
      <c r="AJ3033" s="456">
        <v>0</v>
      </c>
      <c r="AK3033" s="457">
        <v>0</v>
      </c>
      <c r="AL3033" s="438">
        <v>9.2005913927621134E-5</v>
      </c>
      <c r="AM3033" s="456">
        <v>0</v>
      </c>
      <c r="AN3033" s="457">
        <v>0</v>
      </c>
      <c r="AO3033" s="438">
        <v>2.5002587811462217E-2</v>
      </c>
      <c r="AP3033" s="456">
        <v>0</v>
      </c>
      <c r="AQ3033" s="457">
        <v>0</v>
      </c>
      <c r="AR3033" s="440">
        <v>1.9588912516130201E-2</v>
      </c>
      <c r="AS3033" s="462">
        <v>0</v>
      </c>
      <c r="AT3033" s="463">
        <v>0</v>
      </c>
      <c r="AU3033" s="423">
        <v>0</v>
      </c>
    </row>
    <row r="3034" spans="1:47" x14ac:dyDescent="0.2">
      <c r="A3034" s="231">
        <v>2050</v>
      </c>
      <c r="B3034" s="232">
        <v>30</v>
      </c>
      <c r="C3034" s="456">
        <v>0</v>
      </c>
      <c r="D3034" s="457">
        <v>0</v>
      </c>
      <c r="E3034" s="438">
        <v>0.55024396168357426</v>
      </c>
      <c r="F3034" s="456">
        <v>0</v>
      </c>
      <c r="G3034" s="457">
        <v>0</v>
      </c>
      <c r="H3034" s="438">
        <v>0.1157517003807101</v>
      </c>
      <c r="I3034" s="456">
        <v>0</v>
      </c>
      <c r="J3034" s="457">
        <v>0</v>
      </c>
      <c r="K3034" s="438">
        <v>0.76018679094497188</v>
      </c>
      <c r="L3034" s="462">
        <v>0</v>
      </c>
      <c r="M3034" s="463">
        <v>0</v>
      </c>
      <c r="N3034" s="438">
        <v>5.8601368133122719E-3</v>
      </c>
      <c r="O3034" s="456">
        <v>0</v>
      </c>
      <c r="P3034" s="457">
        <v>0</v>
      </c>
      <c r="Q3034" s="438">
        <v>1.9418552563559482E-2</v>
      </c>
      <c r="R3034" s="462">
        <v>0</v>
      </c>
      <c r="S3034" s="463">
        <v>0</v>
      </c>
      <c r="T3034" s="438">
        <v>672.55701719641445</v>
      </c>
      <c r="U3034" s="456">
        <v>0</v>
      </c>
      <c r="V3034" s="457">
        <v>0</v>
      </c>
      <c r="W3034" s="438">
        <v>0.12475065783158357</v>
      </c>
      <c r="X3034" s="456">
        <v>0</v>
      </c>
      <c r="Y3034" s="457">
        <v>0</v>
      </c>
      <c r="Z3034" s="438">
        <v>3.945409810856529E-3</v>
      </c>
      <c r="AA3034" s="456">
        <v>0</v>
      </c>
      <c r="AB3034" s="457">
        <v>0</v>
      </c>
      <c r="AC3034" s="438">
        <v>7.9699367859744612E-3</v>
      </c>
      <c r="AD3034" s="456">
        <v>0</v>
      </c>
      <c r="AE3034" s="457">
        <v>0</v>
      </c>
      <c r="AF3034" s="438">
        <v>1.1500624925248179E-3</v>
      </c>
      <c r="AG3034" s="456">
        <v>0</v>
      </c>
      <c r="AH3034" s="457">
        <v>0</v>
      </c>
      <c r="AI3034" s="438">
        <v>1.4835809983581782E-3</v>
      </c>
      <c r="AJ3034" s="456">
        <v>0</v>
      </c>
      <c r="AK3034" s="457">
        <v>0</v>
      </c>
      <c r="AL3034" s="438">
        <v>9.2005049076028639E-5</v>
      </c>
      <c r="AM3034" s="456">
        <v>0</v>
      </c>
      <c r="AN3034" s="457">
        <v>0</v>
      </c>
      <c r="AO3034" s="438">
        <v>2.5002358724877573E-2</v>
      </c>
      <c r="AP3034" s="456">
        <v>0</v>
      </c>
      <c r="AQ3034" s="457">
        <v>0</v>
      </c>
      <c r="AR3034" s="440">
        <v>1.9588912583477301E-2</v>
      </c>
      <c r="AS3034" s="462">
        <v>0</v>
      </c>
      <c r="AT3034" s="463">
        <v>0</v>
      </c>
      <c r="AU3034" s="423">
        <v>0</v>
      </c>
    </row>
    <row r="3035" spans="1:47" x14ac:dyDescent="0.2">
      <c r="A3035" s="231">
        <v>2050</v>
      </c>
      <c r="B3035" s="232">
        <v>31</v>
      </c>
      <c r="C3035" s="456">
        <v>0</v>
      </c>
      <c r="D3035" s="457">
        <v>0</v>
      </c>
      <c r="E3035" s="438">
        <v>0.5502390097579315</v>
      </c>
      <c r="F3035" s="456">
        <v>0</v>
      </c>
      <c r="G3035" s="457">
        <v>0</v>
      </c>
      <c r="H3035" s="438">
        <v>0.1157499719009695</v>
      </c>
      <c r="I3035" s="456">
        <v>0</v>
      </c>
      <c r="J3035" s="457">
        <v>0</v>
      </c>
      <c r="K3035" s="438">
        <v>0.83825125837759284</v>
      </c>
      <c r="L3035" s="462">
        <v>0</v>
      </c>
      <c r="M3035" s="463">
        <v>0</v>
      </c>
      <c r="N3035" s="438">
        <v>5.8601383018865938E-3</v>
      </c>
      <c r="O3035" s="456">
        <v>0</v>
      </c>
      <c r="P3035" s="457">
        <v>0</v>
      </c>
      <c r="Q3035" s="438">
        <v>1.9418534025273451E-2</v>
      </c>
      <c r="R3035" s="462">
        <v>0</v>
      </c>
      <c r="S3035" s="463">
        <v>0</v>
      </c>
      <c r="T3035" s="438">
        <v>672.5572325047624</v>
      </c>
      <c r="U3035" s="456">
        <v>0</v>
      </c>
      <c r="V3035" s="457">
        <v>0</v>
      </c>
      <c r="W3035" s="438">
        <v>0.12474886417902659</v>
      </c>
      <c r="X3035" s="456">
        <v>0</v>
      </c>
      <c r="Y3035" s="457">
        <v>0</v>
      </c>
      <c r="Z3035" s="438">
        <v>3.9453719109898396E-3</v>
      </c>
      <c r="AA3035" s="456">
        <v>0</v>
      </c>
      <c r="AB3035" s="457">
        <v>0</v>
      </c>
      <c r="AC3035" s="438">
        <v>7.9698047152415522E-3</v>
      </c>
      <c r="AD3035" s="456">
        <v>0</v>
      </c>
      <c r="AE3035" s="457">
        <v>0</v>
      </c>
      <c r="AF3035" s="438">
        <v>1.1500452644900077E-3</v>
      </c>
      <c r="AG3035" s="456">
        <v>0</v>
      </c>
      <c r="AH3035" s="457">
        <v>0</v>
      </c>
      <c r="AI3035" s="438">
        <v>1.4835568427270637E-3</v>
      </c>
      <c r="AJ3035" s="456">
        <v>0</v>
      </c>
      <c r="AK3035" s="457">
        <v>0</v>
      </c>
      <c r="AL3035" s="438">
        <v>9.2003547502602303E-5</v>
      </c>
      <c r="AM3035" s="456">
        <v>0</v>
      </c>
      <c r="AN3035" s="457">
        <v>0</v>
      </c>
      <c r="AO3035" s="438">
        <v>2.5001985611684714E-2</v>
      </c>
      <c r="AP3035" s="456">
        <v>0</v>
      </c>
      <c r="AQ3035" s="457">
        <v>0</v>
      </c>
      <c r="AR3035" s="440">
        <v>1.9588915224112501E-2</v>
      </c>
      <c r="AS3035" s="462">
        <v>0</v>
      </c>
      <c r="AT3035" s="463">
        <v>0</v>
      </c>
      <c r="AU3035" s="423">
        <v>0</v>
      </c>
    </row>
    <row r="3036" spans="1:47" x14ac:dyDescent="0.2">
      <c r="A3036" s="231">
        <v>2050</v>
      </c>
      <c r="B3036" s="232">
        <v>32</v>
      </c>
      <c r="C3036" s="456">
        <v>0</v>
      </c>
      <c r="D3036" s="457">
        <v>0</v>
      </c>
      <c r="E3036" s="419">
        <v>0.5502390097579315</v>
      </c>
      <c r="F3036" s="456">
        <v>0</v>
      </c>
      <c r="G3036" s="457">
        <v>0</v>
      </c>
      <c r="H3036" s="419">
        <v>0.1157499719009695</v>
      </c>
      <c r="I3036" s="456">
        <v>0</v>
      </c>
      <c r="J3036" s="457">
        <v>0</v>
      </c>
      <c r="K3036" s="419">
        <v>0.83825125837759284</v>
      </c>
      <c r="L3036" s="462">
        <v>0</v>
      </c>
      <c r="M3036" s="463">
        <v>0</v>
      </c>
      <c r="N3036" s="419">
        <v>5.8601383018865938E-3</v>
      </c>
      <c r="O3036" s="456">
        <v>0</v>
      </c>
      <c r="P3036" s="457">
        <v>0</v>
      </c>
      <c r="Q3036" s="419">
        <v>1.9418534025273451E-2</v>
      </c>
      <c r="R3036" s="462">
        <v>0</v>
      </c>
      <c r="S3036" s="463">
        <v>0</v>
      </c>
      <c r="T3036" s="419">
        <v>672.5572325047624</v>
      </c>
      <c r="U3036" s="456">
        <v>0</v>
      </c>
      <c r="V3036" s="457">
        <v>0</v>
      </c>
      <c r="W3036" s="419">
        <v>0.12474886417902659</v>
      </c>
      <c r="X3036" s="456">
        <v>0</v>
      </c>
      <c r="Y3036" s="457">
        <v>0</v>
      </c>
      <c r="Z3036" s="419">
        <v>3.9453719109898396E-3</v>
      </c>
      <c r="AA3036" s="456">
        <v>0</v>
      </c>
      <c r="AB3036" s="457">
        <v>0</v>
      </c>
      <c r="AC3036" s="419">
        <v>7.9698047152415522E-3</v>
      </c>
      <c r="AD3036" s="456">
        <v>0</v>
      </c>
      <c r="AE3036" s="457">
        <v>0</v>
      </c>
      <c r="AF3036" s="419">
        <v>1.1500452644900077E-3</v>
      </c>
      <c r="AG3036" s="456">
        <v>0</v>
      </c>
      <c r="AH3036" s="457">
        <v>0</v>
      </c>
      <c r="AI3036" s="419">
        <v>1.4835568427270637E-3</v>
      </c>
      <c r="AJ3036" s="456">
        <v>0</v>
      </c>
      <c r="AK3036" s="457">
        <v>0</v>
      </c>
      <c r="AL3036" s="419">
        <v>9.2003547502602303E-5</v>
      </c>
      <c r="AM3036" s="456">
        <v>0</v>
      </c>
      <c r="AN3036" s="457">
        <v>0</v>
      </c>
      <c r="AO3036" s="419">
        <v>2.5001985611684714E-2</v>
      </c>
      <c r="AP3036" s="456">
        <v>0</v>
      </c>
      <c r="AQ3036" s="457">
        <v>0</v>
      </c>
      <c r="AR3036" s="440">
        <v>1.9588915224112501E-2</v>
      </c>
      <c r="AS3036" s="462">
        <v>0</v>
      </c>
      <c r="AT3036" s="463">
        <v>0</v>
      </c>
      <c r="AU3036" s="426">
        <v>0</v>
      </c>
    </row>
    <row r="3037" spans="1:47" x14ac:dyDescent="0.2">
      <c r="A3037" s="231">
        <v>2050</v>
      </c>
      <c r="B3037" s="232">
        <v>33</v>
      </c>
      <c r="C3037" s="456">
        <v>0</v>
      </c>
      <c r="D3037" s="457">
        <v>0</v>
      </c>
      <c r="E3037" s="419">
        <v>0.5502390097579315</v>
      </c>
      <c r="F3037" s="456">
        <v>0</v>
      </c>
      <c r="G3037" s="457">
        <v>0</v>
      </c>
      <c r="H3037" s="419">
        <v>0.1157499719009695</v>
      </c>
      <c r="I3037" s="456">
        <v>0</v>
      </c>
      <c r="J3037" s="457">
        <v>0</v>
      </c>
      <c r="K3037" s="419">
        <v>0.83825125837759284</v>
      </c>
      <c r="L3037" s="462">
        <v>0</v>
      </c>
      <c r="M3037" s="463">
        <v>0</v>
      </c>
      <c r="N3037" s="419">
        <v>5.8601383018865938E-3</v>
      </c>
      <c r="O3037" s="456">
        <v>0</v>
      </c>
      <c r="P3037" s="457">
        <v>0</v>
      </c>
      <c r="Q3037" s="419">
        <v>1.9418534025273451E-2</v>
      </c>
      <c r="R3037" s="462">
        <v>0</v>
      </c>
      <c r="S3037" s="463">
        <v>0</v>
      </c>
      <c r="T3037" s="419">
        <v>672.5572325047624</v>
      </c>
      <c r="U3037" s="456">
        <v>0</v>
      </c>
      <c r="V3037" s="457">
        <v>0</v>
      </c>
      <c r="W3037" s="419">
        <v>0.12474886417902659</v>
      </c>
      <c r="X3037" s="456">
        <v>0</v>
      </c>
      <c r="Y3037" s="457">
        <v>0</v>
      </c>
      <c r="Z3037" s="419">
        <v>3.9453719109898396E-3</v>
      </c>
      <c r="AA3037" s="456">
        <v>0</v>
      </c>
      <c r="AB3037" s="457">
        <v>0</v>
      </c>
      <c r="AC3037" s="419">
        <v>7.9698047152415522E-3</v>
      </c>
      <c r="AD3037" s="456">
        <v>0</v>
      </c>
      <c r="AE3037" s="457">
        <v>0</v>
      </c>
      <c r="AF3037" s="419">
        <v>1.1500452644900077E-3</v>
      </c>
      <c r="AG3037" s="456">
        <v>0</v>
      </c>
      <c r="AH3037" s="457">
        <v>0</v>
      </c>
      <c r="AI3037" s="419">
        <v>1.4835568427270637E-3</v>
      </c>
      <c r="AJ3037" s="456">
        <v>0</v>
      </c>
      <c r="AK3037" s="457">
        <v>0</v>
      </c>
      <c r="AL3037" s="419">
        <v>9.2003547502602303E-5</v>
      </c>
      <c r="AM3037" s="456">
        <v>0</v>
      </c>
      <c r="AN3037" s="457">
        <v>0</v>
      </c>
      <c r="AO3037" s="419">
        <v>2.5001985611684714E-2</v>
      </c>
      <c r="AP3037" s="456">
        <v>0</v>
      </c>
      <c r="AQ3037" s="457">
        <v>0</v>
      </c>
      <c r="AR3037" s="440">
        <v>1.9588915224112501E-2</v>
      </c>
      <c r="AS3037" s="462">
        <v>0</v>
      </c>
      <c r="AT3037" s="463">
        <v>0</v>
      </c>
      <c r="AU3037" s="426">
        <v>0</v>
      </c>
    </row>
    <row r="3038" spans="1:47" x14ac:dyDescent="0.2">
      <c r="A3038" s="231">
        <v>2050</v>
      </c>
      <c r="B3038" s="232">
        <v>34</v>
      </c>
      <c r="C3038" s="456">
        <v>0</v>
      </c>
      <c r="D3038" s="457">
        <v>0</v>
      </c>
      <c r="E3038" s="419">
        <v>0.5502390097579315</v>
      </c>
      <c r="F3038" s="456">
        <v>0</v>
      </c>
      <c r="G3038" s="457">
        <v>0</v>
      </c>
      <c r="H3038" s="419">
        <v>0.1157499719009695</v>
      </c>
      <c r="I3038" s="456">
        <v>0</v>
      </c>
      <c r="J3038" s="457">
        <v>0</v>
      </c>
      <c r="K3038" s="419">
        <v>0.83825125837759284</v>
      </c>
      <c r="L3038" s="462">
        <v>0</v>
      </c>
      <c r="M3038" s="463">
        <v>0</v>
      </c>
      <c r="N3038" s="419">
        <v>5.8601383018865938E-3</v>
      </c>
      <c r="O3038" s="456">
        <v>0</v>
      </c>
      <c r="P3038" s="457">
        <v>0</v>
      </c>
      <c r="Q3038" s="419">
        <v>1.9418534025273451E-2</v>
      </c>
      <c r="R3038" s="462">
        <v>0</v>
      </c>
      <c r="S3038" s="463">
        <v>0</v>
      </c>
      <c r="T3038" s="419">
        <v>672.5572325047624</v>
      </c>
      <c r="U3038" s="456">
        <v>0</v>
      </c>
      <c r="V3038" s="457">
        <v>0</v>
      </c>
      <c r="W3038" s="419">
        <v>0.12474886417902659</v>
      </c>
      <c r="X3038" s="456">
        <v>0</v>
      </c>
      <c r="Y3038" s="457">
        <v>0</v>
      </c>
      <c r="Z3038" s="419">
        <v>3.9453719109898396E-3</v>
      </c>
      <c r="AA3038" s="456">
        <v>0</v>
      </c>
      <c r="AB3038" s="457">
        <v>0</v>
      </c>
      <c r="AC3038" s="419">
        <v>7.9698047152415522E-3</v>
      </c>
      <c r="AD3038" s="456">
        <v>0</v>
      </c>
      <c r="AE3038" s="457">
        <v>0</v>
      </c>
      <c r="AF3038" s="419">
        <v>1.1500452644900077E-3</v>
      </c>
      <c r="AG3038" s="456">
        <v>0</v>
      </c>
      <c r="AH3038" s="457">
        <v>0</v>
      </c>
      <c r="AI3038" s="419">
        <v>1.4835568427270637E-3</v>
      </c>
      <c r="AJ3038" s="456">
        <v>0</v>
      </c>
      <c r="AK3038" s="457">
        <v>0</v>
      </c>
      <c r="AL3038" s="419">
        <v>9.2003547502602303E-5</v>
      </c>
      <c r="AM3038" s="456">
        <v>0</v>
      </c>
      <c r="AN3038" s="457">
        <v>0</v>
      </c>
      <c r="AO3038" s="419">
        <v>2.5001985611684714E-2</v>
      </c>
      <c r="AP3038" s="456">
        <v>0</v>
      </c>
      <c r="AQ3038" s="457">
        <v>0</v>
      </c>
      <c r="AR3038" s="440">
        <v>1.9588915224112501E-2</v>
      </c>
      <c r="AS3038" s="462">
        <v>0</v>
      </c>
      <c r="AT3038" s="463">
        <v>0</v>
      </c>
      <c r="AU3038" s="426">
        <v>0</v>
      </c>
    </row>
    <row r="3039" spans="1:47" x14ac:dyDescent="0.2">
      <c r="A3039" s="231">
        <v>2050</v>
      </c>
      <c r="B3039" s="232">
        <v>35</v>
      </c>
      <c r="C3039" s="456">
        <v>0</v>
      </c>
      <c r="D3039" s="457">
        <v>0</v>
      </c>
      <c r="E3039" s="419">
        <v>0.5502390097579315</v>
      </c>
      <c r="F3039" s="456">
        <v>0</v>
      </c>
      <c r="G3039" s="457">
        <v>0</v>
      </c>
      <c r="H3039" s="419">
        <v>0.1157499719009695</v>
      </c>
      <c r="I3039" s="456">
        <v>0</v>
      </c>
      <c r="J3039" s="457">
        <v>0</v>
      </c>
      <c r="K3039" s="419">
        <v>0.83825125837759284</v>
      </c>
      <c r="L3039" s="462">
        <v>0</v>
      </c>
      <c r="M3039" s="463">
        <v>0</v>
      </c>
      <c r="N3039" s="419">
        <v>5.8601383018865938E-3</v>
      </c>
      <c r="O3039" s="456">
        <v>0</v>
      </c>
      <c r="P3039" s="457">
        <v>0</v>
      </c>
      <c r="Q3039" s="419">
        <v>1.9418534025273451E-2</v>
      </c>
      <c r="R3039" s="462">
        <v>0</v>
      </c>
      <c r="S3039" s="463">
        <v>0</v>
      </c>
      <c r="T3039" s="419">
        <v>672.5572325047624</v>
      </c>
      <c r="U3039" s="456">
        <v>0</v>
      </c>
      <c r="V3039" s="457">
        <v>0</v>
      </c>
      <c r="W3039" s="419">
        <v>0.12474886417902659</v>
      </c>
      <c r="X3039" s="456">
        <v>0</v>
      </c>
      <c r="Y3039" s="457">
        <v>0</v>
      </c>
      <c r="Z3039" s="419">
        <v>3.9453719109898396E-3</v>
      </c>
      <c r="AA3039" s="456">
        <v>0</v>
      </c>
      <c r="AB3039" s="457">
        <v>0</v>
      </c>
      <c r="AC3039" s="419">
        <v>7.9698047152415522E-3</v>
      </c>
      <c r="AD3039" s="456">
        <v>0</v>
      </c>
      <c r="AE3039" s="457">
        <v>0</v>
      </c>
      <c r="AF3039" s="419">
        <v>1.1500452644900077E-3</v>
      </c>
      <c r="AG3039" s="456">
        <v>0</v>
      </c>
      <c r="AH3039" s="457">
        <v>0</v>
      </c>
      <c r="AI3039" s="419">
        <v>1.4835568427270637E-3</v>
      </c>
      <c r="AJ3039" s="456">
        <v>0</v>
      </c>
      <c r="AK3039" s="457">
        <v>0</v>
      </c>
      <c r="AL3039" s="419">
        <v>9.2003547502602303E-5</v>
      </c>
      <c r="AM3039" s="456">
        <v>0</v>
      </c>
      <c r="AN3039" s="457">
        <v>0</v>
      </c>
      <c r="AO3039" s="419">
        <v>2.5001985611684714E-2</v>
      </c>
      <c r="AP3039" s="456">
        <v>0</v>
      </c>
      <c r="AQ3039" s="457">
        <v>0</v>
      </c>
      <c r="AR3039" s="440">
        <v>1.9588915224112501E-2</v>
      </c>
      <c r="AS3039" s="462">
        <v>0</v>
      </c>
      <c r="AT3039" s="463">
        <v>0</v>
      </c>
      <c r="AU3039" s="426">
        <v>0</v>
      </c>
    </row>
    <row r="3040" spans="1:47" x14ac:dyDescent="0.2">
      <c r="A3040" s="231">
        <v>2050</v>
      </c>
      <c r="B3040" s="232">
        <v>36</v>
      </c>
      <c r="C3040" s="456">
        <v>0</v>
      </c>
      <c r="D3040" s="457">
        <v>0</v>
      </c>
      <c r="E3040" s="419">
        <v>0.5502390097579315</v>
      </c>
      <c r="F3040" s="456">
        <v>0</v>
      </c>
      <c r="G3040" s="457">
        <v>0</v>
      </c>
      <c r="H3040" s="419">
        <v>0.1157499719009695</v>
      </c>
      <c r="I3040" s="456">
        <v>0</v>
      </c>
      <c r="J3040" s="457">
        <v>0</v>
      </c>
      <c r="K3040" s="419">
        <v>0.83825125837759284</v>
      </c>
      <c r="L3040" s="462">
        <v>0</v>
      </c>
      <c r="M3040" s="463">
        <v>0</v>
      </c>
      <c r="N3040" s="419">
        <v>5.8601383018865938E-3</v>
      </c>
      <c r="O3040" s="456">
        <v>0</v>
      </c>
      <c r="P3040" s="457">
        <v>0</v>
      </c>
      <c r="Q3040" s="419">
        <v>1.9418534025273451E-2</v>
      </c>
      <c r="R3040" s="462">
        <v>0</v>
      </c>
      <c r="S3040" s="463">
        <v>0</v>
      </c>
      <c r="T3040" s="419">
        <v>672.5572325047624</v>
      </c>
      <c r="U3040" s="456">
        <v>0</v>
      </c>
      <c r="V3040" s="457">
        <v>0</v>
      </c>
      <c r="W3040" s="419">
        <v>0.12474886417902659</v>
      </c>
      <c r="X3040" s="456">
        <v>0</v>
      </c>
      <c r="Y3040" s="457">
        <v>0</v>
      </c>
      <c r="Z3040" s="419">
        <v>3.9453719109898396E-3</v>
      </c>
      <c r="AA3040" s="456">
        <v>0</v>
      </c>
      <c r="AB3040" s="457">
        <v>0</v>
      </c>
      <c r="AC3040" s="419">
        <v>7.9698047152415522E-3</v>
      </c>
      <c r="AD3040" s="456">
        <v>0</v>
      </c>
      <c r="AE3040" s="457">
        <v>0</v>
      </c>
      <c r="AF3040" s="419">
        <v>1.1500452644900077E-3</v>
      </c>
      <c r="AG3040" s="456">
        <v>0</v>
      </c>
      <c r="AH3040" s="457">
        <v>0</v>
      </c>
      <c r="AI3040" s="419">
        <v>1.4835568427270637E-3</v>
      </c>
      <c r="AJ3040" s="456">
        <v>0</v>
      </c>
      <c r="AK3040" s="457">
        <v>0</v>
      </c>
      <c r="AL3040" s="419">
        <v>9.2003547502602303E-5</v>
      </c>
      <c r="AM3040" s="456">
        <v>0</v>
      </c>
      <c r="AN3040" s="457">
        <v>0</v>
      </c>
      <c r="AO3040" s="419">
        <v>2.5001985611684714E-2</v>
      </c>
      <c r="AP3040" s="456">
        <v>0</v>
      </c>
      <c r="AQ3040" s="457">
        <v>0</v>
      </c>
      <c r="AR3040" s="440">
        <v>1.9588915224112501E-2</v>
      </c>
      <c r="AS3040" s="462">
        <v>0</v>
      </c>
      <c r="AT3040" s="463">
        <v>0</v>
      </c>
      <c r="AU3040" s="426">
        <v>0</v>
      </c>
    </row>
    <row r="3041" spans="1:47" x14ac:dyDescent="0.2">
      <c r="A3041" s="231">
        <v>2050</v>
      </c>
      <c r="B3041" s="232">
        <v>37</v>
      </c>
      <c r="C3041" s="456">
        <v>0</v>
      </c>
      <c r="D3041" s="457">
        <v>0</v>
      </c>
      <c r="E3041" s="419">
        <v>0.5502390097579315</v>
      </c>
      <c r="F3041" s="456">
        <v>0</v>
      </c>
      <c r="G3041" s="457">
        <v>0</v>
      </c>
      <c r="H3041" s="419">
        <v>0.1157499719009695</v>
      </c>
      <c r="I3041" s="456">
        <v>0</v>
      </c>
      <c r="J3041" s="457">
        <v>0</v>
      </c>
      <c r="K3041" s="419">
        <v>0.83825125837759284</v>
      </c>
      <c r="L3041" s="462">
        <v>0</v>
      </c>
      <c r="M3041" s="463">
        <v>0</v>
      </c>
      <c r="N3041" s="419">
        <v>5.8601383018865938E-3</v>
      </c>
      <c r="O3041" s="456">
        <v>0</v>
      </c>
      <c r="P3041" s="457">
        <v>0</v>
      </c>
      <c r="Q3041" s="419">
        <v>1.9418534025273451E-2</v>
      </c>
      <c r="R3041" s="462">
        <v>0</v>
      </c>
      <c r="S3041" s="463">
        <v>0</v>
      </c>
      <c r="T3041" s="419">
        <v>672.5572325047624</v>
      </c>
      <c r="U3041" s="456">
        <v>0</v>
      </c>
      <c r="V3041" s="457">
        <v>0</v>
      </c>
      <c r="W3041" s="419">
        <v>0.12474886417902659</v>
      </c>
      <c r="X3041" s="456">
        <v>0</v>
      </c>
      <c r="Y3041" s="457">
        <v>0</v>
      </c>
      <c r="Z3041" s="419">
        <v>3.9453719109898396E-3</v>
      </c>
      <c r="AA3041" s="456">
        <v>0</v>
      </c>
      <c r="AB3041" s="457">
        <v>0</v>
      </c>
      <c r="AC3041" s="419">
        <v>7.9698047152415522E-3</v>
      </c>
      <c r="AD3041" s="456">
        <v>0</v>
      </c>
      <c r="AE3041" s="457">
        <v>0</v>
      </c>
      <c r="AF3041" s="419">
        <v>1.1500452644900077E-3</v>
      </c>
      <c r="AG3041" s="456">
        <v>0</v>
      </c>
      <c r="AH3041" s="457">
        <v>0</v>
      </c>
      <c r="AI3041" s="419">
        <v>1.4835568427270637E-3</v>
      </c>
      <c r="AJ3041" s="456">
        <v>0</v>
      </c>
      <c r="AK3041" s="457">
        <v>0</v>
      </c>
      <c r="AL3041" s="419">
        <v>9.2003547502602303E-5</v>
      </c>
      <c r="AM3041" s="456">
        <v>0</v>
      </c>
      <c r="AN3041" s="457">
        <v>0</v>
      </c>
      <c r="AO3041" s="419">
        <v>2.5001985611684714E-2</v>
      </c>
      <c r="AP3041" s="456">
        <v>0</v>
      </c>
      <c r="AQ3041" s="457">
        <v>0</v>
      </c>
      <c r="AR3041" s="440">
        <v>1.9588915224112501E-2</v>
      </c>
      <c r="AS3041" s="462">
        <v>0</v>
      </c>
      <c r="AT3041" s="463">
        <v>0</v>
      </c>
      <c r="AU3041" s="426">
        <v>0</v>
      </c>
    </row>
    <row r="3042" spans="1:47" x14ac:dyDescent="0.2">
      <c r="A3042" s="231">
        <v>2050</v>
      </c>
      <c r="B3042" s="232">
        <v>38</v>
      </c>
      <c r="C3042" s="456">
        <v>0</v>
      </c>
      <c r="D3042" s="457">
        <v>0</v>
      </c>
      <c r="E3042" s="419">
        <v>0.5502390097579315</v>
      </c>
      <c r="F3042" s="456">
        <v>0</v>
      </c>
      <c r="G3042" s="457">
        <v>0</v>
      </c>
      <c r="H3042" s="419">
        <v>0.1157499719009695</v>
      </c>
      <c r="I3042" s="456">
        <v>0</v>
      </c>
      <c r="J3042" s="457">
        <v>0</v>
      </c>
      <c r="K3042" s="419">
        <v>0.83825125837759284</v>
      </c>
      <c r="L3042" s="462">
        <v>0</v>
      </c>
      <c r="M3042" s="463">
        <v>0</v>
      </c>
      <c r="N3042" s="419">
        <v>5.8601383018865938E-3</v>
      </c>
      <c r="O3042" s="456">
        <v>0</v>
      </c>
      <c r="P3042" s="457">
        <v>0</v>
      </c>
      <c r="Q3042" s="419">
        <v>1.9418534025273451E-2</v>
      </c>
      <c r="R3042" s="462">
        <v>0</v>
      </c>
      <c r="S3042" s="463">
        <v>0</v>
      </c>
      <c r="T3042" s="419">
        <v>672.5572325047624</v>
      </c>
      <c r="U3042" s="456">
        <v>0</v>
      </c>
      <c r="V3042" s="457">
        <v>0</v>
      </c>
      <c r="W3042" s="419">
        <v>0.12474886417902659</v>
      </c>
      <c r="X3042" s="456">
        <v>0</v>
      </c>
      <c r="Y3042" s="457">
        <v>0</v>
      </c>
      <c r="Z3042" s="419">
        <v>3.9453719109898396E-3</v>
      </c>
      <c r="AA3042" s="456">
        <v>0</v>
      </c>
      <c r="AB3042" s="457">
        <v>0</v>
      </c>
      <c r="AC3042" s="419">
        <v>7.9698047152415522E-3</v>
      </c>
      <c r="AD3042" s="456">
        <v>0</v>
      </c>
      <c r="AE3042" s="457">
        <v>0</v>
      </c>
      <c r="AF3042" s="419">
        <v>1.1500452644900077E-3</v>
      </c>
      <c r="AG3042" s="456">
        <v>0</v>
      </c>
      <c r="AH3042" s="457">
        <v>0</v>
      </c>
      <c r="AI3042" s="419">
        <v>1.4835568427270637E-3</v>
      </c>
      <c r="AJ3042" s="456">
        <v>0</v>
      </c>
      <c r="AK3042" s="457">
        <v>0</v>
      </c>
      <c r="AL3042" s="419">
        <v>9.2003547502602303E-5</v>
      </c>
      <c r="AM3042" s="456">
        <v>0</v>
      </c>
      <c r="AN3042" s="457">
        <v>0</v>
      </c>
      <c r="AO3042" s="419">
        <v>2.5001985611684714E-2</v>
      </c>
      <c r="AP3042" s="456">
        <v>0</v>
      </c>
      <c r="AQ3042" s="457">
        <v>0</v>
      </c>
      <c r="AR3042" s="440">
        <v>1.9588915224112501E-2</v>
      </c>
      <c r="AS3042" s="462">
        <v>0</v>
      </c>
      <c r="AT3042" s="463">
        <v>0</v>
      </c>
      <c r="AU3042" s="426">
        <v>0</v>
      </c>
    </row>
    <row r="3043" spans="1:47" x14ac:dyDescent="0.2">
      <c r="A3043" s="231">
        <v>2050</v>
      </c>
      <c r="B3043" s="232">
        <v>39</v>
      </c>
      <c r="C3043" s="456">
        <v>0</v>
      </c>
      <c r="D3043" s="457">
        <v>0</v>
      </c>
      <c r="E3043" s="419">
        <v>0.5502390097579315</v>
      </c>
      <c r="F3043" s="456">
        <v>0</v>
      </c>
      <c r="G3043" s="457">
        <v>0</v>
      </c>
      <c r="H3043" s="419">
        <v>0.1157499719009695</v>
      </c>
      <c r="I3043" s="456">
        <v>0</v>
      </c>
      <c r="J3043" s="457">
        <v>0</v>
      </c>
      <c r="K3043" s="419">
        <v>0.83825125837759284</v>
      </c>
      <c r="L3043" s="462">
        <v>0</v>
      </c>
      <c r="M3043" s="463">
        <v>0</v>
      </c>
      <c r="N3043" s="419">
        <v>5.8601383018865938E-3</v>
      </c>
      <c r="O3043" s="456">
        <v>0</v>
      </c>
      <c r="P3043" s="457">
        <v>0</v>
      </c>
      <c r="Q3043" s="419">
        <v>1.9418534025273451E-2</v>
      </c>
      <c r="R3043" s="462">
        <v>0</v>
      </c>
      <c r="S3043" s="463">
        <v>0</v>
      </c>
      <c r="T3043" s="419">
        <v>672.5572325047624</v>
      </c>
      <c r="U3043" s="456">
        <v>0</v>
      </c>
      <c r="V3043" s="457">
        <v>0</v>
      </c>
      <c r="W3043" s="419">
        <v>0.12474886417902659</v>
      </c>
      <c r="X3043" s="456">
        <v>0</v>
      </c>
      <c r="Y3043" s="457">
        <v>0</v>
      </c>
      <c r="Z3043" s="419">
        <v>3.9453719109898396E-3</v>
      </c>
      <c r="AA3043" s="456">
        <v>0</v>
      </c>
      <c r="AB3043" s="457">
        <v>0</v>
      </c>
      <c r="AC3043" s="419">
        <v>7.9698047152415522E-3</v>
      </c>
      <c r="AD3043" s="456">
        <v>0</v>
      </c>
      <c r="AE3043" s="457">
        <v>0</v>
      </c>
      <c r="AF3043" s="419">
        <v>1.1500452644900077E-3</v>
      </c>
      <c r="AG3043" s="456">
        <v>0</v>
      </c>
      <c r="AH3043" s="457">
        <v>0</v>
      </c>
      <c r="AI3043" s="419">
        <v>1.4835568427270637E-3</v>
      </c>
      <c r="AJ3043" s="456">
        <v>0</v>
      </c>
      <c r="AK3043" s="457">
        <v>0</v>
      </c>
      <c r="AL3043" s="419">
        <v>9.2003547502602303E-5</v>
      </c>
      <c r="AM3043" s="456">
        <v>0</v>
      </c>
      <c r="AN3043" s="457">
        <v>0</v>
      </c>
      <c r="AO3043" s="419">
        <v>2.5001985611684714E-2</v>
      </c>
      <c r="AP3043" s="456">
        <v>0</v>
      </c>
      <c r="AQ3043" s="457">
        <v>0</v>
      </c>
      <c r="AR3043" s="440">
        <v>1.9588915224112501E-2</v>
      </c>
      <c r="AS3043" s="462">
        <v>0</v>
      </c>
      <c r="AT3043" s="463">
        <v>0</v>
      </c>
      <c r="AU3043" s="426">
        <v>0</v>
      </c>
    </row>
    <row r="3044" spans="1:47" ht="13.5" thickBot="1" x14ac:dyDescent="0.25">
      <c r="A3044" s="233">
        <v>2050</v>
      </c>
      <c r="B3044" s="234">
        <v>40</v>
      </c>
      <c r="C3044" s="458">
        <v>0</v>
      </c>
      <c r="D3044" s="459">
        <v>0</v>
      </c>
      <c r="E3044" s="430">
        <v>0.5502390097579315</v>
      </c>
      <c r="F3044" s="458">
        <v>0</v>
      </c>
      <c r="G3044" s="459">
        <v>0</v>
      </c>
      <c r="H3044" s="430">
        <v>0.1157499719009695</v>
      </c>
      <c r="I3044" s="458">
        <v>0</v>
      </c>
      <c r="J3044" s="459">
        <v>0</v>
      </c>
      <c r="K3044" s="430">
        <v>0.83825125837759284</v>
      </c>
      <c r="L3044" s="464">
        <v>0</v>
      </c>
      <c r="M3044" s="465">
        <v>0</v>
      </c>
      <c r="N3044" s="430">
        <v>5.8601383018865938E-3</v>
      </c>
      <c r="O3044" s="458">
        <v>0</v>
      </c>
      <c r="P3044" s="459">
        <v>0</v>
      </c>
      <c r="Q3044" s="430">
        <v>1.9418534025273451E-2</v>
      </c>
      <c r="R3044" s="464">
        <v>0</v>
      </c>
      <c r="S3044" s="465">
        <v>0</v>
      </c>
      <c r="T3044" s="430">
        <v>672.5572325047624</v>
      </c>
      <c r="U3044" s="458">
        <v>0</v>
      </c>
      <c r="V3044" s="459">
        <v>0</v>
      </c>
      <c r="W3044" s="430">
        <v>0.12474886417902659</v>
      </c>
      <c r="X3044" s="458">
        <v>0</v>
      </c>
      <c r="Y3044" s="459">
        <v>0</v>
      </c>
      <c r="Z3044" s="430">
        <v>3.9453719109898396E-3</v>
      </c>
      <c r="AA3044" s="458">
        <v>0</v>
      </c>
      <c r="AB3044" s="459">
        <v>0</v>
      </c>
      <c r="AC3044" s="430">
        <v>7.9698047152415522E-3</v>
      </c>
      <c r="AD3044" s="458">
        <v>0</v>
      </c>
      <c r="AE3044" s="459">
        <v>0</v>
      </c>
      <c r="AF3044" s="430">
        <v>1.1500452644900077E-3</v>
      </c>
      <c r="AG3044" s="458">
        <v>0</v>
      </c>
      <c r="AH3044" s="459">
        <v>0</v>
      </c>
      <c r="AI3044" s="430">
        <v>1.4835568427270637E-3</v>
      </c>
      <c r="AJ3044" s="458">
        <v>0</v>
      </c>
      <c r="AK3044" s="459">
        <v>0</v>
      </c>
      <c r="AL3044" s="430">
        <v>9.2003547502602303E-5</v>
      </c>
      <c r="AM3044" s="458">
        <v>0</v>
      </c>
      <c r="AN3044" s="459">
        <v>0</v>
      </c>
      <c r="AO3044" s="430">
        <v>2.5001985611684714E-2</v>
      </c>
      <c r="AP3044" s="458">
        <v>0</v>
      </c>
      <c r="AQ3044" s="459">
        <v>0</v>
      </c>
      <c r="AR3044" s="441">
        <v>1.9588915224112501E-2</v>
      </c>
      <c r="AS3044" s="464">
        <v>0</v>
      </c>
      <c r="AT3044" s="465">
        <v>0</v>
      </c>
      <c r="AU3044" s="434">
        <v>0</v>
      </c>
    </row>
  </sheetData>
  <autoFilter ref="A4:AU3044"/>
  <dataConsolidate/>
  <mergeCells count="18">
    <mergeCell ref="L3:N3"/>
    <mergeCell ref="AG3:AI3"/>
    <mergeCell ref="AJ3:AL3"/>
    <mergeCell ref="AM3:AO3"/>
    <mergeCell ref="AP3:AR3"/>
    <mergeCell ref="AS3:AU3"/>
    <mergeCell ref="A1:AU1"/>
    <mergeCell ref="O3:Q3"/>
    <mergeCell ref="R3:T3"/>
    <mergeCell ref="U3:W3"/>
    <mergeCell ref="X3:Z3"/>
    <mergeCell ref="AA3:AC3"/>
    <mergeCell ref="AD3:AF3"/>
    <mergeCell ref="A3:A4"/>
    <mergeCell ref="B3:B4"/>
    <mergeCell ref="C3:E3"/>
    <mergeCell ref="F3:H3"/>
    <mergeCell ref="I3:K3"/>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NOTES</vt:lpstr>
      <vt:lpstr>Economic Values</vt:lpstr>
      <vt:lpstr>Vehicle Age Data</vt:lpstr>
      <vt:lpstr>Fuel Prices</vt:lpstr>
      <vt:lpstr>Fuel Economy Data</vt:lpstr>
      <vt:lpstr>Fleet Analysis Values</vt:lpstr>
      <vt:lpstr>Historic Fleet Data</vt:lpstr>
      <vt:lpstr>Safety Values</vt:lpstr>
      <vt:lpstr>Credit Trading Values</vt:lpstr>
      <vt:lpstr>ZEV Credit Values</vt:lpstr>
      <vt:lpstr>DFS Model Values</vt:lpstr>
      <vt:lpstr>Fuel Properties</vt:lpstr>
      <vt:lpstr>Emission Costs</vt:lpstr>
      <vt:lpstr>Upstream Emissions</vt:lpstr>
      <vt:lpstr>TE_Notes</vt:lpstr>
      <vt:lpstr>TE_Gasoline</vt:lpstr>
      <vt:lpstr>TE_Diesel</vt:lpstr>
    </vt:vector>
  </TitlesOfParts>
  <Company>Volpe Center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CAFE Parameters, 1.1</dc:title>
  <dc:creator>Volpe USDOT</dc:creator>
  <cp:lastModifiedBy>DOT User</cp:lastModifiedBy>
  <cp:lastPrinted>2013-04-18T19:12:31Z</cp:lastPrinted>
  <dcterms:created xsi:type="dcterms:W3CDTF">2003-10-07T19:34:35Z</dcterms:created>
  <dcterms:modified xsi:type="dcterms:W3CDTF">2016-05-12T23:19:10Z</dcterms:modified>
</cp:coreProperties>
</file>